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bookViews>
    <workbookView xWindow="0" yWindow="0" windowWidth="21570" windowHeight="8805" tabRatio="599" activeTab="1"/>
  </bookViews>
  <sheets>
    <sheet name="Ausfüllhilfe" sheetId="31" r:id="rId1"/>
    <sheet name="A_Stammdaten" sheetId="4" r:id="rId2"/>
    <sheet name="B_KKAuf" sheetId="29" r:id="rId3"/>
    <sheet name="D_SAV" sheetId="20" r:id="rId4"/>
    <sheet name="D2_BKZ" sheetId="24" r:id="rId5"/>
    <sheet name="D3_WAV" sheetId="27" r:id="rId6"/>
    <sheet name="E_Anmerkungen" sheetId="30" r:id="rId7"/>
    <sheet name="Ausfüllbeispiel AiB" sheetId="32" r:id="rId8"/>
    <sheet name="Changelog" sheetId="28" r:id="rId9"/>
    <sheet name="Listen" sheetId="21" r:id="rId10"/>
  </sheets>
  <definedNames>
    <definedName name="_xlnm._FilterDatabase" localSheetId="3" hidden="1">D_SAV!$A$4:$AD$2004</definedName>
    <definedName name="_Key1" localSheetId="7" hidden="1">#REF!</definedName>
    <definedName name="_Key1" localSheetId="0" hidden="1">#REF!</definedName>
    <definedName name="_Key1" localSheetId="6" hidden="1">#REF!</definedName>
    <definedName name="_Key1" hidden="1">#REF!</definedName>
    <definedName name="_Key2" localSheetId="7" hidden="1">#REF!</definedName>
    <definedName name="_Key2" localSheetId="0" hidden="1">#REF!</definedName>
    <definedName name="_Key2" localSheetId="6" hidden="1">#REF!</definedName>
    <definedName name="_Key2" hidden="1">#REF!</definedName>
    <definedName name="_Order1" hidden="1">255</definedName>
    <definedName name="_Order2" hidden="1">255</definedName>
    <definedName name="_Sort" localSheetId="7" hidden="1">#REF!</definedName>
    <definedName name="_Sort" localSheetId="0" hidden="1">#REF!</definedName>
    <definedName name="_Sort" localSheetId="6" hidden="1">#REF!</definedName>
    <definedName name="_Sort" hidden="1">#REF!</definedName>
    <definedName name="Anlagengruppen">Listen!$A$2:$A$45</definedName>
    <definedName name="Antragsjahre">Listen!$D$2:$D$6</definedName>
    <definedName name="_xlnm.Print_Area" localSheetId="4">D2_BKZ!$B$1:$I$12</definedName>
    <definedName name="_xlnm.Print_Area" localSheetId="5">D3_WAV!$A$1:$AC$204</definedName>
    <definedName name="Investitionsjahre">Listen!$H$2:$H$8</definedName>
    <definedName name="NetzIds">OFFSET(A_Stammdaten!$A$16,0,0,COUNTA(A_Stammdaten!$A$16:$A$120),1)</definedName>
    <definedName name="Selbst_geschaffene_gewerbliche_Schutzrechte_und_ähnliche_Rechte_und_Werte">Listen!$I$2:$I$8</definedName>
    <definedName name="WAV_Positionen">Listen!$E$2:$E$7</definedName>
    <definedName name="Zeitreihe_1">Listen!$I$2:$I$8</definedName>
    <definedName name="Zeitreihe_2">Listen!$J$2:$J$14</definedName>
  </definedNames>
  <calcPr calcId="162913"/>
</workbook>
</file>

<file path=xl/calcChain.xml><?xml version="1.0" encoding="utf-8"?>
<calcChain xmlns="http://schemas.openxmlformats.org/spreadsheetml/2006/main">
  <c r="X5" i="20" l="1"/>
  <c r="U4" i="20" l="1"/>
  <c r="N204" i="27" l="1"/>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5" i="27"/>
  <c r="S5" i="27" s="1"/>
  <c r="S7" i="27" l="1"/>
  <c r="S10" i="27"/>
  <c r="S11" i="27"/>
  <c r="S13" i="27"/>
  <c r="S18" i="27"/>
  <c r="S19" i="27"/>
  <c r="S21" i="27"/>
  <c r="S26" i="27"/>
  <c r="S27" i="27"/>
  <c r="S29" i="27"/>
  <c r="S34" i="27"/>
  <c r="S35" i="27"/>
  <c r="S37" i="27"/>
  <c r="S42" i="27"/>
  <c r="S43" i="27"/>
  <c r="S45" i="27"/>
  <c r="S50" i="27"/>
  <c r="S51" i="27"/>
  <c r="S53" i="27"/>
  <c r="S58" i="27"/>
  <c r="S59" i="27"/>
  <c r="S61" i="27"/>
  <c r="S66" i="27"/>
  <c r="S67" i="27"/>
  <c r="S69" i="27"/>
  <c r="S74" i="27"/>
  <c r="S75" i="27"/>
  <c r="S77" i="27"/>
  <c r="S82" i="27"/>
  <c r="S83" i="27"/>
  <c r="S85" i="27"/>
  <c r="S90" i="27"/>
  <c r="S91" i="27"/>
  <c r="S93" i="27"/>
  <c r="S98" i="27"/>
  <c r="S99" i="27"/>
  <c r="S101" i="27"/>
  <c r="S102" i="27"/>
  <c r="S106" i="27"/>
  <c r="S107" i="27"/>
  <c r="S109" i="27"/>
  <c r="S110" i="27"/>
  <c r="S114" i="27"/>
  <c r="S115" i="27"/>
  <c r="S117" i="27"/>
  <c r="S118" i="27"/>
  <c r="S122" i="27"/>
  <c r="S123" i="27"/>
  <c r="S125" i="27"/>
  <c r="S126" i="27"/>
  <c r="S130" i="27"/>
  <c r="S131" i="27"/>
  <c r="S133" i="27"/>
  <c r="S134" i="27"/>
  <c r="S138" i="27"/>
  <c r="S139" i="27"/>
  <c r="S141" i="27"/>
  <c r="S142" i="27"/>
  <c r="S146" i="27"/>
  <c r="S147" i="27"/>
  <c r="S149" i="27"/>
  <c r="S150" i="27"/>
  <c r="S154" i="27"/>
  <c r="S155" i="27"/>
  <c r="S157" i="27"/>
  <c r="S158" i="27"/>
  <c r="S159" i="27"/>
  <c r="S162" i="27"/>
  <c r="S163" i="27"/>
  <c r="S165" i="27"/>
  <c r="S166" i="27"/>
  <c r="S167" i="27"/>
  <c r="S170" i="27"/>
  <c r="S171" i="27"/>
  <c r="S173" i="27"/>
  <c r="S174" i="27"/>
  <c r="S175" i="27"/>
  <c r="S178" i="27"/>
  <c r="S179" i="27"/>
  <c r="S181" i="27"/>
  <c r="S182" i="27"/>
  <c r="S183" i="27"/>
  <c r="S186" i="27"/>
  <c r="S187" i="27"/>
  <c r="S189" i="27"/>
  <c r="S190" i="27"/>
  <c r="S191" i="27"/>
  <c r="S194" i="27"/>
  <c r="S195" i="27"/>
  <c r="S197" i="27"/>
  <c r="S198" i="27"/>
  <c r="S199" i="27"/>
  <c r="S202" i="27"/>
  <c r="S203" i="27"/>
  <c r="S6" i="27"/>
  <c r="S8" i="27"/>
  <c r="S9" i="27"/>
  <c r="S12" i="27"/>
  <c r="S14" i="27"/>
  <c r="S15" i="27"/>
  <c r="S16" i="27"/>
  <c r="S17" i="27"/>
  <c r="S20" i="27"/>
  <c r="S22" i="27"/>
  <c r="S23" i="27"/>
  <c r="S24" i="27"/>
  <c r="S25" i="27"/>
  <c r="S28" i="27"/>
  <c r="S30" i="27"/>
  <c r="S31" i="27"/>
  <c r="S32" i="27"/>
  <c r="S33" i="27"/>
  <c r="S36" i="27"/>
  <c r="S38" i="27"/>
  <c r="S39" i="27"/>
  <c r="S40" i="27"/>
  <c r="S41" i="27"/>
  <c r="S44" i="27"/>
  <c r="S46" i="27"/>
  <c r="S47" i="27"/>
  <c r="S48" i="27"/>
  <c r="S49" i="27"/>
  <c r="S52" i="27"/>
  <c r="S54" i="27"/>
  <c r="S55" i="27"/>
  <c r="S56" i="27"/>
  <c r="S57" i="27"/>
  <c r="S60" i="27"/>
  <c r="S62" i="27"/>
  <c r="S63" i="27"/>
  <c r="S64" i="27"/>
  <c r="S65" i="27"/>
  <c r="S68" i="27"/>
  <c r="S70" i="27"/>
  <c r="S71" i="27"/>
  <c r="S72" i="27"/>
  <c r="S73" i="27"/>
  <c r="S76" i="27"/>
  <c r="S78" i="27"/>
  <c r="S79" i="27"/>
  <c r="S80" i="27"/>
  <c r="S81" i="27"/>
  <c r="S84" i="27"/>
  <c r="S86" i="27"/>
  <c r="S87" i="27"/>
  <c r="S88" i="27"/>
  <c r="S89" i="27"/>
  <c r="S92" i="27"/>
  <c r="S94" i="27"/>
  <c r="S95" i="27"/>
  <c r="S96" i="27"/>
  <c r="S97" i="27"/>
  <c r="S100" i="27"/>
  <c r="S103" i="27"/>
  <c r="S104" i="27"/>
  <c r="S105" i="27"/>
  <c r="S108" i="27"/>
  <c r="S111" i="27"/>
  <c r="S112" i="27"/>
  <c r="S113" i="27"/>
  <c r="S116" i="27"/>
  <c r="S119" i="27"/>
  <c r="S120" i="27"/>
  <c r="S121" i="27"/>
  <c r="S124" i="27"/>
  <c r="S127" i="27"/>
  <c r="S128" i="27"/>
  <c r="S129" i="27"/>
  <c r="S132" i="27"/>
  <c r="S135" i="27"/>
  <c r="S136" i="27"/>
  <c r="S137" i="27"/>
  <c r="S140" i="27"/>
  <c r="S143" i="27"/>
  <c r="S144" i="27"/>
  <c r="S145" i="27"/>
  <c r="S148" i="27"/>
  <c r="S151" i="27"/>
  <c r="S152" i="27"/>
  <c r="S153" i="27"/>
  <c r="S156" i="27"/>
  <c r="S160" i="27"/>
  <c r="S161" i="27"/>
  <c r="S164" i="27"/>
  <c r="S168" i="27"/>
  <c r="S169" i="27"/>
  <c r="S172" i="27"/>
  <c r="S176" i="27"/>
  <c r="S177" i="27"/>
  <c r="S180" i="27"/>
  <c r="S184" i="27"/>
  <c r="S185" i="27"/>
  <c r="S188" i="27"/>
  <c r="S192" i="27"/>
  <c r="S193" i="27"/>
  <c r="S196" i="27"/>
  <c r="S200" i="27"/>
  <c r="S201" i="27"/>
  <c r="S204" i="27"/>
  <c r="AI18" i="27" l="1"/>
  <c r="H6" i="27" l="1"/>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5" i="27"/>
  <c r="G6" i="20"/>
  <c r="Q6" i="20" s="1"/>
  <c r="U6" i="20" s="1"/>
  <c r="G7" i="20"/>
  <c r="Q7" i="20" s="1"/>
  <c r="U7" i="20" s="1"/>
  <c r="G8" i="20"/>
  <c r="Q8" i="20" s="1"/>
  <c r="U8" i="20" s="1"/>
  <c r="G9" i="20"/>
  <c r="Q9" i="20" s="1"/>
  <c r="U9" i="20" s="1"/>
  <c r="G10" i="20"/>
  <c r="Q10" i="20" s="1"/>
  <c r="U10" i="20" s="1"/>
  <c r="G11" i="20"/>
  <c r="Q11" i="20" s="1"/>
  <c r="U11" i="20" s="1"/>
  <c r="G12" i="20"/>
  <c r="Q12" i="20" s="1"/>
  <c r="U12" i="20" s="1"/>
  <c r="G13" i="20"/>
  <c r="Q13" i="20" s="1"/>
  <c r="U13" i="20" s="1"/>
  <c r="G14" i="20"/>
  <c r="Q14" i="20" s="1"/>
  <c r="U14" i="20" s="1"/>
  <c r="G15" i="20"/>
  <c r="Q15" i="20" s="1"/>
  <c r="U15" i="20" s="1"/>
  <c r="G16" i="20"/>
  <c r="Q16" i="20" s="1"/>
  <c r="U16" i="20" s="1"/>
  <c r="G17" i="20"/>
  <c r="Q17" i="20" s="1"/>
  <c r="U17" i="20" s="1"/>
  <c r="G18" i="20"/>
  <c r="Q18" i="20" s="1"/>
  <c r="U18" i="20" s="1"/>
  <c r="G19" i="20"/>
  <c r="Q19" i="20" s="1"/>
  <c r="U19" i="20" s="1"/>
  <c r="G20" i="20"/>
  <c r="Q20" i="20" s="1"/>
  <c r="U20" i="20" s="1"/>
  <c r="G21" i="20"/>
  <c r="Q21" i="20" s="1"/>
  <c r="U21" i="20" s="1"/>
  <c r="G22" i="20"/>
  <c r="Q22" i="20" s="1"/>
  <c r="U22" i="20" s="1"/>
  <c r="G23" i="20"/>
  <c r="Q23" i="20" s="1"/>
  <c r="U23" i="20" s="1"/>
  <c r="G24" i="20"/>
  <c r="Q24" i="20" s="1"/>
  <c r="U24" i="20" s="1"/>
  <c r="G25" i="20"/>
  <c r="Q25" i="20" s="1"/>
  <c r="U25" i="20" s="1"/>
  <c r="G26" i="20"/>
  <c r="Q26" i="20" s="1"/>
  <c r="U26" i="20" s="1"/>
  <c r="G27" i="20"/>
  <c r="Q27" i="20" s="1"/>
  <c r="U27" i="20" s="1"/>
  <c r="G28" i="20"/>
  <c r="Q28" i="20" s="1"/>
  <c r="U28" i="20" s="1"/>
  <c r="G29" i="20"/>
  <c r="Q29" i="20" s="1"/>
  <c r="U29" i="20" s="1"/>
  <c r="G30" i="20"/>
  <c r="Q30" i="20" s="1"/>
  <c r="U30" i="20" s="1"/>
  <c r="G31" i="20"/>
  <c r="Q31" i="20" s="1"/>
  <c r="U31" i="20" s="1"/>
  <c r="G32" i="20"/>
  <c r="Q32" i="20" s="1"/>
  <c r="U32" i="20" s="1"/>
  <c r="G33" i="20"/>
  <c r="Q33" i="20" s="1"/>
  <c r="U33" i="20" s="1"/>
  <c r="G34" i="20"/>
  <c r="Q34" i="20" s="1"/>
  <c r="U34" i="20" s="1"/>
  <c r="G35" i="20"/>
  <c r="Q35" i="20" s="1"/>
  <c r="U35" i="20" s="1"/>
  <c r="G36" i="20"/>
  <c r="Q36" i="20" s="1"/>
  <c r="U36" i="20" s="1"/>
  <c r="G37" i="20"/>
  <c r="Q37" i="20" s="1"/>
  <c r="U37" i="20" s="1"/>
  <c r="G38" i="20"/>
  <c r="Q38" i="20" s="1"/>
  <c r="U38" i="20" s="1"/>
  <c r="G39" i="20"/>
  <c r="Q39" i="20" s="1"/>
  <c r="U39" i="20" s="1"/>
  <c r="G40" i="20"/>
  <c r="Q40" i="20" s="1"/>
  <c r="U40" i="20" s="1"/>
  <c r="G41" i="20"/>
  <c r="Q41" i="20" s="1"/>
  <c r="U41" i="20" s="1"/>
  <c r="G42" i="20"/>
  <c r="Q42" i="20" s="1"/>
  <c r="U42" i="20" s="1"/>
  <c r="G43" i="20"/>
  <c r="Q43" i="20" s="1"/>
  <c r="U43" i="20" s="1"/>
  <c r="G44" i="20"/>
  <c r="Q44" i="20" s="1"/>
  <c r="U44" i="20" s="1"/>
  <c r="G45" i="20"/>
  <c r="Q45" i="20" s="1"/>
  <c r="U45" i="20" s="1"/>
  <c r="G46" i="20"/>
  <c r="Q46" i="20" s="1"/>
  <c r="U46" i="20" s="1"/>
  <c r="G47" i="20"/>
  <c r="Q47" i="20" s="1"/>
  <c r="U47" i="20" s="1"/>
  <c r="G48" i="20"/>
  <c r="Q48" i="20" s="1"/>
  <c r="U48" i="20" s="1"/>
  <c r="G49" i="20"/>
  <c r="Q49" i="20" s="1"/>
  <c r="U49" i="20" s="1"/>
  <c r="G50" i="20"/>
  <c r="Q50" i="20" s="1"/>
  <c r="U50" i="20" s="1"/>
  <c r="G51" i="20"/>
  <c r="Q51" i="20" s="1"/>
  <c r="U51" i="20" s="1"/>
  <c r="G52" i="20"/>
  <c r="Q52" i="20" s="1"/>
  <c r="U52" i="20" s="1"/>
  <c r="G53" i="20"/>
  <c r="Q53" i="20" s="1"/>
  <c r="U53" i="20" s="1"/>
  <c r="G54" i="20"/>
  <c r="Q54" i="20" s="1"/>
  <c r="U54" i="20" s="1"/>
  <c r="G55" i="20"/>
  <c r="Q55" i="20" s="1"/>
  <c r="U55" i="20" s="1"/>
  <c r="G56" i="20"/>
  <c r="Q56" i="20" s="1"/>
  <c r="U56" i="20" s="1"/>
  <c r="G57" i="20"/>
  <c r="Q57" i="20" s="1"/>
  <c r="U57" i="20" s="1"/>
  <c r="G58" i="20"/>
  <c r="Q58" i="20" s="1"/>
  <c r="U58" i="20" s="1"/>
  <c r="G59" i="20"/>
  <c r="Q59" i="20" s="1"/>
  <c r="U59" i="20" s="1"/>
  <c r="G60" i="20"/>
  <c r="Q60" i="20" s="1"/>
  <c r="U60" i="20" s="1"/>
  <c r="G61" i="20"/>
  <c r="Q61" i="20" s="1"/>
  <c r="U61" i="20" s="1"/>
  <c r="G62" i="20"/>
  <c r="Q62" i="20" s="1"/>
  <c r="U62" i="20" s="1"/>
  <c r="G63" i="20"/>
  <c r="Q63" i="20" s="1"/>
  <c r="U63" i="20" s="1"/>
  <c r="G64" i="20"/>
  <c r="Q64" i="20" s="1"/>
  <c r="U64" i="20" s="1"/>
  <c r="G65" i="20"/>
  <c r="Q65" i="20" s="1"/>
  <c r="U65" i="20" s="1"/>
  <c r="G66" i="20"/>
  <c r="Q66" i="20" s="1"/>
  <c r="U66" i="20" s="1"/>
  <c r="G67" i="20"/>
  <c r="Q67" i="20" s="1"/>
  <c r="U67" i="20" s="1"/>
  <c r="G68" i="20"/>
  <c r="Q68" i="20" s="1"/>
  <c r="U68" i="20" s="1"/>
  <c r="G69" i="20"/>
  <c r="Q69" i="20" s="1"/>
  <c r="U69" i="20" s="1"/>
  <c r="G70" i="20"/>
  <c r="Q70" i="20" s="1"/>
  <c r="U70" i="20" s="1"/>
  <c r="G71" i="20"/>
  <c r="Q71" i="20" s="1"/>
  <c r="U71" i="20" s="1"/>
  <c r="G72" i="20"/>
  <c r="Q72" i="20" s="1"/>
  <c r="U72" i="20" s="1"/>
  <c r="G73" i="20"/>
  <c r="Q73" i="20" s="1"/>
  <c r="U73" i="20" s="1"/>
  <c r="G74" i="20"/>
  <c r="Q74" i="20" s="1"/>
  <c r="U74" i="20" s="1"/>
  <c r="G75" i="20"/>
  <c r="Q75" i="20" s="1"/>
  <c r="U75" i="20" s="1"/>
  <c r="G76" i="20"/>
  <c r="Q76" i="20" s="1"/>
  <c r="U76" i="20" s="1"/>
  <c r="G77" i="20"/>
  <c r="Q77" i="20" s="1"/>
  <c r="U77" i="20" s="1"/>
  <c r="G78" i="20"/>
  <c r="Q78" i="20" s="1"/>
  <c r="U78" i="20" s="1"/>
  <c r="G79" i="20"/>
  <c r="Q79" i="20" s="1"/>
  <c r="U79" i="20" s="1"/>
  <c r="G80" i="20"/>
  <c r="Q80" i="20" s="1"/>
  <c r="U80" i="20" s="1"/>
  <c r="G81" i="20"/>
  <c r="Q81" i="20" s="1"/>
  <c r="U81" i="20" s="1"/>
  <c r="G82" i="20"/>
  <c r="Q82" i="20" s="1"/>
  <c r="U82" i="20" s="1"/>
  <c r="G83" i="20"/>
  <c r="Q83" i="20" s="1"/>
  <c r="U83" i="20" s="1"/>
  <c r="G84" i="20"/>
  <c r="Q84" i="20" s="1"/>
  <c r="U84" i="20" s="1"/>
  <c r="G85" i="20"/>
  <c r="Q85" i="20" s="1"/>
  <c r="U85" i="20" s="1"/>
  <c r="G86" i="20"/>
  <c r="Q86" i="20" s="1"/>
  <c r="U86" i="20" s="1"/>
  <c r="G87" i="20"/>
  <c r="Q87" i="20" s="1"/>
  <c r="U87" i="20" s="1"/>
  <c r="G88" i="20"/>
  <c r="Q88" i="20" s="1"/>
  <c r="U88" i="20" s="1"/>
  <c r="G89" i="20"/>
  <c r="Q89" i="20" s="1"/>
  <c r="U89" i="20" s="1"/>
  <c r="G90" i="20"/>
  <c r="Q90" i="20" s="1"/>
  <c r="U90" i="20" s="1"/>
  <c r="G91" i="20"/>
  <c r="Q91" i="20" s="1"/>
  <c r="U91" i="20" s="1"/>
  <c r="G92" i="20"/>
  <c r="Q92" i="20" s="1"/>
  <c r="U92" i="20" s="1"/>
  <c r="G93" i="20"/>
  <c r="Q93" i="20" s="1"/>
  <c r="U93" i="20" s="1"/>
  <c r="G94" i="20"/>
  <c r="Q94" i="20" s="1"/>
  <c r="U94" i="20" s="1"/>
  <c r="G95" i="20"/>
  <c r="Q95" i="20" s="1"/>
  <c r="U95" i="20" s="1"/>
  <c r="G96" i="20"/>
  <c r="Q96" i="20" s="1"/>
  <c r="U96" i="20" s="1"/>
  <c r="G97" i="20"/>
  <c r="Q97" i="20" s="1"/>
  <c r="U97" i="20" s="1"/>
  <c r="G98" i="20"/>
  <c r="Q98" i="20" s="1"/>
  <c r="U98" i="20" s="1"/>
  <c r="G99" i="20"/>
  <c r="Q99" i="20" s="1"/>
  <c r="U99" i="20" s="1"/>
  <c r="G100" i="20"/>
  <c r="Q100" i="20" s="1"/>
  <c r="U100" i="20" s="1"/>
  <c r="G101" i="20"/>
  <c r="Q101" i="20" s="1"/>
  <c r="U101" i="20" s="1"/>
  <c r="G102" i="20"/>
  <c r="Q102" i="20" s="1"/>
  <c r="U102" i="20" s="1"/>
  <c r="G103" i="20"/>
  <c r="Q103" i="20" s="1"/>
  <c r="U103" i="20" s="1"/>
  <c r="G104" i="20"/>
  <c r="Q104" i="20" s="1"/>
  <c r="U104" i="20" s="1"/>
  <c r="G105" i="20"/>
  <c r="Q105" i="20" s="1"/>
  <c r="U105" i="20" s="1"/>
  <c r="G106" i="20"/>
  <c r="Q106" i="20" s="1"/>
  <c r="U106" i="20" s="1"/>
  <c r="G107" i="20"/>
  <c r="Q107" i="20" s="1"/>
  <c r="U107" i="20" s="1"/>
  <c r="G108" i="20"/>
  <c r="Q108" i="20" s="1"/>
  <c r="U108" i="20" s="1"/>
  <c r="G109" i="20"/>
  <c r="Q109" i="20" s="1"/>
  <c r="U109" i="20" s="1"/>
  <c r="G110" i="20"/>
  <c r="Q110" i="20" s="1"/>
  <c r="U110" i="20" s="1"/>
  <c r="G111" i="20"/>
  <c r="Q111" i="20" s="1"/>
  <c r="U111" i="20" s="1"/>
  <c r="G112" i="20"/>
  <c r="Q112" i="20" s="1"/>
  <c r="U112" i="20" s="1"/>
  <c r="G113" i="20"/>
  <c r="Q113" i="20" s="1"/>
  <c r="U113" i="20" s="1"/>
  <c r="G114" i="20"/>
  <c r="Q114" i="20" s="1"/>
  <c r="U114" i="20" s="1"/>
  <c r="G115" i="20"/>
  <c r="Q115" i="20" s="1"/>
  <c r="U115" i="20" s="1"/>
  <c r="G116" i="20"/>
  <c r="Q116" i="20" s="1"/>
  <c r="U116" i="20" s="1"/>
  <c r="G117" i="20"/>
  <c r="Q117" i="20" s="1"/>
  <c r="U117" i="20" s="1"/>
  <c r="G118" i="20"/>
  <c r="Q118" i="20" s="1"/>
  <c r="U118" i="20" s="1"/>
  <c r="G119" i="20"/>
  <c r="Q119" i="20" s="1"/>
  <c r="U119" i="20" s="1"/>
  <c r="G120" i="20"/>
  <c r="Q120" i="20" s="1"/>
  <c r="U120" i="20" s="1"/>
  <c r="G121" i="20"/>
  <c r="Q121" i="20" s="1"/>
  <c r="U121" i="20" s="1"/>
  <c r="G122" i="20"/>
  <c r="Q122" i="20" s="1"/>
  <c r="U122" i="20" s="1"/>
  <c r="G123" i="20"/>
  <c r="Q123" i="20" s="1"/>
  <c r="U123" i="20" s="1"/>
  <c r="G124" i="20"/>
  <c r="Q124" i="20" s="1"/>
  <c r="U124" i="20" s="1"/>
  <c r="G125" i="20"/>
  <c r="Q125" i="20" s="1"/>
  <c r="U125" i="20" s="1"/>
  <c r="G126" i="20"/>
  <c r="Q126" i="20" s="1"/>
  <c r="U126" i="20" s="1"/>
  <c r="G127" i="20"/>
  <c r="Q127" i="20" s="1"/>
  <c r="U127" i="20" s="1"/>
  <c r="G128" i="20"/>
  <c r="Q128" i="20" s="1"/>
  <c r="U128" i="20" s="1"/>
  <c r="G129" i="20"/>
  <c r="Q129" i="20" s="1"/>
  <c r="U129" i="20" s="1"/>
  <c r="G130" i="20"/>
  <c r="Q130" i="20" s="1"/>
  <c r="U130" i="20" s="1"/>
  <c r="G131" i="20"/>
  <c r="Q131" i="20" s="1"/>
  <c r="U131" i="20" s="1"/>
  <c r="G132" i="20"/>
  <c r="Q132" i="20" s="1"/>
  <c r="U132" i="20" s="1"/>
  <c r="G133" i="20"/>
  <c r="Q133" i="20" s="1"/>
  <c r="U133" i="20" s="1"/>
  <c r="G134" i="20"/>
  <c r="Q134" i="20" s="1"/>
  <c r="U134" i="20" s="1"/>
  <c r="G135" i="20"/>
  <c r="Q135" i="20" s="1"/>
  <c r="U135" i="20" s="1"/>
  <c r="G136" i="20"/>
  <c r="Q136" i="20" s="1"/>
  <c r="U136" i="20" s="1"/>
  <c r="G137" i="20"/>
  <c r="Q137" i="20" s="1"/>
  <c r="U137" i="20" s="1"/>
  <c r="G138" i="20"/>
  <c r="Q138" i="20" s="1"/>
  <c r="U138" i="20" s="1"/>
  <c r="G139" i="20"/>
  <c r="Q139" i="20" s="1"/>
  <c r="U139" i="20" s="1"/>
  <c r="G140" i="20"/>
  <c r="Q140" i="20" s="1"/>
  <c r="U140" i="20" s="1"/>
  <c r="G141" i="20"/>
  <c r="Q141" i="20" s="1"/>
  <c r="U141" i="20" s="1"/>
  <c r="G142" i="20"/>
  <c r="Q142" i="20" s="1"/>
  <c r="U142" i="20" s="1"/>
  <c r="G143" i="20"/>
  <c r="Q143" i="20" s="1"/>
  <c r="U143" i="20" s="1"/>
  <c r="G144" i="20"/>
  <c r="Q144" i="20" s="1"/>
  <c r="U144" i="20" s="1"/>
  <c r="G145" i="20"/>
  <c r="Q145" i="20" s="1"/>
  <c r="U145" i="20" s="1"/>
  <c r="G146" i="20"/>
  <c r="Q146" i="20" s="1"/>
  <c r="U146" i="20" s="1"/>
  <c r="G147" i="20"/>
  <c r="Q147" i="20" s="1"/>
  <c r="U147" i="20" s="1"/>
  <c r="G148" i="20"/>
  <c r="Q148" i="20" s="1"/>
  <c r="U148" i="20" s="1"/>
  <c r="G149" i="20"/>
  <c r="Q149" i="20" s="1"/>
  <c r="U149" i="20" s="1"/>
  <c r="G150" i="20"/>
  <c r="Q150" i="20" s="1"/>
  <c r="U150" i="20" s="1"/>
  <c r="G151" i="20"/>
  <c r="Q151" i="20" s="1"/>
  <c r="U151" i="20" s="1"/>
  <c r="G152" i="20"/>
  <c r="Q152" i="20" s="1"/>
  <c r="U152" i="20" s="1"/>
  <c r="G153" i="20"/>
  <c r="Q153" i="20" s="1"/>
  <c r="U153" i="20" s="1"/>
  <c r="G154" i="20"/>
  <c r="Q154" i="20" s="1"/>
  <c r="U154" i="20" s="1"/>
  <c r="G155" i="20"/>
  <c r="Q155" i="20" s="1"/>
  <c r="U155" i="20" s="1"/>
  <c r="G156" i="20"/>
  <c r="Q156" i="20" s="1"/>
  <c r="U156" i="20" s="1"/>
  <c r="G157" i="20"/>
  <c r="Q157" i="20" s="1"/>
  <c r="U157" i="20" s="1"/>
  <c r="G158" i="20"/>
  <c r="Q158" i="20" s="1"/>
  <c r="U158" i="20" s="1"/>
  <c r="G159" i="20"/>
  <c r="Q159" i="20" s="1"/>
  <c r="U159" i="20" s="1"/>
  <c r="G160" i="20"/>
  <c r="Q160" i="20" s="1"/>
  <c r="U160" i="20" s="1"/>
  <c r="G161" i="20"/>
  <c r="Q161" i="20" s="1"/>
  <c r="U161" i="20" s="1"/>
  <c r="G162" i="20"/>
  <c r="Q162" i="20" s="1"/>
  <c r="U162" i="20" s="1"/>
  <c r="G163" i="20"/>
  <c r="Q163" i="20" s="1"/>
  <c r="U163" i="20" s="1"/>
  <c r="G164" i="20"/>
  <c r="Q164" i="20" s="1"/>
  <c r="U164" i="20" s="1"/>
  <c r="G165" i="20"/>
  <c r="Q165" i="20" s="1"/>
  <c r="U165" i="20" s="1"/>
  <c r="G166" i="20"/>
  <c r="Q166" i="20" s="1"/>
  <c r="U166" i="20" s="1"/>
  <c r="G167" i="20"/>
  <c r="Q167" i="20" s="1"/>
  <c r="U167" i="20" s="1"/>
  <c r="G168" i="20"/>
  <c r="Q168" i="20" s="1"/>
  <c r="U168" i="20" s="1"/>
  <c r="G169" i="20"/>
  <c r="Q169" i="20" s="1"/>
  <c r="U169" i="20" s="1"/>
  <c r="G170" i="20"/>
  <c r="Q170" i="20" s="1"/>
  <c r="U170" i="20" s="1"/>
  <c r="G171" i="20"/>
  <c r="Q171" i="20" s="1"/>
  <c r="U171" i="20" s="1"/>
  <c r="G172" i="20"/>
  <c r="Q172" i="20" s="1"/>
  <c r="U172" i="20" s="1"/>
  <c r="G173" i="20"/>
  <c r="Q173" i="20" s="1"/>
  <c r="U173" i="20" s="1"/>
  <c r="G174" i="20"/>
  <c r="Q174" i="20" s="1"/>
  <c r="U174" i="20" s="1"/>
  <c r="G175" i="20"/>
  <c r="Q175" i="20" s="1"/>
  <c r="U175" i="20" s="1"/>
  <c r="G176" i="20"/>
  <c r="Q176" i="20" s="1"/>
  <c r="U176" i="20" s="1"/>
  <c r="G177" i="20"/>
  <c r="Q177" i="20" s="1"/>
  <c r="U177" i="20" s="1"/>
  <c r="G178" i="20"/>
  <c r="Q178" i="20" s="1"/>
  <c r="U178" i="20" s="1"/>
  <c r="G179" i="20"/>
  <c r="Q179" i="20" s="1"/>
  <c r="U179" i="20" s="1"/>
  <c r="G180" i="20"/>
  <c r="Q180" i="20" s="1"/>
  <c r="U180" i="20" s="1"/>
  <c r="G181" i="20"/>
  <c r="Q181" i="20" s="1"/>
  <c r="U181" i="20" s="1"/>
  <c r="G182" i="20"/>
  <c r="Q182" i="20" s="1"/>
  <c r="U182" i="20" s="1"/>
  <c r="G183" i="20"/>
  <c r="Q183" i="20" s="1"/>
  <c r="U183" i="20" s="1"/>
  <c r="G184" i="20"/>
  <c r="Q184" i="20" s="1"/>
  <c r="U184" i="20" s="1"/>
  <c r="G185" i="20"/>
  <c r="Q185" i="20" s="1"/>
  <c r="U185" i="20" s="1"/>
  <c r="G186" i="20"/>
  <c r="Q186" i="20" s="1"/>
  <c r="U186" i="20" s="1"/>
  <c r="G187" i="20"/>
  <c r="Q187" i="20" s="1"/>
  <c r="U187" i="20" s="1"/>
  <c r="G188" i="20"/>
  <c r="Q188" i="20" s="1"/>
  <c r="U188" i="20" s="1"/>
  <c r="G189" i="20"/>
  <c r="Q189" i="20" s="1"/>
  <c r="U189" i="20" s="1"/>
  <c r="G190" i="20"/>
  <c r="Q190" i="20" s="1"/>
  <c r="U190" i="20" s="1"/>
  <c r="G191" i="20"/>
  <c r="Q191" i="20" s="1"/>
  <c r="U191" i="20" s="1"/>
  <c r="G192" i="20"/>
  <c r="Q192" i="20" s="1"/>
  <c r="U192" i="20" s="1"/>
  <c r="G193" i="20"/>
  <c r="Q193" i="20" s="1"/>
  <c r="U193" i="20" s="1"/>
  <c r="G194" i="20"/>
  <c r="Q194" i="20" s="1"/>
  <c r="U194" i="20" s="1"/>
  <c r="G195" i="20"/>
  <c r="Q195" i="20" s="1"/>
  <c r="U195" i="20" s="1"/>
  <c r="G196" i="20"/>
  <c r="Q196" i="20" s="1"/>
  <c r="U196" i="20" s="1"/>
  <c r="G197" i="20"/>
  <c r="Q197" i="20" s="1"/>
  <c r="U197" i="20" s="1"/>
  <c r="G198" i="20"/>
  <c r="Q198" i="20" s="1"/>
  <c r="U198" i="20" s="1"/>
  <c r="G199" i="20"/>
  <c r="Q199" i="20" s="1"/>
  <c r="U199" i="20" s="1"/>
  <c r="G200" i="20"/>
  <c r="Q200" i="20" s="1"/>
  <c r="U200" i="20" s="1"/>
  <c r="G201" i="20"/>
  <c r="Q201" i="20" s="1"/>
  <c r="U201" i="20" s="1"/>
  <c r="G202" i="20"/>
  <c r="Q202" i="20" s="1"/>
  <c r="U202" i="20" s="1"/>
  <c r="G203" i="20"/>
  <c r="Q203" i="20" s="1"/>
  <c r="U203" i="20" s="1"/>
  <c r="G204" i="20"/>
  <c r="Q204" i="20" s="1"/>
  <c r="U204" i="20" s="1"/>
  <c r="G205" i="20"/>
  <c r="Q205" i="20" s="1"/>
  <c r="U205" i="20" s="1"/>
  <c r="G206" i="20"/>
  <c r="Q206" i="20" s="1"/>
  <c r="U206" i="20" s="1"/>
  <c r="G207" i="20"/>
  <c r="Q207" i="20" s="1"/>
  <c r="U207" i="20" s="1"/>
  <c r="G208" i="20"/>
  <c r="Q208" i="20" s="1"/>
  <c r="U208" i="20" s="1"/>
  <c r="G209" i="20"/>
  <c r="Q209" i="20" s="1"/>
  <c r="U209" i="20" s="1"/>
  <c r="G210" i="20"/>
  <c r="Q210" i="20" s="1"/>
  <c r="U210" i="20" s="1"/>
  <c r="G211" i="20"/>
  <c r="Q211" i="20" s="1"/>
  <c r="U211" i="20" s="1"/>
  <c r="G212" i="20"/>
  <c r="Q212" i="20" s="1"/>
  <c r="U212" i="20" s="1"/>
  <c r="G213" i="20"/>
  <c r="Q213" i="20" s="1"/>
  <c r="U213" i="20" s="1"/>
  <c r="G214" i="20"/>
  <c r="Q214" i="20" s="1"/>
  <c r="U214" i="20" s="1"/>
  <c r="G215" i="20"/>
  <c r="Q215" i="20" s="1"/>
  <c r="U215" i="20" s="1"/>
  <c r="G216" i="20"/>
  <c r="Q216" i="20" s="1"/>
  <c r="U216" i="20" s="1"/>
  <c r="G217" i="20"/>
  <c r="Q217" i="20" s="1"/>
  <c r="U217" i="20" s="1"/>
  <c r="G218" i="20"/>
  <c r="Q218" i="20" s="1"/>
  <c r="U218" i="20" s="1"/>
  <c r="G219" i="20"/>
  <c r="Q219" i="20" s="1"/>
  <c r="U219" i="20" s="1"/>
  <c r="G220" i="20"/>
  <c r="Q220" i="20" s="1"/>
  <c r="U220" i="20" s="1"/>
  <c r="G221" i="20"/>
  <c r="Q221" i="20" s="1"/>
  <c r="U221" i="20" s="1"/>
  <c r="G222" i="20"/>
  <c r="Q222" i="20" s="1"/>
  <c r="U222" i="20" s="1"/>
  <c r="G223" i="20"/>
  <c r="Q223" i="20" s="1"/>
  <c r="U223" i="20" s="1"/>
  <c r="G224" i="20"/>
  <c r="Q224" i="20" s="1"/>
  <c r="U224" i="20" s="1"/>
  <c r="G225" i="20"/>
  <c r="Q225" i="20" s="1"/>
  <c r="U225" i="20" s="1"/>
  <c r="G226" i="20"/>
  <c r="Q226" i="20" s="1"/>
  <c r="U226" i="20" s="1"/>
  <c r="G227" i="20"/>
  <c r="Q227" i="20" s="1"/>
  <c r="U227" i="20" s="1"/>
  <c r="G228" i="20"/>
  <c r="Q228" i="20" s="1"/>
  <c r="U228" i="20" s="1"/>
  <c r="G229" i="20"/>
  <c r="Q229" i="20" s="1"/>
  <c r="U229" i="20" s="1"/>
  <c r="G230" i="20"/>
  <c r="Q230" i="20" s="1"/>
  <c r="U230" i="20" s="1"/>
  <c r="G231" i="20"/>
  <c r="Q231" i="20" s="1"/>
  <c r="U231" i="20" s="1"/>
  <c r="G232" i="20"/>
  <c r="Q232" i="20" s="1"/>
  <c r="U232" i="20" s="1"/>
  <c r="G233" i="20"/>
  <c r="Q233" i="20" s="1"/>
  <c r="U233" i="20" s="1"/>
  <c r="G234" i="20"/>
  <c r="Q234" i="20" s="1"/>
  <c r="U234" i="20" s="1"/>
  <c r="G235" i="20"/>
  <c r="Q235" i="20" s="1"/>
  <c r="U235" i="20" s="1"/>
  <c r="G236" i="20"/>
  <c r="Q236" i="20" s="1"/>
  <c r="U236" i="20" s="1"/>
  <c r="G237" i="20"/>
  <c r="Q237" i="20" s="1"/>
  <c r="U237" i="20" s="1"/>
  <c r="G238" i="20"/>
  <c r="Q238" i="20" s="1"/>
  <c r="U238" i="20" s="1"/>
  <c r="G239" i="20"/>
  <c r="Q239" i="20" s="1"/>
  <c r="U239" i="20" s="1"/>
  <c r="G240" i="20"/>
  <c r="Q240" i="20" s="1"/>
  <c r="U240" i="20" s="1"/>
  <c r="G241" i="20"/>
  <c r="Q241" i="20" s="1"/>
  <c r="U241" i="20" s="1"/>
  <c r="G242" i="20"/>
  <c r="Q242" i="20" s="1"/>
  <c r="U242" i="20" s="1"/>
  <c r="G243" i="20"/>
  <c r="Q243" i="20" s="1"/>
  <c r="U243" i="20" s="1"/>
  <c r="G244" i="20"/>
  <c r="Q244" i="20" s="1"/>
  <c r="U244" i="20" s="1"/>
  <c r="G245" i="20"/>
  <c r="Q245" i="20" s="1"/>
  <c r="U245" i="20" s="1"/>
  <c r="G246" i="20"/>
  <c r="Q246" i="20" s="1"/>
  <c r="U246" i="20" s="1"/>
  <c r="G247" i="20"/>
  <c r="Q247" i="20" s="1"/>
  <c r="U247" i="20" s="1"/>
  <c r="G248" i="20"/>
  <c r="Q248" i="20" s="1"/>
  <c r="U248" i="20" s="1"/>
  <c r="G249" i="20"/>
  <c r="Q249" i="20" s="1"/>
  <c r="U249" i="20" s="1"/>
  <c r="G250" i="20"/>
  <c r="Q250" i="20" s="1"/>
  <c r="U250" i="20" s="1"/>
  <c r="G251" i="20"/>
  <c r="Q251" i="20" s="1"/>
  <c r="U251" i="20" s="1"/>
  <c r="G252" i="20"/>
  <c r="Q252" i="20" s="1"/>
  <c r="U252" i="20" s="1"/>
  <c r="G253" i="20"/>
  <c r="Q253" i="20" s="1"/>
  <c r="U253" i="20" s="1"/>
  <c r="G254" i="20"/>
  <c r="Q254" i="20" s="1"/>
  <c r="U254" i="20" s="1"/>
  <c r="G255" i="20"/>
  <c r="Q255" i="20" s="1"/>
  <c r="U255" i="20" s="1"/>
  <c r="G256" i="20"/>
  <c r="Q256" i="20" s="1"/>
  <c r="U256" i="20" s="1"/>
  <c r="G257" i="20"/>
  <c r="Q257" i="20" s="1"/>
  <c r="U257" i="20" s="1"/>
  <c r="G258" i="20"/>
  <c r="Q258" i="20" s="1"/>
  <c r="U258" i="20" s="1"/>
  <c r="G259" i="20"/>
  <c r="Q259" i="20" s="1"/>
  <c r="U259" i="20" s="1"/>
  <c r="G260" i="20"/>
  <c r="Q260" i="20" s="1"/>
  <c r="U260" i="20" s="1"/>
  <c r="G261" i="20"/>
  <c r="Q261" i="20" s="1"/>
  <c r="U261" i="20" s="1"/>
  <c r="G262" i="20"/>
  <c r="Q262" i="20" s="1"/>
  <c r="U262" i="20" s="1"/>
  <c r="G263" i="20"/>
  <c r="Q263" i="20" s="1"/>
  <c r="U263" i="20" s="1"/>
  <c r="G264" i="20"/>
  <c r="Q264" i="20" s="1"/>
  <c r="U264" i="20" s="1"/>
  <c r="G265" i="20"/>
  <c r="Q265" i="20" s="1"/>
  <c r="U265" i="20" s="1"/>
  <c r="G266" i="20"/>
  <c r="Q266" i="20" s="1"/>
  <c r="U266" i="20" s="1"/>
  <c r="G267" i="20"/>
  <c r="Q267" i="20" s="1"/>
  <c r="U267" i="20" s="1"/>
  <c r="G268" i="20"/>
  <c r="Q268" i="20" s="1"/>
  <c r="U268" i="20" s="1"/>
  <c r="G269" i="20"/>
  <c r="Q269" i="20" s="1"/>
  <c r="U269" i="20" s="1"/>
  <c r="G270" i="20"/>
  <c r="Q270" i="20" s="1"/>
  <c r="U270" i="20" s="1"/>
  <c r="G271" i="20"/>
  <c r="Q271" i="20" s="1"/>
  <c r="U271" i="20" s="1"/>
  <c r="G272" i="20"/>
  <c r="Q272" i="20" s="1"/>
  <c r="U272" i="20" s="1"/>
  <c r="G273" i="20"/>
  <c r="Q273" i="20" s="1"/>
  <c r="U273" i="20" s="1"/>
  <c r="G274" i="20"/>
  <c r="Q274" i="20" s="1"/>
  <c r="U274" i="20" s="1"/>
  <c r="G275" i="20"/>
  <c r="Q275" i="20" s="1"/>
  <c r="U275" i="20" s="1"/>
  <c r="G276" i="20"/>
  <c r="Q276" i="20" s="1"/>
  <c r="U276" i="20" s="1"/>
  <c r="G277" i="20"/>
  <c r="Q277" i="20" s="1"/>
  <c r="U277" i="20" s="1"/>
  <c r="G278" i="20"/>
  <c r="Q278" i="20" s="1"/>
  <c r="U278" i="20" s="1"/>
  <c r="G279" i="20"/>
  <c r="Q279" i="20" s="1"/>
  <c r="U279" i="20" s="1"/>
  <c r="G280" i="20"/>
  <c r="Q280" i="20" s="1"/>
  <c r="U280" i="20" s="1"/>
  <c r="G281" i="20"/>
  <c r="Q281" i="20" s="1"/>
  <c r="U281" i="20" s="1"/>
  <c r="G282" i="20"/>
  <c r="Q282" i="20" s="1"/>
  <c r="U282" i="20" s="1"/>
  <c r="G283" i="20"/>
  <c r="Q283" i="20" s="1"/>
  <c r="U283" i="20" s="1"/>
  <c r="G284" i="20"/>
  <c r="Q284" i="20" s="1"/>
  <c r="U284" i="20" s="1"/>
  <c r="G285" i="20"/>
  <c r="Q285" i="20" s="1"/>
  <c r="U285" i="20" s="1"/>
  <c r="G286" i="20"/>
  <c r="Q286" i="20" s="1"/>
  <c r="U286" i="20" s="1"/>
  <c r="G287" i="20"/>
  <c r="Q287" i="20" s="1"/>
  <c r="U287" i="20" s="1"/>
  <c r="G288" i="20"/>
  <c r="Q288" i="20" s="1"/>
  <c r="U288" i="20" s="1"/>
  <c r="G289" i="20"/>
  <c r="Q289" i="20" s="1"/>
  <c r="U289" i="20" s="1"/>
  <c r="G290" i="20"/>
  <c r="Q290" i="20" s="1"/>
  <c r="U290" i="20" s="1"/>
  <c r="G291" i="20"/>
  <c r="Q291" i="20" s="1"/>
  <c r="U291" i="20" s="1"/>
  <c r="G292" i="20"/>
  <c r="Q292" i="20" s="1"/>
  <c r="U292" i="20" s="1"/>
  <c r="G293" i="20"/>
  <c r="Q293" i="20" s="1"/>
  <c r="U293" i="20" s="1"/>
  <c r="G294" i="20"/>
  <c r="Q294" i="20" s="1"/>
  <c r="U294" i="20" s="1"/>
  <c r="G295" i="20"/>
  <c r="Q295" i="20" s="1"/>
  <c r="U295" i="20" s="1"/>
  <c r="G296" i="20"/>
  <c r="Q296" i="20" s="1"/>
  <c r="U296" i="20" s="1"/>
  <c r="G297" i="20"/>
  <c r="Q297" i="20" s="1"/>
  <c r="U297" i="20" s="1"/>
  <c r="G298" i="20"/>
  <c r="Q298" i="20" s="1"/>
  <c r="U298" i="20" s="1"/>
  <c r="G299" i="20"/>
  <c r="Q299" i="20" s="1"/>
  <c r="U299" i="20" s="1"/>
  <c r="G300" i="20"/>
  <c r="Q300" i="20" s="1"/>
  <c r="U300" i="20" s="1"/>
  <c r="G301" i="20"/>
  <c r="Q301" i="20" s="1"/>
  <c r="U301" i="20" s="1"/>
  <c r="G302" i="20"/>
  <c r="Q302" i="20" s="1"/>
  <c r="U302" i="20" s="1"/>
  <c r="G303" i="20"/>
  <c r="Q303" i="20" s="1"/>
  <c r="U303" i="20" s="1"/>
  <c r="G304" i="20"/>
  <c r="Q304" i="20" s="1"/>
  <c r="U304" i="20" s="1"/>
  <c r="G305" i="20"/>
  <c r="Q305" i="20" s="1"/>
  <c r="U305" i="20" s="1"/>
  <c r="G306" i="20"/>
  <c r="Q306" i="20" s="1"/>
  <c r="U306" i="20" s="1"/>
  <c r="G307" i="20"/>
  <c r="Q307" i="20" s="1"/>
  <c r="U307" i="20" s="1"/>
  <c r="G308" i="20"/>
  <c r="Q308" i="20" s="1"/>
  <c r="U308" i="20" s="1"/>
  <c r="G309" i="20"/>
  <c r="Q309" i="20" s="1"/>
  <c r="U309" i="20" s="1"/>
  <c r="G310" i="20"/>
  <c r="Q310" i="20" s="1"/>
  <c r="U310" i="20" s="1"/>
  <c r="G311" i="20"/>
  <c r="Q311" i="20" s="1"/>
  <c r="U311" i="20" s="1"/>
  <c r="G312" i="20"/>
  <c r="Q312" i="20" s="1"/>
  <c r="U312" i="20" s="1"/>
  <c r="G313" i="20"/>
  <c r="Q313" i="20" s="1"/>
  <c r="U313" i="20" s="1"/>
  <c r="G314" i="20"/>
  <c r="Q314" i="20" s="1"/>
  <c r="U314" i="20" s="1"/>
  <c r="G315" i="20"/>
  <c r="Q315" i="20" s="1"/>
  <c r="U315" i="20" s="1"/>
  <c r="G316" i="20"/>
  <c r="Q316" i="20" s="1"/>
  <c r="U316" i="20" s="1"/>
  <c r="G317" i="20"/>
  <c r="Q317" i="20" s="1"/>
  <c r="U317" i="20" s="1"/>
  <c r="G318" i="20"/>
  <c r="Q318" i="20" s="1"/>
  <c r="U318" i="20" s="1"/>
  <c r="G319" i="20"/>
  <c r="Q319" i="20" s="1"/>
  <c r="U319" i="20" s="1"/>
  <c r="G320" i="20"/>
  <c r="Q320" i="20" s="1"/>
  <c r="U320" i="20" s="1"/>
  <c r="G321" i="20"/>
  <c r="Q321" i="20" s="1"/>
  <c r="U321" i="20" s="1"/>
  <c r="G322" i="20"/>
  <c r="Q322" i="20" s="1"/>
  <c r="U322" i="20" s="1"/>
  <c r="G323" i="20"/>
  <c r="Q323" i="20" s="1"/>
  <c r="U323" i="20" s="1"/>
  <c r="G324" i="20"/>
  <c r="Q324" i="20" s="1"/>
  <c r="U324" i="20" s="1"/>
  <c r="G325" i="20"/>
  <c r="Q325" i="20" s="1"/>
  <c r="U325" i="20" s="1"/>
  <c r="G326" i="20"/>
  <c r="Q326" i="20" s="1"/>
  <c r="U326" i="20" s="1"/>
  <c r="G327" i="20"/>
  <c r="Q327" i="20" s="1"/>
  <c r="U327" i="20" s="1"/>
  <c r="G328" i="20"/>
  <c r="Q328" i="20" s="1"/>
  <c r="U328" i="20" s="1"/>
  <c r="G329" i="20"/>
  <c r="Q329" i="20" s="1"/>
  <c r="U329" i="20" s="1"/>
  <c r="G330" i="20"/>
  <c r="Q330" i="20" s="1"/>
  <c r="U330" i="20" s="1"/>
  <c r="G331" i="20"/>
  <c r="Q331" i="20" s="1"/>
  <c r="U331" i="20" s="1"/>
  <c r="G332" i="20"/>
  <c r="Q332" i="20" s="1"/>
  <c r="U332" i="20" s="1"/>
  <c r="G333" i="20"/>
  <c r="Q333" i="20" s="1"/>
  <c r="U333" i="20" s="1"/>
  <c r="G334" i="20"/>
  <c r="Q334" i="20" s="1"/>
  <c r="U334" i="20" s="1"/>
  <c r="G335" i="20"/>
  <c r="Q335" i="20" s="1"/>
  <c r="U335" i="20" s="1"/>
  <c r="G336" i="20"/>
  <c r="Q336" i="20" s="1"/>
  <c r="U336" i="20" s="1"/>
  <c r="G337" i="20"/>
  <c r="Q337" i="20" s="1"/>
  <c r="U337" i="20" s="1"/>
  <c r="G338" i="20"/>
  <c r="Q338" i="20" s="1"/>
  <c r="U338" i="20" s="1"/>
  <c r="G339" i="20"/>
  <c r="Q339" i="20" s="1"/>
  <c r="U339" i="20" s="1"/>
  <c r="G340" i="20"/>
  <c r="Q340" i="20" s="1"/>
  <c r="U340" i="20" s="1"/>
  <c r="G341" i="20"/>
  <c r="Q341" i="20" s="1"/>
  <c r="U341" i="20" s="1"/>
  <c r="G342" i="20"/>
  <c r="Q342" i="20" s="1"/>
  <c r="U342" i="20" s="1"/>
  <c r="G343" i="20"/>
  <c r="Q343" i="20" s="1"/>
  <c r="U343" i="20" s="1"/>
  <c r="G344" i="20"/>
  <c r="Q344" i="20" s="1"/>
  <c r="U344" i="20" s="1"/>
  <c r="G345" i="20"/>
  <c r="Q345" i="20" s="1"/>
  <c r="U345" i="20" s="1"/>
  <c r="G346" i="20"/>
  <c r="Q346" i="20" s="1"/>
  <c r="U346" i="20" s="1"/>
  <c r="G347" i="20"/>
  <c r="Q347" i="20" s="1"/>
  <c r="U347" i="20" s="1"/>
  <c r="G348" i="20"/>
  <c r="Q348" i="20" s="1"/>
  <c r="U348" i="20" s="1"/>
  <c r="G349" i="20"/>
  <c r="Q349" i="20" s="1"/>
  <c r="U349" i="20" s="1"/>
  <c r="G350" i="20"/>
  <c r="Q350" i="20" s="1"/>
  <c r="U350" i="20" s="1"/>
  <c r="G351" i="20"/>
  <c r="Q351" i="20" s="1"/>
  <c r="U351" i="20" s="1"/>
  <c r="G352" i="20"/>
  <c r="Q352" i="20" s="1"/>
  <c r="U352" i="20" s="1"/>
  <c r="G353" i="20"/>
  <c r="Q353" i="20" s="1"/>
  <c r="U353" i="20" s="1"/>
  <c r="G354" i="20"/>
  <c r="Q354" i="20" s="1"/>
  <c r="U354" i="20" s="1"/>
  <c r="G355" i="20"/>
  <c r="Q355" i="20" s="1"/>
  <c r="U355" i="20" s="1"/>
  <c r="G356" i="20"/>
  <c r="Q356" i="20" s="1"/>
  <c r="U356" i="20" s="1"/>
  <c r="G357" i="20"/>
  <c r="Q357" i="20" s="1"/>
  <c r="U357" i="20" s="1"/>
  <c r="G358" i="20"/>
  <c r="Q358" i="20" s="1"/>
  <c r="U358" i="20" s="1"/>
  <c r="G359" i="20"/>
  <c r="Q359" i="20" s="1"/>
  <c r="U359" i="20" s="1"/>
  <c r="G360" i="20"/>
  <c r="Q360" i="20" s="1"/>
  <c r="U360" i="20" s="1"/>
  <c r="G361" i="20"/>
  <c r="Q361" i="20" s="1"/>
  <c r="U361" i="20" s="1"/>
  <c r="G362" i="20"/>
  <c r="Q362" i="20" s="1"/>
  <c r="U362" i="20" s="1"/>
  <c r="G363" i="20"/>
  <c r="Q363" i="20" s="1"/>
  <c r="U363" i="20" s="1"/>
  <c r="G364" i="20"/>
  <c r="Q364" i="20" s="1"/>
  <c r="U364" i="20" s="1"/>
  <c r="G365" i="20"/>
  <c r="Q365" i="20" s="1"/>
  <c r="U365" i="20" s="1"/>
  <c r="G366" i="20"/>
  <c r="Q366" i="20" s="1"/>
  <c r="U366" i="20" s="1"/>
  <c r="G367" i="20"/>
  <c r="Q367" i="20" s="1"/>
  <c r="U367" i="20" s="1"/>
  <c r="G368" i="20"/>
  <c r="Q368" i="20" s="1"/>
  <c r="U368" i="20" s="1"/>
  <c r="G369" i="20"/>
  <c r="Q369" i="20" s="1"/>
  <c r="U369" i="20" s="1"/>
  <c r="G370" i="20"/>
  <c r="Q370" i="20" s="1"/>
  <c r="U370" i="20" s="1"/>
  <c r="G371" i="20"/>
  <c r="Q371" i="20" s="1"/>
  <c r="U371" i="20" s="1"/>
  <c r="G372" i="20"/>
  <c r="Q372" i="20" s="1"/>
  <c r="U372" i="20" s="1"/>
  <c r="G373" i="20"/>
  <c r="Q373" i="20" s="1"/>
  <c r="U373" i="20" s="1"/>
  <c r="G374" i="20"/>
  <c r="Q374" i="20" s="1"/>
  <c r="U374" i="20" s="1"/>
  <c r="G375" i="20"/>
  <c r="Q375" i="20" s="1"/>
  <c r="U375" i="20" s="1"/>
  <c r="G376" i="20"/>
  <c r="Q376" i="20" s="1"/>
  <c r="U376" i="20" s="1"/>
  <c r="G377" i="20"/>
  <c r="Q377" i="20" s="1"/>
  <c r="U377" i="20" s="1"/>
  <c r="G378" i="20"/>
  <c r="Q378" i="20" s="1"/>
  <c r="U378" i="20" s="1"/>
  <c r="G379" i="20"/>
  <c r="Q379" i="20" s="1"/>
  <c r="U379" i="20" s="1"/>
  <c r="G380" i="20"/>
  <c r="Q380" i="20" s="1"/>
  <c r="U380" i="20" s="1"/>
  <c r="G381" i="20"/>
  <c r="Q381" i="20" s="1"/>
  <c r="U381" i="20" s="1"/>
  <c r="G382" i="20"/>
  <c r="Q382" i="20" s="1"/>
  <c r="U382" i="20" s="1"/>
  <c r="G383" i="20"/>
  <c r="Q383" i="20" s="1"/>
  <c r="U383" i="20" s="1"/>
  <c r="G384" i="20"/>
  <c r="Q384" i="20" s="1"/>
  <c r="U384" i="20" s="1"/>
  <c r="G385" i="20"/>
  <c r="Q385" i="20" s="1"/>
  <c r="U385" i="20" s="1"/>
  <c r="G386" i="20"/>
  <c r="Q386" i="20" s="1"/>
  <c r="U386" i="20" s="1"/>
  <c r="G387" i="20"/>
  <c r="Q387" i="20" s="1"/>
  <c r="U387" i="20" s="1"/>
  <c r="G388" i="20"/>
  <c r="Q388" i="20" s="1"/>
  <c r="U388" i="20" s="1"/>
  <c r="G389" i="20"/>
  <c r="Q389" i="20" s="1"/>
  <c r="U389" i="20" s="1"/>
  <c r="G390" i="20"/>
  <c r="Q390" i="20" s="1"/>
  <c r="U390" i="20" s="1"/>
  <c r="G391" i="20"/>
  <c r="Q391" i="20" s="1"/>
  <c r="U391" i="20" s="1"/>
  <c r="G392" i="20"/>
  <c r="Q392" i="20" s="1"/>
  <c r="U392" i="20" s="1"/>
  <c r="G393" i="20"/>
  <c r="Q393" i="20" s="1"/>
  <c r="U393" i="20" s="1"/>
  <c r="G394" i="20"/>
  <c r="Q394" i="20" s="1"/>
  <c r="U394" i="20" s="1"/>
  <c r="G395" i="20"/>
  <c r="Q395" i="20" s="1"/>
  <c r="U395" i="20" s="1"/>
  <c r="G396" i="20"/>
  <c r="Q396" i="20" s="1"/>
  <c r="U396" i="20" s="1"/>
  <c r="G397" i="20"/>
  <c r="Q397" i="20" s="1"/>
  <c r="U397" i="20" s="1"/>
  <c r="G398" i="20"/>
  <c r="Q398" i="20" s="1"/>
  <c r="U398" i="20" s="1"/>
  <c r="G399" i="20"/>
  <c r="Q399" i="20" s="1"/>
  <c r="U399" i="20" s="1"/>
  <c r="G400" i="20"/>
  <c r="Q400" i="20" s="1"/>
  <c r="U400" i="20" s="1"/>
  <c r="G401" i="20"/>
  <c r="Q401" i="20" s="1"/>
  <c r="U401" i="20" s="1"/>
  <c r="G402" i="20"/>
  <c r="Q402" i="20" s="1"/>
  <c r="U402" i="20" s="1"/>
  <c r="G403" i="20"/>
  <c r="Q403" i="20" s="1"/>
  <c r="U403" i="20" s="1"/>
  <c r="G404" i="20"/>
  <c r="Q404" i="20" s="1"/>
  <c r="U404" i="20" s="1"/>
  <c r="G405" i="20"/>
  <c r="Q405" i="20" s="1"/>
  <c r="U405" i="20" s="1"/>
  <c r="G406" i="20"/>
  <c r="Q406" i="20" s="1"/>
  <c r="U406" i="20" s="1"/>
  <c r="G407" i="20"/>
  <c r="Q407" i="20" s="1"/>
  <c r="U407" i="20" s="1"/>
  <c r="G408" i="20"/>
  <c r="Q408" i="20" s="1"/>
  <c r="U408" i="20" s="1"/>
  <c r="G409" i="20"/>
  <c r="Q409" i="20" s="1"/>
  <c r="U409" i="20" s="1"/>
  <c r="G410" i="20"/>
  <c r="Q410" i="20" s="1"/>
  <c r="U410" i="20" s="1"/>
  <c r="G411" i="20"/>
  <c r="Q411" i="20" s="1"/>
  <c r="U411" i="20" s="1"/>
  <c r="G412" i="20"/>
  <c r="Q412" i="20" s="1"/>
  <c r="U412" i="20" s="1"/>
  <c r="G413" i="20"/>
  <c r="Q413" i="20" s="1"/>
  <c r="U413" i="20" s="1"/>
  <c r="G414" i="20"/>
  <c r="Q414" i="20" s="1"/>
  <c r="U414" i="20" s="1"/>
  <c r="G415" i="20"/>
  <c r="Q415" i="20" s="1"/>
  <c r="U415" i="20" s="1"/>
  <c r="G416" i="20"/>
  <c r="Q416" i="20" s="1"/>
  <c r="U416" i="20" s="1"/>
  <c r="G417" i="20"/>
  <c r="Q417" i="20" s="1"/>
  <c r="U417" i="20" s="1"/>
  <c r="G418" i="20"/>
  <c r="Q418" i="20" s="1"/>
  <c r="U418" i="20" s="1"/>
  <c r="G419" i="20"/>
  <c r="Q419" i="20" s="1"/>
  <c r="U419" i="20" s="1"/>
  <c r="G420" i="20"/>
  <c r="Q420" i="20" s="1"/>
  <c r="U420" i="20" s="1"/>
  <c r="G421" i="20"/>
  <c r="Q421" i="20" s="1"/>
  <c r="U421" i="20" s="1"/>
  <c r="G422" i="20"/>
  <c r="Q422" i="20" s="1"/>
  <c r="U422" i="20" s="1"/>
  <c r="G423" i="20"/>
  <c r="Q423" i="20" s="1"/>
  <c r="U423" i="20" s="1"/>
  <c r="G424" i="20"/>
  <c r="Q424" i="20" s="1"/>
  <c r="U424" i="20" s="1"/>
  <c r="G425" i="20"/>
  <c r="Q425" i="20" s="1"/>
  <c r="U425" i="20" s="1"/>
  <c r="G426" i="20"/>
  <c r="Q426" i="20" s="1"/>
  <c r="U426" i="20" s="1"/>
  <c r="G427" i="20"/>
  <c r="Q427" i="20" s="1"/>
  <c r="U427" i="20" s="1"/>
  <c r="G428" i="20"/>
  <c r="Q428" i="20" s="1"/>
  <c r="U428" i="20" s="1"/>
  <c r="G429" i="20"/>
  <c r="Q429" i="20" s="1"/>
  <c r="U429" i="20" s="1"/>
  <c r="G430" i="20"/>
  <c r="Q430" i="20" s="1"/>
  <c r="U430" i="20" s="1"/>
  <c r="G431" i="20"/>
  <c r="Q431" i="20" s="1"/>
  <c r="U431" i="20" s="1"/>
  <c r="G432" i="20"/>
  <c r="Q432" i="20" s="1"/>
  <c r="U432" i="20" s="1"/>
  <c r="G433" i="20"/>
  <c r="Q433" i="20" s="1"/>
  <c r="U433" i="20" s="1"/>
  <c r="G434" i="20"/>
  <c r="Q434" i="20" s="1"/>
  <c r="U434" i="20" s="1"/>
  <c r="G435" i="20"/>
  <c r="Q435" i="20" s="1"/>
  <c r="U435" i="20" s="1"/>
  <c r="G436" i="20"/>
  <c r="Q436" i="20" s="1"/>
  <c r="U436" i="20" s="1"/>
  <c r="G437" i="20"/>
  <c r="Q437" i="20" s="1"/>
  <c r="U437" i="20" s="1"/>
  <c r="G438" i="20"/>
  <c r="Q438" i="20" s="1"/>
  <c r="U438" i="20" s="1"/>
  <c r="G439" i="20"/>
  <c r="Q439" i="20" s="1"/>
  <c r="U439" i="20" s="1"/>
  <c r="G440" i="20"/>
  <c r="Q440" i="20" s="1"/>
  <c r="U440" i="20" s="1"/>
  <c r="G441" i="20"/>
  <c r="Q441" i="20" s="1"/>
  <c r="U441" i="20" s="1"/>
  <c r="G442" i="20"/>
  <c r="Q442" i="20" s="1"/>
  <c r="U442" i="20" s="1"/>
  <c r="G443" i="20"/>
  <c r="Q443" i="20" s="1"/>
  <c r="U443" i="20" s="1"/>
  <c r="G444" i="20"/>
  <c r="Q444" i="20" s="1"/>
  <c r="U444" i="20" s="1"/>
  <c r="G445" i="20"/>
  <c r="Q445" i="20" s="1"/>
  <c r="U445" i="20" s="1"/>
  <c r="G446" i="20"/>
  <c r="Q446" i="20" s="1"/>
  <c r="U446" i="20" s="1"/>
  <c r="G447" i="20"/>
  <c r="Q447" i="20" s="1"/>
  <c r="U447" i="20" s="1"/>
  <c r="G448" i="20"/>
  <c r="Q448" i="20" s="1"/>
  <c r="U448" i="20" s="1"/>
  <c r="G449" i="20"/>
  <c r="Q449" i="20" s="1"/>
  <c r="U449" i="20" s="1"/>
  <c r="G450" i="20"/>
  <c r="Q450" i="20" s="1"/>
  <c r="U450" i="20" s="1"/>
  <c r="G451" i="20"/>
  <c r="Q451" i="20" s="1"/>
  <c r="U451" i="20" s="1"/>
  <c r="G452" i="20"/>
  <c r="Q452" i="20" s="1"/>
  <c r="U452" i="20" s="1"/>
  <c r="G453" i="20"/>
  <c r="Q453" i="20" s="1"/>
  <c r="U453" i="20" s="1"/>
  <c r="G454" i="20"/>
  <c r="Q454" i="20" s="1"/>
  <c r="U454" i="20" s="1"/>
  <c r="G455" i="20"/>
  <c r="Q455" i="20" s="1"/>
  <c r="U455" i="20" s="1"/>
  <c r="G456" i="20"/>
  <c r="Q456" i="20" s="1"/>
  <c r="U456" i="20" s="1"/>
  <c r="G457" i="20"/>
  <c r="Q457" i="20" s="1"/>
  <c r="U457" i="20" s="1"/>
  <c r="G458" i="20"/>
  <c r="Q458" i="20" s="1"/>
  <c r="U458" i="20" s="1"/>
  <c r="G459" i="20"/>
  <c r="Q459" i="20" s="1"/>
  <c r="U459" i="20" s="1"/>
  <c r="G460" i="20"/>
  <c r="Q460" i="20" s="1"/>
  <c r="U460" i="20" s="1"/>
  <c r="G461" i="20"/>
  <c r="Q461" i="20" s="1"/>
  <c r="U461" i="20" s="1"/>
  <c r="G462" i="20"/>
  <c r="Q462" i="20" s="1"/>
  <c r="U462" i="20" s="1"/>
  <c r="G463" i="20"/>
  <c r="Q463" i="20" s="1"/>
  <c r="U463" i="20" s="1"/>
  <c r="G464" i="20"/>
  <c r="Q464" i="20" s="1"/>
  <c r="U464" i="20" s="1"/>
  <c r="G465" i="20"/>
  <c r="Q465" i="20" s="1"/>
  <c r="U465" i="20" s="1"/>
  <c r="G466" i="20"/>
  <c r="Q466" i="20" s="1"/>
  <c r="U466" i="20" s="1"/>
  <c r="G467" i="20"/>
  <c r="Q467" i="20" s="1"/>
  <c r="U467" i="20" s="1"/>
  <c r="G468" i="20"/>
  <c r="Q468" i="20" s="1"/>
  <c r="U468" i="20" s="1"/>
  <c r="G469" i="20"/>
  <c r="Q469" i="20" s="1"/>
  <c r="U469" i="20" s="1"/>
  <c r="G470" i="20"/>
  <c r="Q470" i="20" s="1"/>
  <c r="U470" i="20" s="1"/>
  <c r="G471" i="20"/>
  <c r="Q471" i="20" s="1"/>
  <c r="U471" i="20" s="1"/>
  <c r="G472" i="20"/>
  <c r="Q472" i="20" s="1"/>
  <c r="U472" i="20" s="1"/>
  <c r="G473" i="20"/>
  <c r="Q473" i="20" s="1"/>
  <c r="U473" i="20" s="1"/>
  <c r="G474" i="20"/>
  <c r="Q474" i="20" s="1"/>
  <c r="U474" i="20" s="1"/>
  <c r="G475" i="20"/>
  <c r="Q475" i="20" s="1"/>
  <c r="U475" i="20" s="1"/>
  <c r="G476" i="20"/>
  <c r="Q476" i="20" s="1"/>
  <c r="U476" i="20" s="1"/>
  <c r="G477" i="20"/>
  <c r="Q477" i="20" s="1"/>
  <c r="U477" i="20" s="1"/>
  <c r="G478" i="20"/>
  <c r="Q478" i="20" s="1"/>
  <c r="U478" i="20" s="1"/>
  <c r="G479" i="20"/>
  <c r="Q479" i="20" s="1"/>
  <c r="U479" i="20" s="1"/>
  <c r="G480" i="20"/>
  <c r="Q480" i="20" s="1"/>
  <c r="U480" i="20" s="1"/>
  <c r="G481" i="20"/>
  <c r="Q481" i="20" s="1"/>
  <c r="U481" i="20" s="1"/>
  <c r="G482" i="20"/>
  <c r="Q482" i="20" s="1"/>
  <c r="U482" i="20" s="1"/>
  <c r="G483" i="20"/>
  <c r="Q483" i="20" s="1"/>
  <c r="U483" i="20" s="1"/>
  <c r="G484" i="20"/>
  <c r="Q484" i="20" s="1"/>
  <c r="U484" i="20" s="1"/>
  <c r="G485" i="20"/>
  <c r="Q485" i="20" s="1"/>
  <c r="U485" i="20" s="1"/>
  <c r="G486" i="20"/>
  <c r="Q486" i="20" s="1"/>
  <c r="U486" i="20" s="1"/>
  <c r="G487" i="20"/>
  <c r="Q487" i="20" s="1"/>
  <c r="U487" i="20" s="1"/>
  <c r="G488" i="20"/>
  <c r="Q488" i="20" s="1"/>
  <c r="U488" i="20" s="1"/>
  <c r="G489" i="20"/>
  <c r="Q489" i="20" s="1"/>
  <c r="U489" i="20" s="1"/>
  <c r="G490" i="20"/>
  <c r="Q490" i="20" s="1"/>
  <c r="U490" i="20" s="1"/>
  <c r="G491" i="20"/>
  <c r="Q491" i="20" s="1"/>
  <c r="U491" i="20" s="1"/>
  <c r="G492" i="20"/>
  <c r="Q492" i="20" s="1"/>
  <c r="U492" i="20" s="1"/>
  <c r="G493" i="20"/>
  <c r="Q493" i="20" s="1"/>
  <c r="U493" i="20" s="1"/>
  <c r="G494" i="20"/>
  <c r="Q494" i="20" s="1"/>
  <c r="U494" i="20" s="1"/>
  <c r="G495" i="20"/>
  <c r="Q495" i="20" s="1"/>
  <c r="U495" i="20" s="1"/>
  <c r="G496" i="20"/>
  <c r="Q496" i="20" s="1"/>
  <c r="U496" i="20" s="1"/>
  <c r="G497" i="20"/>
  <c r="Q497" i="20" s="1"/>
  <c r="U497" i="20" s="1"/>
  <c r="G498" i="20"/>
  <c r="Q498" i="20" s="1"/>
  <c r="U498" i="20" s="1"/>
  <c r="G499" i="20"/>
  <c r="Q499" i="20" s="1"/>
  <c r="U499" i="20" s="1"/>
  <c r="G500" i="20"/>
  <c r="Q500" i="20" s="1"/>
  <c r="U500" i="20" s="1"/>
  <c r="G501" i="20"/>
  <c r="Q501" i="20" s="1"/>
  <c r="U501" i="20" s="1"/>
  <c r="G502" i="20"/>
  <c r="Q502" i="20" s="1"/>
  <c r="U502" i="20" s="1"/>
  <c r="G503" i="20"/>
  <c r="Q503" i="20" s="1"/>
  <c r="U503" i="20" s="1"/>
  <c r="G504" i="20"/>
  <c r="Q504" i="20" s="1"/>
  <c r="U504" i="20" s="1"/>
  <c r="G505" i="20"/>
  <c r="Q505" i="20" s="1"/>
  <c r="U505" i="20" s="1"/>
  <c r="G506" i="20"/>
  <c r="Q506" i="20" s="1"/>
  <c r="U506" i="20" s="1"/>
  <c r="G507" i="20"/>
  <c r="Q507" i="20" s="1"/>
  <c r="U507" i="20" s="1"/>
  <c r="G508" i="20"/>
  <c r="Q508" i="20" s="1"/>
  <c r="U508" i="20" s="1"/>
  <c r="G509" i="20"/>
  <c r="Q509" i="20" s="1"/>
  <c r="U509" i="20" s="1"/>
  <c r="G510" i="20"/>
  <c r="Q510" i="20" s="1"/>
  <c r="U510" i="20" s="1"/>
  <c r="G511" i="20"/>
  <c r="Q511" i="20" s="1"/>
  <c r="U511" i="20" s="1"/>
  <c r="G512" i="20"/>
  <c r="Q512" i="20" s="1"/>
  <c r="U512" i="20" s="1"/>
  <c r="G513" i="20"/>
  <c r="Q513" i="20" s="1"/>
  <c r="U513" i="20" s="1"/>
  <c r="G514" i="20"/>
  <c r="Q514" i="20" s="1"/>
  <c r="U514" i="20" s="1"/>
  <c r="G515" i="20"/>
  <c r="Q515" i="20" s="1"/>
  <c r="U515" i="20" s="1"/>
  <c r="G516" i="20"/>
  <c r="Q516" i="20" s="1"/>
  <c r="U516" i="20" s="1"/>
  <c r="G517" i="20"/>
  <c r="Q517" i="20" s="1"/>
  <c r="U517" i="20" s="1"/>
  <c r="G518" i="20"/>
  <c r="Q518" i="20" s="1"/>
  <c r="U518" i="20" s="1"/>
  <c r="G519" i="20"/>
  <c r="Q519" i="20" s="1"/>
  <c r="U519" i="20" s="1"/>
  <c r="G520" i="20"/>
  <c r="Q520" i="20" s="1"/>
  <c r="U520" i="20" s="1"/>
  <c r="G521" i="20"/>
  <c r="Q521" i="20" s="1"/>
  <c r="U521" i="20" s="1"/>
  <c r="G522" i="20"/>
  <c r="Q522" i="20" s="1"/>
  <c r="U522" i="20" s="1"/>
  <c r="G523" i="20"/>
  <c r="Q523" i="20" s="1"/>
  <c r="U523" i="20" s="1"/>
  <c r="G524" i="20"/>
  <c r="Q524" i="20" s="1"/>
  <c r="U524" i="20" s="1"/>
  <c r="G525" i="20"/>
  <c r="Q525" i="20" s="1"/>
  <c r="U525" i="20" s="1"/>
  <c r="G526" i="20"/>
  <c r="Q526" i="20" s="1"/>
  <c r="U526" i="20" s="1"/>
  <c r="G527" i="20"/>
  <c r="Q527" i="20" s="1"/>
  <c r="U527" i="20" s="1"/>
  <c r="G528" i="20"/>
  <c r="Q528" i="20" s="1"/>
  <c r="U528" i="20" s="1"/>
  <c r="G529" i="20"/>
  <c r="Q529" i="20" s="1"/>
  <c r="U529" i="20" s="1"/>
  <c r="G530" i="20"/>
  <c r="Q530" i="20" s="1"/>
  <c r="U530" i="20" s="1"/>
  <c r="G531" i="20"/>
  <c r="Q531" i="20" s="1"/>
  <c r="U531" i="20" s="1"/>
  <c r="G532" i="20"/>
  <c r="Q532" i="20" s="1"/>
  <c r="U532" i="20" s="1"/>
  <c r="G533" i="20"/>
  <c r="Q533" i="20" s="1"/>
  <c r="U533" i="20" s="1"/>
  <c r="G534" i="20"/>
  <c r="Q534" i="20" s="1"/>
  <c r="U534" i="20" s="1"/>
  <c r="G535" i="20"/>
  <c r="Q535" i="20" s="1"/>
  <c r="U535" i="20" s="1"/>
  <c r="G536" i="20"/>
  <c r="Q536" i="20" s="1"/>
  <c r="U536" i="20" s="1"/>
  <c r="G537" i="20"/>
  <c r="Q537" i="20" s="1"/>
  <c r="U537" i="20" s="1"/>
  <c r="G538" i="20"/>
  <c r="Q538" i="20" s="1"/>
  <c r="U538" i="20" s="1"/>
  <c r="G539" i="20"/>
  <c r="Q539" i="20" s="1"/>
  <c r="U539" i="20" s="1"/>
  <c r="G540" i="20"/>
  <c r="Q540" i="20" s="1"/>
  <c r="U540" i="20" s="1"/>
  <c r="G541" i="20"/>
  <c r="Q541" i="20" s="1"/>
  <c r="U541" i="20" s="1"/>
  <c r="G542" i="20"/>
  <c r="Q542" i="20" s="1"/>
  <c r="U542" i="20" s="1"/>
  <c r="G543" i="20"/>
  <c r="Q543" i="20" s="1"/>
  <c r="U543" i="20" s="1"/>
  <c r="G544" i="20"/>
  <c r="Q544" i="20" s="1"/>
  <c r="U544" i="20" s="1"/>
  <c r="G545" i="20"/>
  <c r="Q545" i="20" s="1"/>
  <c r="U545" i="20" s="1"/>
  <c r="G546" i="20"/>
  <c r="Q546" i="20" s="1"/>
  <c r="U546" i="20" s="1"/>
  <c r="G547" i="20"/>
  <c r="Q547" i="20" s="1"/>
  <c r="U547" i="20" s="1"/>
  <c r="G548" i="20"/>
  <c r="Q548" i="20" s="1"/>
  <c r="U548" i="20" s="1"/>
  <c r="G549" i="20"/>
  <c r="Q549" i="20" s="1"/>
  <c r="U549" i="20" s="1"/>
  <c r="G550" i="20"/>
  <c r="Q550" i="20" s="1"/>
  <c r="U550" i="20" s="1"/>
  <c r="G551" i="20"/>
  <c r="Q551" i="20" s="1"/>
  <c r="U551" i="20" s="1"/>
  <c r="G552" i="20"/>
  <c r="Q552" i="20" s="1"/>
  <c r="U552" i="20" s="1"/>
  <c r="G553" i="20"/>
  <c r="Q553" i="20" s="1"/>
  <c r="U553" i="20" s="1"/>
  <c r="G554" i="20"/>
  <c r="Q554" i="20" s="1"/>
  <c r="U554" i="20" s="1"/>
  <c r="G555" i="20"/>
  <c r="Q555" i="20" s="1"/>
  <c r="U555" i="20" s="1"/>
  <c r="G556" i="20"/>
  <c r="Q556" i="20" s="1"/>
  <c r="U556" i="20" s="1"/>
  <c r="G557" i="20"/>
  <c r="Q557" i="20" s="1"/>
  <c r="U557" i="20" s="1"/>
  <c r="G558" i="20"/>
  <c r="Q558" i="20" s="1"/>
  <c r="U558" i="20" s="1"/>
  <c r="G559" i="20"/>
  <c r="Q559" i="20" s="1"/>
  <c r="U559" i="20" s="1"/>
  <c r="G560" i="20"/>
  <c r="Q560" i="20" s="1"/>
  <c r="U560" i="20" s="1"/>
  <c r="G561" i="20"/>
  <c r="Q561" i="20" s="1"/>
  <c r="U561" i="20" s="1"/>
  <c r="G562" i="20"/>
  <c r="Q562" i="20" s="1"/>
  <c r="U562" i="20" s="1"/>
  <c r="G563" i="20"/>
  <c r="Q563" i="20" s="1"/>
  <c r="U563" i="20" s="1"/>
  <c r="G564" i="20"/>
  <c r="Q564" i="20" s="1"/>
  <c r="U564" i="20" s="1"/>
  <c r="G565" i="20"/>
  <c r="Q565" i="20" s="1"/>
  <c r="U565" i="20" s="1"/>
  <c r="G566" i="20"/>
  <c r="Q566" i="20" s="1"/>
  <c r="U566" i="20" s="1"/>
  <c r="G567" i="20"/>
  <c r="Q567" i="20" s="1"/>
  <c r="U567" i="20" s="1"/>
  <c r="G568" i="20"/>
  <c r="Q568" i="20" s="1"/>
  <c r="U568" i="20" s="1"/>
  <c r="G569" i="20"/>
  <c r="Q569" i="20" s="1"/>
  <c r="U569" i="20" s="1"/>
  <c r="G570" i="20"/>
  <c r="Q570" i="20" s="1"/>
  <c r="U570" i="20" s="1"/>
  <c r="G571" i="20"/>
  <c r="Q571" i="20" s="1"/>
  <c r="U571" i="20" s="1"/>
  <c r="G572" i="20"/>
  <c r="Q572" i="20" s="1"/>
  <c r="U572" i="20" s="1"/>
  <c r="G573" i="20"/>
  <c r="Q573" i="20" s="1"/>
  <c r="U573" i="20" s="1"/>
  <c r="G574" i="20"/>
  <c r="Q574" i="20" s="1"/>
  <c r="U574" i="20" s="1"/>
  <c r="G575" i="20"/>
  <c r="Q575" i="20" s="1"/>
  <c r="U575" i="20" s="1"/>
  <c r="G576" i="20"/>
  <c r="Q576" i="20" s="1"/>
  <c r="U576" i="20" s="1"/>
  <c r="G577" i="20"/>
  <c r="Q577" i="20" s="1"/>
  <c r="U577" i="20" s="1"/>
  <c r="G578" i="20"/>
  <c r="Q578" i="20" s="1"/>
  <c r="U578" i="20" s="1"/>
  <c r="G579" i="20"/>
  <c r="Q579" i="20" s="1"/>
  <c r="U579" i="20" s="1"/>
  <c r="G580" i="20"/>
  <c r="Q580" i="20" s="1"/>
  <c r="U580" i="20" s="1"/>
  <c r="G581" i="20"/>
  <c r="Q581" i="20" s="1"/>
  <c r="U581" i="20" s="1"/>
  <c r="G582" i="20"/>
  <c r="Q582" i="20" s="1"/>
  <c r="U582" i="20" s="1"/>
  <c r="G583" i="20"/>
  <c r="Q583" i="20" s="1"/>
  <c r="U583" i="20" s="1"/>
  <c r="G584" i="20"/>
  <c r="Q584" i="20" s="1"/>
  <c r="U584" i="20" s="1"/>
  <c r="G585" i="20"/>
  <c r="Q585" i="20" s="1"/>
  <c r="U585" i="20" s="1"/>
  <c r="G586" i="20"/>
  <c r="Q586" i="20" s="1"/>
  <c r="U586" i="20" s="1"/>
  <c r="G587" i="20"/>
  <c r="Q587" i="20" s="1"/>
  <c r="U587" i="20" s="1"/>
  <c r="G588" i="20"/>
  <c r="Q588" i="20" s="1"/>
  <c r="U588" i="20" s="1"/>
  <c r="G589" i="20"/>
  <c r="Q589" i="20" s="1"/>
  <c r="U589" i="20" s="1"/>
  <c r="G590" i="20"/>
  <c r="Q590" i="20" s="1"/>
  <c r="U590" i="20" s="1"/>
  <c r="G591" i="20"/>
  <c r="Q591" i="20" s="1"/>
  <c r="U591" i="20" s="1"/>
  <c r="G592" i="20"/>
  <c r="Q592" i="20" s="1"/>
  <c r="U592" i="20" s="1"/>
  <c r="G593" i="20"/>
  <c r="Q593" i="20" s="1"/>
  <c r="U593" i="20" s="1"/>
  <c r="G594" i="20"/>
  <c r="Q594" i="20" s="1"/>
  <c r="U594" i="20" s="1"/>
  <c r="G595" i="20"/>
  <c r="Q595" i="20" s="1"/>
  <c r="U595" i="20" s="1"/>
  <c r="G596" i="20"/>
  <c r="Q596" i="20" s="1"/>
  <c r="U596" i="20" s="1"/>
  <c r="G597" i="20"/>
  <c r="Q597" i="20" s="1"/>
  <c r="U597" i="20" s="1"/>
  <c r="G598" i="20"/>
  <c r="Q598" i="20" s="1"/>
  <c r="U598" i="20" s="1"/>
  <c r="G599" i="20"/>
  <c r="Q599" i="20" s="1"/>
  <c r="U599" i="20" s="1"/>
  <c r="G600" i="20"/>
  <c r="Q600" i="20" s="1"/>
  <c r="U600" i="20" s="1"/>
  <c r="G601" i="20"/>
  <c r="Q601" i="20" s="1"/>
  <c r="U601" i="20" s="1"/>
  <c r="G602" i="20"/>
  <c r="Q602" i="20" s="1"/>
  <c r="U602" i="20" s="1"/>
  <c r="G603" i="20"/>
  <c r="Q603" i="20" s="1"/>
  <c r="U603" i="20" s="1"/>
  <c r="G604" i="20"/>
  <c r="Q604" i="20" s="1"/>
  <c r="U604" i="20" s="1"/>
  <c r="G605" i="20"/>
  <c r="Q605" i="20" s="1"/>
  <c r="U605" i="20" s="1"/>
  <c r="G606" i="20"/>
  <c r="Q606" i="20" s="1"/>
  <c r="U606" i="20" s="1"/>
  <c r="G607" i="20"/>
  <c r="Q607" i="20" s="1"/>
  <c r="U607" i="20" s="1"/>
  <c r="G608" i="20"/>
  <c r="Q608" i="20" s="1"/>
  <c r="U608" i="20" s="1"/>
  <c r="G609" i="20"/>
  <c r="Q609" i="20" s="1"/>
  <c r="U609" i="20" s="1"/>
  <c r="G610" i="20"/>
  <c r="Q610" i="20" s="1"/>
  <c r="U610" i="20" s="1"/>
  <c r="G611" i="20"/>
  <c r="Q611" i="20" s="1"/>
  <c r="U611" i="20" s="1"/>
  <c r="G612" i="20"/>
  <c r="Q612" i="20" s="1"/>
  <c r="U612" i="20" s="1"/>
  <c r="G613" i="20"/>
  <c r="Q613" i="20" s="1"/>
  <c r="U613" i="20" s="1"/>
  <c r="G614" i="20"/>
  <c r="Q614" i="20" s="1"/>
  <c r="U614" i="20" s="1"/>
  <c r="G615" i="20"/>
  <c r="Q615" i="20" s="1"/>
  <c r="U615" i="20" s="1"/>
  <c r="G616" i="20"/>
  <c r="Q616" i="20" s="1"/>
  <c r="U616" i="20" s="1"/>
  <c r="G617" i="20"/>
  <c r="Q617" i="20" s="1"/>
  <c r="U617" i="20" s="1"/>
  <c r="G618" i="20"/>
  <c r="Q618" i="20" s="1"/>
  <c r="U618" i="20" s="1"/>
  <c r="G619" i="20"/>
  <c r="Q619" i="20" s="1"/>
  <c r="U619" i="20" s="1"/>
  <c r="G620" i="20"/>
  <c r="Q620" i="20" s="1"/>
  <c r="U620" i="20" s="1"/>
  <c r="G621" i="20"/>
  <c r="Q621" i="20" s="1"/>
  <c r="U621" i="20" s="1"/>
  <c r="G622" i="20"/>
  <c r="Q622" i="20" s="1"/>
  <c r="U622" i="20" s="1"/>
  <c r="G623" i="20"/>
  <c r="Q623" i="20" s="1"/>
  <c r="U623" i="20" s="1"/>
  <c r="G624" i="20"/>
  <c r="Q624" i="20" s="1"/>
  <c r="U624" i="20" s="1"/>
  <c r="G625" i="20"/>
  <c r="Q625" i="20" s="1"/>
  <c r="U625" i="20" s="1"/>
  <c r="G626" i="20"/>
  <c r="Q626" i="20" s="1"/>
  <c r="U626" i="20" s="1"/>
  <c r="G627" i="20"/>
  <c r="Q627" i="20" s="1"/>
  <c r="U627" i="20" s="1"/>
  <c r="G628" i="20"/>
  <c r="Q628" i="20" s="1"/>
  <c r="U628" i="20" s="1"/>
  <c r="G629" i="20"/>
  <c r="Q629" i="20" s="1"/>
  <c r="U629" i="20" s="1"/>
  <c r="G630" i="20"/>
  <c r="Q630" i="20" s="1"/>
  <c r="U630" i="20" s="1"/>
  <c r="G631" i="20"/>
  <c r="Q631" i="20" s="1"/>
  <c r="U631" i="20" s="1"/>
  <c r="G632" i="20"/>
  <c r="Q632" i="20" s="1"/>
  <c r="U632" i="20" s="1"/>
  <c r="G633" i="20"/>
  <c r="Q633" i="20" s="1"/>
  <c r="U633" i="20" s="1"/>
  <c r="G634" i="20"/>
  <c r="Q634" i="20" s="1"/>
  <c r="U634" i="20" s="1"/>
  <c r="G635" i="20"/>
  <c r="Q635" i="20" s="1"/>
  <c r="U635" i="20" s="1"/>
  <c r="G636" i="20"/>
  <c r="Q636" i="20" s="1"/>
  <c r="U636" i="20" s="1"/>
  <c r="G637" i="20"/>
  <c r="Q637" i="20" s="1"/>
  <c r="U637" i="20" s="1"/>
  <c r="G638" i="20"/>
  <c r="Q638" i="20" s="1"/>
  <c r="U638" i="20" s="1"/>
  <c r="G639" i="20"/>
  <c r="Q639" i="20" s="1"/>
  <c r="U639" i="20" s="1"/>
  <c r="G640" i="20"/>
  <c r="Q640" i="20" s="1"/>
  <c r="U640" i="20" s="1"/>
  <c r="G641" i="20"/>
  <c r="Q641" i="20" s="1"/>
  <c r="U641" i="20" s="1"/>
  <c r="G642" i="20"/>
  <c r="Q642" i="20" s="1"/>
  <c r="U642" i="20" s="1"/>
  <c r="G643" i="20"/>
  <c r="Q643" i="20" s="1"/>
  <c r="U643" i="20" s="1"/>
  <c r="G644" i="20"/>
  <c r="Q644" i="20" s="1"/>
  <c r="U644" i="20" s="1"/>
  <c r="G645" i="20"/>
  <c r="Q645" i="20" s="1"/>
  <c r="U645" i="20" s="1"/>
  <c r="G646" i="20"/>
  <c r="Q646" i="20" s="1"/>
  <c r="U646" i="20" s="1"/>
  <c r="G647" i="20"/>
  <c r="Q647" i="20" s="1"/>
  <c r="U647" i="20" s="1"/>
  <c r="G648" i="20"/>
  <c r="Q648" i="20" s="1"/>
  <c r="U648" i="20" s="1"/>
  <c r="G649" i="20"/>
  <c r="Q649" i="20" s="1"/>
  <c r="U649" i="20" s="1"/>
  <c r="G650" i="20"/>
  <c r="Q650" i="20" s="1"/>
  <c r="U650" i="20" s="1"/>
  <c r="G651" i="20"/>
  <c r="Q651" i="20" s="1"/>
  <c r="U651" i="20" s="1"/>
  <c r="G652" i="20"/>
  <c r="Q652" i="20" s="1"/>
  <c r="U652" i="20" s="1"/>
  <c r="G653" i="20"/>
  <c r="Q653" i="20" s="1"/>
  <c r="U653" i="20" s="1"/>
  <c r="G654" i="20"/>
  <c r="Q654" i="20" s="1"/>
  <c r="U654" i="20" s="1"/>
  <c r="G655" i="20"/>
  <c r="Q655" i="20" s="1"/>
  <c r="U655" i="20" s="1"/>
  <c r="G656" i="20"/>
  <c r="Q656" i="20" s="1"/>
  <c r="U656" i="20" s="1"/>
  <c r="G657" i="20"/>
  <c r="Q657" i="20" s="1"/>
  <c r="U657" i="20" s="1"/>
  <c r="G658" i="20"/>
  <c r="Q658" i="20" s="1"/>
  <c r="U658" i="20" s="1"/>
  <c r="G659" i="20"/>
  <c r="Q659" i="20" s="1"/>
  <c r="U659" i="20" s="1"/>
  <c r="G660" i="20"/>
  <c r="Q660" i="20" s="1"/>
  <c r="U660" i="20" s="1"/>
  <c r="G661" i="20"/>
  <c r="Q661" i="20" s="1"/>
  <c r="U661" i="20" s="1"/>
  <c r="G662" i="20"/>
  <c r="Q662" i="20" s="1"/>
  <c r="U662" i="20" s="1"/>
  <c r="G663" i="20"/>
  <c r="Q663" i="20" s="1"/>
  <c r="U663" i="20" s="1"/>
  <c r="G664" i="20"/>
  <c r="Q664" i="20" s="1"/>
  <c r="U664" i="20" s="1"/>
  <c r="G665" i="20"/>
  <c r="Q665" i="20" s="1"/>
  <c r="U665" i="20" s="1"/>
  <c r="G666" i="20"/>
  <c r="Q666" i="20" s="1"/>
  <c r="U666" i="20" s="1"/>
  <c r="G667" i="20"/>
  <c r="Q667" i="20" s="1"/>
  <c r="U667" i="20" s="1"/>
  <c r="G668" i="20"/>
  <c r="Q668" i="20" s="1"/>
  <c r="U668" i="20" s="1"/>
  <c r="G669" i="20"/>
  <c r="Q669" i="20" s="1"/>
  <c r="U669" i="20" s="1"/>
  <c r="G670" i="20"/>
  <c r="Q670" i="20" s="1"/>
  <c r="U670" i="20" s="1"/>
  <c r="G671" i="20"/>
  <c r="Q671" i="20" s="1"/>
  <c r="U671" i="20" s="1"/>
  <c r="G672" i="20"/>
  <c r="Q672" i="20" s="1"/>
  <c r="U672" i="20" s="1"/>
  <c r="G673" i="20"/>
  <c r="Q673" i="20" s="1"/>
  <c r="U673" i="20" s="1"/>
  <c r="G674" i="20"/>
  <c r="Q674" i="20" s="1"/>
  <c r="U674" i="20" s="1"/>
  <c r="G675" i="20"/>
  <c r="Q675" i="20" s="1"/>
  <c r="U675" i="20" s="1"/>
  <c r="G676" i="20"/>
  <c r="Q676" i="20" s="1"/>
  <c r="U676" i="20" s="1"/>
  <c r="G677" i="20"/>
  <c r="Q677" i="20" s="1"/>
  <c r="U677" i="20" s="1"/>
  <c r="G678" i="20"/>
  <c r="Q678" i="20" s="1"/>
  <c r="U678" i="20" s="1"/>
  <c r="G679" i="20"/>
  <c r="Q679" i="20" s="1"/>
  <c r="U679" i="20" s="1"/>
  <c r="G680" i="20"/>
  <c r="Q680" i="20" s="1"/>
  <c r="U680" i="20" s="1"/>
  <c r="G681" i="20"/>
  <c r="Q681" i="20" s="1"/>
  <c r="U681" i="20" s="1"/>
  <c r="G682" i="20"/>
  <c r="Q682" i="20" s="1"/>
  <c r="U682" i="20" s="1"/>
  <c r="G683" i="20"/>
  <c r="Q683" i="20" s="1"/>
  <c r="U683" i="20" s="1"/>
  <c r="G684" i="20"/>
  <c r="Q684" i="20" s="1"/>
  <c r="U684" i="20" s="1"/>
  <c r="G685" i="20"/>
  <c r="Q685" i="20" s="1"/>
  <c r="U685" i="20" s="1"/>
  <c r="G686" i="20"/>
  <c r="Q686" i="20" s="1"/>
  <c r="U686" i="20" s="1"/>
  <c r="G687" i="20"/>
  <c r="Q687" i="20" s="1"/>
  <c r="U687" i="20" s="1"/>
  <c r="G688" i="20"/>
  <c r="Q688" i="20" s="1"/>
  <c r="U688" i="20" s="1"/>
  <c r="G689" i="20"/>
  <c r="Q689" i="20" s="1"/>
  <c r="U689" i="20" s="1"/>
  <c r="G690" i="20"/>
  <c r="Q690" i="20" s="1"/>
  <c r="U690" i="20" s="1"/>
  <c r="G691" i="20"/>
  <c r="Q691" i="20" s="1"/>
  <c r="U691" i="20" s="1"/>
  <c r="G692" i="20"/>
  <c r="Q692" i="20" s="1"/>
  <c r="U692" i="20" s="1"/>
  <c r="G693" i="20"/>
  <c r="Q693" i="20" s="1"/>
  <c r="U693" i="20" s="1"/>
  <c r="G694" i="20"/>
  <c r="Q694" i="20" s="1"/>
  <c r="U694" i="20" s="1"/>
  <c r="G695" i="20"/>
  <c r="Q695" i="20" s="1"/>
  <c r="U695" i="20" s="1"/>
  <c r="G696" i="20"/>
  <c r="Q696" i="20" s="1"/>
  <c r="U696" i="20" s="1"/>
  <c r="G697" i="20"/>
  <c r="Q697" i="20" s="1"/>
  <c r="U697" i="20" s="1"/>
  <c r="G698" i="20"/>
  <c r="Q698" i="20" s="1"/>
  <c r="U698" i="20" s="1"/>
  <c r="G699" i="20"/>
  <c r="Q699" i="20" s="1"/>
  <c r="U699" i="20" s="1"/>
  <c r="G700" i="20"/>
  <c r="Q700" i="20" s="1"/>
  <c r="U700" i="20" s="1"/>
  <c r="G701" i="20"/>
  <c r="Q701" i="20" s="1"/>
  <c r="U701" i="20" s="1"/>
  <c r="G702" i="20"/>
  <c r="Q702" i="20" s="1"/>
  <c r="U702" i="20" s="1"/>
  <c r="G703" i="20"/>
  <c r="Q703" i="20" s="1"/>
  <c r="U703" i="20" s="1"/>
  <c r="G704" i="20"/>
  <c r="Q704" i="20" s="1"/>
  <c r="U704" i="20" s="1"/>
  <c r="G705" i="20"/>
  <c r="Q705" i="20" s="1"/>
  <c r="U705" i="20" s="1"/>
  <c r="G706" i="20"/>
  <c r="Q706" i="20" s="1"/>
  <c r="U706" i="20" s="1"/>
  <c r="G707" i="20"/>
  <c r="Q707" i="20" s="1"/>
  <c r="U707" i="20" s="1"/>
  <c r="G708" i="20"/>
  <c r="Q708" i="20" s="1"/>
  <c r="U708" i="20" s="1"/>
  <c r="G709" i="20"/>
  <c r="Q709" i="20" s="1"/>
  <c r="U709" i="20" s="1"/>
  <c r="G710" i="20"/>
  <c r="Q710" i="20" s="1"/>
  <c r="U710" i="20" s="1"/>
  <c r="G711" i="20"/>
  <c r="Q711" i="20" s="1"/>
  <c r="U711" i="20" s="1"/>
  <c r="G712" i="20"/>
  <c r="Q712" i="20" s="1"/>
  <c r="U712" i="20" s="1"/>
  <c r="G713" i="20"/>
  <c r="Q713" i="20" s="1"/>
  <c r="U713" i="20" s="1"/>
  <c r="G714" i="20"/>
  <c r="Q714" i="20" s="1"/>
  <c r="U714" i="20" s="1"/>
  <c r="G715" i="20"/>
  <c r="Q715" i="20" s="1"/>
  <c r="U715" i="20" s="1"/>
  <c r="G716" i="20"/>
  <c r="Q716" i="20" s="1"/>
  <c r="U716" i="20" s="1"/>
  <c r="G717" i="20"/>
  <c r="Q717" i="20" s="1"/>
  <c r="U717" i="20" s="1"/>
  <c r="G718" i="20"/>
  <c r="Q718" i="20" s="1"/>
  <c r="U718" i="20" s="1"/>
  <c r="G719" i="20"/>
  <c r="Q719" i="20" s="1"/>
  <c r="U719" i="20" s="1"/>
  <c r="G720" i="20"/>
  <c r="Q720" i="20" s="1"/>
  <c r="U720" i="20" s="1"/>
  <c r="G721" i="20"/>
  <c r="Q721" i="20" s="1"/>
  <c r="U721" i="20" s="1"/>
  <c r="G722" i="20"/>
  <c r="Q722" i="20" s="1"/>
  <c r="U722" i="20" s="1"/>
  <c r="G723" i="20"/>
  <c r="Q723" i="20" s="1"/>
  <c r="U723" i="20" s="1"/>
  <c r="G724" i="20"/>
  <c r="Q724" i="20" s="1"/>
  <c r="U724" i="20" s="1"/>
  <c r="G725" i="20"/>
  <c r="Q725" i="20" s="1"/>
  <c r="U725" i="20" s="1"/>
  <c r="G726" i="20"/>
  <c r="Q726" i="20" s="1"/>
  <c r="U726" i="20" s="1"/>
  <c r="G727" i="20"/>
  <c r="Q727" i="20" s="1"/>
  <c r="U727" i="20" s="1"/>
  <c r="G728" i="20"/>
  <c r="Q728" i="20" s="1"/>
  <c r="U728" i="20" s="1"/>
  <c r="G729" i="20"/>
  <c r="Q729" i="20" s="1"/>
  <c r="U729" i="20" s="1"/>
  <c r="G730" i="20"/>
  <c r="Q730" i="20" s="1"/>
  <c r="U730" i="20" s="1"/>
  <c r="G731" i="20"/>
  <c r="Q731" i="20" s="1"/>
  <c r="U731" i="20" s="1"/>
  <c r="G732" i="20"/>
  <c r="Q732" i="20" s="1"/>
  <c r="U732" i="20" s="1"/>
  <c r="G733" i="20"/>
  <c r="Q733" i="20" s="1"/>
  <c r="U733" i="20" s="1"/>
  <c r="G734" i="20"/>
  <c r="Q734" i="20" s="1"/>
  <c r="U734" i="20" s="1"/>
  <c r="G735" i="20"/>
  <c r="Q735" i="20" s="1"/>
  <c r="U735" i="20" s="1"/>
  <c r="G736" i="20"/>
  <c r="Q736" i="20" s="1"/>
  <c r="U736" i="20" s="1"/>
  <c r="G737" i="20"/>
  <c r="Q737" i="20" s="1"/>
  <c r="U737" i="20" s="1"/>
  <c r="G738" i="20"/>
  <c r="Q738" i="20" s="1"/>
  <c r="U738" i="20" s="1"/>
  <c r="G739" i="20"/>
  <c r="Q739" i="20" s="1"/>
  <c r="U739" i="20" s="1"/>
  <c r="G740" i="20"/>
  <c r="Q740" i="20" s="1"/>
  <c r="U740" i="20" s="1"/>
  <c r="G741" i="20"/>
  <c r="Q741" i="20" s="1"/>
  <c r="U741" i="20" s="1"/>
  <c r="G742" i="20"/>
  <c r="Q742" i="20" s="1"/>
  <c r="U742" i="20" s="1"/>
  <c r="G743" i="20"/>
  <c r="Q743" i="20" s="1"/>
  <c r="U743" i="20" s="1"/>
  <c r="G744" i="20"/>
  <c r="Q744" i="20" s="1"/>
  <c r="U744" i="20" s="1"/>
  <c r="G745" i="20"/>
  <c r="Q745" i="20" s="1"/>
  <c r="U745" i="20" s="1"/>
  <c r="G746" i="20"/>
  <c r="Q746" i="20" s="1"/>
  <c r="U746" i="20" s="1"/>
  <c r="G747" i="20"/>
  <c r="Q747" i="20" s="1"/>
  <c r="U747" i="20" s="1"/>
  <c r="G748" i="20"/>
  <c r="Q748" i="20" s="1"/>
  <c r="U748" i="20" s="1"/>
  <c r="G749" i="20"/>
  <c r="Q749" i="20" s="1"/>
  <c r="U749" i="20" s="1"/>
  <c r="G750" i="20"/>
  <c r="Q750" i="20" s="1"/>
  <c r="U750" i="20" s="1"/>
  <c r="G751" i="20"/>
  <c r="Q751" i="20" s="1"/>
  <c r="U751" i="20" s="1"/>
  <c r="G752" i="20"/>
  <c r="Q752" i="20" s="1"/>
  <c r="U752" i="20" s="1"/>
  <c r="G753" i="20"/>
  <c r="Q753" i="20" s="1"/>
  <c r="U753" i="20" s="1"/>
  <c r="G754" i="20"/>
  <c r="Q754" i="20" s="1"/>
  <c r="U754" i="20" s="1"/>
  <c r="G755" i="20"/>
  <c r="Q755" i="20" s="1"/>
  <c r="U755" i="20" s="1"/>
  <c r="G756" i="20"/>
  <c r="Q756" i="20" s="1"/>
  <c r="U756" i="20" s="1"/>
  <c r="G757" i="20"/>
  <c r="Q757" i="20" s="1"/>
  <c r="U757" i="20" s="1"/>
  <c r="G758" i="20"/>
  <c r="Q758" i="20" s="1"/>
  <c r="U758" i="20" s="1"/>
  <c r="G759" i="20"/>
  <c r="Q759" i="20" s="1"/>
  <c r="U759" i="20" s="1"/>
  <c r="G760" i="20"/>
  <c r="Q760" i="20" s="1"/>
  <c r="U760" i="20" s="1"/>
  <c r="G761" i="20"/>
  <c r="Q761" i="20" s="1"/>
  <c r="U761" i="20" s="1"/>
  <c r="G762" i="20"/>
  <c r="Q762" i="20" s="1"/>
  <c r="U762" i="20" s="1"/>
  <c r="G763" i="20"/>
  <c r="Q763" i="20" s="1"/>
  <c r="U763" i="20" s="1"/>
  <c r="G764" i="20"/>
  <c r="Q764" i="20" s="1"/>
  <c r="U764" i="20" s="1"/>
  <c r="G765" i="20"/>
  <c r="Q765" i="20" s="1"/>
  <c r="U765" i="20" s="1"/>
  <c r="G766" i="20"/>
  <c r="Q766" i="20" s="1"/>
  <c r="U766" i="20" s="1"/>
  <c r="G767" i="20"/>
  <c r="Q767" i="20" s="1"/>
  <c r="U767" i="20" s="1"/>
  <c r="G768" i="20"/>
  <c r="Q768" i="20" s="1"/>
  <c r="U768" i="20" s="1"/>
  <c r="G769" i="20"/>
  <c r="Q769" i="20" s="1"/>
  <c r="U769" i="20" s="1"/>
  <c r="G770" i="20"/>
  <c r="Q770" i="20" s="1"/>
  <c r="U770" i="20" s="1"/>
  <c r="G771" i="20"/>
  <c r="Q771" i="20" s="1"/>
  <c r="U771" i="20" s="1"/>
  <c r="G772" i="20"/>
  <c r="Q772" i="20" s="1"/>
  <c r="U772" i="20" s="1"/>
  <c r="G773" i="20"/>
  <c r="Q773" i="20" s="1"/>
  <c r="U773" i="20" s="1"/>
  <c r="G774" i="20"/>
  <c r="Q774" i="20" s="1"/>
  <c r="U774" i="20" s="1"/>
  <c r="G775" i="20"/>
  <c r="Q775" i="20" s="1"/>
  <c r="U775" i="20" s="1"/>
  <c r="G776" i="20"/>
  <c r="Q776" i="20" s="1"/>
  <c r="U776" i="20" s="1"/>
  <c r="G777" i="20"/>
  <c r="Q777" i="20" s="1"/>
  <c r="U777" i="20" s="1"/>
  <c r="G778" i="20"/>
  <c r="Q778" i="20" s="1"/>
  <c r="U778" i="20" s="1"/>
  <c r="G779" i="20"/>
  <c r="Q779" i="20" s="1"/>
  <c r="U779" i="20" s="1"/>
  <c r="G780" i="20"/>
  <c r="Q780" i="20" s="1"/>
  <c r="U780" i="20" s="1"/>
  <c r="G781" i="20"/>
  <c r="Q781" i="20" s="1"/>
  <c r="U781" i="20" s="1"/>
  <c r="G782" i="20"/>
  <c r="Q782" i="20" s="1"/>
  <c r="U782" i="20" s="1"/>
  <c r="G783" i="20"/>
  <c r="Q783" i="20" s="1"/>
  <c r="U783" i="20" s="1"/>
  <c r="G784" i="20"/>
  <c r="Q784" i="20" s="1"/>
  <c r="U784" i="20" s="1"/>
  <c r="G785" i="20"/>
  <c r="Q785" i="20" s="1"/>
  <c r="U785" i="20" s="1"/>
  <c r="G786" i="20"/>
  <c r="Q786" i="20" s="1"/>
  <c r="U786" i="20" s="1"/>
  <c r="G787" i="20"/>
  <c r="Q787" i="20" s="1"/>
  <c r="U787" i="20" s="1"/>
  <c r="G788" i="20"/>
  <c r="Q788" i="20" s="1"/>
  <c r="U788" i="20" s="1"/>
  <c r="G789" i="20"/>
  <c r="Q789" i="20" s="1"/>
  <c r="U789" i="20" s="1"/>
  <c r="G790" i="20"/>
  <c r="Q790" i="20" s="1"/>
  <c r="U790" i="20" s="1"/>
  <c r="G791" i="20"/>
  <c r="Q791" i="20" s="1"/>
  <c r="U791" i="20" s="1"/>
  <c r="G792" i="20"/>
  <c r="Q792" i="20" s="1"/>
  <c r="U792" i="20" s="1"/>
  <c r="G793" i="20"/>
  <c r="Q793" i="20" s="1"/>
  <c r="U793" i="20" s="1"/>
  <c r="G794" i="20"/>
  <c r="Q794" i="20" s="1"/>
  <c r="U794" i="20" s="1"/>
  <c r="G795" i="20"/>
  <c r="Q795" i="20" s="1"/>
  <c r="U795" i="20" s="1"/>
  <c r="G796" i="20"/>
  <c r="Q796" i="20" s="1"/>
  <c r="U796" i="20" s="1"/>
  <c r="G797" i="20"/>
  <c r="Q797" i="20" s="1"/>
  <c r="U797" i="20" s="1"/>
  <c r="G798" i="20"/>
  <c r="Q798" i="20" s="1"/>
  <c r="U798" i="20" s="1"/>
  <c r="G799" i="20"/>
  <c r="Q799" i="20" s="1"/>
  <c r="U799" i="20" s="1"/>
  <c r="G800" i="20"/>
  <c r="Q800" i="20" s="1"/>
  <c r="U800" i="20" s="1"/>
  <c r="G801" i="20"/>
  <c r="Q801" i="20" s="1"/>
  <c r="U801" i="20" s="1"/>
  <c r="G802" i="20"/>
  <c r="Q802" i="20" s="1"/>
  <c r="U802" i="20" s="1"/>
  <c r="G803" i="20"/>
  <c r="Q803" i="20" s="1"/>
  <c r="U803" i="20" s="1"/>
  <c r="G804" i="20"/>
  <c r="Q804" i="20" s="1"/>
  <c r="U804" i="20" s="1"/>
  <c r="G805" i="20"/>
  <c r="Q805" i="20" s="1"/>
  <c r="U805" i="20" s="1"/>
  <c r="G806" i="20"/>
  <c r="Q806" i="20" s="1"/>
  <c r="U806" i="20" s="1"/>
  <c r="G807" i="20"/>
  <c r="Q807" i="20" s="1"/>
  <c r="U807" i="20" s="1"/>
  <c r="G808" i="20"/>
  <c r="Q808" i="20" s="1"/>
  <c r="U808" i="20" s="1"/>
  <c r="G809" i="20"/>
  <c r="Q809" i="20" s="1"/>
  <c r="U809" i="20" s="1"/>
  <c r="G810" i="20"/>
  <c r="Q810" i="20" s="1"/>
  <c r="U810" i="20" s="1"/>
  <c r="G811" i="20"/>
  <c r="Q811" i="20" s="1"/>
  <c r="U811" i="20" s="1"/>
  <c r="G812" i="20"/>
  <c r="Q812" i="20" s="1"/>
  <c r="U812" i="20" s="1"/>
  <c r="G813" i="20"/>
  <c r="Q813" i="20" s="1"/>
  <c r="U813" i="20" s="1"/>
  <c r="G814" i="20"/>
  <c r="Q814" i="20" s="1"/>
  <c r="U814" i="20" s="1"/>
  <c r="G815" i="20"/>
  <c r="Q815" i="20" s="1"/>
  <c r="U815" i="20" s="1"/>
  <c r="G816" i="20"/>
  <c r="Q816" i="20" s="1"/>
  <c r="U816" i="20" s="1"/>
  <c r="G817" i="20"/>
  <c r="Q817" i="20" s="1"/>
  <c r="U817" i="20" s="1"/>
  <c r="G818" i="20"/>
  <c r="Q818" i="20" s="1"/>
  <c r="U818" i="20" s="1"/>
  <c r="G819" i="20"/>
  <c r="Q819" i="20" s="1"/>
  <c r="U819" i="20" s="1"/>
  <c r="G820" i="20"/>
  <c r="Q820" i="20" s="1"/>
  <c r="U820" i="20" s="1"/>
  <c r="G821" i="20"/>
  <c r="Q821" i="20" s="1"/>
  <c r="U821" i="20" s="1"/>
  <c r="G822" i="20"/>
  <c r="Q822" i="20" s="1"/>
  <c r="U822" i="20" s="1"/>
  <c r="G823" i="20"/>
  <c r="Q823" i="20" s="1"/>
  <c r="U823" i="20" s="1"/>
  <c r="G824" i="20"/>
  <c r="Q824" i="20" s="1"/>
  <c r="U824" i="20" s="1"/>
  <c r="G825" i="20"/>
  <c r="Q825" i="20" s="1"/>
  <c r="U825" i="20" s="1"/>
  <c r="G826" i="20"/>
  <c r="Q826" i="20" s="1"/>
  <c r="U826" i="20" s="1"/>
  <c r="G827" i="20"/>
  <c r="Q827" i="20" s="1"/>
  <c r="U827" i="20" s="1"/>
  <c r="G828" i="20"/>
  <c r="Q828" i="20" s="1"/>
  <c r="U828" i="20" s="1"/>
  <c r="G829" i="20"/>
  <c r="Q829" i="20" s="1"/>
  <c r="U829" i="20" s="1"/>
  <c r="G830" i="20"/>
  <c r="Q830" i="20" s="1"/>
  <c r="U830" i="20" s="1"/>
  <c r="G831" i="20"/>
  <c r="Q831" i="20" s="1"/>
  <c r="U831" i="20" s="1"/>
  <c r="G832" i="20"/>
  <c r="Q832" i="20" s="1"/>
  <c r="U832" i="20" s="1"/>
  <c r="G833" i="20"/>
  <c r="Q833" i="20" s="1"/>
  <c r="U833" i="20" s="1"/>
  <c r="G834" i="20"/>
  <c r="Q834" i="20" s="1"/>
  <c r="U834" i="20" s="1"/>
  <c r="G835" i="20"/>
  <c r="Q835" i="20" s="1"/>
  <c r="U835" i="20" s="1"/>
  <c r="G836" i="20"/>
  <c r="Q836" i="20" s="1"/>
  <c r="U836" i="20" s="1"/>
  <c r="G837" i="20"/>
  <c r="Q837" i="20" s="1"/>
  <c r="U837" i="20" s="1"/>
  <c r="G838" i="20"/>
  <c r="Q838" i="20" s="1"/>
  <c r="U838" i="20" s="1"/>
  <c r="G839" i="20"/>
  <c r="Q839" i="20" s="1"/>
  <c r="U839" i="20" s="1"/>
  <c r="G840" i="20"/>
  <c r="Q840" i="20" s="1"/>
  <c r="U840" i="20" s="1"/>
  <c r="G841" i="20"/>
  <c r="Q841" i="20" s="1"/>
  <c r="U841" i="20" s="1"/>
  <c r="G842" i="20"/>
  <c r="Q842" i="20" s="1"/>
  <c r="U842" i="20" s="1"/>
  <c r="G843" i="20"/>
  <c r="Q843" i="20" s="1"/>
  <c r="U843" i="20" s="1"/>
  <c r="G844" i="20"/>
  <c r="Q844" i="20" s="1"/>
  <c r="U844" i="20" s="1"/>
  <c r="G845" i="20"/>
  <c r="Q845" i="20" s="1"/>
  <c r="U845" i="20" s="1"/>
  <c r="G846" i="20"/>
  <c r="Q846" i="20" s="1"/>
  <c r="U846" i="20" s="1"/>
  <c r="G847" i="20"/>
  <c r="Q847" i="20" s="1"/>
  <c r="U847" i="20" s="1"/>
  <c r="G848" i="20"/>
  <c r="Q848" i="20" s="1"/>
  <c r="U848" i="20" s="1"/>
  <c r="G849" i="20"/>
  <c r="Q849" i="20" s="1"/>
  <c r="U849" i="20" s="1"/>
  <c r="G850" i="20"/>
  <c r="Q850" i="20" s="1"/>
  <c r="U850" i="20" s="1"/>
  <c r="G851" i="20"/>
  <c r="Q851" i="20" s="1"/>
  <c r="U851" i="20" s="1"/>
  <c r="G852" i="20"/>
  <c r="Q852" i="20" s="1"/>
  <c r="U852" i="20" s="1"/>
  <c r="G853" i="20"/>
  <c r="Q853" i="20" s="1"/>
  <c r="U853" i="20" s="1"/>
  <c r="G854" i="20"/>
  <c r="Q854" i="20" s="1"/>
  <c r="U854" i="20" s="1"/>
  <c r="G855" i="20"/>
  <c r="Q855" i="20" s="1"/>
  <c r="U855" i="20" s="1"/>
  <c r="G856" i="20"/>
  <c r="Q856" i="20" s="1"/>
  <c r="U856" i="20" s="1"/>
  <c r="G857" i="20"/>
  <c r="Q857" i="20" s="1"/>
  <c r="U857" i="20" s="1"/>
  <c r="G858" i="20"/>
  <c r="Q858" i="20" s="1"/>
  <c r="U858" i="20" s="1"/>
  <c r="G859" i="20"/>
  <c r="Q859" i="20" s="1"/>
  <c r="U859" i="20" s="1"/>
  <c r="G860" i="20"/>
  <c r="Q860" i="20" s="1"/>
  <c r="U860" i="20" s="1"/>
  <c r="G861" i="20"/>
  <c r="Q861" i="20" s="1"/>
  <c r="U861" i="20" s="1"/>
  <c r="G862" i="20"/>
  <c r="Q862" i="20" s="1"/>
  <c r="U862" i="20" s="1"/>
  <c r="G863" i="20"/>
  <c r="Q863" i="20" s="1"/>
  <c r="U863" i="20" s="1"/>
  <c r="G864" i="20"/>
  <c r="Q864" i="20" s="1"/>
  <c r="U864" i="20" s="1"/>
  <c r="G865" i="20"/>
  <c r="Q865" i="20" s="1"/>
  <c r="U865" i="20" s="1"/>
  <c r="G866" i="20"/>
  <c r="Q866" i="20" s="1"/>
  <c r="U866" i="20" s="1"/>
  <c r="G867" i="20"/>
  <c r="Q867" i="20" s="1"/>
  <c r="U867" i="20" s="1"/>
  <c r="G868" i="20"/>
  <c r="Q868" i="20" s="1"/>
  <c r="U868" i="20" s="1"/>
  <c r="G869" i="20"/>
  <c r="Q869" i="20" s="1"/>
  <c r="U869" i="20" s="1"/>
  <c r="G870" i="20"/>
  <c r="Q870" i="20" s="1"/>
  <c r="U870" i="20" s="1"/>
  <c r="G871" i="20"/>
  <c r="Q871" i="20" s="1"/>
  <c r="U871" i="20" s="1"/>
  <c r="G872" i="20"/>
  <c r="Q872" i="20" s="1"/>
  <c r="U872" i="20" s="1"/>
  <c r="G873" i="20"/>
  <c r="Q873" i="20" s="1"/>
  <c r="U873" i="20" s="1"/>
  <c r="G874" i="20"/>
  <c r="Q874" i="20" s="1"/>
  <c r="U874" i="20" s="1"/>
  <c r="G875" i="20"/>
  <c r="Q875" i="20" s="1"/>
  <c r="U875" i="20" s="1"/>
  <c r="G876" i="20"/>
  <c r="Q876" i="20" s="1"/>
  <c r="U876" i="20" s="1"/>
  <c r="G877" i="20"/>
  <c r="Q877" i="20" s="1"/>
  <c r="U877" i="20" s="1"/>
  <c r="G878" i="20"/>
  <c r="Q878" i="20" s="1"/>
  <c r="U878" i="20" s="1"/>
  <c r="G879" i="20"/>
  <c r="Q879" i="20" s="1"/>
  <c r="U879" i="20" s="1"/>
  <c r="G880" i="20"/>
  <c r="Q880" i="20" s="1"/>
  <c r="U880" i="20" s="1"/>
  <c r="G881" i="20"/>
  <c r="Q881" i="20" s="1"/>
  <c r="U881" i="20" s="1"/>
  <c r="G882" i="20"/>
  <c r="Q882" i="20" s="1"/>
  <c r="U882" i="20" s="1"/>
  <c r="G883" i="20"/>
  <c r="Q883" i="20" s="1"/>
  <c r="U883" i="20" s="1"/>
  <c r="G884" i="20"/>
  <c r="Q884" i="20" s="1"/>
  <c r="U884" i="20" s="1"/>
  <c r="G885" i="20"/>
  <c r="Q885" i="20" s="1"/>
  <c r="U885" i="20" s="1"/>
  <c r="G886" i="20"/>
  <c r="Q886" i="20" s="1"/>
  <c r="U886" i="20" s="1"/>
  <c r="G887" i="20"/>
  <c r="Q887" i="20" s="1"/>
  <c r="U887" i="20" s="1"/>
  <c r="G888" i="20"/>
  <c r="Q888" i="20" s="1"/>
  <c r="U888" i="20" s="1"/>
  <c r="G889" i="20"/>
  <c r="Q889" i="20" s="1"/>
  <c r="U889" i="20" s="1"/>
  <c r="G890" i="20"/>
  <c r="Q890" i="20" s="1"/>
  <c r="U890" i="20" s="1"/>
  <c r="G891" i="20"/>
  <c r="Q891" i="20" s="1"/>
  <c r="U891" i="20" s="1"/>
  <c r="G892" i="20"/>
  <c r="Q892" i="20" s="1"/>
  <c r="U892" i="20" s="1"/>
  <c r="G893" i="20"/>
  <c r="Q893" i="20" s="1"/>
  <c r="U893" i="20" s="1"/>
  <c r="G894" i="20"/>
  <c r="Q894" i="20" s="1"/>
  <c r="U894" i="20" s="1"/>
  <c r="G895" i="20"/>
  <c r="Q895" i="20" s="1"/>
  <c r="U895" i="20" s="1"/>
  <c r="G896" i="20"/>
  <c r="Q896" i="20" s="1"/>
  <c r="U896" i="20" s="1"/>
  <c r="G897" i="20"/>
  <c r="Q897" i="20" s="1"/>
  <c r="U897" i="20" s="1"/>
  <c r="G898" i="20"/>
  <c r="Q898" i="20" s="1"/>
  <c r="U898" i="20" s="1"/>
  <c r="G899" i="20"/>
  <c r="Q899" i="20" s="1"/>
  <c r="U899" i="20" s="1"/>
  <c r="G900" i="20"/>
  <c r="Q900" i="20" s="1"/>
  <c r="U900" i="20" s="1"/>
  <c r="G901" i="20"/>
  <c r="Q901" i="20" s="1"/>
  <c r="U901" i="20" s="1"/>
  <c r="G902" i="20"/>
  <c r="Q902" i="20" s="1"/>
  <c r="U902" i="20" s="1"/>
  <c r="G903" i="20"/>
  <c r="Q903" i="20" s="1"/>
  <c r="U903" i="20" s="1"/>
  <c r="G904" i="20"/>
  <c r="Q904" i="20" s="1"/>
  <c r="U904" i="20" s="1"/>
  <c r="G905" i="20"/>
  <c r="Q905" i="20" s="1"/>
  <c r="U905" i="20" s="1"/>
  <c r="G906" i="20"/>
  <c r="Q906" i="20" s="1"/>
  <c r="U906" i="20" s="1"/>
  <c r="G907" i="20"/>
  <c r="Q907" i="20" s="1"/>
  <c r="U907" i="20" s="1"/>
  <c r="G908" i="20"/>
  <c r="Q908" i="20" s="1"/>
  <c r="U908" i="20" s="1"/>
  <c r="G909" i="20"/>
  <c r="Q909" i="20" s="1"/>
  <c r="U909" i="20" s="1"/>
  <c r="G910" i="20"/>
  <c r="Q910" i="20" s="1"/>
  <c r="U910" i="20" s="1"/>
  <c r="G911" i="20"/>
  <c r="Q911" i="20" s="1"/>
  <c r="U911" i="20" s="1"/>
  <c r="G912" i="20"/>
  <c r="Q912" i="20" s="1"/>
  <c r="U912" i="20" s="1"/>
  <c r="G913" i="20"/>
  <c r="Q913" i="20" s="1"/>
  <c r="U913" i="20" s="1"/>
  <c r="G914" i="20"/>
  <c r="Q914" i="20" s="1"/>
  <c r="U914" i="20" s="1"/>
  <c r="G915" i="20"/>
  <c r="Q915" i="20" s="1"/>
  <c r="U915" i="20" s="1"/>
  <c r="G916" i="20"/>
  <c r="Q916" i="20" s="1"/>
  <c r="U916" i="20" s="1"/>
  <c r="G917" i="20"/>
  <c r="Q917" i="20" s="1"/>
  <c r="U917" i="20" s="1"/>
  <c r="G918" i="20"/>
  <c r="Q918" i="20" s="1"/>
  <c r="U918" i="20" s="1"/>
  <c r="G919" i="20"/>
  <c r="Q919" i="20" s="1"/>
  <c r="U919" i="20" s="1"/>
  <c r="G920" i="20"/>
  <c r="Q920" i="20" s="1"/>
  <c r="U920" i="20" s="1"/>
  <c r="G921" i="20"/>
  <c r="Q921" i="20" s="1"/>
  <c r="U921" i="20" s="1"/>
  <c r="G922" i="20"/>
  <c r="Q922" i="20" s="1"/>
  <c r="U922" i="20" s="1"/>
  <c r="G923" i="20"/>
  <c r="Q923" i="20" s="1"/>
  <c r="U923" i="20" s="1"/>
  <c r="G924" i="20"/>
  <c r="Q924" i="20" s="1"/>
  <c r="U924" i="20" s="1"/>
  <c r="G925" i="20"/>
  <c r="Q925" i="20" s="1"/>
  <c r="U925" i="20" s="1"/>
  <c r="G926" i="20"/>
  <c r="Q926" i="20" s="1"/>
  <c r="U926" i="20" s="1"/>
  <c r="G927" i="20"/>
  <c r="Q927" i="20" s="1"/>
  <c r="U927" i="20" s="1"/>
  <c r="G928" i="20"/>
  <c r="Q928" i="20" s="1"/>
  <c r="U928" i="20" s="1"/>
  <c r="G929" i="20"/>
  <c r="Q929" i="20" s="1"/>
  <c r="U929" i="20" s="1"/>
  <c r="G930" i="20"/>
  <c r="Q930" i="20" s="1"/>
  <c r="U930" i="20" s="1"/>
  <c r="G931" i="20"/>
  <c r="Q931" i="20" s="1"/>
  <c r="U931" i="20" s="1"/>
  <c r="G932" i="20"/>
  <c r="Q932" i="20" s="1"/>
  <c r="U932" i="20" s="1"/>
  <c r="G933" i="20"/>
  <c r="Q933" i="20" s="1"/>
  <c r="U933" i="20" s="1"/>
  <c r="G934" i="20"/>
  <c r="Q934" i="20" s="1"/>
  <c r="U934" i="20" s="1"/>
  <c r="G935" i="20"/>
  <c r="Q935" i="20" s="1"/>
  <c r="U935" i="20" s="1"/>
  <c r="G936" i="20"/>
  <c r="Q936" i="20" s="1"/>
  <c r="U936" i="20" s="1"/>
  <c r="G937" i="20"/>
  <c r="Q937" i="20" s="1"/>
  <c r="U937" i="20" s="1"/>
  <c r="G938" i="20"/>
  <c r="Q938" i="20" s="1"/>
  <c r="U938" i="20" s="1"/>
  <c r="G939" i="20"/>
  <c r="Q939" i="20" s="1"/>
  <c r="U939" i="20" s="1"/>
  <c r="G940" i="20"/>
  <c r="Q940" i="20" s="1"/>
  <c r="U940" i="20" s="1"/>
  <c r="G941" i="20"/>
  <c r="Q941" i="20" s="1"/>
  <c r="U941" i="20" s="1"/>
  <c r="G942" i="20"/>
  <c r="Q942" i="20" s="1"/>
  <c r="U942" i="20" s="1"/>
  <c r="G943" i="20"/>
  <c r="Q943" i="20" s="1"/>
  <c r="U943" i="20" s="1"/>
  <c r="G944" i="20"/>
  <c r="Q944" i="20" s="1"/>
  <c r="U944" i="20" s="1"/>
  <c r="G945" i="20"/>
  <c r="Q945" i="20" s="1"/>
  <c r="U945" i="20" s="1"/>
  <c r="G946" i="20"/>
  <c r="Q946" i="20" s="1"/>
  <c r="U946" i="20" s="1"/>
  <c r="G947" i="20"/>
  <c r="Q947" i="20" s="1"/>
  <c r="U947" i="20" s="1"/>
  <c r="G948" i="20"/>
  <c r="Q948" i="20" s="1"/>
  <c r="U948" i="20" s="1"/>
  <c r="G949" i="20"/>
  <c r="Q949" i="20" s="1"/>
  <c r="U949" i="20" s="1"/>
  <c r="G950" i="20"/>
  <c r="Q950" i="20" s="1"/>
  <c r="U950" i="20" s="1"/>
  <c r="G951" i="20"/>
  <c r="Q951" i="20" s="1"/>
  <c r="U951" i="20" s="1"/>
  <c r="G952" i="20"/>
  <c r="Q952" i="20" s="1"/>
  <c r="U952" i="20" s="1"/>
  <c r="G953" i="20"/>
  <c r="Q953" i="20" s="1"/>
  <c r="U953" i="20" s="1"/>
  <c r="G954" i="20"/>
  <c r="Q954" i="20" s="1"/>
  <c r="U954" i="20" s="1"/>
  <c r="G955" i="20"/>
  <c r="Q955" i="20" s="1"/>
  <c r="U955" i="20" s="1"/>
  <c r="G956" i="20"/>
  <c r="Q956" i="20" s="1"/>
  <c r="U956" i="20" s="1"/>
  <c r="G957" i="20"/>
  <c r="Q957" i="20" s="1"/>
  <c r="U957" i="20" s="1"/>
  <c r="G958" i="20"/>
  <c r="Q958" i="20" s="1"/>
  <c r="U958" i="20" s="1"/>
  <c r="G959" i="20"/>
  <c r="Q959" i="20" s="1"/>
  <c r="U959" i="20" s="1"/>
  <c r="G960" i="20"/>
  <c r="Q960" i="20" s="1"/>
  <c r="U960" i="20" s="1"/>
  <c r="G961" i="20"/>
  <c r="Q961" i="20" s="1"/>
  <c r="U961" i="20" s="1"/>
  <c r="G962" i="20"/>
  <c r="Q962" i="20" s="1"/>
  <c r="U962" i="20" s="1"/>
  <c r="G963" i="20"/>
  <c r="Q963" i="20" s="1"/>
  <c r="U963" i="20" s="1"/>
  <c r="G964" i="20"/>
  <c r="Q964" i="20" s="1"/>
  <c r="U964" i="20" s="1"/>
  <c r="G965" i="20"/>
  <c r="Q965" i="20" s="1"/>
  <c r="U965" i="20" s="1"/>
  <c r="G966" i="20"/>
  <c r="Q966" i="20" s="1"/>
  <c r="U966" i="20" s="1"/>
  <c r="G967" i="20"/>
  <c r="Q967" i="20" s="1"/>
  <c r="U967" i="20" s="1"/>
  <c r="G968" i="20"/>
  <c r="Q968" i="20" s="1"/>
  <c r="U968" i="20" s="1"/>
  <c r="G969" i="20"/>
  <c r="Q969" i="20" s="1"/>
  <c r="U969" i="20" s="1"/>
  <c r="G970" i="20"/>
  <c r="Q970" i="20" s="1"/>
  <c r="U970" i="20" s="1"/>
  <c r="G971" i="20"/>
  <c r="Q971" i="20" s="1"/>
  <c r="U971" i="20" s="1"/>
  <c r="G972" i="20"/>
  <c r="Q972" i="20" s="1"/>
  <c r="U972" i="20" s="1"/>
  <c r="G973" i="20"/>
  <c r="Q973" i="20" s="1"/>
  <c r="U973" i="20" s="1"/>
  <c r="G974" i="20"/>
  <c r="Q974" i="20" s="1"/>
  <c r="U974" i="20" s="1"/>
  <c r="G975" i="20"/>
  <c r="Q975" i="20" s="1"/>
  <c r="U975" i="20" s="1"/>
  <c r="G976" i="20"/>
  <c r="Q976" i="20" s="1"/>
  <c r="U976" i="20" s="1"/>
  <c r="G977" i="20"/>
  <c r="Q977" i="20" s="1"/>
  <c r="U977" i="20" s="1"/>
  <c r="G978" i="20"/>
  <c r="Q978" i="20" s="1"/>
  <c r="U978" i="20" s="1"/>
  <c r="G979" i="20"/>
  <c r="Q979" i="20" s="1"/>
  <c r="U979" i="20" s="1"/>
  <c r="G980" i="20"/>
  <c r="Q980" i="20" s="1"/>
  <c r="U980" i="20" s="1"/>
  <c r="G981" i="20"/>
  <c r="Q981" i="20" s="1"/>
  <c r="U981" i="20" s="1"/>
  <c r="G982" i="20"/>
  <c r="Q982" i="20" s="1"/>
  <c r="U982" i="20" s="1"/>
  <c r="G983" i="20"/>
  <c r="Q983" i="20" s="1"/>
  <c r="U983" i="20" s="1"/>
  <c r="G984" i="20"/>
  <c r="Q984" i="20" s="1"/>
  <c r="U984" i="20" s="1"/>
  <c r="G985" i="20"/>
  <c r="Q985" i="20" s="1"/>
  <c r="U985" i="20" s="1"/>
  <c r="G986" i="20"/>
  <c r="Q986" i="20" s="1"/>
  <c r="U986" i="20" s="1"/>
  <c r="G987" i="20"/>
  <c r="Q987" i="20" s="1"/>
  <c r="U987" i="20" s="1"/>
  <c r="G988" i="20"/>
  <c r="Q988" i="20" s="1"/>
  <c r="U988" i="20" s="1"/>
  <c r="G989" i="20"/>
  <c r="Q989" i="20" s="1"/>
  <c r="U989" i="20" s="1"/>
  <c r="G990" i="20"/>
  <c r="Q990" i="20" s="1"/>
  <c r="U990" i="20" s="1"/>
  <c r="G991" i="20"/>
  <c r="Q991" i="20" s="1"/>
  <c r="U991" i="20" s="1"/>
  <c r="G992" i="20"/>
  <c r="Q992" i="20" s="1"/>
  <c r="U992" i="20" s="1"/>
  <c r="G993" i="20"/>
  <c r="Q993" i="20" s="1"/>
  <c r="U993" i="20" s="1"/>
  <c r="G994" i="20"/>
  <c r="Q994" i="20" s="1"/>
  <c r="U994" i="20" s="1"/>
  <c r="G995" i="20"/>
  <c r="Q995" i="20" s="1"/>
  <c r="U995" i="20" s="1"/>
  <c r="G996" i="20"/>
  <c r="Q996" i="20" s="1"/>
  <c r="U996" i="20" s="1"/>
  <c r="G997" i="20"/>
  <c r="Q997" i="20" s="1"/>
  <c r="U997" i="20" s="1"/>
  <c r="G998" i="20"/>
  <c r="Q998" i="20" s="1"/>
  <c r="U998" i="20" s="1"/>
  <c r="G999" i="20"/>
  <c r="Q999" i="20" s="1"/>
  <c r="U999" i="20" s="1"/>
  <c r="G1000" i="20"/>
  <c r="Q1000" i="20" s="1"/>
  <c r="U1000" i="20" s="1"/>
  <c r="G1001" i="20"/>
  <c r="Q1001" i="20" s="1"/>
  <c r="U1001" i="20" s="1"/>
  <c r="G1002" i="20"/>
  <c r="Q1002" i="20" s="1"/>
  <c r="U1002" i="20" s="1"/>
  <c r="G1003" i="20"/>
  <c r="Q1003" i="20" s="1"/>
  <c r="U1003" i="20" s="1"/>
  <c r="G1004" i="20"/>
  <c r="Q1004" i="20" s="1"/>
  <c r="U1004" i="20" s="1"/>
  <c r="G1005" i="20"/>
  <c r="Q1005" i="20" s="1"/>
  <c r="U1005" i="20" s="1"/>
  <c r="G1006" i="20"/>
  <c r="Q1006" i="20" s="1"/>
  <c r="U1006" i="20" s="1"/>
  <c r="G1007" i="20"/>
  <c r="Q1007" i="20" s="1"/>
  <c r="U1007" i="20" s="1"/>
  <c r="G1008" i="20"/>
  <c r="Q1008" i="20" s="1"/>
  <c r="U1008" i="20" s="1"/>
  <c r="G1009" i="20"/>
  <c r="Q1009" i="20" s="1"/>
  <c r="U1009" i="20" s="1"/>
  <c r="G1010" i="20"/>
  <c r="Q1010" i="20" s="1"/>
  <c r="U1010" i="20" s="1"/>
  <c r="G1011" i="20"/>
  <c r="Q1011" i="20" s="1"/>
  <c r="U1011" i="20" s="1"/>
  <c r="G1012" i="20"/>
  <c r="Q1012" i="20" s="1"/>
  <c r="U1012" i="20" s="1"/>
  <c r="G1013" i="20"/>
  <c r="Q1013" i="20" s="1"/>
  <c r="U1013" i="20" s="1"/>
  <c r="G1014" i="20"/>
  <c r="Q1014" i="20" s="1"/>
  <c r="U1014" i="20" s="1"/>
  <c r="G1015" i="20"/>
  <c r="Q1015" i="20" s="1"/>
  <c r="U1015" i="20" s="1"/>
  <c r="G1016" i="20"/>
  <c r="Q1016" i="20" s="1"/>
  <c r="U1016" i="20" s="1"/>
  <c r="G1017" i="20"/>
  <c r="Q1017" i="20" s="1"/>
  <c r="U1017" i="20" s="1"/>
  <c r="G1018" i="20"/>
  <c r="Q1018" i="20" s="1"/>
  <c r="U1018" i="20" s="1"/>
  <c r="G1019" i="20"/>
  <c r="Q1019" i="20" s="1"/>
  <c r="U1019" i="20" s="1"/>
  <c r="G1020" i="20"/>
  <c r="Q1020" i="20" s="1"/>
  <c r="U1020" i="20" s="1"/>
  <c r="G1021" i="20"/>
  <c r="Q1021" i="20" s="1"/>
  <c r="U1021" i="20" s="1"/>
  <c r="G1022" i="20"/>
  <c r="Q1022" i="20" s="1"/>
  <c r="U1022" i="20" s="1"/>
  <c r="G1023" i="20"/>
  <c r="Q1023" i="20" s="1"/>
  <c r="U1023" i="20" s="1"/>
  <c r="G1024" i="20"/>
  <c r="Q1024" i="20" s="1"/>
  <c r="U1024" i="20" s="1"/>
  <c r="G1025" i="20"/>
  <c r="Q1025" i="20" s="1"/>
  <c r="U1025" i="20" s="1"/>
  <c r="G1026" i="20"/>
  <c r="Q1026" i="20" s="1"/>
  <c r="U1026" i="20" s="1"/>
  <c r="G1027" i="20"/>
  <c r="Q1027" i="20" s="1"/>
  <c r="U1027" i="20" s="1"/>
  <c r="G1028" i="20"/>
  <c r="Q1028" i="20" s="1"/>
  <c r="U1028" i="20" s="1"/>
  <c r="G1029" i="20"/>
  <c r="Q1029" i="20" s="1"/>
  <c r="U1029" i="20" s="1"/>
  <c r="G1030" i="20"/>
  <c r="Q1030" i="20" s="1"/>
  <c r="U1030" i="20" s="1"/>
  <c r="G1031" i="20"/>
  <c r="Q1031" i="20" s="1"/>
  <c r="U1031" i="20" s="1"/>
  <c r="G1032" i="20"/>
  <c r="Q1032" i="20" s="1"/>
  <c r="U1032" i="20" s="1"/>
  <c r="G1033" i="20"/>
  <c r="Q1033" i="20" s="1"/>
  <c r="U1033" i="20" s="1"/>
  <c r="G1034" i="20"/>
  <c r="Q1034" i="20" s="1"/>
  <c r="U1034" i="20" s="1"/>
  <c r="G1035" i="20"/>
  <c r="Q1035" i="20" s="1"/>
  <c r="U1035" i="20" s="1"/>
  <c r="G1036" i="20"/>
  <c r="Q1036" i="20" s="1"/>
  <c r="U1036" i="20" s="1"/>
  <c r="G1037" i="20"/>
  <c r="Q1037" i="20" s="1"/>
  <c r="U1037" i="20" s="1"/>
  <c r="G1038" i="20"/>
  <c r="Q1038" i="20" s="1"/>
  <c r="U1038" i="20" s="1"/>
  <c r="G1039" i="20"/>
  <c r="Q1039" i="20" s="1"/>
  <c r="U1039" i="20" s="1"/>
  <c r="G1040" i="20"/>
  <c r="Q1040" i="20" s="1"/>
  <c r="U1040" i="20" s="1"/>
  <c r="G1041" i="20"/>
  <c r="Q1041" i="20" s="1"/>
  <c r="U1041" i="20" s="1"/>
  <c r="G1042" i="20"/>
  <c r="Q1042" i="20" s="1"/>
  <c r="U1042" i="20" s="1"/>
  <c r="G1043" i="20"/>
  <c r="Q1043" i="20" s="1"/>
  <c r="U1043" i="20" s="1"/>
  <c r="G1044" i="20"/>
  <c r="Q1044" i="20" s="1"/>
  <c r="U1044" i="20" s="1"/>
  <c r="G1045" i="20"/>
  <c r="Q1045" i="20" s="1"/>
  <c r="U1045" i="20" s="1"/>
  <c r="G1046" i="20"/>
  <c r="Q1046" i="20" s="1"/>
  <c r="U1046" i="20" s="1"/>
  <c r="G1047" i="20"/>
  <c r="Q1047" i="20" s="1"/>
  <c r="U1047" i="20" s="1"/>
  <c r="G1048" i="20"/>
  <c r="Q1048" i="20" s="1"/>
  <c r="U1048" i="20" s="1"/>
  <c r="G1049" i="20"/>
  <c r="Q1049" i="20" s="1"/>
  <c r="U1049" i="20" s="1"/>
  <c r="G1050" i="20"/>
  <c r="Q1050" i="20" s="1"/>
  <c r="U1050" i="20" s="1"/>
  <c r="G1051" i="20"/>
  <c r="Q1051" i="20" s="1"/>
  <c r="U1051" i="20" s="1"/>
  <c r="G1052" i="20"/>
  <c r="Q1052" i="20" s="1"/>
  <c r="U1052" i="20" s="1"/>
  <c r="G1053" i="20"/>
  <c r="Q1053" i="20" s="1"/>
  <c r="U1053" i="20" s="1"/>
  <c r="G1054" i="20"/>
  <c r="Q1054" i="20" s="1"/>
  <c r="U1054" i="20" s="1"/>
  <c r="G1055" i="20"/>
  <c r="Q1055" i="20" s="1"/>
  <c r="U1055" i="20" s="1"/>
  <c r="G1056" i="20"/>
  <c r="Q1056" i="20" s="1"/>
  <c r="U1056" i="20" s="1"/>
  <c r="G1057" i="20"/>
  <c r="Q1057" i="20" s="1"/>
  <c r="U1057" i="20" s="1"/>
  <c r="G1058" i="20"/>
  <c r="Q1058" i="20" s="1"/>
  <c r="U1058" i="20" s="1"/>
  <c r="G1059" i="20"/>
  <c r="Q1059" i="20" s="1"/>
  <c r="U1059" i="20" s="1"/>
  <c r="G1060" i="20"/>
  <c r="Q1060" i="20" s="1"/>
  <c r="U1060" i="20" s="1"/>
  <c r="G1061" i="20"/>
  <c r="Q1061" i="20" s="1"/>
  <c r="U1061" i="20" s="1"/>
  <c r="G1062" i="20"/>
  <c r="Q1062" i="20" s="1"/>
  <c r="U1062" i="20" s="1"/>
  <c r="G1063" i="20"/>
  <c r="Q1063" i="20" s="1"/>
  <c r="U1063" i="20" s="1"/>
  <c r="G1064" i="20"/>
  <c r="Q1064" i="20" s="1"/>
  <c r="U1064" i="20" s="1"/>
  <c r="G1065" i="20"/>
  <c r="Q1065" i="20" s="1"/>
  <c r="U1065" i="20" s="1"/>
  <c r="G1066" i="20"/>
  <c r="Q1066" i="20" s="1"/>
  <c r="U1066" i="20" s="1"/>
  <c r="G1067" i="20"/>
  <c r="Q1067" i="20" s="1"/>
  <c r="U1067" i="20" s="1"/>
  <c r="G1068" i="20"/>
  <c r="Q1068" i="20" s="1"/>
  <c r="U1068" i="20" s="1"/>
  <c r="G1069" i="20"/>
  <c r="Q1069" i="20" s="1"/>
  <c r="U1069" i="20" s="1"/>
  <c r="G1070" i="20"/>
  <c r="Q1070" i="20" s="1"/>
  <c r="U1070" i="20" s="1"/>
  <c r="G1071" i="20"/>
  <c r="Q1071" i="20" s="1"/>
  <c r="U1071" i="20" s="1"/>
  <c r="G1072" i="20"/>
  <c r="Q1072" i="20" s="1"/>
  <c r="U1072" i="20" s="1"/>
  <c r="G1073" i="20"/>
  <c r="Q1073" i="20" s="1"/>
  <c r="U1073" i="20" s="1"/>
  <c r="G1074" i="20"/>
  <c r="Q1074" i="20" s="1"/>
  <c r="U1074" i="20" s="1"/>
  <c r="G1075" i="20"/>
  <c r="Q1075" i="20" s="1"/>
  <c r="U1075" i="20" s="1"/>
  <c r="G1076" i="20"/>
  <c r="Q1076" i="20" s="1"/>
  <c r="U1076" i="20" s="1"/>
  <c r="G1077" i="20"/>
  <c r="Q1077" i="20" s="1"/>
  <c r="U1077" i="20" s="1"/>
  <c r="G1078" i="20"/>
  <c r="Q1078" i="20" s="1"/>
  <c r="U1078" i="20" s="1"/>
  <c r="G1079" i="20"/>
  <c r="Q1079" i="20" s="1"/>
  <c r="U1079" i="20" s="1"/>
  <c r="G1080" i="20"/>
  <c r="Q1080" i="20" s="1"/>
  <c r="U1080" i="20" s="1"/>
  <c r="G1081" i="20"/>
  <c r="Q1081" i="20" s="1"/>
  <c r="U1081" i="20" s="1"/>
  <c r="G1082" i="20"/>
  <c r="Q1082" i="20" s="1"/>
  <c r="U1082" i="20" s="1"/>
  <c r="G1083" i="20"/>
  <c r="Q1083" i="20" s="1"/>
  <c r="U1083" i="20" s="1"/>
  <c r="G1084" i="20"/>
  <c r="Q1084" i="20" s="1"/>
  <c r="U1084" i="20" s="1"/>
  <c r="G1085" i="20"/>
  <c r="Q1085" i="20" s="1"/>
  <c r="U1085" i="20" s="1"/>
  <c r="G1086" i="20"/>
  <c r="Q1086" i="20" s="1"/>
  <c r="U1086" i="20" s="1"/>
  <c r="G1087" i="20"/>
  <c r="Q1087" i="20" s="1"/>
  <c r="U1087" i="20" s="1"/>
  <c r="G1088" i="20"/>
  <c r="Q1088" i="20" s="1"/>
  <c r="U1088" i="20" s="1"/>
  <c r="G1089" i="20"/>
  <c r="Q1089" i="20" s="1"/>
  <c r="U1089" i="20" s="1"/>
  <c r="G1090" i="20"/>
  <c r="Q1090" i="20" s="1"/>
  <c r="U1090" i="20" s="1"/>
  <c r="G1091" i="20"/>
  <c r="Q1091" i="20" s="1"/>
  <c r="U1091" i="20" s="1"/>
  <c r="G1092" i="20"/>
  <c r="Q1092" i="20" s="1"/>
  <c r="U1092" i="20" s="1"/>
  <c r="G1093" i="20"/>
  <c r="Q1093" i="20" s="1"/>
  <c r="U1093" i="20" s="1"/>
  <c r="G1094" i="20"/>
  <c r="Q1094" i="20" s="1"/>
  <c r="U1094" i="20" s="1"/>
  <c r="G1095" i="20"/>
  <c r="Q1095" i="20" s="1"/>
  <c r="U1095" i="20" s="1"/>
  <c r="G1096" i="20"/>
  <c r="Q1096" i="20" s="1"/>
  <c r="U1096" i="20" s="1"/>
  <c r="G1097" i="20"/>
  <c r="Q1097" i="20" s="1"/>
  <c r="U1097" i="20" s="1"/>
  <c r="G1098" i="20"/>
  <c r="Q1098" i="20" s="1"/>
  <c r="U1098" i="20" s="1"/>
  <c r="G1099" i="20"/>
  <c r="Q1099" i="20" s="1"/>
  <c r="U1099" i="20" s="1"/>
  <c r="G1100" i="20"/>
  <c r="Q1100" i="20" s="1"/>
  <c r="U1100" i="20" s="1"/>
  <c r="G1101" i="20"/>
  <c r="Q1101" i="20" s="1"/>
  <c r="U1101" i="20" s="1"/>
  <c r="G1102" i="20"/>
  <c r="Q1102" i="20" s="1"/>
  <c r="U1102" i="20" s="1"/>
  <c r="G1103" i="20"/>
  <c r="Q1103" i="20" s="1"/>
  <c r="U1103" i="20" s="1"/>
  <c r="G1104" i="20"/>
  <c r="Q1104" i="20" s="1"/>
  <c r="U1104" i="20" s="1"/>
  <c r="G1105" i="20"/>
  <c r="Q1105" i="20" s="1"/>
  <c r="U1105" i="20" s="1"/>
  <c r="G1106" i="20"/>
  <c r="Q1106" i="20" s="1"/>
  <c r="U1106" i="20" s="1"/>
  <c r="G1107" i="20"/>
  <c r="Q1107" i="20" s="1"/>
  <c r="U1107" i="20" s="1"/>
  <c r="G1108" i="20"/>
  <c r="Q1108" i="20" s="1"/>
  <c r="U1108" i="20" s="1"/>
  <c r="G1109" i="20"/>
  <c r="Q1109" i="20" s="1"/>
  <c r="U1109" i="20" s="1"/>
  <c r="G1110" i="20"/>
  <c r="Q1110" i="20" s="1"/>
  <c r="U1110" i="20" s="1"/>
  <c r="G1111" i="20"/>
  <c r="Q1111" i="20" s="1"/>
  <c r="U1111" i="20" s="1"/>
  <c r="G1112" i="20"/>
  <c r="Q1112" i="20" s="1"/>
  <c r="U1112" i="20" s="1"/>
  <c r="G1113" i="20"/>
  <c r="Q1113" i="20" s="1"/>
  <c r="U1113" i="20" s="1"/>
  <c r="G1114" i="20"/>
  <c r="Q1114" i="20" s="1"/>
  <c r="U1114" i="20" s="1"/>
  <c r="G1115" i="20"/>
  <c r="Q1115" i="20" s="1"/>
  <c r="U1115" i="20" s="1"/>
  <c r="G1116" i="20"/>
  <c r="Q1116" i="20" s="1"/>
  <c r="U1116" i="20" s="1"/>
  <c r="G1117" i="20"/>
  <c r="Q1117" i="20" s="1"/>
  <c r="U1117" i="20" s="1"/>
  <c r="G1118" i="20"/>
  <c r="Q1118" i="20" s="1"/>
  <c r="U1118" i="20" s="1"/>
  <c r="G1119" i="20"/>
  <c r="Q1119" i="20" s="1"/>
  <c r="U1119" i="20" s="1"/>
  <c r="G1120" i="20"/>
  <c r="Q1120" i="20" s="1"/>
  <c r="U1120" i="20" s="1"/>
  <c r="G1121" i="20"/>
  <c r="Q1121" i="20" s="1"/>
  <c r="U1121" i="20" s="1"/>
  <c r="G1122" i="20"/>
  <c r="Q1122" i="20" s="1"/>
  <c r="U1122" i="20" s="1"/>
  <c r="G1123" i="20"/>
  <c r="Q1123" i="20" s="1"/>
  <c r="U1123" i="20" s="1"/>
  <c r="G1124" i="20"/>
  <c r="Q1124" i="20" s="1"/>
  <c r="U1124" i="20" s="1"/>
  <c r="G1125" i="20"/>
  <c r="Q1125" i="20" s="1"/>
  <c r="U1125" i="20" s="1"/>
  <c r="G1126" i="20"/>
  <c r="Q1126" i="20" s="1"/>
  <c r="U1126" i="20" s="1"/>
  <c r="G1127" i="20"/>
  <c r="Q1127" i="20" s="1"/>
  <c r="U1127" i="20" s="1"/>
  <c r="G1128" i="20"/>
  <c r="Q1128" i="20" s="1"/>
  <c r="U1128" i="20" s="1"/>
  <c r="G1129" i="20"/>
  <c r="Q1129" i="20" s="1"/>
  <c r="U1129" i="20" s="1"/>
  <c r="G1130" i="20"/>
  <c r="Q1130" i="20" s="1"/>
  <c r="U1130" i="20" s="1"/>
  <c r="G1131" i="20"/>
  <c r="Q1131" i="20" s="1"/>
  <c r="U1131" i="20" s="1"/>
  <c r="G1132" i="20"/>
  <c r="Q1132" i="20" s="1"/>
  <c r="U1132" i="20" s="1"/>
  <c r="G1133" i="20"/>
  <c r="Q1133" i="20" s="1"/>
  <c r="U1133" i="20" s="1"/>
  <c r="G1134" i="20"/>
  <c r="Q1134" i="20" s="1"/>
  <c r="U1134" i="20" s="1"/>
  <c r="G1135" i="20"/>
  <c r="Q1135" i="20" s="1"/>
  <c r="U1135" i="20" s="1"/>
  <c r="G1136" i="20"/>
  <c r="Q1136" i="20" s="1"/>
  <c r="U1136" i="20" s="1"/>
  <c r="G1137" i="20"/>
  <c r="Q1137" i="20" s="1"/>
  <c r="U1137" i="20" s="1"/>
  <c r="G1138" i="20"/>
  <c r="Q1138" i="20" s="1"/>
  <c r="U1138" i="20" s="1"/>
  <c r="G1139" i="20"/>
  <c r="Q1139" i="20" s="1"/>
  <c r="U1139" i="20" s="1"/>
  <c r="G1140" i="20"/>
  <c r="Q1140" i="20" s="1"/>
  <c r="U1140" i="20" s="1"/>
  <c r="G1141" i="20"/>
  <c r="Q1141" i="20" s="1"/>
  <c r="U1141" i="20" s="1"/>
  <c r="G1142" i="20"/>
  <c r="Q1142" i="20" s="1"/>
  <c r="U1142" i="20" s="1"/>
  <c r="G1143" i="20"/>
  <c r="Q1143" i="20" s="1"/>
  <c r="U1143" i="20" s="1"/>
  <c r="G1144" i="20"/>
  <c r="Q1144" i="20" s="1"/>
  <c r="U1144" i="20" s="1"/>
  <c r="G1145" i="20"/>
  <c r="Q1145" i="20" s="1"/>
  <c r="U1145" i="20" s="1"/>
  <c r="G1146" i="20"/>
  <c r="Q1146" i="20" s="1"/>
  <c r="U1146" i="20" s="1"/>
  <c r="G1147" i="20"/>
  <c r="Q1147" i="20" s="1"/>
  <c r="U1147" i="20" s="1"/>
  <c r="G1148" i="20"/>
  <c r="Q1148" i="20" s="1"/>
  <c r="U1148" i="20" s="1"/>
  <c r="G1149" i="20"/>
  <c r="Q1149" i="20" s="1"/>
  <c r="U1149" i="20" s="1"/>
  <c r="G1150" i="20"/>
  <c r="Q1150" i="20" s="1"/>
  <c r="U1150" i="20" s="1"/>
  <c r="G1151" i="20"/>
  <c r="Q1151" i="20" s="1"/>
  <c r="U1151" i="20" s="1"/>
  <c r="G1152" i="20"/>
  <c r="Q1152" i="20" s="1"/>
  <c r="U1152" i="20" s="1"/>
  <c r="G1153" i="20"/>
  <c r="Q1153" i="20" s="1"/>
  <c r="U1153" i="20" s="1"/>
  <c r="G1154" i="20"/>
  <c r="Q1154" i="20" s="1"/>
  <c r="U1154" i="20" s="1"/>
  <c r="G1155" i="20"/>
  <c r="Q1155" i="20" s="1"/>
  <c r="U1155" i="20" s="1"/>
  <c r="G1156" i="20"/>
  <c r="Q1156" i="20" s="1"/>
  <c r="U1156" i="20" s="1"/>
  <c r="G1157" i="20"/>
  <c r="Q1157" i="20" s="1"/>
  <c r="U1157" i="20" s="1"/>
  <c r="G1158" i="20"/>
  <c r="Q1158" i="20" s="1"/>
  <c r="U1158" i="20" s="1"/>
  <c r="G1159" i="20"/>
  <c r="Q1159" i="20" s="1"/>
  <c r="U1159" i="20" s="1"/>
  <c r="G1160" i="20"/>
  <c r="Q1160" i="20" s="1"/>
  <c r="U1160" i="20" s="1"/>
  <c r="G1161" i="20"/>
  <c r="Q1161" i="20" s="1"/>
  <c r="U1161" i="20" s="1"/>
  <c r="G1162" i="20"/>
  <c r="Q1162" i="20" s="1"/>
  <c r="U1162" i="20" s="1"/>
  <c r="G1163" i="20"/>
  <c r="Q1163" i="20" s="1"/>
  <c r="U1163" i="20" s="1"/>
  <c r="G1164" i="20"/>
  <c r="Q1164" i="20" s="1"/>
  <c r="U1164" i="20" s="1"/>
  <c r="G1165" i="20"/>
  <c r="Q1165" i="20" s="1"/>
  <c r="U1165" i="20" s="1"/>
  <c r="G1166" i="20"/>
  <c r="Q1166" i="20" s="1"/>
  <c r="U1166" i="20" s="1"/>
  <c r="G1167" i="20"/>
  <c r="Q1167" i="20" s="1"/>
  <c r="U1167" i="20" s="1"/>
  <c r="G1168" i="20"/>
  <c r="Q1168" i="20" s="1"/>
  <c r="U1168" i="20" s="1"/>
  <c r="G1169" i="20"/>
  <c r="Q1169" i="20" s="1"/>
  <c r="U1169" i="20" s="1"/>
  <c r="G1170" i="20"/>
  <c r="Q1170" i="20" s="1"/>
  <c r="U1170" i="20" s="1"/>
  <c r="G1171" i="20"/>
  <c r="Q1171" i="20" s="1"/>
  <c r="U1171" i="20" s="1"/>
  <c r="G1172" i="20"/>
  <c r="Q1172" i="20" s="1"/>
  <c r="U1172" i="20" s="1"/>
  <c r="G1173" i="20"/>
  <c r="Q1173" i="20" s="1"/>
  <c r="U1173" i="20" s="1"/>
  <c r="G1174" i="20"/>
  <c r="Q1174" i="20" s="1"/>
  <c r="U1174" i="20" s="1"/>
  <c r="G1175" i="20"/>
  <c r="Q1175" i="20" s="1"/>
  <c r="U1175" i="20" s="1"/>
  <c r="G1176" i="20"/>
  <c r="Q1176" i="20" s="1"/>
  <c r="U1176" i="20" s="1"/>
  <c r="G1177" i="20"/>
  <c r="Q1177" i="20" s="1"/>
  <c r="U1177" i="20" s="1"/>
  <c r="G1178" i="20"/>
  <c r="Q1178" i="20" s="1"/>
  <c r="U1178" i="20" s="1"/>
  <c r="G1179" i="20"/>
  <c r="Q1179" i="20" s="1"/>
  <c r="U1179" i="20" s="1"/>
  <c r="G1180" i="20"/>
  <c r="Q1180" i="20" s="1"/>
  <c r="U1180" i="20" s="1"/>
  <c r="G1181" i="20"/>
  <c r="Q1181" i="20" s="1"/>
  <c r="U1181" i="20" s="1"/>
  <c r="G1182" i="20"/>
  <c r="Q1182" i="20" s="1"/>
  <c r="U1182" i="20" s="1"/>
  <c r="G1183" i="20"/>
  <c r="Q1183" i="20" s="1"/>
  <c r="U1183" i="20" s="1"/>
  <c r="G1184" i="20"/>
  <c r="Q1184" i="20" s="1"/>
  <c r="U1184" i="20" s="1"/>
  <c r="G1185" i="20"/>
  <c r="Q1185" i="20" s="1"/>
  <c r="U1185" i="20" s="1"/>
  <c r="G1186" i="20"/>
  <c r="Q1186" i="20" s="1"/>
  <c r="U1186" i="20" s="1"/>
  <c r="G1187" i="20"/>
  <c r="Q1187" i="20" s="1"/>
  <c r="U1187" i="20" s="1"/>
  <c r="G1188" i="20"/>
  <c r="Q1188" i="20" s="1"/>
  <c r="U1188" i="20" s="1"/>
  <c r="G1189" i="20"/>
  <c r="Q1189" i="20" s="1"/>
  <c r="U1189" i="20" s="1"/>
  <c r="G1190" i="20"/>
  <c r="Q1190" i="20" s="1"/>
  <c r="U1190" i="20" s="1"/>
  <c r="G1191" i="20"/>
  <c r="Q1191" i="20" s="1"/>
  <c r="U1191" i="20" s="1"/>
  <c r="G1192" i="20"/>
  <c r="Q1192" i="20" s="1"/>
  <c r="U1192" i="20" s="1"/>
  <c r="G1193" i="20"/>
  <c r="Q1193" i="20" s="1"/>
  <c r="U1193" i="20" s="1"/>
  <c r="G1194" i="20"/>
  <c r="Q1194" i="20" s="1"/>
  <c r="U1194" i="20" s="1"/>
  <c r="G1195" i="20"/>
  <c r="Q1195" i="20" s="1"/>
  <c r="U1195" i="20" s="1"/>
  <c r="G1196" i="20"/>
  <c r="Q1196" i="20" s="1"/>
  <c r="U1196" i="20" s="1"/>
  <c r="G1197" i="20"/>
  <c r="Q1197" i="20" s="1"/>
  <c r="U1197" i="20" s="1"/>
  <c r="G1198" i="20"/>
  <c r="Q1198" i="20" s="1"/>
  <c r="U1198" i="20" s="1"/>
  <c r="G1199" i="20"/>
  <c r="Q1199" i="20" s="1"/>
  <c r="U1199" i="20" s="1"/>
  <c r="G1200" i="20"/>
  <c r="Q1200" i="20" s="1"/>
  <c r="U1200" i="20" s="1"/>
  <c r="G1201" i="20"/>
  <c r="Q1201" i="20" s="1"/>
  <c r="U1201" i="20" s="1"/>
  <c r="G1202" i="20"/>
  <c r="Q1202" i="20" s="1"/>
  <c r="U1202" i="20" s="1"/>
  <c r="G1203" i="20"/>
  <c r="Q1203" i="20" s="1"/>
  <c r="U1203" i="20" s="1"/>
  <c r="G1204" i="20"/>
  <c r="Q1204" i="20" s="1"/>
  <c r="U1204" i="20" s="1"/>
  <c r="G1205" i="20"/>
  <c r="Q1205" i="20" s="1"/>
  <c r="U1205" i="20" s="1"/>
  <c r="G1206" i="20"/>
  <c r="Q1206" i="20" s="1"/>
  <c r="U1206" i="20" s="1"/>
  <c r="G1207" i="20"/>
  <c r="Q1207" i="20" s="1"/>
  <c r="U1207" i="20" s="1"/>
  <c r="G1208" i="20"/>
  <c r="Q1208" i="20" s="1"/>
  <c r="U1208" i="20" s="1"/>
  <c r="G1209" i="20"/>
  <c r="Q1209" i="20" s="1"/>
  <c r="U1209" i="20" s="1"/>
  <c r="G1210" i="20"/>
  <c r="Q1210" i="20" s="1"/>
  <c r="U1210" i="20" s="1"/>
  <c r="G1211" i="20"/>
  <c r="Q1211" i="20" s="1"/>
  <c r="U1211" i="20" s="1"/>
  <c r="G1212" i="20"/>
  <c r="Q1212" i="20" s="1"/>
  <c r="U1212" i="20" s="1"/>
  <c r="G1213" i="20"/>
  <c r="Q1213" i="20" s="1"/>
  <c r="U1213" i="20" s="1"/>
  <c r="G1214" i="20"/>
  <c r="Q1214" i="20" s="1"/>
  <c r="U1214" i="20" s="1"/>
  <c r="G1215" i="20"/>
  <c r="Q1215" i="20" s="1"/>
  <c r="U1215" i="20" s="1"/>
  <c r="G1216" i="20"/>
  <c r="Q1216" i="20" s="1"/>
  <c r="U1216" i="20" s="1"/>
  <c r="G1217" i="20"/>
  <c r="Q1217" i="20" s="1"/>
  <c r="U1217" i="20" s="1"/>
  <c r="G1218" i="20"/>
  <c r="Q1218" i="20" s="1"/>
  <c r="U1218" i="20" s="1"/>
  <c r="G1219" i="20"/>
  <c r="Q1219" i="20" s="1"/>
  <c r="U1219" i="20" s="1"/>
  <c r="G1220" i="20"/>
  <c r="Q1220" i="20" s="1"/>
  <c r="U1220" i="20" s="1"/>
  <c r="G1221" i="20"/>
  <c r="Q1221" i="20" s="1"/>
  <c r="U1221" i="20" s="1"/>
  <c r="G1222" i="20"/>
  <c r="Q1222" i="20" s="1"/>
  <c r="U1222" i="20" s="1"/>
  <c r="G1223" i="20"/>
  <c r="Q1223" i="20" s="1"/>
  <c r="U1223" i="20" s="1"/>
  <c r="G1224" i="20"/>
  <c r="Q1224" i="20" s="1"/>
  <c r="U1224" i="20" s="1"/>
  <c r="G1225" i="20"/>
  <c r="Q1225" i="20" s="1"/>
  <c r="U1225" i="20" s="1"/>
  <c r="G1226" i="20"/>
  <c r="Q1226" i="20" s="1"/>
  <c r="U1226" i="20" s="1"/>
  <c r="G1227" i="20"/>
  <c r="Q1227" i="20" s="1"/>
  <c r="U1227" i="20" s="1"/>
  <c r="G1228" i="20"/>
  <c r="Q1228" i="20" s="1"/>
  <c r="U1228" i="20" s="1"/>
  <c r="G1229" i="20"/>
  <c r="Q1229" i="20" s="1"/>
  <c r="U1229" i="20" s="1"/>
  <c r="G1230" i="20"/>
  <c r="Q1230" i="20" s="1"/>
  <c r="U1230" i="20" s="1"/>
  <c r="G1231" i="20"/>
  <c r="Q1231" i="20" s="1"/>
  <c r="U1231" i="20" s="1"/>
  <c r="G1232" i="20"/>
  <c r="Q1232" i="20" s="1"/>
  <c r="U1232" i="20" s="1"/>
  <c r="G1233" i="20"/>
  <c r="Q1233" i="20" s="1"/>
  <c r="U1233" i="20" s="1"/>
  <c r="G1234" i="20"/>
  <c r="Q1234" i="20" s="1"/>
  <c r="U1234" i="20" s="1"/>
  <c r="G1235" i="20"/>
  <c r="Q1235" i="20" s="1"/>
  <c r="U1235" i="20" s="1"/>
  <c r="G1236" i="20"/>
  <c r="Q1236" i="20" s="1"/>
  <c r="U1236" i="20" s="1"/>
  <c r="G1237" i="20"/>
  <c r="Q1237" i="20" s="1"/>
  <c r="U1237" i="20" s="1"/>
  <c r="G1238" i="20"/>
  <c r="Q1238" i="20" s="1"/>
  <c r="U1238" i="20" s="1"/>
  <c r="G1239" i="20"/>
  <c r="Q1239" i="20" s="1"/>
  <c r="U1239" i="20" s="1"/>
  <c r="G1240" i="20"/>
  <c r="Q1240" i="20" s="1"/>
  <c r="U1240" i="20" s="1"/>
  <c r="G1241" i="20"/>
  <c r="Q1241" i="20" s="1"/>
  <c r="U1241" i="20" s="1"/>
  <c r="G1242" i="20"/>
  <c r="Q1242" i="20" s="1"/>
  <c r="U1242" i="20" s="1"/>
  <c r="G1243" i="20"/>
  <c r="Q1243" i="20" s="1"/>
  <c r="U1243" i="20" s="1"/>
  <c r="G1244" i="20"/>
  <c r="Q1244" i="20" s="1"/>
  <c r="U1244" i="20" s="1"/>
  <c r="G1245" i="20"/>
  <c r="Q1245" i="20" s="1"/>
  <c r="U1245" i="20" s="1"/>
  <c r="G1246" i="20"/>
  <c r="Q1246" i="20" s="1"/>
  <c r="U1246" i="20" s="1"/>
  <c r="G1247" i="20"/>
  <c r="Q1247" i="20" s="1"/>
  <c r="U1247" i="20" s="1"/>
  <c r="G1248" i="20"/>
  <c r="Q1248" i="20" s="1"/>
  <c r="U1248" i="20" s="1"/>
  <c r="G1249" i="20"/>
  <c r="Q1249" i="20" s="1"/>
  <c r="U1249" i="20" s="1"/>
  <c r="G1250" i="20"/>
  <c r="Q1250" i="20" s="1"/>
  <c r="U1250" i="20" s="1"/>
  <c r="G1251" i="20"/>
  <c r="Q1251" i="20" s="1"/>
  <c r="U1251" i="20" s="1"/>
  <c r="G1252" i="20"/>
  <c r="Q1252" i="20" s="1"/>
  <c r="U1252" i="20" s="1"/>
  <c r="G1253" i="20"/>
  <c r="Q1253" i="20" s="1"/>
  <c r="U1253" i="20" s="1"/>
  <c r="G1254" i="20"/>
  <c r="Q1254" i="20" s="1"/>
  <c r="U1254" i="20" s="1"/>
  <c r="G1255" i="20"/>
  <c r="Q1255" i="20" s="1"/>
  <c r="U1255" i="20" s="1"/>
  <c r="G1256" i="20"/>
  <c r="Q1256" i="20" s="1"/>
  <c r="U1256" i="20" s="1"/>
  <c r="G1257" i="20"/>
  <c r="Q1257" i="20" s="1"/>
  <c r="U1257" i="20" s="1"/>
  <c r="G1258" i="20"/>
  <c r="Q1258" i="20" s="1"/>
  <c r="U1258" i="20" s="1"/>
  <c r="G1259" i="20"/>
  <c r="Q1259" i="20" s="1"/>
  <c r="U1259" i="20" s="1"/>
  <c r="G1260" i="20"/>
  <c r="Q1260" i="20" s="1"/>
  <c r="U1260" i="20" s="1"/>
  <c r="G1261" i="20"/>
  <c r="Q1261" i="20" s="1"/>
  <c r="U1261" i="20" s="1"/>
  <c r="G1262" i="20"/>
  <c r="Q1262" i="20" s="1"/>
  <c r="U1262" i="20" s="1"/>
  <c r="G1263" i="20"/>
  <c r="Q1263" i="20" s="1"/>
  <c r="U1263" i="20" s="1"/>
  <c r="G1264" i="20"/>
  <c r="Q1264" i="20" s="1"/>
  <c r="U1264" i="20" s="1"/>
  <c r="G1265" i="20"/>
  <c r="Q1265" i="20" s="1"/>
  <c r="U1265" i="20" s="1"/>
  <c r="G1266" i="20"/>
  <c r="Q1266" i="20" s="1"/>
  <c r="U1266" i="20" s="1"/>
  <c r="G1267" i="20"/>
  <c r="Q1267" i="20" s="1"/>
  <c r="U1267" i="20" s="1"/>
  <c r="G1268" i="20"/>
  <c r="Q1268" i="20" s="1"/>
  <c r="U1268" i="20" s="1"/>
  <c r="G1269" i="20"/>
  <c r="Q1269" i="20" s="1"/>
  <c r="U1269" i="20" s="1"/>
  <c r="G1270" i="20"/>
  <c r="Q1270" i="20" s="1"/>
  <c r="U1270" i="20" s="1"/>
  <c r="G1271" i="20"/>
  <c r="Q1271" i="20" s="1"/>
  <c r="U1271" i="20" s="1"/>
  <c r="G1272" i="20"/>
  <c r="Q1272" i="20" s="1"/>
  <c r="U1272" i="20" s="1"/>
  <c r="G1273" i="20"/>
  <c r="Q1273" i="20" s="1"/>
  <c r="U1273" i="20" s="1"/>
  <c r="G1274" i="20"/>
  <c r="Q1274" i="20" s="1"/>
  <c r="U1274" i="20" s="1"/>
  <c r="G1275" i="20"/>
  <c r="Q1275" i="20" s="1"/>
  <c r="U1275" i="20" s="1"/>
  <c r="G1276" i="20"/>
  <c r="Q1276" i="20" s="1"/>
  <c r="U1276" i="20" s="1"/>
  <c r="G1277" i="20"/>
  <c r="Q1277" i="20" s="1"/>
  <c r="U1277" i="20" s="1"/>
  <c r="G1278" i="20"/>
  <c r="Q1278" i="20" s="1"/>
  <c r="U1278" i="20" s="1"/>
  <c r="G1279" i="20"/>
  <c r="Q1279" i="20" s="1"/>
  <c r="U1279" i="20" s="1"/>
  <c r="G1280" i="20"/>
  <c r="Q1280" i="20" s="1"/>
  <c r="U1280" i="20" s="1"/>
  <c r="G1281" i="20"/>
  <c r="Q1281" i="20" s="1"/>
  <c r="U1281" i="20" s="1"/>
  <c r="G1282" i="20"/>
  <c r="Q1282" i="20" s="1"/>
  <c r="U1282" i="20" s="1"/>
  <c r="G1283" i="20"/>
  <c r="Q1283" i="20" s="1"/>
  <c r="U1283" i="20" s="1"/>
  <c r="G1284" i="20"/>
  <c r="Q1284" i="20" s="1"/>
  <c r="U1284" i="20" s="1"/>
  <c r="G1285" i="20"/>
  <c r="Q1285" i="20" s="1"/>
  <c r="U1285" i="20" s="1"/>
  <c r="G1286" i="20"/>
  <c r="Q1286" i="20" s="1"/>
  <c r="U1286" i="20" s="1"/>
  <c r="G1287" i="20"/>
  <c r="Q1287" i="20" s="1"/>
  <c r="U1287" i="20" s="1"/>
  <c r="G1288" i="20"/>
  <c r="Q1288" i="20" s="1"/>
  <c r="U1288" i="20" s="1"/>
  <c r="G1289" i="20"/>
  <c r="Q1289" i="20" s="1"/>
  <c r="U1289" i="20" s="1"/>
  <c r="G1290" i="20"/>
  <c r="Q1290" i="20" s="1"/>
  <c r="U1290" i="20" s="1"/>
  <c r="G1291" i="20"/>
  <c r="Q1291" i="20" s="1"/>
  <c r="U1291" i="20" s="1"/>
  <c r="G1292" i="20"/>
  <c r="Q1292" i="20" s="1"/>
  <c r="U1292" i="20" s="1"/>
  <c r="G1293" i="20"/>
  <c r="Q1293" i="20" s="1"/>
  <c r="U1293" i="20" s="1"/>
  <c r="G1294" i="20"/>
  <c r="Q1294" i="20" s="1"/>
  <c r="U1294" i="20" s="1"/>
  <c r="G1295" i="20"/>
  <c r="Q1295" i="20" s="1"/>
  <c r="U1295" i="20" s="1"/>
  <c r="G1296" i="20"/>
  <c r="Q1296" i="20" s="1"/>
  <c r="U1296" i="20" s="1"/>
  <c r="G1297" i="20"/>
  <c r="Q1297" i="20" s="1"/>
  <c r="U1297" i="20" s="1"/>
  <c r="G1298" i="20"/>
  <c r="Q1298" i="20" s="1"/>
  <c r="U1298" i="20" s="1"/>
  <c r="G1299" i="20"/>
  <c r="Q1299" i="20" s="1"/>
  <c r="U1299" i="20" s="1"/>
  <c r="G1300" i="20"/>
  <c r="Q1300" i="20" s="1"/>
  <c r="U1300" i="20" s="1"/>
  <c r="G1301" i="20"/>
  <c r="Q1301" i="20" s="1"/>
  <c r="U1301" i="20" s="1"/>
  <c r="G1302" i="20"/>
  <c r="Q1302" i="20" s="1"/>
  <c r="U1302" i="20" s="1"/>
  <c r="G1303" i="20"/>
  <c r="Q1303" i="20" s="1"/>
  <c r="U1303" i="20" s="1"/>
  <c r="G1304" i="20"/>
  <c r="Q1304" i="20" s="1"/>
  <c r="U1304" i="20" s="1"/>
  <c r="G1305" i="20"/>
  <c r="Q1305" i="20" s="1"/>
  <c r="U1305" i="20" s="1"/>
  <c r="G1306" i="20"/>
  <c r="Q1306" i="20" s="1"/>
  <c r="U1306" i="20" s="1"/>
  <c r="G1307" i="20"/>
  <c r="Q1307" i="20" s="1"/>
  <c r="U1307" i="20" s="1"/>
  <c r="G1308" i="20"/>
  <c r="Q1308" i="20" s="1"/>
  <c r="U1308" i="20" s="1"/>
  <c r="G1309" i="20"/>
  <c r="Q1309" i="20" s="1"/>
  <c r="U1309" i="20" s="1"/>
  <c r="G1310" i="20"/>
  <c r="Q1310" i="20" s="1"/>
  <c r="U1310" i="20" s="1"/>
  <c r="G1311" i="20"/>
  <c r="Q1311" i="20" s="1"/>
  <c r="U1311" i="20" s="1"/>
  <c r="G1312" i="20"/>
  <c r="Q1312" i="20" s="1"/>
  <c r="U1312" i="20" s="1"/>
  <c r="G1313" i="20"/>
  <c r="Q1313" i="20" s="1"/>
  <c r="U1313" i="20" s="1"/>
  <c r="G1314" i="20"/>
  <c r="Q1314" i="20" s="1"/>
  <c r="U1314" i="20" s="1"/>
  <c r="G1315" i="20"/>
  <c r="Q1315" i="20" s="1"/>
  <c r="U1315" i="20" s="1"/>
  <c r="G1316" i="20"/>
  <c r="Q1316" i="20" s="1"/>
  <c r="U1316" i="20" s="1"/>
  <c r="G1317" i="20"/>
  <c r="Q1317" i="20" s="1"/>
  <c r="U1317" i="20" s="1"/>
  <c r="G1318" i="20"/>
  <c r="Q1318" i="20" s="1"/>
  <c r="U1318" i="20" s="1"/>
  <c r="G1319" i="20"/>
  <c r="Q1319" i="20" s="1"/>
  <c r="U1319" i="20" s="1"/>
  <c r="G1320" i="20"/>
  <c r="Q1320" i="20" s="1"/>
  <c r="U1320" i="20" s="1"/>
  <c r="G1321" i="20"/>
  <c r="Q1321" i="20" s="1"/>
  <c r="U1321" i="20" s="1"/>
  <c r="G1322" i="20"/>
  <c r="Q1322" i="20" s="1"/>
  <c r="U1322" i="20" s="1"/>
  <c r="G1323" i="20"/>
  <c r="Q1323" i="20" s="1"/>
  <c r="U1323" i="20" s="1"/>
  <c r="G1324" i="20"/>
  <c r="Q1324" i="20" s="1"/>
  <c r="U1324" i="20" s="1"/>
  <c r="G1325" i="20"/>
  <c r="Q1325" i="20" s="1"/>
  <c r="U1325" i="20" s="1"/>
  <c r="G1326" i="20"/>
  <c r="Q1326" i="20" s="1"/>
  <c r="U1326" i="20" s="1"/>
  <c r="G1327" i="20"/>
  <c r="Q1327" i="20" s="1"/>
  <c r="U1327" i="20" s="1"/>
  <c r="G1328" i="20"/>
  <c r="Q1328" i="20" s="1"/>
  <c r="U1328" i="20" s="1"/>
  <c r="G1329" i="20"/>
  <c r="Q1329" i="20" s="1"/>
  <c r="U1329" i="20" s="1"/>
  <c r="G1330" i="20"/>
  <c r="Q1330" i="20" s="1"/>
  <c r="U1330" i="20" s="1"/>
  <c r="G1331" i="20"/>
  <c r="Q1331" i="20" s="1"/>
  <c r="U1331" i="20" s="1"/>
  <c r="G1332" i="20"/>
  <c r="Q1332" i="20" s="1"/>
  <c r="U1332" i="20" s="1"/>
  <c r="G1333" i="20"/>
  <c r="Q1333" i="20" s="1"/>
  <c r="U1333" i="20" s="1"/>
  <c r="G1334" i="20"/>
  <c r="Q1334" i="20" s="1"/>
  <c r="U1334" i="20" s="1"/>
  <c r="G1335" i="20"/>
  <c r="Q1335" i="20" s="1"/>
  <c r="U1335" i="20" s="1"/>
  <c r="G1336" i="20"/>
  <c r="Q1336" i="20" s="1"/>
  <c r="U1336" i="20" s="1"/>
  <c r="G1337" i="20"/>
  <c r="Q1337" i="20" s="1"/>
  <c r="U1337" i="20" s="1"/>
  <c r="G1338" i="20"/>
  <c r="Q1338" i="20" s="1"/>
  <c r="U1338" i="20" s="1"/>
  <c r="G1339" i="20"/>
  <c r="Q1339" i="20" s="1"/>
  <c r="U1339" i="20" s="1"/>
  <c r="G1340" i="20"/>
  <c r="Q1340" i="20" s="1"/>
  <c r="U1340" i="20" s="1"/>
  <c r="G1341" i="20"/>
  <c r="Q1341" i="20" s="1"/>
  <c r="U1341" i="20" s="1"/>
  <c r="G1342" i="20"/>
  <c r="Q1342" i="20" s="1"/>
  <c r="U1342" i="20" s="1"/>
  <c r="G1343" i="20"/>
  <c r="Q1343" i="20" s="1"/>
  <c r="U1343" i="20" s="1"/>
  <c r="G1344" i="20"/>
  <c r="Q1344" i="20" s="1"/>
  <c r="U1344" i="20" s="1"/>
  <c r="G1345" i="20"/>
  <c r="Q1345" i="20" s="1"/>
  <c r="U1345" i="20" s="1"/>
  <c r="G1346" i="20"/>
  <c r="Q1346" i="20" s="1"/>
  <c r="U1346" i="20" s="1"/>
  <c r="G1347" i="20"/>
  <c r="Q1347" i="20" s="1"/>
  <c r="U1347" i="20" s="1"/>
  <c r="G1348" i="20"/>
  <c r="Q1348" i="20" s="1"/>
  <c r="U1348" i="20" s="1"/>
  <c r="G1349" i="20"/>
  <c r="Q1349" i="20" s="1"/>
  <c r="U1349" i="20" s="1"/>
  <c r="G1350" i="20"/>
  <c r="Q1350" i="20" s="1"/>
  <c r="U1350" i="20" s="1"/>
  <c r="G1351" i="20"/>
  <c r="Q1351" i="20" s="1"/>
  <c r="U1351" i="20" s="1"/>
  <c r="G1352" i="20"/>
  <c r="Q1352" i="20" s="1"/>
  <c r="U1352" i="20" s="1"/>
  <c r="G1353" i="20"/>
  <c r="Q1353" i="20" s="1"/>
  <c r="U1353" i="20" s="1"/>
  <c r="G1354" i="20"/>
  <c r="Q1354" i="20" s="1"/>
  <c r="U1354" i="20" s="1"/>
  <c r="G1355" i="20"/>
  <c r="Q1355" i="20" s="1"/>
  <c r="U1355" i="20" s="1"/>
  <c r="G1356" i="20"/>
  <c r="Q1356" i="20" s="1"/>
  <c r="U1356" i="20" s="1"/>
  <c r="G1357" i="20"/>
  <c r="Q1357" i="20" s="1"/>
  <c r="U1357" i="20" s="1"/>
  <c r="G1358" i="20"/>
  <c r="Q1358" i="20" s="1"/>
  <c r="U1358" i="20" s="1"/>
  <c r="G1359" i="20"/>
  <c r="Q1359" i="20" s="1"/>
  <c r="U1359" i="20" s="1"/>
  <c r="G1360" i="20"/>
  <c r="Q1360" i="20" s="1"/>
  <c r="U1360" i="20" s="1"/>
  <c r="G1361" i="20"/>
  <c r="Q1361" i="20" s="1"/>
  <c r="U1361" i="20" s="1"/>
  <c r="G1362" i="20"/>
  <c r="Q1362" i="20" s="1"/>
  <c r="U1362" i="20" s="1"/>
  <c r="G1363" i="20"/>
  <c r="Q1363" i="20" s="1"/>
  <c r="U1363" i="20" s="1"/>
  <c r="G1364" i="20"/>
  <c r="Q1364" i="20" s="1"/>
  <c r="U1364" i="20" s="1"/>
  <c r="G1365" i="20"/>
  <c r="Q1365" i="20" s="1"/>
  <c r="U1365" i="20" s="1"/>
  <c r="G1366" i="20"/>
  <c r="Q1366" i="20" s="1"/>
  <c r="U1366" i="20" s="1"/>
  <c r="G1367" i="20"/>
  <c r="Q1367" i="20" s="1"/>
  <c r="U1367" i="20" s="1"/>
  <c r="G1368" i="20"/>
  <c r="Q1368" i="20" s="1"/>
  <c r="U1368" i="20" s="1"/>
  <c r="G1369" i="20"/>
  <c r="Q1369" i="20" s="1"/>
  <c r="U1369" i="20" s="1"/>
  <c r="G1370" i="20"/>
  <c r="Q1370" i="20" s="1"/>
  <c r="U1370" i="20" s="1"/>
  <c r="G1371" i="20"/>
  <c r="Q1371" i="20" s="1"/>
  <c r="U1371" i="20" s="1"/>
  <c r="G1372" i="20"/>
  <c r="Q1372" i="20" s="1"/>
  <c r="U1372" i="20" s="1"/>
  <c r="G1373" i="20"/>
  <c r="Q1373" i="20" s="1"/>
  <c r="U1373" i="20" s="1"/>
  <c r="G1374" i="20"/>
  <c r="Q1374" i="20" s="1"/>
  <c r="U1374" i="20" s="1"/>
  <c r="G1375" i="20"/>
  <c r="Q1375" i="20" s="1"/>
  <c r="U1375" i="20" s="1"/>
  <c r="G1376" i="20"/>
  <c r="Q1376" i="20" s="1"/>
  <c r="U1376" i="20" s="1"/>
  <c r="G1377" i="20"/>
  <c r="Q1377" i="20" s="1"/>
  <c r="U1377" i="20" s="1"/>
  <c r="G1378" i="20"/>
  <c r="Q1378" i="20" s="1"/>
  <c r="U1378" i="20" s="1"/>
  <c r="G1379" i="20"/>
  <c r="Q1379" i="20" s="1"/>
  <c r="U1379" i="20" s="1"/>
  <c r="G1380" i="20"/>
  <c r="Q1380" i="20" s="1"/>
  <c r="U1380" i="20" s="1"/>
  <c r="G1381" i="20"/>
  <c r="Q1381" i="20" s="1"/>
  <c r="U1381" i="20" s="1"/>
  <c r="G1382" i="20"/>
  <c r="Q1382" i="20" s="1"/>
  <c r="U1382" i="20" s="1"/>
  <c r="G1383" i="20"/>
  <c r="Q1383" i="20" s="1"/>
  <c r="U1383" i="20" s="1"/>
  <c r="G1384" i="20"/>
  <c r="Q1384" i="20" s="1"/>
  <c r="U1384" i="20" s="1"/>
  <c r="G1385" i="20"/>
  <c r="Q1385" i="20" s="1"/>
  <c r="U1385" i="20" s="1"/>
  <c r="G1386" i="20"/>
  <c r="Q1386" i="20" s="1"/>
  <c r="U1386" i="20" s="1"/>
  <c r="G1387" i="20"/>
  <c r="Q1387" i="20" s="1"/>
  <c r="U1387" i="20" s="1"/>
  <c r="G1388" i="20"/>
  <c r="Q1388" i="20" s="1"/>
  <c r="U1388" i="20" s="1"/>
  <c r="G1389" i="20"/>
  <c r="Q1389" i="20" s="1"/>
  <c r="U1389" i="20" s="1"/>
  <c r="G1390" i="20"/>
  <c r="Q1390" i="20" s="1"/>
  <c r="U1390" i="20" s="1"/>
  <c r="G1391" i="20"/>
  <c r="Q1391" i="20" s="1"/>
  <c r="U1391" i="20" s="1"/>
  <c r="G1392" i="20"/>
  <c r="Q1392" i="20" s="1"/>
  <c r="U1392" i="20" s="1"/>
  <c r="G1393" i="20"/>
  <c r="Q1393" i="20" s="1"/>
  <c r="U1393" i="20" s="1"/>
  <c r="G1394" i="20"/>
  <c r="Q1394" i="20" s="1"/>
  <c r="U1394" i="20" s="1"/>
  <c r="G1395" i="20"/>
  <c r="Q1395" i="20" s="1"/>
  <c r="U1395" i="20" s="1"/>
  <c r="G1396" i="20"/>
  <c r="Q1396" i="20" s="1"/>
  <c r="U1396" i="20" s="1"/>
  <c r="G1397" i="20"/>
  <c r="Q1397" i="20" s="1"/>
  <c r="U1397" i="20" s="1"/>
  <c r="G1398" i="20"/>
  <c r="Q1398" i="20" s="1"/>
  <c r="U1398" i="20" s="1"/>
  <c r="G1399" i="20"/>
  <c r="Q1399" i="20" s="1"/>
  <c r="U1399" i="20" s="1"/>
  <c r="G1400" i="20"/>
  <c r="Q1400" i="20" s="1"/>
  <c r="U1400" i="20" s="1"/>
  <c r="G1401" i="20"/>
  <c r="Q1401" i="20" s="1"/>
  <c r="U1401" i="20" s="1"/>
  <c r="G1402" i="20"/>
  <c r="Q1402" i="20" s="1"/>
  <c r="U1402" i="20" s="1"/>
  <c r="G1403" i="20"/>
  <c r="Q1403" i="20" s="1"/>
  <c r="U1403" i="20" s="1"/>
  <c r="G1404" i="20"/>
  <c r="Q1404" i="20" s="1"/>
  <c r="U1404" i="20" s="1"/>
  <c r="G1405" i="20"/>
  <c r="Q1405" i="20" s="1"/>
  <c r="U1405" i="20" s="1"/>
  <c r="G1406" i="20"/>
  <c r="Q1406" i="20" s="1"/>
  <c r="U1406" i="20" s="1"/>
  <c r="G1407" i="20"/>
  <c r="Q1407" i="20" s="1"/>
  <c r="U1407" i="20" s="1"/>
  <c r="G1408" i="20"/>
  <c r="Q1408" i="20" s="1"/>
  <c r="U1408" i="20" s="1"/>
  <c r="G1409" i="20"/>
  <c r="Q1409" i="20" s="1"/>
  <c r="U1409" i="20" s="1"/>
  <c r="G1410" i="20"/>
  <c r="Q1410" i="20" s="1"/>
  <c r="U1410" i="20" s="1"/>
  <c r="G1411" i="20"/>
  <c r="Q1411" i="20" s="1"/>
  <c r="U1411" i="20" s="1"/>
  <c r="G1412" i="20"/>
  <c r="Q1412" i="20" s="1"/>
  <c r="U1412" i="20" s="1"/>
  <c r="G1413" i="20"/>
  <c r="Q1413" i="20" s="1"/>
  <c r="U1413" i="20" s="1"/>
  <c r="G1414" i="20"/>
  <c r="Q1414" i="20" s="1"/>
  <c r="U1414" i="20" s="1"/>
  <c r="G1415" i="20"/>
  <c r="Q1415" i="20" s="1"/>
  <c r="U1415" i="20" s="1"/>
  <c r="G1416" i="20"/>
  <c r="Q1416" i="20" s="1"/>
  <c r="U1416" i="20" s="1"/>
  <c r="G1417" i="20"/>
  <c r="Q1417" i="20" s="1"/>
  <c r="U1417" i="20" s="1"/>
  <c r="G1418" i="20"/>
  <c r="Q1418" i="20" s="1"/>
  <c r="U1418" i="20" s="1"/>
  <c r="G1419" i="20"/>
  <c r="Q1419" i="20" s="1"/>
  <c r="U1419" i="20" s="1"/>
  <c r="G1420" i="20"/>
  <c r="Q1420" i="20" s="1"/>
  <c r="U1420" i="20" s="1"/>
  <c r="G1421" i="20"/>
  <c r="Q1421" i="20" s="1"/>
  <c r="U1421" i="20" s="1"/>
  <c r="G1422" i="20"/>
  <c r="Q1422" i="20" s="1"/>
  <c r="U1422" i="20" s="1"/>
  <c r="G1423" i="20"/>
  <c r="Q1423" i="20" s="1"/>
  <c r="U1423" i="20" s="1"/>
  <c r="G1424" i="20"/>
  <c r="Q1424" i="20" s="1"/>
  <c r="U1424" i="20" s="1"/>
  <c r="G1425" i="20"/>
  <c r="Q1425" i="20" s="1"/>
  <c r="U1425" i="20" s="1"/>
  <c r="G1426" i="20"/>
  <c r="Q1426" i="20" s="1"/>
  <c r="U1426" i="20" s="1"/>
  <c r="G1427" i="20"/>
  <c r="Q1427" i="20" s="1"/>
  <c r="U1427" i="20" s="1"/>
  <c r="G1428" i="20"/>
  <c r="Q1428" i="20" s="1"/>
  <c r="U1428" i="20" s="1"/>
  <c r="G1429" i="20"/>
  <c r="Q1429" i="20" s="1"/>
  <c r="U1429" i="20" s="1"/>
  <c r="G1430" i="20"/>
  <c r="Q1430" i="20" s="1"/>
  <c r="U1430" i="20" s="1"/>
  <c r="G1431" i="20"/>
  <c r="Q1431" i="20" s="1"/>
  <c r="U1431" i="20" s="1"/>
  <c r="G1432" i="20"/>
  <c r="Q1432" i="20" s="1"/>
  <c r="U1432" i="20" s="1"/>
  <c r="G1433" i="20"/>
  <c r="Q1433" i="20" s="1"/>
  <c r="U1433" i="20" s="1"/>
  <c r="G1434" i="20"/>
  <c r="Q1434" i="20" s="1"/>
  <c r="U1434" i="20" s="1"/>
  <c r="G1435" i="20"/>
  <c r="Q1435" i="20" s="1"/>
  <c r="U1435" i="20" s="1"/>
  <c r="G1436" i="20"/>
  <c r="Q1436" i="20" s="1"/>
  <c r="U1436" i="20" s="1"/>
  <c r="G1437" i="20"/>
  <c r="Q1437" i="20" s="1"/>
  <c r="U1437" i="20" s="1"/>
  <c r="G1438" i="20"/>
  <c r="Q1438" i="20" s="1"/>
  <c r="U1438" i="20" s="1"/>
  <c r="G1439" i="20"/>
  <c r="Q1439" i="20" s="1"/>
  <c r="U1439" i="20" s="1"/>
  <c r="G1440" i="20"/>
  <c r="Q1440" i="20" s="1"/>
  <c r="U1440" i="20" s="1"/>
  <c r="G1441" i="20"/>
  <c r="Q1441" i="20" s="1"/>
  <c r="U1441" i="20" s="1"/>
  <c r="G1442" i="20"/>
  <c r="Q1442" i="20" s="1"/>
  <c r="U1442" i="20" s="1"/>
  <c r="G1443" i="20"/>
  <c r="Q1443" i="20" s="1"/>
  <c r="U1443" i="20" s="1"/>
  <c r="G1444" i="20"/>
  <c r="Q1444" i="20" s="1"/>
  <c r="U1444" i="20" s="1"/>
  <c r="G1445" i="20"/>
  <c r="Q1445" i="20" s="1"/>
  <c r="U1445" i="20" s="1"/>
  <c r="G1446" i="20"/>
  <c r="Q1446" i="20" s="1"/>
  <c r="U1446" i="20" s="1"/>
  <c r="G1447" i="20"/>
  <c r="Q1447" i="20" s="1"/>
  <c r="U1447" i="20" s="1"/>
  <c r="G1448" i="20"/>
  <c r="Q1448" i="20" s="1"/>
  <c r="U1448" i="20" s="1"/>
  <c r="G1449" i="20"/>
  <c r="Q1449" i="20" s="1"/>
  <c r="U1449" i="20" s="1"/>
  <c r="G1450" i="20"/>
  <c r="Q1450" i="20" s="1"/>
  <c r="U1450" i="20" s="1"/>
  <c r="G1451" i="20"/>
  <c r="Q1451" i="20" s="1"/>
  <c r="U1451" i="20" s="1"/>
  <c r="G1452" i="20"/>
  <c r="Q1452" i="20" s="1"/>
  <c r="U1452" i="20" s="1"/>
  <c r="G1453" i="20"/>
  <c r="Q1453" i="20" s="1"/>
  <c r="U1453" i="20" s="1"/>
  <c r="G1454" i="20"/>
  <c r="Q1454" i="20" s="1"/>
  <c r="U1454" i="20" s="1"/>
  <c r="G1455" i="20"/>
  <c r="Q1455" i="20" s="1"/>
  <c r="U1455" i="20" s="1"/>
  <c r="G1456" i="20"/>
  <c r="Q1456" i="20" s="1"/>
  <c r="U1456" i="20" s="1"/>
  <c r="G1457" i="20"/>
  <c r="Q1457" i="20" s="1"/>
  <c r="U1457" i="20" s="1"/>
  <c r="G1458" i="20"/>
  <c r="Q1458" i="20" s="1"/>
  <c r="U1458" i="20" s="1"/>
  <c r="G1459" i="20"/>
  <c r="Q1459" i="20" s="1"/>
  <c r="U1459" i="20" s="1"/>
  <c r="G1460" i="20"/>
  <c r="Q1460" i="20" s="1"/>
  <c r="U1460" i="20" s="1"/>
  <c r="G1461" i="20"/>
  <c r="Q1461" i="20" s="1"/>
  <c r="U1461" i="20" s="1"/>
  <c r="G1462" i="20"/>
  <c r="Q1462" i="20" s="1"/>
  <c r="U1462" i="20" s="1"/>
  <c r="G1463" i="20"/>
  <c r="Q1463" i="20" s="1"/>
  <c r="U1463" i="20" s="1"/>
  <c r="G1464" i="20"/>
  <c r="Q1464" i="20" s="1"/>
  <c r="U1464" i="20" s="1"/>
  <c r="G1465" i="20"/>
  <c r="Q1465" i="20" s="1"/>
  <c r="U1465" i="20" s="1"/>
  <c r="G1466" i="20"/>
  <c r="Q1466" i="20" s="1"/>
  <c r="U1466" i="20" s="1"/>
  <c r="G1467" i="20"/>
  <c r="Q1467" i="20" s="1"/>
  <c r="U1467" i="20" s="1"/>
  <c r="G1468" i="20"/>
  <c r="Q1468" i="20" s="1"/>
  <c r="U1468" i="20" s="1"/>
  <c r="G1469" i="20"/>
  <c r="Q1469" i="20" s="1"/>
  <c r="U1469" i="20" s="1"/>
  <c r="G1470" i="20"/>
  <c r="Q1470" i="20" s="1"/>
  <c r="U1470" i="20" s="1"/>
  <c r="G1471" i="20"/>
  <c r="Q1471" i="20" s="1"/>
  <c r="U1471" i="20" s="1"/>
  <c r="G1472" i="20"/>
  <c r="Q1472" i="20" s="1"/>
  <c r="U1472" i="20" s="1"/>
  <c r="G1473" i="20"/>
  <c r="Q1473" i="20" s="1"/>
  <c r="U1473" i="20" s="1"/>
  <c r="G1474" i="20"/>
  <c r="Q1474" i="20" s="1"/>
  <c r="U1474" i="20" s="1"/>
  <c r="G1475" i="20"/>
  <c r="Q1475" i="20" s="1"/>
  <c r="U1475" i="20" s="1"/>
  <c r="G1476" i="20"/>
  <c r="Q1476" i="20" s="1"/>
  <c r="U1476" i="20" s="1"/>
  <c r="G1477" i="20"/>
  <c r="Q1477" i="20" s="1"/>
  <c r="U1477" i="20" s="1"/>
  <c r="G1478" i="20"/>
  <c r="Q1478" i="20" s="1"/>
  <c r="U1478" i="20" s="1"/>
  <c r="G1479" i="20"/>
  <c r="Q1479" i="20" s="1"/>
  <c r="U1479" i="20" s="1"/>
  <c r="G1480" i="20"/>
  <c r="Q1480" i="20" s="1"/>
  <c r="U1480" i="20" s="1"/>
  <c r="G1481" i="20"/>
  <c r="Q1481" i="20" s="1"/>
  <c r="U1481" i="20" s="1"/>
  <c r="G1482" i="20"/>
  <c r="Q1482" i="20" s="1"/>
  <c r="U1482" i="20" s="1"/>
  <c r="G1483" i="20"/>
  <c r="Q1483" i="20" s="1"/>
  <c r="U1483" i="20" s="1"/>
  <c r="G1484" i="20"/>
  <c r="Q1484" i="20" s="1"/>
  <c r="U1484" i="20" s="1"/>
  <c r="G1485" i="20"/>
  <c r="Q1485" i="20" s="1"/>
  <c r="U1485" i="20" s="1"/>
  <c r="G1486" i="20"/>
  <c r="Q1486" i="20" s="1"/>
  <c r="U1486" i="20" s="1"/>
  <c r="G1487" i="20"/>
  <c r="Q1487" i="20" s="1"/>
  <c r="U1487" i="20" s="1"/>
  <c r="G1488" i="20"/>
  <c r="Q1488" i="20" s="1"/>
  <c r="U1488" i="20" s="1"/>
  <c r="G1489" i="20"/>
  <c r="Q1489" i="20" s="1"/>
  <c r="U1489" i="20" s="1"/>
  <c r="G1490" i="20"/>
  <c r="Q1490" i="20" s="1"/>
  <c r="U1490" i="20" s="1"/>
  <c r="G1491" i="20"/>
  <c r="Q1491" i="20" s="1"/>
  <c r="U1491" i="20" s="1"/>
  <c r="G1492" i="20"/>
  <c r="Q1492" i="20" s="1"/>
  <c r="U1492" i="20" s="1"/>
  <c r="G1493" i="20"/>
  <c r="Q1493" i="20" s="1"/>
  <c r="U1493" i="20" s="1"/>
  <c r="G1494" i="20"/>
  <c r="Q1494" i="20" s="1"/>
  <c r="U1494" i="20" s="1"/>
  <c r="G1495" i="20"/>
  <c r="Q1495" i="20" s="1"/>
  <c r="U1495" i="20" s="1"/>
  <c r="G1496" i="20"/>
  <c r="Q1496" i="20" s="1"/>
  <c r="U1496" i="20" s="1"/>
  <c r="G1497" i="20"/>
  <c r="Q1497" i="20" s="1"/>
  <c r="U1497" i="20" s="1"/>
  <c r="G1498" i="20"/>
  <c r="Q1498" i="20" s="1"/>
  <c r="U1498" i="20" s="1"/>
  <c r="G1499" i="20"/>
  <c r="Q1499" i="20" s="1"/>
  <c r="U1499" i="20" s="1"/>
  <c r="G1500" i="20"/>
  <c r="Q1500" i="20" s="1"/>
  <c r="U1500" i="20" s="1"/>
  <c r="G1501" i="20"/>
  <c r="Q1501" i="20" s="1"/>
  <c r="U1501" i="20" s="1"/>
  <c r="G1502" i="20"/>
  <c r="Q1502" i="20" s="1"/>
  <c r="U1502" i="20" s="1"/>
  <c r="G1503" i="20"/>
  <c r="Q1503" i="20" s="1"/>
  <c r="U1503" i="20" s="1"/>
  <c r="G1504" i="20"/>
  <c r="Q1504" i="20" s="1"/>
  <c r="U1504" i="20" s="1"/>
  <c r="G1505" i="20"/>
  <c r="Q1505" i="20" s="1"/>
  <c r="U1505" i="20" s="1"/>
  <c r="G1506" i="20"/>
  <c r="Q1506" i="20" s="1"/>
  <c r="U1506" i="20" s="1"/>
  <c r="G1507" i="20"/>
  <c r="Q1507" i="20" s="1"/>
  <c r="U1507" i="20" s="1"/>
  <c r="G1508" i="20"/>
  <c r="Q1508" i="20" s="1"/>
  <c r="U1508" i="20" s="1"/>
  <c r="G1509" i="20"/>
  <c r="Q1509" i="20" s="1"/>
  <c r="U1509" i="20" s="1"/>
  <c r="G1510" i="20"/>
  <c r="Q1510" i="20" s="1"/>
  <c r="U1510" i="20" s="1"/>
  <c r="G1511" i="20"/>
  <c r="Q1511" i="20" s="1"/>
  <c r="U1511" i="20" s="1"/>
  <c r="G1512" i="20"/>
  <c r="Q1512" i="20" s="1"/>
  <c r="U1512" i="20" s="1"/>
  <c r="G1513" i="20"/>
  <c r="Q1513" i="20" s="1"/>
  <c r="U1513" i="20" s="1"/>
  <c r="G1514" i="20"/>
  <c r="Q1514" i="20" s="1"/>
  <c r="U1514" i="20" s="1"/>
  <c r="G1515" i="20"/>
  <c r="Q1515" i="20" s="1"/>
  <c r="U1515" i="20" s="1"/>
  <c r="G1516" i="20"/>
  <c r="Q1516" i="20" s="1"/>
  <c r="U1516" i="20" s="1"/>
  <c r="G1517" i="20"/>
  <c r="Q1517" i="20" s="1"/>
  <c r="U1517" i="20" s="1"/>
  <c r="G1518" i="20"/>
  <c r="Q1518" i="20" s="1"/>
  <c r="U1518" i="20" s="1"/>
  <c r="G1519" i="20"/>
  <c r="Q1519" i="20" s="1"/>
  <c r="U1519" i="20" s="1"/>
  <c r="G1520" i="20"/>
  <c r="Q1520" i="20" s="1"/>
  <c r="U1520" i="20" s="1"/>
  <c r="G1521" i="20"/>
  <c r="Q1521" i="20" s="1"/>
  <c r="U1521" i="20" s="1"/>
  <c r="G1522" i="20"/>
  <c r="Q1522" i="20" s="1"/>
  <c r="U1522" i="20" s="1"/>
  <c r="G1523" i="20"/>
  <c r="Q1523" i="20" s="1"/>
  <c r="U1523" i="20" s="1"/>
  <c r="G1524" i="20"/>
  <c r="Q1524" i="20" s="1"/>
  <c r="U1524" i="20" s="1"/>
  <c r="G1525" i="20"/>
  <c r="Q1525" i="20" s="1"/>
  <c r="U1525" i="20" s="1"/>
  <c r="G1526" i="20"/>
  <c r="Q1526" i="20" s="1"/>
  <c r="U1526" i="20" s="1"/>
  <c r="G1527" i="20"/>
  <c r="Q1527" i="20" s="1"/>
  <c r="U1527" i="20" s="1"/>
  <c r="G1528" i="20"/>
  <c r="Q1528" i="20" s="1"/>
  <c r="U1528" i="20" s="1"/>
  <c r="G1529" i="20"/>
  <c r="Q1529" i="20" s="1"/>
  <c r="U1529" i="20" s="1"/>
  <c r="G1530" i="20"/>
  <c r="Q1530" i="20" s="1"/>
  <c r="U1530" i="20" s="1"/>
  <c r="G1531" i="20"/>
  <c r="Q1531" i="20" s="1"/>
  <c r="U1531" i="20" s="1"/>
  <c r="G1532" i="20"/>
  <c r="Q1532" i="20" s="1"/>
  <c r="U1532" i="20" s="1"/>
  <c r="G1533" i="20"/>
  <c r="Q1533" i="20" s="1"/>
  <c r="U1533" i="20" s="1"/>
  <c r="G1534" i="20"/>
  <c r="Q1534" i="20" s="1"/>
  <c r="U1534" i="20" s="1"/>
  <c r="G1535" i="20"/>
  <c r="Q1535" i="20" s="1"/>
  <c r="U1535" i="20" s="1"/>
  <c r="G1536" i="20"/>
  <c r="Q1536" i="20" s="1"/>
  <c r="U1536" i="20" s="1"/>
  <c r="G1537" i="20"/>
  <c r="Q1537" i="20" s="1"/>
  <c r="U1537" i="20" s="1"/>
  <c r="G1538" i="20"/>
  <c r="Q1538" i="20" s="1"/>
  <c r="U1538" i="20" s="1"/>
  <c r="G1539" i="20"/>
  <c r="Q1539" i="20" s="1"/>
  <c r="U1539" i="20" s="1"/>
  <c r="G1540" i="20"/>
  <c r="Q1540" i="20" s="1"/>
  <c r="U1540" i="20" s="1"/>
  <c r="G1541" i="20"/>
  <c r="Q1541" i="20" s="1"/>
  <c r="U1541" i="20" s="1"/>
  <c r="G1542" i="20"/>
  <c r="Q1542" i="20" s="1"/>
  <c r="U1542" i="20" s="1"/>
  <c r="G1543" i="20"/>
  <c r="Q1543" i="20" s="1"/>
  <c r="U1543" i="20" s="1"/>
  <c r="G1544" i="20"/>
  <c r="Q1544" i="20" s="1"/>
  <c r="U1544" i="20" s="1"/>
  <c r="G1545" i="20"/>
  <c r="Q1545" i="20" s="1"/>
  <c r="U1545" i="20" s="1"/>
  <c r="G1546" i="20"/>
  <c r="Q1546" i="20" s="1"/>
  <c r="U1546" i="20" s="1"/>
  <c r="G1547" i="20"/>
  <c r="Q1547" i="20" s="1"/>
  <c r="U1547" i="20" s="1"/>
  <c r="G1548" i="20"/>
  <c r="Q1548" i="20" s="1"/>
  <c r="U1548" i="20" s="1"/>
  <c r="G1549" i="20"/>
  <c r="Q1549" i="20" s="1"/>
  <c r="U1549" i="20" s="1"/>
  <c r="G1550" i="20"/>
  <c r="Q1550" i="20" s="1"/>
  <c r="U1550" i="20" s="1"/>
  <c r="G1551" i="20"/>
  <c r="Q1551" i="20" s="1"/>
  <c r="U1551" i="20" s="1"/>
  <c r="G1552" i="20"/>
  <c r="Q1552" i="20" s="1"/>
  <c r="U1552" i="20" s="1"/>
  <c r="G1553" i="20"/>
  <c r="Q1553" i="20" s="1"/>
  <c r="U1553" i="20" s="1"/>
  <c r="G1554" i="20"/>
  <c r="Q1554" i="20" s="1"/>
  <c r="U1554" i="20" s="1"/>
  <c r="G1555" i="20"/>
  <c r="Q1555" i="20" s="1"/>
  <c r="U1555" i="20" s="1"/>
  <c r="G1556" i="20"/>
  <c r="Q1556" i="20" s="1"/>
  <c r="U1556" i="20" s="1"/>
  <c r="G1557" i="20"/>
  <c r="Q1557" i="20" s="1"/>
  <c r="U1557" i="20" s="1"/>
  <c r="G1558" i="20"/>
  <c r="Q1558" i="20" s="1"/>
  <c r="U1558" i="20" s="1"/>
  <c r="G1559" i="20"/>
  <c r="Q1559" i="20" s="1"/>
  <c r="U1559" i="20" s="1"/>
  <c r="G1560" i="20"/>
  <c r="Q1560" i="20" s="1"/>
  <c r="U1560" i="20" s="1"/>
  <c r="G1561" i="20"/>
  <c r="Q1561" i="20" s="1"/>
  <c r="U1561" i="20" s="1"/>
  <c r="G1562" i="20"/>
  <c r="Q1562" i="20" s="1"/>
  <c r="U1562" i="20" s="1"/>
  <c r="G1563" i="20"/>
  <c r="Q1563" i="20" s="1"/>
  <c r="U1563" i="20" s="1"/>
  <c r="G1564" i="20"/>
  <c r="Q1564" i="20" s="1"/>
  <c r="U1564" i="20" s="1"/>
  <c r="G1565" i="20"/>
  <c r="Q1565" i="20" s="1"/>
  <c r="U1565" i="20" s="1"/>
  <c r="G1566" i="20"/>
  <c r="Q1566" i="20" s="1"/>
  <c r="U1566" i="20" s="1"/>
  <c r="G1567" i="20"/>
  <c r="Q1567" i="20" s="1"/>
  <c r="U1567" i="20" s="1"/>
  <c r="G1568" i="20"/>
  <c r="Q1568" i="20" s="1"/>
  <c r="U1568" i="20" s="1"/>
  <c r="G1569" i="20"/>
  <c r="Q1569" i="20" s="1"/>
  <c r="U1569" i="20" s="1"/>
  <c r="G1570" i="20"/>
  <c r="Q1570" i="20" s="1"/>
  <c r="U1570" i="20" s="1"/>
  <c r="G1571" i="20"/>
  <c r="Q1571" i="20" s="1"/>
  <c r="U1571" i="20" s="1"/>
  <c r="G1572" i="20"/>
  <c r="Q1572" i="20" s="1"/>
  <c r="U1572" i="20" s="1"/>
  <c r="G1573" i="20"/>
  <c r="Q1573" i="20" s="1"/>
  <c r="U1573" i="20" s="1"/>
  <c r="G1574" i="20"/>
  <c r="Q1574" i="20" s="1"/>
  <c r="U1574" i="20" s="1"/>
  <c r="G1575" i="20"/>
  <c r="Q1575" i="20" s="1"/>
  <c r="U1575" i="20" s="1"/>
  <c r="G1576" i="20"/>
  <c r="Q1576" i="20" s="1"/>
  <c r="U1576" i="20" s="1"/>
  <c r="G1577" i="20"/>
  <c r="Q1577" i="20" s="1"/>
  <c r="U1577" i="20" s="1"/>
  <c r="G1578" i="20"/>
  <c r="Q1578" i="20" s="1"/>
  <c r="U1578" i="20" s="1"/>
  <c r="G1579" i="20"/>
  <c r="Q1579" i="20" s="1"/>
  <c r="U1579" i="20" s="1"/>
  <c r="G1580" i="20"/>
  <c r="Q1580" i="20" s="1"/>
  <c r="U1580" i="20" s="1"/>
  <c r="G1581" i="20"/>
  <c r="Q1581" i="20" s="1"/>
  <c r="U1581" i="20" s="1"/>
  <c r="G1582" i="20"/>
  <c r="Q1582" i="20" s="1"/>
  <c r="U1582" i="20" s="1"/>
  <c r="G1583" i="20"/>
  <c r="Q1583" i="20" s="1"/>
  <c r="U1583" i="20" s="1"/>
  <c r="G1584" i="20"/>
  <c r="Q1584" i="20" s="1"/>
  <c r="U1584" i="20" s="1"/>
  <c r="G1585" i="20"/>
  <c r="Q1585" i="20" s="1"/>
  <c r="U1585" i="20" s="1"/>
  <c r="G1586" i="20"/>
  <c r="Q1586" i="20" s="1"/>
  <c r="U1586" i="20" s="1"/>
  <c r="G1587" i="20"/>
  <c r="Q1587" i="20" s="1"/>
  <c r="U1587" i="20" s="1"/>
  <c r="G1588" i="20"/>
  <c r="Q1588" i="20" s="1"/>
  <c r="U1588" i="20" s="1"/>
  <c r="G1589" i="20"/>
  <c r="Q1589" i="20" s="1"/>
  <c r="U1589" i="20" s="1"/>
  <c r="G1590" i="20"/>
  <c r="Q1590" i="20" s="1"/>
  <c r="U1590" i="20" s="1"/>
  <c r="G1591" i="20"/>
  <c r="Q1591" i="20" s="1"/>
  <c r="U1591" i="20" s="1"/>
  <c r="G1592" i="20"/>
  <c r="Q1592" i="20" s="1"/>
  <c r="U1592" i="20" s="1"/>
  <c r="G1593" i="20"/>
  <c r="Q1593" i="20" s="1"/>
  <c r="U1593" i="20" s="1"/>
  <c r="G1594" i="20"/>
  <c r="Q1594" i="20" s="1"/>
  <c r="U1594" i="20" s="1"/>
  <c r="G1595" i="20"/>
  <c r="Q1595" i="20" s="1"/>
  <c r="U1595" i="20" s="1"/>
  <c r="G1596" i="20"/>
  <c r="Q1596" i="20" s="1"/>
  <c r="U1596" i="20" s="1"/>
  <c r="G1597" i="20"/>
  <c r="Q1597" i="20" s="1"/>
  <c r="U1597" i="20" s="1"/>
  <c r="G1598" i="20"/>
  <c r="Q1598" i="20" s="1"/>
  <c r="U1598" i="20" s="1"/>
  <c r="G1599" i="20"/>
  <c r="Q1599" i="20" s="1"/>
  <c r="U1599" i="20" s="1"/>
  <c r="G1600" i="20"/>
  <c r="Q1600" i="20" s="1"/>
  <c r="U1600" i="20" s="1"/>
  <c r="G1601" i="20"/>
  <c r="Q1601" i="20" s="1"/>
  <c r="U1601" i="20" s="1"/>
  <c r="G1602" i="20"/>
  <c r="Q1602" i="20" s="1"/>
  <c r="U1602" i="20" s="1"/>
  <c r="G1603" i="20"/>
  <c r="Q1603" i="20" s="1"/>
  <c r="U1603" i="20" s="1"/>
  <c r="G1604" i="20"/>
  <c r="Q1604" i="20" s="1"/>
  <c r="U1604" i="20" s="1"/>
  <c r="G1605" i="20"/>
  <c r="Q1605" i="20" s="1"/>
  <c r="U1605" i="20" s="1"/>
  <c r="G1606" i="20"/>
  <c r="Q1606" i="20" s="1"/>
  <c r="U1606" i="20" s="1"/>
  <c r="G1607" i="20"/>
  <c r="Q1607" i="20" s="1"/>
  <c r="U1607" i="20" s="1"/>
  <c r="G1608" i="20"/>
  <c r="Q1608" i="20" s="1"/>
  <c r="U1608" i="20" s="1"/>
  <c r="G1609" i="20"/>
  <c r="Q1609" i="20" s="1"/>
  <c r="U1609" i="20" s="1"/>
  <c r="G1610" i="20"/>
  <c r="Q1610" i="20" s="1"/>
  <c r="U1610" i="20" s="1"/>
  <c r="G1611" i="20"/>
  <c r="Q1611" i="20" s="1"/>
  <c r="U1611" i="20" s="1"/>
  <c r="G1612" i="20"/>
  <c r="Q1612" i="20" s="1"/>
  <c r="U1612" i="20" s="1"/>
  <c r="G1613" i="20"/>
  <c r="Q1613" i="20" s="1"/>
  <c r="U1613" i="20" s="1"/>
  <c r="G1614" i="20"/>
  <c r="Q1614" i="20" s="1"/>
  <c r="U1614" i="20" s="1"/>
  <c r="G1615" i="20"/>
  <c r="Q1615" i="20" s="1"/>
  <c r="U1615" i="20" s="1"/>
  <c r="G1616" i="20"/>
  <c r="Q1616" i="20" s="1"/>
  <c r="U1616" i="20" s="1"/>
  <c r="G1617" i="20"/>
  <c r="Q1617" i="20" s="1"/>
  <c r="U1617" i="20" s="1"/>
  <c r="G1618" i="20"/>
  <c r="Q1618" i="20" s="1"/>
  <c r="U1618" i="20" s="1"/>
  <c r="G1619" i="20"/>
  <c r="Q1619" i="20" s="1"/>
  <c r="U1619" i="20" s="1"/>
  <c r="G1620" i="20"/>
  <c r="Q1620" i="20" s="1"/>
  <c r="U1620" i="20" s="1"/>
  <c r="G1621" i="20"/>
  <c r="Q1621" i="20" s="1"/>
  <c r="U1621" i="20" s="1"/>
  <c r="G1622" i="20"/>
  <c r="Q1622" i="20" s="1"/>
  <c r="U1622" i="20" s="1"/>
  <c r="G1623" i="20"/>
  <c r="Q1623" i="20" s="1"/>
  <c r="U1623" i="20" s="1"/>
  <c r="G1624" i="20"/>
  <c r="Q1624" i="20" s="1"/>
  <c r="U1624" i="20" s="1"/>
  <c r="G1625" i="20"/>
  <c r="Q1625" i="20" s="1"/>
  <c r="U1625" i="20" s="1"/>
  <c r="G1626" i="20"/>
  <c r="Q1626" i="20" s="1"/>
  <c r="U1626" i="20" s="1"/>
  <c r="G1627" i="20"/>
  <c r="Q1627" i="20" s="1"/>
  <c r="U1627" i="20" s="1"/>
  <c r="G1628" i="20"/>
  <c r="Q1628" i="20" s="1"/>
  <c r="U1628" i="20" s="1"/>
  <c r="G1629" i="20"/>
  <c r="Q1629" i="20" s="1"/>
  <c r="U1629" i="20" s="1"/>
  <c r="G1630" i="20"/>
  <c r="Q1630" i="20" s="1"/>
  <c r="U1630" i="20" s="1"/>
  <c r="G1631" i="20"/>
  <c r="Q1631" i="20" s="1"/>
  <c r="U1631" i="20" s="1"/>
  <c r="G1632" i="20"/>
  <c r="Q1632" i="20" s="1"/>
  <c r="U1632" i="20" s="1"/>
  <c r="G1633" i="20"/>
  <c r="Q1633" i="20" s="1"/>
  <c r="U1633" i="20" s="1"/>
  <c r="G1634" i="20"/>
  <c r="Q1634" i="20" s="1"/>
  <c r="U1634" i="20" s="1"/>
  <c r="G1635" i="20"/>
  <c r="Q1635" i="20" s="1"/>
  <c r="U1635" i="20" s="1"/>
  <c r="G1636" i="20"/>
  <c r="Q1636" i="20" s="1"/>
  <c r="U1636" i="20" s="1"/>
  <c r="G1637" i="20"/>
  <c r="Q1637" i="20" s="1"/>
  <c r="U1637" i="20" s="1"/>
  <c r="G1638" i="20"/>
  <c r="Q1638" i="20" s="1"/>
  <c r="U1638" i="20" s="1"/>
  <c r="G1639" i="20"/>
  <c r="Q1639" i="20" s="1"/>
  <c r="U1639" i="20" s="1"/>
  <c r="G1640" i="20"/>
  <c r="Q1640" i="20" s="1"/>
  <c r="U1640" i="20" s="1"/>
  <c r="G1641" i="20"/>
  <c r="Q1641" i="20" s="1"/>
  <c r="U1641" i="20" s="1"/>
  <c r="G1642" i="20"/>
  <c r="Q1642" i="20" s="1"/>
  <c r="U1642" i="20" s="1"/>
  <c r="G1643" i="20"/>
  <c r="Q1643" i="20" s="1"/>
  <c r="U1643" i="20" s="1"/>
  <c r="G1644" i="20"/>
  <c r="Q1644" i="20" s="1"/>
  <c r="U1644" i="20" s="1"/>
  <c r="G1645" i="20"/>
  <c r="Q1645" i="20" s="1"/>
  <c r="U1645" i="20" s="1"/>
  <c r="G1646" i="20"/>
  <c r="Q1646" i="20" s="1"/>
  <c r="U1646" i="20" s="1"/>
  <c r="G1647" i="20"/>
  <c r="Q1647" i="20" s="1"/>
  <c r="U1647" i="20" s="1"/>
  <c r="G1648" i="20"/>
  <c r="Q1648" i="20" s="1"/>
  <c r="U1648" i="20" s="1"/>
  <c r="G1649" i="20"/>
  <c r="Q1649" i="20" s="1"/>
  <c r="U1649" i="20" s="1"/>
  <c r="G1650" i="20"/>
  <c r="Q1650" i="20" s="1"/>
  <c r="U1650" i="20" s="1"/>
  <c r="G1651" i="20"/>
  <c r="Q1651" i="20" s="1"/>
  <c r="U1651" i="20" s="1"/>
  <c r="G1652" i="20"/>
  <c r="Q1652" i="20" s="1"/>
  <c r="U1652" i="20" s="1"/>
  <c r="G1653" i="20"/>
  <c r="Q1653" i="20" s="1"/>
  <c r="U1653" i="20" s="1"/>
  <c r="G1654" i="20"/>
  <c r="Q1654" i="20" s="1"/>
  <c r="U1654" i="20" s="1"/>
  <c r="G1655" i="20"/>
  <c r="Q1655" i="20" s="1"/>
  <c r="U1655" i="20" s="1"/>
  <c r="G1656" i="20"/>
  <c r="Q1656" i="20" s="1"/>
  <c r="U1656" i="20" s="1"/>
  <c r="G1657" i="20"/>
  <c r="Q1657" i="20" s="1"/>
  <c r="U1657" i="20" s="1"/>
  <c r="G1658" i="20"/>
  <c r="Q1658" i="20" s="1"/>
  <c r="U1658" i="20" s="1"/>
  <c r="G1659" i="20"/>
  <c r="Q1659" i="20" s="1"/>
  <c r="U1659" i="20" s="1"/>
  <c r="G1660" i="20"/>
  <c r="Q1660" i="20" s="1"/>
  <c r="U1660" i="20" s="1"/>
  <c r="G1661" i="20"/>
  <c r="Q1661" i="20" s="1"/>
  <c r="U1661" i="20" s="1"/>
  <c r="G1662" i="20"/>
  <c r="Q1662" i="20" s="1"/>
  <c r="U1662" i="20" s="1"/>
  <c r="G1663" i="20"/>
  <c r="Q1663" i="20" s="1"/>
  <c r="U1663" i="20" s="1"/>
  <c r="G1664" i="20"/>
  <c r="Q1664" i="20" s="1"/>
  <c r="U1664" i="20" s="1"/>
  <c r="G1665" i="20"/>
  <c r="Q1665" i="20" s="1"/>
  <c r="U1665" i="20" s="1"/>
  <c r="G1666" i="20"/>
  <c r="Q1666" i="20" s="1"/>
  <c r="U1666" i="20" s="1"/>
  <c r="G1667" i="20"/>
  <c r="Q1667" i="20" s="1"/>
  <c r="U1667" i="20" s="1"/>
  <c r="G1668" i="20"/>
  <c r="Q1668" i="20" s="1"/>
  <c r="U1668" i="20" s="1"/>
  <c r="G1669" i="20"/>
  <c r="Q1669" i="20" s="1"/>
  <c r="U1669" i="20" s="1"/>
  <c r="G1670" i="20"/>
  <c r="Q1670" i="20" s="1"/>
  <c r="U1670" i="20" s="1"/>
  <c r="G1671" i="20"/>
  <c r="Q1671" i="20" s="1"/>
  <c r="U1671" i="20" s="1"/>
  <c r="G1672" i="20"/>
  <c r="Q1672" i="20" s="1"/>
  <c r="U1672" i="20" s="1"/>
  <c r="G1673" i="20"/>
  <c r="Q1673" i="20" s="1"/>
  <c r="U1673" i="20" s="1"/>
  <c r="G1674" i="20"/>
  <c r="Q1674" i="20" s="1"/>
  <c r="U1674" i="20" s="1"/>
  <c r="G1675" i="20"/>
  <c r="Q1675" i="20" s="1"/>
  <c r="U1675" i="20" s="1"/>
  <c r="G1676" i="20"/>
  <c r="Q1676" i="20" s="1"/>
  <c r="U1676" i="20" s="1"/>
  <c r="G1677" i="20"/>
  <c r="Q1677" i="20" s="1"/>
  <c r="U1677" i="20" s="1"/>
  <c r="G1678" i="20"/>
  <c r="Q1678" i="20" s="1"/>
  <c r="U1678" i="20" s="1"/>
  <c r="G1679" i="20"/>
  <c r="Q1679" i="20" s="1"/>
  <c r="U1679" i="20" s="1"/>
  <c r="G1680" i="20"/>
  <c r="Q1680" i="20" s="1"/>
  <c r="U1680" i="20" s="1"/>
  <c r="G1681" i="20"/>
  <c r="Q1681" i="20" s="1"/>
  <c r="U1681" i="20" s="1"/>
  <c r="G1682" i="20"/>
  <c r="Q1682" i="20" s="1"/>
  <c r="U1682" i="20" s="1"/>
  <c r="G1683" i="20"/>
  <c r="Q1683" i="20" s="1"/>
  <c r="U1683" i="20" s="1"/>
  <c r="G1684" i="20"/>
  <c r="Q1684" i="20" s="1"/>
  <c r="U1684" i="20" s="1"/>
  <c r="G1685" i="20"/>
  <c r="Q1685" i="20" s="1"/>
  <c r="U1685" i="20" s="1"/>
  <c r="G1686" i="20"/>
  <c r="Q1686" i="20" s="1"/>
  <c r="U1686" i="20" s="1"/>
  <c r="G1687" i="20"/>
  <c r="Q1687" i="20" s="1"/>
  <c r="U1687" i="20" s="1"/>
  <c r="G1688" i="20"/>
  <c r="Q1688" i="20" s="1"/>
  <c r="U1688" i="20" s="1"/>
  <c r="G1689" i="20"/>
  <c r="Q1689" i="20" s="1"/>
  <c r="U1689" i="20" s="1"/>
  <c r="G1690" i="20"/>
  <c r="Q1690" i="20" s="1"/>
  <c r="U1690" i="20" s="1"/>
  <c r="G1691" i="20"/>
  <c r="Q1691" i="20" s="1"/>
  <c r="U1691" i="20" s="1"/>
  <c r="G1692" i="20"/>
  <c r="Q1692" i="20" s="1"/>
  <c r="U1692" i="20" s="1"/>
  <c r="G1693" i="20"/>
  <c r="Q1693" i="20" s="1"/>
  <c r="U1693" i="20" s="1"/>
  <c r="G1694" i="20"/>
  <c r="Q1694" i="20" s="1"/>
  <c r="U1694" i="20" s="1"/>
  <c r="G1695" i="20"/>
  <c r="Q1695" i="20" s="1"/>
  <c r="U1695" i="20" s="1"/>
  <c r="G1696" i="20"/>
  <c r="Q1696" i="20" s="1"/>
  <c r="U1696" i="20" s="1"/>
  <c r="G1697" i="20"/>
  <c r="Q1697" i="20" s="1"/>
  <c r="U1697" i="20" s="1"/>
  <c r="G1698" i="20"/>
  <c r="Q1698" i="20" s="1"/>
  <c r="U1698" i="20" s="1"/>
  <c r="G1699" i="20"/>
  <c r="Q1699" i="20" s="1"/>
  <c r="U1699" i="20" s="1"/>
  <c r="G1700" i="20"/>
  <c r="Q1700" i="20" s="1"/>
  <c r="U1700" i="20" s="1"/>
  <c r="G1701" i="20"/>
  <c r="Q1701" i="20" s="1"/>
  <c r="U1701" i="20" s="1"/>
  <c r="G1702" i="20"/>
  <c r="Q1702" i="20" s="1"/>
  <c r="U1702" i="20" s="1"/>
  <c r="G1703" i="20"/>
  <c r="Q1703" i="20" s="1"/>
  <c r="U1703" i="20" s="1"/>
  <c r="G1704" i="20"/>
  <c r="Q1704" i="20" s="1"/>
  <c r="U1704" i="20" s="1"/>
  <c r="G1705" i="20"/>
  <c r="Q1705" i="20" s="1"/>
  <c r="U1705" i="20" s="1"/>
  <c r="G1706" i="20"/>
  <c r="Q1706" i="20" s="1"/>
  <c r="U1706" i="20" s="1"/>
  <c r="G1707" i="20"/>
  <c r="Q1707" i="20" s="1"/>
  <c r="U1707" i="20" s="1"/>
  <c r="G1708" i="20"/>
  <c r="Q1708" i="20" s="1"/>
  <c r="U1708" i="20" s="1"/>
  <c r="G1709" i="20"/>
  <c r="Q1709" i="20" s="1"/>
  <c r="U1709" i="20" s="1"/>
  <c r="G1710" i="20"/>
  <c r="Q1710" i="20" s="1"/>
  <c r="U1710" i="20" s="1"/>
  <c r="G1711" i="20"/>
  <c r="Q1711" i="20" s="1"/>
  <c r="U1711" i="20" s="1"/>
  <c r="G1712" i="20"/>
  <c r="Q1712" i="20" s="1"/>
  <c r="U1712" i="20" s="1"/>
  <c r="G1713" i="20"/>
  <c r="Q1713" i="20" s="1"/>
  <c r="U1713" i="20" s="1"/>
  <c r="G1714" i="20"/>
  <c r="Q1714" i="20" s="1"/>
  <c r="U1714" i="20" s="1"/>
  <c r="G1715" i="20"/>
  <c r="Q1715" i="20" s="1"/>
  <c r="U1715" i="20" s="1"/>
  <c r="G1716" i="20"/>
  <c r="Q1716" i="20" s="1"/>
  <c r="U1716" i="20" s="1"/>
  <c r="G1717" i="20"/>
  <c r="Q1717" i="20" s="1"/>
  <c r="U1717" i="20" s="1"/>
  <c r="G1718" i="20"/>
  <c r="Q1718" i="20" s="1"/>
  <c r="U1718" i="20" s="1"/>
  <c r="G1719" i="20"/>
  <c r="Q1719" i="20" s="1"/>
  <c r="U1719" i="20" s="1"/>
  <c r="G1720" i="20"/>
  <c r="Q1720" i="20" s="1"/>
  <c r="U1720" i="20" s="1"/>
  <c r="G1721" i="20"/>
  <c r="Q1721" i="20" s="1"/>
  <c r="U1721" i="20" s="1"/>
  <c r="G1722" i="20"/>
  <c r="Q1722" i="20" s="1"/>
  <c r="U1722" i="20" s="1"/>
  <c r="G1723" i="20"/>
  <c r="Q1723" i="20" s="1"/>
  <c r="U1723" i="20" s="1"/>
  <c r="G1724" i="20"/>
  <c r="Q1724" i="20" s="1"/>
  <c r="U1724" i="20" s="1"/>
  <c r="G1725" i="20"/>
  <c r="Q1725" i="20" s="1"/>
  <c r="U1725" i="20" s="1"/>
  <c r="G1726" i="20"/>
  <c r="Q1726" i="20" s="1"/>
  <c r="U1726" i="20" s="1"/>
  <c r="G1727" i="20"/>
  <c r="Q1727" i="20" s="1"/>
  <c r="U1727" i="20" s="1"/>
  <c r="G1728" i="20"/>
  <c r="Q1728" i="20" s="1"/>
  <c r="U1728" i="20" s="1"/>
  <c r="G1729" i="20"/>
  <c r="Q1729" i="20" s="1"/>
  <c r="U1729" i="20" s="1"/>
  <c r="G1730" i="20"/>
  <c r="Q1730" i="20" s="1"/>
  <c r="U1730" i="20" s="1"/>
  <c r="G1731" i="20"/>
  <c r="Q1731" i="20" s="1"/>
  <c r="U1731" i="20" s="1"/>
  <c r="G1732" i="20"/>
  <c r="Q1732" i="20" s="1"/>
  <c r="U1732" i="20" s="1"/>
  <c r="G1733" i="20"/>
  <c r="Q1733" i="20" s="1"/>
  <c r="U1733" i="20" s="1"/>
  <c r="G1734" i="20"/>
  <c r="Q1734" i="20" s="1"/>
  <c r="U1734" i="20" s="1"/>
  <c r="G1735" i="20"/>
  <c r="Q1735" i="20" s="1"/>
  <c r="U1735" i="20" s="1"/>
  <c r="G1736" i="20"/>
  <c r="Q1736" i="20" s="1"/>
  <c r="U1736" i="20" s="1"/>
  <c r="G1737" i="20"/>
  <c r="Q1737" i="20" s="1"/>
  <c r="U1737" i="20" s="1"/>
  <c r="G1738" i="20"/>
  <c r="Q1738" i="20" s="1"/>
  <c r="U1738" i="20" s="1"/>
  <c r="G1739" i="20"/>
  <c r="Q1739" i="20" s="1"/>
  <c r="U1739" i="20" s="1"/>
  <c r="G1740" i="20"/>
  <c r="Q1740" i="20" s="1"/>
  <c r="U1740" i="20" s="1"/>
  <c r="G1741" i="20"/>
  <c r="Q1741" i="20" s="1"/>
  <c r="U1741" i="20" s="1"/>
  <c r="G1742" i="20"/>
  <c r="Q1742" i="20" s="1"/>
  <c r="U1742" i="20" s="1"/>
  <c r="G1743" i="20"/>
  <c r="Q1743" i="20" s="1"/>
  <c r="U1743" i="20" s="1"/>
  <c r="G1744" i="20"/>
  <c r="Q1744" i="20" s="1"/>
  <c r="U1744" i="20" s="1"/>
  <c r="G1745" i="20"/>
  <c r="Q1745" i="20" s="1"/>
  <c r="U1745" i="20" s="1"/>
  <c r="G1746" i="20"/>
  <c r="Q1746" i="20" s="1"/>
  <c r="U1746" i="20" s="1"/>
  <c r="G1747" i="20"/>
  <c r="Q1747" i="20" s="1"/>
  <c r="U1747" i="20" s="1"/>
  <c r="G1748" i="20"/>
  <c r="Q1748" i="20" s="1"/>
  <c r="U1748" i="20" s="1"/>
  <c r="G1749" i="20"/>
  <c r="Q1749" i="20" s="1"/>
  <c r="U1749" i="20" s="1"/>
  <c r="G1750" i="20"/>
  <c r="Q1750" i="20" s="1"/>
  <c r="U1750" i="20" s="1"/>
  <c r="G1751" i="20"/>
  <c r="Q1751" i="20" s="1"/>
  <c r="U1751" i="20" s="1"/>
  <c r="G1752" i="20"/>
  <c r="Q1752" i="20" s="1"/>
  <c r="U1752" i="20" s="1"/>
  <c r="G1753" i="20"/>
  <c r="Q1753" i="20" s="1"/>
  <c r="U1753" i="20" s="1"/>
  <c r="G1754" i="20"/>
  <c r="Q1754" i="20" s="1"/>
  <c r="U1754" i="20" s="1"/>
  <c r="G1755" i="20"/>
  <c r="Q1755" i="20" s="1"/>
  <c r="U1755" i="20" s="1"/>
  <c r="G1756" i="20"/>
  <c r="Q1756" i="20" s="1"/>
  <c r="U1756" i="20" s="1"/>
  <c r="G1757" i="20"/>
  <c r="Q1757" i="20" s="1"/>
  <c r="U1757" i="20" s="1"/>
  <c r="G1758" i="20"/>
  <c r="Q1758" i="20" s="1"/>
  <c r="U1758" i="20" s="1"/>
  <c r="G1759" i="20"/>
  <c r="Q1759" i="20" s="1"/>
  <c r="U1759" i="20" s="1"/>
  <c r="G1760" i="20"/>
  <c r="Q1760" i="20" s="1"/>
  <c r="U1760" i="20" s="1"/>
  <c r="G1761" i="20"/>
  <c r="Q1761" i="20" s="1"/>
  <c r="U1761" i="20" s="1"/>
  <c r="G1762" i="20"/>
  <c r="Q1762" i="20" s="1"/>
  <c r="U1762" i="20" s="1"/>
  <c r="G1763" i="20"/>
  <c r="Q1763" i="20" s="1"/>
  <c r="U1763" i="20" s="1"/>
  <c r="G1764" i="20"/>
  <c r="Q1764" i="20" s="1"/>
  <c r="U1764" i="20" s="1"/>
  <c r="G1765" i="20"/>
  <c r="Q1765" i="20" s="1"/>
  <c r="U1765" i="20" s="1"/>
  <c r="G1766" i="20"/>
  <c r="Q1766" i="20" s="1"/>
  <c r="U1766" i="20" s="1"/>
  <c r="G1767" i="20"/>
  <c r="Q1767" i="20" s="1"/>
  <c r="U1767" i="20" s="1"/>
  <c r="G1768" i="20"/>
  <c r="Q1768" i="20" s="1"/>
  <c r="U1768" i="20" s="1"/>
  <c r="G1769" i="20"/>
  <c r="Q1769" i="20" s="1"/>
  <c r="U1769" i="20" s="1"/>
  <c r="G1770" i="20"/>
  <c r="Q1770" i="20" s="1"/>
  <c r="U1770" i="20" s="1"/>
  <c r="G1771" i="20"/>
  <c r="Q1771" i="20" s="1"/>
  <c r="U1771" i="20" s="1"/>
  <c r="G1772" i="20"/>
  <c r="Q1772" i="20" s="1"/>
  <c r="U1772" i="20" s="1"/>
  <c r="G1773" i="20"/>
  <c r="Q1773" i="20" s="1"/>
  <c r="U1773" i="20" s="1"/>
  <c r="G1774" i="20"/>
  <c r="Q1774" i="20" s="1"/>
  <c r="U1774" i="20" s="1"/>
  <c r="G1775" i="20"/>
  <c r="Q1775" i="20" s="1"/>
  <c r="U1775" i="20" s="1"/>
  <c r="G1776" i="20"/>
  <c r="Q1776" i="20" s="1"/>
  <c r="U1776" i="20" s="1"/>
  <c r="G1777" i="20"/>
  <c r="Q1777" i="20" s="1"/>
  <c r="U1777" i="20" s="1"/>
  <c r="G1778" i="20"/>
  <c r="Q1778" i="20" s="1"/>
  <c r="U1778" i="20" s="1"/>
  <c r="G1779" i="20"/>
  <c r="Q1779" i="20" s="1"/>
  <c r="U1779" i="20" s="1"/>
  <c r="G1780" i="20"/>
  <c r="Q1780" i="20" s="1"/>
  <c r="U1780" i="20" s="1"/>
  <c r="G1781" i="20"/>
  <c r="Q1781" i="20" s="1"/>
  <c r="U1781" i="20" s="1"/>
  <c r="G1782" i="20"/>
  <c r="Q1782" i="20" s="1"/>
  <c r="U1782" i="20" s="1"/>
  <c r="G1783" i="20"/>
  <c r="Q1783" i="20" s="1"/>
  <c r="U1783" i="20" s="1"/>
  <c r="G1784" i="20"/>
  <c r="Q1784" i="20" s="1"/>
  <c r="U1784" i="20" s="1"/>
  <c r="G1785" i="20"/>
  <c r="Q1785" i="20" s="1"/>
  <c r="U1785" i="20" s="1"/>
  <c r="G1786" i="20"/>
  <c r="Q1786" i="20" s="1"/>
  <c r="U1786" i="20" s="1"/>
  <c r="G1787" i="20"/>
  <c r="Q1787" i="20" s="1"/>
  <c r="U1787" i="20" s="1"/>
  <c r="G1788" i="20"/>
  <c r="Q1788" i="20" s="1"/>
  <c r="U1788" i="20" s="1"/>
  <c r="G1789" i="20"/>
  <c r="Q1789" i="20" s="1"/>
  <c r="U1789" i="20" s="1"/>
  <c r="G1790" i="20"/>
  <c r="Q1790" i="20" s="1"/>
  <c r="U1790" i="20" s="1"/>
  <c r="G1791" i="20"/>
  <c r="Q1791" i="20" s="1"/>
  <c r="U1791" i="20" s="1"/>
  <c r="G1792" i="20"/>
  <c r="Q1792" i="20" s="1"/>
  <c r="U1792" i="20" s="1"/>
  <c r="G1793" i="20"/>
  <c r="Q1793" i="20" s="1"/>
  <c r="U1793" i="20" s="1"/>
  <c r="G1794" i="20"/>
  <c r="Q1794" i="20" s="1"/>
  <c r="U1794" i="20" s="1"/>
  <c r="G1795" i="20"/>
  <c r="Q1795" i="20" s="1"/>
  <c r="U1795" i="20" s="1"/>
  <c r="G1796" i="20"/>
  <c r="Q1796" i="20" s="1"/>
  <c r="U1796" i="20" s="1"/>
  <c r="G1797" i="20"/>
  <c r="Q1797" i="20" s="1"/>
  <c r="U1797" i="20" s="1"/>
  <c r="G1798" i="20"/>
  <c r="Q1798" i="20" s="1"/>
  <c r="U1798" i="20" s="1"/>
  <c r="G1799" i="20"/>
  <c r="Q1799" i="20" s="1"/>
  <c r="U1799" i="20" s="1"/>
  <c r="G1800" i="20"/>
  <c r="Q1800" i="20" s="1"/>
  <c r="U1800" i="20" s="1"/>
  <c r="G1801" i="20"/>
  <c r="Q1801" i="20" s="1"/>
  <c r="U1801" i="20" s="1"/>
  <c r="G1802" i="20"/>
  <c r="Q1802" i="20" s="1"/>
  <c r="U1802" i="20" s="1"/>
  <c r="G1803" i="20"/>
  <c r="Q1803" i="20" s="1"/>
  <c r="U1803" i="20" s="1"/>
  <c r="G1804" i="20"/>
  <c r="Q1804" i="20" s="1"/>
  <c r="U1804" i="20" s="1"/>
  <c r="G1805" i="20"/>
  <c r="Q1805" i="20" s="1"/>
  <c r="U1805" i="20" s="1"/>
  <c r="G1806" i="20"/>
  <c r="Q1806" i="20" s="1"/>
  <c r="U1806" i="20" s="1"/>
  <c r="G1807" i="20"/>
  <c r="Q1807" i="20" s="1"/>
  <c r="U1807" i="20" s="1"/>
  <c r="G1808" i="20"/>
  <c r="Q1808" i="20" s="1"/>
  <c r="U1808" i="20" s="1"/>
  <c r="G1809" i="20"/>
  <c r="Q1809" i="20" s="1"/>
  <c r="U1809" i="20" s="1"/>
  <c r="G1810" i="20"/>
  <c r="Q1810" i="20" s="1"/>
  <c r="U1810" i="20" s="1"/>
  <c r="G1811" i="20"/>
  <c r="Q1811" i="20" s="1"/>
  <c r="U1811" i="20" s="1"/>
  <c r="G1812" i="20"/>
  <c r="Q1812" i="20" s="1"/>
  <c r="U1812" i="20" s="1"/>
  <c r="G1813" i="20"/>
  <c r="Q1813" i="20" s="1"/>
  <c r="U1813" i="20" s="1"/>
  <c r="G1814" i="20"/>
  <c r="Q1814" i="20" s="1"/>
  <c r="U1814" i="20" s="1"/>
  <c r="G1815" i="20"/>
  <c r="Q1815" i="20" s="1"/>
  <c r="U1815" i="20" s="1"/>
  <c r="G1816" i="20"/>
  <c r="Q1816" i="20" s="1"/>
  <c r="U1816" i="20" s="1"/>
  <c r="G1817" i="20"/>
  <c r="Q1817" i="20" s="1"/>
  <c r="U1817" i="20" s="1"/>
  <c r="G1818" i="20"/>
  <c r="Q1818" i="20" s="1"/>
  <c r="U1818" i="20" s="1"/>
  <c r="G1819" i="20"/>
  <c r="Q1819" i="20" s="1"/>
  <c r="U1819" i="20" s="1"/>
  <c r="G1820" i="20"/>
  <c r="Q1820" i="20" s="1"/>
  <c r="U1820" i="20" s="1"/>
  <c r="G1821" i="20"/>
  <c r="Q1821" i="20" s="1"/>
  <c r="U1821" i="20" s="1"/>
  <c r="G1822" i="20"/>
  <c r="Q1822" i="20" s="1"/>
  <c r="U1822" i="20" s="1"/>
  <c r="G1823" i="20"/>
  <c r="Q1823" i="20" s="1"/>
  <c r="U1823" i="20" s="1"/>
  <c r="G1824" i="20"/>
  <c r="Q1824" i="20" s="1"/>
  <c r="U1824" i="20" s="1"/>
  <c r="G1825" i="20"/>
  <c r="Q1825" i="20" s="1"/>
  <c r="U1825" i="20" s="1"/>
  <c r="G1826" i="20"/>
  <c r="Q1826" i="20" s="1"/>
  <c r="U1826" i="20" s="1"/>
  <c r="G1827" i="20"/>
  <c r="Q1827" i="20" s="1"/>
  <c r="U1827" i="20" s="1"/>
  <c r="G1828" i="20"/>
  <c r="Q1828" i="20" s="1"/>
  <c r="U1828" i="20" s="1"/>
  <c r="G1829" i="20"/>
  <c r="Q1829" i="20" s="1"/>
  <c r="U1829" i="20" s="1"/>
  <c r="G1830" i="20"/>
  <c r="Q1830" i="20" s="1"/>
  <c r="U1830" i="20" s="1"/>
  <c r="G1831" i="20"/>
  <c r="Q1831" i="20" s="1"/>
  <c r="U1831" i="20" s="1"/>
  <c r="G1832" i="20"/>
  <c r="Q1832" i="20" s="1"/>
  <c r="U1832" i="20" s="1"/>
  <c r="G1833" i="20"/>
  <c r="Q1833" i="20" s="1"/>
  <c r="U1833" i="20" s="1"/>
  <c r="G1834" i="20"/>
  <c r="Q1834" i="20" s="1"/>
  <c r="U1834" i="20" s="1"/>
  <c r="G1835" i="20"/>
  <c r="Q1835" i="20" s="1"/>
  <c r="U1835" i="20" s="1"/>
  <c r="G1836" i="20"/>
  <c r="Q1836" i="20" s="1"/>
  <c r="U1836" i="20" s="1"/>
  <c r="G1837" i="20"/>
  <c r="Q1837" i="20" s="1"/>
  <c r="U1837" i="20" s="1"/>
  <c r="G1838" i="20"/>
  <c r="Q1838" i="20" s="1"/>
  <c r="U1838" i="20" s="1"/>
  <c r="G1839" i="20"/>
  <c r="Q1839" i="20" s="1"/>
  <c r="U1839" i="20" s="1"/>
  <c r="G1840" i="20"/>
  <c r="Q1840" i="20" s="1"/>
  <c r="U1840" i="20" s="1"/>
  <c r="G1841" i="20"/>
  <c r="Q1841" i="20" s="1"/>
  <c r="U1841" i="20" s="1"/>
  <c r="G1842" i="20"/>
  <c r="Q1842" i="20" s="1"/>
  <c r="U1842" i="20" s="1"/>
  <c r="G1843" i="20"/>
  <c r="Q1843" i="20" s="1"/>
  <c r="U1843" i="20" s="1"/>
  <c r="G1844" i="20"/>
  <c r="Q1844" i="20" s="1"/>
  <c r="U1844" i="20" s="1"/>
  <c r="G1845" i="20"/>
  <c r="Q1845" i="20" s="1"/>
  <c r="U1845" i="20" s="1"/>
  <c r="G1846" i="20"/>
  <c r="Q1846" i="20" s="1"/>
  <c r="U1846" i="20" s="1"/>
  <c r="G1847" i="20"/>
  <c r="Q1847" i="20" s="1"/>
  <c r="U1847" i="20" s="1"/>
  <c r="G1848" i="20"/>
  <c r="Q1848" i="20" s="1"/>
  <c r="U1848" i="20" s="1"/>
  <c r="G1849" i="20"/>
  <c r="Q1849" i="20" s="1"/>
  <c r="U1849" i="20" s="1"/>
  <c r="G1850" i="20"/>
  <c r="Q1850" i="20" s="1"/>
  <c r="U1850" i="20" s="1"/>
  <c r="G1851" i="20"/>
  <c r="Q1851" i="20" s="1"/>
  <c r="U1851" i="20" s="1"/>
  <c r="G1852" i="20"/>
  <c r="Q1852" i="20" s="1"/>
  <c r="U1852" i="20" s="1"/>
  <c r="G1853" i="20"/>
  <c r="Q1853" i="20" s="1"/>
  <c r="U1853" i="20" s="1"/>
  <c r="G1854" i="20"/>
  <c r="Q1854" i="20" s="1"/>
  <c r="U1854" i="20" s="1"/>
  <c r="G1855" i="20"/>
  <c r="Q1855" i="20" s="1"/>
  <c r="U1855" i="20" s="1"/>
  <c r="G1856" i="20"/>
  <c r="Q1856" i="20" s="1"/>
  <c r="U1856" i="20" s="1"/>
  <c r="G1857" i="20"/>
  <c r="Q1857" i="20" s="1"/>
  <c r="U1857" i="20" s="1"/>
  <c r="G1858" i="20"/>
  <c r="Q1858" i="20" s="1"/>
  <c r="U1858" i="20" s="1"/>
  <c r="G1859" i="20"/>
  <c r="Q1859" i="20" s="1"/>
  <c r="U1859" i="20" s="1"/>
  <c r="G1860" i="20"/>
  <c r="Q1860" i="20" s="1"/>
  <c r="U1860" i="20" s="1"/>
  <c r="G1861" i="20"/>
  <c r="Q1861" i="20" s="1"/>
  <c r="U1861" i="20" s="1"/>
  <c r="G1862" i="20"/>
  <c r="Q1862" i="20" s="1"/>
  <c r="U1862" i="20" s="1"/>
  <c r="G1863" i="20"/>
  <c r="Q1863" i="20" s="1"/>
  <c r="U1863" i="20" s="1"/>
  <c r="G1864" i="20"/>
  <c r="Q1864" i="20" s="1"/>
  <c r="U1864" i="20" s="1"/>
  <c r="G1865" i="20"/>
  <c r="Q1865" i="20" s="1"/>
  <c r="U1865" i="20" s="1"/>
  <c r="G1866" i="20"/>
  <c r="Q1866" i="20" s="1"/>
  <c r="U1866" i="20" s="1"/>
  <c r="G1867" i="20"/>
  <c r="Q1867" i="20" s="1"/>
  <c r="U1867" i="20" s="1"/>
  <c r="G1868" i="20"/>
  <c r="Q1868" i="20" s="1"/>
  <c r="U1868" i="20" s="1"/>
  <c r="G1869" i="20"/>
  <c r="Q1869" i="20" s="1"/>
  <c r="U1869" i="20" s="1"/>
  <c r="G1870" i="20"/>
  <c r="Q1870" i="20" s="1"/>
  <c r="U1870" i="20" s="1"/>
  <c r="G1871" i="20"/>
  <c r="Q1871" i="20" s="1"/>
  <c r="U1871" i="20" s="1"/>
  <c r="G1872" i="20"/>
  <c r="Q1872" i="20" s="1"/>
  <c r="U1872" i="20" s="1"/>
  <c r="G1873" i="20"/>
  <c r="Q1873" i="20" s="1"/>
  <c r="U1873" i="20" s="1"/>
  <c r="G1874" i="20"/>
  <c r="Q1874" i="20" s="1"/>
  <c r="U1874" i="20" s="1"/>
  <c r="G1875" i="20"/>
  <c r="Q1875" i="20" s="1"/>
  <c r="U1875" i="20" s="1"/>
  <c r="G1876" i="20"/>
  <c r="Q1876" i="20" s="1"/>
  <c r="U1876" i="20" s="1"/>
  <c r="G1877" i="20"/>
  <c r="Q1877" i="20" s="1"/>
  <c r="U1877" i="20" s="1"/>
  <c r="G1878" i="20"/>
  <c r="Q1878" i="20" s="1"/>
  <c r="U1878" i="20" s="1"/>
  <c r="G1879" i="20"/>
  <c r="Q1879" i="20" s="1"/>
  <c r="U1879" i="20" s="1"/>
  <c r="G1880" i="20"/>
  <c r="Q1880" i="20" s="1"/>
  <c r="U1880" i="20" s="1"/>
  <c r="G1881" i="20"/>
  <c r="Q1881" i="20" s="1"/>
  <c r="U1881" i="20" s="1"/>
  <c r="G1882" i="20"/>
  <c r="Q1882" i="20" s="1"/>
  <c r="U1882" i="20" s="1"/>
  <c r="G1883" i="20"/>
  <c r="Q1883" i="20" s="1"/>
  <c r="U1883" i="20" s="1"/>
  <c r="G1884" i="20"/>
  <c r="Q1884" i="20" s="1"/>
  <c r="U1884" i="20" s="1"/>
  <c r="G1885" i="20"/>
  <c r="Q1885" i="20" s="1"/>
  <c r="U1885" i="20" s="1"/>
  <c r="G1886" i="20"/>
  <c r="Q1886" i="20" s="1"/>
  <c r="U1886" i="20" s="1"/>
  <c r="G1887" i="20"/>
  <c r="Q1887" i="20" s="1"/>
  <c r="U1887" i="20" s="1"/>
  <c r="G1888" i="20"/>
  <c r="Q1888" i="20" s="1"/>
  <c r="U1888" i="20" s="1"/>
  <c r="G1889" i="20"/>
  <c r="Q1889" i="20" s="1"/>
  <c r="U1889" i="20" s="1"/>
  <c r="G1890" i="20"/>
  <c r="Q1890" i="20" s="1"/>
  <c r="U1890" i="20" s="1"/>
  <c r="G1891" i="20"/>
  <c r="Q1891" i="20" s="1"/>
  <c r="U1891" i="20" s="1"/>
  <c r="G1892" i="20"/>
  <c r="Q1892" i="20" s="1"/>
  <c r="U1892" i="20" s="1"/>
  <c r="G1893" i="20"/>
  <c r="Q1893" i="20" s="1"/>
  <c r="U1893" i="20" s="1"/>
  <c r="G1894" i="20"/>
  <c r="Q1894" i="20" s="1"/>
  <c r="U1894" i="20" s="1"/>
  <c r="G1895" i="20"/>
  <c r="Q1895" i="20" s="1"/>
  <c r="U1895" i="20" s="1"/>
  <c r="G1896" i="20"/>
  <c r="Q1896" i="20" s="1"/>
  <c r="U1896" i="20" s="1"/>
  <c r="G1897" i="20"/>
  <c r="Q1897" i="20" s="1"/>
  <c r="U1897" i="20" s="1"/>
  <c r="G1898" i="20"/>
  <c r="Q1898" i="20" s="1"/>
  <c r="U1898" i="20" s="1"/>
  <c r="G1899" i="20"/>
  <c r="Q1899" i="20" s="1"/>
  <c r="U1899" i="20" s="1"/>
  <c r="G1900" i="20"/>
  <c r="Q1900" i="20" s="1"/>
  <c r="U1900" i="20" s="1"/>
  <c r="G1901" i="20"/>
  <c r="Q1901" i="20" s="1"/>
  <c r="U1901" i="20" s="1"/>
  <c r="G1902" i="20"/>
  <c r="Q1902" i="20" s="1"/>
  <c r="U1902" i="20" s="1"/>
  <c r="G1903" i="20"/>
  <c r="Q1903" i="20" s="1"/>
  <c r="U1903" i="20" s="1"/>
  <c r="G1904" i="20"/>
  <c r="Q1904" i="20" s="1"/>
  <c r="U1904" i="20" s="1"/>
  <c r="G1905" i="20"/>
  <c r="Q1905" i="20" s="1"/>
  <c r="U1905" i="20" s="1"/>
  <c r="G1906" i="20"/>
  <c r="Q1906" i="20" s="1"/>
  <c r="U1906" i="20" s="1"/>
  <c r="G1907" i="20"/>
  <c r="Q1907" i="20" s="1"/>
  <c r="U1907" i="20" s="1"/>
  <c r="G1908" i="20"/>
  <c r="Q1908" i="20" s="1"/>
  <c r="U1908" i="20" s="1"/>
  <c r="G1909" i="20"/>
  <c r="Q1909" i="20" s="1"/>
  <c r="U1909" i="20" s="1"/>
  <c r="G1910" i="20"/>
  <c r="Q1910" i="20" s="1"/>
  <c r="U1910" i="20" s="1"/>
  <c r="G1911" i="20"/>
  <c r="Q1911" i="20" s="1"/>
  <c r="U1911" i="20" s="1"/>
  <c r="G1912" i="20"/>
  <c r="Q1912" i="20" s="1"/>
  <c r="U1912" i="20" s="1"/>
  <c r="G1913" i="20"/>
  <c r="Q1913" i="20" s="1"/>
  <c r="U1913" i="20" s="1"/>
  <c r="G1914" i="20"/>
  <c r="Q1914" i="20" s="1"/>
  <c r="U1914" i="20" s="1"/>
  <c r="G1915" i="20"/>
  <c r="Q1915" i="20" s="1"/>
  <c r="U1915" i="20" s="1"/>
  <c r="G1916" i="20"/>
  <c r="Q1916" i="20" s="1"/>
  <c r="U1916" i="20" s="1"/>
  <c r="G1917" i="20"/>
  <c r="Q1917" i="20" s="1"/>
  <c r="U1917" i="20" s="1"/>
  <c r="G1918" i="20"/>
  <c r="Q1918" i="20" s="1"/>
  <c r="U1918" i="20" s="1"/>
  <c r="G1919" i="20"/>
  <c r="Q1919" i="20" s="1"/>
  <c r="U1919" i="20" s="1"/>
  <c r="G1920" i="20"/>
  <c r="Q1920" i="20" s="1"/>
  <c r="U1920" i="20" s="1"/>
  <c r="G1921" i="20"/>
  <c r="Q1921" i="20" s="1"/>
  <c r="U1921" i="20" s="1"/>
  <c r="G1922" i="20"/>
  <c r="Q1922" i="20" s="1"/>
  <c r="U1922" i="20" s="1"/>
  <c r="G1923" i="20"/>
  <c r="Q1923" i="20" s="1"/>
  <c r="U1923" i="20" s="1"/>
  <c r="G1924" i="20"/>
  <c r="Q1924" i="20" s="1"/>
  <c r="U1924" i="20" s="1"/>
  <c r="G1925" i="20"/>
  <c r="Q1925" i="20" s="1"/>
  <c r="U1925" i="20" s="1"/>
  <c r="G1926" i="20"/>
  <c r="Q1926" i="20" s="1"/>
  <c r="U1926" i="20" s="1"/>
  <c r="G1927" i="20"/>
  <c r="Q1927" i="20" s="1"/>
  <c r="U1927" i="20" s="1"/>
  <c r="G1928" i="20"/>
  <c r="Q1928" i="20" s="1"/>
  <c r="U1928" i="20" s="1"/>
  <c r="G1929" i="20"/>
  <c r="Q1929" i="20" s="1"/>
  <c r="U1929" i="20" s="1"/>
  <c r="G1930" i="20"/>
  <c r="Q1930" i="20" s="1"/>
  <c r="U1930" i="20" s="1"/>
  <c r="G1931" i="20"/>
  <c r="Q1931" i="20" s="1"/>
  <c r="U1931" i="20" s="1"/>
  <c r="G1932" i="20"/>
  <c r="Q1932" i="20" s="1"/>
  <c r="U1932" i="20" s="1"/>
  <c r="G1933" i="20"/>
  <c r="Q1933" i="20" s="1"/>
  <c r="U1933" i="20" s="1"/>
  <c r="G1934" i="20"/>
  <c r="Q1934" i="20" s="1"/>
  <c r="U1934" i="20" s="1"/>
  <c r="G1935" i="20"/>
  <c r="Q1935" i="20" s="1"/>
  <c r="U1935" i="20" s="1"/>
  <c r="G1936" i="20"/>
  <c r="Q1936" i="20" s="1"/>
  <c r="U1936" i="20" s="1"/>
  <c r="G1937" i="20"/>
  <c r="Q1937" i="20" s="1"/>
  <c r="U1937" i="20" s="1"/>
  <c r="G1938" i="20"/>
  <c r="Q1938" i="20" s="1"/>
  <c r="U1938" i="20" s="1"/>
  <c r="G1939" i="20"/>
  <c r="Q1939" i="20" s="1"/>
  <c r="U1939" i="20" s="1"/>
  <c r="G1940" i="20"/>
  <c r="Q1940" i="20" s="1"/>
  <c r="U1940" i="20" s="1"/>
  <c r="G1941" i="20"/>
  <c r="Q1941" i="20" s="1"/>
  <c r="U1941" i="20" s="1"/>
  <c r="G1942" i="20"/>
  <c r="Q1942" i="20" s="1"/>
  <c r="U1942" i="20" s="1"/>
  <c r="G1943" i="20"/>
  <c r="Q1943" i="20" s="1"/>
  <c r="U1943" i="20" s="1"/>
  <c r="G1944" i="20"/>
  <c r="Q1944" i="20" s="1"/>
  <c r="U1944" i="20" s="1"/>
  <c r="G1945" i="20"/>
  <c r="Q1945" i="20" s="1"/>
  <c r="U1945" i="20" s="1"/>
  <c r="G1946" i="20"/>
  <c r="Q1946" i="20" s="1"/>
  <c r="U1946" i="20" s="1"/>
  <c r="G1947" i="20"/>
  <c r="Q1947" i="20" s="1"/>
  <c r="U1947" i="20" s="1"/>
  <c r="G1948" i="20"/>
  <c r="Q1948" i="20" s="1"/>
  <c r="U1948" i="20" s="1"/>
  <c r="G1949" i="20"/>
  <c r="Q1949" i="20" s="1"/>
  <c r="U1949" i="20" s="1"/>
  <c r="G1950" i="20"/>
  <c r="Q1950" i="20" s="1"/>
  <c r="U1950" i="20" s="1"/>
  <c r="G1951" i="20"/>
  <c r="Q1951" i="20" s="1"/>
  <c r="U1951" i="20" s="1"/>
  <c r="G1952" i="20"/>
  <c r="Q1952" i="20" s="1"/>
  <c r="U1952" i="20" s="1"/>
  <c r="G1953" i="20"/>
  <c r="Q1953" i="20" s="1"/>
  <c r="U1953" i="20" s="1"/>
  <c r="G1954" i="20"/>
  <c r="Q1954" i="20" s="1"/>
  <c r="U1954" i="20" s="1"/>
  <c r="G1955" i="20"/>
  <c r="Q1955" i="20" s="1"/>
  <c r="U1955" i="20" s="1"/>
  <c r="G1956" i="20"/>
  <c r="Q1956" i="20" s="1"/>
  <c r="U1956" i="20" s="1"/>
  <c r="G1957" i="20"/>
  <c r="Q1957" i="20" s="1"/>
  <c r="U1957" i="20" s="1"/>
  <c r="G1958" i="20"/>
  <c r="Q1958" i="20" s="1"/>
  <c r="U1958" i="20" s="1"/>
  <c r="G1959" i="20"/>
  <c r="Q1959" i="20" s="1"/>
  <c r="U1959" i="20" s="1"/>
  <c r="G1960" i="20"/>
  <c r="Q1960" i="20" s="1"/>
  <c r="U1960" i="20" s="1"/>
  <c r="G1961" i="20"/>
  <c r="Q1961" i="20" s="1"/>
  <c r="U1961" i="20" s="1"/>
  <c r="G1962" i="20"/>
  <c r="Q1962" i="20" s="1"/>
  <c r="U1962" i="20" s="1"/>
  <c r="G1963" i="20"/>
  <c r="Q1963" i="20" s="1"/>
  <c r="U1963" i="20" s="1"/>
  <c r="G1964" i="20"/>
  <c r="Q1964" i="20" s="1"/>
  <c r="U1964" i="20" s="1"/>
  <c r="G1965" i="20"/>
  <c r="Q1965" i="20" s="1"/>
  <c r="U1965" i="20" s="1"/>
  <c r="G1966" i="20"/>
  <c r="Q1966" i="20" s="1"/>
  <c r="U1966" i="20" s="1"/>
  <c r="G1967" i="20"/>
  <c r="Q1967" i="20" s="1"/>
  <c r="U1967" i="20" s="1"/>
  <c r="G1968" i="20"/>
  <c r="Q1968" i="20" s="1"/>
  <c r="U1968" i="20" s="1"/>
  <c r="G1969" i="20"/>
  <c r="Q1969" i="20" s="1"/>
  <c r="U1969" i="20" s="1"/>
  <c r="G1970" i="20"/>
  <c r="Q1970" i="20" s="1"/>
  <c r="U1970" i="20" s="1"/>
  <c r="G1971" i="20"/>
  <c r="Q1971" i="20" s="1"/>
  <c r="U1971" i="20" s="1"/>
  <c r="G1972" i="20"/>
  <c r="Q1972" i="20" s="1"/>
  <c r="U1972" i="20" s="1"/>
  <c r="G1973" i="20"/>
  <c r="Q1973" i="20" s="1"/>
  <c r="U1973" i="20" s="1"/>
  <c r="G1974" i="20"/>
  <c r="Q1974" i="20" s="1"/>
  <c r="U1974" i="20" s="1"/>
  <c r="G1975" i="20"/>
  <c r="Q1975" i="20" s="1"/>
  <c r="U1975" i="20" s="1"/>
  <c r="G1976" i="20"/>
  <c r="Q1976" i="20" s="1"/>
  <c r="U1976" i="20" s="1"/>
  <c r="G1977" i="20"/>
  <c r="Q1977" i="20" s="1"/>
  <c r="U1977" i="20" s="1"/>
  <c r="G1978" i="20"/>
  <c r="Q1978" i="20" s="1"/>
  <c r="U1978" i="20" s="1"/>
  <c r="G1979" i="20"/>
  <c r="Q1979" i="20" s="1"/>
  <c r="U1979" i="20" s="1"/>
  <c r="G1980" i="20"/>
  <c r="Q1980" i="20" s="1"/>
  <c r="U1980" i="20" s="1"/>
  <c r="G1981" i="20"/>
  <c r="Q1981" i="20" s="1"/>
  <c r="U1981" i="20" s="1"/>
  <c r="G1982" i="20"/>
  <c r="Q1982" i="20" s="1"/>
  <c r="U1982" i="20" s="1"/>
  <c r="G1983" i="20"/>
  <c r="Q1983" i="20" s="1"/>
  <c r="U1983" i="20" s="1"/>
  <c r="G1984" i="20"/>
  <c r="Q1984" i="20" s="1"/>
  <c r="U1984" i="20" s="1"/>
  <c r="G1985" i="20"/>
  <c r="Q1985" i="20" s="1"/>
  <c r="U1985" i="20" s="1"/>
  <c r="G1986" i="20"/>
  <c r="Q1986" i="20" s="1"/>
  <c r="U1986" i="20" s="1"/>
  <c r="G1987" i="20"/>
  <c r="Q1987" i="20" s="1"/>
  <c r="U1987" i="20" s="1"/>
  <c r="G1988" i="20"/>
  <c r="Q1988" i="20" s="1"/>
  <c r="U1988" i="20" s="1"/>
  <c r="G1989" i="20"/>
  <c r="Q1989" i="20" s="1"/>
  <c r="U1989" i="20" s="1"/>
  <c r="G1990" i="20"/>
  <c r="Q1990" i="20" s="1"/>
  <c r="U1990" i="20" s="1"/>
  <c r="G1991" i="20"/>
  <c r="Q1991" i="20" s="1"/>
  <c r="U1991" i="20" s="1"/>
  <c r="G1992" i="20"/>
  <c r="Q1992" i="20" s="1"/>
  <c r="U1992" i="20" s="1"/>
  <c r="G1993" i="20"/>
  <c r="Q1993" i="20" s="1"/>
  <c r="U1993" i="20" s="1"/>
  <c r="G1994" i="20"/>
  <c r="Q1994" i="20" s="1"/>
  <c r="U1994" i="20" s="1"/>
  <c r="G1995" i="20"/>
  <c r="Q1995" i="20" s="1"/>
  <c r="U1995" i="20" s="1"/>
  <c r="G1996" i="20"/>
  <c r="Q1996" i="20" s="1"/>
  <c r="U1996" i="20" s="1"/>
  <c r="G1997" i="20"/>
  <c r="Q1997" i="20" s="1"/>
  <c r="U1997" i="20" s="1"/>
  <c r="G1998" i="20"/>
  <c r="Q1998" i="20" s="1"/>
  <c r="U1998" i="20" s="1"/>
  <c r="G1999" i="20"/>
  <c r="Q1999" i="20" s="1"/>
  <c r="U1999" i="20" s="1"/>
  <c r="G2000" i="20"/>
  <c r="Q2000" i="20" s="1"/>
  <c r="U2000" i="20" s="1"/>
  <c r="G2001" i="20"/>
  <c r="Q2001" i="20" s="1"/>
  <c r="U2001" i="20" s="1"/>
  <c r="G2002" i="20"/>
  <c r="Q2002" i="20" s="1"/>
  <c r="U2002" i="20" s="1"/>
  <c r="G2003" i="20"/>
  <c r="Q2003" i="20" s="1"/>
  <c r="U2003" i="20" s="1"/>
  <c r="G2004" i="20"/>
  <c r="Q2004" i="20" s="1"/>
  <c r="U2004" i="20" s="1"/>
  <c r="G2005" i="20"/>
  <c r="Q2005" i="20" s="1"/>
  <c r="U2005" i="20" s="1"/>
  <c r="G2006" i="20"/>
  <c r="Q2006" i="20" s="1"/>
  <c r="U2006" i="20" s="1"/>
  <c r="G2007" i="20"/>
  <c r="Q2007" i="20" s="1"/>
  <c r="U2007" i="20" s="1"/>
  <c r="G2008" i="20"/>
  <c r="Q2008" i="20" s="1"/>
  <c r="U2008" i="20" s="1"/>
  <c r="G2009" i="20"/>
  <c r="Q2009" i="20" s="1"/>
  <c r="U2009" i="20" s="1"/>
  <c r="G2010" i="20"/>
  <c r="Q2010" i="20" s="1"/>
  <c r="U2010" i="20" s="1"/>
  <c r="G2011" i="20"/>
  <c r="Q2011" i="20" s="1"/>
  <c r="U2011" i="20" s="1"/>
  <c r="G2012" i="20"/>
  <c r="Q2012" i="20" s="1"/>
  <c r="U2012" i="20" s="1"/>
  <c r="G2013" i="20"/>
  <c r="Q2013" i="20" s="1"/>
  <c r="U2013" i="20" s="1"/>
  <c r="G2014" i="20"/>
  <c r="Q2014" i="20" s="1"/>
  <c r="U2014" i="20" s="1"/>
  <c r="G2015" i="20"/>
  <c r="Q2015" i="20" s="1"/>
  <c r="U2015" i="20" s="1"/>
  <c r="G2016" i="20"/>
  <c r="Q2016" i="20" s="1"/>
  <c r="U2016" i="20" s="1"/>
  <c r="G2017" i="20"/>
  <c r="Q2017" i="20" s="1"/>
  <c r="U2017" i="20" s="1"/>
  <c r="G2018" i="20"/>
  <c r="Q2018" i="20" s="1"/>
  <c r="U2018" i="20" s="1"/>
  <c r="G2019" i="20"/>
  <c r="Q2019" i="20" s="1"/>
  <c r="U2019" i="20" s="1"/>
  <c r="G2020" i="20"/>
  <c r="Q2020" i="20" s="1"/>
  <c r="U2020" i="20" s="1"/>
  <c r="G2021" i="20"/>
  <c r="Q2021" i="20" s="1"/>
  <c r="U2021" i="20" s="1"/>
  <c r="G2022" i="20"/>
  <c r="Q2022" i="20" s="1"/>
  <c r="U2022" i="20" s="1"/>
  <c r="G2023" i="20"/>
  <c r="Q2023" i="20" s="1"/>
  <c r="U2023" i="20" s="1"/>
  <c r="G2024" i="20"/>
  <c r="Q2024" i="20" s="1"/>
  <c r="U2024" i="20" s="1"/>
  <c r="G2025" i="20"/>
  <c r="Q2025" i="20" s="1"/>
  <c r="U2025" i="20" s="1"/>
  <c r="G2026" i="20"/>
  <c r="Q2026" i="20" s="1"/>
  <c r="U2026" i="20" s="1"/>
  <c r="G2027" i="20"/>
  <c r="Q2027" i="20" s="1"/>
  <c r="U2027" i="20" s="1"/>
  <c r="G2028" i="20"/>
  <c r="Q2028" i="20" s="1"/>
  <c r="U2028" i="20" s="1"/>
  <c r="G2029" i="20"/>
  <c r="Q2029" i="20" s="1"/>
  <c r="U2029" i="20" s="1"/>
  <c r="G2030" i="20"/>
  <c r="Q2030" i="20" s="1"/>
  <c r="U2030" i="20" s="1"/>
  <c r="G2031" i="20"/>
  <c r="Q2031" i="20" s="1"/>
  <c r="U2031" i="20" s="1"/>
  <c r="G2032" i="20"/>
  <c r="Q2032" i="20" s="1"/>
  <c r="U2032" i="20" s="1"/>
  <c r="G2033" i="20"/>
  <c r="Q2033" i="20" s="1"/>
  <c r="U2033" i="20" s="1"/>
  <c r="G2034" i="20"/>
  <c r="Q2034" i="20" s="1"/>
  <c r="U2034" i="20" s="1"/>
  <c r="G2035" i="20"/>
  <c r="Q2035" i="20" s="1"/>
  <c r="U2035" i="20" s="1"/>
  <c r="G2036" i="20"/>
  <c r="Q2036" i="20" s="1"/>
  <c r="U2036" i="20" s="1"/>
  <c r="G2037" i="20"/>
  <c r="Q2037" i="20" s="1"/>
  <c r="U2037" i="20" s="1"/>
  <c r="G2038" i="20"/>
  <c r="Q2038" i="20" s="1"/>
  <c r="U2038" i="20" s="1"/>
  <c r="G2039" i="20"/>
  <c r="Q2039" i="20" s="1"/>
  <c r="U2039" i="20" s="1"/>
  <c r="G2040" i="20"/>
  <c r="Q2040" i="20" s="1"/>
  <c r="U2040" i="20" s="1"/>
  <c r="G2041" i="20"/>
  <c r="Q2041" i="20" s="1"/>
  <c r="U2041" i="20" s="1"/>
  <c r="G2042" i="20"/>
  <c r="Q2042" i="20" s="1"/>
  <c r="U2042" i="20" s="1"/>
  <c r="G2043" i="20"/>
  <c r="Q2043" i="20" s="1"/>
  <c r="U2043" i="20" s="1"/>
  <c r="G2044" i="20"/>
  <c r="Q2044" i="20" s="1"/>
  <c r="U2044" i="20" s="1"/>
  <c r="G2045" i="20"/>
  <c r="Q2045" i="20" s="1"/>
  <c r="U2045" i="20" s="1"/>
  <c r="G2046" i="20"/>
  <c r="Q2046" i="20" s="1"/>
  <c r="U2046" i="20" s="1"/>
  <c r="G2047" i="20"/>
  <c r="Q2047" i="20" s="1"/>
  <c r="U2047" i="20" s="1"/>
  <c r="G2048" i="20"/>
  <c r="Q2048" i="20" s="1"/>
  <c r="U2048" i="20" s="1"/>
  <c r="G2049" i="20"/>
  <c r="Q2049" i="20" s="1"/>
  <c r="U2049" i="20" s="1"/>
  <c r="G2050" i="20"/>
  <c r="Q2050" i="20" s="1"/>
  <c r="U2050" i="20" s="1"/>
  <c r="G2051" i="20"/>
  <c r="Q2051" i="20" s="1"/>
  <c r="U2051" i="20" s="1"/>
  <c r="G2052" i="20"/>
  <c r="Q2052" i="20" s="1"/>
  <c r="U2052" i="20" s="1"/>
  <c r="G2053" i="20"/>
  <c r="Q2053" i="20" s="1"/>
  <c r="U2053" i="20" s="1"/>
  <c r="G2054" i="20"/>
  <c r="Q2054" i="20" s="1"/>
  <c r="U2054" i="20" s="1"/>
  <c r="G2055" i="20"/>
  <c r="Q2055" i="20" s="1"/>
  <c r="U2055" i="20" s="1"/>
  <c r="G2056" i="20"/>
  <c r="Q2056" i="20" s="1"/>
  <c r="U2056" i="20" s="1"/>
  <c r="G2057" i="20"/>
  <c r="Q2057" i="20" s="1"/>
  <c r="U2057" i="20" s="1"/>
  <c r="G2058" i="20"/>
  <c r="Q2058" i="20" s="1"/>
  <c r="U2058" i="20" s="1"/>
  <c r="G2059" i="20"/>
  <c r="Q2059" i="20" s="1"/>
  <c r="U2059" i="20" s="1"/>
  <c r="G2060" i="20"/>
  <c r="Q2060" i="20" s="1"/>
  <c r="U2060" i="20" s="1"/>
  <c r="G2061" i="20"/>
  <c r="Q2061" i="20" s="1"/>
  <c r="U2061" i="20" s="1"/>
  <c r="G2062" i="20"/>
  <c r="Q2062" i="20" s="1"/>
  <c r="U2062" i="20" s="1"/>
  <c r="G2063" i="20"/>
  <c r="Q2063" i="20" s="1"/>
  <c r="U2063" i="20" s="1"/>
  <c r="G2064" i="20"/>
  <c r="Q2064" i="20" s="1"/>
  <c r="U2064" i="20" s="1"/>
  <c r="G2065" i="20"/>
  <c r="Q2065" i="20" s="1"/>
  <c r="U2065" i="20" s="1"/>
  <c r="G2066" i="20"/>
  <c r="Q2066" i="20" s="1"/>
  <c r="U2066" i="20" s="1"/>
  <c r="G2067" i="20"/>
  <c r="Q2067" i="20" s="1"/>
  <c r="U2067" i="20" s="1"/>
  <c r="G2068" i="20"/>
  <c r="Q2068" i="20" s="1"/>
  <c r="U2068" i="20" s="1"/>
  <c r="G2069" i="20"/>
  <c r="Q2069" i="20" s="1"/>
  <c r="U2069" i="20" s="1"/>
  <c r="G2070" i="20"/>
  <c r="Q2070" i="20" s="1"/>
  <c r="U2070" i="20" s="1"/>
  <c r="G2071" i="20"/>
  <c r="Q2071" i="20" s="1"/>
  <c r="U2071" i="20" s="1"/>
  <c r="G2072" i="20"/>
  <c r="Q2072" i="20" s="1"/>
  <c r="U2072" i="20" s="1"/>
  <c r="G2073" i="20"/>
  <c r="Q2073" i="20" s="1"/>
  <c r="U2073" i="20" s="1"/>
  <c r="G2074" i="20"/>
  <c r="Q2074" i="20" s="1"/>
  <c r="U2074" i="20" s="1"/>
  <c r="G2075" i="20"/>
  <c r="Q2075" i="20" s="1"/>
  <c r="U2075" i="20" s="1"/>
  <c r="G2076" i="20"/>
  <c r="Q2076" i="20" s="1"/>
  <c r="U2076" i="20" s="1"/>
  <c r="G2077" i="20"/>
  <c r="Q2077" i="20" s="1"/>
  <c r="U2077" i="20" s="1"/>
  <c r="G2078" i="20"/>
  <c r="Q2078" i="20" s="1"/>
  <c r="U2078" i="20" s="1"/>
  <c r="G2079" i="20"/>
  <c r="Q2079" i="20" s="1"/>
  <c r="U2079" i="20" s="1"/>
  <c r="G2080" i="20"/>
  <c r="Q2080" i="20" s="1"/>
  <c r="U2080" i="20" s="1"/>
  <c r="G2081" i="20"/>
  <c r="Q2081" i="20" s="1"/>
  <c r="U2081" i="20" s="1"/>
  <c r="G2082" i="20"/>
  <c r="Q2082" i="20" s="1"/>
  <c r="U2082" i="20" s="1"/>
  <c r="G2083" i="20"/>
  <c r="Q2083" i="20" s="1"/>
  <c r="U2083" i="20" s="1"/>
  <c r="G2084" i="20"/>
  <c r="Q2084" i="20" s="1"/>
  <c r="U2084" i="20" s="1"/>
  <c r="G2085" i="20"/>
  <c r="Q2085" i="20" s="1"/>
  <c r="U2085" i="20" s="1"/>
  <c r="G2086" i="20"/>
  <c r="Q2086" i="20" s="1"/>
  <c r="U2086" i="20" s="1"/>
  <c r="G2087" i="20"/>
  <c r="Q2087" i="20" s="1"/>
  <c r="U2087" i="20" s="1"/>
  <c r="G2088" i="20"/>
  <c r="Q2088" i="20" s="1"/>
  <c r="U2088" i="20" s="1"/>
  <c r="G2089" i="20"/>
  <c r="Q2089" i="20" s="1"/>
  <c r="U2089" i="20" s="1"/>
  <c r="G2090" i="20"/>
  <c r="Q2090" i="20" s="1"/>
  <c r="U2090" i="20" s="1"/>
  <c r="G2091" i="20"/>
  <c r="Q2091" i="20" s="1"/>
  <c r="U2091" i="20" s="1"/>
  <c r="G2092" i="20"/>
  <c r="Q2092" i="20" s="1"/>
  <c r="U2092" i="20" s="1"/>
  <c r="G2093" i="20"/>
  <c r="Q2093" i="20" s="1"/>
  <c r="U2093" i="20" s="1"/>
  <c r="G2094" i="20"/>
  <c r="Q2094" i="20" s="1"/>
  <c r="U2094" i="20" s="1"/>
  <c r="G2095" i="20"/>
  <c r="Q2095" i="20" s="1"/>
  <c r="U2095" i="20" s="1"/>
  <c r="G2096" i="20"/>
  <c r="Q2096" i="20" s="1"/>
  <c r="U2096" i="20" s="1"/>
  <c r="G2097" i="20"/>
  <c r="Q2097" i="20" s="1"/>
  <c r="U2097" i="20" s="1"/>
  <c r="G2098" i="20"/>
  <c r="Q2098" i="20" s="1"/>
  <c r="U2098" i="20" s="1"/>
  <c r="G2099" i="20"/>
  <c r="Q2099" i="20" s="1"/>
  <c r="U2099" i="20" s="1"/>
  <c r="G2100" i="20"/>
  <c r="Q2100" i="20" s="1"/>
  <c r="U2100" i="20" s="1"/>
  <c r="G2101" i="20"/>
  <c r="Q2101" i="20" s="1"/>
  <c r="U2101" i="20" s="1"/>
  <c r="G2102" i="20"/>
  <c r="Q2102" i="20" s="1"/>
  <c r="U2102" i="20" s="1"/>
  <c r="G2103" i="20"/>
  <c r="Q2103" i="20" s="1"/>
  <c r="U2103" i="20" s="1"/>
  <c r="G2104" i="20"/>
  <c r="Q2104" i="20" s="1"/>
  <c r="U2104" i="20" s="1"/>
  <c r="G2105" i="20"/>
  <c r="Q2105" i="20" s="1"/>
  <c r="U2105" i="20" s="1"/>
  <c r="G2106" i="20"/>
  <c r="Q2106" i="20" s="1"/>
  <c r="U2106" i="20" s="1"/>
  <c r="G2107" i="20"/>
  <c r="Q2107" i="20" s="1"/>
  <c r="U2107" i="20" s="1"/>
  <c r="G2108" i="20"/>
  <c r="Q2108" i="20" s="1"/>
  <c r="U2108" i="20" s="1"/>
  <c r="G2109" i="20"/>
  <c r="Q2109" i="20" s="1"/>
  <c r="U2109" i="20" s="1"/>
  <c r="G2110" i="20"/>
  <c r="Q2110" i="20" s="1"/>
  <c r="U2110" i="20" s="1"/>
  <c r="G2111" i="20"/>
  <c r="Q2111" i="20" s="1"/>
  <c r="U2111" i="20" s="1"/>
  <c r="G2112" i="20"/>
  <c r="Q2112" i="20" s="1"/>
  <c r="U2112" i="20" s="1"/>
  <c r="G2113" i="20"/>
  <c r="Q2113" i="20" s="1"/>
  <c r="U2113" i="20" s="1"/>
  <c r="G2114" i="20"/>
  <c r="Q2114" i="20" s="1"/>
  <c r="U2114" i="20" s="1"/>
  <c r="G2115" i="20"/>
  <c r="Q2115" i="20" s="1"/>
  <c r="U2115" i="20" s="1"/>
  <c r="G2116" i="20"/>
  <c r="Q2116" i="20" s="1"/>
  <c r="U2116" i="20" s="1"/>
  <c r="G2117" i="20"/>
  <c r="Q2117" i="20" s="1"/>
  <c r="U2117" i="20" s="1"/>
  <c r="G2118" i="20"/>
  <c r="Q2118" i="20" s="1"/>
  <c r="U2118" i="20" s="1"/>
  <c r="G2119" i="20"/>
  <c r="Q2119" i="20" s="1"/>
  <c r="U2119" i="20" s="1"/>
  <c r="G2120" i="20"/>
  <c r="Q2120" i="20" s="1"/>
  <c r="U2120" i="20" s="1"/>
  <c r="G2121" i="20"/>
  <c r="Q2121" i="20" s="1"/>
  <c r="U2121" i="20" s="1"/>
  <c r="G2122" i="20"/>
  <c r="Q2122" i="20" s="1"/>
  <c r="U2122" i="20" s="1"/>
  <c r="G2123" i="20"/>
  <c r="Q2123" i="20" s="1"/>
  <c r="U2123" i="20" s="1"/>
  <c r="G2124" i="20"/>
  <c r="Q2124" i="20" s="1"/>
  <c r="U2124" i="20" s="1"/>
  <c r="G2125" i="20"/>
  <c r="Q2125" i="20" s="1"/>
  <c r="U2125" i="20" s="1"/>
  <c r="G2126" i="20"/>
  <c r="Q2126" i="20" s="1"/>
  <c r="U2126" i="20" s="1"/>
  <c r="G2127" i="20"/>
  <c r="Q2127" i="20" s="1"/>
  <c r="U2127" i="20" s="1"/>
  <c r="G2128" i="20"/>
  <c r="Q2128" i="20" s="1"/>
  <c r="U2128" i="20" s="1"/>
  <c r="G2129" i="20"/>
  <c r="Q2129" i="20" s="1"/>
  <c r="U2129" i="20" s="1"/>
  <c r="G2130" i="20"/>
  <c r="Q2130" i="20" s="1"/>
  <c r="U2130" i="20" s="1"/>
  <c r="G2131" i="20"/>
  <c r="Q2131" i="20" s="1"/>
  <c r="U2131" i="20" s="1"/>
  <c r="G2132" i="20"/>
  <c r="Q2132" i="20" s="1"/>
  <c r="U2132" i="20" s="1"/>
  <c r="G2133" i="20"/>
  <c r="Q2133" i="20" s="1"/>
  <c r="U2133" i="20" s="1"/>
  <c r="G2134" i="20"/>
  <c r="Q2134" i="20" s="1"/>
  <c r="U2134" i="20" s="1"/>
  <c r="G2135" i="20"/>
  <c r="Q2135" i="20" s="1"/>
  <c r="U2135" i="20" s="1"/>
  <c r="G2136" i="20"/>
  <c r="Q2136" i="20" s="1"/>
  <c r="U2136" i="20" s="1"/>
  <c r="G2137" i="20"/>
  <c r="Q2137" i="20" s="1"/>
  <c r="U2137" i="20" s="1"/>
  <c r="G2138" i="20"/>
  <c r="Q2138" i="20" s="1"/>
  <c r="U2138" i="20" s="1"/>
  <c r="G2139" i="20"/>
  <c r="Q2139" i="20" s="1"/>
  <c r="U2139" i="20" s="1"/>
  <c r="G2140" i="20"/>
  <c r="Q2140" i="20" s="1"/>
  <c r="U2140" i="20" s="1"/>
  <c r="G2141" i="20"/>
  <c r="Q2141" i="20" s="1"/>
  <c r="U2141" i="20" s="1"/>
  <c r="G2142" i="20"/>
  <c r="Q2142" i="20" s="1"/>
  <c r="U2142" i="20" s="1"/>
  <c r="G2143" i="20"/>
  <c r="Q2143" i="20" s="1"/>
  <c r="U2143" i="20" s="1"/>
  <c r="G2144" i="20"/>
  <c r="Q2144" i="20" s="1"/>
  <c r="U2144" i="20" s="1"/>
  <c r="G2145" i="20"/>
  <c r="Q2145" i="20" s="1"/>
  <c r="U2145" i="20" s="1"/>
  <c r="G2146" i="20"/>
  <c r="Q2146" i="20" s="1"/>
  <c r="U2146" i="20" s="1"/>
  <c r="G2147" i="20"/>
  <c r="Q2147" i="20" s="1"/>
  <c r="U2147" i="20" s="1"/>
  <c r="G2148" i="20"/>
  <c r="Q2148" i="20" s="1"/>
  <c r="U2148" i="20" s="1"/>
  <c r="G2149" i="20"/>
  <c r="Q2149" i="20" s="1"/>
  <c r="U2149" i="20" s="1"/>
  <c r="G2150" i="20"/>
  <c r="Q2150" i="20" s="1"/>
  <c r="U2150" i="20" s="1"/>
  <c r="G2151" i="20"/>
  <c r="Q2151" i="20" s="1"/>
  <c r="U2151" i="20" s="1"/>
  <c r="G2152" i="20"/>
  <c r="Q2152" i="20" s="1"/>
  <c r="U2152" i="20" s="1"/>
  <c r="G2153" i="20"/>
  <c r="Q2153" i="20" s="1"/>
  <c r="U2153" i="20" s="1"/>
  <c r="G2154" i="20"/>
  <c r="Q2154" i="20" s="1"/>
  <c r="U2154" i="20" s="1"/>
  <c r="G2155" i="20"/>
  <c r="Q2155" i="20" s="1"/>
  <c r="U2155" i="20" s="1"/>
  <c r="G2156" i="20"/>
  <c r="Q2156" i="20" s="1"/>
  <c r="U2156" i="20" s="1"/>
  <c r="G2157" i="20"/>
  <c r="Q2157" i="20" s="1"/>
  <c r="U2157" i="20" s="1"/>
  <c r="G2158" i="20"/>
  <c r="Q2158" i="20" s="1"/>
  <c r="U2158" i="20" s="1"/>
  <c r="G2159" i="20"/>
  <c r="Q2159" i="20" s="1"/>
  <c r="U2159" i="20" s="1"/>
  <c r="G2160" i="20"/>
  <c r="Q2160" i="20" s="1"/>
  <c r="U2160" i="20" s="1"/>
  <c r="G2161" i="20"/>
  <c r="Q2161" i="20" s="1"/>
  <c r="U2161" i="20" s="1"/>
  <c r="G2162" i="20"/>
  <c r="Q2162" i="20" s="1"/>
  <c r="U2162" i="20" s="1"/>
  <c r="G2163" i="20"/>
  <c r="Q2163" i="20" s="1"/>
  <c r="U2163" i="20" s="1"/>
  <c r="G2164" i="20"/>
  <c r="Q2164" i="20" s="1"/>
  <c r="U2164" i="20" s="1"/>
  <c r="G2165" i="20"/>
  <c r="Q2165" i="20" s="1"/>
  <c r="U2165" i="20" s="1"/>
  <c r="G2166" i="20"/>
  <c r="Q2166" i="20" s="1"/>
  <c r="U2166" i="20" s="1"/>
  <c r="G2167" i="20"/>
  <c r="Q2167" i="20" s="1"/>
  <c r="U2167" i="20" s="1"/>
  <c r="G2168" i="20"/>
  <c r="Q2168" i="20" s="1"/>
  <c r="U2168" i="20" s="1"/>
  <c r="G2169" i="20"/>
  <c r="Q2169" i="20" s="1"/>
  <c r="U2169" i="20" s="1"/>
  <c r="G2170" i="20"/>
  <c r="Q2170" i="20" s="1"/>
  <c r="U2170" i="20" s="1"/>
  <c r="G2171" i="20"/>
  <c r="Q2171" i="20" s="1"/>
  <c r="U2171" i="20" s="1"/>
  <c r="G2172" i="20"/>
  <c r="Q2172" i="20" s="1"/>
  <c r="U2172" i="20" s="1"/>
  <c r="G2173" i="20"/>
  <c r="Q2173" i="20" s="1"/>
  <c r="U2173" i="20" s="1"/>
  <c r="G2174" i="20"/>
  <c r="Q2174" i="20" s="1"/>
  <c r="U2174" i="20" s="1"/>
  <c r="G2175" i="20"/>
  <c r="Q2175" i="20" s="1"/>
  <c r="U2175" i="20" s="1"/>
  <c r="G2176" i="20"/>
  <c r="Q2176" i="20" s="1"/>
  <c r="U2176" i="20" s="1"/>
  <c r="G2177" i="20"/>
  <c r="Q2177" i="20" s="1"/>
  <c r="U2177" i="20" s="1"/>
  <c r="G2178" i="20"/>
  <c r="Q2178" i="20" s="1"/>
  <c r="U2178" i="20" s="1"/>
  <c r="G2179" i="20"/>
  <c r="Q2179" i="20" s="1"/>
  <c r="U2179" i="20" s="1"/>
  <c r="G2180" i="20"/>
  <c r="Q2180" i="20" s="1"/>
  <c r="U2180" i="20" s="1"/>
  <c r="G2181" i="20"/>
  <c r="Q2181" i="20" s="1"/>
  <c r="U2181" i="20" s="1"/>
  <c r="G2182" i="20"/>
  <c r="Q2182" i="20" s="1"/>
  <c r="U2182" i="20" s="1"/>
  <c r="G2183" i="20"/>
  <c r="Q2183" i="20" s="1"/>
  <c r="U2183" i="20" s="1"/>
  <c r="G2184" i="20"/>
  <c r="Q2184" i="20" s="1"/>
  <c r="U2184" i="20" s="1"/>
  <c r="G2185" i="20"/>
  <c r="Q2185" i="20" s="1"/>
  <c r="U2185" i="20" s="1"/>
  <c r="G2186" i="20"/>
  <c r="Q2186" i="20" s="1"/>
  <c r="U2186" i="20" s="1"/>
  <c r="G2187" i="20"/>
  <c r="Q2187" i="20" s="1"/>
  <c r="U2187" i="20" s="1"/>
  <c r="G2188" i="20"/>
  <c r="Q2188" i="20" s="1"/>
  <c r="U2188" i="20" s="1"/>
  <c r="G2189" i="20"/>
  <c r="Q2189" i="20" s="1"/>
  <c r="U2189" i="20" s="1"/>
  <c r="G2190" i="20"/>
  <c r="Q2190" i="20" s="1"/>
  <c r="U2190" i="20" s="1"/>
  <c r="G2191" i="20"/>
  <c r="Q2191" i="20" s="1"/>
  <c r="U2191" i="20" s="1"/>
  <c r="G2192" i="20"/>
  <c r="Q2192" i="20" s="1"/>
  <c r="U2192" i="20" s="1"/>
  <c r="G2193" i="20"/>
  <c r="Q2193" i="20" s="1"/>
  <c r="U2193" i="20" s="1"/>
  <c r="G2194" i="20"/>
  <c r="Q2194" i="20" s="1"/>
  <c r="U2194" i="20" s="1"/>
  <c r="G2195" i="20"/>
  <c r="Q2195" i="20" s="1"/>
  <c r="U2195" i="20" s="1"/>
  <c r="G2196" i="20"/>
  <c r="Q2196" i="20" s="1"/>
  <c r="U2196" i="20" s="1"/>
  <c r="G2197" i="20"/>
  <c r="Q2197" i="20" s="1"/>
  <c r="U2197" i="20" s="1"/>
  <c r="G2198" i="20"/>
  <c r="Q2198" i="20" s="1"/>
  <c r="U2198" i="20" s="1"/>
  <c r="G2199" i="20"/>
  <c r="Q2199" i="20" s="1"/>
  <c r="U2199" i="20" s="1"/>
  <c r="G2200" i="20"/>
  <c r="Q2200" i="20" s="1"/>
  <c r="U2200" i="20" s="1"/>
  <c r="G2201" i="20"/>
  <c r="Q2201" i="20" s="1"/>
  <c r="U2201" i="20" s="1"/>
  <c r="G2202" i="20"/>
  <c r="Q2202" i="20" s="1"/>
  <c r="U2202" i="20" s="1"/>
  <c r="G2203" i="20"/>
  <c r="Q2203" i="20" s="1"/>
  <c r="U2203" i="20" s="1"/>
  <c r="G2204" i="20"/>
  <c r="Q2204" i="20" s="1"/>
  <c r="U2204" i="20" s="1"/>
  <c r="G2205" i="20"/>
  <c r="Q2205" i="20" s="1"/>
  <c r="U2205" i="20" s="1"/>
  <c r="G2206" i="20"/>
  <c r="Q2206" i="20" s="1"/>
  <c r="U2206" i="20" s="1"/>
  <c r="G2207" i="20"/>
  <c r="Q2207" i="20" s="1"/>
  <c r="U2207" i="20" s="1"/>
  <c r="G2208" i="20"/>
  <c r="Q2208" i="20" s="1"/>
  <c r="U2208" i="20" s="1"/>
  <c r="G2209" i="20"/>
  <c r="Q2209" i="20" s="1"/>
  <c r="U2209" i="20" s="1"/>
  <c r="G2210" i="20"/>
  <c r="Q2210" i="20" s="1"/>
  <c r="U2210" i="20" s="1"/>
  <c r="G2211" i="20"/>
  <c r="Q2211" i="20" s="1"/>
  <c r="U2211" i="20" s="1"/>
  <c r="G2212" i="20"/>
  <c r="Q2212" i="20" s="1"/>
  <c r="U2212" i="20" s="1"/>
  <c r="G2213" i="20"/>
  <c r="Q2213" i="20" s="1"/>
  <c r="U2213" i="20" s="1"/>
  <c r="G2214" i="20"/>
  <c r="Q2214" i="20" s="1"/>
  <c r="U2214" i="20" s="1"/>
  <c r="G2215" i="20"/>
  <c r="Q2215" i="20" s="1"/>
  <c r="U2215" i="20" s="1"/>
  <c r="G2216" i="20"/>
  <c r="Q2216" i="20" s="1"/>
  <c r="U2216" i="20" s="1"/>
  <c r="G2217" i="20"/>
  <c r="Q2217" i="20" s="1"/>
  <c r="U2217" i="20" s="1"/>
  <c r="G2218" i="20"/>
  <c r="Q2218" i="20" s="1"/>
  <c r="U2218" i="20" s="1"/>
  <c r="G2219" i="20"/>
  <c r="Q2219" i="20" s="1"/>
  <c r="U2219" i="20" s="1"/>
  <c r="G2220" i="20"/>
  <c r="Q2220" i="20" s="1"/>
  <c r="U2220" i="20" s="1"/>
  <c r="G2221" i="20"/>
  <c r="Q2221" i="20" s="1"/>
  <c r="U2221" i="20" s="1"/>
  <c r="G2222" i="20"/>
  <c r="Q2222" i="20" s="1"/>
  <c r="U2222" i="20" s="1"/>
  <c r="G2223" i="20"/>
  <c r="Q2223" i="20" s="1"/>
  <c r="U2223" i="20" s="1"/>
  <c r="G2224" i="20"/>
  <c r="Q2224" i="20" s="1"/>
  <c r="U2224" i="20" s="1"/>
  <c r="G2225" i="20"/>
  <c r="Q2225" i="20" s="1"/>
  <c r="U2225" i="20" s="1"/>
  <c r="G2226" i="20"/>
  <c r="Q2226" i="20" s="1"/>
  <c r="U2226" i="20" s="1"/>
  <c r="G2227" i="20"/>
  <c r="Q2227" i="20" s="1"/>
  <c r="U2227" i="20" s="1"/>
  <c r="G2228" i="20"/>
  <c r="Q2228" i="20" s="1"/>
  <c r="U2228" i="20" s="1"/>
  <c r="G2229" i="20"/>
  <c r="Q2229" i="20" s="1"/>
  <c r="U2229" i="20" s="1"/>
  <c r="G2230" i="20"/>
  <c r="Q2230" i="20" s="1"/>
  <c r="U2230" i="20" s="1"/>
  <c r="G2231" i="20"/>
  <c r="Q2231" i="20" s="1"/>
  <c r="U2231" i="20" s="1"/>
  <c r="G2232" i="20"/>
  <c r="Q2232" i="20" s="1"/>
  <c r="U2232" i="20" s="1"/>
  <c r="G2233" i="20"/>
  <c r="Q2233" i="20" s="1"/>
  <c r="U2233" i="20" s="1"/>
  <c r="G2234" i="20"/>
  <c r="Q2234" i="20" s="1"/>
  <c r="U2234" i="20" s="1"/>
  <c r="G2235" i="20"/>
  <c r="Q2235" i="20" s="1"/>
  <c r="U2235" i="20" s="1"/>
  <c r="G2236" i="20"/>
  <c r="Q2236" i="20" s="1"/>
  <c r="U2236" i="20" s="1"/>
  <c r="G2237" i="20"/>
  <c r="Q2237" i="20" s="1"/>
  <c r="U2237" i="20" s="1"/>
  <c r="G2238" i="20"/>
  <c r="Q2238" i="20" s="1"/>
  <c r="U2238" i="20" s="1"/>
  <c r="G2239" i="20"/>
  <c r="Q2239" i="20" s="1"/>
  <c r="U2239" i="20" s="1"/>
  <c r="G2240" i="20"/>
  <c r="Q2240" i="20" s="1"/>
  <c r="U2240" i="20" s="1"/>
  <c r="G2241" i="20"/>
  <c r="Q2241" i="20" s="1"/>
  <c r="U2241" i="20" s="1"/>
  <c r="G2242" i="20"/>
  <c r="Q2242" i="20" s="1"/>
  <c r="U2242" i="20" s="1"/>
  <c r="G2243" i="20"/>
  <c r="Q2243" i="20" s="1"/>
  <c r="U2243" i="20" s="1"/>
  <c r="G2244" i="20"/>
  <c r="Q2244" i="20" s="1"/>
  <c r="U2244" i="20" s="1"/>
  <c r="G2245" i="20"/>
  <c r="Q2245" i="20" s="1"/>
  <c r="U2245" i="20" s="1"/>
  <c r="G2246" i="20"/>
  <c r="Q2246" i="20" s="1"/>
  <c r="U2246" i="20" s="1"/>
  <c r="G2247" i="20"/>
  <c r="Q2247" i="20" s="1"/>
  <c r="U2247" i="20" s="1"/>
  <c r="G2248" i="20"/>
  <c r="Q2248" i="20" s="1"/>
  <c r="U2248" i="20" s="1"/>
  <c r="G2249" i="20"/>
  <c r="Q2249" i="20" s="1"/>
  <c r="U2249" i="20" s="1"/>
  <c r="G2250" i="20"/>
  <c r="Q2250" i="20" s="1"/>
  <c r="U2250" i="20" s="1"/>
  <c r="G2251" i="20"/>
  <c r="Q2251" i="20" s="1"/>
  <c r="U2251" i="20" s="1"/>
  <c r="G2252" i="20"/>
  <c r="Q2252" i="20" s="1"/>
  <c r="U2252" i="20" s="1"/>
  <c r="G2253" i="20"/>
  <c r="Q2253" i="20" s="1"/>
  <c r="U2253" i="20" s="1"/>
  <c r="G2254" i="20"/>
  <c r="Q2254" i="20" s="1"/>
  <c r="U2254" i="20" s="1"/>
  <c r="G2255" i="20"/>
  <c r="Q2255" i="20" s="1"/>
  <c r="U2255" i="20" s="1"/>
  <c r="G2256" i="20"/>
  <c r="Q2256" i="20" s="1"/>
  <c r="U2256" i="20" s="1"/>
  <c r="G2257" i="20"/>
  <c r="Q2257" i="20" s="1"/>
  <c r="U2257" i="20" s="1"/>
  <c r="G2258" i="20"/>
  <c r="Q2258" i="20" s="1"/>
  <c r="U2258" i="20" s="1"/>
  <c r="G2259" i="20"/>
  <c r="Q2259" i="20" s="1"/>
  <c r="U2259" i="20" s="1"/>
  <c r="G2260" i="20"/>
  <c r="Q2260" i="20" s="1"/>
  <c r="U2260" i="20" s="1"/>
  <c r="G2261" i="20"/>
  <c r="Q2261" i="20" s="1"/>
  <c r="U2261" i="20" s="1"/>
  <c r="G2262" i="20"/>
  <c r="Q2262" i="20" s="1"/>
  <c r="U2262" i="20" s="1"/>
  <c r="G2263" i="20"/>
  <c r="Q2263" i="20" s="1"/>
  <c r="U2263" i="20" s="1"/>
  <c r="G2264" i="20"/>
  <c r="Q2264" i="20" s="1"/>
  <c r="U2264" i="20" s="1"/>
  <c r="G2265" i="20"/>
  <c r="Q2265" i="20" s="1"/>
  <c r="U2265" i="20" s="1"/>
  <c r="G2266" i="20"/>
  <c r="Q2266" i="20" s="1"/>
  <c r="U2266" i="20" s="1"/>
  <c r="G2267" i="20"/>
  <c r="Q2267" i="20" s="1"/>
  <c r="U2267" i="20" s="1"/>
  <c r="G2268" i="20"/>
  <c r="Q2268" i="20" s="1"/>
  <c r="U2268" i="20" s="1"/>
  <c r="G2269" i="20"/>
  <c r="Q2269" i="20" s="1"/>
  <c r="U2269" i="20" s="1"/>
  <c r="G2270" i="20"/>
  <c r="Q2270" i="20" s="1"/>
  <c r="U2270" i="20" s="1"/>
  <c r="G2271" i="20"/>
  <c r="Q2271" i="20" s="1"/>
  <c r="U2271" i="20" s="1"/>
  <c r="G2272" i="20"/>
  <c r="Q2272" i="20" s="1"/>
  <c r="U2272" i="20" s="1"/>
  <c r="G2273" i="20"/>
  <c r="Q2273" i="20" s="1"/>
  <c r="U2273" i="20" s="1"/>
  <c r="G2274" i="20"/>
  <c r="Q2274" i="20" s="1"/>
  <c r="U2274" i="20" s="1"/>
  <c r="G2275" i="20"/>
  <c r="Q2275" i="20" s="1"/>
  <c r="U2275" i="20" s="1"/>
  <c r="G2276" i="20"/>
  <c r="Q2276" i="20" s="1"/>
  <c r="U2276" i="20" s="1"/>
  <c r="G2277" i="20"/>
  <c r="Q2277" i="20" s="1"/>
  <c r="U2277" i="20" s="1"/>
  <c r="G2278" i="20"/>
  <c r="Q2278" i="20" s="1"/>
  <c r="U2278" i="20" s="1"/>
  <c r="G2279" i="20"/>
  <c r="Q2279" i="20" s="1"/>
  <c r="U2279" i="20" s="1"/>
  <c r="G2280" i="20"/>
  <c r="Q2280" i="20" s="1"/>
  <c r="U2280" i="20" s="1"/>
  <c r="G2281" i="20"/>
  <c r="Q2281" i="20" s="1"/>
  <c r="U2281" i="20" s="1"/>
  <c r="G2282" i="20"/>
  <c r="Q2282" i="20" s="1"/>
  <c r="U2282" i="20" s="1"/>
  <c r="G2283" i="20"/>
  <c r="Q2283" i="20" s="1"/>
  <c r="U2283" i="20" s="1"/>
  <c r="G2284" i="20"/>
  <c r="Q2284" i="20" s="1"/>
  <c r="U2284" i="20" s="1"/>
  <c r="G2285" i="20"/>
  <c r="Q2285" i="20" s="1"/>
  <c r="U2285" i="20" s="1"/>
  <c r="G2286" i="20"/>
  <c r="Q2286" i="20" s="1"/>
  <c r="U2286" i="20" s="1"/>
  <c r="G2287" i="20"/>
  <c r="Q2287" i="20" s="1"/>
  <c r="U2287" i="20" s="1"/>
  <c r="G2288" i="20"/>
  <c r="Q2288" i="20" s="1"/>
  <c r="U2288" i="20" s="1"/>
  <c r="G2289" i="20"/>
  <c r="Q2289" i="20" s="1"/>
  <c r="U2289" i="20" s="1"/>
  <c r="G2290" i="20"/>
  <c r="Q2290" i="20" s="1"/>
  <c r="U2290" i="20" s="1"/>
  <c r="G2291" i="20"/>
  <c r="Q2291" i="20" s="1"/>
  <c r="U2291" i="20" s="1"/>
  <c r="G2292" i="20"/>
  <c r="Q2292" i="20" s="1"/>
  <c r="U2292" i="20" s="1"/>
  <c r="G2293" i="20"/>
  <c r="Q2293" i="20" s="1"/>
  <c r="U2293" i="20" s="1"/>
  <c r="G2294" i="20"/>
  <c r="Q2294" i="20" s="1"/>
  <c r="U2294" i="20" s="1"/>
  <c r="G2295" i="20"/>
  <c r="Q2295" i="20" s="1"/>
  <c r="U2295" i="20" s="1"/>
  <c r="G2296" i="20"/>
  <c r="Q2296" i="20" s="1"/>
  <c r="U2296" i="20" s="1"/>
  <c r="G2297" i="20"/>
  <c r="Q2297" i="20" s="1"/>
  <c r="U2297" i="20" s="1"/>
  <c r="G2298" i="20"/>
  <c r="Q2298" i="20" s="1"/>
  <c r="U2298" i="20" s="1"/>
  <c r="G2299" i="20"/>
  <c r="Q2299" i="20" s="1"/>
  <c r="U2299" i="20" s="1"/>
  <c r="G2300" i="20"/>
  <c r="Q2300" i="20" s="1"/>
  <c r="U2300" i="20" s="1"/>
  <c r="G2301" i="20"/>
  <c r="Q2301" i="20" s="1"/>
  <c r="U2301" i="20" s="1"/>
  <c r="G2302" i="20"/>
  <c r="Q2302" i="20" s="1"/>
  <c r="U2302" i="20" s="1"/>
  <c r="G2303" i="20"/>
  <c r="Q2303" i="20" s="1"/>
  <c r="U2303" i="20" s="1"/>
  <c r="G2304" i="20"/>
  <c r="Q2304" i="20" s="1"/>
  <c r="U2304" i="20" s="1"/>
  <c r="G2305" i="20"/>
  <c r="Q2305" i="20" s="1"/>
  <c r="U2305" i="20" s="1"/>
  <c r="G2306" i="20"/>
  <c r="Q2306" i="20" s="1"/>
  <c r="U2306" i="20" s="1"/>
  <c r="G2307" i="20"/>
  <c r="Q2307" i="20" s="1"/>
  <c r="U2307" i="20" s="1"/>
  <c r="G2308" i="20"/>
  <c r="Q2308" i="20" s="1"/>
  <c r="U2308" i="20" s="1"/>
  <c r="G2309" i="20"/>
  <c r="Q2309" i="20" s="1"/>
  <c r="U2309" i="20" s="1"/>
  <c r="G2310" i="20"/>
  <c r="Q2310" i="20" s="1"/>
  <c r="U2310" i="20" s="1"/>
  <c r="G2311" i="20"/>
  <c r="Q2311" i="20" s="1"/>
  <c r="U2311" i="20" s="1"/>
  <c r="G2312" i="20"/>
  <c r="Q2312" i="20" s="1"/>
  <c r="U2312" i="20" s="1"/>
  <c r="G2313" i="20"/>
  <c r="Q2313" i="20" s="1"/>
  <c r="U2313" i="20" s="1"/>
  <c r="G2314" i="20"/>
  <c r="Q2314" i="20" s="1"/>
  <c r="U2314" i="20" s="1"/>
  <c r="G2315" i="20"/>
  <c r="Q2315" i="20" s="1"/>
  <c r="U2315" i="20" s="1"/>
  <c r="G2316" i="20"/>
  <c r="Q2316" i="20" s="1"/>
  <c r="U2316" i="20" s="1"/>
  <c r="G2317" i="20"/>
  <c r="Q2317" i="20" s="1"/>
  <c r="U2317" i="20" s="1"/>
  <c r="G2318" i="20"/>
  <c r="Q2318" i="20" s="1"/>
  <c r="U2318" i="20" s="1"/>
  <c r="G2319" i="20"/>
  <c r="Q2319" i="20" s="1"/>
  <c r="U2319" i="20" s="1"/>
  <c r="G2320" i="20"/>
  <c r="Q2320" i="20" s="1"/>
  <c r="U2320" i="20" s="1"/>
  <c r="G2321" i="20"/>
  <c r="Q2321" i="20" s="1"/>
  <c r="U2321" i="20" s="1"/>
  <c r="G2322" i="20"/>
  <c r="Q2322" i="20" s="1"/>
  <c r="U2322" i="20" s="1"/>
  <c r="G2323" i="20"/>
  <c r="Q2323" i="20" s="1"/>
  <c r="U2323" i="20" s="1"/>
  <c r="G2324" i="20"/>
  <c r="Q2324" i="20" s="1"/>
  <c r="U2324" i="20" s="1"/>
  <c r="G2325" i="20"/>
  <c r="Q2325" i="20" s="1"/>
  <c r="U2325" i="20" s="1"/>
  <c r="G2326" i="20"/>
  <c r="Q2326" i="20" s="1"/>
  <c r="U2326" i="20" s="1"/>
  <c r="G2327" i="20"/>
  <c r="Q2327" i="20" s="1"/>
  <c r="U2327" i="20" s="1"/>
  <c r="G2328" i="20"/>
  <c r="Q2328" i="20" s="1"/>
  <c r="U2328" i="20" s="1"/>
  <c r="G2329" i="20"/>
  <c r="Q2329" i="20" s="1"/>
  <c r="U2329" i="20" s="1"/>
  <c r="G2330" i="20"/>
  <c r="Q2330" i="20" s="1"/>
  <c r="U2330" i="20" s="1"/>
  <c r="G2331" i="20"/>
  <c r="Q2331" i="20" s="1"/>
  <c r="U2331" i="20" s="1"/>
  <c r="G2332" i="20"/>
  <c r="Q2332" i="20" s="1"/>
  <c r="U2332" i="20" s="1"/>
  <c r="G2333" i="20"/>
  <c r="Q2333" i="20" s="1"/>
  <c r="U2333" i="20" s="1"/>
  <c r="G2334" i="20"/>
  <c r="Q2334" i="20" s="1"/>
  <c r="U2334" i="20" s="1"/>
  <c r="G2335" i="20"/>
  <c r="Q2335" i="20" s="1"/>
  <c r="U2335" i="20" s="1"/>
  <c r="G2336" i="20"/>
  <c r="Q2336" i="20" s="1"/>
  <c r="U2336" i="20" s="1"/>
  <c r="G2337" i="20"/>
  <c r="Q2337" i="20" s="1"/>
  <c r="U2337" i="20" s="1"/>
  <c r="G2338" i="20"/>
  <c r="Q2338" i="20" s="1"/>
  <c r="U2338" i="20" s="1"/>
  <c r="G2339" i="20"/>
  <c r="Q2339" i="20" s="1"/>
  <c r="U2339" i="20" s="1"/>
  <c r="G2340" i="20"/>
  <c r="Q2340" i="20" s="1"/>
  <c r="U2340" i="20" s="1"/>
  <c r="G2341" i="20"/>
  <c r="Q2341" i="20" s="1"/>
  <c r="U2341" i="20" s="1"/>
  <c r="G2342" i="20"/>
  <c r="Q2342" i="20" s="1"/>
  <c r="U2342" i="20" s="1"/>
  <c r="G2343" i="20"/>
  <c r="Q2343" i="20" s="1"/>
  <c r="U2343" i="20" s="1"/>
  <c r="G2344" i="20"/>
  <c r="Q2344" i="20" s="1"/>
  <c r="U2344" i="20" s="1"/>
  <c r="G2345" i="20"/>
  <c r="Q2345" i="20" s="1"/>
  <c r="U2345" i="20" s="1"/>
  <c r="G2346" i="20"/>
  <c r="Q2346" i="20" s="1"/>
  <c r="U2346" i="20" s="1"/>
  <c r="G2347" i="20"/>
  <c r="Q2347" i="20" s="1"/>
  <c r="U2347" i="20" s="1"/>
  <c r="G2348" i="20"/>
  <c r="Q2348" i="20" s="1"/>
  <c r="U2348" i="20" s="1"/>
  <c r="G2349" i="20"/>
  <c r="Q2349" i="20" s="1"/>
  <c r="U2349" i="20" s="1"/>
  <c r="G2350" i="20"/>
  <c r="Q2350" i="20" s="1"/>
  <c r="U2350" i="20" s="1"/>
  <c r="G2351" i="20"/>
  <c r="Q2351" i="20" s="1"/>
  <c r="U2351" i="20" s="1"/>
  <c r="G2352" i="20"/>
  <c r="Q2352" i="20" s="1"/>
  <c r="U2352" i="20" s="1"/>
  <c r="G2353" i="20"/>
  <c r="Q2353" i="20" s="1"/>
  <c r="U2353" i="20" s="1"/>
  <c r="G2354" i="20"/>
  <c r="Q2354" i="20" s="1"/>
  <c r="U2354" i="20" s="1"/>
  <c r="G2355" i="20"/>
  <c r="Q2355" i="20" s="1"/>
  <c r="U2355" i="20" s="1"/>
  <c r="G2356" i="20"/>
  <c r="Q2356" i="20" s="1"/>
  <c r="U2356" i="20" s="1"/>
  <c r="G2357" i="20"/>
  <c r="Q2357" i="20" s="1"/>
  <c r="U2357" i="20" s="1"/>
  <c r="G2358" i="20"/>
  <c r="Q2358" i="20" s="1"/>
  <c r="U2358" i="20" s="1"/>
  <c r="G2359" i="20"/>
  <c r="Q2359" i="20" s="1"/>
  <c r="U2359" i="20" s="1"/>
  <c r="G2360" i="20"/>
  <c r="Q2360" i="20" s="1"/>
  <c r="U2360" i="20" s="1"/>
  <c r="G2361" i="20"/>
  <c r="Q2361" i="20" s="1"/>
  <c r="U2361" i="20" s="1"/>
  <c r="G2362" i="20"/>
  <c r="Q2362" i="20" s="1"/>
  <c r="U2362" i="20" s="1"/>
  <c r="G2363" i="20"/>
  <c r="Q2363" i="20" s="1"/>
  <c r="U2363" i="20" s="1"/>
  <c r="G2364" i="20"/>
  <c r="Q2364" i="20" s="1"/>
  <c r="U2364" i="20" s="1"/>
  <c r="G2365" i="20"/>
  <c r="Q2365" i="20" s="1"/>
  <c r="U2365" i="20" s="1"/>
  <c r="G2366" i="20"/>
  <c r="Q2366" i="20" s="1"/>
  <c r="U2366" i="20" s="1"/>
  <c r="G2367" i="20"/>
  <c r="Q2367" i="20" s="1"/>
  <c r="U2367" i="20" s="1"/>
  <c r="G2368" i="20"/>
  <c r="Q2368" i="20" s="1"/>
  <c r="U2368" i="20" s="1"/>
  <c r="G2369" i="20"/>
  <c r="Q2369" i="20" s="1"/>
  <c r="U2369" i="20" s="1"/>
  <c r="G2370" i="20"/>
  <c r="Q2370" i="20" s="1"/>
  <c r="U2370" i="20" s="1"/>
  <c r="G2371" i="20"/>
  <c r="Q2371" i="20" s="1"/>
  <c r="U2371" i="20" s="1"/>
  <c r="G2372" i="20"/>
  <c r="Q2372" i="20" s="1"/>
  <c r="U2372" i="20" s="1"/>
  <c r="G2373" i="20"/>
  <c r="Q2373" i="20" s="1"/>
  <c r="U2373" i="20" s="1"/>
  <c r="G2374" i="20"/>
  <c r="Q2374" i="20" s="1"/>
  <c r="U2374" i="20" s="1"/>
  <c r="G2375" i="20"/>
  <c r="Q2375" i="20" s="1"/>
  <c r="U2375" i="20" s="1"/>
  <c r="G2376" i="20"/>
  <c r="Q2376" i="20" s="1"/>
  <c r="U2376" i="20" s="1"/>
  <c r="G2377" i="20"/>
  <c r="Q2377" i="20" s="1"/>
  <c r="U2377" i="20" s="1"/>
  <c r="G2378" i="20"/>
  <c r="Q2378" i="20" s="1"/>
  <c r="U2378" i="20" s="1"/>
  <c r="G2379" i="20"/>
  <c r="Q2379" i="20" s="1"/>
  <c r="U2379" i="20" s="1"/>
  <c r="G2380" i="20"/>
  <c r="Q2380" i="20" s="1"/>
  <c r="U2380" i="20" s="1"/>
  <c r="G2381" i="20"/>
  <c r="Q2381" i="20" s="1"/>
  <c r="U2381" i="20" s="1"/>
  <c r="G2382" i="20"/>
  <c r="Q2382" i="20" s="1"/>
  <c r="U2382" i="20" s="1"/>
  <c r="G2383" i="20"/>
  <c r="Q2383" i="20" s="1"/>
  <c r="U2383" i="20" s="1"/>
  <c r="G2384" i="20"/>
  <c r="Q2384" i="20" s="1"/>
  <c r="U2384" i="20" s="1"/>
  <c r="G2385" i="20"/>
  <c r="Q2385" i="20" s="1"/>
  <c r="U2385" i="20" s="1"/>
  <c r="G2386" i="20"/>
  <c r="Q2386" i="20" s="1"/>
  <c r="U2386" i="20" s="1"/>
  <c r="G2387" i="20"/>
  <c r="Q2387" i="20" s="1"/>
  <c r="U2387" i="20" s="1"/>
  <c r="G2388" i="20"/>
  <c r="Q2388" i="20" s="1"/>
  <c r="U2388" i="20" s="1"/>
  <c r="G2389" i="20"/>
  <c r="Q2389" i="20" s="1"/>
  <c r="U2389" i="20" s="1"/>
  <c r="G2390" i="20"/>
  <c r="Q2390" i="20" s="1"/>
  <c r="U2390" i="20" s="1"/>
  <c r="G2391" i="20"/>
  <c r="Q2391" i="20" s="1"/>
  <c r="U2391" i="20" s="1"/>
  <c r="G2392" i="20"/>
  <c r="Q2392" i="20" s="1"/>
  <c r="U2392" i="20" s="1"/>
  <c r="G2393" i="20"/>
  <c r="Q2393" i="20" s="1"/>
  <c r="U2393" i="20" s="1"/>
  <c r="G2394" i="20"/>
  <c r="Q2394" i="20" s="1"/>
  <c r="U2394" i="20" s="1"/>
  <c r="G2395" i="20"/>
  <c r="Q2395" i="20" s="1"/>
  <c r="U2395" i="20" s="1"/>
  <c r="G2396" i="20"/>
  <c r="Q2396" i="20" s="1"/>
  <c r="U2396" i="20" s="1"/>
  <c r="G2397" i="20"/>
  <c r="Q2397" i="20" s="1"/>
  <c r="U2397" i="20" s="1"/>
  <c r="G2398" i="20"/>
  <c r="Q2398" i="20" s="1"/>
  <c r="U2398" i="20" s="1"/>
  <c r="G2399" i="20"/>
  <c r="Q2399" i="20" s="1"/>
  <c r="U2399" i="20" s="1"/>
  <c r="G2400" i="20"/>
  <c r="Q2400" i="20" s="1"/>
  <c r="U2400" i="20" s="1"/>
  <c r="G2401" i="20"/>
  <c r="Q2401" i="20" s="1"/>
  <c r="U2401" i="20" s="1"/>
  <c r="G2402" i="20"/>
  <c r="Q2402" i="20" s="1"/>
  <c r="U2402" i="20" s="1"/>
  <c r="G2403" i="20"/>
  <c r="Q2403" i="20" s="1"/>
  <c r="U2403" i="20" s="1"/>
  <c r="G2404" i="20"/>
  <c r="Q2404" i="20" s="1"/>
  <c r="U2404" i="20" s="1"/>
  <c r="G2405" i="20"/>
  <c r="Q2405" i="20" s="1"/>
  <c r="U2405" i="20" s="1"/>
  <c r="G2406" i="20"/>
  <c r="Q2406" i="20" s="1"/>
  <c r="U2406" i="20" s="1"/>
  <c r="G2407" i="20"/>
  <c r="Q2407" i="20" s="1"/>
  <c r="U2407" i="20" s="1"/>
  <c r="G2408" i="20"/>
  <c r="Q2408" i="20" s="1"/>
  <c r="U2408" i="20" s="1"/>
  <c r="G2409" i="20"/>
  <c r="Q2409" i="20" s="1"/>
  <c r="U2409" i="20" s="1"/>
  <c r="G2410" i="20"/>
  <c r="Q2410" i="20" s="1"/>
  <c r="U2410" i="20" s="1"/>
  <c r="G2411" i="20"/>
  <c r="Q2411" i="20" s="1"/>
  <c r="U2411" i="20" s="1"/>
  <c r="G2412" i="20"/>
  <c r="Q2412" i="20" s="1"/>
  <c r="U2412" i="20" s="1"/>
  <c r="G2413" i="20"/>
  <c r="Q2413" i="20" s="1"/>
  <c r="U2413" i="20" s="1"/>
  <c r="G2414" i="20"/>
  <c r="Q2414" i="20" s="1"/>
  <c r="U2414" i="20" s="1"/>
  <c r="G2415" i="20"/>
  <c r="Q2415" i="20" s="1"/>
  <c r="U2415" i="20" s="1"/>
  <c r="G2416" i="20"/>
  <c r="Q2416" i="20" s="1"/>
  <c r="U2416" i="20" s="1"/>
  <c r="G2417" i="20"/>
  <c r="Q2417" i="20" s="1"/>
  <c r="U2417" i="20" s="1"/>
  <c r="G2418" i="20"/>
  <c r="Q2418" i="20" s="1"/>
  <c r="U2418" i="20" s="1"/>
  <c r="G2419" i="20"/>
  <c r="Q2419" i="20" s="1"/>
  <c r="U2419" i="20" s="1"/>
  <c r="G2420" i="20"/>
  <c r="Q2420" i="20" s="1"/>
  <c r="U2420" i="20" s="1"/>
  <c r="G2421" i="20"/>
  <c r="Q2421" i="20" s="1"/>
  <c r="U2421" i="20" s="1"/>
  <c r="G2422" i="20"/>
  <c r="Q2422" i="20" s="1"/>
  <c r="U2422" i="20" s="1"/>
  <c r="G2423" i="20"/>
  <c r="Q2423" i="20" s="1"/>
  <c r="U2423" i="20" s="1"/>
  <c r="G2424" i="20"/>
  <c r="Q2424" i="20" s="1"/>
  <c r="U2424" i="20" s="1"/>
  <c r="G2425" i="20"/>
  <c r="Q2425" i="20" s="1"/>
  <c r="U2425" i="20" s="1"/>
  <c r="G2426" i="20"/>
  <c r="Q2426" i="20" s="1"/>
  <c r="U2426" i="20" s="1"/>
  <c r="G2427" i="20"/>
  <c r="Q2427" i="20" s="1"/>
  <c r="U2427" i="20" s="1"/>
  <c r="G2428" i="20"/>
  <c r="Q2428" i="20" s="1"/>
  <c r="U2428" i="20" s="1"/>
  <c r="G2429" i="20"/>
  <c r="Q2429" i="20" s="1"/>
  <c r="U2429" i="20" s="1"/>
  <c r="G2430" i="20"/>
  <c r="Q2430" i="20" s="1"/>
  <c r="U2430" i="20" s="1"/>
  <c r="G2431" i="20"/>
  <c r="Q2431" i="20" s="1"/>
  <c r="U2431" i="20" s="1"/>
  <c r="G2432" i="20"/>
  <c r="Q2432" i="20" s="1"/>
  <c r="U2432" i="20" s="1"/>
  <c r="G2433" i="20"/>
  <c r="Q2433" i="20" s="1"/>
  <c r="U2433" i="20" s="1"/>
  <c r="G2434" i="20"/>
  <c r="Q2434" i="20" s="1"/>
  <c r="U2434" i="20" s="1"/>
  <c r="G2435" i="20"/>
  <c r="Q2435" i="20" s="1"/>
  <c r="U2435" i="20" s="1"/>
  <c r="G2436" i="20"/>
  <c r="Q2436" i="20" s="1"/>
  <c r="U2436" i="20" s="1"/>
  <c r="G2437" i="20"/>
  <c r="Q2437" i="20" s="1"/>
  <c r="U2437" i="20" s="1"/>
  <c r="G2438" i="20"/>
  <c r="Q2438" i="20" s="1"/>
  <c r="U2438" i="20" s="1"/>
  <c r="G2439" i="20"/>
  <c r="Q2439" i="20" s="1"/>
  <c r="U2439" i="20" s="1"/>
  <c r="G2440" i="20"/>
  <c r="Q2440" i="20" s="1"/>
  <c r="U2440" i="20" s="1"/>
  <c r="G2441" i="20"/>
  <c r="Q2441" i="20" s="1"/>
  <c r="U2441" i="20" s="1"/>
  <c r="G2442" i="20"/>
  <c r="Q2442" i="20" s="1"/>
  <c r="U2442" i="20" s="1"/>
  <c r="G2443" i="20"/>
  <c r="Q2443" i="20" s="1"/>
  <c r="U2443" i="20" s="1"/>
  <c r="G2444" i="20"/>
  <c r="Q2444" i="20" s="1"/>
  <c r="U2444" i="20" s="1"/>
  <c r="G2445" i="20"/>
  <c r="Q2445" i="20" s="1"/>
  <c r="U2445" i="20" s="1"/>
  <c r="G2446" i="20"/>
  <c r="Q2446" i="20" s="1"/>
  <c r="U2446" i="20" s="1"/>
  <c r="G2447" i="20"/>
  <c r="Q2447" i="20" s="1"/>
  <c r="U2447" i="20" s="1"/>
  <c r="G2448" i="20"/>
  <c r="Q2448" i="20" s="1"/>
  <c r="U2448" i="20" s="1"/>
  <c r="G2449" i="20"/>
  <c r="Q2449" i="20" s="1"/>
  <c r="U2449" i="20" s="1"/>
  <c r="G2450" i="20"/>
  <c r="Q2450" i="20" s="1"/>
  <c r="U2450" i="20" s="1"/>
  <c r="G2451" i="20"/>
  <c r="Q2451" i="20" s="1"/>
  <c r="U2451" i="20" s="1"/>
  <c r="G2452" i="20"/>
  <c r="Q2452" i="20" s="1"/>
  <c r="U2452" i="20" s="1"/>
  <c r="G2453" i="20"/>
  <c r="Q2453" i="20" s="1"/>
  <c r="U2453" i="20" s="1"/>
  <c r="G2454" i="20"/>
  <c r="Q2454" i="20" s="1"/>
  <c r="U2454" i="20" s="1"/>
  <c r="G2455" i="20"/>
  <c r="Q2455" i="20" s="1"/>
  <c r="U2455" i="20" s="1"/>
  <c r="G2456" i="20"/>
  <c r="Q2456" i="20" s="1"/>
  <c r="U2456" i="20" s="1"/>
  <c r="G2457" i="20"/>
  <c r="Q2457" i="20" s="1"/>
  <c r="U2457" i="20" s="1"/>
  <c r="G2458" i="20"/>
  <c r="Q2458" i="20" s="1"/>
  <c r="U2458" i="20" s="1"/>
  <c r="G2459" i="20"/>
  <c r="Q2459" i="20" s="1"/>
  <c r="U2459" i="20" s="1"/>
  <c r="G2460" i="20"/>
  <c r="Q2460" i="20" s="1"/>
  <c r="U2460" i="20" s="1"/>
  <c r="G2461" i="20"/>
  <c r="Q2461" i="20" s="1"/>
  <c r="U2461" i="20" s="1"/>
  <c r="G2462" i="20"/>
  <c r="Q2462" i="20" s="1"/>
  <c r="U2462" i="20" s="1"/>
  <c r="G2463" i="20"/>
  <c r="Q2463" i="20" s="1"/>
  <c r="U2463" i="20" s="1"/>
  <c r="G2464" i="20"/>
  <c r="Q2464" i="20" s="1"/>
  <c r="U2464" i="20" s="1"/>
  <c r="G2465" i="20"/>
  <c r="Q2465" i="20" s="1"/>
  <c r="U2465" i="20" s="1"/>
  <c r="G2466" i="20"/>
  <c r="Q2466" i="20" s="1"/>
  <c r="U2466" i="20" s="1"/>
  <c r="G2467" i="20"/>
  <c r="Q2467" i="20" s="1"/>
  <c r="U2467" i="20" s="1"/>
  <c r="G2468" i="20"/>
  <c r="Q2468" i="20" s="1"/>
  <c r="U2468" i="20" s="1"/>
  <c r="G2469" i="20"/>
  <c r="Q2469" i="20" s="1"/>
  <c r="U2469" i="20" s="1"/>
  <c r="G2470" i="20"/>
  <c r="Q2470" i="20" s="1"/>
  <c r="U2470" i="20" s="1"/>
  <c r="G2471" i="20"/>
  <c r="Q2471" i="20" s="1"/>
  <c r="U2471" i="20" s="1"/>
  <c r="G2472" i="20"/>
  <c r="Q2472" i="20" s="1"/>
  <c r="U2472" i="20" s="1"/>
  <c r="G2473" i="20"/>
  <c r="Q2473" i="20" s="1"/>
  <c r="U2473" i="20" s="1"/>
  <c r="G2474" i="20"/>
  <c r="Q2474" i="20" s="1"/>
  <c r="U2474" i="20" s="1"/>
  <c r="G2475" i="20"/>
  <c r="Q2475" i="20" s="1"/>
  <c r="U2475" i="20" s="1"/>
  <c r="G2476" i="20"/>
  <c r="Q2476" i="20" s="1"/>
  <c r="U2476" i="20" s="1"/>
  <c r="G2477" i="20"/>
  <c r="Q2477" i="20" s="1"/>
  <c r="U2477" i="20" s="1"/>
  <c r="G2478" i="20"/>
  <c r="Q2478" i="20" s="1"/>
  <c r="U2478" i="20" s="1"/>
  <c r="G2479" i="20"/>
  <c r="Q2479" i="20" s="1"/>
  <c r="U2479" i="20" s="1"/>
  <c r="G2480" i="20"/>
  <c r="Q2480" i="20" s="1"/>
  <c r="U2480" i="20" s="1"/>
  <c r="G2481" i="20"/>
  <c r="Q2481" i="20" s="1"/>
  <c r="U2481" i="20" s="1"/>
  <c r="G2482" i="20"/>
  <c r="Q2482" i="20" s="1"/>
  <c r="U2482" i="20" s="1"/>
  <c r="G2483" i="20"/>
  <c r="Q2483" i="20" s="1"/>
  <c r="U2483" i="20" s="1"/>
  <c r="G2484" i="20"/>
  <c r="Q2484" i="20" s="1"/>
  <c r="U2484" i="20" s="1"/>
  <c r="G2485" i="20"/>
  <c r="Q2485" i="20" s="1"/>
  <c r="U2485" i="20" s="1"/>
  <c r="G2486" i="20"/>
  <c r="Q2486" i="20" s="1"/>
  <c r="U2486" i="20" s="1"/>
  <c r="G2487" i="20"/>
  <c r="Q2487" i="20" s="1"/>
  <c r="U2487" i="20" s="1"/>
  <c r="G2488" i="20"/>
  <c r="Q2488" i="20" s="1"/>
  <c r="U2488" i="20" s="1"/>
  <c r="G2489" i="20"/>
  <c r="Q2489" i="20" s="1"/>
  <c r="U2489" i="20" s="1"/>
  <c r="G2490" i="20"/>
  <c r="Q2490" i="20" s="1"/>
  <c r="U2490" i="20" s="1"/>
  <c r="G2491" i="20"/>
  <c r="Q2491" i="20" s="1"/>
  <c r="U2491" i="20" s="1"/>
  <c r="G2492" i="20"/>
  <c r="Q2492" i="20" s="1"/>
  <c r="U2492" i="20" s="1"/>
  <c r="G2493" i="20"/>
  <c r="Q2493" i="20" s="1"/>
  <c r="U2493" i="20" s="1"/>
  <c r="G2494" i="20"/>
  <c r="Q2494" i="20" s="1"/>
  <c r="U2494" i="20" s="1"/>
  <c r="G2495" i="20"/>
  <c r="Q2495" i="20" s="1"/>
  <c r="U2495" i="20" s="1"/>
  <c r="G2496" i="20"/>
  <c r="Q2496" i="20" s="1"/>
  <c r="U2496" i="20" s="1"/>
  <c r="G2497" i="20"/>
  <c r="Q2497" i="20" s="1"/>
  <c r="U2497" i="20" s="1"/>
  <c r="G2498" i="20"/>
  <c r="Q2498" i="20" s="1"/>
  <c r="U2498" i="20" s="1"/>
  <c r="G2499" i="20"/>
  <c r="Q2499" i="20" s="1"/>
  <c r="U2499" i="20" s="1"/>
  <c r="G2500" i="20"/>
  <c r="Q2500" i="20" s="1"/>
  <c r="U2500" i="20" s="1"/>
  <c r="G2501" i="20"/>
  <c r="Q2501" i="20" s="1"/>
  <c r="U2501" i="20" s="1"/>
  <c r="G2502" i="20"/>
  <c r="Q2502" i="20" s="1"/>
  <c r="U2502" i="20" s="1"/>
  <c r="G2503" i="20"/>
  <c r="Q2503" i="20" s="1"/>
  <c r="U2503" i="20" s="1"/>
  <c r="G2504" i="20"/>
  <c r="Q2504" i="20" s="1"/>
  <c r="U2504" i="20" s="1"/>
  <c r="G2505" i="20"/>
  <c r="Q2505" i="20" s="1"/>
  <c r="U2505" i="20" s="1"/>
  <c r="G2506" i="20"/>
  <c r="Q2506" i="20" s="1"/>
  <c r="U2506" i="20" s="1"/>
  <c r="G2507" i="20"/>
  <c r="Q2507" i="20" s="1"/>
  <c r="U2507" i="20" s="1"/>
  <c r="G2508" i="20"/>
  <c r="Q2508" i="20" s="1"/>
  <c r="U2508" i="20" s="1"/>
  <c r="G2509" i="20"/>
  <c r="Q2509" i="20" s="1"/>
  <c r="U2509" i="20" s="1"/>
  <c r="G2510" i="20"/>
  <c r="Q2510" i="20" s="1"/>
  <c r="U2510" i="20" s="1"/>
  <c r="G2511" i="20"/>
  <c r="Q2511" i="20" s="1"/>
  <c r="U2511" i="20" s="1"/>
  <c r="G2512" i="20"/>
  <c r="Q2512" i="20" s="1"/>
  <c r="U2512" i="20" s="1"/>
  <c r="G2513" i="20"/>
  <c r="Q2513" i="20" s="1"/>
  <c r="U2513" i="20" s="1"/>
  <c r="G2514" i="20"/>
  <c r="Q2514" i="20" s="1"/>
  <c r="U2514" i="20" s="1"/>
  <c r="G2515" i="20"/>
  <c r="Q2515" i="20" s="1"/>
  <c r="U2515" i="20" s="1"/>
  <c r="G2516" i="20"/>
  <c r="Q2516" i="20" s="1"/>
  <c r="U2516" i="20" s="1"/>
  <c r="G2517" i="20"/>
  <c r="Q2517" i="20" s="1"/>
  <c r="U2517" i="20" s="1"/>
  <c r="G2518" i="20"/>
  <c r="Q2518" i="20" s="1"/>
  <c r="U2518" i="20" s="1"/>
  <c r="G2519" i="20"/>
  <c r="Q2519" i="20" s="1"/>
  <c r="U2519" i="20" s="1"/>
  <c r="G2520" i="20"/>
  <c r="Q2520" i="20" s="1"/>
  <c r="U2520" i="20" s="1"/>
  <c r="G2521" i="20"/>
  <c r="Q2521" i="20" s="1"/>
  <c r="U2521" i="20" s="1"/>
  <c r="G2522" i="20"/>
  <c r="Q2522" i="20" s="1"/>
  <c r="U2522" i="20" s="1"/>
  <c r="G2523" i="20"/>
  <c r="Q2523" i="20" s="1"/>
  <c r="U2523" i="20" s="1"/>
  <c r="G2524" i="20"/>
  <c r="Q2524" i="20" s="1"/>
  <c r="U2524" i="20" s="1"/>
  <c r="G2525" i="20"/>
  <c r="Q2525" i="20" s="1"/>
  <c r="U2525" i="20" s="1"/>
  <c r="G2526" i="20"/>
  <c r="Q2526" i="20" s="1"/>
  <c r="U2526" i="20" s="1"/>
  <c r="G2527" i="20"/>
  <c r="Q2527" i="20" s="1"/>
  <c r="U2527" i="20" s="1"/>
  <c r="G2528" i="20"/>
  <c r="Q2528" i="20" s="1"/>
  <c r="U2528" i="20" s="1"/>
  <c r="G2529" i="20"/>
  <c r="Q2529" i="20" s="1"/>
  <c r="U2529" i="20" s="1"/>
  <c r="G2530" i="20"/>
  <c r="Q2530" i="20" s="1"/>
  <c r="U2530" i="20" s="1"/>
  <c r="G2531" i="20"/>
  <c r="Q2531" i="20" s="1"/>
  <c r="U2531" i="20" s="1"/>
  <c r="G2532" i="20"/>
  <c r="Q2532" i="20" s="1"/>
  <c r="U2532" i="20" s="1"/>
  <c r="G2533" i="20"/>
  <c r="Q2533" i="20" s="1"/>
  <c r="U2533" i="20" s="1"/>
  <c r="G2534" i="20"/>
  <c r="Q2534" i="20" s="1"/>
  <c r="U2534" i="20" s="1"/>
  <c r="G2535" i="20"/>
  <c r="Q2535" i="20" s="1"/>
  <c r="U2535" i="20" s="1"/>
  <c r="G2536" i="20"/>
  <c r="Q2536" i="20" s="1"/>
  <c r="U2536" i="20" s="1"/>
  <c r="G2537" i="20"/>
  <c r="Q2537" i="20" s="1"/>
  <c r="U2537" i="20" s="1"/>
  <c r="G2538" i="20"/>
  <c r="Q2538" i="20" s="1"/>
  <c r="U2538" i="20" s="1"/>
  <c r="G2539" i="20"/>
  <c r="Q2539" i="20" s="1"/>
  <c r="U2539" i="20" s="1"/>
  <c r="G2540" i="20"/>
  <c r="Q2540" i="20" s="1"/>
  <c r="U2540" i="20" s="1"/>
  <c r="G2541" i="20"/>
  <c r="Q2541" i="20" s="1"/>
  <c r="U2541" i="20" s="1"/>
  <c r="G2542" i="20"/>
  <c r="Q2542" i="20" s="1"/>
  <c r="U2542" i="20" s="1"/>
  <c r="G2543" i="20"/>
  <c r="Q2543" i="20" s="1"/>
  <c r="U2543" i="20" s="1"/>
  <c r="G2544" i="20"/>
  <c r="Q2544" i="20" s="1"/>
  <c r="U2544" i="20" s="1"/>
  <c r="G2545" i="20"/>
  <c r="Q2545" i="20" s="1"/>
  <c r="U2545" i="20" s="1"/>
  <c r="G2546" i="20"/>
  <c r="Q2546" i="20" s="1"/>
  <c r="U2546" i="20" s="1"/>
  <c r="G2547" i="20"/>
  <c r="Q2547" i="20" s="1"/>
  <c r="U2547" i="20" s="1"/>
  <c r="G2548" i="20"/>
  <c r="Q2548" i="20" s="1"/>
  <c r="U2548" i="20" s="1"/>
  <c r="G2549" i="20"/>
  <c r="Q2549" i="20" s="1"/>
  <c r="U2549" i="20" s="1"/>
  <c r="G2550" i="20"/>
  <c r="Q2550" i="20" s="1"/>
  <c r="U2550" i="20" s="1"/>
  <c r="G2551" i="20"/>
  <c r="Q2551" i="20" s="1"/>
  <c r="U2551" i="20" s="1"/>
  <c r="G2552" i="20"/>
  <c r="Q2552" i="20" s="1"/>
  <c r="U2552" i="20" s="1"/>
  <c r="G2553" i="20"/>
  <c r="Q2553" i="20" s="1"/>
  <c r="U2553" i="20" s="1"/>
  <c r="G2554" i="20"/>
  <c r="Q2554" i="20" s="1"/>
  <c r="U2554" i="20" s="1"/>
  <c r="G2555" i="20"/>
  <c r="Q2555" i="20" s="1"/>
  <c r="U2555" i="20" s="1"/>
  <c r="G2556" i="20"/>
  <c r="Q2556" i="20" s="1"/>
  <c r="U2556" i="20" s="1"/>
  <c r="G2557" i="20"/>
  <c r="Q2557" i="20" s="1"/>
  <c r="U2557" i="20" s="1"/>
  <c r="G2558" i="20"/>
  <c r="Q2558" i="20" s="1"/>
  <c r="U2558" i="20" s="1"/>
  <c r="G2559" i="20"/>
  <c r="Q2559" i="20" s="1"/>
  <c r="U2559" i="20" s="1"/>
  <c r="G2560" i="20"/>
  <c r="Q2560" i="20" s="1"/>
  <c r="U2560" i="20" s="1"/>
  <c r="G2561" i="20"/>
  <c r="Q2561" i="20" s="1"/>
  <c r="U2561" i="20" s="1"/>
  <c r="G2562" i="20"/>
  <c r="Q2562" i="20" s="1"/>
  <c r="U2562" i="20" s="1"/>
  <c r="G2563" i="20"/>
  <c r="Q2563" i="20" s="1"/>
  <c r="U2563" i="20" s="1"/>
  <c r="G2564" i="20"/>
  <c r="Q2564" i="20" s="1"/>
  <c r="U2564" i="20" s="1"/>
  <c r="G2565" i="20"/>
  <c r="Q2565" i="20" s="1"/>
  <c r="U2565" i="20" s="1"/>
  <c r="G2566" i="20"/>
  <c r="Q2566" i="20" s="1"/>
  <c r="U2566" i="20" s="1"/>
  <c r="G2567" i="20"/>
  <c r="Q2567" i="20" s="1"/>
  <c r="U2567" i="20" s="1"/>
  <c r="G2568" i="20"/>
  <c r="Q2568" i="20" s="1"/>
  <c r="U2568" i="20" s="1"/>
  <c r="G2569" i="20"/>
  <c r="Q2569" i="20" s="1"/>
  <c r="U2569" i="20" s="1"/>
  <c r="G2570" i="20"/>
  <c r="Q2570" i="20" s="1"/>
  <c r="U2570" i="20" s="1"/>
  <c r="G2571" i="20"/>
  <c r="Q2571" i="20" s="1"/>
  <c r="U2571" i="20" s="1"/>
  <c r="G2572" i="20"/>
  <c r="Q2572" i="20" s="1"/>
  <c r="U2572" i="20" s="1"/>
  <c r="G2573" i="20"/>
  <c r="Q2573" i="20" s="1"/>
  <c r="U2573" i="20" s="1"/>
  <c r="G2574" i="20"/>
  <c r="Q2574" i="20" s="1"/>
  <c r="U2574" i="20" s="1"/>
  <c r="G2575" i="20"/>
  <c r="Q2575" i="20" s="1"/>
  <c r="U2575" i="20" s="1"/>
  <c r="G2576" i="20"/>
  <c r="Q2576" i="20" s="1"/>
  <c r="U2576" i="20" s="1"/>
  <c r="G2577" i="20"/>
  <c r="Q2577" i="20" s="1"/>
  <c r="U2577" i="20" s="1"/>
  <c r="G2578" i="20"/>
  <c r="Q2578" i="20" s="1"/>
  <c r="U2578" i="20" s="1"/>
  <c r="G2579" i="20"/>
  <c r="Q2579" i="20" s="1"/>
  <c r="U2579" i="20" s="1"/>
  <c r="G2580" i="20"/>
  <c r="Q2580" i="20" s="1"/>
  <c r="U2580" i="20" s="1"/>
  <c r="G2581" i="20"/>
  <c r="Q2581" i="20" s="1"/>
  <c r="U2581" i="20" s="1"/>
  <c r="G2582" i="20"/>
  <c r="Q2582" i="20" s="1"/>
  <c r="U2582" i="20" s="1"/>
  <c r="G2583" i="20"/>
  <c r="Q2583" i="20" s="1"/>
  <c r="U2583" i="20" s="1"/>
  <c r="G2584" i="20"/>
  <c r="Q2584" i="20" s="1"/>
  <c r="U2584" i="20" s="1"/>
  <c r="G2585" i="20"/>
  <c r="Q2585" i="20" s="1"/>
  <c r="U2585" i="20" s="1"/>
  <c r="G2586" i="20"/>
  <c r="Q2586" i="20" s="1"/>
  <c r="U2586" i="20" s="1"/>
  <c r="G2587" i="20"/>
  <c r="Q2587" i="20" s="1"/>
  <c r="U2587" i="20" s="1"/>
  <c r="G2588" i="20"/>
  <c r="Q2588" i="20" s="1"/>
  <c r="U2588" i="20" s="1"/>
  <c r="G2589" i="20"/>
  <c r="Q2589" i="20" s="1"/>
  <c r="U2589" i="20" s="1"/>
  <c r="G2590" i="20"/>
  <c r="Q2590" i="20" s="1"/>
  <c r="U2590" i="20" s="1"/>
  <c r="G2591" i="20"/>
  <c r="Q2591" i="20" s="1"/>
  <c r="U2591" i="20" s="1"/>
  <c r="G2592" i="20"/>
  <c r="Q2592" i="20" s="1"/>
  <c r="U2592" i="20" s="1"/>
  <c r="G2593" i="20"/>
  <c r="Q2593" i="20" s="1"/>
  <c r="U2593" i="20" s="1"/>
  <c r="G2594" i="20"/>
  <c r="Q2594" i="20" s="1"/>
  <c r="U2594" i="20" s="1"/>
  <c r="G2595" i="20"/>
  <c r="Q2595" i="20" s="1"/>
  <c r="U2595" i="20" s="1"/>
  <c r="G2596" i="20"/>
  <c r="Q2596" i="20" s="1"/>
  <c r="U2596" i="20" s="1"/>
  <c r="G2597" i="20"/>
  <c r="Q2597" i="20" s="1"/>
  <c r="U2597" i="20" s="1"/>
  <c r="G2598" i="20"/>
  <c r="Q2598" i="20" s="1"/>
  <c r="U2598" i="20" s="1"/>
  <c r="G2599" i="20"/>
  <c r="Q2599" i="20" s="1"/>
  <c r="U2599" i="20" s="1"/>
  <c r="G2600" i="20"/>
  <c r="Q2600" i="20" s="1"/>
  <c r="U2600" i="20" s="1"/>
  <c r="G2601" i="20"/>
  <c r="Q2601" i="20" s="1"/>
  <c r="U2601" i="20" s="1"/>
  <c r="G2602" i="20"/>
  <c r="Q2602" i="20" s="1"/>
  <c r="U2602" i="20" s="1"/>
  <c r="G2603" i="20"/>
  <c r="Q2603" i="20" s="1"/>
  <c r="U2603" i="20" s="1"/>
  <c r="G2604" i="20"/>
  <c r="Q2604" i="20" s="1"/>
  <c r="U2604" i="20" s="1"/>
  <c r="G2605" i="20"/>
  <c r="Q2605" i="20" s="1"/>
  <c r="U2605" i="20" s="1"/>
  <c r="G2606" i="20"/>
  <c r="Q2606" i="20" s="1"/>
  <c r="U2606" i="20" s="1"/>
  <c r="G2607" i="20"/>
  <c r="Q2607" i="20" s="1"/>
  <c r="U2607" i="20" s="1"/>
  <c r="G2608" i="20"/>
  <c r="Q2608" i="20" s="1"/>
  <c r="U2608" i="20" s="1"/>
  <c r="G2609" i="20"/>
  <c r="Q2609" i="20" s="1"/>
  <c r="U2609" i="20" s="1"/>
  <c r="G2610" i="20"/>
  <c r="Q2610" i="20" s="1"/>
  <c r="U2610" i="20" s="1"/>
  <c r="G2611" i="20"/>
  <c r="Q2611" i="20" s="1"/>
  <c r="U2611" i="20" s="1"/>
  <c r="G2612" i="20"/>
  <c r="Q2612" i="20" s="1"/>
  <c r="U2612" i="20" s="1"/>
  <c r="G2613" i="20"/>
  <c r="Q2613" i="20" s="1"/>
  <c r="U2613" i="20" s="1"/>
  <c r="G2614" i="20"/>
  <c r="Q2614" i="20" s="1"/>
  <c r="U2614" i="20" s="1"/>
  <c r="G2615" i="20"/>
  <c r="Q2615" i="20" s="1"/>
  <c r="U2615" i="20" s="1"/>
  <c r="G2616" i="20"/>
  <c r="Q2616" i="20" s="1"/>
  <c r="U2616" i="20" s="1"/>
  <c r="G2617" i="20"/>
  <c r="Q2617" i="20" s="1"/>
  <c r="U2617" i="20" s="1"/>
  <c r="G2618" i="20"/>
  <c r="Q2618" i="20" s="1"/>
  <c r="U2618" i="20" s="1"/>
  <c r="G2619" i="20"/>
  <c r="Q2619" i="20" s="1"/>
  <c r="U2619" i="20" s="1"/>
  <c r="G2620" i="20"/>
  <c r="Q2620" i="20" s="1"/>
  <c r="U2620" i="20" s="1"/>
  <c r="G2621" i="20"/>
  <c r="Q2621" i="20" s="1"/>
  <c r="U2621" i="20" s="1"/>
  <c r="G2622" i="20"/>
  <c r="Q2622" i="20" s="1"/>
  <c r="U2622" i="20" s="1"/>
  <c r="G2623" i="20"/>
  <c r="Q2623" i="20" s="1"/>
  <c r="U2623" i="20" s="1"/>
  <c r="G2624" i="20"/>
  <c r="Q2624" i="20" s="1"/>
  <c r="U2624" i="20" s="1"/>
  <c r="G2625" i="20"/>
  <c r="Q2625" i="20" s="1"/>
  <c r="U2625" i="20" s="1"/>
  <c r="G2626" i="20"/>
  <c r="Q2626" i="20" s="1"/>
  <c r="U2626" i="20" s="1"/>
  <c r="G2627" i="20"/>
  <c r="Q2627" i="20" s="1"/>
  <c r="U2627" i="20" s="1"/>
  <c r="G2628" i="20"/>
  <c r="Q2628" i="20" s="1"/>
  <c r="U2628" i="20" s="1"/>
  <c r="G2629" i="20"/>
  <c r="Q2629" i="20" s="1"/>
  <c r="U2629" i="20" s="1"/>
  <c r="G2630" i="20"/>
  <c r="Q2630" i="20" s="1"/>
  <c r="U2630" i="20" s="1"/>
  <c r="G2631" i="20"/>
  <c r="Q2631" i="20" s="1"/>
  <c r="U2631" i="20" s="1"/>
  <c r="G2632" i="20"/>
  <c r="Q2632" i="20" s="1"/>
  <c r="U2632" i="20" s="1"/>
  <c r="G2633" i="20"/>
  <c r="Q2633" i="20" s="1"/>
  <c r="U2633" i="20" s="1"/>
  <c r="G2634" i="20"/>
  <c r="Q2634" i="20" s="1"/>
  <c r="U2634" i="20" s="1"/>
  <c r="G2635" i="20"/>
  <c r="Q2635" i="20" s="1"/>
  <c r="U2635" i="20" s="1"/>
  <c r="G2636" i="20"/>
  <c r="Q2636" i="20" s="1"/>
  <c r="U2636" i="20" s="1"/>
  <c r="G2637" i="20"/>
  <c r="Q2637" i="20" s="1"/>
  <c r="U2637" i="20" s="1"/>
  <c r="G2638" i="20"/>
  <c r="Q2638" i="20" s="1"/>
  <c r="U2638" i="20" s="1"/>
  <c r="G2639" i="20"/>
  <c r="Q2639" i="20" s="1"/>
  <c r="U2639" i="20" s="1"/>
  <c r="G2640" i="20"/>
  <c r="Q2640" i="20" s="1"/>
  <c r="U2640" i="20" s="1"/>
  <c r="G2641" i="20"/>
  <c r="Q2641" i="20" s="1"/>
  <c r="U2641" i="20" s="1"/>
  <c r="G2642" i="20"/>
  <c r="Q2642" i="20" s="1"/>
  <c r="U2642" i="20" s="1"/>
  <c r="G2643" i="20"/>
  <c r="Q2643" i="20" s="1"/>
  <c r="U2643" i="20" s="1"/>
  <c r="G2644" i="20"/>
  <c r="Q2644" i="20" s="1"/>
  <c r="U2644" i="20" s="1"/>
  <c r="G2645" i="20"/>
  <c r="Q2645" i="20" s="1"/>
  <c r="U2645" i="20" s="1"/>
  <c r="G2646" i="20"/>
  <c r="Q2646" i="20" s="1"/>
  <c r="U2646" i="20" s="1"/>
  <c r="G2647" i="20"/>
  <c r="Q2647" i="20" s="1"/>
  <c r="U2647" i="20" s="1"/>
  <c r="G2648" i="20"/>
  <c r="Q2648" i="20" s="1"/>
  <c r="U2648" i="20" s="1"/>
  <c r="G2649" i="20"/>
  <c r="Q2649" i="20" s="1"/>
  <c r="U2649" i="20" s="1"/>
  <c r="G2650" i="20"/>
  <c r="Q2650" i="20" s="1"/>
  <c r="U2650" i="20" s="1"/>
  <c r="G2651" i="20"/>
  <c r="Q2651" i="20" s="1"/>
  <c r="U2651" i="20" s="1"/>
  <c r="G2652" i="20"/>
  <c r="Q2652" i="20" s="1"/>
  <c r="U2652" i="20" s="1"/>
  <c r="G2653" i="20"/>
  <c r="Q2653" i="20" s="1"/>
  <c r="U2653" i="20" s="1"/>
  <c r="G2654" i="20"/>
  <c r="Q2654" i="20" s="1"/>
  <c r="U2654" i="20" s="1"/>
  <c r="G2655" i="20"/>
  <c r="Q2655" i="20" s="1"/>
  <c r="U2655" i="20" s="1"/>
  <c r="G2656" i="20"/>
  <c r="Q2656" i="20" s="1"/>
  <c r="U2656" i="20" s="1"/>
  <c r="G2657" i="20"/>
  <c r="Q2657" i="20" s="1"/>
  <c r="U2657" i="20" s="1"/>
  <c r="G2658" i="20"/>
  <c r="Q2658" i="20" s="1"/>
  <c r="U2658" i="20" s="1"/>
  <c r="G2659" i="20"/>
  <c r="Q2659" i="20" s="1"/>
  <c r="U2659" i="20" s="1"/>
  <c r="G2660" i="20"/>
  <c r="Q2660" i="20" s="1"/>
  <c r="U2660" i="20" s="1"/>
  <c r="G2661" i="20"/>
  <c r="Q2661" i="20" s="1"/>
  <c r="U2661" i="20" s="1"/>
  <c r="G2662" i="20"/>
  <c r="Q2662" i="20" s="1"/>
  <c r="U2662" i="20" s="1"/>
  <c r="G2663" i="20"/>
  <c r="Q2663" i="20" s="1"/>
  <c r="U2663" i="20" s="1"/>
  <c r="G2664" i="20"/>
  <c r="Q2664" i="20" s="1"/>
  <c r="U2664" i="20" s="1"/>
  <c r="G2665" i="20"/>
  <c r="Q2665" i="20" s="1"/>
  <c r="U2665" i="20" s="1"/>
  <c r="G2666" i="20"/>
  <c r="Q2666" i="20" s="1"/>
  <c r="U2666" i="20" s="1"/>
  <c r="G2667" i="20"/>
  <c r="Q2667" i="20" s="1"/>
  <c r="U2667" i="20" s="1"/>
  <c r="G2668" i="20"/>
  <c r="Q2668" i="20" s="1"/>
  <c r="U2668" i="20" s="1"/>
  <c r="G2669" i="20"/>
  <c r="Q2669" i="20" s="1"/>
  <c r="U2669" i="20" s="1"/>
  <c r="G2670" i="20"/>
  <c r="Q2670" i="20" s="1"/>
  <c r="U2670" i="20" s="1"/>
  <c r="G2671" i="20"/>
  <c r="Q2671" i="20" s="1"/>
  <c r="U2671" i="20" s="1"/>
  <c r="G2672" i="20"/>
  <c r="Q2672" i="20" s="1"/>
  <c r="U2672" i="20" s="1"/>
  <c r="G2673" i="20"/>
  <c r="Q2673" i="20" s="1"/>
  <c r="U2673" i="20" s="1"/>
  <c r="G2674" i="20"/>
  <c r="Q2674" i="20" s="1"/>
  <c r="U2674" i="20" s="1"/>
  <c r="G2675" i="20"/>
  <c r="Q2675" i="20" s="1"/>
  <c r="U2675" i="20" s="1"/>
  <c r="G2676" i="20"/>
  <c r="Q2676" i="20" s="1"/>
  <c r="U2676" i="20" s="1"/>
  <c r="G2677" i="20"/>
  <c r="Q2677" i="20" s="1"/>
  <c r="U2677" i="20" s="1"/>
  <c r="G2678" i="20"/>
  <c r="Q2678" i="20" s="1"/>
  <c r="U2678" i="20" s="1"/>
  <c r="G2679" i="20"/>
  <c r="Q2679" i="20" s="1"/>
  <c r="U2679" i="20" s="1"/>
  <c r="G2680" i="20"/>
  <c r="Q2680" i="20" s="1"/>
  <c r="U2680" i="20" s="1"/>
  <c r="G2681" i="20"/>
  <c r="Q2681" i="20" s="1"/>
  <c r="U2681" i="20" s="1"/>
  <c r="G2682" i="20"/>
  <c r="Q2682" i="20" s="1"/>
  <c r="U2682" i="20" s="1"/>
  <c r="G2683" i="20"/>
  <c r="Q2683" i="20" s="1"/>
  <c r="U2683" i="20" s="1"/>
  <c r="G2684" i="20"/>
  <c r="Q2684" i="20" s="1"/>
  <c r="U2684" i="20" s="1"/>
  <c r="G2685" i="20"/>
  <c r="Q2685" i="20" s="1"/>
  <c r="U2685" i="20" s="1"/>
  <c r="G2686" i="20"/>
  <c r="Q2686" i="20" s="1"/>
  <c r="U2686" i="20" s="1"/>
  <c r="G2687" i="20"/>
  <c r="Q2687" i="20" s="1"/>
  <c r="U2687" i="20" s="1"/>
  <c r="G2688" i="20"/>
  <c r="Q2688" i="20" s="1"/>
  <c r="U2688" i="20" s="1"/>
  <c r="G2689" i="20"/>
  <c r="Q2689" i="20" s="1"/>
  <c r="U2689" i="20" s="1"/>
  <c r="G2690" i="20"/>
  <c r="Q2690" i="20" s="1"/>
  <c r="U2690" i="20" s="1"/>
  <c r="G2691" i="20"/>
  <c r="Q2691" i="20" s="1"/>
  <c r="U2691" i="20" s="1"/>
  <c r="G2692" i="20"/>
  <c r="Q2692" i="20" s="1"/>
  <c r="U2692" i="20" s="1"/>
  <c r="G2693" i="20"/>
  <c r="Q2693" i="20" s="1"/>
  <c r="U2693" i="20" s="1"/>
  <c r="G2694" i="20"/>
  <c r="Q2694" i="20" s="1"/>
  <c r="U2694" i="20" s="1"/>
  <c r="G2695" i="20"/>
  <c r="Q2695" i="20" s="1"/>
  <c r="U2695" i="20" s="1"/>
  <c r="G2696" i="20"/>
  <c r="Q2696" i="20" s="1"/>
  <c r="U2696" i="20" s="1"/>
  <c r="G2697" i="20"/>
  <c r="Q2697" i="20" s="1"/>
  <c r="U2697" i="20" s="1"/>
  <c r="G2698" i="20"/>
  <c r="Q2698" i="20" s="1"/>
  <c r="U2698" i="20" s="1"/>
  <c r="G2699" i="20"/>
  <c r="Q2699" i="20" s="1"/>
  <c r="U2699" i="20" s="1"/>
  <c r="G2700" i="20"/>
  <c r="Q2700" i="20" s="1"/>
  <c r="U2700" i="20" s="1"/>
  <c r="G2701" i="20"/>
  <c r="Q2701" i="20" s="1"/>
  <c r="U2701" i="20" s="1"/>
  <c r="G2702" i="20"/>
  <c r="Q2702" i="20" s="1"/>
  <c r="U2702" i="20" s="1"/>
  <c r="G2703" i="20"/>
  <c r="Q2703" i="20" s="1"/>
  <c r="U2703" i="20" s="1"/>
  <c r="G2704" i="20"/>
  <c r="Q2704" i="20" s="1"/>
  <c r="U2704" i="20" s="1"/>
  <c r="G2705" i="20"/>
  <c r="Q2705" i="20" s="1"/>
  <c r="U2705" i="20" s="1"/>
  <c r="G2706" i="20"/>
  <c r="Q2706" i="20" s="1"/>
  <c r="U2706" i="20" s="1"/>
  <c r="G2707" i="20"/>
  <c r="Q2707" i="20" s="1"/>
  <c r="U2707" i="20" s="1"/>
  <c r="G2708" i="20"/>
  <c r="Q2708" i="20" s="1"/>
  <c r="U2708" i="20" s="1"/>
  <c r="G2709" i="20"/>
  <c r="Q2709" i="20" s="1"/>
  <c r="U2709" i="20" s="1"/>
  <c r="G2710" i="20"/>
  <c r="Q2710" i="20" s="1"/>
  <c r="U2710" i="20" s="1"/>
  <c r="G2711" i="20"/>
  <c r="Q2711" i="20" s="1"/>
  <c r="U2711" i="20" s="1"/>
  <c r="G2712" i="20"/>
  <c r="Q2712" i="20" s="1"/>
  <c r="U2712" i="20" s="1"/>
  <c r="G2713" i="20"/>
  <c r="Q2713" i="20" s="1"/>
  <c r="U2713" i="20" s="1"/>
  <c r="G2714" i="20"/>
  <c r="Q2714" i="20" s="1"/>
  <c r="U2714" i="20" s="1"/>
  <c r="G2715" i="20"/>
  <c r="Q2715" i="20" s="1"/>
  <c r="U2715" i="20" s="1"/>
  <c r="G2716" i="20"/>
  <c r="Q2716" i="20" s="1"/>
  <c r="U2716" i="20" s="1"/>
  <c r="G2717" i="20"/>
  <c r="Q2717" i="20" s="1"/>
  <c r="U2717" i="20" s="1"/>
  <c r="G2718" i="20"/>
  <c r="Q2718" i="20" s="1"/>
  <c r="U2718" i="20" s="1"/>
  <c r="G2719" i="20"/>
  <c r="Q2719" i="20" s="1"/>
  <c r="U2719" i="20" s="1"/>
  <c r="G2720" i="20"/>
  <c r="Q2720" i="20" s="1"/>
  <c r="U2720" i="20" s="1"/>
  <c r="G2721" i="20"/>
  <c r="Q2721" i="20" s="1"/>
  <c r="U2721" i="20" s="1"/>
  <c r="G2722" i="20"/>
  <c r="Q2722" i="20" s="1"/>
  <c r="U2722" i="20" s="1"/>
  <c r="G2723" i="20"/>
  <c r="Q2723" i="20" s="1"/>
  <c r="U2723" i="20" s="1"/>
  <c r="G2724" i="20"/>
  <c r="Q2724" i="20" s="1"/>
  <c r="U2724" i="20" s="1"/>
  <c r="G2725" i="20"/>
  <c r="Q2725" i="20" s="1"/>
  <c r="U2725" i="20" s="1"/>
  <c r="G2726" i="20"/>
  <c r="Q2726" i="20" s="1"/>
  <c r="U2726" i="20" s="1"/>
  <c r="G2727" i="20"/>
  <c r="Q2727" i="20" s="1"/>
  <c r="U2727" i="20" s="1"/>
  <c r="G2728" i="20"/>
  <c r="Q2728" i="20" s="1"/>
  <c r="U2728" i="20" s="1"/>
  <c r="G2729" i="20"/>
  <c r="Q2729" i="20" s="1"/>
  <c r="U2729" i="20" s="1"/>
  <c r="G2730" i="20"/>
  <c r="Q2730" i="20" s="1"/>
  <c r="U2730" i="20" s="1"/>
  <c r="G2731" i="20"/>
  <c r="Q2731" i="20" s="1"/>
  <c r="U2731" i="20" s="1"/>
  <c r="G2732" i="20"/>
  <c r="Q2732" i="20" s="1"/>
  <c r="U2732" i="20" s="1"/>
  <c r="G2733" i="20"/>
  <c r="Q2733" i="20" s="1"/>
  <c r="U2733" i="20" s="1"/>
  <c r="G2734" i="20"/>
  <c r="Q2734" i="20" s="1"/>
  <c r="U2734" i="20" s="1"/>
  <c r="G2735" i="20"/>
  <c r="Q2735" i="20" s="1"/>
  <c r="U2735" i="20" s="1"/>
  <c r="G2736" i="20"/>
  <c r="Q2736" i="20" s="1"/>
  <c r="U2736" i="20" s="1"/>
  <c r="G2737" i="20"/>
  <c r="Q2737" i="20" s="1"/>
  <c r="U2737" i="20" s="1"/>
  <c r="G2738" i="20"/>
  <c r="Q2738" i="20" s="1"/>
  <c r="U2738" i="20" s="1"/>
  <c r="G2739" i="20"/>
  <c r="Q2739" i="20" s="1"/>
  <c r="U2739" i="20" s="1"/>
  <c r="G2740" i="20"/>
  <c r="Q2740" i="20" s="1"/>
  <c r="U2740" i="20" s="1"/>
  <c r="G2741" i="20"/>
  <c r="Q2741" i="20" s="1"/>
  <c r="U2741" i="20" s="1"/>
  <c r="G2742" i="20"/>
  <c r="Q2742" i="20" s="1"/>
  <c r="U2742" i="20" s="1"/>
  <c r="G2743" i="20"/>
  <c r="Q2743" i="20" s="1"/>
  <c r="U2743" i="20" s="1"/>
  <c r="G2744" i="20"/>
  <c r="Q2744" i="20" s="1"/>
  <c r="U2744" i="20" s="1"/>
  <c r="G2745" i="20"/>
  <c r="Q2745" i="20" s="1"/>
  <c r="U2745" i="20" s="1"/>
  <c r="G2746" i="20"/>
  <c r="Q2746" i="20" s="1"/>
  <c r="U2746" i="20" s="1"/>
  <c r="G2747" i="20"/>
  <c r="Q2747" i="20" s="1"/>
  <c r="U2747" i="20" s="1"/>
  <c r="G2748" i="20"/>
  <c r="Q2748" i="20" s="1"/>
  <c r="U2748" i="20" s="1"/>
  <c r="G2749" i="20"/>
  <c r="Q2749" i="20" s="1"/>
  <c r="U2749" i="20" s="1"/>
  <c r="G2750" i="20"/>
  <c r="Q2750" i="20" s="1"/>
  <c r="U2750" i="20" s="1"/>
  <c r="G2751" i="20"/>
  <c r="Q2751" i="20" s="1"/>
  <c r="U2751" i="20" s="1"/>
  <c r="G2752" i="20"/>
  <c r="Q2752" i="20" s="1"/>
  <c r="U2752" i="20" s="1"/>
  <c r="G2753" i="20"/>
  <c r="Q2753" i="20" s="1"/>
  <c r="U2753" i="20" s="1"/>
  <c r="G2754" i="20"/>
  <c r="Q2754" i="20" s="1"/>
  <c r="U2754" i="20" s="1"/>
  <c r="G2755" i="20"/>
  <c r="Q2755" i="20" s="1"/>
  <c r="U2755" i="20" s="1"/>
  <c r="G2756" i="20"/>
  <c r="Q2756" i="20" s="1"/>
  <c r="U2756" i="20" s="1"/>
  <c r="G2757" i="20"/>
  <c r="Q2757" i="20" s="1"/>
  <c r="U2757" i="20" s="1"/>
  <c r="G2758" i="20"/>
  <c r="Q2758" i="20" s="1"/>
  <c r="U2758" i="20" s="1"/>
  <c r="G2759" i="20"/>
  <c r="Q2759" i="20" s="1"/>
  <c r="U2759" i="20" s="1"/>
  <c r="G2760" i="20"/>
  <c r="Q2760" i="20" s="1"/>
  <c r="U2760" i="20" s="1"/>
  <c r="G2761" i="20"/>
  <c r="Q2761" i="20" s="1"/>
  <c r="U2761" i="20" s="1"/>
  <c r="G2762" i="20"/>
  <c r="Q2762" i="20" s="1"/>
  <c r="U2762" i="20" s="1"/>
  <c r="G2763" i="20"/>
  <c r="Q2763" i="20" s="1"/>
  <c r="U2763" i="20" s="1"/>
  <c r="G2764" i="20"/>
  <c r="Q2764" i="20" s="1"/>
  <c r="U2764" i="20" s="1"/>
  <c r="G2765" i="20"/>
  <c r="Q2765" i="20" s="1"/>
  <c r="U2765" i="20" s="1"/>
  <c r="G2766" i="20"/>
  <c r="Q2766" i="20" s="1"/>
  <c r="U2766" i="20" s="1"/>
  <c r="G2767" i="20"/>
  <c r="Q2767" i="20" s="1"/>
  <c r="U2767" i="20" s="1"/>
  <c r="G2768" i="20"/>
  <c r="Q2768" i="20" s="1"/>
  <c r="U2768" i="20" s="1"/>
  <c r="G2769" i="20"/>
  <c r="Q2769" i="20" s="1"/>
  <c r="U2769" i="20" s="1"/>
  <c r="G2770" i="20"/>
  <c r="Q2770" i="20" s="1"/>
  <c r="U2770" i="20" s="1"/>
  <c r="G2771" i="20"/>
  <c r="Q2771" i="20" s="1"/>
  <c r="U2771" i="20" s="1"/>
  <c r="G2772" i="20"/>
  <c r="Q2772" i="20" s="1"/>
  <c r="U2772" i="20" s="1"/>
  <c r="G2773" i="20"/>
  <c r="Q2773" i="20" s="1"/>
  <c r="U2773" i="20" s="1"/>
  <c r="G2774" i="20"/>
  <c r="Q2774" i="20" s="1"/>
  <c r="U2774" i="20" s="1"/>
  <c r="G2775" i="20"/>
  <c r="Q2775" i="20" s="1"/>
  <c r="U2775" i="20" s="1"/>
  <c r="G2776" i="20"/>
  <c r="Q2776" i="20" s="1"/>
  <c r="U2776" i="20" s="1"/>
  <c r="G2777" i="20"/>
  <c r="Q2777" i="20" s="1"/>
  <c r="U2777" i="20" s="1"/>
  <c r="G2778" i="20"/>
  <c r="Q2778" i="20" s="1"/>
  <c r="U2778" i="20" s="1"/>
  <c r="G2779" i="20"/>
  <c r="Q2779" i="20" s="1"/>
  <c r="U2779" i="20" s="1"/>
  <c r="G2780" i="20"/>
  <c r="Q2780" i="20" s="1"/>
  <c r="U2780" i="20" s="1"/>
  <c r="G2781" i="20"/>
  <c r="Q2781" i="20" s="1"/>
  <c r="U2781" i="20" s="1"/>
  <c r="G2782" i="20"/>
  <c r="Q2782" i="20" s="1"/>
  <c r="U2782" i="20" s="1"/>
  <c r="G2783" i="20"/>
  <c r="Q2783" i="20" s="1"/>
  <c r="U2783" i="20" s="1"/>
  <c r="G2784" i="20"/>
  <c r="Q2784" i="20" s="1"/>
  <c r="U2784" i="20" s="1"/>
  <c r="G2785" i="20"/>
  <c r="Q2785" i="20" s="1"/>
  <c r="U2785" i="20" s="1"/>
  <c r="G2786" i="20"/>
  <c r="Q2786" i="20" s="1"/>
  <c r="U2786" i="20" s="1"/>
  <c r="G2787" i="20"/>
  <c r="Q2787" i="20" s="1"/>
  <c r="U2787" i="20" s="1"/>
  <c r="G2788" i="20"/>
  <c r="Q2788" i="20" s="1"/>
  <c r="U2788" i="20" s="1"/>
  <c r="G2789" i="20"/>
  <c r="Q2789" i="20" s="1"/>
  <c r="U2789" i="20" s="1"/>
  <c r="G2790" i="20"/>
  <c r="Q2790" i="20" s="1"/>
  <c r="U2790" i="20" s="1"/>
  <c r="G2791" i="20"/>
  <c r="Q2791" i="20" s="1"/>
  <c r="U2791" i="20" s="1"/>
  <c r="G2792" i="20"/>
  <c r="Q2792" i="20" s="1"/>
  <c r="U2792" i="20" s="1"/>
  <c r="G2793" i="20"/>
  <c r="Q2793" i="20" s="1"/>
  <c r="U2793" i="20" s="1"/>
  <c r="G2794" i="20"/>
  <c r="Q2794" i="20" s="1"/>
  <c r="U2794" i="20" s="1"/>
  <c r="G2795" i="20"/>
  <c r="Q2795" i="20" s="1"/>
  <c r="U2795" i="20" s="1"/>
  <c r="G2796" i="20"/>
  <c r="Q2796" i="20" s="1"/>
  <c r="U2796" i="20" s="1"/>
  <c r="G2797" i="20"/>
  <c r="Q2797" i="20" s="1"/>
  <c r="U2797" i="20" s="1"/>
  <c r="G2798" i="20"/>
  <c r="Q2798" i="20" s="1"/>
  <c r="U2798" i="20" s="1"/>
  <c r="G2799" i="20"/>
  <c r="Q2799" i="20" s="1"/>
  <c r="U2799" i="20" s="1"/>
  <c r="G2800" i="20"/>
  <c r="Q2800" i="20" s="1"/>
  <c r="U2800" i="20" s="1"/>
  <c r="G2801" i="20"/>
  <c r="Q2801" i="20" s="1"/>
  <c r="U2801" i="20" s="1"/>
  <c r="G2802" i="20"/>
  <c r="Q2802" i="20" s="1"/>
  <c r="U2802" i="20" s="1"/>
  <c r="G2803" i="20"/>
  <c r="Q2803" i="20" s="1"/>
  <c r="U2803" i="20" s="1"/>
  <c r="G2804" i="20"/>
  <c r="Q2804" i="20" s="1"/>
  <c r="U2804" i="20" s="1"/>
  <c r="G2805" i="20"/>
  <c r="Q2805" i="20" s="1"/>
  <c r="U2805" i="20" s="1"/>
  <c r="G2806" i="20"/>
  <c r="Q2806" i="20" s="1"/>
  <c r="U2806" i="20" s="1"/>
  <c r="G2807" i="20"/>
  <c r="Q2807" i="20" s="1"/>
  <c r="U2807" i="20" s="1"/>
  <c r="G2808" i="20"/>
  <c r="Q2808" i="20" s="1"/>
  <c r="U2808" i="20" s="1"/>
  <c r="G2809" i="20"/>
  <c r="Q2809" i="20" s="1"/>
  <c r="U2809" i="20" s="1"/>
  <c r="G2810" i="20"/>
  <c r="Q2810" i="20" s="1"/>
  <c r="U2810" i="20" s="1"/>
  <c r="G2811" i="20"/>
  <c r="Q2811" i="20" s="1"/>
  <c r="U2811" i="20" s="1"/>
  <c r="G2812" i="20"/>
  <c r="Q2812" i="20" s="1"/>
  <c r="U2812" i="20" s="1"/>
  <c r="G2813" i="20"/>
  <c r="Q2813" i="20" s="1"/>
  <c r="U2813" i="20" s="1"/>
  <c r="G2814" i="20"/>
  <c r="Q2814" i="20" s="1"/>
  <c r="U2814" i="20" s="1"/>
  <c r="G2815" i="20"/>
  <c r="Q2815" i="20" s="1"/>
  <c r="U2815" i="20" s="1"/>
  <c r="G2816" i="20"/>
  <c r="Q2816" i="20" s="1"/>
  <c r="U2816" i="20" s="1"/>
  <c r="G2817" i="20"/>
  <c r="Q2817" i="20" s="1"/>
  <c r="U2817" i="20" s="1"/>
  <c r="G2818" i="20"/>
  <c r="Q2818" i="20" s="1"/>
  <c r="U2818" i="20" s="1"/>
  <c r="G2819" i="20"/>
  <c r="Q2819" i="20" s="1"/>
  <c r="U2819" i="20" s="1"/>
  <c r="G2820" i="20"/>
  <c r="Q2820" i="20" s="1"/>
  <c r="U2820" i="20" s="1"/>
  <c r="G2821" i="20"/>
  <c r="Q2821" i="20" s="1"/>
  <c r="U2821" i="20" s="1"/>
  <c r="G2822" i="20"/>
  <c r="Q2822" i="20" s="1"/>
  <c r="U2822" i="20" s="1"/>
  <c r="G2823" i="20"/>
  <c r="Q2823" i="20" s="1"/>
  <c r="U2823" i="20" s="1"/>
  <c r="G2824" i="20"/>
  <c r="Q2824" i="20" s="1"/>
  <c r="U2824" i="20" s="1"/>
  <c r="G2825" i="20"/>
  <c r="Q2825" i="20" s="1"/>
  <c r="U2825" i="20" s="1"/>
  <c r="G2826" i="20"/>
  <c r="Q2826" i="20" s="1"/>
  <c r="U2826" i="20" s="1"/>
  <c r="G2827" i="20"/>
  <c r="Q2827" i="20" s="1"/>
  <c r="U2827" i="20" s="1"/>
  <c r="G2828" i="20"/>
  <c r="Q2828" i="20" s="1"/>
  <c r="U2828" i="20" s="1"/>
  <c r="G2829" i="20"/>
  <c r="Q2829" i="20" s="1"/>
  <c r="U2829" i="20" s="1"/>
  <c r="G2830" i="20"/>
  <c r="Q2830" i="20" s="1"/>
  <c r="U2830" i="20" s="1"/>
  <c r="G2831" i="20"/>
  <c r="Q2831" i="20" s="1"/>
  <c r="U2831" i="20" s="1"/>
  <c r="G2832" i="20"/>
  <c r="Q2832" i="20" s="1"/>
  <c r="U2832" i="20" s="1"/>
  <c r="G2833" i="20"/>
  <c r="Q2833" i="20" s="1"/>
  <c r="U2833" i="20" s="1"/>
  <c r="G2834" i="20"/>
  <c r="Q2834" i="20" s="1"/>
  <c r="U2834" i="20" s="1"/>
  <c r="G2835" i="20"/>
  <c r="Q2835" i="20" s="1"/>
  <c r="U2835" i="20" s="1"/>
  <c r="G2836" i="20"/>
  <c r="Q2836" i="20" s="1"/>
  <c r="U2836" i="20" s="1"/>
  <c r="G2837" i="20"/>
  <c r="Q2837" i="20" s="1"/>
  <c r="U2837" i="20" s="1"/>
  <c r="G2838" i="20"/>
  <c r="Q2838" i="20" s="1"/>
  <c r="U2838" i="20" s="1"/>
  <c r="G2839" i="20"/>
  <c r="Q2839" i="20" s="1"/>
  <c r="U2839" i="20" s="1"/>
  <c r="G2840" i="20"/>
  <c r="Q2840" i="20" s="1"/>
  <c r="U2840" i="20" s="1"/>
  <c r="G2841" i="20"/>
  <c r="Q2841" i="20" s="1"/>
  <c r="U2841" i="20" s="1"/>
  <c r="G2842" i="20"/>
  <c r="Q2842" i="20" s="1"/>
  <c r="U2842" i="20" s="1"/>
  <c r="G2843" i="20"/>
  <c r="Q2843" i="20" s="1"/>
  <c r="U2843" i="20" s="1"/>
  <c r="G2844" i="20"/>
  <c r="Q2844" i="20" s="1"/>
  <c r="U2844" i="20" s="1"/>
  <c r="G2845" i="20"/>
  <c r="Q2845" i="20" s="1"/>
  <c r="U2845" i="20" s="1"/>
  <c r="G2846" i="20"/>
  <c r="Q2846" i="20" s="1"/>
  <c r="U2846" i="20" s="1"/>
  <c r="G2847" i="20"/>
  <c r="Q2847" i="20" s="1"/>
  <c r="U2847" i="20" s="1"/>
  <c r="G2848" i="20"/>
  <c r="Q2848" i="20" s="1"/>
  <c r="U2848" i="20" s="1"/>
  <c r="G2849" i="20"/>
  <c r="Q2849" i="20" s="1"/>
  <c r="U2849" i="20" s="1"/>
  <c r="G2850" i="20"/>
  <c r="Q2850" i="20" s="1"/>
  <c r="U2850" i="20" s="1"/>
  <c r="G2851" i="20"/>
  <c r="Q2851" i="20" s="1"/>
  <c r="U2851" i="20" s="1"/>
  <c r="G2852" i="20"/>
  <c r="Q2852" i="20" s="1"/>
  <c r="U2852" i="20" s="1"/>
  <c r="G2853" i="20"/>
  <c r="Q2853" i="20" s="1"/>
  <c r="U2853" i="20" s="1"/>
  <c r="G2854" i="20"/>
  <c r="Q2854" i="20" s="1"/>
  <c r="U2854" i="20" s="1"/>
  <c r="G2855" i="20"/>
  <c r="Q2855" i="20" s="1"/>
  <c r="U2855" i="20" s="1"/>
  <c r="G2856" i="20"/>
  <c r="Q2856" i="20" s="1"/>
  <c r="U2856" i="20" s="1"/>
  <c r="G2857" i="20"/>
  <c r="Q2857" i="20" s="1"/>
  <c r="U2857" i="20" s="1"/>
  <c r="G2858" i="20"/>
  <c r="Q2858" i="20" s="1"/>
  <c r="U2858" i="20" s="1"/>
  <c r="G2859" i="20"/>
  <c r="Q2859" i="20" s="1"/>
  <c r="U2859" i="20" s="1"/>
  <c r="G2860" i="20"/>
  <c r="Q2860" i="20" s="1"/>
  <c r="U2860" i="20" s="1"/>
  <c r="G2861" i="20"/>
  <c r="Q2861" i="20" s="1"/>
  <c r="U2861" i="20" s="1"/>
  <c r="G2862" i="20"/>
  <c r="Q2862" i="20" s="1"/>
  <c r="U2862" i="20" s="1"/>
  <c r="G2863" i="20"/>
  <c r="Q2863" i="20" s="1"/>
  <c r="U2863" i="20" s="1"/>
  <c r="G2864" i="20"/>
  <c r="Q2864" i="20" s="1"/>
  <c r="U2864" i="20" s="1"/>
  <c r="G2865" i="20"/>
  <c r="Q2865" i="20" s="1"/>
  <c r="U2865" i="20" s="1"/>
  <c r="G2866" i="20"/>
  <c r="Q2866" i="20" s="1"/>
  <c r="U2866" i="20" s="1"/>
  <c r="G2867" i="20"/>
  <c r="Q2867" i="20" s="1"/>
  <c r="U2867" i="20" s="1"/>
  <c r="G2868" i="20"/>
  <c r="Q2868" i="20" s="1"/>
  <c r="U2868" i="20" s="1"/>
  <c r="G2869" i="20"/>
  <c r="Q2869" i="20" s="1"/>
  <c r="U2869" i="20" s="1"/>
  <c r="G2870" i="20"/>
  <c r="Q2870" i="20" s="1"/>
  <c r="U2870" i="20" s="1"/>
  <c r="G2871" i="20"/>
  <c r="Q2871" i="20" s="1"/>
  <c r="U2871" i="20" s="1"/>
  <c r="G2872" i="20"/>
  <c r="Q2872" i="20" s="1"/>
  <c r="U2872" i="20" s="1"/>
  <c r="G2873" i="20"/>
  <c r="Q2873" i="20" s="1"/>
  <c r="U2873" i="20" s="1"/>
  <c r="G2874" i="20"/>
  <c r="Q2874" i="20" s="1"/>
  <c r="U2874" i="20" s="1"/>
  <c r="G2875" i="20"/>
  <c r="Q2875" i="20" s="1"/>
  <c r="U2875" i="20" s="1"/>
  <c r="G2876" i="20"/>
  <c r="Q2876" i="20" s="1"/>
  <c r="U2876" i="20" s="1"/>
  <c r="G2877" i="20"/>
  <c r="Q2877" i="20" s="1"/>
  <c r="U2877" i="20" s="1"/>
  <c r="G2878" i="20"/>
  <c r="Q2878" i="20" s="1"/>
  <c r="U2878" i="20" s="1"/>
  <c r="G2879" i="20"/>
  <c r="Q2879" i="20" s="1"/>
  <c r="U2879" i="20" s="1"/>
  <c r="G2880" i="20"/>
  <c r="Q2880" i="20" s="1"/>
  <c r="U2880" i="20" s="1"/>
  <c r="G2881" i="20"/>
  <c r="Q2881" i="20" s="1"/>
  <c r="U2881" i="20" s="1"/>
  <c r="G2882" i="20"/>
  <c r="Q2882" i="20" s="1"/>
  <c r="U2882" i="20" s="1"/>
  <c r="G2883" i="20"/>
  <c r="Q2883" i="20" s="1"/>
  <c r="U2883" i="20" s="1"/>
  <c r="G2884" i="20"/>
  <c r="Q2884" i="20" s="1"/>
  <c r="U2884" i="20" s="1"/>
  <c r="G2885" i="20"/>
  <c r="Q2885" i="20" s="1"/>
  <c r="U2885" i="20" s="1"/>
  <c r="G2886" i="20"/>
  <c r="Q2886" i="20" s="1"/>
  <c r="U2886" i="20" s="1"/>
  <c r="G2887" i="20"/>
  <c r="Q2887" i="20" s="1"/>
  <c r="U2887" i="20" s="1"/>
  <c r="G2888" i="20"/>
  <c r="Q2888" i="20" s="1"/>
  <c r="U2888" i="20" s="1"/>
  <c r="G2889" i="20"/>
  <c r="Q2889" i="20" s="1"/>
  <c r="U2889" i="20" s="1"/>
  <c r="G2890" i="20"/>
  <c r="Q2890" i="20" s="1"/>
  <c r="U2890" i="20" s="1"/>
  <c r="G2891" i="20"/>
  <c r="Q2891" i="20" s="1"/>
  <c r="U2891" i="20" s="1"/>
  <c r="G2892" i="20"/>
  <c r="Q2892" i="20" s="1"/>
  <c r="U2892" i="20" s="1"/>
  <c r="G2893" i="20"/>
  <c r="Q2893" i="20" s="1"/>
  <c r="U2893" i="20" s="1"/>
  <c r="G2894" i="20"/>
  <c r="Q2894" i="20" s="1"/>
  <c r="U2894" i="20" s="1"/>
  <c r="G2895" i="20"/>
  <c r="Q2895" i="20" s="1"/>
  <c r="U2895" i="20" s="1"/>
  <c r="G2896" i="20"/>
  <c r="Q2896" i="20" s="1"/>
  <c r="U2896" i="20" s="1"/>
  <c r="G2897" i="20"/>
  <c r="Q2897" i="20" s="1"/>
  <c r="U2897" i="20" s="1"/>
  <c r="G2898" i="20"/>
  <c r="Q2898" i="20" s="1"/>
  <c r="U2898" i="20" s="1"/>
  <c r="G2899" i="20"/>
  <c r="Q2899" i="20" s="1"/>
  <c r="U2899" i="20" s="1"/>
  <c r="G2900" i="20"/>
  <c r="Q2900" i="20" s="1"/>
  <c r="U2900" i="20" s="1"/>
  <c r="G2901" i="20"/>
  <c r="Q2901" i="20" s="1"/>
  <c r="U2901" i="20" s="1"/>
  <c r="G2902" i="20"/>
  <c r="Q2902" i="20" s="1"/>
  <c r="U2902" i="20" s="1"/>
  <c r="G2903" i="20"/>
  <c r="Q2903" i="20" s="1"/>
  <c r="U2903" i="20" s="1"/>
  <c r="G2904" i="20"/>
  <c r="Q2904" i="20" s="1"/>
  <c r="U2904" i="20" s="1"/>
  <c r="G2905" i="20"/>
  <c r="Q2905" i="20" s="1"/>
  <c r="U2905" i="20" s="1"/>
  <c r="G2906" i="20"/>
  <c r="Q2906" i="20" s="1"/>
  <c r="U2906" i="20" s="1"/>
  <c r="G2907" i="20"/>
  <c r="Q2907" i="20" s="1"/>
  <c r="U2907" i="20" s="1"/>
  <c r="G2908" i="20"/>
  <c r="Q2908" i="20" s="1"/>
  <c r="U2908" i="20" s="1"/>
  <c r="G2909" i="20"/>
  <c r="Q2909" i="20" s="1"/>
  <c r="U2909" i="20" s="1"/>
  <c r="G2910" i="20"/>
  <c r="Q2910" i="20" s="1"/>
  <c r="U2910" i="20" s="1"/>
  <c r="G2911" i="20"/>
  <c r="Q2911" i="20" s="1"/>
  <c r="U2911" i="20" s="1"/>
  <c r="G2912" i="20"/>
  <c r="Q2912" i="20" s="1"/>
  <c r="U2912" i="20" s="1"/>
  <c r="G2913" i="20"/>
  <c r="Q2913" i="20" s="1"/>
  <c r="U2913" i="20" s="1"/>
  <c r="G2914" i="20"/>
  <c r="Q2914" i="20" s="1"/>
  <c r="U2914" i="20" s="1"/>
  <c r="G2915" i="20"/>
  <c r="Q2915" i="20" s="1"/>
  <c r="U2915" i="20" s="1"/>
  <c r="G2916" i="20"/>
  <c r="Q2916" i="20" s="1"/>
  <c r="U2916" i="20" s="1"/>
  <c r="G2917" i="20"/>
  <c r="Q2917" i="20" s="1"/>
  <c r="U2917" i="20" s="1"/>
  <c r="G2918" i="20"/>
  <c r="Q2918" i="20" s="1"/>
  <c r="U2918" i="20" s="1"/>
  <c r="G2919" i="20"/>
  <c r="Q2919" i="20" s="1"/>
  <c r="U2919" i="20" s="1"/>
  <c r="G2920" i="20"/>
  <c r="Q2920" i="20" s="1"/>
  <c r="U2920" i="20" s="1"/>
  <c r="G2921" i="20"/>
  <c r="Q2921" i="20" s="1"/>
  <c r="U2921" i="20" s="1"/>
  <c r="G2922" i="20"/>
  <c r="Q2922" i="20" s="1"/>
  <c r="U2922" i="20" s="1"/>
  <c r="G2923" i="20"/>
  <c r="Q2923" i="20" s="1"/>
  <c r="U2923" i="20" s="1"/>
  <c r="G2924" i="20"/>
  <c r="Q2924" i="20" s="1"/>
  <c r="U2924" i="20" s="1"/>
  <c r="G2925" i="20"/>
  <c r="Q2925" i="20" s="1"/>
  <c r="U2925" i="20" s="1"/>
  <c r="G2926" i="20"/>
  <c r="Q2926" i="20" s="1"/>
  <c r="U2926" i="20" s="1"/>
  <c r="G2927" i="20"/>
  <c r="Q2927" i="20" s="1"/>
  <c r="U2927" i="20" s="1"/>
  <c r="G2928" i="20"/>
  <c r="Q2928" i="20" s="1"/>
  <c r="U2928" i="20" s="1"/>
  <c r="G2929" i="20"/>
  <c r="Q2929" i="20" s="1"/>
  <c r="U2929" i="20" s="1"/>
  <c r="G2930" i="20"/>
  <c r="Q2930" i="20" s="1"/>
  <c r="U2930" i="20" s="1"/>
  <c r="G2931" i="20"/>
  <c r="Q2931" i="20" s="1"/>
  <c r="U2931" i="20" s="1"/>
  <c r="G2932" i="20"/>
  <c r="Q2932" i="20" s="1"/>
  <c r="U2932" i="20" s="1"/>
  <c r="G2933" i="20"/>
  <c r="Q2933" i="20" s="1"/>
  <c r="U2933" i="20" s="1"/>
  <c r="G2934" i="20"/>
  <c r="Q2934" i="20" s="1"/>
  <c r="U2934" i="20" s="1"/>
  <c r="G2935" i="20"/>
  <c r="Q2935" i="20" s="1"/>
  <c r="U2935" i="20" s="1"/>
  <c r="G2936" i="20"/>
  <c r="Q2936" i="20" s="1"/>
  <c r="U2936" i="20" s="1"/>
  <c r="G2937" i="20"/>
  <c r="Q2937" i="20" s="1"/>
  <c r="U2937" i="20" s="1"/>
  <c r="G2938" i="20"/>
  <c r="Q2938" i="20" s="1"/>
  <c r="U2938" i="20" s="1"/>
  <c r="G2939" i="20"/>
  <c r="Q2939" i="20" s="1"/>
  <c r="U2939" i="20" s="1"/>
  <c r="G2940" i="20"/>
  <c r="Q2940" i="20" s="1"/>
  <c r="U2940" i="20" s="1"/>
  <c r="G2941" i="20"/>
  <c r="Q2941" i="20" s="1"/>
  <c r="U2941" i="20" s="1"/>
  <c r="G2942" i="20"/>
  <c r="Q2942" i="20" s="1"/>
  <c r="U2942" i="20" s="1"/>
  <c r="G2943" i="20"/>
  <c r="Q2943" i="20" s="1"/>
  <c r="U2943" i="20" s="1"/>
  <c r="G2944" i="20"/>
  <c r="Q2944" i="20" s="1"/>
  <c r="U2944" i="20" s="1"/>
  <c r="G2945" i="20"/>
  <c r="Q2945" i="20" s="1"/>
  <c r="U2945" i="20" s="1"/>
  <c r="G2946" i="20"/>
  <c r="Q2946" i="20" s="1"/>
  <c r="U2946" i="20" s="1"/>
  <c r="G2947" i="20"/>
  <c r="Q2947" i="20" s="1"/>
  <c r="U2947" i="20" s="1"/>
  <c r="G2948" i="20"/>
  <c r="Q2948" i="20" s="1"/>
  <c r="U2948" i="20" s="1"/>
  <c r="G2949" i="20"/>
  <c r="Q2949" i="20" s="1"/>
  <c r="U2949" i="20" s="1"/>
  <c r="G2950" i="20"/>
  <c r="Q2950" i="20" s="1"/>
  <c r="U2950" i="20" s="1"/>
  <c r="G2951" i="20"/>
  <c r="Q2951" i="20" s="1"/>
  <c r="U2951" i="20" s="1"/>
  <c r="G2952" i="20"/>
  <c r="Q2952" i="20" s="1"/>
  <c r="U2952" i="20" s="1"/>
  <c r="G2953" i="20"/>
  <c r="Q2953" i="20" s="1"/>
  <c r="U2953" i="20" s="1"/>
  <c r="G2954" i="20"/>
  <c r="Q2954" i="20" s="1"/>
  <c r="U2954" i="20" s="1"/>
  <c r="G2955" i="20"/>
  <c r="Q2955" i="20" s="1"/>
  <c r="U2955" i="20" s="1"/>
  <c r="G2956" i="20"/>
  <c r="Q2956" i="20" s="1"/>
  <c r="U2956" i="20" s="1"/>
  <c r="G2957" i="20"/>
  <c r="Q2957" i="20" s="1"/>
  <c r="U2957" i="20" s="1"/>
  <c r="G2958" i="20"/>
  <c r="Q2958" i="20" s="1"/>
  <c r="U2958" i="20" s="1"/>
  <c r="G2959" i="20"/>
  <c r="Q2959" i="20" s="1"/>
  <c r="U2959" i="20" s="1"/>
  <c r="G2960" i="20"/>
  <c r="Q2960" i="20" s="1"/>
  <c r="U2960" i="20" s="1"/>
  <c r="G2961" i="20"/>
  <c r="Q2961" i="20" s="1"/>
  <c r="U2961" i="20" s="1"/>
  <c r="G2962" i="20"/>
  <c r="Q2962" i="20" s="1"/>
  <c r="U2962" i="20" s="1"/>
  <c r="G2963" i="20"/>
  <c r="Q2963" i="20" s="1"/>
  <c r="U2963" i="20" s="1"/>
  <c r="G2964" i="20"/>
  <c r="Q2964" i="20" s="1"/>
  <c r="U2964" i="20" s="1"/>
  <c r="G2965" i="20"/>
  <c r="Q2965" i="20" s="1"/>
  <c r="U2965" i="20" s="1"/>
  <c r="G2966" i="20"/>
  <c r="Q2966" i="20" s="1"/>
  <c r="U2966" i="20" s="1"/>
  <c r="G2967" i="20"/>
  <c r="Q2967" i="20" s="1"/>
  <c r="U2967" i="20" s="1"/>
  <c r="G2968" i="20"/>
  <c r="Q2968" i="20" s="1"/>
  <c r="U2968" i="20" s="1"/>
  <c r="G2969" i="20"/>
  <c r="Q2969" i="20" s="1"/>
  <c r="U2969" i="20" s="1"/>
  <c r="G2970" i="20"/>
  <c r="Q2970" i="20" s="1"/>
  <c r="U2970" i="20" s="1"/>
  <c r="G2971" i="20"/>
  <c r="Q2971" i="20" s="1"/>
  <c r="U2971" i="20" s="1"/>
  <c r="G2972" i="20"/>
  <c r="Q2972" i="20" s="1"/>
  <c r="U2972" i="20" s="1"/>
  <c r="G2973" i="20"/>
  <c r="Q2973" i="20" s="1"/>
  <c r="U2973" i="20" s="1"/>
  <c r="G2974" i="20"/>
  <c r="Q2974" i="20" s="1"/>
  <c r="U2974" i="20" s="1"/>
  <c r="G2975" i="20"/>
  <c r="Q2975" i="20" s="1"/>
  <c r="U2975" i="20" s="1"/>
  <c r="G2976" i="20"/>
  <c r="Q2976" i="20" s="1"/>
  <c r="U2976" i="20" s="1"/>
  <c r="G2977" i="20"/>
  <c r="Q2977" i="20" s="1"/>
  <c r="U2977" i="20" s="1"/>
  <c r="G2978" i="20"/>
  <c r="Q2978" i="20" s="1"/>
  <c r="U2978" i="20" s="1"/>
  <c r="G2979" i="20"/>
  <c r="Q2979" i="20" s="1"/>
  <c r="U2979" i="20" s="1"/>
  <c r="G2980" i="20"/>
  <c r="Q2980" i="20" s="1"/>
  <c r="U2980" i="20" s="1"/>
  <c r="G2981" i="20"/>
  <c r="Q2981" i="20" s="1"/>
  <c r="U2981" i="20" s="1"/>
  <c r="G2982" i="20"/>
  <c r="Q2982" i="20" s="1"/>
  <c r="U2982" i="20" s="1"/>
  <c r="G2983" i="20"/>
  <c r="Q2983" i="20" s="1"/>
  <c r="U2983" i="20" s="1"/>
  <c r="G2984" i="20"/>
  <c r="Q2984" i="20" s="1"/>
  <c r="U2984" i="20" s="1"/>
  <c r="G2985" i="20"/>
  <c r="Q2985" i="20" s="1"/>
  <c r="U2985" i="20" s="1"/>
  <c r="G2986" i="20"/>
  <c r="Q2986" i="20" s="1"/>
  <c r="U2986" i="20" s="1"/>
  <c r="G2987" i="20"/>
  <c r="Q2987" i="20" s="1"/>
  <c r="U2987" i="20" s="1"/>
  <c r="G2988" i="20"/>
  <c r="Q2988" i="20" s="1"/>
  <c r="U2988" i="20" s="1"/>
  <c r="G2989" i="20"/>
  <c r="Q2989" i="20" s="1"/>
  <c r="U2989" i="20" s="1"/>
  <c r="G2990" i="20"/>
  <c r="Q2990" i="20" s="1"/>
  <c r="U2990" i="20" s="1"/>
  <c r="G2991" i="20"/>
  <c r="Q2991" i="20" s="1"/>
  <c r="U2991" i="20" s="1"/>
  <c r="G2992" i="20"/>
  <c r="Q2992" i="20" s="1"/>
  <c r="U2992" i="20" s="1"/>
  <c r="G2993" i="20"/>
  <c r="Q2993" i="20" s="1"/>
  <c r="U2993" i="20" s="1"/>
  <c r="G2994" i="20"/>
  <c r="Q2994" i="20" s="1"/>
  <c r="U2994" i="20" s="1"/>
  <c r="G2995" i="20"/>
  <c r="Q2995" i="20" s="1"/>
  <c r="U2995" i="20" s="1"/>
  <c r="G2996" i="20"/>
  <c r="Q2996" i="20" s="1"/>
  <c r="U2996" i="20" s="1"/>
  <c r="G2997" i="20"/>
  <c r="Q2997" i="20" s="1"/>
  <c r="U2997" i="20" s="1"/>
  <c r="G2998" i="20"/>
  <c r="Q2998" i="20" s="1"/>
  <c r="U2998" i="20" s="1"/>
  <c r="G2999" i="20"/>
  <c r="Q2999" i="20" s="1"/>
  <c r="U2999" i="20" s="1"/>
  <c r="G3000" i="20"/>
  <c r="Q3000" i="20" s="1"/>
  <c r="U3000" i="20" s="1"/>
  <c r="G3001" i="20"/>
  <c r="Q3001" i="20" s="1"/>
  <c r="U3001" i="20" s="1"/>
  <c r="G3002" i="20"/>
  <c r="Q3002" i="20" s="1"/>
  <c r="U3002" i="20" s="1"/>
  <c r="G3003" i="20"/>
  <c r="Q3003" i="20" s="1"/>
  <c r="U3003" i="20" s="1"/>
  <c r="G3004" i="20"/>
  <c r="Q3004" i="20" s="1"/>
  <c r="U3004" i="20" s="1"/>
  <c r="G3005" i="20"/>
  <c r="Q3005" i="20" s="1"/>
  <c r="U3005" i="20" s="1"/>
  <c r="G3006" i="20"/>
  <c r="Q3006" i="20" s="1"/>
  <c r="U3006" i="20" s="1"/>
  <c r="G3007" i="20"/>
  <c r="Q3007" i="20" s="1"/>
  <c r="U3007" i="20" s="1"/>
  <c r="G3008" i="20"/>
  <c r="Q3008" i="20" s="1"/>
  <c r="U3008" i="20" s="1"/>
  <c r="G3009" i="20"/>
  <c r="Q3009" i="20" s="1"/>
  <c r="U3009" i="20" s="1"/>
  <c r="G3010" i="20"/>
  <c r="Q3010" i="20" s="1"/>
  <c r="U3010" i="20" s="1"/>
  <c r="G3011" i="20"/>
  <c r="Q3011" i="20" s="1"/>
  <c r="U3011" i="20" s="1"/>
  <c r="G3012" i="20"/>
  <c r="Q3012" i="20" s="1"/>
  <c r="U3012" i="20" s="1"/>
  <c r="G3013" i="20"/>
  <c r="Q3013" i="20" s="1"/>
  <c r="U3013" i="20" s="1"/>
  <c r="G3014" i="20"/>
  <c r="Q3014" i="20" s="1"/>
  <c r="U3014" i="20" s="1"/>
  <c r="G3015" i="20"/>
  <c r="Q3015" i="20" s="1"/>
  <c r="U3015" i="20" s="1"/>
  <c r="G3016" i="20"/>
  <c r="Q3016" i="20" s="1"/>
  <c r="U3016" i="20" s="1"/>
  <c r="G3017" i="20"/>
  <c r="Q3017" i="20" s="1"/>
  <c r="U3017" i="20" s="1"/>
  <c r="G3018" i="20"/>
  <c r="Q3018" i="20" s="1"/>
  <c r="U3018" i="20" s="1"/>
  <c r="G3019" i="20"/>
  <c r="Q3019" i="20" s="1"/>
  <c r="U3019" i="20" s="1"/>
  <c r="G3020" i="20"/>
  <c r="Q3020" i="20" s="1"/>
  <c r="U3020" i="20" s="1"/>
  <c r="G3021" i="20"/>
  <c r="Q3021" i="20" s="1"/>
  <c r="U3021" i="20" s="1"/>
  <c r="G3022" i="20"/>
  <c r="Q3022" i="20" s="1"/>
  <c r="U3022" i="20" s="1"/>
  <c r="G3023" i="20"/>
  <c r="Q3023" i="20" s="1"/>
  <c r="U3023" i="20" s="1"/>
  <c r="G3024" i="20"/>
  <c r="Q3024" i="20" s="1"/>
  <c r="U3024" i="20" s="1"/>
  <c r="G3025" i="20"/>
  <c r="Q3025" i="20" s="1"/>
  <c r="U3025" i="20" s="1"/>
  <c r="G3026" i="20"/>
  <c r="Q3026" i="20" s="1"/>
  <c r="U3026" i="20" s="1"/>
  <c r="G3027" i="20"/>
  <c r="Q3027" i="20" s="1"/>
  <c r="U3027" i="20" s="1"/>
  <c r="G3028" i="20"/>
  <c r="Q3028" i="20" s="1"/>
  <c r="U3028" i="20" s="1"/>
  <c r="G3029" i="20"/>
  <c r="Q3029" i="20" s="1"/>
  <c r="U3029" i="20" s="1"/>
  <c r="G3030" i="20"/>
  <c r="Q3030" i="20" s="1"/>
  <c r="U3030" i="20" s="1"/>
  <c r="G3031" i="20"/>
  <c r="Q3031" i="20" s="1"/>
  <c r="U3031" i="20" s="1"/>
  <c r="G3032" i="20"/>
  <c r="Q3032" i="20" s="1"/>
  <c r="U3032" i="20" s="1"/>
  <c r="G3033" i="20"/>
  <c r="Q3033" i="20" s="1"/>
  <c r="U3033" i="20" s="1"/>
  <c r="G3034" i="20"/>
  <c r="Q3034" i="20" s="1"/>
  <c r="U3034" i="20" s="1"/>
  <c r="G3035" i="20"/>
  <c r="Q3035" i="20" s="1"/>
  <c r="U3035" i="20" s="1"/>
  <c r="G3036" i="20"/>
  <c r="Q3036" i="20" s="1"/>
  <c r="U3036" i="20" s="1"/>
  <c r="G3037" i="20"/>
  <c r="Q3037" i="20" s="1"/>
  <c r="U3037" i="20" s="1"/>
  <c r="G3038" i="20"/>
  <c r="Q3038" i="20" s="1"/>
  <c r="U3038" i="20" s="1"/>
  <c r="G3039" i="20"/>
  <c r="Q3039" i="20" s="1"/>
  <c r="U3039" i="20" s="1"/>
  <c r="G3040" i="20"/>
  <c r="Q3040" i="20" s="1"/>
  <c r="U3040" i="20" s="1"/>
  <c r="G3041" i="20"/>
  <c r="Q3041" i="20" s="1"/>
  <c r="U3041" i="20" s="1"/>
  <c r="G3042" i="20"/>
  <c r="Q3042" i="20" s="1"/>
  <c r="U3042" i="20" s="1"/>
  <c r="G3043" i="20"/>
  <c r="Q3043" i="20" s="1"/>
  <c r="U3043" i="20" s="1"/>
  <c r="G3044" i="20"/>
  <c r="Q3044" i="20" s="1"/>
  <c r="U3044" i="20" s="1"/>
  <c r="G3045" i="20"/>
  <c r="Q3045" i="20" s="1"/>
  <c r="U3045" i="20" s="1"/>
  <c r="G3046" i="20"/>
  <c r="Q3046" i="20" s="1"/>
  <c r="U3046" i="20" s="1"/>
  <c r="G3047" i="20"/>
  <c r="Q3047" i="20" s="1"/>
  <c r="U3047" i="20" s="1"/>
  <c r="G3048" i="20"/>
  <c r="Q3048" i="20" s="1"/>
  <c r="U3048" i="20" s="1"/>
  <c r="G3049" i="20"/>
  <c r="Q3049" i="20" s="1"/>
  <c r="U3049" i="20" s="1"/>
  <c r="G3050" i="20"/>
  <c r="Q3050" i="20" s="1"/>
  <c r="U3050" i="20" s="1"/>
  <c r="G3051" i="20"/>
  <c r="Q3051" i="20" s="1"/>
  <c r="U3051" i="20" s="1"/>
  <c r="G3052" i="20"/>
  <c r="Q3052" i="20" s="1"/>
  <c r="U3052" i="20" s="1"/>
  <c r="G3053" i="20"/>
  <c r="Q3053" i="20" s="1"/>
  <c r="U3053" i="20" s="1"/>
  <c r="G3054" i="20"/>
  <c r="Q3054" i="20" s="1"/>
  <c r="U3054" i="20" s="1"/>
  <c r="G3055" i="20"/>
  <c r="Q3055" i="20" s="1"/>
  <c r="U3055" i="20" s="1"/>
  <c r="G3056" i="20"/>
  <c r="Q3056" i="20" s="1"/>
  <c r="U3056" i="20" s="1"/>
  <c r="G3057" i="20"/>
  <c r="Q3057" i="20" s="1"/>
  <c r="U3057" i="20" s="1"/>
  <c r="G3058" i="20"/>
  <c r="Q3058" i="20" s="1"/>
  <c r="U3058" i="20" s="1"/>
  <c r="G3059" i="20"/>
  <c r="Q3059" i="20" s="1"/>
  <c r="U3059" i="20" s="1"/>
  <c r="G3060" i="20"/>
  <c r="Q3060" i="20" s="1"/>
  <c r="U3060" i="20" s="1"/>
  <c r="G3061" i="20"/>
  <c r="Q3061" i="20" s="1"/>
  <c r="U3061" i="20" s="1"/>
  <c r="G3062" i="20"/>
  <c r="Q3062" i="20" s="1"/>
  <c r="U3062" i="20" s="1"/>
  <c r="G3063" i="20"/>
  <c r="Q3063" i="20" s="1"/>
  <c r="U3063" i="20" s="1"/>
  <c r="G3064" i="20"/>
  <c r="Q3064" i="20" s="1"/>
  <c r="U3064" i="20" s="1"/>
  <c r="G3065" i="20"/>
  <c r="Q3065" i="20" s="1"/>
  <c r="U3065" i="20" s="1"/>
  <c r="G3066" i="20"/>
  <c r="Q3066" i="20" s="1"/>
  <c r="U3066" i="20" s="1"/>
  <c r="G3067" i="20"/>
  <c r="Q3067" i="20" s="1"/>
  <c r="U3067" i="20" s="1"/>
  <c r="G3068" i="20"/>
  <c r="Q3068" i="20" s="1"/>
  <c r="U3068" i="20" s="1"/>
  <c r="G3069" i="20"/>
  <c r="Q3069" i="20" s="1"/>
  <c r="U3069" i="20" s="1"/>
  <c r="G3070" i="20"/>
  <c r="Q3070" i="20" s="1"/>
  <c r="U3070" i="20" s="1"/>
  <c r="G3071" i="20"/>
  <c r="Q3071" i="20" s="1"/>
  <c r="U3071" i="20" s="1"/>
  <c r="G3072" i="20"/>
  <c r="Q3072" i="20" s="1"/>
  <c r="U3072" i="20" s="1"/>
  <c r="G3073" i="20"/>
  <c r="Q3073" i="20" s="1"/>
  <c r="U3073" i="20" s="1"/>
  <c r="G3074" i="20"/>
  <c r="Q3074" i="20" s="1"/>
  <c r="U3074" i="20" s="1"/>
  <c r="G3075" i="20"/>
  <c r="Q3075" i="20" s="1"/>
  <c r="U3075" i="20" s="1"/>
  <c r="G3076" i="20"/>
  <c r="Q3076" i="20" s="1"/>
  <c r="U3076" i="20" s="1"/>
  <c r="G3077" i="20"/>
  <c r="Q3077" i="20" s="1"/>
  <c r="U3077" i="20" s="1"/>
  <c r="G3078" i="20"/>
  <c r="Q3078" i="20" s="1"/>
  <c r="U3078" i="20" s="1"/>
  <c r="G3079" i="20"/>
  <c r="Q3079" i="20" s="1"/>
  <c r="U3079" i="20" s="1"/>
  <c r="G3080" i="20"/>
  <c r="Q3080" i="20" s="1"/>
  <c r="U3080" i="20" s="1"/>
  <c r="G3081" i="20"/>
  <c r="Q3081" i="20" s="1"/>
  <c r="U3081" i="20" s="1"/>
  <c r="G3082" i="20"/>
  <c r="Q3082" i="20" s="1"/>
  <c r="U3082" i="20" s="1"/>
  <c r="G3083" i="20"/>
  <c r="Q3083" i="20" s="1"/>
  <c r="U3083" i="20" s="1"/>
  <c r="G3084" i="20"/>
  <c r="Q3084" i="20" s="1"/>
  <c r="U3084" i="20" s="1"/>
  <c r="G3085" i="20"/>
  <c r="Q3085" i="20" s="1"/>
  <c r="U3085" i="20" s="1"/>
  <c r="G3086" i="20"/>
  <c r="Q3086" i="20" s="1"/>
  <c r="U3086" i="20" s="1"/>
  <c r="G3087" i="20"/>
  <c r="Q3087" i="20" s="1"/>
  <c r="U3087" i="20" s="1"/>
  <c r="G3088" i="20"/>
  <c r="Q3088" i="20" s="1"/>
  <c r="U3088" i="20" s="1"/>
  <c r="G3089" i="20"/>
  <c r="Q3089" i="20" s="1"/>
  <c r="U3089" i="20" s="1"/>
  <c r="G3090" i="20"/>
  <c r="Q3090" i="20" s="1"/>
  <c r="U3090" i="20" s="1"/>
  <c r="G3091" i="20"/>
  <c r="Q3091" i="20" s="1"/>
  <c r="U3091" i="20" s="1"/>
  <c r="G3092" i="20"/>
  <c r="Q3092" i="20" s="1"/>
  <c r="U3092" i="20" s="1"/>
  <c r="G3093" i="20"/>
  <c r="Q3093" i="20" s="1"/>
  <c r="U3093" i="20" s="1"/>
  <c r="G3094" i="20"/>
  <c r="Q3094" i="20" s="1"/>
  <c r="U3094" i="20" s="1"/>
  <c r="G3095" i="20"/>
  <c r="Q3095" i="20" s="1"/>
  <c r="U3095" i="20" s="1"/>
  <c r="G3096" i="20"/>
  <c r="Q3096" i="20" s="1"/>
  <c r="U3096" i="20" s="1"/>
  <c r="G3097" i="20"/>
  <c r="Q3097" i="20" s="1"/>
  <c r="U3097" i="20" s="1"/>
  <c r="G3098" i="20"/>
  <c r="Q3098" i="20" s="1"/>
  <c r="U3098" i="20" s="1"/>
  <c r="G3099" i="20"/>
  <c r="Q3099" i="20" s="1"/>
  <c r="U3099" i="20" s="1"/>
  <c r="G3100" i="20"/>
  <c r="Q3100" i="20" s="1"/>
  <c r="U3100" i="20" s="1"/>
  <c r="G3101" i="20"/>
  <c r="Q3101" i="20" s="1"/>
  <c r="U3101" i="20" s="1"/>
  <c r="G3102" i="20"/>
  <c r="Q3102" i="20" s="1"/>
  <c r="U3102" i="20" s="1"/>
  <c r="G3103" i="20"/>
  <c r="Q3103" i="20" s="1"/>
  <c r="U3103" i="20" s="1"/>
  <c r="G3104" i="20"/>
  <c r="Q3104" i="20" s="1"/>
  <c r="U3104" i="20" s="1"/>
  <c r="G3105" i="20"/>
  <c r="Q3105" i="20" s="1"/>
  <c r="U3105" i="20" s="1"/>
  <c r="G3106" i="20"/>
  <c r="Q3106" i="20" s="1"/>
  <c r="U3106" i="20" s="1"/>
  <c r="G3107" i="20"/>
  <c r="Q3107" i="20" s="1"/>
  <c r="U3107" i="20" s="1"/>
  <c r="G3108" i="20"/>
  <c r="Q3108" i="20" s="1"/>
  <c r="U3108" i="20" s="1"/>
  <c r="G3109" i="20"/>
  <c r="Q3109" i="20" s="1"/>
  <c r="U3109" i="20" s="1"/>
  <c r="G3110" i="20"/>
  <c r="Q3110" i="20" s="1"/>
  <c r="U3110" i="20" s="1"/>
  <c r="G3111" i="20"/>
  <c r="Q3111" i="20" s="1"/>
  <c r="U3111" i="20" s="1"/>
  <c r="G3112" i="20"/>
  <c r="Q3112" i="20" s="1"/>
  <c r="U3112" i="20" s="1"/>
  <c r="G3113" i="20"/>
  <c r="Q3113" i="20" s="1"/>
  <c r="U3113" i="20" s="1"/>
  <c r="G3114" i="20"/>
  <c r="Q3114" i="20" s="1"/>
  <c r="U3114" i="20" s="1"/>
  <c r="G3115" i="20"/>
  <c r="Q3115" i="20" s="1"/>
  <c r="U3115" i="20" s="1"/>
  <c r="G3116" i="20"/>
  <c r="Q3116" i="20" s="1"/>
  <c r="U3116" i="20" s="1"/>
  <c r="G3117" i="20"/>
  <c r="Q3117" i="20" s="1"/>
  <c r="U3117" i="20" s="1"/>
  <c r="G3118" i="20"/>
  <c r="Q3118" i="20" s="1"/>
  <c r="U3118" i="20" s="1"/>
  <c r="G3119" i="20"/>
  <c r="Q3119" i="20" s="1"/>
  <c r="U3119" i="20" s="1"/>
  <c r="G3120" i="20"/>
  <c r="Q3120" i="20" s="1"/>
  <c r="U3120" i="20" s="1"/>
  <c r="G3121" i="20"/>
  <c r="Q3121" i="20" s="1"/>
  <c r="U3121" i="20" s="1"/>
  <c r="G3122" i="20"/>
  <c r="Q3122" i="20" s="1"/>
  <c r="U3122" i="20" s="1"/>
  <c r="G3123" i="20"/>
  <c r="Q3123" i="20" s="1"/>
  <c r="U3123" i="20" s="1"/>
  <c r="G3124" i="20"/>
  <c r="Q3124" i="20" s="1"/>
  <c r="U3124" i="20" s="1"/>
  <c r="G3125" i="20"/>
  <c r="Q3125" i="20" s="1"/>
  <c r="U3125" i="20" s="1"/>
  <c r="G3126" i="20"/>
  <c r="Q3126" i="20" s="1"/>
  <c r="U3126" i="20" s="1"/>
  <c r="G3127" i="20"/>
  <c r="Q3127" i="20" s="1"/>
  <c r="U3127" i="20" s="1"/>
  <c r="G3128" i="20"/>
  <c r="Q3128" i="20" s="1"/>
  <c r="U3128" i="20" s="1"/>
  <c r="G3129" i="20"/>
  <c r="Q3129" i="20" s="1"/>
  <c r="U3129" i="20" s="1"/>
  <c r="G3130" i="20"/>
  <c r="Q3130" i="20" s="1"/>
  <c r="U3130" i="20" s="1"/>
  <c r="G3131" i="20"/>
  <c r="Q3131" i="20" s="1"/>
  <c r="U3131" i="20" s="1"/>
  <c r="G3132" i="20"/>
  <c r="Q3132" i="20" s="1"/>
  <c r="U3132" i="20" s="1"/>
  <c r="G3133" i="20"/>
  <c r="Q3133" i="20" s="1"/>
  <c r="U3133" i="20" s="1"/>
  <c r="G3134" i="20"/>
  <c r="Q3134" i="20" s="1"/>
  <c r="U3134" i="20" s="1"/>
  <c r="G3135" i="20"/>
  <c r="Q3135" i="20" s="1"/>
  <c r="U3135" i="20" s="1"/>
  <c r="G3136" i="20"/>
  <c r="Q3136" i="20" s="1"/>
  <c r="U3136" i="20" s="1"/>
  <c r="G3137" i="20"/>
  <c r="Q3137" i="20" s="1"/>
  <c r="U3137" i="20" s="1"/>
  <c r="G3138" i="20"/>
  <c r="Q3138" i="20" s="1"/>
  <c r="U3138" i="20" s="1"/>
  <c r="G3139" i="20"/>
  <c r="Q3139" i="20" s="1"/>
  <c r="U3139" i="20" s="1"/>
  <c r="G3140" i="20"/>
  <c r="Q3140" i="20" s="1"/>
  <c r="U3140" i="20" s="1"/>
  <c r="G3141" i="20"/>
  <c r="Q3141" i="20" s="1"/>
  <c r="U3141" i="20" s="1"/>
  <c r="G3142" i="20"/>
  <c r="Q3142" i="20" s="1"/>
  <c r="U3142" i="20" s="1"/>
  <c r="G3143" i="20"/>
  <c r="Q3143" i="20" s="1"/>
  <c r="U3143" i="20" s="1"/>
  <c r="G3144" i="20"/>
  <c r="Q3144" i="20" s="1"/>
  <c r="U3144" i="20" s="1"/>
  <c r="G3145" i="20"/>
  <c r="Q3145" i="20" s="1"/>
  <c r="U3145" i="20" s="1"/>
  <c r="G3146" i="20"/>
  <c r="Q3146" i="20" s="1"/>
  <c r="U3146" i="20" s="1"/>
  <c r="G3147" i="20"/>
  <c r="Q3147" i="20" s="1"/>
  <c r="U3147" i="20" s="1"/>
  <c r="G3148" i="20"/>
  <c r="Q3148" i="20" s="1"/>
  <c r="U3148" i="20" s="1"/>
  <c r="G3149" i="20"/>
  <c r="Q3149" i="20" s="1"/>
  <c r="U3149" i="20" s="1"/>
  <c r="G3150" i="20"/>
  <c r="Q3150" i="20" s="1"/>
  <c r="U3150" i="20" s="1"/>
  <c r="G3151" i="20"/>
  <c r="Q3151" i="20" s="1"/>
  <c r="U3151" i="20" s="1"/>
  <c r="G3152" i="20"/>
  <c r="Q3152" i="20" s="1"/>
  <c r="U3152" i="20" s="1"/>
  <c r="G3153" i="20"/>
  <c r="Q3153" i="20" s="1"/>
  <c r="U3153" i="20" s="1"/>
  <c r="G3154" i="20"/>
  <c r="Q3154" i="20" s="1"/>
  <c r="U3154" i="20" s="1"/>
  <c r="G3155" i="20"/>
  <c r="Q3155" i="20" s="1"/>
  <c r="U3155" i="20" s="1"/>
  <c r="G3156" i="20"/>
  <c r="Q3156" i="20" s="1"/>
  <c r="U3156" i="20" s="1"/>
  <c r="G3157" i="20"/>
  <c r="Q3157" i="20" s="1"/>
  <c r="U3157" i="20" s="1"/>
  <c r="G3158" i="20"/>
  <c r="Q3158" i="20" s="1"/>
  <c r="U3158" i="20" s="1"/>
  <c r="G3159" i="20"/>
  <c r="Q3159" i="20" s="1"/>
  <c r="U3159" i="20" s="1"/>
  <c r="G3160" i="20"/>
  <c r="Q3160" i="20" s="1"/>
  <c r="U3160" i="20" s="1"/>
  <c r="G3161" i="20"/>
  <c r="Q3161" i="20" s="1"/>
  <c r="U3161" i="20" s="1"/>
  <c r="G3162" i="20"/>
  <c r="Q3162" i="20" s="1"/>
  <c r="U3162" i="20" s="1"/>
  <c r="G3163" i="20"/>
  <c r="Q3163" i="20" s="1"/>
  <c r="U3163" i="20" s="1"/>
  <c r="G3164" i="20"/>
  <c r="Q3164" i="20" s="1"/>
  <c r="U3164" i="20" s="1"/>
  <c r="G3165" i="20"/>
  <c r="Q3165" i="20" s="1"/>
  <c r="U3165" i="20" s="1"/>
  <c r="G3166" i="20"/>
  <c r="Q3166" i="20" s="1"/>
  <c r="U3166" i="20" s="1"/>
  <c r="G3167" i="20"/>
  <c r="Q3167" i="20" s="1"/>
  <c r="U3167" i="20" s="1"/>
  <c r="G3168" i="20"/>
  <c r="Q3168" i="20" s="1"/>
  <c r="U3168" i="20" s="1"/>
  <c r="G3169" i="20"/>
  <c r="Q3169" i="20" s="1"/>
  <c r="U3169" i="20" s="1"/>
  <c r="G3170" i="20"/>
  <c r="Q3170" i="20" s="1"/>
  <c r="U3170" i="20" s="1"/>
  <c r="G3171" i="20"/>
  <c r="Q3171" i="20" s="1"/>
  <c r="U3171" i="20" s="1"/>
  <c r="G3172" i="20"/>
  <c r="Q3172" i="20" s="1"/>
  <c r="U3172" i="20" s="1"/>
  <c r="G3173" i="20"/>
  <c r="Q3173" i="20" s="1"/>
  <c r="U3173" i="20" s="1"/>
  <c r="G3174" i="20"/>
  <c r="Q3174" i="20" s="1"/>
  <c r="U3174" i="20" s="1"/>
  <c r="G3175" i="20"/>
  <c r="Q3175" i="20" s="1"/>
  <c r="U3175" i="20" s="1"/>
  <c r="G3176" i="20"/>
  <c r="Q3176" i="20" s="1"/>
  <c r="U3176" i="20" s="1"/>
  <c r="G3177" i="20"/>
  <c r="Q3177" i="20" s="1"/>
  <c r="U3177" i="20" s="1"/>
  <c r="G3178" i="20"/>
  <c r="Q3178" i="20" s="1"/>
  <c r="U3178" i="20" s="1"/>
  <c r="G3179" i="20"/>
  <c r="Q3179" i="20" s="1"/>
  <c r="U3179" i="20" s="1"/>
  <c r="G3180" i="20"/>
  <c r="Q3180" i="20" s="1"/>
  <c r="U3180" i="20" s="1"/>
  <c r="G3181" i="20"/>
  <c r="Q3181" i="20" s="1"/>
  <c r="U3181" i="20" s="1"/>
  <c r="G3182" i="20"/>
  <c r="Q3182" i="20" s="1"/>
  <c r="U3182" i="20" s="1"/>
  <c r="G3183" i="20"/>
  <c r="Q3183" i="20" s="1"/>
  <c r="U3183" i="20" s="1"/>
  <c r="G3184" i="20"/>
  <c r="Q3184" i="20" s="1"/>
  <c r="U3184" i="20" s="1"/>
  <c r="G3185" i="20"/>
  <c r="Q3185" i="20" s="1"/>
  <c r="U3185" i="20" s="1"/>
  <c r="G3186" i="20"/>
  <c r="Q3186" i="20" s="1"/>
  <c r="U3186" i="20" s="1"/>
  <c r="G3187" i="20"/>
  <c r="Q3187" i="20" s="1"/>
  <c r="U3187" i="20" s="1"/>
  <c r="G3188" i="20"/>
  <c r="Q3188" i="20" s="1"/>
  <c r="U3188" i="20" s="1"/>
  <c r="G3189" i="20"/>
  <c r="Q3189" i="20" s="1"/>
  <c r="U3189" i="20" s="1"/>
  <c r="G3190" i="20"/>
  <c r="Q3190" i="20" s="1"/>
  <c r="U3190" i="20" s="1"/>
  <c r="G3191" i="20"/>
  <c r="Q3191" i="20" s="1"/>
  <c r="U3191" i="20" s="1"/>
  <c r="G3192" i="20"/>
  <c r="Q3192" i="20" s="1"/>
  <c r="U3192" i="20" s="1"/>
  <c r="G3193" i="20"/>
  <c r="Q3193" i="20" s="1"/>
  <c r="U3193" i="20" s="1"/>
  <c r="G3194" i="20"/>
  <c r="Q3194" i="20" s="1"/>
  <c r="U3194" i="20" s="1"/>
  <c r="G3195" i="20"/>
  <c r="Q3195" i="20" s="1"/>
  <c r="U3195" i="20" s="1"/>
  <c r="G3196" i="20"/>
  <c r="Q3196" i="20" s="1"/>
  <c r="U3196" i="20" s="1"/>
  <c r="G3197" i="20"/>
  <c r="Q3197" i="20" s="1"/>
  <c r="U3197" i="20" s="1"/>
  <c r="G3198" i="20"/>
  <c r="Q3198" i="20" s="1"/>
  <c r="U3198" i="20" s="1"/>
  <c r="G3199" i="20"/>
  <c r="Q3199" i="20" s="1"/>
  <c r="U3199" i="20" s="1"/>
  <c r="G3200" i="20"/>
  <c r="Q3200" i="20" s="1"/>
  <c r="U3200" i="20" s="1"/>
  <c r="G3201" i="20"/>
  <c r="Q3201" i="20" s="1"/>
  <c r="U3201" i="20" s="1"/>
  <c r="G3202" i="20"/>
  <c r="Q3202" i="20" s="1"/>
  <c r="U3202" i="20" s="1"/>
  <c r="G3203" i="20"/>
  <c r="Q3203" i="20" s="1"/>
  <c r="U3203" i="20" s="1"/>
  <c r="G3204" i="20"/>
  <c r="Q3204" i="20" s="1"/>
  <c r="U3204" i="20" s="1"/>
  <c r="G3205" i="20"/>
  <c r="Q3205" i="20" s="1"/>
  <c r="U3205" i="20" s="1"/>
  <c r="G3206" i="20"/>
  <c r="Q3206" i="20" s="1"/>
  <c r="U3206" i="20" s="1"/>
  <c r="G3207" i="20"/>
  <c r="Q3207" i="20" s="1"/>
  <c r="U3207" i="20" s="1"/>
  <c r="G3208" i="20"/>
  <c r="Q3208" i="20" s="1"/>
  <c r="U3208" i="20" s="1"/>
  <c r="G3209" i="20"/>
  <c r="Q3209" i="20" s="1"/>
  <c r="U3209" i="20" s="1"/>
  <c r="G3210" i="20"/>
  <c r="Q3210" i="20" s="1"/>
  <c r="U3210" i="20" s="1"/>
  <c r="G3211" i="20"/>
  <c r="Q3211" i="20" s="1"/>
  <c r="U3211" i="20" s="1"/>
  <c r="G3212" i="20"/>
  <c r="Q3212" i="20" s="1"/>
  <c r="U3212" i="20" s="1"/>
  <c r="G3213" i="20"/>
  <c r="Q3213" i="20" s="1"/>
  <c r="U3213" i="20" s="1"/>
  <c r="G3214" i="20"/>
  <c r="Q3214" i="20" s="1"/>
  <c r="U3214" i="20" s="1"/>
  <c r="G3215" i="20"/>
  <c r="Q3215" i="20" s="1"/>
  <c r="U3215" i="20" s="1"/>
  <c r="G3216" i="20"/>
  <c r="Q3216" i="20" s="1"/>
  <c r="U3216" i="20" s="1"/>
  <c r="G3217" i="20"/>
  <c r="Q3217" i="20" s="1"/>
  <c r="U3217" i="20" s="1"/>
  <c r="G3218" i="20"/>
  <c r="Q3218" i="20" s="1"/>
  <c r="U3218" i="20" s="1"/>
  <c r="G3219" i="20"/>
  <c r="Q3219" i="20" s="1"/>
  <c r="U3219" i="20" s="1"/>
  <c r="G3220" i="20"/>
  <c r="Q3220" i="20" s="1"/>
  <c r="U3220" i="20" s="1"/>
  <c r="G3221" i="20"/>
  <c r="Q3221" i="20" s="1"/>
  <c r="U3221" i="20" s="1"/>
  <c r="G3222" i="20"/>
  <c r="Q3222" i="20" s="1"/>
  <c r="U3222" i="20" s="1"/>
  <c r="G3223" i="20"/>
  <c r="Q3223" i="20" s="1"/>
  <c r="U3223" i="20" s="1"/>
  <c r="G3224" i="20"/>
  <c r="Q3224" i="20" s="1"/>
  <c r="U3224" i="20" s="1"/>
  <c r="G3225" i="20"/>
  <c r="Q3225" i="20" s="1"/>
  <c r="U3225" i="20" s="1"/>
  <c r="G3226" i="20"/>
  <c r="Q3226" i="20" s="1"/>
  <c r="U3226" i="20" s="1"/>
  <c r="G3227" i="20"/>
  <c r="Q3227" i="20" s="1"/>
  <c r="U3227" i="20" s="1"/>
  <c r="G3228" i="20"/>
  <c r="Q3228" i="20" s="1"/>
  <c r="U3228" i="20" s="1"/>
  <c r="G3229" i="20"/>
  <c r="Q3229" i="20" s="1"/>
  <c r="U3229" i="20" s="1"/>
  <c r="G3230" i="20"/>
  <c r="Q3230" i="20" s="1"/>
  <c r="U3230" i="20" s="1"/>
  <c r="G3231" i="20"/>
  <c r="Q3231" i="20" s="1"/>
  <c r="U3231" i="20" s="1"/>
  <c r="G3232" i="20"/>
  <c r="Q3232" i="20" s="1"/>
  <c r="U3232" i="20" s="1"/>
  <c r="G3233" i="20"/>
  <c r="Q3233" i="20" s="1"/>
  <c r="U3233" i="20" s="1"/>
  <c r="G3234" i="20"/>
  <c r="Q3234" i="20" s="1"/>
  <c r="U3234" i="20" s="1"/>
  <c r="G3235" i="20"/>
  <c r="Q3235" i="20" s="1"/>
  <c r="U3235" i="20" s="1"/>
  <c r="G3236" i="20"/>
  <c r="Q3236" i="20" s="1"/>
  <c r="U3236" i="20" s="1"/>
  <c r="G3237" i="20"/>
  <c r="Q3237" i="20" s="1"/>
  <c r="U3237" i="20" s="1"/>
  <c r="G3238" i="20"/>
  <c r="Q3238" i="20" s="1"/>
  <c r="U3238" i="20" s="1"/>
  <c r="G3239" i="20"/>
  <c r="Q3239" i="20" s="1"/>
  <c r="U3239" i="20" s="1"/>
  <c r="G3240" i="20"/>
  <c r="Q3240" i="20" s="1"/>
  <c r="U3240" i="20" s="1"/>
  <c r="G3241" i="20"/>
  <c r="Q3241" i="20" s="1"/>
  <c r="U3241" i="20" s="1"/>
  <c r="G3242" i="20"/>
  <c r="Q3242" i="20" s="1"/>
  <c r="U3242" i="20" s="1"/>
  <c r="G3243" i="20"/>
  <c r="Q3243" i="20" s="1"/>
  <c r="U3243" i="20" s="1"/>
  <c r="G3244" i="20"/>
  <c r="Q3244" i="20" s="1"/>
  <c r="U3244" i="20" s="1"/>
  <c r="G3245" i="20"/>
  <c r="Q3245" i="20" s="1"/>
  <c r="U3245" i="20" s="1"/>
  <c r="G3246" i="20"/>
  <c r="Q3246" i="20" s="1"/>
  <c r="U3246" i="20" s="1"/>
  <c r="G3247" i="20"/>
  <c r="Q3247" i="20" s="1"/>
  <c r="U3247" i="20" s="1"/>
  <c r="G3248" i="20"/>
  <c r="Q3248" i="20" s="1"/>
  <c r="U3248" i="20" s="1"/>
  <c r="G3249" i="20"/>
  <c r="Q3249" i="20" s="1"/>
  <c r="U3249" i="20" s="1"/>
  <c r="G3250" i="20"/>
  <c r="Q3250" i="20" s="1"/>
  <c r="U3250" i="20" s="1"/>
  <c r="G3251" i="20"/>
  <c r="Q3251" i="20" s="1"/>
  <c r="U3251" i="20" s="1"/>
  <c r="G3252" i="20"/>
  <c r="Q3252" i="20" s="1"/>
  <c r="U3252" i="20" s="1"/>
  <c r="G3253" i="20"/>
  <c r="Q3253" i="20" s="1"/>
  <c r="U3253" i="20" s="1"/>
  <c r="G3254" i="20"/>
  <c r="Q3254" i="20" s="1"/>
  <c r="U3254" i="20" s="1"/>
  <c r="G3255" i="20"/>
  <c r="Q3255" i="20" s="1"/>
  <c r="U3255" i="20" s="1"/>
  <c r="G3256" i="20"/>
  <c r="Q3256" i="20" s="1"/>
  <c r="U3256" i="20" s="1"/>
  <c r="G3257" i="20"/>
  <c r="Q3257" i="20" s="1"/>
  <c r="U3257" i="20" s="1"/>
  <c r="G3258" i="20"/>
  <c r="Q3258" i="20" s="1"/>
  <c r="U3258" i="20" s="1"/>
  <c r="G3259" i="20"/>
  <c r="Q3259" i="20" s="1"/>
  <c r="U3259" i="20" s="1"/>
  <c r="G3260" i="20"/>
  <c r="Q3260" i="20" s="1"/>
  <c r="U3260" i="20" s="1"/>
  <c r="G3261" i="20"/>
  <c r="Q3261" i="20" s="1"/>
  <c r="U3261" i="20" s="1"/>
  <c r="G3262" i="20"/>
  <c r="Q3262" i="20" s="1"/>
  <c r="U3262" i="20" s="1"/>
  <c r="G3263" i="20"/>
  <c r="Q3263" i="20" s="1"/>
  <c r="U3263" i="20" s="1"/>
  <c r="G3264" i="20"/>
  <c r="Q3264" i="20" s="1"/>
  <c r="U3264" i="20" s="1"/>
  <c r="G3265" i="20"/>
  <c r="Q3265" i="20" s="1"/>
  <c r="U3265" i="20" s="1"/>
  <c r="G3266" i="20"/>
  <c r="Q3266" i="20" s="1"/>
  <c r="U3266" i="20" s="1"/>
  <c r="G3267" i="20"/>
  <c r="Q3267" i="20" s="1"/>
  <c r="U3267" i="20" s="1"/>
  <c r="G3268" i="20"/>
  <c r="Q3268" i="20" s="1"/>
  <c r="U3268" i="20" s="1"/>
  <c r="G3269" i="20"/>
  <c r="Q3269" i="20" s="1"/>
  <c r="U3269" i="20" s="1"/>
  <c r="G3270" i="20"/>
  <c r="Q3270" i="20" s="1"/>
  <c r="U3270" i="20" s="1"/>
  <c r="G3271" i="20"/>
  <c r="Q3271" i="20" s="1"/>
  <c r="U3271" i="20" s="1"/>
  <c r="G3272" i="20"/>
  <c r="Q3272" i="20" s="1"/>
  <c r="U3272" i="20" s="1"/>
  <c r="G3273" i="20"/>
  <c r="Q3273" i="20" s="1"/>
  <c r="U3273" i="20" s="1"/>
  <c r="G3274" i="20"/>
  <c r="Q3274" i="20" s="1"/>
  <c r="U3274" i="20" s="1"/>
  <c r="G3275" i="20"/>
  <c r="Q3275" i="20" s="1"/>
  <c r="U3275" i="20" s="1"/>
  <c r="G3276" i="20"/>
  <c r="Q3276" i="20" s="1"/>
  <c r="U3276" i="20" s="1"/>
  <c r="G3277" i="20"/>
  <c r="Q3277" i="20" s="1"/>
  <c r="U3277" i="20" s="1"/>
  <c r="G3278" i="20"/>
  <c r="Q3278" i="20" s="1"/>
  <c r="U3278" i="20" s="1"/>
  <c r="G3279" i="20"/>
  <c r="Q3279" i="20" s="1"/>
  <c r="U3279" i="20" s="1"/>
  <c r="G3280" i="20"/>
  <c r="Q3280" i="20" s="1"/>
  <c r="U3280" i="20" s="1"/>
  <c r="G3281" i="20"/>
  <c r="Q3281" i="20" s="1"/>
  <c r="U3281" i="20" s="1"/>
  <c r="G3282" i="20"/>
  <c r="Q3282" i="20" s="1"/>
  <c r="U3282" i="20" s="1"/>
  <c r="G3283" i="20"/>
  <c r="Q3283" i="20" s="1"/>
  <c r="U3283" i="20" s="1"/>
  <c r="G3284" i="20"/>
  <c r="Q3284" i="20" s="1"/>
  <c r="U3284" i="20" s="1"/>
  <c r="G3285" i="20"/>
  <c r="Q3285" i="20" s="1"/>
  <c r="U3285" i="20" s="1"/>
  <c r="G3286" i="20"/>
  <c r="Q3286" i="20" s="1"/>
  <c r="U3286" i="20" s="1"/>
  <c r="G3287" i="20"/>
  <c r="Q3287" i="20" s="1"/>
  <c r="U3287" i="20" s="1"/>
  <c r="G3288" i="20"/>
  <c r="Q3288" i="20" s="1"/>
  <c r="U3288" i="20" s="1"/>
  <c r="G3289" i="20"/>
  <c r="Q3289" i="20" s="1"/>
  <c r="U3289" i="20" s="1"/>
  <c r="G3290" i="20"/>
  <c r="Q3290" i="20" s="1"/>
  <c r="U3290" i="20" s="1"/>
  <c r="G3291" i="20"/>
  <c r="Q3291" i="20" s="1"/>
  <c r="U3291" i="20" s="1"/>
  <c r="G3292" i="20"/>
  <c r="Q3292" i="20" s="1"/>
  <c r="U3292" i="20" s="1"/>
  <c r="G3293" i="20"/>
  <c r="Q3293" i="20" s="1"/>
  <c r="U3293" i="20" s="1"/>
  <c r="G3294" i="20"/>
  <c r="Q3294" i="20" s="1"/>
  <c r="U3294" i="20" s="1"/>
  <c r="G3295" i="20"/>
  <c r="Q3295" i="20" s="1"/>
  <c r="U3295" i="20" s="1"/>
  <c r="G3296" i="20"/>
  <c r="Q3296" i="20" s="1"/>
  <c r="U3296" i="20" s="1"/>
  <c r="G3297" i="20"/>
  <c r="Q3297" i="20" s="1"/>
  <c r="U3297" i="20" s="1"/>
  <c r="G3298" i="20"/>
  <c r="Q3298" i="20" s="1"/>
  <c r="U3298" i="20" s="1"/>
  <c r="G3299" i="20"/>
  <c r="Q3299" i="20" s="1"/>
  <c r="U3299" i="20" s="1"/>
  <c r="G3300" i="20"/>
  <c r="Q3300" i="20" s="1"/>
  <c r="U3300" i="20" s="1"/>
  <c r="G3301" i="20"/>
  <c r="Q3301" i="20" s="1"/>
  <c r="U3301" i="20" s="1"/>
  <c r="G3302" i="20"/>
  <c r="Q3302" i="20" s="1"/>
  <c r="U3302" i="20" s="1"/>
  <c r="G3303" i="20"/>
  <c r="Q3303" i="20" s="1"/>
  <c r="U3303" i="20" s="1"/>
  <c r="G3304" i="20"/>
  <c r="Q3304" i="20" s="1"/>
  <c r="U3304" i="20" s="1"/>
  <c r="G3305" i="20"/>
  <c r="Q3305" i="20" s="1"/>
  <c r="U3305" i="20" s="1"/>
  <c r="G3306" i="20"/>
  <c r="Q3306" i="20" s="1"/>
  <c r="U3306" i="20" s="1"/>
  <c r="G3307" i="20"/>
  <c r="Q3307" i="20" s="1"/>
  <c r="U3307" i="20" s="1"/>
  <c r="G3308" i="20"/>
  <c r="Q3308" i="20" s="1"/>
  <c r="U3308" i="20" s="1"/>
  <c r="G3309" i="20"/>
  <c r="Q3309" i="20" s="1"/>
  <c r="U3309" i="20" s="1"/>
  <c r="G3310" i="20"/>
  <c r="Q3310" i="20" s="1"/>
  <c r="U3310" i="20" s="1"/>
  <c r="G3311" i="20"/>
  <c r="Q3311" i="20" s="1"/>
  <c r="U3311" i="20" s="1"/>
  <c r="G3312" i="20"/>
  <c r="Q3312" i="20" s="1"/>
  <c r="U3312" i="20" s="1"/>
  <c r="G3313" i="20"/>
  <c r="Q3313" i="20" s="1"/>
  <c r="U3313" i="20" s="1"/>
  <c r="G3314" i="20"/>
  <c r="Q3314" i="20" s="1"/>
  <c r="U3314" i="20" s="1"/>
  <c r="G3315" i="20"/>
  <c r="Q3315" i="20" s="1"/>
  <c r="U3315" i="20" s="1"/>
  <c r="G3316" i="20"/>
  <c r="Q3316" i="20" s="1"/>
  <c r="U3316" i="20" s="1"/>
  <c r="G3317" i="20"/>
  <c r="Q3317" i="20" s="1"/>
  <c r="U3317" i="20" s="1"/>
  <c r="G3318" i="20"/>
  <c r="Q3318" i="20" s="1"/>
  <c r="U3318" i="20" s="1"/>
  <c r="G3319" i="20"/>
  <c r="Q3319" i="20" s="1"/>
  <c r="U3319" i="20" s="1"/>
  <c r="G3320" i="20"/>
  <c r="Q3320" i="20" s="1"/>
  <c r="U3320" i="20" s="1"/>
  <c r="G3321" i="20"/>
  <c r="Q3321" i="20" s="1"/>
  <c r="U3321" i="20" s="1"/>
  <c r="G3322" i="20"/>
  <c r="Q3322" i="20" s="1"/>
  <c r="U3322" i="20" s="1"/>
  <c r="G3323" i="20"/>
  <c r="Q3323" i="20" s="1"/>
  <c r="U3323" i="20" s="1"/>
  <c r="G3324" i="20"/>
  <c r="Q3324" i="20" s="1"/>
  <c r="U3324" i="20" s="1"/>
  <c r="G3325" i="20"/>
  <c r="Q3325" i="20" s="1"/>
  <c r="U3325" i="20" s="1"/>
  <c r="G3326" i="20"/>
  <c r="Q3326" i="20" s="1"/>
  <c r="U3326" i="20" s="1"/>
  <c r="G3327" i="20"/>
  <c r="Q3327" i="20" s="1"/>
  <c r="U3327" i="20" s="1"/>
  <c r="G3328" i="20"/>
  <c r="Q3328" i="20" s="1"/>
  <c r="U3328" i="20" s="1"/>
  <c r="G3329" i="20"/>
  <c r="Q3329" i="20" s="1"/>
  <c r="U3329" i="20" s="1"/>
  <c r="G3330" i="20"/>
  <c r="Q3330" i="20" s="1"/>
  <c r="U3330" i="20" s="1"/>
  <c r="G3331" i="20"/>
  <c r="Q3331" i="20" s="1"/>
  <c r="U3331" i="20" s="1"/>
  <c r="G3332" i="20"/>
  <c r="Q3332" i="20" s="1"/>
  <c r="U3332" i="20" s="1"/>
  <c r="G3333" i="20"/>
  <c r="Q3333" i="20" s="1"/>
  <c r="U3333" i="20" s="1"/>
  <c r="G3334" i="20"/>
  <c r="Q3334" i="20" s="1"/>
  <c r="U3334" i="20" s="1"/>
  <c r="G3335" i="20"/>
  <c r="Q3335" i="20" s="1"/>
  <c r="U3335" i="20" s="1"/>
  <c r="G3336" i="20"/>
  <c r="Q3336" i="20" s="1"/>
  <c r="U3336" i="20" s="1"/>
  <c r="G3337" i="20"/>
  <c r="Q3337" i="20" s="1"/>
  <c r="U3337" i="20" s="1"/>
  <c r="G3338" i="20"/>
  <c r="Q3338" i="20" s="1"/>
  <c r="U3338" i="20" s="1"/>
  <c r="G3339" i="20"/>
  <c r="Q3339" i="20" s="1"/>
  <c r="U3339" i="20" s="1"/>
  <c r="G3340" i="20"/>
  <c r="Q3340" i="20" s="1"/>
  <c r="U3340" i="20" s="1"/>
  <c r="G3341" i="20"/>
  <c r="Q3341" i="20" s="1"/>
  <c r="U3341" i="20" s="1"/>
  <c r="G3342" i="20"/>
  <c r="Q3342" i="20" s="1"/>
  <c r="U3342" i="20" s="1"/>
  <c r="G3343" i="20"/>
  <c r="Q3343" i="20" s="1"/>
  <c r="U3343" i="20" s="1"/>
  <c r="G3344" i="20"/>
  <c r="Q3344" i="20" s="1"/>
  <c r="U3344" i="20" s="1"/>
  <c r="G3345" i="20"/>
  <c r="Q3345" i="20" s="1"/>
  <c r="U3345" i="20" s="1"/>
  <c r="G3346" i="20"/>
  <c r="Q3346" i="20" s="1"/>
  <c r="U3346" i="20" s="1"/>
  <c r="G3347" i="20"/>
  <c r="Q3347" i="20" s="1"/>
  <c r="U3347" i="20" s="1"/>
  <c r="G3348" i="20"/>
  <c r="Q3348" i="20" s="1"/>
  <c r="U3348" i="20" s="1"/>
  <c r="G3349" i="20"/>
  <c r="Q3349" i="20" s="1"/>
  <c r="U3349" i="20" s="1"/>
  <c r="G3350" i="20"/>
  <c r="Q3350" i="20" s="1"/>
  <c r="U3350" i="20" s="1"/>
  <c r="G3351" i="20"/>
  <c r="Q3351" i="20" s="1"/>
  <c r="U3351" i="20" s="1"/>
  <c r="G3352" i="20"/>
  <c r="Q3352" i="20" s="1"/>
  <c r="U3352" i="20" s="1"/>
  <c r="G3353" i="20"/>
  <c r="Q3353" i="20" s="1"/>
  <c r="U3353" i="20" s="1"/>
  <c r="G3354" i="20"/>
  <c r="Q3354" i="20" s="1"/>
  <c r="U3354" i="20" s="1"/>
  <c r="G3355" i="20"/>
  <c r="Q3355" i="20" s="1"/>
  <c r="U3355" i="20" s="1"/>
  <c r="G3356" i="20"/>
  <c r="Q3356" i="20" s="1"/>
  <c r="U3356" i="20" s="1"/>
  <c r="G3357" i="20"/>
  <c r="Q3357" i="20" s="1"/>
  <c r="U3357" i="20" s="1"/>
  <c r="G3358" i="20"/>
  <c r="Q3358" i="20" s="1"/>
  <c r="U3358" i="20" s="1"/>
  <c r="G3359" i="20"/>
  <c r="Q3359" i="20" s="1"/>
  <c r="U3359" i="20" s="1"/>
  <c r="G3360" i="20"/>
  <c r="Q3360" i="20" s="1"/>
  <c r="U3360" i="20" s="1"/>
  <c r="G3361" i="20"/>
  <c r="Q3361" i="20" s="1"/>
  <c r="U3361" i="20" s="1"/>
  <c r="G3362" i="20"/>
  <c r="Q3362" i="20" s="1"/>
  <c r="U3362" i="20" s="1"/>
  <c r="G3363" i="20"/>
  <c r="Q3363" i="20" s="1"/>
  <c r="U3363" i="20" s="1"/>
  <c r="G3364" i="20"/>
  <c r="Q3364" i="20" s="1"/>
  <c r="U3364" i="20" s="1"/>
  <c r="G3365" i="20"/>
  <c r="Q3365" i="20" s="1"/>
  <c r="U3365" i="20" s="1"/>
  <c r="G3366" i="20"/>
  <c r="Q3366" i="20" s="1"/>
  <c r="U3366" i="20" s="1"/>
  <c r="G3367" i="20"/>
  <c r="Q3367" i="20" s="1"/>
  <c r="U3367" i="20" s="1"/>
  <c r="G3368" i="20"/>
  <c r="Q3368" i="20" s="1"/>
  <c r="U3368" i="20" s="1"/>
  <c r="G3369" i="20"/>
  <c r="Q3369" i="20" s="1"/>
  <c r="U3369" i="20" s="1"/>
  <c r="G3370" i="20"/>
  <c r="Q3370" i="20" s="1"/>
  <c r="U3370" i="20" s="1"/>
  <c r="G3371" i="20"/>
  <c r="Q3371" i="20" s="1"/>
  <c r="U3371" i="20" s="1"/>
  <c r="G3372" i="20"/>
  <c r="Q3372" i="20" s="1"/>
  <c r="U3372" i="20" s="1"/>
  <c r="G3373" i="20"/>
  <c r="Q3373" i="20" s="1"/>
  <c r="U3373" i="20" s="1"/>
  <c r="G3374" i="20"/>
  <c r="Q3374" i="20" s="1"/>
  <c r="U3374" i="20" s="1"/>
  <c r="G3375" i="20"/>
  <c r="Q3375" i="20" s="1"/>
  <c r="U3375" i="20" s="1"/>
  <c r="G3376" i="20"/>
  <c r="Q3376" i="20" s="1"/>
  <c r="U3376" i="20" s="1"/>
  <c r="G3377" i="20"/>
  <c r="Q3377" i="20" s="1"/>
  <c r="U3377" i="20" s="1"/>
  <c r="G3378" i="20"/>
  <c r="Q3378" i="20" s="1"/>
  <c r="U3378" i="20" s="1"/>
  <c r="G3379" i="20"/>
  <c r="Q3379" i="20" s="1"/>
  <c r="U3379" i="20" s="1"/>
  <c r="G3380" i="20"/>
  <c r="Q3380" i="20" s="1"/>
  <c r="U3380" i="20" s="1"/>
  <c r="G3381" i="20"/>
  <c r="Q3381" i="20" s="1"/>
  <c r="U3381" i="20" s="1"/>
  <c r="G3382" i="20"/>
  <c r="Q3382" i="20" s="1"/>
  <c r="U3382" i="20" s="1"/>
  <c r="G3383" i="20"/>
  <c r="Q3383" i="20" s="1"/>
  <c r="U3383" i="20" s="1"/>
  <c r="G3384" i="20"/>
  <c r="Q3384" i="20" s="1"/>
  <c r="U3384" i="20" s="1"/>
  <c r="G3385" i="20"/>
  <c r="Q3385" i="20" s="1"/>
  <c r="U3385" i="20" s="1"/>
  <c r="G3386" i="20"/>
  <c r="Q3386" i="20" s="1"/>
  <c r="U3386" i="20" s="1"/>
  <c r="G3387" i="20"/>
  <c r="Q3387" i="20" s="1"/>
  <c r="U3387" i="20" s="1"/>
  <c r="G3388" i="20"/>
  <c r="Q3388" i="20" s="1"/>
  <c r="U3388" i="20" s="1"/>
  <c r="G3389" i="20"/>
  <c r="Q3389" i="20" s="1"/>
  <c r="U3389" i="20" s="1"/>
  <c r="G3390" i="20"/>
  <c r="Q3390" i="20" s="1"/>
  <c r="U3390" i="20" s="1"/>
  <c r="G3391" i="20"/>
  <c r="Q3391" i="20" s="1"/>
  <c r="U3391" i="20" s="1"/>
  <c r="G3392" i="20"/>
  <c r="Q3392" i="20" s="1"/>
  <c r="U3392" i="20" s="1"/>
  <c r="G3393" i="20"/>
  <c r="Q3393" i="20" s="1"/>
  <c r="U3393" i="20" s="1"/>
  <c r="G3394" i="20"/>
  <c r="Q3394" i="20" s="1"/>
  <c r="U3394" i="20" s="1"/>
  <c r="G3395" i="20"/>
  <c r="Q3395" i="20" s="1"/>
  <c r="U3395" i="20" s="1"/>
  <c r="G3396" i="20"/>
  <c r="Q3396" i="20" s="1"/>
  <c r="U3396" i="20" s="1"/>
  <c r="G3397" i="20"/>
  <c r="Q3397" i="20" s="1"/>
  <c r="U3397" i="20" s="1"/>
  <c r="G3398" i="20"/>
  <c r="Q3398" i="20" s="1"/>
  <c r="U3398" i="20" s="1"/>
  <c r="G3399" i="20"/>
  <c r="Q3399" i="20" s="1"/>
  <c r="U3399" i="20" s="1"/>
  <c r="G3400" i="20"/>
  <c r="Q3400" i="20" s="1"/>
  <c r="U3400" i="20" s="1"/>
  <c r="G3401" i="20"/>
  <c r="Q3401" i="20" s="1"/>
  <c r="U3401" i="20" s="1"/>
  <c r="G3402" i="20"/>
  <c r="Q3402" i="20" s="1"/>
  <c r="U3402" i="20" s="1"/>
  <c r="G3403" i="20"/>
  <c r="Q3403" i="20" s="1"/>
  <c r="U3403" i="20" s="1"/>
  <c r="G3404" i="20"/>
  <c r="Q3404" i="20" s="1"/>
  <c r="U3404" i="20" s="1"/>
  <c r="G3405" i="20"/>
  <c r="Q3405" i="20" s="1"/>
  <c r="U3405" i="20" s="1"/>
  <c r="G3406" i="20"/>
  <c r="Q3406" i="20" s="1"/>
  <c r="U3406" i="20" s="1"/>
  <c r="G3407" i="20"/>
  <c r="Q3407" i="20" s="1"/>
  <c r="U3407" i="20" s="1"/>
  <c r="G3408" i="20"/>
  <c r="Q3408" i="20" s="1"/>
  <c r="U3408" i="20" s="1"/>
  <c r="G3409" i="20"/>
  <c r="Q3409" i="20" s="1"/>
  <c r="U3409" i="20" s="1"/>
  <c r="G3410" i="20"/>
  <c r="Q3410" i="20" s="1"/>
  <c r="U3410" i="20" s="1"/>
  <c r="G3411" i="20"/>
  <c r="Q3411" i="20" s="1"/>
  <c r="U3411" i="20" s="1"/>
  <c r="G3412" i="20"/>
  <c r="Q3412" i="20" s="1"/>
  <c r="U3412" i="20" s="1"/>
  <c r="G3413" i="20"/>
  <c r="Q3413" i="20" s="1"/>
  <c r="U3413" i="20" s="1"/>
  <c r="G3414" i="20"/>
  <c r="Q3414" i="20" s="1"/>
  <c r="U3414" i="20" s="1"/>
  <c r="G3415" i="20"/>
  <c r="Q3415" i="20" s="1"/>
  <c r="U3415" i="20" s="1"/>
  <c r="G3416" i="20"/>
  <c r="Q3416" i="20" s="1"/>
  <c r="U3416" i="20" s="1"/>
  <c r="G3417" i="20"/>
  <c r="Q3417" i="20" s="1"/>
  <c r="U3417" i="20" s="1"/>
  <c r="G3418" i="20"/>
  <c r="Q3418" i="20" s="1"/>
  <c r="U3418" i="20" s="1"/>
  <c r="G3419" i="20"/>
  <c r="Q3419" i="20" s="1"/>
  <c r="U3419" i="20" s="1"/>
  <c r="G3420" i="20"/>
  <c r="Q3420" i="20" s="1"/>
  <c r="U3420" i="20" s="1"/>
  <c r="G3421" i="20"/>
  <c r="Q3421" i="20" s="1"/>
  <c r="U3421" i="20" s="1"/>
  <c r="G3422" i="20"/>
  <c r="Q3422" i="20" s="1"/>
  <c r="U3422" i="20" s="1"/>
  <c r="G3423" i="20"/>
  <c r="Q3423" i="20" s="1"/>
  <c r="U3423" i="20" s="1"/>
  <c r="G3424" i="20"/>
  <c r="Q3424" i="20" s="1"/>
  <c r="U3424" i="20" s="1"/>
  <c r="G3425" i="20"/>
  <c r="Q3425" i="20" s="1"/>
  <c r="U3425" i="20" s="1"/>
  <c r="G3426" i="20"/>
  <c r="Q3426" i="20" s="1"/>
  <c r="U3426" i="20" s="1"/>
  <c r="G3427" i="20"/>
  <c r="Q3427" i="20" s="1"/>
  <c r="U3427" i="20" s="1"/>
  <c r="G3428" i="20"/>
  <c r="Q3428" i="20" s="1"/>
  <c r="U3428" i="20" s="1"/>
  <c r="G3429" i="20"/>
  <c r="Q3429" i="20" s="1"/>
  <c r="U3429" i="20" s="1"/>
  <c r="G3430" i="20"/>
  <c r="Q3430" i="20" s="1"/>
  <c r="U3430" i="20" s="1"/>
  <c r="G3431" i="20"/>
  <c r="Q3431" i="20" s="1"/>
  <c r="U3431" i="20" s="1"/>
  <c r="G3432" i="20"/>
  <c r="Q3432" i="20" s="1"/>
  <c r="U3432" i="20" s="1"/>
  <c r="G3433" i="20"/>
  <c r="Q3433" i="20" s="1"/>
  <c r="U3433" i="20" s="1"/>
  <c r="G3434" i="20"/>
  <c r="Q3434" i="20" s="1"/>
  <c r="U3434" i="20" s="1"/>
  <c r="G3435" i="20"/>
  <c r="Q3435" i="20" s="1"/>
  <c r="U3435" i="20" s="1"/>
  <c r="G3436" i="20"/>
  <c r="Q3436" i="20" s="1"/>
  <c r="U3436" i="20" s="1"/>
  <c r="G3437" i="20"/>
  <c r="Q3437" i="20" s="1"/>
  <c r="U3437" i="20" s="1"/>
  <c r="G3438" i="20"/>
  <c r="Q3438" i="20" s="1"/>
  <c r="U3438" i="20" s="1"/>
  <c r="G3439" i="20"/>
  <c r="Q3439" i="20" s="1"/>
  <c r="U3439" i="20" s="1"/>
  <c r="G3440" i="20"/>
  <c r="Q3440" i="20" s="1"/>
  <c r="U3440" i="20" s="1"/>
  <c r="G3441" i="20"/>
  <c r="Q3441" i="20" s="1"/>
  <c r="U3441" i="20" s="1"/>
  <c r="G3442" i="20"/>
  <c r="Q3442" i="20" s="1"/>
  <c r="U3442" i="20" s="1"/>
  <c r="G3443" i="20"/>
  <c r="Q3443" i="20" s="1"/>
  <c r="U3443" i="20" s="1"/>
  <c r="G3444" i="20"/>
  <c r="Q3444" i="20" s="1"/>
  <c r="U3444" i="20" s="1"/>
  <c r="G3445" i="20"/>
  <c r="Q3445" i="20" s="1"/>
  <c r="U3445" i="20" s="1"/>
  <c r="G3446" i="20"/>
  <c r="Q3446" i="20" s="1"/>
  <c r="U3446" i="20" s="1"/>
  <c r="G3447" i="20"/>
  <c r="Q3447" i="20" s="1"/>
  <c r="U3447" i="20" s="1"/>
  <c r="G3448" i="20"/>
  <c r="Q3448" i="20" s="1"/>
  <c r="U3448" i="20" s="1"/>
  <c r="G3449" i="20"/>
  <c r="Q3449" i="20" s="1"/>
  <c r="U3449" i="20" s="1"/>
  <c r="G3450" i="20"/>
  <c r="Q3450" i="20" s="1"/>
  <c r="U3450" i="20" s="1"/>
  <c r="G3451" i="20"/>
  <c r="Q3451" i="20" s="1"/>
  <c r="U3451" i="20" s="1"/>
  <c r="G3452" i="20"/>
  <c r="Q3452" i="20" s="1"/>
  <c r="U3452" i="20" s="1"/>
  <c r="G3453" i="20"/>
  <c r="Q3453" i="20" s="1"/>
  <c r="U3453" i="20" s="1"/>
  <c r="G3454" i="20"/>
  <c r="Q3454" i="20" s="1"/>
  <c r="U3454" i="20" s="1"/>
  <c r="G3455" i="20"/>
  <c r="Q3455" i="20" s="1"/>
  <c r="U3455" i="20" s="1"/>
  <c r="G3456" i="20"/>
  <c r="Q3456" i="20" s="1"/>
  <c r="U3456" i="20" s="1"/>
  <c r="G3457" i="20"/>
  <c r="Q3457" i="20" s="1"/>
  <c r="U3457" i="20" s="1"/>
  <c r="G3458" i="20"/>
  <c r="Q3458" i="20" s="1"/>
  <c r="U3458" i="20" s="1"/>
  <c r="G3459" i="20"/>
  <c r="Q3459" i="20" s="1"/>
  <c r="U3459" i="20" s="1"/>
  <c r="G3460" i="20"/>
  <c r="Q3460" i="20" s="1"/>
  <c r="U3460" i="20" s="1"/>
  <c r="G3461" i="20"/>
  <c r="Q3461" i="20" s="1"/>
  <c r="U3461" i="20" s="1"/>
  <c r="G3462" i="20"/>
  <c r="Q3462" i="20" s="1"/>
  <c r="U3462" i="20" s="1"/>
  <c r="G3463" i="20"/>
  <c r="Q3463" i="20" s="1"/>
  <c r="U3463" i="20" s="1"/>
  <c r="G3464" i="20"/>
  <c r="Q3464" i="20" s="1"/>
  <c r="U3464" i="20" s="1"/>
  <c r="G3465" i="20"/>
  <c r="Q3465" i="20" s="1"/>
  <c r="U3465" i="20" s="1"/>
  <c r="G3466" i="20"/>
  <c r="Q3466" i="20" s="1"/>
  <c r="U3466" i="20" s="1"/>
  <c r="G3467" i="20"/>
  <c r="Q3467" i="20" s="1"/>
  <c r="U3467" i="20" s="1"/>
  <c r="G3468" i="20"/>
  <c r="Q3468" i="20" s="1"/>
  <c r="U3468" i="20" s="1"/>
  <c r="G3469" i="20"/>
  <c r="Q3469" i="20" s="1"/>
  <c r="U3469" i="20" s="1"/>
  <c r="G3470" i="20"/>
  <c r="Q3470" i="20" s="1"/>
  <c r="U3470" i="20" s="1"/>
  <c r="G3471" i="20"/>
  <c r="Q3471" i="20" s="1"/>
  <c r="U3471" i="20" s="1"/>
  <c r="G3472" i="20"/>
  <c r="Q3472" i="20" s="1"/>
  <c r="U3472" i="20" s="1"/>
  <c r="G3473" i="20"/>
  <c r="Q3473" i="20" s="1"/>
  <c r="U3473" i="20" s="1"/>
  <c r="G3474" i="20"/>
  <c r="Q3474" i="20" s="1"/>
  <c r="U3474" i="20" s="1"/>
  <c r="G3475" i="20"/>
  <c r="Q3475" i="20" s="1"/>
  <c r="U3475" i="20" s="1"/>
  <c r="G3476" i="20"/>
  <c r="Q3476" i="20" s="1"/>
  <c r="U3476" i="20" s="1"/>
  <c r="G3477" i="20"/>
  <c r="Q3477" i="20" s="1"/>
  <c r="U3477" i="20" s="1"/>
  <c r="G3478" i="20"/>
  <c r="Q3478" i="20" s="1"/>
  <c r="U3478" i="20" s="1"/>
  <c r="G3479" i="20"/>
  <c r="Q3479" i="20" s="1"/>
  <c r="U3479" i="20" s="1"/>
  <c r="G3480" i="20"/>
  <c r="Q3480" i="20" s="1"/>
  <c r="U3480" i="20" s="1"/>
  <c r="G3481" i="20"/>
  <c r="Q3481" i="20" s="1"/>
  <c r="U3481" i="20" s="1"/>
  <c r="G3482" i="20"/>
  <c r="Q3482" i="20" s="1"/>
  <c r="U3482" i="20" s="1"/>
  <c r="G3483" i="20"/>
  <c r="Q3483" i="20" s="1"/>
  <c r="U3483" i="20" s="1"/>
  <c r="G3484" i="20"/>
  <c r="Q3484" i="20" s="1"/>
  <c r="U3484" i="20" s="1"/>
  <c r="G3485" i="20"/>
  <c r="Q3485" i="20" s="1"/>
  <c r="U3485" i="20" s="1"/>
  <c r="G3486" i="20"/>
  <c r="Q3486" i="20" s="1"/>
  <c r="U3486" i="20" s="1"/>
  <c r="G3487" i="20"/>
  <c r="Q3487" i="20" s="1"/>
  <c r="U3487" i="20" s="1"/>
  <c r="G3488" i="20"/>
  <c r="Q3488" i="20" s="1"/>
  <c r="U3488" i="20" s="1"/>
  <c r="G3489" i="20"/>
  <c r="Q3489" i="20" s="1"/>
  <c r="U3489" i="20" s="1"/>
  <c r="G3490" i="20"/>
  <c r="Q3490" i="20" s="1"/>
  <c r="U3490" i="20" s="1"/>
  <c r="G3491" i="20"/>
  <c r="Q3491" i="20" s="1"/>
  <c r="U3491" i="20" s="1"/>
  <c r="G3492" i="20"/>
  <c r="Q3492" i="20" s="1"/>
  <c r="U3492" i="20" s="1"/>
  <c r="G3493" i="20"/>
  <c r="Q3493" i="20" s="1"/>
  <c r="U3493" i="20" s="1"/>
  <c r="G3494" i="20"/>
  <c r="Q3494" i="20" s="1"/>
  <c r="U3494" i="20" s="1"/>
  <c r="G3495" i="20"/>
  <c r="Q3495" i="20" s="1"/>
  <c r="U3495" i="20" s="1"/>
  <c r="G3496" i="20"/>
  <c r="Q3496" i="20" s="1"/>
  <c r="U3496" i="20" s="1"/>
  <c r="G3497" i="20"/>
  <c r="Q3497" i="20" s="1"/>
  <c r="U3497" i="20" s="1"/>
  <c r="G3498" i="20"/>
  <c r="Q3498" i="20" s="1"/>
  <c r="U3498" i="20" s="1"/>
  <c r="G3499" i="20"/>
  <c r="Q3499" i="20" s="1"/>
  <c r="U3499" i="20" s="1"/>
  <c r="G3500" i="20"/>
  <c r="Q3500" i="20" s="1"/>
  <c r="U3500" i="20" s="1"/>
  <c r="G3501" i="20"/>
  <c r="Q3501" i="20" s="1"/>
  <c r="U3501" i="20" s="1"/>
  <c r="G3502" i="20"/>
  <c r="Q3502" i="20" s="1"/>
  <c r="U3502" i="20" s="1"/>
  <c r="G3503" i="20"/>
  <c r="Q3503" i="20" s="1"/>
  <c r="U3503" i="20" s="1"/>
  <c r="G3504" i="20"/>
  <c r="Q3504" i="20" s="1"/>
  <c r="U3504" i="20" s="1"/>
  <c r="G3505" i="20"/>
  <c r="Q3505" i="20" s="1"/>
  <c r="U3505" i="20" s="1"/>
  <c r="G3506" i="20"/>
  <c r="Q3506" i="20" s="1"/>
  <c r="U3506" i="20" s="1"/>
  <c r="G3507" i="20"/>
  <c r="Q3507" i="20" s="1"/>
  <c r="U3507" i="20" s="1"/>
  <c r="G3508" i="20"/>
  <c r="Q3508" i="20" s="1"/>
  <c r="U3508" i="20" s="1"/>
  <c r="G3509" i="20"/>
  <c r="Q3509" i="20" s="1"/>
  <c r="U3509" i="20" s="1"/>
  <c r="G3510" i="20"/>
  <c r="Q3510" i="20" s="1"/>
  <c r="U3510" i="20" s="1"/>
  <c r="G3511" i="20"/>
  <c r="Q3511" i="20" s="1"/>
  <c r="U3511" i="20" s="1"/>
  <c r="G3512" i="20"/>
  <c r="Q3512" i="20" s="1"/>
  <c r="U3512" i="20" s="1"/>
  <c r="G3513" i="20"/>
  <c r="Q3513" i="20" s="1"/>
  <c r="U3513" i="20" s="1"/>
  <c r="G3514" i="20"/>
  <c r="Q3514" i="20" s="1"/>
  <c r="U3514" i="20" s="1"/>
  <c r="G3515" i="20"/>
  <c r="Q3515" i="20" s="1"/>
  <c r="U3515" i="20" s="1"/>
  <c r="G3516" i="20"/>
  <c r="Q3516" i="20" s="1"/>
  <c r="U3516" i="20" s="1"/>
  <c r="G3517" i="20"/>
  <c r="Q3517" i="20" s="1"/>
  <c r="U3517" i="20" s="1"/>
  <c r="G3518" i="20"/>
  <c r="Q3518" i="20" s="1"/>
  <c r="U3518" i="20" s="1"/>
  <c r="G3519" i="20"/>
  <c r="Q3519" i="20" s="1"/>
  <c r="U3519" i="20" s="1"/>
  <c r="G3520" i="20"/>
  <c r="Q3520" i="20" s="1"/>
  <c r="U3520" i="20" s="1"/>
  <c r="G3521" i="20"/>
  <c r="Q3521" i="20" s="1"/>
  <c r="U3521" i="20" s="1"/>
  <c r="G3522" i="20"/>
  <c r="Q3522" i="20" s="1"/>
  <c r="U3522" i="20" s="1"/>
  <c r="G3523" i="20"/>
  <c r="Q3523" i="20" s="1"/>
  <c r="U3523" i="20" s="1"/>
  <c r="G3524" i="20"/>
  <c r="Q3524" i="20" s="1"/>
  <c r="U3524" i="20" s="1"/>
  <c r="G3525" i="20"/>
  <c r="Q3525" i="20" s="1"/>
  <c r="U3525" i="20" s="1"/>
  <c r="G3526" i="20"/>
  <c r="Q3526" i="20" s="1"/>
  <c r="U3526" i="20" s="1"/>
  <c r="G3527" i="20"/>
  <c r="Q3527" i="20" s="1"/>
  <c r="U3527" i="20" s="1"/>
  <c r="G3528" i="20"/>
  <c r="Q3528" i="20" s="1"/>
  <c r="U3528" i="20" s="1"/>
  <c r="G3529" i="20"/>
  <c r="Q3529" i="20" s="1"/>
  <c r="U3529" i="20" s="1"/>
  <c r="G3530" i="20"/>
  <c r="Q3530" i="20" s="1"/>
  <c r="U3530" i="20" s="1"/>
  <c r="G3531" i="20"/>
  <c r="Q3531" i="20" s="1"/>
  <c r="U3531" i="20" s="1"/>
  <c r="G3532" i="20"/>
  <c r="Q3532" i="20" s="1"/>
  <c r="U3532" i="20" s="1"/>
  <c r="G3533" i="20"/>
  <c r="Q3533" i="20" s="1"/>
  <c r="U3533" i="20" s="1"/>
  <c r="G3534" i="20"/>
  <c r="Q3534" i="20" s="1"/>
  <c r="U3534" i="20" s="1"/>
  <c r="G3535" i="20"/>
  <c r="Q3535" i="20" s="1"/>
  <c r="U3535" i="20" s="1"/>
  <c r="G3536" i="20"/>
  <c r="Q3536" i="20" s="1"/>
  <c r="U3536" i="20" s="1"/>
  <c r="G3537" i="20"/>
  <c r="Q3537" i="20" s="1"/>
  <c r="U3537" i="20" s="1"/>
  <c r="G3538" i="20"/>
  <c r="Q3538" i="20" s="1"/>
  <c r="U3538" i="20" s="1"/>
  <c r="G3539" i="20"/>
  <c r="Q3539" i="20" s="1"/>
  <c r="U3539" i="20" s="1"/>
  <c r="G3540" i="20"/>
  <c r="Q3540" i="20" s="1"/>
  <c r="U3540" i="20" s="1"/>
  <c r="G3541" i="20"/>
  <c r="Q3541" i="20" s="1"/>
  <c r="U3541" i="20" s="1"/>
  <c r="G3542" i="20"/>
  <c r="Q3542" i="20" s="1"/>
  <c r="U3542" i="20" s="1"/>
  <c r="G3543" i="20"/>
  <c r="Q3543" i="20" s="1"/>
  <c r="U3543" i="20" s="1"/>
  <c r="G3544" i="20"/>
  <c r="Q3544" i="20" s="1"/>
  <c r="U3544" i="20" s="1"/>
  <c r="G3545" i="20"/>
  <c r="Q3545" i="20" s="1"/>
  <c r="U3545" i="20" s="1"/>
  <c r="G3546" i="20"/>
  <c r="Q3546" i="20" s="1"/>
  <c r="U3546" i="20" s="1"/>
  <c r="G3547" i="20"/>
  <c r="Q3547" i="20" s="1"/>
  <c r="U3547" i="20" s="1"/>
  <c r="G3548" i="20"/>
  <c r="Q3548" i="20" s="1"/>
  <c r="U3548" i="20" s="1"/>
  <c r="G3549" i="20"/>
  <c r="Q3549" i="20" s="1"/>
  <c r="U3549" i="20" s="1"/>
  <c r="G3550" i="20"/>
  <c r="Q3550" i="20" s="1"/>
  <c r="U3550" i="20" s="1"/>
  <c r="G3551" i="20"/>
  <c r="Q3551" i="20" s="1"/>
  <c r="U3551" i="20" s="1"/>
  <c r="G3552" i="20"/>
  <c r="Q3552" i="20" s="1"/>
  <c r="U3552" i="20" s="1"/>
  <c r="G3553" i="20"/>
  <c r="Q3553" i="20" s="1"/>
  <c r="U3553" i="20" s="1"/>
  <c r="G3554" i="20"/>
  <c r="Q3554" i="20" s="1"/>
  <c r="U3554" i="20" s="1"/>
  <c r="G3555" i="20"/>
  <c r="Q3555" i="20" s="1"/>
  <c r="U3555" i="20" s="1"/>
  <c r="G3556" i="20"/>
  <c r="Q3556" i="20" s="1"/>
  <c r="U3556" i="20" s="1"/>
  <c r="G3557" i="20"/>
  <c r="Q3557" i="20" s="1"/>
  <c r="U3557" i="20" s="1"/>
  <c r="G3558" i="20"/>
  <c r="Q3558" i="20" s="1"/>
  <c r="U3558" i="20" s="1"/>
  <c r="G3559" i="20"/>
  <c r="Q3559" i="20" s="1"/>
  <c r="U3559" i="20" s="1"/>
  <c r="G3560" i="20"/>
  <c r="Q3560" i="20" s="1"/>
  <c r="U3560" i="20" s="1"/>
  <c r="G3561" i="20"/>
  <c r="Q3561" i="20" s="1"/>
  <c r="U3561" i="20" s="1"/>
  <c r="G3562" i="20"/>
  <c r="Q3562" i="20" s="1"/>
  <c r="U3562" i="20" s="1"/>
  <c r="G3563" i="20"/>
  <c r="Q3563" i="20" s="1"/>
  <c r="U3563" i="20" s="1"/>
  <c r="G3564" i="20"/>
  <c r="Q3564" i="20" s="1"/>
  <c r="U3564" i="20" s="1"/>
  <c r="G3565" i="20"/>
  <c r="Q3565" i="20" s="1"/>
  <c r="U3565" i="20" s="1"/>
  <c r="G3566" i="20"/>
  <c r="Q3566" i="20" s="1"/>
  <c r="U3566" i="20" s="1"/>
  <c r="G3567" i="20"/>
  <c r="Q3567" i="20" s="1"/>
  <c r="U3567" i="20" s="1"/>
  <c r="G3568" i="20"/>
  <c r="Q3568" i="20" s="1"/>
  <c r="U3568" i="20" s="1"/>
  <c r="G3569" i="20"/>
  <c r="Q3569" i="20" s="1"/>
  <c r="U3569" i="20" s="1"/>
  <c r="G3570" i="20"/>
  <c r="Q3570" i="20" s="1"/>
  <c r="U3570" i="20" s="1"/>
  <c r="G3571" i="20"/>
  <c r="Q3571" i="20" s="1"/>
  <c r="U3571" i="20" s="1"/>
  <c r="G3572" i="20"/>
  <c r="Q3572" i="20" s="1"/>
  <c r="U3572" i="20" s="1"/>
  <c r="G3573" i="20"/>
  <c r="Q3573" i="20" s="1"/>
  <c r="U3573" i="20" s="1"/>
  <c r="G3574" i="20"/>
  <c r="Q3574" i="20" s="1"/>
  <c r="U3574" i="20" s="1"/>
  <c r="G3575" i="20"/>
  <c r="Q3575" i="20" s="1"/>
  <c r="U3575" i="20" s="1"/>
  <c r="G3576" i="20"/>
  <c r="Q3576" i="20" s="1"/>
  <c r="U3576" i="20" s="1"/>
  <c r="G3577" i="20"/>
  <c r="Q3577" i="20" s="1"/>
  <c r="U3577" i="20" s="1"/>
  <c r="G3578" i="20"/>
  <c r="Q3578" i="20" s="1"/>
  <c r="U3578" i="20" s="1"/>
  <c r="G3579" i="20"/>
  <c r="Q3579" i="20" s="1"/>
  <c r="U3579" i="20" s="1"/>
  <c r="G3580" i="20"/>
  <c r="Q3580" i="20" s="1"/>
  <c r="U3580" i="20" s="1"/>
  <c r="G3581" i="20"/>
  <c r="Q3581" i="20" s="1"/>
  <c r="U3581" i="20" s="1"/>
  <c r="G3582" i="20"/>
  <c r="Q3582" i="20" s="1"/>
  <c r="U3582" i="20" s="1"/>
  <c r="G3583" i="20"/>
  <c r="Q3583" i="20" s="1"/>
  <c r="U3583" i="20" s="1"/>
  <c r="G3584" i="20"/>
  <c r="Q3584" i="20" s="1"/>
  <c r="U3584" i="20" s="1"/>
  <c r="G3585" i="20"/>
  <c r="Q3585" i="20" s="1"/>
  <c r="U3585" i="20" s="1"/>
  <c r="G3586" i="20"/>
  <c r="Q3586" i="20" s="1"/>
  <c r="U3586" i="20" s="1"/>
  <c r="G3587" i="20"/>
  <c r="Q3587" i="20" s="1"/>
  <c r="U3587" i="20" s="1"/>
  <c r="G3588" i="20"/>
  <c r="Q3588" i="20" s="1"/>
  <c r="U3588" i="20" s="1"/>
  <c r="G3589" i="20"/>
  <c r="Q3589" i="20" s="1"/>
  <c r="U3589" i="20" s="1"/>
  <c r="G3590" i="20"/>
  <c r="Q3590" i="20" s="1"/>
  <c r="U3590" i="20" s="1"/>
  <c r="G3591" i="20"/>
  <c r="Q3591" i="20" s="1"/>
  <c r="U3591" i="20" s="1"/>
  <c r="G3592" i="20"/>
  <c r="Q3592" i="20" s="1"/>
  <c r="U3592" i="20" s="1"/>
  <c r="G3593" i="20"/>
  <c r="Q3593" i="20" s="1"/>
  <c r="U3593" i="20" s="1"/>
  <c r="G3594" i="20"/>
  <c r="Q3594" i="20" s="1"/>
  <c r="U3594" i="20" s="1"/>
  <c r="G3595" i="20"/>
  <c r="Q3595" i="20" s="1"/>
  <c r="U3595" i="20" s="1"/>
  <c r="G3596" i="20"/>
  <c r="Q3596" i="20" s="1"/>
  <c r="U3596" i="20" s="1"/>
  <c r="G3597" i="20"/>
  <c r="Q3597" i="20" s="1"/>
  <c r="U3597" i="20" s="1"/>
  <c r="G3598" i="20"/>
  <c r="Q3598" i="20" s="1"/>
  <c r="U3598" i="20" s="1"/>
  <c r="G3599" i="20"/>
  <c r="Q3599" i="20" s="1"/>
  <c r="U3599" i="20" s="1"/>
  <c r="G3600" i="20"/>
  <c r="Q3600" i="20" s="1"/>
  <c r="U3600" i="20" s="1"/>
  <c r="G3601" i="20"/>
  <c r="Q3601" i="20" s="1"/>
  <c r="U3601" i="20" s="1"/>
  <c r="G3602" i="20"/>
  <c r="Q3602" i="20" s="1"/>
  <c r="U3602" i="20" s="1"/>
  <c r="G3603" i="20"/>
  <c r="Q3603" i="20" s="1"/>
  <c r="U3603" i="20" s="1"/>
  <c r="G3604" i="20"/>
  <c r="Q3604" i="20" s="1"/>
  <c r="U3604" i="20" s="1"/>
  <c r="G3605" i="20"/>
  <c r="Q3605" i="20" s="1"/>
  <c r="U3605" i="20" s="1"/>
  <c r="G3606" i="20"/>
  <c r="Q3606" i="20" s="1"/>
  <c r="U3606" i="20" s="1"/>
  <c r="G3607" i="20"/>
  <c r="Q3607" i="20" s="1"/>
  <c r="U3607" i="20" s="1"/>
  <c r="G3608" i="20"/>
  <c r="Q3608" i="20" s="1"/>
  <c r="U3608" i="20" s="1"/>
  <c r="G3609" i="20"/>
  <c r="Q3609" i="20" s="1"/>
  <c r="U3609" i="20" s="1"/>
  <c r="G3610" i="20"/>
  <c r="Q3610" i="20" s="1"/>
  <c r="U3610" i="20" s="1"/>
  <c r="G3611" i="20"/>
  <c r="Q3611" i="20" s="1"/>
  <c r="U3611" i="20" s="1"/>
  <c r="G3612" i="20"/>
  <c r="Q3612" i="20" s="1"/>
  <c r="U3612" i="20" s="1"/>
  <c r="G3613" i="20"/>
  <c r="Q3613" i="20" s="1"/>
  <c r="U3613" i="20" s="1"/>
  <c r="G3614" i="20"/>
  <c r="Q3614" i="20" s="1"/>
  <c r="U3614" i="20" s="1"/>
  <c r="G3615" i="20"/>
  <c r="Q3615" i="20" s="1"/>
  <c r="U3615" i="20" s="1"/>
  <c r="G3616" i="20"/>
  <c r="Q3616" i="20" s="1"/>
  <c r="U3616" i="20" s="1"/>
  <c r="G3617" i="20"/>
  <c r="Q3617" i="20" s="1"/>
  <c r="U3617" i="20" s="1"/>
  <c r="G3618" i="20"/>
  <c r="Q3618" i="20" s="1"/>
  <c r="U3618" i="20" s="1"/>
  <c r="G3619" i="20"/>
  <c r="Q3619" i="20" s="1"/>
  <c r="U3619" i="20" s="1"/>
  <c r="G3620" i="20"/>
  <c r="Q3620" i="20" s="1"/>
  <c r="U3620" i="20" s="1"/>
  <c r="G3621" i="20"/>
  <c r="Q3621" i="20" s="1"/>
  <c r="U3621" i="20" s="1"/>
  <c r="G3622" i="20"/>
  <c r="Q3622" i="20" s="1"/>
  <c r="U3622" i="20" s="1"/>
  <c r="G3623" i="20"/>
  <c r="Q3623" i="20" s="1"/>
  <c r="U3623" i="20" s="1"/>
  <c r="G3624" i="20"/>
  <c r="Q3624" i="20" s="1"/>
  <c r="U3624" i="20" s="1"/>
  <c r="G3625" i="20"/>
  <c r="Q3625" i="20" s="1"/>
  <c r="U3625" i="20" s="1"/>
  <c r="G3626" i="20"/>
  <c r="Q3626" i="20" s="1"/>
  <c r="U3626" i="20" s="1"/>
  <c r="G3627" i="20"/>
  <c r="Q3627" i="20" s="1"/>
  <c r="U3627" i="20" s="1"/>
  <c r="G3628" i="20"/>
  <c r="Q3628" i="20" s="1"/>
  <c r="U3628" i="20" s="1"/>
  <c r="G3629" i="20"/>
  <c r="Q3629" i="20" s="1"/>
  <c r="U3629" i="20" s="1"/>
  <c r="G3630" i="20"/>
  <c r="Q3630" i="20" s="1"/>
  <c r="U3630" i="20" s="1"/>
  <c r="G3631" i="20"/>
  <c r="Q3631" i="20" s="1"/>
  <c r="U3631" i="20" s="1"/>
  <c r="G3632" i="20"/>
  <c r="Q3632" i="20" s="1"/>
  <c r="U3632" i="20" s="1"/>
  <c r="G3633" i="20"/>
  <c r="Q3633" i="20" s="1"/>
  <c r="U3633" i="20" s="1"/>
  <c r="G3634" i="20"/>
  <c r="Q3634" i="20" s="1"/>
  <c r="U3634" i="20" s="1"/>
  <c r="G3635" i="20"/>
  <c r="Q3635" i="20" s="1"/>
  <c r="U3635" i="20" s="1"/>
  <c r="G3636" i="20"/>
  <c r="Q3636" i="20" s="1"/>
  <c r="U3636" i="20" s="1"/>
  <c r="G3637" i="20"/>
  <c r="Q3637" i="20" s="1"/>
  <c r="U3637" i="20" s="1"/>
  <c r="G3638" i="20"/>
  <c r="Q3638" i="20" s="1"/>
  <c r="U3638" i="20" s="1"/>
  <c r="G3639" i="20"/>
  <c r="Q3639" i="20" s="1"/>
  <c r="U3639" i="20" s="1"/>
  <c r="G3640" i="20"/>
  <c r="Q3640" i="20" s="1"/>
  <c r="U3640" i="20" s="1"/>
  <c r="G3641" i="20"/>
  <c r="Q3641" i="20" s="1"/>
  <c r="U3641" i="20" s="1"/>
  <c r="G3642" i="20"/>
  <c r="Q3642" i="20" s="1"/>
  <c r="U3642" i="20" s="1"/>
  <c r="G3643" i="20"/>
  <c r="Q3643" i="20" s="1"/>
  <c r="U3643" i="20" s="1"/>
  <c r="G3644" i="20"/>
  <c r="Q3644" i="20" s="1"/>
  <c r="U3644" i="20" s="1"/>
  <c r="G3645" i="20"/>
  <c r="Q3645" i="20" s="1"/>
  <c r="U3645" i="20" s="1"/>
  <c r="G3646" i="20"/>
  <c r="Q3646" i="20" s="1"/>
  <c r="U3646" i="20" s="1"/>
  <c r="G3647" i="20"/>
  <c r="Q3647" i="20" s="1"/>
  <c r="U3647" i="20" s="1"/>
  <c r="G3648" i="20"/>
  <c r="Q3648" i="20" s="1"/>
  <c r="U3648" i="20" s="1"/>
  <c r="G3649" i="20"/>
  <c r="Q3649" i="20" s="1"/>
  <c r="U3649" i="20" s="1"/>
  <c r="G3650" i="20"/>
  <c r="Q3650" i="20" s="1"/>
  <c r="U3650" i="20" s="1"/>
  <c r="G3651" i="20"/>
  <c r="Q3651" i="20" s="1"/>
  <c r="U3651" i="20" s="1"/>
  <c r="G3652" i="20"/>
  <c r="Q3652" i="20" s="1"/>
  <c r="U3652" i="20" s="1"/>
  <c r="G3653" i="20"/>
  <c r="Q3653" i="20" s="1"/>
  <c r="U3653" i="20" s="1"/>
  <c r="G3654" i="20"/>
  <c r="Q3654" i="20" s="1"/>
  <c r="U3654" i="20" s="1"/>
  <c r="G3655" i="20"/>
  <c r="Q3655" i="20" s="1"/>
  <c r="U3655" i="20" s="1"/>
  <c r="G3656" i="20"/>
  <c r="Q3656" i="20" s="1"/>
  <c r="U3656" i="20" s="1"/>
  <c r="G3657" i="20"/>
  <c r="Q3657" i="20" s="1"/>
  <c r="U3657" i="20" s="1"/>
  <c r="G3658" i="20"/>
  <c r="Q3658" i="20" s="1"/>
  <c r="U3658" i="20" s="1"/>
  <c r="G3659" i="20"/>
  <c r="Q3659" i="20" s="1"/>
  <c r="U3659" i="20" s="1"/>
  <c r="G3660" i="20"/>
  <c r="Q3660" i="20" s="1"/>
  <c r="U3660" i="20" s="1"/>
  <c r="G3661" i="20"/>
  <c r="Q3661" i="20" s="1"/>
  <c r="U3661" i="20" s="1"/>
  <c r="G3662" i="20"/>
  <c r="Q3662" i="20" s="1"/>
  <c r="U3662" i="20" s="1"/>
  <c r="G3663" i="20"/>
  <c r="Q3663" i="20" s="1"/>
  <c r="U3663" i="20" s="1"/>
  <c r="G3664" i="20"/>
  <c r="Q3664" i="20" s="1"/>
  <c r="U3664" i="20" s="1"/>
  <c r="G3665" i="20"/>
  <c r="Q3665" i="20" s="1"/>
  <c r="U3665" i="20" s="1"/>
  <c r="G3666" i="20"/>
  <c r="Q3666" i="20" s="1"/>
  <c r="U3666" i="20" s="1"/>
  <c r="G3667" i="20"/>
  <c r="Q3667" i="20" s="1"/>
  <c r="U3667" i="20" s="1"/>
  <c r="G3668" i="20"/>
  <c r="Q3668" i="20" s="1"/>
  <c r="U3668" i="20" s="1"/>
  <c r="G3669" i="20"/>
  <c r="Q3669" i="20" s="1"/>
  <c r="U3669" i="20" s="1"/>
  <c r="G3670" i="20"/>
  <c r="Q3670" i="20" s="1"/>
  <c r="U3670" i="20" s="1"/>
  <c r="G3671" i="20"/>
  <c r="Q3671" i="20" s="1"/>
  <c r="U3671" i="20" s="1"/>
  <c r="G3672" i="20"/>
  <c r="Q3672" i="20" s="1"/>
  <c r="U3672" i="20" s="1"/>
  <c r="G3673" i="20"/>
  <c r="Q3673" i="20" s="1"/>
  <c r="U3673" i="20" s="1"/>
  <c r="G3674" i="20"/>
  <c r="Q3674" i="20" s="1"/>
  <c r="U3674" i="20" s="1"/>
  <c r="G3675" i="20"/>
  <c r="Q3675" i="20" s="1"/>
  <c r="U3675" i="20" s="1"/>
  <c r="G3676" i="20"/>
  <c r="Q3676" i="20" s="1"/>
  <c r="U3676" i="20" s="1"/>
  <c r="G3677" i="20"/>
  <c r="Q3677" i="20" s="1"/>
  <c r="U3677" i="20" s="1"/>
  <c r="G3678" i="20"/>
  <c r="Q3678" i="20" s="1"/>
  <c r="U3678" i="20" s="1"/>
  <c r="G3679" i="20"/>
  <c r="Q3679" i="20" s="1"/>
  <c r="U3679" i="20" s="1"/>
  <c r="G3680" i="20"/>
  <c r="Q3680" i="20" s="1"/>
  <c r="U3680" i="20" s="1"/>
  <c r="G3681" i="20"/>
  <c r="Q3681" i="20" s="1"/>
  <c r="U3681" i="20" s="1"/>
  <c r="G3682" i="20"/>
  <c r="Q3682" i="20" s="1"/>
  <c r="U3682" i="20" s="1"/>
  <c r="G3683" i="20"/>
  <c r="Q3683" i="20" s="1"/>
  <c r="U3683" i="20" s="1"/>
  <c r="G3684" i="20"/>
  <c r="Q3684" i="20" s="1"/>
  <c r="U3684" i="20" s="1"/>
  <c r="G3685" i="20"/>
  <c r="Q3685" i="20" s="1"/>
  <c r="U3685" i="20" s="1"/>
  <c r="G3686" i="20"/>
  <c r="Q3686" i="20" s="1"/>
  <c r="U3686" i="20" s="1"/>
  <c r="G3687" i="20"/>
  <c r="Q3687" i="20" s="1"/>
  <c r="U3687" i="20" s="1"/>
  <c r="G3688" i="20"/>
  <c r="Q3688" i="20" s="1"/>
  <c r="U3688" i="20" s="1"/>
  <c r="G3689" i="20"/>
  <c r="Q3689" i="20" s="1"/>
  <c r="U3689" i="20" s="1"/>
  <c r="G3690" i="20"/>
  <c r="Q3690" i="20" s="1"/>
  <c r="U3690" i="20" s="1"/>
  <c r="G3691" i="20"/>
  <c r="Q3691" i="20" s="1"/>
  <c r="U3691" i="20" s="1"/>
  <c r="G3692" i="20"/>
  <c r="Q3692" i="20" s="1"/>
  <c r="U3692" i="20" s="1"/>
  <c r="G3693" i="20"/>
  <c r="Q3693" i="20" s="1"/>
  <c r="U3693" i="20" s="1"/>
  <c r="G3694" i="20"/>
  <c r="Q3694" i="20" s="1"/>
  <c r="U3694" i="20" s="1"/>
  <c r="G3695" i="20"/>
  <c r="Q3695" i="20" s="1"/>
  <c r="U3695" i="20" s="1"/>
  <c r="G3696" i="20"/>
  <c r="Q3696" i="20" s="1"/>
  <c r="U3696" i="20" s="1"/>
  <c r="G3697" i="20"/>
  <c r="Q3697" i="20" s="1"/>
  <c r="U3697" i="20" s="1"/>
  <c r="G3698" i="20"/>
  <c r="Q3698" i="20" s="1"/>
  <c r="U3698" i="20" s="1"/>
  <c r="G3699" i="20"/>
  <c r="Q3699" i="20" s="1"/>
  <c r="U3699" i="20" s="1"/>
  <c r="G3700" i="20"/>
  <c r="Q3700" i="20" s="1"/>
  <c r="U3700" i="20" s="1"/>
  <c r="G3701" i="20"/>
  <c r="Q3701" i="20" s="1"/>
  <c r="U3701" i="20" s="1"/>
  <c r="G3702" i="20"/>
  <c r="Q3702" i="20" s="1"/>
  <c r="U3702" i="20" s="1"/>
  <c r="G3703" i="20"/>
  <c r="Q3703" i="20" s="1"/>
  <c r="U3703" i="20" s="1"/>
  <c r="G3704" i="20"/>
  <c r="Q3704" i="20" s="1"/>
  <c r="U3704" i="20" s="1"/>
  <c r="G3705" i="20"/>
  <c r="Q3705" i="20" s="1"/>
  <c r="U3705" i="20" s="1"/>
  <c r="G3706" i="20"/>
  <c r="Q3706" i="20" s="1"/>
  <c r="U3706" i="20" s="1"/>
  <c r="G3707" i="20"/>
  <c r="Q3707" i="20" s="1"/>
  <c r="U3707" i="20" s="1"/>
  <c r="G3708" i="20"/>
  <c r="Q3708" i="20" s="1"/>
  <c r="U3708" i="20" s="1"/>
  <c r="G3709" i="20"/>
  <c r="Q3709" i="20" s="1"/>
  <c r="U3709" i="20" s="1"/>
  <c r="G3710" i="20"/>
  <c r="Q3710" i="20" s="1"/>
  <c r="U3710" i="20" s="1"/>
  <c r="G3711" i="20"/>
  <c r="Q3711" i="20" s="1"/>
  <c r="U3711" i="20" s="1"/>
  <c r="G3712" i="20"/>
  <c r="Q3712" i="20" s="1"/>
  <c r="U3712" i="20" s="1"/>
  <c r="G3713" i="20"/>
  <c r="Q3713" i="20" s="1"/>
  <c r="U3713" i="20" s="1"/>
  <c r="G3714" i="20"/>
  <c r="Q3714" i="20" s="1"/>
  <c r="U3714" i="20" s="1"/>
  <c r="G3715" i="20"/>
  <c r="Q3715" i="20" s="1"/>
  <c r="U3715" i="20" s="1"/>
  <c r="G3716" i="20"/>
  <c r="Q3716" i="20" s="1"/>
  <c r="U3716" i="20" s="1"/>
  <c r="G3717" i="20"/>
  <c r="Q3717" i="20" s="1"/>
  <c r="U3717" i="20" s="1"/>
  <c r="G3718" i="20"/>
  <c r="Q3718" i="20" s="1"/>
  <c r="U3718" i="20" s="1"/>
  <c r="G3719" i="20"/>
  <c r="Q3719" i="20" s="1"/>
  <c r="U3719" i="20" s="1"/>
  <c r="G3720" i="20"/>
  <c r="Q3720" i="20" s="1"/>
  <c r="U3720" i="20" s="1"/>
  <c r="G3721" i="20"/>
  <c r="Q3721" i="20" s="1"/>
  <c r="U3721" i="20" s="1"/>
  <c r="G3722" i="20"/>
  <c r="Q3722" i="20" s="1"/>
  <c r="U3722" i="20" s="1"/>
  <c r="G3723" i="20"/>
  <c r="Q3723" i="20" s="1"/>
  <c r="U3723" i="20" s="1"/>
  <c r="G3724" i="20"/>
  <c r="Q3724" i="20" s="1"/>
  <c r="U3724" i="20" s="1"/>
  <c r="G3725" i="20"/>
  <c r="Q3725" i="20" s="1"/>
  <c r="U3725" i="20" s="1"/>
  <c r="G3726" i="20"/>
  <c r="Q3726" i="20" s="1"/>
  <c r="U3726" i="20" s="1"/>
  <c r="G3727" i="20"/>
  <c r="Q3727" i="20" s="1"/>
  <c r="U3727" i="20" s="1"/>
  <c r="G3728" i="20"/>
  <c r="Q3728" i="20" s="1"/>
  <c r="U3728" i="20" s="1"/>
  <c r="G3729" i="20"/>
  <c r="Q3729" i="20" s="1"/>
  <c r="U3729" i="20" s="1"/>
  <c r="G3730" i="20"/>
  <c r="Q3730" i="20" s="1"/>
  <c r="U3730" i="20" s="1"/>
  <c r="G3731" i="20"/>
  <c r="Q3731" i="20" s="1"/>
  <c r="U3731" i="20" s="1"/>
  <c r="G3732" i="20"/>
  <c r="Q3732" i="20" s="1"/>
  <c r="U3732" i="20" s="1"/>
  <c r="G3733" i="20"/>
  <c r="Q3733" i="20" s="1"/>
  <c r="U3733" i="20" s="1"/>
  <c r="G3734" i="20"/>
  <c r="Q3734" i="20" s="1"/>
  <c r="U3734" i="20" s="1"/>
  <c r="G3735" i="20"/>
  <c r="Q3735" i="20" s="1"/>
  <c r="U3735" i="20" s="1"/>
  <c r="G3736" i="20"/>
  <c r="Q3736" i="20" s="1"/>
  <c r="U3736" i="20" s="1"/>
  <c r="G3737" i="20"/>
  <c r="Q3737" i="20" s="1"/>
  <c r="U3737" i="20" s="1"/>
  <c r="G3738" i="20"/>
  <c r="Q3738" i="20" s="1"/>
  <c r="U3738" i="20" s="1"/>
  <c r="G3739" i="20"/>
  <c r="Q3739" i="20" s="1"/>
  <c r="U3739" i="20" s="1"/>
  <c r="G3740" i="20"/>
  <c r="Q3740" i="20" s="1"/>
  <c r="U3740" i="20" s="1"/>
  <c r="G3741" i="20"/>
  <c r="Q3741" i="20" s="1"/>
  <c r="U3741" i="20" s="1"/>
  <c r="G3742" i="20"/>
  <c r="Q3742" i="20" s="1"/>
  <c r="U3742" i="20" s="1"/>
  <c r="G3743" i="20"/>
  <c r="Q3743" i="20" s="1"/>
  <c r="U3743" i="20" s="1"/>
  <c r="G3744" i="20"/>
  <c r="Q3744" i="20" s="1"/>
  <c r="U3744" i="20" s="1"/>
  <c r="G3745" i="20"/>
  <c r="Q3745" i="20" s="1"/>
  <c r="U3745" i="20" s="1"/>
  <c r="G3746" i="20"/>
  <c r="Q3746" i="20" s="1"/>
  <c r="U3746" i="20" s="1"/>
  <c r="G3747" i="20"/>
  <c r="Q3747" i="20" s="1"/>
  <c r="U3747" i="20" s="1"/>
  <c r="G3748" i="20"/>
  <c r="Q3748" i="20" s="1"/>
  <c r="U3748" i="20" s="1"/>
  <c r="G3749" i="20"/>
  <c r="Q3749" i="20" s="1"/>
  <c r="U3749" i="20" s="1"/>
  <c r="G3750" i="20"/>
  <c r="Q3750" i="20" s="1"/>
  <c r="U3750" i="20" s="1"/>
  <c r="G3751" i="20"/>
  <c r="Q3751" i="20" s="1"/>
  <c r="U3751" i="20" s="1"/>
  <c r="G3752" i="20"/>
  <c r="Q3752" i="20" s="1"/>
  <c r="U3752" i="20" s="1"/>
  <c r="G3753" i="20"/>
  <c r="Q3753" i="20" s="1"/>
  <c r="U3753" i="20" s="1"/>
  <c r="G3754" i="20"/>
  <c r="Q3754" i="20" s="1"/>
  <c r="U3754" i="20" s="1"/>
  <c r="G3755" i="20"/>
  <c r="Q3755" i="20" s="1"/>
  <c r="U3755" i="20" s="1"/>
  <c r="G3756" i="20"/>
  <c r="Q3756" i="20" s="1"/>
  <c r="U3756" i="20" s="1"/>
  <c r="G3757" i="20"/>
  <c r="Q3757" i="20" s="1"/>
  <c r="U3757" i="20" s="1"/>
  <c r="G3758" i="20"/>
  <c r="Q3758" i="20" s="1"/>
  <c r="U3758" i="20" s="1"/>
  <c r="G3759" i="20"/>
  <c r="Q3759" i="20" s="1"/>
  <c r="U3759" i="20" s="1"/>
  <c r="G3760" i="20"/>
  <c r="Q3760" i="20" s="1"/>
  <c r="U3760" i="20" s="1"/>
  <c r="G3761" i="20"/>
  <c r="Q3761" i="20" s="1"/>
  <c r="U3761" i="20" s="1"/>
  <c r="G3762" i="20"/>
  <c r="Q3762" i="20" s="1"/>
  <c r="U3762" i="20" s="1"/>
  <c r="G3763" i="20"/>
  <c r="Q3763" i="20" s="1"/>
  <c r="U3763" i="20" s="1"/>
  <c r="G3764" i="20"/>
  <c r="Q3764" i="20" s="1"/>
  <c r="U3764" i="20" s="1"/>
  <c r="G3765" i="20"/>
  <c r="Q3765" i="20" s="1"/>
  <c r="U3765" i="20" s="1"/>
  <c r="G3766" i="20"/>
  <c r="Q3766" i="20" s="1"/>
  <c r="U3766" i="20" s="1"/>
  <c r="G3767" i="20"/>
  <c r="Q3767" i="20" s="1"/>
  <c r="U3767" i="20" s="1"/>
  <c r="G3768" i="20"/>
  <c r="Q3768" i="20" s="1"/>
  <c r="U3768" i="20" s="1"/>
  <c r="G3769" i="20"/>
  <c r="Q3769" i="20" s="1"/>
  <c r="U3769" i="20" s="1"/>
  <c r="G3770" i="20"/>
  <c r="Q3770" i="20" s="1"/>
  <c r="U3770" i="20" s="1"/>
  <c r="G3771" i="20"/>
  <c r="Q3771" i="20" s="1"/>
  <c r="U3771" i="20" s="1"/>
  <c r="G3772" i="20"/>
  <c r="Q3772" i="20" s="1"/>
  <c r="U3772" i="20" s="1"/>
  <c r="G3773" i="20"/>
  <c r="Q3773" i="20" s="1"/>
  <c r="U3773" i="20" s="1"/>
  <c r="G3774" i="20"/>
  <c r="Q3774" i="20" s="1"/>
  <c r="U3774" i="20" s="1"/>
  <c r="G3775" i="20"/>
  <c r="Q3775" i="20" s="1"/>
  <c r="U3775" i="20" s="1"/>
  <c r="G3776" i="20"/>
  <c r="Q3776" i="20" s="1"/>
  <c r="U3776" i="20" s="1"/>
  <c r="G3777" i="20"/>
  <c r="Q3777" i="20" s="1"/>
  <c r="U3777" i="20" s="1"/>
  <c r="G3778" i="20"/>
  <c r="Q3778" i="20" s="1"/>
  <c r="U3778" i="20" s="1"/>
  <c r="G3779" i="20"/>
  <c r="Q3779" i="20" s="1"/>
  <c r="U3779" i="20" s="1"/>
  <c r="G3780" i="20"/>
  <c r="Q3780" i="20" s="1"/>
  <c r="U3780" i="20" s="1"/>
  <c r="G3781" i="20"/>
  <c r="Q3781" i="20" s="1"/>
  <c r="U3781" i="20" s="1"/>
  <c r="G3782" i="20"/>
  <c r="Q3782" i="20" s="1"/>
  <c r="U3782" i="20" s="1"/>
  <c r="G3783" i="20"/>
  <c r="Q3783" i="20" s="1"/>
  <c r="U3783" i="20" s="1"/>
  <c r="G3784" i="20"/>
  <c r="Q3784" i="20" s="1"/>
  <c r="U3784" i="20" s="1"/>
  <c r="G3785" i="20"/>
  <c r="Q3785" i="20" s="1"/>
  <c r="U3785" i="20" s="1"/>
  <c r="G3786" i="20"/>
  <c r="Q3786" i="20" s="1"/>
  <c r="U3786" i="20" s="1"/>
  <c r="G3787" i="20"/>
  <c r="Q3787" i="20" s="1"/>
  <c r="U3787" i="20" s="1"/>
  <c r="G3788" i="20"/>
  <c r="Q3788" i="20" s="1"/>
  <c r="U3788" i="20" s="1"/>
  <c r="G3789" i="20"/>
  <c r="Q3789" i="20" s="1"/>
  <c r="U3789" i="20" s="1"/>
  <c r="G3790" i="20"/>
  <c r="Q3790" i="20" s="1"/>
  <c r="U3790" i="20" s="1"/>
  <c r="G3791" i="20"/>
  <c r="Q3791" i="20" s="1"/>
  <c r="U3791" i="20" s="1"/>
  <c r="G3792" i="20"/>
  <c r="Q3792" i="20" s="1"/>
  <c r="U3792" i="20" s="1"/>
  <c r="G3793" i="20"/>
  <c r="Q3793" i="20" s="1"/>
  <c r="U3793" i="20" s="1"/>
  <c r="G3794" i="20"/>
  <c r="Q3794" i="20" s="1"/>
  <c r="U3794" i="20" s="1"/>
  <c r="G3795" i="20"/>
  <c r="Q3795" i="20" s="1"/>
  <c r="U3795" i="20" s="1"/>
  <c r="G3796" i="20"/>
  <c r="Q3796" i="20" s="1"/>
  <c r="U3796" i="20" s="1"/>
  <c r="G3797" i="20"/>
  <c r="Q3797" i="20" s="1"/>
  <c r="U3797" i="20" s="1"/>
  <c r="G3798" i="20"/>
  <c r="Q3798" i="20" s="1"/>
  <c r="U3798" i="20" s="1"/>
  <c r="G3799" i="20"/>
  <c r="Q3799" i="20" s="1"/>
  <c r="U3799" i="20" s="1"/>
  <c r="G3800" i="20"/>
  <c r="Q3800" i="20" s="1"/>
  <c r="U3800" i="20" s="1"/>
  <c r="G3801" i="20"/>
  <c r="Q3801" i="20" s="1"/>
  <c r="U3801" i="20" s="1"/>
  <c r="G3802" i="20"/>
  <c r="Q3802" i="20" s="1"/>
  <c r="U3802" i="20" s="1"/>
  <c r="G3803" i="20"/>
  <c r="Q3803" i="20" s="1"/>
  <c r="U3803" i="20" s="1"/>
  <c r="G3804" i="20"/>
  <c r="Q3804" i="20" s="1"/>
  <c r="U3804" i="20" s="1"/>
  <c r="G3805" i="20"/>
  <c r="Q3805" i="20" s="1"/>
  <c r="U3805" i="20" s="1"/>
  <c r="G3806" i="20"/>
  <c r="Q3806" i="20" s="1"/>
  <c r="U3806" i="20" s="1"/>
  <c r="G3807" i="20"/>
  <c r="Q3807" i="20" s="1"/>
  <c r="U3807" i="20" s="1"/>
  <c r="G3808" i="20"/>
  <c r="Q3808" i="20" s="1"/>
  <c r="U3808" i="20" s="1"/>
  <c r="G3809" i="20"/>
  <c r="Q3809" i="20" s="1"/>
  <c r="U3809" i="20" s="1"/>
  <c r="G3810" i="20"/>
  <c r="Q3810" i="20" s="1"/>
  <c r="U3810" i="20" s="1"/>
  <c r="G3811" i="20"/>
  <c r="Q3811" i="20" s="1"/>
  <c r="U3811" i="20" s="1"/>
  <c r="G3812" i="20"/>
  <c r="Q3812" i="20" s="1"/>
  <c r="U3812" i="20" s="1"/>
  <c r="G3813" i="20"/>
  <c r="Q3813" i="20" s="1"/>
  <c r="U3813" i="20" s="1"/>
  <c r="G3814" i="20"/>
  <c r="Q3814" i="20" s="1"/>
  <c r="U3814" i="20" s="1"/>
  <c r="G3815" i="20"/>
  <c r="Q3815" i="20" s="1"/>
  <c r="U3815" i="20" s="1"/>
  <c r="G3816" i="20"/>
  <c r="Q3816" i="20" s="1"/>
  <c r="U3816" i="20" s="1"/>
  <c r="G3817" i="20"/>
  <c r="Q3817" i="20" s="1"/>
  <c r="U3817" i="20" s="1"/>
  <c r="G3818" i="20"/>
  <c r="Q3818" i="20" s="1"/>
  <c r="U3818" i="20" s="1"/>
  <c r="G3819" i="20"/>
  <c r="Q3819" i="20" s="1"/>
  <c r="U3819" i="20" s="1"/>
  <c r="G3820" i="20"/>
  <c r="Q3820" i="20" s="1"/>
  <c r="U3820" i="20" s="1"/>
  <c r="G3821" i="20"/>
  <c r="Q3821" i="20" s="1"/>
  <c r="U3821" i="20" s="1"/>
  <c r="G3822" i="20"/>
  <c r="Q3822" i="20" s="1"/>
  <c r="U3822" i="20" s="1"/>
  <c r="G3823" i="20"/>
  <c r="Q3823" i="20" s="1"/>
  <c r="U3823" i="20" s="1"/>
  <c r="G3824" i="20"/>
  <c r="Q3824" i="20" s="1"/>
  <c r="U3824" i="20" s="1"/>
  <c r="G3825" i="20"/>
  <c r="Q3825" i="20" s="1"/>
  <c r="U3825" i="20" s="1"/>
  <c r="G3826" i="20"/>
  <c r="Q3826" i="20" s="1"/>
  <c r="U3826" i="20" s="1"/>
  <c r="G3827" i="20"/>
  <c r="Q3827" i="20" s="1"/>
  <c r="U3827" i="20" s="1"/>
  <c r="G3828" i="20"/>
  <c r="Q3828" i="20" s="1"/>
  <c r="U3828" i="20" s="1"/>
  <c r="G3829" i="20"/>
  <c r="Q3829" i="20" s="1"/>
  <c r="U3829" i="20" s="1"/>
  <c r="G3830" i="20"/>
  <c r="Q3830" i="20" s="1"/>
  <c r="U3830" i="20" s="1"/>
  <c r="G3831" i="20"/>
  <c r="Q3831" i="20" s="1"/>
  <c r="U3831" i="20" s="1"/>
  <c r="G3832" i="20"/>
  <c r="Q3832" i="20" s="1"/>
  <c r="U3832" i="20" s="1"/>
  <c r="G3833" i="20"/>
  <c r="Q3833" i="20" s="1"/>
  <c r="U3833" i="20" s="1"/>
  <c r="G3834" i="20"/>
  <c r="Q3834" i="20" s="1"/>
  <c r="U3834" i="20" s="1"/>
  <c r="G3835" i="20"/>
  <c r="Q3835" i="20" s="1"/>
  <c r="U3835" i="20" s="1"/>
  <c r="G3836" i="20"/>
  <c r="Q3836" i="20" s="1"/>
  <c r="U3836" i="20" s="1"/>
  <c r="G3837" i="20"/>
  <c r="Q3837" i="20" s="1"/>
  <c r="U3837" i="20" s="1"/>
  <c r="G3838" i="20"/>
  <c r="Q3838" i="20" s="1"/>
  <c r="U3838" i="20" s="1"/>
  <c r="G3839" i="20"/>
  <c r="Q3839" i="20" s="1"/>
  <c r="U3839" i="20" s="1"/>
  <c r="G3840" i="20"/>
  <c r="Q3840" i="20" s="1"/>
  <c r="U3840" i="20" s="1"/>
  <c r="G3841" i="20"/>
  <c r="Q3841" i="20" s="1"/>
  <c r="U3841" i="20" s="1"/>
  <c r="G3842" i="20"/>
  <c r="Q3842" i="20" s="1"/>
  <c r="U3842" i="20" s="1"/>
  <c r="G3843" i="20"/>
  <c r="Q3843" i="20" s="1"/>
  <c r="U3843" i="20" s="1"/>
  <c r="G3844" i="20"/>
  <c r="Q3844" i="20" s="1"/>
  <c r="U3844" i="20" s="1"/>
  <c r="G3845" i="20"/>
  <c r="Q3845" i="20" s="1"/>
  <c r="U3845" i="20" s="1"/>
  <c r="G3846" i="20"/>
  <c r="Q3846" i="20" s="1"/>
  <c r="U3846" i="20" s="1"/>
  <c r="G3847" i="20"/>
  <c r="Q3847" i="20" s="1"/>
  <c r="U3847" i="20" s="1"/>
  <c r="G3848" i="20"/>
  <c r="Q3848" i="20" s="1"/>
  <c r="U3848" i="20" s="1"/>
  <c r="G3849" i="20"/>
  <c r="Q3849" i="20" s="1"/>
  <c r="U3849" i="20" s="1"/>
  <c r="G3850" i="20"/>
  <c r="Q3850" i="20" s="1"/>
  <c r="U3850" i="20" s="1"/>
  <c r="G3851" i="20"/>
  <c r="Q3851" i="20" s="1"/>
  <c r="U3851" i="20" s="1"/>
  <c r="G3852" i="20"/>
  <c r="Q3852" i="20" s="1"/>
  <c r="U3852" i="20" s="1"/>
  <c r="G3853" i="20"/>
  <c r="Q3853" i="20" s="1"/>
  <c r="U3853" i="20" s="1"/>
  <c r="G3854" i="20"/>
  <c r="Q3854" i="20" s="1"/>
  <c r="U3854" i="20" s="1"/>
  <c r="G3855" i="20"/>
  <c r="Q3855" i="20" s="1"/>
  <c r="U3855" i="20" s="1"/>
  <c r="G3856" i="20"/>
  <c r="Q3856" i="20" s="1"/>
  <c r="U3856" i="20" s="1"/>
  <c r="G3857" i="20"/>
  <c r="Q3857" i="20" s="1"/>
  <c r="U3857" i="20" s="1"/>
  <c r="G3858" i="20"/>
  <c r="Q3858" i="20" s="1"/>
  <c r="U3858" i="20" s="1"/>
  <c r="G3859" i="20"/>
  <c r="Q3859" i="20" s="1"/>
  <c r="U3859" i="20" s="1"/>
  <c r="G3860" i="20"/>
  <c r="Q3860" i="20" s="1"/>
  <c r="U3860" i="20" s="1"/>
  <c r="G3861" i="20"/>
  <c r="Q3861" i="20" s="1"/>
  <c r="U3861" i="20" s="1"/>
  <c r="G3862" i="20"/>
  <c r="Q3862" i="20" s="1"/>
  <c r="U3862" i="20" s="1"/>
  <c r="G3863" i="20"/>
  <c r="Q3863" i="20" s="1"/>
  <c r="U3863" i="20" s="1"/>
  <c r="G3864" i="20"/>
  <c r="Q3864" i="20" s="1"/>
  <c r="U3864" i="20" s="1"/>
  <c r="G3865" i="20"/>
  <c r="Q3865" i="20" s="1"/>
  <c r="U3865" i="20" s="1"/>
  <c r="G3866" i="20"/>
  <c r="Q3866" i="20" s="1"/>
  <c r="U3866" i="20" s="1"/>
  <c r="G3867" i="20"/>
  <c r="Q3867" i="20" s="1"/>
  <c r="U3867" i="20" s="1"/>
  <c r="G3868" i="20"/>
  <c r="Q3868" i="20" s="1"/>
  <c r="U3868" i="20" s="1"/>
  <c r="G3869" i="20"/>
  <c r="Q3869" i="20" s="1"/>
  <c r="U3869" i="20" s="1"/>
  <c r="G3870" i="20"/>
  <c r="Q3870" i="20" s="1"/>
  <c r="U3870" i="20" s="1"/>
  <c r="G3871" i="20"/>
  <c r="Q3871" i="20" s="1"/>
  <c r="U3871" i="20" s="1"/>
  <c r="G3872" i="20"/>
  <c r="Q3872" i="20" s="1"/>
  <c r="U3872" i="20" s="1"/>
  <c r="G3873" i="20"/>
  <c r="Q3873" i="20" s="1"/>
  <c r="U3873" i="20" s="1"/>
  <c r="G3874" i="20"/>
  <c r="Q3874" i="20" s="1"/>
  <c r="U3874" i="20" s="1"/>
  <c r="G3875" i="20"/>
  <c r="Q3875" i="20" s="1"/>
  <c r="U3875" i="20" s="1"/>
  <c r="G3876" i="20"/>
  <c r="Q3876" i="20" s="1"/>
  <c r="U3876" i="20" s="1"/>
  <c r="G3877" i="20"/>
  <c r="Q3877" i="20" s="1"/>
  <c r="U3877" i="20" s="1"/>
  <c r="G3878" i="20"/>
  <c r="Q3878" i="20" s="1"/>
  <c r="U3878" i="20" s="1"/>
  <c r="G3879" i="20"/>
  <c r="Q3879" i="20" s="1"/>
  <c r="U3879" i="20" s="1"/>
  <c r="G3880" i="20"/>
  <c r="Q3880" i="20" s="1"/>
  <c r="U3880" i="20" s="1"/>
  <c r="G3881" i="20"/>
  <c r="Q3881" i="20" s="1"/>
  <c r="U3881" i="20" s="1"/>
  <c r="G3882" i="20"/>
  <c r="Q3882" i="20" s="1"/>
  <c r="U3882" i="20" s="1"/>
  <c r="G3883" i="20"/>
  <c r="Q3883" i="20" s="1"/>
  <c r="U3883" i="20" s="1"/>
  <c r="G3884" i="20"/>
  <c r="Q3884" i="20" s="1"/>
  <c r="U3884" i="20" s="1"/>
  <c r="G3885" i="20"/>
  <c r="Q3885" i="20" s="1"/>
  <c r="U3885" i="20" s="1"/>
  <c r="G3886" i="20"/>
  <c r="Q3886" i="20" s="1"/>
  <c r="U3886" i="20" s="1"/>
  <c r="G3887" i="20"/>
  <c r="Q3887" i="20" s="1"/>
  <c r="U3887" i="20" s="1"/>
  <c r="G3888" i="20"/>
  <c r="Q3888" i="20" s="1"/>
  <c r="U3888" i="20" s="1"/>
  <c r="G3889" i="20"/>
  <c r="Q3889" i="20" s="1"/>
  <c r="U3889" i="20" s="1"/>
  <c r="G3890" i="20"/>
  <c r="Q3890" i="20" s="1"/>
  <c r="U3890" i="20" s="1"/>
  <c r="G3891" i="20"/>
  <c r="Q3891" i="20" s="1"/>
  <c r="U3891" i="20" s="1"/>
  <c r="G3892" i="20"/>
  <c r="Q3892" i="20" s="1"/>
  <c r="U3892" i="20" s="1"/>
  <c r="G3893" i="20"/>
  <c r="Q3893" i="20" s="1"/>
  <c r="U3893" i="20" s="1"/>
  <c r="G3894" i="20"/>
  <c r="Q3894" i="20" s="1"/>
  <c r="U3894" i="20" s="1"/>
  <c r="G3895" i="20"/>
  <c r="Q3895" i="20" s="1"/>
  <c r="U3895" i="20" s="1"/>
  <c r="G3896" i="20"/>
  <c r="Q3896" i="20" s="1"/>
  <c r="U3896" i="20" s="1"/>
  <c r="G3897" i="20"/>
  <c r="Q3897" i="20" s="1"/>
  <c r="U3897" i="20" s="1"/>
  <c r="G3898" i="20"/>
  <c r="Q3898" i="20" s="1"/>
  <c r="U3898" i="20" s="1"/>
  <c r="G3899" i="20"/>
  <c r="Q3899" i="20" s="1"/>
  <c r="U3899" i="20" s="1"/>
  <c r="G3900" i="20"/>
  <c r="Q3900" i="20" s="1"/>
  <c r="U3900" i="20" s="1"/>
  <c r="G3901" i="20"/>
  <c r="Q3901" i="20" s="1"/>
  <c r="U3901" i="20" s="1"/>
  <c r="G3902" i="20"/>
  <c r="Q3902" i="20" s="1"/>
  <c r="U3902" i="20" s="1"/>
  <c r="G3903" i="20"/>
  <c r="Q3903" i="20" s="1"/>
  <c r="U3903" i="20" s="1"/>
  <c r="G3904" i="20"/>
  <c r="Q3904" i="20" s="1"/>
  <c r="U3904" i="20" s="1"/>
  <c r="G3905" i="20"/>
  <c r="Q3905" i="20" s="1"/>
  <c r="U3905" i="20" s="1"/>
  <c r="G3906" i="20"/>
  <c r="Q3906" i="20" s="1"/>
  <c r="U3906" i="20" s="1"/>
  <c r="G3907" i="20"/>
  <c r="Q3907" i="20" s="1"/>
  <c r="U3907" i="20" s="1"/>
  <c r="G3908" i="20"/>
  <c r="Q3908" i="20" s="1"/>
  <c r="U3908" i="20" s="1"/>
  <c r="G3909" i="20"/>
  <c r="Q3909" i="20" s="1"/>
  <c r="U3909" i="20" s="1"/>
  <c r="G3910" i="20"/>
  <c r="Q3910" i="20" s="1"/>
  <c r="U3910" i="20" s="1"/>
  <c r="G3911" i="20"/>
  <c r="Q3911" i="20" s="1"/>
  <c r="U3911" i="20" s="1"/>
  <c r="G3912" i="20"/>
  <c r="Q3912" i="20" s="1"/>
  <c r="U3912" i="20" s="1"/>
  <c r="G3913" i="20"/>
  <c r="Q3913" i="20" s="1"/>
  <c r="U3913" i="20" s="1"/>
  <c r="G3914" i="20"/>
  <c r="Q3914" i="20" s="1"/>
  <c r="U3914" i="20" s="1"/>
  <c r="G3915" i="20"/>
  <c r="Q3915" i="20" s="1"/>
  <c r="U3915" i="20" s="1"/>
  <c r="G3916" i="20"/>
  <c r="Q3916" i="20" s="1"/>
  <c r="U3916" i="20" s="1"/>
  <c r="G3917" i="20"/>
  <c r="Q3917" i="20" s="1"/>
  <c r="U3917" i="20" s="1"/>
  <c r="G3918" i="20"/>
  <c r="Q3918" i="20" s="1"/>
  <c r="U3918" i="20" s="1"/>
  <c r="G3919" i="20"/>
  <c r="Q3919" i="20" s="1"/>
  <c r="U3919" i="20" s="1"/>
  <c r="G3920" i="20"/>
  <c r="Q3920" i="20" s="1"/>
  <c r="U3920" i="20" s="1"/>
  <c r="G3921" i="20"/>
  <c r="Q3921" i="20" s="1"/>
  <c r="U3921" i="20" s="1"/>
  <c r="G3922" i="20"/>
  <c r="Q3922" i="20" s="1"/>
  <c r="U3922" i="20" s="1"/>
  <c r="G3923" i="20"/>
  <c r="Q3923" i="20" s="1"/>
  <c r="U3923" i="20" s="1"/>
  <c r="G3924" i="20"/>
  <c r="Q3924" i="20" s="1"/>
  <c r="U3924" i="20" s="1"/>
  <c r="G3925" i="20"/>
  <c r="Q3925" i="20" s="1"/>
  <c r="U3925" i="20" s="1"/>
  <c r="G3926" i="20"/>
  <c r="Q3926" i="20" s="1"/>
  <c r="U3926" i="20" s="1"/>
  <c r="G3927" i="20"/>
  <c r="Q3927" i="20" s="1"/>
  <c r="U3927" i="20" s="1"/>
  <c r="G3928" i="20"/>
  <c r="Q3928" i="20" s="1"/>
  <c r="U3928" i="20" s="1"/>
  <c r="G3929" i="20"/>
  <c r="Q3929" i="20" s="1"/>
  <c r="U3929" i="20" s="1"/>
  <c r="G3930" i="20"/>
  <c r="Q3930" i="20" s="1"/>
  <c r="U3930" i="20" s="1"/>
  <c r="G3931" i="20"/>
  <c r="Q3931" i="20" s="1"/>
  <c r="U3931" i="20" s="1"/>
  <c r="G3932" i="20"/>
  <c r="Q3932" i="20" s="1"/>
  <c r="U3932" i="20" s="1"/>
  <c r="G3933" i="20"/>
  <c r="Q3933" i="20" s="1"/>
  <c r="U3933" i="20" s="1"/>
  <c r="G3934" i="20"/>
  <c r="Q3934" i="20" s="1"/>
  <c r="U3934" i="20" s="1"/>
  <c r="G3935" i="20"/>
  <c r="Q3935" i="20" s="1"/>
  <c r="U3935" i="20" s="1"/>
  <c r="G3936" i="20"/>
  <c r="Q3936" i="20" s="1"/>
  <c r="U3936" i="20" s="1"/>
  <c r="G3937" i="20"/>
  <c r="Q3937" i="20" s="1"/>
  <c r="U3937" i="20" s="1"/>
  <c r="G3938" i="20"/>
  <c r="Q3938" i="20" s="1"/>
  <c r="U3938" i="20" s="1"/>
  <c r="G3939" i="20"/>
  <c r="Q3939" i="20" s="1"/>
  <c r="U3939" i="20" s="1"/>
  <c r="G3940" i="20"/>
  <c r="Q3940" i="20" s="1"/>
  <c r="U3940" i="20" s="1"/>
  <c r="G3941" i="20"/>
  <c r="Q3941" i="20" s="1"/>
  <c r="U3941" i="20" s="1"/>
  <c r="G3942" i="20"/>
  <c r="Q3942" i="20" s="1"/>
  <c r="U3942" i="20" s="1"/>
  <c r="G3943" i="20"/>
  <c r="Q3943" i="20" s="1"/>
  <c r="U3943" i="20" s="1"/>
  <c r="G3944" i="20"/>
  <c r="Q3944" i="20" s="1"/>
  <c r="U3944" i="20" s="1"/>
  <c r="G3945" i="20"/>
  <c r="Q3945" i="20" s="1"/>
  <c r="U3945" i="20" s="1"/>
  <c r="G3946" i="20"/>
  <c r="Q3946" i="20" s="1"/>
  <c r="U3946" i="20" s="1"/>
  <c r="G3947" i="20"/>
  <c r="Q3947" i="20" s="1"/>
  <c r="U3947" i="20" s="1"/>
  <c r="G3948" i="20"/>
  <c r="Q3948" i="20" s="1"/>
  <c r="U3948" i="20" s="1"/>
  <c r="G3949" i="20"/>
  <c r="Q3949" i="20" s="1"/>
  <c r="U3949" i="20" s="1"/>
  <c r="G3950" i="20"/>
  <c r="Q3950" i="20" s="1"/>
  <c r="U3950" i="20" s="1"/>
  <c r="G3951" i="20"/>
  <c r="Q3951" i="20" s="1"/>
  <c r="U3951" i="20" s="1"/>
  <c r="G3952" i="20"/>
  <c r="Q3952" i="20" s="1"/>
  <c r="U3952" i="20" s="1"/>
  <c r="G3953" i="20"/>
  <c r="Q3953" i="20" s="1"/>
  <c r="U3953" i="20" s="1"/>
  <c r="G3954" i="20"/>
  <c r="Q3954" i="20" s="1"/>
  <c r="U3954" i="20" s="1"/>
  <c r="G3955" i="20"/>
  <c r="Q3955" i="20" s="1"/>
  <c r="U3955" i="20" s="1"/>
  <c r="G3956" i="20"/>
  <c r="Q3956" i="20" s="1"/>
  <c r="U3956" i="20" s="1"/>
  <c r="G3957" i="20"/>
  <c r="Q3957" i="20" s="1"/>
  <c r="U3957" i="20" s="1"/>
  <c r="G3958" i="20"/>
  <c r="Q3958" i="20" s="1"/>
  <c r="U3958" i="20" s="1"/>
  <c r="G3959" i="20"/>
  <c r="Q3959" i="20" s="1"/>
  <c r="U3959" i="20" s="1"/>
  <c r="G3960" i="20"/>
  <c r="Q3960" i="20" s="1"/>
  <c r="U3960" i="20" s="1"/>
  <c r="G3961" i="20"/>
  <c r="Q3961" i="20" s="1"/>
  <c r="U3961" i="20" s="1"/>
  <c r="G3962" i="20"/>
  <c r="Q3962" i="20" s="1"/>
  <c r="U3962" i="20" s="1"/>
  <c r="G3963" i="20"/>
  <c r="Q3963" i="20" s="1"/>
  <c r="U3963" i="20" s="1"/>
  <c r="G3964" i="20"/>
  <c r="Q3964" i="20" s="1"/>
  <c r="U3964" i="20" s="1"/>
  <c r="G3965" i="20"/>
  <c r="Q3965" i="20" s="1"/>
  <c r="U3965" i="20" s="1"/>
  <c r="G3966" i="20"/>
  <c r="Q3966" i="20" s="1"/>
  <c r="U3966" i="20" s="1"/>
  <c r="G3967" i="20"/>
  <c r="Q3967" i="20" s="1"/>
  <c r="U3967" i="20" s="1"/>
  <c r="G3968" i="20"/>
  <c r="Q3968" i="20" s="1"/>
  <c r="U3968" i="20" s="1"/>
  <c r="G3969" i="20"/>
  <c r="Q3969" i="20" s="1"/>
  <c r="U3969" i="20" s="1"/>
  <c r="G3970" i="20"/>
  <c r="Q3970" i="20" s="1"/>
  <c r="U3970" i="20" s="1"/>
  <c r="G3971" i="20"/>
  <c r="Q3971" i="20" s="1"/>
  <c r="U3971" i="20" s="1"/>
  <c r="G3972" i="20"/>
  <c r="Q3972" i="20" s="1"/>
  <c r="U3972" i="20" s="1"/>
  <c r="G3973" i="20"/>
  <c r="Q3973" i="20" s="1"/>
  <c r="U3973" i="20" s="1"/>
  <c r="G3974" i="20"/>
  <c r="Q3974" i="20" s="1"/>
  <c r="U3974" i="20" s="1"/>
  <c r="G3975" i="20"/>
  <c r="Q3975" i="20" s="1"/>
  <c r="U3975" i="20" s="1"/>
  <c r="G3976" i="20"/>
  <c r="Q3976" i="20" s="1"/>
  <c r="U3976" i="20" s="1"/>
  <c r="G3977" i="20"/>
  <c r="Q3977" i="20" s="1"/>
  <c r="U3977" i="20" s="1"/>
  <c r="G3978" i="20"/>
  <c r="Q3978" i="20" s="1"/>
  <c r="U3978" i="20" s="1"/>
  <c r="G3979" i="20"/>
  <c r="Q3979" i="20" s="1"/>
  <c r="U3979" i="20" s="1"/>
  <c r="G3980" i="20"/>
  <c r="Q3980" i="20" s="1"/>
  <c r="U3980" i="20" s="1"/>
  <c r="G3981" i="20"/>
  <c r="Q3981" i="20" s="1"/>
  <c r="U3981" i="20" s="1"/>
  <c r="G3982" i="20"/>
  <c r="Q3982" i="20" s="1"/>
  <c r="U3982" i="20" s="1"/>
  <c r="G3983" i="20"/>
  <c r="Q3983" i="20" s="1"/>
  <c r="U3983" i="20" s="1"/>
  <c r="G3984" i="20"/>
  <c r="Q3984" i="20" s="1"/>
  <c r="U3984" i="20" s="1"/>
  <c r="G3985" i="20"/>
  <c r="Q3985" i="20" s="1"/>
  <c r="U3985" i="20" s="1"/>
  <c r="G3986" i="20"/>
  <c r="Q3986" i="20" s="1"/>
  <c r="U3986" i="20" s="1"/>
  <c r="G3987" i="20"/>
  <c r="Q3987" i="20" s="1"/>
  <c r="U3987" i="20" s="1"/>
  <c r="G3988" i="20"/>
  <c r="Q3988" i="20" s="1"/>
  <c r="U3988" i="20" s="1"/>
  <c r="G3989" i="20"/>
  <c r="Q3989" i="20" s="1"/>
  <c r="U3989" i="20" s="1"/>
  <c r="G3990" i="20"/>
  <c r="Q3990" i="20" s="1"/>
  <c r="U3990" i="20" s="1"/>
  <c r="G3991" i="20"/>
  <c r="Q3991" i="20" s="1"/>
  <c r="U3991" i="20" s="1"/>
  <c r="G3992" i="20"/>
  <c r="Q3992" i="20" s="1"/>
  <c r="U3992" i="20" s="1"/>
  <c r="G3993" i="20"/>
  <c r="Q3993" i="20" s="1"/>
  <c r="U3993" i="20" s="1"/>
  <c r="G3994" i="20"/>
  <c r="Q3994" i="20" s="1"/>
  <c r="U3994" i="20" s="1"/>
  <c r="G3995" i="20"/>
  <c r="Q3995" i="20" s="1"/>
  <c r="U3995" i="20" s="1"/>
  <c r="G3996" i="20"/>
  <c r="Q3996" i="20" s="1"/>
  <c r="U3996" i="20" s="1"/>
  <c r="G3997" i="20"/>
  <c r="Q3997" i="20" s="1"/>
  <c r="U3997" i="20" s="1"/>
  <c r="G3998" i="20"/>
  <c r="Q3998" i="20" s="1"/>
  <c r="U3998" i="20" s="1"/>
  <c r="G3999" i="20"/>
  <c r="Q3999" i="20" s="1"/>
  <c r="U3999" i="20" s="1"/>
  <c r="G4000" i="20"/>
  <c r="Q4000" i="20" s="1"/>
  <c r="U4000" i="20" s="1"/>
  <c r="G4001" i="20"/>
  <c r="Q4001" i="20" s="1"/>
  <c r="U4001" i="20" s="1"/>
  <c r="G4002" i="20"/>
  <c r="Q4002" i="20" s="1"/>
  <c r="U4002" i="20" s="1"/>
  <c r="G4003" i="20"/>
  <c r="Q4003" i="20" s="1"/>
  <c r="U4003" i="20" s="1"/>
  <c r="G4004" i="20"/>
  <c r="Q4004" i="20" s="1"/>
  <c r="U4004" i="20" s="1"/>
  <c r="G5" i="20"/>
  <c r="Q5" i="20" s="1"/>
  <c r="Q4" i="32" l="1"/>
  <c r="H19" i="21" l="1"/>
  <c r="H17" i="21"/>
  <c r="BK5" i="29" l="1"/>
  <c r="BH5" i="29"/>
  <c r="BC5" i="29"/>
  <c r="AZ5" i="29"/>
  <c r="AU5" i="29"/>
  <c r="AR5" i="29"/>
  <c r="AM5" i="29"/>
  <c r="AJ5" i="29"/>
  <c r="AE5" i="29"/>
  <c r="AB5" i="29"/>
  <c r="W5" i="29"/>
  <c r="T5" i="29"/>
  <c r="O5" i="29"/>
  <c r="L5" i="29"/>
  <c r="AE4" i="20"/>
  <c r="W6" i="20" l="1"/>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1" i="20"/>
  <c r="W222" i="20"/>
  <c r="W223" i="20"/>
  <c r="W224" i="20"/>
  <c r="W225" i="20"/>
  <c r="W226" i="20"/>
  <c r="W227" i="20"/>
  <c r="W228" i="20"/>
  <c r="W229" i="20"/>
  <c r="W230" i="20"/>
  <c r="W231" i="20"/>
  <c r="W232" i="20"/>
  <c r="W233" i="20"/>
  <c r="W234" i="20"/>
  <c r="W235" i="20"/>
  <c r="W236" i="20"/>
  <c r="W237" i="20"/>
  <c r="W238" i="20"/>
  <c r="W239" i="20"/>
  <c r="W240" i="20"/>
  <c r="W241" i="20"/>
  <c r="W242" i="20"/>
  <c r="W243" i="20"/>
  <c r="W244" i="20"/>
  <c r="W245" i="20"/>
  <c r="W246" i="20"/>
  <c r="W247" i="20"/>
  <c r="W248" i="20"/>
  <c r="W249" i="20"/>
  <c r="W250" i="20"/>
  <c r="W251" i="20"/>
  <c r="W252" i="20"/>
  <c r="W253" i="20"/>
  <c r="W254" i="20"/>
  <c r="W255" i="20"/>
  <c r="W256" i="20"/>
  <c r="W257" i="20"/>
  <c r="W258" i="20"/>
  <c r="W259" i="20"/>
  <c r="W260" i="20"/>
  <c r="W261" i="20"/>
  <c r="W262" i="20"/>
  <c r="W263" i="20"/>
  <c r="W264" i="20"/>
  <c r="W265" i="20"/>
  <c r="W266" i="20"/>
  <c r="W267" i="20"/>
  <c r="W268" i="20"/>
  <c r="W269" i="20"/>
  <c r="W270" i="20"/>
  <c r="W271" i="20"/>
  <c r="W272" i="20"/>
  <c r="W273" i="20"/>
  <c r="W274" i="20"/>
  <c r="W275" i="20"/>
  <c r="W276" i="20"/>
  <c r="W277" i="20"/>
  <c r="W278" i="20"/>
  <c r="W279" i="20"/>
  <c r="W280" i="20"/>
  <c r="W281" i="20"/>
  <c r="W282" i="20"/>
  <c r="W283" i="20"/>
  <c r="W284" i="20"/>
  <c r="W285" i="20"/>
  <c r="W286" i="20"/>
  <c r="W287" i="20"/>
  <c r="W288" i="20"/>
  <c r="W289" i="20"/>
  <c r="W290" i="20"/>
  <c r="W291" i="20"/>
  <c r="W292" i="20"/>
  <c r="W293" i="20"/>
  <c r="W294" i="20"/>
  <c r="W295" i="20"/>
  <c r="W296" i="20"/>
  <c r="W297" i="20"/>
  <c r="W298" i="20"/>
  <c r="W299" i="20"/>
  <c r="W300" i="20"/>
  <c r="W301" i="20"/>
  <c r="W302" i="20"/>
  <c r="W303" i="20"/>
  <c r="W304" i="20"/>
  <c r="W305" i="20"/>
  <c r="W306" i="20"/>
  <c r="W307" i="20"/>
  <c r="W308" i="20"/>
  <c r="W309" i="20"/>
  <c r="W310" i="20"/>
  <c r="W311" i="20"/>
  <c r="W312" i="20"/>
  <c r="W313" i="20"/>
  <c r="W314" i="20"/>
  <c r="W315" i="20"/>
  <c r="W316" i="20"/>
  <c r="W317" i="20"/>
  <c r="W318" i="20"/>
  <c r="W319" i="20"/>
  <c r="W320" i="20"/>
  <c r="W321" i="20"/>
  <c r="W322" i="20"/>
  <c r="W323" i="20"/>
  <c r="W324" i="20"/>
  <c r="W325" i="20"/>
  <c r="W326" i="20"/>
  <c r="W327" i="20"/>
  <c r="W328" i="20"/>
  <c r="W329" i="20"/>
  <c r="W330" i="20"/>
  <c r="W331" i="20"/>
  <c r="W332" i="20"/>
  <c r="W333" i="20"/>
  <c r="W334" i="20"/>
  <c r="W335" i="20"/>
  <c r="W336" i="20"/>
  <c r="W337" i="20"/>
  <c r="W338" i="20"/>
  <c r="W339" i="20"/>
  <c r="W340" i="20"/>
  <c r="W341" i="20"/>
  <c r="W342" i="20"/>
  <c r="W343" i="20"/>
  <c r="W344" i="20"/>
  <c r="W345" i="20"/>
  <c r="W346" i="20"/>
  <c r="W347" i="20"/>
  <c r="W348" i="20"/>
  <c r="W349" i="20"/>
  <c r="W350" i="20"/>
  <c r="W351" i="20"/>
  <c r="W352" i="20"/>
  <c r="W353" i="20"/>
  <c r="W354" i="20"/>
  <c r="W355" i="20"/>
  <c r="W356" i="20"/>
  <c r="W357" i="20"/>
  <c r="W358" i="20"/>
  <c r="W359" i="20"/>
  <c r="W360" i="20"/>
  <c r="W361" i="20"/>
  <c r="W362" i="20"/>
  <c r="W363" i="20"/>
  <c r="W364" i="20"/>
  <c r="W365" i="20"/>
  <c r="W366" i="20"/>
  <c r="W367" i="20"/>
  <c r="W368" i="20"/>
  <c r="W369" i="20"/>
  <c r="W370" i="20"/>
  <c r="W371" i="20"/>
  <c r="W372" i="20"/>
  <c r="W373" i="20"/>
  <c r="W374" i="20"/>
  <c r="W375" i="20"/>
  <c r="W376" i="20"/>
  <c r="W377" i="20"/>
  <c r="W378" i="20"/>
  <c r="W379" i="20"/>
  <c r="W380" i="20"/>
  <c r="W381" i="20"/>
  <c r="W382" i="20"/>
  <c r="W383" i="20"/>
  <c r="W384" i="20"/>
  <c r="W385" i="20"/>
  <c r="W386" i="20"/>
  <c r="W387" i="20"/>
  <c r="W388" i="20"/>
  <c r="W389" i="20"/>
  <c r="W390" i="20"/>
  <c r="W391" i="20"/>
  <c r="W392" i="20"/>
  <c r="W393" i="20"/>
  <c r="W394" i="20"/>
  <c r="W395" i="20"/>
  <c r="W396" i="20"/>
  <c r="W397" i="20"/>
  <c r="W398" i="20"/>
  <c r="W399" i="20"/>
  <c r="W400" i="20"/>
  <c r="W401" i="20"/>
  <c r="W402" i="20"/>
  <c r="W403" i="20"/>
  <c r="W404" i="20"/>
  <c r="W405" i="20"/>
  <c r="W406" i="20"/>
  <c r="W407" i="20"/>
  <c r="W408" i="20"/>
  <c r="W409" i="20"/>
  <c r="W410" i="20"/>
  <c r="W411" i="20"/>
  <c r="W412" i="20"/>
  <c r="W413" i="20"/>
  <c r="W414" i="20"/>
  <c r="W415" i="20"/>
  <c r="W416" i="20"/>
  <c r="W417" i="20"/>
  <c r="W418" i="20"/>
  <c r="W419" i="20"/>
  <c r="W420" i="20"/>
  <c r="W421" i="20"/>
  <c r="W422" i="20"/>
  <c r="W423" i="20"/>
  <c r="W424" i="20"/>
  <c r="W425" i="20"/>
  <c r="W426" i="20"/>
  <c r="W427" i="20"/>
  <c r="W428" i="20"/>
  <c r="W429" i="20"/>
  <c r="W430" i="20"/>
  <c r="W431" i="20"/>
  <c r="W432" i="20"/>
  <c r="W433" i="20"/>
  <c r="W434" i="20"/>
  <c r="W435" i="20"/>
  <c r="W436" i="20"/>
  <c r="W437" i="20"/>
  <c r="W438" i="20"/>
  <c r="W439" i="20"/>
  <c r="W440" i="20"/>
  <c r="W441" i="20"/>
  <c r="W442" i="20"/>
  <c r="W443" i="20"/>
  <c r="W444" i="20"/>
  <c r="W445" i="20"/>
  <c r="W446" i="20"/>
  <c r="W447" i="20"/>
  <c r="W448" i="20"/>
  <c r="W449" i="20"/>
  <c r="W450" i="20"/>
  <c r="W451" i="20"/>
  <c r="W452" i="20"/>
  <c r="W453" i="20"/>
  <c r="W454" i="20"/>
  <c r="W455" i="20"/>
  <c r="W456" i="20"/>
  <c r="W457" i="20"/>
  <c r="W458" i="20"/>
  <c r="W459" i="20"/>
  <c r="W460" i="20"/>
  <c r="W461" i="20"/>
  <c r="W462" i="20"/>
  <c r="W463" i="20"/>
  <c r="W464" i="20"/>
  <c r="W465" i="20"/>
  <c r="W466" i="20"/>
  <c r="W467" i="20"/>
  <c r="W468" i="20"/>
  <c r="W469" i="20"/>
  <c r="W470" i="20"/>
  <c r="W471" i="20"/>
  <c r="W472" i="20"/>
  <c r="W473" i="20"/>
  <c r="W474" i="20"/>
  <c r="W475" i="20"/>
  <c r="W476" i="20"/>
  <c r="W477" i="20"/>
  <c r="W478" i="20"/>
  <c r="W479" i="20"/>
  <c r="W480" i="20"/>
  <c r="W481" i="20"/>
  <c r="W482" i="20"/>
  <c r="W483" i="20"/>
  <c r="W484" i="20"/>
  <c r="W485" i="20"/>
  <c r="W486" i="20"/>
  <c r="W487" i="20"/>
  <c r="W488" i="20"/>
  <c r="W489" i="20"/>
  <c r="W490" i="20"/>
  <c r="W491" i="20"/>
  <c r="W492" i="20"/>
  <c r="W493" i="20"/>
  <c r="W494" i="20"/>
  <c r="W495" i="20"/>
  <c r="W496" i="20"/>
  <c r="W497" i="20"/>
  <c r="W498" i="20"/>
  <c r="W499" i="20"/>
  <c r="W500" i="20"/>
  <c r="W501" i="20"/>
  <c r="W502" i="20"/>
  <c r="W503" i="20"/>
  <c r="W504" i="20"/>
  <c r="W505" i="20"/>
  <c r="W506" i="20"/>
  <c r="W507" i="20"/>
  <c r="W508" i="20"/>
  <c r="W509" i="20"/>
  <c r="W510" i="20"/>
  <c r="W511" i="20"/>
  <c r="W512" i="20"/>
  <c r="W513" i="20"/>
  <c r="W514" i="20"/>
  <c r="W515" i="20"/>
  <c r="W516" i="20"/>
  <c r="W517" i="20"/>
  <c r="W518" i="20"/>
  <c r="W519" i="20"/>
  <c r="W520" i="20"/>
  <c r="W521" i="20"/>
  <c r="W522" i="20"/>
  <c r="W523" i="20"/>
  <c r="W524" i="20"/>
  <c r="W525" i="20"/>
  <c r="W526" i="20"/>
  <c r="W527" i="20"/>
  <c r="W528" i="20"/>
  <c r="W529" i="20"/>
  <c r="W530" i="20"/>
  <c r="W531" i="20"/>
  <c r="W532" i="20"/>
  <c r="W533" i="20"/>
  <c r="W534" i="20"/>
  <c r="W535" i="20"/>
  <c r="W536" i="20"/>
  <c r="W537" i="20"/>
  <c r="W538" i="20"/>
  <c r="W539" i="20"/>
  <c r="W540" i="20"/>
  <c r="W541" i="20"/>
  <c r="W542" i="20"/>
  <c r="W543" i="20"/>
  <c r="W544" i="20"/>
  <c r="W545" i="20"/>
  <c r="W546" i="20"/>
  <c r="W547" i="20"/>
  <c r="W548" i="20"/>
  <c r="W549" i="20"/>
  <c r="W550" i="20"/>
  <c r="W551" i="20"/>
  <c r="W552" i="20"/>
  <c r="W553" i="20"/>
  <c r="W554" i="20"/>
  <c r="W555" i="20"/>
  <c r="W556" i="20"/>
  <c r="W557" i="20"/>
  <c r="W558" i="20"/>
  <c r="W559" i="20"/>
  <c r="W560" i="20"/>
  <c r="W561" i="20"/>
  <c r="W562" i="20"/>
  <c r="W563" i="20"/>
  <c r="W564" i="20"/>
  <c r="W565" i="20"/>
  <c r="W566" i="20"/>
  <c r="W567" i="20"/>
  <c r="W568" i="20"/>
  <c r="W569" i="20"/>
  <c r="W570" i="20"/>
  <c r="W571" i="20"/>
  <c r="W572" i="20"/>
  <c r="W573" i="20"/>
  <c r="W574" i="20"/>
  <c r="W575" i="20"/>
  <c r="W576" i="20"/>
  <c r="W577" i="20"/>
  <c r="W578" i="20"/>
  <c r="W579" i="20"/>
  <c r="W580" i="20"/>
  <c r="W581" i="20"/>
  <c r="W582" i="20"/>
  <c r="W583" i="20"/>
  <c r="W584" i="20"/>
  <c r="W585" i="20"/>
  <c r="W586" i="20"/>
  <c r="W587" i="20"/>
  <c r="W588" i="20"/>
  <c r="W589" i="20"/>
  <c r="W590" i="20"/>
  <c r="W591" i="20"/>
  <c r="W592" i="20"/>
  <c r="W593" i="20"/>
  <c r="W594" i="20"/>
  <c r="W595" i="20"/>
  <c r="W596" i="20"/>
  <c r="W597" i="20"/>
  <c r="W598" i="20"/>
  <c r="W599" i="20"/>
  <c r="W600" i="20"/>
  <c r="W601" i="20"/>
  <c r="W602" i="20"/>
  <c r="W603" i="20"/>
  <c r="W604" i="20"/>
  <c r="W605" i="20"/>
  <c r="W606" i="20"/>
  <c r="W607" i="20"/>
  <c r="W608" i="20"/>
  <c r="W609" i="20"/>
  <c r="W610" i="20"/>
  <c r="W611" i="20"/>
  <c r="W612" i="20"/>
  <c r="W613" i="20"/>
  <c r="W614" i="20"/>
  <c r="W615" i="20"/>
  <c r="W616" i="20"/>
  <c r="W617" i="20"/>
  <c r="W618" i="20"/>
  <c r="W619" i="20"/>
  <c r="W620" i="20"/>
  <c r="W621" i="20"/>
  <c r="W622" i="20"/>
  <c r="W623" i="20"/>
  <c r="W624" i="20"/>
  <c r="W625" i="20"/>
  <c r="W626" i="20"/>
  <c r="W627" i="20"/>
  <c r="W628" i="20"/>
  <c r="W629" i="20"/>
  <c r="W630" i="20"/>
  <c r="W631" i="20"/>
  <c r="W632" i="20"/>
  <c r="W633" i="20"/>
  <c r="W634" i="20"/>
  <c r="W635" i="20"/>
  <c r="W636" i="20"/>
  <c r="W637" i="20"/>
  <c r="W638" i="20"/>
  <c r="W639" i="20"/>
  <c r="W640" i="20"/>
  <c r="W641" i="20"/>
  <c r="W642" i="20"/>
  <c r="W643" i="20"/>
  <c r="W644" i="20"/>
  <c r="W645" i="20"/>
  <c r="W646" i="20"/>
  <c r="W647" i="20"/>
  <c r="W648" i="20"/>
  <c r="W649" i="20"/>
  <c r="W650" i="20"/>
  <c r="W651" i="20"/>
  <c r="W652" i="20"/>
  <c r="W653" i="20"/>
  <c r="W654" i="20"/>
  <c r="W655" i="20"/>
  <c r="W656" i="20"/>
  <c r="W657" i="20"/>
  <c r="W658" i="20"/>
  <c r="W659" i="20"/>
  <c r="W660" i="20"/>
  <c r="W661" i="20"/>
  <c r="W662" i="20"/>
  <c r="W663" i="20"/>
  <c r="W664" i="20"/>
  <c r="W665" i="20"/>
  <c r="W666" i="20"/>
  <c r="W667" i="20"/>
  <c r="W668" i="20"/>
  <c r="W669" i="20"/>
  <c r="W670" i="20"/>
  <c r="W671" i="20"/>
  <c r="W672" i="20"/>
  <c r="W673" i="20"/>
  <c r="W674" i="20"/>
  <c r="W675" i="20"/>
  <c r="W676" i="20"/>
  <c r="W677" i="20"/>
  <c r="W678" i="20"/>
  <c r="W679" i="20"/>
  <c r="W680" i="20"/>
  <c r="W681" i="20"/>
  <c r="W682" i="20"/>
  <c r="W683" i="20"/>
  <c r="W684" i="20"/>
  <c r="W685" i="20"/>
  <c r="W686" i="20"/>
  <c r="W687" i="20"/>
  <c r="W688" i="20"/>
  <c r="W689" i="20"/>
  <c r="W690" i="20"/>
  <c r="W691" i="20"/>
  <c r="W692" i="20"/>
  <c r="W693" i="20"/>
  <c r="W694" i="20"/>
  <c r="W695" i="20"/>
  <c r="W696" i="20"/>
  <c r="W697" i="20"/>
  <c r="W698" i="20"/>
  <c r="W699" i="20"/>
  <c r="W700" i="20"/>
  <c r="W701" i="20"/>
  <c r="W702" i="20"/>
  <c r="W703" i="20"/>
  <c r="W704" i="20"/>
  <c r="W705" i="20"/>
  <c r="W706" i="20"/>
  <c r="W707" i="20"/>
  <c r="W708" i="20"/>
  <c r="W709" i="20"/>
  <c r="W710" i="20"/>
  <c r="W711" i="20"/>
  <c r="W712" i="20"/>
  <c r="W713" i="20"/>
  <c r="W714" i="20"/>
  <c r="W715" i="20"/>
  <c r="W716" i="20"/>
  <c r="W717" i="20"/>
  <c r="W718" i="20"/>
  <c r="W719" i="20"/>
  <c r="W720" i="20"/>
  <c r="W721" i="20"/>
  <c r="W722" i="20"/>
  <c r="W723" i="20"/>
  <c r="W724" i="20"/>
  <c r="W725" i="20"/>
  <c r="W726" i="20"/>
  <c r="W727" i="20"/>
  <c r="W728" i="20"/>
  <c r="W729" i="20"/>
  <c r="W730" i="20"/>
  <c r="W731" i="20"/>
  <c r="W732" i="20"/>
  <c r="W733" i="20"/>
  <c r="W734" i="20"/>
  <c r="W735" i="20"/>
  <c r="W736" i="20"/>
  <c r="W737" i="20"/>
  <c r="W738" i="20"/>
  <c r="W739" i="20"/>
  <c r="W740" i="20"/>
  <c r="W741" i="20"/>
  <c r="W742" i="20"/>
  <c r="W743" i="20"/>
  <c r="W744" i="20"/>
  <c r="W745" i="20"/>
  <c r="W746" i="20"/>
  <c r="W747" i="20"/>
  <c r="W748" i="20"/>
  <c r="W749" i="20"/>
  <c r="W750" i="20"/>
  <c r="W751" i="20"/>
  <c r="W752" i="20"/>
  <c r="W753" i="20"/>
  <c r="W754" i="20"/>
  <c r="W755" i="20"/>
  <c r="W756" i="20"/>
  <c r="W757" i="20"/>
  <c r="W758" i="20"/>
  <c r="W759" i="20"/>
  <c r="W760" i="20"/>
  <c r="W761" i="20"/>
  <c r="W762" i="20"/>
  <c r="W763" i="20"/>
  <c r="W764" i="20"/>
  <c r="W765" i="20"/>
  <c r="W766" i="20"/>
  <c r="W767" i="20"/>
  <c r="W768" i="20"/>
  <c r="W769" i="20"/>
  <c r="W770" i="20"/>
  <c r="W771" i="20"/>
  <c r="W772" i="20"/>
  <c r="W773" i="20"/>
  <c r="W774" i="20"/>
  <c r="W775" i="20"/>
  <c r="W776" i="20"/>
  <c r="W777" i="20"/>
  <c r="W778" i="20"/>
  <c r="W779" i="20"/>
  <c r="W780" i="20"/>
  <c r="W781" i="20"/>
  <c r="W782" i="20"/>
  <c r="W783" i="20"/>
  <c r="W784" i="20"/>
  <c r="W785" i="20"/>
  <c r="W786" i="20"/>
  <c r="W787" i="20"/>
  <c r="W788" i="20"/>
  <c r="W789" i="20"/>
  <c r="W790" i="20"/>
  <c r="W791" i="20"/>
  <c r="W792" i="20"/>
  <c r="W793" i="20"/>
  <c r="W794" i="20"/>
  <c r="W795" i="20"/>
  <c r="W796" i="20"/>
  <c r="W797" i="20"/>
  <c r="W798" i="20"/>
  <c r="W799" i="20"/>
  <c r="W800" i="20"/>
  <c r="W801" i="20"/>
  <c r="W802" i="20"/>
  <c r="W803" i="20"/>
  <c r="W804" i="20"/>
  <c r="W805" i="20"/>
  <c r="W806" i="20"/>
  <c r="W807" i="20"/>
  <c r="W808" i="20"/>
  <c r="W809" i="20"/>
  <c r="W810" i="20"/>
  <c r="W811" i="20"/>
  <c r="W812" i="20"/>
  <c r="W813" i="20"/>
  <c r="W814" i="20"/>
  <c r="W815" i="20"/>
  <c r="W816" i="20"/>
  <c r="W817" i="20"/>
  <c r="W818" i="20"/>
  <c r="W819" i="20"/>
  <c r="W820" i="20"/>
  <c r="W821" i="20"/>
  <c r="W822" i="20"/>
  <c r="W823" i="20"/>
  <c r="W824" i="20"/>
  <c r="W825" i="20"/>
  <c r="W826" i="20"/>
  <c r="W827" i="20"/>
  <c r="W828" i="20"/>
  <c r="W829" i="20"/>
  <c r="W830" i="20"/>
  <c r="W831" i="20"/>
  <c r="W832" i="20"/>
  <c r="W833" i="20"/>
  <c r="W834" i="20"/>
  <c r="W835" i="20"/>
  <c r="W836" i="20"/>
  <c r="W837" i="20"/>
  <c r="W838" i="20"/>
  <c r="W839" i="20"/>
  <c r="W840" i="20"/>
  <c r="W841" i="20"/>
  <c r="W842" i="20"/>
  <c r="W843" i="20"/>
  <c r="W844" i="20"/>
  <c r="W845" i="20"/>
  <c r="W846" i="20"/>
  <c r="W847" i="20"/>
  <c r="W848" i="20"/>
  <c r="W849" i="20"/>
  <c r="W850" i="20"/>
  <c r="W851" i="20"/>
  <c r="W852" i="20"/>
  <c r="W853" i="20"/>
  <c r="W854" i="20"/>
  <c r="W855" i="20"/>
  <c r="W856" i="20"/>
  <c r="W857" i="20"/>
  <c r="W858" i="20"/>
  <c r="W859" i="20"/>
  <c r="W860" i="20"/>
  <c r="W861" i="20"/>
  <c r="W862" i="20"/>
  <c r="W863" i="20"/>
  <c r="W864" i="20"/>
  <c r="W865" i="20"/>
  <c r="W866" i="20"/>
  <c r="W867" i="20"/>
  <c r="W868" i="20"/>
  <c r="W869" i="20"/>
  <c r="W870" i="20"/>
  <c r="W871" i="20"/>
  <c r="W872" i="20"/>
  <c r="W873" i="20"/>
  <c r="W874" i="20"/>
  <c r="W875" i="20"/>
  <c r="W876" i="20"/>
  <c r="W877" i="20"/>
  <c r="W878" i="20"/>
  <c r="W879" i="20"/>
  <c r="W880" i="20"/>
  <c r="W881" i="20"/>
  <c r="W882" i="20"/>
  <c r="W883" i="20"/>
  <c r="W884" i="20"/>
  <c r="W885" i="20"/>
  <c r="W886" i="20"/>
  <c r="W887" i="20"/>
  <c r="W888" i="20"/>
  <c r="W889" i="20"/>
  <c r="W890" i="20"/>
  <c r="W891" i="20"/>
  <c r="W892" i="20"/>
  <c r="W893" i="20"/>
  <c r="W894" i="20"/>
  <c r="W895" i="20"/>
  <c r="W896" i="20"/>
  <c r="W897" i="20"/>
  <c r="W898" i="20"/>
  <c r="W899" i="20"/>
  <c r="W900" i="20"/>
  <c r="W901" i="20"/>
  <c r="W902" i="20"/>
  <c r="W903" i="20"/>
  <c r="W904" i="20"/>
  <c r="W905" i="20"/>
  <c r="W906" i="20"/>
  <c r="W907" i="20"/>
  <c r="W908" i="20"/>
  <c r="W909" i="20"/>
  <c r="W910" i="20"/>
  <c r="W911" i="20"/>
  <c r="W912" i="20"/>
  <c r="W913" i="20"/>
  <c r="W914" i="20"/>
  <c r="W915" i="20"/>
  <c r="W916" i="20"/>
  <c r="W917" i="20"/>
  <c r="W918" i="20"/>
  <c r="W919" i="20"/>
  <c r="W920" i="20"/>
  <c r="W921" i="20"/>
  <c r="W922" i="20"/>
  <c r="W923" i="20"/>
  <c r="W924" i="20"/>
  <c r="W925" i="20"/>
  <c r="W926" i="20"/>
  <c r="W927" i="20"/>
  <c r="W928" i="20"/>
  <c r="W929" i="20"/>
  <c r="W930" i="20"/>
  <c r="W931" i="20"/>
  <c r="W932" i="20"/>
  <c r="W933" i="20"/>
  <c r="W934" i="20"/>
  <c r="W935" i="20"/>
  <c r="W936" i="20"/>
  <c r="W937" i="20"/>
  <c r="W938" i="20"/>
  <c r="W939" i="20"/>
  <c r="W940" i="20"/>
  <c r="W941" i="20"/>
  <c r="W942" i="20"/>
  <c r="W943" i="20"/>
  <c r="W944" i="20"/>
  <c r="W945" i="20"/>
  <c r="W946" i="20"/>
  <c r="W947" i="20"/>
  <c r="W948" i="20"/>
  <c r="W949" i="20"/>
  <c r="W950" i="20"/>
  <c r="W951" i="20"/>
  <c r="W952" i="20"/>
  <c r="W953" i="20"/>
  <c r="W954" i="20"/>
  <c r="W955" i="20"/>
  <c r="W956" i="20"/>
  <c r="W957" i="20"/>
  <c r="W958" i="20"/>
  <c r="W959" i="20"/>
  <c r="W960" i="20"/>
  <c r="W961" i="20"/>
  <c r="W962" i="20"/>
  <c r="W963" i="20"/>
  <c r="W964" i="20"/>
  <c r="W965" i="20"/>
  <c r="W966" i="20"/>
  <c r="W967" i="20"/>
  <c r="W968" i="20"/>
  <c r="W969" i="20"/>
  <c r="W970" i="20"/>
  <c r="W971" i="20"/>
  <c r="W972" i="20"/>
  <c r="W973" i="20"/>
  <c r="W974" i="20"/>
  <c r="W975" i="20"/>
  <c r="W976" i="20"/>
  <c r="W977" i="20"/>
  <c r="W978" i="20"/>
  <c r="W979" i="20"/>
  <c r="W980" i="20"/>
  <c r="W981" i="20"/>
  <c r="W982" i="20"/>
  <c r="W983" i="20"/>
  <c r="W984" i="20"/>
  <c r="W985" i="20"/>
  <c r="W986" i="20"/>
  <c r="W987" i="20"/>
  <c r="W988" i="20"/>
  <c r="W989" i="20"/>
  <c r="W990" i="20"/>
  <c r="W991" i="20"/>
  <c r="W992" i="20"/>
  <c r="W993" i="20"/>
  <c r="W994" i="20"/>
  <c r="W995" i="20"/>
  <c r="W996" i="20"/>
  <c r="W997" i="20"/>
  <c r="W998" i="20"/>
  <c r="W999" i="20"/>
  <c r="W1000" i="20"/>
  <c r="W1001" i="20"/>
  <c r="W1002" i="20"/>
  <c r="W1003" i="20"/>
  <c r="W1004" i="20"/>
  <c r="W1005" i="20"/>
  <c r="W1006" i="20"/>
  <c r="W1007" i="20"/>
  <c r="W1008" i="20"/>
  <c r="W1009" i="20"/>
  <c r="W1010" i="20"/>
  <c r="W1011" i="20"/>
  <c r="W1012" i="20"/>
  <c r="W1013" i="20"/>
  <c r="W1014" i="20"/>
  <c r="W1015" i="20"/>
  <c r="W1016" i="20"/>
  <c r="W1017" i="20"/>
  <c r="W1018" i="20"/>
  <c r="W1019" i="20"/>
  <c r="W1020" i="20"/>
  <c r="W1021" i="20"/>
  <c r="W1022" i="20"/>
  <c r="W1023" i="20"/>
  <c r="W1024" i="20"/>
  <c r="W1025" i="20"/>
  <c r="W1026" i="20"/>
  <c r="W1027" i="20"/>
  <c r="W1028" i="20"/>
  <c r="W1029" i="20"/>
  <c r="W1030" i="20"/>
  <c r="W1031" i="20"/>
  <c r="W1032" i="20"/>
  <c r="W1033" i="20"/>
  <c r="W1034" i="20"/>
  <c r="W1035" i="20"/>
  <c r="W1036" i="20"/>
  <c r="W1037" i="20"/>
  <c r="W1038" i="20"/>
  <c r="W1039" i="20"/>
  <c r="W1040" i="20"/>
  <c r="W1041" i="20"/>
  <c r="W1042" i="20"/>
  <c r="W1043" i="20"/>
  <c r="W1044" i="20"/>
  <c r="W1045" i="20"/>
  <c r="W1046" i="20"/>
  <c r="W1047" i="20"/>
  <c r="W1048" i="20"/>
  <c r="W1049" i="20"/>
  <c r="W1050" i="20"/>
  <c r="W1051" i="20"/>
  <c r="W1052" i="20"/>
  <c r="W1053" i="20"/>
  <c r="W1054" i="20"/>
  <c r="W1055" i="20"/>
  <c r="W1056" i="20"/>
  <c r="W1057" i="20"/>
  <c r="W1058" i="20"/>
  <c r="W1059" i="20"/>
  <c r="W1060" i="20"/>
  <c r="W1061" i="20"/>
  <c r="W1062" i="20"/>
  <c r="W1063" i="20"/>
  <c r="W1064" i="20"/>
  <c r="W1065" i="20"/>
  <c r="W1066" i="20"/>
  <c r="W1067" i="20"/>
  <c r="W1068" i="20"/>
  <c r="W1069" i="20"/>
  <c r="W1070" i="20"/>
  <c r="W1071" i="20"/>
  <c r="W1072" i="20"/>
  <c r="W1073" i="20"/>
  <c r="W1074" i="20"/>
  <c r="W1075" i="20"/>
  <c r="W1076" i="20"/>
  <c r="W1077" i="20"/>
  <c r="W1078" i="20"/>
  <c r="W1079" i="20"/>
  <c r="W1080" i="20"/>
  <c r="W1081" i="20"/>
  <c r="W1082" i="20"/>
  <c r="W1083" i="20"/>
  <c r="W1084" i="20"/>
  <c r="W1085" i="20"/>
  <c r="W1086" i="20"/>
  <c r="W1087" i="20"/>
  <c r="W1088" i="20"/>
  <c r="W1089" i="20"/>
  <c r="W1090" i="20"/>
  <c r="W1091" i="20"/>
  <c r="W1092" i="20"/>
  <c r="W1093" i="20"/>
  <c r="W1094" i="20"/>
  <c r="W1095" i="20"/>
  <c r="W1096" i="20"/>
  <c r="W1097" i="20"/>
  <c r="W1098" i="20"/>
  <c r="W1099" i="20"/>
  <c r="W1100" i="20"/>
  <c r="W1101" i="20"/>
  <c r="W1102" i="20"/>
  <c r="W1103" i="20"/>
  <c r="W1104" i="20"/>
  <c r="W1105" i="20"/>
  <c r="W1106" i="20"/>
  <c r="W1107" i="20"/>
  <c r="W1108" i="20"/>
  <c r="W1109" i="20"/>
  <c r="W1110" i="20"/>
  <c r="W1111" i="20"/>
  <c r="W1112" i="20"/>
  <c r="W1113" i="20"/>
  <c r="W1114" i="20"/>
  <c r="W1115" i="20"/>
  <c r="W1116" i="20"/>
  <c r="W1117" i="20"/>
  <c r="W1118" i="20"/>
  <c r="W1119" i="20"/>
  <c r="W1120" i="20"/>
  <c r="W1121" i="20"/>
  <c r="W1122" i="20"/>
  <c r="W1123" i="20"/>
  <c r="W1124" i="20"/>
  <c r="W1125" i="20"/>
  <c r="W1126" i="20"/>
  <c r="W1127" i="20"/>
  <c r="W1128" i="20"/>
  <c r="W1129" i="20"/>
  <c r="W1130" i="20"/>
  <c r="W1131" i="20"/>
  <c r="W1132" i="20"/>
  <c r="W1133" i="20"/>
  <c r="W1134" i="20"/>
  <c r="W1135" i="20"/>
  <c r="W1136" i="20"/>
  <c r="W1137" i="20"/>
  <c r="W1138" i="20"/>
  <c r="W1139" i="20"/>
  <c r="W1140" i="20"/>
  <c r="W1141" i="20"/>
  <c r="W1142" i="20"/>
  <c r="W1143" i="20"/>
  <c r="W1144" i="20"/>
  <c r="W1145" i="20"/>
  <c r="W1146" i="20"/>
  <c r="W1147" i="20"/>
  <c r="W1148" i="20"/>
  <c r="W1149" i="20"/>
  <c r="W1150" i="20"/>
  <c r="W1151" i="20"/>
  <c r="W1152" i="20"/>
  <c r="W1153" i="20"/>
  <c r="W1154" i="20"/>
  <c r="W1155" i="20"/>
  <c r="W1156" i="20"/>
  <c r="W1157" i="20"/>
  <c r="W1158" i="20"/>
  <c r="W1159" i="20"/>
  <c r="W1160" i="20"/>
  <c r="W1161" i="20"/>
  <c r="W1162" i="20"/>
  <c r="W1163" i="20"/>
  <c r="W1164" i="20"/>
  <c r="W1165" i="20"/>
  <c r="W1166" i="20"/>
  <c r="W1167" i="20"/>
  <c r="W1168" i="20"/>
  <c r="W1169" i="20"/>
  <c r="W1170" i="20"/>
  <c r="W1171" i="20"/>
  <c r="W1172" i="20"/>
  <c r="W1173" i="20"/>
  <c r="W1174" i="20"/>
  <c r="W1175" i="20"/>
  <c r="W1176" i="20"/>
  <c r="W1177" i="20"/>
  <c r="W1178" i="20"/>
  <c r="W1179" i="20"/>
  <c r="W1180" i="20"/>
  <c r="W1181" i="20"/>
  <c r="W1182" i="20"/>
  <c r="W1183" i="20"/>
  <c r="W1184" i="20"/>
  <c r="W1185" i="20"/>
  <c r="W1186" i="20"/>
  <c r="W1187" i="20"/>
  <c r="W1188" i="20"/>
  <c r="W1189" i="20"/>
  <c r="W1190" i="20"/>
  <c r="W1191" i="20"/>
  <c r="W1192" i="20"/>
  <c r="W1193" i="20"/>
  <c r="W1194" i="20"/>
  <c r="W1195" i="20"/>
  <c r="W1196" i="20"/>
  <c r="W1197" i="20"/>
  <c r="W1198" i="20"/>
  <c r="W1199" i="20"/>
  <c r="W1200" i="20"/>
  <c r="W1201" i="20"/>
  <c r="W1202" i="20"/>
  <c r="W1203" i="20"/>
  <c r="W1204" i="20"/>
  <c r="W1205" i="20"/>
  <c r="W1206" i="20"/>
  <c r="W1207" i="20"/>
  <c r="W1208" i="20"/>
  <c r="W1209" i="20"/>
  <c r="W1210" i="20"/>
  <c r="W1211" i="20"/>
  <c r="W1212" i="20"/>
  <c r="W1213" i="20"/>
  <c r="W1214" i="20"/>
  <c r="W1215" i="20"/>
  <c r="W1216" i="20"/>
  <c r="W1217" i="20"/>
  <c r="W1218" i="20"/>
  <c r="W1219" i="20"/>
  <c r="W1220" i="20"/>
  <c r="W1221" i="20"/>
  <c r="W1222" i="20"/>
  <c r="W1223" i="20"/>
  <c r="W1224" i="20"/>
  <c r="W1225" i="20"/>
  <c r="W1226" i="20"/>
  <c r="W1227" i="20"/>
  <c r="W1228" i="20"/>
  <c r="W1229" i="20"/>
  <c r="W1230" i="20"/>
  <c r="W1231" i="20"/>
  <c r="W1232" i="20"/>
  <c r="W1233" i="20"/>
  <c r="W1234" i="20"/>
  <c r="W1235" i="20"/>
  <c r="W1236" i="20"/>
  <c r="W1237" i="20"/>
  <c r="W1238" i="20"/>
  <c r="W1239" i="20"/>
  <c r="W1240" i="20"/>
  <c r="W1241" i="20"/>
  <c r="W1242" i="20"/>
  <c r="W1243" i="20"/>
  <c r="W1244" i="20"/>
  <c r="W1245" i="20"/>
  <c r="W1246" i="20"/>
  <c r="W1247" i="20"/>
  <c r="W1248" i="20"/>
  <c r="W1249" i="20"/>
  <c r="W1250" i="20"/>
  <c r="W1251" i="20"/>
  <c r="W1252" i="20"/>
  <c r="W1253" i="20"/>
  <c r="W1254" i="20"/>
  <c r="W1255" i="20"/>
  <c r="W1256" i="20"/>
  <c r="W1257" i="20"/>
  <c r="W1258" i="20"/>
  <c r="W1259" i="20"/>
  <c r="W1260" i="20"/>
  <c r="W1261" i="20"/>
  <c r="W1262" i="20"/>
  <c r="W1263" i="20"/>
  <c r="W1264" i="20"/>
  <c r="W1265" i="20"/>
  <c r="W1266" i="20"/>
  <c r="W1267" i="20"/>
  <c r="W1268" i="20"/>
  <c r="W1269" i="20"/>
  <c r="W1270" i="20"/>
  <c r="W1271" i="20"/>
  <c r="W1272" i="20"/>
  <c r="W1273" i="20"/>
  <c r="W1274" i="20"/>
  <c r="W1275" i="20"/>
  <c r="W1276" i="20"/>
  <c r="W1277" i="20"/>
  <c r="W1278" i="20"/>
  <c r="W1279" i="20"/>
  <c r="W1280" i="20"/>
  <c r="W1281" i="20"/>
  <c r="W1282" i="20"/>
  <c r="W1283" i="20"/>
  <c r="W1284" i="20"/>
  <c r="W1285" i="20"/>
  <c r="W1286" i="20"/>
  <c r="W1287" i="20"/>
  <c r="W1288" i="20"/>
  <c r="W1289" i="20"/>
  <c r="W1290" i="20"/>
  <c r="W1291" i="20"/>
  <c r="W1292" i="20"/>
  <c r="W1293" i="20"/>
  <c r="W1294" i="20"/>
  <c r="W1295" i="20"/>
  <c r="W1296" i="20"/>
  <c r="W1297" i="20"/>
  <c r="W1298" i="20"/>
  <c r="W1299" i="20"/>
  <c r="W1300" i="20"/>
  <c r="W1301" i="20"/>
  <c r="W1302" i="20"/>
  <c r="W1303" i="20"/>
  <c r="W1304" i="20"/>
  <c r="W1305" i="20"/>
  <c r="W1306" i="20"/>
  <c r="W1307" i="20"/>
  <c r="W1308" i="20"/>
  <c r="W1309" i="20"/>
  <c r="W1310" i="20"/>
  <c r="W1311" i="20"/>
  <c r="W1312" i="20"/>
  <c r="W1313" i="20"/>
  <c r="W1314" i="20"/>
  <c r="W1315" i="20"/>
  <c r="W1316" i="20"/>
  <c r="W1317" i="20"/>
  <c r="W1318" i="20"/>
  <c r="W1319" i="20"/>
  <c r="W1320" i="20"/>
  <c r="W1321" i="20"/>
  <c r="W1322" i="20"/>
  <c r="W1323" i="20"/>
  <c r="W1324" i="20"/>
  <c r="W1325" i="20"/>
  <c r="W1326" i="20"/>
  <c r="W1327" i="20"/>
  <c r="W1328" i="20"/>
  <c r="W1329" i="20"/>
  <c r="W1330" i="20"/>
  <c r="W1331" i="20"/>
  <c r="W1332" i="20"/>
  <c r="W1333" i="20"/>
  <c r="W1334" i="20"/>
  <c r="W1335" i="20"/>
  <c r="W1336" i="20"/>
  <c r="W1337" i="20"/>
  <c r="W1338" i="20"/>
  <c r="W1339" i="20"/>
  <c r="W1340" i="20"/>
  <c r="W1341" i="20"/>
  <c r="W1342" i="20"/>
  <c r="W1343" i="20"/>
  <c r="W1344" i="20"/>
  <c r="W1345" i="20"/>
  <c r="W1346" i="20"/>
  <c r="W1347" i="20"/>
  <c r="W1348" i="20"/>
  <c r="W1349" i="20"/>
  <c r="W1350" i="20"/>
  <c r="W1351" i="20"/>
  <c r="W1352" i="20"/>
  <c r="W1353" i="20"/>
  <c r="W1354" i="20"/>
  <c r="W1355" i="20"/>
  <c r="W1356" i="20"/>
  <c r="W1357" i="20"/>
  <c r="W1358" i="20"/>
  <c r="W1359" i="20"/>
  <c r="W1360" i="20"/>
  <c r="W1361" i="20"/>
  <c r="W1362" i="20"/>
  <c r="W1363" i="20"/>
  <c r="W1364" i="20"/>
  <c r="W1365" i="20"/>
  <c r="W1366" i="20"/>
  <c r="W1367" i="20"/>
  <c r="W1368" i="20"/>
  <c r="W1369" i="20"/>
  <c r="W1370" i="20"/>
  <c r="W1371" i="20"/>
  <c r="W1372" i="20"/>
  <c r="W1373" i="20"/>
  <c r="W1374" i="20"/>
  <c r="W1375" i="20"/>
  <c r="W1376" i="20"/>
  <c r="W1377" i="20"/>
  <c r="W1378" i="20"/>
  <c r="W1379" i="20"/>
  <c r="W1380" i="20"/>
  <c r="W1381" i="20"/>
  <c r="W1382" i="20"/>
  <c r="W1383" i="20"/>
  <c r="W1384" i="20"/>
  <c r="W1385" i="20"/>
  <c r="W1386" i="20"/>
  <c r="W1387" i="20"/>
  <c r="W1388" i="20"/>
  <c r="W1389" i="20"/>
  <c r="W1390" i="20"/>
  <c r="W1391" i="20"/>
  <c r="W1392" i="20"/>
  <c r="W1393" i="20"/>
  <c r="W1394" i="20"/>
  <c r="W1395" i="20"/>
  <c r="W1396" i="20"/>
  <c r="W1397" i="20"/>
  <c r="W1398" i="20"/>
  <c r="W1399" i="20"/>
  <c r="W1400" i="20"/>
  <c r="W1401" i="20"/>
  <c r="W1402" i="20"/>
  <c r="W1403" i="20"/>
  <c r="W1404" i="20"/>
  <c r="W1405" i="20"/>
  <c r="W1406" i="20"/>
  <c r="W1407" i="20"/>
  <c r="W1408" i="20"/>
  <c r="W1409" i="20"/>
  <c r="W1410" i="20"/>
  <c r="W1411" i="20"/>
  <c r="W1412" i="20"/>
  <c r="W1413" i="20"/>
  <c r="W1414" i="20"/>
  <c r="W1415" i="20"/>
  <c r="W1416" i="20"/>
  <c r="W1417" i="20"/>
  <c r="W1418" i="20"/>
  <c r="W1419" i="20"/>
  <c r="W1420" i="20"/>
  <c r="W1421" i="20"/>
  <c r="W1422" i="20"/>
  <c r="W1423" i="20"/>
  <c r="W1424" i="20"/>
  <c r="W1425" i="20"/>
  <c r="W1426" i="20"/>
  <c r="W1427" i="20"/>
  <c r="W1428" i="20"/>
  <c r="W1429" i="20"/>
  <c r="W1430" i="20"/>
  <c r="W1431" i="20"/>
  <c r="W1432" i="20"/>
  <c r="W1433" i="20"/>
  <c r="W1434" i="20"/>
  <c r="W1435" i="20"/>
  <c r="W1436" i="20"/>
  <c r="W1437" i="20"/>
  <c r="W1438" i="20"/>
  <c r="W1439" i="20"/>
  <c r="W1440" i="20"/>
  <c r="W1441" i="20"/>
  <c r="W1442" i="20"/>
  <c r="W1443" i="20"/>
  <c r="W1444" i="20"/>
  <c r="W1445" i="20"/>
  <c r="W1446" i="20"/>
  <c r="W1447" i="20"/>
  <c r="W1448" i="20"/>
  <c r="W1449" i="20"/>
  <c r="W1450" i="20"/>
  <c r="W1451" i="20"/>
  <c r="W1452" i="20"/>
  <c r="W1453" i="20"/>
  <c r="W1454" i="20"/>
  <c r="W1455" i="20"/>
  <c r="W1456" i="20"/>
  <c r="W1457" i="20"/>
  <c r="W1458" i="20"/>
  <c r="W1459" i="20"/>
  <c r="W1460" i="20"/>
  <c r="W1461" i="20"/>
  <c r="W1462" i="20"/>
  <c r="W1463" i="20"/>
  <c r="W1464" i="20"/>
  <c r="W1465" i="20"/>
  <c r="W1466" i="20"/>
  <c r="W1467" i="20"/>
  <c r="W1468" i="20"/>
  <c r="W1469" i="20"/>
  <c r="W1470" i="20"/>
  <c r="W1471" i="20"/>
  <c r="W1472" i="20"/>
  <c r="W1473" i="20"/>
  <c r="W1474" i="20"/>
  <c r="W1475" i="20"/>
  <c r="W1476" i="20"/>
  <c r="W1477" i="20"/>
  <c r="W1478" i="20"/>
  <c r="W1479" i="20"/>
  <c r="W1480" i="20"/>
  <c r="W1481" i="20"/>
  <c r="W1482" i="20"/>
  <c r="W1483" i="20"/>
  <c r="W1484" i="20"/>
  <c r="W1485" i="20"/>
  <c r="W1486" i="20"/>
  <c r="W1487" i="20"/>
  <c r="W1488" i="20"/>
  <c r="W1489" i="20"/>
  <c r="W1490" i="20"/>
  <c r="W1491" i="20"/>
  <c r="W1492" i="20"/>
  <c r="W1493" i="20"/>
  <c r="W1494" i="20"/>
  <c r="W1495" i="20"/>
  <c r="W1496" i="20"/>
  <c r="W1497" i="20"/>
  <c r="W1498" i="20"/>
  <c r="W1499" i="20"/>
  <c r="W1500" i="20"/>
  <c r="W1501" i="20"/>
  <c r="W1502" i="20"/>
  <c r="W1503" i="20"/>
  <c r="W1504" i="20"/>
  <c r="W1505" i="20"/>
  <c r="W1506" i="20"/>
  <c r="W1507" i="20"/>
  <c r="W1508" i="20"/>
  <c r="W1509" i="20"/>
  <c r="W1510" i="20"/>
  <c r="W1511" i="20"/>
  <c r="W1512" i="20"/>
  <c r="W1513" i="20"/>
  <c r="W1514" i="20"/>
  <c r="W1515" i="20"/>
  <c r="W1516" i="20"/>
  <c r="W1517" i="20"/>
  <c r="W1518" i="20"/>
  <c r="W1519" i="20"/>
  <c r="W1520" i="20"/>
  <c r="W1521" i="20"/>
  <c r="W1522" i="20"/>
  <c r="W1523" i="20"/>
  <c r="W1524" i="20"/>
  <c r="W1525" i="20"/>
  <c r="W1526" i="20"/>
  <c r="W1527" i="20"/>
  <c r="W1528" i="20"/>
  <c r="W1529" i="20"/>
  <c r="W1530" i="20"/>
  <c r="W1531" i="20"/>
  <c r="W1532" i="20"/>
  <c r="W1533" i="20"/>
  <c r="W1534" i="20"/>
  <c r="W1535" i="20"/>
  <c r="W1536" i="20"/>
  <c r="W1537" i="20"/>
  <c r="W1538" i="20"/>
  <c r="W1539" i="20"/>
  <c r="W1540" i="20"/>
  <c r="W1541" i="20"/>
  <c r="W1542" i="20"/>
  <c r="W1543" i="20"/>
  <c r="W1544" i="20"/>
  <c r="W1545" i="20"/>
  <c r="W1546" i="20"/>
  <c r="W1547" i="20"/>
  <c r="W1548" i="20"/>
  <c r="W1549" i="20"/>
  <c r="W1550" i="20"/>
  <c r="W1551" i="20"/>
  <c r="W1552" i="20"/>
  <c r="W1553" i="20"/>
  <c r="W1554" i="20"/>
  <c r="W1555" i="20"/>
  <c r="W1556" i="20"/>
  <c r="W1557" i="20"/>
  <c r="W1558" i="20"/>
  <c r="W1559" i="20"/>
  <c r="W1560" i="20"/>
  <c r="W1561" i="20"/>
  <c r="W1562" i="20"/>
  <c r="W1563" i="20"/>
  <c r="W1564" i="20"/>
  <c r="W1565" i="20"/>
  <c r="W1566" i="20"/>
  <c r="W1567" i="20"/>
  <c r="W1568" i="20"/>
  <c r="W1569" i="20"/>
  <c r="W1570" i="20"/>
  <c r="W1571" i="20"/>
  <c r="W1572" i="20"/>
  <c r="W1573" i="20"/>
  <c r="W1574" i="20"/>
  <c r="W1575" i="20"/>
  <c r="W1576" i="20"/>
  <c r="W1577" i="20"/>
  <c r="W1578" i="20"/>
  <c r="W1579" i="20"/>
  <c r="W1580" i="20"/>
  <c r="W1581" i="20"/>
  <c r="W1582" i="20"/>
  <c r="W1583" i="20"/>
  <c r="W1584" i="20"/>
  <c r="W1585" i="20"/>
  <c r="W1586" i="20"/>
  <c r="W1587" i="20"/>
  <c r="W1588" i="20"/>
  <c r="W1589" i="20"/>
  <c r="W1590" i="20"/>
  <c r="W1591" i="20"/>
  <c r="W1592" i="20"/>
  <c r="W1593" i="20"/>
  <c r="W1594" i="20"/>
  <c r="W1595" i="20"/>
  <c r="W1596" i="20"/>
  <c r="W1597" i="20"/>
  <c r="W1598" i="20"/>
  <c r="W1599" i="20"/>
  <c r="W1600" i="20"/>
  <c r="W1601" i="20"/>
  <c r="W1602" i="20"/>
  <c r="W1603" i="20"/>
  <c r="W1604" i="20"/>
  <c r="W1605" i="20"/>
  <c r="W1606" i="20"/>
  <c r="W1607" i="20"/>
  <c r="W1608" i="20"/>
  <c r="W1609" i="20"/>
  <c r="W1610" i="20"/>
  <c r="W1611" i="20"/>
  <c r="W1612" i="20"/>
  <c r="W1613" i="20"/>
  <c r="W1614" i="20"/>
  <c r="W1615" i="20"/>
  <c r="W1616" i="20"/>
  <c r="W1617" i="20"/>
  <c r="W1618" i="20"/>
  <c r="W1619" i="20"/>
  <c r="W1620" i="20"/>
  <c r="W1621" i="20"/>
  <c r="W1622" i="20"/>
  <c r="W1623" i="20"/>
  <c r="W1624" i="20"/>
  <c r="W1625" i="20"/>
  <c r="W1626" i="20"/>
  <c r="W1627" i="20"/>
  <c r="W1628" i="20"/>
  <c r="W1629" i="20"/>
  <c r="W1630" i="20"/>
  <c r="W1631" i="20"/>
  <c r="W1632" i="20"/>
  <c r="W1633" i="20"/>
  <c r="W1634" i="20"/>
  <c r="W1635" i="20"/>
  <c r="W1636" i="20"/>
  <c r="W1637" i="20"/>
  <c r="W1638" i="20"/>
  <c r="W1639" i="20"/>
  <c r="W1640" i="20"/>
  <c r="W1641" i="20"/>
  <c r="W1642" i="20"/>
  <c r="W1643" i="20"/>
  <c r="W1644" i="20"/>
  <c r="W1645" i="20"/>
  <c r="W1646" i="20"/>
  <c r="W1647" i="20"/>
  <c r="W1648" i="20"/>
  <c r="W1649" i="20"/>
  <c r="W1650" i="20"/>
  <c r="W1651" i="20"/>
  <c r="W1652" i="20"/>
  <c r="W1653" i="20"/>
  <c r="W1654" i="20"/>
  <c r="W1655" i="20"/>
  <c r="W1656" i="20"/>
  <c r="W1657" i="20"/>
  <c r="W1658" i="20"/>
  <c r="W1659" i="20"/>
  <c r="W1660" i="20"/>
  <c r="W1661" i="20"/>
  <c r="W1662" i="20"/>
  <c r="W1663" i="20"/>
  <c r="W1664" i="20"/>
  <c r="W1665" i="20"/>
  <c r="W1666" i="20"/>
  <c r="W1667" i="20"/>
  <c r="W1668" i="20"/>
  <c r="W1669" i="20"/>
  <c r="W1670" i="20"/>
  <c r="W1671" i="20"/>
  <c r="W1672" i="20"/>
  <c r="W1673" i="20"/>
  <c r="W1674" i="20"/>
  <c r="W1675" i="20"/>
  <c r="W1676" i="20"/>
  <c r="W1677" i="20"/>
  <c r="W1678" i="20"/>
  <c r="W1679" i="20"/>
  <c r="W1680" i="20"/>
  <c r="W1681" i="20"/>
  <c r="W1682" i="20"/>
  <c r="W1683" i="20"/>
  <c r="W1684" i="20"/>
  <c r="W1685" i="20"/>
  <c r="W1686" i="20"/>
  <c r="W1687" i="20"/>
  <c r="W1688" i="20"/>
  <c r="W1689" i="20"/>
  <c r="W1690" i="20"/>
  <c r="W1691" i="20"/>
  <c r="W1692" i="20"/>
  <c r="W1693" i="20"/>
  <c r="W1694" i="20"/>
  <c r="W1695" i="20"/>
  <c r="W1696" i="20"/>
  <c r="W1697" i="20"/>
  <c r="W1698" i="20"/>
  <c r="W1699" i="20"/>
  <c r="W1700" i="20"/>
  <c r="W1701" i="20"/>
  <c r="W1702" i="20"/>
  <c r="W1703" i="20"/>
  <c r="W1704" i="20"/>
  <c r="W1705" i="20"/>
  <c r="W1706" i="20"/>
  <c r="W1707" i="20"/>
  <c r="W1708" i="20"/>
  <c r="W1709" i="20"/>
  <c r="W1710" i="20"/>
  <c r="W1711" i="20"/>
  <c r="W1712" i="20"/>
  <c r="W1713" i="20"/>
  <c r="W1714" i="20"/>
  <c r="W1715" i="20"/>
  <c r="W1716" i="20"/>
  <c r="W1717" i="20"/>
  <c r="W1718" i="20"/>
  <c r="W1719" i="20"/>
  <c r="W1720" i="20"/>
  <c r="W1721" i="20"/>
  <c r="W1722" i="20"/>
  <c r="W1723" i="20"/>
  <c r="W1724" i="20"/>
  <c r="W1725" i="20"/>
  <c r="W1726" i="20"/>
  <c r="W1727" i="20"/>
  <c r="W1728" i="20"/>
  <c r="W1729" i="20"/>
  <c r="W1730" i="20"/>
  <c r="W1731" i="20"/>
  <c r="W1732" i="20"/>
  <c r="W1733" i="20"/>
  <c r="W1734" i="20"/>
  <c r="W1735" i="20"/>
  <c r="W1736" i="20"/>
  <c r="W1737" i="20"/>
  <c r="W1738" i="20"/>
  <c r="W1739" i="20"/>
  <c r="W1740" i="20"/>
  <c r="W1741" i="20"/>
  <c r="W1742" i="20"/>
  <c r="W1743" i="20"/>
  <c r="W1744" i="20"/>
  <c r="W1745" i="20"/>
  <c r="W1746" i="20"/>
  <c r="W1747" i="20"/>
  <c r="W1748" i="20"/>
  <c r="W1749" i="20"/>
  <c r="W1750" i="20"/>
  <c r="W1751" i="20"/>
  <c r="W1752" i="20"/>
  <c r="W1753" i="20"/>
  <c r="W1754" i="20"/>
  <c r="W1755" i="20"/>
  <c r="W1756" i="20"/>
  <c r="W1757" i="20"/>
  <c r="W1758" i="20"/>
  <c r="W1759" i="20"/>
  <c r="W1760" i="20"/>
  <c r="W1761" i="20"/>
  <c r="W1762" i="20"/>
  <c r="W1763" i="20"/>
  <c r="W1764" i="20"/>
  <c r="W1765" i="20"/>
  <c r="W1766" i="20"/>
  <c r="W1767" i="20"/>
  <c r="W1768" i="20"/>
  <c r="W1769" i="20"/>
  <c r="W1770" i="20"/>
  <c r="W1771" i="20"/>
  <c r="W1772" i="20"/>
  <c r="W1773" i="20"/>
  <c r="W1774" i="20"/>
  <c r="W1775" i="20"/>
  <c r="W1776" i="20"/>
  <c r="W1777" i="20"/>
  <c r="W1778" i="20"/>
  <c r="W1779" i="20"/>
  <c r="W1780" i="20"/>
  <c r="W1781" i="20"/>
  <c r="W1782" i="20"/>
  <c r="W1783" i="20"/>
  <c r="W1784" i="20"/>
  <c r="W1785" i="20"/>
  <c r="W1786" i="20"/>
  <c r="W1787" i="20"/>
  <c r="W1788" i="20"/>
  <c r="W1789" i="20"/>
  <c r="W1790" i="20"/>
  <c r="W1791" i="20"/>
  <c r="W1792" i="20"/>
  <c r="W1793" i="20"/>
  <c r="W1794" i="20"/>
  <c r="W1795" i="20"/>
  <c r="W1796" i="20"/>
  <c r="W1797" i="20"/>
  <c r="W1798" i="20"/>
  <c r="W1799" i="20"/>
  <c r="W1800" i="20"/>
  <c r="W1801" i="20"/>
  <c r="W1802" i="20"/>
  <c r="W1803" i="20"/>
  <c r="W1804" i="20"/>
  <c r="W1805" i="20"/>
  <c r="W1806" i="20"/>
  <c r="W1807" i="20"/>
  <c r="W1808" i="20"/>
  <c r="W1809" i="20"/>
  <c r="W1810" i="20"/>
  <c r="W1811" i="20"/>
  <c r="W1812" i="20"/>
  <c r="W1813" i="20"/>
  <c r="W1814" i="20"/>
  <c r="W1815" i="20"/>
  <c r="W1816" i="20"/>
  <c r="W1817" i="20"/>
  <c r="W1818" i="20"/>
  <c r="W1819" i="20"/>
  <c r="W1820" i="20"/>
  <c r="W1821" i="20"/>
  <c r="W1822" i="20"/>
  <c r="W1823" i="20"/>
  <c r="W1824" i="20"/>
  <c r="W1825" i="20"/>
  <c r="W1826" i="20"/>
  <c r="W1827" i="20"/>
  <c r="W1828" i="20"/>
  <c r="W1829" i="20"/>
  <c r="W1830" i="20"/>
  <c r="W1831" i="20"/>
  <c r="W1832" i="20"/>
  <c r="W1833" i="20"/>
  <c r="W1834" i="20"/>
  <c r="W1835" i="20"/>
  <c r="W1836" i="20"/>
  <c r="W1837" i="20"/>
  <c r="W1838" i="20"/>
  <c r="W1839" i="20"/>
  <c r="W1840" i="20"/>
  <c r="W1841" i="20"/>
  <c r="W1842" i="20"/>
  <c r="W1843" i="20"/>
  <c r="W1844" i="20"/>
  <c r="W1845" i="20"/>
  <c r="W1846" i="20"/>
  <c r="W1847" i="20"/>
  <c r="W1848" i="20"/>
  <c r="W1849" i="20"/>
  <c r="W1850" i="20"/>
  <c r="W1851" i="20"/>
  <c r="W1852" i="20"/>
  <c r="W1853" i="20"/>
  <c r="W1854" i="20"/>
  <c r="W1855" i="20"/>
  <c r="W1856" i="20"/>
  <c r="W1857" i="20"/>
  <c r="W1858" i="20"/>
  <c r="W1859" i="20"/>
  <c r="W1860" i="20"/>
  <c r="W1861" i="20"/>
  <c r="W1862" i="20"/>
  <c r="W1863" i="20"/>
  <c r="W1864" i="20"/>
  <c r="W1865" i="20"/>
  <c r="W1866" i="20"/>
  <c r="W1867" i="20"/>
  <c r="W1868" i="20"/>
  <c r="W1869" i="20"/>
  <c r="W1870" i="20"/>
  <c r="W1871" i="20"/>
  <c r="W1872" i="20"/>
  <c r="W1873" i="20"/>
  <c r="W1874" i="20"/>
  <c r="W1875" i="20"/>
  <c r="W1876" i="20"/>
  <c r="W1877" i="20"/>
  <c r="W1878" i="20"/>
  <c r="W1879" i="20"/>
  <c r="W1880" i="20"/>
  <c r="W1881" i="20"/>
  <c r="W1882" i="20"/>
  <c r="W1883" i="20"/>
  <c r="W1884" i="20"/>
  <c r="W1885" i="20"/>
  <c r="W1886" i="20"/>
  <c r="W1887" i="20"/>
  <c r="W1888" i="20"/>
  <c r="W1889" i="20"/>
  <c r="W1890" i="20"/>
  <c r="W1891" i="20"/>
  <c r="W1892" i="20"/>
  <c r="W1893" i="20"/>
  <c r="W1894" i="20"/>
  <c r="W1895" i="20"/>
  <c r="W1896" i="20"/>
  <c r="W1897" i="20"/>
  <c r="W1898" i="20"/>
  <c r="W1899" i="20"/>
  <c r="W1900" i="20"/>
  <c r="W1901" i="20"/>
  <c r="W1902" i="20"/>
  <c r="W1903" i="20"/>
  <c r="W1904" i="20"/>
  <c r="W1905" i="20"/>
  <c r="W1906" i="20"/>
  <c r="W1907" i="20"/>
  <c r="W1908" i="20"/>
  <c r="W1909" i="20"/>
  <c r="W1910" i="20"/>
  <c r="W1911" i="20"/>
  <c r="W1912" i="20"/>
  <c r="W1913" i="20"/>
  <c r="W1914" i="20"/>
  <c r="W1915" i="20"/>
  <c r="W1916" i="20"/>
  <c r="W1917" i="20"/>
  <c r="W1918" i="20"/>
  <c r="W1919" i="20"/>
  <c r="W1920" i="20"/>
  <c r="W1921" i="20"/>
  <c r="W1922" i="20"/>
  <c r="W1923" i="20"/>
  <c r="W1924" i="20"/>
  <c r="W1925" i="20"/>
  <c r="W1926" i="20"/>
  <c r="W1927" i="20"/>
  <c r="W1928" i="20"/>
  <c r="W1929" i="20"/>
  <c r="W1930" i="20"/>
  <c r="W1931" i="20"/>
  <c r="W1932" i="20"/>
  <c r="W1933" i="20"/>
  <c r="W1934" i="20"/>
  <c r="W1935" i="20"/>
  <c r="W1936" i="20"/>
  <c r="W1937" i="20"/>
  <c r="W1938" i="20"/>
  <c r="W1939" i="20"/>
  <c r="W1940" i="20"/>
  <c r="W1941" i="20"/>
  <c r="W1942" i="20"/>
  <c r="W1943" i="20"/>
  <c r="W1944" i="20"/>
  <c r="W1945" i="20"/>
  <c r="W1946" i="20"/>
  <c r="W1947" i="20"/>
  <c r="W1948" i="20"/>
  <c r="W1949" i="20"/>
  <c r="W1950" i="20"/>
  <c r="W1951" i="20"/>
  <c r="W1952" i="20"/>
  <c r="W1953" i="20"/>
  <c r="W1954" i="20"/>
  <c r="W1955" i="20"/>
  <c r="W1956" i="20"/>
  <c r="W1957" i="20"/>
  <c r="W1958" i="20"/>
  <c r="W1959" i="20"/>
  <c r="W1960" i="20"/>
  <c r="W1961" i="20"/>
  <c r="W1962" i="20"/>
  <c r="W1963" i="20"/>
  <c r="W1964" i="20"/>
  <c r="W1965" i="20"/>
  <c r="W1966" i="20"/>
  <c r="W1967" i="20"/>
  <c r="W1968" i="20"/>
  <c r="W1969" i="20"/>
  <c r="W1970" i="20"/>
  <c r="W1971" i="20"/>
  <c r="W1972" i="20"/>
  <c r="W1973" i="20"/>
  <c r="W1974" i="20"/>
  <c r="W1975" i="20"/>
  <c r="W1976" i="20"/>
  <c r="W1977" i="20"/>
  <c r="W1978" i="20"/>
  <c r="W1979" i="20"/>
  <c r="W1980" i="20"/>
  <c r="W1981" i="20"/>
  <c r="W1982" i="20"/>
  <c r="W1983" i="20"/>
  <c r="W1984" i="20"/>
  <c r="W1985" i="20"/>
  <c r="W1986" i="20"/>
  <c r="W1987" i="20"/>
  <c r="W1988" i="20"/>
  <c r="W1989" i="20"/>
  <c r="W1990" i="20"/>
  <c r="W1991" i="20"/>
  <c r="W1992" i="20"/>
  <c r="W1993" i="20"/>
  <c r="W1994" i="20"/>
  <c r="W1995" i="20"/>
  <c r="W1996" i="20"/>
  <c r="W1997" i="20"/>
  <c r="W1998" i="20"/>
  <c r="W1999" i="20"/>
  <c r="W2000" i="20"/>
  <c r="W2001" i="20"/>
  <c r="W2002" i="20"/>
  <c r="W2003" i="20"/>
  <c r="W2004" i="20"/>
  <c r="W2005" i="20"/>
  <c r="W2006" i="20"/>
  <c r="W2007" i="20"/>
  <c r="W2008" i="20"/>
  <c r="W2009" i="20"/>
  <c r="W2010" i="20"/>
  <c r="W2011" i="20"/>
  <c r="W2012" i="20"/>
  <c r="W2013" i="20"/>
  <c r="W2014" i="20"/>
  <c r="W2015" i="20"/>
  <c r="W2016" i="20"/>
  <c r="W2017" i="20"/>
  <c r="W2018" i="20"/>
  <c r="W2019" i="20"/>
  <c r="W2020" i="20"/>
  <c r="W2021" i="20"/>
  <c r="W2022" i="20"/>
  <c r="W2023" i="20"/>
  <c r="W2024" i="20"/>
  <c r="W2025" i="20"/>
  <c r="W2026" i="20"/>
  <c r="W2027" i="20"/>
  <c r="W2028" i="20"/>
  <c r="W2029" i="20"/>
  <c r="W2030" i="20"/>
  <c r="W2031" i="20"/>
  <c r="W2032" i="20"/>
  <c r="W2033" i="20"/>
  <c r="W2034" i="20"/>
  <c r="W2035" i="20"/>
  <c r="W2036" i="20"/>
  <c r="W2037" i="20"/>
  <c r="W2038" i="20"/>
  <c r="W2039" i="20"/>
  <c r="W2040" i="20"/>
  <c r="W2041" i="20"/>
  <c r="W2042" i="20"/>
  <c r="W2043" i="20"/>
  <c r="W2044" i="20"/>
  <c r="W2045" i="20"/>
  <c r="W2046" i="20"/>
  <c r="W2047" i="20"/>
  <c r="W2048" i="20"/>
  <c r="W2049" i="20"/>
  <c r="W2050" i="20"/>
  <c r="W2051" i="20"/>
  <c r="W2052" i="20"/>
  <c r="W2053" i="20"/>
  <c r="W2054" i="20"/>
  <c r="W2055" i="20"/>
  <c r="W2056" i="20"/>
  <c r="W2057" i="20"/>
  <c r="W2058" i="20"/>
  <c r="W2059" i="20"/>
  <c r="W2060" i="20"/>
  <c r="W2061" i="20"/>
  <c r="W2062" i="20"/>
  <c r="W2063" i="20"/>
  <c r="W2064" i="20"/>
  <c r="W2065" i="20"/>
  <c r="W2066" i="20"/>
  <c r="W2067" i="20"/>
  <c r="W2068" i="20"/>
  <c r="W2069" i="20"/>
  <c r="W2070" i="20"/>
  <c r="W2071" i="20"/>
  <c r="W2072" i="20"/>
  <c r="W2073" i="20"/>
  <c r="W2074" i="20"/>
  <c r="W2075" i="20"/>
  <c r="W2076" i="20"/>
  <c r="W2077" i="20"/>
  <c r="W2078" i="20"/>
  <c r="W2079" i="20"/>
  <c r="W2080" i="20"/>
  <c r="W2081" i="20"/>
  <c r="W2082" i="20"/>
  <c r="W2083" i="20"/>
  <c r="W2084" i="20"/>
  <c r="W2085" i="20"/>
  <c r="W2086" i="20"/>
  <c r="W2087" i="20"/>
  <c r="W2088" i="20"/>
  <c r="W2089" i="20"/>
  <c r="W2090" i="20"/>
  <c r="W2091" i="20"/>
  <c r="W2092" i="20"/>
  <c r="W2093" i="20"/>
  <c r="W2094" i="20"/>
  <c r="W2095" i="20"/>
  <c r="W2096" i="20"/>
  <c r="W2097" i="20"/>
  <c r="W2098" i="20"/>
  <c r="W2099" i="20"/>
  <c r="W2100" i="20"/>
  <c r="W2101" i="20"/>
  <c r="W2102" i="20"/>
  <c r="W2103" i="20"/>
  <c r="W2104" i="20"/>
  <c r="W2105" i="20"/>
  <c r="W2106" i="20"/>
  <c r="W2107" i="20"/>
  <c r="W2108" i="20"/>
  <c r="W2109" i="20"/>
  <c r="W2110" i="20"/>
  <c r="W2111" i="20"/>
  <c r="W2112" i="20"/>
  <c r="W2113" i="20"/>
  <c r="W2114" i="20"/>
  <c r="W2115" i="20"/>
  <c r="W2116" i="20"/>
  <c r="W2117" i="20"/>
  <c r="W2118" i="20"/>
  <c r="W2119" i="20"/>
  <c r="W2120" i="20"/>
  <c r="W2121" i="20"/>
  <c r="W2122" i="20"/>
  <c r="W2123" i="20"/>
  <c r="W2124" i="20"/>
  <c r="W2125" i="20"/>
  <c r="W2126" i="20"/>
  <c r="W2127" i="20"/>
  <c r="W2128" i="20"/>
  <c r="W2129" i="20"/>
  <c r="W2130" i="20"/>
  <c r="W2131" i="20"/>
  <c r="W2132" i="20"/>
  <c r="W2133" i="20"/>
  <c r="W2134" i="20"/>
  <c r="W2135" i="20"/>
  <c r="W2136" i="20"/>
  <c r="W2137" i="20"/>
  <c r="W2138" i="20"/>
  <c r="W2139" i="20"/>
  <c r="W2140" i="20"/>
  <c r="W2141" i="20"/>
  <c r="W2142" i="20"/>
  <c r="W2143" i="20"/>
  <c r="W2144" i="20"/>
  <c r="W2145" i="20"/>
  <c r="W2146" i="20"/>
  <c r="W2147" i="20"/>
  <c r="W2148" i="20"/>
  <c r="W2149" i="20"/>
  <c r="W2150" i="20"/>
  <c r="W2151" i="20"/>
  <c r="W2152" i="20"/>
  <c r="W2153" i="20"/>
  <c r="W2154" i="20"/>
  <c r="W2155" i="20"/>
  <c r="W2156" i="20"/>
  <c r="W2157" i="20"/>
  <c r="W2158" i="20"/>
  <c r="W2159" i="20"/>
  <c r="W2160" i="20"/>
  <c r="W2161" i="20"/>
  <c r="W2162" i="20"/>
  <c r="W2163" i="20"/>
  <c r="W2164" i="20"/>
  <c r="W2165" i="20"/>
  <c r="W2166" i="20"/>
  <c r="W2167" i="20"/>
  <c r="W2168" i="20"/>
  <c r="W2169" i="20"/>
  <c r="W2170" i="20"/>
  <c r="W2171" i="20"/>
  <c r="W2172" i="20"/>
  <c r="W2173" i="20"/>
  <c r="W2174" i="20"/>
  <c r="W2175" i="20"/>
  <c r="W2176" i="20"/>
  <c r="W2177" i="20"/>
  <c r="W2178" i="20"/>
  <c r="W2179" i="20"/>
  <c r="W2180" i="20"/>
  <c r="W2181" i="20"/>
  <c r="W2182" i="20"/>
  <c r="W2183" i="20"/>
  <c r="W2184" i="20"/>
  <c r="W2185" i="20"/>
  <c r="W2186" i="20"/>
  <c r="W2187" i="20"/>
  <c r="W2188" i="20"/>
  <c r="W2189" i="20"/>
  <c r="W2190" i="20"/>
  <c r="W2191" i="20"/>
  <c r="W2192" i="20"/>
  <c r="W2193" i="20"/>
  <c r="W2194" i="20"/>
  <c r="W2195" i="20"/>
  <c r="W2196" i="20"/>
  <c r="W2197" i="20"/>
  <c r="W2198" i="20"/>
  <c r="W2199" i="20"/>
  <c r="W2200" i="20"/>
  <c r="W2201" i="20"/>
  <c r="W2202" i="20"/>
  <c r="W2203" i="20"/>
  <c r="W2204" i="20"/>
  <c r="W2205" i="20"/>
  <c r="W2206" i="20"/>
  <c r="W2207" i="20"/>
  <c r="W2208" i="20"/>
  <c r="W2209" i="20"/>
  <c r="W2210" i="20"/>
  <c r="W2211" i="20"/>
  <c r="W2212" i="20"/>
  <c r="W2213" i="20"/>
  <c r="W2214" i="20"/>
  <c r="W2215" i="20"/>
  <c r="W2216" i="20"/>
  <c r="W2217" i="20"/>
  <c r="W2218" i="20"/>
  <c r="W2219" i="20"/>
  <c r="W2220" i="20"/>
  <c r="W2221" i="20"/>
  <c r="W2222" i="20"/>
  <c r="W2223" i="20"/>
  <c r="W2224" i="20"/>
  <c r="W2225" i="20"/>
  <c r="W2226" i="20"/>
  <c r="W2227" i="20"/>
  <c r="W2228" i="20"/>
  <c r="W2229" i="20"/>
  <c r="W2230" i="20"/>
  <c r="W2231" i="20"/>
  <c r="W2232" i="20"/>
  <c r="W2233" i="20"/>
  <c r="W2234" i="20"/>
  <c r="W2235" i="20"/>
  <c r="W2236" i="20"/>
  <c r="W2237" i="20"/>
  <c r="W2238" i="20"/>
  <c r="W2239" i="20"/>
  <c r="W2240" i="20"/>
  <c r="W2241" i="20"/>
  <c r="W2242" i="20"/>
  <c r="W2243" i="20"/>
  <c r="W2244" i="20"/>
  <c r="W2245" i="20"/>
  <c r="W2246" i="20"/>
  <c r="W2247" i="20"/>
  <c r="W2248" i="20"/>
  <c r="W2249" i="20"/>
  <c r="W2250" i="20"/>
  <c r="W2251" i="20"/>
  <c r="W2252" i="20"/>
  <c r="W2253" i="20"/>
  <c r="W2254" i="20"/>
  <c r="W2255" i="20"/>
  <c r="W2256" i="20"/>
  <c r="W2257" i="20"/>
  <c r="W2258" i="20"/>
  <c r="W2259" i="20"/>
  <c r="W2260" i="20"/>
  <c r="W2261" i="20"/>
  <c r="W2262" i="20"/>
  <c r="W2263" i="20"/>
  <c r="W2264" i="20"/>
  <c r="W2265" i="20"/>
  <c r="W2266" i="20"/>
  <c r="W2267" i="20"/>
  <c r="W2268" i="20"/>
  <c r="W2269" i="20"/>
  <c r="W2270" i="20"/>
  <c r="W2271" i="20"/>
  <c r="W2272" i="20"/>
  <c r="W2273" i="20"/>
  <c r="W2274" i="20"/>
  <c r="W2275" i="20"/>
  <c r="W2276" i="20"/>
  <c r="W2277" i="20"/>
  <c r="W2278" i="20"/>
  <c r="W2279" i="20"/>
  <c r="W2280" i="20"/>
  <c r="W2281" i="20"/>
  <c r="W2282" i="20"/>
  <c r="W2283" i="20"/>
  <c r="W2284" i="20"/>
  <c r="W2285" i="20"/>
  <c r="W2286" i="20"/>
  <c r="W2287" i="20"/>
  <c r="W2288" i="20"/>
  <c r="W2289" i="20"/>
  <c r="W2290" i="20"/>
  <c r="W2291" i="20"/>
  <c r="W2292" i="20"/>
  <c r="W2293" i="20"/>
  <c r="W2294" i="20"/>
  <c r="W2295" i="20"/>
  <c r="W2296" i="20"/>
  <c r="W2297" i="20"/>
  <c r="W2298" i="20"/>
  <c r="W2299" i="20"/>
  <c r="W2300" i="20"/>
  <c r="W2301" i="20"/>
  <c r="W2302" i="20"/>
  <c r="W2303" i="20"/>
  <c r="W2304" i="20"/>
  <c r="W2305" i="20"/>
  <c r="W2306" i="20"/>
  <c r="W2307" i="20"/>
  <c r="W2308" i="20"/>
  <c r="W2309" i="20"/>
  <c r="W2310" i="20"/>
  <c r="W2311" i="20"/>
  <c r="W2312" i="20"/>
  <c r="W2313" i="20"/>
  <c r="W2314" i="20"/>
  <c r="W2315" i="20"/>
  <c r="W2316" i="20"/>
  <c r="W2317" i="20"/>
  <c r="W2318" i="20"/>
  <c r="W2319" i="20"/>
  <c r="W2320" i="20"/>
  <c r="W2321" i="20"/>
  <c r="W2322" i="20"/>
  <c r="W2323" i="20"/>
  <c r="W2324" i="20"/>
  <c r="W2325" i="20"/>
  <c r="W2326" i="20"/>
  <c r="W2327" i="20"/>
  <c r="W2328" i="20"/>
  <c r="W2329" i="20"/>
  <c r="W2330" i="20"/>
  <c r="W2331" i="20"/>
  <c r="W2332" i="20"/>
  <c r="W2333" i="20"/>
  <c r="W2334" i="20"/>
  <c r="W2335" i="20"/>
  <c r="W2336" i="20"/>
  <c r="W2337" i="20"/>
  <c r="W2338" i="20"/>
  <c r="W2339" i="20"/>
  <c r="W2340" i="20"/>
  <c r="W2341" i="20"/>
  <c r="W2342" i="20"/>
  <c r="W2343" i="20"/>
  <c r="W2344" i="20"/>
  <c r="W2345" i="20"/>
  <c r="W2346" i="20"/>
  <c r="W2347" i="20"/>
  <c r="W2348" i="20"/>
  <c r="W2349" i="20"/>
  <c r="W2350" i="20"/>
  <c r="W2351" i="20"/>
  <c r="W2352" i="20"/>
  <c r="W2353" i="20"/>
  <c r="W2354" i="20"/>
  <c r="W2355" i="20"/>
  <c r="W2356" i="20"/>
  <c r="W2357" i="20"/>
  <c r="W2358" i="20"/>
  <c r="W2359" i="20"/>
  <c r="W2360" i="20"/>
  <c r="W2361" i="20"/>
  <c r="W2362" i="20"/>
  <c r="W2363" i="20"/>
  <c r="W2364" i="20"/>
  <c r="W2365" i="20"/>
  <c r="W2366" i="20"/>
  <c r="W2367" i="20"/>
  <c r="W2368" i="20"/>
  <c r="W2369" i="20"/>
  <c r="W2370" i="20"/>
  <c r="W2371" i="20"/>
  <c r="W2372" i="20"/>
  <c r="W2373" i="20"/>
  <c r="W2374" i="20"/>
  <c r="W2375" i="20"/>
  <c r="W2376" i="20"/>
  <c r="W2377" i="20"/>
  <c r="W2378" i="20"/>
  <c r="W2379" i="20"/>
  <c r="W2380" i="20"/>
  <c r="W2381" i="20"/>
  <c r="W2382" i="20"/>
  <c r="W2383" i="20"/>
  <c r="W2384" i="20"/>
  <c r="W2385" i="20"/>
  <c r="W2386" i="20"/>
  <c r="W2387" i="20"/>
  <c r="W2388" i="20"/>
  <c r="W2389" i="20"/>
  <c r="W2390" i="20"/>
  <c r="W2391" i="20"/>
  <c r="W2392" i="20"/>
  <c r="W2393" i="20"/>
  <c r="W2394" i="20"/>
  <c r="W2395" i="20"/>
  <c r="W2396" i="20"/>
  <c r="W2397" i="20"/>
  <c r="W2398" i="20"/>
  <c r="W2399" i="20"/>
  <c r="W2400" i="20"/>
  <c r="W2401" i="20"/>
  <c r="W2402" i="20"/>
  <c r="W2403" i="20"/>
  <c r="W2404" i="20"/>
  <c r="W2405" i="20"/>
  <c r="W2406" i="20"/>
  <c r="W2407" i="20"/>
  <c r="W2408" i="20"/>
  <c r="W2409" i="20"/>
  <c r="W2410" i="20"/>
  <c r="W2411" i="20"/>
  <c r="W2412" i="20"/>
  <c r="W2413" i="20"/>
  <c r="W2414" i="20"/>
  <c r="W2415" i="20"/>
  <c r="W2416" i="20"/>
  <c r="W2417" i="20"/>
  <c r="W2418" i="20"/>
  <c r="W2419" i="20"/>
  <c r="W2420" i="20"/>
  <c r="W2421" i="20"/>
  <c r="W2422" i="20"/>
  <c r="W2423" i="20"/>
  <c r="W2424" i="20"/>
  <c r="W2425" i="20"/>
  <c r="W2426" i="20"/>
  <c r="W2427" i="20"/>
  <c r="W2428" i="20"/>
  <c r="W2429" i="20"/>
  <c r="W2430" i="20"/>
  <c r="W2431" i="20"/>
  <c r="W2432" i="20"/>
  <c r="W2433" i="20"/>
  <c r="W2434" i="20"/>
  <c r="W2435" i="20"/>
  <c r="W2436" i="20"/>
  <c r="W2437" i="20"/>
  <c r="W2438" i="20"/>
  <c r="W2439" i="20"/>
  <c r="W2440" i="20"/>
  <c r="W2441" i="20"/>
  <c r="W2442" i="20"/>
  <c r="W2443" i="20"/>
  <c r="W2444" i="20"/>
  <c r="W2445" i="20"/>
  <c r="W2446" i="20"/>
  <c r="W2447" i="20"/>
  <c r="W2448" i="20"/>
  <c r="W2449" i="20"/>
  <c r="W2450" i="20"/>
  <c r="W2451" i="20"/>
  <c r="W2452" i="20"/>
  <c r="W2453" i="20"/>
  <c r="W2454" i="20"/>
  <c r="W2455" i="20"/>
  <c r="W2456" i="20"/>
  <c r="W2457" i="20"/>
  <c r="W2458" i="20"/>
  <c r="W2459" i="20"/>
  <c r="W2460" i="20"/>
  <c r="W2461" i="20"/>
  <c r="W2462" i="20"/>
  <c r="W2463" i="20"/>
  <c r="W2464" i="20"/>
  <c r="W2465" i="20"/>
  <c r="W2466" i="20"/>
  <c r="W2467" i="20"/>
  <c r="W2468" i="20"/>
  <c r="W2469" i="20"/>
  <c r="W2470" i="20"/>
  <c r="W2471" i="20"/>
  <c r="W2472" i="20"/>
  <c r="W2473" i="20"/>
  <c r="W2474" i="20"/>
  <c r="W2475" i="20"/>
  <c r="W2476" i="20"/>
  <c r="W2477" i="20"/>
  <c r="W2478" i="20"/>
  <c r="W2479" i="20"/>
  <c r="W2480" i="20"/>
  <c r="W2481" i="20"/>
  <c r="W2482" i="20"/>
  <c r="W2483" i="20"/>
  <c r="W2484" i="20"/>
  <c r="W2485" i="20"/>
  <c r="W2486" i="20"/>
  <c r="W2487" i="20"/>
  <c r="W2488" i="20"/>
  <c r="W2489" i="20"/>
  <c r="W2490" i="20"/>
  <c r="W2491" i="20"/>
  <c r="W2492" i="20"/>
  <c r="W2493" i="20"/>
  <c r="W2494" i="20"/>
  <c r="W2495" i="20"/>
  <c r="W2496" i="20"/>
  <c r="W2497" i="20"/>
  <c r="W2498" i="20"/>
  <c r="W2499" i="20"/>
  <c r="W2500" i="20"/>
  <c r="W2501" i="20"/>
  <c r="W2502" i="20"/>
  <c r="W2503" i="20"/>
  <c r="W2504" i="20"/>
  <c r="W2505" i="20"/>
  <c r="W2506" i="20"/>
  <c r="W2507" i="20"/>
  <c r="W2508" i="20"/>
  <c r="W2509" i="20"/>
  <c r="W2510" i="20"/>
  <c r="W2511" i="20"/>
  <c r="W2512" i="20"/>
  <c r="W2513" i="20"/>
  <c r="W2514" i="20"/>
  <c r="W2515" i="20"/>
  <c r="W2516" i="20"/>
  <c r="W2517" i="20"/>
  <c r="W2518" i="20"/>
  <c r="W2519" i="20"/>
  <c r="W2520" i="20"/>
  <c r="W2521" i="20"/>
  <c r="W2522" i="20"/>
  <c r="W2523" i="20"/>
  <c r="W2524" i="20"/>
  <c r="W2525" i="20"/>
  <c r="W2526" i="20"/>
  <c r="W2527" i="20"/>
  <c r="W2528" i="20"/>
  <c r="W2529" i="20"/>
  <c r="W2530" i="20"/>
  <c r="W2531" i="20"/>
  <c r="W2532" i="20"/>
  <c r="W2533" i="20"/>
  <c r="W2534" i="20"/>
  <c r="W2535" i="20"/>
  <c r="W2536" i="20"/>
  <c r="W2537" i="20"/>
  <c r="W2538" i="20"/>
  <c r="W2539" i="20"/>
  <c r="W2540" i="20"/>
  <c r="W2541" i="20"/>
  <c r="W2542" i="20"/>
  <c r="W2543" i="20"/>
  <c r="W2544" i="20"/>
  <c r="W2545" i="20"/>
  <c r="W2546" i="20"/>
  <c r="W2547" i="20"/>
  <c r="W2548" i="20"/>
  <c r="W2549" i="20"/>
  <c r="W2550" i="20"/>
  <c r="W2551" i="20"/>
  <c r="W2552" i="20"/>
  <c r="W2553" i="20"/>
  <c r="W2554" i="20"/>
  <c r="W2555" i="20"/>
  <c r="W2556" i="20"/>
  <c r="W2557" i="20"/>
  <c r="W2558" i="20"/>
  <c r="W2559" i="20"/>
  <c r="W2560" i="20"/>
  <c r="W2561" i="20"/>
  <c r="W2562" i="20"/>
  <c r="W2563" i="20"/>
  <c r="W2564" i="20"/>
  <c r="W2565" i="20"/>
  <c r="W2566" i="20"/>
  <c r="W2567" i="20"/>
  <c r="W2568" i="20"/>
  <c r="W2569" i="20"/>
  <c r="W2570" i="20"/>
  <c r="W2571" i="20"/>
  <c r="W2572" i="20"/>
  <c r="W2573" i="20"/>
  <c r="W2574" i="20"/>
  <c r="W2575" i="20"/>
  <c r="W2576" i="20"/>
  <c r="W2577" i="20"/>
  <c r="W2578" i="20"/>
  <c r="W2579" i="20"/>
  <c r="W2580" i="20"/>
  <c r="W2581" i="20"/>
  <c r="W2582" i="20"/>
  <c r="W2583" i="20"/>
  <c r="W2584" i="20"/>
  <c r="W2585" i="20"/>
  <c r="W2586" i="20"/>
  <c r="W2587" i="20"/>
  <c r="W2588" i="20"/>
  <c r="W2589" i="20"/>
  <c r="W2590" i="20"/>
  <c r="W2591" i="20"/>
  <c r="W2592" i="20"/>
  <c r="W2593" i="20"/>
  <c r="W2594" i="20"/>
  <c r="W2595" i="20"/>
  <c r="W2596" i="20"/>
  <c r="W2597" i="20"/>
  <c r="W2598" i="20"/>
  <c r="W2599" i="20"/>
  <c r="W2600" i="20"/>
  <c r="W2601" i="20"/>
  <c r="W2602" i="20"/>
  <c r="W2603" i="20"/>
  <c r="W2604" i="20"/>
  <c r="W2605" i="20"/>
  <c r="W2606" i="20"/>
  <c r="W2607" i="20"/>
  <c r="W2608" i="20"/>
  <c r="W2609" i="20"/>
  <c r="W2610" i="20"/>
  <c r="W2611" i="20"/>
  <c r="W2612" i="20"/>
  <c r="W2613" i="20"/>
  <c r="W2614" i="20"/>
  <c r="W2615" i="20"/>
  <c r="W2616" i="20"/>
  <c r="W2617" i="20"/>
  <c r="W2618" i="20"/>
  <c r="W2619" i="20"/>
  <c r="W2620" i="20"/>
  <c r="W2621" i="20"/>
  <c r="W2622" i="20"/>
  <c r="W2623" i="20"/>
  <c r="W2624" i="20"/>
  <c r="W2625" i="20"/>
  <c r="W2626" i="20"/>
  <c r="W2627" i="20"/>
  <c r="W2628" i="20"/>
  <c r="W2629" i="20"/>
  <c r="W2630" i="20"/>
  <c r="W2631" i="20"/>
  <c r="W2632" i="20"/>
  <c r="W2633" i="20"/>
  <c r="W2634" i="20"/>
  <c r="W2635" i="20"/>
  <c r="W2636" i="20"/>
  <c r="W2637" i="20"/>
  <c r="W2638" i="20"/>
  <c r="W2639" i="20"/>
  <c r="W2640" i="20"/>
  <c r="W2641" i="20"/>
  <c r="W2642" i="20"/>
  <c r="W2643" i="20"/>
  <c r="W2644" i="20"/>
  <c r="W2645" i="20"/>
  <c r="W2646" i="20"/>
  <c r="W2647" i="20"/>
  <c r="W2648" i="20"/>
  <c r="W2649" i="20"/>
  <c r="W2650" i="20"/>
  <c r="W2651" i="20"/>
  <c r="W2652" i="20"/>
  <c r="W2653" i="20"/>
  <c r="W2654" i="20"/>
  <c r="W2655" i="20"/>
  <c r="W2656" i="20"/>
  <c r="W2657" i="20"/>
  <c r="W2658" i="20"/>
  <c r="W2659" i="20"/>
  <c r="W2660" i="20"/>
  <c r="W2661" i="20"/>
  <c r="W2662" i="20"/>
  <c r="W2663" i="20"/>
  <c r="W2664" i="20"/>
  <c r="W2665" i="20"/>
  <c r="W2666" i="20"/>
  <c r="W2667" i="20"/>
  <c r="W2668" i="20"/>
  <c r="W2669" i="20"/>
  <c r="W2670" i="20"/>
  <c r="W2671" i="20"/>
  <c r="W2672" i="20"/>
  <c r="W2673" i="20"/>
  <c r="W2674" i="20"/>
  <c r="W2675" i="20"/>
  <c r="W2676" i="20"/>
  <c r="W2677" i="20"/>
  <c r="W2678" i="20"/>
  <c r="W2679" i="20"/>
  <c r="W2680" i="20"/>
  <c r="W2681" i="20"/>
  <c r="W2682" i="20"/>
  <c r="W2683" i="20"/>
  <c r="W2684" i="20"/>
  <c r="W2685" i="20"/>
  <c r="W2686" i="20"/>
  <c r="W2687" i="20"/>
  <c r="W2688" i="20"/>
  <c r="W2689" i="20"/>
  <c r="W2690" i="20"/>
  <c r="W2691" i="20"/>
  <c r="W2692" i="20"/>
  <c r="W2693" i="20"/>
  <c r="W2694" i="20"/>
  <c r="W2695" i="20"/>
  <c r="W2696" i="20"/>
  <c r="W2697" i="20"/>
  <c r="W2698" i="20"/>
  <c r="W2699" i="20"/>
  <c r="W2700" i="20"/>
  <c r="W2701" i="20"/>
  <c r="W2702" i="20"/>
  <c r="W2703" i="20"/>
  <c r="W2704" i="20"/>
  <c r="W2705" i="20"/>
  <c r="W2706" i="20"/>
  <c r="W2707" i="20"/>
  <c r="W2708" i="20"/>
  <c r="W2709" i="20"/>
  <c r="W2710" i="20"/>
  <c r="W2711" i="20"/>
  <c r="W2712" i="20"/>
  <c r="W2713" i="20"/>
  <c r="W2714" i="20"/>
  <c r="W2715" i="20"/>
  <c r="W2716" i="20"/>
  <c r="W2717" i="20"/>
  <c r="W2718" i="20"/>
  <c r="W2719" i="20"/>
  <c r="W2720" i="20"/>
  <c r="W2721" i="20"/>
  <c r="W2722" i="20"/>
  <c r="W2723" i="20"/>
  <c r="W2724" i="20"/>
  <c r="W2725" i="20"/>
  <c r="W2726" i="20"/>
  <c r="W2727" i="20"/>
  <c r="W2728" i="20"/>
  <c r="W2729" i="20"/>
  <c r="W2730" i="20"/>
  <c r="W2731" i="20"/>
  <c r="W2732" i="20"/>
  <c r="W2733" i="20"/>
  <c r="W2734" i="20"/>
  <c r="W2735" i="20"/>
  <c r="W2736" i="20"/>
  <c r="W2737" i="20"/>
  <c r="W2738" i="20"/>
  <c r="W2739" i="20"/>
  <c r="W2740" i="20"/>
  <c r="W2741" i="20"/>
  <c r="W2742" i="20"/>
  <c r="W2743" i="20"/>
  <c r="W2744" i="20"/>
  <c r="W2745" i="20"/>
  <c r="W2746" i="20"/>
  <c r="W2747" i="20"/>
  <c r="W2748" i="20"/>
  <c r="W2749" i="20"/>
  <c r="W2750" i="20"/>
  <c r="W2751" i="20"/>
  <c r="W2752" i="20"/>
  <c r="W2753" i="20"/>
  <c r="W2754" i="20"/>
  <c r="W2755" i="20"/>
  <c r="W2756" i="20"/>
  <c r="W2757" i="20"/>
  <c r="W2758" i="20"/>
  <c r="W2759" i="20"/>
  <c r="W2760" i="20"/>
  <c r="W2761" i="20"/>
  <c r="W2762" i="20"/>
  <c r="W2763" i="20"/>
  <c r="W2764" i="20"/>
  <c r="W2765" i="20"/>
  <c r="W2766" i="20"/>
  <c r="W2767" i="20"/>
  <c r="W2768" i="20"/>
  <c r="W2769" i="20"/>
  <c r="W2770" i="20"/>
  <c r="W2771" i="20"/>
  <c r="W2772" i="20"/>
  <c r="W2773" i="20"/>
  <c r="W2774" i="20"/>
  <c r="W2775" i="20"/>
  <c r="W2776" i="20"/>
  <c r="W2777" i="20"/>
  <c r="W2778" i="20"/>
  <c r="W2779" i="20"/>
  <c r="W2780" i="20"/>
  <c r="W2781" i="20"/>
  <c r="W2782" i="20"/>
  <c r="W2783" i="20"/>
  <c r="W2784" i="20"/>
  <c r="W2785" i="20"/>
  <c r="W2786" i="20"/>
  <c r="W2787" i="20"/>
  <c r="W2788" i="20"/>
  <c r="W2789" i="20"/>
  <c r="W2790" i="20"/>
  <c r="W2791" i="20"/>
  <c r="W2792" i="20"/>
  <c r="W2793" i="20"/>
  <c r="W2794" i="20"/>
  <c r="W2795" i="20"/>
  <c r="W2796" i="20"/>
  <c r="W2797" i="20"/>
  <c r="W2798" i="20"/>
  <c r="W2799" i="20"/>
  <c r="W2800" i="20"/>
  <c r="W2801" i="20"/>
  <c r="W2802" i="20"/>
  <c r="W2803" i="20"/>
  <c r="W2804" i="20"/>
  <c r="W2805" i="20"/>
  <c r="W2806" i="20"/>
  <c r="W2807" i="20"/>
  <c r="W2808" i="20"/>
  <c r="W2809" i="20"/>
  <c r="W2810" i="20"/>
  <c r="W2811" i="20"/>
  <c r="W2812" i="20"/>
  <c r="W2813" i="20"/>
  <c r="W2814" i="20"/>
  <c r="W2815" i="20"/>
  <c r="W2816" i="20"/>
  <c r="W2817" i="20"/>
  <c r="W2818" i="20"/>
  <c r="W2819" i="20"/>
  <c r="W2820" i="20"/>
  <c r="W2821" i="20"/>
  <c r="W2822" i="20"/>
  <c r="W2823" i="20"/>
  <c r="W2824" i="20"/>
  <c r="W2825" i="20"/>
  <c r="W2826" i="20"/>
  <c r="W2827" i="20"/>
  <c r="W2828" i="20"/>
  <c r="W2829" i="20"/>
  <c r="W2830" i="20"/>
  <c r="W2831" i="20"/>
  <c r="W2832" i="20"/>
  <c r="W2833" i="20"/>
  <c r="W2834" i="20"/>
  <c r="W2835" i="20"/>
  <c r="W2836" i="20"/>
  <c r="W2837" i="20"/>
  <c r="W2838" i="20"/>
  <c r="W2839" i="20"/>
  <c r="W2840" i="20"/>
  <c r="W2841" i="20"/>
  <c r="W2842" i="20"/>
  <c r="W2843" i="20"/>
  <c r="W2844" i="20"/>
  <c r="W2845" i="20"/>
  <c r="W2846" i="20"/>
  <c r="W2847" i="20"/>
  <c r="W2848" i="20"/>
  <c r="W2849" i="20"/>
  <c r="W2850" i="20"/>
  <c r="W2851" i="20"/>
  <c r="W2852" i="20"/>
  <c r="W2853" i="20"/>
  <c r="W2854" i="20"/>
  <c r="W2855" i="20"/>
  <c r="W2856" i="20"/>
  <c r="W2857" i="20"/>
  <c r="W2858" i="20"/>
  <c r="W2859" i="20"/>
  <c r="W2860" i="20"/>
  <c r="W2861" i="20"/>
  <c r="W2862" i="20"/>
  <c r="W2863" i="20"/>
  <c r="W2864" i="20"/>
  <c r="W2865" i="20"/>
  <c r="W2866" i="20"/>
  <c r="W2867" i="20"/>
  <c r="W2868" i="20"/>
  <c r="W2869" i="20"/>
  <c r="W2870" i="20"/>
  <c r="W2871" i="20"/>
  <c r="W2872" i="20"/>
  <c r="W2873" i="20"/>
  <c r="W2874" i="20"/>
  <c r="W2875" i="20"/>
  <c r="W2876" i="20"/>
  <c r="W2877" i="20"/>
  <c r="W2878" i="20"/>
  <c r="W2879" i="20"/>
  <c r="W2880" i="20"/>
  <c r="W2881" i="20"/>
  <c r="W2882" i="20"/>
  <c r="W2883" i="20"/>
  <c r="W2884" i="20"/>
  <c r="W2885" i="20"/>
  <c r="W2886" i="20"/>
  <c r="W2887" i="20"/>
  <c r="W2888" i="20"/>
  <c r="W2889" i="20"/>
  <c r="W2890" i="20"/>
  <c r="W2891" i="20"/>
  <c r="W2892" i="20"/>
  <c r="W2893" i="20"/>
  <c r="W2894" i="20"/>
  <c r="W2895" i="20"/>
  <c r="W2896" i="20"/>
  <c r="W2897" i="20"/>
  <c r="W2898" i="20"/>
  <c r="W2899" i="20"/>
  <c r="W2900" i="20"/>
  <c r="W2901" i="20"/>
  <c r="W2902" i="20"/>
  <c r="W2903" i="20"/>
  <c r="W2904" i="20"/>
  <c r="W2905" i="20"/>
  <c r="W2906" i="20"/>
  <c r="W2907" i="20"/>
  <c r="W2908" i="20"/>
  <c r="W2909" i="20"/>
  <c r="W2910" i="20"/>
  <c r="W2911" i="20"/>
  <c r="W2912" i="20"/>
  <c r="W2913" i="20"/>
  <c r="W2914" i="20"/>
  <c r="W2915" i="20"/>
  <c r="W2916" i="20"/>
  <c r="W2917" i="20"/>
  <c r="W2918" i="20"/>
  <c r="W2919" i="20"/>
  <c r="W2920" i="20"/>
  <c r="W2921" i="20"/>
  <c r="W2922" i="20"/>
  <c r="W2923" i="20"/>
  <c r="W2924" i="20"/>
  <c r="W2925" i="20"/>
  <c r="W2926" i="20"/>
  <c r="W2927" i="20"/>
  <c r="W2928" i="20"/>
  <c r="W2929" i="20"/>
  <c r="W2930" i="20"/>
  <c r="W2931" i="20"/>
  <c r="W2932" i="20"/>
  <c r="W2933" i="20"/>
  <c r="W2934" i="20"/>
  <c r="W2935" i="20"/>
  <c r="W2936" i="20"/>
  <c r="W2937" i="20"/>
  <c r="W2938" i="20"/>
  <c r="W2939" i="20"/>
  <c r="W2940" i="20"/>
  <c r="W2941" i="20"/>
  <c r="W2942" i="20"/>
  <c r="W2943" i="20"/>
  <c r="W2944" i="20"/>
  <c r="W2945" i="20"/>
  <c r="W2946" i="20"/>
  <c r="W2947" i="20"/>
  <c r="W2948" i="20"/>
  <c r="W2949" i="20"/>
  <c r="W2950" i="20"/>
  <c r="W2951" i="20"/>
  <c r="W2952" i="20"/>
  <c r="W2953" i="20"/>
  <c r="W2954" i="20"/>
  <c r="W2955" i="20"/>
  <c r="W2956" i="20"/>
  <c r="W2957" i="20"/>
  <c r="W2958" i="20"/>
  <c r="W2959" i="20"/>
  <c r="W2960" i="20"/>
  <c r="W2961" i="20"/>
  <c r="W2962" i="20"/>
  <c r="W2963" i="20"/>
  <c r="W2964" i="20"/>
  <c r="W2965" i="20"/>
  <c r="W2966" i="20"/>
  <c r="W2967" i="20"/>
  <c r="W2968" i="20"/>
  <c r="W2969" i="20"/>
  <c r="W2970" i="20"/>
  <c r="W2971" i="20"/>
  <c r="W2972" i="20"/>
  <c r="W2973" i="20"/>
  <c r="W2974" i="20"/>
  <c r="W2975" i="20"/>
  <c r="W2976" i="20"/>
  <c r="W2977" i="20"/>
  <c r="W2978" i="20"/>
  <c r="W2979" i="20"/>
  <c r="W2980" i="20"/>
  <c r="W2981" i="20"/>
  <c r="W2982" i="20"/>
  <c r="W2983" i="20"/>
  <c r="W2984" i="20"/>
  <c r="W2985" i="20"/>
  <c r="W2986" i="20"/>
  <c r="W2987" i="20"/>
  <c r="W2988" i="20"/>
  <c r="W2989" i="20"/>
  <c r="W2990" i="20"/>
  <c r="W2991" i="20"/>
  <c r="W2992" i="20"/>
  <c r="W2993" i="20"/>
  <c r="W2994" i="20"/>
  <c r="W2995" i="20"/>
  <c r="W2996" i="20"/>
  <c r="W2997" i="20"/>
  <c r="W2998" i="20"/>
  <c r="W2999" i="20"/>
  <c r="W3000" i="20"/>
  <c r="W3001" i="20"/>
  <c r="W3002" i="20"/>
  <c r="W3003" i="20"/>
  <c r="W3004" i="20"/>
  <c r="W3005" i="20"/>
  <c r="W3006" i="20"/>
  <c r="W3007" i="20"/>
  <c r="W3008" i="20"/>
  <c r="W3009" i="20"/>
  <c r="W3010" i="20"/>
  <c r="W3011" i="20"/>
  <c r="W3012" i="20"/>
  <c r="W3013" i="20"/>
  <c r="W3014" i="20"/>
  <c r="W3015" i="20"/>
  <c r="W3016" i="20"/>
  <c r="W3017" i="20"/>
  <c r="W3018" i="20"/>
  <c r="W3019" i="20"/>
  <c r="W3020" i="20"/>
  <c r="W3021" i="20"/>
  <c r="W3022" i="20"/>
  <c r="W3023" i="20"/>
  <c r="W3024" i="20"/>
  <c r="W3025" i="20"/>
  <c r="W3026" i="20"/>
  <c r="W3027" i="20"/>
  <c r="W3028" i="20"/>
  <c r="W3029" i="20"/>
  <c r="W3030" i="20"/>
  <c r="W3031" i="20"/>
  <c r="W3032" i="20"/>
  <c r="W3033" i="20"/>
  <c r="W3034" i="20"/>
  <c r="W3035" i="20"/>
  <c r="W3036" i="20"/>
  <c r="W3037" i="20"/>
  <c r="W3038" i="20"/>
  <c r="W3039" i="20"/>
  <c r="W3040" i="20"/>
  <c r="W3041" i="20"/>
  <c r="W3042" i="20"/>
  <c r="W3043" i="20"/>
  <c r="W3044" i="20"/>
  <c r="W3045" i="20"/>
  <c r="W3046" i="20"/>
  <c r="W3047" i="20"/>
  <c r="W3048" i="20"/>
  <c r="W3049" i="20"/>
  <c r="W3050" i="20"/>
  <c r="W3051" i="20"/>
  <c r="W3052" i="20"/>
  <c r="W3053" i="20"/>
  <c r="W3054" i="20"/>
  <c r="W3055" i="20"/>
  <c r="W3056" i="20"/>
  <c r="W3057" i="20"/>
  <c r="W3058" i="20"/>
  <c r="W3059" i="20"/>
  <c r="W3060" i="20"/>
  <c r="W3061" i="20"/>
  <c r="W3062" i="20"/>
  <c r="W3063" i="20"/>
  <c r="W3064" i="20"/>
  <c r="W3065" i="20"/>
  <c r="W3066" i="20"/>
  <c r="W3067" i="20"/>
  <c r="W3068" i="20"/>
  <c r="W3069" i="20"/>
  <c r="W3070" i="20"/>
  <c r="W3071" i="20"/>
  <c r="W3072" i="20"/>
  <c r="W3073" i="20"/>
  <c r="W3074" i="20"/>
  <c r="W3075" i="20"/>
  <c r="W3076" i="20"/>
  <c r="W3077" i="20"/>
  <c r="W3078" i="20"/>
  <c r="W3079" i="20"/>
  <c r="W3080" i="20"/>
  <c r="W3081" i="20"/>
  <c r="W3082" i="20"/>
  <c r="W3083" i="20"/>
  <c r="W3084" i="20"/>
  <c r="W3085" i="20"/>
  <c r="W3086" i="20"/>
  <c r="W3087" i="20"/>
  <c r="W3088" i="20"/>
  <c r="W3089" i="20"/>
  <c r="W3090" i="20"/>
  <c r="W3091" i="20"/>
  <c r="W3092" i="20"/>
  <c r="W3093" i="20"/>
  <c r="W3094" i="20"/>
  <c r="W3095" i="20"/>
  <c r="W3096" i="20"/>
  <c r="W3097" i="20"/>
  <c r="W3098" i="20"/>
  <c r="W3099" i="20"/>
  <c r="W3100" i="20"/>
  <c r="W3101" i="20"/>
  <c r="W3102" i="20"/>
  <c r="W3103" i="20"/>
  <c r="W3104" i="20"/>
  <c r="W3105" i="20"/>
  <c r="W3106" i="20"/>
  <c r="W3107" i="20"/>
  <c r="W3108" i="20"/>
  <c r="W3109" i="20"/>
  <c r="W3110" i="20"/>
  <c r="W3111" i="20"/>
  <c r="W3112" i="20"/>
  <c r="W3113" i="20"/>
  <c r="W3114" i="20"/>
  <c r="W3115" i="20"/>
  <c r="W3116" i="20"/>
  <c r="W3117" i="20"/>
  <c r="W3118" i="20"/>
  <c r="W3119" i="20"/>
  <c r="W3120" i="20"/>
  <c r="W3121" i="20"/>
  <c r="W3122" i="20"/>
  <c r="W3123" i="20"/>
  <c r="W3124" i="20"/>
  <c r="W3125" i="20"/>
  <c r="W3126" i="20"/>
  <c r="W3127" i="20"/>
  <c r="W3128" i="20"/>
  <c r="W3129" i="20"/>
  <c r="W3130" i="20"/>
  <c r="W3131" i="20"/>
  <c r="W3132" i="20"/>
  <c r="W3133" i="20"/>
  <c r="W3134" i="20"/>
  <c r="W3135" i="20"/>
  <c r="W3136" i="20"/>
  <c r="W3137" i="20"/>
  <c r="W3138" i="20"/>
  <c r="W3139" i="20"/>
  <c r="W3140" i="20"/>
  <c r="W3141" i="20"/>
  <c r="W3142" i="20"/>
  <c r="W3143" i="20"/>
  <c r="W3144" i="20"/>
  <c r="W3145" i="20"/>
  <c r="W3146" i="20"/>
  <c r="W3147" i="20"/>
  <c r="W3148" i="20"/>
  <c r="W3149" i="20"/>
  <c r="W3150" i="20"/>
  <c r="W3151" i="20"/>
  <c r="W3152" i="20"/>
  <c r="W3153" i="20"/>
  <c r="W3154" i="20"/>
  <c r="W3155" i="20"/>
  <c r="W3156" i="20"/>
  <c r="W3157" i="20"/>
  <c r="W3158" i="20"/>
  <c r="W3159" i="20"/>
  <c r="W3160" i="20"/>
  <c r="W3161" i="20"/>
  <c r="W3162" i="20"/>
  <c r="W3163" i="20"/>
  <c r="W3164" i="20"/>
  <c r="W3165" i="20"/>
  <c r="W3166" i="20"/>
  <c r="W3167" i="20"/>
  <c r="W3168" i="20"/>
  <c r="W3169" i="20"/>
  <c r="W3170" i="20"/>
  <c r="W3171" i="20"/>
  <c r="W3172" i="20"/>
  <c r="W3173" i="20"/>
  <c r="W3174" i="20"/>
  <c r="W3175" i="20"/>
  <c r="W3176" i="20"/>
  <c r="W3177" i="20"/>
  <c r="W3178" i="20"/>
  <c r="W3179" i="20"/>
  <c r="W3180" i="20"/>
  <c r="W3181" i="20"/>
  <c r="W3182" i="20"/>
  <c r="W3183" i="20"/>
  <c r="W3184" i="20"/>
  <c r="W3185" i="20"/>
  <c r="W3186" i="20"/>
  <c r="W3187" i="20"/>
  <c r="W3188" i="20"/>
  <c r="W3189" i="20"/>
  <c r="W3190" i="20"/>
  <c r="W3191" i="20"/>
  <c r="W3192" i="20"/>
  <c r="W3193" i="20"/>
  <c r="W3194" i="20"/>
  <c r="W3195" i="20"/>
  <c r="W3196" i="20"/>
  <c r="W3197" i="20"/>
  <c r="W3198" i="20"/>
  <c r="W3199" i="20"/>
  <c r="W3200" i="20"/>
  <c r="W3201" i="20"/>
  <c r="W3202" i="20"/>
  <c r="W3203" i="20"/>
  <c r="W3204" i="20"/>
  <c r="W3205" i="20"/>
  <c r="W3206" i="20"/>
  <c r="W3207" i="20"/>
  <c r="W3208" i="20"/>
  <c r="W3209" i="20"/>
  <c r="W3210" i="20"/>
  <c r="W3211" i="20"/>
  <c r="W3212" i="20"/>
  <c r="W3213" i="20"/>
  <c r="W3214" i="20"/>
  <c r="W3215" i="20"/>
  <c r="W3216" i="20"/>
  <c r="W3217" i="20"/>
  <c r="W3218" i="20"/>
  <c r="W3219" i="20"/>
  <c r="W3220" i="20"/>
  <c r="W3221" i="20"/>
  <c r="W3222" i="20"/>
  <c r="W3223" i="20"/>
  <c r="W3224" i="20"/>
  <c r="W3225" i="20"/>
  <c r="W3226" i="20"/>
  <c r="W3227" i="20"/>
  <c r="W3228" i="20"/>
  <c r="W3229" i="20"/>
  <c r="W3230" i="20"/>
  <c r="W3231" i="20"/>
  <c r="W3232" i="20"/>
  <c r="W3233" i="20"/>
  <c r="W3234" i="20"/>
  <c r="W3235" i="20"/>
  <c r="W3236" i="20"/>
  <c r="W3237" i="20"/>
  <c r="W3238" i="20"/>
  <c r="W3239" i="20"/>
  <c r="W3240" i="20"/>
  <c r="W3241" i="20"/>
  <c r="W3242" i="20"/>
  <c r="W3243" i="20"/>
  <c r="W3244" i="20"/>
  <c r="W3245" i="20"/>
  <c r="W3246" i="20"/>
  <c r="W3247" i="20"/>
  <c r="W3248" i="20"/>
  <c r="W3249" i="20"/>
  <c r="W3250" i="20"/>
  <c r="W3251" i="20"/>
  <c r="W3252" i="20"/>
  <c r="W3253" i="20"/>
  <c r="W3254" i="20"/>
  <c r="W3255" i="20"/>
  <c r="W3256" i="20"/>
  <c r="W3257" i="20"/>
  <c r="W3258" i="20"/>
  <c r="W3259" i="20"/>
  <c r="W3260" i="20"/>
  <c r="W3261" i="20"/>
  <c r="W3262" i="20"/>
  <c r="W3263" i="20"/>
  <c r="W3264" i="20"/>
  <c r="W3265" i="20"/>
  <c r="W3266" i="20"/>
  <c r="W3267" i="20"/>
  <c r="W3268" i="20"/>
  <c r="W3269" i="20"/>
  <c r="W3270" i="20"/>
  <c r="W3271" i="20"/>
  <c r="W3272" i="20"/>
  <c r="W3273" i="20"/>
  <c r="W3274" i="20"/>
  <c r="W3275" i="20"/>
  <c r="W3276" i="20"/>
  <c r="W3277" i="20"/>
  <c r="W3278" i="20"/>
  <c r="W3279" i="20"/>
  <c r="W3280" i="20"/>
  <c r="W3281" i="20"/>
  <c r="W3282" i="20"/>
  <c r="W3283" i="20"/>
  <c r="W3284" i="20"/>
  <c r="W3285" i="20"/>
  <c r="W3286" i="20"/>
  <c r="W3287" i="20"/>
  <c r="W3288" i="20"/>
  <c r="W3289" i="20"/>
  <c r="W3290" i="20"/>
  <c r="W3291" i="20"/>
  <c r="W3292" i="20"/>
  <c r="W3293" i="20"/>
  <c r="W3294" i="20"/>
  <c r="W3295" i="20"/>
  <c r="W3296" i="20"/>
  <c r="W3297" i="20"/>
  <c r="W3298" i="20"/>
  <c r="W3299" i="20"/>
  <c r="W3300" i="20"/>
  <c r="W3301" i="20"/>
  <c r="W3302" i="20"/>
  <c r="W3303" i="20"/>
  <c r="W3304" i="20"/>
  <c r="W3305" i="20"/>
  <c r="W3306" i="20"/>
  <c r="W3307" i="20"/>
  <c r="W3308" i="20"/>
  <c r="W3309" i="20"/>
  <c r="W3310" i="20"/>
  <c r="W3311" i="20"/>
  <c r="W3312" i="20"/>
  <c r="W3313" i="20"/>
  <c r="W3314" i="20"/>
  <c r="W3315" i="20"/>
  <c r="W3316" i="20"/>
  <c r="W3317" i="20"/>
  <c r="W3318" i="20"/>
  <c r="W3319" i="20"/>
  <c r="W3320" i="20"/>
  <c r="W3321" i="20"/>
  <c r="W3322" i="20"/>
  <c r="W3323" i="20"/>
  <c r="W3324" i="20"/>
  <c r="W3325" i="20"/>
  <c r="W3326" i="20"/>
  <c r="W3327" i="20"/>
  <c r="W3328" i="20"/>
  <c r="W3329" i="20"/>
  <c r="W3330" i="20"/>
  <c r="W3331" i="20"/>
  <c r="W3332" i="20"/>
  <c r="W3333" i="20"/>
  <c r="W3334" i="20"/>
  <c r="W3335" i="20"/>
  <c r="W3336" i="20"/>
  <c r="W3337" i="20"/>
  <c r="W3338" i="20"/>
  <c r="W3339" i="20"/>
  <c r="W3340" i="20"/>
  <c r="W3341" i="20"/>
  <c r="W3342" i="20"/>
  <c r="W3343" i="20"/>
  <c r="W3344" i="20"/>
  <c r="W3345" i="20"/>
  <c r="W3346" i="20"/>
  <c r="W3347" i="20"/>
  <c r="W3348" i="20"/>
  <c r="W3349" i="20"/>
  <c r="W3350" i="20"/>
  <c r="W3351" i="20"/>
  <c r="W3352" i="20"/>
  <c r="W3353" i="20"/>
  <c r="W3354" i="20"/>
  <c r="W3355" i="20"/>
  <c r="W3356" i="20"/>
  <c r="W3357" i="20"/>
  <c r="W3358" i="20"/>
  <c r="W3359" i="20"/>
  <c r="W3360" i="20"/>
  <c r="W3361" i="20"/>
  <c r="W3362" i="20"/>
  <c r="W3363" i="20"/>
  <c r="W3364" i="20"/>
  <c r="W3365" i="20"/>
  <c r="W3366" i="20"/>
  <c r="W3367" i="20"/>
  <c r="W3368" i="20"/>
  <c r="W3369" i="20"/>
  <c r="W3370" i="20"/>
  <c r="W3371" i="20"/>
  <c r="W3372" i="20"/>
  <c r="W3373" i="20"/>
  <c r="W3374" i="20"/>
  <c r="W3375" i="20"/>
  <c r="W3376" i="20"/>
  <c r="W3377" i="20"/>
  <c r="W3378" i="20"/>
  <c r="W3379" i="20"/>
  <c r="W3380" i="20"/>
  <c r="W3381" i="20"/>
  <c r="W3382" i="20"/>
  <c r="W3383" i="20"/>
  <c r="W3384" i="20"/>
  <c r="W3385" i="20"/>
  <c r="W3386" i="20"/>
  <c r="W3387" i="20"/>
  <c r="W3388" i="20"/>
  <c r="W3389" i="20"/>
  <c r="W3390" i="20"/>
  <c r="W3391" i="20"/>
  <c r="W3392" i="20"/>
  <c r="W3393" i="20"/>
  <c r="W3394" i="20"/>
  <c r="W3395" i="20"/>
  <c r="W3396" i="20"/>
  <c r="W3397" i="20"/>
  <c r="W3398" i="20"/>
  <c r="W3399" i="20"/>
  <c r="W3400" i="20"/>
  <c r="W3401" i="20"/>
  <c r="W3402" i="20"/>
  <c r="W3403" i="20"/>
  <c r="W3404" i="20"/>
  <c r="W3405" i="20"/>
  <c r="W3406" i="20"/>
  <c r="W3407" i="20"/>
  <c r="W3408" i="20"/>
  <c r="W3409" i="20"/>
  <c r="W3410" i="20"/>
  <c r="W3411" i="20"/>
  <c r="W3412" i="20"/>
  <c r="W3413" i="20"/>
  <c r="W3414" i="20"/>
  <c r="W3415" i="20"/>
  <c r="W3416" i="20"/>
  <c r="W3417" i="20"/>
  <c r="W3418" i="20"/>
  <c r="W3419" i="20"/>
  <c r="W3420" i="20"/>
  <c r="W3421" i="20"/>
  <c r="W3422" i="20"/>
  <c r="W3423" i="20"/>
  <c r="W3424" i="20"/>
  <c r="W3425" i="20"/>
  <c r="W3426" i="20"/>
  <c r="W3427" i="20"/>
  <c r="W3428" i="20"/>
  <c r="W3429" i="20"/>
  <c r="W3430" i="20"/>
  <c r="W3431" i="20"/>
  <c r="W3432" i="20"/>
  <c r="W3433" i="20"/>
  <c r="W3434" i="20"/>
  <c r="W3435" i="20"/>
  <c r="W3436" i="20"/>
  <c r="W3437" i="20"/>
  <c r="W3438" i="20"/>
  <c r="W3439" i="20"/>
  <c r="W3440" i="20"/>
  <c r="W3441" i="20"/>
  <c r="W3442" i="20"/>
  <c r="W3443" i="20"/>
  <c r="W3444" i="20"/>
  <c r="W3445" i="20"/>
  <c r="W3446" i="20"/>
  <c r="W3447" i="20"/>
  <c r="W3448" i="20"/>
  <c r="W3449" i="20"/>
  <c r="W3450" i="20"/>
  <c r="W3451" i="20"/>
  <c r="W3452" i="20"/>
  <c r="W3453" i="20"/>
  <c r="W3454" i="20"/>
  <c r="W3455" i="20"/>
  <c r="W3456" i="20"/>
  <c r="W3457" i="20"/>
  <c r="W3458" i="20"/>
  <c r="W3459" i="20"/>
  <c r="W3460" i="20"/>
  <c r="W3461" i="20"/>
  <c r="W3462" i="20"/>
  <c r="W3463" i="20"/>
  <c r="W3464" i="20"/>
  <c r="W3465" i="20"/>
  <c r="W3466" i="20"/>
  <c r="W3467" i="20"/>
  <c r="W3468" i="20"/>
  <c r="W3469" i="20"/>
  <c r="W3470" i="20"/>
  <c r="W3471" i="20"/>
  <c r="W3472" i="20"/>
  <c r="W3473" i="20"/>
  <c r="W3474" i="20"/>
  <c r="W3475" i="20"/>
  <c r="W3476" i="20"/>
  <c r="W3477" i="20"/>
  <c r="W3478" i="20"/>
  <c r="W3479" i="20"/>
  <c r="W3480" i="20"/>
  <c r="W3481" i="20"/>
  <c r="W3482" i="20"/>
  <c r="W3483" i="20"/>
  <c r="W3484" i="20"/>
  <c r="W3485" i="20"/>
  <c r="W3486" i="20"/>
  <c r="W3487" i="20"/>
  <c r="W3488" i="20"/>
  <c r="W3489" i="20"/>
  <c r="W3490" i="20"/>
  <c r="W3491" i="20"/>
  <c r="W3492" i="20"/>
  <c r="W3493" i="20"/>
  <c r="W3494" i="20"/>
  <c r="W3495" i="20"/>
  <c r="W3496" i="20"/>
  <c r="W3497" i="20"/>
  <c r="W3498" i="20"/>
  <c r="W3499" i="20"/>
  <c r="W3500" i="20"/>
  <c r="W3501" i="20"/>
  <c r="W3502" i="20"/>
  <c r="W3503" i="20"/>
  <c r="W3504" i="20"/>
  <c r="W3505" i="20"/>
  <c r="W3506" i="20"/>
  <c r="W3507" i="20"/>
  <c r="W3508" i="20"/>
  <c r="W3509" i="20"/>
  <c r="W3510" i="20"/>
  <c r="W3511" i="20"/>
  <c r="W3512" i="20"/>
  <c r="W3513" i="20"/>
  <c r="W3514" i="20"/>
  <c r="W3515" i="20"/>
  <c r="W3516" i="20"/>
  <c r="W3517" i="20"/>
  <c r="W3518" i="20"/>
  <c r="W3519" i="20"/>
  <c r="W3520" i="20"/>
  <c r="W3521" i="20"/>
  <c r="W3522" i="20"/>
  <c r="W3523" i="20"/>
  <c r="W3524" i="20"/>
  <c r="W3525" i="20"/>
  <c r="W3526" i="20"/>
  <c r="W3527" i="20"/>
  <c r="W3528" i="20"/>
  <c r="W3529" i="20"/>
  <c r="W3530" i="20"/>
  <c r="W3531" i="20"/>
  <c r="W3532" i="20"/>
  <c r="W3533" i="20"/>
  <c r="W3534" i="20"/>
  <c r="W3535" i="20"/>
  <c r="W3536" i="20"/>
  <c r="W3537" i="20"/>
  <c r="W3538" i="20"/>
  <c r="W3539" i="20"/>
  <c r="W3540" i="20"/>
  <c r="W3541" i="20"/>
  <c r="W3542" i="20"/>
  <c r="W3543" i="20"/>
  <c r="W3544" i="20"/>
  <c r="W3545" i="20"/>
  <c r="W3546" i="20"/>
  <c r="W3547" i="20"/>
  <c r="W3548" i="20"/>
  <c r="W3549" i="20"/>
  <c r="W3550" i="20"/>
  <c r="W3551" i="20"/>
  <c r="W3552" i="20"/>
  <c r="W3553" i="20"/>
  <c r="W3554" i="20"/>
  <c r="W3555" i="20"/>
  <c r="W3556" i="20"/>
  <c r="W3557" i="20"/>
  <c r="W3558" i="20"/>
  <c r="W3559" i="20"/>
  <c r="W3560" i="20"/>
  <c r="W3561" i="20"/>
  <c r="W3562" i="20"/>
  <c r="W3563" i="20"/>
  <c r="W3564" i="20"/>
  <c r="W3565" i="20"/>
  <c r="W3566" i="20"/>
  <c r="W3567" i="20"/>
  <c r="W3568" i="20"/>
  <c r="W3569" i="20"/>
  <c r="W3570" i="20"/>
  <c r="W3571" i="20"/>
  <c r="W3572" i="20"/>
  <c r="W3573" i="20"/>
  <c r="W3574" i="20"/>
  <c r="W3575" i="20"/>
  <c r="W3576" i="20"/>
  <c r="W3577" i="20"/>
  <c r="W3578" i="20"/>
  <c r="W3579" i="20"/>
  <c r="W3580" i="20"/>
  <c r="W3581" i="20"/>
  <c r="W3582" i="20"/>
  <c r="W3583" i="20"/>
  <c r="W3584" i="20"/>
  <c r="W3585" i="20"/>
  <c r="W3586" i="20"/>
  <c r="W3587" i="20"/>
  <c r="W3588" i="20"/>
  <c r="W3589" i="20"/>
  <c r="W3590" i="20"/>
  <c r="W3591" i="20"/>
  <c r="W3592" i="20"/>
  <c r="W3593" i="20"/>
  <c r="W3594" i="20"/>
  <c r="W3595" i="20"/>
  <c r="W3596" i="20"/>
  <c r="W3597" i="20"/>
  <c r="W3598" i="20"/>
  <c r="W3599" i="20"/>
  <c r="W3600" i="20"/>
  <c r="W3601" i="20"/>
  <c r="W3602" i="20"/>
  <c r="W3603" i="20"/>
  <c r="W3604" i="20"/>
  <c r="W3605" i="20"/>
  <c r="W3606" i="20"/>
  <c r="W3607" i="20"/>
  <c r="W3608" i="20"/>
  <c r="W3609" i="20"/>
  <c r="W3610" i="20"/>
  <c r="W3611" i="20"/>
  <c r="W3612" i="20"/>
  <c r="W3613" i="20"/>
  <c r="W3614" i="20"/>
  <c r="W3615" i="20"/>
  <c r="W3616" i="20"/>
  <c r="W3617" i="20"/>
  <c r="W3618" i="20"/>
  <c r="W3619" i="20"/>
  <c r="W3620" i="20"/>
  <c r="W3621" i="20"/>
  <c r="W3622" i="20"/>
  <c r="W3623" i="20"/>
  <c r="W3624" i="20"/>
  <c r="W3625" i="20"/>
  <c r="W3626" i="20"/>
  <c r="W3627" i="20"/>
  <c r="W3628" i="20"/>
  <c r="W3629" i="20"/>
  <c r="W3630" i="20"/>
  <c r="W3631" i="20"/>
  <c r="W3632" i="20"/>
  <c r="W3633" i="20"/>
  <c r="W3634" i="20"/>
  <c r="W3635" i="20"/>
  <c r="W3636" i="20"/>
  <c r="W3637" i="20"/>
  <c r="W3638" i="20"/>
  <c r="W3639" i="20"/>
  <c r="W3640" i="20"/>
  <c r="W3641" i="20"/>
  <c r="W3642" i="20"/>
  <c r="W3643" i="20"/>
  <c r="W3644" i="20"/>
  <c r="W3645" i="20"/>
  <c r="W3646" i="20"/>
  <c r="W3647" i="20"/>
  <c r="W3648" i="20"/>
  <c r="W3649" i="20"/>
  <c r="W3650" i="20"/>
  <c r="W3651" i="20"/>
  <c r="W3652" i="20"/>
  <c r="W3653" i="20"/>
  <c r="W3654" i="20"/>
  <c r="W3655" i="20"/>
  <c r="W3656" i="20"/>
  <c r="W3657" i="20"/>
  <c r="W3658" i="20"/>
  <c r="W3659" i="20"/>
  <c r="W3660" i="20"/>
  <c r="W3661" i="20"/>
  <c r="W3662" i="20"/>
  <c r="W3663" i="20"/>
  <c r="W3664" i="20"/>
  <c r="W3665" i="20"/>
  <c r="W3666" i="20"/>
  <c r="W3667" i="20"/>
  <c r="W3668" i="20"/>
  <c r="W3669" i="20"/>
  <c r="W3670" i="20"/>
  <c r="W3671" i="20"/>
  <c r="W3672" i="20"/>
  <c r="W3673" i="20"/>
  <c r="W3674" i="20"/>
  <c r="W3675" i="20"/>
  <c r="W3676" i="20"/>
  <c r="W3677" i="20"/>
  <c r="W3678" i="20"/>
  <c r="W3679" i="20"/>
  <c r="W3680" i="20"/>
  <c r="W3681" i="20"/>
  <c r="W3682" i="20"/>
  <c r="W3683" i="20"/>
  <c r="W3684" i="20"/>
  <c r="W3685" i="20"/>
  <c r="W3686" i="20"/>
  <c r="W3687" i="20"/>
  <c r="W3688" i="20"/>
  <c r="W3689" i="20"/>
  <c r="W3690" i="20"/>
  <c r="W3691" i="20"/>
  <c r="W3692" i="20"/>
  <c r="W3693" i="20"/>
  <c r="W3694" i="20"/>
  <c r="W3695" i="20"/>
  <c r="W3696" i="20"/>
  <c r="W3697" i="20"/>
  <c r="W3698" i="20"/>
  <c r="W3699" i="20"/>
  <c r="W3700" i="20"/>
  <c r="W3701" i="20"/>
  <c r="W3702" i="20"/>
  <c r="W3703" i="20"/>
  <c r="W3704" i="20"/>
  <c r="W3705" i="20"/>
  <c r="W3706" i="20"/>
  <c r="W3707" i="20"/>
  <c r="W3708" i="20"/>
  <c r="W3709" i="20"/>
  <c r="W3710" i="20"/>
  <c r="W3711" i="20"/>
  <c r="W3712" i="20"/>
  <c r="W3713" i="20"/>
  <c r="W3714" i="20"/>
  <c r="W3715" i="20"/>
  <c r="W3716" i="20"/>
  <c r="W3717" i="20"/>
  <c r="W3718" i="20"/>
  <c r="W3719" i="20"/>
  <c r="W3720" i="20"/>
  <c r="W3721" i="20"/>
  <c r="W3722" i="20"/>
  <c r="W3723" i="20"/>
  <c r="W3724" i="20"/>
  <c r="W3725" i="20"/>
  <c r="W3726" i="20"/>
  <c r="W3727" i="20"/>
  <c r="W3728" i="20"/>
  <c r="W3729" i="20"/>
  <c r="W3730" i="20"/>
  <c r="W3731" i="20"/>
  <c r="W3732" i="20"/>
  <c r="W3733" i="20"/>
  <c r="W3734" i="20"/>
  <c r="W3735" i="20"/>
  <c r="W3736" i="20"/>
  <c r="W3737" i="20"/>
  <c r="W3738" i="20"/>
  <c r="W3739" i="20"/>
  <c r="W3740" i="20"/>
  <c r="W3741" i="20"/>
  <c r="W3742" i="20"/>
  <c r="W3743" i="20"/>
  <c r="W3744" i="20"/>
  <c r="W3745" i="20"/>
  <c r="W3746" i="20"/>
  <c r="W3747" i="20"/>
  <c r="W3748" i="20"/>
  <c r="W3749" i="20"/>
  <c r="W3750" i="20"/>
  <c r="W3751" i="20"/>
  <c r="W3752" i="20"/>
  <c r="W3753" i="20"/>
  <c r="W3754" i="20"/>
  <c r="W3755" i="20"/>
  <c r="W3756" i="20"/>
  <c r="W3757" i="20"/>
  <c r="W3758" i="20"/>
  <c r="W3759" i="20"/>
  <c r="W3760" i="20"/>
  <c r="W3761" i="20"/>
  <c r="W3762" i="20"/>
  <c r="W3763" i="20"/>
  <c r="W3764" i="20"/>
  <c r="W3765" i="20"/>
  <c r="W3766" i="20"/>
  <c r="W3767" i="20"/>
  <c r="W3768" i="20"/>
  <c r="W3769" i="20"/>
  <c r="W3770" i="20"/>
  <c r="W3771" i="20"/>
  <c r="W3772" i="20"/>
  <c r="W3773" i="20"/>
  <c r="W3774" i="20"/>
  <c r="W3775" i="20"/>
  <c r="W3776" i="20"/>
  <c r="W3777" i="20"/>
  <c r="W3778" i="20"/>
  <c r="W3779" i="20"/>
  <c r="W3780" i="20"/>
  <c r="W3781" i="20"/>
  <c r="W3782" i="20"/>
  <c r="W3783" i="20"/>
  <c r="W3784" i="20"/>
  <c r="W3785" i="20"/>
  <c r="W3786" i="20"/>
  <c r="W3787" i="20"/>
  <c r="W3788" i="20"/>
  <c r="W3789" i="20"/>
  <c r="W3790" i="20"/>
  <c r="W3791" i="20"/>
  <c r="W3792" i="20"/>
  <c r="W3793" i="20"/>
  <c r="W3794" i="20"/>
  <c r="W3795" i="20"/>
  <c r="W3796" i="20"/>
  <c r="W3797" i="20"/>
  <c r="W3798" i="20"/>
  <c r="W3799" i="20"/>
  <c r="W3800" i="20"/>
  <c r="W3801" i="20"/>
  <c r="W3802" i="20"/>
  <c r="W3803" i="20"/>
  <c r="W3804" i="20"/>
  <c r="W3805" i="20"/>
  <c r="W3806" i="20"/>
  <c r="W3807" i="20"/>
  <c r="W3808" i="20"/>
  <c r="W3809" i="20"/>
  <c r="W3810" i="20"/>
  <c r="W3811" i="20"/>
  <c r="W3812" i="20"/>
  <c r="W3813" i="20"/>
  <c r="W3814" i="20"/>
  <c r="W3815" i="20"/>
  <c r="W3816" i="20"/>
  <c r="W3817" i="20"/>
  <c r="W3818" i="20"/>
  <c r="W3819" i="20"/>
  <c r="W3820" i="20"/>
  <c r="W3821" i="20"/>
  <c r="W3822" i="20"/>
  <c r="W3823" i="20"/>
  <c r="W3824" i="20"/>
  <c r="W3825" i="20"/>
  <c r="W3826" i="20"/>
  <c r="W3827" i="20"/>
  <c r="W3828" i="20"/>
  <c r="W3829" i="20"/>
  <c r="W3830" i="20"/>
  <c r="W3831" i="20"/>
  <c r="W3832" i="20"/>
  <c r="W3833" i="20"/>
  <c r="W3834" i="20"/>
  <c r="W3835" i="20"/>
  <c r="W3836" i="20"/>
  <c r="W3837" i="20"/>
  <c r="W3838" i="20"/>
  <c r="W3839" i="20"/>
  <c r="W3840" i="20"/>
  <c r="W3841" i="20"/>
  <c r="W3842" i="20"/>
  <c r="W3843" i="20"/>
  <c r="W3844" i="20"/>
  <c r="W3845" i="20"/>
  <c r="W3846" i="20"/>
  <c r="W3847" i="20"/>
  <c r="W3848" i="20"/>
  <c r="W3849" i="20"/>
  <c r="W3850" i="20"/>
  <c r="W3851" i="20"/>
  <c r="W3852" i="20"/>
  <c r="W3853" i="20"/>
  <c r="W3854" i="20"/>
  <c r="W3855" i="20"/>
  <c r="W3856" i="20"/>
  <c r="W3857" i="20"/>
  <c r="W3858" i="20"/>
  <c r="W3859" i="20"/>
  <c r="W3860" i="20"/>
  <c r="W3861" i="20"/>
  <c r="W3862" i="20"/>
  <c r="W3863" i="20"/>
  <c r="W3864" i="20"/>
  <c r="W3865" i="20"/>
  <c r="W3866" i="20"/>
  <c r="W3867" i="20"/>
  <c r="W3868" i="20"/>
  <c r="W3869" i="20"/>
  <c r="W3870" i="20"/>
  <c r="W3871" i="20"/>
  <c r="W3872" i="20"/>
  <c r="W3873" i="20"/>
  <c r="W3874" i="20"/>
  <c r="W3875" i="20"/>
  <c r="W3876" i="20"/>
  <c r="W3877" i="20"/>
  <c r="W3878" i="20"/>
  <c r="W3879" i="20"/>
  <c r="W3880" i="20"/>
  <c r="W3881" i="20"/>
  <c r="W3882" i="20"/>
  <c r="W3883" i="20"/>
  <c r="W3884" i="20"/>
  <c r="W3885" i="20"/>
  <c r="W3886" i="20"/>
  <c r="W3887" i="20"/>
  <c r="W3888" i="20"/>
  <c r="W3889" i="20"/>
  <c r="W3890" i="20"/>
  <c r="W3891" i="20"/>
  <c r="W3892" i="20"/>
  <c r="W3893" i="20"/>
  <c r="W3894" i="20"/>
  <c r="W3895" i="20"/>
  <c r="W3896" i="20"/>
  <c r="W3897" i="20"/>
  <c r="W3898" i="20"/>
  <c r="W3899" i="20"/>
  <c r="W3900" i="20"/>
  <c r="W3901" i="20"/>
  <c r="W3902" i="20"/>
  <c r="W3903" i="20"/>
  <c r="W3904" i="20"/>
  <c r="W3905" i="20"/>
  <c r="W3906" i="20"/>
  <c r="W3907" i="20"/>
  <c r="W3908" i="20"/>
  <c r="W3909" i="20"/>
  <c r="W3910" i="20"/>
  <c r="W3911" i="20"/>
  <c r="W3912" i="20"/>
  <c r="W3913" i="20"/>
  <c r="W3914" i="20"/>
  <c r="W3915" i="20"/>
  <c r="W3916" i="20"/>
  <c r="W3917" i="20"/>
  <c r="W3918" i="20"/>
  <c r="W3919" i="20"/>
  <c r="W3920" i="20"/>
  <c r="W3921" i="20"/>
  <c r="W3922" i="20"/>
  <c r="W3923" i="20"/>
  <c r="W3924" i="20"/>
  <c r="W3925" i="20"/>
  <c r="W3926" i="20"/>
  <c r="W3927" i="20"/>
  <c r="W3928" i="20"/>
  <c r="W3929" i="20"/>
  <c r="W3930" i="20"/>
  <c r="W3931" i="20"/>
  <c r="W3932" i="20"/>
  <c r="W3933" i="20"/>
  <c r="W3934" i="20"/>
  <c r="W3935" i="20"/>
  <c r="W3936" i="20"/>
  <c r="W3937" i="20"/>
  <c r="W3938" i="20"/>
  <c r="W3939" i="20"/>
  <c r="W3940" i="20"/>
  <c r="W3941" i="20"/>
  <c r="W3942" i="20"/>
  <c r="W3943" i="20"/>
  <c r="W3944" i="20"/>
  <c r="W3945" i="20"/>
  <c r="W3946" i="20"/>
  <c r="W3947" i="20"/>
  <c r="W3948" i="20"/>
  <c r="W3949" i="20"/>
  <c r="W3950" i="20"/>
  <c r="W3951" i="20"/>
  <c r="W3952" i="20"/>
  <c r="W3953" i="20"/>
  <c r="W3954" i="20"/>
  <c r="W3955" i="20"/>
  <c r="W3956" i="20"/>
  <c r="W3957" i="20"/>
  <c r="W3958" i="20"/>
  <c r="W3959" i="20"/>
  <c r="W3960" i="20"/>
  <c r="W3961" i="20"/>
  <c r="W3962" i="20"/>
  <c r="W3963" i="20"/>
  <c r="W3964" i="20"/>
  <c r="W3965" i="20"/>
  <c r="W3966" i="20"/>
  <c r="W3967" i="20"/>
  <c r="W3968" i="20"/>
  <c r="W3969" i="20"/>
  <c r="W3970" i="20"/>
  <c r="W3971" i="20"/>
  <c r="W3972" i="20"/>
  <c r="W3973" i="20"/>
  <c r="W3974" i="20"/>
  <c r="W3975" i="20"/>
  <c r="W3976" i="20"/>
  <c r="W3977" i="20"/>
  <c r="W3978" i="20"/>
  <c r="W3979" i="20"/>
  <c r="W3980" i="20"/>
  <c r="W3981" i="20"/>
  <c r="W3982" i="20"/>
  <c r="W3983" i="20"/>
  <c r="W3984" i="20"/>
  <c r="W3985" i="20"/>
  <c r="W3986" i="20"/>
  <c r="W3987" i="20"/>
  <c r="W3988" i="20"/>
  <c r="W3989" i="20"/>
  <c r="W3990" i="20"/>
  <c r="W3991" i="20"/>
  <c r="W3992" i="20"/>
  <c r="W3993" i="20"/>
  <c r="W3994" i="20"/>
  <c r="W3995" i="20"/>
  <c r="W3996" i="20"/>
  <c r="W3997" i="20"/>
  <c r="W3998" i="20"/>
  <c r="W3999" i="20"/>
  <c r="W4000" i="20"/>
  <c r="W4001" i="20"/>
  <c r="W4002" i="20"/>
  <c r="W4003" i="20"/>
  <c r="W4004" i="20"/>
  <c r="V6" i="20"/>
  <c r="X6" i="20" s="1"/>
  <c r="V7" i="20"/>
  <c r="V8" i="20"/>
  <c r="V9" i="20"/>
  <c r="V10" i="20"/>
  <c r="V11" i="20"/>
  <c r="V12" i="20"/>
  <c r="V13" i="20"/>
  <c r="V14" i="20"/>
  <c r="V15" i="20"/>
  <c r="V16" i="20"/>
  <c r="V17" i="20"/>
  <c r="V18" i="20"/>
  <c r="V19" i="20"/>
  <c r="V20" i="20"/>
  <c r="V21" i="20"/>
  <c r="V22" i="20"/>
  <c r="V23" i="20"/>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V209" i="20"/>
  <c r="V210" i="20"/>
  <c r="V211" i="20"/>
  <c r="V212" i="20"/>
  <c r="V213" i="20"/>
  <c r="V214" i="20"/>
  <c r="V215" i="20"/>
  <c r="V216" i="20"/>
  <c r="V217" i="20"/>
  <c r="V218" i="20"/>
  <c r="V219" i="20"/>
  <c r="V220" i="20"/>
  <c r="V221" i="20"/>
  <c r="V222" i="20"/>
  <c r="V223" i="20"/>
  <c r="V224" i="20"/>
  <c r="V225" i="20"/>
  <c r="V226" i="20"/>
  <c r="V227" i="20"/>
  <c r="V228" i="20"/>
  <c r="V229" i="20"/>
  <c r="V230" i="20"/>
  <c r="V231" i="20"/>
  <c r="V232" i="20"/>
  <c r="V233" i="20"/>
  <c r="V234" i="20"/>
  <c r="V235" i="20"/>
  <c r="V236" i="20"/>
  <c r="V237" i="20"/>
  <c r="V238" i="20"/>
  <c r="V239" i="20"/>
  <c r="V240" i="20"/>
  <c r="V241" i="20"/>
  <c r="V242" i="20"/>
  <c r="V243" i="20"/>
  <c r="V244" i="20"/>
  <c r="V245" i="20"/>
  <c r="V246" i="20"/>
  <c r="V247" i="20"/>
  <c r="V248" i="20"/>
  <c r="V249" i="20"/>
  <c r="V250" i="20"/>
  <c r="V251" i="20"/>
  <c r="V252" i="20"/>
  <c r="V253" i="20"/>
  <c r="V254" i="20"/>
  <c r="V255" i="20"/>
  <c r="V256" i="20"/>
  <c r="V257" i="20"/>
  <c r="V258" i="20"/>
  <c r="V259" i="20"/>
  <c r="V260" i="20"/>
  <c r="V261" i="20"/>
  <c r="V262" i="20"/>
  <c r="V263" i="20"/>
  <c r="V264" i="20"/>
  <c r="V265" i="20"/>
  <c r="V266" i="20"/>
  <c r="V267" i="20"/>
  <c r="V268" i="20"/>
  <c r="V269" i="20"/>
  <c r="V270" i="20"/>
  <c r="V271" i="20"/>
  <c r="V272" i="20"/>
  <c r="V273" i="20"/>
  <c r="V274" i="20"/>
  <c r="V275" i="20"/>
  <c r="V276" i="20"/>
  <c r="V277" i="20"/>
  <c r="V278" i="20"/>
  <c r="V279" i="20"/>
  <c r="V280" i="20"/>
  <c r="V281" i="20"/>
  <c r="V282" i="20"/>
  <c r="V283" i="20"/>
  <c r="V284" i="20"/>
  <c r="V285" i="20"/>
  <c r="V286" i="20"/>
  <c r="V287" i="20"/>
  <c r="V288" i="20"/>
  <c r="V289" i="20"/>
  <c r="V290" i="20"/>
  <c r="V291" i="20"/>
  <c r="V292" i="20"/>
  <c r="V293" i="20"/>
  <c r="V294" i="20"/>
  <c r="V295" i="20"/>
  <c r="V296" i="20"/>
  <c r="V297" i="20"/>
  <c r="V298" i="20"/>
  <c r="V299" i="20"/>
  <c r="V300" i="20"/>
  <c r="V301" i="20"/>
  <c r="V302" i="20"/>
  <c r="V303" i="20"/>
  <c r="V304" i="20"/>
  <c r="V305" i="20"/>
  <c r="V306" i="20"/>
  <c r="V307" i="20"/>
  <c r="V308" i="20"/>
  <c r="V309" i="20"/>
  <c r="V310" i="20"/>
  <c r="V311" i="20"/>
  <c r="V312" i="20"/>
  <c r="V313" i="20"/>
  <c r="V314" i="20"/>
  <c r="V315" i="20"/>
  <c r="V316" i="20"/>
  <c r="V317" i="20"/>
  <c r="V318" i="20"/>
  <c r="V319" i="20"/>
  <c r="V320" i="20"/>
  <c r="V321" i="20"/>
  <c r="V322" i="20"/>
  <c r="V323" i="20"/>
  <c r="V324" i="20"/>
  <c r="V325" i="20"/>
  <c r="V326" i="20"/>
  <c r="V327" i="20"/>
  <c r="V328" i="20"/>
  <c r="V329" i="20"/>
  <c r="V330" i="20"/>
  <c r="V331" i="20"/>
  <c r="V332" i="20"/>
  <c r="V333" i="20"/>
  <c r="V334" i="20"/>
  <c r="V335" i="20"/>
  <c r="V336" i="20"/>
  <c r="V337" i="20"/>
  <c r="V338" i="20"/>
  <c r="V339" i="20"/>
  <c r="V340" i="20"/>
  <c r="V341" i="20"/>
  <c r="V342" i="20"/>
  <c r="V343" i="20"/>
  <c r="V344" i="20"/>
  <c r="V345" i="20"/>
  <c r="V346" i="20"/>
  <c r="V347" i="20"/>
  <c r="V348" i="20"/>
  <c r="V349" i="20"/>
  <c r="V350" i="20"/>
  <c r="V351" i="20"/>
  <c r="V352" i="20"/>
  <c r="V353" i="20"/>
  <c r="V354" i="20"/>
  <c r="V355" i="20"/>
  <c r="V356" i="20"/>
  <c r="V357" i="20"/>
  <c r="V358" i="20"/>
  <c r="V359" i="20"/>
  <c r="V360" i="20"/>
  <c r="V361" i="20"/>
  <c r="V362" i="20"/>
  <c r="V363" i="20"/>
  <c r="V364" i="20"/>
  <c r="V365" i="20"/>
  <c r="V366" i="20"/>
  <c r="V367" i="20"/>
  <c r="V368" i="20"/>
  <c r="V369" i="20"/>
  <c r="V370" i="20"/>
  <c r="V371" i="20"/>
  <c r="V372" i="20"/>
  <c r="V373" i="20"/>
  <c r="V374" i="20"/>
  <c r="V375" i="20"/>
  <c r="V376" i="20"/>
  <c r="V377" i="20"/>
  <c r="V378" i="20"/>
  <c r="V379" i="20"/>
  <c r="V380" i="20"/>
  <c r="V381" i="20"/>
  <c r="V382" i="20"/>
  <c r="V383" i="20"/>
  <c r="V384" i="20"/>
  <c r="V385" i="20"/>
  <c r="V386" i="20"/>
  <c r="V387" i="20"/>
  <c r="V388" i="20"/>
  <c r="V389" i="20"/>
  <c r="V390" i="20"/>
  <c r="V391" i="20"/>
  <c r="V392" i="20"/>
  <c r="V393" i="20"/>
  <c r="V394" i="20"/>
  <c r="V395" i="20"/>
  <c r="V396" i="20"/>
  <c r="V397" i="20"/>
  <c r="V398" i="20"/>
  <c r="V399" i="20"/>
  <c r="V400" i="20"/>
  <c r="V401" i="20"/>
  <c r="V402" i="20"/>
  <c r="V403" i="20"/>
  <c r="V404" i="20"/>
  <c r="V405" i="20"/>
  <c r="V406" i="20"/>
  <c r="V407" i="20"/>
  <c r="V408" i="20"/>
  <c r="V409" i="20"/>
  <c r="V410" i="20"/>
  <c r="V411" i="20"/>
  <c r="V412" i="20"/>
  <c r="V413" i="20"/>
  <c r="V414" i="20"/>
  <c r="V415" i="20"/>
  <c r="V416" i="20"/>
  <c r="V417" i="20"/>
  <c r="V418" i="20"/>
  <c r="V419" i="20"/>
  <c r="V420" i="20"/>
  <c r="V421" i="20"/>
  <c r="V422" i="20"/>
  <c r="V423" i="20"/>
  <c r="V424" i="20"/>
  <c r="V425" i="20"/>
  <c r="V426" i="20"/>
  <c r="V427" i="20"/>
  <c r="V428" i="20"/>
  <c r="V429" i="20"/>
  <c r="V430" i="20"/>
  <c r="V431" i="20"/>
  <c r="V432" i="20"/>
  <c r="V433" i="20"/>
  <c r="V434" i="20"/>
  <c r="V435" i="20"/>
  <c r="V436" i="20"/>
  <c r="V437" i="20"/>
  <c r="V438" i="20"/>
  <c r="V439" i="20"/>
  <c r="V440" i="20"/>
  <c r="V441" i="20"/>
  <c r="V442" i="20"/>
  <c r="V443" i="20"/>
  <c r="V444" i="20"/>
  <c r="V445" i="20"/>
  <c r="V446" i="20"/>
  <c r="V447" i="20"/>
  <c r="V448" i="20"/>
  <c r="V449" i="20"/>
  <c r="V450" i="20"/>
  <c r="V451" i="20"/>
  <c r="V452" i="20"/>
  <c r="V453" i="20"/>
  <c r="V454" i="20"/>
  <c r="V455" i="20"/>
  <c r="V456" i="20"/>
  <c r="V457" i="20"/>
  <c r="V458" i="20"/>
  <c r="V459" i="20"/>
  <c r="V460" i="20"/>
  <c r="V461" i="20"/>
  <c r="V462" i="20"/>
  <c r="V463" i="20"/>
  <c r="V464" i="20"/>
  <c r="V465" i="20"/>
  <c r="V466" i="20"/>
  <c r="V467" i="20"/>
  <c r="V468" i="20"/>
  <c r="V469" i="20"/>
  <c r="V470" i="20"/>
  <c r="V471" i="20"/>
  <c r="V472" i="20"/>
  <c r="V473" i="20"/>
  <c r="V474" i="20"/>
  <c r="V475" i="20"/>
  <c r="V476" i="20"/>
  <c r="V477" i="20"/>
  <c r="V478" i="20"/>
  <c r="V479" i="20"/>
  <c r="V480" i="20"/>
  <c r="V481" i="20"/>
  <c r="V482" i="20"/>
  <c r="V483" i="20"/>
  <c r="V484" i="20"/>
  <c r="V485" i="20"/>
  <c r="V486" i="20"/>
  <c r="V487" i="20"/>
  <c r="V488" i="20"/>
  <c r="V489" i="20"/>
  <c r="V490" i="20"/>
  <c r="V491" i="20"/>
  <c r="V492" i="20"/>
  <c r="V493" i="20"/>
  <c r="V494" i="20"/>
  <c r="V495" i="20"/>
  <c r="V496" i="20"/>
  <c r="V497" i="20"/>
  <c r="V498" i="20"/>
  <c r="V499" i="20"/>
  <c r="V500" i="20"/>
  <c r="V501" i="20"/>
  <c r="V502" i="20"/>
  <c r="V503" i="20"/>
  <c r="V504" i="20"/>
  <c r="V505" i="20"/>
  <c r="V506" i="20"/>
  <c r="V507" i="20"/>
  <c r="V508" i="20"/>
  <c r="V509" i="20"/>
  <c r="V510" i="20"/>
  <c r="V511" i="20"/>
  <c r="V512" i="20"/>
  <c r="V513" i="20"/>
  <c r="V514" i="20"/>
  <c r="V515" i="20"/>
  <c r="V516" i="20"/>
  <c r="V517" i="20"/>
  <c r="V518" i="20"/>
  <c r="V519" i="20"/>
  <c r="V520" i="20"/>
  <c r="V521" i="20"/>
  <c r="V522" i="20"/>
  <c r="V523" i="20"/>
  <c r="V524" i="20"/>
  <c r="V525" i="20"/>
  <c r="V526" i="20"/>
  <c r="V527" i="20"/>
  <c r="V528" i="20"/>
  <c r="V529" i="20"/>
  <c r="V530" i="20"/>
  <c r="V531" i="20"/>
  <c r="V532" i="20"/>
  <c r="V533" i="20"/>
  <c r="V534" i="20"/>
  <c r="V535" i="20"/>
  <c r="V536" i="20"/>
  <c r="V537" i="20"/>
  <c r="V538" i="20"/>
  <c r="V539" i="20"/>
  <c r="V540" i="20"/>
  <c r="V541" i="20"/>
  <c r="V542" i="20"/>
  <c r="V543" i="20"/>
  <c r="V544" i="20"/>
  <c r="V545" i="20"/>
  <c r="V546" i="20"/>
  <c r="V547" i="20"/>
  <c r="V548" i="20"/>
  <c r="V549" i="20"/>
  <c r="V550" i="20"/>
  <c r="V551" i="20"/>
  <c r="V552" i="20"/>
  <c r="V553" i="20"/>
  <c r="V554" i="20"/>
  <c r="V555" i="20"/>
  <c r="V556" i="20"/>
  <c r="V557" i="20"/>
  <c r="V558" i="20"/>
  <c r="V559" i="20"/>
  <c r="V560" i="20"/>
  <c r="V561" i="20"/>
  <c r="V562" i="20"/>
  <c r="V563" i="20"/>
  <c r="V564" i="20"/>
  <c r="V565" i="20"/>
  <c r="V566" i="20"/>
  <c r="V567" i="20"/>
  <c r="V568" i="20"/>
  <c r="V569" i="20"/>
  <c r="V570" i="20"/>
  <c r="V571" i="20"/>
  <c r="V572" i="20"/>
  <c r="V573" i="20"/>
  <c r="V574" i="20"/>
  <c r="V575" i="20"/>
  <c r="V576" i="20"/>
  <c r="V577" i="20"/>
  <c r="V578" i="20"/>
  <c r="V579" i="20"/>
  <c r="V580" i="20"/>
  <c r="V581" i="20"/>
  <c r="V582" i="20"/>
  <c r="V583" i="20"/>
  <c r="V584" i="20"/>
  <c r="V585" i="20"/>
  <c r="V586" i="20"/>
  <c r="V587" i="20"/>
  <c r="V588" i="20"/>
  <c r="V589" i="20"/>
  <c r="V590" i="20"/>
  <c r="V591" i="20"/>
  <c r="V592" i="20"/>
  <c r="V593" i="20"/>
  <c r="V594" i="20"/>
  <c r="V595" i="20"/>
  <c r="V596" i="20"/>
  <c r="V597" i="20"/>
  <c r="V598" i="20"/>
  <c r="V599" i="20"/>
  <c r="V600" i="20"/>
  <c r="V601" i="20"/>
  <c r="V602" i="20"/>
  <c r="V603" i="20"/>
  <c r="V604" i="20"/>
  <c r="V605" i="20"/>
  <c r="V606" i="20"/>
  <c r="V607" i="20"/>
  <c r="V608" i="20"/>
  <c r="V609" i="20"/>
  <c r="V610" i="20"/>
  <c r="V611" i="20"/>
  <c r="V612" i="20"/>
  <c r="V613" i="20"/>
  <c r="V614" i="20"/>
  <c r="V615" i="20"/>
  <c r="V616" i="20"/>
  <c r="V617" i="20"/>
  <c r="V618" i="20"/>
  <c r="V619" i="20"/>
  <c r="V620" i="20"/>
  <c r="V621" i="20"/>
  <c r="V622" i="20"/>
  <c r="V623" i="20"/>
  <c r="V624" i="20"/>
  <c r="V625" i="20"/>
  <c r="V626" i="20"/>
  <c r="V627" i="20"/>
  <c r="V628" i="20"/>
  <c r="V629" i="20"/>
  <c r="V630" i="20"/>
  <c r="V631" i="20"/>
  <c r="V632" i="20"/>
  <c r="V633" i="20"/>
  <c r="V634" i="20"/>
  <c r="V635" i="20"/>
  <c r="V636" i="20"/>
  <c r="V637" i="20"/>
  <c r="V638" i="20"/>
  <c r="V639" i="20"/>
  <c r="V640" i="20"/>
  <c r="V641" i="20"/>
  <c r="V642" i="20"/>
  <c r="V643" i="20"/>
  <c r="V644" i="20"/>
  <c r="V645" i="20"/>
  <c r="V646" i="20"/>
  <c r="V647" i="20"/>
  <c r="V648" i="20"/>
  <c r="V649" i="20"/>
  <c r="V650" i="20"/>
  <c r="V651" i="20"/>
  <c r="V652" i="20"/>
  <c r="V653" i="20"/>
  <c r="V654" i="20"/>
  <c r="V655" i="20"/>
  <c r="V656" i="20"/>
  <c r="V657" i="20"/>
  <c r="V658" i="20"/>
  <c r="V659" i="20"/>
  <c r="V660" i="20"/>
  <c r="V661" i="20"/>
  <c r="V662" i="20"/>
  <c r="V663" i="20"/>
  <c r="V664" i="20"/>
  <c r="V665" i="20"/>
  <c r="V666" i="20"/>
  <c r="V667" i="20"/>
  <c r="V668" i="20"/>
  <c r="V669" i="20"/>
  <c r="V670" i="20"/>
  <c r="V671" i="20"/>
  <c r="V672" i="20"/>
  <c r="V673" i="20"/>
  <c r="V674" i="20"/>
  <c r="V675" i="20"/>
  <c r="V676" i="20"/>
  <c r="V677" i="20"/>
  <c r="V678" i="20"/>
  <c r="V679" i="20"/>
  <c r="V680" i="20"/>
  <c r="V681" i="20"/>
  <c r="V682" i="20"/>
  <c r="V683" i="20"/>
  <c r="V684" i="20"/>
  <c r="V685" i="20"/>
  <c r="V686" i="20"/>
  <c r="V687" i="20"/>
  <c r="V688" i="20"/>
  <c r="V689" i="20"/>
  <c r="V690" i="20"/>
  <c r="V691" i="20"/>
  <c r="V692" i="20"/>
  <c r="V693" i="20"/>
  <c r="V694" i="20"/>
  <c r="V695" i="20"/>
  <c r="V696" i="20"/>
  <c r="V697" i="20"/>
  <c r="V698" i="20"/>
  <c r="V699" i="20"/>
  <c r="V700" i="20"/>
  <c r="V701" i="20"/>
  <c r="V702" i="20"/>
  <c r="V703" i="20"/>
  <c r="V704" i="20"/>
  <c r="V705" i="20"/>
  <c r="V706" i="20"/>
  <c r="V707" i="20"/>
  <c r="V708" i="20"/>
  <c r="V709" i="20"/>
  <c r="V710" i="20"/>
  <c r="V711" i="20"/>
  <c r="V712" i="20"/>
  <c r="V713" i="20"/>
  <c r="V714" i="20"/>
  <c r="V715" i="20"/>
  <c r="V716" i="20"/>
  <c r="V717" i="20"/>
  <c r="V718" i="20"/>
  <c r="V719" i="20"/>
  <c r="V720" i="20"/>
  <c r="V721" i="20"/>
  <c r="V722" i="20"/>
  <c r="V723" i="20"/>
  <c r="V724" i="20"/>
  <c r="V725" i="20"/>
  <c r="V726" i="20"/>
  <c r="V727" i="20"/>
  <c r="V728" i="20"/>
  <c r="V729" i="20"/>
  <c r="V730" i="20"/>
  <c r="V731" i="20"/>
  <c r="V732" i="20"/>
  <c r="V733" i="20"/>
  <c r="V734" i="20"/>
  <c r="V735" i="20"/>
  <c r="V736" i="20"/>
  <c r="V737" i="20"/>
  <c r="V738" i="20"/>
  <c r="V739" i="20"/>
  <c r="V740" i="20"/>
  <c r="V741" i="20"/>
  <c r="V742" i="20"/>
  <c r="V743" i="20"/>
  <c r="V744" i="20"/>
  <c r="V745" i="20"/>
  <c r="V746" i="20"/>
  <c r="V747" i="20"/>
  <c r="V748" i="20"/>
  <c r="V749" i="20"/>
  <c r="V750" i="20"/>
  <c r="V751" i="20"/>
  <c r="V752" i="20"/>
  <c r="V753" i="20"/>
  <c r="V754" i="20"/>
  <c r="V755" i="20"/>
  <c r="V756" i="20"/>
  <c r="V757" i="20"/>
  <c r="V758" i="20"/>
  <c r="V759" i="20"/>
  <c r="V760" i="20"/>
  <c r="V761" i="20"/>
  <c r="V762" i="20"/>
  <c r="V763" i="20"/>
  <c r="V764" i="20"/>
  <c r="V765" i="20"/>
  <c r="V766" i="20"/>
  <c r="V767" i="20"/>
  <c r="V768" i="20"/>
  <c r="V769" i="20"/>
  <c r="V770" i="20"/>
  <c r="V771" i="20"/>
  <c r="V772" i="20"/>
  <c r="V773" i="20"/>
  <c r="V774" i="20"/>
  <c r="V775" i="20"/>
  <c r="V776" i="20"/>
  <c r="V777" i="20"/>
  <c r="V778" i="20"/>
  <c r="V779" i="20"/>
  <c r="V780" i="20"/>
  <c r="V781" i="20"/>
  <c r="V782" i="20"/>
  <c r="V783" i="20"/>
  <c r="V784" i="20"/>
  <c r="V785" i="20"/>
  <c r="V786" i="20"/>
  <c r="V787" i="20"/>
  <c r="V788" i="20"/>
  <c r="V789" i="20"/>
  <c r="V790" i="20"/>
  <c r="V791" i="20"/>
  <c r="V792" i="20"/>
  <c r="V793" i="20"/>
  <c r="V794" i="20"/>
  <c r="V795" i="20"/>
  <c r="V796" i="20"/>
  <c r="V797" i="20"/>
  <c r="V798" i="20"/>
  <c r="V799" i="20"/>
  <c r="V800" i="20"/>
  <c r="V801" i="20"/>
  <c r="V802" i="20"/>
  <c r="V803" i="20"/>
  <c r="V804" i="20"/>
  <c r="V805" i="20"/>
  <c r="V806" i="20"/>
  <c r="V807" i="20"/>
  <c r="V808" i="20"/>
  <c r="V809" i="20"/>
  <c r="V810" i="20"/>
  <c r="V811" i="20"/>
  <c r="V812" i="20"/>
  <c r="V813" i="20"/>
  <c r="V814" i="20"/>
  <c r="V815" i="20"/>
  <c r="V816" i="20"/>
  <c r="V817" i="20"/>
  <c r="V818" i="20"/>
  <c r="V819" i="20"/>
  <c r="V820" i="20"/>
  <c r="V821" i="20"/>
  <c r="V822" i="20"/>
  <c r="V823" i="20"/>
  <c r="V824" i="20"/>
  <c r="V825" i="20"/>
  <c r="V826" i="20"/>
  <c r="V827" i="20"/>
  <c r="V828" i="20"/>
  <c r="V829" i="20"/>
  <c r="V830" i="20"/>
  <c r="V831" i="20"/>
  <c r="V832" i="20"/>
  <c r="V833" i="20"/>
  <c r="V834" i="20"/>
  <c r="V835" i="20"/>
  <c r="V836" i="20"/>
  <c r="V837" i="20"/>
  <c r="V838" i="20"/>
  <c r="V839" i="20"/>
  <c r="V840" i="20"/>
  <c r="V841" i="20"/>
  <c r="V842" i="20"/>
  <c r="V843" i="20"/>
  <c r="V844" i="20"/>
  <c r="V845" i="20"/>
  <c r="V846" i="20"/>
  <c r="V847" i="20"/>
  <c r="V848" i="20"/>
  <c r="V849" i="20"/>
  <c r="V850" i="20"/>
  <c r="V851" i="20"/>
  <c r="V852" i="20"/>
  <c r="V853" i="20"/>
  <c r="V854" i="20"/>
  <c r="V855" i="20"/>
  <c r="V856" i="20"/>
  <c r="V857" i="20"/>
  <c r="V858" i="20"/>
  <c r="V859" i="20"/>
  <c r="V860" i="20"/>
  <c r="V861" i="20"/>
  <c r="V862" i="20"/>
  <c r="V863" i="20"/>
  <c r="V864" i="20"/>
  <c r="V865" i="20"/>
  <c r="V866" i="20"/>
  <c r="V867" i="20"/>
  <c r="V868" i="20"/>
  <c r="V869" i="20"/>
  <c r="V870" i="20"/>
  <c r="V871" i="20"/>
  <c r="V872" i="20"/>
  <c r="V873" i="20"/>
  <c r="V874" i="20"/>
  <c r="V875" i="20"/>
  <c r="V876" i="20"/>
  <c r="V877" i="20"/>
  <c r="V878" i="20"/>
  <c r="V879" i="20"/>
  <c r="V880" i="20"/>
  <c r="V881" i="20"/>
  <c r="V882" i="20"/>
  <c r="V883" i="20"/>
  <c r="V884" i="20"/>
  <c r="V885" i="20"/>
  <c r="V886" i="20"/>
  <c r="V887" i="20"/>
  <c r="V888" i="20"/>
  <c r="V889" i="20"/>
  <c r="V890" i="20"/>
  <c r="V891" i="20"/>
  <c r="V892" i="20"/>
  <c r="V893" i="20"/>
  <c r="V894" i="20"/>
  <c r="V895" i="20"/>
  <c r="V896" i="20"/>
  <c r="V897" i="20"/>
  <c r="V898" i="20"/>
  <c r="V899" i="20"/>
  <c r="V900" i="20"/>
  <c r="V901" i="20"/>
  <c r="V902" i="20"/>
  <c r="V903" i="20"/>
  <c r="V904" i="20"/>
  <c r="V905" i="20"/>
  <c r="V906" i="20"/>
  <c r="V907" i="20"/>
  <c r="V908" i="20"/>
  <c r="V909" i="20"/>
  <c r="V910" i="20"/>
  <c r="V911" i="20"/>
  <c r="V912" i="20"/>
  <c r="V913" i="20"/>
  <c r="V914" i="20"/>
  <c r="V915" i="20"/>
  <c r="V916" i="20"/>
  <c r="V917" i="20"/>
  <c r="V918" i="20"/>
  <c r="V919" i="20"/>
  <c r="V920" i="20"/>
  <c r="V921" i="20"/>
  <c r="V922" i="20"/>
  <c r="V923" i="20"/>
  <c r="V924" i="20"/>
  <c r="V925" i="20"/>
  <c r="V926" i="20"/>
  <c r="V927" i="20"/>
  <c r="V928" i="20"/>
  <c r="V929" i="20"/>
  <c r="V930" i="20"/>
  <c r="V931" i="20"/>
  <c r="V932" i="20"/>
  <c r="V933" i="20"/>
  <c r="V934" i="20"/>
  <c r="V935" i="20"/>
  <c r="V936" i="20"/>
  <c r="V937" i="20"/>
  <c r="V938" i="20"/>
  <c r="V939" i="20"/>
  <c r="V940" i="20"/>
  <c r="V941" i="20"/>
  <c r="V942" i="20"/>
  <c r="V943" i="20"/>
  <c r="V944" i="20"/>
  <c r="V945" i="20"/>
  <c r="V946" i="20"/>
  <c r="V947" i="20"/>
  <c r="V948" i="20"/>
  <c r="V949" i="20"/>
  <c r="V950" i="20"/>
  <c r="V951" i="20"/>
  <c r="V952" i="20"/>
  <c r="V953" i="20"/>
  <c r="V954" i="20"/>
  <c r="V955" i="20"/>
  <c r="V956" i="20"/>
  <c r="V957" i="20"/>
  <c r="V958" i="20"/>
  <c r="V959" i="20"/>
  <c r="V960" i="20"/>
  <c r="V961" i="20"/>
  <c r="V962" i="20"/>
  <c r="V963" i="20"/>
  <c r="V964" i="20"/>
  <c r="V965" i="20"/>
  <c r="V966" i="20"/>
  <c r="V967" i="20"/>
  <c r="V968" i="20"/>
  <c r="V969" i="20"/>
  <c r="V970" i="20"/>
  <c r="V971" i="20"/>
  <c r="V972" i="20"/>
  <c r="V973" i="20"/>
  <c r="V974" i="20"/>
  <c r="V975" i="20"/>
  <c r="V976" i="20"/>
  <c r="V977" i="20"/>
  <c r="V978" i="20"/>
  <c r="V979" i="20"/>
  <c r="V980" i="20"/>
  <c r="V981" i="20"/>
  <c r="V982" i="20"/>
  <c r="V983" i="20"/>
  <c r="V984" i="20"/>
  <c r="V985" i="20"/>
  <c r="V986" i="20"/>
  <c r="V987" i="20"/>
  <c r="V988" i="20"/>
  <c r="V989" i="20"/>
  <c r="V990" i="20"/>
  <c r="V991" i="20"/>
  <c r="V992" i="20"/>
  <c r="V993" i="20"/>
  <c r="V994" i="20"/>
  <c r="V995" i="20"/>
  <c r="V996" i="20"/>
  <c r="V997" i="20"/>
  <c r="V998" i="20"/>
  <c r="V999" i="20"/>
  <c r="V1000" i="20"/>
  <c r="V1001" i="20"/>
  <c r="V1002" i="20"/>
  <c r="V1003" i="20"/>
  <c r="V1004" i="20"/>
  <c r="V1005" i="20"/>
  <c r="V1006" i="20"/>
  <c r="V1007" i="20"/>
  <c r="V1008" i="20"/>
  <c r="V1009" i="20"/>
  <c r="V1010" i="20"/>
  <c r="V1011" i="20"/>
  <c r="V1012" i="20"/>
  <c r="V1013" i="20"/>
  <c r="V1014" i="20"/>
  <c r="V1015" i="20"/>
  <c r="V1016" i="20"/>
  <c r="V1017" i="20"/>
  <c r="V1018" i="20"/>
  <c r="V1019" i="20"/>
  <c r="V1020" i="20"/>
  <c r="V1021" i="20"/>
  <c r="V1022" i="20"/>
  <c r="V1023" i="20"/>
  <c r="V1024" i="20"/>
  <c r="V1025" i="20"/>
  <c r="V1026" i="20"/>
  <c r="V1027" i="20"/>
  <c r="V1028" i="20"/>
  <c r="V1029" i="20"/>
  <c r="V1030" i="20"/>
  <c r="V1031" i="20"/>
  <c r="V1032" i="20"/>
  <c r="V1033" i="20"/>
  <c r="V1034" i="20"/>
  <c r="V1035" i="20"/>
  <c r="V1036" i="20"/>
  <c r="V1037" i="20"/>
  <c r="V1038" i="20"/>
  <c r="V1039" i="20"/>
  <c r="V1040" i="20"/>
  <c r="V1041" i="20"/>
  <c r="V1042" i="20"/>
  <c r="V1043" i="20"/>
  <c r="V1044" i="20"/>
  <c r="V1045" i="20"/>
  <c r="V1046" i="20"/>
  <c r="V1047" i="20"/>
  <c r="V1048" i="20"/>
  <c r="V1049" i="20"/>
  <c r="V1050" i="20"/>
  <c r="V1051" i="20"/>
  <c r="V1052" i="20"/>
  <c r="V1053" i="20"/>
  <c r="V1054" i="20"/>
  <c r="V1055" i="20"/>
  <c r="V1056" i="20"/>
  <c r="V1057" i="20"/>
  <c r="V1058" i="20"/>
  <c r="V1059" i="20"/>
  <c r="V1060" i="20"/>
  <c r="V1061" i="20"/>
  <c r="V1062" i="20"/>
  <c r="V1063" i="20"/>
  <c r="V1064" i="20"/>
  <c r="V1065" i="20"/>
  <c r="V1066" i="20"/>
  <c r="V1067" i="20"/>
  <c r="V1068" i="20"/>
  <c r="V1069" i="20"/>
  <c r="V1070" i="20"/>
  <c r="V1071" i="20"/>
  <c r="V1072" i="20"/>
  <c r="V1073" i="20"/>
  <c r="V1074" i="20"/>
  <c r="V1075" i="20"/>
  <c r="V1076" i="20"/>
  <c r="V1077" i="20"/>
  <c r="V1078" i="20"/>
  <c r="V1079" i="20"/>
  <c r="V1080" i="20"/>
  <c r="V1081" i="20"/>
  <c r="V1082" i="20"/>
  <c r="V1083" i="20"/>
  <c r="V1084" i="20"/>
  <c r="V1085" i="20"/>
  <c r="V1086" i="20"/>
  <c r="V1087" i="20"/>
  <c r="V1088" i="20"/>
  <c r="V1089" i="20"/>
  <c r="V1090" i="20"/>
  <c r="V1091" i="20"/>
  <c r="V1092" i="20"/>
  <c r="V1093" i="20"/>
  <c r="V1094" i="20"/>
  <c r="V1095" i="20"/>
  <c r="V1096" i="20"/>
  <c r="V1097" i="20"/>
  <c r="V1098" i="20"/>
  <c r="V1099" i="20"/>
  <c r="V1100" i="20"/>
  <c r="V1101" i="20"/>
  <c r="V1102" i="20"/>
  <c r="V1103" i="20"/>
  <c r="V1104" i="20"/>
  <c r="V1105" i="20"/>
  <c r="V1106" i="20"/>
  <c r="V1107" i="20"/>
  <c r="V1108" i="20"/>
  <c r="V1109" i="20"/>
  <c r="V1110" i="20"/>
  <c r="V1111" i="20"/>
  <c r="V1112" i="20"/>
  <c r="V1113" i="20"/>
  <c r="V1114" i="20"/>
  <c r="V1115" i="20"/>
  <c r="V1116" i="20"/>
  <c r="V1117" i="20"/>
  <c r="V1118" i="20"/>
  <c r="V1119" i="20"/>
  <c r="V1120" i="20"/>
  <c r="V1121" i="20"/>
  <c r="V1122" i="20"/>
  <c r="V1123" i="20"/>
  <c r="V1124" i="20"/>
  <c r="V1125" i="20"/>
  <c r="V1126" i="20"/>
  <c r="V1127" i="20"/>
  <c r="V1128" i="20"/>
  <c r="V1129" i="20"/>
  <c r="V1130" i="20"/>
  <c r="V1131" i="20"/>
  <c r="V1132" i="20"/>
  <c r="V1133" i="20"/>
  <c r="V1134" i="20"/>
  <c r="V1135" i="20"/>
  <c r="V1136" i="20"/>
  <c r="V1137" i="20"/>
  <c r="V1138" i="20"/>
  <c r="V1139" i="20"/>
  <c r="V1140" i="20"/>
  <c r="V1141" i="20"/>
  <c r="V1142" i="20"/>
  <c r="V1143" i="20"/>
  <c r="V1144" i="20"/>
  <c r="V1145" i="20"/>
  <c r="V1146" i="20"/>
  <c r="V1147" i="20"/>
  <c r="V1148" i="20"/>
  <c r="V1149" i="20"/>
  <c r="V1150" i="20"/>
  <c r="V1151" i="20"/>
  <c r="V1152" i="20"/>
  <c r="V1153" i="20"/>
  <c r="V1154" i="20"/>
  <c r="V1155" i="20"/>
  <c r="V1156" i="20"/>
  <c r="V1157" i="20"/>
  <c r="V1158" i="20"/>
  <c r="V1159" i="20"/>
  <c r="V1160" i="20"/>
  <c r="V1161" i="20"/>
  <c r="V1162" i="20"/>
  <c r="V1163" i="20"/>
  <c r="V1164" i="20"/>
  <c r="V1165" i="20"/>
  <c r="V1166" i="20"/>
  <c r="V1167" i="20"/>
  <c r="V1168" i="20"/>
  <c r="V1169" i="20"/>
  <c r="V1170" i="20"/>
  <c r="V1171" i="20"/>
  <c r="V1172" i="20"/>
  <c r="V1173" i="20"/>
  <c r="V1174" i="20"/>
  <c r="V1175" i="20"/>
  <c r="V1176" i="20"/>
  <c r="V1177" i="20"/>
  <c r="V1178" i="20"/>
  <c r="V1179" i="20"/>
  <c r="V1180" i="20"/>
  <c r="V1181" i="20"/>
  <c r="V1182" i="20"/>
  <c r="V1183" i="20"/>
  <c r="V1184" i="20"/>
  <c r="V1185" i="20"/>
  <c r="V1186" i="20"/>
  <c r="V1187" i="20"/>
  <c r="V1188" i="20"/>
  <c r="V1189" i="20"/>
  <c r="V1190" i="20"/>
  <c r="V1191" i="20"/>
  <c r="V1192" i="20"/>
  <c r="V1193" i="20"/>
  <c r="V1194" i="20"/>
  <c r="V1195" i="20"/>
  <c r="V1196" i="20"/>
  <c r="V1197" i="20"/>
  <c r="V1198" i="20"/>
  <c r="V1199" i="20"/>
  <c r="V1200" i="20"/>
  <c r="V1201" i="20"/>
  <c r="V1202" i="20"/>
  <c r="V1203" i="20"/>
  <c r="V1204" i="20"/>
  <c r="V1205" i="20"/>
  <c r="V1206" i="20"/>
  <c r="V1207" i="20"/>
  <c r="V1208" i="20"/>
  <c r="V1209" i="20"/>
  <c r="V1210" i="20"/>
  <c r="V1211" i="20"/>
  <c r="V1212" i="20"/>
  <c r="V1213" i="20"/>
  <c r="V1214" i="20"/>
  <c r="V1215" i="20"/>
  <c r="V1216" i="20"/>
  <c r="V1217" i="20"/>
  <c r="V1218" i="20"/>
  <c r="V1219" i="20"/>
  <c r="V1220" i="20"/>
  <c r="V1221" i="20"/>
  <c r="V1222" i="20"/>
  <c r="V1223" i="20"/>
  <c r="V1224" i="20"/>
  <c r="V1225" i="20"/>
  <c r="V1226" i="20"/>
  <c r="V1227" i="20"/>
  <c r="V1228" i="20"/>
  <c r="V1229" i="20"/>
  <c r="V1230" i="20"/>
  <c r="V1231" i="20"/>
  <c r="V1232" i="20"/>
  <c r="V1233" i="20"/>
  <c r="V1234" i="20"/>
  <c r="V1235" i="20"/>
  <c r="V1236" i="20"/>
  <c r="V1237" i="20"/>
  <c r="V1238" i="20"/>
  <c r="V1239" i="20"/>
  <c r="V1240" i="20"/>
  <c r="V1241" i="20"/>
  <c r="V1242" i="20"/>
  <c r="V1243" i="20"/>
  <c r="V1244" i="20"/>
  <c r="V1245" i="20"/>
  <c r="V1246" i="20"/>
  <c r="V1247" i="20"/>
  <c r="V1248" i="20"/>
  <c r="V1249" i="20"/>
  <c r="V1250" i="20"/>
  <c r="V1251" i="20"/>
  <c r="V1252" i="20"/>
  <c r="V1253" i="20"/>
  <c r="V1254" i="20"/>
  <c r="V1255" i="20"/>
  <c r="V1256" i="20"/>
  <c r="V1257" i="20"/>
  <c r="V1258" i="20"/>
  <c r="V1259" i="20"/>
  <c r="V1260" i="20"/>
  <c r="V1261" i="20"/>
  <c r="V1262" i="20"/>
  <c r="V1263" i="20"/>
  <c r="V1264" i="20"/>
  <c r="V1265" i="20"/>
  <c r="V1266" i="20"/>
  <c r="V1267" i="20"/>
  <c r="V1268" i="20"/>
  <c r="V1269" i="20"/>
  <c r="V1270" i="20"/>
  <c r="V1271" i="20"/>
  <c r="V1272" i="20"/>
  <c r="V1273" i="20"/>
  <c r="V1274" i="20"/>
  <c r="V1275" i="20"/>
  <c r="V1276" i="20"/>
  <c r="V1277" i="20"/>
  <c r="V1278" i="20"/>
  <c r="V1279" i="20"/>
  <c r="V1280" i="20"/>
  <c r="V1281" i="20"/>
  <c r="V1282" i="20"/>
  <c r="V1283" i="20"/>
  <c r="V1284" i="20"/>
  <c r="V1285" i="20"/>
  <c r="V1286" i="20"/>
  <c r="V1287" i="20"/>
  <c r="V1288" i="20"/>
  <c r="V1289" i="20"/>
  <c r="V1290" i="20"/>
  <c r="V1291" i="20"/>
  <c r="V1292" i="20"/>
  <c r="V1293" i="20"/>
  <c r="V1294" i="20"/>
  <c r="V1295" i="20"/>
  <c r="V1296" i="20"/>
  <c r="V1297" i="20"/>
  <c r="V1298" i="20"/>
  <c r="V1299" i="20"/>
  <c r="V1300" i="20"/>
  <c r="V1301" i="20"/>
  <c r="V1302" i="20"/>
  <c r="V1303" i="20"/>
  <c r="V1304" i="20"/>
  <c r="V1305" i="20"/>
  <c r="V1306" i="20"/>
  <c r="V1307" i="20"/>
  <c r="V1308" i="20"/>
  <c r="V1309" i="20"/>
  <c r="V1310" i="20"/>
  <c r="V1311" i="20"/>
  <c r="V1312" i="20"/>
  <c r="V1313" i="20"/>
  <c r="V1314" i="20"/>
  <c r="V1315" i="20"/>
  <c r="V1316" i="20"/>
  <c r="V1317" i="20"/>
  <c r="V1318" i="20"/>
  <c r="V1319" i="20"/>
  <c r="V1320" i="20"/>
  <c r="V1321" i="20"/>
  <c r="V1322" i="20"/>
  <c r="V1323" i="20"/>
  <c r="V1324" i="20"/>
  <c r="V1325" i="20"/>
  <c r="V1326" i="20"/>
  <c r="V1327" i="20"/>
  <c r="V1328" i="20"/>
  <c r="V1329" i="20"/>
  <c r="V1330" i="20"/>
  <c r="V1331" i="20"/>
  <c r="V1332" i="20"/>
  <c r="V1333" i="20"/>
  <c r="V1334" i="20"/>
  <c r="V1335" i="20"/>
  <c r="V1336" i="20"/>
  <c r="V1337" i="20"/>
  <c r="V1338" i="20"/>
  <c r="V1339" i="20"/>
  <c r="V1340" i="20"/>
  <c r="V1341" i="20"/>
  <c r="V1342" i="20"/>
  <c r="V1343" i="20"/>
  <c r="V1344" i="20"/>
  <c r="V1345" i="20"/>
  <c r="V1346" i="20"/>
  <c r="V1347" i="20"/>
  <c r="V1348" i="20"/>
  <c r="V1349" i="20"/>
  <c r="V1350" i="20"/>
  <c r="V1351" i="20"/>
  <c r="V1352" i="20"/>
  <c r="V1353" i="20"/>
  <c r="V1354" i="20"/>
  <c r="V1355" i="20"/>
  <c r="V1356" i="20"/>
  <c r="V1357" i="20"/>
  <c r="V1358" i="20"/>
  <c r="V1359" i="20"/>
  <c r="V1360" i="20"/>
  <c r="V1361" i="20"/>
  <c r="V1362" i="20"/>
  <c r="V1363" i="20"/>
  <c r="V1364" i="20"/>
  <c r="V1365" i="20"/>
  <c r="V1366" i="20"/>
  <c r="V1367" i="20"/>
  <c r="V1368" i="20"/>
  <c r="V1369" i="20"/>
  <c r="V1370" i="20"/>
  <c r="V1371" i="20"/>
  <c r="V1372" i="20"/>
  <c r="V1373" i="20"/>
  <c r="V1374" i="20"/>
  <c r="V1375" i="20"/>
  <c r="V1376" i="20"/>
  <c r="V1377" i="20"/>
  <c r="V1378" i="20"/>
  <c r="V1379" i="20"/>
  <c r="V1380" i="20"/>
  <c r="V1381" i="20"/>
  <c r="V1382" i="20"/>
  <c r="V1383" i="20"/>
  <c r="V1384" i="20"/>
  <c r="V1385" i="20"/>
  <c r="V1386" i="20"/>
  <c r="V1387" i="20"/>
  <c r="V1388" i="20"/>
  <c r="V1389" i="20"/>
  <c r="V1390" i="20"/>
  <c r="V1391" i="20"/>
  <c r="V1392" i="20"/>
  <c r="V1393" i="20"/>
  <c r="V1394" i="20"/>
  <c r="V1395" i="20"/>
  <c r="V1396" i="20"/>
  <c r="V1397" i="20"/>
  <c r="V1398" i="20"/>
  <c r="V1399" i="20"/>
  <c r="V1400" i="20"/>
  <c r="V1401" i="20"/>
  <c r="V1402" i="20"/>
  <c r="V1403" i="20"/>
  <c r="V1404" i="20"/>
  <c r="V1405" i="20"/>
  <c r="V1406" i="20"/>
  <c r="V1407" i="20"/>
  <c r="V1408" i="20"/>
  <c r="V1409" i="20"/>
  <c r="V1410" i="20"/>
  <c r="V1411" i="20"/>
  <c r="V1412" i="20"/>
  <c r="V1413" i="20"/>
  <c r="V1414" i="20"/>
  <c r="V1415" i="20"/>
  <c r="V1416" i="20"/>
  <c r="V1417" i="20"/>
  <c r="V1418" i="20"/>
  <c r="V1419" i="20"/>
  <c r="V1420" i="20"/>
  <c r="V1421" i="20"/>
  <c r="V1422" i="20"/>
  <c r="V1423" i="20"/>
  <c r="V1424" i="20"/>
  <c r="V1425" i="20"/>
  <c r="V1426" i="20"/>
  <c r="V1427" i="20"/>
  <c r="V1428" i="20"/>
  <c r="V1429" i="20"/>
  <c r="V1430" i="20"/>
  <c r="V1431" i="20"/>
  <c r="V1432" i="20"/>
  <c r="V1433" i="20"/>
  <c r="V1434" i="20"/>
  <c r="V1435" i="20"/>
  <c r="V1436" i="20"/>
  <c r="V1437" i="20"/>
  <c r="V1438" i="20"/>
  <c r="V1439" i="20"/>
  <c r="V1440" i="20"/>
  <c r="V1441" i="20"/>
  <c r="V1442" i="20"/>
  <c r="V1443" i="20"/>
  <c r="V1444" i="20"/>
  <c r="V1445" i="20"/>
  <c r="V1446" i="20"/>
  <c r="V1447" i="20"/>
  <c r="V1448" i="20"/>
  <c r="V1449" i="20"/>
  <c r="V1450" i="20"/>
  <c r="V1451" i="20"/>
  <c r="V1452" i="20"/>
  <c r="V1453" i="20"/>
  <c r="V1454" i="20"/>
  <c r="V1455" i="20"/>
  <c r="V1456" i="20"/>
  <c r="V1457" i="20"/>
  <c r="V1458" i="20"/>
  <c r="V1459" i="20"/>
  <c r="V1460" i="20"/>
  <c r="V1461" i="20"/>
  <c r="V1462" i="20"/>
  <c r="V1463" i="20"/>
  <c r="V1464" i="20"/>
  <c r="V1465" i="20"/>
  <c r="V1466" i="20"/>
  <c r="V1467" i="20"/>
  <c r="V1468" i="20"/>
  <c r="V1469" i="20"/>
  <c r="V1470" i="20"/>
  <c r="V1471" i="20"/>
  <c r="V1472" i="20"/>
  <c r="V1473" i="20"/>
  <c r="V1474" i="20"/>
  <c r="V1475" i="20"/>
  <c r="V1476" i="20"/>
  <c r="V1477" i="20"/>
  <c r="V1478" i="20"/>
  <c r="V1479" i="20"/>
  <c r="V1480" i="20"/>
  <c r="V1481" i="20"/>
  <c r="V1482" i="20"/>
  <c r="V1483" i="20"/>
  <c r="V1484" i="20"/>
  <c r="V1485" i="20"/>
  <c r="V1486" i="20"/>
  <c r="V1487" i="20"/>
  <c r="V1488" i="20"/>
  <c r="V1489" i="20"/>
  <c r="V1490" i="20"/>
  <c r="V1491" i="20"/>
  <c r="V1492" i="20"/>
  <c r="V1493" i="20"/>
  <c r="V1494" i="20"/>
  <c r="V1495" i="20"/>
  <c r="V1496" i="20"/>
  <c r="V1497" i="20"/>
  <c r="V1498" i="20"/>
  <c r="V1499" i="20"/>
  <c r="V1500" i="20"/>
  <c r="V1501" i="20"/>
  <c r="V1502" i="20"/>
  <c r="V1503" i="20"/>
  <c r="V1504" i="20"/>
  <c r="V1505" i="20"/>
  <c r="V1506" i="20"/>
  <c r="V1507" i="20"/>
  <c r="V1508" i="20"/>
  <c r="V1509" i="20"/>
  <c r="V1510" i="20"/>
  <c r="V1511" i="20"/>
  <c r="V1512" i="20"/>
  <c r="V1513" i="20"/>
  <c r="V1514" i="20"/>
  <c r="V1515" i="20"/>
  <c r="V1516" i="20"/>
  <c r="V1517" i="20"/>
  <c r="V1518" i="20"/>
  <c r="V1519" i="20"/>
  <c r="V1520" i="20"/>
  <c r="V1521" i="20"/>
  <c r="V1522" i="20"/>
  <c r="V1523" i="20"/>
  <c r="V1524" i="20"/>
  <c r="V1525" i="20"/>
  <c r="V1526" i="20"/>
  <c r="V1527" i="20"/>
  <c r="V1528" i="20"/>
  <c r="V1529" i="20"/>
  <c r="V1530" i="20"/>
  <c r="V1531" i="20"/>
  <c r="V1532" i="20"/>
  <c r="V1533" i="20"/>
  <c r="V1534" i="20"/>
  <c r="V1535" i="20"/>
  <c r="V1536" i="20"/>
  <c r="V1537" i="20"/>
  <c r="V1538" i="20"/>
  <c r="V1539" i="20"/>
  <c r="V1540" i="20"/>
  <c r="V1541" i="20"/>
  <c r="V1542" i="20"/>
  <c r="V1543" i="20"/>
  <c r="V1544" i="20"/>
  <c r="V1545" i="20"/>
  <c r="V1546" i="20"/>
  <c r="V1547" i="20"/>
  <c r="V1548" i="20"/>
  <c r="V1549" i="20"/>
  <c r="V1550" i="20"/>
  <c r="V1551" i="20"/>
  <c r="V1552" i="20"/>
  <c r="V1553" i="20"/>
  <c r="V1554" i="20"/>
  <c r="V1555" i="20"/>
  <c r="V1556" i="20"/>
  <c r="V1557" i="20"/>
  <c r="V1558" i="20"/>
  <c r="V1559" i="20"/>
  <c r="V1560" i="20"/>
  <c r="V1561" i="20"/>
  <c r="V1562" i="20"/>
  <c r="V1563" i="20"/>
  <c r="V1564" i="20"/>
  <c r="V1565" i="20"/>
  <c r="V1566" i="20"/>
  <c r="V1567" i="20"/>
  <c r="V1568" i="20"/>
  <c r="V1569" i="20"/>
  <c r="V1570" i="20"/>
  <c r="V1571" i="20"/>
  <c r="V1572" i="20"/>
  <c r="V1573" i="20"/>
  <c r="V1574" i="20"/>
  <c r="V1575" i="20"/>
  <c r="V1576" i="20"/>
  <c r="V1577" i="20"/>
  <c r="V1578" i="20"/>
  <c r="V1579" i="20"/>
  <c r="V1580" i="20"/>
  <c r="V1581" i="20"/>
  <c r="V1582" i="20"/>
  <c r="V1583" i="20"/>
  <c r="V1584" i="20"/>
  <c r="V1585" i="20"/>
  <c r="V1586" i="20"/>
  <c r="V1587" i="20"/>
  <c r="V1588" i="20"/>
  <c r="V1589" i="20"/>
  <c r="V1590" i="20"/>
  <c r="V1591" i="20"/>
  <c r="V1592" i="20"/>
  <c r="V1593" i="20"/>
  <c r="V1594" i="20"/>
  <c r="V1595" i="20"/>
  <c r="V1596" i="20"/>
  <c r="V1597" i="20"/>
  <c r="V1598" i="20"/>
  <c r="V1599" i="20"/>
  <c r="V1600" i="20"/>
  <c r="V1601" i="20"/>
  <c r="V1602" i="20"/>
  <c r="V1603" i="20"/>
  <c r="V1604" i="20"/>
  <c r="V1605" i="20"/>
  <c r="V1606" i="20"/>
  <c r="V1607" i="20"/>
  <c r="V1608" i="20"/>
  <c r="V1609" i="20"/>
  <c r="V1610" i="20"/>
  <c r="V1611" i="20"/>
  <c r="V1612" i="20"/>
  <c r="V1613" i="20"/>
  <c r="V1614" i="20"/>
  <c r="V1615" i="20"/>
  <c r="V1616" i="20"/>
  <c r="V1617" i="20"/>
  <c r="V1618" i="20"/>
  <c r="V1619" i="20"/>
  <c r="V1620" i="20"/>
  <c r="V1621" i="20"/>
  <c r="V1622" i="20"/>
  <c r="V1623" i="20"/>
  <c r="V1624" i="20"/>
  <c r="V1625" i="20"/>
  <c r="V1626" i="20"/>
  <c r="V1627" i="20"/>
  <c r="V1628" i="20"/>
  <c r="V1629" i="20"/>
  <c r="V1630" i="20"/>
  <c r="V1631" i="20"/>
  <c r="V1632" i="20"/>
  <c r="V1633" i="20"/>
  <c r="V1634" i="20"/>
  <c r="V1635" i="20"/>
  <c r="V1636" i="20"/>
  <c r="V1637" i="20"/>
  <c r="V1638" i="20"/>
  <c r="V1639" i="20"/>
  <c r="V1640" i="20"/>
  <c r="V1641" i="20"/>
  <c r="V1642" i="20"/>
  <c r="V1643" i="20"/>
  <c r="V1644" i="20"/>
  <c r="V1645" i="20"/>
  <c r="V1646" i="20"/>
  <c r="V1647" i="20"/>
  <c r="V1648" i="20"/>
  <c r="V1649" i="20"/>
  <c r="V1650" i="20"/>
  <c r="V1651" i="20"/>
  <c r="V1652" i="20"/>
  <c r="V1653" i="20"/>
  <c r="V1654" i="20"/>
  <c r="V1655" i="20"/>
  <c r="V1656" i="20"/>
  <c r="V1657" i="20"/>
  <c r="V1658" i="20"/>
  <c r="V1659" i="20"/>
  <c r="V1660" i="20"/>
  <c r="V1661" i="20"/>
  <c r="V1662" i="20"/>
  <c r="V1663" i="20"/>
  <c r="V1664" i="20"/>
  <c r="V1665" i="20"/>
  <c r="V1666" i="20"/>
  <c r="V1667" i="20"/>
  <c r="V1668" i="20"/>
  <c r="V1669" i="20"/>
  <c r="V1670" i="20"/>
  <c r="V1671" i="20"/>
  <c r="V1672" i="20"/>
  <c r="V1673" i="20"/>
  <c r="V1674" i="20"/>
  <c r="V1675" i="20"/>
  <c r="V1676" i="20"/>
  <c r="V1677" i="20"/>
  <c r="V1678" i="20"/>
  <c r="V1679" i="20"/>
  <c r="V1680" i="20"/>
  <c r="V1681" i="20"/>
  <c r="V1682" i="20"/>
  <c r="V1683" i="20"/>
  <c r="V1684" i="20"/>
  <c r="V1685" i="20"/>
  <c r="V1686" i="20"/>
  <c r="V1687" i="20"/>
  <c r="V1688" i="20"/>
  <c r="V1689" i="20"/>
  <c r="V1690" i="20"/>
  <c r="V1691" i="20"/>
  <c r="V1692" i="20"/>
  <c r="V1693" i="20"/>
  <c r="V1694" i="20"/>
  <c r="V1695" i="20"/>
  <c r="V1696" i="20"/>
  <c r="V1697" i="20"/>
  <c r="V1698" i="20"/>
  <c r="V1699" i="20"/>
  <c r="V1700" i="20"/>
  <c r="V1701" i="20"/>
  <c r="V1702" i="20"/>
  <c r="V1703" i="20"/>
  <c r="V1704" i="20"/>
  <c r="V1705" i="20"/>
  <c r="V1706" i="20"/>
  <c r="V1707" i="20"/>
  <c r="V1708" i="20"/>
  <c r="V1709" i="20"/>
  <c r="V1710" i="20"/>
  <c r="V1711" i="20"/>
  <c r="V1712" i="20"/>
  <c r="V1713" i="20"/>
  <c r="V1714" i="20"/>
  <c r="V1715" i="20"/>
  <c r="V1716" i="20"/>
  <c r="V1717" i="20"/>
  <c r="V1718" i="20"/>
  <c r="V1719" i="20"/>
  <c r="V1720" i="20"/>
  <c r="V1721" i="20"/>
  <c r="V1722" i="20"/>
  <c r="V1723" i="20"/>
  <c r="V1724" i="20"/>
  <c r="V1725" i="20"/>
  <c r="V1726" i="20"/>
  <c r="V1727" i="20"/>
  <c r="V1728" i="20"/>
  <c r="V1729" i="20"/>
  <c r="V1730" i="20"/>
  <c r="V1731" i="20"/>
  <c r="V1732" i="20"/>
  <c r="V1733" i="20"/>
  <c r="V1734" i="20"/>
  <c r="V1735" i="20"/>
  <c r="V1736" i="20"/>
  <c r="V1737" i="20"/>
  <c r="V1738" i="20"/>
  <c r="V1739" i="20"/>
  <c r="V1740" i="20"/>
  <c r="V1741" i="20"/>
  <c r="V1742" i="20"/>
  <c r="V1743" i="20"/>
  <c r="V1744" i="20"/>
  <c r="V1745" i="20"/>
  <c r="V1746" i="20"/>
  <c r="V1747" i="20"/>
  <c r="V1748" i="20"/>
  <c r="V1749" i="20"/>
  <c r="V1750" i="20"/>
  <c r="V1751" i="20"/>
  <c r="V1752" i="20"/>
  <c r="V1753" i="20"/>
  <c r="V1754" i="20"/>
  <c r="V1755" i="20"/>
  <c r="V1756" i="20"/>
  <c r="V1757" i="20"/>
  <c r="V1758" i="20"/>
  <c r="V1759" i="20"/>
  <c r="V1760" i="20"/>
  <c r="V1761" i="20"/>
  <c r="V1762" i="20"/>
  <c r="V1763" i="20"/>
  <c r="V1764" i="20"/>
  <c r="V1765" i="20"/>
  <c r="V1766" i="20"/>
  <c r="V1767" i="20"/>
  <c r="V1768" i="20"/>
  <c r="V1769" i="20"/>
  <c r="V1770" i="20"/>
  <c r="V1771" i="20"/>
  <c r="V1772" i="20"/>
  <c r="V1773" i="20"/>
  <c r="V1774" i="20"/>
  <c r="V1775" i="20"/>
  <c r="V1776" i="20"/>
  <c r="V1777" i="20"/>
  <c r="V1778" i="20"/>
  <c r="V1779" i="20"/>
  <c r="V1780" i="20"/>
  <c r="V1781" i="20"/>
  <c r="V1782" i="20"/>
  <c r="V1783" i="20"/>
  <c r="V1784" i="20"/>
  <c r="V1785" i="20"/>
  <c r="V1786" i="20"/>
  <c r="V1787" i="20"/>
  <c r="V1788" i="20"/>
  <c r="V1789" i="20"/>
  <c r="V1790" i="20"/>
  <c r="V1791" i="20"/>
  <c r="V1792" i="20"/>
  <c r="V1793" i="20"/>
  <c r="V1794" i="20"/>
  <c r="V1795" i="20"/>
  <c r="V1796" i="20"/>
  <c r="V1797" i="20"/>
  <c r="V1798" i="20"/>
  <c r="V1799" i="20"/>
  <c r="V1800" i="20"/>
  <c r="V1801" i="20"/>
  <c r="V1802" i="20"/>
  <c r="V1803" i="20"/>
  <c r="V1804" i="20"/>
  <c r="V1805" i="20"/>
  <c r="V1806" i="20"/>
  <c r="V1807" i="20"/>
  <c r="V1808" i="20"/>
  <c r="V1809" i="20"/>
  <c r="V1810" i="20"/>
  <c r="V1811" i="20"/>
  <c r="V1812" i="20"/>
  <c r="V1813" i="20"/>
  <c r="V1814" i="20"/>
  <c r="V1815" i="20"/>
  <c r="V1816" i="20"/>
  <c r="V1817" i="20"/>
  <c r="V1818" i="20"/>
  <c r="V1819" i="20"/>
  <c r="V1820" i="20"/>
  <c r="V1821" i="20"/>
  <c r="V1822" i="20"/>
  <c r="V1823" i="20"/>
  <c r="V1824" i="20"/>
  <c r="V1825" i="20"/>
  <c r="V1826" i="20"/>
  <c r="V1827" i="20"/>
  <c r="V1828" i="20"/>
  <c r="V1829" i="20"/>
  <c r="V1830" i="20"/>
  <c r="V1831" i="20"/>
  <c r="V1832" i="20"/>
  <c r="V1833" i="20"/>
  <c r="V1834" i="20"/>
  <c r="V1835" i="20"/>
  <c r="V1836" i="20"/>
  <c r="V1837" i="20"/>
  <c r="V1838" i="20"/>
  <c r="V1839" i="20"/>
  <c r="V1840" i="20"/>
  <c r="V1841" i="20"/>
  <c r="V1842" i="20"/>
  <c r="V1843" i="20"/>
  <c r="V1844" i="20"/>
  <c r="V1845" i="20"/>
  <c r="V1846" i="20"/>
  <c r="V1847" i="20"/>
  <c r="V1848" i="20"/>
  <c r="V1849" i="20"/>
  <c r="V1850" i="20"/>
  <c r="V1851" i="20"/>
  <c r="V1852" i="20"/>
  <c r="V1853" i="20"/>
  <c r="V1854" i="20"/>
  <c r="V1855" i="20"/>
  <c r="V1856" i="20"/>
  <c r="V1857" i="20"/>
  <c r="V1858" i="20"/>
  <c r="V1859" i="20"/>
  <c r="V1860" i="20"/>
  <c r="V1861" i="20"/>
  <c r="V1862" i="20"/>
  <c r="V1863" i="20"/>
  <c r="V1864" i="20"/>
  <c r="V1865" i="20"/>
  <c r="V1866" i="20"/>
  <c r="V1867" i="20"/>
  <c r="V1868" i="20"/>
  <c r="V1869" i="20"/>
  <c r="V1870" i="20"/>
  <c r="V1871" i="20"/>
  <c r="V1872" i="20"/>
  <c r="V1873" i="20"/>
  <c r="V1874" i="20"/>
  <c r="V1875" i="20"/>
  <c r="V1876" i="20"/>
  <c r="V1877" i="20"/>
  <c r="V1878" i="20"/>
  <c r="V1879" i="20"/>
  <c r="V1880" i="20"/>
  <c r="V1881" i="20"/>
  <c r="V1882" i="20"/>
  <c r="V1883" i="20"/>
  <c r="V1884" i="20"/>
  <c r="V1885" i="20"/>
  <c r="V1886" i="20"/>
  <c r="V1887" i="20"/>
  <c r="V1888" i="20"/>
  <c r="V1889" i="20"/>
  <c r="V1890" i="20"/>
  <c r="V1891" i="20"/>
  <c r="V1892" i="20"/>
  <c r="V1893" i="20"/>
  <c r="V1894" i="20"/>
  <c r="V1895" i="20"/>
  <c r="V1896" i="20"/>
  <c r="V1897" i="20"/>
  <c r="V1898" i="20"/>
  <c r="V1899" i="20"/>
  <c r="V1900" i="20"/>
  <c r="V1901" i="20"/>
  <c r="V1902" i="20"/>
  <c r="V1903" i="20"/>
  <c r="V1904" i="20"/>
  <c r="V1905" i="20"/>
  <c r="V1906" i="20"/>
  <c r="V1907" i="20"/>
  <c r="V1908" i="20"/>
  <c r="V1909" i="20"/>
  <c r="V1910" i="20"/>
  <c r="V1911" i="20"/>
  <c r="V1912" i="20"/>
  <c r="V1913" i="20"/>
  <c r="V1914" i="20"/>
  <c r="V1915" i="20"/>
  <c r="V1916" i="20"/>
  <c r="V1917" i="20"/>
  <c r="V1918" i="20"/>
  <c r="V1919" i="20"/>
  <c r="V1920" i="20"/>
  <c r="V1921" i="20"/>
  <c r="V1922" i="20"/>
  <c r="V1923" i="20"/>
  <c r="V1924" i="20"/>
  <c r="V1925" i="20"/>
  <c r="V1926" i="20"/>
  <c r="V1927" i="20"/>
  <c r="V1928" i="20"/>
  <c r="V1929" i="20"/>
  <c r="V1930" i="20"/>
  <c r="V1931" i="20"/>
  <c r="V1932" i="20"/>
  <c r="V1933" i="20"/>
  <c r="V1934" i="20"/>
  <c r="V1935" i="20"/>
  <c r="V1936" i="20"/>
  <c r="V1937" i="20"/>
  <c r="V1938" i="20"/>
  <c r="V1939" i="20"/>
  <c r="V1940" i="20"/>
  <c r="V1941" i="20"/>
  <c r="V1942" i="20"/>
  <c r="V1943" i="20"/>
  <c r="V1944" i="20"/>
  <c r="V1945" i="20"/>
  <c r="V1946" i="20"/>
  <c r="V1947" i="20"/>
  <c r="V1948" i="20"/>
  <c r="V1949" i="20"/>
  <c r="V1950" i="20"/>
  <c r="V1951" i="20"/>
  <c r="V1952" i="20"/>
  <c r="V1953" i="20"/>
  <c r="V1954" i="20"/>
  <c r="V1955" i="20"/>
  <c r="V1956" i="20"/>
  <c r="V1957" i="20"/>
  <c r="V1958" i="20"/>
  <c r="V1959" i="20"/>
  <c r="V1960" i="20"/>
  <c r="V1961" i="20"/>
  <c r="V1962" i="20"/>
  <c r="V1963" i="20"/>
  <c r="V1964" i="20"/>
  <c r="V1965" i="20"/>
  <c r="V1966" i="20"/>
  <c r="V1967" i="20"/>
  <c r="V1968" i="20"/>
  <c r="V1969" i="20"/>
  <c r="V1970" i="20"/>
  <c r="V1971" i="20"/>
  <c r="V1972" i="20"/>
  <c r="V1973" i="20"/>
  <c r="V1974" i="20"/>
  <c r="V1975" i="20"/>
  <c r="V1976" i="20"/>
  <c r="V1977" i="20"/>
  <c r="V1978" i="20"/>
  <c r="V1979" i="20"/>
  <c r="V1980" i="20"/>
  <c r="V1981" i="20"/>
  <c r="V1982" i="20"/>
  <c r="V1983" i="20"/>
  <c r="V1984" i="20"/>
  <c r="V1985" i="20"/>
  <c r="V1986" i="20"/>
  <c r="V1987" i="20"/>
  <c r="V1988" i="20"/>
  <c r="V1989" i="20"/>
  <c r="V1990" i="20"/>
  <c r="V1991" i="20"/>
  <c r="V1992" i="20"/>
  <c r="V1993" i="20"/>
  <c r="V1994" i="20"/>
  <c r="V1995" i="20"/>
  <c r="V1996" i="20"/>
  <c r="V1997" i="20"/>
  <c r="V1998" i="20"/>
  <c r="V1999" i="20"/>
  <c r="V2000" i="20"/>
  <c r="V2001" i="20"/>
  <c r="V2002" i="20"/>
  <c r="V2003" i="20"/>
  <c r="V2004" i="20"/>
  <c r="V2005" i="20"/>
  <c r="V2006" i="20"/>
  <c r="V2007" i="20"/>
  <c r="V2008" i="20"/>
  <c r="V2009" i="20"/>
  <c r="V2010" i="20"/>
  <c r="V2011" i="20"/>
  <c r="V2012" i="20"/>
  <c r="V2013" i="20"/>
  <c r="V2014" i="20"/>
  <c r="V2015" i="20"/>
  <c r="V2016" i="20"/>
  <c r="V2017" i="20"/>
  <c r="V2018" i="20"/>
  <c r="V2019" i="20"/>
  <c r="V2020" i="20"/>
  <c r="V2021" i="20"/>
  <c r="V2022" i="20"/>
  <c r="V2023" i="20"/>
  <c r="V2024" i="20"/>
  <c r="V2025" i="20"/>
  <c r="V2026" i="20"/>
  <c r="V2027" i="20"/>
  <c r="V2028" i="20"/>
  <c r="V2029" i="20"/>
  <c r="V2030" i="20"/>
  <c r="V2031" i="20"/>
  <c r="V2032" i="20"/>
  <c r="V2033" i="20"/>
  <c r="V2034" i="20"/>
  <c r="V2035" i="20"/>
  <c r="V2036" i="20"/>
  <c r="V2037" i="20"/>
  <c r="V2038" i="20"/>
  <c r="V2039" i="20"/>
  <c r="V2040" i="20"/>
  <c r="V2041" i="20"/>
  <c r="V2042" i="20"/>
  <c r="V2043" i="20"/>
  <c r="V2044" i="20"/>
  <c r="V2045" i="20"/>
  <c r="V2046" i="20"/>
  <c r="V2047" i="20"/>
  <c r="V2048" i="20"/>
  <c r="V2049" i="20"/>
  <c r="V2050" i="20"/>
  <c r="V2051" i="20"/>
  <c r="V2052" i="20"/>
  <c r="V2053" i="20"/>
  <c r="V2054" i="20"/>
  <c r="V2055" i="20"/>
  <c r="V2056" i="20"/>
  <c r="V2057" i="20"/>
  <c r="V2058" i="20"/>
  <c r="V2059" i="20"/>
  <c r="V2060" i="20"/>
  <c r="V2061" i="20"/>
  <c r="V2062" i="20"/>
  <c r="V2063" i="20"/>
  <c r="V2064" i="20"/>
  <c r="V2065" i="20"/>
  <c r="V2066" i="20"/>
  <c r="V2067" i="20"/>
  <c r="V2068" i="20"/>
  <c r="V2069" i="20"/>
  <c r="V2070" i="20"/>
  <c r="V2071" i="20"/>
  <c r="V2072" i="20"/>
  <c r="V2073" i="20"/>
  <c r="V2074" i="20"/>
  <c r="V2075" i="20"/>
  <c r="V2076" i="20"/>
  <c r="V2077" i="20"/>
  <c r="V2078" i="20"/>
  <c r="V2079" i="20"/>
  <c r="V2080" i="20"/>
  <c r="V2081" i="20"/>
  <c r="V2082" i="20"/>
  <c r="V2083" i="20"/>
  <c r="V2084" i="20"/>
  <c r="V2085" i="20"/>
  <c r="V2086" i="20"/>
  <c r="V2087" i="20"/>
  <c r="V2088" i="20"/>
  <c r="V2089" i="20"/>
  <c r="V2090" i="20"/>
  <c r="V2091" i="20"/>
  <c r="V2092" i="20"/>
  <c r="V2093" i="20"/>
  <c r="V2094" i="20"/>
  <c r="V2095" i="20"/>
  <c r="V2096" i="20"/>
  <c r="V2097" i="20"/>
  <c r="V2098" i="20"/>
  <c r="V2099" i="20"/>
  <c r="V2100" i="20"/>
  <c r="V2101" i="20"/>
  <c r="V2102" i="20"/>
  <c r="V2103" i="20"/>
  <c r="V2104" i="20"/>
  <c r="V2105" i="20"/>
  <c r="V2106" i="20"/>
  <c r="V2107" i="20"/>
  <c r="V2108" i="20"/>
  <c r="V2109" i="20"/>
  <c r="V2110" i="20"/>
  <c r="V2111" i="20"/>
  <c r="V2112" i="20"/>
  <c r="V2113" i="20"/>
  <c r="V2114" i="20"/>
  <c r="V2115" i="20"/>
  <c r="V2116" i="20"/>
  <c r="V2117" i="20"/>
  <c r="V2118" i="20"/>
  <c r="V2119" i="20"/>
  <c r="V2120" i="20"/>
  <c r="V2121" i="20"/>
  <c r="V2122" i="20"/>
  <c r="V2123" i="20"/>
  <c r="V2124" i="20"/>
  <c r="V2125" i="20"/>
  <c r="V2126" i="20"/>
  <c r="V2127" i="20"/>
  <c r="V2128" i="20"/>
  <c r="V2129" i="20"/>
  <c r="V2130" i="20"/>
  <c r="V2131" i="20"/>
  <c r="V2132" i="20"/>
  <c r="V2133" i="20"/>
  <c r="V2134" i="20"/>
  <c r="V2135" i="20"/>
  <c r="V2136" i="20"/>
  <c r="V2137" i="20"/>
  <c r="V2138" i="20"/>
  <c r="V2139" i="20"/>
  <c r="V2140" i="20"/>
  <c r="V2141" i="20"/>
  <c r="V2142" i="20"/>
  <c r="V2143" i="20"/>
  <c r="V2144" i="20"/>
  <c r="V2145" i="20"/>
  <c r="V2146" i="20"/>
  <c r="V2147" i="20"/>
  <c r="V2148" i="20"/>
  <c r="V2149" i="20"/>
  <c r="V2150" i="20"/>
  <c r="V2151" i="20"/>
  <c r="V2152" i="20"/>
  <c r="V2153" i="20"/>
  <c r="V2154" i="20"/>
  <c r="V2155" i="20"/>
  <c r="V2156" i="20"/>
  <c r="V2157" i="20"/>
  <c r="V2158" i="20"/>
  <c r="V2159" i="20"/>
  <c r="V2160" i="20"/>
  <c r="V2161" i="20"/>
  <c r="V2162" i="20"/>
  <c r="V2163" i="20"/>
  <c r="V2164" i="20"/>
  <c r="V2165" i="20"/>
  <c r="V2166" i="20"/>
  <c r="V2167" i="20"/>
  <c r="V2168" i="20"/>
  <c r="V2169" i="20"/>
  <c r="V2170" i="20"/>
  <c r="V2171" i="20"/>
  <c r="V2172" i="20"/>
  <c r="V2173" i="20"/>
  <c r="V2174" i="20"/>
  <c r="V2175" i="20"/>
  <c r="V2176" i="20"/>
  <c r="V2177" i="20"/>
  <c r="V2178" i="20"/>
  <c r="V2179" i="20"/>
  <c r="V2180" i="20"/>
  <c r="V2181" i="20"/>
  <c r="V2182" i="20"/>
  <c r="V2183" i="20"/>
  <c r="V2184" i="20"/>
  <c r="V2185" i="20"/>
  <c r="V2186" i="20"/>
  <c r="V2187" i="20"/>
  <c r="V2188" i="20"/>
  <c r="V2189" i="20"/>
  <c r="V2190" i="20"/>
  <c r="V2191" i="20"/>
  <c r="V2192" i="20"/>
  <c r="V2193" i="20"/>
  <c r="V2194" i="20"/>
  <c r="V2195" i="20"/>
  <c r="V2196" i="20"/>
  <c r="V2197" i="20"/>
  <c r="V2198" i="20"/>
  <c r="V2199" i="20"/>
  <c r="V2200" i="20"/>
  <c r="V2201" i="20"/>
  <c r="V2202" i="20"/>
  <c r="V2203" i="20"/>
  <c r="V2204" i="20"/>
  <c r="V2205" i="20"/>
  <c r="V2206" i="20"/>
  <c r="V2207" i="20"/>
  <c r="V2208" i="20"/>
  <c r="V2209" i="20"/>
  <c r="V2210" i="20"/>
  <c r="V2211" i="20"/>
  <c r="V2212" i="20"/>
  <c r="V2213" i="20"/>
  <c r="V2214" i="20"/>
  <c r="V2215" i="20"/>
  <c r="V2216" i="20"/>
  <c r="V2217" i="20"/>
  <c r="V2218" i="20"/>
  <c r="V2219" i="20"/>
  <c r="V2220" i="20"/>
  <c r="V2221" i="20"/>
  <c r="V2222" i="20"/>
  <c r="V2223" i="20"/>
  <c r="V2224" i="20"/>
  <c r="V2225" i="20"/>
  <c r="V2226" i="20"/>
  <c r="V2227" i="20"/>
  <c r="V2228" i="20"/>
  <c r="V2229" i="20"/>
  <c r="V2230" i="20"/>
  <c r="V2231" i="20"/>
  <c r="V2232" i="20"/>
  <c r="V2233" i="20"/>
  <c r="V2234" i="20"/>
  <c r="V2235" i="20"/>
  <c r="V2236" i="20"/>
  <c r="V2237" i="20"/>
  <c r="V2238" i="20"/>
  <c r="V2239" i="20"/>
  <c r="V2240" i="20"/>
  <c r="V2241" i="20"/>
  <c r="V2242" i="20"/>
  <c r="V2243" i="20"/>
  <c r="V2244" i="20"/>
  <c r="V2245" i="20"/>
  <c r="V2246" i="20"/>
  <c r="V2247" i="20"/>
  <c r="V2248" i="20"/>
  <c r="V2249" i="20"/>
  <c r="V2250" i="20"/>
  <c r="V2251" i="20"/>
  <c r="V2252" i="20"/>
  <c r="V2253" i="20"/>
  <c r="V2254" i="20"/>
  <c r="V2255" i="20"/>
  <c r="V2256" i="20"/>
  <c r="V2257" i="20"/>
  <c r="V2258" i="20"/>
  <c r="V2259" i="20"/>
  <c r="V2260" i="20"/>
  <c r="V2261" i="20"/>
  <c r="V2262" i="20"/>
  <c r="V2263" i="20"/>
  <c r="V2264" i="20"/>
  <c r="V2265" i="20"/>
  <c r="V2266" i="20"/>
  <c r="V2267" i="20"/>
  <c r="V2268" i="20"/>
  <c r="V2269" i="20"/>
  <c r="V2270" i="20"/>
  <c r="V2271" i="20"/>
  <c r="V2272" i="20"/>
  <c r="V2273" i="20"/>
  <c r="V2274" i="20"/>
  <c r="V2275" i="20"/>
  <c r="V2276" i="20"/>
  <c r="V2277" i="20"/>
  <c r="V2278" i="20"/>
  <c r="V2279" i="20"/>
  <c r="V2280" i="20"/>
  <c r="V2281" i="20"/>
  <c r="V2282" i="20"/>
  <c r="V2283" i="20"/>
  <c r="V2284" i="20"/>
  <c r="V2285" i="20"/>
  <c r="V2286" i="20"/>
  <c r="V2287" i="20"/>
  <c r="V2288" i="20"/>
  <c r="V2289" i="20"/>
  <c r="V2290" i="20"/>
  <c r="V2291" i="20"/>
  <c r="V2292" i="20"/>
  <c r="V2293" i="20"/>
  <c r="V2294" i="20"/>
  <c r="V2295" i="20"/>
  <c r="V2296" i="20"/>
  <c r="V2297" i="20"/>
  <c r="V2298" i="20"/>
  <c r="V2299" i="20"/>
  <c r="V2300" i="20"/>
  <c r="V2301" i="20"/>
  <c r="V2302" i="20"/>
  <c r="V2303" i="20"/>
  <c r="V2304" i="20"/>
  <c r="V2305" i="20"/>
  <c r="V2306" i="20"/>
  <c r="V2307" i="20"/>
  <c r="V2308" i="20"/>
  <c r="V2309" i="20"/>
  <c r="V2310" i="20"/>
  <c r="V2311" i="20"/>
  <c r="V2312" i="20"/>
  <c r="V2313" i="20"/>
  <c r="V2314" i="20"/>
  <c r="V2315" i="20"/>
  <c r="V2316" i="20"/>
  <c r="V2317" i="20"/>
  <c r="V2318" i="20"/>
  <c r="V2319" i="20"/>
  <c r="V2320" i="20"/>
  <c r="V2321" i="20"/>
  <c r="V2322" i="20"/>
  <c r="V2323" i="20"/>
  <c r="V2324" i="20"/>
  <c r="V2325" i="20"/>
  <c r="V2326" i="20"/>
  <c r="V2327" i="20"/>
  <c r="V2328" i="20"/>
  <c r="V2329" i="20"/>
  <c r="V2330" i="20"/>
  <c r="V2331" i="20"/>
  <c r="V2332" i="20"/>
  <c r="V2333" i="20"/>
  <c r="V2334" i="20"/>
  <c r="V2335" i="20"/>
  <c r="V2336" i="20"/>
  <c r="V2337" i="20"/>
  <c r="V2338" i="20"/>
  <c r="V2339" i="20"/>
  <c r="V2340" i="20"/>
  <c r="V2341" i="20"/>
  <c r="V2342" i="20"/>
  <c r="V2343" i="20"/>
  <c r="V2344" i="20"/>
  <c r="V2345" i="20"/>
  <c r="V2346" i="20"/>
  <c r="V2347" i="20"/>
  <c r="V2348" i="20"/>
  <c r="V2349" i="20"/>
  <c r="V2350" i="20"/>
  <c r="V2351" i="20"/>
  <c r="V2352" i="20"/>
  <c r="V2353" i="20"/>
  <c r="V2354" i="20"/>
  <c r="V2355" i="20"/>
  <c r="V2356" i="20"/>
  <c r="V2357" i="20"/>
  <c r="V2358" i="20"/>
  <c r="V2359" i="20"/>
  <c r="V2360" i="20"/>
  <c r="V2361" i="20"/>
  <c r="V2362" i="20"/>
  <c r="V2363" i="20"/>
  <c r="V2364" i="20"/>
  <c r="V2365" i="20"/>
  <c r="V2366" i="20"/>
  <c r="V2367" i="20"/>
  <c r="V2368" i="20"/>
  <c r="V2369" i="20"/>
  <c r="V2370" i="20"/>
  <c r="V2371" i="20"/>
  <c r="V2372" i="20"/>
  <c r="V2373" i="20"/>
  <c r="V2374" i="20"/>
  <c r="V2375" i="20"/>
  <c r="V2376" i="20"/>
  <c r="V2377" i="20"/>
  <c r="V2378" i="20"/>
  <c r="V2379" i="20"/>
  <c r="V2380" i="20"/>
  <c r="V2381" i="20"/>
  <c r="V2382" i="20"/>
  <c r="V2383" i="20"/>
  <c r="V2384" i="20"/>
  <c r="V2385" i="20"/>
  <c r="V2386" i="20"/>
  <c r="V2387" i="20"/>
  <c r="V2388" i="20"/>
  <c r="V2389" i="20"/>
  <c r="V2390" i="20"/>
  <c r="V2391" i="20"/>
  <c r="V2392" i="20"/>
  <c r="V2393" i="20"/>
  <c r="V2394" i="20"/>
  <c r="V2395" i="20"/>
  <c r="V2396" i="20"/>
  <c r="V2397" i="20"/>
  <c r="V2398" i="20"/>
  <c r="V2399" i="20"/>
  <c r="V2400" i="20"/>
  <c r="V2401" i="20"/>
  <c r="V2402" i="20"/>
  <c r="V2403" i="20"/>
  <c r="V2404" i="20"/>
  <c r="V2405" i="20"/>
  <c r="V2406" i="20"/>
  <c r="V2407" i="20"/>
  <c r="V2408" i="20"/>
  <c r="V2409" i="20"/>
  <c r="V2410" i="20"/>
  <c r="V2411" i="20"/>
  <c r="V2412" i="20"/>
  <c r="V2413" i="20"/>
  <c r="V2414" i="20"/>
  <c r="V2415" i="20"/>
  <c r="V2416" i="20"/>
  <c r="V2417" i="20"/>
  <c r="V2418" i="20"/>
  <c r="V2419" i="20"/>
  <c r="V2420" i="20"/>
  <c r="V2421" i="20"/>
  <c r="V2422" i="20"/>
  <c r="V2423" i="20"/>
  <c r="V2424" i="20"/>
  <c r="V2425" i="20"/>
  <c r="V2426" i="20"/>
  <c r="V2427" i="20"/>
  <c r="V2428" i="20"/>
  <c r="V2429" i="20"/>
  <c r="V2430" i="20"/>
  <c r="V2431" i="20"/>
  <c r="V2432" i="20"/>
  <c r="V2433" i="20"/>
  <c r="V2434" i="20"/>
  <c r="V2435" i="20"/>
  <c r="V2436" i="20"/>
  <c r="V2437" i="20"/>
  <c r="V2438" i="20"/>
  <c r="V2439" i="20"/>
  <c r="V2440" i="20"/>
  <c r="V2441" i="20"/>
  <c r="V2442" i="20"/>
  <c r="V2443" i="20"/>
  <c r="V2444" i="20"/>
  <c r="V2445" i="20"/>
  <c r="V2446" i="20"/>
  <c r="V2447" i="20"/>
  <c r="V2448" i="20"/>
  <c r="V2449" i="20"/>
  <c r="V2450" i="20"/>
  <c r="V2451" i="20"/>
  <c r="V2452" i="20"/>
  <c r="V2453" i="20"/>
  <c r="V2454" i="20"/>
  <c r="V2455" i="20"/>
  <c r="V2456" i="20"/>
  <c r="V2457" i="20"/>
  <c r="V2458" i="20"/>
  <c r="V2459" i="20"/>
  <c r="V2460" i="20"/>
  <c r="V2461" i="20"/>
  <c r="V2462" i="20"/>
  <c r="V2463" i="20"/>
  <c r="V2464" i="20"/>
  <c r="V2465" i="20"/>
  <c r="V2466" i="20"/>
  <c r="V2467" i="20"/>
  <c r="V2468" i="20"/>
  <c r="V2469" i="20"/>
  <c r="V2470" i="20"/>
  <c r="V2471" i="20"/>
  <c r="V2472" i="20"/>
  <c r="V2473" i="20"/>
  <c r="V2474" i="20"/>
  <c r="V2475" i="20"/>
  <c r="V2476" i="20"/>
  <c r="V2477" i="20"/>
  <c r="V2478" i="20"/>
  <c r="V2479" i="20"/>
  <c r="V2480" i="20"/>
  <c r="V2481" i="20"/>
  <c r="V2482" i="20"/>
  <c r="V2483" i="20"/>
  <c r="V2484" i="20"/>
  <c r="V2485" i="20"/>
  <c r="V2486" i="20"/>
  <c r="V2487" i="20"/>
  <c r="V2488" i="20"/>
  <c r="V2489" i="20"/>
  <c r="V2490" i="20"/>
  <c r="V2491" i="20"/>
  <c r="V2492" i="20"/>
  <c r="V2493" i="20"/>
  <c r="V2494" i="20"/>
  <c r="V2495" i="20"/>
  <c r="V2496" i="20"/>
  <c r="V2497" i="20"/>
  <c r="V2498" i="20"/>
  <c r="V2499" i="20"/>
  <c r="V2500" i="20"/>
  <c r="V2501" i="20"/>
  <c r="V2502" i="20"/>
  <c r="V2503" i="20"/>
  <c r="V2504" i="20"/>
  <c r="V2505" i="20"/>
  <c r="V2506" i="20"/>
  <c r="V2507" i="20"/>
  <c r="V2508" i="20"/>
  <c r="V2509" i="20"/>
  <c r="V2510" i="20"/>
  <c r="V2511" i="20"/>
  <c r="V2512" i="20"/>
  <c r="V2513" i="20"/>
  <c r="V2514" i="20"/>
  <c r="V2515" i="20"/>
  <c r="V2516" i="20"/>
  <c r="V2517" i="20"/>
  <c r="V2518" i="20"/>
  <c r="V2519" i="20"/>
  <c r="V2520" i="20"/>
  <c r="V2521" i="20"/>
  <c r="V2522" i="20"/>
  <c r="V2523" i="20"/>
  <c r="V2524" i="20"/>
  <c r="V2525" i="20"/>
  <c r="V2526" i="20"/>
  <c r="V2527" i="20"/>
  <c r="V2528" i="20"/>
  <c r="V2529" i="20"/>
  <c r="V2530" i="20"/>
  <c r="V2531" i="20"/>
  <c r="V2532" i="20"/>
  <c r="V2533" i="20"/>
  <c r="V2534" i="20"/>
  <c r="V2535" i="20"/>
  <c r="V2536" i="20"/>
  <c r="V2537" i="20"/>
  <c r="V2538" i="20"/>
  <c r="V2539" i="20"/>
  <c r="V2540" i="20"/>
  <c r="V2541" i="20"/>
  <c r="V2542" i="20"/>
  <c r="V2543" i="20"/>
  <c r="V2544" i="20"/>
  <c r="V2545" i="20"/>
  <c r="V2546" i="20"/>
  <c r="V2547" i="20"/>
  <c r="V2548" i="20"/>
  <c r="V2549" i="20"/>
  <c r="V2550" i="20"/>
  <c r="V2551" i="20"/>
  <c r="V2552" i="20"/>
  <c r="V2553" i="20"/>
  <c r="V2554" i="20"/>
  <c r="V2555" i="20"/>
  <c r="V2556" i="20"/>
  <c r="V2557" i="20"/>
  <c r="V2558" i="20"/>
  <c r="V2559" i="20"/>
  <c r="V2560" i="20"/>
  <c r="V2561" i="20"/>
  <c r="V2562" i="20"/>
  <c r="V2563" i="20"/>
  <c r="V2564" i="20"/>
  <c r="V2565" i="20"/>
  <c r="V2566" i="20"/>
  <c r="V2567" i="20"/>
  <c r="V2568" i="20"/>
  <c r="V2569" i="20"/>
  <c r="V2570" i="20"/>
  <c r="V2571" i="20"/>
  <c r="V2572" i="20"/>
  <c r="V2573" i="20"/>
  <c r="V2574" i="20"/>
  <c r="V2575" i="20"/>
  <c r="V2576" i="20"/>
  <c r="V2577" i="20"/>
  <c r="V2578" i="20"/>
  <c r="V2579" i="20"/>
  <c r="V2580" i="20"/>
  <c r="V2581" i="20"/>
  <c r="V2582" i="20"/>
  <c r="V2583" i="20"/>
  <c r="V2584" i="20"/>
  <c r="V2585" i="20"/>
  <c r="V2586" i="20"/>
  <c r="V2587" i="20"/>
  <c r="V2588" i="20"/>
  <c r="V2589" i="20"/>
  <c r="V2590" i="20"/>
  <c r="V2591" i="20"/>
  <c r="V2592" i="20"/>
  <c r="V2593" i="20"/>
  <c r="V2594" i="20"/>
  <c r="V2595" i="20"/>
  <c r="V2596" i="20"/>
  <c r="V2597" i="20"/>
  <c r="V2598" i="20"/>
  <c r="V2599" i="20"/>
  <c r="V2600" i="20"/>
  <c r="V2601" i="20"/>
  <c r="V2602" i="20"/>
  <c r="V2603" i="20"/>
  <c r="V2604" i="20"/>
  <c r="V2605" i="20"/>
  <c r="V2606" i="20"/>
  <c r="V2607" i="20"/>
  <c r="V2608" i="20"/>
  <c r="V2609" i="20"/>
  <c r="V2610" i="20"/>
  <c r="V2611" i="20"/>
  <c r="V2612" i="20"/>
  <c r="V2613" i="20"/>
  <c r="V2614" i="20"/>
  <c r="V2615" i="20"/>
  <c r="V2616" i="20"/>
  <c r="V2617" i="20"/>
  <c r="V2618" i="20"/>
  <c r="V2619" i="20"/>
  <c r="V2620" i="20"/>
  <c r="V2621" i="20"/>
  <c r="V2622" i="20"/>
  <c r="V2623" i="20"/>
  <c r="V2624" i="20"/>
  <c r="V2625" i="20"/>
  <c r="V2626" i="20"/>
  <c r="V2627" i="20"/>
  <c r="V2628" i="20"/>
  <c r="V2629" i="20"/>
  <c r="V2630" i="20"/>
  <c r="V2631" i="20"/>
  <c r="V2632" i="20"/>
  <c r="V2633" i="20"/>
  <c r="V2634" i="20"/>
  <c r="V2635" i="20"/>
  <c r="V2636" i="20"/>
  <c r="V2637" i="20"/>
  <c r="V2638" i="20"/>
  <c r="V2639" i="20"/>
  <c r="V2640" i="20"/>
  <c r="V2641" i="20"/>
  <c r="V2642" i="20"/>
  <c r="V2643" i="20"/>
  <c r="V2644" i="20"/>
  <c r="V2645" i="20"/>
  <c r="V2646" i="20"/>
  <c r="V2647" i="20"/>
  <c r="V2648" i="20"/>
  <c r="V2649" i="20"/>
  <c r="V2650" i="20"/>
  <c r="V2651" i="20"/>
  <c r="V2652" i="20"/>
  <c r="V2653" i="20"/>
  <c r="V2654" i="20"/>
  <c r="V2655" i="20"/>
  <c r="V2656" i="20"/>
  <c r="V2657" i="20"/>
  <c r="V2658" i="20"/>
  <c r="V2659" i="20"/>
  <c r="V2660" i="20"/>
  <c r="V2661" i="20"/>
  <c r="V2662" i="20"/>
  <c r="V2663" i="20"/>
  <c r="V2664" i="20"/>
  <c r="V2665" i="20"/>
  <c r="V2666" i="20"/>
  <c r="V2667" i="20"/>
  <c r="V2668" i="20"/>
  <c r="V2669" i="20"/>
  <c r="V2670" i="20"/>
  <c r="V2671" i="20"/>
  <c r="V2672" i="20"/>
  <c r="V2673" i="20"/>
  <c r="V2674" i="20"/>
  <c r="V2675" i="20"/>
  <c r="V2676" i="20"/>
  <c r="V2677" i="20"/>
  <c r="V2678" i="20"/>
  <c r="V2679" i="20"/>
  <c r="V2680" i="20"/>
  <c r="V2681" i="20"/>
  <c r="V2682" i="20"/>
  <c r="V2683" i="20"/>
  <c r="V2684" i="20"/>
  <c r="V2685" i="20"/>
  <c r="V2686" i="20"/>
  <c r="V2687" i="20"/>
  <c r="V2688" i="20"/>
  <c r="V2689" i="20"/>
  <c r="V2690" i="20"/>
  <c r="V2691" i="20"/>
  <c r="V2692" i="20"/>
  <c r="V2693" i="20"/>
  <c r="V2694" i="20"/>
  <c r="V2695" i="20"/>
  <c r="V2696" i="20"/>
  <c r="V2697" i="20"/>
  <c r="V2698" i="20"/>
  <c r="V2699" i="20"/>
  <c r="V2700" i="20"/>
  <c r="V2701" i="20"/>
  <c r="V2702" i="20"/>
  <c r="V2703" i="20"/>
  <c r="V2704" i="20"/>
  <c r="V2705" i="20"/>
  <c r="V2706" i="20"/>
  <c r="V2707" i="20"/>
  <c r="V2708" i="20"/>
  <c r="V2709" i="20"/>
  <c r="V2710" i="20"/>
  <c r="V2711" i="20"/>
  <c r="V2712" i="20"/>
  <c r="V2713" i="20"/>
  <c r="V2714" i="20"/>
  <c r="V2715" i="20"/>
  <c r="V2716" i="20"/>
  <c r="V2717" i="20"/>
  <c r="V2718" i="20"/>
  <c r="V2719" i="20"/>
  <c r="V2720" i="20"/>
  <c r="V2721" i="20"/>
  <c r="V2722" i="20"/>
  <c r="V2723" i="20"/>
  <c r="V2724" i="20"/>
  <c r="V2725" i="20"/>
  <c r="V2726" i="20"/>
  <c r="V2727" i="20"/>
  <c r="V2728" i="20"/>
  <c r="V2729" i="20"/>
  <c r="V2730" i="20"/>
  <c r="V2731" i="20"/>
  <c r="V2732" i="20"/>
  <c r="V2733" i="20"/>
  <c r="V2734" i="20"/>
  <c r="V2735" i="20"/>
  <c r="V2736" i="20"/>
  <c r="V2737" i="20"/>
  <c r="V2738" i="20"/>
  <c r="V2739" i="20"/>
  <c r="V2740" i="20"/>
  <c r="V2741" i="20"/>
  <c r="V2742" i="20"/>
  <c r="V2743" i="20"/>
  <c r="V2744" i="20"/>
  <c r="V2745" i="20"/>
  <c r="V2746" i="20"/>
  <c r="V2747" i="20"/>
  <c r="V2748" i="20"/>
  <c r="V2749" i="20"/>
  <c r="V2750" i="20"/>
  <c r="V2751" i="20"/>
  <c r="V2752" i="20"/>
  <c r="V2753" i="20"/>
  <c r="V2754" i="20"/>
  <c r="V2755" i="20"/>
  <c r="V2756" i="20"/>
  <c r="V2757" i="20"/>
  <c r="V2758" i="20"/>
  <c r="V2759" i="20"/>
  <c r="V2760" i="20"/>
  <c r="V2761" i="20"/>
  <c r="V2762" i="20"/>
  <c r="V2763" i="20"/>
  <c r="V2764" i="20"/>
  <c r="V2765" i="20"/>
  <c r="V2766" i="20"/>
  <c r="V2767" i="20"/>
  <c r="V2768" i="20"/>
  <c r="V2769" i="20"/>
  <c r="V2770" i="20"/>
  <c r="V2771" i="20"/>
  <c r="V2772" i="20"/>
  <c r="V2773" i="20"/>
  <c r="V2774" i="20"/>
  <c r="V2775" i="20"/>
  <c r="V2776" i="20"/>
  <c r="V2777" i="20"/>
  <c r="V2778" i="20"/>
  <c r="V2779" i="20"/>
  <c r="V2780" i="20"/>
  <c r="V2781" i="20"/>
  <c r="V2782" i="20"/>
  <c r="V2783" i="20"/>
  <c r="V2784" i="20"/>
  <c r="V2785" i="20"/>
  <c r="V2786" i="20"/>
  <c r="V2787" i="20"/>
  <c r="V2788" i="20"/>
  <c r="V2789" i="20"/>
  <c r="V2790" i="20"/>
  <c r="V2791" i="20"/>
  <c r="V2792" i="20"/>
  <c r="V2793" i="20"/>
  <c r="V2794" i="20"/>
  <c r="V2795" i="20"/>
  <c r="V2796" i="20"/>
  <c r="V2797" i="20"/>
  <c r="V2798" i="20"/>
  <c r="V2799" i="20"/>
  <c r="V2800" i="20"/>
  <c r="V2801" i="20"/>
  <c r="V2802" i="20"/>
  <c r="V2803" i="20"/>
  <c r="V2804" i="20"/>
  <c r="V2805" i="20"/>
  <c r="V2806" i="20"/>
  <c r="V2807" i="20"/>
  <c r="V2808" i="20"/>
  <c r="V2809" i="20"/>
  <c r="V2810" i="20"/>
  <c r="V2811" i="20"/>
  <c r="V2812" i="20"/>
  <c r="V2813" i="20"/>
  <c r="V2814" i="20"/>
  <c r="V2815" i="20"/>
  <c r="V2816" i="20"/>
  <c r="V2817" i="20"/>
  <c r="V2818" i="20"/>
  <c r="V2819" i="20"/>
  <c r="V2820" i="20"/>
  <c r="V2821" i="20"/>
  <c r="V2822" i="20"/>
  <c r="V2823" i="20"/>
  <c r="V2824" i="20"/>
  <c r="V2825" i="20"/>
  <c r="V2826" i="20"/>
  <c r="V2827" i="20"/>
  <c r="V2828" i="20"/>
  <c r="V2829" i="20"/>
  <c r="V2830" i="20"/>
  <c r="V2831" i="20"/>
  <c r="V2832" i="20"/>
  <c r="V2833" i="20"/>
  <c r="V2834" i="20"/>
  <c r="V2835" i="20"/>
  <c r="V2836" i="20"/>
  <c r="V2837" i="20"/>
  <c r="V2838" i="20"/>
  <c r="V2839" i="20"/>
  <c r="V2840" i="20"/>
  <c r="V2841" i="20"/>
  <c r="V2842" i="20"/>
  <c r="V2843" i="20"/>
  <c r="V2844" i="20"/>
  <c r="V2845" i="20"/>
  <c r="V2846" i="20"/>
  <c r="V2847" i="20"/>
  <c r="V2848" i="20"/>
  <c r="V2849" i="20"/>
  <c r="V2850" i="20"/>
  <c r="V2851" i="20"/>
  <c r="V2852" i="20"/>
  <c r="V2853" i="20"/>
  <c r="V2854" i="20"/>
  <c r="V2855" i="20"/>
  <c r="V2856" i="20"/>
  <c r="V2857" i="20"/>
  <c r="V2858" i="20"/>
  <c r="V2859" i="20"/>
  <c r="V2860" i="20"/>
  <c r="V2861" i="20"/>
  <c r="V2862" i="20"/>
  <c r="V2863" i="20"/>
  <c r="V2864" i="20"/>
  <c r="V2865" i="20"/>
  <c r="V2866" i="20"/>
  <c r="V2867" i="20"/>
  <c r="V2868" i="20"/>
  <c r="V2869" i="20"/>
  <c r="V2870" i="20"/>
  <c r="V2871" i="20"/>
  <c r="V2872" i="20"/>
  <c r="V2873" i="20"/>
  <c r="V2874" i="20"/>
  <c r="V2875" i="20"/>
  <c r="V2876" i="20"/>
  <c r="V2877" i="20"/>
  <c r="V2878" i="20"/>
  <c r="V2879" i="20"/>
  <c r="V2880" i="20"/>
  <c r="V2881" i="20"/>
  <c r="V2882" i="20"/>
  <c r="V2883" i="20"/>
  <c r="V2884" i="20"/>
  <c r="V2885" i="20"/>
  <c r="V2886" i="20"/>
  <c r="V2887" i="20"/>
  <c r="V2888" i="20"/>
  <c r="V2889" i="20"/>
  <c r="V2890" i="20"/>
  <c r="V2891" i="20"/>
  <c r="V2892" i="20"/>
  <c r="V2893" i="20"/>
  <c r="V2894" i="20"/>
  <c r="V2895" i="20"/>
  <c r="V2896" i="20"/>
  <c r="V2897" i="20"/>
  <c r="V2898" i="20"/>
  <c r="V2899" i="20"/>
  <c r="V2900" i="20"/>
  <c r="V2901" i="20"/>
  <c r="V2902" i="20"/>
  <c r="V2903" i="20"/>
  <c r="V2904" i="20"/>
  <c r="V2905" i="20"/>
  <c r="V2906" i="20"/>
  <c r="V2907" i="20"/>
  <c r="V2908" i="20"/>
  <c r="V2909" i="20"/>
  <c r="V2910" i="20"/>
  <c r="V2911" i="20"/>
  <c r="V2912" i="20"/>
  <c r="V2913" i="20"/>
  <c r="V2914" i="20"/>
  <c r="V2915" i="20"/>
  <c r="V2916" i="20"/>
  <c r="V2917" i="20"/>
  <c r="V2918" i="20"/>
  <c r="V2919" i="20"/>
  <c r="V2920" i="20"/>
  <c r="V2921" i="20"/>
  <c r="V2922" i="20"/>
  <c r="V2923" i="20"/>
  <c r="V2924" i="20"/>
  <c r="V2925" i="20"/>
  <c r="V2926" i="20"/>
  <c r="V2927" i="20"/>
  <c r="V2928" i="20"/>
  <c r="V2929" i="20"/>
  <c r="V2930" i="20"/>
  <c r="V2931" i="20"/>
  <c r="V2932" i="20"/>
  <c r="V2933" i="20"/>
  <c r="V2934" i="20"/>
  <c r="V2935" i="20"/>
  <c r="V2936" i="20"/>
  <c r="V2937" i="20"/>
  <c r="V2938" i="20"/>
  <c r="V2939" i="20"/>
  <c r="V2940" i="20"/>
  <c r="V2941" i="20"/>
  <c r="V2942" i="20"/>
  <c r="V2943" i="20"/>
  <c r="V2944" i="20"/>
  <c r="V2945" i="20"/>
  <c r="V2946" i="20"/>
  <c r="V2947" i="20"/>
  <c r="V2948" i="20"/>
  <c r="V2949" i="20"/>
  <c r="V2950" i="20"/>
  <c r="V2951" i="20"/>
  <c r="V2952" i="20"/>
  <c r="V2953" i="20"/>
  <c r="V2954" i="20"/>
  <c r="V2955" i="20"/>
  <c r="V2956" i="20"/>
  <c r="V2957" i="20"/>
  <c r="V2958" i="20"/>
  <c r="V2959" i="20"/>
  <c r="V2960" i="20"/>
  <c r="V2961" i="20"/>
  <c r="V2962" i="20"/>
  <c r="V2963" i="20"/>
  <c r="V2964" i="20"/>
  <c r="V2965" i="20"/>
  <c r="V2966" i="20"/>
  <c r="V2967" i="20"/>
  <c r="V2968" i="20"/>
  <c r="V2969" i="20"/>
  <c r="V2970" i="20"/>
  <c r="V2971" i="20"/>
  <c r="V2972" i="20"/>
  <c r="V2973" i="20"/>
  <c r="V2974" i="20"/>
  <c r="V2975" i="20"/>
  <c r="V2976" i="20"/>
  <c r="V2977" i="20"/>
  <c r="V2978" i="20"/>
  <c r="V2979" i="20"/>
  <c r="V2980" i="20"/>
  <c r="V2981" i="20"/>
  <c r="V2982" i="20"/>
  <c r="V2983" i="20"/>
  <c r="V2984" i="20"/>
  <c r="V2985" i="20"/>
  <c r="V2986" i="20"/>
  <c r="V2987" i="20"/>
  <c r="V2988" i="20"/>
  <c r="V2989" i="20"/>
  <c r="V2990" i="20"/>
  <c r="V2991" i="20"/>
  <c r="V2992" i="20"/>
  <c r="V2993" i="20"/>
  <c r="V2994" i="20"/>
  <c r="V2995" i="20"/>
  <c r="V2996" i="20"/>
  <c r="V2997" i="20"/>
  <c r="V2998" i="20"/>
  <c r="V2999" i="20"/>
  <c r="V3000" i="20"/>
  <c r="V3001" i="20"/>
  <c r="V3002" i="20"/>
  <c r="V3003" i="20"/>
  <c r="V3004" i="20"/>
  <c r="V3005" i="20"/>
  <c r="V3006" i="20"/>
  <c r="V3007" i="20"/>
  <c r="V3008" i="20"/>
  <c r="V3009" i="20"/>
  <c r="V3010" i="20"/>
  <c r="V3011" i="20"/>
  <c r="V3012" i="20"/>
  <c r="V3013" i="20"/>
  <c r="V3014" i="20"/>
  <c r="V3015" i="20"/>
  <c r="V3016" i="20"/>
  <c r="V3017" i="20"/>
  <c r="V3018" i="20"/>
  <c r="V3019" i="20"/>
  <c r="V3020" i="20"/>
  <c r="V3021" i="20"/>
  <c r="V3022" i="20"/>
  <c r="V3023" i="20"/>
  <c r="V3024" i="20"/>
  <c r="V3025" i="20"/>
  <c r="V3026" i="20"/>
  <c r="V3027" i="20"/>
  <c r="V3028" i="20"/>
  <c r="V3029" i="20"/>
  <c r="V3030" i="20"/>
  <c r="V3031" i="20"/>
  <c r="V3032" i="20"/>
  <c r="V3033" i="20"/>
  <c r="V3034" i="20"/>
  <c r="V3035" i="20"/>
  <c r="V3036" i="20"/>
  <c r="V3037" i="20"/>
  <c r="V3038" i="20"/>
  <c r="V3039" i="20"/>
  <c r="V3040" i="20"/>
  <c r="V3041" i="20"/>
  <c r="V3042" i="20"/>
  <c r="V3043" i="20"/>
  <c r="V3044" i="20"/>
  <c r="V3045" i="20"/>
  <c r="V3046" i="20"/>
  <c r="V3047" i="20"/>
  <c r="V3048" i="20"/>
  <c r="V3049" i="20"/>
  <c r="V3050" i="20"/>
  <c r="V3051" i="20"/>
  <c r="V3052" i="20"/>
  <c r="V3053" i="20"/>
  <c r="V3054" i="20"/>
  <c r="V3055" i="20"/>
  <c r="V3056" i="20"/>
  <c r="V3057" i="20"/>
  <c r="V3058" i="20"/>
  <c r="V3059" i="20"/>
  <c r="V3060" i="20"/>
  <c r="V3061" i="20"/>
  <c r="V3062" i="20"/>
  <c r="V3063" i="20"/>
  <c r="V3064" i="20"/>
  <c r="V3065" i="20"/>
  <c r="V3066" i="20"/>
  <c r="V3067" i="20"/>
  <c r="V3068" i="20"/>
  <c r="V3069" i="20"/>
  <c r="V3070" i="20"/>
  <c r="V3071" i="20"/>
  <c r="V3072" i="20"/>
  <c r="V3073" i="20"/>
  <c r="V3074" i="20"/>
  <c r="V3075" i="20"/>
  <c r="V3076" i="20"/>
  <c r="V3077" i="20"/>
  <c r="V3078" i="20"/>
  <c r="V3079" i="20"/>
  <c r="V3080" i="20"/>
  <c r="V3081" i="20"/>
  <c r="V3082" i="20"/>
  <c r="V3083" i="20"/>
  <c r="V3084" i="20"/>
  <c r="V3085" i="20"/>
  <c r="V3086" i="20"/>
  <c r="V3087" i="20"/>
  <c r="V3088" i="20"/>
  <c r="V3089" i="20"/>
  <c r="V3090" i="20"/>
  <c r="V3091" i="20"/>
  <c r="V3092" i="20"/>
  <c r="V3093" i="20"/>
  <c r="V3094" i="20"/>
  <c r="V3095" i="20"/>
  <c r="V3096" i="20"/>
  <c r="V3097" i="20"/>
  <c r="V3098" i="20"/>
  <c r="V3099" i="20"/>
  <c r="V3100" i="20"/>
  <c r="V3101" i="20"/>
  <c r="V3102" i="20"/>
  <c r="V3103" i="20"/>
  <c r="V3104" i="20"/>
  <c r="V3105" i="20"/>
  <c r="V3106" i="20"/>
  <c r="V3107" i="20"/>
  <c r="V3108" i="20"/>
  <c r="V3109" i="20"/>
  <c r="V3110" i="20"/>
  <c r="V3111" i="20"/>
  <c r="V3112" i="20"/>
  <c r="V3113" i="20"/>
  <c r="V3114" i="20"/>
  <c r="V3115" i="20"/>
  <c r="V3116" i="20"/>
  <c r="V3117" i="20"/>
  <c r="V3118" i="20"/>
  <c r="V3119" i="20"/>
  <c r="V3120" i="20"/>
  <c r="V3121" i="20"/>
  <c r="V3122" i="20"/>
  <c r="V3123" i="20"/>
  <c r="V3124" i="20"/>
  <c r="V3125" i="20"/>
  <c r="V3126" i="20"/>
  <c r="V3127" i="20"/>
  <c r="V3128" i="20"/>
  <c r="V3129" i="20"/>
  <c r="V3130" i="20"/>
  <c r="V3131" i="20"/>
  <c r="V3132" i="20"/>
  <c r="V3133" i="20"/>
  <c r="V3134" i="20"/>
  <c r="V3135" i="20"/>
  <c r="V3136" i="20"/>
  <c r="V3137" i="20"/>
  <c r="V3138" i="20"/>
  <c r="V3139" i="20"/>
  <c r="V3140" i="20"/>
  <c r="V3141" i="20"/>
  <c r="V3142" i="20"/>
  <c r="V3143" i="20"/>
  <c r="V3144" i="20"/>
  <c r="V3145" i="20"/>
  <c r="V3146" i="20"/>
  <c r="V3147" i="20"/>
  <c r="V3148" i="20"/>
  <c r="V3149" i="20"/>
  <c r="V3150" i="20"/>
  <c r="V3151" i="20"/>
  <c r="V3152" i="20"/>
  <c r="V3153" i="20"/>
  <c r="V3154" i="20"/>
  <c r="V3155" i="20"/>
  <c r="V3156" i="20"/>
  <c r="V3157" i="20"/>
  <c r="V3158" i="20"/>
  <c r="V3159" i="20"/>
  <c r="V3160" i="20"/>
  <c r="V3161" i="20"/>
  <c r="V3162" i="20"/>
  <c r="V3163" i="20"/>
  <c r="V3164" i="20"/>
  <c r="V3165" i="20"/>
  <c r="V3166" i="20"/>
  <c r="V3167" i="20"/>
  <c r="V3168" i="20"/>
  <c r="V3169" i="20"/>
  <c r="V3170" i="20"/>
  <c r="V3171" i="20"/>
  <c r="V3172" i="20"/>
  <c r="V3173" i="20"/>
  <c r="V3174" i="20"/>
  <c r="V3175" i="20"/>
  <c r="V3176" i="20"/>
  <c r="V3177" i="20"/>
  <c r="V3178" i="20"/>
  <c r="V3179" i="20"/>
  <c r="V3180" i="20"/>
  <c r="V3181" i="20"/>
  <c r="V3182" i="20"/>
  <c r="V3183" i="20"/>
  <c r="V3184" i="20"/>
  <c r="V3185" i="20"/>
  <c r="V3186" i="20"/>
  <c r="V3187" i="20"/>
  <c r="V3188" i="20"/>
  <c r="V3189" i="20"/>
  <c r="V3190" i="20"/>
  <c r="V3191" i="20"/>
  <c r="V3192" i="20"/>
  <c r="V3193" i="20"/>
  <c r="V3194" i="20"/>
  <c r="V3195" i="20"/>
  <c r="V3196" i="20"/>
  <c r="V3197" i="20"/>
  <c r="V3198" i="20"/>
  <c r="V3199" i="20"/>
  <c r="V3200" i="20"/>
  <c r="V3201" i="20"/>
  <c r="V3202" i="20"/>
  <c r="V3203" i="20"/>
  <c r="V3204" i="20"/>
  <c r="V3205" i="20"/>
  <c r="V3206" i="20"/>
  <c r="V3207" i="20"/>
  <c r="V3208" i="20"/>
  <c r="V3209" i="20"/>
  <c r="V3210" i="20"/>
  <c r="V3211" i="20"/>
  <c r="V3212" i="20"/>
  <c r="V3213" i="20"/>
  <c r="V3214" i="20"/>
  <c r="V3215" i="20"/>
  <c r="V3216" i="20"/>
  <c r="V3217" i="20"/>
  <c r="V3218" i="20"/>
  <c r="V3219" i="20"/>
  <c r="V3220" i="20"/>
  <c r="V3221" i="20"/>
  <c r="V3222" i="20"/>
  <c r="V3223" i="20"/>
  <c r="V3224" i="20"/>
  <c r="V3225" i="20"/>
  <c r="V3226" i="20"/>
  <c r="V3227" i="20"/>
  <c r="V3228" i="20"/>
  <c r="V3229" i="20"/>
  <c r="V3230" i="20"/>
  <c r="V3231" i="20"/>
  <c r="V3232" i="20"/>
  <c r="V3233" i="20"/>
  <c r="V3234" i="20"/>
  <c r="V3235" i="20"/>
  <c r="V3236" i="20"/>
  <c r="V3237" i="20"/>
  <c r="V3238" i="20"/>
  <c r="V3239" i="20"/>
  <c r="V3240" i="20"/>
  <c r="V3241" i="20"/>
  <c r="V3242" i="20"/>
  <c r="V3243" i="20"/>
  <c r="V3244" i="20"/>
  <c r="V3245" i="20"/>
  <c r="V3246" i="20"/>
  <c r="V3247" i="20"/>
  <c r="V3248" i="20"/>
  <c r="V3249" i="20"/>
  <c r="V3250" i="20"/>
  <c r="V3251" i="20"/>
  <c r="V3252" i="20"/>
  <c r="V3253" i="20"/>
  <c r="V3254" i="20"/>
  <c r="V3255" i="20"/>
  <c r="V3256" i="20"/>
  <c r="V3257" i="20"/>
  <c r="V3258" i="20"/>
  <c r="V3259" i="20"/>
  <c r="V3260" i="20"/>
  <c r="V3261" i="20"/>
  <c r="V3262" i="20"/>
  <c r="V3263" i="20"/>
  <c r="V3264" i="20"/>
  <c r="V3265" i="20"/>
  <c r="V3266" i="20"/>
  <c r="V3267" i="20"/>
  <c r="V3268" i="20"/>
  <c r="V3269" i="20"/>
  <c r="V3270" i="20"/>
  <c r="V3271" i="20"/>
  <c r="V3272" i="20"/>
  <c r="V3273" i="20"/>
  <c r="V3274" i="20"/>
  <c r="V3275" i="20"/>
  <c r="V3276" i="20"/>
  <c r="V3277" i="20"/>
  <c r="V3278" i="20"/>
  <c r="V3279" i="20"/>
  <c r="V3280" i="20"/>
  <c r="V3281" i="20"/>
  <c r="V3282" i="20"/>
  <c r="V3283" i="20"/>
  <c r="V3284" i="20"/>
  <c r="V3285" i="20"/>
  <c r="V3286" i="20"/>
  <c r="V3287" i="20"/>
  <c r="V3288" i="20"/>
  <c r="V3289" i="20"/>
  <c r="V3290" i="20"/>
  <c r="V3291" i="20"/>
  <c r="V3292" i="20"/>
  <c r="V3293" i="20"/>
  <c r="V3294" i="20"/>
  <c r="V3295" i="20"/>
  <c r="V3296" i="20"/>
  <c r="V3297" i="20"/>
  <c r="V3298" i="20"/>
  <c r="V3299" i="20"/>
  <c r="V3300" i="20"/>
  <c r="V3301" i="20"/>
  <c r="V3302" i="20"/>
  <c r="V3303" i="20"/>
  <c r="V3304" i="20"/>
  <c r="V3305" i="20"/>
  <c r="V3306" i="20"/>
  <c r="V3307" i="20"/>
  <c r="V3308" i="20"/>
  <c r="V3309" i="20"/>
  <c r="V3310" i="20"/>
  <c r="V3311" i="20"/>
  <c r="V3312" i="20"/>
  <c r="V3313" i="20"/>
  <c r="V3314" i="20"/>
  <c r="V3315" i="20"/>
  <c r="V3316" i="20"/>
  <c r="V3317" i="20"/>
  <c r="V3318" i="20"/>
  <c r="V3319" i="20"/>
  <c r="V3320" i="20"/>
  <c r="V3321" i="20"/>
  <c r="V3322" i="20"/>
  <c r="V3323" i="20"/>
  <c r="V3324" i="20"/>
  <c r="V3325" i="20"/>
  <c r="V3326" i="20"/>
  <c r="V3327" i="20"/>
  <c r="V3328" i="20"/>
  <c r="V3329" i="20"/>
  <c r="V3330" i="20"/>
  <c r="V3331" i="20"/>
  <c r="V3332" i="20"/>
  <c r="V3333" i="20"/>
  <c r="V3334" i="20"/>
  <c r="V3335" i="20"/>
  <c r="V3336" i="20"/>
  <c r="V3337" i="20"/>
  <c r="V3338" i="20"/>
  <c r="V3339" i="20"/>
  <c r="V3340" i="20"/>
  <c r="V3341" i="20"/>
  <c r="V3342" i="20"/>
  <c r="V3343" i="20"/>
  <c r="V3344" i="20"/>
  <c r="V3345" i="20"/>
  <c r="V3346" i="20"/>
  <c r="V3347" i="20"/>
  <c r="V3348" i="20"/>
  <c r="V3349" i="20"/>
  <c r="V3350" i="20"/>
  <c r="V3351" i="20"/>
  <c r="V3352" i="20"/>
  <c r="V3353" i="20"/>
  <c r="V3354" i="20"/>
  <c r="V3355" i="20"/>
  <c r="V3356" i="20"/>
  <c r="V3357" i="20"/>
  <c r="V3358" i="20"/>
  <c r="V3359" i="20"/>
  <c r="V3360" i="20"/>
  <c r="V3361" i="20"/>
  <c r="V3362" i="20"/>
  <c r="V3363" i="20"/>
  <c r="V3364" i="20"/>
  <c r="V3365" i="20"/>
  <c r="V3366" i="20"/>
  <c r="V3367" i="20"/>
  <c r="V3368" i="20"/>
  <c r="V3369" i="20"/>
  <c r="V3370" i="20"/>
  <c r="V3371" i="20"/>
  <c r="V3372" i="20"/>
  <c r="V3373" i="20"/>
  <c r="V3374" i="20"/>
  <c r="V3375" i="20"/>
  <c r="V3376" i="20"/>
  <c r="V3377" i="20"/>
  <c r="V3378" i="20"/>
  <c r="V3379" i="20"/>
  <c r="V3380" i="20"/>
  <c r="V3381" i="20"/>
  <c r="V3382" i="20"/>
  <c r="V3383" i="20"/>
  <c r="V3384" i="20"/>
  <c r="V3385" i="20"/>
  <c r="V3386" i="20"/>
  <c r="V3387" i="20"/>
  <c r="V3388" i="20"/>
  <c r="V3389" i="20"/>
  <c r="V3390" i="20"/>
  <c r="V3391" i="20"/>
  <c r="V3392" i="20"/>
  <c r="V3393" i="20"/>
  <c r="V3394" i="20"/>
  <c r="V3395" i="20"/>
  <c r="V3396" i="20"/>
  <c r="V3397" i="20"/>
  <c r="V3398" i="20"/>
  <c r="V3399" i="20"/>
  <c r="V3400" i="20"/>
  <c r="V3401" i="20"/>
  <c r="V3402" i="20"/>
  <c r="V3403" i="20"/>
  <c r="V3404" i="20"/>
  <c r="V3405" i="20"/>
  <c r="V3406" i="20"/>
  <c r="V3407" i="20"/>
  <c r="V3408" i="20"/>
  <c r="V3409" i="20"/>
  <c r="V3410" i="20"/>
  <c r="V3411" i="20"/>
  <c r="V3412" i="20"/>
  <c r="V3413" i="20"/>
  <c r="V3414" i="20"/>
  <c r="V3415" i="20"/>
  <c r="V3416" i="20"/>
  <c r="V3417" i="20"/>
  <c r="V3418" i="20"/>
  <c r="V3419" i="20"/>
  <c r="V3420" i="20"/>
  <c r="V3421" i="20"/>
  <c r="V3422" i="20"/>
  <c r="V3423" i="20"/>
  <c r="V3424" i="20"/>
  <c r="V3425" i="20"/>
  <c r="V3426" i="20"/>
  <c r="V3427" i="20"/>
  <c r="V3428" i="20"/>
  <c r="V3429" i="20"/>
  <c r="V3430" i="20"/>
  <c r="V3431" i="20"/>
  <c r="V3432" i="20"/>
  <c r="V3433" i="20"/>
  <c r="V3434" i="20"/>
  <c r="V3435" i="20"/>
  <c r="V3436" i="20"/>
  <c r="V3437" i="20"/>
  <c r="V3438" i="20"/>
  <c r="V3439" i="20"/>
  <c r="V3440" i="20"/>
  <c r="V3441" i="20"/>
  <c r="V3442" i="20"/>
  <c r="V3443" i="20"/>
  <c r="V3444" i="20"/>
  <c r="V3445" i="20"/>
  <c r="V3446" i="20"/>
  <c r="V3447" i="20"/>
  <c r="V3448" i="20"/>
  <c r="V3449" i="20"/>
  <c r="V3450" i="20"/>
  <c r="V3451" i="20"/>
  <c r="V3452" i="20"/>
  <c r="V3453" i="20"/>
  <c r="V3454" i="20"/>
  <c r="V3455" i="20"/>
  <c r="V3456" i="20"/>
  <c r="V3457" i="20"/>
  <c r="V3458" i="20"/>
  <c r="V3459" i="20"/>
  <c r="V3460" i="20"/>
  <c r="V3461" i="20"/>
  <c r="V3462" i="20"/>
  <c r="V3463" i="20"/>
  <c r="V3464" i="20"/>
  <c r="V3465" i="20"/>
  <c r="V3466" i="20"/>
  <c r="V3467" i="20"/>
  <c r="V3468" i="20"/>
  <c r="V3469" i="20"/>
  <c r="V3470" i="20"/>
  <c r="V3471" i="20"/>
  <c r="V3472" i="20"/>
  <c r="V3473" i="20"/>
  <c r="V3474" i="20"/>
  <c r="V3475" i="20"/>
  <c r="V3476" i="20"/>
  <c r="V3477" i="20"/>
  <c r="V3478" i="20"/>
  <c r="V3479" i="20"/>
  <c r="V3480" i="20"/>
  <c r="V3481" i="20"/>
  <c r="V3482" i="20"/>
  <c r="V3483" i="20"/>
  <c r="V3484" i="20"/>
  <c r="V3485" i="20"/>
  <c r="V3486" i="20"/>
  <c r="V3487" i="20"/>
  <c r="V3488" i="20"/>
  <c r="V3489" i="20"/>
  <c r="V3490" i="20"/>
  <c r="V3491" i="20"/>
  <c r="V3492" i="20"/>
  <c r="V3493" i="20"/>
  <c r="V3494" i="20"/>
  <c r="V3495" i="20"/>
  <c r="V3496" i="20"/>
  <c r="V3497" i="20"/>
  <c r="V3498" i="20"/>
  <c r="V3499" i="20"/>
  <c r="V3500" i="20"/>
  <c r="V3501" i="20"/>
  <c r="V3502" i="20"/>
  <c r="V3503" i="20"/>
  <c r="V3504" i="20"/>
  <c r="V3505" i="20"/>
  <c r="V3506" i="20"/>
  <c r="V3507" i="20"/>
  <c r="V3508" i="20"/>
  <c r="V3509" i="20"/>
  <c r="V3510" i="20"/>
  <c r="V3511" i="20"/>
  <c r="V3512" i="20"/>
  <c r="V3513" i="20"/>
  <c r="V3514" i="20"/>
  <c r="V3515" i="20"/>
  <c r="V3516" i="20"/>
  <c r="V3517" i="20"/>
  <c r="V3518" i="20"/>
  <c r="V3519" i="20"/>
  <c r="V3520" i="20"/>
  <c r="V3521" i="20"/>
  <c r="V3522" i="20"/>
  <c r="V3523" i="20"/>
  <c r="V3524" i="20"/>
  <c r="V3525" i="20"/>
  <c r="V3526" i="20"/>
  <c r="V3527" i="20"/>
  <c r="V3528" i="20"/>
  <c r="V3529" i="20"/>
  <c r="V3530" i="20"/>
  <c r="V3531" i="20"/>
  <c r="V3532" i="20"/>
  <c r="V3533" i="20"/>
  <c r="V3534" i="20"/>
  <c r="V3535" i="20"/>
  <c r="V3536" i="20"/>
  <c r="V3537" i="20"/>
  <c r="V3538" i="20"/>
  <c r="V3539" i="20"/>
  <c r="V3540" i="20"/>
  <c r="V3541" i="20"/>
  <c r="V3542" i="20"/>
  <c r="V3543" i="20"/>
  <c r="V3544" i="20"/>
  <c r="V3545" i="20"/>
  <c r="V3546" i="20"/>
  <c r="V3547" i="20"/>
  <c r="V3548" i="20"/>
  <c r="V3549" i="20"/>
  <c r="V3550" i="20"/>
  <c r="V3551" i="20"/>
  <c r="V3552" i="20"/>
  <c r="V3553" i="20"/>
  <c r="V3554" i="20"/>
  <c r="V3555" i="20"/>
  <c r="V3556" i="20"/>
  <c r="V3557" i="20"/>
  <c r="V3558" i="20"/>
  <c r="V3559" i="20"/>
  <c r="V3560" i="20"/>
  <c r="V3561" i="20"/>
  <c r="V3562" i="20"/>
  <c r="V3563" i="20"/>
  <c r="V3564" i="20"/>
  <c r="V3565" i="20"/>
  <c r="V3566" i="20"/>
  <c r="V3567" i="20"/>
  <c r="V3568" i="20"/>
  <c r="V3569" i="20"/>
  <c r="V3570" i="20"/>
  <c r="V3571" i="20"/>
  <c r="V3572" i="20"/>
  <c r="V3573" i="20"/>
  <c r="V3574" i="20"/>
  <c r="V3575" i="20"/>
  <c r="V3576" i="20"/>
  <c r="V3577" i="20"/>
  <c r="V3578" i="20"/>
  <c r="V3579" i="20"/>
  <c r="V3580" i="20"/>
  <c r="V3581" i="20"/>
  <c r="V3582" i="20"/>
  <c r="V3583" i="20"/>
  <c r="V3584" i="20"/>
  <c r="V3585" i="20"/>
  <c r="V3586" i="20"/>
  <c r="V3587" i="20"/>
  <c r="V3588" i="20"/>
  <c r="V3589" i="20"/>
  <c r="V3590" i="20"/>
  <c r="V3591" i="20"/>
  <c r="V3592" i="20"/>
  <c r="V3593" i="20"/>
  <c r="V3594" i="20"/>
  <c r="V3595" i="20"/>
  <c r="V3596" i="20"/>
  <c r="V3597" i="20"/>
  <c r="V3598" i="20"/>
  <c r="V3599" i="20"/>
  <c r="V3600" i="20"/>
  <c r="V3601" i="20"/>
  <c r="V3602" i="20"/>
  <c r="V3603" i="20"/>
  <c r="V3604" i="20"/>
  <c r="V3605" i="20"/>
  <c r="V3606" i="20"/>
  <c r="V3607" i="20"/>
  <c r="V3608" i="20"/>
  <c r="V3609" i="20"/>
  <c r="V3610" i="20"/>
  <c r="V3611" i="20"/>
  <c r="V3612" i="20"/>
  <c r="V3613" i="20"/>
  <c r="V3614" i="20"/>
  <c r="V3615" i="20"/>
  <c r="V3616" i="20"/>
  <c r="V3617" i="20"/>
  <c r="V3618" i="20"/>
  <c r="V3619" i="20"/>
  <c r="V3620" i="20"/>
  <c r="V3621" i="20"/>
  <c r="V3622" i="20"/>
  <c r="V3623" i="20"/>
  <c r="V3624" i="20"/>
  <c r="V3625" i="20"/>
  <c r="V3626" i="20"/>
  <c r="V3627" i="20"/>
  <c r="V3628" i="20"/>
  <c r="V3629" i="20"/>
  <c r="V3630" i="20"/>
  <c r="V3631" i="20"/>
  <c r="V3632" i="20"/>
  <c r="V3633" i="20"/>
  <c r="V3634" i="20"/>
  <c r="V3635" i="20"/>
  <c r="V3636" i="20"/>
  <c r="V3637" i="20"/>
  <c r="V3638" i="20"/>
  <c r="V3639" i="20"/>
  <c r="V3640" i="20"/>
  <c r="V3641" i="20"/>
  <c r="V3642" i="20"/>
  <c r="V3643" i="20"/>
  <c r="V3644" i="20"/>
  <c r="V3645" i="20"/>
  <c r="V3646" i="20"/>
  <c r="V3647" i="20"/>
  <c r="V3648" i="20"/>
  <c r="V3649" i="20"/>
  <c r="V3650" i="20"/>
  <c r="V3651" i="20"/>
  <c r="V3652" i="20"/>
  <c r="V3653" i="20"/>
  <c r="V3654" i="20"/>
  <c r="V3655" i="20"/>
  <c r="V3656" i="20"/>
  <c r="V3657" i="20"/>
  <c r="V3658" i="20"/>
  <c r="V3659" i="20"/>
  <c r="V3660" i="20"/>
  <c r="V3661" i="20"/>
  <c r="V3662" i="20"/>
  <c r="V3663" i="20"/>
  <c r="V3664" i="20"/>
  <c r="V3665" i="20"/>
  <c r="V3666" i="20"/>
  <c r="V3667" i="20"/>
  <c r="V3668" i="20"/>
  <c r="V3669" i="20"/>
  <c r="V3670" i="20"/>
  <c r="V3671" i="20"/>
  <c r="V3672" i="20"/>
  <c r="V3673" i="20"/>
  <c r="V3674" i="20"/>
  <c r="V3675" i="20"/>
  <c r="V3676" i="20"/>
  <c r="V3677" i="20"/>
  <c r="V3678" i="20"/>
  <c r="V3679" i="20"/>
  <c r="V3680" i="20"/>
  <c r="V3681" i="20"/>
  <c r="V3682" i="20"/>
  <c r="V3683" i="20"/>
  <c r="V3684" i="20"/>
  <c r="V3685" i="20"/>
  <c r="V3686" i="20"/>
  <c r="V3687" i="20"/>
  <c r="V3688" i="20"/>
  <c r="V3689" i="20"/>
  <c r="V3690" i="20"/>
  <c r="V3691" i="20"/>
  <c r="V3692" i="20"/>
  <c r="V3693" i="20"/>
  <c r="V3694" i="20"/>
  <c r="V3695" i="20"/>
  <c r="V3696" i="20"/>
  <c r="V3697" i="20"/>
  <c r="V3698" i="20"/>
  <c r="V3699" i="20"/>
  <c r="V3700" i="20"/>
  <c r="V3701" i="20"/>
  <c r="V3702" i="20"/>
  <c r="V3703" i="20"/>
  <c r="V3704" i="20"/>
  <c r="V3705" i="20"/>
  <c r="V3706" i="20"/>
  <c r="V3707" i="20"/>
  <c r="V3708" i="20"/>
  <c r="V3709" i="20"/>
  <c r="V3710" i="20"/>
  <c r="V3711" i="20"/>
  <c r="V3712" i="20"/>
  <c r="V3713" i="20"/>
  <c r="V3714" i="20"/>
  <c r="V3715" i="20"/>
  <c r="V3716" i="20"/>
  <c r="V3717" i="20"/>
  <c r="V3718" i="20"/>
  <c r="V3719" i="20"/>
  <c r="V3720" i="20"/>
  <c r="V3721" i="20"/>
  <c r="V3722" i="20"/>
  <c r="V3723" i="20"/>
  <c r="V3724" i="20"/>
  <c r="V3725" i="20"/>
  <c r="V3726" i="20"/>
  <c r="V3727" i="20"/>
  <c r="V3728" i="20"/>
  <c r="V3729" i="20"/>
  <c r="V3730" i="20"/>
  <c r="V3731" i="20"/>
  <c r="V3732" i="20"/>
  <c r="V3733" i="20"/>
  <c r="V3734" i="20"/>
  <c r="V3735" i="20"/>
  <c r="V3736" i="20"/>
  <c r="V3737" i="20"/>
  <c r="V3738" i="20"/>
  <c r="V3739" i="20"/>
  <c r="V3740" i="20"/>
  <c r="V3741" i="20"/>
  <c r="V3742" i="20"/>
  <c r="V3743" i="20"/>
  <c r="V3744" i="20"/>
  <c r="V3745" i="20"/>
  <c r="V3746" i="20"/>
  <c r="V3747" i="20"/>
  <c r="V3748" i="20"/>
  <c r="V3749" i="20"/>
  <c r="V3750" i="20"/>
  <c r="V3751" i="20"/>
  <c r="V3752" i="20"/>
  <c r="V3753" i="20"/>
  <c r="V3754" i="20"/>
  <c r="V3755" i="20"/>
  <c r="V3756" i="20"/>
  <c r="V3757" i="20"/>
  <c r="V3758" i="20"/>
  <c r="V3759" i="20"/>
  <c r="V3760" i="20"/>
  <c r="V3761" i="20"/>
  <c r="V3762" i="20"/>
  <c r="V3763" i="20"/>
  <c r="V3764" i="20"/>
  <c r="V3765" i="20"/>
  <c r="V3766" i="20"/>
  <c r="V3767" i="20"/>
  <c r="V3768" i="20"/>
  <c r="V3769" i="20"/>
  <c r="V3770" i="20"/>
  <c r="V3771" i="20"/>
  <c r="V3772" i="20"/>
  <c r="V3773" i="20"/>
  <c r="V3774" i="20"/>
  <c r="V3775" i="20"/>
  <c r="V3776" i="20"/>
  <c r="V3777" i="20"/>
  <c r="V3778" i="20"/>
  <c r="V3779" i="20"/>
  <c r="V3780" i="20"/>
  <c r="V3781" i="20"/>
  <c r="V3782" i="20"/>
  <c r="V3783" i="20"/>
  <c r="V3784" i="20"/>
  <c r="V3785" i="20"/>
  <c r="V3786" i="20"/>
  <c r="V3787" i="20"/>
  <c r="V3788" i="20"/>
  <c r="V3789" i="20"/>
  <c r="V3790" i="20"/>
  <c r="V3791" i="20"/>
  <c r="V3792" i="20"/>
  <c r="V3793" i="20"/>
  <c r="V3794" i="20"/>
  <c r="V3795" i="20"/>
  <c r="V3796" i="20"/>
  <c r="V3797" i="20"/>
  <c r="V3798" i="20"/>
  <c r="V3799" i="20"/>
  <c r="V3800" i="20"/>
  <c r="V3801" i="20"/>
  <c r="V3802" i="20"/>
  <c r="V3803" i="20"/>
  <c r="V3804" i="20"/>
  <c r="V3805" i="20"/>
  <c r="V3806" i="20"/>
  <c r="V3807" i="20"/>
  <c r="V3808" i="20"/>
  <c r="V3809" i="20"/>
  <c r="V3810" i="20"/>
  <c r="V3811" i="20"/>
  <c r="V3812" i="20"/>
  <c r="V3813" i="20"/>
  <c r="V3814" i="20"/>
  <c r="V3815" i="20"/>
  <c r="V3816" i="20"/>
  <c r="V3817" i="20"/>
  <c r="V3818" i="20"/>
  <c r="V3819" i="20"/>
  <c r="V3820" i="20"/>
  <c r="V3821" i="20"/>
  <c r="V3822" i="20"/>
  <c r="V3823" i="20"/>
  <c r="V3824" i="20"/>
  <c r="V3825" i="20"/>
  <c r="V3826" i="20"/>
  <c r="V3827" i="20"/>
  <c r="V3828" i="20"/>
  <c r="V3829" i="20"/>
  <c r="V3830" i="20"/>
  <c r="V3831" i="20"/>
  <c r="V3832" i="20"/>
  <c r="V3833" i="20"/>
  <c r="V3834" i="20"/>
  <c r="V3835" i="20"/>
  <c r="V3836" i="20"/>
  <c r="V3837" i="20"/>
  <c r="V3838" i="20"/>
  <c r="V3839" i="20"/>
  <c r="V3840" i="20"/>
  <c r="V3841" i="20"/>
  <c r="V3842" i="20"/>
  <c r="V3843" i="20"/>
  <c r="V3844" i="20"/>
  <c r="V3845" i="20"/>
  <c r="V3846" i="20"/>
  <c r="V3847" i="20"/>
  <c r="V3848" i="20"/>
  <c r="V3849" i="20"/>
  <c r="V3850" i="20"/>
  <c r="V3851" i="20"/>
  <c r="V3852" i="20"/>
  <c r="V3853" i="20"/>
  <c r="V3854" i="20"/>
  <c r="V3855" i="20"/>
  <c r="V3856" i="20"/>
  <c r="V3857" i="20"/>
  <c r="V3858" i="20"/>
  <c r="V3859" i="20"/>
  <c r="V3860" i="20"/>
  <c r="V3861" i="20"/>
  <c r="V3862" i="20"/>
  <c r="V3863" i="20"/>
  <c r="V3864" i="20"/>
  <c r="V3865" i="20"/>
  <c r="V3866" i="20"/>
  <c r="V3867" i="20"/>
  <c r="V3868" i="20"/>
  <c r="V3869" i="20"/>
  <c r="V3870" i="20"/>
  <c r="V3871" i="20"/>
  <c r="V3872" i="20"/>
  <c r="V3873" i="20"/>
  <c r="V3874" i="20"/>
  <c r="V3875" i="20"/>
  <c r="V3876" i="20"/>
  <c r="V3877" i="20"/>
  <c r="V3878" i="20"/>
  <c r="V3879" i="20"/>
  <c r="V3880" i="20"/>
  <c r="V3881" i="20"/>
  <c r="V3882" i="20"/>
  <c r="V3883" i="20"/>
  <c r="V3884" i="20"/>
  <c r="V3885" i="20"/>
  <c r="V3886" i="20"/>
  <c r="V3887" i="20"/>
  <c r="V3888" i="20"/>
  <c r="V3889" i="20"/>
  <c r="V3890" i="20"/>
  <c r="V3891" i="20"/>
  <c r="V3892" i="20"/>
  <c r="V3893" i="20"/>
  <c r="V3894" i="20"/>
  <c r="V3895" i="20"/>
  <c r="V3896" i="20"/>
  <c r="V3897" i="20"/>
  <c r="V3898" i="20"/>
  <c r="V3899" i="20"/>
  <c r="V3900" i="20"/>
  <c r="V3901" i="20"/>
  <c r="V3902" i="20"/>
  <c r="V3903" i="20"/>
  <c r="V3904" i="20"/>
  <c r="V3905" i="20"/>
  <c r="V3906" i="20"/>
  <c r="V3907" i="20"/>
  <c r="V3908" i="20"/>
  <c r="V3909" i="20"/>
  <c r="V3910" i="20"/>
  <c r="V3911" i="20"/>
  <c r="V3912" i="20"/>
  <c r="V3913" i="20"/>
  <c r="V3914" i="20"/>
  <c r="V3915" i="20"/>
  <c r="V3916" i="20"/>
  <c r="V3917" i="20"/>
  <c r="V3918" i="20"/>
  <c r="V3919" i="20"/>
  <c r="V3920" i="20"/>
  <c r="V3921" i="20"/>
  <c r="V3922" i="20"/>
  <c r="V3923" i="20"/>
  <c r="V3924" i="20"/>
  <c r="V3925" i="20"/>
  <c r="V3926" i="20"/>
  <c r="V3927" i="20"/>
  <c r="V3928" i="20"/>
  <c r="V3929" i="20"/>
  <c r="V3930" i="20"/>
  <c r="V3931" i="20"/>
  <c r="V3932" i="20"/>
  <c r="V3933" i="20"/>
  <c r="V3934" i="20"/>
  <c r="V3935" i="20"/>
  <c r="V3936" i="20"/>
  <c r="V3937" i="20"/>
  <c r="V3938" i="20"/>
  <c r="V3939" i="20"/>
  <c r="V3940" i="20"/>
  <c r="V3941" i="20"/>
  <c r="V3942" i="20"/>
  <c r="V3943" i="20"/>
  <c r="V3944" i="20"/>
  <c r="V3945" i="20"/>
  <c r="V3946" i="20"/>
  <c r="V3947" i="20"/>
  <c r="V3948" i="20"/>
  <c r="V3949" i="20"/>
  <c r="V3950" i="20"/>
  <c r="V3951" i="20"/>
  <c r="V3952" i="20"/>
  <c r="V3953" i="20"/>
  <c r="V3954" i="20"/>
  <c r="V3955" i="20"/>
  <c r="V3956" i="20"/>
  <c r="V3957" i="20"/>
  <c r="V3958" i="20"/>
  <c r="V3959" i="20"/>
  <c r="V3960" i="20"/>
  <c r="V3961" i="20"/>
  <c r="V3962" i="20"/>
  <c r="V3963" i="20"/>
  <c r="V3964" i="20"/>
  <c r="V3965" i="20"/>
  <c r="V3966" i="20"/>
  <c r="V3967" i="20"/>
  <c r="V3968" i="20"/>
  <c r="V3969" i="20"/>
  <c r="V3970" i="20"/>
  <c r="V3971" i="20"/>
  <c r="V3972" i="20"/>
  <c r="V3973" i="20"/>
  <c r="V3974" i="20"/>
  <c r="V3975" i="20"/>
  <c r="V3976" i="20"/>
  <c r="V3977" i="20"/>
  <c r="V3978" i="20"/>
  <c r="V3979" i="20"/>
  <c r="V3980" i="20"/>
  <c r="V3981" i="20"/>
  <c r="V3982" i="20"/>
  <c r="V3983" i="20"/>
  <c r="V3984" i="20"/>
  <c r="V3985" i="20"/>
  <c r="V3986" i="20"/>
  <c r="V3987" i="20"/>
  <c r="V3988" i="20"/>
  <c r="V3989" i="20"/>
  <c r="V3990" i="20"/>
  <c r="V3991" i="20"/>
  <c r="V3992" i="20"/>
  <c r="V3993" i="20"/>
  <c r="V3994" i="20"/>
  <c r="V3995" i="20"/>
  <c r="V3996" i="20"/>
  <c r="V3997" i="20"/>
  <c r="V3998" i="20"/>
  <c r="V3999" i="20"/>
  <c r="V4000" i="20"/>
  <c r="V4001" i="20"/>
  <c r="V4002" i="20"/>
  <c r="V4003" i="20"/>
  <c r="V4004" i="20"/>
  <c r="W5" i="20"/>
  <c r="V5" i="20"/>
  <c r="Y5" i="20" l="1"/>
  <c r="X12" i="27"/>
  <c r="X13" i="27"/>
  <c r="X14" i="27"/>
  <c r="X15" i="27"/>
  <c r="X16" i="27"/>
  <c r="X17" i="27"/>
  <c r="X18" i="27"/>
  <c r="X19" i="27"/>
  <c r="X20" i="27"/>
  <c r="X21" i="27"/>
  <c r="X22" i="27"/>
  <c r="X23"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111" i="27"/>
  <c r="X112" i="27"/>
  <c r="X113" i="27"/>
  <c r="X114" i="27"/>
  <c r="X115" i="27"/>
  <c r="X116" i="27"/>
  <c r="X117" i="27"/>
  <c r="X118" i="27"/>
  <c r="X119" i="27"/>
  <c r="X120" i="27"/>
  <c r="X121" i="27"/>
  <c r="X122" i="27"/>
  <c r="X123" i="27"/>
  <c r="X124" i="27"/>
  <c r="X125" i="27"/>
  <c r="X126" i="27"/>
  <c r="X127" i="27"/>
  <c r="X128" i="27"/>
  <c r="X129" i="27"/>
  <c r="X130" i="27"/>
  <c r="X131" i="27"/>
  <c r="X132" i="27"/>
  <c r="X133" i="27"/>
  <c r="X134" i="27"/>
  <c r="X135" i="27"/>
  <c r="X136" i="27"/>
  <c r="X137" i="27"/>
  <c r="X138" i="27"/>
  <c r="X139" i="27"/>
  <c r="X140" i="27"/>
  <c r="X141" i="27"/>
  <c r="X142" i="27"/>
  <c r="X143" i="27"/>
  <c r="X144" i="27"/>
  <c r="X145" i="27"/>
  <c r="X146" i="27"/>
  <c r="X147" i="27"/>
  <c r="X148" i="27"/>
  <c r="X149" i="27"/>
  <c r="X150" i="27"/>
  <c r="X151" i="27"/>
  <c r="X152" i="27"/>
  <c r="X153" i="27"/>
  <c r="X154" i="27"/>
  <c r="X155" i="27"/>
  <c r="X156" i="27"/>
  <c r="X157" i="27"/>
  <c r="X158" i="27"/>
  <c r="X159" i="27"/>
  <c r="X160" i="27"/>
  <c r="X161" i="27"/>
  <c r="X162" i="27"/>
  <c r="X163" i="27"/>
  <c r="X164" i="27"/>
  <c r="X165" i="27"/>
  <c r="X166" i="27"/>
  <c r="X167" i="27"/>
  <c r="X168" i="27"/>
  <c r="X169" i="27"/>
  <c r="X170" i="27"/>
  <c r="X171" i="27"/>
  <c r="X172" i="27"/>
  <c r="X173" i="27"/>
  <c r="X174" i="27"/>
  <c r="X175" i="27"/>
  <c r="X176" i="27"/>
  <c r="X177" i="27"/>
  <c r="X178" i="27"/>
  <c r="X179" i="27"/>
  <c r="X180" i="27"/>
  <c r="X181" i="27"/>
  <c r="X182" i="27"/>
  <c r="X183" i="27"/>
  <c r="X184" i="27"/>
  <c r="X185" i="27"/>
  <c r="X186" i="27"/>
  <c r="X187" i="27"/>
  <c r="X188" i="27"/>
  <c r="X189" i="27"/>
  <c r="X190" i="27"/>
  <c r="X191" i="27"/>
  <c r="X192" i="27"/>
  <c r="X193" i="27"/>
  <c r="X194" i="27"/>
  <c r="X195" i="27"/>
  <c r="X196" i="27"/>
  <c r="X197" i="27"/>
  <c r="X198" i="27"/>
  <c r="X199" i="27"/>
  <c r="X200" i="27"/>
  <c r="X201" i="27"/>
  <c r="X202" i="27"/>
  <c r="X203" i="27"/>
  <c r="X204" i="27"/>
  <c r="X10" i="27"/>
  <c r="X11" i="27"/>
  <c r="H16" i="21" l="1"/>
  <c r="H18" i="21"/>
  <c r="H20" i="21"/>
  <c r="H21" i="21"/>
  <c r="AA5" i="27" l="1"/>
  <c r="Z5" i="27"/>
  <c r="AC5" i="27" l="1"/>
  <c r="AB5" i="27"/>
  <c r="X5" i="27"/>
  <c r="Y5" i="27"/>
  <c r="H15" i="21" l="1"/>
  <c r="C14" i="29" l="1"/>
  <c r="C15" i="29"/>
  <c r="C11" i="29"/>
  <c r="C12" i="29"/>
  <c r="C13" i="29"/>
  <c r="C10" i="29"/>
  <c r="C9" i="29"/>
  <c r="C8" i="29"/>
  <c r="J8" i="29" l="1"/>
  <c r="K8" i="29" s="1"/>
  <c r="AS8" i="29"/>
  <c r="AK8" i="29"/>
  <c r="AC8" i="29"/>
  <c r="U8" i="29"/>
  <c r="BL8" i="29"/>
  <c r="BD8" i="29"/>
  <c r="AV8" i="29"/>
  <c r="AN8" i="29"/>
  <c r="AF8" i="29"/>
  <c r="X8" i="29"/>
  <c r="BI8" i="29"/>
  <c r="BA8" i="29"/>
  <c r="BI15" i="29"/>
  <c r="BA15" i="29"/>
  <c r="AS15" i="29"/>
  <c r="AK15" i="29"/>
  <c r="AC15" i="29"/>
  <c r="U15" i="29"/>
  <c r="M15" i="29"/>
  <c r="BL15" i="29"/>
  <c r="BD15" i="29"/>
  <c r="AV15" i="29"/>
  <c r="AN15" i="29"/>
  <c r="AF15" i="29"/>
  <c r="X15" i="29"/>
  <c r="P15" i="29"/>
  <c r="J15" i="29"/>
  <c r="K15" i="29" s="1"/>
  <c r="BL14" i="29"/>
  <c r="BD14" i="29"/>
  <c r="AV14" i="29"/>
  <c r="AN14" i="29"/>
  <c r="AF14" i="29"/>
  <c r="X14" i="29"/>
  <c r="P14" i="29"/>
  <c r="BA14" i="29"/>
  <c r="J14" i="29"/>
  <c r="K14" i="29" s="1"/>
  <c r="BI14" i="29"/>
  <c r="AS14" i="29"/>
  <c r="AK14" i="29"/>
  <c r="AC14" i="29"/>
  <c r="U14" i="29"/>
  <c r="M14" i="29"/>
  <c r="BD10" i="29"/>
  <c r="BA10" i="29"/>
  <c r="AS10" i="29"/>
  <c r="AF10" i="29"/>
  <c r="AV10" i="29"/>
  <c r="J10" i="29"/>
  <c r="K10" i="29" s="1"/>
  <c r="BI10" i="29"/>
  <c r="AN10" i="29"/>
  <c r="AK10" i="29"/>
  <c r="U10" i="29"/>
  <c r="M10" i="29"/>
  <c r="BL10" i="29"/>
  <c r="AC10" i="29"/>
  <c r="X10" i="29"/>
  <c r="P10" i="29"/>
  <c r="AV13" i="29"/>
  <c r="BI13" i="29"/>
  <c r="AN13" i="29"/>
  <c r="AK13" i="29"/>
  <c r="AC13" i="29"/>
  <c r="U13" i="29"/>
  <c r="M13" i="29"/>
  <c r="J13" i="29"/>
  <c r="K13" i="29" s="1"/>
  <c r="BL13" i="29"/>
  <c r="AF13" i="29"/>
  <c r="X13" i="29"/>
  <c r="P13" i="29"/>
  <c r="BD13" i="29"/>
  <c r="BA13" i="29"/>
  <c r="AS13" i="29"/>
  <c r="BI12" i="29"/>
  <c r="AN12" i="29"/>
  <c r="AK12" i="29"/>
  <c r="AC12" i="29"/>
  <c r="U12" i="29"/>
  <c r="M12" i="29"/>
  <c r="J12" i="29"/>
  <c r="K12" i="29" s="1"/>
  <c r="BL12" i="29"/>
  <c r="AF12" i="29"/>
  <c r="X12" i="29"/>
  <c r="P12" i="29"/>
  <c r="BD12" i="29"/>
  <c r="BA12" i="29"/>
  <c r="AS12" i="29"/>
  <c r="AV12" i="29"/>
  <c r="AN9" i="29"/>
  <c r="AK9" i="29"/>
  <c r="AC9" i="29"/>
  <c r="J9" i="29"/>
  <c r="K9" i="29" s="1"/>
  <c r="BD9" i="29"/>
  <c r="BA9" i="29"/>
  <c r="AF9" i="29"/>
  <c r="J11" i="29"/>
  <c r="K11" i="29" s="1"/>
  <c r="BL11" i="29"/>
  <c r="X11" i="29"/>
  <c r="P11" i="29"/>
  <c r="BD11" i="29"/>
  <c r="BA11" i="29"/>
  <c r="AS11" i="29"/>
  <c r="AV11" i="29"/>
  <c r="BI11" i="29"/>
  <c r="AN11" i="29"/>
  <c r="AK11" i="29"/>
  <c r="U11" i="29"/>
  <c r="M11" i="29"/>
  <c r="I9" i="29"/>
  <c r="BB9" i="29"/>
  <c r="AR9" i="29"/>
  <c r="BM9" i="29"/>
  <c r="BC9" i="29"/>
  <c r="AW9" i="29"/>
  <c r="BJ9" i="29"/>
  <c r="BE9" i="29"/>
  <c r="AL9" i="29"/>
  <c r="AD9" i="29"/>
  <c r="AT9" i="29"/>
  <c r="AG9" i="29"/>
  <c r="T9" i="29"/>
  <c r="AU9" i="29"/>
  <c r="AO9" i="29"/>
  <c r="AZ9" i="29"/>
  <c r="W9" i="29"/>
  <c r="O9" i="29"/>
  <c r="L9" i="29"/>
  <c r="I10" i="29"/>
  <c r="BJ10" i="29"/>
  <c r="AZ10" i="29"/>
  <c r="AT10" i="29"/>
  <c r="BK10" i="29"/>
  <c r="BE10" i="29"/>
  <c r="AU10" i="29"/>
  <c r="AO10" i="29"/>
  <c r="AR10" i="29"/>
  <c r="AJ10" i="29"/>
  <c r="AG10" i="29"/>
  <c r="BM10" i="29"/>
  <c r="AL10" i="29"/>
  <c r="AD10" i="29"/>
  <c r="T10" i="29"/>
  <c r="BH10" i="29"/>
  <c r="AW10" i="29"/>
  <c r="W10" i="29"/>
  <c r="BB10" i="29"/>
  <c r="Y10" i="29"/>
  <c r="BC10" i="29"/>
  <c r="AB10" i="29"/>
  <c r="AM10" i="29"/>
  <c r="AE10" i="29"/>
  <c r="V10" i="29"/>
  <c r="I13" i="29"/>
  <c r="BH13" i="29"/>
  <c r="BB13" i="29"/>
  <c r="AR13" i="29"/>
  <c r="BM13" i="29"/>
  <c r="BC13" i="29"/>
  <c r="AW13" i="29"/>
  <c r="AM13" i="29"/>
  <c r="BJ13" i="29"/>
  <c r="AE13" i="29"/>
  <c r="BK13" i="29"/>
  <c r="BE13" i="29"/>
  <c r="AJ13" i="29"/>
  <c r="AO13" i="29"/>
  <c r="AB13" i="29"/>
  <c r="V13" i="29"/>
  <c r="H13" i="29"/>
  <c r="AU13" i="29"/>
  <c r="AD13" i="29"/>
  <c r="AZ13" i="29"/>
  <c r="AG13" i="29"/>
  <c r="W13" i="29"/>
  <c r="AL13" i="29"/>
  <c r="AT13" i="29"/>
  <c r="Y13" i="29"/>
  <c r="T13" i="29"/>
  <c r="Q13" i="29"/>
  <c r="N13" i="29"/>
  <c r="O13" i="29"/>
  <c r="L13" i="29"/>
  <c r="I14" i="29"/>
  <c r="BJ14" i="29"/>
  <c r="AZ14" i="29"/>
  <c r="AT14" i="29"/>
  <c r="BK14" i="29"/>
  <c r="BE14" i="29"/>
  <c r="AU14" i="29"/>
  <c r="AR14" i="29"/>
  <c r="AM14" i="29"/>
  <c r="AG14" i="29"/>
  <c r="BM14" i="29"/>
  <c r="AD14" i="29"/>
  <c r="T14" i="29"/>
  <c r="BC14" i="29"/>
  <c r="AL14" i="29"/>
  <c r="BH14" i="29"/>
  <c r="AO14" i="29"/>
  <c r="V14" i="29"/>
  <c r="H14" i="29"/>
  <c r="AW14" i="29"/>
  <c r="AB14" i="29"/>
  <c r="W14" i="29"/>
  <c r="BB14" i="29"/>
  <c r="AJ14" i="29"/>
  <c r="AE14" i="29"/>
  <c r="Y14" i="29"/>
  <c r="O14" i="29"/>
  <c r="N14" i="29"/>
  <c r="L14" i="29"/>
  <c r="Q14" i="29"/>
  <c r="I11" i="29"/>
  <c r="BH11" i="29"/>
  <c r="BB11" i="29"/>
  <c r="AR11" i="29"/>
  <c r="BM11" i="29"/>
  <c r="BC11" i="29"/>
  <c r="AW11" i="29"/>
  <c r="AM11" i="29"/>
  <c r="AZ11" i="29"/>
  <c r="AT11" i="29"/>
  <c r="AJ11" i="29"/>
  <c r="AO11" i="29"/>
  <c r="AE11" i="29"/>
  <c r="AU11" i="29"/>
  <c r="AB11" i="29"/>
  <c r="V11" i="29"/>
  <c r="BE11" i="29"/>
  <c r="W11" i="29"/>
  <c r="AG11" i="29"/>
  <c r="BJ11" i="29"/>
  <c r="AL11" i="29"/>
  <c r="BK11" i="29"/>
  <c r="AD11" i="29"/>
  <c r="T11" i="29"/>
  <c r="Y11" i="29"/>
  <c r="H11" i="29"/>
  <c r="Q11" i="29"/>
  <c r="L11" i="29"/>
  <c r="N11" i="29"/>
  <c r="O11" i="29"/>
  <c r="I15" i="29"/>
  <c r="BH15" i="29"/>
  <c r="BB15" i="29"/>
  <c r="AR15" i="29"/>
  <c r="BM15" i="29"/>
  <c r="BC15" i="29"/>
  <c r="AW15" i="29"/>
  <c r="AZ15" i="29"/>
  <c r="AT15" i="29"/>
  <c r="AO15" i="29"/>
  <c r="AE15" i="29"/>
  <c r="AU15" i="29"/>
  <c r="AL15" i="29"/>
  <c r="AB15" i="29"/>
  <c r="V15" i="29"/>
  <c r="BK15" i="29"/>
  <c r="T15" i="29"/>
  <c r="Y15" i="29"/>
  <c r="BE15" i="29"/>
  <c r="AJ15" i="29"/>
  <c r="AD15" i="29"/>
  <c r="W15" i="29"/>
  <c r="H15" i="29"/>
  <c r="BJ15" i="29"/>
  <c r="AM15" i="29"/>
  <c r="AG15" i="29"/>
  <c r="Q15" i="29"/>
  <c r="N15" i="29"/>
  <c r="O15" i="29"/>
  <c r="L15" i="29"/>
  <c r="BM8" i="29"/>
  <c r="BC8" i="29"/>
  <c r="BB8" i="29"/>
  <c r="AR8" i="29"/>
  <c r="AU8" i="29"/>
  <c r="BJ8" i="29"/>
  <c r="AZ8" i="29"/>
  <c r="AT8" i="29"/>
  <c r="AG8" i="29"/>
  <c r="AO8" i="29"/>
  <c r="AL8" i="29"/>
  <c r="Y8" i="29"/>
  <c r="AW8" i="29"/>
  <c r="BE8" i="29"/>
  <c r="V8" i="29"/>
  <c r="AD8" i="29"/>
  <c r="I12" i="29"/>
  <c r="BJ12" i="29"/>
  <c r="AZ12" i="29"/>
  <c r="AT12" i="29"/>
  <c r="BK12" i="29"/>
  <c r="BE12" i="29"/>
  <c r="AU12" i="29"/>
  <c r="AO12" i="29"/>
  <c r="BH12" i="29"/>
  <c r="BB12" i="29"/>
  <c r="AG12" i="29"/>
  <c r="BC12" i="29"/>
  <c r="AW12" i="29"/>
  <c r="AJ12" i="29"/>
  <c r="AD12" i="29"/>
  <c r="T12" i="29"/>
  <c r="BM12" i="29"/>
  <c r="AM12" i="29"/>
  <c r="AB12" i="29"/>
  <c r="V12" i="29"/>
  <c r="H12" i="29"/>
  <c r="AR12" i="29"/>
  <c r="AE12" i="29"/>
  <c r="W12" i="29"/>
  <c r="Y12" i="29"/>
  <c r="AL12" i="29"/>
  <c r="O12" i="29"/>
  <c r="N12" i="29"/>
  <c r="L12" i="29"/>
  <c r="Q12" i="29"/>
  <c r="N4" i="27"/>
  <c r="S4" i="27"/>
  <c r="Q4" i="20"/>
  <c r="X9" i="27" l="1"/>
  <c r="AA9" i="27"/>
  <c r="G13" i="29"/>
  <c r="R13" i="29"/>
  <c r="Z10" i="29"/>
  <c r="G11" i="29"/>
  <c r="G15" i="29"/>
  <c r="G12" i="29"/>
  <c r="Z11" i="29"/>
  <c r="AH12" i="29"/>
  <c r="Z12" i="29"/>
  <c r="AH15" i="29"/>
  <c r="AP11" i="29"/>
  <c r="G14" i="29"/>
  <c r="AH14" i="29"/>
  <c r="AH13" i="29"/>
  <c r="Z13" i="29"/>
  <c r="R12" i="29"/>
  <c r="Z15" i="29"/>
  <c r="Z14" i="29"/>
  <c r="R14" i="29"/>
  <c r="AA192" i="27"/>
  <c r="Z192" i="27"/>
  <c r="AC192" i="27"/>
  <c r="AB192" i="27"/>
  <c r="Y192" i="27"/>
  <c r="AB199" i="27"/>
  <c r="Y199" i="27"/>
  <c r="Z199" i="27"/>
  <c r="AC199" i="27"/>
  <c r="AA199" i="27"/>
  <c r="Y191" i="27"/>
  <c r="AB191" i="27"/>
  <c r="AC191" i="27"/>
  <c r="AA191" i="27"/>
  <c r="Z191" i="27"/>
  <c r="Z183" i="27"/>
  <c r="AB183" i="27"/>
  <c r="Y183" i="27"/>
  <c r="AC183" i="27"/>
  <c r="AA183" i="27"/>
  <c r="Y171" i="27"/>
  <c r="Z171" i="27"/>
  <c r="AB171" i="27"/>
  <c r="AC171" i="27"/>
  <c r="AA171" i="27"/>
  <c r="AC163" i="27"/>
  <c r="Z163" i="27"/>
  <c r="AA163" i="27"/>
  <c r="AB163" i="27"/>
  <c r="Y163" i="27"/>
  <c r="AB201" i="27"/>
  <c r="AA201" i="27"/>
  <c r="AC201" i="27"/>
  <c r="Y201" i="27"/>
  <c r="Z201" i="27"/>
  <c r="AB197" i="27"/>
  <c r="AA197" i="27"/>
  <c r="AC197" i="27"/>
  <c r="Y197" i="27"/>
  <c r="Z197" i="27"/>
  <c r="AC193" i="27"/>
  <c r="AB193" i="27"/>
  <c r="Y193" i="27"/>
  <c r="AA193" i="27"/>
  <c r="Z193" i="27"/>
  <c r="AC189" i="27"/>
  <c r="Z189" i="27"/>
  <c r="AB189" i="27"/>
  <c r="Y189" i="27"/>
  <c r="AA189" i="27"/>
  <c r="AC185" i="27"/>
  <c r="Z185" i="27"/>
  <c r="AB185" i="27"/>
  <c r="Y185" i="27"/>
  <c r="AA185" i="27"/>
  <c r="Y181" i="27"/>
  <c r="Z181" i="27"/>
  <c r="AB181" i="27"/>
  <c r="AC181" i="27"/>
  <c r="AA181" i="27"/>
  <c r="Y177" i="27"/>
  <c r="Z177" i="27"/>
  <c r="AB177" i="27"/>
  <c r="AC177" i="27"/>
  <c r="AA177" i="27"/>
  <c r="AC173" i="27"/>
  <c r="Z173" i="27"/>
  <c r="AB173" i="27"/>
  <c r="Y173" i="27"/>
  <c r="AA173" i="27"/>
  <c r="AC169" i="27"/>
  <c r="Z169" i="27"/>
  <c r="AB169" i="27"/>
  <c r="Y169" i="27"/>
  <c r="AA169" i="27"/>
  <c r="Y165" i="27"/>
  <c r="Z165" i="27"/>
  <c r="AA165" i="27"/>
  <c r="AB165" i="27"/>
  <c r="AC165" i="27"/>
  <c r="Y161" i="27"/>
  <c r="Z161" i="27"/>
  <c r="AA161" i="27"/>
  <c r="AB161" i="27"/>
  <c r="AC161" i="27"/>
  <c r="Y157" i="27"/>
  <c r="AC157" i="27"/>
  <c r="Z157" i="27"/>
  <c r="AA157" i="27"/>
  <c r="AB157" i="27"/>
  <c r="Y153" i="27"/>
  <c r="AC153" i="27"/>
  <c r="Z153" i="27"/>
  <c r="AA153" i="27"/>
  <c r="AB153" i="27"/>
  <c r="Y149" i="27"/>
  <c r="AC149" i="27"/>
  <c r="Z149" i="27"/>
  <c r="AA149" i="27"/>
  <c r="AB149" i="27"/>
  <c r="Y145" i="27"/>
  <c r="AC145" i="27"/>
  <c r="Z145" i="27"/>
  <c r="AA145" i="27"/>
  <c r="AB145" i="27"/>
  <c r="AB141" i="27"/>
  <c r="AA141" i="27"/>
  <c r="Y141" i="27"/>
  <c r="Z141" i="27"/>
  <c r="AC141" i="27"/>
  <c r="AB137" i="27"/>
  <c r="AA137" i="27"/>
  <c r="Z137" i="27"/>
  <c r="AC137" i="27"/>
  <c r="Y137" i="27"/>
  <c r="AB133" i="27"/>
  <c r="AA133" i="27"/>
  <c r="Y133" i="27"/>
  <c r="Z133" i="27"/>
  <c r="AC133" i="27"/>
  <c r="AB129" i="27"/>
  <c r="AA129" i="27"/>
  <c r="Z129" i="27"/>
  <c r="AC129" i="27"/>
  <c r="Y129" i="27"/>
  <c r="AB125" i="27"/>
  <c r="AA125" i="27"/>
  <c r="Y125" i="27"/>
  <c r="Z125" i="27"/>
  <c r="AC125" i="27"/>
  <c r="AB121" i="27"/>
  <c r="AA121" i="27"/>
  <c r="Z121" i="27"/>
  <c r="AC121" i="27"/>
  <c r="Y121" i="27"/>
  <c r="AB117" i="27"/>
  <c r="AA117" i="27"/>
  <c r="Y117" i="27"/>
  <c r="Z117" i="27"/>
  <c r="AC117" i="27"/>
  <c r="AB113" i="27"/>
  <c r="AA113" i="27"/>
  <c r="Z113" i="27"/>
  <c r="AC113" i="27"/>
  <c r="Y113" i="27"/>
  <c r="AB109" i="27"/>
  <c r="AA109" i="27"/>
  <c r="Y109" i="27"/>
  <c r="Z109" i="27"/>
  <c r="AC109" i="27"/>
  <c r="AB105" i="27"/>
  <c r="AA105" i="27"/>
  <c r="Z105" i="27"/>
  <c r="AC105" i="27"/>
  <c r="Y105" i="27"/>
  <c r="AB101" i="27"/>
  <c r="AA101" i="27"/>
  <c r="Y101" i="27"/>
  <c r="Z101" i="27"/>
  <c r="AC101" i="27"/>
  <c r="AB97" i="27"/>
  <c r="AA97" i="27"/>
  <c r="Z97" i="27"/>
  <c r="AC97" i="27"/>
  <c r="Y97" i="27"/>
  <c r="AB93" i="27"/>
  <c r="AA93" i="27"/>
  <c r="Y93" i="27"/>
  <c r="Z93" i="27"/>
  <c r="AC93" i="27"/>
  <c r="AB89" i="27"/>
  <c r="AA89" i="27"/>
  <c r="Z89" i="27"/>
  <c r="AC89" i="27"/>
  <c r="Y89" i="27"/>
  <c r="AB85" i="27"/>
  <c r="AA85" i="27"/>
  <c r="Y85" i="27"/>
  <c r="Z85" i="27"/>
  <c r="AC85" i="27"/>
  <c r="AB81" i="27"/>
  <c r="Y81" i="27"/>
  <c r="AC81" i="27"/>
  <c r="Z81" i="27"/>
  <c r="AA81" i="27"/>
  <c r="AB77" i="27"/>
  <c r="Y77" i="27"/>
  <c r="AC77" i="27"/>
  <c r="Z77" i="27"/>
  <c r="AA77" i="27"/>
  <c r="AB73" i="27"/>
  <c r="Y73" i="27"/>
  <c r="AC73" i="27"/>
  <c r="Z73" i="27"/>
  <c r="AA73" i="27"/>
  <c r="AB69" i="27"/>
  <c r="Y69" i="27"/>
  <c r="AC69" i="27"/>
  <c r="Z69" i="27"/>
  <c r="AA69" i="27"/>
  <c r="AB65" i="27"/>
  <c r="Y65" i="27"/>
  <c r="AC65" i="27"/>
  <c r="Z65" i="27"/>
  <c r="AA65" i="27"/>
  <c r="AB61" i="27"/>
  <c r="Y61" i="27"/>
  <c r="AC61" i="27"/>
  <c r="Z61" i="27"/>
  <c r="AA61" i="27"/>
  <c r="AB57" i="27"/>
  <c r="Y57" i="27"/>
  <c r="AC57" i="27"/>
  <c r="Z57" i="27"/>
  <c r="AA57" i="27"/>
  <c r="AB53" i="27"/>
  <c r="Y53" i="27"/>
  <c r="AC53" i="27"/>
  <c r="Z53" i="27"/>
  <c r="AA53" i="27"/>
  <c r="Z49" i="27"/>
  <c r="Y49" i="27"/>
  <c r="AA49" i="27"/>
  <c r="AB49" i="27"/>
  <c r="AC49" i="27"/>
  <c r="Z45" i="27"/>
  <c r="Y45" i="27"/>
  <c r="AA45" i="27"/>
  <c r="AB45" i="27"/>
  <c r="AC45" i="27"/>
  <c r="Z41" i="27"/>
  <c r="Y41" i="27"/>
  <c r="AA41" i="27"/>
  <c r="AB41" i="27"/>
  <c r="AC41" i="27"/>
  <c r="Z37" i="27"/>
  <c r="Y37" i="27"/>
  <c r="AA37" i="27"/>
  <c r="AB37" i="27"/>
  <c r="AC37" i="27"/>
  <c r="Z33" i="27"/>
  <c r="Y33" i="27"/>
  <c r="AA33" i="27"/>
  <c r="AB33" i="27"/>
  <c r="AC33" i="27"/>
  <c r="Z29" i="27"/>
  <c r="Y29" i="27"/>
  <c r="AA29" i="27"/>
  <c r="AB29" i="27"/>
  <c r="AC29" i="27"/>
  <c r="Z25" i="27"/>
  <c r="Y25" i="27"/>
  <c r="AA25" i="27"/>
  <c r="AB25" i="27"/>
  <c r="AC25" i="27"/>
  <c r="Z21" i="27"/>
  <c r="Y21" i="27"/>
  <c r="AC21" i="27"/>
  <c r="AA21" i="27"/>
  <c r="AB21" i="27"/>
  <c r="Z17" i="27"/>
  <c r="AA17" i="27"/>
  <c r="AB17" i="27"/>
  <c r="Y17" i="27"/>
  <c r="AC17" i="27"/>
  <c r="Z13" i="27"/>
  <c r="AA13" i="27"/>
  <c r="AB13" i="27"/>
  <c r="Y13" i="27"/>
  <c r="AC13" i="27"/>
  <c r="Z196" i="27"/>
  <c r="AC196" i="27"/>
  <c r="Y196" i="27"/>
  <c r="AA196" i="27"/>
  <c r="AB196" i="27"/>
  <c r="AB180" i="27"/>
  <c r="Z180" i="27"/>
  <c r="AA180" i="27"/>
  <c r="AC180" i="27"/>
  <c r="Y180" i="27"/>
  <c r="AA172" i="27"/>
  <c r="AB172" i="27"/>
  <c r="Z172" i="27"/>
  <c r="AC172" i="27"/>
  <c r="Y172" i="27"/>
  <c r="AA168" i="27"/>
  <c r="AB168" i="27"/>
  <c r="Z168" i="27"/>
  <c r="Y168" i="27"/>
  <c r="AC168" i="27"/>
  <c r="AB164" i="27"/>
  <c r="Y164" i="27"/>
  <c r="AC164" i="27"/>
  <c r="Z164" i="27"/>
  <c r="AA164" i="27"/>
  <c r="AB160" i="27"/>
  <c r="Y160" i="27"/>
  <c r="AC160" i="27"/>
  <c r="Z160" i="27"/>
  <c r="AA160" i="27"/>
  <c r="AA156" i="27"/>
  <c r="AB156" i="27"/>
  <c r="Y156" i="27"/>
  <c r="AC156" i="27"/>
  <c r="Z156" i="27"/>
  <c r="AA152" i="27"/>
  <c r="AB152" i="27"/>
  <c r="Y152" i="27"/>
  <c r="AC152" i="27"/>
  <c r="Z152" i="27"/>
  <c r="AA148" i="27"/>
  <c r="AB148" i="27"/>
  <c r="Y148" i="27"/>
  <c r="AC148" i="27"/>
  <c r="Z148" i="27"/>
  <c r="AA144" i="27"/>
  <c r="AB144" i="27"/>
  <c r="Y144" i="27"/>
  <c r="AC144" i="27"/>
  <c r="Z144" i="27"/>
  <c r="Z140" i="27"/>
  <c r="Y140" i="27"/>
  <c r="AC140" i="27"/>
  <c r="AA140" i="27"/>
  <c r="AB140" i="27"/>
  <c r="Z136" i="27"/>
  <c r="Y136" i="27"/>
  <c r="AC136" i="27"/>
  <c r="AA136" i="27"/>
  <c r="AB136" i="27"/>
  <c r="Z132" i="27"/>
  <c r="Y132" i="27"/>
  <c r="AC132" i="27"/>
  <c r="AA132" i="27"/>
  <c r="AB132" i="27"/>
  <c r="Z128" i="27"/>
  <c r="Y128" i="27"/>
  <c r="AC128" i="27"/>
  <c r="AA128" i="27"/>
  <c r="AB128" i="27"/>
  <c r="Z124" i="27"/>
  <c r="Y124" i="27"/>
  <c r="AC124" i="27"/>
  <c r="AA124" i="27"/>
  <c r="AB124" i="27"/>
  <c r="Z120" i="27"/>
  <c r="Y120" i="27"/>
  <c r="AC120" i="27"/>
  <c r="AA120" i="27"/>
  <c r="AB120" i="27"/>
  <c r="Z116" i="27"/>
  <c r="Y116" i="27"/>
  <c r="AC116" i="27"/>
  <c r="AA116" i="27"/>
  <c r="AB116" i="27"/>
  <c r="Z112" i="27"/>
  <c r="Y112" i="27"/>
  <c r="AC112" i="27"/>
  <c r="AA112" i="27"/>
  <c r="AB112" i="27"/>
  <c r="Z108" i="27"/>
  <c r="Y108" i="27"/>
  <c r="AC108" i="27"/>
  <c r="AA108" i="27"/>
  <c r="AB108" i="27"/>
  <c r="Z104" i="27"/>
  <c r="Y104" i="27"/>
  <c r="AC104" i="27"/>
  <c r="AA104" i="27"/>
  <c r="AB104" i="27"/>
  <c r="Z100" i="27"/>
  <c r="Y100" i="27"/>
  <c r="AC100" i="27"/>
  <c r="AA100" i="27"/>
  <c r="AB100" i="27"/>
  <c r="Z96" i="27"/>
  <c r="Y96" i="27"/>
  <c r="AC96" i="27"/>
  <c r="AA96" i="27"/>
  <c r="AB96" i="27"/>
  <c r="Z92" i="27"/>
  <c r="Y92" i="27"/>
  <c r="AC92" i="27"/>
  <c r="AA92" i="27"/>
  <c r="AB92" i="27"/>
  <c r="Z88" i="27"/>
  <c r="Y88" i="27"/>
  <c r="AC88" i="27"/>
  <c r="AA88" i="27"/>
  <c r="AB88" i="27"/>
  <c r="Z84" i="27"/>
  <c r="Y84" i="27"/>
  <c r="AC84" i="27"/>
  <c r="AA84" i="27"/>
  <c r="AB84" i="27"/>
  <c r="Z80" i="27"/>
  <c r="AA80" i="27"/>
  <c r="AB80" i="27"/>
  <c r="Y80" i="27"/>
  <c r="AC80" i="27"/>
  <c r="Z76" i="27"/>
  <c r="AA76" i="27"/>
  <c r="AB76" i="27"/>
  <c r="Y76" i="27"/>
  <c r="AC76" i="27"/>
  <c r="Z72" i="27"/>
  <c r="AA72" i="27"/>
  <c r="AB72" i="27"/>
  <c r="Y72" i="27"/>
  <c r="AC72" i="27"/>
  <c r="Z68" i="27"/>
  <c r="AA68" i="27"/>
  <c r="AB68" i="27"/>
  <c r="Y68" i="27"/>
  <c r="AC68" i="27"/>
  <c r="Z64" i="27"/>
  <c r="AA64" i="27"/>
  <c r="AB64" i="27"/>
  <c r="Y64" i="27"/>
  <c r="AC64" i="27"/>
  <c r="Z60" i="27"/>
  <c r="AA60" i="27"/>
  <c r="AB60" i="27"/>
  <c r="Y60" i="27"/>
  <c r="AC60" i="27"/>
  <c r="Z56" i="27"/>
  <c r="AA56" i="27"/>
  <c r="AB56" i="27"/>
  <c r="Y56" i="27"/>
  <c r="AC56" i="27"/>
  <c r="Z52" i="27"/>
  <c r="AA52" i="27"/>
  <c r="AB52" i="27"/>
  <c r="Y52" i="27"/>
  <c r="AC52" i="27"/>
  <c r="AB48" i="27"/>
  <c r="Z48" i="27"/>
  <c r="AA48" i="27"/>
  <c r="AC48" i="27"/>
  <c r="Y48" i="27"/>
  <c r="AB44" i="27"/>
  <c r="Z44" i="27"/>
  <c r="AA44" i="27"/>
  <c r="AC44" i="27"/>
  <c r="Y44" i="27"/>
  <c r="AB40" i="27"/>
  <c r="Z40" i="27"/>
  <c r="AA40" i="27"/>
  <c r="AC40" i="27"/>
  <c r="Y40" i="27"/>
  <c r="AB36" i="27"/>
  <c r="Z36" i="27"/>
  <c r="AA36" i="27"/>
  <c r="AC36" i="27"/>
  <c r="Y36" i="27"/>
  <c r="AB32" i="27"/>
  <c r="Z32" i="27"/>
  <c r="AA32" i="27"/>
  <c r="AC32" i="27"/>
  <c r="Y32" i="27"/>
  <c r="AB28" i="27"/>
  <c r="Z28" i="27"/>
  <c r="AA28" i="27"/>
  <c r="AC28" i="27"/>
  <c r="Y28" i="27"/>
  <c r="AB24" i="27"/>
  <c r="Z24" i="27"/>
  <c r="AA24" i="27"/>
  <c r="AC24" i="27"/>
  <c r="Y24" i="27"/>
  <c r="AB20" i="27"/>
  <c r="Y20" i="27"/>
  <c r="AC20" i="27"/>
  <c r="Z20" i="27"/>
  <c r="AA20" i="27"/>
  <c r="AB16" i="27"/>
  <c r="Y16" i="27"/>
  <c r="AC16" i="27"/>
  <c r="Z16" i="27"/>
  <c r="AA16" i="27"/>
  <c r="AB12" i="27"/>
  <c r="Y12" i="27"/>
  <c r="AC12" i="27"/>
  <c r="Z12" i="27"/>
  <c r="AA12" i="27"/>
  <c r="Z200" i="27"/>
  <c r="AC200" i="27"/>
  <c r="Y200" i="27"/>
  <c r="AA200" i="27"/>
  <c r="AB200" i="27"/>
  <c r="AA184" i="27"/>
  <c r="AB184" i="27"/>
  <c r="Z184" i="27"/>
  <c r="Y184" i="27"/>
  <c r="AC184" i="27"/>
  <c r="AB195" i="27"/>
  <c r="Y195" i="27"/>
  <c r="Z195" i="27"/>
  <c r="AC195" i="27"/>
  <c r="AA195" i="27"/>
  <c r="Y175" i="27"/>
  <c r="Z175" i="27"/>
  <c r="AB175" i="27"/>
  <c r="AC175" i="27"/>
  <c r="AA175" i="27"/>
  <c r="Y167" i="27"/>
  <c r="Z167" i="27"/>
  <c r="AB167" i="27"/>
  <c r="AC167" i="27"/>
  <c r="AA167" i="27"/>
  <c r="AC159" i="27"/>
  <c r="Z159" i="27"/>
  <c r="AA159" i="27"/>
  <c r="AB159" i="27"/>
  <c r="Y159" i="27"/>
  <c r="AC155" i="27"/>
  <c r="Z155" i="27"/>
  <c r="AA155" i="27"/>
  <c r="AB155" i="27"/>
  <c r="Y155" i="27"/>
  <c r="Y151" i="27"/>
  <c r="AC151" i="27"/>
  <c r="Z151" i="27"/>
  <c r="AA151" i="27"/>
  <c r="AB151" i="27"/>
  <c r="Y147" i="27"/>
  <c r="AC147" i="27"/>
  <c r="Z147" i="27"/>
  <c r="AA147" i="27"/>
  <c r="AB147" i="27"/>
  <c r="AB143" i="27"/>
  <c r="AC143" i="27"/>
  <c r="Y143" i="27"/>
  <c r="Z143" i="27"/>
  <c r="AA143" i="27"/>
  <c r="AB139" i="27"/>
  <c r="AA139" i="27"/>
  <c r="AC139" i="27"/>
  <c r="Y139" i="27"/>
  <c r="Z139" i="27"/>
  <c r="AB135" i="27"/>
  <c r="AA135" i="27"/>
  <c r="Y135" i="27"/>
  <c r="Z135" i="27"/>
  <c r="AC135" i="27"/>
  <c r="AB131" i="27"/>
  <c r="AA131" i="27"/>
  <c r="AC131" i="27"/>
  <c r="Y131" i="27"/>
  <c r="Z131" i="27"/>
  <c r="AB127" i="27"/>
  <c r="AA127" i="27"/>
  <c r="Y127" i="27"/>
  <c r="Z127" i="27"/>
  <c r="AC127" i="27"/>
  <c r="AB123" i="27"/>
  <c r="AA123" i="27"/>
  <c r="AC123" i="27"/>
  <c r="Y123" i="27"/>
  <c r="Z123" i="27"/>
  <c r="AB119" i="27"/>
  <c r="AA119" i="27"/>
  <c r="Y119" i="27"/>
  <c r="Z119" i="27"/>
  <c r="AC119" i="27"/>
  <c r="AB115" i="27"/>
  <c r="AA115" i="27"/>
  <c r="AC115" i="27"/>
  <c r="Y115" i="27"/>
  <c r="Z115" i="27"/>
  <c r="AB111" i="27"/>
  <c r="AA111" i="27"/>
  <c r="Y111" i="27"/>
  <c r="Z111" i="27"/>
  <c r="AC111" i="27"/>
  <c r="AB107" i="27"/>
  <c r="AA107" i="27"/>
  <c r="AC107" i="27"/>
  <c r="Y107" i="27"/>
  <c r="Z107" i="27"/>
  <c r="AB103" i="27"/>
  <c r="AA103" i="27"/>
  <c r="Y103" i="27"/>
  <c r="Z103" i="27"/>
  <c r="AC103" i="27"/>
  <c r="AB99" i="27"/>
  <c r="AA99" i="27"/>
  <c r="AC99" i="27"/>
  <c r="Y99" i="27"/>
  <c r="Z99" i="27"/>
  <c r="AB95" i="27"/>
  <c r="AA95" i="27"/>
  <c r="Y95" i="27"/>
  <c r="Z95" i="27"/>
  <c r="AC95" i="27"/>
  <c r="AB91" i="27"/>
  <c r="AA91" i="27"/>
  <c r="AC91" i="27"/>
  <c r="Y91" i="27"/>
  <c r="Z91" i="27"/>
  <c r="AB87" i="27"/>
  <c r="AA87" i="27"/>
  <c r="Y87" i="27"/>
  <c r="Z87" i="27"/>
  <c r="AC87" i="27"/>
  <c r="AB83" i="27"/>
  <c r="AA83" i="27"/>
  <c r="AC83" i="27"/>
  <c r="Y83" i="27"/>
  <c r="Z83" i="27"/>
  <c r="AB79" i="27"/>
  <c r="Y79" i="27"/>
  <c r="AC79" i="27"/>
  <c r="Z79" i="27"/>
  <c r="AA79" i="27"/>
  <c r="AB75" i="27"/>
  <c r="Y75" i="27"/>
  <c r="AC75" i="27"/>
  <c r="Z75" i="27"/>
  <c r="AA75" i="27"/>
  <c r="AB71" i="27"/>
  <c r="Y71" i="27"/>
  <c r="AC71" i="27"/>
  <c r="Z71" i="27"/>
  <c r="AA71" i="27"/>
  <c r="AB67" i="27"/>
  <c r="Y67" i="27"/>
  <c r="AC67" i="27"/>
  <c r="Z67" i="27"/>
  <c r="AA67" i="27"/>
  <c r="AB63" i="27"/>
  <c r="Y63" i="27"/>
  <c r="AC63" i="27"/>
  <c r="Z63" i="27"/>
  <c r="AA63" i="27"/>
  <c r="AB59" i="27"/>
  <c r="Y59" i="27"/>
  <c r="AC59" i="27"/>
  <c r="Z59" i="27"/>
  <c r="AA59" i="27"/>
  <c r="AB55" i="27"/>
  <c r="Y55" i="27"/>
  <c r="AC55" i="27"/>
  <c r="Z55" i="27"/>
  <c r="AA55" i="27"/>
  <c r="Z51" i="27"/>
  <c r="AB51" i="27"/>
  <c r="AC51" i="27"/>
  <c r="Y51" i="27"/>
  <c r="AA51" i="27"/>
  <c r="Z47" i="27"/>
  <c r="AB47" i="27"/>
  <c r="AC47" i="27"/>
  <c r="Y47" i="27"/>
  <c r="AA47" i="27"/>
  <c r="Z43" i="27"/>
  <c r="AB43" i="27"/>
  <c r="AC43" i="27"/>
  <c r="Y43" i="27"/>
  <c r="AA43" i="27"/>
  <c r="Z39" i="27"/>
  <c r="AB39" i="27"/>
  <c r="AC39" i="27"/>
  <c r="Y39" i="27"/>
  <c r="AA39" i="27"/>
  <c r="Z35" i="27"/>
  <c r="AB35" i="27"/>
  <c r="AC35" i="27"/>
  <c r="Y35" i="27"/>
  <c r="AA35" i="27"/>
  <c r="Z31" i="27"/>
  <c r="AB31" i="27"/>
  <c r="AC31" i="27"/>
  <c r="Y31" i="27"/>
  <c r="AA31" i="27"/>
  <c r="Z27" i="27"/>
  <c r="AB27" i="27"/>
  <c r="AC27" i="27"/>
  <c r="Y27" i="27"/>
  <c r="AA27" i="27"/>
  <c r="Z23" i="27"/>
  <c r="Y23" i="27"/>
  <c r="AB23" i="27"/>
  <c r="AC23" i="27"/>
  <c r="AA23" i="27"/>
  <c r="Z19" i="27"/>
  <c r="AA19" i="27"/>
  <c r="AB19" i="27"/>
  <c r="Y19" i="27"/>
  <c r="AC19" i="27"/>
  <c r="Z15" i="27"/>
  <c r="AA15" i="27"/>
  <c r="AB15" i="27"/>
  <c r="Y15" i="27"/>
  <c r="AC15" i="27"/>
  <c r="Z204" i="27"/>
  <c r="AC204" i="27"/>
  <c r="Y204" i="27"/>
  <c r="AA204" i="27"/>
  <c r="AB204" i="27"/>
  <c r="AA188" i="27"/>
  <c r="AB188" i="27"/>
  <c r="Z188" i="27"/>
  <c r="AC188" i="27"/>
  <c r="Y188" i="27"/>
  <c r="AB176" i="27"/>
  <c r="Z176" i="27"/>
  <c r="AA176" i="27"/>
  <c r="Y176" i="27"/>
  <c r="AC176" i="27"/>
  <c r="AB203" i="27"/>
  <c r="Y203" i="27"/>
  <c r="Z203" i="27"/>
  <c r="AA203" i="27"/>
  <c r="AC203" i="27"/>
  <c r="Y187" i="27"/>
  <c r="Z187" i="27"/>
  <c r="AB187" i="27"/>
  <c r="AC187" i="27"/>
  <c r="AA187" i="27"/>
  <c r="AC179" i="27"/>
  <c r="Z179" i="27"/>
  <c r="AB179" i="27"/>
  <c r="Y179" i="27"/>
  <c r="AA179" i="27"/>
  <c r="Z202" i="27"/>
  <c r="AA202" i="27"/>
  <c r="AB202" i="27"/>
  <c r="Y202" i="27"/>
  <c r="AC202" i="27"/>
  <c r="Z198" i="27"/>
  <c r="AA198" i="27"/>
  <c r="AB198" i="27"/>
  <c r="Y198" i="27"/>
  <c r="AC198" i="27"/>
  <c r="Z194" i="27"/>
  <c r="AA194" i="27"/>
  <c r="Y194" i="27"/>
  <c r="AC194" i="27"/>
  <c r="AB194" i="27"/>
  <c r="AB190" i="27"/>
  <c r="Z190" i="27"/>
  <c r="AA190" i="27"/>
  <c r="Y190" i="27"/>
  <c r="AC190" i="27"/>
  <c r="AB186" i="27"/>
  <c r="Z186" i="27"/>
  <c r="AA186" i="27"/>
  <c r="AC186" i="27"/>
  <c r="Y186" i="27"/>
  <c r="AA182" i="27"/>
  <c r="AB182" i="27"/>
  <c r="Z182" i="27"/>
  <c r="Y182" i="27"/>
  <c r="AC182" i="27"/>
  <c r="AA178" i="27"/>
  <c r="AB178" i="27"/>
  <c r="Z178" i="27"/>
  <c r="AC178" i="27"/>
  <c r="Y178" i="27"/>
  <c r="AB174" i="27"/>
  <c r="Z174" i="27"/>
  <c r="AA174" i="27"/>
  <c r="Y174" i="27"/>
  <c r="AC174" i="27"/>
  <c r="AB170" i="27"/>
  <c r="Z170" i="27"/>
  <c r="AA170" i="27"/>
  <c r="AC170" i="27"/>
  <c r="Y170" i="27"/>
  <c r="AB166" i="27"/>
  <c r="Y166" i="27"/>
  <c r="Z166" i="27"/>
  <c r="AA166" i="27"/>
  <c r="AC166" i="27"/>
  <c r="AA162" i="27"/>
  <c r="AB162" i="27"/>
  <c r="Y162" i="27"/>
  <c r="AC162" i="27"/>
  <c r="Z162" i="27"/>
  <c r="AA158" i="27"/>
  <c r="AB158" i="27"/>
  <c r="Y158" i="27"/>
  <c r="AC158" i="27"/>
  <c r="Z158" i="27"/>
  <c r="AA154" i="27"/>
  <c r="AB154" i="27"/>
  <c r="Y154" i="27"/>
  <c r="AC154" i="27"/>
  <c r="Z154" i="27"/>
  <c r="AA150" i="27"/>
  <c r="AB150" i="27"/>
  <c r="Y150" i="27"/>
  <c r="AC150" i="27"/>
  <c r="Z150" i="27"/>
  <c r="AA146" i="27"/>
  <c r="AB146" i="27"/>
  <c r="Y146" i="27"/>
  <c r="AC146" i="27"/>
  <c r="Z146" i="27"/>
  <c r="Z142" i="27"/>
  <c r="Y142" i="27"/>
  <c r="AA142" i="27"/>
  <c r="AB142" i="27"/>
  <c r="AC142" i="27"/>
  <c r="Z138" i="27"/>
  <c r="Y138" i="27"/>
  <c r="AC138" i="27"/>
  <c r="AB138" i="27"/>
  <c r="AA138" i="27"/>
  <c r="Z134" i="27"/>
  <c r="Y134" i="27"/>
  <c r="AC134" i="27"/>
  <c r="AA134" i="27"/>
  <c r="AB134" i="27"/>
  <c r="Z130" i="27"/>
  <c r="Y130" i="27"/>
  <c r="AC130" i="27"/>
  <c r="AB130" i="27"/>
  <c r="AA130" i="27"/>
  <c r="Z126" i="27"/>
  <c r="Y126" i="27"/>
  <c r="AC126" i="27"/>
  <c r="AA126" i="27"/>
  <c r="AB126" i="27"/>
  <c r="Z122" i="27"/>
  <c r="Y122" i="27"/>
  <c r="AC122" i="27"/>
  <c r="AB122" i="27"/>
  <c r="AA122" i="27"/>
  <c r="Z118" i="27"/>
  <c r="Y118" i="27"/>
  <c r="AC118" i="27"/>
  <c r="AA118" i="27"/>
  <c r="AB118" i="27"/>
  <c r="Z114" i="27"/>
  <c r="Y114" i="27"/>
  <c r="AC114" i="27"/>
  <c r="AB114" i="27"/>
  <c r="AA114" i="27"/>
  <c r="Z110" i="27"/>
  <c r="Y110" i="27"/>
  <c r="AC110" i="27"/>
  <c r="AA110" i="27"/>
  <c r="AB110" i="27"/>
  <c r="Z106" i="27"/>
  <c r="Y106" i="27"/>
  <c r="AC106" i="27"/>
  <c r="AB106" i="27"/>
  <c r="AA106" i="27"/>
  <c r="Z102" i="27"/>
  <c r="Y102" i="27"/>
  <c r="AC102" i="27"/>
  <c r="AA102" i="27"/>
  <c r="AB102" i="27"/>
  <c r="Z98" i="27"/>
  <c r="Y98" i="27"/>
  <c r="AC98" i="27"/>
  <c r="AB98" i="27"/>
  <c r="AA98" i="27"/>
  <c r="Z94" i="27"/>
  <c r="Y94" i="27"/>
  <c r="AC94" i="27"/>
  <c r="AA94" i="27"/>
  <c r="AB94" i="27"/>
  <c r="Z90" i="27"/>
  <c r="Y90" i="27"/>
  <c r="AC90" i="27"/>
  <c r="AB90" i="27"/>
  <c r="AA90" i="27"/>
  <c r="Z86" i="27"/>
  <c r="Y86" i="27"/>
  <c r="AC86" i="27"/>
  <c r="AA86" i="27"/>
  <c r="AB86" i="27"/>
  <c r="Z82" i="27"/>
  <c r="AA82" i="27"/>
  <c r="AB82" i="27"/>
  <c r="Y82" i="27"/>
  <c r="AC82" i="27"/>
  <c r="Z78" i="27"/>
  <c r="AA78" i="27"/>
  <c r="AB78" i="27"/>
  <c r="Y78" i="27"/>
  <c r="AC78" i="27"/>
  <c r="Z74" i="27"/>
  <c r="AA74" i="27"/>
  <c r="AB74" i="27"/>
  <c r="Y74" i="27"/>
  <c r="AC74" i="27"/>
  <c r="Z70" i="27"/>
  <c r="AA70" i="27"/>
  <c r="AB70" i="27"/>
  <c r="Y70" i="27"/>
  <c r="AC70" i="27"/>
  <c r="Z66" i="27"/>
  <c r="AA66" i="27"/>
  <c r="AB66" i="27"/>
  <c r="Y66" i="27"/>
  <c r="AC66" i="27"/>
  <c r="Z62" i="27"/>
  <c r="AA62" i="27"/>
  <c r="AB62" i="27"/>
  <c r="Y62" i="27"/>
  <c r="AC62" i="27"/>
  <c r="Z58" i="27"/>
  <c r="AA58" i="27"/>
  <c r="AB58" i="27"/>
  <c r="Y58" i="27"/>
  <c r="AC58" i="27"/>
  <c r="Z54" i="27"/>
  <c r="AA54" i="27"/>
  <c r="AB54" i="27"/>
  <c r="Y54" i="27"/>
  <c r="AC54" i="27"/>
  <c r="AB50" i="27"/>
  <c r="AC50" i="27"/>
  <c r="Y50" i="27"/>
  <c r="Z50" i="27"/>
  <c r="AA50" i="27"/>
  <c r="AB46" i="27"/>
  <c r="AC46" i="27"/>
  <c r="Y46" i="27"/>
  <c r="Z46" i="27"/>
  <c r="AA46" i="27"/>
  <c r="AB42" i="27"/>
  <c r="AC42" i="27"/>
  <c r="Y42" i="27"/>
  <c r="Z42" i="27"/>
  <c r="AA42" i="27"/>
  <c r="AB38" i="27"/>
  <c r="AC38" i="27"/>
  <c r="Y38" i="27"/>
  <c r="Z38" i="27"/>
  <c r="AA38" i="27"/>
  <c r="AB34" i="27"/>
  <c r="AC34" i="27"/>
  <c r="Y34" i="27"/>
  <c r="Z34" i="27"/>
  <c r="AA34" i="27"/>
  <c r="AB30" i="27"/>
  <c r="AC30" i="27"/>
  <c r="Y30" i="27"/>
  <c r="Z30" i="27"/>
  <c r="AA30" i="27"/>
  <c r="AB26" i="27"/>
  <c r="AC26" i="27"/>
  <c r="Y26" i="27"/>
  <c r="Z26" i="27"/>
  <c r="AA26" i="27"/>
  <c r="AB22" i="27"/>
  <c r="AA22" i="27"/>
  <c r="Z22" i="27"/>
  <c r="AC22" i="27"/>
  <c r="Y22" i="27"/>
  <c r="AB18" i="27"/>
  <c r="Y18" i="27"/>
  <c r="AC18" i="27"/>
  <c r="Z18" i="27"/>
  <c r="AA18" i="27"/>
  <c r="AB14" i="27"/>
  <c r="Y14" i="27"/>
  <c r="AC14" i="27"/>
  <c r="Z14" i="27"/>
  <c r="AA14" i="27"/>
  <c r="AA11" i="27"/>
  <c r="AC11" i="27"/>
  <c r="AB11" i="27"/>
  <c r="Z11" i="27"/>
  <c r="Y11" i="27"/>
  <c r="AA7" i="27"/>
  <c r="Z7" i="27"/>
  <c r="AB7" i="27"/>
  <c r="Y7" i="27"/>
  <c r="AC7" i="27"/>
  <c r="X7" i="27"/>
  <c r="AB10" i="27"/>
  <c r="Y10" i="27"/>
  <c r="AC10" i="27"/>
  <c r="Z10" i="27"/>
  <c r="AA10" i="27"/>
  <c r="AB6" i="27"/>
  <c r="Y6" i="27"/>
  <c r="AC6" i="27"/>
  <c r="X6" i="27"/>
  <c r="AA6" i="27"/>
  <c r="Z6" i="27"/>
  <c r="Z8" i="27"/>
  <c r="AA8" i="27"/>
  <c r="AC8" i="27"/>
  <c r="AB8" i="27"/>
  <c r="Y8" i="27"/>
  <c r="X8" i="27"/>
  <c r="U5" i="20"/>
  <c r="Z9" i="27" l="1"/>
  <c r="AB9" i="27"/>
  <c r="AC9" i="27"/>
  <c r="Y9" i="27"/>
  <c r="I8" i="29"/>
  <c r="I7" i="29" s="1"/>
  <c r="X9" i="29"/>
  <c r="AP14" i="29"/>
  <c r="AP13" i="29"/>
  <c r="AP10" i="29"/>
  <c r="AP12" i="29"/>
  <c r="AP15" i="29"/>
  <c r="AX8" i="29"/>
  <c r="AX14" i="29"/>
  <c r="AX12" i="29"/>
  <c r="AX10" i="29"/>
  <c r="AX11" i="29"/>
  <c r="AX15" i="29"/>
  <c r="AX13" i="29"/>
  <c r="AV9" i="29" l="1"/>
  <c r="P9" i="29"/>
  <c r="J7" i="29"/>
  <c r="P8" i="29"/>
  <c r="AC11" i="29"/>
  <c r="AF11" i="29"/>
  <c r="BL9" i="29"/>
  <c r="M8" i="29"/>
  <c r="AH10" i="29"/>
  <c r="BN15" i="29"/>
  <c r="BF15" i="29"/>
  <c r="BN11" i="29"/>
  <c r="BF11" i="29"/>
  <c r="BN12" i="29"/>
  <c r="BF12" i="29"/>
  <c r="BF8" i="29"/>
  <c r="BN10" i="29"/>
  <c r="BF10" i="29"/>
  <c r="BF9" i="29"/>
  <c r="BN13" i="29"/>
  <c r="BF13" i="29"/>
  <c r="BN14" i="29"/>
  <c r="BF14" i="29"/>
  <c r="I205" i="24"/>
  <c r="I206" i="24"/>
  <c r="M206" i="24" s="1"/>
  <c r="I207" i="24"/>
  <c r="I208" i="24"/>
  <c r="I209" i="24"/>
  <c r="P209" i="24" s="1"/>
  <c r="I210" i="24"/>
  <c r="I211" i="24"/>
  <c r="P211" i="24" s="1"/>
  <c r="I212" i="24"/>
  <c r="M212" i="24" s="1"/>
  <c r="I213" i="24"/>
  <c r="I214" i="24"/>
  <c r="M214" i="24" s="1"/>
  <c r="I215" i="24"/>
  <c r="I216" i="24"/>
  <c r="I217" i="24"/>
  <c r="P217" i="24" s="1"/>
  <c r="I218" i="24"/>
  <c r="I219" i="24"/>
  <c r="I220" i="24"/>
  <c r="M220" i="24" s="1"/>
  <c r="I221" i="24"/>
  <c r="I222" i="24"/>
  <c r="M222" i="24" s="1"/>
  <c r="I223" i="24"/>
  <c r="I224" i="24"/>
  <c r="P224" i="24" s="1"/>
  <c r="I225" i="24"/>
  <c r="P225" i="24" s="1"/>
  <c r="I226" i="24"/>
  <c r="I227" i="24"/>
  <c r="I228" i="24"/>
  <c r="M228" i="24" s="1"/>
  <c r="I229" i="24"/>
  <c r="I230" i="24"/>
  <c r="M230" i="24" s="1"/>
  <c r="I231" i="24"/>
  <c r="I232" i="24"/>
  <c r="M232" i="24" s="1"/>
  <c r="I233" i="24"/>
  <c r="P233" i="24" s="1"/>
  <c r="I234" i="24"/>
  <c r="I235" i="24"/>
  <c r="P235" i="24" s="1"/>
  <c r="I236" i="24"/>
  <c r="M236" i="24" s="1"/>
  <c r="I237" i="24"/>
  <c r="I238" i="24"/>
  <c r="M238" i="24" s="1"/>
  <c r="I239" i="24"/>
  <c r="I240" i="24"/>
  <c r="M240" i="24" s="1"/>
  <c r="I241" i="24"/>
  <c r="P241" i="24" s="1"/>
  <c r="I242" i="24"/>
  <c r="I243" i="24"/>
  <c r="P243" i="24" s="1"/>
  <c r="I244" i="24"/>
  <c r="M244" i="24" s="1"/>
  <c r="I245" i="24"/>
  <c r="I246" i="24"/>
  <c r="M246" i="24" s="1"/>
  <c r="I247" i="24"/>
  <c r="I248" i="24"/>
  <c r="O248" i="24" s="1"/>
  <c r="I249" i="24"/>
  <c r="I250" i="24"/>
  <c r="O250" i="24" s="1"/>
  <c r="I251" i="24"/>
  <c r="I252" i="24"/>
  <c r="O252" i="24" s="1"/>
  <c r="I253" i="24"/>
  <c r="I254" i="24"/>
  <c r="O254" i="24" s="1"/>
  <c r="I255" i="24"/>
  <c r="I256" i="24"/>
  <c r="O256" i="24" s="1"/>
  <c r="I257" i="24"/>
  <c r="I258" i="24"/>
  <c r="O258" i="24" s="1"/>
  <c r="I259" i="24"/>
  <c r="I260" i="24"/>
  <c r="O260" i="24" s="1"/>
  <c r="I261" i="24"/>
  <c r="I262" i="24"/>
  <c r="O262" i="24" s="1"/>
  <c r="I263" i="24"/>
  <c r="I264" i="24"/>
  <c r="O264" i="24" s="1"/>
  <c r="I265" i="24"/>
  <c r="I266" i="24"/>
  <c r="O266" i="24" s="1"/>
  <c r="I267" i="24"/>
  <c r="I268" i="24"/>
  <c r="O268" i="24" s="1"/>
  <c r="I269" i="24"/>
  <c r="I270" i="24"/>
  <c r="P270" i="24" s="1"/>
  <c r="I271" i="24"/>
  <c r="M271" i="24" s="1"/>
  <c r="I272" i="24"/>
  <c r="I273" i="24"/>
  <c r="P273" i="24" s="1"/>
  <c r="I274" i="24"/>
  <c r="P274" i="24" s="1"/>
  <c r="I275" i="24"/>
  <c r="I276" i="24"/>
  <c r="I277" i="24"/>
  <c r="I278" i="24"/>
  <c r="I279" i="24"/>
  <c r="I280" i="24"/>
  <c r="I281" i="24"/>
  <c r="M281" i="24" s="1"/>
  <c r="I282" i="24"/>
  <c r="I283" i="24"/>
  <c r="P283" i="24" s="1"/>
  <c r="I284" i="24"/>
  <c r="Q284" i="24" s="1"/>
  <c r="I285" i="24"/>
  <c r="O285" i="24" s="1"/>
  <c r="I286" i="24"/>
  <c r="I287" i="24"/>
  <c r="M287" i="24" s="1"/>
  <c r="I288" i="24"/>
  <c r="Q288" i="24" s="1"/>
  <c r="I289" i="24"/>
  <c r="O289" i="24" s="1"/>
  <c r="I290" i="24"/>
  <c r="I291" i="24"/>
  <c r="M291" i="24" s="1"/>
  <c r="I292" i="24"/>
  <c r="P292" i="24" s="1"/>
  <c r="I293" i="24"/>
  <c r="I294" i="24"/>
  <c r="I295" i="24"/>
  <c r="M295" i="24" s="1"/>
  <c r="I296" i="24"/>
  <c r="P296" i="24" s="1"/>
  <c r="I297" i="24"/>
  <c r="Q297" i="24" s="1"/>
  <c r="I298" i="24"/>
  <c r="I299" i="24"/>
  <c r="M299" i="24" s="1"/>
  <c r="I300" i="24"/>
  <c r="P300" i="24" s="1"/>
  <c r="I301" i="24"/>
  <c r="I302" i="24"/>
  <c r="I303" i="24"/>
  <c r="Q303" i="24" s="1"/>
  <c r="I304" i="24"/>
  <c r="L304" i="24" s="1"/>
  <c r="I305" i="24"/>
  <c r="I306" i="24"/>
  <c r="I307" i="24"/>
  <c r="I308" i="24"/>
  <c r="P308" i="24" s="1"/>
  <c r="I309" i="24"/>
  <c r="P309" i="24" s="1"/>
  <c r="I310" i="24"/>
  <c r="I311" i="24"/>
  <c r="I312" i="24"/>
  <c r="I313" i="24"/>
  <c r="M313" i="24" s="1"/>
  <c r="I314" i="24"/>
  <c r="I315" i="24"/>
  <c r="I316" i="24"/>
  <c r="P316" i="24" s="1"/>
  <c r="I317" i="24"/>
  <c r="I318" i="24"/>
  <c r="I319" i="24"/>
  <c r="M319" i="24" s="1"/>
  <c r="I320" i="24"/>
  <c r="I321" i="24"/>
  <c r="P321" i="24" s="1"/>
  <c r="I322" i="24"/>
  <c r="I323" i="24"/>
  <c r="P323" i="24" s="1"/>
  <c r="I324" i="24"/>
  <c r="I325" i="24"/>
  <c r="M325" i="24" s="1"/>
  <c r="I326" i="24"/>
  <c r="I327" i="24"/>
  <c r="P327" i="24" s="1"/>
  <c r="I328" i="24"/>
  <c r="P328" i="24" s="1"/>
  <c r="I329" i="24"/>
  <c r="I330" i="24"/>
  <c r="I331" i="24"/>
  <c r="I332" i="24"/>
  <c r="I333" i="24"/>
  <c r="M333" i="24" s="1"/>
  <c r="I334" i="24"/>
  <c r="I335" i="24"/>
  <c r="M335" i="24" s="1"/>
  <c r="I336" i="24"/>
  <c r="I337" i="24"/>
  <c r="M337" i="24" s="1"/>
  <c r="I338" i="24"/>
  <c r="I339" i="24"/>
  <c r="I340" i="24"/>
  <c r="P340" i="24" s="1"/>
  <c r="I341" i="24"/>
  <c r="M341" i="24" s="1"/>
  <c r="I342" i="24"/>
  <c r="I343" i="24"/>
  <c r="M343" i="24" s="1"/>
  <c r="I344" i="24"/>
  <c r="I345" i="24"/>
  <c r="I346" i="24"/>
  <c r="I347" i="24"/>
  <c r="I348" i="24"/>
  <c r="I349" i="24"/>
  <c r="I350" i="24"/>
  <c r="I351" i="24"/>
  <c r="I352" i="24"/>
  <c r="I353" i="24"/>
  <c r="I354" i="24"/>
  <c r="I355" i="24"/>
  <c r="I356" i="24"/>
  <c r="I357" i="24"/>
  <c r="I358" i="24"/>
  <c r="I359" i="24"/>
  <c r="I360" i="24"/>
  <c r="I361" i="24"/>
  <c r="I362" i="24"/>
  <c r="I363" i="24"/>
  <c r="I364" i="24"/>
  <c r="P364" i="24" s="1"/>
  <c r="I365" i="24"/>
  <c r="N365" i="24" s="1"/>
  <c r="I366" i="24"/>
  <c r="P366" i="24" s="1"/>
  <c r="I367" i="24"/>
  <c r="I368" i="24"/>
  <c r="P368" i="24" s="1"/>
  <c r="I369" i="24"/>
  <c r="I370" i="24"/>
  <c r="P370" i="24" s="1"/>
  <c r="I371" i="24"/>
  <c r="I372" i="24"/>
  <c r="P372" i="24" s="1"/>
  <c r="I373" i="24"/>
  <c r="L373" i="24" s="1"/>
  <c r="I374" i="24"/>
  <c r="P374" i="24" s="1"/>
  <c r="I375" i="24"/>
  <c r="L375" i="24" s="1"/>
  <c r="I376" i="24"/>
  <c r="P376" i="24" s="1"/>
  <c r="I377" i="24"/>
  <c r="L377" i="24" s="1"/>
  <c r="I378" i="24"/>
  <c r="P378" i="24" s="1"/>
  <c r="I379" i="24"/>
  <c r="L379" i="24" s="1"/>
  <c r="I380" i="24"/>
  <c r="P380" i="24" s="1"/>
  <c r="I381" i="24"/>
  <c r="I382" i="24"/>
  <c r="P382" i="24" s="1"/>
  <c r="I383" i="24"/>
  <c r="I384" i="24"/>
  <c r="P384" i="24" s="1"/>
  <c r="I385" i="24"/>
  <c r="L385" i="24" s="1"/>
  <c r="I386" i="24"/>
  <c r="P386" i="24" s="1"/>
  <c r="I387" i="24"/>
  <c r="L387" i="24" s="1"/>
  <c r="I388" i="24"/>
  <c r="P388" i="24" s="1"/>
  <c r="I389" i="24"/>
  <c r="L389" i="24" s="1"/>
  <c r="I390" i="24"/>
  <c r="P390" i="24" s="1"/>
  <c r="I391" i="24"/>
  <c r="L391" i="24" s="1"/>
  <c r="I392" i="24"/>
  <c r="P392" i="24" s="1"/>
  <c r="I393" i="24"/>
  <c r="L393" i="24" s="1"/>
  <c r="I394" i="24"/>
  <c r="L394" i="24" s="1"/>
  <c r="I395" i="24"/>
  <c r="I396" i="24"/>
  <c r="R396" i="24" s="1"/>
  <c r="I397" i="24"/>
  <c r="P397" i="24" s="1"/>
  <c r="I398" i="24"/>
  <c r="L398" i="24" s="1"/>
  <c r="I399" i="24"/>
  <c r="O399" i="24" s="1"/>
  <c r="I400" i="24"/>
  <c r="N400" i="24" s="1"/>
  <c r="I401" i="24"/>
  <c r="N401" i="24" s="1"/>
  <c r="I402" i="24"/>
  <c r="R402" i="24" s="1"/>
  <c r="I403" i="24"/>
  <c r="I404" i="24"/>
  <c r="I405" i="24"/>
  <c r="N405" i="24" s="1"/>
  <c r="I406" i="24"/>
  <c r="N406" i="24" s="1"/>
  <c r="I407" i="24"/>
  <c r="L407" i="24" s="1"/>
  <c r="I408" i="24"/>
  <c r="I409" i="24"/>
  <c r="R409" i="24" s="1"/>
  <c r="I410" i="24"/>
  <c r="O410" i="24" s="1"/>
  <c r="I411" i="24"/>
  <c r="N411" i="24" s="1"/>
  <c r="I412" i="24"/>
  <c r="I413" i="24"/>
  <c r="R413" i="24" s="1"/>
  <c r="I414" i="24"/>
  <c r="I415" i="24"/>
  <c r="I416" i="24"/>
  <c r="O416" i="24" s="1"/>
  <c r="I417" i="24"/>
  <c r="I418" i="24"/>
  <c r="P418" i="24" s="1"/>
  <c r="I419" i="24"/>
  <c r="I420" i="24"/>
  <c r="P420" i="24" s="1"/>
  <c r="I421" i="24"/>
  <c r="I422" i="24"/>
  <c r="I423" i="24"/>
  <c r="R423" i="24" s="1"/>
  <c r="I424" i="24"/>
  <c r="I425" i="24"/>
  <c r="I426" i="24"/>
  <c r="I427" i="24"/>
  <c r="L427" i="24" s="1"/>
  <c r="I428" i="24"/>
  <c r="P428" i="24" s="1"/>
  <c r="I429" i="24"/>
  <c r="R429" i="24" s="1"/>
  <c r="I430" i="24"/>
  <c r="I431" i="24"/>
  <c r="R431" i="24" s="1"/>
  <c r="I432" i="24"/>
  <c r="O432" i="24" s="1"/>
  <c r="I433" i="24"/>
  <c r="I434" i="24"/>
  <c r="N434" i="24" s="1"/>
  <c r="I435" i="24"/>
  <c r="I436" i="24"/>
  <c r="O436" i="24" s="1"/>
  <c r="I437" i="24"/>
  <c r="Q437" i="24" s="1"/>
  <c r="I438" i="24"/>
  <c r="I439" i="24"/>
  <c r="R439" i="24" s="1"/>
  <c r="I440" i="24"/>
  <c r="N440" i="24" s="1"/>
  <c r="I441" i="24"/>
  <c r="M441" i="24" s="1"/>
  <c r="I442" i="24"/>
  <c r="N442" i="24" s="1"/>
  <c r="I443" i="24"/>
  <c r="R443" i="24" s="1"/>
  <c r="I444" i="24"/>
  <c r="Q444" i="24" s="1"/>
  <c r="I445" i="24"/>
  <c r="I446" i="24"/>
  <c r="O446" i="24" s="1"/>
  <c r="I447" i="24"/>
  <c r="R447" i="24" s="1"/>
  <c r="I448" i="24"/>
  <c r="O448" i="24" s="1"/>
  <c r="I449" i="24"/>
  <c r="M449" i="24" s="1"/>
  <c r="I450" i="24"/>
  <c r="N450" i="24" s="1"/>
  <c r="I451" i="24"/>
  <c r="Q451" i="24" s="1"/>
  <c r="I452" i="24"/>
  <c r="O452" i="24" s="1"/>
  <c r="I453" i="24"/>
  <c r="I454" i="24"/>
  <c r="I455" i="24"/>
  <c r="I456" i="24"/>
  <c r="N456" i="24" s="1"/>
  <c r="I457" i="24"/>
  <c r="L457" i="24" s="1"/>
  <c r="I458" i="24"/>
  <c r="O458" i="24" s="1"/>
  <c r="I459" i="24"/>
  <c r="N459" i="24" s="1"/>
  <c r="I460" i="24"/>
  <c r="I461" i="24"/>
  <c r="N461" i="24" s="1"/>
  <c r="I462" i="24"/>
  <c r="N462" i="24" s="1"/>
  <c r="I463" i="24"/>
  <c r="I464" i="24"/>
  <c r="P464" i="24" s="1"/>
  <c r="I465" i="24"/>
  <c r="I466" i="24"/>
  <c r="P466" i="24" s="1"/>
  <c r="I467" i="24"/>
  <c r="I468" i="24"/>
  <c r="I469" i="24"/>
  <c r="L469" i="24" s="1"/>
  <c r="I470" i="24"/>
  <c r="O470" i="24" s="1"/>
  <c r="I471" i="24"/>
  <c r="I472" i="24"/>
  <c r="N472" i="24" s="1"/>
  <c r="I473" i="24"/>
  <c r="L473" i="24" s="1"/>
  <c r="I474" i="24"/>
  <c r="O474" i="24" s="1"/>
  <c r="I475" i="24"/>
  <c r="I476" i="24"/>
  <c r="N476" i="24" s="1"/>
  <c r="I477" i="24"/>
  <c r="L477" i="24" s="1"/>
  <c r="I478" i="24"/>
  <c r="N478" i="24" s="1"/>
  <c r="I479" i="24"/>
  <c r="N479" i="24" s="1"/>
  <c r="I480" i="24"/>
  <c r="P480" i="24" s="1"/>
  <c r="I481" i="24"/>
  <c r="R481" i="24" s="1"/>
  <c r="I482" i="24"/>
  <c r="P482" i="24" s="1"/>
  <c r="I483" i="24"/>
  <c r="N483" i="24" s="1"/>
  <c r="I484" i="24"/>
  <c r="I485" i="24"/>
  <c r="I486" i="24"/>
  <c r="O486" i="24" s="1"/>
  <c r="I487" i="24"/>
  <c r="I488" i="24"/>
  <c r="N488" i="24" s="1"/>
  <c r="I489" i="24"/>
  <c r="L489" i="24" s="1"/>
  <c r="I490" i="24"/>
  <c r="O490" i="24" s="1"/>
  <c r="I491" i="24"/>
  <c r="N491" i="24" s="1"/>
  <c r="I492" i="24"/>
  <c r="I493" i="24"/>
  <c r="L493" i="24" s="1"/>
  <c r="I494" i="24"/>
  <c r="N494" i="24" s="1"/>
  <c r="I495" i="24"/>
  <c r="N495" i="24" s="1"/>
  <c r="I496" i="24"/>
  <c r="I497" i="24"/>
  <c r="P497" i="24" s="1"/>
  <c r="I498" i="24"/>
  <c r="P498" i="24" s="1"/>
  <c r="I499" i="24"/>
  <c r="N499" i="24" s="1"/>
  <c r="I500" i="24"/>
  <c r="I501" i="24"/>
  <c r="L501" i="24" s="1"/>
  <c r="I502" i="24"/>
  <c r="O502" i="24" s="1"/>
  <c r="I503" i="24"/>
  <c r="I504" i="24"/>
  <c r="N504" i="24" s="1"/>
  <c r="I505" i="24"/>
  <c r="L505" i="24" s="1"/>
  <c r="I506" i="24"/>
  <c r="O506" i="24" s="1"/>
  <c r="I507" i="24"/>
  <c r="I508" i="24"/>
  <c r="N508" i="24" s="1"/>
  <c r="I509" i="24"/>
  <c r="L509" i="24" s="1"/>
  <c r="I510" i="24"/>
  <c r="N510" i="24" s="1"/>
  <c r="I511" i="24"/>
  <c r="N511" i="24" s="1"/>
  <c r="I512" i="24"/>
  <c r="P512" i="24" s="1"/>
  <c r="I513" i="24"/>
  <c r="O513" i="24" s="1"/>
  <c r="I514" i="24"/>
  <c r="N514" i="24" s="1"/>
  <c r="I515" i="24"/>
  <c r="N515" i="24" s="1"/>
  <c r="I516" i="24"/>
  <c r="L516" i="24" s="1"/>
  <c r="I517" i="24"/>
  <c r="N517" i="24" s="1"/>
  <c r="I518" i="24"/>
  <c r="L518" i="24" s="1"/>
  <c r="I519" i="24"/>
  <c r="I520" i="24"/>
  <c r="P520" i="24" s="1"/>
  <c r="I521" i="24"/>
  <c r="O521" i="24" s="1"/>
  <c r="I522" i="24"/>
  <c r="N522" i="24" s="1"/>
  <c r="I523" i="24"/>
  <c r="N523" i="24" s="1"/>
  <c r="I524" i="24"/>
  <c r="L524" i="24" s="1"/>
  <c r="I525" i="24"/>
  <c r="N525" i="24" s="1"/>
  <c r="I526" i="24"/>
  <c r="L526" i="24" s="1"/>
  <c r="I527" i="24"/>
  <c r="I528" i="24"/>
  <c r="I529" i="24"/>
  <c r="N529" i="24" s="1"/>
  <c r="I530" i="24"/>
  <c r="L530" i="24" s="1"/>
  <c r="I531" i="24"/>
  <c r="I532" i="24"/>
  <c r="I533" i="24"/>
  <c r="I534" i="24"/>
  <c r="I535" i="24"/>
  <c r="I536" i="24"/>
  <c r="I537" i="24"/>
  <c r="I538" i="24"/>
  <c r="I539" i="24"/>
  <c r="I540" i="24"/>
  <c r="I541" i="24"/>
  <c r="O541" i="24" s="1"/>
  <c r="I542" i="24"/>
  <c r="P542" i="24" s="1"/>
  <c r="I543" i="24"/>
  <c r="P543" i="24" s="1"/>
  <c r="I544" i="24"/>
  <c r="P544" i="24" s="1"/>
  <c r="I545" i="24"/>
  <c r="P545" i="24" s="1"/>
  <c r="I546" i="24"/>
  <c r="P546" i="24" s="1"/>
  <c r="I547" i="24"/>
  <c r="P547" i="24" s="1"/>
  <c r="I548" i="24"/>
  <c r="P548" i="24" s="1"/>
  <c r="I549" i="24"/>
  <c r="P549" i="24" s="1"/>
  <c r="I550" i="24"/>
  <c r="P550" i="24" s="1"/>
  <c r="I551" i="24"/>
  <c r="P551" i="24" s="1"/>
  <c r="I552" i="24"/>
  <c r="P552" i="24" s="1"/>
  <c r="I553" i="24"/>
  <c r="P553" i="24" s="1"/>
  <c r="I554" i="24"/>
  <c r="P554" i="24" s="1"/>
  <c r="I555" i="24"/>
  <c r="P555" i="24" s="1"/>
  <c r="I556" i="24"/>
  <c r="P556" i="24" s="1"/>
  <c r="I557" i="24"/>
  <c r="P557" i="24" s="1"/>
  <c r="I558" i="24"/>
  <c r="P558" i="24" s="1"/>
  <c r="I559" i="24"/>
  <c r="P559" i="24" s="1"/>
  <c r="I560" i="24"/>
  <c r="P560" i="24" s="1"/>
  <c r="I561" i="24"/>
  <c r="P561" i="24" s="1"/>
  <c r="I562" i="24"/>
  <c r="P562" i="24" s="1"/>
  <c r="I563" i="24"/>
  <c r="P563" i="24" s="1"/>
  <c r="I564" i="24"/>
  <c r="P564" i="24" s="1"/>
  <c r="I565" i="24"/>
  <c r="P565" i="24" s="1"/>
  <c r="I566" i="24"/>
  <c r="P566" i="24" s="1"/>
  <c r="I567" i="24"/>
  <c r="P567" i="24" s="1"/>
  <c r="I568" i="24"/>
  <c r="P568" i="24" s="1"/>
  <c r="I569" i="24"/>
  <c r="P569" i="24" s="1"/>
  <c r="I570" i="24"/>
  <c r="P570" i="24" s="1"/>
  <c r="I571" i="24"/>
  <c r="P571" i="24" s="1"/>
  <c r="I572" i="24"/>
  <c r="P572" i="24" s="1"/>
  <c r="I573" i="24"/>
  <c r="Q573" i="24" s="1"/>
  <c r="I574" i="24"/>
  <c r="P574" i="24" s="1"/>
  <c r="I575" i="24"/>
  <c r="P575" i="24" s="1"/>
  <c r="I576" i="24"/>
  <c r="P576" i="24" s="1"/>
  <c r="I577" i="24"/>
  <c r="M577" i="24" s="1"/>
  <c r="I578" i="24"/>
  <c r="I579" i="24"/>
  <c r="I580" i="24"/>
  <c r="M580" i="24" s="1"/>
  <c r="I581" i="24"/>
  <c r="Q581" i="24" s="1"/>
  <c r="I582" i="24"/>
  <c r="I583" i="24"/>
  <c r="Q583" i="24" s="1"/>
  <c r="I584" i="24"/>
  <c r="M584" i="24" s="1"/>
  <c r="I585" i="24"/>
  <c r="M585" i="24" s="1"/>
  <c r="I586" i="24"/>
  <c r="I587" i="24"/>
  <c r="I588" i="24"/>
  <c r="Q588" i="24" s="1"/>
  <c r="I589" i="24"/>
  <c r="M589" i="24" s="1"/>
  <c r="I590" i="24"/>
  <c r="M590" i="24" s="1"/>
  <c r="I591" i="24"/>
  <c r="M591" i="24" s="1"/>
  <c r="I592" i="24"/>
  <c r="I593" i="24"/>
  <c r="Q593" i="24" s="1"/>
  <c r="I594" i="24"/>
  <c r="R594" i="24" s="1"/>
  <c r="I595" i="24"/>
  <c r="Q595" i="24" s="1"/>
  <c r="I596" i="24"/>
  <c r="I597" i="24"/>
  <c r="I598" i="24"/>
  <c r="O598" i="24" s="1"/>
  <c r="I599" i="24"/>
  <c r="M599" i="24" s="1"/>
  <c r="I600" i="24"/>
  <c r="R600" i="24" s="1"/>
  <c r="I601" i="24"/>
  <c r="R601" i="24" s="1"/>
  <c r="I602" i="24"/>
  <c r="O602" i="24" s="1"/>
  <c r="I603" i="24"/>
  <c r="I604" i="24"/>
  <c r="M604" i="24" s="1"/>
  <c r="I605" i="24"/>
  <c r="I606" i="24"/>
  <c r="I607" i="24"/>
  <c r="Q607" i="24" s="1"/>
  <c r="I608" i="24"/>
  <c r="I609" i="24"/>
  <c r="R609" i="24" s="1"/>
  <c r="I610" i="24"/>
  <c r="R610" i="24" s="1"/>
  <c r="I611" i="24"/>
  <c r="M611" i="24" s="1"/>
  <c r="I612" i="24"/>
  <c r="O612" i="24" s="1"/>
  <c r="I613" i="24"/>
  <c r="I614" i="24"/>
  <c r="I615" i="24"/>
  <c r="Q615" i="24" s="1"/>
  <c r="I616" i="24"/>
  <c r="I617" i="24"/>
  <c r="M617" i="24" s="1"/>
  <c r="I618" i="24"/>
  <c r="I619" i="24"/>
  <c r="Q619" i="24" s="1"/>
  <c r="I620" i="24"/>
  <c r="I621" i="24"/>
  <c r="O621" i="24" s="1"/>
  <c r="I622" i="24"/>
  <c r="I623" i="24"/>
  <c r="Q623" i="24" s="1"/>
  <c r="I624" i="24"/>
  <c r="I625" i="24"/>
  <c r="I626" i="24"/>
  <c r="I627" i="24"/>
  <c r="I628" i="24"/>
  <c r="I629" i="24"/>
  <c r="P629" i="24" s="1"/>
  <c r="I630" i="24"/>
  <c r="P630" i="24" s="1"/>
  <c r="I631" i="24"/>
  <c r="P631" i="24" s="1"/>
  <c r="I632" i="24"/>
  <c r="P632" i="24" s="1"/>
  <c r="I633" i="24"/>
  <c r="I634" i="24"/>
  <c r="P634" i="24" s="1"/>
  <c r="I635" i="24"/>
  <c r="I636" i="24"/>
  <c r="I637" i="24"/>
  <c r="I638" i="24"/>
  <c r="P638" i="24" s="1"/>
  <c r="I639" i="24"/>
  <c r="M639" i="24" s="1"/>
  <c r="I640" i="24"/>
  <c r="P640" i="24" s="1"/>
  <c r="I641" i="24"/>
  <c r="P641" i="24" s="1"/>
  <c r="I642" i="24"/>
  <c r="P642" i="24" s="1"/>
  <c r="I643" i="24"/>
  <c r="I644" i="24"/>
  <c r="I645" i="24"/>
  <c r="L645" i="24" s="1"/>
  <c r="I646" i="24"/>
  <c r="P646" i="24" s="1"/>
  <c r="I647" i="24"/>
  <c r="I648" i="24"/>
  <c r="P648" i="24" s="1"/>
  <c r="I649" i="24"/>
  <c r="I650" i="24"/>
  <c r="P650" i="24" s="1"/>
  <c r="I651" i="24"/>
  <c r="I652" i="24"/>
  <c r="I653" i="24"/>
  <c r="L653" i="24" s="1"/>
  <c r="I654" i="24"/>
  <c r="P654" i="24" s="1"/>
  <c r="I655" i="24"/>
  <c r="I656" i="24"/>
  <c r="P656" i="24" s="1"/>
  <c r="I657" i="24"/>
  <c r="I658" i="24"/>
  <c r="P658" i="24" s="1"/>
  <c r="I659" i="24"/>
  <c r="M659" i="24" s="1"/>
  <c r="I660" i="24"/>
  <c r="I661" i="24"/>
  <c r="L661" i="24" s="1"/>
  <c r="I662" i="24"/>
  <c r="P662" i="24" s="1"/>
  <c r="I663" i="24"/>
  <c r="I664" i="24"/>
  <c r="P664" i="24" s="1"/>
  <c r="I665" i="24"/>
  <c r="L665" i="24" s="1"/>
  <c r="I666" i="24"/>
  <c r="P666" i="24" s="1"/>
  <c r="I667" i="24"/>
  <c r="I668" i="24"/>
  <c r="I669" i="24"/>
  <c r="L669" i="24" s="1"/>
  <c r="I670" i="24"/>
  <c r="P670" i="24" s="1"/>
  <c r="I671" i="24"/>
  <c r="I672" i="24"/>
  <c r="P672" i="24" s="1"/>
  <c r="I673" i="24"/>
  <c r="L673" i="24" s="1"/>
  <c r="I674" i="24"/>
  <c r="P674" i="24" s="1"/>
  <c r="I675" i="24"/>
  <c r="M675" i="24" s="1"/>
  <c r="I676" i="24"/>
  <c r="I677" i="24"/>
  <c r="I678" i="24"/>
  <c r="P678" i="24" s="1"/>
  <c r="I679" i="24"/>
  <c r="I680" i="24"/>
  <c r="P680" i="24" s="1"/>
  <c r="I681" i="24"/>
  <c r="Q681" i="24" s="1"/>
  <c r="I682" i="24"/>
  <c r="P682" i="24" s="1"/>
  <c r="I683" i="24"/>
  <c r="Q683" i="24" s="1"/>
  <c r="I684" i="24"/>
  <c r="I685" i="24"/>
  <c r="M685" i="24" s="1"/>
  <c r="I686" i="24"/>
  <c r="M686" i="24" s="1"/>
  <c r="I687" i="24"/>
  <c r="O687" i="24" s="1"/>
  <c r="I688" i="24"/>
  <c r="Q688" i="24" s="1"/>
  <c r="I689" i="24"/>
  <c r="I690" i="24"/>
  <c r="P690" i="24" s="1"/>
  <c r="I691" i="24"/>
  <c r="Q691" i="24" s="1"/>
  <c r="I692" i="24"/>
  <c r="I693" i="24"/>
  <c r="L693" i="24" s="1"/>
  <c r="I694" i="24"/>
  <c r="I695" i="24"/>
  <c r="O695" i="24" s="1"/>
  <c r="I696" i="24"/>
  <c r="M696" i="24" s="1"/>
  <c r="I697" i="24"/>
  <c r="I698" i="24"/>
  <c r="I699" i="24"/>
  <c r="Q699" i="24" s="1"/>
  <c r="I700" i="24"/>
  <c r="O700" i="24" s="1"/>
  <c r="I701" i="24"/>
  <c r="I702" i="24"/>
  <c r="L702" i="24" s="1"/>
  <c r="I703" i="24"/>
  <c r="I704" i="24"/>
  <c r="Q704" i="24" s="1"/>
  <c r="I705" i="24"/>
  <c r="P705" i="24" s="1"/>
  <c r="I706" i="24"/>
  <c r="I707" i="24"/>
  <c r="I708" i="24"/>
  <c r="I709" i="24"/>
  <c r="I710" i="24"/>
  <c r="I711" i="24"/>
  <c r="I712" i="24"/>
  <c r="I713" i="24"/>
  <c r="I714" i="24"/>
  <c r="I715" i="24"/>
  <c r="R715" i="24" s="1"/>
  <c r="I716" i="24"/>
  <c r="I717" i="24"/>
  <c r="I718" i="24"/>
  <c r="I719" i="24"/>
  <c r="I720" i="24"/>
  <c r="I721" i="24"/>
  <c r="I722" i="24"/>
  <c r="I723" i="24"/>
  <c r="I724" i="24"/>
  <c r="I725" i="24"/>
  <c r="I726" i="24"/>
  <c r="I727" i="24"/>
  <c r="I728" i="24"/>
  <c r="I729" i="24"/>
  <c r="I730" i="24"/>
  <c r="I731" i="24"/>
  <c r="I732" i="24"/>
  <c r="I733" i="24"/>
  <c r="I734" i="24"/>
  <c r="I735" i="24"/>
  <c r="I736" i="24"/>
  <c r="R736" i="24" s="1"/>
  <c r="I737" i="24"/>
  <c r="I738" i="24"/>
  <c r="I739" i="24"/>
  <c r="I740" i="24"/>
  <c r="I741" i="24"/>
  <c r="L741" i="24" s="1"/>
  <c r="I742" i="24"/>
  <c r="L742" i="24" s="1"/>
  <c r="I743" i="24"/>
  <c r="M743" i="24" s="1"/>
  <c r="I744" i="24"/>
  <c r="P744" i="24" s="1"/>
  <c r="I745" i="24"/>
  <c r="N745" i="24" s="1"/>
  <c r="I746" i="24"/>
  <c r="L746" i="24" s="1"/>
  <c r="I747" i="24"/>
  <c r="I748" i="24"/>
  <c r="O748" i="24" s="1"/>
  <c r="I749" i="24"/>
  <c r="P749" i="24" s="1"/>
  <c r="I750" i="24"/>
  <c r="O750" i="24" s="1"/>
  <c r="I751" i="24"/>
  <c r="N751" i="24" s="1"/>
  <c r="I752" i="24"/>
  <c r="R752" i="24" s="1"/>
  <c r="I753" i="24"/>
  <c r="I754" i="24"/>
  <c r="I755" i="24"/>
  <c r="R755" i="24" s="1"/>
  <c r="I756" i="24"/>
  <c r="R756" i="24" s="1"/>
  <c r="I757" i="24"/>
  <c r="I758" i="24"/>
  <c r="I759" i="24"/>
  <c r="L759" i="24" s="1"/>
  <c r="I760" i="24"/>
  <c r="O760" i="24" s="1"/>
  <c r="I761" i="24"/>
  <c r="P761" i="24" s="1"/>
  <c r="I762" i="24"/>
  <c r="I763" i="24"/>
  <c r="N763" i="24" s="1"/>
  <c r="I764" i="24"/>
  <c r="M764" i="24" s="1"/>
  <c r="I765" i="24"/>
  <c r="I766" i="24"/>
  <c r="M766" i="24" s="1"/>
  <c r="I767" i="24"/>
  <c r="N767" i="24" s="1"/>
  <c r="I768" i="24"/>
  <c r="M768" i="24" s="1"/>
  <c r="I769" i="24"/>
  <c r="N769" i="24" s="1"/>
  <c r="I770" i="24"/>
  <c r="M770" i="24" s="1"/>
  <c r="I771" i="24"/>
  <c r="N771" i="24" s="1"/>
  <c r="I772" i="24"/>
  <c r="M772" i="24" s="1"/>
  <c r="I773" i="24"/>
  <c r="I774" i="24"/>
  <c r="M774" i="24" s="1"/>
  <c r="I775" i="24"/>
  <c r="N775" i="24" s="1"/>
  <c r="I776" i="24"/>
  <c r="M776" i="24" s="1"/>
  <c r="I777" i="24"/>
  <c r="P777" i="24" s="1"/>
  <c r="I778" i="24"/>
  <c r="I779" i="24"/>
  <c r="I780" i="24"/>
  <c r="N780" i="24" s="1"/>
  <c r="I781" i="24"/>
  <c r="N781" i="24" s="1"/>
  <c r="I782" i="24"/>
  <c r="N782" i="24" s="1"/>
  <c r="I783" i="24"/>
  <c r="I784" i="24"/>
  <c r="I785" i="24"/>
  <c r="N785" i="24" s="1"/>
  <c r="I786" i="24"/>
  <c r="N786" i="24" s="1"/>
  <c r="I787" i="24"/>
  <c r="I788" i="24"/>
  <c r="P788" i="24" s="1"/>
  <c r="I789" i="24"/>
  <c r="I790" i="24"/>
  <c r="N790" i="24" s="1"/>
  <c r="I791" i="24"/>
  <c r="I792" i="24"/>
  <c r="I793" i="24"/>
  <c r="N793" i="24" s="1"/>
  <c r="I794" i="24"/>
  <c r="N794" i="24" s="1"/>
  <c r="I795" i="24"/>
  <c r="I796" i="24"/>
  <c r="P796" i="24" s="1"/>
  <c r="I797" i="24"/>
  <c r="N797" i="24" s="1"/>
  <c r="I798" i="24"/>
  <c r="N798" i="24" s="1"/>
  <c r="I799" i="24"/>
  <c r="I800" i="24"/>
  <c r="I801" i="24"/>
  <c r="N801" i="24" s="1"/>
  <c r="I802" i="24"/>
  <c r="N802" i="24" s="1"/>
  <c r="I803" i="24"/>
  <c r="I804" i="24"/>
  <c r="P804" i="24" s="1"/>
  <c r="I805" i="24"/>
  <c r="I806" i="24"/>
  <c r="N806" i="24" s="1"/>
  <c r="I807" i="24"/>
  <c r="I808" i="24"/>
  <c r="P808" i="24" s="1"/>
  <c r="I809" i="24"/>
  <c r="P809" i="24" s="1"/>
  <c r="I810" i="24"/>
  <c r="O810" i="24" s="1"/>
  <c r="I811" i="24"/>
  <c r="I812" i="24"/>
  <c r="N812" i="24" s="1"/>
  <c r="I813" i="24"/>
  <c r="I814" i="24"/>
  <c r="I815" i="24"/>
  <c r="L815" i="24" s="1"/>
  <c r="I816" i="24"/>
  <c r="P816" i="24" s="1"/>
  <c r="I817" i="24"/>
  <c r="I818" i="24"/>
  <c r="N818" i="24" s="1"/>
  <c r="I819" i="24"/>
  <c r="L819" i="24" s="1"/>
  <c r="I820" i="24"/>
  <c r="O820" i="24" s="1"/>
  <c r="I821" i="24"/>
  <c r="N821" i="24" s="1"/>
  <c r="I822" i="24"/>
  <c r="N822" i="24" s="1"/>
  <c r="I823" i="24"/>
  <c r="I824" i="24"/>
  <c r="P824" i="24" s="1"/>
  <c r="I825" i="24"/>
  <c r="P825" i="24" s="1"/>
  <c r="I826" i="24"/>
  <c r="N826" i="24" s="1"/>
  <c r="I827" i="24"/>
  <c r="L827" i="24" s="1"/>
  <c r="I828" i="24"/>
  <c r="N828" i="24" s="1"/>
  <c r="I829" i="24"/>
  <c r="I830" i="24"/>
  <c r="I831" i="24"/>
  <c r="I832" i="24"/>
  <c r="P832" i="24" s="1"/>
  <c r="I833" i="24"/>
  <c r="R833" i="24" s="1"/>
  <c r="I834" i="24"/>
  <c r="N834" i="24" s="1"/>
  <c r="I835" i="24"/>
  <c r="L835" i="24" s="1"/>
  <c r="I836" i="24"/>
  <c r="O836" i="24" s="1"/>
  <c r="I837" i="24"/>
  <c r="N837" i="24" s="1"/>
  <c r="I838" i="24"/>
  <c r="N838" i="24" s="1"/>
  <c r="I839" i="24"/>
  <c r="I840" i="24"/>
  <c r="P840" i="24" s="1"/>
  <c r="I841" i="24"/>
  <c r="P841" i="24" s="1"/>
  <c r="I842" i="24"/>
  <c r="N842" i="24" s="1"/>
  <c r="I843" i="24"/>
  <c r="L843" i="24" s="1"/>
  <c r="I844" i="24"/>
  <c r="I845" i="24"/>
  <c r="N845" i="24" s="1"/>
  <c r="I846" i="24"/>
  <c r="I847" i="24"/>
  <c r="I848" i="24"/>
  <c r="P848" i="24" s="1"/>
  <c r="I849" i="24"/>
  <c r="R849" i="24" s="1"/>
  <c r="I850" i="24"/>
  <c r="N850" i="24" s="1"/>
  <c r="I851" i="24"/>
  <c r="L851" i="24" s="1"/>
  <c r="I852" i="24"/>
  <c r="O852" i="24" s="1"/>
  <c r="I853" i="24"/>
  <c r="N853" i="24" s="1"/>
  <c r="I854" i="24"/>
  <c r="N854" i="24" s="1"/>
  <c r="I855" i="24"/>
  <c r="I856" i="24"/>
  <c r="P856" i="24" s="1"/>
  <c r="I857" i="24"/>
  <c r="R857" i="24" s="1"/>
  <c r="I858" i="24"/>
  <c r="N858" i="24" s="1"/>
  <c r="I859" i="24"/>
  <c r="R859" i="24" s="1"/>
  <c r="I860" i="24"/>
  <c r="I861" i="24"/>
  <c r="P861" i="24" s="1"/>
  <c r="I862" i="24"/>
  <c r="I863" i="24"/>
  <c r="L863" i="24" s="1"/>
  <c r="I864" i="24"/>
  <c r="P864" i="24" s="1"/>
  <c r="I865" i="24"/>
  <c r="R865" i="24" s="1"/>
  <c r="I866" i="24"/>
  <c r="N866" i="24" s="1"/>
  <c r="I867" i="24"/>
  <c r="N867" i="24" s="1"/>
  <c r="I868" i="24"/>
  <c r="N868" i="24" s="1"/>
  <c r="I869" i="24"/>
  <c r="L869" i="24" s="1"/>
  <c r="I870" i="24"/>
  <c r="N870" i="24" s="1"/>
  <c r="I871" i="24"/>
  <c r="I872" i="24"/>
  <c r="P872" i="24" s="1"/>
  <c r="I873" i="24"/>
  <c r="I874" i="24"/>
  <c r="N874" i="24" s="1"/>
  <c r="I875" i="24"/>
  <c r="L875" i="24" s="1"/>
  <c r="I876" i="24"/>
  <c r="O876" i="24" s="1"/>
  <c r="I877" i="24"/>
  <c r="N877" i="24" s="1"/>
  <c r="I878" i="24"/>
  <c r="I879" i="24"/>
  <c r="I880" i="24"/>
  <c r="P880" i="24" s="1"/>
  <c r="I881" i="24"/>
  <c r="R881" i="24" s="1"/>
  <c r="I882" i="24"/>
  <c r="N882" i="24" s="1"/>
  <c r="I883" i="24"/>
  <c r="L883" i="24" s="1"/>
  <c r="I884" i="24"/>
  <c r="O884" i="24" s="1"/>
  <c r="I885" i="24"/>
  <c r="N885" i="24" s="1"/>
  <c r="I886" i="24"/>
  <c r="N886" i="24" s="1"/>
  <c r="I887" i="24"/>
  <c r="I888" i="24"/>
  <c r="P888" i="24" s="1"/>
  <c r="I889" i="24"/>
  <c r="R889" i="24" s="1"/>
  <c r="I890" i="24"/>
  <c r="I891" i="24"/>
  <c r="R891" i="24" s="1"/>
  <c r="I892" i="24"/>
  <c r="I893" i="24"/>
  <c r="I894" i="24"/>
  <c r="I895" i="24"/>
  <c r="I896" i="24"/>
  <c r="I897" i="24"/>
  <c r="I898" i="24"/>
  <c r="I899" i="24"/>
  <c r="I900" i="24"/>
  <c r="I901" i="24"/>
  <c r="I902" i="24"/>
  <c r="I903" i="24"/>
  <c r="I904" i="24"/>
  <c r="I905" i="24"/>
  <c r="I906" i="24"/>
  <c r="I907" i="24"/>
  <c r="I908" i="24"/>
  <c r="I909" i="24"/>
  <c r="I910" i="24"/>
  <c r="I911" i="24"/>
  <c r="I912" i="24"/>
  <c r="I913" i="24"/>
  <c r="I914" i="24"/>
  <c r="I915" i="24"/>
  <c r="I916" i="24"/>
  <c r="I917" i="24"/>
  <c r="I918" i="24"/>
  <c r="I919" i="24"/>
  <c r="I920" i="24"/>
  <c r="I921" i="24"/>
  <c r="I922" i="24"/>
  <c r="I923" i="24"/>
  <c r="I924" i="24"/>
  <c r="I925" i="24"/>
  <c r="I926" i="24"/>
  <c r="I927" i="24"/>
  <c r="I928" i="24"/>
  <c r="I929" i="24"/>
  <c r="I930" i="24"/>
  <c r="I931" i="24"/>
  <c r="I932" i="24"/>
  <c r="I933" i="24"/>
  <c r="I934" i="24"/>
  <c r="I935" i="24"/>
  <c r="I936" i="24"/>
  <c r="I937" i="24"/>
  <c r="I938" i="24"/>
  <c r="I939" i="24"/>
  <c r="I940" i="24"/>
  <c r="I941" i="24"/>
  <c r="I942" i="24"/>
  <c r="I943" i="24"/>
  <c r="I944" i="24"/>
  <c r="R944" i="24" s="1"/>
  <c r="I945" i="24"/>
  <c r="N945" i="24" s="1"/>
  <c r="I946" i="24"/>
  <c r="M946" i="24" s="1"/>
  <c r="I947" i="24"/>
  <c r="O947" i="24" s="1"/>
  <c r="I948" i="24"/>
  <c r="N948" i="24" s="1"/>
  <c r="I949" i="24"/>
  <c r="Q949" i="24" s="1"/>
  <c r="I950" i="24"/>
  <c r="I951" i="24"/>
  <c r="I952" i="24"/>
  <c r="R952" i="24" s="1"/>
  <c r="I953" i="24"/>
  <c r="I954" i="24"/>
  <c r="I955" i="24"/>
  <c r="O955" i="24" s="1"/>
  <c r="I956" i="24"/>
  <c r="I957" i="24"/>
  <c r="Q957" i="24" s="1"/>
  <c r="I958" i="24"/>
  <c r="M958" i="24" s="1"/>
  <c r="I959" i="24"/>
  <c r="I960" i="24"/>
  <c r="R960" i="24" s="1"/>
  <c r="I961" i="24"/>
  <c r="I962" i="24"/>
  <c r="Q962" i="24" s="1"/>
  <c r="I963" i="24"/>
  <c r="O963" i="24" s="1"/>
  <c r="I964" i="24"/>
  <c r="N964" i="24" s="1"/>
  <c r="I965" i="24"/>
  <c r="I966" i="24"/>
  <c r="N966" i="24" s="1"/>
  <c r="I967" i="24"/>
  <c r="I968" i="24"/>
  <c r="I969" i="24"/>
  <c r="O969" i="24" s="1"/>
  <c r="I970" i="24"/>
  <c r="N970" i="24" s="1"/>
  <c r="I971" i="24"/>
  <c r="N971" i="24" s="1"/>
  <c r="I972" i="24"/>
  <c r="I973" i="24"/>
  <c r="O973" i="24" s="1"/>
  <c r="I974" i="24"/>
  <c r="I975" i="24"/>
  <c r="I976" i="24"/>
  <c r="I977" i="24"/>
  <c r="Q977" i="24" s="1"/>
  <c r="I978" i="24"/>
  <c r="I979" i="24"/>
  <c r="I980" i="24"/>
  <c r="R980" i="24" s="1"/>
  <c r="I981" i="24"/>
  <c r="O981" i="24" s="1"/>
  <c r="I982" i="24"/>
  <c r="I983" i="24"/>
  <c r="Q983" i="24" s="1"/>
  <c r="I984" i="24"/>
  <c r="R984" i="24" s="1"/>
  <c r="I985" i="24"/>
  <c r="N985" i="24" s="1"/>
  <c r="I986" i="24"/>
  <c r="M986" i="24" s="1"/>
  <c r="I987" i="24"/>
  <c r="O987" i="24" s="1"/>
  <c r="I988" i="24"/>
  <c r="I989" i="24"/>
  <c r="I990" i="24"/>
  <c r="R990" i="24" s="1"/>
  <c r="I991" i="24"/>
  <c r="Q991" i="24" s="1"/>
  <c r="I992" i="24"/>
  <c r="Q992" i="24" s="1"/>
  <c r="I993" i="24"/>
  <c r="N993" i="24" s="1"/>
  <c r="I994" i="24"/>
  <c r="M994" i="24" s="1"/>
  <c r="I995" i="24"/>
  <c r="O995" i="24" s="1"/>
  <c r="I996" i="24"/>
  <c r="M996" i="24" s="1"/>
  <c r="I997" i="24"/>
  <c r="N997" i="24" s="1"/>
  <c r="I998" i="24"/>
  <c r="Q998" i="24" s="1"/>
  <c r="I999" i="24"/>
  <c r="M999" i="24" s="1"/>
  <c r="I1000" i="24"/>
  <c r="P1000" i="24" s="1"/>
  <c r="I1001" i="24"/>
  <c r="O1001" i="24" s="1"/>
  <c r="I1002" i="24"/>
  <c r="Q1002" i="24" s="1"/>
  <c r="I1003" i="24"/>
  <c r="I1004" i="24"/>
  <c r="I1005" i="24"/>
  <c r="I1006" i="24"/>
  <c r="Q1006" i="24" s="1"/>
  <c r="I1007" i="24"/>
  <c r="Q1007" i="24" s="1"/>
  <c r="I1008" i="24"/>
  <c r="L1008" i="24" s="1"/>
  <c r="I1009" i="24"/>
  <c r="L1009" i="24" s="1"/>
  <c r="I1010" i="24"/>
  <c r="Q1010" i="24" s="1"/>
  <c r="I1011" i="24"/>
  <c r="M1011" i="24" s="1"/>
  <c r="I1012" i="24"/>
  <c r="L1012" i="24" s="1"/>
  <c r="I1013" i="24"/>
  <c r="I1014" i="24"/>
  <c r="Q1014" i="24" s="1"/>
  <c r="I1015" i="24"/>
  <c r="I1016" i="24"/>
  <c r="I1017" i="24"/>
  <c r="L1017" i="24" s="1"/>
  <c r="I1018" i="24"/>
  <c r="Q1018" i="24" s="1"/>
  <c r="I1019" i="24"/>
  <c r="L1019" i="24" s="1"/>
  <c r="I1020" i="24"/>
  <c r="P1020" i="24" s="1"/>
  <c r="I1021" i="24"/>
  <c r="M1021" i="24" s="1"/>
  <c r="I1022" i="24"/>
  <c r="Q1022" i="24" s="1"/>
  <c r="I1023" i="24"/>
  <c r="L1023" i="24" s="1"/>
  <c r="I1024" i="24"/>
  <c r="L1024" i="24" s="1"/>
  <c r="I1025" i="24"/>
  <c r="Q1025" i="24" s="1"/>
  <c r="I1026" i="24"/>
  <c r="Q1026" i="24" s="1"/>
  <c r="I1027" i="24"/>
  <c r="P1027" i="24" s="1"/>
  <c r="I1028" i="24"/>
  <c r="L1028" i="24" s="1"/>
  <c r="I1029" i="24"/>
  <c r="O1029" i="24" s="1"/>
  <c r="I1030" i="24"/>
  <c r="Q1030" i="24" s="1"/>
  <c r="I1031" i="24"/>
  <c r="I1032" i="24"/>
  <c r="I1033" i="24"/>
  <c r="M1033" i="24" s="1"/>
  <c r="I1034" i="24"/>
  <c r="Q1034" i="24" s="1"/>
  <c r="I1035" i="24"/>
  <c r="M1035" i="24" s="1"/>
  <c r="I1036" i="24"/>
  <c r="P1036" i="24" s="1"/>
  <c r="I1037" i="24"/>
  <c r="I1038" i="24"/>
  <c r="Q1038" i="24" s="1"/>
  <c r="I1039" i="24"/>
  <c r="O1039" i="24" s="1"/>
  <c r="I1040" i="24"/>
  <c r="L1040" i="24" s="1"/>
  <c r="I1041" i="24"/>
  <c r="Q1041" i="24" s="1"/>
  <c r="I1042" i="24"/>
  <c r="Q1042" i="24" s="1"/>
  <c r="I1043" i="24"/>
  <c r="Q1043" i="24" s="1"/>
  <c r="I1044" i="24"/>
  <c r="P1044" i="24" s="1"/>
  <c r="I1045" i="24"/>
  <c r="I1046" i="24"/>
  <c r="Q1046" i="24" s="1"/>
  <c r="I1047" i="24"/>
  <c r="M1047" i="24" s="1"/>
  <c r="I1048" i="24"/>
  <c r="L1048" i="24" s="1"/>
  <c r="I1049" i="24"/>
  <c r="M1049" i="24" s="1"/>
  <c r="I1050" i="24"/>
  <c r="Q1050" i="24" s="1"/>
  <c r="I1051" i="24"/>
  <c r="M1051" i="24" s="1"/>
  <c r="I1052" i="24"/>
  <c r="P1052" i="24" s="1"/>
  <c r="I1053" i="24"/>
  <c r="L1053" i="24" s="1"/>
  <c r="I1054" i="24"/>
  <c r="Q1054" i="24" s="1"/>
  <c r="I1055" i="24"/>
  <c r="M1055" i="24" s="1"/>
  <c r="I1056" i="24"/>
  <c r="I1057" i="24"/>
  <c r="M1057" i="24" s="1"/>
  <c r="I1058" i="24"/>
  <c r="Q1058" i="24" s="1"/>
  <c r="I1059" i="24"/>
  <c r="I1060" i="24"/>
  <c r="P1060" i="24" s="1"/>
  <c r="I1061" i="24"/>
  <c r="O1061" i="24" s="1"/>
  <c r="I1062" i="24"/>
  <c r="Q1062" i="24" s="1"/>
  <c r="I1063" i="24"/>
  <c r="O1063" i="24" s="1"/>
  <c r="I1064" i="24"/>
  <c r="P1064" i="24" s="1"/>
  <c r="I1065" i="24"/>
  <c r="I1066" i="24"/>
  <c r="Q1066" i="24" s="1"/>
  <c r="I1067" i="24"/>
  <c r="M1067" i="24" s="1"/>
  <c r="I1068" i="24"/>
  <c r="I1069" i="24"/>
  <c r="I1070" i="24"/>
  <c r="Q1070" i="24" s="1"/>
  <c r="I1071" i="24"/>
  <c r="Q1071" i="24" s="1"/>
  <c r="I1072" i="24"/>
  <c r="L1072" i="24" s="1"/>
  <c r="I1073" i="24"/>
  <c r="L1073" i="24" s="1"/>
  <c r="I1074" i="24"/>
  <c r="Q1074" i="24" s="1"/>
  <c r="I1075" i="24"/>
  <c r="M1075" i="24" s="1"/>
  <c r="I1076" i="24"/>
  <c r="P1076" i="24" s="1"/>
  <c r="I1077" i="24"/>
  <c r="P1077" i="24" s="1"/>
  <c r="I1078" i="24"/>
  <c r="Q1078" i="24" s="1"/>
  <c r="I1079" i="24"/>
  <c r="O1079" i="24" s="1"/>
  <c r="I1080" i="24"/>
  <c r="I1081" i="24"/>
  <c r="L1081" i="24" s="1"/>
  <c r="I1082" i="24"/>
  <c r="Q1082" i="24" s="1"/>
  <c r="I1083" i="24"/>
  <c r="L1083" i="24" s="1"/>
  <c r="I1084" i="24"/>
  <c r="P1084" i="24" s="1"/>
  <c r="I1085" i="24"/>
  <c r="P1085" i="24" s="1"/>
  <c r="I1086" i="24"/>
  <c r="Q1086" i="24" s="1"/>
  <c r="I1087" i="24"/>
  <c r="P1087" i="24" s="1"/>
  <c r="I1088" i="24"/>
  <c r="L1088" i="24" s="1"/>
  <c r="I1089" i="24"/>
  <c r="M1089" i="24" s="1"/>
  <c r="I1090" i="24"/>
  <c r="Q1090" i="24" s="1"/>
  <c r="I1091" i="24"/>
  <c r="M1091" i="24" s="1"/>
  <c r="I1092" i="24"/>
  <c r="L1092" i="24" s="1"/>
  <c r="I1093" i="24"/>
  <c r="O1093" i="24" s="1"/>
  <c r="I1094" i="24"/>
  <c r="Q1094" i="24" s="1"/>
  <c r="I1095" i="24"/>
  <c r="O1095" i="24" s="1"/>
  <c r="I1096" i="24"/>
  <c r="I1097" i="24"/>
  <c r="Q1097" i="24" s="1"/>
  <c r="I1098" i="24"/>
  <c r="Q1098" i="24" s="1"/>
  <c r="I1099" i="24"/>
  <c r="O1099" i="24" s="1"/>
  <c r="I1100" i="24"/>
  <c r="O1100" i="24" s="1"/>
  <c r="I1101" i="24"/>
  <c r="I1102" i="24"/>
  <c r="O1102" i="24" s="1"/>
  <c r="I1103" i="24"/>
  <c r="I1104" i="24"/>
  <c r="P1104" i="24" s="1"/>
  <c r="I1105" i="24"/>
  <c r="M1105" i="24" s="1"/>
  <c r="I1106" i="24"/>
  <c r="Q1106" i="24" s="1"/>
  <c r="I1107" i="24"/>
  <c r="M1107" i="24" s="1"/>
  <c r="I1108" i="24"/>
  <c r="O1108" i="24" s="1"/>
  <c r="I1109" i="24"/>
  <c r="M1109" i="24" s="1"/>
  <c r="I1110" i="24"/>
  <c r="O1110" i="24" s="1"/>
  <c r="I1111" i="24"/>
  <c r="O1111" i="24" s="1"/>
  <c r="I1112" i="24"/>
  <c r="I1113" i="24"/>
  <c r="M1113" i="24" s="1"/>
  <c r="I1114" i="24"/>
  <c r="Q1114" i="24" s="1"/>
  <c r="I1115" i="24"/>
  <c r="O1115" i="24" s="1"/>
  <c r="I1116" i="24"/>
  <c r="I1117" i="24"/>
  <c r="P1117" i="24" s="1"/>
  <c r="I1118" i="24"/>
  <c r="I1119" i="24"/>
  <c r="L1119" i="24" s="1"/>
  <c r="I1120" i="24"/>
  <c r="Q1120" i="24" s="1"/>
  <c r="I1121" i="24"/>
  <c r="P1121" i="24" s="1"/>
  <c r="I1122" i="24"/>
  <c r="Q1122" i="24" s="1"/>
  <c r="I1123" i="24"/>
  <c r="P1123" i="24" s="1"/>
  <c r="I1124" i="24"/>
  <c r="Q1124" i="24" s="1"/>
  <c r="I1125" i="24"/>
  <c r="O1125" i="24" s="1"/>
  <c r="I1126" i="24"/>
  <c r="I1127" i="24"/>
  <c r="P1127" i="24" s="1"/>
  <c r="I1128" i="24"/>
  <c r="P1128" i="24" s="1"/>
  <c r="I1129" i="24"/>
  <c r="P1129" i="24" s="1"/>
  <c r="I1130" i="24"/>
  <c r="P1130" i="24" s="1"/>
  <c r="I1131" i="24"/>
  <c r="P1131" i="24" s="1"/>
  <c r="I1132" i="24"/>
  <c r="P1132" i="24" s="1"/>
  <c r="I1133" i="24"/>
  <c r="P1133" i="24" s="1"/>
  <c r="I1134" i="24"/>
  <c r="I1135" i="24"/>
  <c r="P1135" i="24" s="1"/>
  <c r="I1136" i="24"/>
  <c r="P1136" i="24" s="1"/>
  <c r="I1137" i="24"/>
  <c r="P1137" i="24" s="1"/>
  <c r="I1138" i="24"/>
  <c r="P1138" i="24" s="1"/>
  <c r="I1139" i="24"/>
  <c r="P1139" i="24" s="1"/>
  <c r="I1140" i="24"/>
  <c r="P1140" i="24" s="1"/>
  <c r="I1141" i="24"/>
  <c r="P1141" i="24" s="1"/>
  <c r="I1142" i="24"/>
  <c r="I1143" i="24"/>
  <c r="P1143" i="24" s="1"/>
  <c r="I1144" i="24"/>
  <c r="P1144" i="24" s="1"/>
  <c r="I1145" i="24"/>
  <c r="P1145" i="24" s="1"/>
  <c r="I1146" i="24"/>
  <c r="P1146" i="24" s="1"/>
  <c r="I1147" i="24"/>
  <c r="L1147" i="24" s="1"/>
  <c r="I1148" i="24"/>
  <c r="P1148" i="24" s="1"/>
  <c r="I1149" i="24"/>
  <c r="L1149" i="24" s="1"/>
  <c r="I1150" i="24"/>
  <c r="N1150" i="24" s="1"/>
  <c r="I1151" i="24"/>
  <c r="L1151" i="24" s="1"/>
  <c r="I1152" i="24"/>
  <c r="N1152" i="24" s="1"/>
  <c r="I1153" i="24"/>
  <c r="L1153" i="24" s="1"/>
  <c r="I1154" i="24"/>
  <c r="O1154" i="24" s="1"/>
  <c r="I1155" i="24"/>
  <c r="L1155" i="24" s="1"/>
  <c r="I1156" i="24"/>
  <c r="O1156" i="24" s="1"/>
  <c r="I1157" i="24"/>
  <c r="I1158" i="24"/>
  <c r="N1158" i="24" s="1"/>
  <c r="I1159" i="24"/>
  <c r="L1159" i="24" s="1"/>
  <c r="I1160" i="24"/>
  <c r="N1160" i="24" s="1"/>
  <c r="I1161" i="24"/>
  <c r="L1161" i="24" s="1"/>
  <c r="I1162" i="24"/>
  <c r="I1163" i="24"/>
  <c r="L1163" i="24" s="1"/>
  <c r="I1164" i="24"/>
  <c r="P1164" i="24" s="1"/>
  <c r="I1165" i="24"/>
  <c r="L1165" i="24" s="1"/>
  <c r="I1166" i="24"/>
  <c r="N1166" i="24" s="1"/>
  <c r="I1167" i="24"/>
  <c r="L1167" i="24" s="1"/>
  <c r="I1168" i="24"/>
  <c r="M1168" i="24" s="1"/>
  <c r="I1169" i="24"/>
  <c r="I1170" i="24"/>
  <c r="I1171" i="24"/>
  <c r="I1172" i="24"/>
  <c r="I1173" i="24"/>
  <c r="I1174" i="24"/>
  <c r="I1175" i="24"/>
  <c r="I1176" i="24"/>
  <c r="I1177" i="24"/>
  <c r="I1178" i="24"/>
  <c r="I1179" i="24"/>
  <c r="I1180" i="24"/>
  <c r="I1181" i="24"/>
  <c r="I1182" i="24"/>
  <c r="I1183" i="24"/>
  <c r="I1184" i="24"/>
  <c r="I1185" i="24"/>
  <c r="I1186" i="24"/>
  <c r="I1187" i="24"/>
  <c r="I1188" i="24"/>
  <c r="I1189" i="24"/>
  <c r="I1190" i="24"/>
  <c r="I1191" i="24"/>
  <c r="I1192" i="24"/>
  <c r="I1193" i="24"/>
  <c r="I1194" i="24"/>
  <c r="I1195" i="24"/>
  <c r="I1196" i="24"/>
  <c r="I1197" i="24"/>
  <c r="I1198" i="24"/>
  <c r="I1199" i="24"/>
  <c r="I1200" i="24"/>
  <c r="I1201" i="24"/>
  <c r="I1202" i="24"/>
  <c r="I1203" i="24"/>
  <c r="I1204" i="24"/>
  <c r="I1205" i="24"/>
  <c r="I1206" i="24"/>
  <c r="I1207" i="24"/>
  <c r="I1208" i="24"/>
  <c r="I1209" i="24"/>
  <c r="I1210" i="24"/>
  <c r="I1211" i="24"/>
  <c r="I1212" i="24"/>
  <c r="I1213" i="24"/>
  <c r="I1214" i="24"/>
  <c r="I1215" i="24"/>
  <c r="I1216" i="24"/>
  <c r="R1216" i="24" s="1"/>
  <c r="I1217" i="24"/>
  <c r="P1217" i="24" s="1"/>
  <c r="I1218" i="24"/>
  <c r="L1218" i="24" s="1"/>
  <c r="I1219" i="24"/>
  <c r="P1219" i="24" s="1"/>
  <c r="I1220" i="24"/>
  <c r="L1220" i="24" s="1"/>
  <c r="I1221" i="24"/>
  <c r="I1222" i="24"/>
  <c r="M1222" i="24" s="1"/>
  <c r="I1223" i="24"/>
  <c r="I1224" i="24"/>
  <c r="M1224" i="24" s="1"/>
  <c r="I1225" i="24"/>
  <c r="M1225" i="24" s="1"/>
  <c r="I1226" i="24"/>
  <c r="M1226" i="24" s="1"/>
  <c r="I1227" i="24"/>
  <c r="N1227" i="24" s="1"/>
  <c r="I1228" i="24"/>
  <c r="N1228" i="24" s="1"/>
  <c r="I1229" i="24"/>
  <c r="I1230" i="24"/>
  <c r="I1231" i="24"/>
  <c r="I1232" i="24"/>
  <c r="I1233" i="24"/>
  <c r="I1234" i="24"/>
  <c r="I1235" i="24"/>
  <c r="N1235" i="24" s="1"/>
  <c r="I1236" i="24"/>
  <c r="Q1236" i="24" s="1"/>
  <c r="I1237" i="24"/>
  <c r="N1237" i="24" s="1"/>
  <c r="I1238" i="24"/>
  <c r="I1239" i="24"/>
  <c r="N1239" i="24" s="1"/>
  <c r="I1240" i="24"/>
  <c r="P1240" i="24" s="1"/>
  <c r="I1241" i="24"/>
  <c r="N1241" i="24" s="1"/>
  <c r="I1242" i="24"/>
  <c r="N1242" i="24" s="1"/>
  <c r="I1243" i="24"/>
  <c r="I1244" i="24"/>
  <c r="I1245" i="24"/>
  <c r="Q1245" i="24" s="1"/>
  <c r="I1246" i="24"/>
  <c r="M1246" i="24" s="1"/>
  <c r="I1247" i="24"/>
  <c r="I1248" i="24"/>
  <c r="I1249" i="24"/>
  <c r="I1250" i="24"/>
  <c r="I1251" i="24"/>
  <c r="I1252" i="24"/>
  <c r="N1252" i="24" s="1"/>
  <c r="I1253" i="24"/>
  <c r="N1253" i="24" s="1"/>
  <c r="I1254" i="24"/>
  <c r="N1254" i="24" s="1"/>
  <c r="I1255" i="24"/>
  <c r="N1255" i="24" s="1"/>
  <c r="I1256" i="24"/>
  <c r="P1256" i="24" s="1"/>
  <c r="I1257" i="24"/>
  <c r="N1257" i="24" s="1"/>
  <c r="I1258" i="24"/>
  <c r="N1258" i="24" s="1"/>
  <c r="I1259" i="24"/>
  <c r="I1260" i="24"/>
  <c r="L1260" i="24" s="1"/>
  <c r="I1261" i="24"/>
  <c r="Q1261" i="24" s="1"/>
  <c r="I1262" i="24"/>
  <c r="N1262" i="24" s="1"/>
  <c r="I1263" i="24"/>
  <c r="I1264" i="24"/>
  <c r="N1264" i="24" s="1"/>
  <c r="I1265" i="24"/>
  <c r="I1266" i="24"/>
  <c r="I1267" i="24"/>
  <c r="N1267" i="24" s="1"/>
  <c r="I1268" i="24"/>
  <c r="I1269" i="24"/>
  <c r="Q1269" i="24" s="1"/>
  <c r="I1270" i="24"/>
  <c r="N1270" i="24" s="1"/>
  <c r="I1271" i="24"/>
  <c r="I1272" i="24"/>
  <c r="I1273" i="24"/>
  <c r="P1273" i="24" s="1"/>
  <c r="I1274" i="24"/>
  <c r="I1275" i="24"/>
  <c r="Q1275" i="24" s="1"/>
  <c r="I1276" i="24"/>
  <c r="N1276" i="24" s="1"/>
  <c r="I1277" i="24"/>
  <c r="Q1277" i="24" s="1"/>
  <c r="I1278" i="24"/>
  <c r="I1279" i="24"/>
  <c r="I1280" i="24"/>
  <c r="M1280" i="24" s="1"/>
  <c r="I1281" i="24"/>
  <c r="P1281" i="24" s="1"/>
  <c r="I1282" i="24"/>
  <c r="I1283" i="24"/>
  <c r="I1284" i="24"/>
  <c r="P1284" i="24" s="1"/>
  <c r="I1285" i="24"/>
  <c r="O1285" i="24" s="1"/>
  <c r="I1286" i="24"/>
  <c r="N1286" i="24" s="1"/>
  <c r="I1287" i="24"/>
  <c r="I1288" i="24"/>
  <c r="I1289" i="24"/>
  <c r="I1290" i="24"/>
  <c r="I1291" i="24"/>
  <c r="Q1291" i="24" s="1"/>
  <c r="I1292" i="24"/>
  <c r="N1292" i="24" s="1"/>
  <c r="I1293" i="24"/>
  <c r="P1293" i="24" s="1"/>
  <c r="I1294" i="24"/>
  <c r="N1294" i="24" s="1"/>
  <c r="I1295" i="24"/>
  <c r="I1296" i="24"/>
  <c r="N1296" i="24" s="1"/>
  <c r="I1297" i="24"/>
  <c r="I1298" i="24"/>
  <c r="I1299" i="24"/>
  <c r="Q1299" i="24" s="1"/>
  <c r="I1300" i="24"/>
  <c r="I1301" i="24"/>
  <c r="O1301" i="24" s="1"/>
  <c r="I1302" i="24"/>
  <c r="N1302" i="24" s="1"/>
  <c r="I1303" i="24"/>
  <c r="Q1303" i="24" s="1"/>
  <c r="I1304" i="24"/>
  <c r="N1304" i="24" s="1"/>
  <c r="I1305" i="24"/>
  <c r="I1306" i="24"/>
  <c r="P1306" i="24" s="1"/>
  <c r="I1307" i="24"/>
  <c r="I1308" i="24"/>
  <c r="I1309" i="24"/>
  <c r="L1309" i="24" s="1"/>
  <c r="I1310" i="24"/>
  <c r="I1311" i="24"/>
  <c r="I1312" i="24"/>
  <c r="Q1312" i="24" s="1"/>
  <c r="I1313" i="24"/>
  <c r="Q1313" i="24" s="1"/>
  <c r="I1314" i="24"/>
  <c r="I1315" i="24"/>
  <c r="I1316" i="24"/>
  <c r="P1316" i="24" s="1"/>
  <c r="I1317" i="24"/>
  <c r="Q1317" i="24" s="1"/>
  <c r="I1318" i="24"/>
  <c r="I1319" i="24"/>
  <c r="Q1319" i="24" s="1"/>
  <c r="I1320" i="24"/>
  <c r="I1321" i="24"/>
  <c r="Q1321" i="24" s="1"/>
  <c r="I1322" i="24"/>
  <c r="P1322" i="24" s="1"/>
  <c r="I1323" i="24"/>
  <c r="O1323" i="24" s="1"/>
  <c r="I1324" i="24"/>
  <c r="I1325" i="24"/>
  <c r="Q1325" i="24" s="1"/>
  <c r="I1326" i="24"/>
  <c r="Q1326" i="24" s="1"/>
  <c r="I1327" i="24"/>
  <c r="P1327" i="24" s="1"/>
  <c r="I1328" i="24"/>
  <c r="M1328" i="24" s="1"/>
  <c r="I1329" i="24"/>
  <c r="I1330" i="24"/>
  <c r="I1331" i="24"/>
  <c r="I1332" i="24"/>
  <c r="M1332" i="24" s="1"/>
  <c r="I1333" i="24"/>
  <c r="Q1333" i="24" s="1"/>
  <c r="I1334" i="24"/>
  <c r="P1334" i="24" s="1"/>
  <c r="I1335" i="24"/>
  <c r="O1335" i="24" s="1"/>
  <c r="I1336" i="24"/>
  <c r="L1336" i="24" s="1"/>
  <c r="I1337" i="24"/>
  <c r="I1338" i="24"/>
  <c r="I1339" i="24"/>
  <c r="L1339" i="24" s="1"/>
  <c r="I1340" i="24"/>
  <c r="M1340" i="24" s="1"/>
  <c r="I1341" i="24"/>
  <c r="Q1341" i="24" s="1"/>
  <c r="I1342" i="24"/>
  <c r="M1342" i="24" s="1"/>
  <c r="I1343" i="24"/>
  <c r="I1344" i="24"/>
  <c r="I1345" i="24"/>
  <c r="I1346" i="24"/>
  <c r="O1346" i="24" s="1"/>
  <c r="I1347" i="24"/>
  <c r="I1348" i="24"/>
  <c r="P1348" i="24" s="1"/>
  <c r="I1349" i="24"/>
  <c r="Q1349" i="24" s="1"/>
  <c r="I1350" i="24"/>
  <c r="L1350" i="24" s="1"/>
  <c r="I1351" i="24"/>
  <c r="L1351" i="24" s="1"/>
  <c r="I1352" i="24"/>
  <c r="M1352" i="24" s="1"/>
  <c r="I1353" i="24"/>
  <c r="I1354" i="24"/>
  <c r="I1355" i="24"/>
  <c r="I1356" i="24"/>
  <c r="I1357" i="24"/>
  <c r="Q1357" i="24" s="1"/>
  <c r="I1358" i="24"/>
  <c r="M1358" i="24" s="1"/>
  <c r="I1359" i="24"/>
  <c r="I1360" i="24"/>
  <c r="P1360" i="24" s="1"/>
  <c r="I1361" i="24"/>
  <c r="L1361" i="24" s="1"/>
  <c r="I1362" i="24"/>
  <c r="I1363" i="24"/>
  <c r="I1364" i="24"/>
  <c r="O1364" i="24" s="1"/>
  <c r="I1365" i="24"/>
  <c r="Q1365" i="24" s="1"/>
  <c r="I1366" i="24"/>
  <c r="N1366" i="24" s="1"/>
  <c r="I1367" i="24"/>
  <c r="Q1367" i="24" s="1"/>
  <c r="I1368" i="24"/>
  <c r="I1369" i="24"/>
  <c r="I1370" i="24"/>
  <c r="N1370" i="24" s="1"/>
  <c r="I1371" i="24"/>
  <c r="L1371" i="24" s="1"/>
  <c r="I1372" i="24"/>
  <c r="P1372" i="24" s="1"/>
  <c r="I1373" i="24"/>
  <c r="Q1373" i="24" s="1"/>
  <c r="I1374" i="24"/>
  <c r="P1374" i="24" s="1"/>
  <c r="I1375" i="24"/>
  <c r="O1375" i="24" s="1"/>
  <c r="I1376" i="24"/>
  <c r="N1376" i="24" s="1"/>
  <c r="I1377" i="24"/>
  <c r="I1378" i="24"/>
  <c r="N1378" i="24" s="1"/>
  <c r="I1379" i="24"/>
  <c r="L1379" i="24" s="1"/>
  <c r="I1380" i="24"/>
  <c r="M1380" i="24" s="1"/>
  <c r="I1381" i="24"/>
  <c r="Q1381" i="24" s="1"/>
  <c r="I1382" i="24"/>
  <c r="P1382" i="24" s="1"/>
  <c r="I1383" i="24"/>
  <c r="O1383" i="24" s="1"/>
  <c r="I1384" i="24"/>
  <c r="I1385" i="24"/>
  <c r="I1386" i="24"/>
  <c r="P1386" i="24" s="1"/>
  <c r="I1387" i="24"/>
  <c r="Q1387" i="24" s="1"/>
  <c r="I1388" i="24"/>
  <c r="N1388" i="24" s="1"/>
  <c r="I1389" i="24"/>
  <c r="Q1389" i="24" s="1"/>
  <c r="I1390" i="24"/>
  <c r="N1390" i="24" s="1"/>
  <c r="I1391" i="24"/>
  <c r="P1391" i="24" s="1"/>
  <c r="I1392" i="24"/>
  <c r="I1393" i="24"/>
  <c r="P1393" i="24" s="1"/>
  <c r="I1394" i="24"/>
  <c r="M1394" i="24" s="1"/>
  <c r="I1395" i="24"/>
  <c r="I1396" i="24"/>
  <c r="I1397" i="24"/>
  <c r="Q1397" i="24" s="1"/>
  <c r="I1398" i="24"/>
  <c r="I1399" i="24"/>
  <c r="I1400" i="24"/>
  <c r="N1400" i="24" s="1"/>
  <c r="I1401" i="24"/>
  <c r="L1401" i="24" s="1"/>
  <c r="I1402" i="24"/>
  <c r="N1402" i="24" s="1"/>
  <c r="I1403" i="24"/>
  <c r="L1403" i="24" s="1"/>
  <c r="I1404" i="24"/>
  <c r="I1405" i="24"/>
  <c r="P1405" i="24" s="1"/>
  <c r="I1406" i="24"/>
  <c r="I1407" i="24"/>
  <c r="P1407" i="24" s="1"/>
  <c r="I1408" i="24"/>
  <c r="I1409" i="24"/>
  <c r="P1409" i="24" s="1"/>
  <c r="I1410" i="24"/>
  <c r="O1410" i="24" s="1"/>
  <c r="I1411" i="24"/>
  <c r="P1411" i="24" s="1"/>
  <c r="I1412" i="24"/>
  <c r="I1413" i="24"/>
  <c r="P1413" i="24" s="1"/>
  <c r="I1414" i="24"/>
  <c r="I1415" i="24"/>
  <c r="P1415" i="24" s="1"/>
  <c r="I1416" i="24"/>
  <c r="N1416" i="24" s="1"/>
  <c r="I1417" i="24"/>
  <c r="P1417" i="24" s="1"/>
  <c r="I1418" i="24"/>
  <c r="O1418" i="24" s="1"/>
  <c r="I1419" i="24"/>
  <c r="P1419" i="24" s="1"/>
  <c r="I1420" i="24"/>
  <c r="I1421" i="24"/>
  <c r="P1421" i="24" s="1"/>
  <c r="I1422" i="24"/>
  <c r="N1422" i="24" s="1"/>
  <c r="I1423" i="24"/>
  <c r="P1423" i="24" s="1"/>
  <c r="I1424" i="24"/>
  <c r="M1424" i="24" s="1"/>
  <c r="I1425" i="24"/>
  <c r="P1425" i="24" s="1"/>
  <c r="I1426" i="24"/>
  <c r="M1426" i="24" s="1"/>
  <c r="I1427" i="24"/>
  <c r="P1427" i="24" s="1"/>
  <c r="I1428" i="24"/>
  <c r="O1428" i="24" s="1"/>
  <c r="I1429" i="24"/>
  <c r="P1429" i="24" s="1"/>
  <c r="I1430" i="24"/>
  <c r="I1431" i="24"/>
  <c r="I1432" i="24"/>
  <c r="L1432" i="24" s="1"/>
  <c r="I1433" i="24"/>
  <c r="L1433" i="24" s="1"/>
  <c r="I1434" i="24"/>
  <c r="L1434" i="24" s="1"/>
  <c r="I1435" i="24"/>
  <c r="L1435" i="24" s="1"/>
  <c r="I1436" i="24"/>
  <c r="I1437" i="24"/>
  <c r="L1437" i="24" s="1"/>
  <c r="I1438" i="24"/>
  <c r="L1438" i="24" s="1"/>
  <c r="I1439" i="24"/>
  <c r="I1440" i="24"/>
  <c r="L1440" i="24" s="1"/>
  <c r="I1441" i="24"/>
  <c r="L1441" i="24" s="1"/>
  <c r="I1442" i="24"/>
  <c r="L1442" i="24" s="1"/>
  <c r="I1443" i="24"/>
  <c r="L1443" i="24" s="1"/>
  <c r="I1444" i="24"/>
  <c r="I1445" i="24"/>
  <c r="L1445" i="24" s="1"/>
  <c r="I1446" i="24"/>
  <c r="L1446" i="24" s="1"/>
  <c r="I1447" i="24"/>
  <c r="I1448" i="24"/>
  <c r="L1448" i="24" s="1"/>
  <c r="I1449" i="24"/>
  <c r="L1449" i="24" s="1"/>
  <c r="I1450" i="24"/>
  <c r="I1451" i="24"/>
  <c r="L1451" i="24" s="1"/>
  <c r="I1452" i="24"/>
  <c r="I1453" i="24"/>
  <c r="I1454" i="24"/>
  <c r="L1454" i="24" s="1"/>
  <c r="I1455" i="24"/>
  <c r="P1455" i="24" s="1"/>
  <c r="I1456" i="24"/>
  <c r="I1457" i="24"/>
  <c r="I1458" i="24"/>
  <c r="P1458" i="24" s="1"/>
  <c r="I1459" i="24"/>
  <c r="I1460" i="24"/>
  <c r="L1460" i="24" s="1"/>
  <c r="I1461" i="24"/>
  <c r="L1461" i="24" s="1"/>
  <c r="I1462" i="24"/>
  <c r="I1463" i="24"/>
  <c r="L1463" i="24" s="1"/>
  <c r="I1464" i="24"/>
  <c r="I1465" i="24"/>
  <c r="N1465" i="24" s="1"/>
  <c r="I1466" i="24"/>
  <c r="I1467" i="24"/>
  <c r="P1467" i="24" s="1"/>
  <c r="I1468" i="24"/>
  <c r="I1469" i="24"/>
  <c r="I1470" i="24"/>
  <c r="I1471" i="24"/>
  <c r="I1472" i="24"/>
  <c r="L1472" i="24" s="1"/>
  <c r="I1473" i="24"/>
  <c r="N1473" i="24" s="1"/>
  <c r="I1474" i="24"/>
  <c r="L1474" i="24" s="1"/>
  <c r="I1475" i="24"/>
  <c r="P1475" i="24" s="1"/>
  <c r="I1476" i="24"/>
  <c r="L1476" i="24" s="1"/>
  <c r="I1477" i="24"/>
  <c r="N1477" i="24" s="1"/>
  <c r="I1478" i="24"/>
  <c r="I1479" i="24"/>
  <c r="I1480" i="24"/>
  <c r="P1480" i="24" s="1"/>
  <c r="I1481" i="24"/>
  <c r="I1482" i="24"/>
  <c r="I1483" i="24"/>
  <c r="I1484" i="24"/>
  <c r="O1484" i="24" s="1"/>
  <c r="I1485" i="24"/>
  <c r="I1486" i="24"/>
  <c r="I1487" i="24"/>
  <c r="I1488" i="24"/>
  <c r="P1488" i="24" s="1"/>
  <c r="I1489" i="24"/>
  <c r="I1490" i="24"/>
  <c r="I1491" i="24"/>
  <c r="I1492" i="24"/>
  <c r="O1492" i="24" s="1"/>
  <c r="I1493" i="24"/>
  <c r="I1494" i="24"/>
  <c r="I1495" i="24"/>
  <c r="I1496" i="24"/>
  <c r="P1496" i="24" s="1"/>
  <c r="I1497" i="24"/>
  <c r="I1498" i="24"/>
  <c r="P1498" i="24" s="1"/>
  <c r="I1499" i="24"/>
  <c r="I1500" i="24"/>
  <c r="M1500" i="24" s="1"/>
  <c r="I1501" i="24"/>
  <c r="I1502" i="24"/>
  <c r="I1503" i="24"/>
  <c r="I1504" i="24"/>
  <c r="P1504" i="24" s="1"/>
  <c r="I1505" i="24"/>
  <c r="I1506" i="24"/>
  <c r="Q1506" i="24" s="1"/>
  <c r="I1507" i="24"/>
  <c r="P1507" i="24" s="1"/>
  <c r="I1508" i="24"/>
  <c r="M1508" i="24" s="1"/>
  <c r="I1509" i="24"/>
  <c r="P1509" i="24" s="1"/>
  <c r="I1510" i="24"/>
  <c r="I1511" i="24"/>
  <c r="P1511" i="24" s="1"/>
  <c r="I1512" i="24"/>
  <c r="L1512" i="24" s="1"/>
  <c r="I1513" i="24"/>
  <c r="I1514" i="24"/>
  <c r="M1514" i="24" s="1"/>
  <c r="I1515" i="24"/>
  <c r="P1515" i="24" s="1"/>
  <c r="I1516" i="24"/>
  <c r="I1517" i="24"/>
  <c r="P1517" i="24" s="1"/>
  <c r="I1518" i="24"/>
  <c r="L1518" i="24" s="1"/>
  <c r="I1519" i="24"/>
  <c r="O1519" i="24" s="1"/>
  <c r="I1520" i="24"/>
  <c r="Q1520" i="24" s="1"/>
  <c r="I1521" i="24"/>
  <c r="I1522" i="24"/>
  <c r="L1522" i="24" s="1"/>
  <c r="I1523" i="24"/>
  <c r="O1523" i="24" s="1"/>
  <c r="I1524" i="24"/>
  <c r="P1524" i="24" s="1"/>
  <c r="I1525" i="24"/>
  <c r="O1525" i="24" s="1"/>
  <c r="I1526" i="24"/>
  <c r="M1526" i="24" s="1"/>
  <c r="I1527" i="24"/>
  <c r="I1528" i="24"/>
  <c r="L1528" i="24" s="1"/>
  <c r="I1529" i="24"/>
  <c r="I1530" i="24"/>
  <c r="Q1530" i="24" s="1"/>
  <c r="I1531" i="24"/>
  <c r="O1531" i="24" s="1"/>
  <c r="I1532" i="24"/>
  <c r="M1532" i="24" s="1"/>
  <c r="I1533" i="24"/>
  <c r="O1533" i="24" s="1"/>
  <c r="I1534" i="24"/>
  <c r="P1534" i="24" s="1"/>
  <c r="I1535" i="24"/>
  <c r="O1535" i="24" s="1"/>
  <c r="I1536" i="24"/>
  <c r="I1537" i="24"/>
  <c r="I1538" i="24"/>
  <c r="L1538" i="24" s="1"/>
  <c r="I1539" i="24"/>
  <c r="O1539" i="24" s="1"/>
  <c r="I1540" i="24"/>
  <c r="I1541" i="24"/>
  <c r="I1542" i="24"/>
  <c r="I1543" i="24"/>
  <c r="I1544" i="24"/>
  <c r="I1545" i="24"/>
  <c r="I1546" i="24"/>
  <c r="I1547" i="24"/>
  <c r="I1548" i="24"/>
  <c r="I1549" i="24"/>
  <c r="I1550" i="24"/>
  <c r="I1551" i="24"/>
  <c r="I1552" i="24"/>
  <c r="I1553" i="24"/>
  <c r="I1554" i="24"/>
  <c r="I1555" i="24"/>
  <c r="I1556" i="24"/>
  <c r="I1557" i="24"/>
  <c r="R1557" i="24" s="1"/>
  <c r="I1558" i="24"/>
  <c r="P1558" i="24" s="1"/>
  <c r="I1559" i="24"/>
  <c r="O1559" i="24" s="1"/>
  <c r="I1560" i="24"/>
  <c r="R1560" i="24" s="1"/>
  <c r="I1561" i="24"/>
  <c r="P1561" i="24" s="1"/>
  <c r="I1562" i="24"/>
  <c r="N1562" i="24" s="1"/>
  <c r="I1563" i="24"/>
  <c r="O1563" i="24" s="1"/>
  <c r="I1564" i="24"/>
  <c r="N1564" i="24" s="1"/>
  <c r="I1565" i="24"/>
  <c r="O1565" i="24" s="1"/>
  <c r="I1566" i="24"/>
  <c r="N1566" i="24" s="1"/>
  <c r="I1567" i="24"/>
  <c r="I1568" i="24"/>
  <c r="N1568" i="24" s="1"/>
  <c r="I1569" i="24"/>
  <c r="O1569" i="24" s="1"/>
  <c r="I1570" i="24"/>
  <c r="I1571" i="24"/>
  <c r="O1571" i="24" s="1"/>
  <c r="I1572" i="24"/>
  <c r="O1572" i="24" s="1"/>
  <c r="I1573" i="24"/>
  <c r="O1573" i="24" s="1"/>
  <c r="I1574" i="24"/>
  <c r="P1574" i="24" s="1"/>
  <c r="I1575" i="24"/>
  <c r="O1575" i="24" s="1"/>
  <c r="I1576" i="24"/>
  <c r="R1576" i="24" s="1"/>
  <c r="I1577" i="24"/>
  <c r="L1577" i="24" s="1"/>
  <c r="I1578" i="24"/>
  <c r="I1579" i="24"/>
  <c r="I1580" i="24"/>
  <c r="R1580" i="24" s="1"/>
  <c r="I1581" i="24"/>
  <c r="O1581" i="24" s="1"/>
  <c r="I1582" i="24"/>
  <c r="N1582" i="24" s="1"/>
  <c r="I1583" i="24"/>
  <c r="I1584" i="24"/>
  <c r="R1584" i="24" s="1"/>
  <c r="I1585" i="24"/>
  <c r="L1585" i="24" s="1"/>
  <c r="I1586" i="24"/>
  <c r="R1586" i="24" s="1"/>
  <c r="I1587" i="24"/>
  <c r="R1587" i="24" s="1"/>
  <c r="I1588" i="24"/>
  <c r="N1588" i="24" s="1"/>
  <c r="I1589" i="24"/>
  <c r="O1589" i="24" s="1"/>
  <c r="I1590" i="24"/>
  <c r="O1590" i="24" s="1"/>
  <c r="I1591" i="24"/>
  <c r="P1591" i="24" s="1"/>
  <c r="I1592" i="24"/>
  <c r="N1592" i="24" s="1"/>
  <c r="I1593" i="24"/>
  <c r="I1594" i="24"/>
  <c r="R1594" i="24" s="1"/>
  <c r="I1595" i="24"/>
  <c r="L1595" i="24" s="1"/>
  <c r="I1596" i="24"/>
  <c r="P1596" i="24" s="1"/>
  <c r="I1597" i="24"/>
  <c r="I1598" i="24"/>
  <c r="I1599" i="24"/>
  <c r="I1600" i="24"/>
  <c r="R1600" i="24" s="1"/>
  <c r="I1601" i="24"/>
  <c r="R1601" i="24" s="1"/>
  <c r="I1602" i="24"/>
  <c r="I1603" i="24"/>
  <c r="P1603" i="24" s="1"/>
  <c r="I1604" i="24"/>
  <c r="I1605" i="24"/>
  <c r="I1606" i="24"/>
  <c r="O1606" i="24" s="1"/>
  <c r="I1607" i="24"/>
  <c r="I1608" i="24"/>
  <c r="N1608" i="24" s="1"/>
  <c r="I1609" i="24"/>
  <c r="O1609" i="24" s="1"/>
  <c r="I1610" i="24"/>
  <c r="N1610" i="24" s="1"/>
  <c r="I1611" i="24"/>
  <c r="I1612" i="24"/>
  <c r="N1612" i="24" s="1"/>
  <c r="I1613" i="24"/>
  <c r="R1613" i="24" s="1"/>
  <c r="I1614" i="24"/>
  <c r="N1614" i="24" s="1"/>
  <c r="I1615" i="24"/>
  <c r="O1615" i="24" s="1"/>
  <c r="I1616" i="24"/>
  <c r="N1616" i="24" s="1"/>
  <c r="I1617" i="24"/>
  <c r="N1617" i="24" s="1"/>
  <c r="I1618" i="24"/>
  <c r="N1618" i="24" s="1"/>
  <c r="I1619" i="24"/>
  <c r="Q1619" i="24" s="1"/>
  <c r="I1620" i="24"/>
  <c r="Q1620" i="24" s="1"/>
  <c r="I1621" i="24"/>
  <c r="O1621" i="24" s="1"/>
  <c r="I1622" i="24"/>
  <c r="P1622" i="24" s="1"/>
  <c r="I1623" i="24"/>
  <c r="I1624" i="24"/>
  <c r="P1624" i="24" s="1"/>
  <c r="I1625" i="24"/>
  <c r="I1626" i="24"/>
  <c r="P1626" i="24" s="1"/>
  <c r="I1627" i="24"/>
  <c r="N1627" i="24" s="1"/>
  <c r="I1628" i="24"/>
  <c r="N1628" i="24" s="1"/>
  <c r="I1629" i="24"/>
  <c r="I1630" i="24"/>
  <c r="P1630" i="24" s="1"/>
  <c r="I1631" i="24"/>
  <c r="I1632" i="24"/>
  <c r="P1632" i="24" s="1"/>
  <c r="I1633" i="24"/>
  <c r="I1634" i="24"/>
  <c r="P1634" i="24" s="1"/>
  <c r="I1635" i="24"/>
  <c r="N1635" i="24" s="1"/>
  <c r="I1636" i="24"/>
  <c r="N1636" i="24" s="1"/>
  <c r="I1637" i="24"/>
  <c r="I1638" i="24"/>
  <c r="P1638" i="24" s="1"/>
  <c r="I1639" i="24"/>
  <c r="I1640" i="24"/>
  <c r="P1640" i="24" s="1"/>
  <c r="I1641" i="24"/>
  <c r="I1642" i="24"/>
  <c r="P1642" i="24" s="1"/>
  <c r="I1643" i="24"/>
  <c r="N1643" i="24" s="1"/>
  <c r="I1644" i="24"/>
  <c r="I1645" i="24"/>
  <c r="I1646" i="24"/>
  <c r="Q1646" i="24" s="1"/>
  <c r="I1647" i="24"/>
  <c r="N1647" i="24" s="1"/>
  <c r="I1648" i="24"/>
  <c r="N1648" i="24" s="1"/>
  <c r="I1649" i="24"/>
  <c r="I1650" i="24"/>
  <c r="I1651" i="24"/>
  <c r="N1651" i="24" s="1"/>
  <c r="I1652" i="24"/>
  <c r="N1652" i="24" s="1"/>
  <c r="I1653" i="24"/>
  <c r="I1654" i="24"/>
  <c r="I1655" i="24"/>
  <c r="I1656" i="24"/>
  <c r="P1656" i="24" s="1"/>
  <c r="I1657" i="24"/>
  <c r="I1658" i="24"/>
  <c r="I1659" i="24"/>
  <c r="L1659" i="24" s="1"/>
  <c r="I1660" i="24"/>
  <c r="O1660" i="24" s="1"/>
  <c r="I1661" i="24"/>
  <c r="L1661" i="24" s="1"/>
  <c r="I1662" i="24"/>
  <c r="I1663" i="24"/>
  <c r="L1663" i="24" s="1"/>
  <c r="I1664" i="24"/>
  <c r="O1664" i="24" s="1"/>
  <c r="I1665" i="24"/>
  <c r="I1666" i="24"/>
  <c r="L1666" i="24" s="1"/>
  <c r="I1667" i="24"/>
  <c r="L1667" i="24" s="1"/>
  <c r="I1668" i="24"/>
  <c r="P1668" i="24" s="1"/>
  <c r="I1669" i="24"/>
  <c r="I1670" i="24"/>
  <c r="I1671" i="24"/>
  <c r="I1672" i="24"/>
  <c r="Q1672" i="24" s="1"/>
  <c r="I1673" i="24"/>
  <c r="L1673" i="24" s="1"/>
  <c r="I1674" i="24"/>
  <c r="Q1674" i="24" s="1"/>
  <c r="I1675" i="24"/>
  <c r="L1675" i="24" s="1"/>
  <c r="I1676" i="24"/>
  <c r="O1676" i="24" s="1"/>
  <c r="I1677" i="24"/>
  <c r="L1677" i="24" s="1"/>
  <c r="I1678" i="24"/>
  <c r="I1679" i="24"/>
  <c r="L1679" i="24" s="1"/>
  <c r="I1680" i="24"/>
  <c r="O1680" i="24" s="1"/>
  <c r="I1681" i="24"/>
  <c r="L1681" i="24" s="1"/>
  <c r="I1682" i="24"/>
  <c r="Q1682" i="24" s="1"/>
  <c r="I1683" i="24"/>
  <c r="L1683" i="24" s="1"/>
  <c r="I1684" i="24"/>
  <c r="Q1684" i="24" s="1"/>
  <c r="I1685" i="24"/>
  <c r="L1685" i="24" s="1"/>
  <c r="I1686" i="24"/>
  <c r="L1686" i="24" s="1"/>
  <c r="I1687" i="24"/>
  <c r="L1687" i="24" s="1"/>
  <c r="I1688" i="24"/>
  <c r="Q1688" i="24" s="1"/>
  <c r="I1689" i="24"/>
  <c r="L1689" i="24" s="1"/>
  <c r="I1690" i="24"/>
  <c r="P1690" i="24" s="1"/>
  <c r="I1691" i="24"/>
  <c r="I1692" i="24"/>
  <c r="I1693" i="24"/>
  <c r="I1694" i="24"/>
  <c r="I1695" i="24"/>
  <c r="L1695" i="24" s="1"/>
  <c r="I1696" i="24"/>
  <c r="Q1696" i="24" s="1"/>
  <c r="I1697" i="24"/>
  <c r="L1697" i="24" s="1"/>
  <c r="I1698" i="24"/>
  <c r="M1698" i="24" s="1"/>
  <c r="I1699" i="24"/>
  <c r="I1700" i="24"/>
  <c r="O1700" i="24" s="1"/>
  <c r="I1701" i="24"/>
  <c r="O1701" i="24" s="1"/>
  <c r="I1702" i="24"/>
  <c r="I1703" i="24"/>
  <c r="O1703" i="24" s="1"/>
  <c r="I1704" i="24"/>
  <c r="M1704" i="24" s="1"/>
  <c r="I1705" i="24"/>
  <c r="O1705" i="24" s="1"/>
  <c r="I1706" i="24"/>
  <c r="O1706" i="24" s="1"/>
  <c r="I1707" i="24"/>
  <c r="O1707" i="24" s="1"/>
  <c r="I1708" i="24"/>
  <c r="Q1708" i="24" s="1"/>
  <c r="I1709" i="24"/>
  <c r="O1709" i="24" s="1"/>
  <c r="I1710" i="24"/>
  <c r="O1710" i="24" s="1"/>
  <c r="I1711" i="24"/>
  <c r="O1711" i="24" s="1"/>
  <c r="I1712" i="24"/>
  <c r="I1713" i="24"/>
  <c r="O1713" i="24" s="1"/>
  <c r="I1714" i="24"/>
  <c r="O1714" i="24" s="1"/>
  <c r="I1715" i="24"/>
  <c r="O1715" i="24" s="1"/>
  <c r="I1716" i="24"/>
  <c r="O1716" i="24" s="1"/>
  <c r="I1717" i="24"/>
  <c r="O1717" i="24" s="1"/>
  <c r="I1718" i="24"/>
  <c r="I1719" i="24"/>
  <c r="O1719" i="24" s="1"/>
  <c r="I1720" i="24"/>
  <c r="Q1720" i="24" s="1"/>
  <c r="I1721" i="24"/>
  <c r="O1721" i="24" s="1"/>
  <c r="I1722" i="24"/>
  <c r="O1722" i="24" s="1"/>
  <c r="I1723" i="24"/>
  <c r="O1723" i="24" s="1"/>
  <c r="I1724" i="24"/>
  <c r="Q1724" i="24" s="1"/>
  <c r="I1725" i="24"/>
  <c r="O1725" i="24" s="1"/>
  <c r="I1726" i="24"/>
  <c r="O1726" i="24" s="1"/>
  <c r="I1727" i="24"/>
  <c r="O1727" i="24" s="1"/>
  <c r="I1728" i="24"/>
  <c r="I1729" i="24"/>
  <c r="O1729" i="24" s="1"/>
  <c r="I1730" i="24"/>
  <c r="O1730" i="24" s="1"/>
  <c r="I1731" i="24"/>
  <c r="O1731" i="24" s="1"/>
  <c r="I1732" i="24"/>
  <c r="O1732" i="24" s="1"/>
  <c r="I1733" i="24"/>
  <c r="O1733" i="24" s="1"/>
  <c r="I1734" i="24"/>
  <c r="I1735" i="24"/>
  <c r="O1735" i="24" s="1"/>
  <c r="I1736" i="24"/>
  <c r="O1736" i="24" s="1"/>
  <c r="I1737" i="24"/>
  <c r="M1737" i="24" s="1"/>
  <c r="I1738" i="24"/>
  <c r="L1738" i="24" s="1"/>
  <c r="I1739" i="24"/>
  <c r="M1739" i="24" s="1"/>
  <c r="I1740" i="24"/>
  <c r="L1740" i="24" s="1"/>
  <c r="I1741" i="24"/>
  <c r="P1741" i="24" s="1"/>
  <c r="I1742" i="24"/>
  <c r="R1742" i="24" s="1"/>
  <c r="I1743" i="24"/>
  <c r="R1743" i="24" s="1"/>
  <c r="I1744" i="24"/>
  <c r="R1744" i="24" s="1"/>
  <c r="I1745" i="24"/>
  <c r="M1745" i="24" s="1"/>
  <c r="I1746" i="24"/>
  <c r="M1746" i="24" s="1"/>
  <c r="I1747" i="24"/>
  <c r="Q1747" i="24" s="1"/>
  <c r="I1748" i="24"/>
  <c r="N1748" i="24" s="1"/>
  <c r="I1749" i="24"/>
  <c r="O1749" i="24" s="1"/>
  <c r="I1750" i="24"/>
  <c r="O1750" i="24" s="1"/>
  <c r="I1751" i="24"/>
  <c r="I1752" i="24"/>
  <c r="R1752" i="24" s="1"/>
  <c r="I1753" i="24"/>
  <c r="I1754" i="24"/>
  <c r="I1755" i="24"/>
  <c r="R1755" i="24" s="1"/>
  <c r="I1756" i="24"/>
  <c r="I1757" i="24"/>
  <c r="N1757" i="24" s="1"/>
  <c r="I1758" i="24"/>
  <c r="I1759" i="24"/>
  <c r="I1760" i="24"/>
  <c r="I1761" i="24"/>
  <c r="I1762" i="24"/>
  <c r="I1763" i="24"/>
  <c r="R1763" i="24" s="1"/>
  <c r="I1764" i="24"/>
  <c r="I1765" i="24"/>
  <c r="M1765" i="24" s="1"/>
  <c r="I1766" i="24"/>
  <c r="I1767" i="24"/>
  <c r="Q1767" i="24" s="1"/>
  <c r="I1768" i="24"/>
  <c r="M1768" i="24" s="1"/>
  <c r="I1769" i="24"/>
  <c r="I1770" i="24"/>
  <c r="I1771" i="24"/>
  <c r="I1772" i="24"/>
  <c r="I1773" i="24"/>
  <c r="Q1773" i="24" s="1"/>
  <c r="I1774" i="24"/>
  <c r="I1775" i="24"/>
  <c r="M1775" i="24" s="1"/>
  <c r="I1776" i="24"/>
  <c r="I1777" i="24"/>
  <c r="M1777" i="24" s="1"/>
  <c r="I1778" i="24"/>
  <c r="I1779" i="24"/>
  <c r="R1779" i="24" s="1"/>
  <c r="I1780" i="24"/>
  <c r="I1781" i="24"/>
  <c r="R1781" i="24" s="1"/>
  <c r="I1782" i="24"/>
  <c r="I1783" i="24"/>
  <c r="Q1783" i="24" s="1"/>
  <c r="I1784" i="24"/>
  <c r="M1784" i="24" s="1"/>
  <c r="I1785" i="24"/>
  <c r="I1786" i="24"/>
  <c r="I1787" i="24"/>
  <c r="R1787" i="24" s="1"/>
  <c r="I1788" i="24"/>
  <c r="I1789" i="24"/>
  <c r="I1790" i="24"/>
  <c r="M1790" i="24" s="1"/>
  <c r="I1791" i="24"/>
  <c r="R1791" i="24" s="1"/>
  <c r="I1792" i="24"/>
  <c r="M1792" i="24" s="1"/>
  <c r="I1793" i="24"/>
  <c r="M1793" i="24" s="1"/>
  <c r="I1794" i="24"/>
  <c r="I1795" i="24"/>
  <c r="R1795" i="24" s="1"/>
  <c r="I1796" i="24"/>
  <c r="I1797" i="24"/>
  <c r="M1797" i="24" s="1"/>
  <c r="I1798" i="24"/>
  <c r="I1799" i="24"/>
  <c r="Q1799" i="24" s="1"/>
  <c r="I1800" i="24"/>
  <c r="M1800" i="24" s="1"/>
  <c r="I1801" i="24"/>
  <c r="I1802" i="24"/>
  <c r="I1803" i="24"/>
  <c r="R1803" i="24" s="1"/>
  <c r="I1804" i="24"/>
  <c r="I1805" i="24"/>
  <c r="M1805" i="24" s="1"/>
  <c r="I1806" i="24"/>
  <c r="M1806" i="24" s="1"/>
  <c r="I1807" i="24"/>
  <c r="Q1807" i="24" s="1"/>
  <c r="I1808" i="24"/>
  <c r="M1808" i="24" s="1"/>
  <c r="I1809" i="24"/>
  <c r="M1809" i="24" s="1"/>
  <c r="I1810" i="24"/>
  <c r="I1811" i="24"/>
  <c r="R1811" i="24" s="1"/>
  <c r="I1812" i="24"/>
  <c r="I1813" i="24"/>
  <c r="M1813" i="24" s="1"/>
  <c r="I1814" i="24"/>
  <c r="M1814" i="24" s="1"/>
  <c r="I1815" i="24"/>
  <c r="Q1815" i="24" s="1"/>
  <c r="I1816" i="24"/>
  <c r="M1816" i="24" s="1"/>
  <c r="I1817" i="24"/>
  <c r="I1818" i="24"/>
  <c r="I1819" i="24"/>
  <c r="R1819" i="24" s="1"/>
  <c r="I1820" i="24"/>
  <c r="I1821" i="24"/>
  <c r="I1822" i="24"/>
  <c r="P1822" i="24" s="1"/>
  <c r="I1823" i="24"/>
  <c r="I1824" i="24"/>
  <c r="P1824" i="24" s="1"/>
  <c r="I1825" i="24"/>
  <c r="I1826" i="24"/>
  <c r="O1826" i="24" s="1"/>
  <c r="I1827" i="24"/>
  <c r="O1827" i="24" s="1"/>
  <c r="I1828" i="24"/>
  <c r="I1829" i="24"/>
  <c r="N1829" i="24" s="1"/>
  <c r="I1830" i="24"/>
  <c r="I1831" i="24"/>
  <c r="I1832" i="24"/>
  <c r="P1832" i="24" s="1"/>
  <c r="I1833" i="24"/>
  <c r="P1833" i="24" s="1"/>
  <c r="I1834" i="24"/>
  <c r="P1834" i="24" s="1"/>
  <c r="I1835" i="24"/>
  <c r="O1835" i="24" s="1"/>
  <c r="I1836" i="24"/>
  <c r="O1836" i="24" s="1"/>
  <c r="I1837" i="24"/>
  <c r="O1837" i="24" s="1"/>
  <c r="I1838" i="24"/>
  <c r="P1838" i="24" s="1"/>
  <c r="I1839" i="24"/>
  <c r="I1840" i="24"/>
  <c r="O1840" i="24" s="1"/>
  <c r="I1841" i="24"/>
  <c r="N1841" i="24" s="1"/>
  <c r="I1842" i="24"/>
  <c r="O1842" i="24" s="1"/>
  <c r="I1843" i="24"/>
  <c r="O1843" i="24" s="1"/>
  <c r="I1844" i="24"/>
  <c r="I1845" i="24"/>
  <c r="L1845" i="24" s="1"/>
  <c r="I1846" i="24"/>
  <c r="I1847" i="24"/>
  <c r="P1847" i="24" s="1"/>
  <c r="I1848" i="24"/>
  <c r="I1849" i="24"/>
  <c r="O1849" i="24" s="1"/>
  <c r="I1850" i="24"/>
  <c r="P1850" i="24" s="1"/>
  <c r="I1851" i="24"/>
  <c r="O1851" i="24" s="1"/>
  <c r="I1852" i="24"/>
  <c r="O1852" i="24" s="1"/>
  <c r="I1853" i="24"/>
  <c r="N1853" i="24" s="1"/>
  <c r="I1854" i="24"/>
  <c r="P1854" i="24" s="1"/>
  <c r="I1855" i="24"/>
  <c r="N1855" i="24" s="1"/>
  <c r="I1856" i="24"/>
  <c r="P1856" i="24" s="1"/>
  <c r="I1857" i="24"/>
  <c r="I1858" i="24"/>
  <c r="O1858" i="24" s="1"/>
  <c r="I1859" i="24"/>
  <c r="O1859" i="24" s="1"/>
  <c r="I1860" i="24"/>
  <c r="I1861" i="24"/>
  <c r="I1862" i="24"/>
  <c r="I1863" i="24"/>
  <c r="N1863" i="24" s="1"/>
  <c r="I1864" i="24"/>
  <c r="I1865" i="24"/>
  <c r="I1866" i="24"/>
  <c r="I1867" i="24"/>
  <c r="L1867" i="24" s="1"/>
  <c r="I1868" i="24"/>
  <c r="N1868" i="24" s="1"/>
  <c r="I1869" i="24"/>
  <c r="L1869" i="24" s="1"/>
  <c r="I1870" i="24"/>
  <c r="P1870" i="24" s="1"/>
  <c r="I1871" i="24"/>
  <c r="R1871" i="24" s="1"/>
  <c r="I1872" i="24"/>
  <c r="P1872" i="24" s="1"/>
  <c r="I1873" i="24"/>
  <c r="P1873" i="24" s="1"/>
  <c r="I1874" i="24"/>
  <c r="O1874" i="24" s="1"/>
  <c r="I1875" i="24"/>
  <c r="R1875" i="24" s="1"/>
  <c r="I1876" i="24"/>
  <c r="P1876" i="24" s="1"/>
  <c r="I1877" i="24"/>
  <c r="I1878" i="24"/>
  <c r="I1879" i="24"/>
  <c r="N1879" i="24" s="1"/>
  <c r="I1880" i="24"/>
  <c r="O1880" i="24" s="1"/>
  <c r="I1881" i="24"/>
  <c r="N1881" i="24" s="1"/>
  <c r="I1882" i="24"/>
  <c r="I1883" i="24"/>
  <c r="L1883" i="24" s="1"/>
  <c r="I1884" i="24"/>
  <c r="N1884" i="24" s="1"/>
  <c r="I1885" i="24"/>
  <c r="I1886" i="24"/>
  <c r="O1886" i="24" s="1"/>
  <c r="I1887" i="24"/>
  <c r="P1887" i="24" s="1"/>
  <c r="I1888" i="24"/>
  <c r="O1888" i="24" s="1"/>
  <c r="I1889" i="24"/>
  <c r="I1890" i="24"/>
  <c r="N1890" i="24" s="1"/>
  <c r="I1891" i="24"/>
  <c r="N1891" i="24" s="1"/>
  <c r="I1892" i="24"/>
  <c r="P1892" i="24" s="1"/>
  <c r="I1893" i="24"/>
  <c r="I1894" i="24"/>
  <c r="I1895" i="24"/>
  <c r="N1895" i="24" s="1"/>
  <c r="I1896" i="24"/>
  <c r="P1896" i="24" s="1"/>
  <c r="I1897" i="24"/>
  <c r="P1897" i="24" s="1"/>
  <c r="I1898" i="24"/>
  <c r="I1899" i="24"/>
  <c r="L1899" i="24" s="1"/>
  <c r="I1900" i="24"/>
  <c r="N1900" i="24" s="1"/>
  <c r="I1901" i="24"/>
  <c r="N1901" i="24" s="1"/>
  <c r="I1902" i="24"/>
  <c r="L1902" i="24" s="1"/>
  <c r="I1903" i="24"/>
  <c r="I1904" i="24"/>
  <c r="P1904" i="24" s="1"/>
  <c r="I1905" i="24"/>
  <c r="N1905" i="24" s="1"/>
  <c r="I1906" i="24"/>
  <c r="P1906" i="24" s="1"/>
  <c r="I1907" i="24"/>
  <c r="O1907" i="24" s="1"/>
  <c r="I1908" i="24"/>
  <c r="L1908" i="24" s="1"/>
  <c r="I1909" i="24"/>
  <c r="O1909" i="24" s="1"/>
  <c r="I1910" i="24"/>
  <c r="N1910" i="24" s="1"/>
  <c r="I1911" i="24"/>
  <c r="O1911" i="24" s="1"/>
  <c r="I1912" i="24"/>
  <c r="P1912" i="24" s="1"/>
  <c r="I1913" i="24"/>
  <c r="O1913" i="24" s="1"/>
  <c r="I1914" i="24"/>
  <c r="L1914" i="24" s="1"/>
  <c r="I1915" i="24"/>
  <c r="O1915" i="24" s="1"/>
  <c r="I1916" i="24"/>
  <c r="I1917" i="24"/>
  <c r="O1917" i="24" s="1"/>
  <c r="I1918" i="24"/>
  <c r="I1919" i="24"/>
  <c r="O1919" i="24" s="1"/>
  <c r="I1920" i="24"/>
  <c r="P1920" i="24" s="1"/>
  <c r="I1921" i="24"/>
  <c r="O1921" i="24" s="1"/>
  <c r="I1922" i="24"/>
  <c r="N1922" i="24" s="1"/>
  <c r="I1923" i="24"/>
  <c r="O1923" i="24" s="1"/>
  <c r="I1924" i="24"/>
  <c r="P1924" i="24" s="1"/>
  <c r="I1925" i="24"/>
  <c r="O1925" i="24" s="1"/>
  <c r="I1926" i="24"/>
  <c r="N1926" i="24" s="1"/>
  <c r="I1927" i="24"/>
  <c r="O1927" i="24" s="1"/>
  <c r="I1928" i="24"/>
  <c r="P1928" i="24" s="1"/>
  <c r="I1929" i="24"/>
  <c r="O1929" i="24" s="1"/>
  <c r="I1930" i="24"/>
  <c r="R1930" i="24" s="1"/>
  <c r="I1931" i="24"/>
  <c r="O1931" i="24" s="1"/>
  <c r="I1932" i="24"/>
  <c r="R1932" i="24" s="1"/>
  <c r="I1933" i="24"/>
  <c r="O1933" i="24" s="1"/>
  <c r="I1934" i="24"/>
  <c r="I1935" i="24"/>
  <c r="O1935" i="24" s="1"/>
  <c r="I1936" i="24"/>
  <c r="P1936" i="24" s="1"/>
  <c r="I1937" i="24"/>
  <c r="O1937" i="24" s="1"/>
  <c r="I1938" i="24"/>
  <c r="I1939" i="24"/>
  <c r="O1939" i="24" s="1"/>
  <c r="I1940" i="24"/>
  <c r="L1940" i="24" s="1"/>
  <c r="I1941" i="24"/>
  <c r="O1941" i="24" s="1"/>
  <c r="I1942" i="24"/>
  <c r="R1942" i="24" s="1"/>
  <c r="I1943" i="24"/>
  <c r="O1943" i="24" s="1"/>
  <c r="I1944" i="24"/>
  <c r="I1945" i="24"/>
  <c r="O1945" i="24" s="1"/>
  <c r="I1946" i="24"/>
  <c r="L1946" i="24" s="1"/>
  <c r="I1947" i="24"/>
  <c r="N1947" i="24" s="1"/>
  <c r="I1948" i="24"/>
  <c r="I1949" i="24"/>
  <c r="I1950" i="24"/>
  <c r="R1950" i="24" s="1"/>
  <c r="I1951" i="24"/>
  <c r="P1951" i="24" s="1"/>
  <c r="I1952" i="24"/>
  <c r="P1952" i="24" s="1"/>
  <c r="I1953" i="24"/>
  <c r="O1953" i="24" s="1"/>
  <c r="I1954" i="24"/>
  <c r="R1954" i="24" s="1"/>
  <c r="I1955" i="24"/>
  <c r="N1955" i="24" s="1"/>
  <c r="I1956" i="24"/>
  <c r="L1956" i="24" s="1"/>
  <c r="I1957" i="24"/>
  <c r="I1958" i="24"/>
  <c r="R1958" i="24" s="1"/>
  <c r="I1959" i="24"/>
  <c r="P1959" i="24" s="1"/>
  <c r="I1960" i="24"/>
  <c r="P1960" i="24" s="1"/>
  <c r="I1961" i="24"/>
  <c r="O1961" i="24" s="1"/>
  <c r="I1962" i="24"/>
  <c r="R1962" i="24" s="1"/>
  <c r="I1963" i="24"/>
  <c r="N1963" i="24" s="1"/>
  <c r="I1964" i="24"/>
  <c r="I1965" i="24"/>
  <c r="I1966" i="24"/>
  <c r="R1966" i="24" s="1"/>
  <c r="I1967" i="24"/>
  <c r="P1967" i="24" s="1"/>
  <c r="I1968" i="24"/>
  <c r="P1968" i="24" s="1"/>
  <c r="I1969" i="24"/>
  <c r="O1969" i="24" s="1"/>
  <c r="I1970" i="24"/>
  <c r="R1970" i="24" s="1"/>
  <c r="I1971" i="24"/>
  <c r="N1971" i="24" s="1"/>
  <c r="I1972" i="24"/>
  <c r="L1972" i="24" s="1"/>
  <c r="I1973" i="24"/>
  <c r="I1974" i="24"/>
  <c r="R1974" i="24" s="1"/>
  <c r="I1975" i="24"/>
  <c r="P1975" i="24" s="1"/>
  <c r="I1976" i="24"/>
  <c r="P1976" i="24" s="1"/>
  <c r="I1977" i="24"/>
  <c r="O1977" i="24" s="1"/>
  <c r="I1978" i="24"/>
  <c r="R1978" i="24" s="1"/>
  <c r="I1979" i="24"/>
  <c r="N1979" i="24" s="1"/>
  <c r="I1980" i="24"/>
  <c r="I1981" i="24"/>
  <c r="I1982" i="24"/>
  <c r="R1982" i="24" s="1"/>
  <c r="I1983" i="24"/>
  <c r="P1983" i="24" s="1"/>
  <c r="I1984" i="24"/>
  <c r="P1984" i="24" s="1"/>
  <c r="I1985" i="24"/>
  <c r="O1985" i="24" s="1"/>
  <c r="I1986" i="24"/>
  <c r="R1986" i="24" s="1"/>
  <c r="I1987" i="24"/>
  <c r="N1987" i="24" s="1"/>
  <c r="I1988" i="24"/>
  <c r="L1988" i="24" s="1"/>
  <c r="I1989" i="24"/>
  <c r="I1990" i="24"/>
  <c r="R1990" i="24" s="1"/>
  <c r="I1991" i="24"/>
  <c r="P1991" i="24" s="1"/>
  <c r="I1992" i="24"/>
  <c r="P1992" i="24" s="1"/>
  <c r="I1993" i="24"/>
  <c r="O1993" i="24" s="1"/>
  <c r="I1994" i="24"/>
  <c r="R1994" i="24" s="1"/>
  <c r="I1995" i="24"/>
  <c r="N1995" i="24" s="1"/>
  <c r="I1996" i="24"/>
  <c r="I1997" i="24"/>
  <c r="I1998" i="24"/>
  <c r="R1998" i="24" s="1"/>
  <c r="I1999" i="24"/>
  <c r="P1999" i="24" s="1"/>
  <c r="I2000" i="24"/>
  <c r="P2000" i="24" s="1"/>
  <c r="I2001" i="24"/>
  <c r="O2001" i="24" s="1"/>
  <c r="I2002" i="24"/>
  <c r="R2002" i="24" s="1"/>
  <c r="I2003" i="24"/>
  <c r="N2003" i="24" s="1"/>
  <c r="I2004" i="24"/>
  <c r="L2004" i="24" s="1"/>
  <c r="I2005" i="24"/>
  <c r="I2006" i="24"/>
  <c r="R2006" i="24" s="1"/>
  <c r="I2007" i="24"/>
  <c r="P2007" i="24" s="1"/>
  <c r="I2008" i="24"/>
  <c r="I2009" i="24"/>
  <c r="O2009" i="24" s="1"/>
  <c r="I2010" i="24"/>
  <c r="R2010" i="24" s="1"/>
  <c r="I2011" i="24"/>
  <c r="N2011" i="24" s="1"/>
  <c r="I2012" i="24"/>
  <c r="L2012" i="24" s="1"/>
  <c r="I2013" i="24"/>
  <c r="I2014" i="24"/>
  <c r="R2014" i="24" s="1"/>
  <c r="I2015" i="24"/>
  <c r="P2015" i="24" s="1"/>
  <c r="I2016" i="24"/>
  <c r="P2016" i="24" s="1"/>
  <c r="I2017" i="24"/>
  <c r="O2017" i="24" s="1"/>
  <c r="I2018" i="24"/>
  <c r="R2018" i="24" s="1"/>
  <c r="I2019" i="24"/>
  <c r="N2019" i="24" s="1"/>
  <c r="I2020" i="24"/>
  <c r="L2020" i="24" s="1"/>
  <c r="I2021" i="24"/>
  <c r="I2022" i="24"/>
  <c r="R2022" i="24" s="1"/>
  <c r="I2023" i="24"/>
  <c r="P2023" i="24" s="1"/>
  <c r="I2024" i="24"/>
  <c r="P2024" i="24" s="1"/>
  <c r="I2025" i="24"/>
  <c r="O2025" i="24" s="1"/>
  <c r="I2026" i="24"/>
  <c r="R2026" i="24" s="1"/>
  <c r="I2027" i="24"/>
  <c r="N2027" i="24" s="1"/>
  <c r="I2028" i="24"/>
  <c r="I2029" i="24"/>
  <c r="I2030" i="24"/>
  <c r="R2030" i="24" s="1"/>
  <c r="I2031" i="24"/>
  <c r="P2031" i="24" s="1"/>
  <c r="I2032" i="24"/>
  <c r="P2032" i="24" s="1"/>
  <c r="I2033" i="24"/>
  <c r="O2033" i="24" s="1"/>
  <c r="I2034" i="24"/>
  <c r="R2034" i="24" s="1"/>
  <c r="I2035" i="24"/>
  <c r="N2035" i="24" s="1"/>
  <c r="I2036" i="24"/>
  <c r="L2036" i="24" s="1"/>
  <c r="I2037" i="24"/>
  <c r="I2038" i="24"/>
  <c r="R2038" i="24" s="1"/>
  <c r="I2039" i="24"/>
  <c r="P2039" i="24" s="1"/>
  <c r="I2040" i="24"/>
  <c r="P2040" i="24" s="1"/>
  <c r="I2041" i="24"/>
  <c r="O2041" i="24" s="1"/>
  <c r="I2042" i="24"/>
  <c r="R2042" i="24" s="1"/>
  <c r="I2043" i="24"/>
  <c r="N2043" i="24" s="1"/>
  <c r="I2044" i="24"/>
  <c r="L2044" i="24" s="1"/>
  <c r="I2045" i="24"/>
  <c r="R2045" i="24" s="1"/>
  <c r="I2046" i="24"/>
  <c r="L2046" i="24" s="1"/>
  <c r="I2047" i="24"/>
  <c r="P2047" i="24" s="1"/>
  <c r="I2048" i="24"/>
  <c r="P2048" i="24" s="1"/>
  <c r="I2049" i="24"/>
  <c r="P2049" i="24" s="1"/>
  <c r="I2050" i="24"/>
  <c r="N2050" i="24" s="1"/>
  <c r="I2051" i="24"/>
  <c r="P2051" i="24" s="1"/>
  <c r="I2052" i="24"/>
  <c r="O2052" i="24" s="1"/>
  <c r="I2053" i="24"/>
  <c r="P2053" i="24" s="1"/>
  <c r="I2054" i="24"/>
  <c r="N2054" i="24" s="1"/>
  <c r="I2055" i="24"/>
  <c r="P2055" i="24" s="1"/>
  <c r="I2056" i="24"/>
  <c r="N2056" i="24" s="1"/>
  <c r="I2057" i="24"/>
  <c r="I2058" i="24"/>
  <c r="L2058" i="24" s="1"/>
  <c r="I2059" i="24"/>
  <c r="P2059" i="24" s="1"/>
  <c r="I2060" i="24"/>
  <c r="I2061" i="24"/>
  <c r="R2061" i="24" s="1"/>
  <c r="I2062" i="24"/>
  <c r="I2063" i="24"/>
  <c r="P2063" i="24" s="1"/>
  <c r="I2064" i="24"/>
  <c r="O2064" i="24" s="1"/>
  <c r="I2065" i="24"/>
  <c r="I2066" i="24"/>
  <c r="O2066" i="24" s="1"/>
  <c r="I2067" i="24"/>
  <c r="I2068" i="24"/>
  <c r="N2068" i="24" s="1"/>
  <c r="I2069" i="24"/>
  <c r="P2069" i="24" s="1"/>
  <c r="I2070" i="24"/>
  <c r="N2070" i="24" s="1"/>
  <c r="I2071" i="24"/>
  <c r="I2072" i="24"/>
  <c r="N2072" i="24" s="1"/>
  <c r="I2073" i="24"/>
  <c r="R2073" i="24" s="1"/>
  <c r="I2074" i="24"/>
  <c r="O2074" i="24" s="1"/>
  <c r="I2075" i="24"/>
  <c r="P2075" i="24" s="1"/>
  <c r="I2076" i="24"/>
  <c r="N2076" i="24" s="1"/>
  <c r="I2077" i="24"/>
  <c r="I2078" i="24"/>
  <c r="N2078" i="24" s="1"/>
  <c r="I2079" i="24"/>
  <c r="P2079" i="24" s="1"/>
  <c r="I2080" i="24"/>
  <c r="N2080" i="24" s="1"/>
  <c r="I2081" i="24"/>
  <c r="L2081" i="24" s="1"/>
  <c r="I2082" i="24"/>
  <c r="L2082" i="24" s="1"/>
  <c r="I2083" i="24"/>
  <c r="O2083" i="24" s="1"/>
  <c r="I2084" i="24"/>
  <c r="O2084" i="24" s="1"/>
  <c r="I2085" i="24"/>
  <c r="O2085" i="24" s="1"/>
  <c r="I2086" i="24"/>
  <c r="L2086" i="24" s="1"/>
  <c r="I2087" i="24"/>
  <c r="O2087" i="24" s="1"/>
  <c r="I2088" i="24"/>
  <c r="O2088" i="24" s="1"/>
  <c r="I2089" i="24"/>
  <c r="O2089" i="24" s="1"/>
  <c r="I2090" i="24"/>
  <c r="L2090" i="24" s="1"/>
  <c r="I2091" i="24"/>
  <c r="M2091" i="24" s="1"/>
  <c r="I2092" i="24"/>
  <c r="N2092" i="24" s="1"/>
  <c r="I2093" i="24"/>
  <c r="N2093" i="24" s="1"/>
  <c r="I2094" i="24"/>
  <c r="N2094" i="24" s="1"/>
  <c r="I2095" i="24"/>
  <c r="N2095" i="24" s="1"/>
  <c r="I2096" i="24"/>
  <c r="N2096" i="24" s="1"/>
  <c r="I2097" i="24"/>
  <c r="N2097" i="24" s="1"/>
  <c r="I2098" i="24"/>
  <c r="N2098" i="24" s="1"/>
  <c r="I2099" i="24"/>
  <c r="N2099" i="24" s="1"/>
  <c r="I2100" i="24"/>
  <c r="N2100" i="24" s="1"/>
  <c r="I2101" i="24"/>
  <c r="N2101" i="24" s="1"/>
  <c r="I2102" i="24"/>
  <c r="N2102" i="24" s="1"/>
  <c r="I2103" i="24"/>
  <c r="N2103" i="24" s="1"/>
  <c r="I2104" i="24"/>
  <c r="N2104" i="24" s="1"/>
  <c r="I2105" i="24"/>
  <c r="N2105" i="24" s="1"/>
  <c r="I2106" i="24"/>
  <c r="N2106" i="24" s="1"/>
  <c r="I2107" i="24"/>
  <c r="N2107" i="24" s="1"/>
  <c r="I2108" i="24"/>
  <c r="N2108" i="24" s="1"/>
  <c r="I2109" i="24"/>
  <c r="N2109" i="24" s="1"/>
  <c r="I2110" i="24"/>
  <c r="N2110" i="24" s="1"/>
  <c r="I2111" i="24"/>
  <c r="N2111" i="24" s="1"/>
  <c r="I2112" i="24"/>
  <c r="N2112" i="24" s="1"/>
  <c r="I2113" i="24"/>
  <c r="N2113" i="24" s="1"/>
  <c r="I2114" i="24"/>
  <c r="I2115" i="24"/>
  <c r="N2115" i="24" s="1"/>
  <c r="I2116" i="24"/>
  <c r="N2116" i="24" s="1"/>
  <c r="I2117" i="24"/>
  <c r="I2118" i="24"/>
  <c r="N2118" i="24" s="1"/>
  <c r="I2119" i="24"/>
  <c r="N2119" i="24" s="1"/>
  <c r="I2120" i="24"/>
  <c r="N2120" i="24" s="1"/>
  <c r="I2121" i="24"/>
  <c r="N2121" i="24" s="1"/>
  <c r="I2122" i="24"/>
  <c r="N2122" i="24" s="1"/>
  <c r="I2123" i="24"/>
  <c r="N2123" i="24" s="1"/>
  <c r="I2124" i="24"/>
  <c r="N2124" i="24" s="1"/>
  <c r="I2125" i="24"/>
  <c r="N2125" i="24" s="1"/>
  <c r="I2126" i="24"/>
  <c r="I2127" i="24"/>
  <c r="N2127" i="24" s="1"/>
  <c r="I2128" i="24"/>
  <c r="N2128" i="24" s="1"/>
  <c r="I2129" i="24"/>
  <c r="M2129" i="24" s="1"/>
  <c r="I2130" i="24"/>
  <c r="N2130" i="24" s="1"/>
  <c r="I2131" i="24"/>
  <c r="N2131" i="24" s="1"/>
  <c r="I2132" i="24"/>
  <c r="N2132" i="24" s="1"/>
  <c r="I2133" i="24"/>
  <c r="N2133" i="24" s="1"/>
  <c r="I2134" i="24"/>
  <c r="N2134" i="24" s="1"/>
  <c r="I2135" i="24"/>
  <c r="N2135" i="24" s="1"/>
  <c r="I2136" i="24"/>
  <c r="N2136" i="24" s="1"/>
  <c r="I2137" i="24"/>
  <c r="I2138" i="24"/>
  <c r="N2138" i="24" s="1"/>
  <c r="I2139" i="24"/>
  <c r="N2139" i="24" s="1"/>
  <c r="I2140" i="24"/>
  <c r="Q2140" i="24" s="1"/>
  <c r="I2141" i="24"/>
  <c r="N2141" i="24" s="1"/>
  <c r="I2142" i="24"/>
  <c r="N2142" i="24" s="1"/>
  <c r="I2143" i="24"/>
  <c r="N2143" i="24" s="1"/>
  <c r="I2144" i="24"/>
  <c r="N2144" i="24" s="1"/>
  <c r="I2145" i="24"/>
  <c r="N2145" i="24" s="1"/>
  <c r="I2146" i="24"/>
  <c r="N2146" i="24" s="1"/>
  <c r="I2147" i="24"/>
  <c r="N2147" i="24" s="1"/>
  <c r="I2148" i="24"/>
  <c r="N2148" i="24" s="1"/>
  <c r="I2149" i="24"/>
  <c r="N2149" i="24" s="1"/>
  <c r="I2150" i="24"/>
  <c r="I2151" i="24"/>
  <c r="N2151" i="24" s="1"/>
  <c r="I2152" i="24"/>
  <c r="N2152" i="24" s="1"/>
  <c r="I2153" i="24"/>
  <c r="N2153" i="24" s="1"/>
  <c r="I2154" i="24"/>
  <c r="P2154" i="24" s="1"/>
  <c r="I2155" i="24"/>
  <c r="I2156" i="24"/>
  <c r="Q2156" i="24" s="1"/>
  <c r="I2157" i="24"/>
  <c r="N2157" i="24" s="1"/>
  <c r="I2158" i="24"/>
  <c r="N2158" i="24" s="1"/>
  <c r="I2159" i="24"/>
  <c r="N2159" i="24" s="1"/>
  <c r="I2160" i="24"/>
  <c r="I2161" i="24"/>
  <c r="N2161" i="24" s="1"/>
  <c r="I2162" i="24"/>
  <c r="Q2162" i="24" s="1"/>
  <c r="I2163" i="24"/>
  <c r="N2163" i="24" s="1"/>
  <c r="I2164" i="24"/>
  <c r="N2164" i="24" s="1"/>
  <c r="I2165" i="24"/>
  <c r="N2165" i="24" s="1"/>
  <c r="I2166" i="24"/>
  <c r="N2166" i="24" s="1"/>
  <c r="I2167" i="24"/>
  <c r="Q2167" i="24" s="1"/>
  <c r="I2168" i="24"/>
  <c r="N2168" i="24" s="1"/>
  <c r="I2169" i="24"/>
  <c r="N2169" i="24" s="1"/>
  <c r="I2170" i="24"/>
  <c r="Q2170" i="24" s="1"/>
  <c r="I2171" i="24"/>
  <c r="N2171" i="24" s="1"/>
  <c r="I2172" i="24"/>
  <c r="N2172" i="24" s="1"/>
  <c r="I2173" i="24"/>
  <c r="N2173" i="24" s="1"/>
  <c r="I2174" i="24"/>
  <c r="N2174" i="24" s="1"/>
  <c r="I2175" i="24"/>
  <c r="N2175" i="24" s="1"/>
  <c r="I2176" i="24"/>
  <c r="Q2176" i="24" s="1"/>
  <c r="I2177" i="24"/>
  <c r="N2177" i="24" s="1"/>
  <c r="I2178" i="24"/>
  <c r="N2178" i="24" s="1"/>
  <c r="I2179" i="24"/>
  <c r="I2180" i="24"/>
  <c r="N2180" i="24" s="1"/>
  <c r="I2181" i="24"/>
  <c r="N2181" i="24" s="1"/>
  <c r="I2182" i="24"/>
  <c r="N2182" i="24" s="1"/>
  <c r="I2183" i="24"/>
  <c r="P2183" i="24" s="1"/>
  <c r="I2184" i="24"/>
  <c r="N2184" i="24" s="1"/>
  <c r="I2185" i="24"/>
  <c r="N2185" i="24" s="1"/>
  <c r="I2186" i="24"/>
  <c r="N2186" i="24" s="1"/>
  <c r="I2187" i="24"/>
  <c r="N2187" i="24" s="1"/>
  <c r="I2188" i="24"/>
  <c r="Q2188" i="24" s="1"/>
  <c r="I2189" i="24"/>
  <c r="N2189" i="24" s="1"/>
  <c r="I2190" i="24"/>
  <c r="N2190" i="24" s="1"/>
  <c r="I2191" i="24"/>
  <c r="P2191" i="24" s="1"/>
  <c r="I2192" i="24"/>
  <c r="N2192" i="24" s="1"/>
  <c r="I2193" i="24"/>
  <c r="Q2193" i="24" s="1"/>
  <c r="I2194" i="24"/>
  <c r="N2194" i="24" s="1"/>
  <c r="I2195" i="24"/>
  <c r="N2195" i="24" s="1"/>
  <c r="I2196" i="24"/>
  <c r="P2196" i="24" s="1"/>
  <c r="I2197" i="24"/>
  <c r="N2197" i="24" s="1"/>
  <c r="I2198" i="24"/>
  <c r="N2198" i="24" s="1"/>
  <c r="I2199" i="24"/>
  <c r="Q2199" i="24" s="1"/>
  <c r="I2200" i="24"/>
  <c r="N2200" i="24" s="1"/>
  <c r="I2201" i="24"/>
  <c r="N2201" i="24" s="1"/>
  <c r="I2202" i="24"/>
  <c r="P2202" i="24" s="1"/>
  <c r="I2203" i="24"/>
  <c r="N2203" i="24" s="1"/>
  <c r="I2204" i="24"/>
  <c r="Q2204" i="24" s="1"/>
  <c r="I2205" i="24"/>
  <c r="N2205" i="24" s="1"/>
  <c r="I2206" i="24"/>
  <c r="N2206" i="24" s="1"/>
  <c r="I2207" i="24"/>
  <c r="P2207" i="24" s="1"/>
  <c r="I2208" i="24"/>
  <c r="N2208" i="24" s="1"/>
  <c r="I2209" i="24"/>
  <c r="N2209" i="24" s="1"/>
  <c r="I2210" i="24"/>
  <c r="Q2210" i="24" s="1"/>
  <c r="I2211" i="24"/>
  <c r="N2211" i="24" s="1"/>
  <c r="I2212" i="24"/>
  <c r="N2212" i="24" s="1"/>
  <c r="I2213" i="24"/>
  <c r="N2213" i="24" s="1"/>
  <c r="I2214" i="24"/>
  <c r="Q2214" i="24" s="1"/>
  <c r="I2215" i="24"/>
  <c r="N2215" i="24" s="1"/>
  <c r="I2216" i="24"/>
  <c r="N2216" i="24" s="1"/>
  <c r="I2217" i="24"/>
  <c r="N2217" i="24" s="1"/>
  <c r="I2218" i="24"/>
  <c r="N2218" i="24" s="1"/>
  <c r="I2219" i="24"/>
  <c r="N2219" i="24" s="1"/>
  <c r="I2220" i="24"/>
  <c r="Q2220" i="24" s="1"/>
  <c r="I2221" i="24"/>
  <c r="I2222" i="24"/>
  <c r="N2222" i="24" s="1"/>
  <c r="I2223" i="24"/>
  <c r="N2223" i="24" s="1"/>
  <c r="I2224" i="24"/>
  <c r="N2224" i="24" s="1"/>
  <c r="I2225" i="24"/>
  <c r="N2225" i="24" s="1"/>
  <c r="I2226" i="24"/>
  <c r="N2226" i="24" s="1"/>
  <c r="I2227" i="24"/>
  <c r="Q2227" i="24" s="1"/>
  <c r="I2228" i="24"/>
  <c r="N2228" i="24" s="1"/>
  <c r="I2229" i="24"/>
  <c r="N2229" i="24" s="1"/>
  <c r="I2230" i="24"/>
  <c r="N2230" i="24" s="1"/>
  <c r="I2231" i="24"/>
  <c r="Q2231" i="24" s="1"/>
  <c r="I2232" i="24"/>
  <c r="N2232" i="24" s="1"/>
  <c r="I2233" i="24"/>
  <c r="N2233" i="24" s="1"/>
  <c r="I2234" i="24"/>
  <c r="N2234" i="24" s="1"/>
  <c r="I2235" i="24"/>
  <c r="Q2235" i="24" s="1"/>
  <c r="I2236" i="24"/>
  <c r="N2236" i="24" s="1"/>
  <c r="I2237" i="24"/>
  <c r="N2237" i="24" s="1"/>
  <c r="I2238" i="24"/>
  <c r="N2238" i="24" s="1"/>
  <c r="I2239" i="24"/>
  <c r="Q2239" i="24" s="1"/>
  <c r="I2240" i="24"/>
  <c r="N2240" i="24" s="1"/>
  <c r="I2241" i="24"/>
  <c r="N2241" i="24" s="1"/>
  <c r="I2242" i="24"/>
  <c r="Q2242" i="24" s="1"/>
  <c r="I2243" i="24"/>
  <c r="N2243" i="24" s="1"/>
  <c r="I2244" i="24"/>
  <c r="N2244" i="24" s="1"/>
  <c r="I2245" i="24"/>
  <c r="Q2245" i="24" s="1"/>
  <c r="I2246" i="24"/>
  <c r="N2246" i="24" s="1"/>
  <c r="I2247" i="24"/>
  <c r="N2247" i="24" s="1"/>
  <c r="I2248" i="24"/>
  <c r="Q2248" i="24" s="1"/>
  <c r="I2249" i="24"/>
  <c r="N2249" i="24" s="1"/>
  <c r="I2250" i="24"/>
  <c r="N2250" i="24" s="1"/>
  <c r="I2251" i="24"/>
  <c r="Q2251" i="24" s="1"/>
  <c r="I2252" i="24"/>
  <c r="N2252" i="24" s="1"/>
  <c r="I2253" i="24"/>
  <c r="N2253" i="24" s="1"/>
  <c r="I2254" i="24"/>
  <c r="N2254" i="24" s="1"/>
  <c r="I2255" i="24"/>
  <c r="N2255" i="24" s="1"/>
  <c r="I2256" i="24"/>
  <c r="N2256" i="24" s="1"/>
  <c r="I2257" i="24"/>
  <c r="P2257" i="24" s="1"/>
  <c r="I2258" i="24"/>
  <c r="N2258" i="24" s="1"/>
  <c r="I2259" i="24"/>
  <c r="N2259" i="24" s="1"/>
  <c r="I2260" i="24"/>
  <c r="P2260" i="24" s="1"/>
  <c r="I2261" i="24"/>
  <c r="N2261" i="24" s="1"/>
  <c r="I2262" i="24"/>
  <c r="Q2262" i="24" s="1"/>
  <c r="I2263" i="24"/>
  <c r="N2263" i="24" s="1"/>
  <c r="I2264" i="24"/>
  <c r="N2264" i="24" s="1"/>
  <c r="I2265" i="24"/>
  <c r="I2266" i="24"/>
  <c r="N2266" i="24" s="1"/>
  <c r="I2267" i="24"/>
  <c r="N2267" i="24" s="1"/>
  <c r="I2268" i="24"/>
  <c r="I2269" i="24"/>
  <c r="Q2269" i="24" s="1"/>
  <c r="I2270" i="24"/>
  <c r="N2270" i="24" s="1"/>
  <c r="I2271" i="24"/>
  <c r="N2271" i="24" s="1"/>
  <c r="I2272" i="24"/>
  <c r="Q2272" i="24" s="1"/>
  <c r="I2273" i="24"/>
  <c r="N2273" i="24" s="1"/>
  <c r="I2274" i="24"/>
  <c r="N2274" i="24" s="1"/>
  <c r="I2275" i="24"/>
  <c r="Q2275" i="24" s="1"/>
  <c r="I2276" i="24"/>
  <c r="N2276" i="24" s="1"/>
  <c r="I2277" i="24"/>
  <c r="N2277" i="24" s="1"/>
  <c r="I2278" i="24"/>
  <c r="N2278" i="24" s="1"/>
  <c r="I2279" i="24"/>
  <c r="N2279" i="24" s="1"/>
  <c r="I2280" i="24"/>
  <c r="N2280" i="24" s="1"/>
  <c r="I2281" i="24"/>
  <c r="N2281" i="24" s="1"/>
  <c r="I2282" i="24"/>
  <c r="P2282" i="24" s="1"/>
  <c r="I2283" i="24"/>
  <c r="N2283" i="24" s="1"/>
  <c r="I2284" i="24"/>
  <c r="N2284" i="24" s="1"/>
  <c r="I2285" i="24"/>
  <c r="Q2285" i="24" s="1"/>
  <c r="I2286" i="24"/>
  <c r="N2286" i="24" s="1"/>
  <c r="I2287" i="24"/>
  <c r="N2287" i="24" s="1"/>
  <c r="I2288" i="24"/>
  <c r="P2288" i="24" s="1"/>
  <c r="I2289" i="24"/>
  <c r="N2289" i="24" s="1"/>
  <c r="I2290" i="24"/>
  <c r="N2290" i="24" s="1"/>
  <c r="I2291" i="24"/>
  <c r="P2291" i="24" s="1"/>
  <c r="I2292" i="24"/>
  <c r="N2292" i="24" s="1"/>
  <c r="I2293" i="24"/>
  <c r="I2294" i="24"/>
  <c r="N2294" i="24" s="1"/>
  <c r="I2295" i="24"/>
  <c r="N2295" i="24" s="1"/>
  <c r="I2296" i="24"/>
  <c r="I2297" i="24"/>
  <c r="Q2297" i="24" s="1"/>
  <c r="I2298" i="24"/>
  <c r="N2298" i="24" s="1"/>
  <c r="I2299" i="24"/>
  <c r="N2299" i="24" s="1"/>
  <c r="I2300" i="24"/>
  <c r="Q2300" i="24" s="1"/>
  <c r="I2301" i="24"/>
  <c r="N2301" i="24" s="1"/>
  <c r="I2302" i="24"/>
  <c r="N2302" i="24" s="1"/>
  <c r="I2303" i="24"/>
  <c r="N2303" i="24" s="1"/>
  <c r="I2304" i="24"/>
  <c r="N2304" i="24" s="1"/>
  <c r="I2305" i="24"/>
  <c r="N2305" i="24" s="1"/>
  <c r="I2306" i="24"/>
  <c r="P2306" i="24" s="1"/>
  <c r="I2307" i="24"/>
  <c r="N2307" i="24" s="1"/>
  <c r="I2308" i="24"/>
  <c r="Q2308" i="24" s="1"/>
  <c r="I2309" i="24"/>
  <c r="I2310" i="24"/>
  <c r="Q2310" i="24" s="1"/>
  <c r="I2311" i="24"/>
  <c r="N2311" i="24" s="1"/>
  <c r="I2312" i="24"/>
  <c r="I2313" i="24"/>
  <c r="I2314" i="24"/>
  <c r="Q2314" i="24" s="1"/>
  <c r="I2315" i="24"/>
  <c r="N2315" i="24" s="1"/>
  <c r="I2316" i="24"/>
  <c r="N2316" i="24" s="1"/>
  <c r="I2317" i="24"/>
  <c r="N2317" i="24" s="1"/>
  <c r="I2318" i="24"/>
  <c r="N2318" i="24" s="1"/>
  <c r="I2319" i="24"/>
  <c r="N2319" i="24" s="1"/>
  <c r="I2320" i="24"/>
  <c r="P2320" i="24" s="1"/>
  <c r="I2321" i="24"/>
  <c r="N2321" i="24" s="1"/>
  <c r="I2322" i="24"/>
  <c r="N2322" i="24" s="1"/>
  <c r="I2323" i="24"/>
  <c r="N2323" i="24" s="1"/>
  <c r="I2324" i="24"/>
  <c r="N2324" i="24" s="1"/>
  <c r="I2325" i="24"/>
  <c r="P2325" i="24" s="1"/>
  <c r="I2326" i="24"/>
  <c r="N2326" i="24" s="1"/>
  <c r="I2327" i="24"/>
  <c r="Q2327" i="24" s="1"/>
  <c r="I2328" i="24"/>
  <c r="I2329" i="24"/>
  <c r="I2330" i="24"/>
  <c r="Q2330" i="24" s="1"/>
  <c r="I2331" i="24"/>
  <c r="N2331" i="24" s="1"/>
  <c r="I2332" i="24"/>
  <c r="N2332" i="24" s="1"/>
  <c r="I2333" i="24"/>
  <c r="P2333" i="24" s="1"/>
  <c r="I2334" i="24"/>
  <c r="N2334" i="24" s="1"/>
  <c r="I2335" i="24"/>
  <c r="Q2335" i="24" s="1"/>
  <c r="I2336" i="24"/>
  <c r="N2336" i="24" s="1"/>
  <c r="I2337" i="24"/>
  <c r="N2337" i="24" s="1"/>
  <c r="I2338" i="24"/>
  <c r="I2339" i="24"/>
  <c r="P2339" i="24" s="1"/>
  <c r="I2340" i="24"/>
  <c r="P2340" i="24" s="1"/>
  <c r="I2341" i="24"/>
  <c r="Q2341" i="24" s="1"/>
  <c r="I2342" i="24"/>
  <c r="N2342" i="24" s="1"/>
  <c r="I2343" i="24"/>
  <c r="I2344" i="24"/>
  <c r="I2345" i="24"/>
  <c r="P2345" i="24" s="1"/>
  <c r="I2346" i="24"/>
  <c r="Q2346" i="24" s="1"/>
  <c r="I2347" i="24"/>
  <c r="N2347" i="24" s="1"/>
  <c r="I2348" i="24"/>
  <c r="I2349" i="24"/>
  <c r="I2350" i="24"/>
  <c r="P2350" i="24" s="1"/>
  <c r="I2351" i="24"/>
  <c r="Q2351" i="24" s="1"/>
  <c r="I2352" i="24"/>
  <c r="N2352" i="24" s="1"/>
  <c r="I2353" i="24"/>
  <c r="I2354" i="24"/>
  <c r="I2355" i="24"/>
  <c r="P2355" i="24" s="1"/>
  <c r="I2356" i="24"/>
  <c r="Q2356" i="24" s="1"/>
  <c r="I2357" i="24"/>
  <c r="N2357" i="24" s="1"/>
  <c r="I2358" i="24"/>
  <c r="I2359" i="24"/>
  <c r="P2359" i="24" s="1"/>
  <c r="I2360" i="24"/>
  <c r="Q2360" i="24" s="1"/>
  <c r="I2361" i="24"/>
  <c r="N2361" i="24" s="1"/>
  <c r="I2362" i="24"/>
  <c r="N2362" i="24" s="1"/>
  <c r="I2363" i="24"/>
  <c r="Q2363" i="24" s="1"/>
  <c r="I2364" i="24"/>
  <c r="N2364" i="24" s="1"/>
  <c r="I2365" i="24"/>
  <c r="N2365" i="24" s="1"/>
  <c r="I2366" i="24"/>
  <c r="N2366" i="24" s="1"/>
  <c r="I2367" i="24"/>
  <c r="Q2367" i="24" s="1"/>
  <c r="I2368" i="24"/>
  <c r="N2368" i="24" s="1"/>
  <c r="I2369" i="24"/>
  <c r="N2369" i="24" s="1"/>
  <c r="I2370" i="24"/>
  <c r="P2370" i="24" s="1"/>
  <c r="I2371" i="24"/>
  <c r="N2371" i="24" s="1"/>
  <c r="I2372" i="24"/>
  <c r="N2372" i="24" s="1"/>
  <c r="I2373" i="24"/>
  <c r="N2373" i="24" s="1"/>
  <c r="I2374" i="24"/>
  <c r="N2374" i="24" s="1"/>
  <c r="I2375" i="24"/>
  <c r="Q2375" i="24" s="1"/>
  <c r="I2376" i="24"/>
  <c r="I2377" i="24"/>
  <c r="I2378" i="24"/>
  <c r="N2378" i="24" s="1"/>
  <c r="I2379" i="24"/>
  <c r="Q2379" i="24" s="1"/>
  <c r="I2380" i="24"/>
  <c r="N2380" i="24" s="1"/>
  <c r="I2381" i="24"/>
  <c r="N2381" i="24" s="1"/>
  <c r="I2382" i="24"/>
  <c r="P2382" i="24" s="1"/>
  <c r="I2383" i="24"/>
  <c r="N2383" i="24" s="1"/>
  <c r="I2384" i="24"/>
  <c r="N2384" i="24" s="1"/>
  <c r="I2385" i="24"/>
  <c r="Q2385" i="24" s="1"/>
  <c r="I2386" i="24"/>
  <c r="N2386" i="24" s="1"/>
  <c r="I2387" i="24"/>
  <c r="N2387" i="24" s="1"/>
  <c r="I2388" i="24"/>
  <c r="P2388" i="24" s="1"/>
  <c r="I2389" i="24"/>
  <c r="N2389" i="24" s="1"/>
  <c r="I2390" i="24"/>
  <c r="Q2390" i="24" s="1"/>
  <c r="I2391" i="24"/>
  <c r="P2391" i="24" s="1"/>
  <c r="I2392" i="24"/>
  <c r="M2392" i="24" s="1"/>
  <c r="I2393" i="24"/>
  <c r="N2393" i="24" s="1"/>
  <c r="I2394" i="24"/>
  <c r="L2394" i="24" s="1"/>
  <c r="I2395" i="24"/>
  <c r="P2395" i="24" s="1"/>
  <c r="I2396" i="24"/>
  <c r="Q2396" i="24" s="1"/>
  <c r="I2397" i="24"/>
  <c r="P2397" i="24" s="1"/>
  <c r="I2398" i="24"/>
  <c r="N2398" i="24" s="1"/>
  <c r="I2399" i="24"/>
  <c r="L2399" i="24" s="1"/>
  <c r="I2400" i="24"/>
  <c r="L2400" i="24" s="1"/>
  <c r="I2401" i="24"/>
  <c r="M2401" i="24" s="1"/>
  <c r="I2402" i="24"/>
  <c r="L2402" i="24" s="1"/>
  <c r="I2403" i="24"/>
  <c r="L2403" i="24" s="1"/>
  <c r="I2404" i="24"/>
  <c r="M2404" i="24" s="1"/>
  <c r="I2405" i="24"/>
  <c r="L2405" i="24" s="1"/>
  <c r="I2406" i="24"/>
  <c r="L2406" i="24" s="1"/>
  <c r="I2407" i="24"/>
  <c r="N2407" i="24" s="1"/>
  <c r="I2408" i="24"/>
  <c r="P2408" i="24" s="1"/>
  <c r="I2409" i="24"/>
  <c r="M2409" i="24" s="1"/>
  <c r="I2410" i="24"/>
  <c r="L2410" i="24" s="1"/>
  <c r="I2411" i="24"/>
  <c r="M2411" i="24" s="1"/>
  <c r="I2412" i="24"/>
  <c r="N2412" i="24" s="1"/>
  <c r="I2413" i="24"/>
  <c r="L2413" i="24" s="1"/>
  <c r="I2414" i="24"/>
  <c r="L2414" i="24" s="1"/>
  <c r="I2415" i="24"/>
  <c r="N2415" i="24" s="1"/>
  <c r="I2416" i="24"/>
  <c r="L2416" i="24" s="1"/>
  <c r="I2417" i="24"/>
  <c r="O2417" i="24" s="1"/>
  <c r="I2418" i="24"/>
  <c r="N2418" i="24" s="1"/>
  <c r="I2419" i="24"/>
  <c r="L2419" i="24" s="1"/>
  <c r="I2420" i="24"/>
  <c r="M2420" i="24" s="1"/>
  <c r="I2421" i="24"/>
  <c r="N2421" i="24" s="1"/>
  <c r="I2422" i="24"/>
  <c r="L2422" i="24" s="1"/>
  <c r="I2423" i="24"/>
  <c r="M2423" i="24" s="1"/>
  <c r="I2424" i="24"/>
  <c r="N2424" i="24" s="1"/>
  <c r="I2425" i="24"/>
  <c r="I2426" i="24"/>
  <c r="I2427" i="24"/>
  <c r="I2428" i="24"/>
  <c r="M2428" i="24" s="1"/>
  <c r="I2429" i="24"/>
  <c r="Q2429" i="24" s="1"/>
  <c r="I2430" i="24"/>
  <c r="L2430" i="24" s="1"/>
  <c r="I2431" i="24"/>
  <c r="L2431" i="24" s="1"/>
  <c r="I2432" i="24"/>
  <c r="M2432" i="24" s="1"/>
  <c r="I2433" i="24"/>
  <c r="Q2433" i="24" s="1"/>
  <c r="I2434" i="24"/>
  <c r="L2434" i="24" s="1"/>
  <c r="I2435" i="24"/>
  <c r="L2435" i="24" s="1"/>
  <c r="I2436" i="24"/>
  <c r="M2436" i="24" s="1"/>
  <c r="I2437" i="24"/>
  <c r="N2437" i="24" s="1"/>
  <c r="I2438" i="24"/>
  <c r="I2439" i="24"/>
  <c r="Q2439" i="24" s="1"/>
  <c r="I2440" i="24"/>
  <c r="N2440" i="24" s="1"/>
  <c r="I2441" i="24"/>
  <c r="I2442" i="24"/>
  <c r="L2442" i="24" s="1"/>
  <c r="I2443" i="24"/>
  <c r="M2443" i="24" s="1"/>
  <c r="I2444" i="24"/>
  <c r="I2445" i="24"/>
  <c r="L2445" i="24" s="1"/>
  <c r="I2446" i="24"/>
  <c r="M2446" i="24" s="1"/>
  <c r="I2447" i="24"/>
  <c r="Q2447" i="24" s="1"/>
  <c r="I2448" i="24"/>
  <c r="L2448" i="24" s="1"/>
  <c r="I2449" i="24"/>
  <c r="I2450" i="24"/>
  <c r="M2450" i="24" s="1"/>
  <c r="I2451" i="24"/>
  <c r="I2452" i="24"/>
  <c r="L2452" i="24" s="1"/>
  <c r="I2453" i="24"/>
  <c r="I2454" i="24"/>
  <c r="N2454" i="24" s="1"/>
  <c r="I2455" i="24"/>
  <c r="I2456" i="24"/>
  <c r="M2456" i="24" s="1"/>
  <c r="I2457" i="24"/>
  <c r="N2457" i="24" s="1"/>
  <c r="I2458" i="24"/>
  <c r="L2458" i="24" s="1"/>
  <c r="I2459" i="24"/>
  <c r="N2459" i="24" s="1"/>
  <c r="I2460" i="24"/>
  <c r="Q2460" i="24" s="1"/>
  <c r="I2461" i="24"/>
  <c r="L2461" i="24" s="1"/>
  <c r="I2462" i="24"/>
  <c r="M2462" i="24" s="1"/>
  <c r="I2463" i="24"/>
  <c r="I2464" i="24"/>
  <c r="O2464" i="24" s="1"/>
  <c r="I2465" i="24"/>
  <c r="I2466" i="24"/>
  <c r="Q2466" i="24" s="1"/>
  <c r="I2467" i="24"/>
  <c r="P2467" i="24" s="1"/>
  <c r="I2468" i="24"/>
  <c r="P2468" i="24" s="1"/>
  <c r="I2469" i="24"/>
  <c r="P2469" i="24" s="1"/>
  <c r="I2470" i="24"/>
  <c r="N2470" i="24" s="1"/>
  <c r="I2471" i="24"/>
  <c r="I2472" i="24"/>
  <c r="M2472" i="24" s="1"/>
  <c r="I2473" i="24"/>
  <c r="L2473" i="24" s="1"/>
  <c r="I2474" i="24"/>
  <c r="I2475" i="24"/>
  <c r="P2475" i="24" s="1"/>
  <c r="I2476" i="24"/>
  <c r="O2476" i="24" s="1"/>
  <c r="I2477" i="24"/>
  <c r="Q2477" i="24" s="1"/>
  <c r="I2478" i="24"/>
  <c r="P2478" i="24" s="1"/>
  <c r="I2479" i="24"/>
  <c r="P2479" i="24" s="1"/>
  <c r="I2480" i="24"/>
  <c r="N2480" i="24" s="1"/>
  <c r="I2481" i="24"/>
  <c r="I2482" i="24"/>
  <c r="N2482" i="24" s="1"/>
  <c r="I2483" i="24"/>
  <c r="L2483" i="24" s="1"/>
  <c r="I2484" i="24"/>
  <c r="M2484" i="24" s="1"/>
  <c r="I2485" i="24"/>
  <c r="I2486" i="24"/>
  <c r="O2486" i="24" s="1"/>
  <c r="I2487" i="24"/>
  <c r="I2488" i="24"/>
  <c r="P2488" i="24" s="1"/>
  <c r="I2489" i="24"/>
  <c r="M2489" i="24" s="1"/>
  <c r="I2490" i="24"/>
  <c r="O2490" i="24" s="1"/>
  <c r="I2491" i="24"/>
  <c r="I2492" i="24"/>
  <c r="M2492" i="24" s="1"/>
  <c r="I2493" i="24"/>
  <c r="Q2493" i="24" s="1"/>
  <c r="I2494" i="24"/>
  <c r="L2494" i="24" s="1"/>
  <c r="I2495" i="24"/>
  <c r="N2495" i="24" s="1"/>
  <c r="I2496" i="24"/>
  <c r="I2497" i="24"/>
  <c r="M2497" i="24" s="1"/>
  <c r="I2498" i="24"/>
  <c r="M2498" i="24" s="1"/>
  <c r="I2499" i="24"/>
  <c r="L2499" i="24" s="1"/>
  <c r="I2500" i="24"/>
  <c r="L2500" i="24" s="1"/>
  <c r="I2501" i="24"/>
  <c r="I2502" i="24"/>
  <c r="M2502" i="24" s="1"/>
  <c r="I2503" i="24"/>
  <c r="I2504" i="24"/>
  <c r="L2504" i="24" s="1"/>
  <c r="M9" i="29" l="1"/>
  <c r="U9" i="29"/>
  <c r="AH11" i="29"/>
  <c r="K7" i="29"/>
  <c r="BI9" i="29"/>
  <c r="AS9" i="29"/>
  <c r="AX9" i="29" s="1"/>
  <c r="F12" i="29"/>
  <c r="P2461" i="24"/>
  <c r="F13" i="29"/>
  <c r="F14" i="29"/>
  <c r="P2368" i="24"/>
  <c r="L1326" i="24"/>
  <c r="Q1292" i="24"/>
  <c r="L1592" i="24"/>
  <c r="R1592" i="24"/>
  <c r="P1532" i="24"/>
  <c r="O2397" i="24"/>
  <c r="R742" i="24"/>
  <c r="L688" i="24"/>
  <c r="R398" i="24"/>
  <c r="O391" i="24"/>
  <c r="L2397" i="24"/>
  <c r="P742" i="24"/>
  <c r="N1859" i="24"/>
  <c r="Q1704" i="24"/>
  <c r="R1608" i="24"/>
  <c r="Q1518" i="24"/>
  <c r="M1378" i="24"/>
  <c r="P1226" i="24"/>
  <c r="N987" i="24"/>
  <c r="R373" i="24"/>
  <c r="L2102" i="24"/>
  <c r="R2075" i="24"/>
  <c r="R2040" i="24"/>
  <c r="Q1617" i="24"/>
  <c r="P1592" i="24"/>
  <c r="Q1538" i="24"/>
  <c r="M1386" i="24"/>
  <c r="Q1383" i="24"/>
  <c r="Q690" i="24"/>
  <c r="Q2480" i="24"/>
  <c r="Q2104" i="24"/>
  <c r="R1873" i="24"/>
  <c r="R1615" i="24"/>
  <c r="R1610" i="24"/>
  <c r="L1608" i="24"/>
  <c r="N1590" i="24"/>
  <c r="N1572" i="24"/>
  <c r="M1534" i="24"/>
  <c r="Q1528" i="24"/>
  <c r="P1428" i="24"/>
  <c r="N777" i="24"/>
  <c r="P774" i="24"/>
  <c r="Q1664" i="24"/>
  <c r="Q1616" i="24"/>
  <c r="P1615" i="24"/>
  <c r="R1591" i="24"/>
  <c r="R743" i="24"/>
  <c r="Q700" i="24"/>
  <c r="O2467" i="24"/>
  <c r="P2277" i="24"/>
  <c r="R1906" i="24"/>
  <c r="P1698" i="24"/>
  <c r="L1664" i="24"/>
  <c r="O1646" i="24"/>
  <c r="P1635" i="24"/>
  <c r="M1628" i="24"/>
  <c r="O1616" i="24"/>
  <c r="L1615" i="24"/>
  <c r="L1591" i="24"/>
  <c r="P1581" i="24"/>
  <c r="P1302" i="24"/>
  <c r="P826" i="24"/>
  <c r="N761" i="24"/>
  <c r="N743" i="24"/>
  <c r="P702" i="24"/>
  <c r="L700" i="24"/>
  <c r="Q2440" i="24"/>
  <c r="L2437" i="24"/>
  <c r="M2369" i="24"/>
  <c r="P2280" i="24"/>
  <c r="Q2277" i="24"/>
  <c r="R1747" i="24"/>
  <c r="Q1732" i="24"/>
  <c r="P1680" i="24"/>
  <c r="P1648" i="24"/>
  <c r="M1636" i="24"/>
  <c r="P1627" i="24"/>
  <c r="Q1621" i="24"/>
  <c r="L1609" i="24"/>
  <c r="P1590" i="24"/>
  <c r="L1589" i="24"/>
  <c r="P1582" i="24"/>
  <c r="O1580" i="24"/>
  <c r="Q1508" i="24"/>
  <c r="Q1382" i="24"/>
  <c r="Q1358" i="24"/>
  <c r="O1296" i="24"/>
  <c r="Q1293" i="24"/>
  <c r="Q986" i="24"/>
  <c r="O828" i="24"/>
  <c r="O826" i="24"/>
  <c r="R599" i="24"/>
  <c r="N512" i="24"/>
  <c r="P493" i="24"/>
  <c r="Q442" i="24"/>
  <c r="Q313" i="24"/>
  <c r="Q2120" i="24"/>
  <c r="R1914" i="24"/>
  <c r="P1849" i="24"/>
  <c r="P1720" i="24"/>
  <c r="O1689" i="24"/>
  <c r="Q1686" i="24"/>
  <c r="P1681" i="24"/>
  <c r="L1680" i="24"/>
  <c r="L1674" i="24"/>
  <c r="P1663" i="24"/>
  <c r="P1660" i="24"/>
  <c r="L1648" i="24"/>
  <c r="P1402" i="24"/>
  <c r="O1376" i="24"/>
  <c r="P1093" i="24"/>
  <c r="M970" i="24"/>
  <c r="O858" i="24"/>
  <c r="Q702" i="24"/>
  <c r="O696" i="24"/>
  <c r="Q693" i="24"/>
  <c r="R591" i="24"/>
  <c r="R584" i="24"/>
  <c r="O389" i="24"/>
  <c r="P343" i="24"/>
  <c r="Q2369" i="24"/>
  <c r="P2181" i="24"/>
  <c r="L2104" i="24"/>
  <c r="N1906" i="24"/>
  <c r="L1875" i="24"/>
  <c r="L1873" i="24"/>
  <c r="M1700" i="24"/>
  <c r="M1690" i="24"/>
  <c r="P1685" i="24"/>
  <c r="L1682" i="24"/>
  <c r="Q1680" i="24"/>
  <c r="P1679" i="24"/>
  <c r="P1673" i="24"/>
  <c r="Q1648" i="24"/>
  <c r="P1647" i="24"/>
  <c r="M1617" i="24"/>
  <c r="M1616" i="24"/>
  <c r="R1609" i="24"/>
  <c r="R1589" i="24"/>
  <c r="N1574" i="24"/>
  <c r="P1564" i="24"/>
  <c r="O1561" i="24"/>
  <c r="N1558" i="24"/>
  <c r="P1539" i="24"/>
  <c r="P1448" i="24"/>
  <c r="P1445" i="24"/>
  <c r="P1442" i="24"/>
  <c r="P1048" i="24"/>
  <c r="P755" i="24"/>
  <c r="L748" i="24"/>
  <c r="L743" i="24"/>
  <c r="O742" i="24"/>
  <c r="P700" i="24"/>
  <c r="Q575" i="24"/>
  <c r="Q295" i="24"/>
  <c r="N2117" i="24"/>
  <c r="L2117" i="24"/>
  <c r="R2077" i="24"/>
  <c r="L2077" i="24"/>
  <c r="O2062" i="24"/>
  <c r="R2062" i="24"/>
  <c r="N1865" i="24"/>
  <c r="R1865" i="24"/>
  <c r="N1861" i="24"/>
  <c r="P1861" i="24"/>
  <c r="N1823" i="24"/>
  <c r="P1823" i="24"/>
  <c r="L1693" i="24"/>
  <c r="O1693" i="24"/>
  <c r="L1671" i="24"/>
  <c r="P1671" i="24"/>
  <c r="O1668" i="24"/>
  <c r="Q1668" i="24"/>
  <c r="L1668" i="24"/>
  <c r="L1665" i="24"/>
  <c r="P1665" i="24"/>
  <c r="L1657" i="24"/>
  <c r="P1657" i="24"/>
  <c r="O1654" i="24"/>
  <c r="Q1654" i="24"/>
  <c r="O1596" i="24"/>
  <c r="N1596" i="24"/>
  <c r="K1596" i="24" s="1"/>
  <c r="O1593" i="24"/>
  <c r="R1593" i="24"/>
  <c r="N1578" i="24"/>
  <c r="P1578" i="24"/>
  <c r="M2467" i="24"/>
  <c r="P2283" i="24"/>
  <c r="Q2280" i="24"/>
  <c r="Q2278" i="24"/>
  <c r="P2236" i="24"/>
  <c r="Q2233" i="24"/>
  <c r="N2160" i="24"/>
  <c r="Q2160" i="24"/>
  <c r="N2137" i="24"/>
  <c r="P2137" i="24"/>
  <c r="N2126" i="24"/>
  <c r="Q2126" i="24"/>
  <c r="R2065" i="24"/>
  <c r="P2065" i="24"/>
  <c r="R1938" i="24"/>
  <c r="N1938" i="24"/>
  <c r="O1864" i="24"/>
  <c r="N1864" i="24"/>
  <c r="O1857" i="24"/>
  <c r="L1857" i="24"/>
  <c r="O1692" i="24"/>
  <c r="Q1692" i="24"/>
  <c r="L1670" i="24"/>
  <c r="Q1670" i="24"/>
  <c r="O1602" i="24"/>
  <c r="R1602" i="24"/>
  <c r="N2179" i="24"/>
  <c r="Q2179" i="24"/>
  <c r="N2155" i="24"/>
  <c r="Q2155" i="24"/>
  <c r="N2140" i="24"/>
  <c r="P2140" i="24"/>
  <c r="N2129" i="24"/>
  <c r="L2129" i="24"/>
  <c r="L1712" i="24"/>
  <c r="P1712" i="24"/>
  <c r="O1684" i="24"/>
  <c r="L1684" i="24"/>
  <c r="L1669" i="24"/>
  <c r="P1669" i="24"/>
  <c r="Q1666" i="24"/>
  <c r="O1656" i="24"/>
  <c r="Q1656" i="24"/>
  <c r="L1656" i="24"/>
  <c r="N1620" i="24"/>
  <c r="L1620" i="24"/>
  <c r="N1580" i="24"/>
  <c r="L1580" i="24"/>
  <c r="P1580" i="24"/>
  <c r="Q2482" i="24"/>
  <c r="N2221" i="24"/>
  <c r="Q2221" i="24"/>
  <c r="Q2488" i="24"/>
  <c r="M2482" i="24"/>
  <c r="Q2459" i="24"/>
  <c r="P2456" i="24"/>
  <c r="Q2352" i="24"/>
  <c r="P2326" i="24"/>
  <c r="O2323" i="24"/>
  <c r="Q2292" i="24"/>
  <c r="M2263" i="24"/>
  <c r="Q2244" i="24"/>
  <c r="L2241" i="24"/>
  <c r="N2150" i="24"/>
  <c r="Q2150" i="24"/>
  <c r="Q2117" i="24"/>
  <c r="N2114" i="24"/>
  <c r="Q2114" i="24"/>
  <c r="P2077" i="24"/>
  <c r="Q1694" i="24"/>
  <c r="L1694" i="24"/>
  <c r="O1672" i="24"/>
  <c r="L1672" i="24"/>
  <c r="Q1658" i="24"/>
  <c r="L1658" i="24"/>
  <c r="N1655" i="24"/>
  <c r="P1655" i="24"/>
  <c r="N1644" i="24"/>
  <c r="P1644" i="24"/>
  <c r="P1604" i="24"/>
  <c r="N1604" i="24"/>
  <c r="O1594" i="24"/>
  <c r="L1594" i="24"/>
  <c r="O1579" i="24"/>
  <c r="R1579" i="24"/>
  <c r="R1569" i="24"/>
  <c r="Q993" i="24"/>
  <c r="Q2181" i="24"/>
  <c r="Q1700" i="24"/>
  <c r="Q1698" i="24"/>
  <c r="L1569" i="24"/>
  <c r="L1564" i="24"/>
  <c r="P1562" i="24"/>
  <c r="L1532" i="24"/>
  <c r="M1528" i="24"/>
  <c r="P1518" i="24"/>
  <c r="Q1514" i="24"/>
  <c r="L1508" i="24"/>
  <c r="P1400" i="24"/>
  <c r="L1383" i="24"/>
  <c r="P1378" i="24"/>
  <c r="Q1376" i="24"/>
  <c r="O1370" i="24"/>
  <c r="P1304" i="24"/>
  <c r="P1296" i="24"/>
  <c r="P1292" i="24"/>
  <c r="Q1285" i="24"/>
  <c r="P1257" i="24"/>
  <c r="Q1252" i="24"/>
  <c r="P1095" i="24"/>
  <c r="Q1001" i="24"/>
  <c r="N995" i="24"/>
  <c r="J995" i="24" s="1"/>
  <c r="O993" i="24"/>
  <c r="R877" i="24"/>
  <c r="P874" i="24"/>
  <c r="P834" i="24"/>
  <c r="P766" i="24"/>
  <c r="P659" i="24"/>
  <c r="Q591" i="24"/>
  <c r="P389" i="24"/>
  <c r="P387" i="24"/>
  <c r="O375" i="24"/>
  <c r="O373" i="24"/>
  <c r="Q304" i="24"/>
  <c r="Q1524" i="24"/>
  <c r="Q1522" i="24"/>
  <c r="M1518" i="24"/>
  <c r="O1304" i="24"/>
  <c r="Q1253" i="24"/>
  <c r="P1252" i="24"/>
  <c r="P699" i="24"/>
  <c r="Q695" i="24"/>
  <c r="Q577" i="24"/>
  <c r="Q319" i="24"/>
  <c r="M2104" i="24"/>
  <c r="Q2102" i="24"/>
  <c r="P1609" i="24"/>
  <c r="P1608" i="24"/>
  <c r="O1592" i="24"/>
  <c r="O1591" i="24"/>
  <c r="P1589" i="24"/>
  <c r="P1572" i="24"/>
  <c r="R1564" i="24"/>
  <c r="R1563" i="24"/>
  <c r="R1561" i="24"/>
  <c r="Q1534" i="24"/>
  <c r="Q1532" i="24"/>
  <c r="P1531" i="24"/>
  <c r="M1524" i="24"/>
  <c r="M1522" i="24"/>
  <c r="P1432" i="24"/>
  <c r="M1312" i="24"/>
  <c r="Q1309" i="24"/>
  <c r="M1304" i="24"/>
  <c r="Q1276" i="24"/>
  <c r="O1253" i="24"/>
  <c r="O1252" i="24"/>
  <c r="R1152" i="24"/>
  <c r="Q1109" i="24"/>
  <c r="Q1102" i="24"/>
  <c r="Q1099" i="24"/>
  <c r="L1064" i="24"/>
  <c r="L1000" i="24"/>
  <c r="N986" i="24"/>
  <c r="O866" i="24"/>
  <c r="O777" i="24"/>
  <c r="O761" i="24"/>
  <c r="R746" i="24"/>
  <c r="M700" i="24"/>
  <c r="O699" i="24"/>
  <c r="P696" i="24"/>
  <c r="L695" i="24"/>
  <c r="L690" i="24"/>
  <c r="P639" i="24"/>
  <c r="O609" i="24"/>
  <c r="M595" i="24"/>
  <c r="Q590" i="24"/>
  <c r="L577" i="24"/>
  <c r="M575" i="24"/>
  <c r="P379" i="24"/>
  <c r="Q337" i="24"/>
  <c r="P319" i="24"/>
  <c r="M309" i="24"/>
  <c r="R1614" i="24"/>
  <c r="R1588" i="24"/>
  <c r="Q1512" i="24"/>
  <c r="O1344" i="24"/>
  <c r="L1344" i="24"/>
  <c r="P1344" i="24"/>
  <c r="L1324" i="24"/>
  <c r="Q1324" i="24"/>
  <c r="P1118" i="24"/>
  <c r="Q1118" i="24"/>
  <c r="R873" i="24"/>
  <c r="P873" i="24"/>
  <c r="P758" i="24"/>
  <c r="L758" i="24"/>
  <c r="O758" i="24"/>
  <c r="M739" i="24"/>
  <c r="N739" i="24"/>
  <c r="R739" i="24"/>
  <c r="P208" i="24"/>
  <c r="M208" i="24"/>
  <c r="L2498" i="24"/>
  <c r="M2440" i="24"/>
  <c r="P2369" i="24"/>
  <c r="M2368" i="24"/>
  <c r="Q2307" i="24"/>
  <c r="M2298" i="24"/>
  <c r="P2252" i="24"/>
  <c r="O2246" i="24"/>
  <c r="Q2237" i="24"/>
  <c r="M2236" i="24"/>
  <c r="P2211" i="24"/>
  <c r="Q2209" i="24"/>
  <c r="Q2203" i="24"/>
  <c r="O2152" i="24"/>
  <c r="N1871" i="24"/>
  <c r="P1865" i="24"/>
  <c r="M1732" i="24"/>
  <c r="M1720" i="24"/>
  <c r="Q1676" i="24"/>
  <c r="P1661" i="24"/>
  <c r="L1660" i="24"/>
  <c r="Q1652" i="24"/>
  <c r="P1651" i="24"/>
  <c r="L1644" i="24"/>
  <c r="P1614" i="24"/>
  <c r="N1606" i="24"/>
  <c r="N1602" i="24"/>
  <c r="R1596" i="24"/>
  <c r="L1596" i="24"/>
  <c r="P1588" i="24"/>
  <c r="P1585" i="24"/>
  <c r="L1581" i="24"/>
  <c r="P1577" i="24"/>
  <c r="R1572" i="24"/>
  <c r="L1572" i="24"/>
  <c r="R1565" i="24"/>
  <c r="L1561" i="24"/>
  <c r="M1538" i="24"/>
  <c r="L1534" i="24"/>
  <c r="Q1526" i="24"/>
  <c r="L1524" i="24"/>
  <c r="L1514" i="24"/>
  <c r="P1512" i="24"/>
  <c r="O1490" i="24"/>
  <c r="P1490" i="24"/>
  <c r="M1484" i="24"/>
  <c r="Q1484" i="24"/>
  <c r="P1398" i="24"/>
  <c r="M1398" i="24"/>
  <c r="P1390" i="24"/>
  <c r="L1369" i="24"/>
  <c r="O1369" i="24"/>
  <c r="O1356" i="24"/>
  <c r="M1356" i="24"/>
  <c r="P1356" i="24"/>
  <c r="P1346" i="24"/>
  <c r="Q1346" i="24"/>
  <c r="N1321" i="24"/>
  <c r="L1321" i="24"/>
  <c r="P1321" i="24"/>
  <c r="N1315" i="24"/>
  <c r="O1315" i="24"/>
  <c r="Q1315" i="24"/>
  <c r="N1260" i="24"/>
  <c r="P1260" i="24"/>
  <c r="Q1260" i="24"/>
  <c r="N1244" i="24"/>
  <c r="Q1244" i="24"/>
  <c r="P1224" i="24"/>
  <c r="R1165" i="24"/>
  <c r="O1124" i="24"/>
  <c r="O1097" i="24"/>
  <c r="M1097" i="24"/>
  <c r="P1097" i="24"/>
  <c r="Q1091" i="24"/>
  <c r="O1065" i="24"/>
  <c r="Q1065" i="24"/>
  <c r="P1035" i="24"/>
  <c r="O1033" i="24"/>
  <c r="Q1033" i="24"/>
  <c r="N890" i="24"/>
  <c r="O890" i="24"/>
  <c r="L755" i="24"/>
  <c r="N755" i="24"/>
  <c r="M702" i="24"/>
  <c r="O702" i="24"/>
  <c r="M679" i="24"/>
  <c r="L679" i="24"/>
  <c r="O578" i="24"/>
  <c r="M578" i="24"/>
  <c r="L381" i="24"/>
  <c r="O381" i="24"/>
  <c r="P381" i="24"/>
  <c r="O311" i="24"/>
  <c r="P311" i="24"/>
  <c r="P219" i="24"/>
  <c r="M219" i="24"/>
  <c r="M1457" i="24"/>
  <c r="O1457" i="24"/>
  <c r="P1457" i="24"/>
  <c r="N1368" i="24"/>
  <c r="O1368" i="24"/>
  <c r="P1368" i="24"/>
  <c r="N1248" i="24"/>
  <c r="P1248" i="24"/>
  <c r="P773" i="24"/>
  <c r="O773" i="24"/>
  <c r="L305" i="24"/>
  <c r="P305" i="24"/>
  <c r="M2479" i="24"/>
  <c r="Q2468" i="24"/>
  <c r="L2440" i="24"/>
  <c r="P2414" i="24"/>
  <c r="M2389" i="24"/>
  <c r="P2307" i="24"/>
  <c r="Q2276" i="24"/>
  <c r="Q2258" i="24"/>
  <c r="M2252" i="24"/>
  <c r="M2237" i="24"/>
  <c r="Q2230" i="24"/>
  <c r="Q2212" i="24"/>
  <c r="M2211" i="24"/>
  <c r="L2209" i="24"/>
  <c r="P2203" i="24"/>
  <c r="P2200" i="24"/>
  <c r="Q2180" i="24"/>
  <c r="P2166" i="24"/>
  <c r="L2160" i="24"/>
  <c r="M2152" i="24"/>
  <c r="L2150" i="24"/>
  <c r="P2074" i="24"/>
  <c r="Q1736" i="24"/>
  <c r="P1676" i="24"/>
  <c r="P1652" i="24"/>
  <c r="O1614" i="24"/>
  <c r="O1588" i="24"/>
  <c r="O1585" i="24"/>
  <c r="O1577" i="24"/>
  <c r="R1573" i="24"/>
  <c r="R1568" i="24"/>
  <c r="P1566" i="24"/>
  <c r="P1565" i="24"/>
  <c r="P1526" i="24"/>
  <c r="M1512" i="24"/>
  <c r="Q1500" i="24"/>
  <c r="L1377" i="24"/>
  <c r="P1377" i="24"/>
  <c r="Q1368" i="24"/>
  <c r="L1345" i="24"/>
  <c r="O1345" i="24"/>
  <c r="Q1345" i="24"/>
  <c r="L1332" i="24"/>
  <c r="P1332" i="24"/>
  <c r="Q1332" i="24"/>
  <c r="L1297" i="24"/>
  <c r="Q1297" i="24"/>
  <c r="N1284" i="24"/>
  <c r="Q1284" i="24"/>
  <c r="N1230" i="24"/>
  <c r="P1230" i="24"/>
  <c r="O1021" i="24"/>
  <c r="P1021" i="24"/>
  <c r="Q1021" i="24"/>
  <c r="N892" i="24"/>
  <c r="R892" i="24"/>
  <c r="L655" i="24"/>
  <c r="Q655" i="24"/>
  <c r="N596" i="24"/>
  <c r="M596" i="24"/>
  <c r="Q596" i="24"/>
  <c r="R596" i="24"/>
  <c r="P430" i="24"/>
  <c r="O430" i="24"/>
  <c r="M345" i="24"/>
  <c r="P345" i="24"/>
  <c r="Q345" i="24"/>
  <c r="R1585" i="24"/>
  <c r="R1577" i="24"/>
  <c r="N1232" i="24"/>
  <c r="P1232" i="24"/>
  <c r="Q1232" i="24"/>
  <c r="L1003" i="24"/>
  <c r="O1003" i="24"/>
  <c r="N805" i="24"/>
  <c r="P805" i="24"/>
  <c r="O689" i="24"/>
  <c r="P689" i="24"/>
  <c r="Q689" i="24"/>
  <c r="L657" i="24"/>
  <c r="M657" i="24"/>
  <c r="P657" i="24"/>
  <c r="Q657" i="24"/>
  <c r="L2486" i="24"/>
  <c r="M2468" i="24"/>
  <c r="P2457" i="24"/>
  <c r="Q2448" i="24"/>
  <c r="Q2334" i="24"/>
  <c r="M2307" i="24"/>
  <c r="L2290" i="24"/>
  <c r="Q2283" i="24"/>
  <c r="Q2279" i="24"/>
  <c r="P2232" i="24"/>
  <c r="M2212" i="24"/>
  <c r="Q2153" i="24"/>
  <c r="Q2129" i="24"/>
  <c r="L2074" i="24"/>
  <c r="R2049" i="24"/>
  <c r="R2046" i="24"/>
  <c r="R2004" i="24"/>
  <c r="P1864" i="24"/>
  <c r="P1859" i="24"/>
  <c r="R1857" i="24"/>
  <c r="R1851" i="24"/>
  <c r="R1837" i="24"/>
  <c r="O1752" i="24"/>
  <c r="R1749" i="24"/>
  <c r="P1736" i="24"/>
  <c r="Q1690" i="24"/>
  <c r="P1684" i="24"/>
  <c r="P1677" i="24"/>
  <c r="L1676" i="24"/>
  <c r="P1672" i="24"/>
  <c r="P1664" i="24"/>
  <c r="Q1660" i="24"/>
  <c r="L1652" i="24"/>
  <c r="O1648" i="24"/>
  <c r="Q1644" i="24"/>
  <c r="Q1643" i="24"/>
  <c r="P1636" i="24"/>
  <c r="P1620" i="24"/>
  <c r="M1618" i="24"/>
  <c r="L1614" i="24"/>
  <c r="P1612" i="24"/>
  <c r="O1601" i="24"/>
  <c r="P1595" i="24"/>
  <c r="L1588" i="24"/>
  <c r="R1581" i="24"/>
  <c r="L1573" i="24"/>
  <c r="R1571" i="24"/>
  <c r="P1569" i="24"/>
  <c r="O1568" i="24"/>
  <c r="L1565" i="24"/>
  <c r="O1564" i="24"/>
  <c r="L1526" i="24"/>
  <c r="P1523" i="24"/>
  <c r="O1500" i="24"/>
  <c r="M1492" i="24"/>
  <c r="Q1492" i="24"/>
  <c r="O1482" i="24"/>
  <c r="P1482" i="24"/>
  <c r="N1424" i="24"/>
  <c r="O1424" i="24"/>
  <c r="P1424" i="24"/>
  <c r="N1382" i="24"/>
  <c r="L1382" i="24"/>
  <c r="O1382" i="24"/>
  <c r="L1368" i="24"/>
  <c r="Q1344" i="24"/>
  <c r="Q1337" i="24"/>
  <c r="O1337" i="24"/>
  <c r="O1324" i="24"/>
  <c r="N1317" i="24"/>
  <c r="L1317" i="24"/>
  <c r="O1317" i="24"/>
  <c r="M1272" i="24"/>
  <c r="P1272" i="24"/>
  <c r="M1248" i="24"/>
  <c r="N1246" i="24"/>
  <c r="P1246" i="24"/>
  <c r="M1232" i="24"/>
  <c r="M1101" i="24"/>
  <c r="Q1101" i="24"/>
  <c r="O1067" i="24"/>
  <c r="P1067" i="24"/>
  <c r="Q1067" i="24"/>
  <c r="O1031" i="24"/>
  <c r="P1031" i="24"/>
  <c r="R817" i="24"/>
  <c r="P817" i="24"/>
  <c r="N810" i="24"/>
  <c r="P810" i="24"/>
  <c r="N773" i="24"/>
  <c r="P770" i="24"/>
  <c r="R758" i="24"/>
  <c r="N753" i="24"/>
  <c r="L753" i="24"/>
  <c r="R753" i="24"/>
  <c r="P745" i="24"/>
  <c r="O745" i="24"/>
  <c r="L739" i="24"/>
  <c r="O705" i="24"/>
  <c r="Q705" i="24"/>
  <c r="M690" i="24"/>
  <c r="O690" i="24"/>
  <c r="O688" i="24"/>
  <c r="M688" i="24"/>
  <c r="P688" i="24"/>
  <c r="P647" i="24"/>
  <c r="L647" i="24"/>
  <c r="M647" i="24"/>
  <c r="Q647" i="24"/>
  <c r="M613" i="24"/>
  <c r="Q613" i="24"/>
  <c r="M592" i="24"/>
  <c r="N592" i="24"/>
  <c r="K592" i="24" s="1"/>
  <c r="O592" i="24"/>
  <c r="Q592" i="24"/>
  <c r="L383" i="24"/>
  <c r="O383" i="24"/>
  <c r="P1313" i="24"/>
  <c r="Q1304" i="24"/>
  <c r="L1304" i="24"/>
  <c r="M1302" i="24"/>
  <c r="M1270" i="24"/>
  <c r="Q1228" i="24"/>
  <c r="P843" i="24"/>
  <c r="R837" i="24"/>
  <c r="P669" i="24"/>
  <c r="Q641" i="24"/>
  <c r="R611" i="24"/>
  <c r="P577" i="24"/>
  <c r="O576" i="24"/>
  <c r="L575" i="24"/>
  <c r="N521" i="24"/>
  <c r="R514" i="24"/>
  <c r="R986" i="24"/>
  <c r="Q2470" i="24"/>
  <c r="O1728" i="24"/>
  <c r="Q1728" i="24"/>
  <c r="O1678" i="24"/>
  <c r="P1678" i="24"/>
  <c r="O1662" i="24"/>
  <c r="P1662" i="24"/>
  <c r="N1650" i="24"/>
  <c r="L1650" i="24"/>
  <c r="P1650" i="24"/>
  <c r="N1645" i="24"/>
  <c r="P1645" i="24"/>
  <c r="P1607" i="24"/>
  <c r="L1607" i="24"/>
  <c r="O1605" i="24"/>
  <c r="L1605" i="24"/>
  <c r="P1570" i="24"/>
  <c r="N1570" i="24"/>
  <c r="O1567" i="24"/>
  <c r="R1567" i="24"/>
  <c r="M1536" i="24"/>
  <c r="P1536" i="24"/>
  <c r="L1536" i="24"/>
  <c r="O1527" i="24"/>
  <c r="P1527" i="24"/>
  <c r="L1510" i="24"/>
  <c r="Q1510" i="24"/>
  <c r="M1510" i="24"/>
  <c r="L1453" i="24"/>
  <c r="P1453" i="24"/>
  <c r="P1384" i="24"/>
  <c r="M1384" i="24"/>
  <c r="O1359" i="24"/>
  <c r="P1359" i="24"/>
  <c r="N1318" i="24"/>
  <c r="M1318" i="24"/>
  <c r="L2495" i="24"/>
  <c r="P2489" i="24"/>
  <c r="L2482" i="24"/>
  <c r="M2480" i="24"/>
  <c r="P2470" i="24"/>
  <c r="M2469" i="24"/>
  <c r="L2468" i="24"/>
  <c r="O2462" i="24"/>
  <c r="O2457" i="24"/>
  <c r="O2454" i="24"/>
  <c r="P2450" i="24"/>
  <c r="O2414" i="24"/>
  <c r="L2408" i="24"/>
  <c r="Q2406" i="24"/>
  <c r="L2389" i="24"/>
  <c r="Q2383" i="24"/>
  <c r="Q2380" i="24"/>
  <c r="L2369" i="24"/>
  <c r="Q2357" i="24"/>
  <c r="L2352" i="24"/>
  <c r="P2336" i="24"/>
  <c r="M2334" i="24"/>
  <c r="M2323" i="24"/>
  <c r="P2317" i="24"/>
  <c r="M2315" i="24"/>
  <c r="L2307" i="24"/>
  <c r="Q2304" i="24"/>
  <c r="P2303" i="24"/>
  <c r="M2294" i="24"/>
  <c r="L2292" i="24"/>
  <c r="P2286" i="24"/>
  <c r="L2284" i="24"/>
  <c r="M2283" i="24"/>
  <c r="L2281" i="24"/>
  <c r="M2280" i="24"/>
  <c r="P2279" i="24"/>
  <c r="L2278" i="24"/>
  <c r="M2277" i="24"/>
  <c r="P2276" i="24"/>
  <c r="Q2274" i="24"/>
  <c r="L2271" i="24"/>
  <c r="O2255" i="24"/>
  <c r="Q2253" i="24"/>
  <c r="M2246" i="24"/>
  <c r="L2237" i="24"/>
  <c r="M2233" i="24"/>
  <c r="M2232" i="24"/>
  <c r="L2230" i="24"/>
  <c r="Q2222" i="24"/>
  <c r="Q2218" i="24"/>
  <c r="L2216" i="24"/>
  <c r="L2213" i="24"/>
  <c r="L2212" i="24"/>
  <c r="M2203" i="24"/>
  <c r="Q2201" i="24"/>
  <c r="O2200" i="24"/>
  <c r="M2181" i="24"/>
  <c r="P2180" i="24"/>
  <c r="P2179" i="24"/>
  <c r="P2155" i="24"/>
  <c r="M2140" i="24"/>
  <c r="Q2138" i="24"/>
  <c r="O2137" i="24"/>
  <c r="P2068" i="24"/>
  <c r="R2066" i="24"/>
  <c r="P2062" i="24"/>
  <c r="P2061" i="24"/>
  <c r="R2055" i="24"/>
  <c r="R2050" i="24"/>
  <c r="N2046" i="24"/>
  <c r="R1992" i="24"/>
  <c r="N1914" i="24"/>
  <c r="R1891" i="24"/>
  <c r="L1865" i="24"/>
  <c r="N1851" i="24"/>
  <c r="J1851" i="24" s="1"/>
  <c r="N1849" i="24"/>
  <c r="R1843" i="24"/>
  <c r="N1837" i="24"/>
  <c r="R1835" i="24"/>
  <c r="P1829" i="24"/>
  <c r="M1741" i="24"/>
  <c r="M1736" i="24"/>
  <c r="O1720" i="24"/>
  <c r="L1720" i="24"/>
  <c r="Q1716" i="24"/>
  <c r="Q1714" i="24"/>
  <c r="Q1706" i="24"/>
  <c r="P1704" i="24"/>
  <c r="O1694" i="24"/>
  <c r="P1694" i="24"/>
  <c r="M1692" i="24"/>
  <c r="P1683" i="24"/>
  <c r="O1682" i="24"/>
  <c r="P1682" i="24"/>
  <c r="P1667" i="24"/>
  <c r="O1666" i="24"/>
  <c r="P1666" i="24"/>
  <c r="N1649" i="24"/>
  <c r="P1649" i="24"/>
  <c r="N1624" i="24"/>
  <c r="M1624" i="24"/>
  <c r="L1603" i="24"/>
  <c r="R1603" i="24"/>
  <c r="O1603" i="24"/>
  <c r="L1593" i="24"/>
  <c r="P1593" i="24"/>
  <c r="L1587" i="24"/>
  <c r="O1587" i="24"/>
  <c r="N1584" i="24"/>
  <c r="O1584" i="24"/>
  <c r="N1576" i="24"/>
  <c r="K1576" i="24" s="1"/>
  <c r="O1576" i="24"/>
  <c r="P1576" i="24"/>
  <c r="L1576" i="24"/>
  <c r="L1502" i="24"/>
  <c r="P1502" i="24"/>
  <c r="M1502" i="24"/>
  <c r="L1494" i="24"/>
  <c r="P1494" i="24"/>
  <c r="M1494" i="24"/>
  <c r="L1486" i="24"/>
  <c r="P1486" i="24"/>
  <c r="M1486" i="24"/>
  <c r="L1478" i="24"/>
  <c r="P1478" i="24"/>
  <c r="M1478" i="24"/>
  <c r="N1414" i="24"/>
  <c r="K1414" i="24" s="1"/>
  <c r="O1414" i="24"/>
  <c r="P1414" i="24"/>
  <c r="M1414" i="24"/>
  <c r="N1406" i="24"/>
  <c r="P1406" i="24"/>
  <c r="L1320" i="24"/>
  <c r="Q1320" i="24"/>
  <c r="N1268" i="24"/>
  <c r="J1268" i="24" s="1"/>
  <c r="P1268" i="24"/>
  <c r="L1268" i="24"/>
  <c r="O1268" i="24"/>
  <c r="Q1268" i="24"/>
  <c r="P2454" i="24"/>
  <c r="L2480" i="24"/>
  <c r="M2478" i="24"/>
  <c r="M2470" i="24"/>
  <c r="P2466" i="24"/>
  <c r="L2464" i="24"/>
  <c r="P2458" i="24"/>
  <c r="M2454" i="24"/>
  <c r="Q2452" i="24"/>
  <c r="P2440" i="24"/>
  <c r="Q2415" i="24"/>
  <c r="M2396" i="24"/>
  <c r="L2390" i="24"/>
  <c r="P2383" i="24"/>
  <c r="P2381" i="24"/>
  <c r="L2357" i="24"/>
  <c r="L2334" i="24"/>
  <c r="M2331" i="24"/>
  <c r="M2317" i="24"/>
  <c r="M2304" i="24"/>
  <c r="M2303" i="24"/>
  <c r="M2289" i="24"/>
  <c r="Q2287" i="24"/>
  <c r="M2286" i="24"/>
  <c r="L2283" i="24"/>
  <c r="L2280" i="24"/>
  <c r="M2279" i="24"/>
  <c r="L2277" i="24"/>
  <c r="M2276" i="24"/>
  <c r="Q2267" i="24"/>
  <c r="M2255" i="24"/>
  <c r="O2240" i="24"/>
  <c r="L2233" i="24"/>
  <c r="P2223" i="24"/>
  <c r="P2222" i="24"/>
  <c r="L2218" i="24"/>
  <c r="L2203" i="24"/>
  <c r="L2201" i="24"/>
  <c r="M2200" i="24"/>
  <c r="L2181" i="24"/>
  <c r="M2180" i="24"/>
  <c r="L2179" i="24"/>
  <c r="L2155" i="24"/>
  <c r="L2140" i="24"/>
  <c r="L2138" i="24"/>
  <c r="M2137" i="24"/>
  <c r="Q2131" i="24"/>
  <c r="P2129" i="24"/>
  <c r="Q2110" i="24"/>
  <c r="Q2107" i="24"/>
  <c r="Q2098" i="24"/>
  <c r="P2092" i="24"/>
  <c r="P2085" i="24"/>
  <c r="O2076" i="24"/>
  <c r="R2074" i="24"/>
  <c r="L2073" i="24"/>
  <c r="P2070" i="24"/>
  <c r="O2068" i="24"/>
  <c r="P2066" i="24"/>
  <c r="N2062" i="24"/>
  <c r="J2062" i="24" s="1"/>
  <c r="L2061" i="24"/>
  <c r="P2050" i="24"/>
  <c r="R2036" i="24"/>
  <c r="R1976" i="24"/>
  <c r="R1946" i="24"/>
  <c r="R1910" i="24"/>
  <c r="P1905" i="24"/>
  <c r="N1876" i="24"/>
  <c r="N1872" i="24"/>
  <c r="O1845" i="24"/>
  <c r="L1837" i="24"/>
  <c r="P1835" i="24"/>
  <c r="R1748" i="24"/>
  <c r="L1736" i="24"/>
  <c r="P1728" i="24"/>
  <c r="M1716" i="24"/>
  <c r="O1712" i="24"/>
  <c r="Q1712" i="24"/>
  <c r="O1698" i="24"/>
  <c r="L1698" i="24"/>
  <c r="O1686" i="24"/>
  <c r="P1686" i="24"/>
  <c r="Q1678" i="24"/>
  <c r="O1670" i="24"/>
  <c r="P1670" i="24"/>
  <c r="Q1662" i="24"/>
  <c r="N1654" i="24"/>
  <c r="P1654" i="24"/>
  <c r="L1654" i="24"/>
  <c r="Q1650" i="24"/>
  <c r="N1640" i="24"/>
  <c r="M1640" i="24"/>
  <c r="N1632" i="24"/>
  <c r="M1632" i="24"/>
  <c r="N1623" i="24"/>
  <c r="P1623" i="24"/>
  <c r="N1621" i="24"/>
  <c r="L1621" i="24"/>
  <c r="P1621" i="24"/>
  <c r="L1612" i="24"/>
  <c r="R1612" i="24"/>
  <c r="O1612" i="24"/>
  <c r="O1610" i="24"/>
  <c r="P1610" i="24"/>
  <c r="L1610" i="24"/>
  <c r="P1583" i="24"/>
  <c r="O1583" i="24"/>
  <c r="M1520" i="24"/>
  <c r="P1520" i="24"/>
  <c r="L1520" i="24"/>
  <c r="N1396" i="24"/>
  <c r="P1396" i="24"/>
  <c r="Q1308" i="24"/>
  <c r="P1308" i="24"/>
  <c r="O1308" i="24"/>
  <c r="P1300" i="24"/>
  <c r="Q1300" i="24"/>
  <c r="L1300" i="24"/>
  <c r="P1288" i="24"/>
  <c r="M1288" i="24"/>
  <c r="L2478" i="24"/>
  <c r="L2470" i="24"/>
  <c r="L2466" i="24"/>
  <c r="Q2454" i="24"/>
  <c r="L2454" i="24"/>
  <c r="Q2435" i="24"/>
  <c r="Q2424" i="24"/>
  <c r="L2417" i="24"/>
  <c r="P2407" i="24"/>
  <c r="L2396" i="24"/>
  <c r="L2384" i="24"/>
  <c r="O2381" i="24"/>
  <c r="L2362" i="24"/>
  <c r="Q2318" i="24"/>
  <c r="L2304" i="24"/>
  <c r="L2289" i="24"/>
  <c r="P2287" i="24"/>
  <c r="L2267" i="24"/>
  <c r="Q2261" i="24"/>
  <c r="L2256" i="24"/>
  <c r="L2250" i="24"/>
  <c r="M2240" i="24"/>
  <c r="L2223" i="24"/>
  <c r="L2158" i="24"/>
  <c r="M2133" i="24"/>
  <c r="P2124" i="24"/>
  <c r="P2107" i="24"/>
  <c r="Q2094" i="24"/>
  <c r="L2062" i="24"/>
  <c r="P2054" i="24"/>
  <c r="R2051" i="24"/>
  <c r="R2012" i="24"/>
  <c r="R1960" i="24"/>
  <c r="N1946" i="24"/>
  <c r="R1936" i="24"/>
  <c r="R1922" i="24"/>
  <c r="P1886" i="24"/>
  <c r="R1775" i="24"/>
  <c r="R1745" i="24"/>
  <c r="M1742" i="24"/>
  <c r="Q1730" i="24"/>
  <c r="L1728" i="24"/>
  <c r="Q1722" i="24"/>
  <c r="O1704" i="24"/>
  <c r="L1704" i="24"/>
  <c r="O1697" i="24"/>
  <c r="O1690" i="24"/>
  <c r="L1690" i="24"/>
  <c r="L1678" i="24"/>
  <c r="P1675" i="24"/>
  <c r="O1674" i="24"/>
  <c r="P1674" i="24"/>
  <c r="L1662" i="24"/>
  <c r="P1659" i="24"/>
  <c r="O1658" i="24"/>
  <c r="P1658" i="24"/>
  <c r="N1653" i="24"/>
  <c r="P1653" i="24"/>
  <c r="O1650" i="24"/>
  <c r="N1646" i="24"/>
  <c r="K1646" i="24" s="1"/>
  <c r="P1646" i="24"/>
  <c r="L1646" i="24"/>
  <c r="N1639" i="24"/>
  <c r="P1639" i="24"/>
  <c r="N1631" i="24"/>
  <c r="P1631" i="24"/>
  <c r="P1613" i="24"/>
  <c r="O1613" i="24"/>
  <c r="R1607" i="24"/>
  <c r="R1605" i="24"/>
  <c r="O1604" i="24"/>
  <c r="L1604" i="24"/>
  <c r="R1604" i="24"/>
  <c r="P1601" i="24"/>
  <c r="L1601" i="24"/>
  <c r="N1560" i="24"/>
  <c r="J1560" i="24" s="1"/>
  <c r="O1560" i="24"/>
  <c r="P1560" i="24"/>
  <c r="L1560" i="24"/>
  <c r="Q1536" i="24"/>
  <c r="M1530" i="24"/>
  <c r="P1530" i="24"/>
  <c r="L1530" i="24"/>
  <c r="Q1516" i="24"/>
  <c r="M1516" i="24"/>
  <c r="M1504" i="24"/>
  <c r="O1504" i="24"/>
  <c r="L1504" i="24"/>
  <c r="Q1504" i="24"/>
  <c r="M1496" i="24"/>
  <c r="O1496" i="24"/>
  <c r="L1496" i="24"/>
  <c r="Q1496" i="24"/>
  <c r="M1488" i="24"/>
  <c r="O1488" i="24"/>
  <c r="L1488" i="24"/>
  <c r="Q1488" i="24"/>
  <c r="M1480" i="24"/>
  <c r="O1480" i="24"/>
  <c r="L1480" i="24"/>
  <c r="Q1480" i="24"/>
  <c r="L1450" i="24"/>
  <c r="P1450" i="24"/>
  <c r="N1430" i="24"/>
  <c r="K1430" i="24" s="1"/>
  <c r="O1430" i="24"/>
  <c r="N1408" i="24"/>
  <c r="P1408" i="24"/>
  <c r="M1408" i="24"/>
  <c r="P1594" i="24"/>
  <c r="P1573" i="24"/>
  <c r="P1568" i="24"/>
  <c r="P1538" i="24"/>
  <c r="P1528" i="24"/>
  <c r="P1522" i="24"/>
  <c r="P1514" i="24"/>
  <c r="P1508" i="24"/>
  <c r="P1500" i="24"/>
  <c r="P1492" i="24"/>
  <c r="P1484" i="24"/>
  <c r="Q1400" i="24"/>
  <c r="Q1390" i="24"/>
  <c r="M1382" i="24"/>
  <c r="P1376" i="24"/>
  <c r="Q1370" i="24"/>
  <c r="M1368" i="24"/>
  <c r="N1364" i="24"/>
  <c r="Q1364" i="24"/>
  <c r="P1358" i="24"/>
  <c r="O1358" i="24"/>
  <c r="Q1338" i="24"/>
  <c r="O1338" i="24"/>
  <c r="O1336" i="24"/>
  <c r="Q1336" i="24"/>
  <c r="N1326" i="24"/>
  <c r="P1326" i="24"/>
  <c r="O1326" i="24"/>
  <c r="N1310" i="24"/>
  <c r="P1310" i="24"/>
  <c r="Q1305" i="24"/>
  <c r="L1305" i="24"/>
  <c r="P1301" i="24"/>
  <c r="Q1301" i="24"/>
  <c r="N1251" i="24"/>
  <c r="Q1251" i="24"/>
  <c r="M1221" i="24"/>
  <c r="L1221" i="24"/>
  <c r="Q1221" i="24"/>
  <c r="O1652" i="24"/>
  <c r="O1644" i="24"/>
  <c r="P1628" i="24"/>
  <c r="O1620" i="24"/>
  <c r="P1618" i="24"/>
  <c r="O1617" i="24"/>
  <c r="P1606" i="24"/>
  <c r="R1575" i="24"/>
  <c r="L1568" i="24"/>
  <c r="R1559" i="24"/>
  <c r="P1535" i="24"/>
  <c r="P1519" i="24"/>
  <c r="L1500" i="24"/>
  <c r="L1492" i="24"/>
  <c r="L1484" i="24"/>
  <c r="P1440" i="24"/>
  <c r="P1437" i="24"/>
  <c r="P1434" i="24"/>
  <c r="O1426" i="24"/>
  <c r="M1416" i="24"/>
  <c r="L1400" i="24"/>
  <c r="Q1391" i="24"/>
  <c r="L1390" i="24"/>
  <c r="Q1388" i="24"/>
  <c r="L1376" i="24"/>
  <c r="P1371" i="24"/>
  <c r="N1362" i="24"/>
  <c r="P1362" i="24"/>
  <c r="L1355" i="24"/>
  <c r="Q1355" i="24"/>
  <c r="N1352" i="24"/>
  <c r="P1352" i="24"/>
  <c r="P1339" i="24"/>
  <c r="N1307" i="24"/>
  <c r="Q1307" i="24"/>
  <c r="O1307" i="24"/>
  <c r="N1278" i="24"/>
  <c r="M1278" i="24"/>
  <c r="P1278" i="24"/>
  <c r="N1236" i="24"/>
  <c r="P1236" i="24"/>
  <c r="L1236" i="24"/>
  <c r="O1236" i="24"/>
  <c r="M1223" i="24"/>
  <c r="N1223" i="24"/>
  <c r="P1223" i="24"/>
  <c r="L1347" i="24"/>
  <c r="Q1347" i="24"/>
  <c r="P1347" i="24"/>
  <c r="N1309" i="24"/>
  <c r="P1309" i="24"/>
  <c r="O1309" i="24"/>
  <c r="N1238" i="24"/>
  <c r="M1238" i="24"/>
  <c r="P1317" i="24"/>
  <c r="Q1296" i="24"/>
  <c r="L1296" i="24"/>
  <c r="M1294" i="24"/>
  <c r="M1286" i="24"/>
  <c r="L1284" i="24"/>
  <c r="O1277" i="24"/>
  <c r="L1276" i="24"/>
  <c r="O1269" i="24"/>
  <c r="M1264" i="24"/>
  <c r="M1262" i="24"/>
  <c r="L1244" i="24"/>
  <c r="P1241" i="24"/>
  <c r="O1237" i="24"/>
  <c r="O1235" i="24"/>
  <c r="N1225" i="24"/>
  <c r="N1220" i="24"/>
  <c r="R1166" i="24"/>
  <c r="R1160" i="24"/>
  <c r="N1156" i="24"/>
  <c r="L1152" i="24"/>
  <c r="R1150" i="24"/>
  <c r="M1125" i="24"/>
  <c r="P1119" i="24"/>
  <c r="L1109" i="24"/>
  <c r="O1107" i="24"/>
  <c r="L1102" i="24"/>
  <c r="M1099" i="24"/>
  <c r="O1089" i="24"/>
  <c r="P1073" i="24"/>
  <c r="L1065" i="24"/>
  <c r="P1055" i="24"/>
  <c r="P1040" i="24"/>
  <c r="O1011" i="24"/>
  <c r="L1001" i="24"/>
  <c r="N996" i="24"/>
  <c r="Q985" i="24"/>
  <c r="O971" i="24"/>
  <c r="R958" i="24"/>
  <c r="R948" i="24"/>
  <c r="O892" i="24"/>
  <c r="L891" i="24"/>
  <c r="N891" i="24"/>
  <c r="R861" i="24"/>
  <c r="N860" i="24"/>
  <c r="O860" i="24"/>
  <c r="L847" i="24"/>
  <c r="R847" i="24"/>
  <c r="N844" i="24"/>
  <c r="O844" i="24"/>
  <c r="P844" i="24"/>
  <c r="L829" i="24"/>
  <c r="N829" i="24"/>
  <c r="P829" i="24"/>
  <c r="R821" i="24"/>
  <c r="P818" i="24"/>
  <c r="N784" i="24"/>
  <c r="P784" i="24"/>
  <c r="P765" i="24"/>
  <c r="N765" i="24"/>
  <c r="O765" i="24"/>
  <c r="M749" i="24"/>
  <c r="L749" i="24"/>
  <c r="R749" i="24"/>
  <c r="N749" i="24"/>
  <c r="O737" i="24"/>
  <c r="P737" i="24"/>
  <c r="L737" i="24"/>
  <c r="N737" i="24"/>
  <c r="O706" i="24"/>
  <c r="L706" i="24"/>
  <c r="Q706" i="24"/>
  <c r="M706" i="24"/>
  <c r="P663" i="24"/>
  <c r="Q663" i="24"/>
  <c r="O625" i="24"/>
  <c r="M625" i="24"/>
  <c r="Q625" i="24"/>
  <c r="O606" i="24"/>
  <c r="N606" i="24"/>
  <c r="R606" i="24"/>
  <c r="R587" i="24"/>
  <c r="M587" i="24"/>
  <c r="Q587" i="24"/>
  <c r="Q1168" i="24"/>
  <c r="L1160" i="24"/>
  <c r="R1158" i="24"/>
  <c r="P1113" i="24"/>
  <c r="L1099" i="24"/>
  <c r="O1075" i="24"/>
  <c r="L1060" i="24"/>
  <c r="P1012" i="24"/>
  <c r="O985" i="24"/>
  <c r="N869" i="24"/>
  <c r="P869" i="24"/>
  <c r="L867" i="24"/>
  <c r="P867" i="24"/>
  <c r="R867" i="24"/>
  <c r="P849" i="24"/>
  <c r="L811" i="24"/>
  <c r="P811" i="24"/>
  <c r="R811" i="24"/>
  <c r="O704" i="24"/>
  <c r="P704" i="24"/>
  <c r="L704" i="24"/>
  <c r="M704" i="24"/>
  <c r="O692" i="24"/>
  <c r="P692" i="24"/>
  <c r="R586" i="24"/>
  <c r="M586" i="24"/>
  <c r="Q586" i="24"/>
  <c r="Q579" i="24"/>
  <c r="L579" i="24"/>
  <c r="M579" i="24"/>
  <c r="P573" i="24"/>
  <c r="L573" i="24"/>
  <c r="M573" i="24"/>
  <c r="L879" i="24"/>
  <c r="R879" i="24"/>
  <c r="L861" i="24"/>
  <c r="N861" i="24"/>
  <c r="L859" i="24"/>
  <c r="N859" i="24"/>
  <c r="P859" i="24"/>
  <c r="L831" i="24"/>
  <c r="R831" i="24"/>
  <c r="P759" i="24"/>
  <c r="N759" i="24"/>
  <c r="R759" i="24"/>
  <c r="O744" i="24"/>
  <c r="R744" i="24"/>
  <c r="O698" i="24"/>
  <c r="P698" i="24"/>
  <c r="O694" i="24"/>
  <c r="P694" i="24"/>
  <c r="L649" i="24"/>
  <c r="Q649" i="24"/>
  <c r="L635" i="24"/>
  <c r="Q635" i="24"/>
  <c r="Q608" i="24"/>
  <c r="N608" i="24"/>
  <c r="O608" i="24"/>
  <c r="M1296" i="24"/>
  <c r="P1294" i="24"/>
  <c r="O1293" i="24"/>
  <c r="L1292" i="24"/>
  <c r="O1284" i="24"/>
  <c r="P1276" i="24"/>
  <c r="Q1267" i="24"/>
  <c r="P1264" i="24"/>
  <c r="P1262" i="24"/>
  <c r="M1254" i="24"/>
  <c r="L1252" i="24"/>
  <c r="P1244" i="24"/>
  <c r="Q1237" i="24"/>
  <c r="Q1235" i="24"/>
  <c r="L1232" i="24"/>
  <c r="M1230" i="24"/>
  <c r="L1228" i="24"/>
  <c r="P1220" i="24"/>
  <c r="N1154" i="24"/>
  <c r="P1152" i="24"/>
  <c r="P1125" i="24"/>
  <c r="O1118" i="24"/>
  <c r="P1109" i="24"/>
  <c r="Q1107" i="24"/>
  <c r="P1102" i="24"/>
  <c r="O1101" i="24"/>
  <c r="P1099" i="24"/>
  <c r="L1097" i="24"/>
  <c r="M1095" i="24"/>
  <c r="M1093" i="24"/>
  <c r="L1091" i="24"/>
  <c r="Q1089" i="24"/>
  <c r="P1083" i="24"/>
  <c r="L1067" i="24"/>
  <c r="P1065" i="24"/>
  <c r="M1061" i="24"/>
  <c r="Q1053" i="24"/>
  <c r="L1044" i="24"/>
  <c r="L1033" i="24"/>
  <c r="M1031" i="24"/>
  <c r="M1017" i="24"/>
  <c r="Q1011" i="24"/>
  <c r="M1003" i="24"/>
  <c r="P1001" i="24"/>
  <c r="P892" i="24"/>
  <c r="P891" i="24"/>
  <c r="P881" i="24"/>
  <c r="R869" i="24"/>
  <c r="O868" i="24"/>
  <c r="P868" i="24"/>
  <c r="P860" i="24"/>
  <c r="L845" i="24"/>
  <c r="P845" i="24"/>
  <c r="R845" i="24"/>
  <c r="P833" i="24"/>
  <c r="L813" i="24"/>
  <c r="N813" i="24"/>
  <c r="M778" i="24"/>
  <c r="P778" i="24"/>
  <c r="P769" i="24"/>
  <c r="O769" i="24"/>
  <c r="M762" i="24"/>
  <c r="P762" i="24"/>
  <c r="P760" i="24"/>
  <c r="L757" i="24"/>
  <c r="R757" i="24"/>
  <c r="O749" i="24"/>
  <c r="O747" i="24"/>
  <c r="N747" i="24"/>
  <c r="J747" i="24" s="1"/>
  <c r="R737" i="24"/>
  <c r="P706" i="24"/>
  <c r="P697" i="24"/>
  <c r="Q697" i="24"/>
  <c r="L697" i="24"/>
  <c r="O697" i="24"/>
  <c r="O588" i="24"/>
  <c r="M588" i="24"/>
  <c r="R588" i="24"/>
  <c r="N588" i="24"/>
  <c r="Q679" i="24"/>
  <c r="O596" i="24"/>
  <c r="R595" i="24"/>
  <c r="Q393" i="24"/>
  <c r="O387" i="24"/>
  <c r="P385" i="24"/>
  <c r="O379" i="24"/>
  <c r="P377" i="24"/>
  <c r="N373" i="24"/>
  <c r="O337" i="24"/>
  <c r="L319" i="24"/>
  <c r="P313" i="24"/>
  <c r="O305" i="24"/>
  <c r="O295" i="24"/>
  <c r="P287" i="24"/>
  <c r="P285" i="24"/>
  <c r="P743" i="24"/>
  <c r="P739" i="24"/>
  <c r="P679" i="24"/>
  <c r="Q669" i="24"/>
  <c r="R590" i="24"/>
  <c r="O406" i="24"/>
  <c r="P393" i="24"/>
  <c r="P391" i="24"/>
  <c r="O385" i="24"/>
  <c r="P383" i="24"/>
  <c r="O377" i="24"/>
  <c r="P375" i="24"/>
  <c r="P341" i="24"/>
  <c r="L337" i="24"/>
  <c r="M323" i="24"/>
  <c r="L295" i="24"/>
  <c r="P288" i="24"/>
  <c r="O287" i="24"/>
  <c r="Q281" i="24"/>
  <c r="P337" i="24"/>
  <c r="P295" i="24"/>
  <c r="Q287" i="24"/>
  <c r="N2503" i="24"/>
  <c r="L2503" i="24"/>
  <c r="M2503" i="24"/>
  <c r="L2481" i="24"/>
  <c r="Q2481" i="24"/>
  <c r="N2500" i="24"/>
  <c r="M2500" i="24"/>
  <c r="P2500" i="24"/>
  <c r="N2490" i="24"/>
  <c r="L2490" i="24"/>
  <c r="Q2490" i="24"/>
  <c r="M2490" i="24"/>
  <c r="P2501" i="24"/>
  <c r="L2501" i="24"/>
  <c r="M2501" i="24"/>
  <c r="L2471" i="24"/>
  <c r="Q2471" i="24"/>
  <c r="L2449" i="24"/>
  <c r="Q2449" i="24"/>
  <c r="P2503" i="24"/>
  <c r="Q2500" i="24"/>
  <c r="P2490" i="24"/>
  <c r="L2488" i="24"/>
  <c r="M2488" i="24"/>
  <c r="Q2483" i="24"/>
  <c r="M2483" i="24"/>
  <c r="L2476" i="24"/>
  <c r="Q2473" i="24"/>
  <c r="L2451" i="24"/>
  <c r="Q2451" i="24"/>
  <c r="N2465" i="24"/>
  <c r="L2465" i="24"/>
  <c r="Q2465" i="24"/>
  <c r="M2453" i="24"/>
  <c r="Q2453" i="24"/>
  <c r="Q2455" i="24"/>
  <c r="L2455" i="24"/>
  <c r="Q2503" i="24"/>
  <c r="P2374" i="24"/>
  <c r="P2480" i="24"/>
  <c r="M2459" i="24"/>
  <c r="M2457" i="24"/>
  <c r="M2424" i="24"/>
  <c r="M2422" i="24"/>
  <c r="P2421" i="24"/>
  <c r="Q2420" i="24"/>
  <c r="Q2419" i="24"/>
  <c r="Q2418" i="24"/>
  <c r="M2415" i="24"/>
  <c r="M2412" i="24"/>
  <c r="O2407" i="24"/>
  <c r="P2394" i="24"/>
  <c r="P2393" i="24"/>
  <c r="O2386" i="24"/>
  <c r="M2383" i="24"/>
  <c r="M2381" i="24"/>
  <c r="P2380" i="24"/>
  <c r="O2374" i="24"/>
  <c r="Q2373" i="24"/>
  <c r="Q2372" i="24"/>
  <c r="P2371" i="24"/>
  <c r="Q2365" i="24"/>
  <c r="P2364" i="24"/>
  <c r="Q2347" i="24"/>
  <c r="Q2342" i="24"/>
  <c r="Q2337" i="24"/>
  <c r="O2336" i="24"/>
  <c r="O2326" i="24"/>
  <c r="Q2321" i="24"/>
  <c r="M2318" i="24"/>
  <c r="O2301" i="24"/>
  <c r="Q2299" i="24"/>
  <c r="Q2295" i="24"/>
  <c r="M2287" i="24"/>
  <c r="P2274" i="24"/>
  <c r="P2273" i="24"/>
  <c r="Q2264" i="24"/>
  <c r="P2261" i="24"/>
  <c r="M2258" i="24"/>
  <c r="M2253" i="24"/>
  <c r="P2244" i="24"/>
  <c r="P2243" i="24"/>
  <c r="Q2225" i="24"/>
  <c r="P2224" i="24"/>
  <c r="M2222" i="24"/>
  <c r="P2221" i="24"/>
  <c r="Q2197" i="24"/>
  <c r="L2195" i="24"/>
  <c r="P2187" i="24"/>
  <c r="Q2184" i="24"/>
  <c r="M2174" i="24"/>
  <c r="Q2172" i="24"/>
  <c r="P2171" i="24"/>
  <c r="Q2169" i="24"/>
  <c r="M2168" i="24"/>
  <c r="L2153" i="24"/>
  <c r="Q2147" i="24"/>
  <c r="P2145" i="24"/>
  <c r="Q2143" i="24"/>
  <c r="P2142" i="24"/>
  <c r="Q2134" i="24"/>
  <c r="M2131" i="24"/>
  <c r="P2127" i="24"/>
  <c r="P2126" i="24"/>
  <c r="P2125" i="24"/>
  <c r="O2124" i="24"/>
  <c r="Q2123" i="24"/>
  <c r="Q2122" i="24"/>
  <c r="L2120" i="24"/>
  <c r="Q2118" i="24"/>
  <c r="P2115" i="24"/>
  <c r="P2114" i="24"/>
  <c r="Q2113" i="24"/>
  <c r="Q2112" i="24"/>
  <c r="L2110" i="24"/>
  <c r="Q2108" i="24"/>
  <c r="L2107" i="24"/>
  <c r="L2105" i="24"/>
  <c r="P2094" i="24"/>
  <c r="P2093" i="24"/>
  <c r="O2086" i="24"/>
  <c r="P2080" i="24"/>
  <c r="R2078" i="24"/>
  <c r="N2066" i="24"/>
  <c r="J2066" i="24" s="1"/>
  <c r="L2065" i="24"/>
  <c r="P2058" i="24"/>
  <c r="O2050" i="24"/>
  <c r="L2049" i="24"/>
  <c r="O2046" i="24"/>
  <c r="P2046" i="24"/>
  <c r="P2008" i="24"/>
  <c r="R2008" i="24"/>
  <c r="L1948" i="24"/>
  <c r="R1948" i="24"/>
  <c r="N1934" i="24"/>
  <c r="P1934" i="24"/>
  <c r="N1918" i="24"/>
  <c r="R1918" i="24"/>
  <c r="N1889" i="24"/>
  <c r="R1889" i="24"/>
  <c r="P1831" i="24"/>
  <c r="N1831" i="24"/>
  <c r="L1821" i="24"/>
  <c r="N1821" i="24"/>
  <c r="P1821" i="24"/>
  <c r="Q1821" i="24"/>
  <c r="O1696" i="24"/>
  <c r="L1696" i="24"/>
  <c r="M1696" i="24"/>
  <c r="P1696" i="24"/>
  <c r="O1688" i="24"/>
  <c r="L1688" i="24"/>
  <c r="M1688" i="24"/>
  <c r="P1688" i="24"/>
  <c r="L1611" i="24"/>
  <c r="O1611" i="24"/>
  <c r="P1611" i="24"/>
  <c r="R1611" i="24"/>
  <c r="P1599" i="24"/>
  <c r="L1599" i="24"/>
  <c r="O1599" i="24"/>
  <c r="R1599" i="24"/>
  <c r="O1537" i="24"/>
  <c r="P1537" i="24"/>
  <c r="O1521" i="24"/>
  <c r="P1521" i="24"/>
  <c r="Q2421" i="24"/>
  <c r="Q2393" i="24"/>
  <c r="Q2371" i="24"/>
  <c r="Q2478" i="24"/>
  <c r="P2482" i="24"/>
  <c r="O2480" i="24"/>
  <c r="O2470" i="24"/>
  <c r="L2460" i="24"/>
  <c r="L2459" i="24"/>
  <c r="Q2457" i="24"/>
  <c r="L2457" i="24"/>
  <c r="P2428" i="24"/>
  <c r="L2424" i="24"/>
  <c r="M2421" i="24"/>
  <c r="P2420" i="24"/>
  <c r="P2419" i="24"/>
  <c r="L2418" i="24"/>
  <c r="L2415" i="24"/>
  <c r="L2412" i="24"/>
  <c r="M2407" i="24"/>
  <c r="L2398" i="24"/>
  <c r="O2395" i="24"/>
  <c r="M2394" i="24"/>
  <c r="M2393" i="24"/>
  <c r="Q2391" i="24"/>
  <c r="Q2389" i="24"/>
  <c r="M2386" i="24"/>
  <c r="L2383" i="24"/>
  <c r="Q2381" i="24"/>
  <c r="L2381" i="24"/>
  <c r="M2380" i="24"/>
  <c r="L2378" i="24"/>
  <c r="M2374" i="24"/>
  <c r="P2373" i="24"/>
  <c r="L2372" i="24"/>
  <c r="M2371" i="24"/>
  <c r="M2365" i="24"/>
  <c r="M2364" i="24"/>
  <c r="L2347" i="24"/>
  <c r="L2342" i="24"/>
  <c r="L2337" i="24"/>
  <c r="M2336" i="24"/>
  <c r="P2334" i="24"/>
  <c r="M2326" i="24"/>
  <c r="L2324" i="24"/>
  <c r="M2321" i="24"/>
  <c r="L2319" i="24"/>
  <c r="L2318" i="24"/>
  <c r="Q2311" i="24"/>
  <c r="O2307" i="24"/>
  <c r="P2304" i="24"/>
  <c r="Q2303" i="24"/>
  <c r="Q2302" i="24"/>
  <c r="M2301" i="24"/>
  <c r="P2299" i="24"/>
  <c r="L2295" i="24"/>
  <c r="Q2289" i="24"/>
  <c r="L2287" i="24"/>
  <c r="M2274" i="24"/>
  <c r="M2273" i="24"/>
  <c r="M2266" i="24"/>
  <c r="L2264" i="24"/>
  <c r="L2261" i="24"/>
  <c r="L2259" i="24"/>
  <c r="L2258" i="24"/>
  <c r="L2254" i="24"/>
  <c r="L2253" i="24"/>
  <c r="O2249" i="24"/>
  <c r="L2247" i="24"/>
  <c r="M2244" i="24"/>
  <c r="M2243" i="24"/>
  <c r="P2237" i="24"/>
  <c r="Q2236" i="24"/>
  <c r="P2233" i="24"/>
  <c r="Q2232" i="24"/>
  <c r="Q2229" i="24"/>
  <c r="M2225" i="24"/>
  <c r="M2224" i="24"/>
  <c r="L2222" i="24"/>
  <c r="M2221" i="24"/>
  <c r="M2217" i="24"/>
  <c r="M2215" i="24"/>
  <c r="Q2208" i="24"/>
  <c r="O2203" i="24"/>
  <c r="L2197" i="24"/>
  <c r="P2192" i="24"/>
  <c r="L2184" i="24"/>
  <c r="Q2182" i="24"/>
  <c r="Q2178" i="24"/>
  <c r="M2172" i="24"/>
  <c r="M2171" i="24"/>
  <c r="P2169" i="24"/>
  <c r="M2159" i="24"/>
  <c r="M2157" i="24"/>
  <c r="Q2149" i="24"/>
  <c r="M2143" i="24"/>
  <c r="M2142" i="24"/>
  <c r="Q2136" i="24"/>
  <c r="L2134" i="24"/>
  <c r="L2132" i="24"/>
  <c r="L2131" i="24"/>
  <c r="P2128" i="24"/>
  <c r="L2127" i="24"/>
  <c r="M2126" i="24"/>
  <c r="M2124" i="24"/>
  <c r="P2123" i="24"/>
  <c r="O2116" i="24"/>
  <c r="L2115" i="24"/>
  <c r="M2114" i="24"/>
  <c r="P2113" i="24"/>
  <c r="Q2099" i="24"/>
  <c r="Q2095" i="24"/>
  <c r="M2094" i="24"/>
  <c r="O2093" i="24"/>
  <c r="P2088" i="24"/>
  <c r="N2086" i="24"/>
  <c r="P2084" i="24"/>
  <c r="R2081" i="24"/>
  <c r="O2080" i="24"/>
  <c r="P2078" i="24"/>
  <c r="P2067" i="24"/>
  <c r="R2067" i="24"/>
  <c r="L2066" i="24"/>
  <c r="N2060" i="24"/>
  <c r="O2060" i="24"/>
  <c r="L2050" i="24"/>
  <c r="L2028" i="24"/>
  <c r="R2028" i="24"/>
  <c r="R2024" i="24"/>
  <c r="L1996" i="24"/>
  <c r="R1996" i="24"/>
  <c r="N1942" i="24"/>
  <c r="P1942" i="24"/>
  <c r="L1924" i="24"/>
  <c r="R1924" i="24"/>
  <c r="N1924" i="24"/>
  <c r="P1885" i="24"/>
  <c r="L1885" i="24"/>
  <c r="M1782" i="24"/>
  <c r="Q1782" i="24"/>
  <c r="M1759" i="24"/>
  <c r="Q1759" i="24"/>
  <c r="N1642" i="24"/>
  <c r="L1642" i="24"/>
  <c r="Q1642" i="24"/>
  <c r="M1642" i="24"/>
  <c r="O1642" i="24"/>
  <c r="N1638" i="24"/>
  <c r="L1638" i="24"/>
  <c r="Q1638" i="24"/>
  <c r="M1638" i="24"/>
  <c r="O1638" i="24"/>
  <c r="N1634" i="24"/>
  <c r="L1634" i="24"/>
  <c r="Q1634" i="24"/>
  <c r="M1634" i="24"/>
  <c r="O1634" i="24"/>
  <c r="N1630" i="24"/>
  <c r="K1630" i="24" s="1"/>
  <c r="L1630" i="24"/>
  <c r="Q1630" i="24"/>
  <c r="M1630" i="24"/>
  <c r="O1630" i="24"/>
  <c r="N1626" i="24"/>
  <c r="L1626" i="24"/>
  <c r="Q1626" i="24"/>
  <c r="M1626" i="24"/>
  <c r="O1626" i="24"/>
  <c r="N1622" i="24"/>
  <c r="L1622" i="24"/>
  <c r="Q1622" i="24"/>
  <c r="M1622" i="24"/>
  <c r="O1622" i="24"/>
  <c r="N1619" i="24"/>
  <c r="L1619" i="24"/>
  <c r="O1619" i="24"/>
  <c r="P1619" i="24"/>
  <c r="L1598" i="24"/>
  <c r="R1598" i="24"/>
  <c r="N1598" i="24"/>
  <c r="O1598" i="24"/>
  <c r="P1598" i="24"/>
  <c r="Q2436" i="24"/>
  <c r="Q2434" i="24"/>
  <c r="L2421" i="24"/>
  <c r="M2413" i="24"/>
  <c r="Q2407" i="24"/>
  <c r="L2407" i="24"/>
  <c r="M2395" i="24"/>
  <c r="L2393" i="24"/>
  <c r="L2387" i="24"/>
  <c r="Q2374" i="24"/>
  <c r="L2374" i="24"/>
  <c r="M2373" i="24"/>
  <c r="L2371" i="24"/>
  <c r="L2366" i="24"/>
  <c r="L2365" i="24"/>
  <c r="M2361" i="24"/>
  <c r="L2332" i="24"/>
  <c r="Q2326" i="24"/>
  <c r="L2326" i="24"/>
  <c r="L2322" i="24"/>
  <c r="L2321" i="24"/>
  <c r="L2316" i="24"/>
  <c r="L2311" i="24"/>
  <c r="L2305" i="24"/>
  <c r="L2302" i="24"/>
  <c r="L2299" i="24"/>
  <c r="L2274" i="24"/>
  <c r="M2270" i="24"/>
  <c r="M2249" i="24"/>
  <c r="L2244" i="24"/>
  <c r="L2238" i="24"/>
  <c r="L2234" i="24"/>
  <c r="L2226" i="24"/>
  <c r="L2225" i="24"/>
  <c r="M2194" i="24"/>
  <c r="L2182" i="24"/>
  <c r="L2175" i="24"/>
  <c r="L2173" i="24"/>
  <c r="L2172" i="24"/>
  <c r="L2169" i="24"/>
  <c r="P2146" i="24"/>
  <c r="L2144" i="24"/>
  <c r="L2143" i="24"/>
  <c r="M2128" i="24"/>
  <c r="L2126" i="24"/>
  <c r="Q2124" i="24"/>
  <c r="L2124" i="24"/>
  <c r="M2123" i="24"/>
  <c r="M2119" i="24"/>
  <c r="M2116" i="24"/>
  <c r="L2114" i="24"/>
  <c r="M2113" i="24"/>
  <c r="M2109" i="24"/>
  <c r="M2106" i="24"/>
  <c r="Q2101" i="24"/>
  <c r="P2099" i="24"/>
  <c r="M2097" i="24"/>
  <c r="L2094" i="24"/>
  <c r="N2090" i="24"/>
  <c r="P2071" i="24"/>
  <c r="R2071" i="24"/>
  <c r="R2059" i="24"/>
  <c r="O2058" i="24"/>
  <c r="R2058" i="24"/>
  <c r="R2044" i="24"/>
  <c r="R2020" i="24"/>
  <c r="L1980" i="24"/>
  <c r="R1980" i="24"/>
  <c r="P1944" i="24"/>
  <c r="R1944" i="24"/>
  <c r="P1930" i="24"/>
  <c r="L1930" i="24"/>
  <c r="L1916" i="24"/>
  <c r="N1916" i="24"/>
  <c r="O1839" i="24"/>
  <c r="P1839" i="24"/>
  <c r="L1833" i="24"/>
  <c r="R1833" i="24"/>
  <c r="N1833" i="24"/>
  <c r="O1833" i="24"/>
  <c r="N1789" i="24"/>
  <c r="R1789" i="24"/>
  <c r="O1734" i="24"/>
  <c r="Q1734" i="24"/>
  <c r="O1718" i="24"/>
  <c r="Q1718" i="24"/>
  <c r="O1702" i="24"/>
  <c r="Q1702" i="24"/>
  <c r="N1641" i="24"/>
  <c r="L1641" i="24"/>
  <c r="P1641" i="24"/>
  <c r="Q1641" i="24"/>
  <c r="N1637" i="24"/>
  <c r="L1637" i="24"/>
  <c r="P1637" i="24"/>
  <c r="Q1637" i="24"/>
  <c r="N1633" i="24"/>
  <c r="L1633" i="24"/>
  <c r="P1633" i="24"/>
  <c r="Q1633" i="24"/>
  <c r="N1629" i="24"/>
  <c r="L1629" i="24"/>
  <c r="P1629" i="24"/>
  <c r="Q1629" i="24"/>
  <c r="N1625" i="24"/>
  <c r="L1625" i="24"/>
  <c r="P1625" i="24"/>
  <c r="Q1625" i="24"/>
  <c r="O1597" i="24"/>
  <c r="L1597" i="24"/>
  <c r="P1597" i="24"/>
  <c r="R1597" i="24"/>
  <c r="O1529" i="24"/>
  <c r="P1529" i="24"/>
  <c r="O2078" i="24"/>
  <c r="L2078" i="24"/>
  <c r="N2064" i="24"/>
  <c r="J2064" i="24" s="1"/>
  <c r="P2064" i="24"/>
  <c r="R2057" i="24"/>
  <c r="L2057" i="24"/>
  <c r="N2052" i="24"/>
  <c r="J2052" i="24" s="1"/>
  <c r="P2052" i="24"/>
  <c r="N2048" i="24"/>
  <c r="O2048" i="24"/>
  <c r="L1964" i="24"/>
  <c r="R1964" i="24"/>
  <c r="P1938" i="24"/>
  <c r="L1938" i="24"/>
  <c r="L1932" i="24"/>
  <c r="P1932" i="24"/>
  <c r="P1848" i="24"/>
  <c r="O1848" i="24"/>
  <c r="O1825" i="24"/>
  <c r="L1825" i="24"/>
  <c r="O1724" i="24"/>
  <c r="L1724" i="24"/>
  <c r="M1724" i="24"/>
  <c r="P1724" i="24"/>
  <c r="O1708" i="24"/>
  <c r="L1708" i="24"/>
  <c r="M1708" i="24"/>
  <c r="P1708" i="24"/>
  <c r="L1699" i="24"/>
  <c r="O1699" i="24"/>
  <c r="L1691" i="24"/>
  <c r="O1691" i="24"/>
  <c r="N1600" i="24"/>
  <c r="L1600" i="24"/>
  <c r="O1600" i="24"/>
  <c r="P1600" i="24"/>
  <c r="O1586" i="24"/>
  <c r="L1586" i="24"/>
  <c r="N1586" i="24"/>
  <c r="K1586" i="24" s="1"/>
  <c r="P1586" i="24"/>
  <c r="P1946" i="24"/>
  <c r="P1914" i="24"/>
  <c r="R1912" i="24"/>
  <c r="P1910" i="24"/>
  <c r="L1906" i="24"/>
  <c r="O1905" i="24"/>
  <c r="P1888" i="24"/>
  <c r="P1880" i="24"/>
  <c r="R1859" i="24"/>
  <c r="L1859" i="24"/>
  <c r="P1857" i="24"/>
  <c r="P1855" i="24"/>
  <c r="P1851" i="24"/>
  <c r="R1849" i="24"/>
  <c r="L1849" i="24"/>
  <c r="N1845" i="24"/>
  <c r="L1843" i="24"/>
  <c r="P1840" i="24"/>
  <c r="O1832" i="24"/>
  <c r="Q1775" i="24"/>
  <c r="Q1768" i="24"/>
  <c r="M1747" i="24"/>
  <c r="P1739" i="24"/>
  <c r="L1732" i="24"/>
  <c r="M1728" i="24"/>
  <c r="Q1726" i="24"/>
  <c r="L1716" i="24"/>
  <c r="M1712" i="24"/>
  <c r="Q1710" i="24"/>
  <c r="L1700" i="24"/>
  <c r="O1695" i="24"/>
  <c r="M1694" i="24"/>
  <c r="L1692" i="24"/>
  <c r="O1687" i="24"/>
  <c r="M1686" i="24"/>
  <c r="O1685" i="24"/>
  <c r="M1684" i="24"/>
  <c r="O1683" i="24"/>
  <c r="M1682" i="24"/>
  <c r="O1681" i="24"/>
  <c r="M1680" i="24"/>
  <c r="O1679" i="24"/>
  <c r="M1678" i="24"/>
  <c r="O1677" i="24"/>
  <c r="M1676" i="24"/>
  <c r="O1675" i="24"/>
  <c r="M1674" i="24"/>
  <c r="O1673" i="24"/>
  <c r="M1672" i="24"/>
  <c r="O1671" i="24"/>
  <c r="M1670" i="24"/>
  <c r="O1669" i="24"/>
  <c r="M1668" i="24"/>
  <c r="O1667" i="24"/>
  <c r="M1666" i="24"/>
  <c r="O1665" i="24"/>
  <c r="M1664" i="24"/>
  <c r="O1663" i="24"/>
  <c r="M1662" i="24"/>
  <c r="O1661" i="24"/>
  <c r="M1660" i="24"/>
  <c r="O1659" i="24"/>
  <c r="M1658" i="24"/>
  <c r="O1657" i="24"/>
  <c r="M1656" i="24"/>
  <c r="M1654" i="24"/>
  <c r="M1652" i="24"/>
  <c r="M1650" i="24"/>
  <c r="M1648" i="24"/>
  <c r="M1646" i="24"/>
  <c r="M1644" i="24"/>
  <c r="P1643" i="24"/>
  <c r="Q1640" i="24"/>
  <c r="L1640" i="24"/>
  <c r="L1639" i="24"/>
  <c r="Q1636" i="24"/>
  <c r="L1636" i="24"/>
  <c r="L1635" i="24"/>
  <c r="Q1632" i="24"/>
  <c r="L1632" i="24"/>
  <c r="L1631" i="24"/>
  <c r="Q1628" i="24"/>
  <c r="L1628" i="24"/>
  <c r="L1627" i="24"/>
  <c r="Q1624" i="24"/>
  <c r="L1624" i="24"/>
  <c r="L1623" i="24"/>
  <c r="M1620" i="24"/>
  <c r="Q1618" i="24"/>
  <c r="L1618" i="24"/>
  <c r="P1617" i="24"/>
  <c r="L1617" i="24"/>
  <c r="P1616" i="24"/>
  <c r="L1616" i="24"/>
  <c r="L1613" i="24"/>
  <c r="O1608" i="24"/>
  <c r="O1607" i="24"/>
  <c r="P1605" i="24"/>
  <c r="L1602" i="24"/>
  <c r="O1595" i="24"/>
  <c r="N1594" i="24"/>
  <c r="L1590" i="24"/>
  <c r="R1590" i="24"/>
  <c r="P1587" i="24"/>
  <c r="L1584" i="24"/>
  <c r="L1583" i="24"/>
  <c r="O1582" i="24"/>
  <c r="L1582" i="24"/>
  <c r="R1582" i="24"/>
  <c r="L1578" i="24"/>
  <c r="R1578" i="24"/>
  <c r="O1578" i="24"/>
  <c r="O1574" i="24"/>
  <c r="L1574" i="24"/>
  <c r="R1574" i="24"/>
  <c r="L1570" i="24"/>
  <c r="R1570" i="24"/>
  <c r="O1570" i="24"/>
  <c r="O1566" i="24"/>
  <c r="L1566" i="24"/>
  <c r="R1566" i="24"/>
  <c r="L1562" i="24"/>
  <c r="R1562" i="24"/>
  <c r="O1562" i="24"/>
  <c r="O1558" i="24"/>
  <c r="L1558" i="24"/>
  <c r="R1558" i="24"/>
  <c r="P1533" i="24"/>
  <c r="P1525" i="24"/>
  <c r="L1516" i="24"/>
  <c r="P1516" i="24"/>
  <c r="P1579" i="24"/>
  <c r="L1579" i="24"/>
  <c r="L1575" i="24"/>
  <c r="P1575" i="24"/>
  <c r="P1571" i="24"/>
  <c r="L1571" i="24"/>
  <c r="L1567" i="24"/>
  <c r="P1567" i="24"/>
  <c r="P1563" i="24"/>
  <c r="L1563" i="24"/>
  <c r="L1559" i="24"/>
  <c r="P1559" i="24"/>
  <c r="P1506" i="24"/>
  <c r="L1506" i="24"/>
  <c r="M1506" i="24"/>
  <c r="O1498" i="24"/>
  <c r="L1498" i="24"/>
  <c r="Q1498" i="24"/>
  <c r="M1498" i="24"/>
  <c r="R1905" i="24"/>
  <c r="P1845" i="24"/>
  <c r="P1732" i="24"/>
  <c r="P1716" i="24"/>
  <c r="P1700" i="24"/>
  <c r="P1692" i="24"/>
  <c r="O1640" i="24"/>
  <c r="Q1639" i="24"/>
  <c r="O1636" i="24"/>
  <c r="Q1635" i="24"/>
  <c r="O1632" i="24"/>
  <c r="Q1631" i="24"/>
  <c r="O1628" i="24"/>
  <c r="Q1627" i="24"/>
  <c r="O1624" i="24"/>
  <c r="Q1623" i="24"/>
  <c r="O1618" i="24"/>
  <c r="R1617" i="24"/>
  <c r="R1616" i="24"/>
  <c r="L1606" i="24"/>
  <c r="R1606" i="24"/>
  <c r="P1602" i="24"/>
  <c r="R1595" i="24"/>
  <c r="P1584" i="24"/>
  <c r="R1583" i="24"/>
  <c r="M1490" i="24"/>
  <c r="M1482" i="24"/>
  <c r="P1422" i="24"/>
  <c r="M1402" i="24"/>
  <c r="P1401" i="24"/>
  <c r="M1396" i="24"/>
  <c r="P1394" i="24"/>
  <c r="O1391" i="24"/>
  <c r="O1388" i="24"/>
  <c r="P1366" i="24"/>
  <c r="P1351" i="24"/>
  <c r="P1350" i="24"/>
  <c r="N1338" i="24"/>
  <c r="M1338" i="24"/>
  <c r="O1327" i="24"/>
  <c r="O1320" i="24"/>
  <c r="N1316" i="24"/>
  <c r="L1316" i="24"/>
  <c r="N1312" i="24"/>
  <c r="O1312" i="24"/>
  <c r="N1289" i="24"/>
  <c r="L1289" i="24"/>
  <c r="Q1289" i="24"/>
  <c r="N1287" i="24"/>
  <c r="Q1287" i="24"/>
  <c r="N1283" i="24"/>
  <c r="O1283" i="24"/>
  <c r="P1280" i="24"/>
  <c r="N1274" i="24"/>
  <c r="P1274" i="24"/>
  <c r="N1265" i="24"/>
  <c r="P1265" i="24"/>
  <c r="Q1265" i="24"/>
  <c r="L1265" i="24"/>
  <c r="N1263" i="24"/>
  <c r="Q1263" i="24"/>
  <c r="N1243" i="24"/>
  <c r="Q1243" i="24"/>
  <c r="O1243" i="24"/>
  <c r="N1234" i="24"/>
  <c r="P1234" i="24"/>
  <c r="N1229" i="24"/>
  <c r="O1229" i="24"/>
  <c r="P1229" i="24"/>
  <c r="L1229" i="24"/>
  <c r="P1510" i="24"/>
  <c r="O1502" i="24"/>
  <c r="O1494" i="24"/>
  <c r="Q1490" i="24"/>
  <c r="L1490" i="24"/>
  <c r="O1486" i="24"/>
  <c r="Q1482" i="24"/>
  <c r="L1482" i="24"/>
  <c r="O1478" i="24"/>
  <c r="R1458" i="24"/>
  <c r="P1430" i="24"/>
  <c r="M1422" i="24"/>
  <c r="P1416" i="24"/>
  <c r="O1408" i="24"/>
  <c r="Q1402" i="24"/>
  <c r="L1402" i="24"/>
  <c r="O1401" i="24"/>
  <c r="O1400" i="24"/>
  <c r="Q1396" i="24"/>
  <c r="L1396" i="24"/>
  <c r="L1391" i="24"/>
  <c r="O1390" i="24"/>
  <c r="L1388" i="24"/>
  <c r="P1383" i="24"/>
  <c r="P1379" i="24"/>
  <c r="O1378" i="24"/>
  <c r="Q1377" i="24"/>
  <c r="Q1371" i="24"/>
  <c r="P1370" i="24"/>
  <c r="Q1369" i="24"/>
  <c r="M1366" i="24"/>
  <c r="P1364" i="24"/>
  <c r="P1361" i="24"/>
  <c r="Q1359" i="24"/>
  <c r="N1358" i="24"/>
  <c r="J1358" i="24" s="1"/>
  <c r="L1358" i="24"/>
  <c r="O1351" i="24"/>
  <c r="N1340" i="24"/>
  <c r="P1340" i="24"/>
  <c r="P1338" i="24"/>
  <c r="P1335" i="24"/>
  <c r="Q1335" i="24"/>
  <c r="N1332" i="24"/>
  <c r="K1332" i="24" s="1"/>
  <c r="O1332" i="24"/>
  <c r="L1327" i="24"/>
  <c r="N1324" i="24"/>
  <c r="P1324" i="24"/>
  <c r="P1318" i="24"/>
  <c r="Q1316" i="24"/>
  <c r="P1312" i="24"/>
  <c r="N1308" i="24"/>
  <c r="K1308" i="24" s="1"/>
  <c r="L1308" i="24"/>
  <c r="N1305" i="24"/>
  <c r="P1305" i="24"/>
  <c r="N1299" i="24"/>
  <c r="K1299" i="24" s="1"/>
  <c r="O1299" i="24"/>
  <c r="N1297" i="24"/>
  <c r="P1297" i="24"/>
  <c r="N1291" i="24"/>
  <c r="K1291" i="24" s="1"/>
  <c r="O1291" i="24"/>
  <c r="N1285" i="24"/>
  <c r="L1285" i="24"/>
  <c r="P1285" i="24"/>
  <c r="N1282" i="24"/>
  <c r="P1282" i="24"/>
  <c r="N1277" i="24"/>
  <c r="P1277" i="24"/>
  <c r="L1277" i="24"/>
  <c r="N1272" i="24"/>
  <c r="O1272" i="24"/>
  <c r="L1272" i="24"/>
  <c r="Q1272" i="24"/>
  <c r="N1261" i="24"/>
  <c r="O1261" i="24"/>
  <c r="P1261" i="24"/>
  <c r="L1261" i="24"/>
  <c r="N1250" i="24"/>
  <c r="P1250" i="24"/>
  <c r="N1240" i="24"/>
  <c r="K1240" i="24" s="1"/>
  <c r="M1240" i="24"/>
  <c r="O1240" i="24"/>
  <c r="L1240" i="24"/>
  <c r="Q1240" i="24"/>
  <c r="N1233" i="24"/>
  <c r="P1233" i="24"/>
  <c r="Q1233" i="24"/>
  <c r="L1233" i="24"/>
  <c r="N1350" i="24"/>
  <c r="O1350" i="24"/>
  <c r="N1342" i="24"/>
  <c r="P1342" i="24"/>
  <c r="L1331" i="24"/>
  <c r="Q1331" i="24"/>
  <c r="N1328" i="24"/>
  <c r="P1328" i="24"/>
  <c r="N1320" i="24"/>
  <c r="M1320" i="24"/>
  <c r="N1290" i="24"/>
  <c r="P1290" i="24"/>
  <c r="N1280" i="24"/>
  <c r="L1280" i="24"/>
  <c r="Q1280" i="24"/>
  <c r="O1280" i="24"/>
  <c r="N1273" i="24"/>
  <c r="L1273" i="24"/>
  <c r="Q1273" i="24"/>
  <c r="N1271" i="24"/>
  <c r="Q1271" i="24"/>
  <c r="N1259" i="24"/>
  <c r="Q1259" i="24"/>
  <c r="O1259" i="24"/>
  <c r="N1249" i="24"/>
  <c r="P1249" i="24"/>
  <c r="Q1249" i="24"/>
  <c r="L1249" i="24"/>
  <c r="N1247" i="24"/>
  <c r="Q1247" i="24"/>
  <c r="Q1502" i="24"/>
  <c r="Q1494" i="24"/>
  <c r="Q1486" i="24"/>
  <c r="Q1478" i="24"/>
  <c r="M1450" i="24"/>
  <c r="M1442" i="24"/>
  <c r="M1434" i="24"/>
  <c r="M1430" i="24"/>
  <c r="M1406" i="24"/>
  <c r="P1403" i="24"/>
  <c r="O1402" i="24"/>
  <c r="Q1401" i="24"/>
  <c r="O1396" i="24"/>
  <c r="P1388" i="24"/>
  <c r="Q1378" i="24"/>
  <c r="L1378" i="24"/>
  <c r="O1377" i="24"/>
  <c r="L1370" i="24"/>
  <c r="L1364" i="24"/>
  <c r="M1362" i="24"/>
  <c r="L1359" i="24"/>
  <c r="N1356" i="24"/>
  <c r="K1356" i="24" s="1"/>
  <c r="L1356" i="24"/>
  <c r="Q1356" i="24"/>
  <c r="Q1351" i="24"/>
  <c r="Q1350" i="24"/>
  <c r="N1346" i="24"/>
  <c r="L1346" i="24"/>
  <c r="N1344" i="24"/>
  <c r="M1344" i="24"/>
  <c r="L1338" i="24"/>
  <c r="L1337" i="24"/>
  <c r="P1337" i="24"/>
  <c r="N1336" i="24"/>
  <c r="J1336" i="24" s="1"/>
  <c r="P1336" i="24"/>
  <c r="Q1327" i="24"/>
  <c r="N1323" i="24"/>
  <c r="Q1323" i="24"/>
  <c r="P1320" i="24"/>
  <c r="O1316" i="24"/>
  <c r="N1313" i="24"/>
  <c r="L1313" i="24"/>
  <c r="L1312" i="24"/>
  <c r="M1310" i="24"/>
  <c r="N1301" i="24"/>
  <c r="L1301" i="24"/>
  <c r="N1300" i="24"/>
  <c r="O1300" i="24"/>
  <c r="N1293" i="24"/>
  <c r="L1293" i="24"/>
  <c r="P1289" i="24"/>
  <c r="N1288" i="24"/>
  <c r="O1288" i="24"/>
  <c r="L1288" i="24"/>
  <c r="Q1288" i="24"/>
  <c r="Q1283" i="24"/>
  <c r="N1281" i="24"/>
  <c r="Q1281" i="24"/>
  <c r="L1281" i="24"/>
  <c r="N1279" i="24"/>
  <c r="Q1279" i="24"/>
  <c r="N1275" i="24"/>
  <c r="K1275" i="24" s="1"/>
  <c r="O1275" i="24"/>
  <c r="N1269" i="24"/>
  <c r="L1269" i="24"/>
  <c r="P1269" i="24"/>
  <c r="N1266" i="24"/>
  <c r="P1266" i="24"/>
  <c r="N1256" i="24"/>
  <c r="M1256" i="24"/>
  <c r="O1256" i="24"/>
  <c r="L1256" i="24"/>
  <c r="Q1256" i="24"/>
  <c r="N1245" i="24"/>
  <c r="K1245" i="24" s="1"/>
  <c r="O1245" i="24"/>
  <c r="P1245" i="24"/>
  <c r="L1245" i="24"/>
  <c r="N1231" i="24"/>
  <c r="Q1231" i="24"/>
  <c r="Q1229" i="24"/>
  <c r="O1292" i="24"/>
  <c r="P1286" i="24"/>
  <c r="O1276" i="24"/>
  <c r="P1270" i="24"/>
  <c r="O1264" i="24"/>
  <c r="O1260" i="24"/>
  <c r="Q1257" i="24"/>
  <c r="P1254" i="24"/>
  <c r="P1253" i="24"/>
  <c r="O1248" i="24"/>
  <c r="O1244" i="24"/>
  <c r="Q1241" i="24"/>
  <c r="P1238" i="24"/>
  <c r="P1237" i="24"/>
  <c r="O1232" i="24"/>
  <c r="O1228" i="24"/>
  <c r="O1227" i="24"/>
  <c r="P1225" i="24"/>
  <c r="P1222" i="24"/>
  <c r="L1219" i="24"/>
  <c r="L1217" i="24"/>
  <c r="L1166" i="24"/>
  <c r="P1161" i="24"/>
  <c r="O1160" i="24"/>
  <c r="L1158" i="24"/>
  <c r="Q1113" i="24"/>
  <c r="L1113" i="24"/>
  <c r="M1111" i="24"/>
  <c r="L1110" i="24"/>
  <c r="O1109" i="24"/>
  <c r="L1108" i="24"/>
  <c r="L1105" i="24"/>
  <c r="L1100" i="24"/>
  <c r="P1092" i="24"/>
  <c r="O1091" i="24"/>
  <c r="P1081" i="24"/>
  <c r="L1076" i="24"/>
  <c r="P1072" i="24"/>
  <c r="M1063" i="24"/>
  <c r="P1061" i="24"/>
  <c r="O1057" i="24"/>
  <c r="L1052" i="24"/>
  <c r="L1051" i="24"/>
  <c r="Q1049" i="24"/>
  <c r="L1041" i="24"/>
  <c r="Q1035" i="24"/>
  <c r="L1035" i="24"/>
  <c r="P1033" i="24"/>
  <c r="M1019" i="24"/>
  <c r="O1017" i="24"/>
  <c r="P1003" i="24"/>
  <c r="M1001" i="24"/>
  <c r="Q984" i="24"/>
  <c r="N981" i="24"/>
  <c r="J981" i="24" s="1"/>
  <c r="R964" i="24"/>
  <c r="M962" i="24"/>
  <c r="R946" i="24"/>
  <c r="R885" i="24"/>
  <c r="P882" i="24"/>
  <c r="R853" i="24"/>
  <c r="P850" i="24"/>
  <c r="R843" i="24"/>
  <c r="O842" i="24"/>
  <c r="R829" i="24"/>
  <c r="P828" i="24"/>
  <c r="P827" i="24"/>
  <c r="R815" i="24"/>
  <c r="P813" i="24"/>
  <c r="O812" i="24"/>
  <c r="N796" i="24"/>
  <c r="P793" i="24"/>
  <c r="P776" i="24"/>
  <c r="P772" i="24"/>
  <c r="P768" i="24"/>
  <c r="P764" i="24"/>
  <c r="R760" i="24"/>
  <c r="M755" i="24"/>
  <c r="O755" i="24"/>
  <c r="O752" i="24"/>
  <c r="L750" i="24"/>
  <c r="R748" i="24"/>
  <c r="M745" i="24"/>
  <c r="L745" i="24"/>
  <c r="R745" i="24"/>
  <c r="L738" i="24"/>
  <c r="R738" i="24"/>
  <c r="N714" i="24"/>
  <c r="R714" i="24"/>
  <c r="L714" i="24"/>
  <c r="P714" i="24"/>
  <c r="N710" i="24"/>
  <c r="R710" i="24"/>
  <c r="L710" i="24"/>
  <c r="P710" i="24"/>
  <c r="N789" i="24"/>
  <c r="P789" i="24"/>
  <c r="M775" i="24"/>
  <c r="L775" i="24"/>
  <c r="R775" i="24"/>
  <c r="M771" i="24"/>
  <c r="L771" i="24"/>
  <c r="R771" i="24"/>
  <c r="M767" i="24"/>
  <c r="L767" i="24"/>
  <c r="R767" i="24"/>
  <c r="M763" i="24"/>
  <c r="L763" i="24"/>
  <c r="R763" i="24"/>
  <c r="M757" i="24"/>
  <c r="N757" i="24"/>
  <c r="J757" i="24" s="1"/>
  <c r="L754" i="24"/>
  <c r="R754" i="24"/>
  <c r="M751" i="24"/>
  <c r="L751" i="24"/>
  <c r="R751" i="24"/>
  <c r="M741" i="24"/>
  <c r="O741" i="24"/>
  <c r="N741" i="24"/>
  <c r="J741" i="24" s="1"/>
  <c r="P713" i="24"/>
  <c r="N713" i="24"/>
  <c r="O713" i="24"/>
  <c r="P709" i="24"/>
  <c r="N709" i="24"/>
  <c r="O709" i="24"/>
  <c r="L701" i="24"/>
  <c r="Q701" i="24"/>
  <c r="O1267" i="24"/>
  <c r="Q1264" i="24"/>
  <c r="L1264" i="24"/>
  <c r="P1258" i="24"/>
  <c r="L1257" i="24"/>
  <c r="Q1255" i="24"/>
  <c r="L1253" i="24"/>
  <c r="O1251" i="24"/>
  <c r="Q1248" i="24"/>
  <c r="L1248" i="24"/>
  <c r="P1242" i="24"/>
  <c r="L1241" i="24"/>
  <c r="Q1239" i="24"/>
  <c r="L1237" i="24"/>
  <c r="P1166" i="24"/>
  <c r="P1158" i="24"/>
  <c r="O1113" i="24"/>
  <c r="Q1110" i="24"/>
  <c r="Q1105" i="24"/>
  <c r="Q1104" i="24"/>
  <c r="Q1051" i="24"/>
  <c r="O1035" i="24"/>
  <c r="P1019" i="24"/>
  <c r="P792" i="24"/>
  <c r="N792" i="24"/>
  <c r="P775" i="24"/>
  <c r="P771" i="24"/>
  <c r="P767" i="24"/>
  <c r="P763" i="24"/>
  <c r="P757" i="24"/>
  <c r="M753" i="24"/>
  <c r="O753" i="24"/>
  <c r="P751" i="24"/>
  <c r="R750" i="24"/>
  <c r="M747" i="24"/>
  <c r="L747" i="24"/>
  <c r="R747" i="24"/>
  <c r="R741" i="24"/>
  <c r="O740" i="24"/>
  <c r="R740" i="24"/>
  <c r="L740" i="24"/>
  <c r="N712" i="24"/>
  <c r="R712" i="24"/>
  <c r="L712" i="24"/>
  <c r="P712" i="24"/>
  <c r="N708" i="24"/>
  <c r="R708" i="24"/>
  <c r="L708" i="24"/>
  <c r="P708" i="24"/>
  <c r="O703" i="24"/>
  <c r="L703" i="24"/>
  <c r="Q703" i="24"/>
  <c r="P1228" i="24"/>
  <c r="Q1227" i="24"/>
  <c r="R1217" i="24"/>
  <c r="O1166" i="24"/>
  <c r="P1160" i="24"/>
  <c r="O1158" i="24"/>
  <c r="P1111" i="24"/>
  <c r="P1110" i="24"/>
  <c r="Q1108" i="24"/>
  <c r="P1105" i="24"/>
  <c r="P1091" i="24"/>
  <c r="P1063" i="24"/>
  <c r="P1051" i="24"/>
  <c r="O1019" i="24"/>
  <c r="P1017" i="24"/>
  <c r="P842" i="24"/>
  <c r="R827" i="24"/>
  <c r="R813" i="24"/>
  <c r="P812" i="24"/>
  <c r="N800" i="24"/>
  <c r="P800" i="24"/>
  <c r="M777" i="24"/>
  <c r="L777" i="24"/>
  <c r="R777" i="24"/>
  <c r="O775" i="24"/>
  <c r="M773" i="24"/>
  <c r="L773" i="24"/>
  <c r="R773" i="24"/>
  <c r="O771" i="24"/>
  <c r="M769" i="24"/>
  <c r="L769" i="24"/>
  <c r="R769" i="24"/>
  <c r="O767" i="24"/>
  <c r="M765" i="24"/>
  <c r="L765" i="24"/>
  <c r="R765" i="24"/>
  <c r="O763" i="24"/>
  <c r="M761" i="24"/>
  <c r="L761" i="24"/>
  <c r="R761" i="24"/>
  <c r="M759" i="24"/>
  <c r="O759" i="24"/>
  <c r="O757" i="24"/>
  <c r="O756" i="24"/>
  <c r="L756" i="24"/>
  <c r="P753" i="24"/>
  <c r="P752" i="24"/>
  <c r="O751" i="24"/>
  <c r="P750" i="24"/>
  <c r="P747" i="24"/>
  <c r="P741" i="24"/>
  <c r="P711" i="24"/>
  <c r="N711" i="24"/>
  <c r="O711" i="24"/>
  <c r="P707" i="24"/>
  <c r="N707" i="24"/>
  <c r="K707" i="24" s="1"/>
  <c r="O707" i="24"/>
  <c r="O743" i="24"/>
  <c r="O739" i="24"/>
  <c r="L705" i="24"/>
  <c r="M698" i="24"/>
  <c r="Q696" i="24"/>
  <c r="L696" i="24"/>
  <c r="M694" i="24"/>
  <c r="M692" i="24"/>
  <c r="P691" i="24"/>
  <c r="L689" i="24"/>
  <c r="Q687" i="24"/>
  <c r="O686" i="24"/>
  <c r="P685" i="24"/>
  <c r="P683" i="24"/>
  <c r="M683" i="24"/>
  <c r="P673" i="24"/>
  <c r="L663" i="24"/>
  <c r="M655" i="24"/>
  <c r="P655" i="24"/>
  <c r="M653" i="24"/>
  <c r="Q645" i="24"/>
  <c r="L643" i="24"/>
  <c r="P643" i="24"/>
  <c r="L641" i="24"/>
  <c r="M631" i="24"/>
  <c r="M629" i="24"/>
  <c r="Q621" i="24"/>
  <c r="O617" i="24"/>
  <c r="Q617" i="24"/>
  <c r="Q612" i="24"/>
  <c r="R607" i="24"/>
  <c r="Q604" i="24"/>
  <c r="Q602" i="24"/>
  <c r="M601" i="24"/>
  <c r="Q601" i="24"/>
  <c r="N475" i="24"/>
  <c r="R475" i="24"/>
  <c r="O422" i="24"/>
  <c r="N422" i="24"/>
  <c r="J422" i="24" s="1"/>
  <c r="L327" i="24"/>
  <c r="Q327" i="24"/>
  <c r="M327" i="24"/>
  <c r="O327" i="24"/>
  <c r="Q698" i="24"/>
  <c r="L698" i="24"/>
  <c r="Q694" i="24"/>
  <c r="L694" i="24"/>
  <c r="Q692" i="24"/>
  <c r="L692" i="24"/>
  <c r="O691" i="24"/>
  <c r="L687" i="24"/>
  <c r="M673" i="24"/>
  <c r="M633" i="24"/>
  <c r="P633" i="24"/>
  <c r="L631" i="24"/>
  <c r="M621" i="24"/>
  <c r="N584" i="24"/>
  <c r="O584" i="24"/>
  <c r="O574" i="24"/>
  <c r="O454" i="24"/>
  <c r="R454" i="24"/>
  <c r="L425" i="24"/>
  <c r="R425" i="24"/>
  <c r="N417" i="24"/>
  <c r="L417" i="24"/>
  <c r="R417" i="24"/>
  <c r="N369" i="24"/>
  <c r="K369" i="24" s="1"/>
  <c r="O369" i="24"/>
  <c r="M329" i="24"/>
  <c r="O329" i="24"/>
  <c r="Q329" i="24"/>
  <c r="L686" i="24"/>
  <c r="Q686" i="24"/>
  <c r="P645" i="24"/>
  <c r="M645" i="24"/>
  <c r="N612" i="24"/>
  <c r="K612" i="24" s="1"/>
  <c r="M612" i="24"/>
  <c r="M607" i="24"/>
  <c r="O607" i="24"/>
  <c r="N604" i="24"/>
  <c r="O604" i="24"/>
  <c r="M602" i="24"/>
  <c r="R602" i="24"/>
  <c r="N602" i="24"/>
  <c r="N600" i="24"/>
  <c r="M600" i="24"/>
  <c r="Q600" i="24"/>
  <c r="N598" i="24"/>
  <c r="R598" i="24"/>
  <c r="P465" i="24"/>
  <c r="R465" i="24"/>
  <c r="P336" i="24"/>
  <c r="L336" i="24"/>
  <c r="Q336" i="24"/>
  <c r="P686" i="24"/>
  <c r="Q685" i="24"/>
  <c r="Q673" i="24"/>
  <c r="M663" i="24"/>
  <c r="L659" i="24"/>
  <c r="Q659" i="24"/>
  <c r="Q653" i="24"/>
  <c r="M649" i="24"/>
  <c r="P649" i="24"/>
  <c r="M641" i="24"/>
  <c r="P635" i="24"/>
  <c r="M635" i="24"/>
  <c r="Q631" i="24"/>
  <c r="R612" i="24"/>
  <c r="M608" i="24"/>
  <c r="R608" i="24"/>
  <c r="R604" i="24"/>
  <c r="Q597" i="24"/>
  <c r="M597" i="24"/>
  <c r="R597" i="24"/>
  <c r="Q584" i="24"/>
  <c r="N484" i="24"/>
  <c r="O484" i="24"/>
  <c r="P484" i="24"/>
  <c r="N468" i="24"/>
  <c r="J468" i="24" s="1"/>
  <c r="O468" i="24"/>
  <c r="O438" i="24"/>
  <c r="N438" i="24"/>
  <c r="Q438" i="24"/>
  <c r="R419" i="24"/>
  <c r="P419" i="24"/>
  <c r="R592" i="24"/>
  <c r="L514" i="24"/>
  <c r="R497" i="24"/>
  <c r="L495" i="24"/>
  <c r="R483" i="24"/>
  <c r="N480" i="24"/>
  <c r="N430" i="24"/>
  <c r="L402" i="24"/>
  <c r="P399" i="24"/>
  <c r="N398" i="24"/>
  <c r="O393" i="24"/>
  <c r="N391" i="24"/>
  <c r="N389" i="24"/>
  <c r="N387" i="24"/>
  <c r="K387" i="24" s="1"/>
  <c r="N385" i="24"/>
  <c r="N383" i="24"/>
  <c r="N381" i="24"/>
  <c r="N379" i="24"/>
  <c r="J379" i="24" s="1"/>
  <c r="N377" i="24"/>
  <c r="N375" i="24"/>
  <c r="O365" i="24"/>
  <c r="L345" i="24"/>
  <c r="Q335" i="24"/>
  <c r="P333" i="24"/>
  <c r="L328" i="24"/>
  <c r="L313" i="24"/>
  <c r="M311" i="24"/>
  <c r="M305" i="24"/>
  <c r="P304" i="24"/>
  <c r="P299" i="24"/>
  <c r="P291" i="24"/>
  <c r="P289" i="24"/>
  <c r="L287" i="24"/>
  <c r="M285" i="24"/>
  <c r="P281" i="24"/>
  <c r="R271" i="24"/>
  <c r="M235" i="24"/>
  <c r="P232" i="24"/>
  <c r="M211" i="24"/>
  <c r="R499" i="24"/>
  <c r="L411" i="24"/>
  <c r="N399" i="24"/>
  <c r="J399" i="24" s="1"/>
  <c r="R391" i="24"/>
  <c r="R389" i="24"/>
  <c r="R387" i="24"/>
  <c r="R385" i="24"/>
  <c r="R383" i="24"/>
  <c r="R381" i="24"/>
  <c r="R379" i="24"/>
  <c r="R377" i="24"/>
  <c r="R375" i="24"/>
  <c r="O335" i="24"/>
  <c r="Q305" i="24"/>
  <c r="Q296" i="24"/>
  <c r="M289" i="24"/>
  <c r="L281" i="24"/>
  <c r="O271" i="24"/>
  <c r="P240" i="24"/>
  <c r="M224" i="24"/>
  <c r="L296" i="24"/>
  <c r="P284" i="24"/>
  <c r="Q2463" i="24"/>
  <c r="L2463" i="24"/>
  <c r="M2463" i="24"/>
  <c r="M2426" i="24"/>
  <c r="O2426" i="24"/>
  <c r="P2426" i="24"/>
  <c r="N2376" i="24"/>
  <c r="M2376" i="24"/>
  <c r="P2376" i="24"/>
  <c r="Q2376" i="24"/>
  <c r="N2356" i="24"/>
  <c r="L2356" i="24"/>
  <c r="P2356" i="24"/>
  <c r="M2356" i="24"/>
  <c r="N2351" i="24"/>
  <c r="L2351" i="24"/>
  <c r="M2351" i="24"/>
  <c r="P2351" i="24"/>
  <c r="N2348" i="24"/>
  <c r="M2348" i="24"/>
  <c r="O2348" i="24"/>
  <c r="P2348" i="24"/>
  <c r="N2344" i="24"/>
  <c r="L2344" i="24"/>
  <c r="N2328" i="24"/>
  <c r="K2328" i="24" s="1"/>
  <c r="M2328" i="24"/>
  <c r="P2328" i="24"/>
  <c r="O2328" i="24"/>
  <c r="N2312" i="24"/>
  <c r="K2312" i="24" s="1"/>
  <c r="M2312" i="24"/>
  <c r="O2312" i="24"/>
  <c r="P2312" i="24"/>
  <c r="N2296" i="24"/>
  <c r="L2296" i="24"/>
  <c r="N2265" i="24"/>
  <c r="L2265" i="24"/>
  <c r="Q2265" i="24"/>
  <c r="N2487" i="24"/>
  <c r="L2487" i="24"/>
  <c r="P2487" i="24"/>
  <c r="M2487" i="24"/>
  <c r="M2474" i="24"/>
  <c r="P2474" i="24"/>
  <c r="Q2474" i="24"/>
  <c r="L2438" i="24"/>
  <c r="Q2438" i="24"/>
  <c r="M2438" i="24"/>
  <c r="N2338" i="24"/>
  <c r="M2338" i="24"/>
  <c r="Q2338" i="24"/>
  <c r="P2338" i="24"/>
  <c r="N2329" i="24"/>
  <c r="L2329" i="24"/>
  <c r="P2496" i="24"/>
  <c r="L2496" i="24"/>
  <c r="M2496" i="24"/>
  <c r="N2447" i="24"/>
  <c r="L2447" i="24"/>
  <c r="M2447" i="24"/>
  <c r="P2447" i="24"/>
  <c r="N2433" i="24"/>
  <c r="L2433" i="24"/>
  <c r="M2433" i="24"/>
  <c r="P2433" i="24"/>
  <c r="L2425" i="24"/>
  <c r="P2425" i="24"/>
  <c r="Q2425" i="24"/>
  <c r="N2346" i="24"/>
  <c r="L2346" i="24"/>
  <c r="M2346" i="24"/>
  <c r="P2346" i="24"/>
  <c r="N2343" i="24"/>
  <c r="M2343" i="24"/>
  <c r="O2343" i="24"/>
  <c r="P2343" i="24"/>
  <c r="N2310" i="24"/>
  <c r="L2310" i="24"/>
  <c r="M2310" i="24"/>
  <c r="P2310" i="24"/>
  <c r="L2427" i="24"/>
  <c r="M2427" i="24"/>
  <c r="P2427" i="24"/>
  <c r="N2377" i="24"/>
  <c r="L2377" i="24"/>
  <c r="M2377" i="24"/>
  <c r="P2377" i="24"/>
  <c r="N2353" i="24"/>
  <c r="M2353" i="24"/>
  <c r="P2353" i="24"/>
  <c r="O2353" i="24"/>
  <c r="N2349" i="24"/>
  <c r="L2349" i="24"/>
  <c r="Q2502" i="24"/>
  <c r="P2502" i="24"/>
  <c r="Q2487" i="24"/>
  <c r="M2485" i="24"/>
  <c r="L2485" i="24"/>
  <c r="N2477" i="24"/>
  <c r="L2477" i="24"/>
  <c r="M2477" i="24"/>
  <c r="P2477" i="24"/>
  <c r="N2475" i="24"/>
  <c r="L2475" i="24"/>
  <c r="Q2475" i="24"/>
  <c r="M2475" i="24"/>
  <c r="O2475" i="24"/>
  <c r="L2439" i="24"/>
  <c r="O2439" i="24"/>
  <c r="P2439" i="24"/>
  <c r="N2429" i="24"/>
  <c r="L2429" i="24"/>
  <c r="M2429" i="24"/>
  <c r="P2429" i="24"/>
  <c r="Q2427" i="24"/>
  <c r="Q2377" i="24"/>
  <c r="N2359" i="24"/>
  <c r="L2359" i="24"/>
  <c r="Q2359" i="24"/>
  <c r="O2359" i="24"/>
  <c r="M2359" i="24"/>
  <c r="N2354" i="24"/>
  <c r="L2354" i="24"/>
  <c r="Q2354" i="24"/>
  <c r="N2341" i="24"/>
  <c r="L2341" i="24"/>
  <c r="P2341" i="24"/>
  <c r="M2341" i="24"/>
  <c r="N2339" i="24"/>
  <c r="L2339" i="24"/>
  <c r="Q2339" i="24"/>
  <c r="O2339" i="24"/>
  <c r="M2339" i="24"/>
  <c r="N2309" i="24"/>
  <c r="M2309" i="24"/>
  <c r="P2309" i="24"/>
  <c r="Q2309" i="24"/>
  <c r="N2293" i="24"/>
  <c r="L2293" i="24"/>
  <c r="Q2293" i="24"/>
  <c r="N2268" i="24"/>
  <c r="L2268" i="24"/>
  <c r="N2358" i="24"/>
  <c r="M2358" i="24"/>
  <c r="Q2358" i="24"/>
  <c r="P2358" i="24"/>
  <c r="N2313" i="24"/>
  <c r="L2313" i="24"/>
  <c r="P2086" i="24"/>
  <c r="R2085" i="24"/>
  <c r="N2082" i="24"/>
  <c r="R2079" i="24"/>
  <c r="P2076" i="24"/>
  <c r="N2074" i="24"/>
  <c r="J2074" i="24" s="1"/>
  <c r="P2073" i="24"/>
  <c r="O2072" i="24"/>
  <c r="R2070" i="24"/>
  <c r="L2070" i="24"/>
  <c r="L2069" i="24"/>
  <c r="R2063" i="24"/>
  <c r="P2060" i="24"/>
  <c r="N2058" i="24"/>
  <c r="J2058" i="24" s="1"/>
  <c r="P2057" i="24"/>
  <c r="O2056" i="24"/>
  <c r="R2054" i="24"/>
  <c r="L2054" i="24"/>
  <c r="L2053" i="24"/>
  <c r="R2047" i="24"/>
  <c r="R2032" i="24"/>
  <c r="R2016" i="24"/>
  <c r="R2000" i="24"/>
  <c r="R1984" i="24"/>
  <c r="R1968" i="24"/>
  <c r="R1952" i="24"/>
  <c r="N1940" i="24"/>
  <c r="R1934" i="24"/>
  <c r="N1930" i="24"/>
  <c r="R1928" i="24"/>
  <c r="P1926" i="24"/>
  <c r="L1922" i="24"/>
  <c r="P1916" i="24"/>
  <c r="N1908" i="24"/>
  <c r="O1890" i="24"/>
  <c r="P1881" i="24"/>
  <c r="N1875" i="24"/>
  <c r="N1874" i="24"/>
  <c r="J1874" i="24" s="1"/>
  <c r="N1873" i="24"/>
  <c r="O1872" i="24"/>
  <c r="P1871" i="24"/>
  <c r="O1870" i="24"/>
  <c r="N1857" i="24"/>
  <c r="O1856" i="24"/>
  <c r="O1853" i="24"/>
  <c r="N1847" i="24"/>
  <c r="N1843" i="24"/>
  <c r="J1843" i="24" s="1"/>
  <c r="R1841" i="24"/>
  <c r="R1839" i="24"/>
  <c r="O1834" i="24"/>
  <c r="O1831" i="24"/>
  <c r="R1829" i="24"/>
  <c r="L1829" i="24"/>
  <c r="P1827" i="24"/>
  <c r="N1825" i="24"/>
  <c r="R1823" i="24"/>
  <c r="L1823" i="24"/>
  <c r="Q1814" i="24"/>
  <c r="Q1808" i="24"/>
  <c r="Q1806" i="24"/>
  <c r="N1805" i="24"/>
  <c r="M1789" i="24"/>
  <c r="N1781" i="24"/>
  <c r="R1759" i="24"/>
  <c r="N1750" i="24"/>
  <c r="M1748" i="24"/>
  <c r="O1747" i="24"/>
  <c r="N1744" i="24"/>
  <c r="N1742" i="24"/>
  <c r="O1741" i="24"/>
  <c r="P1740" i="24"/>
  <c r="Q1738" i="24"/>
  <c r="L1734" i="24"/>
  <c r="L1730" i="24"/>
  <c r="L1726" i="24"/>
  <c r="L1722" i="24"/>
  <c r="L1718" i="24"/>
  <c r="L1714" i="24"/>
  <c r="L1710" i="24"/>
  <c r="L1706" i="24"/>
  <c r="L1702" i="24"/>
  <c r="P1699" i="24"/>
  <c r="P1697" i="24"/>
  <c r="P1695" i="24"/>
  <c r="P1693" i="24"/>
  <c r="P1691" i="24"/>
  <c r="P1689" i="24"/>
  <c r="P1687" i="24"/>
  <c r="Q1655" i="24"/>
  <c r="L1655" i="24"/>
  <c r="Q1653" i="24"/>
  <c r="L1653" i="24"/>
  <c r="Q1651" i="24"/>
  <c r="L1651" i="24"/>
  <c r="Q1649" i="24"/>
  <c r="L1649" i="24"/>
  <c r="Q1647" i="24"/>
  <c r="L1647" i="24"/>
  <c r="Q1645" i="24"/>
  <c r="L1645" i="24"/>
  <c r="L1643" i="24"/>
  <c r="M1557" i="24"/>
  <c r="Q1557" i="24"/>
  <c r="N1557" i="24"/>
  <c r="M1556" i="24"/>
  <c r="Q1556" i="24"/>
  <c r="N1556" i="24"/>
  <c r="R1556" i="24"/>
  <c r="M1555" i="24"/>
  <c r="Q1555" i="24"/>
  <c r="N1555" i="24"/>
  <c r="R1555" i="24"/>
  <c r="M1554" i="24"/>
  <c r="Q1554" i="24"/>
  <c r="N1554" i="24"/>
  <c r="R1554" i="24"/>
  <c r="M1553" i="24"/>
  <c r="Q1553" i="24"/>
  <c r="N1553" i="24"/>
  <c r="R1553" i="24"/>
  <c r="M1552" i="24"/>
  <c r="Q1552" i="24"/>
  <c r="N1552" i="24"/>
  <c r="R1552" i="24"/>
  <c r="M1551" i="24"/>
  <c r="Q1551" i="24"/>
  <c r="N1551" i="24"/>
  <c r="R1551" i="24"/>
  <c r="M1550" i="24"/>
  <c r="Q1550" i="24"/>
  <c r="N1550" i="24"/>
  <c r="R1550" i="24"/>
  <c r="M1549" i="24"/>
  <c r="Q1549" i="24"/>
  <c r="N1549" i="24"/>
  <c r="R1549" i="24"/>
  <c r="M1548" i="24"/>
  <c r="Q1548" i="24"/>
  <c r="N1548" i="24"/>
  <c r="R1548" i="24"/>
  <c r="M1547" i="24"/>
  <c r="Q1547" i="24"/>
  <c r="N1547" i="24"/>
  <c r="R1547" i="24"/>
  <c r="M1546" i="24"/>
  <c r="Q1546" i="24"/>
  <c r="N1546" i="24"/>
  <c r="R1546" i="24"/>
  <c r="M1545" i="24"/>
  <c r="Q1545" i="24"/>
  <c r="N1545" i="24"/>
  <c r="R1545" i="24"/>
  <c r="M1544" i="24"/>
  <c r="Q1544" i="24"/>
  <c r="N1544" i="24"/>
  <c r="R1544" i="24"/>
  <c r="M1543" i="24"/>
  <c r="Q1543" i="24"/>
  <c r="N1543" i="24"/>
  <c r="R1543" i="24"/>
  <c r="M1542" i="24"/>
  <c r="Q1542" i="24"/>
  <c r="N1542" i="24"/>
  <c r="R1542" i="24"/>
  <c r="M1541" i="24"/>
  <c r="Q1541" i="24"/>
  <c r="N1541" i="24"/>
  <c r="R1541" i="24"/>
  <c r="M1540" i="24"/>
  <c r="Q1540" i="24"/>
  <c r="N1540" i="24"/>
  <c r="R1540" i="24"/>
  <c r="N1513" i="24"/>
  <c r="R1513" i="24"/>
  <c r="L1513" i="24"/>
  <c r="Q1513" i="24"/>
  <c r="M1513" i="24"/>
  <c r="O1513" i="24"/>
  <c r="N1505" i="24"/>
  <c r="R1505" i="24"/>
  <c r="L1505" i="24"/>
  <c r="Q1505" i="24"/>
  <c r="M1505" i="24"/>
  <c r="O1505" i="24"/>
  <c r="N1503" i="24"/>
  <c r="R1503" i="24"/>
  <c r="L1503" i="24"/>
  <c r="Q1503" i="24"/>
  <c r="M1503" i="24"/>
  <c r="O1503" i="24"/>
  <c r="N1501" i="24"/>
  <c r="R1501" i="24"/>
  <c r="L1501" i="24"/>
  <c r="Q1501" i="24"/>
  <c r="M1501" i="24"/>
  <c r="O1501" i="24"/>
  <c r="N1499" i="24"/>
  <c r="R1499" i="24"/>
  <c r="L1499" i="24"/>
  <c r="Q1499" i="24"/>
  <c r="M1499" i="24"/>
  <c r="O1499" i="24"/>
  <c r="N1497" i="24"/>
  <c r="R1497" i="24"/>
  <c r="L1497" i="24"/>
  <c r="Q1497" i="24"/>
  <c r="M1497" i="24"/>
  <c r="O1497" i="24"/>
  <c r="N1495" i="24"/>
  <c r="R1495" i="24"/>
  <c r="L1495" i="24"/>
  <c r="Q1495" i="24"/>
  <c r="M1495" i="24"/>
  <c r="O1495" i="24"/>
  <c r="N1493" i="24"/>
  <c r="J1493" i="24" s="1"/>
  <c r="R1493" i="24"/>
  <c r="L1493" i="24"/>
  <c r="Q1493" i="24"/>
  <c r="M1493" i="24"/>
  <c r="O1493" i="24"/>
  <c r="N1491" i="24"/>
  <c r="R1491" i="24"/>
  <c r="L1491" i="24"/>
  <c r="Q1491" i="24"/>
  <c r="M1491" i="24"/>
  <c r="O1491" i="24"/>
  <c r="N1489" i="24"/>
  <c r="R1489" i="24"/>
  <c r="L1489" i="24"/>
  <c r="Q1489" i="24"/>
  <c r="M1489" i="24"/>
  <c r="O1489" i="24"/>
  <c r="N1487" i="24"/>
  <c r="R1487" i="24"/>
  <c r="L1487" i="24"/>
  <c r="Q1487" i="24"/>
  <c r="M1487" i="24"/>
  <c r="O1487" i="24"/>
  <c r="N1485" i="24"/>
  <c r="J1485" i="24" s="1"/>
  <c r="R1485" i="24"/>
  <c r="L1485" i="24"/>
  <c r="Q1485" i="24"/>
  <c r="M1485" i="24"/>
  <c r="O1485" i="24"/>
  <c r="N1483" i="24"/>
  <c r="R1483" i="24"/>
  <c r="L1483" i="24"/>
  <c r="Q1483" i="24"/>
  <c r="M1483" i="24"/>
  <c r="O1483" i="24"/>
  <c r="N1481" i="24"/>
  <c r="R1481" i="24"/>
  <c r="L1481" i="24"/>
  <c r="Q1481" i="24"/>
  <c r="M1481" i="24"/>
  <c r="O1481" i="24"/>
  <c r="N1479" i="24"/>
  <c r="R1479" i="24"/>
  <c r="L1479" i="24"/>
  <c r="Q1479" i="24"/>
  <c r="M1479" i="24"/>
  <c r="O1479" i="24"/>
  <c r="L1456" i="24"/>
  <c r="R1456" i="24"/>
  <c r="N1404" i="24"/>
  <c r="P1404" i="24"/>
  <c r="M1404" i="24"/>
  <c r="O1404" i="24"/>
  <c r="N1314" i="24"/>
  <c r="L1314" i="24"/>
  <c r="Q1314" i="24"/>
  <c r="M1314" i="24"/>
  <c r="O1314" i="24"/>
  <c r="P1314" i="24"/>
  <c r="N1295" i="24"/>
  <c r="L1295" i="24"/>
  <c r="O1295" i="24"/>
  <c r="P1295" i="24"/>
  <c r="Q1295" i="24"/>
  <c r="P2418" i="24"/>
  <c r="P2229" i="24"/>
  <c r="Q2228" i="24"/>
  <c r="P2208" i="24"/>
  <c r="P2205" i="24"/>
  <c r="O2192" i="24"/>
  <c r="P2189" i="24"/>
  <c r="O2187" i="24"/>
  <c r="Q2186" i="24"/>
  <c r="Q2185" i="24"/>
  <c r="P2178" i="24"/>
  <c r="Q2177" i="24"/>
  <c r="O2166" i="24"/>
  <c r="Q2165" i="24"/>
  <c r="Q2164" i="24"/>
  <c r="P2163" i="24"/>
  <c r="P2149" i="24"/>
  <c r="Q2148" i="24"/>
  <c r="O2146" i="24"/>
  <c r="P2101" i="24"/>
  <c r="Q2100" i="24"/>
  <c r="O2092" i="24"/>
  <c r="M1615" i="24"/>
  <c r="Q1615" i="24"/>
  <c r="M1613" i="24"/>
  <c r="Q1613" i="24"/>
  <c r="M1611" i="24"/>
  <c r="Q1611" i="24"/>
  <c r="M1609" i="24"/>
  <c r="Q1609" i="24"/>
  <c r="M1607" i="24"/>
  <c r="Q1607" i="24"/>
  <c r="M1605" i="24"/>
  <c r="Q1605" i="24"/>
  <c r="M1603" i="24"/>
  <c r="Q1603" i="24"/>
  <c r="M1601" i="24"/>
  <c r="Q1601" i="24"/>
  <c r="M1599" i="24"/>
  <c r="Q1599" i="24"/>
  <c r="M1597" i="24"/>
  <c r="Q1597" i="24"/>
  <c r="M1595" i="24"/>
  <c r="Q1595" i="24"/>
  <c r="M1593" i="24"/>
  <c r="Q1593" i="24"/>
  <c r="M1591" i="24"/>
  <c r="Q1591" i="24"/>
  <c r="M1589" i="24"/>
  <c r="Q1589" i="24"/>
  <c r="M1587" i="24"/>
  <c r="Q1587" i="24"/>
  <c r="M1585" i="24"/>
  <c r="Q1585" i="24"/>
  <c r="M1583" i="24"/>
  <c r="Q1583" i="24"/>
  <c r="M1581" i="24"/>
  <c r="Q1581" i="24"/>
  <c r="M1579" i="24"/>
  <c r="Q1579" i="24"/>
  <c r="M1577" i="24"/>
  <c r="Q1577" i="24"/>
  <c r="M1575" i="24"/>
  <c r="Q1575" i="24"/>
  <c r="M1573" i="24"/>
  <c r="Q1573" i="24"/>
  <c r="M1571" i="24"/>
  <c r="Q1571" i="24"/>
  <c r="M1569" i="24"/>
  <c r="Q1569" i="24"/>
  <c r="M1567" i="24"/>
  <c r="Q1567" i="24"/>
  <c r="M1565" i="24"/>
  <c r="Q1565" i="24"/>
  <c r="M1563" i="24"/>
  <c r="Q1563" i="24"/>
  <c r="M1561" i="24"/>
  <c r="Q1561" i="24"/>
  <c r="M1559" i="24"/>
  <c r="Q1559" i="24"/>
  <c r="P1557" i="24"/>
  <c r="P1556" i="24"/>
  <c r="P1555" i="24"/>
  <c r="P1554" i="24"/>
  <c r="P1553" i="24"/>
  <c r="P1552" i="24"/>
  <c r="P1551" i="24"/>
  <c r="P1550" i="24"/>
  <c r="P1549" i="24"/>
  <c r="P1548" i="24"/>
  <c r="P1547" i="24"/>
  <c r="P1546" i="24"/>
  <c r="P1545" i="24"/>
  <c r="P1544" i="24"/>
  <c r="P1543" i="24"/>
  <c r="P1542" i="24"/>
  <c r="P1541" i="24"/>
  <c r="P1540" i="24"/>
  <c r="N1515" i="24"/>
  <c r="K1515" i="24" s="1"/>
  <c r="R1515" i="24"/>
  <c r="L1515" i="24"/>
  <c r="Q1515" i="24"/>
  <c r="M1515" i="24"/>
  <c r="O1515" i="24"/>
  <c r="N1507" i="24"/>
  <c r="R1507" i="24"/>
  <c r="L1507" i="24"/>
  <c r="Q1507" i="24"/>
  <c r="M1507" i="24"/>
  <c r="O1507" i="24"/>
  <c r="N1412" i="24"/>
  <c r="J1412" i="24" s="1"/>
  <c r="M1412" i="24"/>
  <c r="P1412" i="24"/>
  <c r="O1412" i="24"/>
  <c r="L1395" i="24"/>
  <c r="P1395" i="24"/>
  <c r="Q1395" i="24"/>
  <c r="N1330" i="24"/>
  <c r="L1330" i="24"/>
  <c r="Q1330" i="24"/>
  <c r="M1330" i="24"/>
  <c r="O1330" i="24"/>
  <c r="P1330" i="24"/>
  <c r="N1298" i="24"/>
  <c r="L1298" i="24"/>
  <c r="Q1298" i="24"/>
  <c r="M1298" i="24"/>
  <c r="O1298" i="24"/>
  <c r="P1298" i="24"/>
  <c r="Q2495" i="24"/>
  <c r="P2437" i="24"/>
  <c r="Q2412" i="24"/>
  <c r="P2361" i="24"/>
  <c r="P2331" i="24"/>
  <c r="P2315" i="24"/>
  <c r="O2299" i="24"/>
  <c r="Q2298" i="24"/>
  <c r="P2295" i="24"/>
  <c r="Q2294" i="24"/>
  <c r="P2292" i="24"/>
  <c r="P2270" i="24"/>
  <c r="P2267" i="24"/>
  <c r="Q2266" i="24"/>
  <c r="P2264" i="24"/>
  <c r="Q2263" i="24"/>
  <c r="O2261" i="24"/>
  <c r="M2229" i="24"/>
  <c r="P2228" i="24"/>
  <c r="Q2219" i="24"/>
  <c r="P2218" i="24"/>
  <c r="Q2217" i="24"/>
  <c r="Q2216" i="24"/>
  <c r="P2215" i="24"/>
  <c r="M2208" i="24"/>
  <c r="Q2206" i="24"/>
  <c r="O2205" i="24"/>
  <c r="Q2198" i="24"/>
  <c r="P2197" i="24"/>
  <c r="P2194" i="24"/>
  <c r="M2192" i="24"/>
  <c r="Q2190" i="24"/>
  <c r="O2189" i="24"/>
  <c r="M2187" i="24"/>
  <c r="P2186" i="24"/>
  <c r="P2185" i="24"/>
  <c r="P2184" i="24"/>
  <c r="M2178" i="24"/>
  <c r="P2177" i="24"/>
  <c r="P2174" i="24"/>
  <c r="Q2173" i="24"/>
  <c r="O2169" i="24"/>
  <c r="Q2168" i="24"/>
  <c r="M2166" i="24"/>
  <c r="P2165" i="24"/>
  <c r="P2164" i="24"/>
  <c r="O2163" i="24"/>
  <c r="Q2161" i="24"/>
  <c r="P2160" i="24"/>
  <c r="Q2159" i="24"/>
  <c r="Q2158" i="24"/>
  <c r="P2157" i="24"/>
  <c r="O2155" i="24"/>
  <c r="M2149" i="24"/>
  <c r="P2148" i="24"/>
  <c r="M2146" i="24"/>
  <c r="Q2135" i="24"/>
  <c r="P2134" i="24"/>
  <c r="Q2133" i="24"/>
  <c r="Q2132" i="24"/>
  <c r="Q2121" i="24"/>
  <c r="P2120" i="24"/>
  <c r="Q2119" i="24"/>
  <c r="Q2111" i="24"/>
  <c r="P2110" i="24"/>
  <c r="Q2109" i="24"/>
  <c r="O2107" i="24"/>
  <c r="Q2106" i="24"/>
  <c r="Q2105" i="24"/>
  <c r="M2101" i="24"/>
  <c r="P2100" i="24"/>
  <c r="P2097" i="24"/>
  <c r="Q2096" i="24"/>
  <c r="M2092" i="24"/>
  <c r="P2090" i="24"/>
  <c r="R2089" i="24"/>
  <c r="P2082" i="24"/>
  <c r="O2070" i="24"/>
  <c r="R2069" i="24"/>
  <c r="O2054" i="24"/>
  <c r="R2053" i="24"/>
  <c r="R1940" i="24"/>
  <c r="P1922" i="24"/>
  <c r="R1908" i="24"/>
  <c r="O1829" i="24"/>
  <c r="O1823" i="24"/>
  <c r="R1805" i="24"/>
  <c r="Q1789" i="24"/>
  <c r="Q1750" i="24"/>
  <c r="Q1748" i="24"/>
  <c r="P1734" i="24"/>
  <c r="P1730" i="24"/>
  <c r="P1726" i="24"/>
  <c r="P1722" i="24"/>
  <c r="P1718" i="24"/>
  <c r="P1714" i="24"/>
  <c r="P1710" i="24"/>
  <c r="P1706" i="24"/>
  <c r="P1702" i="24"/>
  <c r="O1655" i="24"/>
  <c r="O1653" i="24"/>
  <c r="O1651" i="24"/>
  <c r="O1649" i="24"/>
  <c r="O1647" i="24"/>
  <c r="O1645" i="24"/>
  <c r="O1643" i="24"/>
  <c r="O1641" i="24"/>
  <c r="O1639" i="24"/>
  <c r="O1637" i="24"/>
  <c r="O1635" i="24"/>
  <c r="O1633" i="24"/>
  <c r="O1631" i="24"/>
  <c r="O1629" i="24"/>
  <c r="O1627" i="24"/>
  <c r="O1625" i="24"/>
  <c r="O1623" i="24"/>
  <c r="O1557" i="24"/>
  <c r="O1556" i="24"/>
  <c r="O1555" i="24"/>
  <c r="O1554" i="24"/>
  <c r="O1553" i="24"/>
  <c r="O1552" i="24"/>
  <c r="O1551" i="24"/>
  <c r="O1550" i="24"/>
  <c r="O1549" i="24"/>
  <c r="O1548" i="24"/>
  <c r="O1547" i="24"/>
  <c r="O1546" i="24"/>
  <c r="O1545" i="24"/>
  <c r="O1544" i="24"/>
  <c r="O1543" i="24"/>
  <c r="O1542" i="24"/>
  <c r="O1541" i="24"/>
  <c r="O1540" i="24"/>
  <c r="N1517" i="24"/>
  <c r="J1517" i="24" s="1"/>
  <c r="R1517" i="24"/>
  <c r="L1517" i="24"/>
  <c r="Q1517" i="24"/>
  <c r="M1517" i="24"/>
  <c r="O1517" i="24"/>
  <c r="N1509" i="24"/>
  <c r="R1509" i="24"/>
  <c r="L1509" i="24"/>
  <c r="Q1509" i="24"/>
  <c r="M1509" i="24"/>
  <c r="O1509" i="24"/>
  <c r="L1471" i="24"/>
  <c r="P1471" i="24"/>
  <c r="M1459" i="24"/>
  <c r="L1459" i="24"/>
  <c r="R1459" i="24"/>
  <c r="N1459" i="24"/>
  <c r="O1459" i="24"/>
  <c r="P1459" i="24"/>
  <c r="N1420" i="24"/>
  <c r="P1420" i="24"/>
  <c r="M1420" i="24"/>
  <c r="O1420" i="24"/>
  <c r="P1399" i="24"/>
  <c r="L1399" i="24"/>
  <c r="O1399" i="24"/>
  <c r="Q1399" i="24"/>
  <c r="L1385" i="24"/>
  <c r="Q1385" i="24"/>
  <c r="O1385" i="24"/>
  <c r="P1385" i="24"/>
  <c r="L1343" i="24"/>
  <c r="O1343" i="24"/>
  <c r="P1343" i="24"/>
  <c r="Q1343" i="24"/>
  <c r="P2465" i="24"/>
  <c r="Q2437" i="24"/>
  <c r="Q2398" i="24"/>
  <c r="Q2501" i="24"/>
  <c r="P2495" i="24"/>
  <c r="O2465" i="24"/>
  <c r="Q2464" i="24"/>
  <c r="P2424" i="24"/>
  <c r="O2418" i="24"/>
  <c r="P2398" i="24"/>
  <c r="Q2397" i="24"/>
  <c r="O2503" i="24"/>
  <c r="M2495" i="24"/>
  <c r="M2465" i="24"/>
  <c r="M2460" i="24"/>
  <c r="P2459" i="24"/>
  <c r="Q2458" i="24"/>
  <c r="P2455" i="24"/>
  <c r="M2437" i="24"/>
  <c r="O2424" i="24"/>
  <c r="M2418" i="24"/>
  <c r="P2415" i="24"/>
  <c r="Q2414" i="24"/>
  <c r="Q2413" i="24"/>
  <c r="P2412" i="24"/>
  <c r="M2398" i="24"/>
  <c r="Q2394" i="24"/>
  <c r="P2389" i="24"/>
  <c r="P2386" i="24"/>
  <c r="O2369" i="24"/>
  <c r="Q2368" i="24"/>
  <c r="P2365" i="24"/>
  <c r="Q2364" i="24"/>
  <c r="O2361" i="24"/>
  <c r="O2334" i="24"/>
  <c r="O2331" i="24"/>
  <c r="P2323" i="24"/>
  <c r="Q2322" i="24"/>
  <c r="P2321" i="24"/>
  <c r="P2318" i="24"/>
  <c r="Q2317" i="24"/>
  <c r="Q2316" i="24"/>
  <c r="O2315" i="24"/>
  <c r="P2301" i="24"/>
  <c r="M2299" i="24"/>
  <c r="P2298" i="24"/>
  <c r="M2295" i="24"/>
  <c r="P2294" i="24"/>
  <c r="M2292" i="24"/>
  <c r="P2289" i="24"/>
  <c r="O2287" i="24"/>
  <c r="Q2286" i="24"/>
  <c r="O2274" i="24"/>
  <c r="Q2273" i="24"/>
  <c r="O2270" i="24"/>
  <c r="M2267" i="24"/>
  <c r="P2266" i="24"/>
  <c r="M2264" i="24"/>
  <c r="P2263" i="24"/>
  <c r="M2261" i="24"/>
  <c r="P2258" i="24"/>
  <c r="P2255" i="24"/>
  <c r="Q2254" i="24"/>
  <c r="P2253" i="24"/>
  <c r="Q2252" i="24"/>
  <c r="P2249" i="24"/>
  <c r="P2246" i="24"/>
  <c r="O2244" i="24"/>
  <c r="Q2243" i="24"/>
  <c r="P2240" i="24"/>
  <c r="L2229" i="24"/>
  <c r="M2228" i="24"/>
  <c r="Q2226" i="24"/>
  <c r="P2225" i="24"/>
  <c r="Q2224" i="24"/>
  <c r="Q2223" i="24"/>
  <c r="L2219" i="24"/>
  <c r="M2218" i="24"/>
  <c r="P2217" i="24"/>
  <c r="P2216" i="24"/>
  <c r="O2215" i="24"/>
  <c r="Q2213" i="24"/>
  <c r="P2212" i="24"/>
  <c r="Q2211" i="24"/>
  <c r="L2208" i="24"/>
  <c r="L2206" i="24"/>
  <c r="M2205" i="24"/>
  <c r="L2198" i="24"/>
  <c r="M2197" i="24"/>
  <c r="Q2195" i="24"/>
  <c r="O2194" i="24"/>
  <c r="Q2192" i="24"/>
  <c r="L2192" i="24"/>
  <c r="L2190" i="24"/>
  <c r="M2189" i="24"/>
  <c r="Q2187" i="24"/>
  <c r="L2187" i="24"/>
  <c r="M2186" i="24"/>
  <c r="L2185" i="24"/>
  <c r="M2184" i="24"/>
  <c r="L2178" i="24"/>
  <c r="M2177" i="24"/>
  <c r="Q2175" i="24"/>
  <c r="O2174" i="24"/>
  <c r="P2173" i="24"/>
  <c r="P2172" i="24"/>
  <c r="Q2171" i="24"/>
  <c r="M2169" i="24"/>
  <c r="P2168" i="24"/>
  <c r="Q2166" i="24"/>
  <c r="L2166" i="24"/>
  <c r="M2165" i="24"/>
  <c r="L2164" i="24"/>
  <c r="M2163" i="24"/>
  <c r="L2161" i="24"/>
  <c r="M2160" i="24"/>
  <c r="P2159" i="24"/>
  <c r="P2158" i="24"/>
  <c r="O2157" i="24"/>
  <c r="M2155" i="24"/>
  <c r="P2152" i="24"/>
  <c r="Q2151" i="24"/>
  <c r="L2149" i="24"/>
  <c r="M2148" i="24"/>
  <c r="Q2146" i="24"/>
  <c r="L2146" i="24"/>
  <c r="Q2144" i="24"/>
  <c r="P2143" i="24"/>
  <c r="Q2142" i="24"/>
  <c r="Q2141" i="24"/>
  <c r="O2140" i="24"/>
  <c r="P2139" i="24"/>
  <c r="L2135" i="24"/>
  <c r="M2134" i="24"/>
  <c r="P2133" i="24"/>
  <c r="P2132" i="24"/>
  <c r="P2131" i="24"/>
  <c r="P2130" i="24"/>
  <c r="O2129" i="24"/>
  <c r="Q2128" i="24"/>
  <c r="Q2127" i="24"/>
  <c r="L2121" i="24"/>
  <c r="M2120" i="24"/>
  <c r="P2119" i="24"/>
  <c r="P2116" i="24"/>
  <c r="Q2115" i="24"/>
  <c r="L2111" i="24"/>
  <c r="M2110" i="24"/>
  <c r="P2109" i="24"/>
  <c r="M2107" i="24"/>
  <c r="P2106" i="24"/>
  <c r="P2105" i="24"/>
  <c r="P2104" i="24"/>
  <c r="P2103" i="24"/>
  <c r="L2101" i="24"/>
  <c r="M2100" i="24"/>
  <c r="O2097" i="24"/>
  <c r="P2096" i="24"/>
  <c r="Q2092" i="24"/>
  <c r="L2092" i="24"/>
  <c r="O2090" i="24"/>
  <c r="P2089" i="24"/>
  <c r="O2082" i="24"/>
  <c r="P2072" i="24"/>
  <c r="P2056" i="24"/>
  <c r="R1988" i="24"/>
  <c r="R1972" i="24"/>
  <c r="R1956" i="24"/>
  <c r="P1940" i="24"/>
  <c r="N1932" i="24"/>
  <c r="R1926" i="24"/>
  <c r="R1920" i="24"/>
  <c r="P1918" i="24"/>
  <c r="R1916" i="24"/>
  <c r="P1908" i="24"/>
  <c r="R1897" i="24"/>
  <c r="P1889" i="24"/>
  <c r="R1887" i="24"/>
  <c r="R1881" i="24"/>
  <c r="O1861" i="24"/>
  <c r="O1855" i="24"/>
  <c r="P1853" i="24"/>
  <c r="L1851" i="24"/>
  <c r="O1847" i="24"/>
  <c r="R1845" i="24"/>
  <c r="P1843" i="24"/>
  <c r="R1827" i="24"/>
  <c r="R1825" i="24"/>
  <c r="R1821" i="24"/>
  <c r="M1821" i="24"/>
  <c r="Q1805" i="24"/>
  <c r="Q1800" i="24"/>
  <c r="M1752" i="24"/>
  <c r="Q1749" i="24"/>
  <c r="R1746" i="24"/>
  <c r="Q1744" i="24"/>
  <c r="Q1740" i="24"/>
  <c r="M1734" i="24"/>
  <c r="M1730" i="24"/>
  <c r="M1726" i="24"/>
  <c r="M1722" i="24"/>
  <c r="M1718" i="24"/>
  <c r="M1714" i="24"/>
  <c r="M1710" i="24"/>
  <c r="M1706" i="24"/>
  <c r="M1702" i="24"/>
  <c r="M1655" i="24"/>
  <c r="M1653" i="24"/>
  <c r="M1651" i="24"/>
  <c r="M1649" i="24"/>
  <c r="M1647" i="24"/>
  <c r="M1645" i="24"/>
  <c r="M1643" i="24"/>
  <c r="M1641" i="24"/>
  <c r="M1639" i="24"/>
  <c r="M1637" i="24"/>
  <c r="M1635" i="24"/>
  <c r="M1633" i="24"/>
  <c r="M1631" i="24"/>
  <c r="M1629" i="24"/>
  <c r="M1627" i="24"/>
  <c r="M1625" i="24"/>
  <c r="M1623" i="24"/>
  <c r="M1621" i="24"/>
  <c r="M1619" i="24"/>
  <c r="N1615" i="24"/>
  <c r="M1614" i="24"/>
  <c r="Q1614" i="24"/>
  <c r="N1613" i="24"/>
  <c r="K1613" i="24" s="1"/>
  <c r="M1612" i="24"/>
  <c r="Q1612" i="24"/>
  <c r="N1611" i="24"/>
  <c r="K1611" i="24" s="1"/>
  <c r="M1610" i="24"/>
  <c r="Q1610" i="24"/>
  <c r="N1609" i="24"/>
  <c r="K1609" i="24" s="1"/>
  <c r="M1608" i="24"/>
  <c r="Q1608" i="24"/>
  <c r="N1607" i="24"/>
  <c r="M1606" i="24"/>
  <c r="Q1606" i="24"/>
  <c r="N1605" i="24"/>
  <c r="M1604" i="24"/>
  <c r="Q1604" i="24"/>
  <c r="N1603" i="24"/>
  <c r="J1603" i="24" s="1"/>
  <c r="M1602" i="24"/>
  <c r="Q1602" i="24"/>
  <c r="N1601" i="24"/>
  <c r="K1601" i="24" s="1"/>
  <c r="M1600" i="24"/>
  <c r="Q1600" i="24"/>
  <c r="N1599" i="24"/>
  <c r="M1598" i="24"/>
  <c r="Q1598" i="24"/>
  <c r="N1597" i="24"/>
  <c r="K1597" i="24" s="1"/>
  <c r="M1596" i="24"/>
  <c r="Q1596" i="24"/>
  <c r="N1595" i="24"/>
  <c r="K1595" i="24" s="1"/>
  <c r="M1594" i="24"/>
  <c r="Q1594" i="24"/>
  <c r="N1593" i="24"/>
  <c r="K1593" i="24" s="1"/>
  <c r="M1592" i="24"/>
  <c r="Q1592" i="24"/>
  <c r="N1591" i="24"/>
  <c r="M1590" i="24"/>
  <c r="Q1590" i="24"/>
  <c r="N1589" i="24"/>
  <c r="M1588" i="24"/>
  <c r="Q1588" i="24"/>
  <c r="N1587" i="24"/>
  <c r="K1587" i="24" s="1"/>
  <c r="M1586" i="24"/>
  <c r="Q1586" i="24"/>
  <c r="N1585" i="24"/>
  <c r="K1585" i="24" s="1"/>
  <c r="M1584" i="24"/>
  <c r="Q1584" i="24"/>
  <c r="N1583" i="24"/>
  <c r="M1582" i="24"/>
  <c r="Q1582" i="24"/>
  <c r="N1581" i="24"/>
  <c r="K1581" i="24" s="1"/>
  <c r="M1580" i="24"/>
  <c r="Q1580" i="24"/>
  <c r="N1579" i="24"/>
  <c r="K1579" i="24" s="1"/>
  <c r="M1578" i="24"/>
  <c r="Q1578" i="24"/>
  <c r="N1577" i="24"/>
  <c r="M1576" i="24"/>
  <c r="Q1576" i="24"/>
  <c r="N1575" i="24"/>
  <c r="M1574" i="24"/>
  <c r="Q1574" i="24"/>
  <c r="N1573" i="24"/>
  <c r="M1572" i="24"/>
  <c r="Q1572" i="24"/>
  <c r="N1571" i="24"/>
  <c r="K1571" i="24" s="1"/>
  <c r="M1570" i="24"/>
  <c r="Q1570" i="24"/>
  <c r="N1569" i="24"/>
  <c r="M1568" i="24"/>
  <c r="Q1568" i="24"/>
  <c r="N1567" i="24"/>
  <c r="M1566" i="24"/>
  <c r="Q1566" i="24"/>
  <c r="N1565" i="24"/>
  <c r="K1565" i="24" s="1"/>
  <c r="M1564" i="24"/>
  <c r="Q1564" i="24"/>
  <c r="N1563" i="24"/>
  <c r="K1563" i="24" s="1"/>
  <c r="M1562" i="24"/>
  <c r="Q1562" i="24"/>
  <c r="N1561" i="24"/>
  <c r="M1560" i="24"/>
  <c r="Q1560" i="24"/>
  <c r="N1559" i="24"/>
  <c r="M1558" i="24"/>
  <c r="Q1558" i="24"/>
  <c r="L1557" i="24"/>
  <c r="L1556" i="24"/>
  <c r="L1555" i="24"/>
  <c r="L1554" i="24"/>
  <c r="L1553" i="24"/>
  <c r="L1552" i="24"/>
  <c r="L1551" i="24"/>
  <c r="L1550" i="24"/>
  <c r="L1549" i="24"/>
  <c r="L1548" i="24"/>
  <c r="L1547" i="24"/>
  <c r="L1546" i="24"/>
  <c r="L1545" i="24"/>
  <c r="L1544" i="24"/>
  <c r="L1543" i="24"/>
  <c r="L1542" i="24"/>
  <c r="L1541" i="24"/>
  <c r="L1540" i="24"/>
  <c r="N1539" i="24"/>
  <c r="K1539" i="24" s="1"/>
  <c r="L1539" i="24"/>
  <c r="Q1539" i="24"/>
  <c r="M1539" i="24"/>
  <c r="R1539" i="24"/>
  <c r="N1537" i="24"/>
  <c r="K1537" i="24" s="1"/>
  <c r="R1537" i="24"/>
  <c r="L1537" i="24"/>
  <c r="Q1537" i="24"/>
  <c r="M1537" i="24"/>
  <c r="N1535" i="24"/>
  <c r="K1535" i="24" s="1"/>
  <c r="R1535" i="24"/>
  <c r="L1535" i="24"/>
  <c r="Q1535" i="24"/>
  <c r="M1535" i="24"/>
  <c r="N1533" i="24"/>
  <c r="R1533" i="24"/>
  <c r="L1533" i="24"/>
  <c r="Q1533" i="24"/>
  <c r="M1533" i="24"/>
  <c r="N1531" i="24"/>
  <c r="K1531" i="24" s="1"/>
  <c r="R1531" i="24"/>
  <c r="L1531" i="24"/>
  <c r="Q1531" i="24"/>
  <c r="M1531" i="24"/>
  <c r="N1529" i="24"/>
  <c r="K1529" i="24" s="1"/>
  <c r="R1529" i="24"/>
  <c r="L1529" i="24"/>
  <c r="Q1529" i="24"/>
  <c r="M1529" i="24"/>
  <c r="N1527" i="24"/>
  <c r="R1527" i="24"/>
  <c r="L1527" i="24"/>
  <c r="Q1527" i="24"/>
  <c r="M1527" i="24"/>
  <c r="N1525" i="24"/>
  <c r="R1525" i="24"/>
  <c r="L1525" i="24"/>
  <c r="Q1525" i="24"/>
  <c r="M1525" i="24"/>
  <c r="N1523" i="24"/>
  <c r="R1523" i="24"/>
  <c r="L1523" i="24"/>
  <c r="Q1523" i="24"/>
  <c r="M1523" i="24"/>
  <c r="N1521" i="24"/>
  <c r="K1521" i="24" s="1"/>
  <c r="R1521" i="24"/>
  <c r="L1521" i="24"/>
  <c r="Q1521" i="24"/>
  <c r="M1521" i="24"/>
  <c r="N1519" i="24"/>
  <c r="K1519" i="24" s="1"/>
  <c r="R1519" i="24"/>
  <c r="L1519" i="24"/>
  <c r="Q1519" i="24"/>
  <c r="M1519" i="24"/>
  <c r="P1513" i="24"/>
  <c r="N1511" i="24"/>
  <c r="R1511" i="24"/>
  <c r="L1511" i="24"/>
  <c r="Q1511" i="24"/>
  <c r="M1511" i="24"/>
  <c r="O1511" i="24"/>
  <c r="P1505" i="24"/>
  <c r="P1503" i="24"/>
  <c r="P1501" i="24"/>
  <c r="P1499" i="24"/>
  <c r="P1497" i="24"/>
  <c r="P1495" i="24"/>
  <c r="P1493" i="24"/>
  <c r="P1491" i="24"/>
  <c r="P1489" i="24"/>
  <c r="P1487" i="24"/>
  <c r="P1485" i="24"/>
  <c r="P1483" i="24"/>
  <c r="P1481" i="24"/>
  <c r="P1479" i="24"/>
  <c r="N1392" i="24"/>
  <c r="O1392" i="24"/>
  <c r="L1392" i="24"/>
  <c r="Q1392" i="24"/>
  <c r="M1392" i="24"/>
  <c r="P1392" i="24"/>
  <c r="N1354" i="24"/>
  <c r="K1354" i="24" s="1"/>
  <c r="L1354" i="24"/>
  <c r="Q1354" i="24"/>
  <c r="M1354" i="24"/>
  <c r="O1354" i="24"/>
  <c r="P1354" i="24"/>
  <c r="N1311" i="24"/>
  <c r="L1311" i="24"/>
  <c r="O1311" i="24"/>
  <c r="P1311" i="24"/>
  <c r="Q1311" i="24"/>
  <c r="M1477" i="24"/>
  <c r="R1477" i="24"/>
  <c r="L1393" i="24"/>
  <c r="O1393" i="24"/>
  <c r="Q1393" i="24"/>
  <c r="N1380" i="24"/>
  <c r="J1380" i="24" s="1"/>
  <c r="O1380" i="24"/>
  <c r="L1380" i="24"/>
  <c r="Q1380" i="24"/>
  <c r="P1375" i="24"/>
  <c r="L1375" i="24"/>
  <c r="L1367" i="24"/>
  <c r="O1367" i="24"/>
  <c r="P1367" i="24"/>
  <c r="L1353" i="24"/>
  <c r="O1353" i="24"/>
  <c r="P1353" i="24"/>
  <c r="Q1353" i="24"/>
  <c r="N1348" i="24"/>
  <c r="L1348" i="24"/>
  <c r="Q1348" i="24"/>
  <c r="M1348" i="24"/>
  <c r="O1348" i="24"/>
  <c r="N1334" i="24"/>
  <c r="L1334" i="24"/>
  <c r="Q1334" i="24"/>
  <c r="M1334" i="24"/>
  <c r="O1334" i="24"/>
  <c r="L1329" i="24"/>
  <c r="O1329" i="24"/>
  <c r="P1329" i="24"/>
  <c r="Q1329" i="24"/>
  <c r="N1538" i="24"/>
  <c r="K1538" i="24" s="1"/>
  <c r="R1538" i="24"/>
  <c r="N1536" i="24"/>
  <c r="R1536" i="24"/>
  <c r="N1534" i="24"/>
  <c r="K1534" i="24" s="1"/>
  <c r="R1534" i="24"/>
  <c r="N1532" i="24"/>
  <c r="R1532" i="24"/>
  <c r="N1530" i="24"/>
  <c r="J1530" i="24" s="1"/>
  <c r="R1530" i="24"/>
  <c r="N1528" i="24"/>
  <c r="R1528" i="24"/>
  <c r="N1526" i="24"/>
  <c r="J1526" i="24" s="1"/>
  <c r="R1526" i="24"/>
  <c r="N1524" i="24"/>
  <c r="R1524" i="24"/>
  <c r="N1522" i="24"/>
  <c r="K1522" i="24" s="1"/>
  <c r="R1522" i="24"/>
  <c r="N1520" i="24"/>
  <c r="R1520" i="24"/>
  <c r="N1518" i="24"/>
  <c r="K1518" i="24" s="1"/>
  <c r="R1518" i="24"/>
  <c r="N1516" i="24"/>
  <c r="R1516" i="24"/>
  <c r="N1514" i="24"/>
  <c r="K1514" i="24" s="1"/>
  <c r="R1514" i="24"/>
  <c r="N1512" i="24"/>
  <c r="R1512" i="24"/>
  <c r="N1510" i="24"/>
  <c r="K1510" i="24" s="1"/>
  <c r="R1510" i="24"/>
  <c r="N1508" i="24"/>
  <c r="R1508" i="24"/>
  <c r="N1506" i="24"/>
  <c r="K1506" i="24" s="1"/>
  <c r="R1506" i="24"/>
  <c r="N1504" i="24"/>
  <c r="R1504" i="24"/>
  <c r="N1502" i="24"/>
  <c r="K1502" i="24" s="1"/>
  <c r="R1502" i="24"/>
  <c r="N1500" i="24"/>
  <c r="R1500" i="24"/>
  <c r="N1498" i="24"/>
  <c r="K1498" i="24" s="1"/>
  <c r="R1498" i="24"/>
  <c r="N1496" i="24"/>
  <c r="R1496" i="24"/>
  <c r="N1494" i="24"/>
  <c r="K1494" i="24" s="1"/>
  <c r="R1494" i="24"/>
  <c r="N1492" i="24"/>
  <c r="R1492" i="24"/>
  <c r="N1490" i="24"/>
  <c r="K1490" i="24" s="1"/>
  <c r="R1490" i="24"/>
  <c r="N1488" i="24"/>
  <c r="R1488" i="24"/>
  <c r="N1486" i="24"/>
  <c r="K1486" i="24" s="1"/>
  <c r="R1486" i="24"/>
  <c r="N1484" i="24"/>
  <c r="R1484" i="24"/>
  <c r="N1482" i="24"/>
  <c r="K1482" i="24" s="1"/>
  <c r="R1482" i="24"/>
  <c r="N1480" i="24"/>
  <c r="R1480" i="24"/>
  <c r="N1478" i="24"/>
  <c r="K1478" i="24" s="1"/>
  <c r="R1478" i="24"/>
  <c r="L1469" i="24"/>
  <c r="P1469" i="24"/>
  <c r="P1461" i="24"/>
  <c r="N1428" i="24"/>
  <c r="M1428" i="24"/>
  <c r="N1386" i="24"/>
  <c r="O1386" i="24"/>
  <c r="L1386" i="24"/>
  <c r="Q1386" i="24"/>
  <c r="N1372" i="24"/>
  <c r="L1372" i="24"/>
  <c r="Q1372" i="24"/>
  <c r="M1372" i="24"/>
  <c r="O1372" i="24"/>
  <c r="N1360" i="24"/>
  <c r="L1360" i="24"/>
  <c r="Q1360" i="24"/>
  <c r="M1360" i="24"/>
  <c r="O1360" i="24"/>
  <c r="N1322" i="24"/>
  <c r="L1322" i="24"/>
  <c r="Q1322" i="24"/>
  <c r="M1322" i="24"/>
  <c r="O1322" i="24"/>
  <c r="N1319" i="24"/>
  <c r="L1319" i="24"/>
  <c r="O1319" i="24"/>
  <c r="P1319" i="24"/>
  <c r="N1306" i="24"/>
  <c r="L1306" i="24"/>
  <c r="Q1306" i="24"/>
  <c r="M1306" i="24"/>
  <c r="O1306" i="24"/>
  <c r="N1303" i="24"/>
  <c r="L1303" i="24"/>
  <c r="O1303" i="24"/>
  <c r="P1303" i="24"/>
  <c r="O1538" i="24"/>
  <c r="O1536" i="24"/>
  <c r="O1534" i="24"/>
  <c r="O1532" i="24"/>
  <c r="O1530" i="24"/>
  <c r="O1528" i="24"/>
  <c r="O1526" i="24"/>
  <c r="O1524" i="24"/>
  <c r="O1522" i="24"/>
  <c r="O1520" i="24"/>
  <c r="O1518" i="24"/>
  <c r="O1516" i="24"/>
  <c r="O1514" i="24"/>
  <c r="O1512" i="24"/>
  <c r="O1510" i="24"/>
  <c r="O1508" i="24"/>
  <c r="O1506" i="24"/>
  <c r="P1477" i="24"/>
  <c r="O1458" i="24"/>
  <c r="L1458" i="24"/>
  <c r="N1426" i="24"/>
  <c r="P1426" i="24"/>
  <c r="N1418" i="24"/>
  <c r="M1418" i="24"/>
  <c r="P1418" i="24"/>
  <c r="N1410" i="24"/>
  <c r="J1410" i="24" s="1"/>
  <c r="P1410" i="24"/>
  <c r="M1410" i="24"/>
  <c r="N1398" i="24"/>
  <c r="L1398" i="24"/>
  <c r="Q1398" i="24"/>
  <c r="O1398" i="24"/>
  <c r="N1394" i="24"/>
  <c r="L1394" i="24"/>
  <c r="Q1394" i="24"/>
  <c r="O1394" i="24"/>
  <c r="L1387" i="24"/>
  <c r="P1387" i="24"/>
  <c r="N1384" i="24"/>
  <c r="L1384" i="24"/>
  <c r="Q1384" i="24"/>
  <c r="O1384" i="24"/>
  <c r="P1380" i="24"/>
  <c r="Q1375" i="24"/>
  <c r="N1374" i="24"/>
  <c r="L1374" i="24"/>
  <c r="Q1374" i="24"/>
  <c r="M1374" i="24"/>
  <c r="O1374" i="24"/>
  <c r="L1363" i="24"/>
  <c r="P1363" i="24"/>
  <c r="Q1363" i="24"/>
  <c r="O1069" i="24"/>
  <c r="M1069" i="24"/>
  <c r="M1059" i="24"/>
  <c r="P1059" i="24"/>
  <c r="P1032" i="24"/>
  <c r="L1032" i="24"/>
  <c r="M1013" i="24"/>
  <c r="O1013" i="24"/>
  <c r="R956" i="24"/>
  <c r="N956" i="24"/>
  <c r="Q1366" i="24"/>
  <c r="L1366" i="24"/>
  <c r="Q1362" i="24"/>
  <c r="L1362" i="24"/>
  <c r="O1361" i="24"/>
  <c r="P1355" i="24"/>
  <c r="Q1352" i="24"/>
  <c r="L1352" i="24"/>
  <c r="Q1342" i="24"/>
  <c r="L1342" i="24"/>
  <c r="Q1340" i="24"/>
  <c r="L1340" i="24"/>
  <c r="L1335" i="24"/>
  <c r="P1331" i="24"/>
  <c r="Q1328" i="24"/>
  <c r="L1328" i="24"/>
  <c r="L1323" i="24"/>
  <c r="Q1318" i="24"/>
  <c r="L1318" i="24"/>
  <c r="L1315" i="24"/>
  <c r="Q1310" i="24"/>
  <c r="L1310" i="24"/>
  <c r="L1307" i="24"/>
  <c r="Q1302" i="24"/>
  <c r="L1302" i="24"/>
  <c r="L1299" i="24"/>
  <c r="Q1294" i="24"/>
  <c r="L1294" i="24"/>
  <c r="L1291" i="24"/>
  <c r="O1290" i="24"/>
  <c r="P1287" i="24"/>
  <c r="Q1286" i="24"/>
  <c r="L1286" i="24"/>
  <c r="L1283" i="24"/>
  <c r="O1282" i="24"/>
  <c r="P1279" i="24"/>
  <c r="Q1278" i="24"/>
  <c r="L1278" i="24"/>
  <c r="L1275" i="24"/>
  <c r="O1274" i="24"/>
  <c r="P1271" i="24"/>
  <c r="Q1270" i="24"/>
  <c r="L1270" i="24"/>
  <c r="L1267" i="24"/>
  <c r="O1266" i="24"/>
  <c r="P1263" i="24"/>
  <c r="Q1262" i="24"/>
  <c r="L1262" i="24"/>
  <c r="L1259" i="24"/>
  <c r="O1258" i="24"/>
  <c r="P1255" i="24"/>
  <c r="Q1254" i="24"/>
  <c r="L1254" i="24"/>
  <c r="L1251" i="24"/>
  <c r="O1250" i="24"/>
  <c r="P1247" i="24"/>
  <c r="Q1246" i="24"/>
  <c r="L1246" i="24"/>
  <c r="L1243" i="24"/>
  <c r="O1242" i="24"/>
  <c r="P1239" i="24"/>
  <c r="Q1238" i="24"/>
  <c r="L1238" i="24"/>
  <c r="L1235" i="24"/>
  <c r="O1234" i="24"/>
  <c r="P1231" i="24"/>
  <c r="Q1230" i="24"/>
  <c r="L1230" i="24"/>
  <c r="L1227" i="24"/>
  <c r="O1226" i="24"/>
  <c r="R1225" i="24"/>
  <c r="L1225" i="24"/>
  <c r="O1224" i="24"/>
  <c r="R1223" i="24"/>
  <c r="L1223" i="24"/>
  <c r="O1222" i="24"/>
  <c r="P1168" i="24"/>
  <c r="P1150" i="24"/>
  <c r="R1149" i="24"/>
  <c r="P1120" i="24"/>
  <c r="O1119" i="24"/>
  <c r="L1107" i="24"/>
  <c r="L1101" i="24"/>
  <c r="L1089" i="24"/>
  <c r="L1084" i="24"/>
  <c r="O1083" i="24"/>
  <c r="O1081" i="24"/>
  <c r="P1049" i="24"/>
  <c r="P1028" i="24"/>
  <c r="M1027" i="24"/>
  <c r="O1027" i="24"/>
  <c r="L1027" i="24"/>
  <c r="L1020" i="24"/>
  <c r="M1009" i="24"/>
  <c r="P1009" i="24"/>
  <c r="O1009" i="24"/>
  <c r="O1005" i="24"/>
  <c r="Q1005" i="24"/>
  <c r="M1005" i="24"/>
  <c r="P999" i="24"/>
  <c r="O999" i="24"/>
  <c r="N988" i="24"/>
  <c r="R988" i="24"/>
  <c r="M988" i="24"/>
  <c r="N972" i="24"/>
  <c r="R972" i="24"/>
  <c r="M972" i="24"/>
  <c r="M1290" i="24"/>
  <c r="O1287" i="24"/>
  <c r="M1282" i="24"/>
  <c r="O1279" i="24"/>
  <c r="M1274" i="24"/>
  <c r="O1271" i="24"/>
  <c r="M1266" i="24"/>
  <c r="O1263" i="24"/>
  <c r="M1258" i="24"/>
  <c r="O1255" i="24"/>
  <c r="M1250" i="24"/>
  <c r="O1247" i="24"/>
  <c r="M1242" i="24"/>
  <c r="O1239" i="24"/>
  <c r="M1234" i="24"/>
  <c r="O1231" i="24"/>
  <c r="N1226" i="24"/>
  <c r="J1226" i="24" s="1"/>
  <c r="N1224" i="24"/>
  <c r="J1224" i="24" s="1"/>
  <c r="N1222" i="24"/>
  <c r="P1218" i="24"/>
  <c r="O1168" i="24"/>
  <c r="R1153" i="24"/>
  <c r="O1150" i="24"/>
  <c r="M1119" i="24"/>
  <c r="P1115" i="24"/>
  <c r="M1083" i="24"/>
  <c r="M1081" i="24"/>
  <c r="P1079" i="24"/>
  <c r="M1073" i="24"/>
  <c r="O1073" i="24"/>
  <c r="Q1059" i="24"/>
  <c r="O1055" i="24"/>
  <c r="L1055" i="24"/>
  <c r="O1053" i="24"/>
  <c r="P1053" i="24"/>
  <c r="O1049" i="24"/>
  <c r="Q1039" i="24"/>
  <c r="P1029" i="24"/>
  <c r="O1422" i="24"/>
  <c r="O1416" i="24"/>
  <c r="O1406" i="24"/>
  <c r="Q1403" i="24"/>
  <c r="M1400" i="24"/>
  <c r="M1390" i="24"/>
  <c r="M1388" i="24"/>
  <c r="Q1379" i="24"/>
  <c r="M1376" i="24"/>
  <c r="M1370" i="24"/>
  <c r="P1369" i="24"/>
  <c r="O1366" i="24"/>
  <c r="M1364" i="24"/>
  <c r="O1362" i="24"/>
  <c r="Q1361" i="24"/>
  <c r="O1352" i="24"/>
  <c r="M1350" i="24"/>
  <c r="M1346" i="24"/>
  <c r="P1345" i="24"/>
  <c r="O1342" i="24"/>
  <c r="O1340" i="24"/>
  <c r="Q1339" i="24"/>
  <c r="M1336" i="24"/>
  <c r="O1328" i="24"/>
  <c r="M1326" i="24"/>
  <c r="M1324" i="24"/>
  <c r="P1323" i="24"/>
  <c r="O1321" i="24"/>
  <c r="O1318" i="24"/>
  <c r="M1316" i="24"/>
  <c r="P1315" i="24"/>
  <c r="O1313" i="24"/>
  <c r="O1310" i="24"/>
  <c r="M1308" i="24"/>
  <c r="P1307" i="24"/>
  <c r="O1305" i="24"/>
  <c r="O1302" i="24"/>
  <c r="M1300" i="24"/>
  <c r="P1299" i="24"/>
  <c r="O1297" i="24"/>
  <c r="O1294" i="24"/>
  <c r="M1292" i="24"/>
  <c r="P1291" i="24"/>
  <c r="Q1290" i="24"/>
  <c r="L1290" i="24"/>
  <c r="O1289" i="24"/>
  <c r="L1287" i="24"/>
  <c r="O1286" i="24"/>
  <c r="M1284" i="24"/>
  <c r="P1283" i="24"/>
  <c r="Q1282" i="24"/>
  <c r="L1282" i="24"/>
  <c r="O1281" i="24"/>
  <c r="L1279" i="24"/>
  <c r="O1278" i="24"/>
  <c r="M1276" i="24"/>
  <c r="P1275" i="24"/>
  <c r="Q1274" i="24"/>
  <c r="L1274" i="24"/>
  <c r="O1273" i="24"/>
  <c r="L1271" i="24"/>
  <c r="O1270" i="24"/>
  <c r="M1268" i="24"/>
  <c r="P1267" i="24"/>
  <c r="Q1266" i="24"/>
  <c r="L1266" i="24"/>
  <c r="O1265" i="24"/>
  <c r="L1263" i="24"/>
  <c r="O1262" i="24"/>
  <c r="M1260" i="24"/>
  <c r="P1259" i="24"/>
  <c r="Q1258" i="24"/>
  <c r="L1258" i="24"/>
  <c r="O1257" i="24"/>
  <c r="L1255" i="24"/>
  <c r="O1254" i="24"/>
  <c r="M1252" i="24"/>
  <c r="P1251" i="24"/>
  <c r="Q1250" i="24"/>
  <c r="L1250" i="24"/>
  <c r="O1249" i="24"/>
  <c r="L1247" i="24"/>
  <c r="O1246" i="24"/>
  <c r="M1244" i="24"/>
  <c r="P1243" i="24"/>
  <c r="Q1242" i="24"/>
  <c r="L1242" i="24"/>
  <c r="O1241" i="24"/>
  <c r="L1239" i="24"/>
  <c r="O1238" i="24"/>
  <c r="M1236" i="24"/>
  <c r="P1235" i="24"/>
  <c r="Q1234" i="24"/>
  <c r="L1234" i="24"/>
  <c r="O1233" i="24"/>
  <c r="L1231" i="24"/>
  <c r="O1230" i="24"/>
  <c r="M1228" i="24"/>
  <c r="P1227" i="24"/>
  <c r="R1226" i="24"/>
  <c r="L1226" i="24"/>
  <c r="O1225" i="24"/>
  <c r="R1224" i="24"/>
  <c r="L1224" i="24"/>
  <c r="O1223" i="24"/>
  <c r="R1222" i="24"/>
  <c r="L1222" i="24"/>
  <c r="R1219" i="24"/>
  <c r="N1218" i="24"/>
  <c r="L1168" i="24"/>
  <c r="P1156" i="24"/>
  <c r="P1154" i="24"/>
  <c r="P1153" i="24"/>
  <c r="O1152" i="24"/>
  <c r="L1150" i="24"/>
  <c r="Q1119" i="24"/>
  <c r="M1115" i="24"/>
  <c r="P1107" i="24"/>
  <c r="O1105" i="24"/>
  <c r="P1101" i="24"/>
  <c r="Q1100" i="24"/>
  <c r="P1089" i="24"/>
  <c r="P1088" i="24"/>
  <c r="Q1083" i="24"/>
  <c r="Q1081" i="24"/>
  <c r="M1079" i="24"/>
  <c r="O1077" i="24"/>
  <c r="M1077" i="24"/>
  <c r="Q1075" i="24"/>
  <c r="Q1073" i="24"/>
  <c r="Q1069" i="24"/>
  <c r="M1065" i="24"/>
  <c r="L1059" i="24"/>
  <c r="Q1057" i="24"/>
  <c r="Q1055" i="24"/>
  <c r="O1051" i="24"/>
  <c r="L1049" i="24"/>
  <c r="O1047" i="24"/>
  <c r="M1041" i="24"/>
  <c r="P1041" i="24"/>
  <c r="M1039" i="24"/>
  <c r="M1029" i="24"/>
  <c r="Q1027" i="24"/>
  <c r="O1023" i="24"/>
  <c r="Q1023" i="24"/>
  <c r="P1023" i="24"/>
  <c r="Q1009" i="24"/>
  <c r="N974" i="24"/>
  <c r="R974" i="24"/>
  <c r="M974" i="24"/>
  <c r="Q953" i="24"/>
  <c r="N953" i="24"/>
  <c r="R970" i="24"/>
  <c r="N962" i="24"/>
  <c r="P890" i="24"/>
  <c r="L885" i="24"/>
  <c r="N884" i="24"/>
  <c r="N883" i="24"/>
  <c r="L877" i="24"/>
  <c r="N876" i="24"/>
  <c r="N875" i="24"/>
  <c r="P866" i="24"/>
  <c r="P865" i="24"/>
  <c r="R863" i="24"/>
  <c r="P858" i="24"/>
  <c r="L853" i="24"/>
  <c r="N852" i="24"/>
  <c r="K852" i="24" s="1"/>
  <c r="N851" i="24"/>
  <c r="L837" i="24"/>
  <c r="N836" i="24"/>
  <c r="N835" i="24"/>
  <c r="L821" i="24"/>
  <c r="N820" i="24"/>
  <c r="N819" i="24"/>
  <c r="N804" i="24"/>
  <c r="P801" i="24"/>
  <c r="N788" i="24"/>
  <c r="P785" i="24"/>
  <c r="R778" i="24"/>
  <c r="L778" i="24"/>
  <c r="R776" i="24"/>
  <c r="L776" i="24"/>
  <c r="R774" i="24"/>
  <c r="L774" i="24"/>
  <c r="R772" i="24"/>
  <c r="L772" i="24"/>
  <c r="R770" i="24"/>
  <c r="L770" i="24"/>
  <c r="R768" i="24"/>
  <c r="L768" i="24"/>
  <c r="R766" i="24"/>
  <c r="L766" i="24"/>
  <c r="R764" i="24"/>
  <c r="L764" i="24"/>
  <c r="R762" i="24"/>
  <c r="L762" i="24"/>
  <c r="M760" i="24"/>
  <c r="N760" i="24"/>
  <c r="M752" i="24"/>
  <c r="N752" i="24"/>
  <c r="M744" i="24"/>
  <c r="N744" i="24"/>
  <c r="L715" i="24"/>
  <c r="O715" i="24"/>
  <c r="M713" i="24"/>
  <c r="Q713" i="24"/>
  <c r="M711" i="24"/>
  <c r="Q711" i="24"/>
  <c r="M709" i="24"/>
  <c r="Q709" i="24"/>
  <c r="M707" i="24"/>
  <c r="Q707" i="24"/>
  <c r="N699" i="24"/>
  <c r="R699" i="24"/>
  <c r="M699" i="24"/>
  <c r="N691" i="24"/>
  <c r="R691" i="24"/>
  <c r="M691" i="24"/>
  <c r="P677" i="24"/>
  <c r="L677" i="24"/>
  <c r="M677" i="24"/>
  <c r="M671" i="24"/>
  <c r="P671" i="24"/>
  <c r="Q671" i="24"/>
  <c r="P667" i="24"/>
  <c r="L667" i="24"/>
  <c r="M667" i="24"/>
  <c r="P651" i="24"/>
  <c r="L651" i="24"/>
  <c r="M651" i="24"/>
  <c r="Q651" i="24"/>
  <c r="L637" i="24"/>
  <c r="M637" i="24"/>
  <c r="P637" i="24"/>
  <c r="Q637" i="24"/>
  <c r="O627" i="24"/>
  <c r="L627" i="24"/>
  <c r="M627" i="24"/>
  <c r="P627" i="24"/>
  <c r="P496" i="24"/>
  <c r="N496" i="24"/>
  <c r="M754" i="24"/>
  <c r="N754" i="24"/>
  <c r="M746" i="24"/>
  <c r="N746" i="24"/>
  <c r="M738" i="24"/>
  <c r="N738" i="24"/>
  <c r="J738" i="24" s="1"/>
  <c r="N701" i="24"/>
  <c r="R701" i="24"/>
  <c r="M701" i="24"/>
  <c r="N693" i="24"/>
  <c r="J693" i="24" s="1"/>
  <c r="R693" i="24"/>
  <c r="M693" i="24"/>
  <c r="P661" i="24"/>
  <c r="M661" i="24"/>
  <c r="Q661" i="24"/>
  <c r="O615" i="24"/>
  <c r="L615" i="24"/>
  <c r="M615" i="24"/>
  <c r="P615" i="24"/>
  <c r="M603" i="24"/>
  <c r="R603" i="24"/>
  <c r="P885" i="24"/>
  <c r="P884" i="24"/>
  <c r="R883" i="24"/>
  <c r="P877" i="24"/>
  <c r="P876" i="24"/>
  <c r="R875" i="24"/>
  <c r="P853" i="24"/>
  <c r="P852" i="24"/>
  <c r="R851" i="24"/>
  <c r="P837" i="24"/>
  <c r="P836" i="24"/>
  <c r="R835" i="24"/>
  <c r="P821" i="24"/>
  <c r="P820" i="24"/>
  <c r="R819" i="24"/>
  <c r="O778" i="24"/>
  <c r="O776" i="24"/>
  <c r="O774" i="24"/>
  <c r="O772" i="24"/>
  <c r="O770" i="24"/>
  <c r="O768" i="24"/>
  <c r="O766" i="24"/>
  <c r="O764" i="24"/>
  <c r="O762" i="24"/>
  <c r="M756" i="24"/>
  <c r="N756" i="24"/>
  <c r="P754" i="24"/>
  <c r="M748" i="24"/>
  <c r="N748" i="24"/>
  <c r="J748" i="24" s="1"/>
  <c r="P746" i="24"/>
  <c r="M740" i="24"/>
  <c r="N740" i="24"/>
  <c r="P738" i="24"/>
  <c r="M714" i="24"/>
  <c r="Q714" i="24"/>
  <c r="M712" i="24"/>
  <c r="Q712" i="24"/>
  <c r="M710" i="24"/>
  <c r="Q710" i="24"/>
  <c r="M708" i="24"/>
  <c r="Q708" i="24"/>
  <c r="N703" i="24"/>
  <c r="R703" i="24"/>
  <c r="M703" i="24"/>
  <c r="P701" i="24"/>
  <c r="N695" i="24"/>
  <c r="K695" i="24" s="1"/>
  <c r="R695" i="24"/>
  <c r="M695" i="24"/>
  <c r="P693" i="24"/>
  <c r="N687" i="24"/>
  <c r="R687" i="24"/>
  <c r="M687" i="24"/>
  <c r="O619" i="24"/>
  <c r="L619" i="24"/>
  <c r="M619" i="24"/>
  <c r="P619" i="24"/>
  <c r="N610" i="24"/>
  <c r="K610" i="24" s="1"/>
  <c r="M610" i="24"/>
  <c r="O610" i="24"/>
  <c r="Q610" i="24"/>
  <c r="R605" i="24"/>
  <c r="M605" i="24"/>
  <c r="L1021" i="24"/>
  <c r="Q1019" i="24"/>
  <c r="Q1017" i="24"/>
  <c r="P1008" i="24"/>
  <c r="Q1003" i="24"/>
  <c r="Q994" i="24"/>
  <c r="M990" i="24"/>
  <c r="N980" i="24"/>
  <c r="N977" i="24"/>
  <c r="Q969" i="24"/>
  <c r="M966" i="24"/>
  <c r="R962" i="24"/>
  <c r="P889" i="24"/>
  <c r="P883" i="24"/>
  <c r="O882" i="24"/>
  <c r="P875" i="24"/>
  <c r="O874" i="24"/>
  <c r="P857" i="24"/>
  <c r="P851" i="24"/>
  <c r="O850" i="24"/>
  <c r="N843" i="24"/>
  <c r="P835" i="24"/>
  <c r="O834" i="24"/>
  <c r="N827" i="24"/>
  <c r="P819" i="24"/>
  <c r="O818" i="24"/>
  <c r="N811" i="24"/>
  <c r="P797" i="24"/>
  <c r="P781" i="24"/>
  <c r="N778" i="24"/>
  <c r="N776" i="24"/>
  <c r="J776" i="24" s="1"/>
  <c r="N774" i="24"/>
  <c r="J774" i="24" s="1"/>
  <c r="N772" i="24"/>
  <c r="N770" i="24"/>
  <c r="N768" i="24"/>
  <c r="J768" i="24" s="1"/>
  <c r="N766" i="24"/>
  <c r="N764" i="24"/>
  <c r="N762" i="24"/>
  <c r="L760" i="24"/>
  <c r="M758" i="24"/>
  <c r="N758" i="24"/>
  <c r="P756" i="24"/>
  <c r="O754" i="24"/>
  <c r="L752" i="24"/>
  <c r="M750" i="24"/>
  <c r="N750" i="24"/>
  <c r="P748" i="24"/>
  <c r="O746" i="24"/>
  <c r="L744" i="24"/>
  <c r="M742" i="24"/>
  <c r="N742" i="24"/>
  <c r="J742" i="24" s="1"/>
  <c r="P740" i="24"/>
  <c r="O738" i="24"/>
  <c r="N715" i="24"/>
  <c r="O714" i="24"/>
  <c r="R713" i="24"/>
  <c r="L713" i="24"/>
  <c r="O712" i="24"/>
  <c r="R711" i="24"/>
  <c r="L711" i="24"/>
  <c r="O710" i="24"/>
  <c r="R709" i="24"/>
  <c r="L709" i="24"/>
  <c r="O708" i="24"/>
  <c r="R707" i="24"/>
  <c r="L707" i="24"/>
  <c r="N705" i="24"/>
  <c r="K705" i="24" s="1"/>
  <c r="R705" i="24"/>
  <c r="M705" i="24"/>
  <c r="P703" i="24"/>
  <c r="O701" i="24"/>
  <c r="L699" i="24"/>
  <c r="N697" i="24"/>
  <c r="R697" i="24"/>
  <c r="M697" i="24"/>
  <c r="P695" i="24"/>
  <c r="O693" i="24"/>
  <c r="L691" i="24"/>
  <c r="N689" i="24"/>
  <c r="J689" i="24" s="1"/>
  <c r="R689" i="24"/>
  <c r="M689" i="24"/>
  <c r="P687" i="24"/>
  <c r="M681" i="24"/>
  <c r="L681" i="24"/>
  <c r="P681" i="24"/>
  <c r="Q677" i="24"/>
  <c r="L675" i="24"/>
  <c r="P675" i="24"/>
  <c r="Q675" i="24"/>
  <c r="L671" i="24"/>
  <c r="Q667" i="24"/>
  <c r="M665" i="24"/>
  <c r="P665" i="24"/>
  <c r="Q665" i="24"/>
  <c r="Q627" i="24"/>
  <c r="O623" i="24"/>
  <c r="L623" i="24"/>
  <c r="M623" i="24"/>
  <c r="P623" i="24"/>
  <c r="N594" i="24"/>
  <c r="M594" i="24"/>
  <c r="O594" i="24"/>
  <c r="Q594" i="24"/>
  <c r="N706" i="24"/>
  <c r="J706" i="24" s="1"/>
  <c r="R706" i="24"/>
  <c r="N704" i="24"/>
  <c r="R704" i="24"/>
  <c r="N702" i="24"/>
  <c r="R702" i="24"/>
  <c r="N700" i="24"/>
  <c r="R700" i="24"/>
  <c r="N698" i="24"/>
  <c r="J698" i="24" s="1"/>
  <c r="R698" i="24"/>
  <c r="N696" i="24"/>
  <c r="R696" i="24"/>
  <c r="N694" i="24"/>
  <c r="R694" i="24"/>
  <c r="N692" i="24"/>
  <c r="R692" i="24"/>
  <c r="N690" i="24"/>
  <c r="J690" i="24" s="1"/>
  <c r="R690" i="24"/>
  <c r="N688" i="24"/>
  <c r="R688" i="24"/>
  <c r="N686" i="24"/>
  <c r="R686" i="24"/>
  <c r="N685" i="24"/>
  <c r="L685" i="24"/>
  <c r="R685" i="24"/>
  <c r="L683" i="24"/>
  <c r="M669" i="24"/>
  <c r="P653" i="24"/>
  <c r="M643" i="24"/>
  <c r="L639" i="24"/>
  <c r="L633" i="24"/>
  <c r="L629" i="24"/>
  <c r="L626" i="24"/>
  <c r="P626" i="24"/>
  <c r="L625" i="24"/>
  <c r="L622" i="24"/>
  <c r="P622" i="24"/>
  <c r="L621" i="24"/>
  <c r="L618" i="24"/>
  <c r="P618" i="24"/>
  <c r="L617" i="24"/>
  <c r="L614" i="24"/>
  <c r="P614" i="24"/>
  <c r="M606" i="24"/>
  <c r="O600" i="24"/>
  <c r="M598" i="24"/>
  <c r="R593" i="24"/>
  <c r="N590" i="24"/>
  <c r="J590" i="24" s="1"/>
  <c r="O590" i="24"/>
  <c r="N586" i="24"/>
  <c r="O586" i="24"/>
  <c r="L581" i="24"/>
  <c r="Q572" i="24"/>
  <c r="L571" i="24"/>
  <c r="O571" i="24"/>
  <c r="L569" i="24"/>
  <c r="O569" i="24"/>
  <c r="L567" i="24"/>
  <c r="O567" i="24"/>
  <c r="L565" i="24"/>
  <c r="O565" i="24"/>
  <c r="L563" i="24"/>
  <c r="O563" i="24"/>
  <c r="L561" i="24"/>
  <c r="O561" i="24"/>
  <c r="L559" i="24"/>
  <c r="O559" i="24"/>
  <c r="L557" i="24"/>
  <c r="O557" i="24"/>
  <c r="L555" i="24"/>
  <c r="O555" i="24"/>
  <c r="L553" i="24"/>
  <c r="O553" i="24"/>
  <c r="L551" i="24"/>
  <c r="O551" i="24"/>
  <c r="L549" i="24"/>
  <c r="O549" i="24"/>
  <c r="L547" i="24"/>
  <c r="O547" i="24"/>
  <c r="L545" i="24"/>
  <c r="O545" i="24"/>
  <c r="L543" i="24"/>
  <c r="O543" i="24"/>
  <c r="N500" i="24"/>
  <c r="K500" i="24" s="1"/>
  <c r="O500" i="24"/>
  <c r="L485" i="24"/>
  <c r="P485" i="24"/>
  <c r="M593" i="24"/>
  <c r="N507" i="24"/>
  <c r="R507" i="24"/>
  <c r="N492" i="24"/>
  <c r="O492" i="24"/>
  <c r="P492" i="24"/>
  <c r="Q643" i="24"/>
  <c r="Q639" i="24"/>
  <c r="Q633" i="24"/>
  <c r="Q629" i="24"/>
  <c r="L628" i="24"/>
  <c r="P628" i="24"/>
  <c r="P625" i="24"/>
  <c r="L624" i="24"/>
  <c r="P624" i="24"/>
  <c r="P621" i="24"/>
  <c r="L620" i="24"/>
  <c r="P620" i="24"/>
  <c r="P617" i="24"/>
  <c r="L616" i="24"/>
  <c r="P616" i="24"/>
  <c r="M609" i="24"/>
  <c r="Q609" i="24"/>
  <c r="Q606" i="24"/>
  <c r="Q598" i="24"/>
  <c r="Q589" i="24"/>
  <c r="R589" i="24"/>
  <c r="Q585" i="24"/>
  <c r="R585" i="24"/>
  <c r="L572" i="24"/>
  <c r="O572" i="24"/>
  <c r="L570" i="24"/>
  <c r="O570" i="24"/>
  <c r="L568" i="24"/>
  <c r="O568" i="24"/>
  <c r="L566" i="24"/>
  <c r="O566" i="24"/>
  <c r="L564" i="24"/>
  <c r="O564" i="24"/>
  <c r="L562" i="24"/>
  <c r="O562" i="24"/>
  <c r="L560" i="24"/>
  <c r="O560" i="24"/>
  <c r="L558" i="24"/>
  <c r="O558" i="24"/>
  <c r="L556" i="24"/>
  <c r="O556" i="24"/>
  <c r="L554" i="24"/>
  <c r="O554" i="24"/>
  <c r="L552" i="24"/>
  <c r="O552" i="24"/>
  <c r="L550" i="24"/>
  <c r="O550" i="24"/>
  <c r="L548" i="24"/>
  <c r="O548" i="24"/>
  <c r="L546" i="24"/>
  <c r="O546" i="24"/>
  <c r="L544" i="24"/>
  <c r="O544" i="24"/>
  <c r="L542" i="24"/>
  <c r="O542" i="24"/>
  <c r="L371" i="24"/>
  <c r="R371" i="24"/>
  <c r="L367" i="24"/>
  <c r="R367" i="24"/>
  <c r="P344" i="24"/>
  <c r="L344" i="24"/>
  <c r="M339" i="24"/>
  <c r="P339" i="24"/>
  <c r="P317" i="24"/>
  <c r="M317" i="24"/>
  <c r="P312" i="24"/>
  <c r="L312" i="24"/>
  <c r="Q312" i="24"/>
  <c r="O277" i="24"/>
  <c r="N277" i="24"/>
  <c r="L269" i="24"/>
  <c r="P269" i="24"/>
  <c r="M269" i="24"/>
  <c r="Q269" i="24"/>
  <c r="N269" i="24"/>
  <c r="R269" i="24"/>
  <c r="L267" i="24"/>
  <c r="P267" i="24"/>
  <c r="M267" i="24"/>
  <c r="Q267" i="24"/>
  <c r="N267" i="24"/>
  <c r="R267" i="24"/>
  <c r="L265" i="24"/>
  <c r="P265" i="24"/>
  <c r="M265" i="24"/>
  <c r="Q265" i="24"/>
  <c r="N265" i="24"/>
  <c r="J265" i="24" s="1"/>
  <c r="R265" i="24"/>
  <c r="L263" i="24"/>
  <c r="P263" i="24"/>
  <c r="M263" i="24"/>
  <c r="Q263" i="24"/>
  <c r="N263" i="24"/>
  <c r="R263" i="24"/>
  <c r="L261" i="24"/>
  <c r="P261" i="24"/>
  <c r="M261" i="24"/>
  <c r="Q261" i="24"/>
  <c r="N261" i="24"/>
  <c r="R261" i="24"/>
  <c r="L259" i="24"/>
  <c r="P259" i="24"/>
  <c r="M259" i="24"/>
  <c r="Q259" i="24"/>
  <c r="N259" i="24"/>
  <c r="R259" i="24"/>
  <c r="L257" i="24"/>
  <c r="P257" i="24"/>
  <c r="M257" i="24"/>
  <c r="Q257" i="24"/>
  <c r="N257" i="24"/>
  <c r="J257" i="24" s="1"/>
  <c r="R257" i="24"/>
  <c r="L255" i="24"/>
  <c r="P255" i="24"/>
  <c r="M255" i="24"/>
  <c r="Q255" i="24"/>
  <c r="N255" i="24"/>
  <c r="R255" i="24"/>
  <c r="L253" i="24"/>
  <c r="P253" i="24"/>
  <c r="M253" i="24"/>
  <c r="Q253" i="24"/>
  <c r="N253" i="24"/>
  <c r="R253" i="24"/>
  <c r="L251" i="24"/>
  <c r="P251" i="24"/>
  <c r="M251" i="24"/>
  <c r="Q251" i="24"/>
  <c r="N251" i="24"/>
  <c r="R251" i="24"/>
  <c r="L249" i="24"/>
  <c r="P249" i="24"/>
  <c r="M249" i="24"/>
  <c r="Q249" i="24"/>
  <c r="N249" i="24"/>
  <c r="J249" i="24" s="1"/>
  <c r="R249" i="24"/>
  <c r="M216" i="24"/>
  <c r="P216" i="24"/>
  <c r="P371" i="24"/>
  <c r="P367" i="24"/>
  <c r="P331" i="24"/>
  <c r="M331" i="24"/>
  <c r="L321" i="24"/>
  <c r="Q321" i="24"/>
  <c r="M321" i="24"/>
  <c r="O321" i="24"/>
  <c r="P280" i="24"/>
  <c r="L280" i="24"/>
  <c r="Q280" i="24"/>
  <c r="R459" i="24"/>
  <c r="P434" i="24"/>
  <c r="R411" i="24"/>
  <c r="O371" i="24"/>
  <c r="L369" i="24"/>
  <c r="R369" i="24"/>
  <c r="O367" i="24"/>
  <c r="L365" i="24"/>
  <c r="R365" i="24"/>
  <c r="L320" i="24"/>
  <c r="P320" i="24"/>
  <c r="Q320" i="24"/>
  <c r="M303" i="24"/>
  <c r="L303" i="24"/>
  <c r="O303" i="24"/>
  <c r="P303" i="24"/>
  <c r="M297" i="24"/>
  <c r="L297" i="24"/>
  <c r="O297" i="24"/>
  <c r="P297" i="24"/>
  <c r="M270" i="24"/>
  <c r="L270" i="24"/>
  <c r="R270" i="24"/>
  <c r="N270" i="24"/>
  <c r="O270" i="24"/>
  <c r="L268" i="24"/>
  <c r="P268" i="24"/>
  <c r="M268" i="24"/>
  <c r="Q268" i="24"/>
  <c r="N268" i="24"/>
  <c r="J268" i="24" s="1"/>
  <c r="R268" i="24"/>
  <c r="L266" i="24"/>
  <c r="P266" i="24"/>
  <c r="M266" i="24"/>
  <c r="Q266" i="24"/>
  <c r="N266" i="24"/>
  <c r="R266" i="24"/>
  <c r="L264" i="24"/>
  <c r="P264" i="24"/>
  <c r="M264" i="24"/>
  <c r="Q264" i="24"/>
  <c r="N264" i="24"/>
  <c r="K264" i="24" s="1"/>
  <c r="R264" i="24"/>
  <c r="L262" i="24"/>
  <c r="P262" i="24"/>
  <c r="M262" i="24"/>
  <c r="Q262" i="24"/>
  <c r="N262" i="24"/>
  <c r="R262" i="24"/>
  <c r="L260" i="24"/>
  <c r="P260" i="24"/>
  <c r="M260" i="24"/>
  <c r="Q260" i="24"/>
  <c r="N260" i="24"/>
  <c r="K260" i="24" s="1"/>
  <c r="R260" i="24"/>
  <c r="L258" i="24"/>
  <c r="P258" i="24"/>
  <c r="M258" i="24"/>
  <c r="Q258" i="24"/>
  <c r="N258" i="24"/>
  <c r="R258" i="24"/>
  <c r="L256" i="24"/>
  <c r="P256" i="24"/>
  <c r="M256" i="24"/>
  <c r="Q256" i="24"/>
  <c r="N256" i="24"/>
  <c r="K256" i="24" s="1"/>
  <c r="R256" i="24"/>
  <c r="L254" i="24"/>
  <c r="P254" i="24"/>
  <c r="M254" i="24"/>
  <c r="Q254" i="24"/>
  <c r="N254" i="24"/>
  <c r="R254" i="24"/>
  <c r="L252" i="24"/>
  <c r="P252" i="24"/>
  <c r="M252" i="24"/>
  <c r="Q252" i="24"/>
  <c r="N252" i="24"/>
  <c r="J252" i="24" s="1"/>
  <c r="R252" i="24"/>
  <c r="L250" i="24"/>
  <c r="P250" i="24"/>
  <c r="M250" i="24"/>
  <c r="Q250" i="24"/>
  <c r="N250" i="24"/>
  <c r="R250" i="24"/>
  <c r="L248" i="24"/>
  <c r="P248" i="24"/>
  <c r="M248" i="24"/>
  <c r="Q248" i="24"/>
  <c r="N248" i="24"/>
  <c r="K248" i="24" s="1"/>
  <c r="R248" i="24"/>
  <c r="P481" i="24"/>
  <c r="L479" i="24"/>
  <c r="O476" i="24"/>
  <c r="N464" i="24"/>
  <c r="R461" i="24"/>
  <c r="P459" i="24"/>
  <c r="L423" i="24"/>
  <c r="P411" i="24"/>
  <c r="P400" i="24"/>
  <c r="P373" i="24"/>
  <c r="N371" i="24"/>
  <c r="J371" i="24" s="1"/>
  <c r="P369" i="24"/>
  <c r="N367" i="24"/>
  <c r="P365" i="24"/>
  <c r="Q344" i="24"/>
  <c r="O343" i="24"/>
  <c r="L343" i="24"/>
  <c r="Q343" i="24"/>
  <c r="O269" i="24"/>
  <c r="O267" i="24"/>
  <c r="O265" i="24"/>
  <c r="O263" i="24"/>
  <c r="O261" i="24"/>
  <c r="O259" i="24"/>
  <c r="O257" i="24"/>
  <c r="O255" i="24"/>
  <c r="O253" i="24"/>
  <c r="O251" i="24"/>
  <c r="O249" i="24"/>
  <c r="P227" i="24"/>
  <c r="M227" i="24"/>
  <c r="L335" i="24"/>
  <c r="L329" i="24"/>
  <c r="P325" i="24"/>
  <c r="Q311" i="24"/>
  <c r="L311" i="24"/>
  <c r="Q289" i="24"/>
  <c r="L289" i="24"/>
  <c r="L288" i="24"/>
  <c r="L271" i="24"/>
  <c r="M243" i="24"/>
  <c r="O345" i="24"/>
  <c r="P335" i="24"/>
  <c r="P329" i="24"/>
  <c r="Q328" i="24"/>
  <c r="O319" i="24"/>
  <c r="O313" i="24"/>
  <c r="O281" i="24"/>
  <c r="P271" i="24"/>
  <c r="N2491" i="24"/>
  <c r="M2491" i="24"/>
  <c r="N2499" i="24"/>
  <c r="M2499" i="24"/>
  <c r="N2497" i="24"/>
  <c r="L2497" i="24"/>
  <c r="Q2497" i="24"/>
  <c r="P2494" i="24"/>
  <c r="Q2486" i="24"/>
  <c r="N2484" i="24"/>
  <c r="K2484" i="24" s="1"/>
  <c r="L2484" i="24"/>
  <c r="Q2484" i="24"/>
  <c r="Q2476" i="24"/>
  <c r="P2472" i="24"/>
  <c r="N2444" i="24"/>
  <c r="P2444" i="24"/>
  <c r="N2441" i="24"/>
  <c r="P2441" i="24"/>
  <c r="P2504" i="24"/>
  <c r="P2499" i="24"/>
  <c r="Q2498" i="24"/>
  <c r="P2497" i="24"/>
  <c r="Q2496" i="24"/>
  <c r="O2494" i="24"/>
  <c r="M2493" i="24"/>
  <c r="P2491" i="24"/>
  <c r="N2489" i="24"/>
  <c r="L2489" i="24"/>
  <c r="Q2485" i="24"/>
  <c r="N2483" i="24"/>
  <c r="K2483" i="24" s="1"/>
  <c r="O2483" i="24"/>
  <c r="O2481" i="24"/>
  <c r="N2479" i="24"/>
  <c r="L2479" i="24"/>
  <c r="M2473" i="24"/>
  <c r="O2472" i="24"/>
  <c r="P2471" i="24"/>
  <c r="N2469" i="24"/>
  <c r="L2469" i="24"/>
  <c r="N2464" i="24"/>
  <c r="M2464" i="24"/>
  <c r="N2462" i="24"/>
  <c r="K2462" i="24" s="1"/>
  <c r="L2462" i="24"/>
  <c r="Q2462" i="24"/>
  <c r="N2461" i="24"/>
  <c r="M2461" i="24"/>
  <c r="O2458" i="24"/>
  <c r="N2456" i="24"/>
  <c r="L2456" i="24"/>
  <c r="P2453" i="24"/>
  <c r="P2452" i="24"/>
  <c r="M2451" i="24"/>
  <c r="O2450" i="24"/>
  <c r="P2449" i="24"/>
  <c r="M2448" i="24"/>
  <c r="Q2446" i="24"/>
  <c r="Q2445" i="24"/>
  <c r="Q2444" i="24"/>
  <c r="Q2442" i="24"/>
  <c r="Q2441" i="24"/>
  <c r="P2436" i="24"/>
  <c r="Q2432" i="24"/>
  <c r="Q2430" i="24"/>
  <c r="N2428" i="24"/>
  <c r="L2428" i="24"/>
  <c r="N2422" i="24"/>
  <c r="J2422" i="24" s="1"/>
  <c r="O2422" i="24"/>
  <c r="Q2417" i="24"/>
  <c r="N2416" i="24"/>
  <c r="P2416" i="24"/>
  <c r="N2410" i="24"/>
  <c r="O2410" i="24"/>
  <c r="N2409" i="24"/>
  <c r="L2409" i="24"/>
  <c r="Q2409" i="24"/>
  <c r="P2406" i="24"/>
  <c r="Q2405" i="24"/>
  <c r="P2404" i="24"/>
  <c r="Q2402" i="24"/>
  <c r="P2401" i="24"/>
  <c r="Q2400" i="24"/>
  <c r="Q2399" i="24"/>
  <c r="Q2392" i="24"/>
  <c r="N2388" i="24"/>
  <c r="M2388" i="24"/>
  <c r="O2388" i="24"/>
  <c r="L2388" i="24"/>
  <c r="Q2388" i="24"/>
  <c r="N2350" i="24"/>
  <c r="J2350" i="24" s="1"/>
  <c r="M2350" i="24"/>
  <c r="O2350" i="24"/>
  <c r="L2350" i="24"/>
  <c r="Q2350" i="24"/>
  <c r="N2345" i="24"/>
  <c r="K2345" i="24" s="1"/>
  <c r="M2345" i="24"/>
  <c r="O2345" i="24"/>
  <c r="L2345" i="24"/>
  <c r="Q2345" i="24"/>
  <c r="N2340" i="24"/>
  <c r="J2340" i="24" s="1"/>
  <c r="M2340" i="24"/>
  <c r="O2340" i="24"/>
  <c r="L2340" i="24"/>
  <c r="Q2340" i="24"/>
  <c r="N2501" i="24"/>
  <c r="O2501" i="24"/>
  <c r="O2499" i="24"/>
  <c r="O2497" i="24"/>
  <c r="L2493" i="24"/>
  <c r="L2491" i="24"/>
  <c r="Q2489" i="24"/>
  <c r="N2488" i="24"/>
  <c r="O2488" i="24"/>
  <c r="O2484" i="24"/>
  <c r="P2483" i="24"/>
  <c r="Q2479" i="24"/>
  <c r="N2478" i="24"/>
  <c r="O2478" i="24"/>
  <c r="N2474" i="24"/>
  <c r="L2474" i="24"/>
  <c r="Q2469" i="24"/>
  <c r="N2468" i="24"/>
  <c r="O2468" i="24"/>
  <c r="N2467" i="24"/>
  <c r="K2467" i="24" s="1"/>
  <c r="L2467" i="24"/>
  <c r="Q2467" i="24"/>
  <c r="N2466" i="24"/>
  <c r="M2466" i="24"/>
  <c r="P2464" i="24"/>
  <c r="P2462" i="24"/>
  <c r="Q2461" i="24"/>
  <c r="Q2456" i="24"/>
  <c r="P2446" i="24"/>
  <c r="P2445" i="24"/>
  <c r="M2444" i="24"/>
  <c r="O2443" i="24"/>
  <c r="P2442" i="24"/>
  <c r="M2441" i="24"/>
  <c r="N2439" i="24"/>
  <c r="J2439" i="24" s="1"/>
  <c r="M2439" i="24"/>
  <c r="N2438" i="24"/>
  <c r="P2438" i="24"/>
  <c r="P2432" i="24"/>
  <c r="P2431" i="24"/>
  <c r="M2430" i="24"/>
  <c r="Q2428" i="24"/>
  <c r="N2427" i="24"/>
  <c r="K2427" i="24" s="1"/>
  <c r="O2427" i="24"/>
  <c r="N2426" i="24"/>
  <c r="L2426" i="24"/>
  <c r="Q2426" i="24"/>
  <c r="N2425" i="24"/>
  <c r="M2425" i="24"/>
  <c r="P2423" i="24"/>
  <c r="P2422" i="24"/>
  <c r="N2420" i="24"/>
  <c r="L2420" i="24"/>
  <c r="N2419" i="24"/>
  <c r="M2419" i="24"/>
  <c r="P2417" i="24"/>
  <c r="Q2416" i="24"/>
  <c r="P2411" i="24"/>
  <c r="P2410" i="24"/>
  <c r="P2409" i="24"/>
  <c r="Q2408" i="24"/>
  <c r="O2406" i="24"/>
  <c r="M2405" i="24"/>
  <c r="O2404" i="24"/>
  <c r="P2403" i="24"/>
  <c r="M2402" i="24"/>
  <c r="O2401" i="24"/>
  <c r="P2400" i="24"/>
  <c r="M2399" i="24"/>
  <c r="N2397" i="24"/>
  <c r="K2397" i="24" s="1"/>
  <c r="M2397" i="24"/>
  <c r="N2396" i="24"/>
  <c r="P2396" i="24"/>
  <c r="N2395" i="24"/>
  <c r="K2395" i="24" s="1"/>
  <c r="L2395" i="24"/>
  <c r="Q2395" i="24"/>
  <c r="P2392" i="24"/>
  <c r="N2390" i="24"/>
  <c r="P2390" i="24"/>
  <c r="M2390" i="24"/>
  <c r="N2382" i="24"/>
  <c r="M2382" i="24"/>
  <c r="O2382" i="24"/>
  <c r="L2382" i="24"/>
  <c r="Q2382" i="24"/>
  <c r="N2379" i="24"/>
  <c r="M2379" i="24"/>
  <c r="P2379" i="24"/>
  <c r="L2379" i="24"/>
  <c r="N2288" i="24"/>
  <c r="M2288" i="24"/>
  <c r="O2288" i="24"/>
  <c r="L2288" i="24"/>
  <c r="Q2288" i="24"/>
  <c r="N2285" i="24"/>
  <c r="M2285" i="24"/>
  <c r="P2285" i="24"/>
  <c r="L2285" i="24"/>
  <c r="N2257" i="24"/>
  <c r="J2257" i="24" s="1"/>
  <c r="M2257" i="24"/>
  <c r="O2257" i="24"/>
  <c r="L2257" i="24"/>
  <c r="Q2257" i="24"/>
  <c r="N2251" i="24"/>
  <c r="M2251" i="24"/>
  <c r="P2251" i="24"/>
  <c r="L2251" i="24"/>
  <c r="N2248" i="24"/>
  <c r="M2248" i="24"/>
  <c r="P2248" i="24"/>
  <c r="L2248" i="24"/>
  <c r="N2245" i="24"/>
  <c r="M2245" i="24"/>
  <c r="P2245" i="24"/>
  <c r="L2245" i="24"/>
  <c r="N2242" i="24"/>
  <c r="M2242" i="24"/>
  <c r="P2242" i="24"/>
  <c r="L2242" i="24"/>
  <c r="N2239" i="24"/>
  <c r="M2239" i="24"/>
  <c r="P2239" i="24"/>
  <c r="L2239" i="24"/>
  <c r="N2227" i="24"/>
  <c r="M2227" i="24"/>
  <c r="P2227" i="24"/>
  <c r="L2227" i="24"/>
  <c r="N2183" i="24"/>
  <c r="M2183" i="24"/>
  <c r="O2183" i="24"/>
  <c r="L2183" i="24"/>
  <c r="Q2183" i="24"/>
  <c r="N2494" i="24"/>
  <c r="M2494" i="24"/>
  <c r="N2481" i="24"/>
  <c r="J2481" i="24" s="1"/>
  <c r="M2481" i="24"/>
  <c r="N2473" i="24"/>
  <c r="O2473" i="24"/>
  <c r="N2472" i="24"/>
  <c r="J2472" i="24" s="1"/>
  <c r="L2472" i="24"/>
  <c r="Q2472" i="24"/>
  <c r="N2471" i="24"/>
  <c r="M2471" i="24"/>
  <c r="N2458" i="24"/>
  <c r="M2458" i="24"/>
  <c r="N2453" i="24"/>
  <c r="L2453" i="24"/>
  <c r="N2452" i="24"/>
  <c r="M2452" i="24"/>
  <c r="N2451" i="24"/>
  <c r="P2451" i="24"/>
  <c r="N2450" i="24"/>
  <c r="L2450" i="24"/>
  <c r="Q2450" i="24"/>
  <c r="N2449" i="24"/>
  <c r="M2449" i="24"/>
  <c r="N2448" i="24"/>
  <c r="P2448" i="24"/>
  <c r="L2444" i="24"/>
  <c r="L2441" i="24"/>
  <c r="N2436" i="24"/>
  <c r="L2436" i="24"/>
  <c r="N2435" i="24"/>
  <c r="M2435" i="24"/>
  <c r="N2434" i="24"/>
  <c r="P2434" i="24"/>
  <c r="M2416" i="24"/>
  <c r="N2414" i="24"/>
  <c r="M2414" i="24"/>
  <c r="N2413" i="24"/>
  <c r="P2413" i="24"/>
  <c r="M2410" i="24"/>
  <c r="O2409" i="24"/>
  <c r="N2394" i="24"/>
  <c r="O2394" i="24"/>
  <c r="N2391" i="24"/>
  <c r="M2391" i="24"/>
  <c r="L2391" i="24"/>
  <c r="N2375" i="24"/>
  <c r="M2375" i="24"/>
  <c r="P2375" i="24"/>
  <c r="L2375" i="24"/>
  <c r="N2370" i="24"/>
  <c r="K2370" i="24" s="1"/>
  <c r="M2370" i="24"/>
  <c r="O2370" i="24"/>
  <c r="L2370" i="24"/>
  <c r="Q2370" i="24"/>
  <c r="N2367" i="24"/>
  <c r="M2367" i="24"/>
  <c r="P2367" i="24"/>
  <c r="L2367" i="24"/>
  <c r="N2282" i="24"/>
  <c r="M2282" i="24"/>
  <c r="O2282" i="24"/>
  <c r="L2282" i="24"/>
  <c r="Q2282" i="24"/>
  <c r="N2235" i="24"/>
  <c r="M2235" i="24"/>
  <c r="P2235" i="24"/>
  <c r="L2235" i="24"/>
  <c r="N2214" i="24"/>
  <c r="M2214" i="24"/>
  <c r="P2214" i="24"/>
  <c r="L2214" i="24"/>
  <c r="N2207" i="24"/>
  <c r="M2207" i="24"/>
  <c r="O2207" i="24"/>
  <c r="L2207" i="24"/>
  <c r="Q2207" i="24"/>
  <c r="N2196" i="24"/>
  <c r="M2196" i="24"/>
  <c r="O2196" i="24"/>
  <c r="L2196" i="24"/>
  <c r="Q2196" i="24"/>
  <c r="N2170" i="24"/>
  <c r="M2170" i="24"/>
  <c r="P2170" i="24"/>
  <c r="L2170" i="24"/>
  <c r="N2167" i="24"/>
  <c r="M2167" i="24"/>
  <c r="P2167" i="24"/>
  <c r="L2167" i="24"/>
  <c r="N2162" i="24"/>
  <c r="M2162" i="24"/>
  <c r="P2162" i="24"/>
  <c r="L2162" i="24"/>
  <c r="Q2494" i="24"/>
  <c r="N2492" i="24"/>
  <c r="L2492" i="24"/>
  <c r="Q2492" i="24"/>
  <c r="N2498" i="24"/>
  <c r="P2498" i="24"/>
  <c r="P2492" i="24"/>
  <c r="Q2491" i="24"/>
  <c r="N2485" i="24"/>
  <c r="P2485" i="24"/>
  <c r="P2481" i="24"/>
  <c r="N2476" i="24"/>
  <c r="M2476" i="24"/>
  <c r="P2473" i="24"/>
  <c r="N2445" i="24"/>
  <c r="M2445" i="24"/>
  <c r="N2443" i="24"/>
  <c r="K2443" i="24" s="1"/>
  <c r="L2443" i="24"/>
  <c r="Q2443" i="24"/>
  <c r="N2432" i="24"/>
  <c r="L2432" i="24"/>
  <c r="N2431" i="24"/>
  <c r="M2431" i="24"/>
  <c r="N2423" i="24"/>
  <c r="L2423" i="24"/>
  <c r="N2411" i="24"/>
  <c r="L2411" i="24"/>
  <c r="N2406" i="24"/>
  <c r="M2406" i="24"/>
  <c r="N2405" i="24"/>
  <c r="P2405" i="24"/>
  <c r="N2404" i="24"/>
  <c r="L2404" i="24"/>
  <c r="Q2404" i="24"/>
  <c r="N2403" i="24"/>
  <c r="M2403" i="24"/>
  <c r="N2402" i="24"/>
  <c r="P2402" i="24"/>
  <c r="N2401" i="24"/>
  <c r="L2401" i="24"/>
  <c r="Q2401" i="24"/>
  <c r="N2400" i="24"/>
  <c r="M2400" i="24"/>
  <c r="N2399" i="24"/>
  <c r="P2399" i="24"/>
  <c r="N2392" i="24"/>
  <c r="L2392" i="24"/>
  <c r="N2363" i="24"/>
  <c r="M2363" i="24"/>
  <c r="P2363" i="24"/>
  <c r="L2363" i="24"/>
  <c r="N2360" i="24"/>
  <c r="M2360" i="24"/>
  <c r="P2360" i="24"/>
  <c r="L2360" i="24"/>
  <c r="N2355" i="24"/>
  <c r="M2355" i="24"/>
  <c r="O2355" i="24"/>
  <c r="L2355" i="24"/>
  <c r="Q2355" i="24"/>
  <c r="N2335" i="24"/>
  <c r="M2335" i="24"/>
  <c r="P2335" i="24"/>
  <c r="L2335" i="24"/>
  <c r="N2333" i="24"/>
  <c r="K2333" i="24" s="1"/>
  <c r="M2333" i="24"/>
  <c r="O2333" i="24"/>
  <c r="L2333" i="24"/>
  <c r="Q2333" i="24"/>
  <c r="N2330" i="24"/>
  <c r="M2330" i="24"/>
  <c r="P2330" i="24"/>
  <c r="L2330" i="24"/>
  <c r="N2327" i="24"/>
  <c r="M2327" i="24"/>
  <c r="P2327" i="24"/>
  <c r="L2327" i="24"/>
  <c r="N2325" i="24"/>
  <c r="M2325" i="24"/>
  <c r="O2325" i="24"/>
  <c r="L2325" i="24"/>
  <c r="Q2325" i="24"/>
  <c r="N2320" i="24"/>
  <c r="M2320" i="24"/>
  <c r="O2320" i="24"/>
  <c r="L2320" i="24"/>
  <c r="Q2320" i="24"/>
  <c r="N2314" i="24"/>
  <c r="M2314" i="24"/>
  <c r="P2314" i="24"/>
  <c r="L2314" i="24"/>
  <c r="N2308" i="24"/>
  <c r="M2308" i="24"/>
  <c r="P2308" i="24"/>
  <c r="L2308" i="24"/>
  <c r="N2306" i="24"/>
  <c r="M2306" i="24"/>
  <c r="O2306" i="24"/>
  <c r="L2306" i="24"/>
  <c r="Q2306" i="24"/>
  <c r="N2300" i="24"/>
  <c r="M2300" i="24"/>
  <c r="P2300" i="24"/>
  <c r="L2300" i="24"/>
  <c r="N2297" i="24"/>
  <c r="M2297" i="24"/>
  <c r="P2297" i="24"/>
  <c r="L2297" i="24"/>
  <c r="N2275" i="24"/>
  <c r="M2275" i="24"/>
  <c r="P2275" i="24"/>
  <c r="L2275" i="24"/>
  <c r="N2272" i="24"/>
  <c r="M2272" i="24"/>
  <c r="P2272" i="24"/>
  <c r="L2272" i="24"/>
  <c r="N2269" i="24"/>
  <c r="M2269" i="24"/>
  <c r="P2269" i="24"/>
  <c r="L2269" i="24"/>
  <c r="N2231" i="24"/>
  <c r="M2231" i="24"/>
  <c r="P2231" i="24"/>
  <c r="L2231" i="24"/>
  <c r="N2204" i="24"/>
  <c r="M2204" i="24"/>
  <c r="P2204" i="24"/>
  <c r="L2204" i="24"/>
  <c r="N2202" i="24"/>
  <c r="J2202" i="24" s="1"/>
  <c r="M2202" i="24"/>
  <c r="O2202" i="24"/>
  <c r="L2202" i="24"/>
  <c r="Q2202" i="24"/>
  <c r="N2193" i="24"/>
  <c r="M2193" i="24"/>
  <c r="P2193" i="24"/>
  <c r="L2193" i="24"/>
  <c r="N2191" i="24"/>
  <c r="J2191" i="24" s="1"/>
  <c r="M2191" i="24"/>
  <c r="O2191" i="24"/>
  <c r="L2191" i="24"/>
  <c r="Q2191" i="24"/>
  <c r="N2504" i="24"/>
  <c r="M2504" i="24"/>
  <c r="N2493" i="24"/>
  <c r="P2493" i="24"/>
  <c r="Q2504" i="24"/>
  <c r="Q2499" i="24"/>
  <c r="N2486" i="24"/>
  <c r="K2486" i="24" s="1"/>
  <c r="M2486" i="24"/>
  <c r="N2446" i="24"/>
  <c r="L2446" i="24"/>
  <c r="N2442" i="24"/>
  <c r="M2442" i="24"/>
  <c r="N2430" i="24"/>
  <c r="P2430" i="24"/>
  <c r="N2502" i="24"/>
  <c r="L2502" i="24"/>
  <c r="N2496" i="24"/>
  <c r="O2496" i="24"/>
  <c r="O2492" i="24"/>
  <c r="P2486" i="24"/>
  <c r="P2484" i="24"/>
  <c r="P2476" i="24"/>
  <c r="N2463" i="24"/>
  <c r="P2463" i="24"/>
  <c r="N2460" i="24"/>
  <c r="P2460" i="24"/>
  <c r="N2455" i="24"/>
  <c r="M2455" i="24"/>
  <c r="P2443" i="24"/>
  <c r="P2435" i="24"/>
  <c r="M2434" i="24"/>
  <c r="Q2431" i="24"/>
  <c r="Q2423" i="24"/>
  <c r="Q2422" i="24"/>
  <c r="N2417" i="24"/>
  <c r="K2417" i="24" s="1"/>
  <c r="M2417" i="24"/>
  <c r="Q2411" i="24"/>
  <c r="Q2410" i="24"/>
  <c r="N2408" i="24"/>
  <c r="M2408" i="24"/>
  <c r="Q2403" i="24"/>
  <c r="N2385" i="24"/>
  <c r="M2385" i="24"/>
  <c r="P2385" i="24"/>
  <c r="L2385" i="24"/>
  <c r="N2291" i="24"/>
  <c r="M2291" i="24"/>
  <c r="O2291" i="24"/>
  <c r="L2291" i="24"/>
  <c r="Q2291" i="24"/>
  <c r="N2262" i="24"/>
  <c r="M2262" i="24"/>
  <c r="P2262" i="24"/>
  <c r="L2262" i="24"/>
  <c r="N2260" i="24"/>
  <c r="K2260" i="24" s="1"/>
  <c r="M2260" i="24"/>
  <c r="O2260" i="24"/>
  <c r="L2260" i="24"/>
  <c r="Q2260" i="24"/>
  <c r="N2220" i="24"/>
  <c r="M2220" i="24"/>
  <c r="P2220" i="24"/>
  <c r="L2220" i="24"/>
  <c r="N2210" i="24"/>
  <c r="M2210" i="24"/>
  <c r="P2210" i="24"/>
  <c r="L2210" i="24"/>
  <c r="N2199" i="24"/>
  <c r="M2199" i="24"/>
  <c r="P2199" i="24"/>
  <c r="L2199" i="24"/>
  <c r="N2188" i="24"/>
  <c r="M2188" i="24"/>
  <c r="P2188" i="24"/>
  <c r="L2188" i="24"/>
  <c r="N2176" i="24"/>
  <c r="M2176" i="24"/>
  <c r="P2176" i="24"/>
  <c r="L2176" i="24"/>
  <c r="N2156" i="24"/>
  <c r="M2156" i="24"/>
  <c r="P2156" i="24"/>
  <c r="L2156" i="24"/>
  <c r="N2154" i="24"/>
  <c r="K2154" i="24" s="1"/>
  <c r="M2154" i="24"/>
  <c r="O2154" i="24"/>
  <c r="L2154" i="24"/>
  <c r="Q2154" i="24"/>
  <c r="M2387" i="24"/>
  <c r="M2384" i="24"/>
  <c r="M2378" i="24"/>
  <c r="M2372" i="24"/>
  <c r="M2366" i="24"/>
  <c r="M2362" i="24"/>
  <c r="M2357" i="24"/>
  <c r="M2354" i="24"/>
  <c r="M2352" i="24"/>
  <c r="M2349" i="24"/>
  <c r="M2347" i="24"/>
  <c r="M2344" i="24"/>
  <c r="M2342" i="24"/>
  <c r="M2337" i="24"/>
  <c r="M2332" i="24"/>
  <c r="M2329" i="24"/>
  <c r="M2324" i="24"/>
  <c r="M2322" i="24"/>
  <c r="M2319" i="24"/>
  <c r="M2316" i="24"/>
  <c r="M2313" i="24"/>
  <c r="M2311" i="24"/>
  <c r="M2305" i="24"/>
  <c r="M2302" i="24"/>
  <c r="M2296" i="24"/>
  <c r="M2293" i="24"/>
  <c r="M2290" i="24"/>
  <c r="M2284" i="24"/>
  <c r="M2281" i="24"/>
  <c r="M2278" i="24"/>
  <c r="M2271" i="24"/>
  <c r="M2268" i="24"/>
  <c r="M2265" i="24"/>
  <c r="M2259" i="24"/>
  <c r="M2256" i="24"/>
  <c r="M2254" i="24"/>
  <c r="M2250" i="24"/>
  <c r="M2247" i="24"/>
  <c r="M2241" i="24"/>
  <c r="M2238" i="24"/>
  <c r="M2234" i="24"/>
  <c r="M2230" i="24"/>
  <c r="M2226" i="24"/>
  <c r="M2223" i="24"/>
  <c r="M2219" i="24"/>
  <c r="M2216" i="24"/>
  <c r="M2213" i="24"/>
  <c r="M2209" i="24"/>
  <c r="M2206" i="24"/>
  <c r="M2201" i="24"/>
  <c r="M2198" i="24"/>
  <c r="M2195" i="24"/>
  <c r="M2190" i="24"/>
  <c r="M2185" i="24"/>
  <c r="M2182" i="24"/>
  <c r="M2179" i="24"/>
  <c r="M2175" i="24"/>
  <c r="M2173" i="24"/>
  <c r="M2164" i="24"/>
  <c r="M2161" i="24"/>
  <c r="M2158" i="24"/>
  <c r="M2153" i="24"/>
  <c r="L2151" i="24"/>
  <c r="M2150" i="24"/>
  <c r="L2147" i="24"/>
  <c r="Q2145" i="24"/>
  <c r="L2145" i="24"/>
  <c r="M2144" i="24"/>
  <c r="L2141" i="24"/>
  <c r="Q2139" i="24"/>
  <c r="L2139" i="24"/>
  <c r="M2138" i="24"/>
  <c r="L2136" i="24"/>
  <c r="M2135" i="24"/>
  <c r="M2132" i="24"/>
  <c r="Q2130" i="24"/>
  <c r="L2130" i="24"/>
  <c r="M2127" i="24"/>
  <c r="Q2125" i="24"/>
  <c r="L2125" i="24"/>
  <c r="L2122" i="24"/>
  <c r="M2121" i="24"/>
  <c r="L2118" i="24"/>
  <c r="M2117" i="24"/>
  <c r="M2115" i="24"/>
  <c r="L2112" i="24"/>
  <c r="M2111" i="24"/>
  <c r="L2108" i="24"/>
  <c r="M2105" i="24"/>
  <c r="Q2103" i="24"/>
  <c r="L2103" i="24"/>
  <c r="M2102" i="24"/>
  <c r="L2099" i="24"/>
  <c r="M2098" i="24"/>
  <c r="L2096" i="24"/>
  <c r="M2095" i="24"/>
  <c r="Q2093" i="24"/>
  <c r="L2093" i="24"/>
  <c r="Q2091" i="24"/>
  <c r="N2088" i="24"/>
  <c r="J2088" i="24" s="1"/>
  <c r="P2087" i="24"/>
  <c r="N2084" i="24"/>
  <c r="P2083" i="24"/>
  <c r="R2080" i="24"/>
  <c r="L2080" i="24"/>
  <c r="L2079" i="24"/>
  <c r="R2076" i="24"/>
  <c r="L2076" i="24"/>
  <c r="L2075" i="24"/>
  <c r="R2072" i="24"/>
  <c r="L2072" i="24"/>
  <c r="L2071" i="24"/>
  <c r="R2068" i="24"/>
  <c r="L2068" i="24"/>
  <c r="L2067" i="24"/>
  <c r="R2064" i="24"/>
  <c r="L2064" i="24"/>
  <c r="L2063" i="24"/>
  <c r="R2060" i="24"/>
  <c r="L2060" i="24"/>
  <c r="L2059" i="24"/>
  <c r="R2056" i="24"/>
  <c r="L2056" i="24"/>
  <c r="L2055" i="24"/>
  <c r="R2052" i="24"/>
  <c r="L2052" i="24"/>
  <c r="L2051" i="24"/>
  <c r="R2048" i="24"/>
  <c r="L2048" i="24"/>
  <c r="L2047" i="24"/>
  <c r="N2042" i="24"/>
  <c r="N2041" i="24"/>
  <c r="N2040" i="24"/>
  <c r="O2039" i="24"/>
  <c r="N2034" i="24"/>
  <c r="N2033" i="24"/>
  <c r="N2032" i="24"/>
  <c r="O2031" i="24"/>
  <c r="N2026" i="24"/>
  <c r="N2025" i="24"/>
  <c r="K2025" i="24" s="1"/>
  <c r="N2024" i="24"/>
  <c r="O2023" i="24"/>
  <c r="N2018" i="24"/>
  <c r="N2017" i="24"/>
  <c r="N2016" i="24"/>
  <c r="O2015" i="24"/>
  <c r="N2010" i="24"/>
  <c r="N2009" i="24"/>
  <c r="J2009" i="24" s="1"/>
  <c r="N2008" i="24"/>
  <c r="O2007" i="24"/>
  <c r="N2002" i="24"/>
  <c r="N2001" i="24"/>
  <c r="N2000" i="24"/>
  <c r="O1999" i="24"/>
  <c r="N1994" i="24"/>
  <c r="N1993" i="24"/>
  <c r="J1993" i="24" s="1"/>
  <c r="N1992" i="24"/>
  <c r="O1991" i="24"/>
  <c r="N1986" i="24"/>
  <c r="N1985" i="24"/>
  <c r="N1984" i="24"/>
  <c r="O1983" i="24"/>
  <c r="N1978" i="24"/>
  <c r="N1977" i="24"/>
  <c r="N1976" i="24"/>
  <c r="O1975" i="24"/>
  <c r="N1970" i="24"/>
  <c r="N1969" i="24"/>
  <c r="N1968" i="24"/>
  <c r="O1967" i="24"/>
  <c r="N1962" i="24"/>
  <c r="N1961" i="24"/>
  <c r="K1961" i="24" s="1"/>
  <c r="N1960" i="24"/>
  <c r="O1959" i="24"/>
  <c r="N1954" i="24"/>
  <c r="N1953" i="24"/>
  <c r="N1952" i="24"/>
  <c r="O1951" i="24"/>
  <c r="N1944" i="24"/>
  <c r="L1942" i="24"/>
  <c r="N1936" i="24"/>
  <c r="L1934" i="24"/>
  <c r="N1928" i="24"/>
  <c r="L1926" i="24"/>
  <c r="N1920" i="24"/>
  <c r="L1918" i="24"/>
  <c r="N1912" i="24"/>
  <c r="L1910" i="24"/>
  <c r="R1902" i="24"/>
  <c r="N1897" i="24"/>
  <c r="O1896" i="24"/>
  <c r="N1892" i="24"/>
  <c r="L1891" i="24"/>
  <c r="L1889" i="24"/>
  <c r="N1888" i="24"/>
  <c r="J1888" i="24" s="1"/>
  <c r="N1887" i="24"/>
  <c r="L1881" i="24"/>
  <c r="N1880" i="24"/>
  <c r="P1869" i="24"/>
  <c r="R1861" i="24"/>
  <c r="L1861" i="24"/>
  <c r="R1855" i="24"/>
  <c r="L1855" i="24"/>
  <c r="R1853" i="24"/>
  <c r="L1853" i="24"/>
  <c r="O1841" i="24"/>
  <c r="L1839" i="24"/>
  <c r="P1837" i="24"/>
  <c r="L1835" i="24"/>
  <c r="L1831" i="24"/>
  <c r="R1831" i="24"/>
  <c r="L1827" i="24"/>
  <c r="P1825" i="24"/>
  <c r="O1824" i="24"/>
  <c r="M1815" i="24"/>
  <c r="R1815" i="24"/>
  <c r="Q1813" i="24"/>
  <c r="Q1797" i="24"/>
  <c r="Q1792" i="24"/>
  <c r="Q1790" i="24"/>
  <c r="Q1784" i="24"/>
  <c r="M1781" i="24"/>
  <c r="Q1781" i="24"/>
  <c r="R1773" i="24"/>
  <c r="Q1765" i="24"/>
  <c r="R1757" i="24"/>
  <c r="L1742" i="24"/>
  <c r="O1742" i="24"/>
  <c r="Q1742" i="24"/>
  <c r="N1741" i="24"/>
  <c r="R1741" i="24"/>
  <c r="L1741" i="24"/>
  <c r="Q1741" i="24"/>
  <c r="M1738" i="24"/>
  <c r="O1737" i="24"/>
  <c r="P1735" i="24"/>
  <c r="P1733" i="24"/>
  <c r="P1731" i="24"/>
  <c r="P1729" i="24"/>
  <c r="P1727" i="24"/>
  <c r="P1725" i="24"/>
  <c r="P1723" i="24"/>
  <c r="P1721" i="24"/>
  <c r="P1719" i="24"/>
  <c r="P1717" i="24"/>
  <c r="P1715" i="24"/>
  <c r="P1713" i="24"/>
  <c r="P1711" i="24"/>
  <c r="P1709" i="24"/>
  <c r="P1707" i="24"/>
  <c r="P1705" i="24"/>
  <c r="P1703" i="24"/>
  <c r="P1701" i="24"/>
  <c r="L2098" i="24"/>
  <c r="L2095" i="24"/>
  <c r="L2091" i="24"/>
  <c r="R2088" i="24"/>
  <c r="L2088" i="24"/>
  <c r="L2087" i="24"/>
  <c r="R2084" i="24"/>
  <c r="L2084" i="24"/>
  <c r="L2083" i="24"/>
  <c r="L2042" i="24"/>
  <c r="L2040" i="24"/>
  <c r="N2039" i="24"/>
  <c r="L2034" i="24"/>
  <c r="L2032" i="24"/>
  <c r="N2031" i="24"/>
  <c r="L2026" i="24"/>
  <c r="L2024" i="24"/>
  <c r="N2023" i="24"/>
  <c r="K2023" i="24" s="1"/>
  <c r="L2018" i="24"/>
  <c r="L2016" i="24"/>
  <c r="N2015" i="24"/>
  <c r="L2010" i="24"/>
  <c r="L2008" i="24"/>
  <c r="N2007" i="24"/>
  <c r="L2002" i="24"/>
  <c r="L2000" i="24"/>
  <c r="N1999" i="24"/>
  <c r="L1994" i="24"/>
  <c r="L1992" i="24"/>
  <c r="N1991" i="24"/>
  <c r="K1991" i="24" s="1"/>
  <c r="L1986" i="24"/>
  <c r="L1984" i="24"/>
  <c r="N1983" i="24"/>
  <c r="L1978" i="24"/>
  <c r="L1976" i="24"/>
  <c r="N1975" i="24"/>
  <c r="L1970" i="24"/>
  <c r="L1968" i="24"/>
  <c r="N1967" i="24"/>
  <c r="J1967" i="24" s="1"/>
  <c r="L1962" i="24"/>
  <c r="L1960" i="24"/>
  <c r="N1959" i="24"/>
  <c r="K1959" i="24" s="1"/>
  <c r="L1954" i="24"/>
  <c r="L1952" i="24"/>
  <c r="N1951" i="24"/>
  <c r="L1944" i="24"/>
  <c r="L1936" i="24"/>
  <c r="L1928" i="24"/>
  <c r="L1920" i="24"/>
  <c r="L1912" i="24"/>
  <c r="R1904" i="24"/>
  <c r="L1897" i="24"/>
  <c r="N1896" i="24"/>
  <c r="O1850" i="24"/>
  <c r="L1841" i="24"/>
  <c r="Q1816" i="24"/>
  <c r="N1813" i="24"/>
  <c r="L1746" i="24"/>
  <c r="N1746" i="24"/>
  <c r="O1746" i="24"/>
  <c r="N1740" i="24"/>
  <c r="R1740" i="24"/>
  <c r="O1740" i="24"/>
  <c r="N1739" i="24"/>
  <c r="R1739" i="24"/>
  <c r="L1739" i="24"/>
  <c r="Q1739" i="24"/>
  <c r="Q2387" i="24"/>
  <c r="P2372" i="24"/>
  <c r="Q2362" i="24"/>
  <c r="Q2349" i="24"/>
  <c r="P2342" i="24"/>
  <c r="P2337" i="24"/>
  <c r="Q2329" i="24"/>
  <c r="P2322" i="24"/>
  <c r="Q2313" i="24"/>
  <c r="Q2296" i="24"/>
  <c r="P2293" i="24"/>
  <c r="Q2271" i="24"/>
  <c r="Q2259" i="24"/>
  <c r="Q2247" i="24"/>
  <c r="Q2241" i="24"/>
  <c r="P2151" i="24"/>
  <c r="P2147" i="24"/>
  <c r="O2145" i="24"/>
  <c r="P2141" i="24"/>
  <c r="O2139" i="24"/>
  <c r="P2136" i="24"/>
  <c r="O2130" i="24"/>
  <c r="O2125" i="24"/>
  <c r="P2122" i="24"/>
  <c r="P2118" i="24"/>
  <c r="P2112" i="24"/>
  <c r="P2108" i="24"/>
  <c r="O2103" i="24"/>
  <c r="M1799" i="24"/>
  <c r="R1799" i="24"/>
  <c r="N1797" i="24"/>
  <c r="R1797" i="24"/>
  <c r="N1773" i="24"/>
  <c r="M1773" i="24"/>
  <c r="M1767" i="24"/>
  <c r="R1767" i="24"/>
  <c r="N1765" i="24"/>
  <c r="R1765" i="24"/>
  <c r="Q1757" i="24"/>
  <c r="M1757" i="24"/>
  <c r="N1738" i="24"/>
  <c r="R1738" i="24"/>
  <c r="O1738" i="24"/>
  <c r="N1737" i="24"/>
  <c r="R1737" i="24"/>
  <c r="L1737" i="24"/>
  <c r="Q1737" i="24"/>
  <c r="N1735" i="24"/>
  <c r="R1735" i="24"/>
  <c r="M1735" i="24"/>
  <c r="L1735" i="24"/>
  <c r="Q1735" i="24"/>
  <c r="N1733" i="24"/>
  <c r="R1733" i="24"/>
  <c r="M1733" i="24"/>
  <c r="L1733" i="24"/>
  <c r="Q1733" i="24"/>
  <c r="N1731" i="24"/>
  <c r="R1731" i="24"/>
  <c r="M1731" i="24"/>
  <c r="L1731" i="24"/>
  <c r="Q1731" i="24"/>
  <c r="N1729" i="24"/>
  <c r="K1729" i="24" s="1"/>
  <c r="R1729" i="24"/>
  <c r="M1729" i="24"/>
  <c r="L1729" i="24"/>
  <c r="Q1729" i="24"/>
  <c r="N1727" i="24"/>
  <c r="K1727" i="24" s="1"/>
  <c r="R1727" i="24"/>
  <c r="M1727" i="24"/>
  <c r="L1727" i="24"/>
  <c r="Q1727" i="24"/>
  <c r="N1725" i="24"/>
  <c r="R1725" i="24"/>
  <c r="M1725" i="24"/>
  <c r="L1725" i="24"/>
  <c r="Q1725" i="24"/>
  <c r="N1723" i="24"/>
  <c r="R1723" i="24"/>
  <c r="M1723" i="24"/>
  <c r="L1723" i="24"/>
  <c r="Q1723" i="24"/>
  <c r="N1721" i="24"/>
  <c r="K1721" i="24" s="1"/>
  <c r="R1721" i="24"/>
  <c r="M1721" i="24"/>
  <c r="L1721" i="24"/>
  <c r="Q1721" i="24"/>
  <c r="N1719" i="24"/>
  <c r="R1719" i="24"/>
  <c r="M1719" i="24"/>
  <c r="L1719" i="24"/>
  <c r="Q1719" i="24"/>
  <c r="N1717" i="24"/>
  <c r="R1717" i="24"/>
  <c r="M1717" i="24"/>
  <c r="L1717" i="24"/>
  <c r="Q1717" i="24"/>
  <c r="N1715" i="24"/>
  <c r="R1715" i="24"/>
  <c r="M1715" i="24"/>
  <c r="L1715" i="24"/>
  <c r="Q1715" i="24"/>
  <c r="N1713" i="24"/>
  <c r="K1713" i="24" s="1"/>
  <c r="R1713" i="24"/>
  <c r="M1713" i="24"/>
  <c r="L1713" i="24"/>
  <c r="Q1713" i="24"/>
  <c r="N1711" i="24"/>
  <c r="K1711" i="24" s="1"/>
  <c r="R1711" i="24"/>
  <c r="M1711" i="24"/>
  <c r="L1711" i="24"/>
  <c r="Q1711" i="24"/>
  <c r="N1709" i="24"/>
  <c r="R1709" i="24"/>
  <c r="M1709" i="24"/>
  <c r="L1709" i="24"/>
  <c r="Q1709" i="24"/>
  <c r="N1707" i="24"/>
  <c r="R1707" i="24"/>
  <c r="M1707" i="24"/>
  <c r="L1707" i="24"/>
  <c r="Q1707" i="24"/>
  <c r="N1705" i="24"/>
  <c r="K1705" i="24" s="1"/>
  <c r="R1705" i="24"/>
  <c r="M1705" i="24"/>
  <c r="L1705" i="24"/>
  <c r="Q1705" i="24"/>
  <c r="N1703" i="24"/>
  <c r="R1703" i="24"/>
  <c r="M1703" i="24"/>
  <c r="L1703" i="24"/>
  <c r="Q1703" i="24"/>
  <c r="N1701" i="24"/>
  <c r="R1701" i="24"/>
  <c r="M1701" i="24"/>
  <c r="L1701" i="24"/>
  <c r="Q1701" i="24"/>
  <c r="Q2384" i="24"/>
  <c r="Q2378" i="24"/>
  <c r="Q2366" i="24"/>
  <c r="P2357" i="24"/>
  <c r="P2352" i="24"/>
  <c r="P2347" i="24"/>
  <c r="Q2344" i="24"/>
  <c r="Q2332" i="24"/>
  <c r="Q2324" i="24"/>
  <c r="Q2319" i="24"/>
  <c r="P2316" i="24"/>
  <c r="P2311" i="24"/>
  <c r="Q2305" i="24"/>
  <c r="P2302" i="24"/>
  <c r="Q2290" i="24"/>
  <c r="Q2284" i="24"/>
  <c r="Q2281" i="24"/>
  <c r="P2278" i="24"/>
  <c r="Q2268" i="24"/>
  <c r="P2265" i="24"/>
  <c r="Q2256" i="24"/>
  <c r="P2254" i="24"/>
  <c r="Q2250" i="24"/>
  <c r="Q2238" i="24"/>
  <c r="Q2234" i="24"/>
  <c r="P2387" i="24"/>
  <c r="Q2386" i="24"/>
  <c r="L2386" i="24"/>
  <c r="P2384" i="24"/>
  <c r="L2380" i="24"/>
  <c r="P2378" i="24"/>
  <c r="L2376" i="24"/>
  <c r="L2373" i="24"/>
  <c r="O2372" i="24"/>
  <c r="L2368" i="24"/>
  <c r="P2366" i="24"/>
  <c r="L2364" i="24"/>
  <c r="P2362" i="24"/>
  <c r="Q2361" i="24"/>
  <c r="L2361" i="24"/>
  <c r="L2358" i="24"/>
  <c r="O2357" i="24"/>
  <c r="P2354" i="24"/>
  <c r="Q2353" i="24"/>
  <c r="L2353" i="24"/>
  <c r="O2352" i="24"/>
  <c r="P2349" i="24"/>
  <c r="Q2348" i="24"/>
  <c r="L2348" i="24"/>
  <c r="O2347" i="24"/>
  <c r="P2344" i="24"/>
  <c r="Q2343" i="24"/>
  <c r="L2343" i="24"/>
  <c r="O2342" i="24"/>
  <c r="L2338" i="24"/>
  <c r="O2337" i="24"/>
  <c r="Q2336" i="24"/>
  <c r="L2336" i="24"/>
  <c r="P2332" i="24"/>
  <c r="Q2331" i="24"/>
  <c r="L2331" i="24"/>
  <c r="P2329" i="24"/>
  <c r="Q2328" i="24"/>
  <c r="L2328" i="24"/>
  <c r="P2324" i="24"/>
  <c r="Q2323" i="24"/>
  <c r="L2323" i="24"/>
  <c r="O2322" i="24"/>
  <c r="P2319" i="24"/>
  <c r="L2317" i="24"/>
  <c r="O2316" i="24"/>
  <c r="Q2315" i="24"/>
  <c r="L2315" i="24"/>
  <c r="P2313" i="24"/>
  <c r="Q2312" i="24"/>
  <c r="L2312" i="24"/>
  <c r="O2311" i="24"/>
  <c r="L2309" i="24"/>
  <c r="P2305" i="24"/>
  <c r="L2303" i="24"/>
  <c r="O2302" i="24"/>
  <c r="Q2301" i="24"/>
  <c r="L2301" i="24"/>
  <c r="L2298" i="24"/>
  <c r="P2296" i="24"/>
  <c r="L2294" i="24"/>
  <c r="O2293" i="24"/>
  <c r="P2290" i="24"/>
  <c r="L2286" i="24"/>
  <c r="P2284" i="24"/>
  <c r="P2281" i="24"/>
  <c r="L2279" i="24"/>
  <c r="O2278" i="24"/>
  <c r="L2276" i="24"/>
  <c r="L2273" i="24"/>
  <c r="P2271" i="24"/>
  <c r="Q2270" i="24"/>
  <c r="L2270" i="24"/>
  <c r="P2268" i="24"/>
  <c r="L2266" i="24"/>
  <c r="O2265" i="24"/>
  <c r="L2263" i="24"/>
  <c r="P2259" i="24"/>
  <c r="P2256" i="24"/>
  <c r="Q2255" i="24"/>
  <c r="L2255" i="24"/>
  <c r="O2254" i="24"/>
  <c r="L2252" i="24"/>
  <c r="P2250" i="24"/>
  <c r="Q2249" i="24"/>
  <c r="L2249" i="24"/>
  <c r="P2247" i="24"/>
  <c r="Q2246" i="24"/>
  <c r="L2246" i="24"/>
  <c r="L2243" i="24"/>
  <c r="P2241" i="24"/>
  <c r="Q2240" i="24"/>
  <c r="L2240" i="24"/>
  <c r="P2238" i="24"/>
  <c r="L2236" i="24"/>
  <c r="P2234" i="24"/>
  <c r="L2232" i="24"/>
  <c r="P2230" i="24"/>
  <c r="L2228" i="24"/>
  <c r="P2226" i="24"/>
  <c r="L2224" i="24"/>
  <c r="O2223" i="24"/>
  <c r="L2221" i="24"/>
  <c r="P2219" i="24"/>
  <c r="L2217" i="24"/>
  <c r="O2216" i="24"/>
  <c r="Q2215" i="24"/>
  <c r="L2215" i="24"/>
  <c r="P2213" i="24"/>
  <c r="L2211" i="24"/>
  <c r="P2209" i="24"/>
  <c r="P2206" i="24"/>
  <c r="Q2205" i="24"/>
  <c r="L2205" i="24"/>
  <c r="P2201" i="24"/>
  <c r="Q2200" i="24"/>
  <c r="L2200" i="24"/>
  <c r="P2198" i="24"/>
  <c r="P2195" i="24"/>
  <c r="Q2194" i="24"/>
  <c r="L2194" i="24"/>
  <c r="P2190" i="24"/>
  <c r="Q2189" i="24"/>
  <c r="L2189" i="24"/>
  <c r="L2186" i="24"/>
  <c r="O2185" i="24"/>
  <c r="P2182" i="24"/>
  <c r="L2180" i="24"/>
  <c r="O2179" i="24"/>
  <c r="L2177" i="24"/>
  <c r="P2175" i="24"/>
  <c r="Q2174" i="24"/>
  <c r="L2174" i="24"/>
  <c r="O2173" i="24"/>
  <c r="L2171" i="24"/>
  <c r="L2168" i="24"/>
  <c r="L2165" i="24"/>
  <c r="O2164" i="24"/>
  <c r="Q2163" i="24"/>
  <c r="L2163" i="24"/>
  <c r="P2161" i="24"/>
  <c r="L2159" i="24"/>
  <c r="O2158" i="24"/>
  <c r="Q2157" i="24"/>
  <c r="L2157" i="24"/>
  <c r="P2153" i="24"/>
  <c r="Q2152" i="24"/>
  <c r="L2152" i="24"/>
  <c r="M2151" i="24"/>
  <c r="P2150" i="24"/>
  <c r="L2148" i="24"/>
  <c r="M2147" i="24"/>
  <c r="M2145" i="24"/>
  <c r="P2144" i="24"/>
  <c r="L2142" i="24"/>
  <c r="M2141" i="24"/>
  <c r="M2139" i="24"/>
  <c r="P2138" i="24"/>
  <c r="Q2137" i="24"/>
  <c r="L2137" i="24"/>
  <c r="M2136" i="24"/>
  <c r="P2135" i="24"/>
  <c r="L2133" i="24"/>
  <c r="O2132" i="24"/>
  <c r="M2130" i="24"/>
  <c r="L2128" i="24"/>
  <c r="O2127" i="24"/>
  <c r="M2125" i="24"/>
  <c r="L2123" i="24"/>
  <c r="M2122" i="24"/>
  <c r="P2121" i="24"/>
  <c r="L2119" i="24"/>
  <c r="M2118" i="24"/>
  <c r="P2117" i="24"/>
  <c r="Q2116" i="24"/>
  <c r="L2116" i="24"/>
  <c r="O2115" i="24"/>
  <c r="L2113" i="24"/>
  <c r="M2112" i="24"/>
  <c r="P2111" i="24"/>
  <c r="L2109" i="24"/>
  <c r="M2108" i="24"/>
  <c r="L2106" i="24"/>
  <c r="O2105" i="24"/>
  <c r="M2103" i="24"/>
  <c r="P2102" i="24"/>
  <c r="L2100" i="24"/>
  <c r="M2099" i="24"/>
  <c r="P2098" i="24"/>
  <c r="Q2097" i="24"/>
  <c r="L2097" i="24"/>
  <c r="M2096" i="24"/>
  <c r="P2095" i="24"/>
  <c r="M2093" i="24"/>
  <c r="R2090" i="24"/>
  <c r="L2089" i="24"/>
  <c r="R2087" i="24"/>
  <c r="R2086" i="24"/>
  <c r="L2085" i="24"/>
  <c r="R2083" i="24"/>
  <c r="R2082" i="24"/>
  <c r="L1847" i="24"/>
  <c r="R1847" i="24"/>
  <c r="P1841" i="24"/>
  <c r="N1839" i="24"/>
  <c r="J1839" i="24" s="1"/>
  <c r="N1835" i="24"/>
  <c r="N1827" i="24"/>
  <c r="R1813" i="24"/>
  <c r="M1807" i="24"/>
  <c r="R1807" i="24"/>
  <c r="M1798" i="24"/>
  <c r="Q1798" i="24"/>
  <c r="M1776" i="24"/>
  <c r="Q1776" i="24"/>
  <c r="M1766" i="24"/>
  <c r="Q1766" i="24"/>
  <c r="M1758" i="24"/>
  <c r="Q1758" i="24"/>
  <c r="L1752" i="24"/>
  <c r="N1752" i="24"/>
  <c r="Q1752" i="24"/>
  <c r="Q1746" i="24"/>
  <c r="L1744" i="24"/>
  <c r="O1744" i="24"/>
  <c r="M1744" i="24"/>
  <c r="M1740" i="24"/>
  <c r="O1739" i="24"/>
  <c r="K1739" i="24" s="1"/>
  <c r="P1738" i="24"/>
  <c r="P1737" i="24"/>
  <c r="M1791" i="24"/>
  <c r="Q1791" i="24"/>
  <c r="M1783" i="24"/>
  <c r="R1783" i="24"/>
  <c r="M1760" i="24"/>
  <c r="Q1760" i="24"/>
  <c r="L1750" i="24"/>
  <c r="M1750" i="24"/>
  <c r="R1750" i="24"/>
  <c r="L1748" i="24"/>
  <c r="O1748" i="24"/>
  <c r="Q1699" i="24"/>
  <c r="Q1697" i="24"/>
  <c r="Q1695" i="24"/>
  <c r="Q1693" i="24"/>
  <c r="Q1691" i="24"/>
  <c r="Q1689" i="24"/>
  <c r="Q1687" i="24"/>
  <c r="Q1685" i="24"/>
  <c r="Q1683" i="24"/>
  <c r="Q1681" i="24"/>
  <c r="Q1679" i="24"/>
  <c r="Q1677" i="24"/>
  <c r="Q1675" i="24"/>
  <c r="Q1673" i="24"/>
  <c r="Q1671" i="24"/>
  <c r="Q1669" i="24"/>
  <c r="Q1667" i="24"/>
  <c r="Q1665" i="24"/>
  <c r="Q1663" i="24"/>
  <c r="Q1661" i="24"/>
  <c r="Q1659" i="24"/>
  <c r="Q1657" i="24"/>
  <c r="L1466" i="24"/>
  <c r="P1466" i="24"/>
  <c r="M1455" i="24"/>
  <c r="L1455" i="24"/>
  <c r="R1455" i="24"/>
  <c r="N1455" i="24"/>
  <c r="O1455" i="24"/>
  <c r="L1452" i="24"/>
  <c r="M1452" i="24"/>
  <c r="P1452" i="24"/>
  <c r="L1447" i="24"/>
  <c r="P1447" i="24"/>
  <c r="L1444" i="24"/>
  <c r="M1444" i="24"/>
  <c r="P1444" i="24"/>
  <c r="L1439" i="24"/>
  <c r="P1439" i="24"/>
  <c r="L1436" i="24"/>
  <c r="M1436" i="24"/>
  <c r="P1436" i="24"/>
  <c r="L1431" i="24"/>
  <c r="P1431" i="24"/>
  <c r="N1427" i="24"/>
  <c r="J1427" i="24" s="1"/>
  <c r="L1427" i="24"/>
  <c r="Q1427" i="24"/>
  <c r="M1427" i="24"/>
  <c r="O1427" i="24"/>
  <c r="N1423" i="24"/>
  <c r="K1423" i="24" s="1"/>
  <c r="L1423" i="24"/>
  <c r="Q1423" i="24"/>
  <c r="M1423" i="24"/>
  <c r="O1423" i="24"/>
  <c r="N1419" i="24"/>
  <c r="L1419" i="24"/>
  <c r="Q1419" i="24"/>
  <c r="M1419" i="24"/>
  <c r="O1419" i="24"/>
  <c r="N1415" i="24"/>
  <c r="L1415" i="24"/>
  <c r="Q1415" i="24"/>
  <c r="M1415" i="24"/>
  <c r="O1415" i="24"/>
  <c r="N1411" i="24"/>
  <c r="L1411" i="24"/>
  <c r="Q1411" i="24"/>
  <c r="M1411" i="24"/>
  <c r="O1411" i="24"/>
  <c r="N1407" i="24"/>
  <c r="L1407" i="24"/>
  <c r="Q1407" i="24"/>
  <c r="M1407" i="24"/>
  <c r="O1407" i="24"/>
  <c r="N1389" i="24"/>
  <c r="M1389" i="24"/>
  <c r="L1389" i="24"/>
  <c r="O1389" i="24"/>
  <c r="P1389" i="24"/>
  <c r="N1373" i="24"/>
  <c r="M1373" i="24"/>
  <c r="L1373" i="24"/>
  <c r="O1373" i="24"/>
  <c r="P1373" i="24"/>
  <c r="N1357" i="24"/>
  <c r="J1357" i="24" s="1"/>
  <c r="M1357" i="24"/>
  <c r="L1357" i="24"/>
  <c r="O1357" i="24"/>
  <c r="P1357" i="24"/>
  <c r="N1341" i="24"/>
  <c r="M1341" i="24"/>
  <c r="L1341" i="24"/>
  <c r="O1341" i="24"/>
  <c r="P1341" i="24"/>
  <c r="N1325" i="24"/>
  <c r="M1325" i="24"/>
  <c r="L1325" i="24"/>
  <c r="O1325" i="24"/>
  <c r="P1325" i="24"/>
  <c r="N1699" i="24"/>
  <c r="R1699" i="24"/>
  <c r="N1697" i="24"/>
  <c r="R1697" i="24"/>
  <c r="N1695" i="24"/>
  <c r="R1695" i="24"/>
  <c r="N1693" i="24"/>
  <c r="K1693" i="24" s="1"/>
  <c r="R1693" i="24"/>
  <c r="N1691" i="24"/>
  <c r="R1691" i="24"/>
  <c r="N1689" i="24"/>
  <c r="R1689" i="24"/>
  <c r="N1687" i="24"/>
  <c r="R1687" i="24"/>
  <c r="N1685" i="24"/>
  <c r="J1685" i="24" s="1"/>
  <c r="R1685" i="24"/>
  <c r="N1683" i="24"/>
  <c r="J1683" i="24" s="1"/>
  <c r="R1683" i="24"/>
  <c r="N1681" i="24"/>
  <c r="R1681" i="24"/>
  <c r="N1679" i="24"/>
  <c r="J1679" i="24" s="1"/>
  <c r="R1679" i="24"/>
  <c r="N1677" i="24"/>
  <c r="J1677" i="24" s="1"/>
  <c r="R1677" i="24"/>
  <c r="N1675" i="24"/>
  <c r="R1675" i="24"/>
  <c r="N1673" i="24"/>
  <c r="R1673" i="24"/>
  <c r="N1671" i="24"/>
  <c r="R1671" i="24"/>
  <c r="N1669" i="24"/>
  <c r="J1669" i="24" s="1"/>
  <c r="R1669" i="24"/>
  <c r="N1667" i="24"/>
  <c r="J1667" i="24" s="1"/>
  <c r="R1667" i="24"/>
  <c r="N1665" i="24"/>
  <c r="R1665" i="24"/>
  <c r="N1663" i="24"/>
  <c r="J1663" i="24" s="1"/>
  <c r="R1663" i="24"/>
  <c r="N1661" i="24"/>
  <c r="K1661" i="24" s="1"/>
  <c r="R1661" i="24"/>
  <c r="N1659" i="24"/>
  <c r="R1659" i="24"/>
  <c r="N1657" i="24"/>
  <c r="R1657" i="24"/>
  <c r="L1468" i="24"/>
  <c r="P1468" i="24"/>
  <c r="L1464" i="24"/>
  <c r="P1464" i="24"/>
  <c r="N1429" i="24"/>
  <c r="L1429" i="24"/>
  <c r="Q1429" i="24"/>
  <c r="M1429" i="24"/>
  <c r="O1429" i="24"/>
  <c r="N1425" i="24"/>
  <c r="K1425" i="24" s="1"/>
  <c r="L1425" i="24"/>
  <c r="Q1425" i="24"/>
  <c r="M1425" i="24"/>
  <c r="O1425" i="24"/>
  <c r="N1421" i="24"/>
  <c r="L1421" i="24"/>
  <c r="Q1421" i="24"/>
  <c r="M1421" i="24"/>
  <c r="O1421" i="24"/>
  <c r="N1417" i="24"/>
  <c r="L1417" i="24"/>
  <c r="Q1417" i="24"/>
  <c r="M1417" i="24"/>
  <c r="O1417" i="24"/>
  <c r="N1413" i="24"/>
  <c r="L1413" i="24"/>
  <c r="Q1413" i="24"/>
  <c r="M1413" i="24"/>
  <c r="O1413" i="24"/>
  <c r="N1409" i="24"/>
  <c r="L1409" i="24"/>
  <c r="Q1409" i="24"/>
  <c r="M1409" i="24"/>
  <c r="O1409" i="24"/>
  <c r="N1405" i="24"/>
  <c r="K1405" i="24" s="1"/>
  <c r="L1405" i="24"/>
  <c r="Q1405" i="24"/>
  <c r="M1405" i="24"/>
  <c r="O1405" i="24"/>
  <c r="N1397" i="24"/>
  <c r="M1397" i="24"/>
  <c r="L1397" i="24"/>
  <c r="O1397" i="24"/>
  <c r="P1397" i="24"/>
  <c r="N1381" i="24"/>
  <c r="M1381" i="24"/>
  <c r="L1381" i="24"/>
  <c r="O1381" i="24"/>
  <c r="P1381" i="24"/>
  <c r="N1365" i="24"/>
  <c r="K1365" i="24" s="1"/>
  <c r="M1365" i="24"/>
  <c r="L1365" i="24"/>
  <c r="O1365" i="24"/>
  <c r="P1365" i="24"/>
  <c r="N1349" i="24"/>
  <c r="M1349" i="24"/>
  <c r="L1349" i="24"/>
  <c r="O1349" i="24"/>
  <c r="P1349" i="24"/>
  <c r="N1333" i="24"/>
  <c r="M1333" i="24"/>
  <c r="L1333" i="24"/>
  <c r="O1333" i="24"/>
  <c r="P1333" i="24"/>
  <c r="N1736" i="24"/>
  <c r="J1736" i="24" s="1"/>
  <c r="R1736" i="24"/>
  <c r="N1734" i="24"/>
  <c r="K1734" i="24" s="1"/>
  <c r="R1734" i="24"/>
  <c r="N1732" i="24"/>
  <c r="J1732" i="24" s="1"/>
  <c r="R1732" i="24"/>
  <c r="N1730" i="24"/>
  <c r="R1730" i="24"/>
  <c r="N1728" i="24"/>
  <c r="R1728" i="24"/>
  <c r="N1726" i="24"/>
  <c r="K1726" i="24" s="1"/>
  <c r="R1726" i="24"/>
  <c r="N1724" i="24"/>
  <c r="R1724" i="24"/>
  <c r="N1722" i="24"/>
  <c r="R1722" i="24"/>
  <c r="N1720" i="24"/>
  <c r="J1720" i="24" s="1"/>
  <c r="R1720" i="24"/>
  <c r="N1718" i="24"/>
  <c r="K1718" i="24" s="1"/>
  <c r="R1718" i="24"/>
  <c r="N1716" i="24"/>
  <c r="J1716" i="24" s="1"/>
  <c r="R1716" i="24"/>
  <c r="N1714" i="24"/>
  <c r="R1714" i="24"/>
  <c r="N1712" i="24"/>
  <c r="R1712" i="24"/>
  <c r="N1710" i="24"/>
  <c r="K1710" i="24" s="1"/>
  <c r="R1710" i="24"/>
  <c r="N1708" i="24"/>
  <c r="R1708" i="24"/>
  <c r="N1706" i="24"/>
  <c r="R1706" i="24"/>
  <c r="N1704" i="24"/>
  <c r="J1704" i="24" s="1"/>
  <c r="R1704" i="24"/>
  <c r="N1702" i="24"/>
  <c r="J1702" i="24" s="1"/>
  <c r="R1702" i="24"/>
  <c r="N1700" i="24"/>
  <c r="J1700" i="24" s="1"/>
  <c r="R1700" i="24"/>
  <c r="M1699" i="24"/>
  <c r="N1698" i="24"/>
  <c r="R1698" i="24"/>
  <c r="M1697" i="24"/>
  <c r="N1696" i="24"/>
  <c r="J1696" i="24" s="1"/>
  <c r="R1696" i="24"/>
  <c r="M1695" i="24"/>
  <c r="N1694" i="24"/>
  <c r="K1694" i="24" s="1"/>
  <c r="R1694" i="24"/>
  <c r="M1693" i="24"/>
  <c r="N1692" i="24"/>
  <c r="R1692" i="24"/>
  <c r="M1691" i="24"/>
  <c r="N1690" i="24"/>
  <c r="R1690" i="24"/>
  <c r="M1689" i="24"/>
  <c r="N1688" i="24"/>
  <c r="R1688" i="24"/>
  <c r="M1687" i="24"/>
  <c r="N1686" i="24"/>
  <c r="K1686" i="24" s="1"/>
  <c r="R1686" i="24"/>
  <c r="M1685" i="24"/>
  <c r="N1684" i="24"/>
  <c r="R1684" i="24"/>
  <c r="M1683" i="24"/>
  <c r="N1682" i="24"/>
  <c r="R1682" i="24"/>
  <c r="M1681" i="24"/>
  <c r="N1680" i="24"/>
  <c r="J1680" i="24" s="1"/>
  <c r="R1680" i="24"/>
  <c r="M1679" i="24"/>
  <c r="N1678" i="24"/>
  <c r="K1678" i="24" s="1"/>
  <c r="R1678" i="24"/>
  <c r="M1677" i="24"/>
  <c r="N1676" i="24"/>
  <c r="R1676" i="24"/>
  <c r="M1675" i="24"/>
  <c r="N1674" i="24"/>
  <c r="R1674" i="24"/>
  <c r="M1673" i="24"/>
  <c r="N1672" i="24"/>
  <c r="R1672" i="24"/>
  <c r="M1671" i="24"/>
  <c r="N1670" i="24"/>
  <c r="K1670" i="24" s="1"/>
  <c r="R1670" i="24"/>
  <c r="M1669" i="24"/>
  <c r="N1668" i="24"/>
  <c r="R1668" i="24"/>
  <c r="M1667" i="24"/>
  <c r="N1666" i="24"/>
  <c r="R1666" i="24"/>
  <c r="M1665" i="24"/>
  <c r="N1664" i="24"/>
  <c r="J1664" i="24" s="1"/>
  <c r="R1664" i="24"/>
  <c r="M1663" i="24"/>
  <c r="N1662" i="24"/>
  <c r="K1662" i="24" s="1"/>
  <c r="R1662" i="24"/>
  <c r="M1661" i="24"/>
  <c r="N1660" i="24"/>
  <c r="R1660" i="24"/>
  <c r="M1659" i="24"/>
  <c r="N1658" i="24"/>
  <c r="R1658" i="24"/>
  <c r="M1657" i="24"/>
  <c r="N1656" i="24"/>
  <c r="R1656" i="24"/>
  <c r="N1214" i="24"/>
  <c r="O1214" i="24"/>
  <c r="R1214" i="24"/>
  <c r="N1210" i="24"/>
  <c r="O1210" i="24"/>
  <c r="R1210" i="24"/>
  <c r="N1206" i="24"/>
  <c r="O1206" i="24"/>
  <c r="R1206" i="24"/>
  <c r="N1202" i="24"/>
  <c r="K1202" i="24" s="1"/>
  <c r="O1202" i="24"/>
  <c r="R1202" i="24"/>
  <c r="N1198" i="24"/>
  <c r="O1198" i="24"/>
  <c r="R1198" i="24"/>
  <c r="N1194" i="24"/>
  <c r="O1194" i="24"/>
  <c r="R1194" i="24"/>
  <c r="N1190" i="24"/>
  <c r="J1190" i="24" s="1"/>
  <c r="O1190" i="24"/>
  <c r="R1190" i="24"/>
  <c r="N1186" i="24"/>
  <c r="J1186" i="24" s="1"/>
  <c r="O1186" i="24"/>
  <c r="R1186" i="24"/>
  <c r="N1182" i="24"/>
  <c r="O1182" i="24"/>
  <c r="R1182" i="24"/>
  <c r="N1178" i="24"/>
  <c r="O1178" i="24"/>
  <c r="R1178" i="24"/>
  <c r="N1174" i="24"/>
  <c r="O1174" i="24"/>
  <c r="R1174" i="24"/>
  <c r="N1170" i="24"/>
  <c r="K1170" i="24" s="1"/>
  <c r="O1170" i="24"/>
  <c r="R1170" i="24"/>
  <c r="L1162" i="24"/>
  <c r="R1162" i="24"/>
  <c r="N1162" i="24"/>
  <c r="O1162" i="24"/>
  <c r="L1142" i="24"/>
  <c r="R1142" i="24"/>
  <c r="N1142" i="24"/>
  <c r="K1142" i="24" s="1"/>
  <c r="O1142" i="24"/>
  <c r="L1134" i="24"/>
  <c r="R1134" i="24"/>
  <c r="N1134" i="24"/>
  <c r="O1134" i="24"/>
  <c r="L1126" i="24"/>
  <c r="R1126" i="24"/>
  <c r="N1126" i="24"/>
  <c r="K1126" i="24" s="1"/>
  <c r="O1126" i="24"/>
  <c r="L1116" i="24"/>
  <c r="O1116" i="24"/>
  <c r="Q1116" i="24"/>
  <c r="L1103" i="24"/>
  <c r="Q1103" i="24"/>
  <c r="M1103" i="24"/>
  <c r="O1103" i="24"/>
  <c r="L1096" i="24"/>
  <c r="P1096" i="24"/>
  <c r="O1037" i="24"/>
  <c r="L1037" i="24"/>
  <c r="M1037" i="24"/>
  <c r="P1037" i="24"/>
  <c r="Q961" i="24"/>
  <c r="N961" i="24"/>
  <c r="K961" i="24" s="1"/>
  <c r="O961" i="24"/>
  <c r="Q954" i="24"/>
  <c r="M954" i="24"/>
  <c r="N954" i="24"/>
  <c r="R954" i="24"/>
  <c r="M940" i="24"/>
  <c r="Q940" i="24"/>
  <c r="N940" i="24"/>
  <c r="R940" i="24"/>
  <c r="L940" i="24"/>
  <c r="O940" i="24"/>
  <c r="P940" i="24"/>
  <c r="M936" i="24"/>
  <c r="Q936" i="24"/>
  <c r="N936" i="24"/>
  <c r="K936" i="24" s="1"/>
  <c r="R936" i="24"/>
  <c r="L936" i="24"/>
  <c r="O936" i="24"/>
  <c r="P936" i="24"/>
  <c r="M932" i="24"/>
  <c r="Q932" i="24"/>
  <c r="N932" i="24"/>
  <c r="R932" i="24"/>
  <c r="L932" i="24"/>
  <c r="O932" i="24"/>
  <c r="P932" i="24"/>
  <c r="M928" i="24"/>
  <c r="Q928" i="24"/>
  <c r="N928" i="24"/>
  <c r="R928" i="24"/>
  <c r="L928" i="24"/>
  <c r="O928" i="24"/>
  <c r="P928" i="24"/>
  <c r="M924" i="24"/>
  <c r="Q924" i="24"/>
  <c r="N924" i="24"/>
  <c r="R924" i="24"/>
  <c r="L924" i="24"/>
  <c r="O924" i="24"/>
  <c r="P924" i="24"/>
  <c r="M920" i="24"/>
  <c r="Q920" i="24"/>
  <c r="N920" i="24"/>
  <c r="K920" i="24" s="1"/>
  <c r="R920" i="24"/>
  <c r="L920" i="24"/>
  <c r="O920" i="24"/>
  <c r="P920" i="24"/>
  <c r="M916" i="24"/>
  <c r="Q916" i="24"/>
  <c r="N916" i="24"/>
  <c r="R916" i="24"/>
  <c r="L916" i="24"/>
  <c r="O916" i="24"/>
  <c r="P916" i="24"/>
  <c r="M912" i="24"/>
  <c r="Q912" i="24"/>
  <c r="N912" i="24"/>
  <c r="R912" i="24"/>
  <c r="L912" i="24"/>
  <c r="O912" i="24"/>
  <c r="P912" i="24"/>
  <c r="M908" i="24"/>
  <c r="Q908" i="24"/>
  <c r="N908" i="24"/>
  <c r="R908" i="24"/>
  <c r="L908" i="24"/>
  <c r="O908" i="24"/>
  <c r="P908" i="24"/>
  <c r="M904" i="24"/>
  <c r="Q904" i="24"/>
  <c r="N904" i="24"/>
  <c r="J904" i="24" s="1"/>
  <c r="R904" i="24"/>
  <c r="L904" i="24"/>
  <c r="O904" i="24"/>
  <c r="P904" i="24"/>
  <c r="M900" i="24"/>
  <c r="Q900" i="24"/>
  <c r="N900" i="24"/>
  <c r="R900" i="24"/>
  <c r="L900" i="24"/>
  <c r="O900" i="24"/>
  <c r="P900" i="24"/>
  <c r="M896" i="24"/>
  <c r="Q896" i="24"/>
  <c r="N896" i="24"/>
  <c r="R896" i="24"/>
  <c r="L896" i="24"/>
  <c r="O896" i="24"/>
  <c r="P896" i="24"/>
  <c r="M887" i="24"/>
  <c r="Q887" i="24"/>
  <c r="O887" i="24"/>
  <c r="N887" i="24"/>
  <c r="P887" i="24"/>
  <c r="L887" i="24"/>
  <c r="R887" i="24"/>
  <c r="M855" i="24"/>
  <c r="Q855" i="24"/>
  <c r="O855" i="24"/>
  <c r="N855" i="24"/>
  <c r="P855" i="24"/>
  <c r="L855" i="24"/>
  <c r="R855" i="24"/>
  <c r="M846" i="24"/>
  <c r="Q846" i="24"/>
  <c r="L846" i="24"/>
  <c r="R846" i="24"/>
  <c r="O846" i="24"/>
  <c r="P846" i="24"/>
  <c r="N846" i="24"/>
  <c r="K846" i="24" s="1"/>
  <c r="M839" i="24"/>
  <c r="Q839" i="24"/>
  <c r="O839" i="24"/>
  <c r="N839" i="24"/>
  <c r="P839" i="24"/>
  <c r="L839" i="24"/>
  <c r="R839" i="24"/>
  <c r="M830" i="24"/>
  <c r="Q830" i="24"/>
  <c r="L830" i="24"/>
  <c r="R830" i="24"/>
  <c r="O830" i="24"/>
  <c r="P830" i="24"/>
  <c r="N830" i="24"/>
  <c r="M823" i="24"/>
  <c r="Q823" i="24"/>
  <c r="O823" i="24"/>
  <c r="N823" i="24"/>
  <c r="P823" i="24"/>
  <c r="L823" i="24"/>
  <c r="R823" i="24"/>
  <c r="M814" i="24"/>
  <c r="Q814" i="24"/>
  <c r="L814" i="24"/>
  <c r="R814" i="24"/>
  <c r="O814" i="24"/>
  <c r="P814" i="24"/>
  <c r="N814" i="24"/>
  <c r="M807" i="24"/>
  <c r="Q807" i="24"/>
  <c r="O807" i="24"/>
  <c r="N807" i="24"/>
  <c r="P807" i="24"/>
  <c r="L807" i="24"/>
  <c r="R807" i="24"/>
  <c r="M791" i="24"/>
  <c r="Q791" i="24"/>
  <c r="L791" i="24"/>
  <c r="R791" i="24"/>
  <c r="O791" i="24"/>
  <c r="N791" i="24"/>
  <c r="J791" i="24" s="1"/>
  <c r="P791" i="24"/>
  <c r="M779" i="24"/>
  <c r="Q779" i="24"/>
  <c r="L779" i="24"/>
  <c r="R779" i="24"/>
  <c r="O779" i="24"/>
  <c r="N779" i="24"/>
  <c r="P779" i="24"/>
  <c r="N1471" i="24"/>
  <c r="N1469" i="24"/>
  <c r="P1463" i="24"/>
  <c r="N1461" i="24"/>
  <c r="N1457" i="24"/>
  <c r="O1456" i="24"/>
  <c r="Q1454" i="24"/>
  <c r="P1451" i="24"/>
  <c r="M1448" i="24"/>
  <c r="P1446" i="24"/>
  <c r="P1443" i="24"/>
  <c r="M1440" i="24"/>
  <c r="P1438" i="24"/>
  <c r="P1435" i="24"/>
  <c r="M1432" i="24"/>
  <c r="Q1430" i="24"/>
  <c r="L1430" i="24"/>
  <c r="Q1428" i="24"/>
  <c r="L1428" i="24"/>
  <c r="Q1426" i="24"/>
  <c r="L1426" i="24"/>
  <c r="Q1424" i="24"/>
  <c r="L1424" i="24"/>
  <c r="Q1422" i="24"/>
  <c r="L1422" i="24"/>
  <c r="Q1420" i="24"/>
  <c r="L1420" i="24"/>
  <c r="Q1418" i="24"/>
  <c r="L1418" i="24"/>
  <c r="Q1416" i="24"/>
  <c r="L1416" i="24"/>
  <c r="Q1414" i="24"/>
  <c r="L1414" i="24"/>
  <c r="Q1412" i="24"/>
  <c r="L1412" i="24"/>
  <c r="Q1410" i="24"/>
  <c r="L1410" i="24"/>
  <c r="Q1408" i="24"/>
  <c r="L1408" i="24"/>
  <c r="Q1406" i="24"/>
  <c r="L1406" i="24"/>
  <c r="Q1404" i="24"/>
  <c r="L1404" i="24"/>
  <c r="O1403" i="24"/>
  <c r="N1399" i="24"/>
  <c r="M1399" i="24"/>
  <c r="O1395" i="24"/>
  <c r="N1391" i="24"/>
  <c r="K1391" i="24" s="1"/>
  <c r="M1391" i="24"/>
  <c r="O1387" i="24"/>
  <c r="N1383" i="24"/>
  <c r="K1383" i="24" s="1"/>
  <c r="M1383" i="24"/>
  <c r="O1379" i="24"/>
  <c r="N1375" i="24"/>
  <c r="M1375" i="24"/>
  <c r="O1371" i="24"/>
  <c r="N1367" i="24"/>
  <c r="K1367" i="24" s="1"/>
  <c r="M1367" i="24"/>
  <c r="O1363" i="24"/>
  <c r="N1359" i="24"/>
  <c r="J1359" i="24" s="1"/>
  <c r="M1359" i="24"/>
  <c r="O1355" i="24"/>
  <c r="N1351" i="24"/>
  <c r="M1351" i="24"/>
  <c r="O1347" i="24"/>
  <c r="N1343" i="24"/>
  <c r="M1343" i="24"/>
  <c r="O1339" i="24"/>
  <c r="N1335" i="24"/>
  <c r="M1335" i="24"/>
  <c r="O1331" i="24"/>
  <c r="N1327" i="24"/>
  <c r="J1327" i="24" s="1"/>
  <c r="M1327" i="24"/>
  <c r="N1213" i="24"/>
  <c r="O1213" i="24"/>
  <c r="R1213" i="24"/>
  <c r="N1209" i="24"/>
  <c r="O1209" i="24"/>
  <c r="R1209" i="24"/>
  <c r="N1205" i="24"/>
  <c r="K1205" i="24" s="1"/>
  <c r="O1205" i="24"/>
  <c r="R1205" i="24"/>
  <c r="N1201" i="24"/>
  <c r="O1201" i="24"/>
  <c r="R1201" i="24"/>
  <c r="N1197" i="24"/>
  <c r="O1197" i="24"/>
  <c r="R1197" i="24"/>
  <c r="N1193" i="24"/>
  <c r="K1193" i="24" s="1"/>
  <c r="O1193" i="24"/>
  <c r="R1193" i="24"/>
  <c r="N1189" i="24"/>
  <c r="J1189" i="24" s="1"/>
  <c r="O1189" i="24"/>
  <c r="R1189" i="24"/>
  <c r="N1185" i="24"/>
  <c r="O1185" i="24"/>
  <c r="R1185" i="24"/>
  <c r="N1181" i="24"/>
  <c r="O1181" i="24"/>
  <c r="R1181" i="24"/>
  <c r="N1177" i="24"/>
  <c r="O1177" i="24"/>
  <c r="R1177" i="24"/>
  <c r="N1173" i="24"/>
  <c r="K1173" i="24" s="1"/>
  <c r="O1173" i="24"/>
  <c r="R1173" i="24"/>
  <c r="N1169" i="24"/>
  <c r="O1169" i="24"/>
  <c r="R1169" i="24"/>
  <c r="L1164" i="24"/>
  <c r="R1164" i="24"/>
  <c r="N1164" i="24"/>
  <c r="K1164" i="24" s="1"/>
  <c r="O1164" i="24"/>
  <c r="L1157" i="24"/>
  <c r="P1157" i="24"/>
  <c r="R1157" i="24"/>
  <c r="L1144" i="24"/>
  <c r="R1144" i="24"/>
  <c r="N1144" i="24"/>
  <c r="O1144" i="24"/>
  <c r="L1136" i="24"/>
  <c r="R1136" i="24"/>
  <c r="N1136" i="24"/>
  <c r="O1136" i="24"/>
  <c r="L1128" i="24"/>
  <c r="R1128" i="24"/>
  <c r="N1128" i="24"/>
  <c r="O1128" i="24"/>
  <c r="L1085" i="24"/>
  <c r="Q1085" i="24"/>
  <c r="M1085" i="24"/>
  <c r="O1085" i="24"/>
  <c r="L1056" i="24"/>
  <c r="P1056" i="24"/>
  <c r="L1045" i="24"/>
  <c r="Q1045" i="24"/>
  <c r="M1045" i="24"/>
  <c r="O1045" i="24"/>
  <c r="P1045" i="24"/>
  <c r="M1025" i="24"/>
  <c r="L1025" i="24"/>
  <c r="O1025" i="24"/>
  <c r="P1025" i="24"/>
  <c r="L1016" i="24"/>
  <c r="P1016" i="24"/>
  <c r="N950" i="24"/>
  <c r="Q950" i="24"/>
  <c r="M950" i="24"/>
  <c r="R950" i="24"/>
  <c r="L943" i="24"/>
  <c r="N943" i="24"/>
  <c r="O943" i="24"/>
  <c r="M943" i="24"/>
  <c r="Q943" i="24"/>
  <c r="R943" i="24"/>
  <c r="M939" i="24"/>
  <c r="Q939" i="24"/>
  <c r="N939" i="24"/>
  <c r="R939" i="24"/>
  <c r="L939" i="24"/>
  <c r="O939" i="24"/>
  <c r="P939" i="24"/>
  <c r="M935" i="24"/>
  <c r="Q935" i="24"/>
  <c r="N935" i="24"/>
  <c r="R935" i="24"/>
  <c r="L935" i="24"/>
  <c r="O935" i="24"/>
  <c r="P935" i="24"/>
  <c r="M931" i="24"/>
  <c r="Q931" i="24"/>
  <c r="N931" i="24"/>
  <c r="K931" i="24" s="1"/>
  <c r="R931" i="24"/>
  <c r="L931" i="24"/>
  <c r="O931" i="24"/>
  <c r="P931" i="24"/>
  <c r="M927" i="24"/>
  <c r="Q927" i="24"/>
  <c r="N927" i="24"/>
  <c r="R927" i="24"/>
  <c r="L927" i="24"/>
  <c r="O927" i="24"/>
  <c r="P927" i="24"/>
  <c r="M923" i="24"/>
  <c r="Q923" i="24"/>
  <c r="N923" i="24"/>
  <c r="R923" i="24"/>
  <c r="L923" i="24"/>
  <c r="O923" i="24"/>
  <c r="P923" i="24"/>
  <c r="M919" i="24"/>
  <c r="Q919" i="24"/>
  <c r="N919" i="24"/>
  <c r="R919" i="24"/>
  <c r="L919" i="24"/>
  <c r="O919" i="24"/>
  <c r="P919" i="24"/>
  <c r="M915" i="24"/>
  <c r="Q915" i="24"/>
  <c r="N915" i="24"/>
  <c r="K915" i="24" s="1"/>
  <c r="R915" i="24"/>
  <c r="L915" i="24"/>
  <c r="O915" i="24"/>
  <c r="P915" i="24"/>
  <c r="M911" i="24"/>
  <c r="Q911" i="24"/>
  <c r="N911" i="24"/>
  <c r="R911" i="24"/>
  <c r="L911" i="24"/>
  <c r="O911" i="24"/>
  <c r="P911" i="24"/>
  <c r="M907" i="24"/>
  <c r="Q907" i="24"/>
  <c r="N907" i="24"/>
  <c r="R907" i="24"/>
  <c r="L907" i="24"/>
  <c r="O907" i="24"/>
  <c r="P907" i="24"/>
  <c r="M903" i="24"/>
  <c r="Q903" i="24"/>
  <c r="N903" i="24"/>
  <c r="R903" i="24"/>
  <c r="L903" i="24"/>
  <c r="O903" i="24"/>
  <c r="P903" i="24"/>
  <c r="M899" i="24"/>
  <c r="Q899" i="24"/>
  <c r="N899" i="24"/>
  <c r="J899" i="24" s="1"/>
  <c r="R899" i="24"/>
  <c r="L899" i="24"/>
  <c r="O899" i="24"/>
  <c r="P899" i="24"/>
  <c r="M895" i="24"/>
  <c r="Q895" i="24"/>
  <c r="N895" i="24"/>
  <c r="R895" i="24"/>
  <c r="L895" i="24"/>
  <c r="O895" i="24"/>
  <c r="P895" i="24"/>
  <c r="M878" i="24"/>
  <c r="Q878" i="24"/>
  <c r="L878" i="24"/>
  <c r="R878" i="24"/>
  <c r="O878" i="24"/>
  <c r="P878" i="24"/>
  <c r="N878"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8" i="24"/>
  <c r="R1627" i="24"/>
  <c r="R1626" i="24"/>
  <c r="R1625" i="24"/>
  <c r="R1624" i="24"/>
  <c r="R1623" i="24"/>
  <c r="R1622" i="24"/>
  <c r="R1621" i="24"/>
  <c r="R1620" i="24"/>
  <c r="R1619" i="24"/>
  <c r="R1618" i="24"/>
  <c r="P1472" i="24"/>
  <c r="R1457" i="24"/>
  <c r="L1457" i="24"/>
  <c r="N1454" i="24"/>
  <c r="P1449" i="24"/>
  <c r="M1446" i="24"/>
  <c r="P1441" i="24"/>
  <c r="M1438" i="24"/>
  <c r="P1433" i="24"/>
  <c r="N1401" i="24"/>
  <c r="M1401" i="24"/>
  <c r="N1393" i="24"/>
  <c r="K1393" i="24" s="1"/>
  <c r="M1393" i="24"/>
  <c r="N1385" i="24"/>
  <c r="M1385" i="24"/>
  <c r="N1377" i="24"/>
  <c r="K1377" i="24" s="1"/>
  <c r="M1377" i="24"/>
  <c r="N1369" i="24"/>
  <c r="M1369" i="24"/>
  <c r="N1361" i="24"/>
  <c r="K1361" i="24" s="1"/>
  <c r="M1361" i="24"/>
  <c r="N1353" i="24"/>
  <c r="M1353" i="24"/>
  <c r="N1345" i="24"/>
  <c r="K1345" i="24" s="1"/>
  <c r="M1345" i="24"/>
  <c r="N1337" i="24"/>
  <c r="M1337" i="24"/>
  <c r="N1329" i="24"/>
  <c r="J1329" i="24" s="1"/>
  <c r="M1329" i="24"/>
  <c r="N1216" i="24"/>
  <c r="O1216" i="24"/>
  <c r="P1216" i="24"/>
  <c r="N1212" i="24"/>
  <c r="O1212" i="24"/>
  <c r="R1212" i="24"/>
  <c r="N1208" i="24"/>
  <c r="K1208" i="24" s="1"/>
  <c r="O1208" i="24"/>
  <c r="R1208" i="24"/>
  <c r="N1204" i="24"/>
  <c r="O1204" i="24"/>
  <c r="R1204" i="24"/>
  <c r="N1200" i="24"/>
  <c r="O1200" i="24"/>
  <c r="R1200" i="24"/>
  <c r="N1196" i="24"/>
  <c r="K1196" i="24" s="1"/>
  <c r="O1196" i="24"/>
  <c r="R1196" i="24"/>
  <c r="N1192" i="24"/>
  <c r="K1192" i="24" s="1"/>
  <c r="O1192" i="24"/>
  <c r="R1192" i="24"/>
  <c r="N1188" i="24"/>
  <c r="O1188" i="24"/>
  <c r="R1188" i="24"/>
  <c r="N1184" i="24"/>
  <c r="O1184" i="24"/>
  <c r="R1184" i="24"/>
  <c r="N1180" i="24"/>
  <c r="O1180" i="24"/>
  <c r="R1180" i="24"/>
  <c r="N1176" i="24"/>
  <c r="K1176" i="24" s="1"/>
  <c r="O1176" i="24"/>
  <c r="R1176" i="24"/>
  <c r="N1172" i="24"/>
  <c r="O1172" i="24"/>
  <c r="R1172" i="24"/>
  <c r="L1146" i="24"/>
  <c r="R1146" i="24"/>
  <c r="N1146" i="24"/>
  <c r="J1146" i="24" s="1"/>
  <c r="O1146" i="24"/>
  <c r="L1138" i="24"/>
  <c r="R1138" i="24"/>
  <c r="N1138" i="24"/>
  <c r="K1138" i="24" s="1"/>
  <c r="O1138" i="24"/>
  <c r="L1130" i="24"/>
  <c r="R1130" i="24"/>
  <c r="N1130" i="24"/>
  <c r="J1130" i="24" s="1"/>
  <c r="O1130" i="24"/>
  <c r="L1121" i="24"/>
  <c r="Q1121" i="24"/>
  <c r="M1121" i="24"/>
  <c r="O1121" i="24"/>
  <c r="L1087" i="24"/>
  <c r="Q1087" i="24"/>
  <c r="M1087" i="24"/>
  <c r="O1087" i="24"/>
  <c r="L1080" i="24"/>
  <c r="P1080" i="24"/>
  <c r="O1071" i="24"/>
  <c r="L1071" i="24"/>
  <c r="M1071" i="24"/>
  <c r="P1071" i="24"/>
  <c r="M1043" i="24"/>
  <c r="L1043" i="24"/>
  <c r="O1043" i="24"/>
  <c r="P1043" i="24"/>
  <c r="L1015" i="24"/>
  <c r="Q1015" i="24"/>
  <c r="M1015" i="24"/>
  <c r="O1015" i="24"/>
  <c r="P1015" i="24"/>
  <c r="O1007" i="24"/>
  <c r="L1007" i="24"/>
  <c r="M1007" i="24"/>
  <c r="P1007" i="24"/>
  <c r="O979" i="24"/>
  <c r="N979" i="24"/>
  <c r="O965" i="24"/>
  <c r="N965" i="24"/>
  <c r="K965" i="24" s="1"/>
  <c r="M942" i="24"/>
  <c r="Q942" i="24"/>
  <c r="N942" i="24"/>
  <c r="R942" i="24"/>
  <c r="L942" i="24"/>
  <c r="O942" i="24"/>
  <c r="P942" i="24"/>
  <c r="M938" i="24"/>
  <c r="Q938" i="24"/>
  <c r="N938" i="24"/>
  <c r="R938" i="24"/>
  <c r="L938" i="24"/>
  <c r="O938" i="24"/>
  <c r="P938" i="24"/>
  <c r="M934" i="24"/>
  <c r="Q934" i="24"/>
  <c r="N934" i="24"/>
  <c r="R934" i="24"/>
  <c r="L934" i="24"/>
  <c r="O934" i="24"/>
  <c r="P934" i="24"/>
  <c r="M930" i="24"/>
  <c r="Q930" i="24"/>
  <c r="N930" i="24"/>
  <c r="R930" i="24"/>
  <c r="L930" i="24"/>
  <c r="O930" i="24"/>
  <c r="P930" i="24"/>
  <c r="M926" i="24"/>
  <c r="Q926" i="24"/>
  <c r="N926" i="24"/>
  <c r="R926" i="24"/>
  <c r="L926" i="24"/>
  <c r="O926" i="24"/>
  <c r="P926" i="24"/>
  <c r="M922" i="24"/>
  <c r="Q922" i="24"/>
  <c r="N922" i="24"/>
  <c r="R922" i="24"/>
  <c r="L922" i="24"/>
  <c r="O922" i="24"/>
  <c r="P922" i="24"/>
  <c r="M918" i="24"/>
  <c r="Q918" i="24"/>
  <c r="N918" i="24"/>
  <c r="R918" i="24"/>
  <c r="L918" i="24"/>
  <c r="O918" i="24"/>
  <c r="P918" i="24"/>
  <c r="M914" i="24"/>
  <c r="Q914" i="24"/>
  <c r="N914" i="24"/>
  <c r="R914" i="24"/>
  <c r="L914" i="24"/>
  <c r="O914" i="24"/>
  <c r="P914" i="24"/>
  <c r="M910" i="24"/>
  <c r="Q910" i="24"/>
  <c r="N910" i="24"/>
  <c r="R910" i="24"/>
  <c r="L910" i="24"/>
  <c r="O910" i="24"/>
  <c r="P910" i="24"/>
  <c r="M906" i="24"/>
  <c r="Q906" i="24"/>
  <c r="N906" i="24"/>
  <c r="R906" i="24"/>
  <c r="L906" i="24"/>
  <c r="O906" i="24"/>
  <c r="P906" i="24"/>
  <c r="M902" i="24"/>
  <c r="Q902" i="24"/>
  <c r="N902" i="24"/>
  <c r="R902" i="24"/>
  <c r="L902" i="24"/>
  <c r="O902" i="24"/>
  <c r="P902" i="24"/>
  <c r="M898" i="24"/>
  <c r="Q898" i="24"/>
  <c r="N898" i="24"/>
  <c r="K898" i="24" s="1"/>
  <c r="R898" i="24"/>
  <c r="L898" i="24"/>
  <c r="O898" i="24"/>
  <c r="P898" i="24"/>
  <c r="M894" i="24"/>
  <c r="Q894" i="24"/>
  <c r="N894" i="24"/>
  <c r="R894" i="24"/>
  <c r="L894" i="24"/>
  <c r="O894" i="24"/>
  <c r="P894" i="24"/>
  <c r="M871" i="24"/>
  <c r="Q871" i="24"/>
  <c r="O871" i="24"/>
  <c r="N871" i="24"/>
  <c r="J871" i="24" s="1"/>
  <c r="P871" i="24"/>
  <c r="L871" i="24"/>
  <c r="R871" i="24"/>
  <c r="N1403" i="24"/>
  <c r="M1403" i="24"/>
  <c r="N1395" i="24"/>
  <c r="M1395" i="24"/>
  <c r="N1387" i="24"/>
  <c r="K1387" i="24" s="1"/>
  <c r="M1387" i="24"/>
  <c r="N1379" i="24"/>
  <c r="K1379" i="24" s="1"/>
  <c r="M1379" i="24"/>
  <c r="N1371" i="24"/>
  <c r="M1371" i="24"/>
  <c r="N1363" i="24"/>
  <c r="M1363" i="24"/>
  <c r="N1355" i="24"/>
  <c r="K1355" i="24" s="1"/>
  <c r="M1355" i="24"/>
  <c r="N1347" i="24"/>
  <c r="K1347" i="24" s="1"/>
  <c r="M1347" i="24"/>
  <c r="N1339" i="24"/>
  <c r="M1339" i="24"/>
  <c r="N1331" i="24"/>
  <c r="M1331" i="24"/>
  <c r="N1215" i="24"/>
  <c r="O1215" i="24"/>
  <c r="R1215" i="24"/>
  <c r="N1211" i="24"/>
  <c r="O1211" i="24"/>
  <c r="R1211" i="24"/>
  <c r="N1207" i="24"/>
  <c r="O1207" i="24"/>
  <c r="R1207" i="24"/>
  <c r="N1203" i="24"/>
  <c r="K1203" i="24" s="1"/>
  <c r="O1203" i="24"/>
  <c r="R1203" i="24"/>
  <c r="N1199" i="24"/>
  <c r="O1199" i="24"/>
  <c r="R1199" i="24"/>
  <c r="N1195" i="24"/>
  <c r="O1195" i="24"/>
  <c r="R1195" i="24"/>
  <c r="N1191" i="24"/>
  <c r="K1191" i="24" s="1"/>
  <c r="O1191" i="24"/>
  <c r="R1191" i="24"/>
  <c r="N1187" i="24"/>
  <c r="K1187" i="24" s="1"/>
  <c r="O1187" i="24"/>
  <c r="R1187" i="24"/>
  <c r="N1183" i="24"/>
  <c r="O1183" i="24"/>
  <c r="R1183" i="24"/>
  <c r="N1179" i="24"/>
  <c r="O1179" i="24"/>
  <c r="R1179" i="24"/>
  <c r="N1175" i="24"/>
  <c r="O1175" i="24"/>
  <c r="R1175" i="24"/>
  <c r="N1171" i="24"/>
  <c r="K1171" i="24" s="1"/>
  <c r="O1171" i="24"/>
  <c r="R1171" i="24"/>
  <c r="P1162" i="24"/>
  <c r="L1148" i="24"/>
  <c r="R1148" i="24"/>
  <c r="N1148" i="24"/>
  <c r="O1148" i="24"/>
  <c r="P1142" i="24"/>
  <c r="L1140" i="24"/>
  <c r="R1140" i="24"/>
  <c r="N1140" i="24"/>
  <c r="O1140" i="24"/>
  <c r="P1134" i="24"/>
  <c r="L1132" i="24"/>
  <c r="R1132" i="24"/>
  <c r="N1132" i="24"/>
  <c r="K1132" i="24" s="1"/>
  <c r="O1132" i="24"/>
  <c r="P1126" i="24"/>
  <c r="L1123" i="24"/>
  <c r="Q1123" i="24"/>
  <c r="M1123" i="24"/>
  <c r="O1123" i="24"/>
  <c r="L1117" i="24"/>
  <c r="Q1117" i="24"/>
  <c r="M1117" i="24"/>
  <c r="O1117" i="24"/>
  <c r="P1112" i="24"/>
  <c r="Q1112" i="24"/>
  <c r="P1103" i="24"/>
  <c r="P1068" i="24"/>
  <c r="L1068" i="24"/>
  <c r="Q1037" i="24"/>
  <c r="P1004" i="24"/>
  <c r="L1004" i="24"/>
  <c r="Q978" i="24"/>
  <c r="M978" i="24"/>
  <c r="N978" i="24"/>
  <c r="R978" i="24"/>
  <c r="M941" i="24"/>
  <c r="Q941" i="24"/>
  <c r="N941" i="24"/>
  <c r="R941" i="24"/>
  <c r="L941" i="24"/>
  <c r="O941" i="24"/>
  <c r="P941" i="24"/>
  <c r="M937" i="24"/>
  <c r="Q937" i="24"/>
  <c r="N937" i="24"/>
  <c r="J937" i="24" s="1"/>
  <c r="R937" i="24"/>
  <c r="L937" i="24"/>
  <c r="O937" i="24"/>
  <c r="P937" i="24"/>
  <c r="M933" i="24"/>
  <c r="Q933" i="24"/>
  <c r="N933" i="24"/>
  <c r="R933" i="24"/>
  <c r="L933" i="24"/>
  <c r="O933" i="24"/>
  <c r="P933" i="24"/>
  <c r="M929" i="24"/>
  <c r="Q929" i="24"/>
  <c r="N929" i="24"/>
  <c r="R929" i="24"/>
  <c r="L929" i="24"/>
  <c r="O929" i="24"/>
  <c r="P929" i="24"/>
  <c r="M925" i="24"/>
  <c r="Q925" i="24"/>
  <c r="N925" i="24"/>
  <c r="R925" i="24"/>
  <c r="L925" i="24"/>
  <c r="O925" i="24"/>
  <c r="P925" i="24"/>
  <c r="M921" i="24"/>
  <c r="Q921" i="24"/>
  <c r="N921" i="24"/>
  <c r="R921" i="24"/>
  <c r="L921" i="24"/>
  <c r="O921" i="24"/>
  <c r="P921" i="24"/>
  <c r="M917" i="24"/>
  <c r="Q917" i="24"/>
  <c r="N917" i="24"/>
  <c r="R917" i="24"/>
  <c r="L917" i="24"/>
  <c r="O917" i="24"/>
  <c r="P917" i="24"/>
  <c r="M913" i="24"/>
  <c r="Q913" i="24"/>
  <c r="N913" i="24"/>
  <c r="R913" i="24"/>
  <c r="L913" i="24"/>
  <c r="O913" i="24"/>
  <c r="P913" i="24"/>
  <c r="M909" i="24"/>
  <c r="Q909" i="24"/>
  <c r="N909" i="24"/>
  <c r="R909" i="24"/>
  <c r="L909" i="24"/>
  <c r="O909" i="24"/>
  <c r="P909" i="24"/>
  <c r="M905" i="24"/>
  <c r="Q905" i="24"/>
  <c r="N905" i="24"/>
  <c r="R905" i="24"/>
  <c r="L905" i="24"/>
  <c r="O905" i="24"/>
  <c r="P905" i="24"/>
  <c r="M901" i="24"/>
  <c r="Q901" i="24"/>
  <c r="N901" i="24"/>
  <c r="R901" i="24"/>
  <c r="L901" i="24"/>
  <c r="O901" i="24"/>
  <c r="P901" i="24"/>
  <c r="M897" i="24"/>
  <c r="Q897" i="24"/>
  <c r="N897" i="24"/>
  <c r="R897" i="24"/>
  <c r="L897" i="24"/>
  <c r="O897" i="24"/>
  <c r="P897" i="24"/>
  <c r="M893" i="24"/>
  <c r="Q893" i="24"/>
  <c r="N893" i="24"/>
  <c r="R893" i="24"/>
  <c r="L893" i="24"/>
  <c r="O893" i="24"/>
  <c r="P893" i="24"/>
  <c r="M862" i="24"/>
  <c r="Q862" i="24"/>
  <c r="L862" i="24"/>
  <c r="R862" i="24"/>
  <c r="O862" i="24"/>
  <c r="P862" i="24"/>
  <c r="N862" i="24"/>
  <c r="K862" i="24" s="1"/>
  <c r="M1323" i="24"/>
  <c r="M1321" i="24"/>
  <c r="M1319" i="24"/>
  <c r="M1317" i="24"/>
  <c r="M1315" i="24"/>
  <c r="M1313" i="24"/>
  <c r="M1311" i="24"/>
  <c r="M1309" i="24"/>
  <c r="M1307" i="24"/>
  <c r="M1305" i="24"/>
  <c r="M1303" i="24"/>
  <c r="M1301" i="24"/>
  <c r="M1299" i="24"/>
  <c r="M1297" i="24"/>
  <c r="M1295" i="24"/>
  <c r="M1293" i="24"/>
  <c r="M1291" i="24"/>
  <c r="M1289" i="24"/>
  <c r="M1287" i="24"/>
  <c r="M1285" i="24"/>
  <c r="M1283" i="24"/>
  <c r="M1281" i="24"/>
  <c r="M1279" i="24"/>
  <c r="M1277" i="24"/>
  <c r="M1275" i="24"/>
  <c r="M1273" i="24"/>
  <c r="M1271" i="24"/>
  <c r="M1269" i="24"/>
  <c r="M1267" i="24"/>
  <c r="M1265" i="24"/>
  <c r="M1263" i="24"/>
  <c r="M1261" i="24"/>
  <c r="M1259" i="24"/>
  <c r="M1257" i="24"/>
  <c r="M1255" i="24"/>
  <c r="M1253" i="24"/>
  <c r="M1251" i="24"/>
  <c r="M1249" i="24"/>
  <c r="M1247" i="24"/>
  <c r="M1245" i="24"/>
  <c r="M1243" i="24"/>
  <c r="M1241" i="24"/>
  <c r="M1239" i="24"/>
  <c r="M1237" i="24"/>
  <c r="M1235" i="24"/>
  <c r="M1233" i="24"/>
  <c r="M1231" i="24"/>
  <c r="M1229" i="24"/>
  <c r="M1227" i="24"/>
  <c r="Q1226" i="24"/>
  <c r="Q1225" i="24"/>
  <c r="Q1224" i="24"/>
  <c r="Q1223" i="24"/>
  <c r="Q1222" i="24"/>
  <c r="P1221" i="24"/>
  <c r="O1220" i="24"/>
  <c r="O1218" i="24"/>
  <c r="R1168" i="24"/>
  <c r="N1168" i="24"/>
  <c r="K1168" i="24" s="1"/>
  <c r="P1165" i="24"/>
  <c r="R1161" i="24"/>
  <c r="R1156" i="24"/>
  <c r="L1156" i="24"/>
  <c r="R1154" i="24"/>
  <c r="L1154" i="24"/>
  <c r="P1149" i="24"/>
  <c r="Q1125" i="24"/>
  <c r="L1125" i="24"/>
  <c r="L1124" i="24"/>
  <c r="L1118" i="24"/>
  <c r="Q1115" i="24"/>
  <c r="L1115" i="24"/>
  <c r="Q1111" i="24"/>
  <c r="L1111" i="24"/>
  <c r="Q1095" i="24"/>
  <c r="L1095" i="24"/>
  <c r="Q1093" i="24"/>
  <c r="L1093" i="24"/>
  <c r="Q1079" i="24"/>
  <c r="L1079" i="24"/>
  <c r="Q1077" i="24"/>
  <c r="L1077" i="24"/>
  <c r="L1075" i="24"/>
  <c r="L1069" i="24"/>
  <c r="L1063" i="24"/>
  <c r="Q1063" i="24"/>
  <c r="O1059" i="24"/>
  <c r="L1057" i="24"/>
  <c r="M1053" i="24"/>
  <c r="O1041" i="24"/>
  <c r="L1039" i="24"/>
  <c r="L1036" i="24"/>
  <c r="L1029" i="24"/>
  <c r="Q1029" i="24"/>
  <c r="P1024" i="24"/>
  <c r="M1023" i="24"/>
  <c r="L1011" i="24"/>
  <c r="L1005" i="24"/>
  <c r="L999" i="24"/>
  <c r="Q999" i="24"/>
  <c r="R996" i="24"/>
  <c r="N994" i="24"/>
  <c r="M980" i="24"/>
  <c r="O977" i="24"/>
  <c r="N973" i="24"/>
  <c r="J973" i="24" s="1"/>
  <c r="Q970" i="24"/>
  <c r="N969" i="24"/>
  <c r="R966" i="24"/>
  <c r="N958" i="24"/>
  <c r="Q958" i="24"/>
  <c r="O953" i="24"/>
  <c r="N946" i="24"/>
  <c r="Q946" i="24"/>
  <c r="M888" i="24"/>
  <c r="Q888" i="24"/>
  <c r="L888" i="24"/>
  <c r="R888" i="24"/>
  <c r="N888" i="24"/>
  <c r="O888" i="24"/>
  <c r="M881" i="24"/>
  <c r="Q881" i="24"/>
  <c r="O881" i="24"/>
  <c r="L881" i="24"/>
  <c r="N881" i="24"/>
  <c r="K881" i="24" s="1"/>
  <c r="M872" i="24"/>
  <c r="Q872" i="24"/>
  <c r="L872" i="24"/>
  <c r="R872" i="24"/>
  <c r="N872" i="24"/>
  <c r="K872" i="24" s="1"/>
  <c r="O872" i="24"/>
  <c r="M865" i="24"/>
  <c r="Q865" i="24"/>
  <c r="O865" i="24"/>
  <c r="L865" i="24"/>
  <c r="N865" i="24"/>
  <c r="J865" i="24" s="1"/>
  <c r="M856" i="24"/>
  <c r="Q856" i="24"/>
  <c r="L856" i="24"/>
  <c r="R856" i="24"/>
  <c r="N856" i="24"/>
  <c r="K856" i="24" s="1"/>
  <c r="O856" i="24"/>
  <c r="M849" i="24"/>
  <c r="Q849" i="24"/>
  <c r="O849" i="24"/>
  <c r="L849" i="24"/>
  <c r="N849" i="24"/>
  <c r="R841" i="24"/>
  <c r="M840" i="24"/>
  <c r="Q840" i="24"/>
  <c r="L840" i="24"/>
  <c r="R840" i="24"/>
  <c r="N840" i="24"/>
  <c r="J840" i="24" s="1"/>
  <c r="O840" i="24"/>
  <c r="M833" i="24"/>
  <c r="Q833" i="24"/>
  <c r="O833" i="24"/>
  <c r="L833" i="24"/>
  <c r="N833" i="24"/>
  <c r="R825" i="24"/>
  <c r="M824" i="24"/>
  <c r="Q824" i="24"/>
  <c r="L824" i="24"/>
  <c r="R824" i="24"/>
  <c r="N824" i="24"/>
  <c r="K824" i="24" s="1"/>
  <c r="O824" i="24"/>
  <c r="M817" i="24"/>
  <c r="Q817" i="24"/>
  <c r="O817" i="24"/>
  <c r="L817" i="24"/>
  <c r="N817" i="24"/>
  <c r="R809" i="24"/>
  <c r="M808" i="24"/>
  <c r="Q808" i="24"/>
  <c r="L808" i="24"/>
  <c r="R808" i="24"/>
  <c r="N808" i="24"/>
  <c r="J808" i="24" s="1"/>
  <c r="O808" i="24"/>
  <c r="M795" i="24"/>
  <c r="Q795" i="24"/>
  <c r="L795" i="24"/>
  <c r="R795" i="24"/>
  <c r="O795" i="24"/>
  <c r="N795" i="24"/>
  <c r="J795" i="24" s="1"/>
  <c r="P795" i="24"/>
  <c r="L1047" i="24"/>
  <c r="Q1047" i="24"/>
  <c r="L1013" i="24"/>
  <c r="Q1013" i="24"/>
  <c r="O949" i="24"/>
  <c r="N949" i="24"/>
  <c r="M886" i="24"/>
  <c r="Q886" i="24"/>
  <c r="L886" i="24"/>
  <c r="R886" i="24"/>
  <c r="O886" i="24"/>
  <c r="K886" i="24" s="1"/>
  <c r="P886" i="24"/>
  <c r="M879" i="24"/>
  <c r="Q879" i="24"/>
  <c r="O879" i="24"/>
  <c r="N879" i="24"/>
  <c r="P879" i="24"/>
  <c r="M870" i="24"/>
  <c r="Q870" i="24"/>
  <c r="L870" i="24"/>
  <c r="R870" i="24"/>
  <c r="O870" i="24"/>
  <c r="P870" i="24"/>
  <c r="M863" i="24"/>
  <c r="Q863" i="24"/>
  <c r="O863" i="24"/>
  <c r="N863" i="24"/>
  <c r="J863" i="24" s="1"/>
  <c r="P863" i="24"/>
  <c r="M854" i="24"/>
  <c r="Q854" i="24"/>
  <c r="L854" i="24"/>
  <c r="R854" i="24"/>
  <c r="O854" i="24"/>
  <c r="P854" i="24"/>
  <c r="M847" i="24"/>
  <c r="Q847" i="24"/>
  <c r="O847" i="24"/>
  <c r="N847" i="24"/>
  <c r="P847" i="24"/>
  <c r="M838" i="24"/>
  <c r="Q838" i="24"/>
  <c r="L838" i="24"/>
  <c r="R838" i="24"/>
  <c r="O838" i="24"/>
  <c r="P838" i="24"/>
  <c r="M831" i="24"/>
  <c r="Q831" i="24"/>
  <c r="O831" i="24"/>
  <c r="N831" i="24"/>
  <c r="P831" i="24"/>
  <c r="M822" i="24"/>
  <c r="Q822" i="24"/>
  <c r="L822" i="24"/>
  <c r="R822" i="24"/>
  <c r="O822" i="24"/>
  <c r="K822" i="24" s="1"/>
  <c r="P822" i="24"/>
  <c r="M815" i="24"/>
  <c r="Q815" i="24"/>
  <c r="O815" i="24"/>
  <c r="N815" i="24"/>
  <c r="P815" i="24"/>
  <c r="M799" i="24"/>
  <c r="Q799" i="24"/>
  <c r="L799" i="24"/>
  <c r="R799" i="24"/>
  <c r="O799" i="24"/>
  <c r="N799" i="24"/>
  <c r="J799" i="24" s="1"/>
  <c r="P799" i="24"/>
  <c r="M783" i="24"/>
  <c r="Q783" i="24"/>
  <c r="L783" i="24"/>
  <c r="R783" i="24"/>
  <c r="O783" i="24"/>
  <c r="N783" i="24"/>
  <c r="P783" i="24"/>
  <c r="P1075" i="24"/>
  <c r="P1069" i="24"/>
  <c r="L1061" i="24"/>
  <c r="Q1061" i="24"/>
  <c r="P1057" i="24"/>
  <c r="P1047" i="24"/>
  <c r="P1039" i="24"/>
  <c r="L1031" i="24"/>
  <c r="Q1031" i="24"/>
  <c r="P1013" i="24"/>
  <c r="P1011" i="24"/>
  <c r="P1005" i="24"/>
  <c r="R994" i="24"/>
  <c r="O957" i="24"/>
  <c r="N957" i="24"/>
  <c r="O945" i="24"/>
  <c r="Q945" i="24"/>
  <c r="M889" i="24"/>
  <c r="Q889" i="24"/>
  <c r="O889" i="24"/>
  <c r="L889" i="24"/>
  <c r="N889" i="24"/>
  <c r="M880" i="24"/>
  <c r="Q880" i="24"/>
  <c r="L880" i="24"/>
  <c r="R880" i="24"/>
  <c r="N880" i="24"/>
  <c r="O880" i="24"/>
  <c r="M873" i="24"/>
  <c r="Q873" i="24"/>
  <c r="O873" i="24"/>
  <c r="L873" i="24"/>
  <c r="N873" i="24"/>
  <c r="K873" i="24" s="1"/>
  <c r="M864" i="24"/>
  <c r="Q864" i="24"/>
  <c r="L864" i="24"/>
  <c r="R864" i="24"/>
  <c r="N864" i="24"/>
  <c r="K864" i="24" s="1"/>
  <c r="O864" i="24"/>
  <c r="M857" i="24"/>
  <c r="Q857" i="24"/>
  <c r="O857" i="24"/>
  <c r="L857" i="24"/>
  <c r="N857" i="24"/>
  <c r="J857" i="24" s="1"/>
  <c r="M848" i="24"/>
  <c r="Q848" i="24"/>
  <c r="L848" i="24"/>
  <c r="R848" i="24"/>
  <c r="N848" i="24"/>
  <c r="K848" i="24" s="1"/>
  <c r="O848" i="24"/>
  <c r="M841" i="24"/>
  <c r="Q841" i="24"/>
  <c r="O841" i="24"/>
  <c r="L841" i="24"/>
  <c r="N841" i="24"/>
  <c r="M832" i="24"/>
  <c r="Q832" i="24"/>
  <c r="L832" i="24"/>
  <c r="R832" i="24"/>
  <c r="N832" i="24"/>
  <c r="O832" i="24"/>
  <c r="M825" i="24"/>
  <c r="Q825" i="24"/>
  <c r="O825" i="24"/>
  <c r="L825" i="24"/>
  <c r="N825" i="24"/>
  <c r="M816" i="24"/>
  <c r="Q816" i="24"/>
  <c r="L816" i="24"/>
  <c r="R816" i="24"/>
  <c r="N816" i="24"/>
  <c r="O816" i="24"/>
  <c r="M809" i="24"/>
  <c r="Q809" i="24"/>
  <c r="O809" i="24"/>
  <c r="L809" i="24"/>
  <c r="N809" i="24"/>
  <c r="J809" i="24" s="1"/>
  <c r="M803" i="24"/>
  <c r="Q803" i="24"/>
  <c r="L803" i="24"/>
  <c r="R803" i="24"/>
  <c r="O803" i="24"/>
  <c r="N803" i="24"/>
  <c r="P803" i="24"/>
  <c r="M787" i="24"/>
  <c r="Q787" i="24"/>
  <c r="L787" i="24"/>
  <c r="R787" i="24"/>
  <c r="O787" i="24"/>
  <c r="N787" i="24"/>
  <c r="P787" i="24"/>
  <c r="M892" i="24"/>
  <c r="Q892" i="24"/>
  <c r="L892" i="24"/>
  <c r="M885" i="24"/>
  <c r="Q885" i="24"/>
  <c r="O885" i="24"/>
  <c r="M884" i="24"/>
  <c r="Q884" i="24"/>
  <c r="L884" i="24"/>
  <c r="R884" i="24"/>
  <c r="M877" i="24"/>
  <c r="Q877" i="24"/>
  <c r="O877" i="24"/>
  <c r="M876" i="24"/>
  <c r="Q876" i="24"/>
  <c r="L876" i="24"/>
  <c r="R876" i="24"/>
  <c r="M869" i="24"/>
  <c r="Q869" i="24"/>
  <c r="O869" i="24"/>
  <c r="M868" i="24"/>
  <c r="Q868" i="24"/>
  <c r="L868" i="24"/>
  <c r="R868" i="24"/>
  <c r="M861" i="24"/>
  <c r="Q861" i="24"/>
  <c r="O861" i="24"/>
  <c r="M860" i="24"/>
  <c r="Q860" i="24"/>
  <c r="L860" i="24"/>
  <c r="R860" i="24"/>
  <c r="M853" i="24"/>
  <c r="Q853" i="24"/>
  <c r="O853" i="24"/>
  <c r="M852" i="24"/>
  <c r="Q852" i="24"/>
  <c r="L852" i="24"/>
  <c r="R852" i="24"/>
  <c r="M845" i="24"/>
  <c r="Q845" i="24"/>
  <c r="O845" i="24"/>
  <c r="J845" i="24" s="1"/>
  <c r="M844" i="24"/>
  <c r="Q844" i="24"/>
  <c r="L844" i="24"/>
  <c r="R844" i="24"/>
  <c r="M837" i="24"/>
  <c r="Q837" i="24"/>
  <c r="O837" i="24"/>
  <c r="M836" i="24"/>
  <c r="Q836" i="24"/>
  <c r="L836" i="24"/>
  <c r="R836" i="24"/>
  <c r="M829" i="24"/>
  <c r="Q829" i="24"/>
  <c r="O829" i="24"/>
  <c r="M828" i="24"/>
  <c r="Q828" i="24"/>
  <c r="L828" i="24"/>
  <c r="R828" i="24"/>
  <c r="M821" i="24"/>
  <c r="Q821" i="24"/>
  <c r="O821" i="24"/>
  <c r="M820" i="24"/>
  <c r="Q820" i="24"/>
  <c r="L820" i="24"/>
  <c r="R820" i="24"/>
  <c r="M813" i="24"/>
  <c r="Q813" i="24"/>
  <c r="O813" i="24"/>
  <c r="M812" i="24"/>
  <c r="Q812" i="24"/>
  <c r="L812" i="24"/>
  <c r="R812" i="24"/>
  <c r="P806" i="24"/>
  <c r="M804" i="24"/>
  <c r="Q804" i="24"/>
  <c r="O804" i="24"/>
  <c r="L804" i="24"/>
  <c r="R804" i="24"/>
  <c r="P802" i="24"/>
  <c r="M800" i="24"/>
  <c r="Q800" i="24"/>
  <c r="O800" i="24"/>
  <c r="L800" i="24"/>
  <c r="R800" i="24"/>
  <c r="P798" i="24"/>
  <c r="M796" i="24"/>
  <c r="Q796" i="24"/>
  <c r="O796" i="24"/>
  <c r="L796" i="24"/>
  <c r="R796" i="24"/>
  <c r="P794" i="24"/>
  <c r="M792" i="24"/>
  <c r="Q792" i="24"/>
  <c r="O792" i="24"/>
  <c r="L792" i="24"/>
  <c r="R792" i="24"/>
  <c r="P790" i="24"/>
  <c r="M788" i="24"/>
  <c r="Q788" i="24"/>
  <c r="O788" i="24"/>
  <c r="J788" i="24" s="1"/>
  <c r="L788" i="24"/>
  <c r="R788" i="24"/>
  <c r="P786" i="24"/>
  <c r="M784" i="24"/>
  <c r="Q784" i="24"/>
  <c r="O784" i="24"/>
  <c r="L784" i="24"/>
  <c r="R784" i="24"/>
  <c r="P782" i="24"/>
  <c r="M780" i="24"/>
  <c r="Q780" i="24"/>
  <c r="O780" i="24"/>
  <c r="L780" i="24"/>
  <c r="R780" i="24"/>
  <c r="M891" i="24"/>
  <c r="Q891" i="24"/>
  <c r="O891" i="24"/>
  <c r="M890" i="24"/>
  <c r="Q890" i="24"/>
  <c r="L890" i="24"/>
  <c r="R890" i="24"/>
  <c r="M883" i="24"/>
  <c r="Q883" i="24"/>
  <c r="O883" i="24"/>
  <c r="M882" i="24"/>
  <c r="Q882" i="24"/>
  <c r="L882" i="24"/>
  <c r="R882" i="24"/>
  <c r="M875" i="24"/>
  <c r="Q875" i="24"/>
  <c r="O875" i="24"/>
  <c r="M874" i="24"/>
  <c r="Q874" i="24"/>
  <c r="L874" i="24"/>
  <c r="R874" i="24"/>
  <c r="M867" i="24"/>
  <c r="Q867" i="24"/>
  <c r="O867" i="24"/>
  <c r="M866" i="24"/>
  <c r="Q866" i="24"/>
  <c r="L866" i="24"/>
  <c r="R866" i="24"/>
  <c r="M859" i="24"/>
  <c r="Q859" i="24"/>
  <c r="O859" i="24"/>
  <c r="M858" i="24"/>
  <c r="Q858" i="24"/>
  <c r="L858" i="24"/>
  <c r="R858" i="24"/>
  <c r="M851" i="24"/>
  <c r="Q851" i="24"/>
  <c r="O851" i="24"/>
  <c r="K851" i="24" s="1"/>
  <c r="M850" i="24"/>
  <c r="Q850" i="24"/>
  <c r="L850" i="24"/>
  <c r="R850" i="24"/>
  <c r="M843" i="24"/>
  <c r="Q843" i="24"/>
  <c r="O843" i="24"/>
  <c r="M842" i="24"/>
  <c r="Q842" i="24"/>
  <c r="L842" i="24"/>
  <c r="R842" i="24"/>
  <c r="M835" i="24"/>
  <c r="Q835" i="24"/>
  <c r="O835" i="24"/>
  <c r="M834" i="24"/>
  <c r="Q834" i="24"/>
  <c r="L834" i="24"/>
  <c r="R834" i="24"/>
  <c r="M827" i="24"/>
  <c r="Q827" i="24"/>
  <c r="O827" i="24"/>
  <c r="M826" i="24"/>
  <c r="Q826" i="24"/>
  <c r="L826" i="24"/>
  <c r="R826" i="24"/>
  <c r="M819" i="24"/>
  <c r="Q819" i="24"/>
  <c r="O819" i="24"/>
  <c r="J819" i="24" s="1"/>
  <c r="M818" i="24"/>
  <c r="Q818" i="24"/>
  <c r="L818" i="24"/>
  <c r="R818" i="24"/>
  <c r="M811" i="24"/>
  <c r="Q811" i="24"/>
  <c r="O811" i="24"/>
  <c r="M810" i="24"/>
  <c r="Q810" i="24"/>
  <c r="L810" i="24"/>
  <c r="R810" i="24"/>
  <c r="M805" i="24"/>
  <c r="Q805" i="24"/>
  <c r="L805" i="24"/>
  <c r="R805" i="24"/>
  <c r="O805" i="24"/>
  <c r="J805" i="24" s="1"/>
  <c r="M801" i="24"/>
  <c r="Q801" i="24"/>
  <c r="L801" i="24"/>
  <c r="R801" i="24"/>
  <c r="O801" i="24"/>
  <c r="M797" i="24"/>
  <c r="Q797" i="24"/>
  <c r="L797" i="24"/>
  <c r="R797" i="24"/>
  <c r="O797" i="24"/>
  <c r="M793" i="24"/>
  <c r="Q793" i="24"/>
  <c r="L793" i="24"/>
  <c r="R793" i="24"/>
  <c r="O793" i="24"/>
  <c r="M789" i="24"/>
  <c r="Q789" i="24"/>
  <c r="L789" i="24"/>
  <c r="R789" i="24"/>
  <c r="O789" i="24"/>
  <c r="M785" i="24"/>
  <c r="Q785" i="24"/>
  <c r="L785" i="24"/>
  <c r="R785" i="24"/>
  <c r="O785" i="24"/>
  <c r="M781" i="24"/>
  <c r="Q781" i="24"/>
  <c r="L781" i="24"/>
  <c r="R781" i="24"/>
  <c r="O781" i="24"/>
  <c r="M806" i="24"/>
  <c r="Q806" i="24"/>
  <c r="O806" i="24"/>
  <c r="L806" i="24"/>
  <c r="R806" i="24"/>
  <c r="M802" i="24"/>
  <c r="Q802" i="24"/>
  <c r="O802" i="24"/>
  <c r="L802" i="24"/>
  <c r="R802" i="24"/>
  <c r="M798" i="24"/>
  <c r="Q798" i="24"/>
  <c r="O798" i="24"/>
  <c r="L798" i="24"/>
  <c r="R798" i="24"/>
  <c r="M794" i="24"/>
  <c r="Q794" i="24"/>
  <c r="O794" i="24"/>
  <c r="J794" i="24" s="1"/>
  <c r="L794" i="24"/>
  <c r="R794" i="24"/>
  <c r="M790" i="24"/>
  <c r="Q790" i="24"/>
  <c r="O790" i="24"/>
  <c r="L790" i="24"/>
  <c r="R790" i="24"/>
  <c r="M786" i="24"/>
  <c r="Q786" i="24"/>
  <c r="O786" i="24"/>
  <c r="L786" i="24"/>
  <c r="R786" i="24"/>
  <c r="M782" i="24"/>
  <c r="Q782" i="24"/>
  <c r="O782" i="24"/>
  <c r="L782" i="24"/>
  <c r="R782" i="24"/>
  <c r="P780" i="24"/>
  <c r="L736" i="24"/>
  <c r="M736" i="24"/>
  <c r="Q736" i="24"/>
  <c r="L735" i="24"/>
  <c r="P735" i="24"/>
  <c r="M735" i="24"/>
  <c r="Q735" i="24"/>
  <c r="L734" i="24"/>
  <c r="P734" i="24"/>
  <c r="M734" i="24"/>
  <c r="Q734" i="24"/>
  <c r="L733" i="24"/>
  <c r="P733" i="24"/>
  <c r="M733" i="24"/>
  <c r="Q733" i="24"/>
  <c r="L732" i="24"/>
  <c r="P732" i="24"/>
  <c r="M732" i="24"/>
  <c r="Q732" i="24"/>
  <c r="L731" i="24"/>
  <c r="P731" i="24"/>
  <c r="M731" i="24"/>
  <c r="Q731" i="24"/>
  <c r="L730" i="24"/>
  <c r="P730" i="24"/>
  <c r="M730" i="24"/>
  <c r="Q730" i="24"/>
  <c r="L729" i="24"/>
  <c r="P729" i="24"/>
  <c r="M729" i="24"/>
  <c r="Q729" i="24"/>
  <c r="L728" i="24"/>
  <c r="P728" i="24"/>
  <c r="M728" i="24"/>
  <c r="Q728" i="24"/>
  <c r="L727" i="24"/>
  <c r="P727" i="24"/>
  <c r="M727" i="24"/>
  <c r="Q727" i="24"/>
  <c r="L726" i="24"/>
  <c r="P726" i="24"/>
  <c r="M726" i="24"/>
  <c r="Q726" i="24"/>
  <c r="L725" i="24"/>
  <c r="P725" i="24"/>
  <c r="M725" i="24"/>
  <c r="Q725" i="24"/>
  <c r="L724" i="24"/>
  <c r="P724" i="24"/>
  <c r="M724" i="24"/>
  <c r="Q724" i="24"/>
  <c r="L723" i="24"/>
  <c r="P723" i="24"/>
  <c r="M723" i="24"/>
  <c r="Q723" i="24"/>
  <c r="L722" i="24"/>
  <c r="P722" i="24"/>
  <c r="M722" i="24"/>
  <c r="Q722" i="24"/>
  <c r="L721" i="24"/>
  <c r="P721" i="24"/>
  <c r="M721" i="24"/>
  <c r="Q721" i="24"/>
  <c r="L720" i="24"/>
  <c r="P720" i="24"/>
  <c r="M720" i="24"/>
  <c r="Q720" i="24"/>
  <c r="L719" i="24"/>
  <c r="P719" i="24"/>
  <c r="M719" i="24"/>
  <c r="Q719" i="24"/>
  <c r="L718" i="24"/>
  <c r="P718" i="24"/>
  <c r="M718" i="24"/>
  <c r="Q718" i="24"/>
  <c r="L717" i="24"/>
  <c r="P717" i="24"/>
  <c r="M717" i="24"/>
  <c r="Q717" i="24"/>
  <c r="L716" i="24"/>
  <c r="P716" i="24"/>
  <c r="M716" i="24"/>
  <c r="Q716" i="24"/>
  <c r="N684" i="24"/>
  <c r="K684" i="24" s="1"/>
  <c r="R684" i="24"/>
  <c r="L684" i="24"/>
  <c r="Q684" i="24"/>
  <c r="M684" i="24"/>
  <c r="O684" i="24"/>
  <c r="N676" i="24"/>
  <c r="R676" i="24"/>
  <c r="L676" i="24"/>
  <c r="Q676" i="24"/>
  <c r="M676" i="24"/>
  <c r="O676" i="24"/>
  <c r="N668" i="24"/>
  <c r="R668" i="24"/>
  <c r="L668" i="24"/>
  <c r="Q668" i="24"/>
  <c r="M668" i="24"/>
  <c r="O668" i="24"/>
  <c r="N660" i="24"/>
  <c r="R660" i="24"/>
  <c r="L660" i="24"/>
  <c r="Q660" i="24"/>
  <c r="M660" i="24"/>
  <c r="O660" i="24"/>
  <c r="N652" i="24"/>
  <c r="J652" i="24" s="1"/>
  <c r="R652" i="24"/>
  <c r="L652" i="24"/>
  <c r="Q652" i="24"/>
  <c r="M652" i="24"/>
  <c r="O652" i="24"/>
  <c r="N644" i="24"/>
  <c r="R644" i="24"/>
  <c r="L644" i="24"/>
  <c r="Q644" i="24"/>
  <c r="M644" i="24"/>
  <c r="O644" i="24"/>
  <c r="N636" i="24"/>
  <c r="R636" i="24"/>
  <c r="L636" i="24"/>
  <c r="Q636" i="24"/>
  <c r="M636" i="24"/>
  <c r="O636" i="24"/>
  <c r="P736" i="24"/>
  <c r="R735" i="24"/>
  <c r="R734" i="24"/>
  <c r="R733" i="24"/>
  <c r="R732" i="24"/>
  <c r="R731" i="24"/>
  <c r="R730" i="24"/>
  <c r="R729" i="24"/>
  <c r="R728" i="24"/>
  <c r="R727" i="24"/>
  <c r="R726" i="24"/>
  <c r="R725" i="24"/>
  <c r="R724" i="24"/>
  <c r="R723" i="24"/>
  <c r="R722" i="24"/>
  <c r="R721" i="24"/>
  <c r="R720" i="24"/>
  <c r="R719" i="24"/>
  <c r="R718" i="24"/>
  <c r="R717" i="24"/>
  <c r="R716" i="24"/>
  <c r="N678" i="24"/>
  <c r="J678" i="24" s="1"/>
  <c r="R678" i="24"/>
  <c r="L678" i="24"/>
  <c r="Q678" i="24"/>
  <c r="M678" i="24"/>
  <c r="O678" i="24"/>
  <c r="N670" i="24"/>
  <c r="R670" i="24"/>
  <c r="L670" i="24"/>
  <c r="Q670" i="24"/>
  <c r="M670" i="24"/>
  <c r="O670" i="24"/>
  <c r="N662" i="24"/>
  <c r="K662" i="24" s="1"/>
  <c r="R662" i="24"/>
  <c r="L662" i="24"/>
  <c r="Q662" i="24"/>
  <c r="M662" i="24"/>
  <c r="O662" i="24"/>
  <c r="N654" i="24"/>
  <c r="R654" i="24"/>
  <c r="L654" i="24"/>
  <c r="Q654" i="24"/>
  <c r="M654" i="24"/>
  <c r="O654" i="24"/>
  <c r="N646" i="24"/>
  <c r="K646" i="24" s="1"/>
  <c r="R646" i="24"/>
  <c r="L646" i="24"/>
  <c r="Q646" i="24"/>
  <c r="M646" i="24"/>
  <c r="O646" i="24"/>
  <c r="N638" i="24"/>
  <c r="R638" i="24"/>
  <c r="L638" i="24"/>
  <c r="Q638" i="24"/>
  <c r="M638" i="24"/>
  <c r="O638" i="24"/>
  <c r="N630" i="24"/>
  <c r="K630" i="24" s="1"/>
  <c r="R630" i="24"/>
  <c r="L630" i="24"/>
  <c r="Q630" i="24"/>
  <c r="M630" i="24"/>
  <c r="O630" i="24"/>
  <c r="O736" i="24"/>
  <c r="O735" i="24"/>
  <c r="O734" i="24"/>
  <c r="O733" i="24"/>
  <c r="O732" i="24"/>
  <c r="O731" i="24"/>
  <c r="O730" i="24"/>
  <c r="O729" i="24"/>
  <c r="O728" i="24"/>
  <c r="O727" i="24"/>
  <c r="O726" i="24"/>
  <c r="O725" i="24"/>
  <c r="O724" i="24"/>
  <c r="O723" i="24"/>
  <c r="O722" i="24"/>
  <c r="O721" i="24"/>
  <c r="O720" i="24"/>
  <c r="O719" i="24"/>
  <c r="O718" i="24"/>
  <c r="O717" i="24"/>
  <c r="O716" i="24"/>
  <c r="N680" i="24"/>
  <c r="R680" i="24"/>
  <c r="L680" i="24"/>
  <c r="Q680" i="24"/>
  <c r="M680" i="24"/>
  <c r="O680" i="24"/>
  <c r="N672" i="24"/>
  <c r="R672" i="24"/>
  <c r="L672" i="24"/>
  <c r="Q672" i="24"/>
  <c r="M672" i="24"/>
  <c r="O672" i="24"/>
  <c r="N664" i="24"/>
  <c r="R664" i="24"/>
  <c r="L664" i="24"/>
  <c r="Q664" i="24"/>
  <c r="M664" i="24"/>
  <c r="O664" i="24"/>
  <c r="N656" i="24"/>
  <c r="K656" i="24" s="1"/>
  <c r="R656" i="24"/>
  <c r="L656" i="24"/>
  <c r="Q656" i="24"/>
  <c r="M656" i="24"/>
  <c r="O656" i="24"/>
  <c r="N648" i="24"/>
  <c r="R648" i="24"/>
  <c r="L648" i="24"/>
  <c r="Q648" i="24"/>
  <c r="M648" i="24"/>
  <c r="O648" i="24"/>
  <c r="N640" i="24"/>
  <c r="R640" i="24"/>
  <c r="L640" i="24"/>
  <c r="Q640" i="24"/>
  <c r="M640" i="24"/>
  <c r="O640" i="24"/>
  <c r="N632" i="24"/>
  <c r="R632" i="24"/>
  <c r="L632" i="24"/>
  <c r="Q632" i="24"/>
  <c r="M632" i="24"/>
  <c r="O632"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M737" i="24"/>
  <c r="Q737" i="24"/>
  <c r="N736" i="24"/>
  <c r="K736" i="24" s="1"/>
  <c r="N735" i="24"/>
  <c r="N734" i="24"/>
  <c r="N733" i="24"/>
  <c r="K733" i="24" s="1"/>
  <c r="N732" i="24"/>
  <c r="K732" i="24" s="1"/>
  <c r="N731" i="24"/>
  <c r="N730" i="24"/>
  <c r="N729" i="24"/>
  <c r="K729" i="24" s="1"/>
  <c r="N728" i="24"/>
  <c r="J728" i="24" s="1"/>
  <c r="N727" i="24"/>
  <c r="N726" i="24"/>
  <c r="N725" i="24"/>
  <c r="K725" i="24" s="1"/>
  <c r="N724" i="24"/>
  <c r="J724" i="24" s="1"/>
  <c r="N723" i="24"/>
  <c r="N722" i="24"/>
  <c r="N721" i="24"/>
  <c r="K721" i="24" s="1"/>
  <c r="N720" i="24"/>
  <c r="K720" i="24" s="1"/>
  <c r="N719" i="24"/>
  <c r="N718" i="24"/>
  <c r="N717" i="24"/>
  <c r="K717" i="24" s="1"/>
  <c r="N716" i="24"/>
  <c r="K716" i="24" s="1"/>
  <c r="P684" i="24"/>
  <c r="N682" i="24"/>
  <c r="R682" i="24"/>
  <c r="L682" i="24"/>
  <c r="Q682" i="24"/>
  <c r="M682" i="24"/>
  <c r="O682" i="24"/>
  <c r="P676" i="24"/>
  <c r="N674" i="24"/>
  <c r="K674" i="24" s="1"/>
  <c r="R674" i="24"/>
  <c r="L674" i="24"/>
  <c r="Q674" i="24"/>
  <c r="M674" i="24"/>
  <c r="O674" i="24"/>
  <c r="P668" i="24"/>
  <c r="N666" i="24"/>
  <c r="K666" i="24" s="1"/>
  <c r="R666" i="24"/>
  <c r="L666" i="24"/>
  <c r="Q666" i="24"/>
  <c r="M666" i="24"/>
  <c r="O666" i="24"/>
  <c r="P660" i="24"/>
  <c r="N658" i="24"/>
  <c r="R658" i="24"/>
  <c r="L658" i="24"/>
  <c r="Q658" i="24"/>
  <c r="M658" i="24"/>
  <c r="O658" i="24"/>
  <c r="P652" i="24"/>
  <c r="N650" i="24"/>
  <c r="R650" i="24"/>
  <c r="L650" i="24"/>
  <c r="Q650" i="24"/>
  <c r="M650" i="24"/>
  <c r="O650" i="24"/>
  <c r="P644" i="24"/>
  <c r="N642" i="24"/>
  <c r="R642" i="24"/>
  <c r="L642" i="24"/>
  <c r="Q642" i="24"/>
  <c r="M642" i="24"/>
  <c r="O642" i="24"/>
  <c r="P636" i="24"/>
  <c r="N634" i="24"/>
  <c r="K634" i="24" s="1"/>
  <c r="R634" i="24"/>
  <c r="L634" i="24"/>
  <c r="Q634" i="24"/>
  <c r="M634" i="24"/>
  <c r="O634" i="24"/>
  <c r="Q715" i="24"/>
  <c r="M715" i="24"/>
  <c r="O628" i="24"/>
  <c r="O626" i="24"/>
  <c r="O624" i="24"/>
  <c r="O622" i="24"/>
  <c r="O620" i="24"/>
  <c r="O618" i="24"/>
  <c r="O616" i="24"/>
  <c r="O614" i="24"/>
  <c r="L613" i="24"/>
  <c r="N613" i="24"/>
  <c r="R613" i="24"/>
  <c r="Q611" i="24"/>
  <c r="L605" i="24"/>
  <c r="P605" i="24"/>
  <c r="N605" i="24"/>
  <c r="Q603" i="24"/>
  <c r="P715" i="24"/>
  <c r="N683" i="24"/>
  <c r="R683" i="24"/>
  <c r="N681" i="24"/>
  <c r="R681" i="24"/>
  <c r="N679" i="24"/>
  <c r="R679" i="24"/>
  <c r="N677" i="24"/>
  <c r="R677" i="24"/>
  <c r="N675" i="24"/>
  <c r="R675" i="24"/>
  <c r="N673" i="24"/>
  <c r="R673" i="24"/>
  <c r="N671" i="24"/>
  <c r="R671" i="24"/>
  <c r="N669" i="24"/>
  <c r="R669" i="24"/>
  <c r="N667" i="24"/>
  <c r="R667" i="24"/>
  <c r="N665" i="24"/>
  <c r="R665" i="24"/>
  <c r="N663" i="24"/>
  <c r="R663" i="24"/>
  <c r="N661" i="24"/>
  <c r="R661" i="24"/>
  <c r="N659" i="24"/>
  <c r="R659" i="24"/>
  <c r="N657" i="24"/>
  <c r="R657" i="24"/>
  <c r="N655" i="24"/>
  <c r="R655" i="24"/>
  <c r="N653" i="24"/>
  <c r="R653" i="24"/>
  <c r="N651" i="24"/>
  <c r="R651" i="24"/>
  <c r="N649" i="24"/>
  <c r="R649" i="24"/>
  <c r="N647" i="24"/>
  <c r="R647" i="24"/>
  <c r="N645" i="24"/>
  <c r="R645" i="24"/>
  <c r="N643" i="24"/>
  <c r="R643" i="24"/>
  <c r="N641" i="24"/>
  <c r="R641" i="24"/>
  <c r="N639" i="24"/>
  <c r="R639" i="24"/>
  <c r="N637" i="24"/>
  <c r="K637" i="24" s="1"/>
  <c r="R637" i="24"/>
  <c r="N635" i="24"/>
  <c r="R635" i="24"/>
  <c r="N633" i="24"/>
  <c r="R633" i="24"/>
  <c r="N631" i="24"/>
  <c r="R631" i="24"/>
  <c r="N629" i="24"/>
  <c r="R629" i="24"/>
  <c r="M628" i="24"/>
  <c r="N627" i="24"/>
  <c r="R627" i="24"/>
  <c r="M626" i="24"/>
  <c r="N625" i="24"/>
  <c r="K625" i="24" s="1"/>
  <c r="R625" i="24"/>
  <c r="M624" i="24"/>
  <c r="N623" i="24"/>
  <c r="J623" i="24" s="1"/>
  <c r="R623" i="24"/>
  <c r="M622" i="24"/>
  <c r="N621" i="24"/>
  <c r="K621" i="24" s="1"/>
  <c r="R621" i="24"/>
  <c r="M620" i="24"/>
  <c r="N619" i="24"/>
  <c r="R619" i="24"/>
  <c r="M618" i="24"/>
  <c r="N617" i="24"/>
  <c r="R617" i="24"/>
  <c r="M616" i="24"/>
  <c r="N615" i="24"/>
  <c r="J615" i="24" s="1"/>
  <c r="R615" i="24"/>
  <c r="M614" i="24"/>
  <c r="P613" i="24"/>
  <c r="O611" i="24"/>
  <c r="L607" i="24"/>
  <c r="P607" i="24"/>
  <c r="N607" i="24"/>
  <c r="K607" i="24" s="1"/>
  <c r="Q605" i="24"/>
  <c r="O603" i="24"/>
  <c r="L601" i="24"/>
  <c r="P601" i="24"/>
  <c r="N601" i="24"/>
  <c r="J601" i="24" s="1"/>
  <c r="O601" i="24"/>
  <c r="Q599" i="24"/>
  <c r="N583" i="24"/>
  <c r="R583" i="24"/>
  <c r="O583" i="24"/>
  <c r="L583" i="24"/>
  <c r="M583" i="24"/>
  <c r="P583" i="24"/>
  <c r="O685" i="24"/>
  <c r="O683" i="24"/>
  <c r="O681" i="24"/>
  <c r="O679" i="24"/>
  <c r="O677" i="24"/>
  <c r="O675" i="24"/>
  <c r="O673" i="24"/>
  <c r="O671" i="24"/>
  <c r="O669" i="24"/>
  <c r="O667" i="24"/>
  <c r="O665" i="24"/>
  <c r="O663" i="24"/>
  <c r="O661" i="24"/>
  <c r="O659" i="24"/>
  <c r="O657" i="24"/>
  <c r="O655" i="24"/>
  <c r="O653" i="24"/>
  <c r="O651" i="24"/>
  <c r="O649" i="24"/>
  <c r="O647" i="24"/>
  <c r="O645" i="24"/>
  <c r="O643" i="24"/>
  <c r="O641" i="24"/>
  <c r="O639" i="24"/>
  <c r="O637" i="24"/>
  <c r="O635" i="24"/>
  <c r="O633" i="24"/>
  <c r="O631" i="24"/>
  <c r="O629" i="24"/>
  <c r="Q628" i="24"/>
  <c r="Q626" i="24"/>
  <c r="Q624" i="24"/>
  <c r="Q622" i="24"/>
  <c r="Q620" i="24"/>
  <c r="Q618" i="24"/>
  <c r="Q616" i="24"/>
  <c r="Q614" i="24"/>
  <c r="O613" i="24"/>
  <c r="L609" i="24"/>
  <c r="P609" i="24"/>
  <c r="N609" i="24"/>
  <c r="O605" i="24"/>
  <c r="N582" i="24"/>
  <c r="R582" i="24"/>
  <c r="L582" i="24"/>
  <c r="Q582" i="24"/>
  <c r="M582" i="24"/>
  <c r="O582" i="24"/>
  <c r="P582" i="24"/>
  <c r="N628" i="24"/>
  <c r="R628" i="24"/>
  <c r="N626" i="24"/>
  <c r="K626" i="24" s="1"/>
  <c r="R626" i="24"/>
  <c r="N624" i="24"/>
  <c r="R624" i="24"/>
  <c r="N622" i="24"/>
  <c r="R622" i="24"/>
  <c r="N620" i="24"/>
  <c r="R620" i="24"/>
  <c r="N618" i="24"/>
  <c r="J618" i="24" s="1"/>
  <c r="R618" i="24"/>
  <c r="N616" i="24"/>
  <c r="R616" i="24"/>
  <c r="N614" i="24"/>
  <c r="R614" i="24"/>
  <c r="L611" i="24"/>
  <c r="P611" i="24"/>
  <c r="N611" i="24"/>
  <c r="J611" i="24" s="1"/>
  <c r="L603" i="24"/>
  <c r="P603" i="24"/>
  <c r="N603" i="24"/>
  <c r="K603" i="24" s="1"/>
  <c r="L599" i="24"/>
  <c r="P599" i="24"/>
  <c r="N599" i="24"/>
  <c r="O599" i="24"/>
  <c r="L597" i="24"/>
  <c r="P597" i="24"/>
  <c r="L595" i="24"/>
  <c r="P595" i="24"/>
  <c r="L593" i="24"/>
  <c r="P593" i="24"/>
  <c r="L591" i="24"/>
  <c r="P591" i="24"/>
  <c r="L589" i="24"/>
  <c r="P589" i="24"/>
  <c r="L587" i="24"/>
  <c r="P587" i="24"/>
  <c r="L585" i="24"/>
  <c r="P585" i="24"/>
  <c r="N581" i="24"/>
  <c r="R581" i="24"/>
  <c r="O581" i="24"/>
  <c r="N580" i="24"/>
  <c r="J580" i="24" s="1"/>
  <c r="R580" i="24"/>
  <c r="L580" i="24"/>
  <c r="Q580" i="24"/>
  <c r="O597" i="24"/>
  <c r="O595" i="24"/>
  <c r="O593" i="24"/>
  <c r="O591" i="24"/>
  <c r="O589" i="24"/>
  <c r="O587" i="24"/>
  <c r="O585" i="24"/>
  <c r="P581" i="24"/>
  <c r="P580" i="24"/>
  <c r="N579" i="24"/>
  <c r="R579" i="24"/>
  <c r="O579" i="24"/>
  <c r="N578" i="24"/>
  <c r="J578" i="24" s="1"/>
  <c r="R578" i="24"/>
  <c r="L578" i="24"/>
  <c r="Q578" i="24"/>
  <c r="N576" i="24"/>
  <c r="R576" i="24"/>
  <c r="L576" i="24"/>
  <c r="Q576" i="24"/>
  <c r="M576" i="24"/>
  <c r="N574" i="24"/>
  <c r="R574" i="24"/>
  <c r="L574" i="24"/>
  <c r="Q574" i="24"/>
  <c r="M574" i="24"/>
  <c r="L612" i="24"/>
  <c r="P612" i="24"/>
  <c r="L610" i="24"/>
  <c r="P610" i="24"/>
  <c r="L608" i="24"/>
  <c r="P608" i="24"/>
  <c r="L606" i="24"/>
  <c r="P606" i="24"/>
  <c r="L604" i="24"/>
  <c r="P604" i="24"/>
  <c r="L602" i="24"/>
  <c r="P602" i="24"/>
  <c r="L600" i="24"/>
  <c r="P600" i="24"/>
  <c r="L598" i="24"/>
  <c r="P598" i="24"/>
  <c r="N597" i="24"/>
  <c r="K597" i="24" s="1"/>
  <c r="L596" i="24"/>
  <c r="P596" i="24"/>
  <c r="N595" i="24"/>
  <c r="L594" i="24"/>
  <c r="P594" i="24"/>
  <c r="N593" i="24"/>
  <c r="L592" i="24"/>
  <c r="P592" i="24"/>
  <c r="N591" i="24"/>
  <c r="K591" i="24" s="1"/>
  <c r="L590" i="24"/>
  <c r="P590" i="24"/>
  <c r="N589" i="24"/>
  <c r="K589" i="24" s="1"/>
  <c r="L588" i="24"/>
  <c r="P588" i="24"/>
  <c r="N587" i="24"/>
  <c r="L586" i="24"/>
  <c r="P586" i="24"/>
  <c r="N585" i="24"/>
  <c r="J585" i="24" s="1"/>
  <c r="L584" i="24"/>
  <c r="P584" i="24"/>
  <c r="M581" i="24"/>
  <c r="O580" i="24"/>
  <c r="P579" i="24"/>
  <c r="P578" i="24"/>
  <c r="L538" i="24"/>
  <c r="P538" i="24"/>
  <c r="L534" i="24"/>
  <c r="P534" i="24"/>
  <c r="L541" i="24"/>
  <c r="P541" i="24"/>
  <c r="M541" i="24"/>
  <c r="Q541" i="24"/>
  <c r="N541" i="24"/>
  <c r="J541" i="24" s="1"/>
  <c r="R541" i="24"/>
  <c r="N537" i="24"/>
  <c r="O537" i="24"/>
  <c r="P537" i="24"/>
  <c r="N533" i="24"/>
  <c r="O533" i="24"/>
  <c r="P533" i="24"/>
  <c r="N577" i="24"/>
  <c r="K577" i="24" s="1"/>
  <c r="R577" i="24"/>
  <c r="N575" i="24"/>
  <c r="R575" i="24"/>
  <c r="N573" i="24"/>
  <c r="R573" i="24"/>
  <c r="O577" i="24"/>
  <c r="O575" i="24"/>
  <c r="O573" i="24"/>
  <c r="M572" i="24"/>
  <c r="N572" i="24"/>
  <c r="R572" i="24"/>
  <c r="M571" i="24"/>
  <c r="Q571" i="24"/>
  <c r="N571" i="24"/>
  <c r="R571" i="24"/>
  <c r="M570" i="24"/>
  <c r="Q570" i="24"/>
  <c r="N570" i="24"/>
  <c r="R570" i="24"/>
  <c r="M569" i="24"/>
  <c r="Q569" i="24"/>
  <c r="N569" i="24"/>
  <c r="R569" i="24"/>
  <c r="M568" i="24"/>
  <c r="Q568" i="24"/>
  <c r="N568" i="24"/>
  <c r="R568" i="24"/>
  <c r="M567" i="24"/>
  <c r="Q567" i="24"/>
  <c r="N567" i="24"/>
  <c r="R567" i="24"/>
  <c r="M566" i="24"/>
  <c r="Q566" i="24"/>
  <c r="N566" i="24"/>
  <c r="R566" i="24"/>
  <c r="M565" i="24"/>
  <c r="Q565" i="24"/>
  <c r="N565" i="24"/>
  <c r="R565" i="24"/>
  <c r="M564" i="24"/>
  <c r="Q564" i="24"/>
  <c r="N564" i="24"/>
  <c r="R564" i="24"/>
  <c r="M563" i="24"/>
  <c r="Q563" i="24"/>
  <c r="N563" i="24"/>
  <c r="R563" i="24"/>
  <c r="M562" i="24"/>
  <c r="Q562" i="24"/>
  <c r="N562" i="24"/>
  <c r="R562" i="24"/>
  <c r="M561" i="24"/>
  <c r="Q561" i="24"/>
  <c r="N561" i="24"/>
  <c r="R561" i="24"/>
  <c r="M560" i="24"/>
  <c r="Q560" i="24"/>
  <c r="N560" i="24"/>
  <c r="R560" i="24"/>
  <c r="M559" i="24"/>
  <c r="Q559" i="24"/>
  <c r="N559" i="24"/>
  <c r="R559" i="24"/>
  <c r="M558" i="24"/>
  <c r="Q558" i="24"/>
  <c r="N558" i="24"/>
  <c r="R558" i="24"/>
  <c r="M557" i="24"/>
  <c r="Q557" i="24"/>
  <c r="N557" i="24"/>
  <c r="R557" i="24"/>
  <c r="M556" i="24"/>
  <c r="Q556" i="24"/>
  <c r="N556" i="24"/>
  <c r="R556" i="24"/>
  <c r="M555" i="24"/>
  <c r="Q555" i="24"/>
  <c r="N555" i="24"/>
  <c r="R555" i="24"/>
  <c r="M554" i="24"/>
  <c r="Q554" i="24"/>
  <c r="N554" i="24"/>
  <c r="R554" i="24"/>
  <c r="M553" i="24"/>
  <c r="Q553" i="24"/>
  <c r="N553" i="24"/>
  <c r="R553" i="24"/>
  <c r="M552" i="24"/>
  <c r="Q552" i="24"/>
  <c r="N552" i="24"/>
  <c r="R552" i="24"/>
  <c r="M551" i="24"/>
  <c r="Q551" i="24"/>
  <c r="N551" i="24"/>
  <c r="R551" i="24"/>
  <c r="M550" i="24"/>
  <c r="Q550" i="24"/>
  <c r="N550" i="24"/>
  <c r="R550" i="24"/>
  <c r="M549" i="24"/>
  <c r="Q549" i="24"/>
  <c r="N549" i="24"/>
  <c r="R549" i="24"/>
  <c r="M548" i="24"/>
  <c r="Q548" i="24"/>
  <c r="N548" i="24"/>
  <c r="R548" i="24"/>
  <c r="M547" i="24"/>
  <c r="Q547" i="24"/>
  <c r="N547" i="24"/>
  <c r="R547" i="24"/>
  <c r="M546" i="24"/>
  <c r="Q546" i="24"/>
  <c r="N546" i="24"/>
  <c r="R546" i="24"/>
  <c r="M545" i="24"/>
  <c r="Q545" i="24"/>
  <c r="N545" i="24"/>
  <c r="R545" i="24"/>
  <c r="M544" i="24"/>
  <c r="Q544" i="24"/>
  <c r="N544" i="24"/>
  <c r="R544" i="24"/>
  <c r="M543" i="24"/>
  <c r="Q543" i="24"/>
  <c r="N543" i="24"/>
  <c r="R543" i="24"/>
  <c r="M542" i="24"/>
  <c r="Q542" i="24"/>
  <c r="N542" i="24"/>
  <c r="R542" i="24"/>
  <c r="N467" i="24"/>
  <c r="R467" i="24"/>
  <c r="N460" i="24"/>
  <c r="O460" i="24"/>
  <c r="Q332" i="24"/>
  <c r="L332" i="24"/>
  <c r="L324" i="24"/>
  <c r="Q324" i="24"/>
  <c r="L315" i="24"/>
  <c r="Q315" i="24"/>
  <c r="O315" i="24"/>
  <c r="O307" i="24"/>
  <c r="L307" i="24"/>
  <c r="Q307" i="24"/>
  <c r="O301" i="24"/>
  <c r="L301" i="24"/>
  <c r="Q301" i="24"/>
  <c r="L293" i="24"/>
  <c r="Q293" i="24"/>
  <c r="O293" i="24"/>
  <c r="L278" i="24"/>
  <c r="N278" i="24"/>
  <c r="R278" i="24"/>
  <c r="L276" i="24"/>
  <c r="N276" i="24"/>
  <c r="K276" i="24" s="1"/>
  <c r="P276" i="24"/>
  <c r="P529" i="24"/>
  <c r="P525" i="24"/>
  <c r="R522" i="24"/>
  <c r="R518" i="24"/>
  <c r="R509" i="24"/>
  <c r="P508" i="24"/>
  <c r="P507" i="24"/>
  <c r="R501" i="24"/>
  <c r="P500" i="24"/>
  <c r="N493" i="24"/>
  <c r="N485" i="24"/>
  <c r="R477" i="24"/>
  <c r="P476" i="24"/>
  <c r="P475" i="24"/>
  <c r="R469" i="24"/>
  <c r="P468" i="24"/>
  <c r="N454" i="24"/>
  <c r="P431" i="24"/>
  <c r="N431" i="24"/>
  <c r="N429" i="24"/>
  <c r="N414" i="24"/>
  <c r="P414" i="24"/>
  <c r="N410" i="24"/>
  <c r="K410" i="24" s="1"/>
  <c r="R407" i="24"/>
  <c r="P406" i="24"/>
  <c r="L400" i="24"/>
  <c r="R394" i="24"/>
  <c r="L341" i="24"/>
  <c r="Q341" i="24"/>
  <c r="O341" i="24"/>
  <c r="Q316" i="24"/>
  <c r="L316" i="24"/>
  <c r="L308" i="24"/>
  <c r="Q308" i="24"/>
  <c r="L299" i="24"/>
  <c r="Q299" i="24"/>
  <c r="O299" i="24"/>
  <c r="O291" i="24"/>
  <c r="L291" i="24"/>
  <c r="Q291" i="24"/>
  <c r="L283" i="24"/>
  <c r="Q283" i="24"/>
  <c r="M283" i="24"/>
  <c r="O283" i="24"/>
  <c r="N275" i="24"/>
  <c r="O275" i="24"/>
  <c r="P275" i="24"/>
  <c r="O529" i="24"/>
  <c r="L522" i="24"/>
  <c r="N520" i="24"/>
  <c r="N513" i="24"/>
  <c r="K513" i="24" s="1"/>
  <c r="L511" i="24"/>
  <c r="P509" i="24"/>
  <c r="O508" i="24"/>
  <c r="P501" i="24"/>
  <c r="R491" i="24"/>
  <c r="P477" i="24"/>
  <c r="P469" i="24"/>
  <c r="N463" i="24"/>
  <c r="L463" i="24"/>
  <c r="L461" i="24"/>
  <c r="P461" i="24"/>
  <c r="N447" i="24"/>
  <c r="M447" i="24"/>
  <c r="R441" i="24"/>
  <c r="R433" i="24"/>
  <c r="L433" i="24"/>
  <c r="P407" i="24"/>
  <c r="N397" i="24"/>
  <c r="O397" i="24"/>
  <c r="O339" i="24"/>
  <c r="L339" i="24"/>
  <c r="Q339" i="24"/>
  <c r="O333" i="24"/>
  <c r="L333" i="24"/>
  <c r="Q333" i="24"/>
  <c r="L325" i="24"/>
  <c r="Q325" i="24"/>
  <c r="O325" i="24"/>
  <c r="P315" i="24"/>
  <c r="P307" i="24"/>
  <c r="P301" i="24"/>
  <c r="Q300" i="24"/>
  <c r="L300" i="24"/>
  <c r="P293" i="24"/>
  <c r="L292" i="24"/>
  <c r="Q292" i="24"/>
  <c r="P530" i="24"/>
  <c r="R526" i="24"/>
  <c r="P517" i="24"/>
  <c r="N509" i="24"/>
  <c r="N501" i="24"/>
  <c r="R493" i="24"/>
  <c r="P491" i="24"/>
  <c r="R485" i="24"/>
  <c r="N477" i="24"/>
  <c r="N469" i="24"/>
  <c r="P460" i="24"/>
  <c r="Q453" i="24"/>
  <c r="N453" i="24"/>
  <c r="N446" i="24"/>
  <c r="N441" i="24"/>
  <c r="N439" i="24"/>
  <c r="Q439" i="24"/>
  <c r="N437" i="24"/>
  <c r="N423" i="24"/>
  <c r="P423" i="24"/>
  <c r="N407" i="24"/>
  <c r="R400" i="24"/>
  <c r="L340" i="24"/>
  <c r="Q340" i="24"/>
  <c r="P332" i="24"/>
  <c r="L331" i="24"/>
  <c r="Q331" i="24"/>
  <c r="O331" i="24"/>
  <c r="P324" i="24"/>
  <c r="O323" i="24"/>
  <c r="L323" i="24"/>
  <c r="Q323" i="24"/>
  <c r="O317" i="24"/>
  <c r="L317" i="24"/>
  <c r="Q317" i="24"/>
  <c r="M315" i="24"/>
  <c r="L309" i="24"/>
  <c r="Q309" i="24"/>
  <c r="O309" i="24"/>
  <c r="M307" i="24"/>
  <c r="M301" i="24"/>
  <c r="M293" i="24"/>
  <c r="R276" i="24"/>
  <c r="P398" i="24"/>
  <c r="Q285" i="24"/>
  <c r="L285" i="24"/>
  <c r="L284" i="24"/>
  <c r="R274" i="24"/>
  <c r="N271" i="24"/>
  <c r="P244" i="24"/>
  <c r="P236" i="24"/>
  <c r="P228" i="24"/>
  <c r="P220" i="24"/>
  <c r="P212" i="24"/>
  <c r="M2045" i="24"/>
  <c r="L2045" i="24"/>
  <c r="Q2045" i="24"/>
  <c r="M2038" i="24"/>
  <c r="Q2038" i="24"/>
  <c r="O2038" i="24"/>
  <c r="M2037" i="24"/>
  <c r="Q2037" i="24"/>
  <c r="L2037" i="24"/>
  <c r="R2037" i="24"/>
  <c r="M2030" i="24"/>
  <c r="Q2030" i="24"/>
  <c r="O2030" i="24"/>
  <c r="M2029" i="24"/>
  <c r="Q2029" i="24"/>
  <c r="L2029" i="24"/>
  <c r="R2029" i="24"/>
  <c r="M2022" i="24"/>
  <c r="Q2022" i="24"/>
  <c r="O2022" i="24"/>
  <c r="M2021" i="24"/>
  <c r="Q2021" i="24"/>
  <c r="L2021" i="24"/>
  <c r="R2021" i="24"/>
  <c r="M2014" i="24"/>
  <c r="Q2014" i="24"/>
  <c r="O2014" i="24"/>
  <c r="M2013" i="24"/>
  <c r="Q2013" i="24"/>
  <c r="L2013" i="24"/>
  <c r="R2013" i="24"/>
  <c r="M2006" i="24"/>
  <c r="Q2006" i="24"/>
  <c r="O2006" i="24"/>
  <c r="M2005" i="24"/>
  <c r="Q2005" i="24"/>
  <c r="L2005" i="24"/>
  <c r="R2005" i="24"/>
  <c r="M1998" i="24"/>
  <c r="Q1998" i="24"/>
  <c r="O1998" i="24"/>
  <c r="M1997" i="24"/>
  <c r="Q1997" i="24"/>
  <c r="L1997" i="24"/>
  <c r="R1997" i="24"/>
  <c r="M1990" i="24"/>
  <c r="Q1990" i="24"/>
  <c r="O1990" i="24"/>
  <c r="M1989" i="24"/>
  <c r="Q1989" i="24"/>
  <c r="L1989" i="24"/>
  <c r="R1989" i="24"/>
  <c r="M1982" i="24"/>
  <c r="Q1982" i="24"/>
  <c r="O1982" i="24"/>
  <c r="M1981" i="24"/>
  <c r="Q1981" i="24"/>
  <c r="L1981" i="24"/>
  <c r="R1981" i="24"/>
  <c r="M1974" i="24"/>
  <c r="Q1974" i="24"/>
  <c r="O1974" i="24"/>
  <c r="M1973" i="24"/>
  <c r="Q1973" i="24"/>
  <c r="L1973" i="24"/>
  <c r="R1973" i="24"/>
  <c r="M1966" i="24"/>
  <c r="Q1966" i="24"/>
  <c r="O1966" i="24"/>
  <c r="M1965" i="24"/>
  <c r="Q1965" i="24"/>
  <c r="L1965" i="24"/>
  <c r="R1965" i="24"/>
  <c r="M1958" i="24"/>
  <c r="Q1958" i="24"/>
  <c r="O1958" i="24"/>
  <c r="M1957" i="24"/>
  <c r="Q1957" i="24"/>
  <c r="L1957" i="24"/>
  <c r="R1957" i="24"/>
  <c r="M1950" i="24"/>
  <c r="Q1950" i="24"/>
  <c r="O1950" i="24"/>
  <c r="M1949" i="24"/>
  <c r="Q1949" i="24"/>
  <c r="L1949" i="24"/>
  <c r="R1949" i="24"/>
  <c r="M1903" i="24"/>
  <c r="Q1903" i="24"/>
  <c r="L1903" i="24"/>
  <c r="R1903" i="24"/>
  <c r="N1903" i="24"/>
  <c r="O1903" i="24"/>
  <c r="M1893" i="24"/>
  <c r="Q1893" i="24"/>
  <c r="O1893" i="24"/>
  <c r="N1893" i="24"/>
  <c r="L1893" i="24"/>
  <c r="P1893" i="24"/>
  <c r="M1877" i="24"/>
  <c r="Q1877" i="24"/>
  <c r="O1877" i="24"/>
  <c r="N1877" i="24"/>
  <c r="L1877" i="24"/>
  <c r="P1877" i="24"/>
  <c r="M1830" i="24"/>
  <c r="Q1830" i="24"/>
  <c r="N1830" i="24"/>
  <c r="L1830" i="24"/>
  <c r="R1830" i="24"/>
  <c r="O1830" i="24"/>
  <c r="P1830" i="24"/>
  <c r="Q1771" i="24"/>
  <c r="N1771" i="24"/>
  <c r="M1771" i="24"/>
  <c r="R1771" i="24"/>
  <c r="N1753" i="24"/>
  <c r="R1753" i="24"/>
  <c r="Q1753" i="24"/>
  <c r="M1753" i="24"/>
  <c r="L1751" i="24"/>
  <c r="N1751" i="24"/>
  <c r="K1751" i="24" s="1"/>
  <c r="O1751" i="24"/>
  <c r="M1751" i="24"/>
  <c r="R1751" i="24"/>
  <c r="M2081" i="24"/>
  <c r="Q2081" i="24"/>
  <c r="M2079" i="24"/>
  <c r="Q2079" i="24"/>
  <c r="M2077" i="24"/>
  <c r="Q2077" i="24"/>
  <c r="M2075" i="24"/>
  <c r="Q2075" i="24"/>
  <c r="M2073" i="24"/>
  <c r="Q2073" i="24"/>
  <c r="M2071" i="24"/>
  <c r="Q2071" i="24"/>
  <c r="M2069" i="24"/>
  <c r="Q2069" i="24"/>
  <c r="M2067" i="24"/>
  <c r="Q2067" i="24"/>
  <c r="M2065" i="24"/>
  <c r="Q2065" i="24"/>
  <c r="M2063" i="24"/>
  <c r="Q2063" i="24"/>
  <c r="M2061" i="24"/>
  <c r="Q2061" i="24"/>
  <c r="M2059" i="24"/>
  <c r="Q2059" i="24"/>
  <c r="M2057" i="24"/>
  <c r="Q2057" i="24"/>
  <c r="M2055" i="24"/>
  <c r="Q2055" i="24"/>
  <c r="M2053" i="24"/>
  <c r="Q2053" i="24"/>
  <c r="M2051" i="24"/>
  <c r="Q2051" i="24"/>
  <c r="M2049" i="24"/>
  <c r="Q2049" i="24"/>
  <c r="M2047" i="24"/>
  <c r="Q2047" i="24"/>
  <c r="P2045" i="24"/>
  <c r="M2044" i="24"/>
  <c r="Q2044" i="24"/>
  <c r="O2044" i="24"/>
  <c r="M2043" i="24"/>
  <c r="Q2043" i="24"/>
  <c r="L2043" i="24"/>
  <c r="R2043" i="24"/>
  <c r="P2038" i="24"/>
  <c r="P2037" i="24"/>
  <c r="M2036" i="24"/>
  <c r="Q2036" i="24"/>
  <c r="O2036" i="24"/>
  <c r="M2035" i="24"/>
  <c r="Q2035" i="24"/>
  <c r="L2035" i="24"/>
  <c r="R2035" i="24"/>
  <c r="P2030" i="24"/>
  <c r="P2029" i="24"/>
  <c r="M2028" i="24"/>
  <c r="Q2028" i="24"/>
  <c r="O2028" i="24"/>
  <c r="M2027" i="24"/>
  <c r="Q2027" i="24"/>
  <c r="L2027" i="24"/>
  <c r="R2027" i="24"/>
  <c r="P2022" i="24"/>
  <c r="P2021" i="24"/>
  <c r="M2020" i="24"/>
  <c r="Q2020" i="24"/>
  <c r="O2020" i="24"/>
  <c r="M2019" i="24"/>
  <c r="Q2019" i="24"/>
  <c r="L2019" i="24"/>
  <c r="R2019" i="24"/>
  <c r="P2014" i="24"/>
  <c r="P2013" i="24"/>
  <c r="M2012" i="24"/>
  <c r="Q2012" i="24"/>
  <c r="O2012" i="24"/>
  <c r="M2011" i="24"/>
  <c r="Q2011" i="24"/>
  <c r="L2011" i="24"/>
  <c r="R2011" i="24"/>
  <c r="P2006" i="24"/>
  <c r="P2005" i="24"/>
  <c r="M2004" i="24"/>
  <c r="Q2004" i="24"/>
  <c r="O2004" i="24"/>
  <c r="M2003" i="24"/>
  <c r="Q2003" i="24"/>
  <c r="L2003" i="24"/>
  <c r="R2003" i="24"/>
  <c r="P1998" i="24"/>
  <c r="P1997" i="24"/>
  <c r="M1996" i="24"/>
  <c r="Q1996" i="24"/>
  <c r="O1996" i="24"/>
  <c r="M1995" i="24"/>
  <c r="Q1995" i="24"/>
  <c r="L1995" i="24"/>
  <c r="R1995" i="24"/>
  <c r="P1990" i="24"/>
  <c r="P1989" i="24"/>
  <c r="M1988" i="24"/>
  <c r="Q1988" i="24"/>
  <c r="O1988" i="24"/>
  <c r="M1987" i="24"/>
  <c r="Q1987" i="24"/>
  <c r="L1987" i="24"/>
  <c r="R1987" i="24"/>
  <c r="P1982" i="24"/>
  <c r="P1981" i="24"/>
  <c r="M1980" i="24"/>
  <c r="Q1980" i="24"/>
  <c r="O1980" i="24"/>
  <c r="M1979" i="24"/>
  <c r="Q1979" i="24"/>
  <c r="L1979" i="24"/>
  <c r="R1979" i="24"/>
  <c r="P1974" i="24"/>
  <c r="P1973" i="24"/>
  <c r="M1972" i="24"/>
  <c r="Q1972" i="24"/>
  <c r="O1972" i="24"/>
  <c r="M1971" i="24"/>
  <c r="Q1971" i="24"/>
  <c r="L1971" i="24"/>
  <c r="R1971" i="24"/>
  <c r="P1966" i="24"/>
  <c r="P1965" i="24"/>
  <c r="M1964" i="24"/>
  <c r="Q1964" i="24"/>
  <c r="O1964" i="24"/>
  <c r="M1963" i="24"/>
  <c r="Q1963" i="24"/>
  <c r="L1963" i="24"/>
  <c r="R1963" i="24"/>
  <c r="P1958" i="24"/>
  <c r="P1957" i="24"/>
  <c r="M1956" i="24"/>
  <c r="Q1956" i="24"/>
  <c r="O1956" i="24"/>
  <c r="M1955" i="24"/>
  <c r="Q1955" i="24"/>
  <c r="L1955" i="24"/>
  <c r="R1955" i="24"/>
  <c r="P1950" i="24"/>
  <c r="P1949" i="24"/>
  <c r="M1948" i="24"/>
  <c r="Q1948" i="24"/>
  <c r="O1948" i="24"/>
  <c r="M1947" i="24"/>
  <c r="Q1947" i="24"/>
  <c r="L1947" i="24"/>
  <c r="R1947" i="24"/>
  <c r="M1945" i="24"/>
  <c r="Q1945" i="24"/>
  <c r="L1945" i="24"/>
  <c r="R1945" i="24"/>
  <c r="N1945" i="24"/>
  <c r="K1945" i="24" s="1"/>
  <c r="M1943" i="24"/>
  <c r="Q1943" i="24"/>
  <c r="L1943" i="24"/>
  <c r="R1943" i="24"/>
  <c r="N1943" i="24"/>
  <c r="M1941" i="24"/>
  <c r="Q1941" i="24"/>
  <c r="L1941" i="24"/>
  <c r="R1941" i="24"/>
  <c r="N1941" i="24"/>
  <c r="M1939" i="24"/>
  <c r="Q1939" i="24"/>
  <c r="L1939" i="24"/>
  <c r="R1939" i="24"/>
  <c r="N1939" i="24"/>
  <c r="M1937" i="24"/>
  <c r="Q1937" i="24"/>
  <c r="L1937" i="24"/>
  <c r="R1937" i="24"/>
  <c r="N1937" i="24"/>
  <c r="K1937" i="24" s="1"/>
  <c r="M1935" i="24"/>
  <c r="Q1935" i="24"/>
  <c r="L1935" i="24"/>
  <c r="R1935" i="24"/>
  <c r="N1935" i="24"/>
  <c r="M1933" i="24"/>
  <c r="Q1933" i="24"/>
  <c r="L1933" i="24"/>
  <c r="R1933" i="24"/>
  <c r="N1933" i="24"/>
  <c r="K1933" i="24" s="1"/>
  <c r="M1931" i="24"/>
  <c r="Q1931" i="24"/>
  <c r="L1931" i="24"/>
  <c r="R1931" i="24"/>
  <c r="N1931" i="24"/>
  <c r="M1929" i="24"/>
  <c r="Q1929" i="24"/>
  <c r="L1929" i="24"/>
  <c r="R1929" i="24"/>
  <c r="N1929" i="24"/>
  <c r="K1929" i="24" s="1"/>
  <c r="M1927" i="24"/>
  <c r="Q1927" i="24"/>
  <c r="L1927" i="24"/>
  <c r="R1927" i="24"/>
  <c r="N1927" i="24"/>
  <c r="K1927" i="24" s="1"/>
  <c r="M1925" i="24"/>
  <c r="Q1925" i="24"/>
  <c r="L1925" i="24"/>
  <c r="R1925" i="24"/>
  <c r="N1925" i="24"/>
  <c r="M1923" i="24"/>
  <c r="Q1923" i="24"/>
  <c r="L1923" i="24"/>
  <c r="R1923" i="24"/>
  <c r="N1923" i="24"/>
  <c r="M1921" i="24"/>
  <c r="Q1921" i="24"/>
  <c r="L1921" i="24"/>
  <c r="R1921" i="24"/>
  <c r="N1921" i="24"/>
  <c r="M1919" i="24"/>
  <c r="Q1919" i="24"/>
  <c r="L1919" i="24"/>
  <c r="R1919" i="24"/>
  <c r="N1919" i="24"/>
  <c r="M1917" i="24"/>
  <c r="Q1917" i="24"/>
  <c r="L1917" i="24"/>
  <c r="R1917" i="24"/>
  <c r="N1917" i="24"/>
  <c r="M1915" i="24"/>
  <c r="Q1915" i="24"/>
  <c r="L1915" i="24"/>
  <c r="R1915" i="24"/>
  <c r="N1915" i="24"/>
  <c r="M1913" i="24"/>
  <c r="Q1913" i="24"/>
  <c r="L1913" i="24"/>
  <c r="R1913" i="24"/>
  <c r="N1913" i="24"/>
  <c r="K1913" i="24" s="1"/>
  <c r="M1911" i="24"/>
  <c r="Q1911" i="24"/>
  <c r="L1911" i="24"/>
  <c r="R1911" i="24"/>
  <c r="N1911" i="24"/>
  <c r="M1909" i="24"/>
  <c r="Q1909" i="24"/>
  <c r="L1909" i="24"/>
  <c r="R1909" i="24"/>
  <c r="N1909" i="24"/>
  <c r="M1907" i="24"/>
  <c r="Q1907" i="24"/>
  <c r="L1907" i="24"/>
  <c r="R1907" i="24"/>
  <c r="N1907" i="24"/>
  <c r="M1901" i="24"/>
  <c r="Q1901" i="24"/>
  <c r="L1901" i="24"/>
  <c r="R1901" i="24"/>
  <c r="O1901" i="24"/>
  <c r="P1901" i="24"/>
  <c r="M1899" i="24"/>
  <c r="Q1899" i="24"/>
  <c r="O1899" i="24"/>
  <c r="P1899" i="24"/>
  <c r="N1899" i="24"/>
  <c r="R1899" i="24"/>
  <c r="M1895" i="24"/>
  <c r="Q1895" i="24"/>
  <c r="O1895" i="24"/>
  <c r="J1895" i="24" s="1"/>
  <c r="L1895" i="24"/>
  <c r="P1895" i="24"/>
  <c r="R1895" i="24"/>
  <c r="M1883" i="24"/>
  <c r="Q1883" i="24"/>
  <c r="O1883" i="24"/>
  <c r="P1883" i="24"/>
  <c r="N1883" i="24"/>
  <c r="R1883" i="24"/>
  <c r="M1879" i="24"/>
  <c r="Q1879" i="24"/>
  <c r="O1879" i="24"/>
  <c r="L1879" i="24"/>
  <c r="P1879" i="24"/>
  <c r="R1879" i="24"/>
  <c r="M1867" i="24"/>
  <c r="Q1867" i="24"/>
  <c r="O1867" i="24"/>
  <c r="P1867" i="24"/>
  <c r="N1867" i="24"/>
  <c r="R1867" i="24"/>
  <c r="M1863" i="24"/>
  <c r="Q1863" i="24"/>
  <c r="O1863" i="24"/>
  <c r="K1863" i="24" s="1"/>
  <c r="L1863" i="24"/>
  <c r="P1863" i="24"/>
  <c r="R1863" i="24"/>
  <c r="M1860" i="24"/>
  <c r="Q1860" i="24"/>
  <c r="N1860" i="24"/>
  <c r="L1860" i="24"/>
  <c r="R1860" i="24"/>
  <c r="P1860" i="24"/>
  <c r="O1860" i="24"/>
  <c r="M1858" i="24"/>
  <c r="Q1858" i="24"/>
  <c r="N1858" i="24"/>
  <c r="L1858" i="24"/>
  <c r="R1858" i="24"/>
  <c r="P1858" i="24"/>
  <c r="M1774" i="24"/>
  <c r="Q1774" i="24"/>
  <c r="M1770" i="24"/>
  <c r="Q1770" i="24"/>
  <c r="P2091" i="24"/>
  <c r="O2460" i="24"/>
  <c r="J2460" i="24" s="1"/>
  <c r="O2455" i="24"/>
  <c r="O2452" i="24"/>
  <c r="O2448" i="24"/>
  <c r="O2446" i="24"/>
  <c r="O2445" i="24"/>
  <c r="O2441" i="24"/>
  <c r="O2437" i="24"/>
  <c r="K2437" i="24" s="1"/>
  <c r="O2436" i="24"/>
  <c r="O2434" i="24"/>
  <c r="O2432" i="24"/>
  <c r="O2430" i="24"/>
  <c r="O2429" i="24"/>
  <c r="O2420" i="24"/>
  <c r="O2415" i="24"/>
  <c r="K2415" i="24" s="1"/>
  <c r="O2412" i="24"/>
  <c r="J2412" i="24" s="1"/>
  <c r="O2403" i="24"/>
  <c r="O2399" i="24"/>
  <c r="O2392" i="24"/>
  <c r="K2392" i="24" s="1"/>
  <c r="O2390" i="24"/>
  <c r="K2390" i="24" s="1"/>
  <c r="O2384" i="24"/>
  <c r="J2384" i="24" s="1"/>
  <c r="O2379" i="24"/>
  <c r="O2377" i="24"/>
  <c r="O2376" i="24"/>
  <c r="J2376" i="24" s="1"/>
  <c r="O2367" i="24"/>
  <c r="O2366" i="24"/>
  <c r="O2364" i="24"/>
  <c r="K2364" i="24" s="1"/>
  <c r="O2363" i="24"/>
  <c r="O2329" i="24"/>
  <c r="O2318" i="24"/>
  <c r="O2313" i="24"/>
  <c r="O2309" i="24"/>
  <c r="O2304" i="24"/>
  <c r="O2297" i="24"/>
  <c r="O2295" i="24"/>
  <c r="J2295" i="24" s="1"/>
  <c r="O2289" i="24"/>
  <c r="O2285" i="24"/>
  <c r="O2284" i="24"/>
  <c r="O2280" i="24"/>
  <c r="O2276" i="24"/>
  <c r="O2272" i="24"/>
  <c r="O2268" i="24"/>
  <c r="O2267" i="24"/>
  <c r="O2263" i="24"/>
  <c r="K2263" i="24" s="1"/>
  <c r="O2258" i="24"/>
  <c r="O2252" i="24"/>
  <c r="O2251" i="24"/>
  <c r="O2247" i="24"/>
  <c r="O2242" i="24"/>
  <c r="O2238" i="24"/>
  <c r="O2236" i="24"/>
  <c r="K2236" i="24" s="1"/>
  <c r="O2235" i="24"/>
  <c r="O2233" i="24"/>
  <c r="O2232" i="24"/>
  <c r="O2230" i="24"/>
  <c r="O2228" i="24"/>
  <c r="J2228" i="24" s="1"/>
  <c r="O2226" i="24"/>
  <c r="K2226" i="24" s="1"/>
  <c r="O2225" i="24"/>
  <c r="O2221" i="24"/>
  <c r="O2219" i="24"/>
  <c r="O2218" i="24"/>
  <c r="O2213" i="24"/>
  <c r="O2212" i="24"/>
  <c r="O2210" i="24"/>
  <c r="O2209" i="24"/>
  <c r="O2198" i="24"/>
  <c r="O2181" i="24"/>
  <c r="J2181" i="24" s="1"/>
  <c r="O2177" i="24"/>
  <c r="O2176" i="24"/>
  <c r="O2171" i="24"/>
  <c r="O2167" i="24"/>
  <c r="O2161" i="24"/>
  <c r="O2160" i="24"/>
  <c r="O2150" i="24"/>
  <c r="O2148" i="24"/>
  <c r="O2143" i="24"/>
  <c r="O2142" i="24"/>
  <c r="O2135" i="24"/>
  <c r="O2133" i="24"/>
  <c r="K2133" i="24" s="1"/>
  <c r="O2122" i="24"/>
  <c r="J2122" i="24" s="1"/>
  <c r="O2121" i="24"/>
  <c r="O2119" i="24"/>
  <c r="O2118" i="24"/>
  <c r="K2118" i="24" s="1"/>
  <c r="O2113" i="24"/>
  <c r="J2113" i="24" s="1"/>
  <c r="O2111" i="24"/>
  <c r="O2110" i="24"/>
  <c r="O2108" i="24"/>
  <c r="K2108" i="24" s="1"/>
  <c r="O2101" i="24"/>
  <c r="O2099" i="24"/>
  <c r="J2099" i="24" s="1"/>
  <c r="O2098" i="24"/>
  <c r="O2094" i="24"/>
  <c r="O2091" i="24"/>
  <c r="O2081" i="24"/>
  <c r="O2077" i="24"/>
  <c r="O2075" i="24"/>
  <c r="O2073" i="24"/>
  <c r="O2071" i="24"/>
  <c r="O2069" i="24"/>
  <c r="O2067" i="24"/>
  <c r="O2065" i="24"/>
  <c r="O2063" i="24"/>
  <c r="O2061" i="24"/>
  <c r="O2059" i="24"/>
  <c r="O2057" i="24"/>
  <c r="O2055" i="24"/>
  <c r="O2053" i="24"/>
  <c r="O2051" i="24"/>
  <c r="O2049" i="24"/>
  <c r="O2047" i="24"/>
  <c r="O2045" i="24"/>
  <c r="P2044" i="24"/>
  <c r="P2043" i="24"/>
  <c r="M2042" i="24"/>
  <c r="Q2042" i="24"/>
  <c r="O2042" i="24"/>
  <c r="M2041" i="24"/>
  <c r="Q2041" i="24"/>
  <c r="L2041" i="24"/>
  <c r="R2041" i="24"/>
  <c r="N2038" i="24"/>
  <c r="O2037" i="24"/>
  <c r="P2036" i="24"/>
  <c r="P2035" i="24"/>
  <c r="M2034" i="24"/>
  <c r="Q2034" i="24"/>
  <c r="O2034" i="24"/>
  <c r="M2033" i="24"/>
  <c r="Q2033" i="24"/>
  <c r="J2033" i="24" s="1"/>
  <c r="L2033" i="24"/>
  <c r="R2033" i="24"/>
  <c r="N2030" i="24"/>
  <c r="J2030" i="24" s="1"/>
  <c r="O2029" i="24"/>
  <c r="P2028" i="24"/>
  <c r="P2027" i="24"/>
  <c r="M2026" i="24"/>
  <c r="Q2026" i="24"/>
  <c r="O2026" i="24"/>
  <c r="M2025" i="24"/>
  <c r="Q2025" i="24"/>
  <c r="L2025" i="24"/>
  <c r="R2025" i="24"/>
  <c r="N2022" i="24"/>
  <c r="O2021" i="24"/>
  <c r="P2020" i="24"/>
  <c r="P2019" i="24"/>
  <c r="M2018" i="24"/>
  <c r="Q2018" i="24"/>
  <c r="O2018" i="24"/>
  <c r="M2017" i="24"/>
  <c r="Q2017" i="24"/>
  <c r="L2017" i="24"/>
  <c r="R2017" i="24"/>
  <c r="N2014" i="24"/>
  <c r="J2014" i="24" s="1"/>
  <c r="O2013" i="24"/>
  <c r="P2012" i="24"/>
  <c r="P2011" i="24"/>
  <c r="M2010" i="24"/>
  <c r="Q2010" i="24"/>
  <c r="O2010" i="24"/>
  <c r="M2009" i="24"/>
  <c r="Q2009" i="24"/>
  <c r="L2009" i="24"/>
  <c r="R2009" i="24"/>
  <c r="N2006" i="24"/>
  <c r="O2005" i="24"/>
  <c r="P2004" i="24"/>
  <c r="P2003" i="24"/>
  <c r="M2002" i="24"/>
  <c r="Q2002" i="24"/>
  <c r="O2002" i="24"/>
  <c r="M2001" i="24"/>
  <c r="Q2001" i="24"/>
  <c r="J2001" i="24" s="1"/>
  <c r="L2001" i="24"/>
  <c r="R2001" i="24"/>
  <c r="N1998" i="24"/>
  <c r="O1997" i="24"/>
  <c r="P1996" i="24"/>
  <c r="P1995" i="24"/>
  <c r="M1994" i="24"/>
  <c r="Q1994" i="24"/>
  <c r="O1994" i="24"/>
  <c r="M1993" i="24"/>
  <c r="Q1993" i="24"/>
  <c r="L1993" i="24"/>
  <c r="R1993" i="24"/>
  <c r="N1990" i="24"/>
  <c r="O1989" i="24"/>
  <c r="P1988" i="24"/>
  <c r="P1987" i="24"/>
  <c r="M1986" i="24"/>
  <c r="Q1986" i="24"/>
  <c r="O1986" i="24"/>
  <c r="M1985" i="24"/>
  <c r="Q1985" i="24"/>
  <c r="L1985" i="24"/>
  <c r="R1985" i="24"/>
  <c r="N1982" i="24"/>
  <c r="J1982" i="24" s="1"/>
  <c r="O1981" i="24"/>
  <c r="P1980" i="24"/>
  <c r="P1979" i="24"/>
  <c r="M1978" i="24"/>
  <c r="Q1978" i="24"/>
  <c r="O1978" i="24"/>
  <c r="M1977" i="24"/>
  <c r="Q1977" i="24"/>
  <c r="L1977" i="24"/>
  <c r="R1977" i="24"/>
  <c r="N1974" i="24"/>
  <c r="O1973" i="24"/>
  <c r="P1972" i="24"/>
  <c r="P1971" i="24"/>
  <c r="M1970" i="24"/>
  <c r="Q1970" i="24"/>
  <c r="O1970" i="24"/>
  <c r="M1969" i="24"/>
  <c r="Q1969" i="24"/>
  <c r="K1969" i="24" s="1"/>
  <c r="L1969" i="24"/>
  <c r="R1969" i="24"/>
  <c r="N1966" i="24"/>
  <c r="O1965" i="24"/>
  <c r="P1964" i="24"/>
  <c r="P1963" i="24"/>
  <c r="M1962" i="24"/>
  <c r="Q1962" i="24"/>
  <c r="O1962" i="24"/>
  <c r="M1961" i="24"/>
  <c r="Q1961" i="24"/>
  <c r="L1961" i="24"/>
  <c r="R1961" i="24"/>
  <c r="N1958" i="24"/>
  <c r="J1958" i="24" s="1"/>
  <c r="O1957" i="24"/>
  <c r="P1956" i="24"/>
  <c r="P1955" i="24"/>
  <c r="M1954" i="24"/>
  <c r="Q1954" i="24"/>
  <c r="O1954" i="24"/>
  <c r="M1953" i="24"/>
  <c r="Q1953" i="24"/>
  <c r="L1953" i="24"/>
  <c r="R1953" i="24"/>
  <c r="N1950" i="24"/>
  <c r="J1950" i="24" s="1"/>
  <c r="O1949" i="24"/>
  <c r="P1948" i="24"/>
  <c r="P1947" i="24"/>
  <c r="M1904" i="24"/>
  <c r="Q1904" i="24"/>
  <c r="O1904" i="24"/>
  <c r="L1904" i="24"/>
  <c r="N1904" i="24"/>
  <c r="K1904" i="24" s="1"/>
  <c r="M1898" i="24"/>
  <c r="Q1898" i="24"/>
  <c r="L1898" i="24"/>
  <c r="R1898" i="24"/>
  <c r="P1898" i="24"/>
  <c r="N1898" i="24"/>
  <c r="O1898" i="24"/>
  <c r="M1894" i="24"/>
  <c r="Q1894" i="24"/>
  <c r="L1894" i="24"/>
  <c r="R1894" i="24"/>
  <c r="N1894" i="24"/>
  <c r="K1894" i="24" s="1"/>
  <c r="O1894" i="24"/>
  <c r="P1894" i="24"/>
  <c r="M1882" i="24"/>
  <c r="Q1882" i="24"/>
  <c r="L1882" i="24"/>
  <c r="R1882" i="24"/>
  <c r="P1882" i="24"/>
  <c r="N1882" i="24"/>
  <c r="K1882" i="24" s="1"/>
  <c r="O1882" i="24"/>
  <c r="M1878" i="24"/>
  <c r="Q1878" i="24"/>
  <c r="L1878" i="24"/>
  <c r="R1878" i="24"/>
  <c r="N1878" i="24"/>
  <c r="O1878" i="24"/>
  <c r="P1878" i="24"/>
  <c r="M1866" i="24"/>
  <c r="Q1866" i="24"/>
  <c r="L1866" i="24"/>
  <c r="R1866" i="24"/>
  <c r="P1866" i="24"/>
  <c r="N1866" i="24"/>
  <c r="O1866" i="24"/>
  <c r="M1862" i="24"/>
  <c r="Q1862" i="24"/>
  <c r="L1862" i="24"/>
  <c r="R1862" i="24"/>
  <c r="N1862" i="24"/>
  <c r="K1862" i="24" s="1"/>
  <c r="O1862" i="24"/>
  <c r="P1862" i="24"/>
  <c r="M1844" i="24"/>
  <c r="Q1844" i="24"/>
  <c r="N1844" i="24"/>
  <c r="L1844" i="24"/>
  <c r="R1844" i="24"/>
  <c r="P1844" i="24"/>
  <c r="O1844" i="24"/>
  <c r="M1842" i="24"/>
  <c r="Q1842" i="24"/>
  <c r="N1842" i="24"/>
  <c r="K1842" i="24" s="1"/>
  <c r="L1842" i="24"/>
  <c r="R1842" i="24"/>
  <c r="P1842" i="24"/>
  <c r="M1818" i="24"/>
  <c r="Q1818" i="24"/>
  <c r="N1801" i="24"/>
  <c r="R1801" i="24"/>
  <c r="Q1801" i="24"/>
  <c r="M1801" i="24"/>
  <c r="M1794" i="24"/>
  <c r="Q1794" i="24"/>
  <c r="M1780" i="24"/>
  <c r="Q1780" i="24"/>
  <c r="M2089" i="24"/>
  <c r="Q2089" i="24"/>
  <c r="M2087" i="24"/>
  <c r="Q2087" i="24"/>
  <c r="M2085" i="24"/>
  <c r="Q2085" i="24"/>
  <c r="M2083" i="24"/>
  <c r="Q2083" i="24"/>
  <c r="P2081" i="24"/>
  <c r="O2504" i="24"/>
  <c r="K2504" i="24" s="1"/>
  <c r="O2502" i="24"/>
  <c r="O2500" i="24"/>
  <c r="J2500" i="24" s="1"/>
  <c r="O2498" i="24"/>
  <c r="O2495" i="24"/>
  <c r="O2493" i="24"/>
  <c r="O2491" i="24"/>
  <c r="O2489" i="24"/>
  <c r="O2487" i="24"/>
  <c r="K2487" i="24" s="1"/>
  <c r="O2485" i="24"/>
  <c r="O2482" i="24"/>
  <c r="O2479" i="24"/>
  <c r="O2477" i="24"/>
  <c r="O2474" i="24"/>
  <c r="O2471" i="24"/>
  <c r="O2469" i="24"/>
  <c r="O2466" i="24"/>
  <c r="O2463" i="24"/>
  <c r="O2461" i="24"/>
  <c r="O2459" i="24"/>
  <c r="O2456" i="24"/>
  <c r="J2456" i="24" s="1"/>
  <c r="O2453" i="24"/>
  <c r="O2451" i="24"/>
  <c r="O2449" i="24"/>
  <c r="O2447" i="24"/>
  <c r="O2444" i="24"/>
  <c r="O2442" i="24"/>
  <c r="O2440" i="24"/>
  <c r="O2438" i="24"/>
  <c r="J2438" i="24" s="1"/>
  <c r="O2435" i="24"/>
  <c r="O2433" i="24"/>
  <c r="O2431" i="24"/>
  <c r="J2431" i="24" s="1"/>
  <c r="O2428" i="24"/>
  <c r="O2425" i="24"/>
  <c r="O2423" i="24"/>
  <c r="O2421" i="24"/>
  <c r="O2419" i="24"/>
  <c r="J2419" i="24" s="1"/>
  <c r="O2416" i="24"/>
  <c r="O2413" i="24"/>
  <c r="O2411" i="24"/>
  <c r="O2408" i="24"/>
  <c r="O2405" i="24"/>
  <c r="K2405" i="24" s="1"/>
  <c r="O2402" i="24"/>
  <c r="O2400" i="24"/>
  <c r="O2398" i="24"/>
  <c r="O2396" i="24"/>
  <c r="O2393" i="24"/>
  <c r="J2393" i="24" s="1"/>
  <c r="O2391" i="24"/>
  <c r="K2391" i="24" s="1"/>
  <c r="O2389" i="24"/>
  <c r="O2387" i="24"/>
  <c r="O2385" i="24"/>
  <c r="O2383" i="24"/>
  <c r="J2383" i="24" s="1"/>
  <c r="O2380" i="24"/>
  <c r="J2380" i="24" s="1"/>
  <c r="O2378" i="24"/>
  <c r="K2378" i="24" s="1"/>
  <c r="O2375" i="24"/>
  <c r="O2373" i="24"/>
  <c r="O2371" i="24"/>
  <c r="O2368" i="24"/>
  <c r="K2368" i="24" s="1"/>
  <c r="O2365" i="24"/>
  <c r="O2362" i="24"/>
  <c r="J2362" i="24" s="1"/>
  <c r="O2360" i="24"/>
  <c r="O2358" i="24"/>
  <c r="O2356" i="24"/>
  <c r="O2354" i="24"/>
  <c r="O2351" i="24"/>
  <c r="J2351" i="24" s="1"/>
  <c r="O2349" i="24"/>
  <c r="O2346" i="24"/>
  <c r="O2344" i="24"/>
  <c r="O2341" i="24"/>
  <c r="O2338" i="24"/>
  <c r="O2335" i="24"/>
  <c r="O2332" i="24"/>
  <c r="O2330" i="24"/>
  <c r="J2330" i="24" s="1"/>
  <c r="O2327" i="24"/>
  <c r="O2324" i="24"/>
  <c r="O2321" i="24"/>
  <c r="K2321" i="24" s="1"/>
  <c r="O2319" i="24"/>
  <c r="O2317" i="24"/>
  <c r="O2314" i="24"/>
  <c r="O2310" i="24"/>
  <c r="O2308" i="24"/>
  <c r="O2305" i="24"/>
  <c r="O2303" i="24"/>
  <c r="O2300" i="24"/>
  <c r="O2298" i="24"/>
  <c r="J2298" i="24" s="1"/>
  <c r="O2296" i="24"/>
  <c r="O2294" i="24"/>
  <c r="O2292" i="24"/>
  <c r="K2292" i="24" s="1"/>
  <c r="O2290" i="24"/>
  <c r="O2286" i="24"/>
  <c r="J2286" i="24" s="1"/>
  <c r="O2283" i="24"/>
  <c r="O2281" i="24"/>
  <c r="O2279" i="24"/>
  <c r="O2277" i="24"/>
  <c r="O2275" i="24"/>
  <c r="O2273" i="24"/>
  <c r="K2273" i="24" s="1"/>
  <c r="O2271" i="24"/>
  <c r="O2269" i="24"/>
  <c r="O2266" i="24"/>
  <c r="O2264" i="24"/>
  <c r="O2262" i="24"/>
  <c r="O2259" i="24"/>
  <c r="J2259" i="24" s="1"/>
  <c r="O2256" i="24"/>
  <c r="J2256" i="24" s="1"/>
  <c r="O2253" i="24"/>
  <c r="J2253" i="24" s="1"/>
  <c r="O2250" i="24"/>
  <c r="J2250" i="24" s="1"/>
  <c r="O2248" i="24"/>
  <c r="J2248" i="24" s="1"/>
  <c r="O2245" i="24"/>
  <c r="O2243" i="24"/>
  <c r="J2243" i="24" s="1"/>
  <c r="O2241" i="24"/>
  <c r="K2241" i="24" s="1"/>
  <c r="O2239" i="24"/>
  <c r="K2239" i="24" s="1"/>
  <c r="O2237" i="24"/>
  <c r="O2234" i="24"/>
  <c r="O2231" i="24"/>
  <c r="O2229" i="24"/>
  <c r="J2229" i="24" s="1"/>
  <c r="O2227" i="24"/>
  <c r="O2224" i="24"/>
  <c r="J2224" i="24" s="1"/>
  <c r="O2222" i="24"/>
  <c r="J2222" i="24" s="1"/>
  <c r="O2220" i="24"/>
  <c r="J2220" i="24" s="1"/>
  <c r="O2217" i="24"/>
  <c r="O2214" i="24"/>
  <c r="J2214" i="24" s="1"/>
  <c r="O2211" i="24"/>
  <c r="O2208" i="24"/>
  <c r="O2206" i="24"/>
  <c r="O2204" i="24"/>
  <c r="O2201" i="24"/>
  <c r="J2201" i="24" s="1"/>
  <c r="O2199" i="24"/>
  <c r="O2197" i="24"/>
  <c r="O2195" i="24"/>
  <c r="O2193" i="24"/>
  <c r="J2193" i="24" s="1"/>
  <c r="O2190" i="24"/>
  <c r="O2188" i="24"/>
  <c r="O2186" i="24"/>
  <c r="J2186" i="24" s="1"/>
  <c r="O2184" i="24"/>
  <c r="O2182" i="24"/>
  <c r="K2182" i="24" s="1"/>
  <c r="O2180" i="24"/>
  <c r="O2178" i="24"/>
  <c r="K2178" i="24" s="1"/>
  <c r="O2175" i="24"/>
  <c r="O2172" i="24"/>
  <c r="O2170" i="24"/>
  <c r="O2168" i="24"/>
  <c r="O2165" i="24"/>
  <c r="O2162" i="24"/>
  <c r="O2159" i="24"/>
  <c r="O2156" i="24"/>
  <c r="O2153" i="24"/>
  <c r="J2153" i="24" s="1"/>
  <c r="O2151" i="24"/>
  <c r="O2149" i="24"/>
  <c r="O2147" i="24"/>
  <c r="O2144" i="24"/>
  <c r="O2141" i="24"/>
  <c r="K2141" i="24" s="1"/>
  <c r="O2138" i="24"/>
  <c r="O2136" i="24"/>
  <c r="O2134" i="24"/>
  <c r="O2131" i="24"/>
  <c r="K2131" i="24" s="1"/>
  <c r="O2128" i="24"/>
  <c r="O2126" i="24"/>
  <c r="J2126" i="24" s="1"/>
  <c r="O2123" i="24"/>
  <c r="O2120" i="24"/>
  <c r="O2117" i="24"/>
  <c r="O2114" i="24"/>
  <c r="O2112" i="24"/>
  <c r="J2112" i="24" s="1"/>
  <c r="O2109" i="24"/>
  <c r="J2109" i="24" s="1"/>
  <c r="O2106" i="24"/>
  <c r="O2104" i="24"/>
  <c r="K2104" i="24" s="1"/>
  <c r="O2102" i="24"/>
  <c r="K2102" i="24" s="1"/>
  <c r="O2100" i="24"/>
  <c r="K2100" i="24" s="1"/>
  <c r="O2096" i="24"/>
  <c r="K2096" i="24" s="1"/>
  <c r="O2095" i="24"/>
  <c r="O2079" i="24"/>
  <c r="R2504" i="24"/>
  <c r="R2503" i="24"/>
  <c r="R2502" i="24"/>
  <c r="R2501" i="24"/>
  <c r="R2500" i="24"/>
  <c r="R2499" i="24"/>
  <c r="R2498" i="24"/>
  <c r="R2497" i="24"/>
  <c r="R2496" i="24"/>
  <c r="R2495" i="24"/>
  <c r="R2494" i="24"/>
  <c r="R2493" i="24"/>
  <c r="R2492" i="24"/>
  <c r="R2491" i="24"/>
  <c r="R2490" i="24"/>
  <c r="R2489" i="24"/>
  <c r="R2488" i="24"/>
  <c r="R2487" i="24"/>
  <c r="R2486" i="24"/>
  <c r="R2485" i="24"/>
  <c r="R2484" i="24"/>
  <c r="R2483" i="24"/>
  <c r="R2482" i="24"/>
  <c r="R2481" i="24"/>
  <c r="R2480" i="24"/>
  <c r="R2479" i="24"/>
  <c r="R2478" i="24"/>
  <c r="R2477" i="24"/>
  <c r="R2476" i="24"/>
  <c r="R2475" i="24"/>
  <c r="R2474" i="24"/>
  <c r="R2473" i="24"/>
  <c r="R2472" i="24"/>
  <c r="R2471" i="24"/>
  <c r="R2470" i="24"/>
  <c r="R2469" i="24"/>
  <c r="R2468" i="24"/>
  <c r="R2467" i="24"/>
  <c r="R2466" i="24"/>
  <c r="R2465" i="24"/>
  <c r="R2464" i="24"/>
  <c r="R2463" i="24"/>
  <c r="R2462" i="24"/>
  <c r="R2461" i="24"/>
  <c r="R2460" i="24"/>
  <c r="R2459" i="24"/>
  <c r="R2458" i="24"/>
  <c r="R2457" i="24"/>
  <c r="R2456" i="24"/>
  <c r="R2455" i="24"/>
  <c r="R2454" i="24"/>
  <c r="R2453" i="24"/>
  <c r="R2452" i="24"/>
  <c r="R2451" i="24"/>
  <c r="R2450" i="24"/>
  <c r="R2449" i="24"/>
  <c r="R2448" i="24"/>
  <c r="R2447" i="24"/>
  <c r="R2446" i="24"/>
  <c r="R2445" i="24"/>
  <c r="R2444" i="24"/>
  <c r="R2443" i="24"/>
  <c r="R2442" i="24"/>
  <c r="R2441" i="24"/>
  <c r="R2440" i="24"/>
  <c r="R2439" i="24"/>
  <c r="R2438" i="24"/>
  <c r="R2437" i="24"/>
  <c r="R2436" i="24"/>
  <c r="R2435" i="24"/>
  <c r="R2434" i="24"/>
  <c r="R2433" i="24"/>
  <c r="R2432" i="24"/>
  <c r="R2431" i="24"/>
  <c r="R2430" i="24"/>
  <c r="R2429" i="24"/>
  <c r="R2428" i="24"/>
  <c r="R2427" i="24"/>
  <c r="R2426" i="24"/>
  <c r="R2425" i="24"/>
  <c r="R2424" i="24"/>
  <c r="R2423" i="24"/>
  <c r="R2422" i="24"/>
  <c r="R2421" i="24"/>
  <c r="R2420" i="24"/>
  <c r="R2419" i="24"/>
  <c r="R2418" i="24"/>
  <c r="R2417" i="24"/>
  <c r="R2416" i="24"/>
  <c r="R2415" i="24"/>
  <c r="R2414" i="24"/>
  <c r="R2413" i="24"/>
  <c r="R2412" i="24"/>
  <c r="R2411" i="24"/>
  <c r="R2410" i="24"/>
  <c r="R2409" i="24"/>
  <c r="R2408" i="24"/>
  <c r="R2407" i="24"/>
  <c r="R2406" i="24"/>
  <c r="R2405" i="24"/>
  <c r="R2404" i="24"/>
  <c r="R2403" i="24"/>
  <c r="R2402" i="24"/>
  <c r="R2401" i="24"/>
  <c r="R2400" i="24"/>
  <c r="R2399" i="24"/>
  <c r="R2398" i="24"/>
  <c r="R2397" i="24"/>
  <c r="R2396" i="24"/>
  <c r="R2395" i="24"/>
  <c r="R2394" i="24"/>
  <c r="R2393" i="24"/>
  <c r="R2392" i="24"/>
  <c r="R2391" i="24"/>
  <c r="R2390" i="24"/>
  <c r="R2389" i="24"/>
  <c r="R2388" i="24"/>
  <c r="R2387" i="24"/>
  <c r="R2386" i="24"/>
  <c r="R2385" i="24"/>
  <c r="R2384" i="24"/>
  <c r="R2383" i="24"/>
  <c r="R2382" i="24"/>
  <c r="R2381" i="24"/>
  <c r="R2380" i="24"/>
  <c r="R2379" i="24"/>
  <c r="R2378" i="24"/>
  <c r="R2377" i="24"/>
  <c r="R2376" i="24"/>
  <c r="R2375" i="24"/>
  <c r="R2374" i="24"/>
  <c r="R2373" i="24"/>
  <c r="R2372" i="24"/>
  <c r="R2371" i="24"/>
  <c r="R2370" i="24"/>
  <c r="R2369" i="24"/>
  <c r="R2368" i="24"/>
  <c r="R2367" i="24"/>
  <c r="R2366" i="24"/>
  <c r="R2365" i="24"/>
  <c r="R2364" i="24"/>
  <c r="R2363" i="24"/>
  <c r="R2362" i="24"/>
  <c r="R2361" i="24"/>
  <c r="R2360" i="24"/>
  <c r="R2359" i="24"/>
  <c r="R2358" i="24"/>
  <c r="R2357" i="24"/>
  <c r="R2356" i="24"/>
  <c r="R2355" i="24"/>
  <c r="R2354" i="24"/>
  <c r="R2353" i="24"/>
  <c r="R2352" i="24"/>
  <c r="R2351" i="24"/>
  <c r="R2350" i="24"/>
  <c r="R2349" i="24"/>
  <c r="R2348" i="24"/>
  <c r="R2347" i="24"/>
  <c r="R2346" i="24"/>
  <c r="R2345" i="24"/>
  <c r="R2344" i="24"/>
  <c r="R2343" i="24"/>
  <c r="R2342" i="24"/>
  <c r="R2341" i="24"/>
  <c r="R2340" i="24"/>
  <c r="R2339" i="24"/>
  <c r="R2338" i="24"/>
  <c r="R2337" i="24"/>
  <c r="R2336" i="24"/>
  <c r="R2335" i="24"/>
  <c r="R2334" i="24"/>
  <c r="R2333" i="24"/>
  <c r="R2332" i="24"/>
  <c r="R2331" i="24"/>
  <c r="R2330" i="24"/>
  <c r="R2329" i="24"/>
  <c r="R2328" i="24"/>
  <c r="R2327" i="24"/>
  <c r="R2326" i="24"/>
  <c r="R2325" i="24"/>
  <c r="R2324" i="24"/>
  <c r="R2323" i="24"/>
  <c r="R2322" i="24"/>
  <c r="R2321" i="24"/>
  <c r="R2320" i="24"/>
  <c r="R2319" i="24"/>
  <c r="R2318" i="24"/>
  <c r="R2317" i="24"/>
  <c r="R2316" i="24"/>
  <c r="R2315" i="24"/>
  <c r="R2314" i="24"/>
  <c r="R2313" i="24"/>
  <c r="R2312" i="24"/>
  <c r="R2311" i="24"/>
  <c r="R2310" i="24"/>
  <c r="R2309" i="24"/>
  <c r="R2308" i="24"/>
  <c r="R2307" i="24"/>
  <c r="R2306" i="24"/>
  <c r="R2305" i="24"/>
  <c r="R2304" i="24"/>
  <c r="R2303" i="24"/>
  <c r="R2302" i="24"/>
  <c r="R2301" i="24"/>
  <c r="R2300" i="24"/>
  <c r="R2299" i="24"/>
  <c r="R2298" i="24"/>
  <c r="R2297" i="24"/>
  <c r="R2296" i="24"/>
  <c r="R2295" i="24"/>
  <c r="R2294" i="24"/>
  <c r="R2293" i="24"/>
  <c r="R2292" i="24"/>
  <c r="R2291" i="24"/>
  <c r="R2290" i="24"/>
  <c r="R2289" i="24"/>
  <c r="R2288" i="24"/>
  <c r="R2287" i="24"/>
  <c r="R2286" i="24"/>
  <c r="R2285" i="24"/>
  <c r="R2284" i="24"/>
  <c r="R2283" i="24"/>
  <c r="R2282" i="24"/>
  <c r="R2281" i="24"/>
  <c r="R2280" i="24"/>
  <c r="R2279" i="24"/>
  <c r="R2278" i="24"/>
  <c r="R2277" i="24"/>
  <c r="R2276" i="24"/>
  <c r="R2275" i="24"/>
  <c r="R2274" i="24"/>
  <c r="R2273" i="24"/>
  <c r="R2272" i="24"/>
  <c r="R2271" i="24"/>
  <c r="R2270" i="24"/>
  <c r="R2269" i="24"/>
  <c r="R2268" i="24"/>
  <c r="R2267" i="24"/>
  <c r="R2266" i="24"/>
  <c r="R2265" i="24"/>
  <c r="R2264" i="24"/>
  <c r="R2263" i="24"/>
  <c r="R2262" i="24"/>
  <c r="R2261" i="24"/>
  <c r="R2260" i="24"/>
  <c r="R2259" i="24"/>
  <c r="R2258" i="24"/>
  <c r="R2257" i="24"/>
  <c r="R2256" i="24"/>
  <c r="R2255" i="24"/>
  <c r="R2254" i="24"/>
  <c r="R2253" i="24"/>
  <c r="R2252" i="24"/>
  <c r="R2251" i="24"/>
  <c r="R2250" i="24"/>
  <c r="R2249" i="24"/>
  <c r="R2248" i="24"/>
  <c r="R2247" i="24"/>
  <c r="R2246" i="24"/>
  <c r="R2245" i="24"/>
  <c r="R2244" i="24"/>
  <c r="R2243" i="24"/>
  <c r="R2242" i="24"/>
  <c r="R2241" i="24"/>
  <c r="R2240" i="24"/>
  <c r="R2239" i="24"/>
  <c r="R2238" i="24"/>
  <c r="R2237" i="24"/>
  <c r="R2236" i="24"/>
  <c r="R2235" i="24"/>
  <c r="R2234" i="24"/>
  <c r="R2233" i="24"/>
  <c r="R2232" i="24"/>
  <c r="R2231" i="24"/>
  <c r="R2230" i="24"/>
  <c r="R2229" i="24"/>
  <c r="R2228" i="24"/>
  <c r="R2227" i="24"/>
  <c r="R2226" i="24"/>
  <c r="R2225" i="24"/>
  <c r="R2224" i="24"/>
  <c r="R2223" i="24"/>
  <c r="R2222" i="24"/>
  <c r="R2221" i="24"/>
  <c r="R2220" i="24"/>
  <c r="R2219" i="24"/>
  <c r="R2218" i="24"/>
  <c r="R2217" i="24"/>
  <c r="R2216" i="24"/>
  <c r="R2215" i="24"/>
  <c r="R2214" i="24"/>
  <c r="R2213" i="24"/>
  <c r="R2212" i="24"/>
  <c r="R2211" i="24"/>
  <c r="R2210" i="24"/>
  <c r="R2209" i="24"/>
  <c r="R2208" i="24"/>
  <c r="R2207" i="24"/>
  <c r="R2206" i="24"/>
  <c r="R2205" i="24"/>
  <c r="R2204" i="24"/>
  <c r="R2203" i="24"/>
  <c r="R2202" i="24"/>
  <c r="R2201" i="24"/>
  <c r="R2200" i="24"/>
  <c r="R2199" i="24"/>
  <c r="R2198" i="24"/>
  <c r="R2197" i="24"/>
  <c r="R2196" i="24"/>
  <c r="R2195" i="24"/>
  <c r="R2194" i="24"/>
  <c r="R2193" i="24"/>
  <c r="R2192" i="24"/>
  <c r="R2191" i="24"/>
  <c r="R2190" i="24"/>
  <c r="R2189" i="24"/>
  <c r="R2188" i="24"/>
  <c r="R2187" i="24"/>
  <c r="R2186" i="24"/>
  <c r="R2185" i="24"/>
  <c r="R2184" i="24"/>
  <c r="R2183" i="24"/>
  <c r="R2182" i="24"/>
  <c r="R2181" i="24"/>
  <c r="R2180" i="24"/>
  <c r="R2179" i="24"/>
  <c r="R2178" i="24"/>
  <c r="R2177" i="24"/>
  <c r="R2176" i="24"/>
  <c r="R2175" i="24"/>
  <c r="R2174" i="24"/>
  <c r="R2173" i="24"/>
  <c r="R2172" i="24"/>
  <c r="R2171" i="24"/>
  <c r="R2170" i="24"/>
  <c r="R2169" i="24"/>
  <c r="R2168" i="24"/>
  <c r="R2167" i="24"/>
  <c r="R2166" i="24"/>
  <c r="R2165" i="24"/>
  <c r="R2164" i="24"/>
  <c r="R2163" i="24"/>
  <c r="R2162" i="24"/>
  <c r="R2161" i="24"/>
  <c r="R2160" i="24"/>
  <c r="R2159" i="24"/>
  <c r="R2158" i="24"/>
  <c r="R2157" i="24"/>
  <c r="R2156" i="24"/>
  <c r="R2155" i="24"/>
  <c r="R2154" i="24"/>
  <c r="R2153" i="24"/>
  <c r="R2152" i="24"/>
  <c r="R2151" i="24"/>
  <c r="R2150" i="24"/>
  <c r="R2149" i="24"/>
  <c r="R2148" i="24"/>
  <c r="R2147" i="24"/>
  <c r="R2146" i="24"/>
  <c r="R2145" i="24"/>
  <c r="R2144" i="24"/>
  <c r="R2143" i="24"/>
  <c r="R2142" i="24"/>
  <c r="R2141" i="24"/>
  <c r="R2140" i="24"/>
  <c r="R2139" i="24"/>
  <c r="R2138" i="24"/>
  <c r="R2137" i="24"/>
  <c r="R2136" i="24"/>
  <c r="R2135" i="24"/>
  <c r="R2134" i="24"/>
  <c r="R2133" i="24"/>
  <c r="R2132" i="24"/>
  <c r="R2131" i="24"/>
  <c r="R2130" i="24"/>
  <c r="R2129" i="24"/>
  <c r="R2128" i="24"/>
  <c r="R2127" i="24"/>
  <c r="R2126" i="24"/>
  <c r="R2125" i="24"/>
  <c r="R2124" i="24"/>
  <c r="R2123" i="24"/>
  <c r="R2122" i="24"/>
  <c r="R2121" i="24"/>
  <c r="R2120" i="24"/>
  <c r="R2119" i="24"/>
  <c r="R2118" i="24"/>
  <c r="R2117" i="24"/>
  <c r="R2116" i="24"/>
  <c r="R2115" i="24"/>
  <c r="R2114" i="24"/>
  <c r="R2113" i="24"/>
  <c r="R2112" i="24"/>
  <c r="R2111" i="24"/>
  <c r="R2110" i="24"/>
  <c r="R2109" i="24"/>
  <c r="R2108" i="24"/>
  <c r="R2107" i="24"/>
  <c r="R2106" i="24"/>
  <c r="R2105" i="24"/>
  <c r="R2104" i="24"/>
  <c r="R2103" i="24"/>
  <c r="R2102" i="24"/>
  <c r="R2101" i="24"/>
  <c r="R2100" i="24"/>
  <c r="R2099" i="24"/>
  <c r="R2098" i="24"/>
  <c r="R2097" i="24"/>
  <c r="R2096" i="24"/>
  <c r="R2095" i="24"/>
  <c r="R2094" i="24"/>
  <c r="R2093" i="24"/>
  <c r="R2092" i="24"/>
  <c r="R2091" i="24"/>
  <c r="N2091" i="24"/>
  <c r="M2090" i="24"/>
  <c r="Q2090" i="24"/>
  <c r="N2089" i="24"/>
  <c r="M2088" i="24"/>
  <c r="Q2088" i="24"/>
  <c r="N2087" i="24"/>
  <c r="K2087" i="24" s="1"/>
  <c r="M2086" i="24"/>
  <c r="Q2086" i="24"/>
  <c r="N2085" i="24"/>
  <c r="J2085" i="24" s="1"/>
  <c r="M2084" i="24"/>
  <c r="Q2084" i="24"/>
  <c r="N2083" i="24"/>
  <c r="M2082" i="24"/>
  <c r="Q2082" i="24"/>
  <c r="N2081" i="24"/>
  <c r="M2080" i="24"/>
  <c r="Q2080" i="24"/>
  <c r="K2080" i="24" s="1"/>
  <c r="N2079" i="24"/>
  <c r="M2078" i="24"/>
  <c r="Q2078" i="24"/>
  <c r="N2077" i="24"/>
  <c r="M2076" i="24"/>
  <c r="Q2076" i="24"/>
  <c r="J2076" i="24" s="1"/>
  <c r="N2075" i="24"/>
  <c r="M2074" i="24"/>
  <c r="Q2074" i="24"/>
  <c r="N2073" i="24"/>
  <c r="M2072" i="24"/>
  <c r="Q2072" i="24"/>
  <c r="K2072" i="24" s="1"/>
  <c r="N2071" i="24"/>
  <c r="K2071" i="24" s="1"/>
  <c r="M2070" i="24"/>
  <c r="Q2070" i="24"/>
  <c r="N2069" i="24"/>
  <c r="M2068" i="24"/>
  <c r="Q2068" i="24"/>
  <c r="K2068" i="24" s="1"/>
  <c r="N2067" i="24"/>
  <c r="M2066" i="24"/>
  <c r="Q2066" i="24"/>
  <c r="N2065" i="24"/>
  <c r="M2064" i="24"/>
  <c r="Q2064" i="24"/>
  <c r="N2063" i="24"/>
  <c r="K2063" i="24" s="1"/>
  <c r="M2062" i="24"/>
  <c r="Q2062" i="24"/>
  <c r="N2061" i="24"/>
  <c r="M2060" i="24"/>
  <c r="Q2060" i="24"/>
  <c r="K2060" i="24" s="1"/>
  <c r="N2059" i="24"/>
  <c r="K2059" i="24" s="1"/>
  <c r="M2058" i="24"/>
  <c r="Q2058" i="24"/>
  <c r="N2057" i="24"/>
  <c r="M2056" i="24"/>
  <c r="Q2056" i="24"/>
  <c r="K2056" i="24" s="1"/>
  <c r="N2055" i="24"/>
  <c r="K2055" i="24" s="1"/>
  <c r="M2054" i="24"/>
  <c r="Q2054" i="24"/>
  <c r="N2053" i="24"/>
  <c r="M2052" i="24"/>
  <c r="Q2052" i="24"/>
  <c r="N2051" i="24"/>
  <c r="K2051" i="24" s="1"/>
  <c r="M2050" i="24"/>
  <c r="Q2050" i="24"/>
  <c r="N2049" i="24"/>
  <c r="M2048" i="24"/>
  <c r="Q2048" i="24"/>
  <c r="K2048" i="24" s="1"/>
  <c r="N2047" i="24"/>
  <c r="K2047" i="24" s="1"/>
  <c r="M2046" i="24"/>
  <c r="Q2046" i="24"/>
  <c r="N2045" i="24"/>
  <c r="N2044" i="24"/>
  <c r="O2043" i="24"/>
  <c r="P2042" i="24"/>
  <c r="P2041" i="24"/>
  <c r="M2040" i="24"/>
  <c r="Q2040" i="24"/>
  <c r="O2040" i="24"/>
  <c r="J2040" i="24" s="1"/>
  <c r="M2039" i="24"/>
  <c r="Q2039" i="24"/>
  <c r="L2039" i="24"/>
  <c r="R2039" i="24"/>
  <c r="L2038" i="24"/>
  <c r="N2037" i="24"/>
  <c r="J2037" i="24" s="1"/>
  <c r="N2036" i="24"/>
  <c r="O2035" i="24"/>
  <c r="P2034" i="24"/>
  <c r="P2033" i="24"/>
  <c r="M2032" i="24"/>
  <c r="Q2032" i="24"/>
  <c r="O2032" i="24"/>
  <c r="M2031" i="24"/>
  <c r="Q2031" i="24"/>
  <c r="L2031" i="24"/>
  <c r="R2031" i="24"/>
  <c r="L2030" i="24"/>
  <c r="N2029" i="24"/>
  <c r="N2028" i="24"/>
  <c r="O2027" i="24"/>
  <c r="P2026" i="24"/>
  <c r="P2025" i="24"/>
  <c r="M2024" i="24"/>
  <c r="Q2024" i="24"/>
  <c r="O2024" i="24"/>
  <c r="K2024" i="24" s="1"/>
  <c r="M2023" i="24"/>
  <c r="Q2023" i="24"/>
  <c r="L2023" i="24"/>
  <c r="R2023" i="24"/>
  <c r="L2022" i="24"/>
  <c r="N2021" i="24"/>
  <c r="N2020" i="24"/>
  <c r="J2020" i="24" s="1"/>
  <c r="O2019" i="24"/>
  <c r="K2019" i="24" s="1"/>
  <c r="P2018" i="24"/>
  <c r="P2017" i="24"/>
  <c r="K2017" i="24" s="1"/>
  <c r="M2016" i="24"/>
  <c r="Q2016" i="24"/>
  <c r="O2016" i="24"/>
  <c r="J2016" i="24" s="1"/>
  <c r="M2015" i="24"/>
  <c r="Q2015" i="24"/>
  <c r="L2015" i="24"/>
  <c r="R2015" i="24"/>
  <c r="L2014" i="24"/>
  <c r="N2013" i="24"/>
  <c r="J2013" i="24" s="1"/>
  <c r="N2012" i="24"/>
  <c r="O2011" i="24"/>
  <c r="P2010" i="24"/>
  <c r="P2009" i="24"/>
  <c r="M2008" i="24"/>
  <c r="Q2008" i="24"/>
  <c r="O2008" i="24"/>
  <c r="M2007" i="24"/>
  <c r="Q2007" i="24"/>
  <c r="L2007" i="24"/>
  <c r="R2007" i="24"/>
  <c r="L2006" i="24"/>
  <c r="N2005" i="24"/>
  <c r="K2005" i="24" s="1"/>
  <c r="N2004" i="24"/>
  <c r="O2003" i="24"/>
  <c r="K2003" i="24" s="1"/>
  <c r="P2002" i="24"/>
  <c r="P2001" i="24"/>
  <c r="M2000" i="24"/>
  <c r="Q2000" i="24"/>
  <c r="O2000" i="24"/>
  <c r="M1999" i="24"/>
  <c r="Q1999" i="24"/>
  <c r="L1999" i="24"/>
  <c r="R1999" i="24"/>
  <c r="L1998" i="24"/>
  <c r="N1997" i="24"/>
  <c r="N1996" i="24"/>
  <c r="O1995" i="24"/>
  <c r="K1995" i="24" s="1"/>
  <c r="P1994" i="24"/>
  <c r="P1993" i="24"/>
  <c r="K1993" i="24" s="1"/>
  <c r="M1992" i="24"/>
  <c r="Q1992" i="24"/>
  <c r="O1992" i="24"/>
  <c r="M1991" i="24"/>
  <c r="Q1991" i="24"/>
  <c r="L1991" i="24"/>
  <c r="R1991" i="24"/>
  <c r="L1990" i="24"/>
  <c r="N1989" i="24"/>
  <c r="N1988" i="24"/>
  <c r="O1987" i="24"/>
  <c r="K1987" i="24" s="1"/>
  <c r="P1986" i="24"/>
  <c r="P1985" i="24"/>
  <c r="J1985" i="24" s="1"/>
  <c r="M1984" i="24"/>
  <c r="Q1984" i="24"/>
  <c r="O1984" i="24"/>
  <c r="K1984" i="24" s="1"/>
  <c r="M1983" i="24"/>
  <c r="Q1983" i="24"/>
  <c r="L1983" i="24"/>
  <c r="R1983" i="24"/>
  <c r="L1982" i="24"/>
  <c r="N1981" i="24"/>
  <c r="N1980" i="24"/>
  <c r="O1979" i="24"/>
  <c r="P1978" i="24"/>
  <c r="P1977" i="24"/>
  <c r="M1976" i="24"/>
  <c r="Q1976" i="24"/>
  <c r="O1976" i="24"/>
  <c r="J1976" i="24" s="1"/>
  <c r="M1975" i="24"/>
  <c r="Q1975" i="24"/>
  <c r="L1975" i="24"/>
  <c r="R1975" i="24"/>
  <c r="L1974" i="24"/>
  <c r="N1973" i="24"/>
  <c r="K1973" i="24" s="1"/>
  <c r="N1972" i="24"/>
  <c r="O1971" i="24"/>
  <c r="J1971" i="24" s="1"/>
  <c r="P1970" i="24"/>
  <c r="P1969" i="24"/>
  <c r="M1968" i="24"/>
  <c r="Q1968" i="24"/>
  <c r="O1968" i="24"/>
  <c r="M1967" i="24"/>
  <c r="Q1967" i="24"/>
  <c r="L1967" i="24"/>
  <c r="R1967" i="24"/>
  <c r="L1966" i="24"/>
  <c r="N1965" i="24"/>
  <c r="N1964" i="24"/>
  <c r="O1963" i="24"/>
  <c r="J1963" i="24" s="1"/>
  <c r="P1962" i="24"/>
  <c r="P1961" i="24"/>
  <c r="M1960" i="24"/>
  <c r="Q1960" i="24"/>
  <c r="O1960" i="24"/>
  <c r="J1960" i="24" s="1"/>
  <c r="M1959" i="24"/>
  <c r="Q1959" i="24"/>
  <c r="L1959" i="24"/>
  <c r="R1959" i="24"/>
  <c r="L1958" i="24"/>
  <c r="N1957" i="24"/>
  <c r="N1956" i="24"/>
  <c r="K1956" i="24" s="1"/>
  <c r="O1955" i="24"/>
  <c r="K1955" i="24" s="1"/>
  <c r="P1954" i="24"/>
  <c r="P1953" i="24"/>
  <c r="K1953" i="24" s="1"/>
  <c r="M1952" i="24"/>
  <c r="Q1952" i="24"/>
  <c r="O1952" i="24"/>
  <c r="M1951" i="24"/>
  <c r="Q1951" i="24"/>
  <c r="L1951" i="24"/>
  <c r="R1951" i="24"/>
  <c r="L1950" i="24"/>
  <c r="N1949" i="24"/>
  <c r="N1948" i="24"/>
  <c r="O1947" i="24"/>
  <c r="K1947" i="24" s="1"/>
  <c r="P1945" i="24"/>
  <c r="P1943" i="24"/>
  <c r="P1941" i="24"/>
  <c r="P1939" i="24"/>
  <c r="P1937" i="24"/>
  <c r="P1935" i="24"/>
  <c r="P1933" i="24"/>
  <c r="P1931" i="24"/>
  <c r="P1929" i="24"/>
  <c r="P1927" i="24"/>
  <c r="P1925" i="24"/>
  <c r="P1923" i="24"/>
  <c r="P1921" i="24"/>
  <c r="P1919" i="24"/>
  <c r="P1917" i="24"/>
  <c r="P1915" i="24"/>
  <c r="P1913" i="24"/>
  <c r="P1911" i="24"/>
  <c r="P1909" i="24"/>
  <c r="P1907" i="24"/>
  <c r="P1903" i="24"/>
  <c r="M1902" i="24"/>
  <c r="Q1902" i="24"/>
  <c r="O1902" i="24"/>
  <c r="N1902" i="24"/>
  <c r="P1902" i="24"/>
  <c r="M1900" i="24"/>
  <c r="Q1900" i="24"/>
  <c r="L1900" i="24"/>
  <c r="O1900" i="24"/>
  <c r="K1900" i="24" s="1"/>
  <c r="P1900" i="24"/>
  <c r="R1900" i="24"/>
  <c r="R1893" i="24"/>
  <c r="M1884" i="24"/>
  <c r="Q1884" i="24"/>
  <c r="L1884" i="24"/>
  <c r="R1884" i="24"/>
  <c r="O1884" i="24"/>
  <c r="J1884" i="24" s="1"/>
  <c r="P1884" i="24"/>
  <c r="R1877" i="24"/>
  <c r="M1868" i="24"/>
  <c r="Q1868" i="24"/>
  <c r="L1868" i="24"/>
  <c r="R1868" i="24"/>
  <c r="O1868" i="24"/>
  <c r="P1868" i="24"/>
  <c r="K1868" i="24" s="1"/>
  <c r="M1846" i="24"/>
  <c r="Q1846" i="24"/>
  <c r="N1846" i="24"/>
  <c r="L1846" i="24"/>
  <c r="R1846" i="24"/>
  <c r="O1846" i="24"/>
  <c r="P1846" i="24"/>
  <c r="M1828" i="24"/>
  <c r="Q1828" i="24"/>
  <c r="N1828" i="24"/>
  <c r="L1828" i="24"/>
  <c r="R1828" i="24"/>
  <c r="P1828" i="24"/>
  <c r="O1828" i="24"/>
  <c r="M1826" i="24"/>
  <c r="Q1826" i="24"/>
  <c r="N1826" i="24"/>
  <c r="L1826" i="24"/>
  <c r="R1826" i="24"/>
  <c r="P1826" i="24"/>
  <c r="N1817" i="24"/>
  <c r="R1817" i="24"/>
  <c r="Q1817" i="24"/>
  <c r="M1817" i="24"/>
  <c r="M1810" i="24"/>
  <c r="Q1810" i="24"/>
  <c r="M1796" i="24"/>
  <c r="Q1796" i="24"/>
  <c r="Q1787" i="24"/>
  <c r="N1787" i="24"/>
  <c r="M1787" i="24"/>
  <c r="N1777" i="24"/>
  <c r="R1777" i="24"/>
  <c r="Q1777" i="24"/>
  <c r="N1761" i="24"/>
  <c r="R1761" i="24"/>
  <c r="Q1761" i="24"/>
  <c r="M1761" i="24"/>
  <c r="M1754" i="24"/>
  <c r="Q1754" i="24"/>
  <c r="Q1751" i="24"/>
  <c r="M1946" i="24"/>
  <c r="Q1946" i="24"/>
  <c r="M1944" i="24"/>
  <c r="Q1944" i="24"/>
  <c r="M1942" i="24"/>
  <c r="Q1942" i="24"/>
  <c r="M1940" i="24"/>
  <c r="Q1940" i="24"/>
  <c r="M1938" i="24"/>
  <c r="Q1938" i="24"/>
  <c r="M1936" i="24"/>
  <c r="Q1936" i="24"/>
  <c r="M1934" i="24"/>
  <c r="Q1934" i="24"/>
  <c r="M1932" i="24"/>
  <c r="Q1932" i="24"/>
  <c r="M1930" i="24"/>
  <c r="Q1930" i="24"/>
  <c r="M1928" i="24"/>
  <c r="Q1928" i="24"/>
  <c r="M1926" i="24"/>
  <c r="Q1926" i="24"/>
  <c r="M1924" i="24"/>
  <c r="Q1924" i="24"/>
  <c r="M1922" i="24"/>
  <c r="Q1922" i="24"/>
  <c r="M1920" i="24"/>
  <c r="Q1920" i="24"/>
  <c r="M1918" i="24"/>
  <c r="Q1918" i="24"/>
  <c r="M1916" i="24"/>
  <c r="Q1916" i="24"/>
  <c r="M1914" i="24"/>
  <c r="Q1914" i="24"/>
  <c r="M1912" i="24"/>
  <c r="Q1912" i="24"/>
  <c r="M1910" i="24"/>
  <c r="Q1910" i="24"/>
  <c r="M1908" i="24"/>
  <c r="Q1908" i="24"/>
  <c r="M1906" i="24"/>
  <c r="Q1906" i="24"/>
  <c r="M1890" i="24"/>
  <c r="Q1890" i="24"/>
  <c r="L1890" i="24"/>
  <c r="R1890" i="24"/>
  <c r="P1890" i="24"/>
  <c r="J1890" i="24" s="1"/>
  <c r="M1886" i="24"/>
  <c r="Q1886" i="24"/>
  <c r="L1886" i="24"/>
  <c r="R1886" i="24"/>
  <c r="N1886" i="24"/>
  <c r="K1886" i="24" s="1"/>
  <c r="M1885" i="24"/>
  <c r="Q1885" i="24"/>
  <c r="O1885" i="24"/>
  <c r="N1885" i="24"/>
  <c r="M1874" i="24"/>
  <c r="Q1874" i="24"/>
  <c r="L1874" i="24"/>
  <c r="R1874" i="24"/>
  <c r="P1874" i="24"/>
  <c r="M1870" i="24"/>
  <c r="Q1870" i="24"/>
  <c r="L1870" i="24"/>
  <c r="R1870" i="24"/>
  <c r="N1870" i="24"/>
  <c r="K1870" i="24" s="1"/>
  <c r="M1869" i="24"/>
  <c r="Q1869" i="24"/>
  <c r="O1869" i="24"/>
  <c r="N1869" i="24"/>
  <c r="M1854" i="24"/>
  <c r="Q1854" i="24"/>
  <c r="N1854" i="24"/>
  <c r="L1854" i="24"/>
  <c r="R1854" i="24"/>
  <c r="O1854" i="24"/>
  <c r="K1854" i="24" s="1"/>
  <c r="M1852" i="24"/>
  <c r="Q1852" i="24"/>
  <c r="N1852" i="24"/>
  <c r="K1852" i="24" s="1"/>
  <c r="L1852" i="24"/>
  <c r="R1852" i="24"/>
  <c r="P1852" i="24"/>
  <c r="M1838" i="24"/>
  <c r="Q1838" i="24"/>
  <c r="N1838" i="24"/>
  <c r="L1838" i="24"/>
  <c r="R1838" i="24"/>
  <c r="O1838" i="24"/>
  <c r="M1836" i="24"/>
  <c r="Q1836" i="24"/>
  <c r="N1836" i="24"/>
  <c r="L1836" i="24"/>
  <c r="R1836" i="24"/>
  <c r="P1836" i="24"/>
  <c r="M1822" i="24"/>
  <c r="Q1822" i="24"/>
  <c r="N1822" i="24"/>
  <c r="L1822" i="24"/>
  <c r="R1822" i="24"/>
  <c r="O1822" i="24"/>
  <c r="J1822" i="24" s="1"/>
  <c r="M1812" i="24"/>
  <c r="Q1812" i="24"/>
  <c r="Q1803" i="24"/>
  <c r="N1803" i="24"/>
  <c r="M1803" i="24"/>
  <c r="N1793" i="24"/>
  <c r="R1793" i="24"/>
  <c r="Q1793" i="24"/>
  <c r="M1786" i="24"/>
  <c r="Q1786" i="24"/>
  <c r="N1769" i="24"/>
  <c r="R1769" i="24"/>
  <c r="Q1769" i="24"/>
  <c r="M1769" i="24"/>
  <c r="M1762" i="24"/>
  <c r="Q1762" i="24"/>
  <c r="O1946" i="24"/>
  <c r="J1946" i="24" s="1"/>
  <c r="O1944" i="24"/>
  <c r="O1942" i="24"/>
  <c r="O1940" i="24"/>
  <c r="J1940" i="24" s="1"/>
  <c r="O1938" i="24"/>
  <c r="O1936" i="24"/>
  <c r="O1934" i="24"/>
  <c r="O1932" i="24"/>
  <c r="J1932" i="24" s="1"/>
  <c r="O1930" i="24"/>
  <c r="K1930" i="24" s="1"/>
  <c r="O1928" i="24"/>
  <c r="O1926" i="24"/>
  <c r="K1926" i="24" s="1"/>
  <c r="O1924" i="24"/>
  <c r="K1924" i="24" s="1"/>
  <c r="O1922" i="24"/>
  <c r="J1922" i="24" s="1"/>
  <c r="O1920" i="24"/>
  <c r="O1918" i="24"/>
  <c r="K1918" i="24" s="1"/>
  <c r="O1916" i="24"/>
  <c r="K1916" i="24" s="1"/>
  <c r="O1914" i="24"/>
  <c r="K1914" i="24" s="1"/>
  <c r="O1912" i="24"/>
  <c r="O1910" i="24"/>
  <c r="O1908" i="24"/>
  <c r="O1906" i="24"/>
  <c r="J1906" i="24" s="1"/>
  <c r="M1905" i="24"/>
  <c r="L1905" i="24"/>
  <c r="Q1905" i="24"/>
  <c r="M1892" i="24"/>
  <c r="Q1892" i="24"/>
  <c r="L1892" i="24"/>
  <c r="R1892" i="24"/>
  <c r="O1892" i="24"/>
  <c r="K1892" i="24" s="1"/>
  <c r="M1891" i="24"/>
  <c r="Q1891" i="24"/>
  <c r="O1891" i="24"/>
  <c r="P1891" i="24"/>
  <c r="M1887" i="24"/>
  <c r="Q1887" i="24"/>
  <c r="O1887" i="24"/>
  <c r="L1887" i="24"/>
  <c r="R1885" i="24"/>
  <c r="M1876" i="24"/>
  <c r="Q1876" i="24"/>
  <c r="L1876" i="24"/>
  <c r="R1876" i="24"/>
  <c r="O1876" i="24"/>
  <c r="M1875" i="24"/>
  <c r="Q1875" i="24"/>
  <c r="O1875" i="24"/>
  <c r="P1875" i="24"/>
  <c r="M1871" i="24"/>
  <c r="Q1871" i="24"/>
  <c r="O1871" i="24"/>
  <c r="K1871" i="24" s="1"/>
  <c r="L1871" i="24"/>
  <c r="R1869" i="24"/>
  <c r="M1850" i="24"/>
  <c r="Q1850" i="24"/>
  <c r="N1850" i="24"/>
  <c r="L1850" i="24"/>
  <c r="R1850" i="24"/>
  <c r="M1834" i="24"/>
  <c r="Q1834" i="24"/>
  <c r="N1834" i="24"/>
  <c r="J1834" i="24" s="1"/>
  <c r="L1834" i="24"/>
  <c r="R1834" i="24"/>
  <c r="Q1819" i="24"/>
  <c r="N1819" i="24"/>
  <c r="M1819" i="24"/>
  <c r="N1809" i="24"/>
  <c r="R1809" i="24"/>
  <c r="Q1809" i="24"/>
  <c r="M1802" i="24"/>
  <c r="Q1802" i="24"/>
  <c r="N1785" i="24"/>
  <c r="R1785" i="24"/>
  <c r="Q1785" i="24"/>
  <c r="M1785" i="24"/>
  <c r="M1778" i="24"/>
  <c r="Q1778" i="24"/>
  <c r="M1764" i="24"/>
  <c r="Q1764" i="24"/>
  <c r="Q1755" i="24"/>
  <c r="N1755" i="24"/>
  <c r="M1755" i="24"/>
  <c r="L1743" i="24"/>
  <c r="N1743" i="24"/>
  <c r="O1743" i="24"/>
  <c r="M1743" i="24"/>
  <c r="Q1743" i="24"/>
  <c r="M1897" i="24"/>
  <c r="Q1897" i="24"/>
  <c r="O1897" i="24"/>
  <c r="M1896" i="24"/>
  <c r="Q1896" i="24"/>
  <c r="L1896" i="24"/>
  <c r="R1896" i="24"/>
  <c r="M1889" i="24"/>
  <c r="Q1889" i="24"/>
  <c r="O1889" i="24"/>
  <c r="K1889" i="24" s="1"/>
  <c r="M1888" i="24"/>
  <c r="Q1888" i="24"/>
  <c r="L1888" i="24"/>
  <c r="R1888" i="24"/>
  <c r="M1881" i="24"/>
  <c r="Q1881" i="24"/>
  <c r="O1881" i="24"/>
  <c r="K1881" i="24" s="1"/>
  <c r="M1880" i="24"/>
  <c r="Q1880" i="24"/>
  <c r="L1880" i="24"/>
  <c r="R1880" i="24"/>
  <c r="M1873" i="24"/>
  <c r="Q1873" i="24"/>
  <c r="O1873" i="24"/>
  <c r="M1872" i="24"/>
  <c r="Q1872" i="24"/>
  <c r="L1872" i="24"/>
  <c r="R1872" i="24"/>
  <c r="M1865" i="24"/>
  <c r="Q1865" i="24"/>
  <c r="O1865" i="24"/>
  <c r="M1864" i="24"/>
  <c r="Q1864" i="24"/>
  <c r="J1864" i="24" s="1"/>
  <c r="L1864" i="24"/>
  <c r="R1864" i="24"/>
  <c r="M1856" i="24"/>
  <c r="Q1856" i="24"/>
  <c r="N1856" i="24"/>
  <c r="K1856" i="24" s="1"/>
  <c r="L1856" i="24"/>
  <c r="R1856" i="24"/>
  <c r="M1848" i="24"/>
  <c r="Q1848" i="24"/>
  <c r="N1848" i="24"/>
  <c r="J1848" i="24" s="1"/>
  <c r="L1848" i="24"/>
  <c r="R1848" i="24"/>
  <c r="M1840" i="24"/>
  <c r="Q1840" i="24"/>
  <c r="N1840" i="24"/>
  <c r="L1840" i="24"/>
  <c r="R1840" i="24"/>
  <c r="M1832" i="24"/>
  <c r="Q1832" i="24"/>
  <c r="N1832" i="24"/>
  <c r="L1832" i="24"/>
  <c r="R1832" i="24"/>
  <c r="M1824" i="24"/>
  <c r="Q1824" i="24"/>
  <c r="N1824" i="24"/>
  <c r="J1824" i="24" s="1"/>
  <c r="L1824" i="24"/>
  <c r="R1824" i="24"/>
  <c r="M1820" i="24"/>
  <c r="Q1820" i="24"/>
  <c r="Q1811" i="24"/>
  <c r="N1811" i="24"/>
  <c r="M1811" i="24"/>
  <c r="M1804" i="24"/>
  <c r="Q1804" i="24"/>
  <c r="Q1795" i="24"/>
  <c r="N1795" i="24"/>
  <c r="M1795" i="24"/>
  <c r="M1788" i="24"/>
  <c r="Q1788" i="24"/>
  <c r="Q1779" i="24"/>
  <c r="N1779" i="24"/>
  <c r="M1779" i="24"/>
  <c r="M1772" i="24"/>
  <c r="Q1772" i="24"/>
  <c r="Q1763" i="24"/>
  <c r="N1763" i="24"/>
  <c r="M1763" i="24"/>
  <c r="M1756" i="24"/>
  <c r="Q1756" i="24"/>
  <c r="L1745" i="24"/>
  <c r="N1745" i="24"/>
  <c r="Q1745" i="24"/>
  <c r="O1745" i="24"/>
  <c r="L1749" i="24"/>
  <c r="N1749" i="24"/>
  <c r="P1476" i="24"/>
  <c r="P1474" i="24"/>
  <c r="L1467" i="24"/>
  <c r="N1467" i="24"/>
  <c r="L1465" i="24"/>
  <c r="P1465" i="24"/>
  <c r="N1463" i="24"/>
  <c r="R1454" i="24"/>
  <c r="O1453" i="24"/>
  <c r="Q1452" i="24"/>
  <c r="O1451" i="24"/>
  <c r="Q1450" i="24"/>
  <c r="O1449" i="24"/>
  <c r="Q1448" i="24"/>
  <c r="O1447" i="24"/>
  <c r="Q1446" i="24"/>
  <c r="O1445" i="24"/>
  <c r="Q1444" i="24"/>
  <c r="O1443" i="24"/>
  <c r="Q1442" i="24"/>
  <c r="O1441" i="24"/>
  <c r="Q1440" i="24"/>
  <c r="O1439" i="24"/>
  <c r="Q1438" i="24"/>
  <c r="O1437" i="24"/>
  <c r="Q1436" i="24"/>
  <c r="O1435" i="24"/>
  <c r="Q1434" i="24"/>
  <c r="O1433" i="24"/>
  <c r="Q1432" i="24"/>
  <c r="O1431" i="24"/>
  <c r="L1470" i="24"/>
  <c r="P1470" i="24"/>
  <c r="M1456" i="24"/>
  <c r="N1456" i="24"/>
  <c r="J1456" i="24" s="1"/>
  <c r="M1454" i="24"/>
  <c r="O1454" i="24"/>
  <c r="M1453" i="24"/>
  <c r="N1452" i="24"/>
  <c r="R1452" i="24"/>
  <c r="M1451" i="24"/>
  <c r="N1450" i="24"/>
  <c r="R1450" i="24"/>
  <c r="M1449" i="24"/>
  <c r="N1448" i="24"/>
  <c r="R1448" i="24"/>
  <c r="M1447" i="24"/>
  <c r="N1446" i="24"/>
  <c r="R1446" i="24"/>
  <c r="M1445" i="24"/>
  <c r="N1444" i="24"/>
  <c r="K1444" i="24" s="1"/>
  <c r="R1444" i="24"/>
  <c r="M1443" i="24"/>
  <c r="N1442" i="24"/>
  <c r="R1442" i="24"/>
  <c r="M1441" i="24"/>
  <c r="N1440" i="24"/>
  <c r="R1440" i="24"/>
  <c r="M1439" i="24"/>
  <c r="N1438" i="24"/>
  <c r="R1438" i="24"/>
  <c r="M1437" i="24"/>
  <c r="N1436" i="24"/>
  <c r="R1436" i="24"/>
  <c r="M1435" i="24"/>
  <c r="N1434" i="24"/>
  <c r="R1434" i="24"/>
  <c r="M1433" i="24"/>
  <c r="N1432" i="24"/>
  <c r="R1432" i="24"/>
  <c r="M1431" i="24"/>
  <c r="L1462" i="24"/>
  <c r="P1462" i="24"/>
  <c r="P1460" i="24"/>
  <c r="M1458" i="24"/>
  <c r="N1458" i="24"/>
  <c r="K1458" i="24" s="1"/>
  <c r="P1456" i="24"/>
  <c r="P1454" i="24"/>
  <c r="Q1453" i="24"/>
  <c r="O1452" i="24"/>
  <c r="Q1451" i="24"/>
  <c r="O1450" i="24"/>
  <c r="Q1449" i="24"/>
  <c r="O1448" i="24"/>
  <c r="Q1447" i="24"/>
  <c r="O1446" i="24"/>
  <c r="Q1445" i="24"/>
  <c r="O1444" i="24"/>
  <c r="Q1443" i="24"/>
  <c r="O1442" i="24"/>
  <c r="Q1441" i="24"/>
  <c r="O1440" i="24"/>
  <c r="Q1439" i="24"/>
  <c r="O1438" i="24"/>
  <c r="Q1437" i="24"/>
  <c r="O1436" i="24"/>
  <c r="Q1435" i="24"/>
  <c r="O1434" i="24"/>
  <c r="Q1433" i="24"/>
  <c r="O1432" i="24"/>
  <c r="Q1431" i="24"/>
  <c r="M1861" i="24"/>
  <c r="Q1861" i="24"/>
  <c r="J1861" i="24" s="1"/>
  <c r="M1859" i="24"/>
  <c r="Q1859" i="24"/>
  <c r="J1859" i="24" s="1"/>
  <c r="M1857" i="24"/>
  <c r="Q1857" i="24"/>
  <c r="J1857" i="24" s="1"/>
  <c r="M1855" i="24"/>
  <c r="Q1855" i="24"/>
  <c r="J1855" i="24" s="1"/>
  <c r="M1853" i="24"/>
  <c r="Q1853" i="24"/>
  <c r="J1853" i="24" s="1"/>
  <c r="M1851" i="24"/>
  <c r="Q1851" i="24"/>
  <c r="M1849" i="24"/>
  <c r="Q1849" i="24"/>
  <c r="K1849" i="24" s="1"/>
  <c r="M1847" i="24"/>
  <c r="Q1847" i="24"/>
  <c r="M1845" i="24"/>
  <c r="Q1845" i="24"/>
  <c r="K1845" i="24" s="1"/>
  <c r="M1843" i="24"/>
  <c r="Q1843" i="24"/>
  <c r="K1843" i="24" s="1"/>
  <c r="M1841" i="24"/>
  <c r="Q1841" i="24"/>
  <c r="M1839" i="24"/>
  <c r="Q1839" i="24"/>
  <c r="M1837" i="24"/>
  <c r="Q1837" i="24"/>
  <c r="K1837" i="24" s="1"/>
  <c r="M1835" i="24"/>
  <c r="Q1835" i="24"/>
  <c r="K1835" i="24" s="1"/>
  <c r="M1833" i="24"/>
  <c r="Q1833" i="24"/>
  <c r="K1833" i="24" s="1"/>
  <c r="M1831" i="24"/>
  <c r="Q1831" i="24"/>
  <c r="K1831" i="24" s="1"/>
  <c r="M1829" i="24"/>
  <c r="Q1829" i="24"/>
  <c r="K1829" i="24" s="1"/>
  <c r="M1827" i="24"/>
  <c r="Q1827" i="24"/>
  <c r="K1827" i="24" s="1"/>
  <c r="M1825" i="24"/>
  <c r="Q1825" i="24"/>
  <c r="K1825" i="24" s="1"/>
  <c r="M1823" i="24"/>
  <c r="Q1823" i="24"/>
  <c r="N1815" i="24"/>
  <c r="J1815" i="24" s="1"/>
  <c r="N1807" i="24"/>
  <c r="N1799" i="24"/>
  <c r="N1791" i="24"/>
  <c r="N1783" i="24"/>
  <c r="K1783" i="24" s="1"/>
  <c r="N1775" i="24"/>
  <c r="N1767" i="24"/>
  <c r="N1759" i="24"/>
  <c r="M1749" i="24"/>
  <c r="L1747" i="24"/>
  <c r="N1747" i="24"/>
  <c r="L1475" i="24"/>
  <c r="N1475" i="24"/>
  <c r="L1473" i="24"/>
  <c r="P1473" i="24"/>
  <c r="N1453" i="24"/>
  <c r="K1453" i="24" s="1"/>
  <c r="R1453" i="24"/>
  <c r="N1451" i="24"/>
  <c r="R1451" i="24"/>
  <c r="N1449" i="24"/>
  <c r="R1449" i="24"/>
  <c r="N1447" i="24"/>
  <c r="K1447" i="24" s="1"/>
  <c r="R1447" i="24"/>
  <c r="N1445" i="24"/>
  <c r="R1445" i="24"/>
  <c r="N1443" i="24"/>
  <c r="R1443" i="24"/>
  <c r="N1441" i="24"/>
  <c r="R1441" i="24"/>
  <c r="N1439" i="24"/>
  <c r="J1439" i="24" s="1"/>
  <c r="R1439" i="24"/>
  <c r="N1437" i="24"/>
  <c r="J1437" i="24" s="1"/>
  <c r="R1437" i="24"/>
  <c r="N1435" i="24"/>
  <c r="R1435" i="24"/>
  <c r="N1433" i="24"/>
  <c r="R1433" i="24"/>
  <c r="N1431" i="24"/>
  <c r="R1431" i="24"/>
  <c r="M1219" i="24"/>
  <c r="Q1219" i="24"/>
  <c r="M1217" i="24"/>
  <c r="Q1217" i="24"/>
  <c r="M1167" i="24"/>
  <c r="Q1167" i="24"/>
  <c r="N1167" i="24"/>
  <c r="J1167" i="24" s="1"/>
  <c r="O1167" i="24"/>
  <c r="M1163" i="24"/>
  <c r="Q1163" i="24"/>
  <c r="N1163" i="24"/>
  <c r="O1163" i="24"/>
  <c r="M1159" i="24"/>
  <c r="Q1159" i="24"/>
  <c r="N1159" i="24"/>
  <c r="O1159" i="24"/>
  <c r="M1155" i="24"/>
  <c r="Q1155" i="24"/>
  <c r="N1155" i="24"/>
  <c r="O1155" i="24"/>
  <c r="M1151" i="24"/>
  <c r="Q1151" i="24"/>
  <c r="N1151" i="24"/>
  <c r="O1151" i="24"/>
  <c r="M1147" i="24"/>
  <c r="Q1147" i="24"/>
  <c r="N1147" i="24"/>
  <c r="O1147" i="24"/>
  <c r="M1145" i="24"/>
  <c r="Q1145" i="24"/>
  <c r="N1145" i="24"/>
  <c r="O1145" i="24"/>
  <c r="L1145" i="24"/>
  <c r="R1145" i="24"/>
  <c r="M1143" i="24"/>
  <c r="Q1143" i="24"/>
  <c r="N1143" i="24"/>
  <c r="O1143" i="24"/>
  <c r="L1143" i="24"/>
  <c r="R1143" i="24"/>
  <c r="M1141" i="24"/>
  <c r="Q1141" i="24"/>
  <c r="N1141" i="24"/>
  <c r="O1141" i="24"/>
  <c r="L1141" i="24"/>
  <c r="R1141" i="24"/>
  <c r="M1139" i="24"/>
  <c r="Q1139" i="24"/>
  <c r="N1139" i="24"/>
  <c r="O1139" i="24"/>
  <c r="L1139" i="24"/>
  <c r="R1139" i="24"/>
  <c r="M1137" i="24"/>
  <c r="Q1137" i="24"/>
  <c r="N1137" i="24"/>
  <c r="O1137" i="24"/>
  <c r="L1137" i="24"/>
  <c r="R1137" i="24"/>
  <c r="M1135" i="24"/>
  <c r="Q1135" i="24"/>
  <c r="N1135" i="24"/>
  <c r="O1135" i="24"/>
  <c r="L1135" i="24"/>
  <c r="R1135" i="24"/>
  <c r="M1133" i="24"/>
  <c r="Q1133" i="24"/>
  <c r="N1133" i="24"/>
  <c r="O1133" i="24"/>
  <c r="L1133" i="24"/>
  <c r="R1133" i="24"/>
  <c r="M1131" i="24"/>
  <c r="Q1131" i="24"/>
  <c r="N1131" i="24"/>
  <c r="O1131" i="24"/>
  <c r="L1131" i="24"/>
  <c r="R1131" i="24"/>
  <c r="M1129" i="24"/>
  <c r="Q1129" i="24"/>
  <c r="N1129" i="24"/>
  <c r="J1129" i="24" s="1"/>
  <c r="O1129" i="24"/>
  <c r="L1129" i="24"/>
  <c r="R1129" i="24"/>
  <c r="M1127" i="24"/>
  <c r="Q1127" i="24"/>
  <c r="N1127" i="24"/>
  <c r="O1127" i="24"/>
  <c r="L1127" i="24"/>
  <c r="R1127" i="24"/>
  <c r="N1122" i="24"/>
  <c r="R1122" i="24"/>
  <c r="M1122" i="24"/>
  <c r="O1122" i="24"/>
  <c r="P1122" i="24"/>
  <c r="L1122" i="24"/>
  <c r="N1106" i="24"/>
  <c r="R1106" i="24"/>
  <c r="M1106" i="24"/>
  <c r="O1106" i="24"/>
  <c r="P1106" i="24"/>
  <c r="L1106" i="24"/>
  <c r="O1221" i="24"/>
  <c r="R1220" i="24"/>
  <c r="O1219" i="24"/>
  <c r="R1218" i="24"/>
  <c r="O1217" i="24"/>
  <c r="L1216" i="24"/>
  <c r="M1216" i="24"/>
  <c r="Q1216" i="24"/>
  <c r="L1215" i="24"/>
  <c r="P1215" i="24"/>
  <c r="M1215" i="24"/>
  <c r="Q1215" i="24"/>
  <c r="L1214" i="24"/>
  <c r="P1214" i="24"/>
  <c r="M1214" i="24"/>
  <c r="Q1214" i="24"/>
  <c r="L1213" i="24"/>
  <c r="P1213" i="24"/>
  <c r="M1213" i="24"/>
  <c r="Q1213" i="24"/>
  <c r="L1212" i="24"/>
  <c r="P1212" i="24"/>
  <c r="M1212" i="24"/>
  <c r="Q1212" i="24"/>
  <c r="L1211" i="24"/>
  <c r="P1211" i="24"/>
  <c r="M1211" i="24"/>
  <c r="Q1211" i="24"/>
  <c r="L1210" i="24"/>
  <c r="P1210" i="24"/>
  <c r="M1210" i="24"/>
  <c r="Q1210" i="24"/>
  <c r="L1209" i="24"/>
  <c r="P1209" i="24"/>
  <c r="M1209" i="24"/>
  <c r="Q1209" i="24"/>
  <c r="L1208" i="24"/>
  <c r="P1208" i="24"/>
  <c r="M1208" i="24"/>
  <c r="Q1208" i="24"/>
  <c r="L1207" i="24"/>
  <c r="P1207" i="24"/>
  <c r="M1207" i="24"/>
  <c r="Q1207" i="24"/>
  <c r="L1206" i="24"/>
  <c r="P1206" i="24"/>
  <c r="M1206" i="24"/>
  <c r="Q1206" i="24"/>
  <c r="L1205" i="24"/>
  <c r="P1205" i="24"/>
  <c r="M1205" i="24"/>
  <c r="Q1205" i="24"/>
  <c r="L1204" i="24"/>
  <c r="P1204" i="24"/>
  <c r="M1204" i="24"/>
  <c r="Q1204" i="24"/>
  <c r="L1203" i="24"/>
  <c r="P1203" i="24"/>
  <c r="M1203" i="24"/>
  <c r="Q1203" i="24"/>
  <c r="L1202" i="24"/>
  <c r="P1202" i="24"/>
  <c r="M1202" i="24"/>
  <c r="Q1202" i="24"/>
  <c r="L1201" i="24"/>
  <c r="P1201" i="24"/>
  <c r="M1201" i="24"/>
  <c r="Q1201" i="24"/>
  <c r="L1200" i="24"/>
  <c r="P1200" i="24"/>
  <c r="M1200" i="24"/>
  <c r="Q1200" i="24"/>
  <c r="L1199" i="24"/>
  <c r="P1199" i="24"/>
  <c r="M1199" i="24"/>
  <c r="Q1199" i="24"/>
  <c r="L1198" i="24"/>
  <c r="P1198" i="24"/>
  <c r="M1198" i="24"/>
  <c r="Q1198" i="24"/>
  <c r="L1197" i="24"/>
  <c r="P1197" i="24"/>
  <c r="M1197" i="24"/>
  <c r="Q1197" i="24"/>
  <c r="L1196" i="24"/>
  <c r="P1196" i="24"/>
  <c r="M1196" i="24"/>
  <c r="Q1196" i="24"/>
  <c r="L1195" i="24"/>
  <c r="P1195" i="24"/>
  <c r="M1195" i="24"/>
  <c r="Q1195" i="24"/>
  <c r="L1194" i="24"/>
  <c r="P1194" i="24"/>
  <c r="M1194" i="24"/>
  <c r="Q1194" i="24"/>
  <c r="L1193" i="24"/>
  <c r="P1193" i="24"/>
  <c r="M1193" i="24"/>
  <c r="Q1193" i="24"/>
  <c r="L1192" i="24"/>
  <c r="P1192" i="24"/>
  <c r="M1192" i="24"/>
  <c r="Q1192" i="24"/>
  <c r="L1191" i="24"/>
  <c r="P1191" i="24"/>
  <c r="M1191" i="24"/>
  <c r="Q1191" i="24"/>
  <c r="L1190" i="24"/>
  <c r="P1190" i="24"/>
  <c r="M1190" i="24"/>
  <c r="Q1190" i="24"/>
  <c r="L1189" i="24"/>
  <c r="P1189" i="24"/>
  <c r="M1189" i="24"/>
  <c r="Q1189" i="24"/>
  <c r="L1188" i="24"/>
  <c r="P1188" i="24"/>
  <c r="M1188" i="24"/>
  <c r="Q1188" i="24"/>
  <c r="L1187" i="24"/>
  <c r="P1187" i="24"/>
  <c r="M1187" i="24"/>
  <c r="Q1187" i="24"/>
  <c r="L1186" i="24"/>
  <c r="P1186" i="24"/>
  <c r="M1186" i="24"/>
  <c r="Q1186" i="24"/>
  <c r="L1185" i="24"/>
  <c r="P1185" i="24"/>
  <c r="M1185" i="24"/>
  <c r="Q1185" i="24"/>
  <c r="L1184" i="24"/>
  <c r="P1184" i="24"/>
  <c r="M1184" i="24"/>
  <c r="Q1184" i="24"/>
  <c r="L1183" i="24"/>
  <c r="P1183" i="24"/>
  <c r="M1183" i="24"/>
  <c r="Q1183" i="24"/>
  <c r="L1182" i="24"/>
  <c r="P1182" i="24"/>
  <c r="M1182" i="24"/>
  <c r="Q1182" i="24"/>
  <c r="L1181" i="24"/>
  <c r="P1181" i="24"/>
  <c r="M1181" i="24"/>
  <c r="Q1181" i="24"/>
  <c r="L1180" i="24"/>
  <c r="P1180" i="24"/>
  <c r="M1180" i="24"/>
  <c r="Q1180" i="24"/>
  <c r="L1179" i="24"/>
  <c r="P1179" i="24"/>
  <c r="M1179" i="24"/>
  <c r="Q1179" i="24"/>
  <c r="L1178" i="24"/>
  <c r="P1178" i="24"/>
  <c r="M1178" i="24"/>
  <c r="Q1178" i="24"/>
  <c r="L1177" i="24"/>
  <c r="P1177" i="24"/>
  <c r="M1177" i="24"/>
  <c r="Q1177" i="24"/>
  <c r="L1176" i="24"/>
  <c r="P1176" i="24"/>
  <c r="M1176" i="24"/>
  <c r="Q1176" i="24"/>
  <c r="L1175" i="24"/>
  <c r="P1175" i="24"/>
  <c r="M1175" i="24"/>
  <c r="Q1175" i="24"/>
  <c r="L1174" i="24"/>
  <c r="P1174" i="24"/>
  <c r="M1174" i="24"/>
  <c r="Q1174" i="24"/>
  <c r="L1173" i="24"/>
  <c r="P1173" i="24"/>
  <c r="M1173" i="24"/>
  <c r="Q1173" i="24"/>
  <c r="L1172" i="24"/>
  <c r="P1172" i="24"/>
  <c r="M1172" i="24"/>
  <c r="Q1172" i="24"/>
  <c r="L1171" i="24"/>
  <c r="P1171" i="24"/>
  <c r="M1171" i="24"/>
  <c r="Q1171" i="24"/>
  <c r="L1170" i="24"/>
  <c r="P1170" i="24"/>
  <c r="M1170" i="24"/>
  <c r="Q1170" i="24"/>
  <c r="L1169" i="24"/>
  <c r="P1169" i="24"/>
  <c r="M1169" i="24"/>
  <c r="Q1169" i="24"/>
  <c r="R1167" i="24"/>
  <c r="R1163" i="24"/>
  <c r="R1159" i="24"/>
  <c r="R1155" i="24"/>
  <c r="R1151" i="24"/>
  <c r="R1147"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1" i="24"/>
  <c r="N1221" i="24"/>
  <c r="M1220" i="24"/>
  <c r="Q1220" i="24"/>
  <c r="N1219" i="24"/>
  <c r="K1219" i="24" s="1"/>
  <c r="M1218" i="24"/>
  <c r="Q1218" i="24"/>
  <c r="K1218" i="24" s="1"/>
  <c r="N1217" i="24"/>
  <c r="P1167" i="24"/>
  <c r="M1165" i="24"/>
  <c r="Q1165" i="24"/>
  <c r="N1165" i="24"/>
  <c r="O1165" i="24"/>
  <c r="P1163" i="24"/>
  <c r="M1161" i="24"/>
  <c r="Q1161" i="24"/>
  <c r="N1161" i="24"/>
  <c r="O1161" i="24"/>
  <c r="P1159" i="24"/>
  <c r="M1157" i="24"/>
  <c r="Q1157" i="24"/>
  <c r="N1157" i="24"/>
  <c r="O1157" i="24"/>
  <c r="P1155" i="24"/>
  <c r="M1153" i="24"/>
  <c r="Q1153" i="24"/>
  <c r="N1153" i="24"/>
  <c r="O1153" i="24"/>
  <c r="P1151" i="24"/>
  <c r="M1149" i="24"/>
  <c r="Q1149" i="24"/>
  <c r="N1149" i="24"/>
  <c r="K1149" i="24" s="1"/>
  <c r="O1149" i="24"/>
  <c r="P1147" i="24"/>
  <c r="N1114" i="24"/>
  <c r="R1114" i="24"/>
  <c r="M1114" i="24"/>
  <c r="O1114" i="24"/>
  <c r="P1114" i="24"/>
  <c r="L1114" i="24"/>
  <c r="N1120" i="24"/>
  <c r="R1120" i="24"/>
  <c r="M1120" i="24"/>
  <c r="N1112" i="24"/>
  <c r="J1112" i="24" s="1"/>
  <c r="R1112" i="24"/>
  <c r="M1112" i="24"/>
  <c r="N1104" i="24"/>
  <c r="R1104" i="24"/>
  <c r="M1104" i="24"/>
  <c r="N1098" i="24"/>
  <c r="R1098" i="24"/>
  <c r="M1098" i="24"/>
  <c r="O1098" i="24"/>
  <c r="N1094" i="24"/>
  <c r="R1094" i="24"/>
  <c r="M1094" i="24"/>
  <c r="O1094" i="24"/>
  <c r="N1090" i="24"/>
  <c r="R1090" i="24"/>
  <c r="M1090" i="24"/>
  <c r="O1090" i="24"/>
  <c r="N1086" i="24"/>
  <c r="R1086" i="24"/>
  <c r="M1086" i="24"/>
  <c r="O1086" i="24"/>
  <c r="N1082" i="24"/>
  <c r="R1082" i="24"/>
  <c r="M1082" i="24"/>
  <c r="O1082" i="24"/>
  <c r="N1078" i="24"/>
  <c r="R1078" i="24"/>
  <c r="M1078" i="24"/>
  <c r="O1078" i="24"/>
  <c r="N1074" i="24"/>
  <c r="R1074" i="24"/>
  <c r="M1074" i="24"/>
  <c r="O1074" i="24"/>
  <c r="N1070" i="24"/>
  <c r="R1070" i="24"/>
  <c r="M1070" i="24"/>
  <c r="O1070" i="24"/>
  <c r="N1066" i="24"/>
  <c r="R1066" i="24"/>
  <c r="M1066" i="24"/>
  <c r="O1066" i="24"/>
  <c r="N1062" i="24"/>
  <c r="R1062" i="24"/>
  <c r="M1062" i="24"/>
  <c r="O1062" i="24"/>
  <c r="N1058" i="24"/>
  <c r="R1058" i="24"/>
  <c r="M1058" i="24"/>
  <c r="O1058" i="24"/>
  <c r="N1054" i="24"/>
  <c r="R1054" i="24"/>
  <c r="M1054" i="24"/>
  <c r="O1054" i="24"/>
  <c r="N1050" i="24"/>
  <c r="R1050" i="24"/>
  <c r="M1050" i="24"/>
  <c r="O1050" i="24"/>
  <c r="N1046" i="24"/>
  <c r="R1046" i="24"/>
  <c r="M1046" i="24"/>
  <c r="O1046" i="24"/>
  <c r="N1042" i="24"/>
  <c r="R1042" i="24"/>
  <c r="M1042" i="24"/>
  <c r="O1042" i="24"/>
  <c r="N1038" i="24"/>
  <c r="R1038" i="24"/>
  <c r="M1038" i="24"/>
  <c r="O1038" i="24"/>
  <c r="N1034" i="24"/>
  <c r="R1034" i="24"/>
  <c r="M1034" i="24"/>
  <c r="O1034" i="24"/>
  <c r="N1030" i="24"/>
  <c r="R1030" i="24"/>
  <c r="M1030" i="24"/>
  <c r="O1030" i="24"/>
  <c r="N1026" i="24"/>
  <c r="R1026" i="24"/>
  <c r="M1026" i="24"/>
  <c r="O1026" i="24"/>
  <c r="N1022" i="24"/>
  <c r="R1022" i="24"/>
  <c r="M1022" i="24"/>
  <c r="O1022" i="24"/>
  <c r="N1018" i="24"/>
  <c r="R1018" i="24"/>
  <c r="M1018" i="24"/>
  <c r="O1018" i="24"/>
  <c r="N1014" i="24"/>
  <c r="R1014" i="24"/>
  <c r="M1014" i="24"/>
  <c r="O1014" i="24"/>
  <c r="N1010" i="24"/>
  <c r="R1010" i="24"/>
  <c r="M1010" i="24"/>
  <c r="O1010" i="24"/>
  <c r="N1006" i="24"/>
  <c r="R1006" i="24"/>
  <c r="M1006" i="24"/>
  <c r="O1006" i="24"/>
  <c r="N1002" i="24"/>
  <c r="R1002" i="24"/>
  <c r="M1002" i="24"/>
  <c r="O1002" i="24"/>
  <c r="N998" i="24"/>
  <c r="R998" i="24"/>
  <c r="M998" i="24"/>
  <c r="O998" i="24"/>
  <c r="L989" i="24"/>
  <c r="P989" i="24"/>
  <c r="M989" i="24"/>
  <c r="R989" i="24"/>
  <c r="O989" i="24"/>
  <c r="Q989" i="24"/>
  <c r="L982" i="24"/>
  <c r="P982" i="24"/>
  <c r="O982" i="24"/>
  <c r="N982" i="24"/>
  <c r="J982" i="24" s="1"/>
  <c r="Q982" i="24"/>
  <c r="L976" i="24"/>
  <c r="P976" i="24"/>
  <c r="O976" i="24"/>
  <c r="Q976" i="24"/>
  <c r="M976" i="24"/>
  <c r="N976" i="24"/>
  <c r="L968" i="24"/>
  <c r="P968" i="24"/>
  <c r="O968" i="24"/>
  <c r="Q968" i="24"/>
  <c r="M968" i="24"/>
  <c r="N968" i="24"/>
  <c r="K968" i="24" s="1"/>
  <c r="L992" i="24"/>
  <c r="P992" i="24"/>
  <c r="O992" i="24"/>
  <c r="M992" i="24"/>
  <c r="N992" i="24"/>
  <c r="L983" i="24"/>
  <c r="P983" i="24"/>
  <c r="M983" i="24"/>
  <c r="R983" i="24"/>
  <c r="N983" i="24"/>
  <c r="O983" i="24"/>
  <c r="L975" i="24"/>
  <c r="P975" i="24"/>
  <c r="M975" i="24"/>
  <c r="R975" i="24"/>
  <c r="Q975" i="24"/>
  <c r="N975" i="24"/>
  <c r="O975" i="24"/>
  <c r="L967" i="24"/>
  <c r="P967" i="24"/>
  <c r="M967" i="24"/>
  <c r="R967" i="24"/>
  <c r="Q967" i="24"/>
  <c r="N967" i="24"/>
  <c r="J967" i="24" s="1"/>
  <c r="O967" i="24"/>
  <c r="N1124" i="24"/>
  <c r="R1124" i="24"/>
  <c r="M1124" i="24"/>
  <c r="O1120" i="24"/>
  <c r="J1120" i="24" s="1"/>
  <c r="N1116" i="24"/>
  <c r="J1116" i="24" s="1"/>
  <c r="R1116" i="24"/>
  <c r="M1116" i="24"/>
  <c r="O1112" i="24"/>
  <c r="N1108" i="24"/>
  <c r="R1108" i="24"/>
  <c r="M1108" i="24"/>
  <c r="O1104" i="24"/>
  <c r="N1100" i="24"/>
  <c r="R1100" i="24"/>
  <c r="M1100" i="24"/>
  <c r="P1098" i="24"/>
  <c r="N1096" i="24"/>
  <c r="R1096" i="24"/>
  <c r="M1096" i="24"/>
  <c r="O1096" i="24"/>
  <c r="P1094" i="24"/>
  <c r="N1092" i="24"/>
  <c r="K1092" i="24" s="1"/>
  <c r="R1092" i="24"/>
  <c r="M1092" i="24"/>
  <c r="O1092" i="24"/>
  <c r="P1090" i="24"/>
  <c r="N1088" i="24"/>
  <c r="R1088" i="24"/>
  <c r="M1088" i="24"/>
  <c r="O1088" i="24"/>
  <c r="P1086" i="24"/>
  <c r="N1084" i="24"/>
  <c r="R1084" i="24"/>
  <c r="M1084" i="24"/>
  <c r="O1084" i="24"/>
  <c r="K1084" i="24" s="1"/>
  <c r="P1082" i="24"/>
  <c r="N1080" i="24"/>
  <c r="R1080" i="24"/>
  <c r="M1080" i="24"/>
  <c r="O1080" i="24"/>
  <c r="P1078" i="24"/>
  <c r="N1076" i="24"/>
  <c r="K1076" i="24" s="1"/>
  <c r="R1076" i="24"/>
  <c r="M1076" i="24"/>
  <c r="O1076" i="24"/>
  <c r="P1074" i="24"/>
  <c r="N1072" i="24"/>
  <c r="R1072" i="24"/>
  <c r="M1072" i="24"/>
  <c r="O1072" i="24"/>
  <c r="P1070" i="24"/>
  <c r="N1068" i="24"/>
  <c r="R1068" i="24"/>
  <c r="M1068" i="24"/>
  <c r="O1068" i="24"/>
  <c r="P1066" i="24"/>
  <c r="N1064" i="24"/>
  <c r="R1064" i="24"/>
  <c r="M1064" i="24"/>
  <c r="O1064" i="24"/>
  <c r="P1062" i="24"/>
  <c r="N1060" i="24"/>
  <c r="K1060" i="24" s="1"/>
  <c r="R1060" i="24"/>
  <c r="M1060" i="24"/>
  <c r="O1060" i="24"/>
  <c r="P1058" i="24"/>
  <c r="N1056" i="24"/>
  <c r="R1056" i="24"/>
  <c r="M1056" i="24"/>
  <c r="O1056" i="24"/>
  <c r="P1054" i="24"/>
  <c r="N1052" i="24"/>
  <c r="R1052" i="24"/>
  <c r="M1052" i="24"/>
  <c r="O1052" i="24"/>
  <c r="K1052" i="24" s="1"/>
  <c r="P1050" i="24"/>
  <c r="N1048" i="24"/>
  <c r="R1048" i="24"/>
  <c r="M1048" i="24"/>
  <c r="O1048" i="24"/>
  <c r="P1046" i="24"/>
  <c r="N1044" i="24"/>
  <c r="K1044" i="24" s="1"/>
  <c r="R1044" i="24"/>
  <c r="M1044" i="24"/>
  <c r="O1044" i="24"/>
  <c r="P1042" i="24"/>
  <c r="N1040" i="24"/>
  <c r="R1040" i="24"/>
  <c r="M1040" i="24"/>
  <c r="O1040" i="24"/>
  <c r="P1038" i="24"/>
  <c r="N1036" i="24"/>
  <c r="R1036" i="24"/>
  <c r="M1036" i="24"/>
  <c r="O1036" i="24"/>
  <c r="P1034" i="24"/>
  <c r="N1032" i="24"/>
  <c r="R1032" i="24"/>
  <c r="M1032" i="24"/>
  <c r="O1032" i="24"/>
  <c r="P1030" i="24"/>
  <c r="N1028" i="24"/>
  <c r="J1028" i="24" s="1"/>
  <c r="R1028" i="24"/>
  <c r="M1028" i="24"/>
  <c r="O1028" i="24"/>
  <c r="P1026" i="24"/>
  <c r="N1024" i="24"/>
  <c r="R1024" i="24"/>
  <c r="M1024" i="24"/>
  <c r="O1024" i="24"/>
  <c r="P1022" i="24"/>
  <c r="N1020" i="24"/>
  <c r="R1020" i="24"/>
  <c r="M1020" i="24"/>
  <c r="O1020" i="24"/>
  <c r="J1020" i="24" s="1"/>
  <c r="P1018" i="24"/>
  <c r="N1016" i="24"/>
  <c r="R1016" i="24"/>
  <c r="M1016" i="24"/>
  <c r="O1016" i="24"/>
  <c r="P1014" i="24"/>
  <c r="N1012" i="24"/>
  <c r="J1012" i="24" s="1"/>
  <c r="R1012" i="24"/>
  <c r="M1012" i="24"/>
  <c r="O1012" i="24"/>
  <c r="P1010" i="24"/>
  <c r="N1008" i="24"/>
  <c r="R1008" i="24"/>
  <c r="M1008" i="24"/>
  <c r="O1008" i="24"/>
  <c r="P1006" i="24"/>
  <c r="N1004" i="24"/>
  <c r="R1004" i="24"/>
  <c r="M1004" i="24"/>
  <c r="O1004" i="24"/>
  <c r="P1002" i="24"/>
  <c r="N1000" i="24"/>
  <c r="R1000" i="24"/>
  <c r="M1000" i="24"/>
  <c r="O1000" i="24"/>
  <c r="P998" i="24"/>
  <c r="L997" i="24"/>
  <c r="P997" i="24"/>
  <c r="M997" i="24"/>
  <c r="R997" i="24"/>
  <c r="O997" i="24"/>
  <c r="J997" i="24" s="1"/>
  <c r="Q997" i="24"/>
  <c r="L990" i="24"/>
  <c r="P990" i="24"/>
  <c r="O990" i="24"/>
  <c r="N990" i="24"/>
  <c r="Q990" i="24"/>
  <c r="R982" i="24"/>
  <c r="L960" i="24"/>
  <c r="P960" i="24"/>
  <c r="O960" i="24"/>
  <c r="Q960" i="24"/>
  <c r="M960" i="24"/>
  <c r="N960" i="24"/>
  <c r="J960" i="24" s="1"/>
  <c r="L952" i="24"/>
  <c r="P952" i="24"/>
  <c r="O952" i="24"/>
  <c r="Q952" i="24"/>
  <c r="M952" i="24"/>
  <c r="N952" i="24"/>
  <c r="L944" i="24"/>
  <c r="P944" i="24"/>
  <c r="O944" i="24"/>
  <c r="Q944" i="24"/>
  <c r="M944" i="24"/>
  <c r="N944" i="24"/>
  <c r="M1166" i="24"/>
  <c r="Q1166" i="24"/>
  <c r="M1164" i="24"/>
  <c r="Q1164" i="24"/>
  <c r="M1162" i="24"/>
  <c r="Q1162" i="24"/>
  <c r="M1160" i="24"/>
  <c r="Q1160" i="24"/>
  <c r="M1158" i="24"/>
  <c r="Q1158" i="24"/>
  <c r="M1156" i="24"/>
  <c r="Q1156" i="24"/>
  <c r="M1154" i="24"/>
  <c r="Q1154" i="24"/>
  <c r="M1152" i="24"/>
  <c r="Q1152" i="24"/>
  <c r="M1150" i="24"/>
  <c r="Q1150" i="24"/>
  <c r="M1148" i="24"/>
  <c r="Q1148" i="24"/>
  <c r="M1146" i="24"/>
  <c r="Q1146" i="24"/>
  <c r="M1144" i="24"/>
  <c r="Q1144" i="24"/>
  <c r="M1142" i="24"/>
  <c r="Q1142" i="24"/>
  <c r="M1140" i="24"/>
  <c r="Q1140" i="24"/>
  <c r="M1138" i="24"/>
  <c r="Q1138" i="24"/>
  <c r="M1136" i="24"/>
  <c r="Q1136" i="24"/>
  <c r="M1134" i="24"/>
  <c r="Q1134" i="24"/>
  <c r="M1132" i="24"/>
  <c r="Q1132" i="24"/>
  <c r="M1130" i="24"/>
  <c r="Q1130" i="24"/>
  <c r="M1128" i="24"/>
  <c r="Q1128" i="24"/>
  <c r="M1126" i="24"/>
  <c r="Q1126" i="24"/>
  <c r="P1124" i="24"/>
  <c r="L1120" i="24"/>
  <c r="N1118" i="24"/>
  <c r="K1118" i="24" s="1"/>
  <c r="R1118" i="24"/>
  <c r="M1118" i="24"/>
  <c r="P1116" i="24"/>
  <c r="L1112" i="24"/>
  <c r="N1110" i="24"/>
  <c r="R1110" i="24"/>
  <c r="M1110" i="24"/>
  <c r="P1108" i="24"/>
  <c r="L1104" i="24"/>
  <c r="N1102" i="24"/>
  <c r="K1102" i="24" s="1"/>
  <c r="R1102" i="24"/>
  <c r="M1102" i="24"/>
  <c r="P1100" i="24"/>
  <c r="K1100" i="24" s="1"/>
  <c r="L1098" i="24"/>
  <c r="Q1096" i="24"/>
  <c r="L1094" i="24"/>
  <c r="Q1092" i="24"/>
  <c r="L1090" i="24"/>
  <c r="Q1088" i="24"/>
  <c r="L1086" i="24"/>
  <c r="Q1084" i="24"/>
  <c r="L1082" i="24"/>
  <c r="Q1080" i="24"/>
  <c r="L1078" i="24"/>
  <c r="Q1076" i="24"/>
  <c r="L1074" i="24"/>
  <c r="Q1072" i="24"/>
  <c r="L1070" i="24"/>
  <c r="Q1068" i="24"/>
  <c r="L1066" i="24"/>
  <c r="Q1064" i="24"/>
  <c r="L1062" i="24"/>
  <c r="Q1060" i="24"/>
  <c r="L1058" i="24"/>
  <c r="Q1056" i="24"/>
  <c r="L1054" i="24"/>
  <c r="Q1052" i="24"/>
  <c r="L1050" i="24"/>
  <c r="Q1048" i="24"/>
  <c r="L1046" i="24"/>
  <c r="Q1044" i="24"/>
  <c r="L1042" i="24"/>
  <c r="Q1040" i="24"/>
  <c r="L1038" i="24"/>
  <c r="Q1036" i="24"/>
  <c r="L1034" i="24"/>
  <c r="Q1032" i="24"/>
  <c r="L1030" i="24"/>
  <c r="Q1028" i="24"/>
  <c r="L1026" i="24"/>
  <c r="Q1024" i="24"/>
  <c r="L1022" i="24"/>
  <c r="Q1020" i="24"/>
  <c r="L1018" i="24"/>
  <c r="Q1016" i="24"/>
  <c r="L1014" i="24"/>
  <c r="Q1012" i="24"/>
  <c r="L1010" i="24"/>
  <c r="Q1008" i="24"/>
  <c r="L1006" i="24"/>
  <c r="Q1004" i="24"/>
  <c r="L1002" i="24"/>
  <c r="Q1000" i="24"/>
  <c r="L998" i="24"/>
  <c r="R992" i="24"/>
  <c r="L991" i="24"/>
  <c r="P991" i="24"/>
  <c r="M991" i="24"/>
  <c r="R991" i="24"/>
  <c r="N991" i="24"/>
  <c r="O991" i="24"/>
  <c r="N989" i="24"/>
  <c r="L984" i="24"/>
  <c r="P984" i="24"/>
  <c r="O984" i="24"/>
  <c r="M984" i="24"/>
  <c r="N984" i="24"/>
  <c r="M982" i="24"/>
  <c r="R976" i="24"/>
  <c r="R968" i="24"/>
  <c r="L959" i="24"/>
  <c r="P959" i="24"/>
  <c r="M959" i="24"/>
  <c r="R959" i="24"/>
  <c r="Q959" i="24"/>
  <c r="N959" i="24"/>
  <c r="O959" i="24"/>
  <c r="L951" i="24"/>
  <c r="P951" i="24"/>
  <c r="M951" i="24"/>
  <c r="R951" i="24"/>
  <c r="Q951" i="24"/>
  <c r="N951" i="24"/>
  <c r="O951" i="24"/>
  <c r="L996" i="24"/>
  <c r="P996" i="24"/>
  <c r="O996" i="24"/>
  <c r="L995" i="24"/>
  <c r="P995" i="24"/>
  <c r="M995" i="24"/>
  <c r="R995" i="24"/>
  <c r="L988" i="24"/>
  <c r="P988" i="24"/>
  <c r="O988" i="24"/>
  <c r="L987" i="24"/>
  <c r="P987" i="24"/>
  <c r="K987" i="24" s="1"/>
  <c r="M987" i="24"/>
  <c r="R987" i="24"/>
  <c r="Q981" i="24"/>
  <c r="L980" i="24"/>
  <c r="P980" i="24"/>
  <c r="O980" i="24"/>
  <c r="L979" i="24"/>
  <c r="P979" i="24"/>
  <c r="J979" i="24" s="1"/>
  <c r="M979" i="24"/>
  <c r="R979" i="24"/>
  <c r="Q974" i="24"/>
  <c r="Q973" i="24"/>
  <c r="L972" i="24"/>
  <c r="P972" i="24"/>
  <c r="O972" i="24"/>
  <c r="L971" i="24"/>
  <c r="P971" i="24"/>
  <c r="M971" i="24"/>
  <c r="R971" i="24"/>
  <c r="Q966" i="24"/>
  <c r="Q965" i="24"/>
  <c r="L964" i="24"/>
  <c r="P964" i="24"/>
  <c r="O964" i="24"/>
  <c r="K964" i="24" s="1"/>
  <c r="L963" i="24"/>
  <c r="P963" i="24"/>
  <c r="M963" i="24"/>
  <c r="R963" i="24"/>
  <c r="L956" i="24"/>
  <c r="P956" i="24"/>
  <c r="O956" i="24"/>
  <c r="L955" i="24"/>
  <c r="P955" i="24"/>
  <c r="M955" i="24"/>
  <c r="R955" i="24"/>
  <c r="L948" i="24"/>
  <c r="P948" i="24"/>
  <c r="O948" i="24"/>
  <c r="J948" i="24" s="1"/>
  <c r="L947" i="24"/>
  <c r="P947" i="24"/>
  <c r="M947" i="24"/>
  <c r="R947" i="24"/>
  <c r="O519" i="24"/>
  <c r="P519" i="24"/>
  <c r="L487" i="24"/>
  <c r="R487" i="24"/>
  <c r="L455" i="24"/>
  <c r="R455" i="24"/>
  <c r="N445" i="24"/>
  <c r="R445" i="24"/>
  <c r="M403" i="24"/>
  <c r="L403" i="24"/>
  <c r="R403" i="24"/>
  <c r="N403" i="24"/>
  <c r="O403" i="24"/>
  <c r="P403" i="24"/>
  <c r="M395" i="24"/>
  <c r="L395" i="24"/>
  <c r="R395" i="24"/>
  <c r="N395" i="24"/>
  <c r="O395" i="24"/>
  <c r="P395" i="24"/>
  <c r="M362" i="24"/>
  <c r="Q362" i="24"/>
  <c r="N362" i="24"/>
  <c r="R362" i="24"/>
  <c r="L362" i="24"/>
  <c r="O362" i="24"/>
  <c r="P362" i="24"/>
  <c r="M358" i="24"/>
  <c r="Q358" i="24"/>
  <c r="N358" i="24"/>
  <c r="R358" i="24"/>
  <c r="L358" i="24"/>
  <c r="O358" i="24"/>
  <c r="P358" i="24"/>
  <c r="M354" i="24"/>
  <c r="Q354" i="24"/>
  <c r="N354" i="24"/>
  <c r="R354" i="24"/>
  <c r="L354" i="24"/>
  <c r="O354" i="24"/>
  <c r="P354" i="24"/>
  <c r="M350" i="24"/>
  <c r="Q350" i="24"/>
  <c r="N350" i="24"/>
  <c r="R350" i="24"/>
  <c r="L350" i="24"/>
  <c r="O350" i="24"/>
  <c r="K350" i="24" s="1"/>
  <c r="P350" i="24"/>
  <c r="M346" i="24"/>
  <c r="Q346" i="24"/>
  <c r="N346" i="24"/>
  <c r="R346" i="24"/>
  <c r="L346" i="24"/>
  <c r="O346" i="24"/>
  <c r="P346" i="24"/>
  <c r="N330" i="24"/>
  <c r="R330" i="24"/>
  <c r="M330" i="24"/>
  <c r="O330" i="24"/>
  <c r="K330" i="24" s="1"/>
  <c r="L330" i="24"/>
  <c r="P330" i="24"/>
  <c r="Q330" i="24"/>
  <c r="N314" i="24"/>
  <c r="R314" i="24"/>
  <c r="M314" i="24"/>
  <c r="O314" i="24"/>
  <c r="L314" i="24"/>
  <c r="P314" i="24"/>
  <c r="Q314" i="24"/>
  <c r="N298" i="24"/>
  <c r="J298" i="24" s="1"/>
  <c r="R298" i="24"/>
  <c r="M298" i="24"/>
  <c r="O298" i="24"/>
  <c r="L298" i="24"/>
  <c r="P298" i="24"/>
  <c r="Q298" i="24"/>
  <c r="N282" i="24"/>
  <c r="R282" i="24"/>
  <c r="M282" i="24"/>
  <c r="O282" i="24"/>
  <c r="L282" i="24"/>
  <c r="P282" i="24"/>
  <c r="Q282" i="24"/>
  <c r="M272" i="24"/>
  <c r="Q272" i="24"/>
  <c r="O272" i="24"/>
  <c r="N272" i="24"/>
  <c r="P272" i="24"/>
  <c r="L272" i="24"/>
  <c r="R272" i="24"/>
  <c r="N245" i="24"/>
  <c r="J245" i="24" s="1"/>
  <c r="R245" i="24"/>
  <c r="L245" i="24"/>
  <c r="Q245" i="24"/>
  <c r="O245" i="24"/>
  <c r="M245" i="24"/>
  <c r="P245" i="24"/>
  <c r="N237" i="24"/>
  <c r="R237" i="24"/>
  <c r="L237" i="24"/>
  <c r="Q237" i="24"/>
  <c r="O237" i="24"/>
  <c r="M237" i="24"/>
  <c r="P237" i="24"/>
  <c r="N229" i="24"/>
  <c r="R229" i="24"/>
  <c r="L229" i="24"/>
  <c r="Q229" i="24"/>
  <c r="O229" i="24"/>
  <c r="M229" i="24"/>
  <c r="P229" i="24"/>
  <c r="N221" i="24"/>
  <c r="K221" i="24" s="1"/>
  <c r="R221" i="24"/>
  <c r="L221" i="24"/>
  <c r="Q221" i="24"/>
  <c r="O221" i="24"/>
  <c r="M221" i="24"/>
  <c r="P221" i="24"/>
  <c r="N213" i="24"/>
  <c r="J213" i="24" s="1"/>
  <c r="R213" i="24"/>
  <c r="L213" i="24"/>
  <c r="Q213" i="24"/>
  <c r="O213" i="24"/>
  <c r="M213" i="24"/>
  <c r="P213" i="24"/>
  <c r="N205" i="24"/>
  <c r="R205" i="24"/>
  <c r="L205" i="24"/>
  <c r="Q205" i="24"/>
  <c r="O205" i="24"/>
  <c r="M205" i="24"/>
  <c r="P205" i="24"/>
  <c r="N1125" i="24"/>
  <c r="J1125" i="24" s="1"/>
  <c r="R1125" i="24"/>
  <c r="N1123" i="24"/>
  <c r="J1123" i="24" s="1"/>
  <c r="R1123" i="24"/>
  <c r="N1121" i="24"/>
  <c r="J1121" i="24" s="1"/>
  <c r="R1121" i="24"/>
  <c r="N1119" i="24"/>
  <c r="K1119" i="24" s="1"/>
  <c r="R1119" i="24"/>
  <c r="N1117" i="24"/>
  <c r="K1117" i="24" s="1"/>
  <c r="R1117" i="24"/>
  <c r="N1115" i="24"/>
  <c r="K1115" i="24" s="1"/>
  <c r="R1115" i="24"/>
  <c r="N1113" i="24"/>
  <c r="R1113" i="24"/>
  <c r="N1111" i="24"/>
  <c r="K1111" i="24" s="1"/>
  <c r="R1111" i="24"/>
  <c r="N1109" i="24"/>
  <c r="K1109" i="24" s="1"/>
  <c r="R1109" i="24"/>
  <c r="N1107" i="24"/>
  <c r="J1107" i="24" s="1"/>
  <c r="R1107" i="24"/>
  <c r="N1105" i="24"/>
  <c r="K1105" i="24" s="1"/>
  <c r="R1105" i="24"/>
  <c r="N1103" i="24"/>
  <c r="K1103" i="24" s="1"/>
  <c r="R1103" i="24"/>
  <c r="N1101" i="24"/>
  <c r="R1101" i="24"/>
  <c r="N1099" i="24"/>
  <c r="J1099" i="24" s="1"/>
  <c r="R1099" i="24"/>
  <c r="N1097" i="24"/>
  <c r="R1097" i="24"/>
  <c r="N1095" i="24"/>
  <c r="K1095" i="24" s="1"/>
  <c r="R1095" i="24"/>
  <c r="N1093" i="24"/>
  <c r="R1093" i="24"/>
  <c r="N1091" i="24"/>
  <c r="J1091" i="24" s="1"/>
  <c r="R1091" i="24"/>
  <c r="N1089" i="24"/>
  <c r="J1089" i="24" s="1"/>
  <c r="R1089" i="24"/>
  <c r="N1087" i="24"/>
  <c r="K1087" i="24" s="1"/>
  <c r="R1087" i="24"/>
  <c r="N1085" i="24"/>
  <c r="R1085" i="24"/>
  <c r="N1083" i="24"/>
  <c r="J1083" i="24" s="1"/>
  <c r="R1083" i="24"/>
  <c r="N1081" i="24"/>
  <c r="J1081" i="24" s="1"/>
  <c r="R1081" i="24"/>
  <c r="N1079" i="24"/>
  <c r="K1079" i="24" s="1"/>
  <c r="R1079" i="24"/>
  <c r="N1077" i="24"/>
  <c r="R1077" i="24"/>
  <c r="N1075" i="24"/>
  <c r="J1075" i="24" s="1"/>
  <c r="R1075" i="24"/>
  <c r="N1073" i="24"/>
  <c r="J1073" i="24" s="1"/>
  <c r="R1073" i="24"/>
  <c r="N1071" i="24"/>
  <c r="J1071" i="24" s="1"/>
  <c r="R1071" i="24"/>
  <c r="N1069" i="24"/>
  <c r="J1069" i="24" s="1"/>
  <c r="R1069" i="24"/>
  <c r="N1067" i="24"/>
  <c r="J1067" i="24" s="1"/>
  <c r="R1067" i="24"/>
  <c r="N1065" i="24"/>
  <c r="J1065" i="24" s="1"/>
  <c r="R1065" i="24"/>
  <c r="N1063" i="24"/>
  <c r="J1063" i="24" s="1"/>
  <c r="R1063" i="24"/>
  <c r="N1061" i="24"/>
  <c r="J1061" i="24" s="1"/>
  <c r="R1061" i="24"/>
  <c r="N1059" i="24"/>
  <c r="R1059" i="24"/>
  <c r="N1057" i="24"/>
  <c r="J1057" i="24" s="1"/>
  <c r="R1057" i="24"/>
  <c r="N1055" i="24"/>
  <c r="J1055" i="24" s="1"/>
  <c r="R1055" i="24"/>
  <c r="N1053" i="24"/>
  <c r="J1053" i="24" s="1"/>
  <c r="R1053" i="24"/>
  <c r="N1051" i="24"/>
  <c r="K1051" i="24" s="1"/>
  <c r="R1051" i="24"/>
  <c r="N1049" i="24"/>
  <c r="J1049" i="24" s="1"/>
  <c r="R1049" i="24"/>
  <c r="N1047" i="24"/>
  <c r="J1047" i="24" s="1"/>
  <c r="R1047" i="24"/>
  <c r="N1045" i="24"/>
  <c r="J1045" i="24" s="1"/>
  <c r="R1045" i="24"/>
  <c r="N1043" i="24"/>
  <c r="K1043" i="24" s="1"/>
  <c r="R1043" i="24"/>
  <c r="N1041" i="24"/>
  <c r="K1041" i="24" s="1"/>
  <c r="R1041" i="24"/>
  <c r="N1039" i="24"/>
  <c r="K1039" i="24" s="1"/>
  <c r="R1039" i="24"/>
  <c r="N1037" i="24"/>
  <c r="K1037" i="24" s="1"/>
  <c r="R1037" i="24"/>
  <c r="N1035" i="24"/>
  <c r="K1035" i="24" s="1"/>
  <c r="R1035" i="24"/>
  <c r="N1033" i="24"/>
  <c r="K1033" i="24" s="1"/>
  <c r="R1033" i="24"/>
  <c r="N1031" i="24"/>
  <c r="K1031" i="24" s="1"/>
  <c r="R1031" i="24"/>
  <c r="N1029" i="24"/>
  <c r="K1029" i="24" s="1"/>
  <c r="R1029" i="24"/>
  <c r="N1027" i="24"/>
  <c r="K1027" i="24" s="1"/>
  <c r="R1027" i="24"/>
  <c r="N1025" i="24"/>
  <c r="K1025" i="24" s="1"/>
  <c r="R1025" i="24"/>
  <c r="N1023" i="24"/>
  <c r="K1023" i="24" s="1"/>
  <c r="R1023" i="24"/>
  <c r="N1021" i="24"/>
  <c r="J1021" i="24" s="1"/>
  <c r="R1021" i="24"/>
  <c r="N1019" i="24"/>
  <c r="K1019" i="24" s="1"/>
  <c r="R1019" i="24"/>
  <c r="N1017" i="24"/>
  <c r="K1017" i="24" s="1"/>
  <c r="R1017" i="24"/>
  <c r="N1015" i="24"/>
  <c r="K1015" i="24" s="1"/>
  <c r="R1015" i="24"/>
  <c r="N1013" i="24"/>
  <c r="J1013" i="24" s="1"/>
  <c r="R1013" i="24"/>
  <c r="N1011" i="24"/>
  <c r="J1011" i="24" s="1"/>
  <c r="R1011" i="24"/>
  <c r="N1009" i="24"/>
  <c r="K1009" i="24" s="1"/>
  <c r="R1009" i="24"/>
  <c r="N1007" i="24"/>
  <c r="K1007" i="24" s="1"/>
  <c r="R1007" i="24"/>
  <c r="N1005" i="24"/>
  <c r="J1005" i="24" s="1"/>
  <c r="R1005" i="24"/>
  <c r="N1003" i="24"/>
  <c r="K1003" i="24" s="1"/>
  <c r="R1003" i="24"/>
  <c r="N1001" i="24"/>
  <c r="K1001" i="24" s="1"/>
  <c r="R1001" i="24"/>
  <c r="N999" i="24"/>
  <c r="K999" i="24" s="1"/>
  <c r="R999" i="24"/>
  <c r="Q996" i="24"/>
  <c r="Q995" i="24"/>
  <c r="L994" i="24"/>
  <c r="P994" i="24"/>
  <c r="O994" i="24"/>
  <c r="L993" i="24"/>
  <c r="P993" i="24"/>
  <c r="M993" i="24"/>
  <c r="R993" i="24"/>
  <c r="Q988" i="24"/>
  <c r="J988" i="24" s="1"/>
  <c r="Q987" i="24"/>
  <c r="L986" i="24"/>
  <c r="P986" i="24"/>
  <c r="O986" i="24"/>
  <c r="L985" i="24"/>
  <c r="P985" i="24"/>
  <c r="J985" i="24" s="1"/>
  <c r="M985" i="24"/>
  <c r="R985" i="24"/>
  <c r="Q980" i="24"/>
  <c r="Q979" i="24"/>
  <c r="L978" i="24"/>
  <c r="P978" i="24"/>
  <c r="O978" i="24"/>
  <c r="J978" i="24" s="1"/>
  <c r="L977" i="24"/>
  <c r="P977" i="24"/>
  <c r="J977" i="24" s="1"/>
  <c r="M977" i="24"/>
  <c r="R977" i="24"/>
  <c r="Q972" i="24"/>
  <c r="Q971" i="24"/>
  <c r="L970" i="24"/>
  <c r="P970" i="24"/>
  <c r="O970" i="24"/>
  <c r="J970" i="24" s="1"/>
  <c r="L969" i="24"/>
  <c r="P969" i="24"/>
  <c r="M969" i="24"/>
  <c r="R969" i="24"/>
  <c r="Q964" i="24"/>
  <c r="Q963" i="24"/>
  <c r="L962" i="24"/>
  <c r="P962" i="24"/>
  <c r="O962" i="24"/>
  <c r="L961" i="24"/>
  <c r="P961" i="24"/>
  <c r="M961" i="24"/>
  <c r="R961" i="24"/>
  <c r="Q956" i="24"/>
  <c r="Q955" i="24"/>
  <c r="L954" i="24"/>
  <c r="P954" i="24"/>
  <c r="O954" i="24"/>
  <c r="L953" i="24"/>
  <c r="P953" i="24"/>
  <c r="M953" i="24"/>
  <c r="R953" i="24"/>
  <c r="Q948" i="24"/>
  <c r="Q947" i="24"/>
  <c r="L946" i="24"/>
  <c r="P946" i="24"/>
  <c r="O946" i="24"/>
  <c r="L945" i="24"/>
  <c r="P945" i="24"/>
  <c r="M945" i="24"/>
  <c r="R945" i="24"/>
  <c r="M540" i="24"/>
  <c r="P540" i="24"/>
  <c r="L536" i="24"/>
  <c r="P536" i="24"/>
  <c r="L532" i="24"/>
  <c r="P532" i="24"/>
  <c r="L528" i="24"/>
  <c r="P528" i="24"/>
  <c r="N539" i="24"/>
  <c r="O539" i="24"/>
  <c r="P539" i="24"/>
  <c r="N535" i="24"/>
  <c r="O535" i="24"/>
  <c r="P535" i="24"/>
  <c r="N531" i="24"/>
  <c r="O531" i="24"/>
  <c r="P531" i="24"/>
  <c r="N527" i="24"/>
  <c r="O527" i="24"/>
  <c r="P527" i="24"/>
  <c r="L503" i="24"/>
  <c r="R503" i="24"/>
  <c r="L471" i="24"/>
  <c r="R471" i="24"/>
  <c r="L981" i="24"/>
  <c r="P981" i="24"/>
  <c r="M981" i="24"/>
  <c r="R981" i="24"/>
  <c r="L974" i="24"/>
  <c r="P974" i="24"/>
  <c r="O974" i="24"/>
  <c r="L973" i="24"/>
  <c r="P973" i="24"/>
  <c r="M973" i="24"/>
  <c r="R973" i="24"/>
  <c r="L966" i="24"/>
  <c r="P966" i="24"/>
  <c r="O966" i="24"/>
  <c r="L965" i="24"/>
  <c r="P965" i="24"/>
  <c r="M965" i="24"/>
  <c r="R965" i="24"/>
  <c r="M964" i="24"/>
  <c r="N963" i="24"/>
  <c r="L958" i="24"/>
  <c r="P958" i="24"/>
  <c r="O958" i="24"/>
  <c r="K958" i="24" s="1"/>
  <c r="L957" i="24"/>
  <c r="P957" i="24"/>
  <c r="J957" i="24" s="1"/>
  <c r="M957" i="24"/>
  <c r="R957" i="24"/>
  <c r="M956" i="24"/>
  <c r="N955" i="24"/>
  <c r="J955" i="24" s="1"/>
  <c r="L950" i="24"/>
  <c r="P950" i="24"/>
  <c r="O950" i="24"/>
  <c r="J950" i="24" s="1"/>
  <c r="L949" i="24"/>
  <c r="P949" i="24"/>
  <c r="K949" i="24" s="1"/>
  <c r="M949" i="24"/>
  <c r="R949" i="24"/>
  <c r="M948" i="24"/>
  <c r="N947" i="24"/>
  <c r="M361" i="24"/>
  <c r="Q361" i="24"/>
  <c r="N361" i="24"/>
  <c r="R361" i="24"/>
  <c r="L361" i="24"/>
  <c r="O361" i="24"/>
  <c r="P361" i="24"/>
  <c r="M357" i="24"/>
  <c r="Q357" i="24"/>
  <c r="N357" i="24"/>
  <c r="R357" i="24"/>
  <c r="L357" i="24"/>
  <c r="O357" i="24"/>
  <c r="P357" i="24"/>
  <c r="M353" i="24"/>
  <c r="Q353" i="24"/>
  <c r="N353" i="24"/>
  <c r="R353" i="24"/>
  <c r="L353" i="24"/>
  <c r="O353" i="24"/>
  <c r="P353" i="24"/>
  <c r="M349" i="24"/>
  <c r="Q349" i="24"/>
  <c r="N349" i="24"/>
  <c r="K349" i="24" s="1"/>
  <c r="R349" i="24"/>
  <c r="L349" i="24"/>
  <c r="O349" i="24"/>
  <c r="P349" i="24"/>
  <c r="N342" i="24"/>
  <c r="J342" i="24" s="1"/>
  <c r="R342" i="24"/>
  <c r="M342" i="24"/>
  <c r="O342" i="24"/>
  <c r="L342" i="24"/>
  <c r="P342" i="24"/>
  <c r="Q342" i="24"/>
  <c r="N326" i="24"/>
  <c r="R326" i="24"/>
  <c r="M326" i="24"/>
  <c r="O326" i="24"/>
  <c r="L326" i="24"/>
  <c r="P326" i="24"/>
  <c r="Q326" i="24"/>
  <c r="N310" i="24"/>
  <c r="R310" i="24"/>
  <c r="M310" i="24"/>
  <c r="O310" i="24"/>
  <c r="L310" i="24"/>
  <c r="P310" i="24"/>
  <c r="Q310" i="24"/>
  <c r="N294" i="24"/>
  <c r="R294" i="24"/>
  <c r="M294" i="24"/>
  <c r="O294" i="24"/>
  <c r="L294" i="24"/>
  <c r="P294" i="24"/>
  <c r="Q294" i="24"/>
  <c r="M392" i="24"/>
  <c r="Q392" i="24"/>
  <c r="L392" i="24"/>
  <c r="R392" i="24"/>
  <c r="N392" i="24"/>
  <c r="O392" i="24"/>
  <c r="M390" i="24"/>
  <c r="Q390" i="24"/>
  <c r="L390" i="24"/>
  <c r="R390" i="24"/>
  <c r="N390" i="24"/>
  <c r="O390" i="24"/>
  <c r="M388" i="24"/>
  <c r="Q388" i="24"/>
  <c r="L388" i="24"/>
  <c r="R388" i="24"/>
  <c r="N388" i="24"/>
  <c r="O388" i="24"/>
  <c r="M386" i="24"/>
  <c r="Q386" i="24"/>
  <c r="L386" i="24"/>
  <c r="R386" i="24"/>
  <c r="N386" i="24"/>
  <c r="O386" i="24"/>
  <c r="M384" i="24"/>
  <c r="Q384" i="24"/>
  <c r="L384" i="24"/>
  <c r="R384" i="24"/>
  <c r="N384" i="24"/>
  <c r="O384" i="24"/>
  <c r="M382" i="24"/>
  <c r="Q382" i="24"/>
  <c r="L382" i="24"/>
  <c r="R382" i="24"/>
  <c r="N382" i="24"/>
  <c r="O382" i="24"/>
  <c r="M380" i="24"/>
  <c r="Q380" i="24"/>
  <c r="L380" i="24"/>
  <c r="R380" i="24"/>
  <c r="N380" i="24"/>
  <c r="O380" i="24"/>
  <c r="M378" i="24"/>
  <c r="Q378" i="24"/>
  <c r="L378" i="24"/>
  <c r="R378" i="24"/>
  <c r="N378" i="24"/>
  <c r="K378" i="24" s="1"/>
  <c r="O378" i="24"/>
  <c r="M376" i="24"/>
  <c r="Q376" i="24"/>
  <c r="L376" i="24"/>
  <c r="R376" i="24"/>
  <c r="N376" i="24"/>
  <c r="O376" i="24"/>
  <c r="M374" i="24"/>
  <c r="Q374" i="24"/>
  <c r="L374" i="24"/>
  <c r="R374" i="24"/>
  <c r="N374" i="24"/>
  <c r="O374" i="24"/>
  <c r="M372" i="24"/>
  <c r="Q372" i="24"/>
  <c r="L372" i="24"/>
  <c r="R372" i="24"/>
  <c r="N372" i="24"/>
  <c r="O372" i="24"/>
  <c r="M370" i="24"/>
  <c r="Q370" i="24"/>
  <c r="L370" i="24"/>
  <c r="R370" i="24"/>
  <c r="N370" i="24"/>
  <c r="J370" i="24" s="1"/>
  <c r="O370" i="24"/>
  <c r="M368" i="24"/>
  <c r="Q368" i="24"/>
  <c r="L368" i="24"/>
  <c r="R368" i="24"/>
  <c r="N368" i="24"/>
  <c r="O368" i="24"/>
  <c r="M366" i="24"/>
  <c r="Q366" i="24"/>
  <c r="L366" i="24"/>
  <c r="R366" i="24"/>
  <c r="N366" i="24"/>
  <c r="O366" i="24"/>
  <c r="M364" i="24"/>
  <c r="Q364" i="24"/>
  <c r="L364" i="24"/>
  <c r="R364" i="24"/>
  <c r="N364" i="24"/>
  <c r="O364" i="24"/>
  <c r="M360" i="24"/>
  <c r="Q360" i="24"/>
  <c r="N360" i="24"/>
  <c r="R360" i="24"/>
  <c r="L360" i="24"/>
  <c r="O360" i="24"/>
  <c r="P360" i="24"/>
  <c r="M356" i="24"/>
  <c r="Q356" i="24"/>
  <c r="N356" i="24"/>
  <c r="R356" i="24"/>
  <c r="L356" i="24"/>
  <c r="O356" i="24"/>
  <c r="P356" i="24"/>
  <c r="M352" i="24"/>
  <c r="Q352" i="24"/>
  <c r="N352" i="24"/>
  <c r="R352" i="24"/>
  <c r="L352" i="24"/>
  <c r="O352" i="24"/>
  <c r="P352" i="24"/>
  <c r="M348" i="24"/>
  <c r="Q348" i="24"/>
  <c r="N348" i="24"/>
  <c r="R348" i="24"/>
  <c r="L348" i="24"/>
  <c r="O348" i="24"/>
  <c r="P348" i="24"/>
  <c r="N338" i="24"/>
  <c r="R338" i="24"/>
  <c r="M338" i="24"/>
  <c r="O338" i="24"/>
  <c r="L338" i="24"/>
  <c r="P338" i="24"/>
  <c r="Q338" i="24"/>
  <c r="N322" i="24"/>
  <c r="R322" i="24"/>
  <c r="M322" i="24"/>
  <c r="O322" i="24"/>
  <c r="L322" i="24"/>
  <c r="P322" i="24"/>
  <c r="Q322" i="24"/>
  <c r="N306" i="24"/>
  <c r="J306" i="24" s="1"/>
  <c r="R306" i="24"/>
  <c r="M306" i="24"/>
  <c r="O306" i="24"/>
  <c r="L306" i="24"/>
  <c r="P306" i="24"/>
  <c r="Q306" i="24"/>
  <c r="N290" i="24"/>
  <c r="R290" i="24"/>
  <c r="M290" i="24"/>
  <c r="O290" i="24"/>
  <c r="L290" i="24"/>
  <c r="P290" i="24"/>
  <c r="Q290" i="24"/>
  <c r="L415" i="24"/>
  <c r="N415" i="24"/>
  <c r="P415" i="24"/>
  <c r="R415" i="24"/>
  <c r="M396" i="24"/>
  <c r="O396" i="24"/>
  <c r="L396" i="24"/>
  <c r="N396" i="24"/>
  <c r="P396" i="24"/>
  <c r="M363" i="24"/>
  <c r="Q363" i="24"/>
  <c r="N363" i="24"/>
  <c r="J363" i="24" s="1"/>
  <c r="R363" i="24"/>
  <c r="L363" i="24"/>
  <c r="O363" i="24"/>
  <c r="P363" i="24"/>
  <c r="M359" i="24"/>
  <c r="Q359" i="24"/>
  <c r="N359" i="24"/>
  <c r="R359" i="24"/>
  <c r="L359" i="24"/>
  <c r="O359" i="24"/>
  <c r="P359" i="24"/>
  <c r="M355" i="24"/>
  <c r="Q355" i="24"/>
  <c r="N355" i="24"/>
  <c r="R355" i="24"/>
  <c r="L355" i="24"/>
  <c r="O355" i="24"/>
  <c r="P355" i="24"/>
  <c r="M351" i="24"/>
  <c r="Q351" i="24"/>
  <c r="N351" i="24"/>
  <c r="R351" i="24"/>
  <c r="L351" i="24"/>
  <c r="O351" i="24"/>
  <c r="P351" i="24"/>
  <c r="M347" i="24"/>
  <c r="Q347" i="24"/>
  <c r="N347" i="24"/>
  <c r="R347" i="24"/>
  <c r="L347" i="24"/>
  <c r="O347" i="24"/>
  <c r="P347" i="24"/>
  <c r="N334" i="24"/>
  <c r="R334" i="24"/>
  <c r="M334" i="24"/>
  <c r="O334" i="24"/>
  <c r="L334" i="24"/>
  <c r="P334" i="24"/>
  <c r="Q334" i="24"/>
  <c r="N318" i="24"/>
  <c r="R318" i="24"/>
  <c r="M318" i="24"/>
  <c r="O318" i="24"/>
  <c r="L318" i="24"/>
  <c r="P318" i="24"/>
  <c r="Q318" i="24"/>
  <c r="N302" i="24"/>
  <c r="J302" i="24" s="1"/>
  <c r="R302" i="24"/>
  <c r="M302" i="24"/>
  <c r="O302" i="24"/>
  <c r="L302" i="24"/>
  <c r="P302" i="24"/>
  <c r="Q302" i="24"/>
  <c r="N286" i="24"/>
  <c r="R286" i="24"/>
  <c r="M286" i="24"/>
  <c r="O286" i="24"/>
  <c r="L286" i="24"/>
  <c r="P286" i="24"/>
  <c r="Q286" i="24"/>
  <c r="M279" i="24"/>
  <c r="Q279" i="24"/>
  <c r="L279" i="24"/>
  <c r="R279" i="24"/>
  <c r="O279" i="24"/>
  <c r="P279" i="24"/>
  <c r="N279" i="24"/>
  <c r="J279" i="24" s="1"/>
  <c r="P943" i="24"/>
  <c r="M402" i="24"/>
  <c r="O402" i="24"/>
  <c r="M401" i="24"/>
  <c r="L401" i="24"/>
  <c r="R401" i="24"/>
  <c r="M394" i="24"/>
  <c r="O394" i="24"/>
  <c r="M273" i="24"/>
  <c r="Q273" i="24"/>
  <c r="L273" i="24"/>
  <c r="R273" i="24"/>
  <c r="N273" i="24"/>
  <c r="K273" i="24" s="1"/>
  <c r="O273" i="24"/>
  <c r="N247" i="24"/>
  <c r="L247" i="24"/>
  <c r="Q247" i="24"/>
  <c r="O247" i="24"/>
  <c r="R247" i="24"/>
  <c r="M247" i="24"/>
  <c r="P247" i="24"/>
  <c r="N239" i="24"/>
  <c r="J239" i="24" s="1"/>
  <c r="R239" i="24"/>
  <c r="L239" i="24"/>
  <c r="Q239" i="24"/>
  <c r="O239" i="24"/>
  <c r="M239" i="24"/>
  <c r="P239" i="24"/>
  <c r="N231" i="24"/>
  <c r="R231" i="24"/>
  <c r="L231" i="24"/>
  <c r="Q231" i="24"/>
  <c r="O231" i="24"/>
  <c r="M231" i="24"/>
  <c r="P231" i="24"/>
  <c r="N223" i="24"/>
  <c r="R223" i="24"/>
  <c r="L223" i="24"/>
  <c r="Q223" i="24"/>
  <c r="O223" i="24"/>
  <c r="M223" i="24"/>
  <c r="P223" i="24"/>
  <c r="N215" i="24"/>
  <c r="K215" i="24" s="1"/>
  <c r="R215" i="24"/>
  <c r="L215" i="24"/>
  <c r="Q215" i="24"/>
  <c r="O215" i="24"/>
  <c r="M215" i="24"/>
  <c r="P215" i="24"/>
  <c r="N207" i="24"/>
  <c r="R207" i="24"/>
  <c r="L207" i="24"/>
  <c r="Q207" i="24"/>
  <c r="O207" i="24"/>
  <c r="M207" i="24"/>
  <c r="P207" i="24"/>
  <c r="P526" i="24"/>
  <c r="R524" i="24"/>
  <c r="P522" i="24"/>
  <c r="P521" i="24"/>
  <c r="J521" i="24" s="1"/>
  <c r="R520" i="24"/>
  <c r="P518" i="24"/>
  <c r="R516" i="24"/>
  <c r="P514" i="24"/>
  <c r="P513" i="24"/>
  <c r="R512" i="24"/>
  <c r="R511" i="24"/>
  <c r="R495" i="24"/>
  <c r="R479" i="24"/>
  <c r="R463" i="24"/>
  <c r="P454" i="24"/>
  <c r="R453" i="24"/>
  <c r="Q447" i="24"/>
  <c r="Q446" i="24"/>
  <c r="M439" i="24"/>
  <c r="N432" i="24"/>
  <c r="K432" i="24" s="1"/>
  <c r="L431" i="24"/>
  <c r="O428" i="24"/>
  <c r="N418" i="24"/>
  <c r="O414" i="24"/>
  <c r="K414" i="24" s="1"/>
  <c r="N409" i="24"/>
  <c r="R405" i="24"/>
  <c r="P402" i="24"/>
  <c r="P401" i="24"/>
  <c r="M400" i="24"/>
  <c r="O400" i="24"/>
  <c r="J400" i="24" s="1"/>
  <c r="M399" i="24"/>
  <c r="L399" i="24"/>
  <c r="R399" i="24"/>
  <c r="P394" i="24"/>
  <c r="M393" i="24"/>
  <c r="N393" i="24"/>
  <c r="J393" i="24" s="1"/>
  <c r="R393" i="24"/>
  <c r="M391" i="24"/>
  <c r="Q391" i="24"/>
  <c r="M389" i="24"/>
  <c r="Q389" i="24"/>
  <c r="M387" i="24"/>
  <c r="Q387" i="24"/>
  <c r="M385" i="24"/>
  <c r="Q385" i="24"/>
  <c r="M383" i="24"/>
  <c r="Q383" i="24"/>
  <c r="M381" i="24"/>
  <c r="Q381" i="24"/>
  <c r="M379" i="24"/>
  <c r="Q379" i="24"/>
  <c r="M377" i="24"/>
  <c r="Q377" i="24"/>
  <c r="M375" i="24"/>
  <c r="Q375" i="24"/>
  <c r="M373" i="24"/>
  <c r="Q373" i="24"/>
  <c r="M371" i="24"/>
  <c r="Q371" i="24"/>
  <c r="M369" i="24"/>
  <c r="Q369" i="24"/>
  <c r="M367" i="24"/>
  <c r="Q367" i="24"/>
  <c r="M365" i="24"/>
  <c r="Q365" i="24"/>
  <c r="N344" i="24"/>
  <c r="R344" i="24"/>
  <c r="M344" i="24"/>
  <c r="O344" i="24"/>
  <c r="N340" i="24"/>
  <c r="R340" i="24"/>
  <c r="M340" i="24"/>
  <c r="O340" i="24"/>
  <c r="N336" i="24"/>
  <c r="R336" i="24"/>
  <c r="M336" i="24"/>
  <c r="O336" i="24"/>
  <c r="N332" i="24"/>
  <c r="R332" i="24"/>
  <c r="M332" i="24"/>
  <c r="O332" i="24"/>
  <c r="N328" i="24"/>
  <c r="R328" i="24"/>
  <c r="M328" i="24"/>
  <c r="O328" i="24"/>
  <c r="N324" i="24"/>
  <c r="R324" i="24"/>
  <c r="M324" i="24"/>
  <c r="O324" i="24"/>
  <c r="N320" i="24"/>
  <c r="R320" i="24"/>
  <c r="M320" i="24"/>
  <c r="O320" i="24"/>
  <c r="N316" i="24"/>
  <c r="R316" i="24"/>
  <c r="M316" i="24"/>
  <c r="O316" i="24"/>
  <c r="N312" i="24"/>
  <c r="R312" i="24"/>
  <c r="M312" i="24"/>
  <c r="O312" i="24"/>
  <c r="N308" i="24"/>
  <c r="R308" i="24"/>
  <c r="M308" i="24"/>
  <c r="O308" i="24"/>
  <c r="N304" i="24"/>
  <c r="R304" i="24"/>
  <c r="M304" i="24"/>
  <c r="O304" i="24"/>
  <c r="N300" i="24"/>
  <c r="R300" i="24"/>
  <c r="M300" i="24"/>
  <c r="O300" i="24"/>
  <c r="N296" i="24"/>
  <c r="R296" i="24"/>
  <c r="M296" i="24"/>
  <c r="O296" i="24"/>
  <c r="N292" i="24"/>
  <c r="R292" i="24"/>
  <c r="M292" i="24"/>
  <c r="O292" i="24"/>
  <c r="N288" i="24"/>
  <c r="R288" i="24"/>
  <c r="M288" i="24"/>
  <c r="O288" i="24"/>
  <c r="N284" i="24"/>
  <c r="R284" i="24"/>
  <c r="M284" i="24"/>
  <c r="O284" i="24"/>
  <c r="N280" i="24"/>
  <c r="R280" i="24"/>
  <c r="M280" i="24"/>
  <c r="O280" i="24"/>
  <c r="R437" i="24"/>
  <c r="N433" i="24"/>
  <c r="P429" i="24"/>
  <c r="P422" i="24"/>
  <c r="P410" i="24"/>
  <c r="N402" i="24"/>
  <c r="O401" i="24"/>
  <c r="J401" i="24" s="1"/>
  <c r="M398" i="24"/>
  <c r="O398" i="24"/>
  <c r="M397" i="24"/>
  <c r="L397" i="24"/>
  <c r="R397" i="24"/>
  <c r="N394" i="24"/>
  <c r="M274" i="24"/>
  <c r="Q274" i="24"/>
  <c r="O274" i="24"/>
  <c r="L274" i="24"/>
  <c r="N274" i="24"/>
  <c r="N242" i="24"/>
  <c r="R242" i="24"/>
  <c r="O242" i="24"/>
  <c r="L242" i="24"/>
  <c r="Q242" i="24"/>
  <c r="P242" i="24"/>
  <c r="M242" i="24"/>
  <c r="N234" i="24"/>
  <c r="R234" i="24"/>
  <c r="O234" i="24"/>
  <c r="L234" i="24"/>
  <c r="Q234" i="24"/>
  <c r="P234" i="24"/>
  <c r="M234" i="24"/>
  <c r="N226" i="24"/>
  <c r="K226" i="24" s="1"/>
  <c r="R226" i="24"/>
  <c r="O226" i="24"/>
  <c r="L226" i="24"/>
  <c r="Q226" i="24"/>
  <c r="P226" i="24"/>
  <c r="M226" i="24"/>
  <c r="N218" i="24"/>
  <c r="K218" i="24" s="1"/>
  <c r="R218" i="24"/>
  <c r="O218" i="24"/>
  <c r="L218" i="24"/>
  <c r="Q218" i="24"/>
  <c r="P218" i="24"/>
  <c r="M218" i="24"/>
  <c r="N210" i="24"/>
  <c r="R210" i="24"/>
  <c r="O210" i="24"/>
  <c r="L210" i="24"/>
  <c r="Q210" i="24"/>
  <c r="P210" i="24"/>
  <c r="M210" i="24"/>
  <c r="M278" i="24"/>
  <c r="Q278" i="24"/>
  <c r="O278" i="24"/>
  <c r="M277" i="24"/>
  <c r="Q277" i="24"/>
  <c r="L277" i="24"/>
  <c r="R277" i="24"/>
  <c r="N246" i="24"/>
  <c r="R246" i="24"/>
  <c r="O246" i="24"/>
  <c r="L246" i="24"/>
  <c r="Q246" i="24"/>
  <c r="P246" i="24"/>
  <c r="N243" i="24"/>
  <c r="R243" i="24"/>
  <c r="L243" i="24"/>
  <c r="Q243" i="24"/>
  <c r="O243" i="24"/>
  <c r="N241" i="24"/>
  <c r="R241" i="24"/>
  <c r="L241" i="24"/>
  <c r="Q241" i="24"/>
  <c r="O241" i="24"/>
  <c r="M241" i="24"/>
  <c r="N238" i="24"/>
  <c r="R238" i="24"/>
  <c r="O238" i="24"/>
  <c r="L238" i="24"/>
  <c r="Q238" i="24"/>
  <c r="P238" i="24"/>
  <c r="N235" i="24"/>
  <c r="R235" i="24"/>
  <c r="L235" i="24"/>
  <c r="Q235" i="24"/>
  <c r="O235" i="24"/>
  <c r="N233" i="24"/>
  <c r="K233" i="24" s="1"/>
  <c r="R233" i="24"/>
  <c r="L233" i="24"/>
  <c r="Q233" i="24"/>
  <c r="O233" i="24"/>
  <c r="M233" i="24"/>
  <c r="N230" i="24"/>
  <c r="R230" i="24"/>
  <c r="O230" i="24"/>
  <c r="L230" i="24"/>
  <c r="Q230" i="24"/>
  <c r="P230" i="24"/>
  <c r="N227" i="24"/>
  <c r="R227" i="24"/>
  <c r="L227" i="24"/>
  <c r="Q227" i="24"/>
  <c r="O227" i="24"/>
  <c r="K227" i="24" s="1"/>
  <c r="N225" i="24"/>
  <c r="R225" i="24"/>
  <c r="L225" i="24"/>
  <c r="Q225" i="24"/>
  <c r="O225" i="24"/>
  <c r="M225" i="24"/>
  <c r="N222" i="24"/>
  <c r="R222" i="24"/>
  <c r="O222" i="24"/>
  <c r="L222" i="24"/>
  <c r="Q222" i="24"/>
  <c r="P222" i="24"/>
  <c r="N219" i="24"/>
  <c r="R219" i="24"/>
  <c r="L219" i="24"/>
  <c r="Q219" i="24"/>
  <c r="O219" i="24"/>
  <c r="N217" i="24"/>
  <c r="R217" i="24"/>
  <c r="L217" i="24"/>
  <c r="Q217" i="24"/>
  <c r="O217" i="24"/>
  <c r="M217" i="24"/>
  <c r="N214" i="24"/>
  <c r="R214" i="24"/>
  <c r="O214" i="24"/>
  <c r="L214" i="24"/>
  <c r="Q214" i="24"/>
  <c r="P214" i="24"/>
  <c r="N211" i="24"/>
  <c r="R211" i="24"/>
  <c r="L211" i="24"/>
  <c r="Q211" i="24"/>
  <c r="O211" i="24"/>
  <c r="N209" i="24"/>
  <c r="R209" i="24"/>
  <c r="L209" i="24"/>
  <c r="Q209" i="24"/>
  <c r="O209" i="24"/>
  <c r="M209" i="24"/>
  <c r="N206" i="24"/>
  <c r="R206" i="24"/>
  <c r="O206" i="24"/>
  <c r="L206" i="24"/>
  <c r="Q206" i="24"/>
  <c r="P206" i="24"/>
  <c r="N345" i="24"/>
  <c r="J345" i="24" s="1"/>
  <c r="R345" i="24"/>
  <c r="N343" i="24"/>
  <c r="K343" i="24" s="1"/>
  <c r="R343" i="24"/>
  <c r="N341" i="24"/>
  <c r="R341" i="24"/>
  <c r="N339" i="24"/>
  <c r="R339" i="24"/>
  <c r="N337" i="24"/>
  <c r="K337" i="24" s="1"/>
  <c r="R337" i="24"/>
  <c r="N335" i="24"/>
  <c r="K335" i="24" s="1"/>
  <c r="R335" i="24"/>
  <c r="N333" i="24"/>
  <c r="J333" i="24" s="1"/>
  <c r="R333" i="24"/>
  <c r="N331" i="24"/>
  <c r="R331" i="24"/>
  <c r="N329" i="24"/>
  <c r="J329" i="24" s="1"/>
  <c r="R329" i="24"/>
  <c r="N327" i="24"/>
  <c r="J327" i="24" s="1"/>
  <c r="R327" i="24"/>
  <c r="N325" i="24"/>
  <c r="J325" i="24" s="1"/>
  <c r="R325" i="24"/>
  <c r="N323" i="24"/>
  <c r="J323" i="24" s="1"/>
  <c r="R323" i="24"/>
  <c r="N321" i="24"/>
  <c r="K321" i="24" s="1"/>
  <c r="R321" i="24"/>
  <c r="N319" i="24"/>
  <c r="J319" i="24" s="1"/>
  <c r="R319" i="24"/>
  <c r="N317" i="24"/>
  <c r="J317" i="24" s="1"/>
  <c r="R317" i="24"/>
  <c r="N315" i="24"/>
  <c r="R315" i="24"/>
  <c r="N313" i="24"/>
  <c r="J313" i="24" s="1"/>
  <c r="R313" i="24"/>
  <c r="N311" i="24"/>
  <c r="J311" i="24" s="1"/>
  <c r="R311" i="24"/>
  <c r="N309" i="24"/>
  <c r="R309" i="24"/>
  <c r="N307" i="24"/>
  <c r="R307" i="24"/>
  <c r="N305" i="24"/>
  <c r="J305" i="24" s="1"/>
  <c r="R305" i="24"/>
  <c r="N303" i="24"/>
  <c r="K303" i="24" s="1"/>
  <c r="R303" i="24"/>
  <c r="N301" i="24"/>
  <c r="J301" i="24" s="1"/>
  <c r="R301" i="24"/>
  <c r="N299" i="24"/>
  <c r="K299" i="24" s="1"/>
  <c r="R299" i="24"/>
  <c r="N297" i="24"/>
  <c r="J297" i="24" s="1"/>
  <c r="R297" i="24"/>
  <c r="N295" i="24"/>
  <c r="K295" i="24" s="1"/>
  <c r="R295" i="24"/>
  <c r="N293" i="24"/>
  <c r="R293" i="24"/>
  <c r="N291" i="24"/>
  <c r="R291" i="24"/>
  <c r="N289" i="24"/>
  <c r="K289" i="24" s="1"/>
  <c r="R289" i="24"/>
  <c r="N287" i="24"/>
  <c r="K287" i="24" s="1"/>
  <c r="R287" i="24"/>
  <c r="N285" i="24"/>
  <c r="J285" i="24" s="1"/>
  <c r="R285" i="24"/>
  <c r="N283" i="24"/>
  <c r="R283" i="24"/>
  <c r="N281" i="24"/>
  <c r="J281" i="24" s="1"/>
  <c r="R281" i="24"/>
  <c r="P278" i="24"/>
  <c r="P277" i="24"/>
  <c r="K277" i="24" s="1"/>
  <c r="M276" i="24"/>
  <c r="Q276" i="24"/>
  <c r="O276" i="24"/>
  <c r="M275" i="24"/>
  <c r="Q275" i="24"/>
  <c r="L275" i="24"/>
  <c r="R275" i="24"/>
  <c r="N244" i="24"/>
  <c r="R244" i="24"/>
  <c r="O244" i="24"/>
  <c r="L244" i="24"/>
  <c r="Q244" i="24"/>
  <c r="N240" i="24"/>
  <c r="K240" i="24" s="1"/>
  <c r="R240" i="24"/>
  <c r="O240" i="24"/>
  <c r="L240" i="24"/>
  <c r="Q240" i="24"/>
  <c r="N236" i="24"/>
  <c r="K236" i="24" s="1"/>
  <c r="R236" i="24"/>
  <c r="O236" i="24"/>
  <c r="L236" i="24"/>
  <c r="Q236" i="24"/>
  <c r="N232" i="24"/>
  <c r="R232" i="24"/>
  <c r="O232" i="24"/>
  <c r="L232" i="24"/>
  <c r="Q232" i="24"/>
  <c r="N228" i="24"/>
  <c r="R228" i="24"/>
  <c r="O228" i="24"/>
  <c r="L228" i="24"/>
  <c r="Q228" i="24"/>
  <c r="N224" i="24"/>
  <c r="K224" i="24" s="1"/>
  <c r="R224" i="24"/>
  <c r="O224" i="24"/>
  <c r="L224" i="24"/>
  <c r="Q224" i="24"/>
  <c r="N220" i="24"/>
  <c r="R220" i="24"/>
  <c r="O220" i="24"/>
  <c r="L220" i="24"/>
  <c r="Q220" i="24"/>
  <c r="N216" i="24"/>
  <c r="R216" i="24"/>
  <c r="O216" i="24"/>
  <c r="L216" i="24"/>
  <c r="Q216" i="24"/>
  <c r="N212" i="24"/>
  <c r="R212" i="24"/>
  <c r="O212" i="24"/>
  <c r="L212" i="24"/>
  <c r="Q212" i="24"/>
  <c r="N208" i="24"/>
  <c r="J208" i="24" s="1"/>
  <c r="R208" i="24"/>
  <c r="O208" i="24"/>
  <c r="L208" i="24"/>
  <c r="Q208" i="24"/>
  <c r="Q271" i="24"/>
  <c r="Q270" i="24"/>
  <c r="O1820" i="24"/>
  <c r="O1818" i="24"/>
  <c r="O1816" i="24"/>
  <c r="O1814" i="24"/>
  <c r="O1812" i="24"/>
  <c r="O1810" i="24"/>
  <c r="O1808" i="24"/>
  <c r="O1806" i="24"/>
  <c r="O1804" i="24"/>
  <c r="O1802" i="24"/>
  <c r="O1800" i="24"/>
  <c r="O1798" i="24"/>
  <c r="O1796" i="24"/>
  <c r="O1794" i="24"/>
  <c r="O1792" i="24"/>
  <c r="O1790" i="24"/>
  <c r="O1788" i="24"/>
  <c r="O1786" i="24"/>
  <c r="O1784" i="24"/>
  <c r="O1782" i="24"/>
  <c r="O1780" i="24"/>
  <c r="O1778" i="24"/>
  <c r="O1776" i="24"/>
  <c r="O1774" i="24"/>
  <c r="O1772" i="24"/>
  <c r="O1770" i="24"/>
  <c r="O1768" i="24"/>
  <c r="O1766" i="24"/>
  <c r="O1764" i="24"/>
  <c r="O1762" i="24"/>
  <c r="O1760" i="24"/>
  <c r="O1758" i="24"/>
  <c r="O1756" i="24"/>
  <c r="O1754" i="24"/>
  <c r="N1820" i="24"/>
  <c r="L1819" i="24"/>
  <c r="P1819" i="24"/>
  <c r="N1818" i="24"/>
  <c r="L1817" i="24"/>
  <c r="P1817" i="24"/>
  <c r="N1816" i="24"/>
  <c r="L1815" i="24"/>
  <c r="P1815" i="24"/>
  <c r="N1814" i="24"/>
  <c r="L1813" i="24"/>
  <c r="P1813" i="24"/>
  <c r="N1812" i="24"/>
  <c r="L1811" i="24"/>
  <c r="P1811" i="24"/>
  <c r="N1810" i="24"/>
  <c r="L1809" i="24"/>
  <c r="P1809" i="24"/>
  <c r="N1808" i="24"/>
  <c r="L1807" i="24"/>
  <c r="P1807" i="24"/>
  <c r="N1806" i="24"/>
  <c r="L1805" i="24"/>
  <c r="P1805" i="24"/>
  <c r="N1804" i="24"/>
  <c r="L1803" i="24"/>
  <c r="P1803" i="24"/>
  <c r="N1802" i="24"/>
  <c r="L1801" i="24"/>
  <c r="P1801" i="24"/>
  <c r="N1800" i="24"/>
  <c r="L1799" i="24"/>
  <c r="P1799" i="24"/>
  <c r="N1798" i="24"/>
  <c r="L1797" i="24"/>
  <c r="P1797" i="24"/>
  <c r="N1796" i="24"/>
  <c r="L1795" i="24"/>
  <c r="P1795" i="24"/>
  <c r="N1794" i="24"/>
  <c r="L1793" i="24"/>
  <c r="P1793" i="24"/>
  <c r="N1792" i="24"/>
  <c r="L1791" i="24"/>
  <c r="P1791" i="24"/>
  <c r="N1790" i="24"/>
  <c r="L1789" i="24"/>
  <c r="P1789" i="24"/>
  <c r="N1788" i="24"/>
  <c r="L1787" i="24"/>
  <c r="P1787" i="24"/>
  <c r="N1786" i="24"/>
  <c r="L1785" i="24"/>
  <c r="P1785" i="24"/>
  <c r="N1784" i="24"/>
  <c r="L1783" i="24"/>
  <c r="P1783" i="24"/>
  <c r="N1782" i="24"/>
  <c r="L1781" i="24"/>
  <c r="P1781" i="24"/>
  <c r="N1780" i="24"/>
  <c r="L1779" i="24"/>
  <c r="P1779" i="24"/>
  <c r="N1778" i="24"/>
  <c r="L1777" i="24"/>
  <c r="P1777" i="24"/>
  <c r="N1776" i="24"/>
  <c r="L1775" i="24"/>
  <c r="P1775" i="24"/>
  <c r="N1774" i="24"/>
  <c r="L1773" i="24"/>
  <c r="P1773" i="24"/>
  <c r="N1772" i="24"/>
  <c r="L1771" i="24"/>
  <c r="P1771" i="24"/>
  <c r="N1770" i="24"/>
  <c r="L1769" i="24"/>
  <c r="P1769" i="24"/>
  <c r="N1768" i="24"/>
  <c r="L1767" i="24"/>
  <c r="P1767" i="24"/>
  <c r="N1766" i="24"/>
  <c r="L1765" i="24"/>
  <c r="P1765" i="24"/>
  <c r="N1764" i="24"/>
  <c r="J1764" i="24" s="1"/>
  <c r="L1763" i="24"/>
  <c r="P1763" i="24"/>
  <c r="N1762" i="24"/>
  <c r="L1761" i="24"/>
  <c r="P1761" i="24"/>
  <c r="N1760" i="24"/>
  <c r="L1759" i="24"/>
  <c r="P1759" i="24"/>
  <c r="N1758" i="24"/>
  <c r="L1757" i="24"/>
  <c r="P1757" i="24"/>
  <c r="N1756" i="24"/>
  <c r="L1755" i="24"/>
  <c r="P1755" i="24"/>
  <c r="N1754" i="24"/>
  <c r="L1753" i="24"/>
  <c r="P1753" i="24"/>
  <c r="O1821" i="24"/>
  <c r="R1820" i="24"/>
  <c r="O1819" i="24"/>
  <c r="R1818" i="24"/>
  <c r="O1817" i="24"/>
  <c r="R1816" i="24"/>
  <c r="O1815" i="24"/>
  <c r="R1814" i="24"/>
  <c r="O1813" i="24"/>
  <c r="R1812" i="24"/>
  <c r="O1811" i="24"/>
  <c r="R1810" i="24"/>
  <c r="O1809" i="24"/>
  <c r="R1808" i="24"/>
  <c r="O1807" i="24"/>
  <c r="J1807" i="24" s="1"/>
  <c r="R1806" i="24"/>
  <c r="O1805" i="24"/>
  <c r="R1804" i="24"/>
  <c r="O1803" i="24"/>
  <c r="R1802" i="24"/>
  <c r="O1801" i="24"/>
  <c r="R1800" i="24"/>
  <c r="O1799" i="24"/>
  <c r="R1798" i="24"/>
  <c r="O1797" i="24"/>
  <c r="R1796" i="24"/>
  <c r="O1795" i="24"/>
  <c r="R1794" i="24"/>
  <c r="O1793" i="24"/>
  <c r="R1792" i="24"/>
  <c r="O1791" i="24"/>
  <c r="R1790" i="24"/>
  <c r="O1789" i="24"/>
  <c r="R1788" i="24"/>
  <c r="O1787" i="24"/>
  <c r="R1786" i="24"/>
  <c r="O1785" i="24"/>
  <c r="R1784" i="24"/>
  <c r="O1783" i="24"/>
  <c r="R1782" i="24"/>
  <c r="O1781" i="24"/>
  <c r="K1781" i="24" s="1"/>
  <c r="R1780" i="24"/>
  <c r="O1779" i="24"/>
  <c r="R1778" i="24"/>
  <c r="O1777" i="24"/>
  <c r="R1776" i="24"/>
  <c r="O1775" i="24"/>
  <c r="R1774" i="24"/>
  <c r="O1773" i="24"/>
  <c r="R1772" i="24"/>
  <c r="O1771" i="24"/>
  <c r="R1770" i="24"/>
  <c r="O1769" i="24"/>
  <c r="R1768" i="24"/>
  <c r="O1767" i="24"/>
  <c r="R1766" i="24"/>
  <c r="O1765" i="24"/>
  <c r="R1764" i="24"/>
  <c r="O1763" i="24"/>
  <c r="R1762" i="24"/>
  <c r="O1761" i="24"/>
  <c r="R1760" i="24"/>
  <c r="O1759" i="24"/>
  <c r="R1758" i="24"/>
  <c r="O1757" i="24"/>
  <c r="R1756" i="24"/>
  <c r="O1755" i="24"/>
  <c r="R1754" i="24"/>
  <c r="O1753" i="24"/>
  <c r="L1820" i="24"/>
  <c r="P1820" i="24"/>
  <c r="L1818" i="24"/>
  <c r="P1818" i="24"/>
  <c r="L1816" i="24"/>
  <c r="P1816" i="24"/>
  <c r="L1814" i="24"/>
  <c r="P1814" i="24"/>
  <c r="L1812" i="24"/>
  <c r="P1812" i="24"/>
  <c r="L1810" i="24"/>
  <c r="P1810" i="24"/>
  <c r="L1808" i="24"/>
  <c r="P1808" i="24"/>
  <c r="L1806" i="24"/>
  <c r="P1806" i="24"/>
  <c r="L1804" i="24"/>
  <c r="P1804" i="24"/>
  <c r="L1802" i="24"/>
  <c r="P1802" i="24"/>
  <c r="L1800" i="24"/>
  <c r="P1800" i="24"/>
  <c r="L1798" i="24"/>
  <c r="P1798" i="24"/>
  <c r="L1796" i="24"/>
  <c r="P1796" i="24"/>
  <c r="L1794" i="24"/>
  <c r="P1794" i="24"/>
  <c r="L1792" i="24"/>
  <c r="P1792" i="24"/>
  <c r="L1790" i="24"/>
  <c r="P1790" i="24"/>
  <c r="L1788" i="24"/>
  <c r="P1788" i="24"/>
  <c r="L1786" i="24"/>
  <c r="P1786" i="24"/>
  <c r="L1784" i="24"/>
  <c r="P1784" i="24"/>
  <c r="L1782" i="24"/>
  <c r="P1782" i="24"/>
  <c r="L1780" i="24"/>
  <c r="P1780" i="24"/>
  <c r="L1778" i="24"/>
  <c r="P1778" i="24"/>
  <c r="L1776" i="24"/>
  <c r="P1776" i="24"/>
  <c r="L1774" i="24"/>
  <c r="P1774" i="24"/>
  <c r="L1772" i="24"/>
  <c r="P1772" i="24"/>
  <c r="L1770" i="24"/>
  <c r="P1770" i="24"/>
  <c r="L1768" i="24"/>
  <c r="P1768" i="24"/>
  <c r="L1766" i="24"/>
  <c r="P1766" i="24"/>
  <c r="L1764" i="24"/>
  <c r="P1764" i="24"/>
  <c r="L1762" i="24"/>
  <c r="P1762" i="24"/>
  <c r="L1760" i="24"/>
  <c r="P1760" i="24"/>
  <c r="L1758" i="24"/>
  <c r="P1758" i="24"/>
  <c r="L1756" i="24"/>
  <c r="P1756" i="24"/>
  <c r="L1754" i="24"/>
  <c r="P1754" i="24"/>
  <c r="O1477" i="24"/>
  <c r="K1477" i="24" s="1"/>
  <c r="R1476" i="24"/>
  <c r="O1475" i="24"/>
  <c r="R1474" i="24"/>
  <c r="O1473" i="24"/>
  <c r="R1472" i="24"/>
  <c r="O1471" i="24"/>
  <c r="R1470" i="24"/>
  <c r="O1469" i="24"/>
  <c r="R1468" i="24"/>
  <c r="O1467" i="24"/>
  <c r="K1467" i="24" s="1"/>
  <c r="R1466" i="24"/>
  <c r="O1465" i="24"/>
  <c r="R1464" i="24"/>
  <c r="O1463" i="24"/>
  <c r="R1462" i="24"/>
  <c r="O1461" i="24"/>
  <c r="R1460" i="24"/>
  <c r="M1476" i="24"/>
  <c r="Q1476" i="24"/>
  <c r="M1474" i="24"/>
  <c r="Q1474" i="24"/>
  <c r="M1472" i="24"/>
  <c r="Q1472" i="24"/>
  <c r="M1470" i="24"/>
  <c r="Q1470" i="24"/>
  <c r="M1468" i="24"/>
  <c r="Q1468" i="24"/>
  <c r="M1466" i="24"/>
  <c r="Q1466" i="24"/>
  <c r="M1464" i="24"/>
  <c r="Q1464" i="24"/>
  <c r="M1462" i="24"/>
  <c r="Q1462" i="24"/>
  <c r="M1460" i="24"/>
  <c r="Q1460" i="24"/>
  <c r="Q1477" i="24"/>
  <c r="L1477" i="24"/>
  <c r="O1476" i="24"/>
  <c r="R1475" i="24"/>
  <c r="O1474" i="24"/>
  <c r="R1473" i="24"/>
  <c r="O1472" i="24"/>
  <c r="R1471" i="24"/>
  <c r="O1470" i="24"/>
  <c r="R1469" i="24"/>
  <c r="O1468" i="24"/>
  <c r="R1467" i="24"/>
  <c r="O1466" i="24"/>
  <c r="R1465" i="24"/>
  <c r="O1464" i="24"/>
  <c r="R1463" i="24"/>
  <c r="O1462" i="24"/>
  <c r="R1461" i="24"/>
  <c r="O1460" i="24"/>
  <c r="P1752" i="24"/>
  <c r="P1751" i="24"/>
  <c r="P1750" i="24"/>
  <c r="K1750" i="24" s="1"/>
  <c r="P1749" i="24"/>
  <c r="K1749" i="24" s="1"/>
  <c r="P1748" i="24"/>
  <c r="J1748" i="24" s="1"/>
  <c r="P1747" i="24"/>
  <c r="P1746" i="24"/>
  <c r="J1746" i="24" s="1"/>
  <c r="P1745" i="24"/>
  <c r="P1744" i="24"/>
  <c r="J1744" i="24" s="1"/>
  <c r="P1743" i="24"/>
  <c r="P1742" i="24"/>
  <c r="J1742" i="24" s="1"/>
  <c r="N1476" i="24"/>
  <c r="M1475" i="24"/>
  <c r="Q1475" i="24"/>
  <c r="N1474" i="24"/>
  <c r="M1473" i="24"/>
  <c r="Q1473" i="24"/>
  <c r="N1472" i="24"/>
  <c r="M1471" i="24"/>
  <c r="Q1471" i="24"/>
  <c r="N1470" i="24"/>
  <c r="M1469" i="24"/>
  <c r="Q1469" i="24"/>
  <c r="N1468" i="24"/>
  <c r="M1467" i="24"/>
  <c r="Q1467" i="24"/>
  <c r="N1466" i="24"/>
  <c r="M1465" i="24"/>
  <c r="Q1465" i="24"/>
  <c r="N1464" i="24"/>
  <c r="M1463" i="24"/>
  <c r="Q1463" i="24"/>
  <c r="N1462" i="24"/>
  <c r="M1461" i="24"/>
  <c r="Q1461" i="24"/>
  <c r="N1460" i="24"/>
  <c r="R540" i="24"/>
  <c r="N540" i="24"/>
  <c r="M539" i="24"/>
  <c r="Q539" i="24"/>
  <c r="N538" i="24"/>
  <c r="M537" i="24"/>
  <c r="Q537" i="24"/>
  <c r="N536" i="24"/>
  <c r="M535" i="24"/>
  <c r="Q535" i="24"/>
  <c r="N534" i="24"/>
  <c r="M533" i="24"/>
  <c r="Q533" i="24"/>
  <c r="J533" i="24" s="1"/>
  <c r="N532" i="24"/>
  <c r="M531" i="24"/>
  <c r="Q531" i="24"/>
  <c r="N530" i="24"/>
  <c r="M529" i="24"/>
  <c r="Q529" i="24"/>
  <c r="N528" i="24"/>
  <c r="M527" i="24"/>
  <c r="Q527" i="24"/>
  <c r="N524" i="24"/>
  <c r="O523" i="24"/>
  <c r="M520" i="24"/>
  <c r="Q520" i="24"/>
  <c r="O520" i="24"/>
  <c r="M519" i="24"/>
  <c r="Q519" i="24"/>
  <c r="L519" i="24"/>
  <c r="R519" i="24"/>
  <c r="N516" i="24"/>
  <c r="O515" i="24"/>
  <c r="O510" i="24"/>
  <c r="P506" i="24"/>
  <c r="P505" i="24"/>
  <c r="M502" i="24"/>
  <c r="Q502" i="24"/>
  <c r="L502" i="24"/>
  <c r="R502" i="24"/>
  <c r="P502" i="24"/>
  <c r="M498" i="24"/>
  <c r="Q498" i="24"/>
  <c r="L498" i="24"/>
  <c r="R498" i="24"/>
  <c r="N498" i="24"/>
  <c r="M497" i="24"/>
  <c r="Q497" i="24"/>
  <c r="O497" i="24"/>
  <c r="N497" i="24"/>
  <c r="K497" i="24" s="1"/>
  <c r="O494" i="24"/>
  <c r="J494" i="24" s="1"/>
  <c r="P490" i="24"/>
  <c r="P489" i="24"/>
  <c r="M486" i="24"/>
  <c r="Q486" i="24"/>
  <c r="L486" i="24"/>
  <c r="R486" i="24"/>
  <c r="P486" i="24"/>
  <c r="M482" i="24"/>
  <c r="Q482" i="24"/>
  <c r="L482" i="24"/>
  <c r="R482" i="24"/>
  <c r="N482" i="24"/>
  <c r="M481" i="24"/>
  <c r="Q481" i="24"/>
  <c r="O481" i="24"/>
  <c r="N481" i="24"/>
  <c r="O478" i="24"/>
  <c r="P474" i="24"/>
  <c r="P473" i="24"/>
  <c r="M470" i="24"/>
  <c r="Q470" i="24"/>
  <c r="L470" i="24"/>
  <c r="R470" i="24"/>
  <c r="P470" i="24"/>
  <c r="M466" i="24"/>
  <c r="Q466" i="24"/>
  <c r="L466" i="24"/>
  <c r="R466" i="24"/>
  <c r="N466" i="24"/>
  <c r="M465" i="24"/>
  <c r="Q465" i="24"/>
  <c r="O465" i="24"/>
  <c r="N465" i="24"/>
  <c r="O462" i="24"/>
  <c r="K462" i="24" s="1"/>
  <c r="P458" i="24"/>
  <c r="P457" i="24"/>
  <c r="L451" i="24"/>
  <c r="P451" i="24"/>
  <c r="O451" i="24"/>
  <c r="N451" i="24"/>
  <c r="R451" i="24"/>
  <c r="L443" i="24"/>
  <c r="P443" i="24"/>
  <c r="O443" i="24"/>
  <c r="N443" i="24"/>
  <c r="M443" i="24"/>
  <c r="O440" i="24"/>
  <c r="K440" i="24" s="1"/>
  <c r="Q1459" i="24"/>
  <c r="J1459" i="24" s="1"/>
  <c r="Q1458" i="24"/>
  <c r="Q1457" i="24"/>
  <c r="J1457" i="24" s="1"/>
  <c r="Q1456" i="24"/>
  <c r="Q1455" i="24"/>
  <c r="Q540" i="24"/>
  <c r="L540" i="24"/>
  <c r="R538" i="24"/>
  <c r="R536" i="24"/>
  <c r="R534" i="24"/>
  <c r="R532" i="24"/>
  <c r="R530" i="24"/>
  <c r="R528" i="24"/>
  <c r="M526" i="24"/>
  <c r="Q526" i="24"/>
  <c r="O526" i="24"/>
  <c r="M525" i="24"/>
  <c r="Q525" i="24"/>
  <c r="L525" i="24"/>
  <c r="R525" i="24"/>
  <c r="M518" i="24"/>
  <c r="Q518" i="24"/>
  <c r="O518" i="24"/>
  <c r="M517" i="24"/>
  <c r="Q517" i="24"/>
  <c r="L517" i="24"/>
  <c r="R517" i="24"/>
  <c r="M504" i="24"/>
  <c r="Q504" i="24"/>
  <c r="L504" i="24"/>
  <c r="R504" i="24"/>
  <c r="O504" i="24"/>
  <c r="K504" i="24" s="1"/>
  <c r="M503" i="24"/>
  <c r="Q503" i="24"/>
  <c r="O503" i="24"/>
  <c r="P503" i="24"/>
  <c r="M499" i="24"/>
  <c r="Q499" i="24"/>
  <c r="O499" i="24"/>
  <c r="L499" i="24"/>
  <c r="M488" i="24"/>
  <c r="Q488" i="24"/>
  <c r="L488" i="24"/>
  <c r="R488" i="24"/>
  <c r="O488" i="24"/>
  <c r="M487" i="24"/>
  <c r="Q487" i="24"/>
  <c r="O487" i="24"/>
  <c r="P487" i="24"/>
  <c r="M483" i="24"/>
  <c r="Q483" i="24"/>
  <c r="O483" i="24"/>
  <c r="L483" i="24"/>
  <c r="M472" i="24"/>
  <c r="Q472" i="24"/>
  <c r="L472" i="24"/>
  <c r="R472" i="24"/>
  <c r="O472" i="24"/>
  <c r="M471" i="24"/>
  <c r="Q471" i="24"/>
  <c r="O471" i="24"/>
  <c r="P471" i="24"/>
  <c r="M467" i="24"/>
  <c r="Q467" i="24"/>
  <c r="O467" i="24"/>
  <c r="L467" i="24"/>
  <c r="M456" i="24"/>
  <c r="Q456" i="24"/>
  <c r="L456" i="24"/>
  <c r="R456" i="24"/>
  <c r="O456" i="24"/>
  <c r="M455" i="24"/>
  <c r="Q455" i="24"/>
  <c r="O455" i="24"/>
  <c r="P455" i="24"/>
  <c r="L452" i="24"/>
  <c r="P452" i="24"/>
  <c r="M452" i="24"/>
  <c r="R452" i="24"/>
  <c r="N452" i="24"/>
  <c r="L449" i="24"/>
  <c r="P449" i="24"/>
  <c r="O449" i="24"/>
  <c r="Q449" i="24"/>
  <c r="N449" i="24"/>
  <c r="L444" i="24"/>
  <c r="P444" i="24"/>
  <c r="M444" i="24"/>
  <c r="R444" i="24"/>
  <c r="N444" i="24"/>
  <c r="O444" i="24"/>
  <c r="L436" i="24"/>
  <c r="P436" i="24"/>
  <c r="M436" i="24"/>
  <c r="R436" i="24"/>
  <c r="N436" i="24"/>
  <c r="Q436" i="24"/>
  <c r="M421" i="24"/>
  <c r="Q421" i="24"/>
  <c r="O421" i="24"/>
  <c r="L421" i="24"/>
  <c r="P421" i="24"/>
  <c r="R421" i="24"/>
  <c r="N421" i="24"/>
  <c r="M404" i="24"/>
  <c r="Q404" i="24"/>
  <c r="L404" i="24"/>
  <c r="R404" i="24"/>
  <c r="P404" i="24"/>
  <c r="N404" i="24"/>
  <c r="O404" i="24"/>
  <c r="M538" i="24"/>
  <c r="Q538" i="24"/>
  <c r="M536" i="24"/>
  <c r="Q536" i="24"/>
  <c r="M534" i="24"/>
  <c r="Q534" i="24"/>
  <c r="M532" i="24"/>
  <c r="Q532" i="24"/>
  <c r="M530" i="24"/>
  <c r="Q530" i="24"/>
  <c r="M528" i="24"/>
  <c r="Q528" i="24"/>
  <c r="M524" i="24"/>
  <c r="Q524" i="24"/>
  <c r="O524" i="24"/>
  <c r="M523" i="24"/>
  <c r="Q523" i="24"/>
  <c r="L523" i="24"/>
  <c r="R523" i="24"/>
  <c r="M516" i="24"/>
  <c r="Q516" i="24"/>
  <c r="O516" i="24"/>
  <c r="M515" i="24"/>
  <c r="Q515" i="24"/>
  <c r="J515" i="24" s="1"/>
  <c r="L515" i="24"/>
  <c r="R515" i="24"/>
  <c r="M510" i="24"/>
  <c r="Q510" i="24"/>
  <c r="L510" i="24"/>
  <c r="R510" i="24"/>
  <c r="P510" i="24"/>
  <c r="M506" i="24"/>
  <c r="Q506" i="24"/>
  <c r="L506" i="24"/>
  <c r="R506" i="24"/>
  <c r="N506" i="24"/>
  <c r="J506" i="24" s="1"/>
  <c r="M505" i="24"/>
  <c r="Q505" i="24"/>
  <c r="O505" i="24"/>
  <c r="N505" i="24"/>
  <c r="J505" i="24" s="1"/>
  <c r="M494" i="24"/>
  <c r="Q494" i="24"/>
  <c r="L494" i="24"/>
  <c r="R494" i="24"/>
  <c r="P494" i="24"/>
  <c r="M490" i="24"/>
  <c r="Q490" i="24"/>
  <c r="L490" i="24"/>
  <c r="R490" i="24"/>
  <c r="N490" i="24"/>
  <c r="M489" i="24"/>
  <c r="Q489" i="24"/>
  <c r="O489" i="24"/>
  <c r="N489" i="24"/>
  <c r="M478" i="24"/>
  <c r="Q478" i="24"/>
  <c r="J478" i="24" s="1"/>
  <c r="L478" i="24"/>
  <c r="R478" i="24"/>
  <c r="P478" i="24"/>
  <c r="M474" i="24"/>
  <c r="Q474" i="24"/>
  <c r="L474" i="24"/>
  <c r="R474" i="24"/>
  <c r="N474" i="24"/>
  <c r="J474" i="24" s="1"/>
  <c r="M473" i="24"/>
  <c r="Q473" i="24"/>
  <c r="O473" i="24"/>
  <c r="N473" i="24"/>
  <c r="J473" i="24" s="1"/>
  <c r="M462" i="24"/>
  <c r="Q462" i="24"/>
  <c r="L462" i="24"/>
  <c r="R462" i="24"/>
  <c r="P462" i="24"/>
  <c r="M458" i="24"/>
  <c r="Q458" i="24"/>
  <c r="L458" i="24"/>
  <c r="R458" i="24"/>
  <c r="N458" i="24"/>
  <c r="K458" i="24" s="1"/>
  <c r="M457" i="24"/>
  <c r="Q457" i="24"/>
  <c r="O457" i="24"/>
  <c r="N457" i="24"/>
  <c r="L450" i="24"/>
  <c r="P450" i="24"/>
  <c r="M450" i="24"/>
  <c r="R450" i="24"/>
  <c r="O450" i="24"/>
  <c r="Q450" i="24"/>
  <c r="K450" i="24" s="1"/>
  <c r="L440" i="24"/>
  <c r="P440" i="24"/>
  <c r="M440" i="24"/>
  <c r="R440" i="24"/>
  <c r="Q440" i="24"/>
  <c r="M435" i="24"/>
  <c r="Q435" i="24"/>
  <c r="O435" i="24"/>
  <c r="N435" i="24"/>
  <c r="L435" i="24"/>
  <c r="R435" i="24"/>
  <c r="P435" i="24"/>
  <c r="M427" i="24"/>
  <c r="Q427" i="24"/>
  <c r="O427" i="24"/>
  <c r="N427" i="24"/>
  <c r="J427" i="24" s="1"/>
  <c r="R427" i="24"/>
  <c r="P427" i="24"/>
  <c r="M412" i="24"/>
  <c r="Q412" i="24"/>
  <c r="L412" i="24"/>
  <c r="R412" i="24"/>
  <c r="P412" i="24"/>
  <c r="N412" i="24"/>
  <c r="O412" i="24"/>
  <c r="O540" i="24"/>
  <c r="R539" i="24"/>
  <c r="L539" i="24"/>
  <c r="O538" i="24"/>
  <c r="R537" i="24"/>
  <c r="L537" i="24"/>
  <c r="O536" i="24"/>
  <c r="R535" i="24"/>
  <c r="L535" i="24"/>
  <c r="O534" i="24"/>
  <c r="R533" i="24"/>
  <c r="L533" i="24"/>
  <c r="O532" i="24"/>
  <c r="R531" i="24"/>
  <c r="L531" i="24"/>
  <c r="O530" i="24"/>
  <c r="R529" i="24"/>
  <c r="L529" i="24"/>
  <c r="O528" i="24"/>
  <c r="R527" i="24"/>
  <c r="L527" i="24"/>
  <c r="N526" i="24"/>
  <c r="O525" i="24"/>
  <c r="P524" i="24"/>
  <c r="P523" i="24"/>
  <c r="M522" i="24"/>
  <c r="Q522" i="24"/>
  <c r="O522" i="24"/>
  <c r="M521" i="24"/>
  <c r="Q521" i="24"/>
  <c r="L521" i="24"/>
  <c r="R521" i="24"/>
  <c r="L520" i="24"/>
  <c r="N519" i="24"/>
  <c r="N518" i="24"/>
  <c r="J518" i="24" s="1"/>
  <c r="O517" i="24"/>
  <c r="J517" i="24" s="1"/>
  <c r="P516" i="24"/>
  <c r="P515" i="24"/>
  <c r="M514" i="24"/>
  <c r="Q514" i="24"/>
  <c r="O514" i="24"/>
  <c r="M513" i="24"/>
  <c r="Q513" i="24"/>
  <c r="L513" i="24"/>
  <c r="R513" i="24"/>
  <c r="M512" i="24"/>
  <c r="L512" i="24"/>
  <c r="Q512" i="24"/>
  <c r="O512" i="24"/>
  <c r="J512" i="24" s="1"/>
  <c r="M511" i="24"/>
  <c r="Q511" i="24"/>
  <c r="O511" i="24"/>
  <c r="P511" i="24"/>
  <c r="M507" i="24"/>
  <c r="Q507" i="24"/>
  <c r="O507" i="24"/>
  <c r="L507" i="24"/>
  <c r="R505" i="24"/>
  <c r="P504" i="24"/>
  <c r="N503" i="24"/>
  <c r="N502" i="24"/>
  <c r="J502" i="24" s="1"/>
  <c r="P499" i="24"/>
  <c r="O498" i="24"/>
  <c r="L497" i="24"/>
  <c r="M496" i="24"/>
  <c r="Q496" i="24"/>
  <c r="L496" i="24"/>
  <c r="R496" i="24"/>
  <c r="O496" i="24"/>
  <c r="K496" i="24" s="1"/>
  <c r="M495" i="24"/>
  <c r="Q495" i="24"/>
  <c r="O495" i="24"/>
  <c r="J495" i="24" s="1"/>
  <c r="P495" i="24"/>
  <c r="M491" i="24"/>
  <c r="Q491" i="24"/>
  <c r="O491" i="24"/>
  <c r="L491" i="24"/>
  <c r="R489" i="24"/>
  <c r="P488" i="24"/>
  <c r="J488" i="24" s="1"/>
  <c r="N487" i="24"/>
  <c r="N486" i="24"/>
  <c r="K486" i="24" s="1"/>
  <c r="P483" i="24"/>
  <c r="O482" i="24"/>
  <c r="L481" i="24"/>
  <c r="M480" i="24"/>
  <c r="Q480" i="24"/>
  <c r="L480" i="24"/>
  <c r="R480" i="24"/>
  <c r="O480" i="24"/>
  <c r="M479" i="24"/>
  <c r="Q479" i="24"/>
  <c r="O479" i="24"/>
  <c r="P479" i="24"/>
  <c r="M475" i="24"/>
  <c r="Q475" i="24"/>
  <c r="O475" i="24"/>
  <c r="L475" i="24"/>
  <c r="R473" i="24"/>
  <c r="P472" i="24"/>
  <c r="N471" i="24"/>
  <c r="N470" i="24"/>
  <c r="K470" i="24" s="1"/>
  <c r="P467" i="24"/>
  <c r="O466" i="24"/>
  <c r="L465" i="24"/>
  <c r="M464" i="24"/>
  <c r="Q464" i="24"/>
  <c r="L464" i="24"/>
  <c r="R464" i="24"/>
  <c r="O464" i="24"/>
  <c r="J464" i="24" s="1"/>
  <c r="M463" i="24"/>
  <c r="Q463" i="24"/>
  <c r="O463" i="24"/>
  <c r="P463" i="24"/>
  <c r="M459" i="24"/>
  <c r="Q459" i="24"/>
  <c r="O459" i="24"/>
  <c r="L459" i="24"/>
  <c r="R457" i="24"/>
  <c r="P456" i="24"/>
  <c r="N455" i="24"/>
  <c r="Q452" i="24"/>
  <c r="M451" i="24"/>
  <c r="R449" i="24"/>
  <c r="L448" i="24"/>
  <c r="P448" i="24"/>
  <c r="M448" i="24"/>
  <c r="R448" i="24"/>
  <c r="Q448" i="24"/>
  <c r="N448" i="24"/>
  <c r="K448" i="24" s="1"/>
  <c r="L445" i="24"/>
  <c r="P445" i="24"/>
  <c r="O445" i="24"/>
  <c r="M445" i="24"/>
  <c r="Q445" i="24"/>
  <c r="Q443" i="24"/>
  <c r="M424" i="24"/>
  <c r="Q424" i="24"/>
  <c r="L424" i="24"/>
  <c r="R424" i="24"/>
  <c r="P424" i="24"/>
  <c r="N424" i="24"/>
  <c r="J424" i="24" s="1"/>
  <c r="O424" i="24"/>
  <c r="M426" i="24"/>
  <c r="Q426" i="24"/>
  <c r="L426" i="24"/>
  <c r="R426" i="24"/>
  <c r="O426" i="24"/>
  <c r="P426" i="24"/>
  <c r="M416" i="24"/>
  <c r="Q416" i="24"/>
  <c r="L416" i="24"/>
  <c r="R416" i="24"/>
  <c r="P416" i="24"/>
  <c r="M413" i="24"/>
  <c r="Q413" i="24"/>
  <c r="O413" i="24"/>
  <c r="P413" i="24"/>
  <c r="L413" i="24"/>
  <c r="M408" i="24"/>
  <c r="Q408" i="24"/>
  <c r="L408" i="24"/>
  <c r="R408" i="24"/>
  <c r="N408" i="24"/>
  <c r="P408" i="24"/>
  <c r="O408" i="24"/>
  <c r="M419" i="24"/>
  <c r="Q419" i="24"/>
  <c r="O419" i="24"/>
  <c r="N419" i="24"/>
  <c r="L419" i="24"/>
  <c r="M509" i="24"/>
  <c r="Q509" i="24"/>
  <c r="O509" i="24"/>
  <c r="M508" i="24"/>
  <c r="Q508" i="24"/>
  <c r="K508" i="24" s="1"/>
  <c r="L508" i="24"/>
  <c r="R508" i="24"/>
  <c r="M501" i="24"/>
  <c r="Q501" i="24"/>
  <c r="O501" i="24"/>
  <c r="M500" i="24"/>
  <c r="Q500" i="24"/>
  <c r="L500" i="24"/>
  <c r="R500" i="24"/>
  <c r="M493" i="24"/>
  <c r="Q493" i="24"/>
  <c r="O493" i="24"/>
  <c r="M492" i="24"/>
  <c r="Q492" i="24"/>
  <c r="J492" i="24" s="1"/>
  <c r="L492" i="24"/>
  <c r="R492" i="24"/>
  <c r="M485" i="24"/>
  <c r="Q485" i="24"/>
  <c r="O485" i="24"/>
  <c r="M484" i="24"/>
  <c r="Q484" i="24"/>
  <c r="L484" i="24"/>
  <c r="R484" i="24"/>
  <c r="M477" i="24"/>
  <c r="Q477" i="24"/>
  <c r="O477" i="24"/>
  <c r="J477" i="24" s="1"/>
  <c r="M476" i="24"/>
  <c r="Q476" i="24"/>
  <c r="J476" i="24" s="1"/>
  <c r="L476" i="24"/>
  <c r="R476" i="24"/>
  <c r="M469" i="24"/>
  <c r="Q469" i="24"/>
  <c r="O469" i="24"/>
  <c r="K469" i="24" s="1"/>
  <c r="M468" i="24"/>
  <c r="Q468" i="24"/>
  <c r="L468" i="24"/>
  <c r="R468" i="24"/>
  <c r="M461" i="24"/>
  <c r="Q461" i="24"/>
  <c r="O461" i="24"/>
  <c r="M460" i="24"/>
  <c r="Q460" i="24"/>
  <c r="L460" i="24"/>
  <c r="R460" i="24"/>
  <c r="L453" i="24"/>
  <c r="P453" i="24"/>
  <c r="O453" i="24"/>
  <c r="M453" i="24"/>
  <c r="L442" i="24"/>
  <c r="P442" i="24"/>
  <c r="M442" i="24"/>
  <c r="R442" i="24"/>
  <c r="O442" i="24"/>
  <c r="K442" i="24" s="1"/>
  <c r="L441" i="24"/>
  <c r="P441" i="24"/>
  <c r="O441" i="24"/>
  <c r="Q441" i="24"/>
  <c r="L437" i="24"/>
  <c r="P437" i="24"/>
  <c r="O437" i="24"/>
  <c r="K437" i="24" s="1"/>
  <c r="M437" i="24"/>
  <c r="M432" i="24"/>
  <c r="Q432" i="24"/>
  <c r="L432" i="24"/>
  <c r="R432" i="24"/>
  <c r="P432" i="24"/>
  <c r="M428" i="24"/>
  <c r="Q428" i="24"/>
  <c r="L428" i="24"/>
  <c r="R428" i="24"/>
  <c r="N428" i="24"/>
  <c r="N426" i="24"/>
  <c r="J426" i="24" s="1"/>
  <c r="M425" i="24"/>
  <c r="Q425" i="24"/>
  <c r="O425" i="24"/>
  <c r="P425" i="24"/>
  <c r="N425" i="24"/>
  <c r="M420" i="24"/>
  <c r="Q420" i="24"/>
  <c r="L420" i="24"/>
  <c r="R420" i="24"/>
  <c r="N420" i="24"/>
  <c r="K420" i="24" s="1"/>
  <c r="O420" i="24"/>
  <c r="N416" i="24"/>
  <c r="J416" i="24" s="1"/>
  <c r="N413" i="24"/>
  <c r="M409" i="24"/>
  <c r="Q409" i="24"/>
  <c r="O409" i="24"/>
  <c r="L409" i="24"/>
  <c r="P409" i="24"/>
  <c r="L454" i="24"/>
  <c r="M454" i="24"/>
  <c r="Q454" i="24"/>
  <c r="L447" i="24"/>
  <c r="P447" i="24"/>
  <c r="O447" i="24"/>
  <c r="L446" i="24"/>
  <c r="P446" i="24"/>
  <c r="M446" i="24"/>
  <c r="R446" i="24"/>
  <c r="L439" i="24"/>
  <c r="P439" i="24"/>
  <c r="O439" i="24"/>
  <c r="L438" i="24"/>
  <c r="P438" i="24"/>
  <c r="M438" i="24"/>
  <c r="R438" i="24"/>
  <c r="M434" i="24"/>
  <c r="Q434" i="24"/>
  <c r="L434" i="24"/>
  <c r="R434" i="24"/>
  <c r="O434" i="24"/>
  <c r="J434" i="24" s="1"/>
  <c r="M433" i="24"/>
  <c r="Q433" i="24"/>
  <c r="O433" i="24"/>
  <c r="P433" i="24"/>
  <c r="M429" i="24"/>
  <c r="Q429" i="24"/>
  <c r="O429" i="24"/>
  <c r="L429" i="24"/>
  <c r="M418" i="24"/>
  <c r="Q418" i="24"/>
  <c r="L418" i="24"/>
  <c r="R418" i="24"/>
  <c r="O418" i="24"/>
  <c r="M417" i="24"/>
  <c r="Q417" i="24"/>
  <c r="O417" i="24"/>
  <c r="J417" i="24" s="1"/>
  <c r="P417" i="24"/>
  <c r="M405" i="24"/>
  <c r="Q405" i="24"/>
  <c r="O405" i="24"/>
  <c r="J405" i="24" s="1"/>
  <c r="P405" i="24"/>
  <c r="L405" i="24"/>
  <c r="M431" i="24"/>
  <c r="Q431" i="24"/>
  <c r="O431" i="24"/>
  <c r="M430" i="24"/>
  <c r="Q430" i="24"/>
  <c r="L430" i="24"/>
  <c r="R430" i="24"/>
  <c r="M423" i="24"/>
  <c r="Q423" i="24"/>
  <c r="O423" i="24"/>
  <c r="M422" i="24"/>
  <c r="Q422" i="24"/>
  <c r="L422" i="24"/>
  <c r="R422" i="24"/>
  <c r="M415" i="24"/>
  <c r="Q415" i="24"/>
  <c r="O415" i="24"/>
  <c r="M414" i="24"/>
  <c r="Q414" i="24"/>
  <c r="L414" i="24"/>
  <c r="R414" i="24"/>
  <c r="M407" i="24"/>
  <c r="Q407" i="24"/>
  <c r="O407" i="24"/>
  <c r="J407" i="24" s="1"/>
  <c r="M406" i="24"/>
  <c r="Q406" i="24"/>
  <c r="J406" i="24" s="1"/>
  <c r="L406" i="24"/>
  <c r="R406" i="24"/>
  <c r="M411" i="24"/>
  <c r="Q411" i="24"/>
  <c r="O411" i="24"/>
  <c r="M410" i="24"/>
  <c r="Q410" i="24"/>
  <c r="L410" i="24"/>
  <c r="R410" i="24"/>
  <c r="Q403" i="24"/>
  <c r="Q402" i="24"/>
  <c r="Q401" i="24"/>
  <c r="K401" i="24" s="1"/>
  <c r="Q400" i="24"/>
  <c r="Q399" i="24"/>
  <c r="Q398" i="24"/>
  <c r="Q397" i="24"/>
  <c r="K397" i="24" s="1"/>
  <c r="Q396" i="24"/>
  <c r="Q395" i="24"/>
  <c r="Q394" i="24"/>
  <c r="K2500" i="24"/>
  <c r="K2485" i="24"/>
  <c r="K2473" i="24"/>
  <c r="J2473" i="24"/>
  <c r="K2464" i="24"/>
  <c r="J2464" i="24"/>
  <c r="K2460" i="24"/>
  <c r="K2458" i="24"/>
  <c r="J2458" i="24"/>
  <c r="K2445" i="24"/>
  <c r="J2445" i="24"/>
  <c r="K2414" i="24"/>
  <c r="J2414" i="24"/>
  <c r="K2410" i="24"/>
  <c r="J2410" i="24"/>
  <c r="K2407" i="24"/>
  <c r="J2407" i="24"/>
  <c r="J2395" i="24"/>
  <c r="K2393" i="24"/>
  <c r="K2384" i="24"/>
  <c r="J2368" i="24"/>
  <c r="K2361" i="24"/>
  <c r="J2361" i="24"/>
  <c r="K2352" i="24"/>
  <c r="J2352" i="24"/>
  <c r="K2350" i="24"/>
  <c r="K2334" i="24"/>
  <c r="J2334" i="24"/>
  <c r="J2327" i="24"/>
  <c r="K2270" i="24"/>
  <c r="J2270" i="24"/>
  <c r="K2268" i="24"/>
  <c r="J2268" i="24"/>
  <c r="J2265" i="24"/>
  <c r="K2265" i="24"/>
  <c r="K2258" i="24"/>
  <c r="J2258" i="24"/>
  <c r="K2256" i="24"/>
  <c r="J2249" i="24"/>
  <c r="K2249" i="24"/>
  <c r="K2246" i="24"/>
  <c r="J2246" i="24"/>
  <c r="K2244" i="24"/>
  <c r="J2244" i="24"/>
  <c r="J2242" i="24"/>
  <c r="J2237" i="24"/>
  <c r="K2237" i="24"/>
  <c r="J2233" i="24"/>
  <c r="K2233" i="24"/>
  <c r="K2228" i="24"/>
  <c r="J2226" i="24"/>
  <c r="J2225" i="24"/>
  <c r="K2225" i="24"/>
  <c r="J2223" i="24"/>
  <c r="K2223" i="24"/>
  <c r="K2214" i="24"/>
  <c r="K2205" i="24"/>
  <c r="J2205" i="24"/>
  <c r="K2194" i="24"/>
  <c r="J2194" i="24"/>
  <c r="K2187" i="24"/>
  <c r="J2187" i="24"/>
  <c r="K2171" i="24"/>
  <c r="J2171" i="24"/>
  <c r="K2169" i="24"/>
  <c r="J2169" i="24"/>
  <c r="K2163" i="24"/>
  <c r="J2163" i="24"/>
  <c r="K2152" i="24"/>
  <c r="J2152" i="24"/>
  <c r="J2141" i="24"/>
  <c r="K2124" i="24"/>
  <c r="J2124" i="24"/>
  <c r="J2118" i="24"/>
  <c r="K2117" i="24"/>
  <c r="J2117" i="24"/>
  <c r="K2116" i="24"/>
  <c r="J2116" i="24"/>
  <c r="K2115" i="24"/>
  <c r="J2115" i="24"/>
  <c r="K2110" i="24"/>
  <c r="J2110" i="24"/>
  <c r="K2109" i="24"/>
  <c r="J2108" i="24"/>
  <c r="K2107" i="24"/>
  <c r="J2107" i="24"/>
  <c r="K2106" i="24"/>
  <c r="J2106" i="24"/>
  <c r="K2105" i="24"/>
  <c r="J2105" i="24"/>
  <c r="K2103" i="24"/>
  <c r="J2103" i="24"/>
  <c r="J2100" i="24"/>
  <c r="K2099" i="24"/>
  <c r="K2098" i="24"/>
  <c r="J2098" i="24"/>
  <c r="K2097" i="24"/>
  <c r="J2097" i="24"/>
  <c r="J2096" i="24"/>
  <c r="J2072" i="24"/>
  <c r="J2070" i="24"/>
  <c r="K2070" i="24"/>
  <c r="J2068" i="24"/>
  <c r="K2062" i="24"/>
  <c r="J2060" i="24"/>
  <c r="J2056" i="24"/>
  <c r="J2054" i="24"/>
  <c r="K2054" i="24"/>
  <c r="J2050" i="24"/>
  <c r="K2050" i="24"/>
  <c r="J2048" i="24"/>
  <c r="J2046" i="24"/>
  <c r="K2046" i="24"/>
  <c r="K2039" i="24"/>
  <c r="J2039" i="24"/>
  <c r="K2033" i="24"/>
  <c r="K2031" i="24"/>
  <c r="K2001" i="24"/>
  <c r="K1999" i="24"/>
  <c r="J1984" i="24"/>
  <c r="K1946" i="24"/>
  <c r="K1941" i="24"/>
  <c r="K1940" i="24"/>
  <c r="K1906" i="24"/>
  <c r="K1872" i="24"/>
  <c r="J1872" i="24"/>
  <c r="K1869" i="24"/>
  <c r="K1867" i="24"/>
  <c r="J1750" i="24"/>
  <c r="J1749" i="24"/>
  <c r="K1747" i="24"/>
  <c r="K1746" i="24"/>
  <c r="K1742" i="24"/>
  <c r="J1739" i="24"/>
  <c r="K1738" i="24"/>
  <c r="J1738" i="24"/>
  <c r="K1735" i="24"/>
  <c r="J1735" i="24"/>
  <c r="K1733" i="24"/>
  <c r="J1733" i="24"/>
  <c r="K1732" i="24"/>
  <c r="K1730" i="24"/>
  <c r="J1730" i="24"/>
  <c r="J1727" i="24"/>
  <c r="J1726" i="24"/>
  <c r="K1725" i="24"/>
  <c r="J1725" i="24"/>
  <c r="K1722" i="24"/>
  <c r="J1722" i="24"/>
  <c r="J1721" i="24"/>
  <c r="K1719" i="24"/>
  <c r="J1719" i="24"/>
  <c r="K1717" i="24"/>
  <c r="J1717" i="24"/>
  <c r="K1714" i="24"/>
  <c r="J1714" i="24"/>
  <c r="J1711" i="24"/>
  <c r="K1709" i="24"/>
  <c r="J1709" i="24"/>
  <c r="K1706" i="24"/>
  <c r="J1706" i="24"/>
  <c r="K1703" i="24"/>
  <c r="J1703" i="24"/>
  <c r="K1701" i="24"/>
  <c r="J1701" i="24"/>
  <c r="K1700" i="24"/>
  <c r="K1698" i="24"/>
  <c r="J1698" i="24"/>
  <c r="K1697" i="24"/>
  <c r="J1697" i="24"/>
  <c r="K1690" i="24"/>
  <c r="J1690" i="24"/>
  <c r="K1689" i="24"/>
  <c r="J1689" i="24"/>
  <c r="K1688" i="24"/>
  <c r="J1688" i="24"/>
  <c r="K1682" i="24"/>
  <c r="J1682" i="24"/>
  <c r="K1681" i="24"/>
  <c r="J1681" i="24"/>
  <c r="K1674" i="24"/>
  <c r="J1674" i="24"/>
  <c r="K1673" i="24"/>
  <c r="J1673" i="24"/>
  <c r="K1672" i="24"/>
  <c r="J1672" i="24"/>
  <c r="K1669" i="24"/>
  <c r="K1666" i="24"/>
  <c r="J1666" i="24"/>
  <c r="K1665" i="24"/>
  <c r="J1665" i="24"/>
  <c r="K1663" i="24"/>
  <c r="K1653" i="24"/>
  <c r="J1653" i="24"/>
  <c r="K1652" i="24"/>
  <c r="J1652" i="24"/>
  <c r="K1651" i="24"/>
  <c r="J1651" i="24"/>
  <c r="K1650" i="24"/>
  <c r="J1650" i="24"/>
  <c r="K1649" i="24"/>
  <c r="J1649" i="24"/>
  <c r="K1648" i="24"/>
  <c r="J1648" i="24"/>
  <c r="K1647" i="24"/>
  <c r="J1647" i="24"/>
  <c r="K1644" i="24"/>
  <c r="J1644" i="24"/>
  <c r="K1643" i="24"/>
  <c r="J1643" i="24"/>
  <c r="K1642" i="24"/>
  <c r="J1642" i="24"/>
  <c r="K1640" i="24"/>
  <c r="J1640" i="24"/>
  <c r="K1639" i="24"/>
  <c r="J1639" i="24"/>
  <c r="K1638" i="24"/>
  <c r="J1638" i="24"/>
  <c r="K1636" i="24"/>
  <c r="J1636" i="24"/>
  <c r="K1635" i="24"/>
  <c r="J1635" i="24"/>
  <c r="K1634" i="24"/>
  <c r="J1634" i="24"/>
  <c r="K1632" i="24"/>
  <c r="J1632" i="24"/>
  <c r="K1631" i="24"/>
  <c r="J1631" i="24"/>
  <c r="K1628" i="24"/>
  <c r="J1628" i="24"/>
  <c r="K1627" i="24"/>
  <c r="J1627" i="24"/>
  <c r="K1626" i="24"/>
  <c r="J1626" i="24"/>
  <c r="K1624" i="24"/>
  <c r="J1624" i="24"/>
  <c r="K1623" i="24"/>
  <c r="J1623" i="24"/>
  <c r="K1622" i="24"/>
  <c r="J1622" i="24"/>
  <c r="K1621" i="24"/>
  <c r="J1621" i="24"/>
  <c r="K1620" i="24"/>
  <c r="J1620" i="24"/>
  <c r="K1619" i="24"/>
  <c r="J1619" i="24"/>
  <c r="K1618" i="24"/>
  <c r="J1618" i="24"/>
  <c r="K1617" i="24"/>
  <c r="J1617" i="24"/>
  <c r="K1616" i="24"/>
  <c r="J1616" i="24"/>
  <c r="K1615" i="24"/>
  <c r="J1615" i="24"/>
  <c r="K1614" i="24"/>
  <c r="J1614" i="24"/>
  <c r="J1613" i="24"/>
  <c r="K1612" i="24"/>
  <c r="J1612" i="24"/>
  <c r="K1610" i="24"/>
  <c r="J1610" i="24"/>
  <c r="K1608" i="24"/>
  <c r="J1608" i="24"/>
  <c r="K1607" i="24"/>
  <c r="J1607" i="24"/>
  <c r="K1606" i="24"/>
  <c r="J1606" i="24"/>
  <c r="K1605" i="24"/>
  <c r="J1605" i="24"/>
  <c r="K1604" i="24"/>
  <c r="J1604" i="24"/>
  <c r="K1603" i="24"/>
  <c r="K1602" i="24"/>
  <c r="J1602" i="24"/>
  <c r="K1600" i="24"/>
  <c r="J1600" i="24"/>
  <c r="K1599" i="24"/>
  <c r="J1599" i="24"/>
  <c r="K1598" i="24"/>
  <c r="J1598" i="24"/>
  <c r="J1597" i="24"/>
  <c r="K1594" i="24"/>
  <c r="J1594" i="24"/>
  <c r="K1592" i="24"/>
  <c r="J1592" i="24"/>
  <c r="K1591" i="24"/>
  <c r="J1591" i="24"/>
  <c r="K1590" i="24"/>
  <c r="J1590" i="24"/>
  <c r="K1589" i="24"/>
  <c r="J1589" i="24"/>
  <c r="K1588" i="24"/>
  <c r="J1588" i="24"/>
  <c r="J1587" i="24"/>
  <c r="K1584" i="24"/>
  <c r="J1584" i="24"/>
  <c r="K1583" i="24"/>
  <c r="J1583" i="24"/>
  <c r="K1582" i="24"/>
  <c r="J1582" i="24"/>
  <c r="J1581" i="24"/>
  <c r="K1580" i="24"/>
  <c r="J1580" i="24"/>
  <c r="K1567" i="24"/>
  <c r="J1567" i="24"/>
  <c r="K1566" i="24"/>
  <c r="J1566" i="24"/>
  <c r="K1559" i="24"/>
  <c r="J1559" i="24"/>
  <c r="K1558" i="24"/>
  <c r="J1558" i="24"/>
  <c r="K1557" i="24"/>
  <c r="J1557" i="24"/>
  <c r="K1556" i="24"/>
  <c r="J1556" i="24"/>
  <c r="J1555" i="24"/>
  <c r="K1554" i="24"/>
  <c r="J1554" i="24"/>
  <c r="K1552" i="24"/>
  <c r="J1552" i="24"/>
  <c r="J1551" i="24"/>
  <c r="K1550" i="24"/>
  <c r="J1550" i="24"/>
  <c r="K1548" i="24"/>
  <c r="J1548" i="24"/>
  <c r="J1547" i="24"/>
  <c r="K1546" i="24"/>
  <c r="J1546" i="24"/>
  <c r="K1544" i="24"/>
  <c r="J1544" i="24"/>
  <c r="J1543" i="24"/>
  <c r="K1542" i="24"/>
  <c r="J1542" i="24"/>
  <c r="K1540" i="24"/>
  <c r="J1540" i="24"/>
  <c r="K1536" i="24"/>
  <c r="J1536" i="24"/>
  <c r="J1535" i="24"/>
  <c r="J1534" i="24"/>
  <c r="K1533" i="24"/>
  <c r="J1533" i="24"/>
  <c r="K1532" i="24"/>
  <c r="J1532" i="24"/>
  <c r="K1528" i="24"/>
  <c r="J1528" i="24"/>
  <c r="K1527" i="24"/>
  <c r="J1527" i="24"/>
  <c r="K1525" i="24"/>
  <c r="J1525" i="24"/>
  <c r="K1524" i="24"/>
  <c r="J1524" i="24"/>
  <c r="K1497" i="24"/>
  <c r="J1497" i="24"/>
  <c r="K1496" i="24"/>
  <c r="J1496" i="24"/>
  <c r="K1495" i="24"/>
  <c r="J1495" i="24"/>
  <c r="K1491" i="24"/>
  <c r="J1491" i="24"/>
  <c r="K1457" i="24"/>
  <c r="K1446" i="24"/>
  <c r="K2472" i="24"/>
  <c r="K2470" i="24"/>
  <c r="J2470" i="24"/>
  <c r="J2468" i="24"/>
  <c r="K2461" i="24"/>
  <c r="K2454" i="24"/>
  <c r="J2454" i="24"/>
  <c r="K2436" i="24"/>
  <c r="J2436" i="24"/>
  <c r="K2434" i="24"/>
  <c r="J2434" i="24"/>
  <c r="K2426" i="24"/>
  <c r="J2426" i="24"/>
  <c r="K2424" i="24"/>
  <c r="J2424" i="24"/>
  <c r="K2420" i="24"/>
  <c r="K2418" i="24"/>
  <c r="J2418" i="24"/>
  <c r="K2403" i="24"/>
  <c r="J2403" i="24"/>
  <c r="K2401" i="24"/>
  <c r="J2401" i="24"/>
  <c r="K2382" i="24"/>
  <c r="J2382" i="24"/>
  <c r="K2374" i="24"/>
  <c r="J2374" i="24"/>
  <c r="K2366" i="24"/>
  <c r="J2366" i="24"/>
  <c r="K2359" i="24"/>
  <c r="J2359" i="24"/>
  <c r="K2357" i="24"/>
  <c r="J2357" i="24"/>
  <c r="K2343" i="24"/>
  <c r="J2343" i="24"/>
  <c r="K2322" i="24"/>
  <c r="J2322" i="24"/>
  <c r="K2320" i="24"/>
  <c r="J2320" i="24"/>
  <c r="K2316" i="24"/>
  <c r="J2316" i="24"/>
  <c r="J2307" i="24"/>
  <c r="K2307" i="24"/>
  <c r="K2302" i="24"/>
  <c r="J2302" i="24"/>
  <c r="J2288" i="24"/>
  <c r="K2286" i="24"/>
  <c r="K2284" i="24"/>
  <c r="J2284" i="24"/>
  <c r="K2282" i="24"/>
  <c r="J2282" i="24"/>
  <c r="K2266" i="24"/>
  <c r="J2266" i="24"/>
  <c r="J2261" i="24"/>
  <c r="K2261" i="24"/>
  <c r="J2255" i="24"/>
  <c r="K2255" i="24"/>
  <c r="K2243" i="24"/>
  <c r="J2239" i="24"/>
  <c r="K2224" i="24"/>
  <c r="K2218" i="24"/>
  <c r="J2218" i="24"/>
  <c r="K2216" i="24"/>
  <c r="J2216" i="24"/>
  <c r="J2207" i="24"/>
  <c r="K2207" i="24"/>
  <c r="K2189" i="24"/>
  <c r="J2189" i="24"/>
  <c r="K2173" i="24"/>
  <c r="J2173" i="24"/>
  <c r="K2166" i="24"/>
  <c r="J2166" i="24"/>
  <c r="K2159" i="24"/>
  <c r="J2159" i="24"/>
  <c r="K2157" i="24"/>
  <c r="J2157" i="24"/>
  <c r="K2146" i="24"/>
  <c r="J2146" i="24"/>
  <c r="K2129" i="24"/>
  <c r="J2129" i="24"/>
  <c r="K2127" i="24"/>
  <c r="J2127" i="24"/>
  <c r="K2125" i="24"/>
  <c r="J2125" i="24"/>
  <c r="J2028" i="24"/>
  <c r="K2008" i="24"/>
  <c r="J2003" i="24"/>
  <c r="K1972" i="24"/>
  <c r="J1969" i="24"/>
  <c r="J1964" i="24"/>
  <c r="K2497" i="24"/>
  <c r="J2491" i="24"/>
  <c r="K2482" i="24"/>
  <c r="J2482" i="24"/>
  <c r="K2480" i="24"/>
  <c r="J2480" i="24"/>
  <c r="K2478" i="24"/>
  <c r="J2478" i="24"/>
  <c r="K2457" i="24"/>
  <c r="J2457" i="24"/>
  <c r="K2450" i="24"/>
  <c r="J2450" i="24"/>
  <c r="K2446" i="24"/>
  <c r="J2446" i="24"/>
  <c r="K2444" i="24"/>
  <c r="J2444" i="24"/>
  <c r="K2425" i="24"/>
  <c r="J2425" i="24"/>
  <c r="J2409" i="24"/>
  <c r="K2396" i="24"/>
  <c r="J2396" i="24"/>
  <c r="J2392" i="24"/>
  <c r="K2387" i="24"/>
  <c r="J2387" i="24"/>
  <c r="K2383" i="24"/>
  <c r="K2381" i="24"/>
  <c r="J2381" i="24"/>
  <c r="K2379" i="24"/>
  <c r="K2369" i="24"/>
  <c r="J2369" i="24"/>
  <c r="K2365" i="24"/>
  <c r="J2365" i="24"/>
  <c r="K2353" i="24"/>
  <c r="J2353" i="24"/>
  <c r="K2349" i="24"/>
  <c r="J2349" i="24"/>
  <c r="K2347" i="24"/>
  <c r="J2347" i="24"/>
  <c r="K2342" i="24"/>
  <c r="J2342" i="24"/>
  <c r="K2340" i="24"/>
  <c r="K2338" i="24"/>
  <c r="J2338" i="24"/>
  <c r="K2336" i="24"/>
  <c r="J2336" i="24"/>
  <c r="J2328" i="24"/>
  <c r="J2325" i="24"/>
  <c r="K2325" i="24"/>
  <c r="J2323" i="24"/>
  <c r="K2323" i="24"/>
  <c r="K2318" i="24"/>
  <c r="J2318" i="24"/>
  <c r="J2315" i="24"/>
  <c r="K2315" i="24"/>
  <c r="J2305" i="24"/>
  <c r="K2305" i="24"/>
  <c r="K2304" i="24"/>
  <c r="J2304" i="24"/>
  <c r="K2294" i="24"/>
  <c r="J2294" i="24"/>
  <c r="J2287" i="24"/>
  <c r="K2287" i="24"/>
  <c r="J2277" i="24"/>
  <c r="K2277" i="24"/>
  <c r="K2240" i="24"/>
  <c r="J2240" i="24"/>
  <c r="K2238" i="24"/>
  <c r="J2238" i="24"/>
  <c r="K2232" i="24"/>
  <c r="J2232" i="24"/>
  <c r="J2217" i="24"/>
  <c r="K2217" i="24"/>
  <c r="J2215" i="24"/>
  <c r="K2215" i="24"/>
  <c r="J2213" i="24"/>
  <c r="K2213" i="24"/>
  <c r="J2209" i="24"/>
  <c r="K2209" i="24"/>
  <c r="K2203" i="24"/>
  <c r="J2203" i="24"/>
  <c r="K2201" i="24"/>
  <c r="J2199" i="24"/>
  <c r="K2197" i="24"/>
  <c r="J2197" i="24"/>
  <c r="K2192" i="24"/>
  <c r="J2192" i="24"/>
  <c r="K2190" i="24"/>
  <c r="J2190" i="24"/>
  <c r="K2188" i="24"/>
  <c r="J2188" i="24"/>
  <c r="K2186" i="24"/>
  <c r="K2180" i="24"/>
  <c r="J2180" i="24"/>
  <c r="K2174" i="24"/>
  <c r="J2174" i="24"/>
  <c r="K2172" i="24"/>
  <c r="J2172" i="24"/>
  <c r="K2164" i="24"/>
  <c r="J2164" i="24"/>
  <c r="K2155" i="24"/>
  <c r="J2155" i="24"/>
  <c r="K2142" i="24"/>
  <c r="J2142" i="24"/>
  <c r="K2140" i="24"/>
  <c r="J2140" i="24"/>
  <c r="K2138" i="24"/>
  <c r="J2138" i="24"/>
  <c r="J2022" i="24"/>
  <c r="K2016" i="24"/>
  <c r="K1996" i="24"/>
  <c r="J1987" i="24"/>
  <c r="K1979" i="24"/>
  <c r="J1979" i="24"/>
  <c r="K2503" i="24"/>
  <c r="J2503" i="24"/>
  <c r="K2501" i="24"/>
  <c r="J2501" i="24"/>
  <c r="K2496" i="24"/>
  <c r="J2496" i="24"/>
  <c r="K2494" i="24"/>
  <c r="J2494" i="24"/>
  <c r="K2490" i="24"/>
  <c r="J2490" i="24"/>
  <c r="K2488" i="24"/>
  <c r="J2488" i="24"/>
  <c r="K2475" i="24"/>
  <c r="J2475" i="24"/>
  <c r="K2465" i="24"/>
  <c r="J2465" i="24"/>
  <c r="K2455" i="24"/>
  <c r="K2429" i="24"/>
  <c r="J2429" i="24"/>
  <c r="J2391" i="24"/>
  <c r="K2388" i="24"/>
  <c r="J2388" i="24"/>
  <c r="K2386" i="24"/>
  <c r="J2386" i="24"/>
  <c r="K2372" i="24"/>
  <c r="J2372" i="24"/>
  <c r="K2362" i="24"/>
  <c r="K2358" i="24"/>
  <c r="J2358" i="24"/>
  <c r="K2356" i="24"/>
  <c r="J2356" i="24"/>
  <c r="K2348" i="24"/>
  <c r="J2348" i="24"/>
  <c r="K2346" i="24"/>
  <c r="J2346" i="24"/>
  <c r="K2339" i="24"/>
  <c r="J2339" i="24"/>
  <c r="J2337" i="24"/>
  <c r="J2331" i="24"/>
  <c r="K2331" i="24"/>
  <c r="K2326" i="24"/>
  <c r="J2326" i="24"/>
  <c r="K2324" i="24"/>
  <c r="J2324" i="24"/>
  <c r="J2317" i="24"/>
  <c r="K2317" i="24"/>
  <c r="J2311" i="24"/>
  <c r="K2311" i="24"/>
  <c r="J2303" i="24"/>
  <c r="K2303" i="24"/>
  <c r="J2301" i="24"/>
  <c r="K2301" i="24"/>
  <c r="J2299" i="24"/>
  <c r="K2299" i="24"/>
  <c r="J2292" i="24"/>
  <c r="J2283" i="24"/>
  <c r="K2283" i="24"/>
  <c r="K2278" i="24"/>
  <c r="J2278" i="24"/>
  <c r="K2274" i="24"/>
  <c r="J2274" i="24"/>
  <c r="K2254" i="24"/>
  <c r="J2254" i="24"/>
  <c r="K2252" i="24"/>
  <c r="J2252" i="24"/>
  <c r="J2245" i="24"/>
  <c r="K2245" i="24"/>
  <c r="J2208" i="24"/>
  <c r="K2208" i="24"/>
  <c r="K2206" i="24"/>
  <c r="J2206" i="24"/>
  <c r="K2202" i="24"/>
  <c r="K2200" i="24"/>
  <c r="J2200" i="24"/>
  <c r="K2198" i="24"/>
  <c r="J2198" i="24"/>
  <c r="K2185" i="24"/>
  <c r="J2185" i="24"/>
  <c r="K2183" i="24"/>
  <c r="J2183" i="24"/>
  <c r="K2179" i="24"/>
  <c r="J2179" i="24"/>
  <c r="K2160" i="24"/>
  <c r="J2160" i="24"/>
  <c r="K2158" i="24"/>
  <c r="J2158" i="24"/>
  <c r="K2151" i="24"/>
  <c r="J2151" i="24"/>
  <c r="K2149" i="24"/>
  <c r="J2149" i="24"/>
  <c r="K2145" i="24"/>
  <c r="J2145" i="24"/>
  <c r="K2139" i="24"/>
  <c r="J2139" i="24"/>
  <c r="K2137" i="24"/>
  <c r="J2137" i="24"/>
  <c r="K2135" i="24"/>
  <c r="J2135" i="24"/>
  <c r="K2132" i="24"/>
  <c r="J2132" i="24"/>
  <c r="K2130" i="24"/>
  <c r="J2130" i="24"/>
  <c r="K2128" i="24"/>
  <c r="J2128" i="24"/>
  <c r="K2121" i="24"/>
  <c r="J2121" i="24"/>
  <c r="K2120" i="24"/>
  <c r="J2120" i="24"/>
  <c r="K2119" i="24"/>
  <c r="J2119" i="24"/>
  <c r="K2111" i="24"/>
  <c r="J2111" i="24"/>
  <c r="K2093" i="24"/>
  <c r="J2093" i="24"/>
  <c r="K2092" i="24"/>
  <c r="J2092" i="24"/>
  <c r="K2090" i="24"/>
  <c r="J2090" i="24"/>
  <c r="J2089" i="24"/>
  <c r="K2086" i="24"/>
  <c r="J2086" i="24"/>
  <c r="K2083" i="24"/>
  <c r="J2083" i="24"/>
  <c r="K2082" i="24"/>
  <c r="J2082" i="24"/>
  <c r="J2080" i="24"/>
  <c r="J2078" i="24"/>
  <c r="K2078" i="24"/>
  <c r="K2076" i="24"/>
  <c r="J2067" i="24"/>
  <c r="J2021" i="24"/>
  <c r="K2011" i="24"/>
  <c r="J2011" i="24"/>
  <c r="K2007" i="24"/>
  <c r="J2007" i="24"/>
  <c r="K1992" i="24"/>
  <c r="J1977" i="24"/>
  <c r="K1975" i="24"/>
  <c r="J1975" i="24"/>
  <c r="K1957" i="24"/>
  <c r="J1953" i="24"/>
  <c r="K1952" i="24"/>
  <c r="J1952" i="24"/>
  <c r="K1936" i="24"/>
  <c r="J1936" i="24"/>
  <c r="K1932" i="24"/>
  <c r="J1930" i="24"/>
  <c r="K1925" i="24"/>
  <c r="J1925" i="24"/>
  <c r="K1922" i="24"/>
  <c r="K1919" i="24"/>
  <c r="K1917" i="24"/>
  <c r="J1917" i="24"/>
  <c r="J1916" i="24"/>
  <c r="K1915" i="24"/>
  <c r="J1914" i="24"/>
  <c r="K1909" i="24"/>
  <c r="K1905" i="24"/>
  <c r="J1905" i="24"/>
  <c r="K1902" i="24"/>
  <c r="K1901" i="24"/>
  <c r="J1901" i="24"/>
  <c r="K1899" i="24"/>
  <c r="J1899" i="24"/>
  <c r="K1895" i="24"/>
  <c r="J1892" i="24"/>
  <c r="K1890" i="24"/>
  <c r="K1884" i="24"/>
  <c r="K1883" i="24"/>
  <c r="J1881" i="24"/>
  <c r="K1879" i="24"/>
  <c r="J1879" i="24"/>
  <c r="J1863" i="24"/>
  <c r="K1861" i="24"/>
  <c r="K1859" i="24"/>
  <c r="K1857" i="24"/>
  <c r="K1855" i="24"/>
  <c r="K1853" i="24"/>
  <c r="J1849" i="24"/>
  <c r="J1846" i="24"/>
  <c r="J1845" i="24"/>
  <c r="K1844" i="24"/>
  <c r="J1844" i="24"/>
  <c r="J1841" i="24"/>
  <c r="J1840" i="24"/>
  <c r="J1837" i="24"/>
  <c r="J1835" i="24"/>
  <c r="J1833" i="24"/>
  <c r="J1831" i="24"/>
  <c r="K1830" i="24"/>
  <c r="J1830" i="24"/>
  <c r="J1829" i="24"/>
  <c r="K1828" i="24"/>
  <c r="J1828" i="24"/>
  <c r="J1827" i="24"/>
  <c r="J1825" i="24"/>
  <c r="K1658" i="24"/>
  <c r="J1658" i="24"/>
  <c r="K1657" i="24"/>
  <c r="J1657" i="24"/>
  <c r="K1656" i="24"/>
  <c r="J1656" i="24"/>
  <c r="K1655" i="24"/>
  <c r="K1654" i="24"/>
  <c r="J1654" i="24"/>
  <c r="K1578" i="24"/>
  <c r="J1578" i="24"/>
  <c r="K1577" i="24"/>
  <c r="J1577" i="24"/>
  <c r="K1575" i="24"/>
  <c r="J1575" i="24"/>
  <c r="K1574" i="24"/>
  <c r="J1574" i="24"/>
  <c r="K1573" i="24"/>
  <c r="J1573" i="24"/>
  <c r="K1572" i="24"/>
  <c r="J1572" i="24"/>
  <c r="J1571" i="24"/>
  <c r="K1570" i="24"/>
  <c r="J1570" i="24"/>
  <c r="K1569" i="24"/>
  <c r="J1569" i="24"/>
  <c r="K1568" i="24"/>
  <c r="J1568" i="24"/>
  <c r="J1565" i="24"/>
  <c r="K1564" i="24"/>
  <c r="J1564" i="24"/>
  <c r="K1562" i="24"/>
  <c r="J1562" i="24"/>
  <c r="K1561" i="24"/>
  <c r="J1561" i="24"/>
  <c r="K1560" i="24"/>
  <c r="K1523" i="24"/>
  <c r="J1523" i="24"/>
  <c r="K1520" i="24"/>
  <c r="J1520" i="24"/>
  <c r="K1517" i="24"/>
  <c r="K1516" i="24"/>
  <c r="J1516" i="24"/>
  <c r="K1513" i="24"/>
  <c r="J1513" i="24"/>
  <c r="K1512" i="24"/>
  <c r="J1512" i="24"/>
  <c r="K1511" i="24"/>
  <c r="J1511" i="24"/>
  <c r="K1509" i="24"/>
  <c r="J1509" i="24"/>
  <c r="K1508" i="24"/>
  <c r="J1508" i="24"/>
  <c r="K1507" i="24"/>
  <c r="J1507" i="24"/>
  <c r="K1505" i="24"/>
  <c r="J1505" i="24"/>
  <c r="K1504" i="24"/>
  <c r="J1504" i="24"/>
  <c r="K1503" i="24"/>
  <c r="J1503" i="24"/>
  <c r="K1501" i="24"/>
  <c r="K1500" i="24"/>
  <c r="J1500" i="24"/>
  <c r="K1499" i="24"/>
  <c r="J1499" i="24"/>
  <c r="K1493" i="24"/>
  <c r="K1492" i="24"/>
  <c r="J1492" i="24"/>
  <c r="K1489" i="24"/>
  <c r="J1489" i="24"/>
  <c r="K1488" i="24"/>
  <c r="J1488" i="24"/>
  <c r="K1487" i="24"/>
  <c r="J1487" i="24"/>
  <c r="K1485" i="24"/>
  <c r="K1484" i="24"/>
  <c r="J1484" i="24"/>
  <c r="K1483" i="24"/>
  <c r="J1483" i="24"/>
  <c r="K1481" i="24"/>
  <c r="J1481" i="24"/>
  <c r="K1480" i="24"/>
  <c r="J1480" i="24"/>
  <c r="K1479" i="24"/>
  <c r="J1479" i="24"/>
  <c r="K1438" i="24"/>
  <c r="J1435" i="24"/>
  <c r="J1430" i="24"/>
  <c r="K1428" i="24"/>
  <c r="J1428" i="24"/>
  <c r="K1426" i="24"/>
  <c r="J1426" i="24"/>
  <c r="K1424" i="24"/>
  <c r="J1424" i="24"/>
  <c r="J1423" i="24"/>
  <c r="K1422" i="24"/>
  <c r="J1422" i="24"/>
  <c r="K1421" i="24"/>
  <c r="J1421" i="24"/>
  <c r="K1420" i="24"/>
  <c r="J1420" i="24"/>
  <c r="K1419" i="24"/>
  <c r="J1419" i="24"/>
  <c r="K1418" i="24"/>
  <c r="J1418" i="24"/>
  <c r="K1417" i="24"/>
  <c r="J1417" i="24"/>
  <c r="K1416" i="24"/>
  <c r="J1416" i="24"/>
  <c r="K1412" i="24"/>
  <c r="K1408" i="24"/>
  <c r="J1408" i="24"/>
  <c r="K1407" i="24"/>
  <c r="J1407" i="24"/>
  <c r="K1406" i="24"/>
  <c r="K1404" i="24"/>
  <c r="J1404" i="24"/>
  <c r="K1402" i="24"/>
  <c r="J1402" i="24"/>
  <c r="K1401" i="24"/>
  <c r="J1401" i="24"/>
  <c r="K1400" i="24"/>
  <c r="J1400" i="24"/>
  <c r="K1399" i="24"/>
  <c r="J1399" i="24"/>
  <c r="K1398" i="24"/>
  <c r="J1398" i="24"/>
  <c r="K1397" i="24"/>
  <c r="J1397" i="24"/>
  <c r="K1396" i="24"/>
  <c r="J1396" i="24"/>
  <c r="K1395" i="24"/>
  <c r="J1395" i="24"/>
  <c r="K1394" i="24"/>
  <c r="J1394" i="24"/>
  <c r="K1392" i="24"/>
  <c r="J1392" i="24"/>
  <c r="K1390" i="24"/>
  <c r="J1390" i="24"/>
  <c r="K1389" i="24"/>
  <c r="J1389" i="24"/>
  <c r="K1388" i="24"/>
  <c r="J1388" i="24"/>
  <c r="K1386" i="24"/>
  <c r="J1386" i="24"/>
  <c r="K1385" i="24"/>
  <c r="J1385" i="24"/>
  <c r="K1384" i="24"/>
  <c r="J1384" i="24"/>
  <c r="K1382" i="24"/>
  <c r="J1382" i="24"/>
  <c r="K1380" i="24"/>
  <c r="K1378" i="24"/>
  <c r="J1378" i="24"/>
  <c r="K1376" i="24"/>
  <c r="J1376" i="24"/>
  <c r="K1375" i="24"/>
  <c r="J1375" i="24"/>
  <c r="K1374" i="24"/>
  <c r="J1374" i="24"/>
  <c r="K1372" i="24"/>
  <c r="J1372" i="24"/>
  <c r="J1371" i="24"/>
  <c r="K1370" i="24"/>
  <c r="J1370" i="24"/>
  <c r="K1369" i="24"/>
  <c r="J1369" i="24"/>
  <c r="J1368" i="24"/>
  <c r="K1366" i="24"/>
  <c r="J1366" i="24"/>
  <c r="K1364" i="24"/>
  <c r="J1364" i="24"/>
  <c r="K1363" i="24"/>
  <c r="J1363" i="24"/>
  <c r="K1362" i="24"/>
  <c r="J1362" i="24"/>
  <c r="K1360" i="24"/>
  <c r="K1353" i="24"/>
  <c r="J1353" i="24"/>
  <c r="K1352" i="24"/>
  <c r="J1352" i="24"/>
  <c r="K1350" i="24"/>
  <c r="J1350" i="24"/>
  <c r="K1349" i="24"/>
  <c r="J1349" i="24"/>
  <c r="K1348" i="24"/>
  <c r="J1348" i="24"/>
  <c r="J1347" i="24"/>
  <c r="K1346" i="24"/>
  <c r="J1346" i="24"/>
  <c r="K1344" i="24"/>
  <c r="J1344" i="24"/>
  <c r="K1343" i="24"/>
  <c r="J1343" i="24"/>
  <c r="K1342" i="24"/>
  <c r="J1342" i="24"/>
  <c r="K1340" i="24"/>
  <c r="J1340" i="24"/>
  <c r="K1338" i="24"/>
  <c r="J1338" i="24"/>
  <c r="K1337" i="24"/>
  <c r="J1337" i="24"/>
  <c r="K1335" i="24"/>
  <c r="J1335" i="24"/>
  <c r="K1334" i="24"/>
  <c r="J1334" i="24"/>
  <c r="K1333" i="24"/>
  <c r="J1333" i="24"/>
  <c r="K1331" i="24"/>
  <c r="J1331" i="24"/>
  <c r="K1330" i="24"/>
  <c r="J1330" i="24"/>
  <c r="K1328" i="24"/>
  <c r="J1328" i="24"/>
  <c r="K1327" i="24"/>
  <c r="K1326" i="24"/>
  <c r="J1326" i="24"/>
  <c r="J1325" i="24"/>
  <c r="K1325" i="24"/>
  <c r="K1324" i="24"/>
  <c r="J1324" i="24"/>
  <c r="J1323" i="24"/>
  <c r="K1323" i="24"/>
  <c r="K1322" i="24"/>
  <c r="J1322" i="24"/>
  <c r="J1321" i="24"/>
  <c r="K1321" i="24"/>
  <c r="K1320" i="24"/>
  <c r="J1320" i="24"/>
  <c r="J1319" i="24"/>
  <c r="K1319" i="24"/>
  <c r="K1318" i="24"/>
  <c r="K1317" i="24"/>
  <c r="J1317" i="24"/>
  <c r="K1316" i="24"/>
  <c r="J1316" i="24"/>
  <c r="K1314" i="24"/>
  <c r="J1314" i="24"/>
  <c r="K1313" i="24"/>
  <c r="J1313" i="24"/>
  <c r="K1312" i="24"/>
  <c r="J1312" i="24"/>
  <c r="J1311" i="24"/>
  <c r="K1311" i="24"/>
  <c r="K1310" i="24"/>
  <c r="J1310" i="24"/>
  <c r="K1309" i="24"/>
  <c r="J1309" i="24"/>
  <c r="K1307" i="24"/>
  <c r="J1307" i="24"/>
  <c r="K1306" i="24"/>
  <c r="J1306" i="24"/>
  <c r="K1305" i="24"/>
  <c r="J1305" i="24"/>
  <c r="K1304" i="24"/>
  <c r="J1304" i="24"/>
  <c r="J1303" i="24"/>
  <c r="K1303" i="24"/>
  <c r="K1302" i="24"/>
  <c r="J1302" i="24"/>
  <c r="K1301" i="24"/>
  <c r="J1301" i="24"/>
  <c r="K1300" i="24"/>
  <c r="J1300" i="24"/>
  <c r="K1298" i="24"/>
  <c r="J1298" i="24"/>
  <c r="K1297" i="24"/>
  <c r="J1297" i="24"/>
  <c r="K1296" i="24"/>
  <c r="J1296" i="24"/>
  <c r="K1295" i="24"/>
  <c r="J1295" i="24"/>
  <c r="K1294" i="24"/>
  <c r="J1294" i="24"/>
  <c r="K1293" i="24"/>
  <c r="J1293" i="24"/>
  <c r="K1292" i="24"/>
  <c r="J1292" i="24"/>
  <c r="K1290" i="24"/>
  <c r="J1290" i="24"/>
  <c r="K1289" i="24"/>
  <c r="J1289" i="24"/>
  <c r="K1288" i="24"/>
  <c r="J1288" i="24"/>
  <c r="K1286" i="24"/>
  <c r="J1286" i="24"/>
  <c r="K1285" i="24"/>
  <c r="J1285" i="24"/>
  <c r="J1284" i="24"/>
  <c r="K1283" i="24"/>
  <c r="J1283" i="24"/>
  <c r="K1282" i="24"/>
  <c r="J1282" i="24"/>
  <c r="K1281" i="24"/>
  <c r="J1281" i="24"/>
  <c r="K1280" i="24"/>
  <c r="J1280" i="24"/>
  <c r="K1279" i="24"/>
  <c r="J1279" i="24"/>
  <c r="K1277" i="24"/>
  <c r="J1277" i="24"/>
  <c r="K1276" i="24"/>
  <c r="J1276" i="24"/>
  <c r="K1274" i="24"/>
  <c r="J1274" i="24"/>
  <c r="K1273" i="24"/>
  <c r="J1273" i="24"/>
  <c r="K1272" i="24"/>
  <c r="J1272" i="24"/>
  <c r="K1270" i="24"/>
  <c r="J1270" i="24"/>
  <c r="K1269" i="24"/>
  <c r="J1269" i="24"/>
  <c r="K1267" i="24"/>
  <c r="J1267" i="24"/>
  <c r="K1266" i="24"/>
  <c r="J1266" i="24"/>
  <c r="K1265" i="24"/>
  <c r="J1265" i="24"/>
  <c r="K1264" i="24"/>
  <c r="J1264" i="24"/>
  <c r="K1263" i="24"/>
  <c r="J1263" i="24"/>
  <c r="K1262" i="24"/>
  <c r="J1262" i="24"/>
  <c r="K1261" i="24"/>
  <c r="J1261" i="24"/>
  <c r="K1260" i="24"/>
  <c r="J1260" i="24"/>
  <c r="K1259" i="24"/>
  <c r="J1259" i="24"/>
  <c r="K1258" i="24"/>
  <c r="J1258" i="24"/>
  <c r="K1257" i="24"/>
  <c r="J1257" i="24"/>
  <c r="K1256" i="24"/>
  <c r="J1256" i="24"/>
  <c r="K1255" i="24"/>
  <c r="J1255" i="24"/>
  <c r="K1254" i="24"/>
  <c r="J1254" i="24"/>
  <c r="K1253" i="24"/>
  <c r="J1253" i="24"/>
  <c r="K1252" i="24"/>
  <c r="J1252" i="24"/>
  <c r="K1251" i="24"/>
  <c r="J1251" i="24"/>
  <c r="K1250" i="24"/>
  <c r="J1250" i="24"/>
  <c r="K1249" i="24"/>
  <c r="J1249" i="24"/>
  <c r="K1248" i="24"/>
  <c r="J1248" i="24"/>
  <c r="K1247" i="24"/>
  <c r="J1247" i="24"/>
  <c r="K1246" i="24"/>
  <c r="J1246" i="24"/>
  <c r="K1244" i="24"/>
  <c r="J1244" i="24"/>
  <c r="K1243" i="24"/>
  <c r="J1243" i="24"/>
  <c r="K1242" i="24"/>
  <c r="J1242" i="24"/>
  <c r="K1241" i="24"/>
  <c r="J1241" i="24"/>
  <c r="K1239" i="24"/>
  <c r="J1239" i="24"/>
  <c r="K1238" i="24"/>
  <c r="K1237" i="24"/>
  <c r="J1237" i="24"/>
  <c r="K1236" i="24"/>
  <c r="J1236" i="24"/>
  <c r="K1235" i="24"/>
  <c r="J1235" i="24"/>
  <c r="K1234" i="24"/>
  <c r="K1233" i="24"/>
  <c r="J1233" i="24"/>
  <c r="K1232" i="24"/>
  <c r="J1232" i="24"/>
  <c r="K1230" i="24"/>
  <c r="J1230" i="24"/>
  <c r="K1229" i="24"/>
  <c r="J1229" i="24"/>
  <c r="K1228" i="24"/>
  <c r="J1228" i="24"/>
  <c r="K1227" i="24"/>
  <c r="J1227" i="24"/>
  <c r="K1226" i="24"/>
  <c r="K1225" i="24"/>
  <c r="J1225" i="24"/>
  <c r="K1224" i="24"/>
  <c r="K1222" i="24"/>
  <c r="J1222" i="24"/>
  <c r="K1220" i="24"/>
  <c r="J1220" i="24"/>
  <c r="J1218" i="24"/>
  <c r="K1216" i="24"/>
  <c r="J1216" i="24"/>
  <c r="K1213" i="24"/>
  <c r="J1213" i="24"/>
  <c r="K1212" i="24"/>
  <c r="J1212" i="24"/>
  <c r="K1210" i="24"/>
  <c r="J1210" i="24"/>
  <c r="K1209" i="24"/>
  <c r="J1209" i="24"/>
  <c r="K1207" i="24"/>
  <c r="J1207" i="24"/>
  <c r="K1206" i="24"/>
  <c r="J1206" i="24"/>
  <c r="K1204" i="24"/>
  <c r="J1203" i="24"/>
  <c r="K1200" i="24"/>
  <c r="J1200" i="24"/>
  <c r="K1197" i="24"/>
  <c r="J1197" i="24"/>
  <c r="J1195" i="24"/>
  <c r="K1194" i="24"/>
  <c r="J1194" i="24"/>
  <c r="J1193" i="24"/>
  <c r="K1184" i="24"/>
  <c r="J1184" i="24"/>
  <c r="K1181" i="24"/>
  <c r="J1181" i="24"/>
  <c r="K1180" i="24"/>
  <c r="J1180" i="24"/>
  <c r="K1179" i="24"/>
  <c r="K1178" i="24"/>
  <c r="J1178" i="24"/>
  <c r="K1177" i="24"/>
  <c r="J1177" i="24"/>
  <c r="K1175" i="24"/>
  <c r="J1175" i="24"/>
  <c r="K1174" i="24"/>
  <c r="J1174" i="24"/>
  <c r="K1172" i="24"/>
  <c r="K1166" i="24"/>
  <c r="J1166" i="24"/>
  <c r="K1162" i="24"/>
  <c r="J1162" i="24"/>
  <c r="K1160" i="24"/>
  <c r="J1160" i="24"/>
  <c r="K1158" i="24"/>
  <c r="J1158" i="24"/>
  <c r="K1156" i="24"/>
  <c r="J1156" i="24"/>
  <c r="K1154" i="24"/>
  <c r="J1154" i="24"/>
  <c r="K1152" i="24"/>
  <c r="J1152" i="24"/>
  <c r="K1150" i="24"/>
  <c r="J1150" i="24"/>
  <c r="K1134" i="24"/>
  <c r="J1134" i="24"/>
  <c r="J1118" i="24"/>
  <c r="J1117" i="24"/>
  <c r="J1105" i="24"/>
  <c r="K1096" i="24"/>
  <c r="K1091" i="24"/>
  <c r="K1089" i="24"/>
  <c r="J1084" i="24"/>
  <c r="K1081" i="24"/>
  <c r="K1069" i="24"/>
  <c r="K1061" i="24"/>
  <c r="J1054" i="24"/>
  <c r="J1048" i="24"/>
  <c r="J1041" i="24"/>
  <c r="J1037" i="24"/>
  <c r="J1033" i="24"/>
  <c r="K1020" i="24"/>
  <c r="J1019" i="24"/>
  <c r="J1009" i="24"/>
  <c r="K1005" i="24"/>
  <c r="J993" i="24"/>
  <c r="K993" i="24"/>
  <c r="J987" i="24"/>
  <c r="K985" i="24"/>
  <c r="K971" i="24"/>
  <c r="J971" i="24"/>
  <c r="K970" i="24"/>
  <c r="K957" i="24"/>
  <c r="J953" i="24"/>
  <c r="K948" i="24"/>
  <c r="K944" i="24"/>
  <c r="K939" i="24"/>
  <c r="J939" i="24"/>
  <c r="K938" i="24"/>
  <c r="J938" i="24"/>
  <c r="K935" i="24"/>
  <c r="J935" i="24"/>
  <c r="J932" i="24"/>
  <c r="K929" i="24"/>
  <c r="J929" i="24"/>
  <c r="K928" i="24"/>
  <c r="J928" i="24"/>
  <c r="K925" i="24"/>
  <c r="J925" i="24"/>
  <c r="K924" i="24"/>
  <c r="J924" i="24"/>
  <c r="K923" i="24"/>
  <c r="J923" i="24"/>
  <c r="K922" i="24"/>
  <c r="J922" i="24"/>
  <c r="K918" i="24"/>
  <c r="J918" i="24"/>
  <c r="J916" i="24"/>
  <c r="K913" i="24"/>
  <c r="J913" i="24"/>
  <c r="K912" i="24"/>
  <c r="J912" i="24"/>
  <c r="K909" i="24"/>
  <c r="K907" i="24"/>
  <c r="J907" i="24"/>
  <c r="K906" i="24"/>
  <c r="J906" i="24"/>
  <c r="K903" i="24"/>
  <c r="J903" i="24"/>
  <c r="J900" i="24"/>
  <c r="K897" i="24"/>
  <c r="J897" i="24"/>
  <c r="K896" i="24"/>
  <c r="J896" i="24"/>
  <c r="K893" i="24"/>
  <c r="J893" i="24"/>
  <c r="K892" i="24"/>
  <c r="J892" i="24"/>
  <c r="J891" i="24"/>
  <c r="K887" i="24"/>
  <c r="J887" i="24"/>
  <c r="K885" i="24"/>
  <c r="J885" i="24"/>
  <c r="K884" i="24"/>
  <c r="J884" i="24"/>
  <c r="K882" i="24"/>
  <c r="J882" i="24"/>
  <c r="K880" i="24"/>
  <c r="K878" i="24"/>
  <c r="J878" i="24"/>
  <c r="K876" i="24"/>
  <c r="J876" i="24"/>
  <c r="K875" i="24"/>
  <c r="J875" i="24"/>
  <c r="K874" i="24"/>
  <c r="J874" i="24"/>
  <c r="K870" i="24"/>
  <c r="J870" i="24"/>
  <c r="K869" i="24"/>
  <c r="J869" i="24"/>
  <c r="K868" i="24"/>
  <c r="J868" i="24"/>
  <c r="K867" i="24"/>
  <c r="J867" i="24"/>
  <c r="K866" i="24"/>
  <c r="J866" i="24"/>
  <c r="K861" i="24"/>
  <c r="J861" i="24"/>
  <c r="K860" i="24"/>
  <c r="J860" i="24"/>
  <c r="K858" i="24"/>
  <c r="J858" i="24"/>
  <c r="K857" i="24"/>
  <c r="K855" i="24"/>
  <c r="J855" i="24"/>
  <c r="K854" i="24"/>
  <c r="J854" i="24"/>
  <c r="K853" i="24"/>
  <c r="J853" i="24"/>
  <c r="K850" i="24"/>
  <c r="J850" i="24"/>
  <c r="K849" i="24"/>
  <c r="J849" i="24"/>
  <c r="K847" i="24"/>
  <c r="J847" i="24"/>
  <c r="K845" i="24"/>
  <c r="K844" i="24"/>
  <c r="J844" i="24"/>
  <c r="K843" i="24"/>
  <c r="J843" i="24"/>
  <c r="K842" i="24"/>
  <c r="J842" i="24"/>
  <c r="K841" i="24"/>
  <c r="J841" i="24"/>
  <c r="K838" i="24"/>
  <c r="J838" i="24"/>
  <c r="K837" i="24"/>
  <c r="J837" i="24"/>
  <c r="K836" i="24"/>
  <c r="J836" i="24"/>
  <c r="K834" i="24"/>
  <c r="J834" i="24"/>
  <c r="K833" i="24"/>
  <c r="J833" i="24"/>
  <c r="K830" i="24"/>
  <c r="J830" i="24"/>
  <c r="K829" i="24"/>
  <c r="J829" i="24"/>
  <c r="K828" i="24"/>
  <c r="J828" i="24"/>
  <c r="K827" i="24"/>
  <c r="K826" i="24"/>
  <c r="J826" i="24"/>
  <c r="K823" i="24"/>
  <c r="J822" i="24"/>
  <c r="K821" i="24"/>
  <c r="J821" i="24"/>
  <c r="K820" i="24"/>
  <c r="J820" i="24"/>
  <c r="J818" i="24"/>
  <c r="K818" i="24"/>
  <c r="K817" i="24"/>
  <c r="J817" i="24"/>
  <c r="J812" i="24"/>
  <c r="K812" i="24"/>
  <c r="J810" i="24"/>
  <c r="K810" i="24"/>
  <c r="J806" i="24"/>
  <c r="K806" i="24"/>
  <c r="K803" i="24"/>
  <c r="J803" i="24"/>
  <c r="J802" i="24"/>
  <c r="K802" i="24"/>
  <c r="K801" i="24"/>
  <c r="J801" i="24"/>
  <c r="K800" i="24"/>
  <c r="J798" i="24"/>
  <c r="K798" i="24"/>
  <c r="K797" i="24"/>
  <c r="J797" i="24"/>
  <c r="K794" i="24"/>
  <c r="K793" i="24"/>
  <c r="J793" i="24"/>
  <c r="J792" i="24"/>
  <c r="K792" i="24"/>
  <c r="J790" i="24"/>
  <c r="K790" i="24"/>
  <c r="K787" i="24"/>
  <c r="J787" i="24"/>
  <c r="J786" i="24"/>
  <c r="K786" i="24"/>
  <c r="K785" i="24"/>
  <c r="J785" i="24"/>
  <c r="J784" i="24"/>
  <c r="K784" i="24"/>
  <c r="K783" i="24"/>
  <c r="J783" i="24"/>
  <c r="J782" i="24"/>
  <c r="K782" i="24"/>
  <c r="K781" i="24"/>
  <c r="J781" i="24"/>
  <c r="K779" i="24"/>
  <c r="J778" i="24"/>
  <c r="K778" i="24"/>
  <c r="K777" i="24"/>
  <c r="J777" i="24"/>
  <c r="K775" i="24"/>
  <c r="J775" i="24"/>
  <c r="K773" i="24"/>
  <c r="J773" i="24"/>
  <c r="J772" i="24"/>
  <c r="K772" i="24"/>
  <c r="K771" i="24"/>
  <c r="J771" i="24"/>
  <c r="J770" i="24"/>
  <c r="K770" i="24"/>
  <c r="K769" i="24"/>
  <c r="J769" i="24"/>
  <c r="K767" i="24"/>
  <c r="J767" i="24"/>
  <c r="J766" i="24"/>
  <c r="K766" i="24"/>
  <c r="K765" i="24"/>
  <c r="J765" i="24"/>
  <c r="J764" i="24"/>
  <c r="K764" i="24"/>
  <c r="K763" i="24"/>
  <c r="J763" i="24"/>
  <c r="J762" i="24"/>
  <c r="K762" i="24"/>
  <c r="K761" i="24"/>
  <c r="J761" i="24"/>
  <c r="J760" i="24"/>
  <c r="K760" i="24"/>
  <c r="K759" i="24"/>
  <c r="J759" i="24"/>
  <c r="J758" i="24"/>
  <c r="K758" i="24"/>
  <c r="J756" i="24"/>
  <c r="K756" i="24"/>
  <c r="J755" i="24"/>
  <c r="K755" i="24"/>
  <c r="J753" i="24"/>
  <c r="K752" i="24"/>
  <c r="J752" i="24"/>
  <c r="J751" i="24"/>
  <c r="K751" i="24"/>
  <c r="K750" i="24"/>
  <c r="J750" i="24"/>
  <c r="J749" i="24"/>
  <c r="K749" i="24"/>
  <c r="K746" i="24"/>
  <c r="J746" i="24"/>
  <c r="J745" i="24"/>
  <c r="K745" i="24"/>
  <c r="K744" i="24"/>
  <c r="J744" i="24"/>
  <c r="J743" i="24"/>
  <c r="K743" i="24"/>
  <c r="K741" i="24"/>
  <c r="K740" i="24"/>
  <c r="J740" i="24"/>
  <c r="J739" i="24"/>
  <c r="J737" i="24"/>
  <c r="K737" i="24"/>
  <c r="K734" i="24"/>
  <c r="J734" i="24"/>
  <c r="K730" i="24"/>
  <c r="J730" i="24"/>
  <c r="J727" i="24"/>
  <c r="K726" i="24"/>
  <c r="J726" i="24"/>
  <c r="K724" i="24"/>
  <c r="K722" i="24"/>
  <c r="J722" i="24"/>
  <c r="J721" i="24"/>
  <c r="K718" i="24"/>
  <c r="J718" i="24"/>
  <c r="J715" i="24"/>
  <c r="K715" i="24"/>
  <c r="K714" i="24"/>
  <c r="J713" i="24"/>
  <c r="K713" i="24"/>
  <c r="K712" i="24"/>
  <c r="J712" i="24"/>
  <c r="J711" i="24"/>
  <c r="K711" i="24"/>
  <c r="K710" i="24"/>
  <c r="J710" i="24"/>
  <c r="J709" i="24"/>
  <c r="K709" i="24"/>
  <c r="K708" i="24"/>
  <c r="J708" i="24"/>
  <c r="K706" i="24"/>
  <c r="K704" i="24"/>
  <c r="J704" i="24"/>
  <c r="J703" i="24"/>
  <c r="K703" i="24"/>
  <c r="K702" i="24"/>
  <c r="J702" i="24"/>
  <c r="J701" i="24"/>
  <c r="K701" i="24"/>
  <c r="K700" i="24"/>
  <c r="J700" i="24"/>
  <c r="J699" i="24"/>
  <c r="K699" i="24"/>
  <c r="K698" i="24"/>
  <c r="J697" i="24"/>
  <c r="K697" i="24"/>
  <c r="K696" i="24"/>
  <c r="J696" i="24"/>
  <c r="J695" i="24"/>
  <c r="K694" i="24"/>
  <c r="J694" i="24"/>
  <c r="K692" i="24"/>
  <c r="J692" i="24"/>
  <c r="J691" i="24"/>
  <c r="K691" i="24"/>
  <c r="K690" i="24"/>
  <c r="K688" i="24"/>
  <c r="J688" i="24"/>
  <c r="J687" i="24"/>
  <c r="K687" i="24"/>
  <c r="K686" i="24"/>
  <c r="J686" i="24"/>
  <c r="J685" i="24"/>
  <c r="K685" i="24"/>
  <c r="J683" i="24"/>
  <c r="K683" i="24"/>
  <c r="K678" i="24"/>
  <c r="J677" i="24"/>
  <c r="J675" i="24"/>
  <c r="K675" i="24"/>
  <c r="K672" i="24"/>
  <c r="J672" i="24"/>
  <c r="K670" i="24"/>
  <c r="K668" i="24"/>
  <c r="J668" i="24"/>
  <c r="J667" i="24"/>
  <c r="K667" i="24"/>
  <c r="J665" i="24"/>
  <c r="J659" i="24"/>
  <c r="K659" i="24"/>
  <c r="J656" i="24"/>
  <c r="J654" i="24"/>
  <c r="J651" i="24"/>
  <c r="K651" i="24"/>
  <c r="J647" i="24"/>
  <c r="J644" i="24"/>
  <c r="J643" i="24"/>
  <c r="K643" i="24"/>
  <c r="K642" i="24"/>
  <c r="J642" i="24"/>
  <c r="K640" i="24"/>
  <c r="J640" i="24"/>
  <c r="K638" i="24"/>
  <c r="J637" i="24"/>
  <c r="K636" i="24"/>
  <c r="J636" i="24"/>
  <c r="J635" i="24"/>
  <c r="K635" i="24"/>
  <c r="J632" i="24"/>
  <c r="K628" i="24"/>
  <c r="J628" i="24"/>
  <c r="J627" i="24"/>
  <c r="K627" i="24"/>
  <c r="K624" i="24"/>
  <c r="J624" i="24"/>
  <c r="J621" i="24"/>
  <c r="K620" i="24"/>
  <c r="J620" i="24"/>
  <c r="J619" i="24"/>
  <c r="K619" i="24"/>
  <c r="J617" i="24"/>
  <c r="K617" i="24"/>
  <c r="K616" i="24"/>
  <c r="J616" i="24"/>
  <c r="J613" i="24"/>
  <c r="K613" i="24"/>
  <c r="J612" i="24"/>
  <c r="J609" i="24"/>
  <c r="K609" i="24"/>
  <c r="K608" i="24"/>
  <c r="J608" i="24"/>
  <c r="K606" i="24"/>
  <c r="J606" i="24"/>
  <c r="J605" i="24"/>
  <c r="K605" i="24"/>
  <c r="K604" i="24"/>
  <c r="J604" i="24"/>
  <c r="K602" i="24"/>
  <c r="J602" i="24"/>
  <c r="K600" i="24"/>
  <c r="J600" i="24"/>
  <c r="K599" i="24"/>
  <c r="K598" i="24"/>
  <c r="J598" i="24"/>
  <c r="K596" i="24"/>
  <c r="J596" i="24"/>
  <c r="J595" i="24"/>
  <c r="K595" i="24"/>
  <c r="K594" i="24"/>
  <c r="J594" i="24"/>
  <c r="J592" i="24"/>
  <c r="J591" i="24"/>
  <c r="J589" i="24"/>
  <c r="K588" i="24"/>
  <c r="J588" i="24"/>
  <c r="J587" i="24"/>
  <c r="K587" i="24"/>
  <c r="K586" i="24"/>
  <c r="J586" i="24"/>
  <c r="K584" i="24"/>
  <c r="J584" i="24"/>
  <c r="K582" i="24"/>
  <c r="J581" i="24"/>
  <c r="K581" i="24"/>
  <c r="J579" i="24"/>
  <c r="K579" i="24"/>
  <c r="K578" i="24"/>
  <c r="K576" i="24"/>
  <c r="J576" i="24"/>
  <c r="K574" i="24"/>
  <c r="J574" i="24"/>
  <c r="K572" i="24"/>
  <c r="J572" i="24"/>
  <c r="J571" i="24"/>
  <c r="K571" i="24"/>
  <c r="K570" i="24"/>
  <c r="J570" i="24"/>
  <c r="J569" i="24"/>
  <c r="K569" i="24"/>
  <c r="K568" i="24"/>
  <c r="J568" i="24"/>
  <c r="J567" i="24"/>
  <c r="K567" i="24"/>
  <c r="K566" i="24"/>
  <c r="J566" i="24"/>
  <c r="J565" i="24"/>
  <c r="K565" i="24"/>
  <c r="K564" i="24"/>
  <c r="J564" i="24"/>
  <c r="J563" i="24"/>
  <c r="K563" i="24"/>
  <c r="K562" i="24"/>
  <c r="J562" i="24"/>
  <c r="J561" i="24"/>
  <c r="K561" i="24"/>
  <c r="K560" i="24"/>
  <c r="J560" i="24"/>
  <c r="J559" i="24"/>
  <c r="K559" i="24"/>
  <c r="K558" i="24"/>
  <c r="J558" i="24"/>
  <c r="J557" i="24"/>
  <c r="K557" i="24"/>
  <c r="K556" i="24"/>
  <c r="J556" i="24"/>
  <c r="J555" i="24"/>
  <c r="K555" i="24"/>
  <c r="K554" i="24"/>
  <c r="J554" i="24"/>
  <c r="J553" i="24"/>
  <c r="K553" i="24"/>
  <c r="K552" i="24"/>
  <c r="J552" i="24"/>
  <c r="J551" i="24"/>
  <c r="K551" i="24"/>
  <c r="K550" i="24"/>
  <c r="J550" i="24"/>
  <c r="J549" i="24"/>
  <c r="K549" i="24"/>
  <c r="K548" i="24"/>
  <c r="J548" i="24"/>
  <c r="J547" i="24"/>
  <c r="K547" i="24"/>
  <c r="K546" i="24"/>
  <c r="J546" i="24"/>
  <c r="J545" i="24"/>
  <c r="K545" i="24"/>
  <c r="K544" i="24"/>
  <c r="J544" i="24"/>
  <c r="J543" i="24"/>
  <c r="K543" i="24"/>
  <c r="K542" i="24"/>
  <c r="J542" i="24"/>
  <c r="K537" i="24"/>
  <c r="K534" i="24"/>
  <c r="J529" i="24"/>
  <c r="K529" i="24"/>
  <c r="J523" i="24"/>
  <c r="K521" i="24"/>
  <c r="K520" i="24"/>
  <c r="J514" i="24"/>
  <c r="K512" i="24"/>
  <c r="J496" i="24"/>
  <c r="K492" i="24"/>
  <c r="K490" i="24"/>
  <c r="K484" i="24"/>
  <c r="J484" i="24"/>
  <c r="K477" i="24"/>
  <c r="K476" i="24"/>
  <c r="K468" i="24"/>
  <c r="K459" i="24"/>
  <c r="K454" i="24"/>
  <c r="J454" i="24"/>
  <c r="J453" i="24"/>
  <c r="K446" i="24"/>
  <c r="K438" i="24"/>
  <c r="J438" i="24"/>
  <c r="K430" i="24"/>
  <c r="J430" i="24"/>
  <c r="K400" i="24"/>
  <c r="K394" i="24"/>
  <c r="J391" i="24"/>
  <c r="K391" i="24"/>
  <c r="J389" i="24"/>
  <c r="K389" i="24"/>
  <c r="J385" i="24"/>
  <c r="K385" i="24"/>
  <c r="J383" i="24"/>
  <c r="K383" i="24"/>
  <c r="J382" i="24"/>
  <c r="J381" i="24"/>
  <c r="K381" i="24"/>
  <c r="J377" i="24"/>
  <c r="K377" i="24"/>
  <c r="J375" i="24"/>
  <c r="K375" i="24"/>
  <c r="K374" i="24"/>
  <c r="J374" i="24"/>
  <c r="J373" i="24"/>
  <c r="K373" i="24"/>
  <c r="J369" i="24"/>
  <c r="J367" i="24"/>
  <c r="K367" i="24"/>
  <c r="K366" i="24"/>
  <c r="J365" i="24"/>
  <c r="K365" i="24"/>
  <c r="J354" i="24"/>
  <c r="J339" i="24"/>
  <c r="J337" i="24"/>
  <c r="J335" i="24"/>
  <c r="K323" i="24"/>
  <c r="K315" i="24"/>
  <c r="K311" i="24"/>
  <c r="J287" i="24"/>
  <c r="J283" i="24"/>
  <c r="K283" i="24"/>
  <c r="J277" i="24"/>
  <c r="J271" i="24"/>
  <c r="K271" i="24"/>
  <c r="K270" i="24"/>
  <c r="J270" i="24"/>
  <c r="K268" i="24"/>
  <c r="J267" i="24"/>
  <c r="K267" i="24"/>
  <c r="K266" i="24"/>
  <c r="J266" i="24"/>
  <c r="J263" i="24"/>
  <c r="K263" i="24"/>
  <c r="K262" i="24"/>
  <c r="J262" i="24"/>
  <c r="J259" i="24"/>
  <c r="K259" i="24"/>
  <c r="K258" i="24"/>
  <c r="J258" i="24"/>
  <c r="J255" i="24"/>
  <c r="K255" i="24"/>
  <c r="K254" i="24"/>
  <c r="J254" i="24"/>
  <c r="K252" i="24"/>
  <c r="J251" i="24"/>
  <c r="K251" i="24"/>
  <c r="K250" i="24"/>
  <c r="J250" i="24"/>
  <c r="J240" i="24"/>
  <c r="K230" i="24"/>
  <c r="J229" i="24"/>
  <c r="J219"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6" i="24"/>
  <c r="I5" i="24"/>
  <c r="J2019" i="24" l="1"/>
  <c r="J2182" i="24"/>
  <c r="K388" i="24"/>
  <c r="K966" i="24"/>
  <c r="J959" i="24"/>
  <c r="J991" i="24"/>
  <c r="K1104" i="24"/>
  <c r="J1131" i="24"/>
  <c r="J1992" i="24"/>
  <c r="K629" i="24"/>
  <c r="K645" i="24"/>
  <c r="K653" i="24"/>
  <c r="K661" i="24"/>
  <c r="K669" i="24"/>
  <c r="K677" i="24"/>
  <c r="K632" i="24"/>
  <c r="K664" i="24"/>
  <c r="K1339" i="24"/>
  <c r="K1371" i="24"/>
  <c r="J1403" i="24"/>
  <c r="J814" i="24"/>
  <c r="J1052" i="24"/>
  <c r="J1854" i="24"/>
  <c r="J1924" i="24"/>
  <c r="J2405" i="24"/>
  <c r="J526" i="24"/>
  <c r="K247" i="24"/>
  <c r="K1016" i="24"/>
  <c r="K1022" i="24"/>
  <c r="J524" i="24"/>
  <c r="K284" i="24"/>
  <c r="K308" i="24"/>
  <c r="K316" i="24"/>
  <c r="J332" i="24"/>
  <c r="K386" i="24"/>
  <c r="K1004" i="24"/>
  <c r="K1036" i="24"/>
  <c r="J1068" i="24"/>
  <c r="K1106" i="24"/>
  <c r="K1838" i="24"/>
  <c r="J2004" i="24"/>
  <c r="K2081" i="24"/>
  <c r="K1877" i="24"/>
  <c r="K407" i="24"/>
  <c r="K631" i="24"/>
  <c r="J639" i="24"/>
  <c r="K647" i="24"/>
  <c r="J655" i="24"/>
  <c r="K663" i="24"/>
  <c r="J671" i="24"/>
  <c r="K679" i="24"/>
  <c r="J831" i="24"/>
  <c r="J909" i="24"/>
  <c r="K941" i="24"/>
  <c r="K902" i="24"/>
  <c r="K934" i="24"/>
  <c r="K919" i="24"/>
  <c r="J823" i="24"/>
  <c r="K908" i="24"/>
  <c r="K940" i="24"/>
  <c r="K1341" i="24"/>
  <c r="K1737" i="24"/>
  <c r="K1887" i="24"/>
  <c r="K2176" i="24"/>
  <c r="K2199" i="24"/>
  <c r="K2220" i="24"/>
  <c r="K2327" i="24"/>
  <c r="K2492" i="24"/>
  <c r="K2367" i="24"/>
  <c r="K2227" i="24"/>
  <c r="K2242" i="24"/>
  <c r="K2248" i="24"/>
  <c r="J2420" i="24"/>
  <c r="K2499" i="24"/>
  <c r="J827" i="24"/>
  <c r="K980" i="24"/>
  <c r="J1501" i="24"/>
  <c r="K1541" i="24"/>
  <c r="K1543" i="24"/>
  <c r="K1545" i="24"/>
  <c r="K1547" i="24"/>
  <c r="K1549" i="24"/>
  <c r="K1551" i="24"/>
  <c r="K1553" i="24"/>
  <c r="K1555" i="24"/>
  <c r="J714" i="24"/>
  <c r="K1434" i="24"/>
  <c r="J1450" i="24"/>
  <c r="K509" i="24"/>
  <c r="K1411" i="24"/>
  <c r="K1962" i="24"/>
  <c r="K1994" i="24"/>
  <c r="K2010" i="24"/>
  <c r="K2026" i="24"/>
  <c r="J2455" i="24"/>
  <c r="K2442" i="24"/>
  <c r="K2493" i="24"/>
  <c r="K2272" i="24"/>
  <c r="J2297" i="24"/>
  <c r="J2485" i="24"/>
  <c r="K2167" i="24"/>
  <c r="K2375" i="24"/>
  <c r="J2435" i="24"/>
  <c r="J253" i="24"/>
  <c r="J261" i="24"/>
  <c r="J269" i="24"/>
  <c r="K754" i="24"/>
  <c r="K835" i="24"/>
  <c r="J1360" i="24"/>
  <c r="J1847" i="24"/>
  <c r="J2293" i="24"/>
  <c r="K2296" i="24"/>
  <c r="J800" i="24"/>
  <c r="K1231" i="24"/>
  <c r="K1271" i="24"/>
  <c r="J1234" i="24"/>
  <c r="K1287" i="24"/>
  <c r="K1625" i="24"/>
  <c r="J1633" i="24"/>
  <c r="K1641" i="24"/>
  <c r="J813" i="24"/>
  <c r="J1238" i="24"/>
  <c r="J1223" i="24"/>
  <c r="K1278" i="24"/>
  <c r="J1406" i="24"/>
  <c r="K753" i="24"/>
  <c r="K1284" i="24"/>
  <c r="K1368" i="24"/>
  <c r="K1315" i="24"/>
  <c r="K739" i="24"/>
  <c r="K2150" i="24"/>
  <c r="J1938" i="24"/>
  <c r="K1865" i="24"/>
  <c r="J2131" i="24"/>
  <c r="K2229" i="24"/>
  <c r="K2259" i="24"/>
  <c r="K376" i="24"/>
  <c r="K1153" i="24"/>
  <c r="J1127" i="24"/>
  <c r="K1143" i="24"/>
  <c r="J1889" i="24"/>
  <c r="J1891" i="24"/>
  <c r="K1960" i="24"/>
  <c r="J2024" i="24"/>
  <c r="K2038" i="24"/>
  <c r="K2043" i="24"/>
  <c r="J582" i="24"/>
  <c r="K583" i="24"/>
  <c r="K658" i="24"/>
  <c r="K648" i="24"/>
  <c r="K680" i="24"/>
  <c r="K1182" i="24"/>
  <c r="J1740" i="24"/>
  <c r="J1955" i="24"/>
  <c r="J2378" i="24"/>
  <c r="J331" i="24"/>
  <c r="K339" i="24"/>
  <c r="J227" i="24"/>
  <c r="K304" i="24"/>
  <c r="J320" i="24"/>
  <c r="K352" i="24"/>
  <c r="K1120" i="24"/>
  <c r="K1822" i="24"/>
  <c r="J2036" i="24"/>
  <c r="K1442" i="24"/>
  <c r="J439" i="24"/>
  <c r="J573" i="24"/>
  <c r="K1409" i="24"/>
  <c r="K1928" i="24"/>
  <c r="J1970" i="24"/>
  <c r="K2002" i="24"/>
  <c r="K2018" i="24"/>
  <c r="J2463" i="24"/>
  <c r="K2502" i="24"/>
  <c r="K2269" i="24"/>
  <c r="J2275" i="24"/>
  <c r="K2335" i="24"/>
  <c r="J2402" i="24"/>
  <c r="K2162" i="24"/>
  <c r="K2170" i="24"/>
  <c r="J2285" i="24"/>
  <c r="K2474" i="24"/>
  <c r="K811" i="24"/>
  <c r="K1908" i="24"/>
  <c r="K2433" i="24"/>
  <c r="J398" i="24"/>
  <c r="K1629" i="24"/>
  <c r="K1637" i="24"/>
  <c r="K859" i="24"/>
  <c r="K891" i="24"/>
  <c r="J1318" i="24"/>
  <c r="K1645" i="24"/>
  <c r="K890" i="24"/>
  <c r="J1655" i="24"/>
  <c r="J1823" i="24"/>
  <c r="K319" i="24"/>
  <c r="K1065" i="24"/>
  <c r="J1171" i="24"/>
  <c r="J289" i="24"/>
  <c r="K327" i="24"/>
  <c r="J343" i="24"/>
  <c r="J862" i="24"/>
  <c r="K1073" i="24"/>
  <c r="J1109" i="24"/>
  <c r="K2439" i="24"/>
  <c r="J295" i="24"/>
  <c r="K331" i="24"/>
  <c r="K541" i="24"/>
  <c r="J1458" i="24"/>
  <c r="J446" i="24"/>
  <c r="J299" i="24"/>
  <c r="J716" i="24"/>
  <c r="J1001" i="24"/>
  <c r="J1029" i="24"/>
  <c r="K1121" i="24"/>
  <c r="J577" i="24"/>
  <c r="J626" i="24"/>
  <c r="K757" i="24"/>
  <c r="J965" i="24"/>
  <c r="J1391" i="24"/>
  <c r="J2333" i="24"/>
  <c r="K1526" i="24"/>
  <c r="K1633" i="24"/>
  <c r="J321" i="24"/>
  <c r="K590" i="24"/>
  <c r="K615" i="24"/>
  <c r="J754" i="24"/>
  <c r="K1011" i="24"/>
  <c r="J1132" i="24"/>
  <c r="J1202" i="24"/>
  <c r="K1358" i="24"/>
  <c r="K1410" i="24"/>
  <c r="K1888" i="24"/>
  <c r="J2087" i="24"/>
  <c r="K2435" i="24"/>
  <c r="J2493" i="24"/>
  <c r="J2005" i="24"/>
  <c r="K2422" i="24"/>
  <c r="J1586" i="24"/>
  <c r="J1625" i="24"/>
  <c r="J1630" i="24"/>
  <c r="J1670" i="24"/>
  <c r="K2066" i="24"/>
  <c r="J2150" i="24"/>
  <c r="K1475" i="24"/>
  <c r="K261" i="24"/>
  <c r="K618" i="24"/>
  <c r="K809" i="24"/>
  <c r="J915" i="24"/>
  <c r="J1027" i="24"/>
  <c r="K1130" i="24"/>
  <c r="K305" i="24"/>
  <c r="J732" i="24"/>
  <c r="K776" i="24"/>
  <c r="K791" i="24"/>
  <c r="J1170" i="24"/>
  <c r="J1043" i="24"/>
  <c r="K1067" i="24"/>
  <c r="J1115" i="24"/>
  <c r="J509" i="24"/>
  <c r="K1874" i="24"/>
  <c r="K213" i="24"/>
  <c r="K253" i="24"/>
  <c r="K269" i="24"/>
  <c r="K281" i="24"/>
  <c r="K313" i="24"/>
  <c r="K329" i="24"/>
  <c r="K371" i="24"/>
  <c r="K611" i="24"/>
  <c r="J646" i="24"/>
  <c r="J936" i="24"/>
  <c r="J1003" i="24"/>
  <c r="J1035" i="24"/>
  <c r="J1051" i="24"/>
  <c r="J1176" i="24"/>
  <c r="J1208" i="24"/>
  <c r="J1231" i="24"/>
  <c r="J1278" i="24"/>
  <c r="J1315" i="24"/>
  <c r="J1361" i="24"/>
  <c r="J1365" i="24"/>
  <c r="J1393" i="24"/>
  <c r="J1486" i="24"/>
  <c r="J1510" i="24"/>
  <c r="J2417" i="24"/>
  <c r="J2427" i="24"/>
  <c r="J1411" i="24"/>
  <c r="J1991" i="24"/>
  <c r="J2443" i="24"/>
  <c r="J2462" i="24"/>
  <c r="J513" i="24"/>
  <c r="J1789" i="24"/>
  <c r="K995" i="24"/>
  <c r="K1851" i="24"/>
  <c r="J1962" i="24"/>
  <c r="J2026" i="24"/>
  <c r="K796" i="24"/>
  <c r="J835" i="24"/>
  <c r="J1164" i="24"/>
  <c r="J1425" i="24"/>
  <c r="K2074" i="24"/>
  <c r="J2296" i="24"/>
  <c r="K2293" i="24"/>
  <c r="J1529" i="24"/>
  <c r="J1641" i="24"/>
  <c r="J1686" i="24"/>
  <c r="K2058" i="24"/>
  <c r="J485" i="24"/>
  <c r="K981" i="24"/>
  <c r="J2167" i="24"/>
  <c r="K693" i="24"/>
  <c r="K808" i="24"/>
  <c r="K1099" i="24"/>
  <c r="J1332" i="24"/>
  <c r="J260" i="24"/>
  <c r="K297" i="24"/>
  <c r="J387" i="24"/>
  <c r="J666" i="24"/>
  <c r="K689" i="24"/>
  <c r="K748" i="24"/>
  <c r="K840" i="24"/>
  <c r="K904" i="24"/>
  <c r="K1123" i="24"/>
  <c r="K1146" i="24"/>
  <c r="J1173" i="24"/>
  <c r="J1205" i="24"/>
  <c r="K1223" i="24"/>
  <c r="J1271" i="24"/>
  <c r="J1275" i="24"/>
  <c r="J1287" i="24"/>
  <c r="J1291" i="24"/>
  <c r="J1308" i="24"/>
  <c r="J1356" i="24"/>
  <c r="J1502" i="24"/>
  <c r="J1862" i="24"/>
  <c r="K2014" i="24"/>
  <c r="J2272" i="24"/>
  <c r="J2375" i="24"/>
  <c r="J2442" i="24"/>
  <c r="J2484" i="24"/>
  <c r="K2257" i="24"/>
  <c r="J1705" i="24"/>
  <c r="K480" i="24"/>
  <c r="J1865" i="24"/>
  <c r="K1938" i="24"/>
  <c r="K2052" i="24"/>
  <c r="K1075" i="24"/>
  <c r="K345" i="24"/>
  <c r="K1083" i="24"/>
  <c r="K1107" i="24"/>
  <c r="K1329" i="24"/>
  <c r="J1478" i="24"/>
  <c r="J1494" i="24"/>
  <c r="J1518" i="24"/>
  <c r="K2297" i="24"/>
  <c r="J431" i="24"/>
  <c r="J241" i="24"/>
  <c r="K231" i="24"/>
  <c r="K1847" i="24"/>
  <c r="J2231" i="24"/>
  <c r="J2447" i="24"/>
  <c r="J1994" i="24"/>
  <c r="K813" i="24"/>
  <c r="J679" i="24"/>
  <c r="J919" i="24"/>
  <c r="K1664" i="24"/>
  <c r="J631" i="24"/>
  <c r="K639" i="24"/>
  <c r="J940" i="24"/>
  <c r="J1126" i="24"/>
  <c r="J1142" i="24"/>
  <c r="K2191" i="24"/>
  <c r="J2227" i="24"/>
  <c r="K1680" i="24"/>
  <c r="K1696" i="24"/>
  <c r="J980" i="24"/>
  <c r="J663" i="24"/>
  <c r="J684" i="24"/>
  <c r="K774" i="24"/>
  <c r="J872" i="24"/>
  <c r="J908" i="24"/>
  <c r="J961" i="24"/>
  <c r="K1068" i="24"/>
  <c r="K1190" i="24"/>
  <c r="J1196" i="24"/>
  <c r="J1387" i="24"/>
  <c r="J1519" i="24"/>
  <c r="J1877" i="24"/>
  <c r="J2081" i="24"/>
  <c r="J2467" i="24"/>
  <c r="J2492" i="24"/>
  <c r="J2176" i="24"/>
  <c r="J2499" i="24"/>
  <c r="J1354" i="24"/>
  <c r="K1702" i="24"/>
  <c r="J1737" i="24"/>
  <c r="J2154" i="24"/>
  <c r="K507" i="24"/>
  <c r="J674" i="24"/>
  <c r="K1677" i="24"/>
  <c r="J625" i="24"/>
  <c r="K652" i="24"/>
  <c r="K671" i="24"/>
  <c r="J1341" i="24"/>
  <c r="J1367" i="24"/>
  <c r="J1405" i="24"/>
  <c r="J1541" i="24"/>
  <c r="J1545" i="24"/>
  <c r="J1549" i="24"/>
  <c r="J1553" i="24"/>
  <c r="J1661" i="24"/>
  <c r="J1710" i="24"/>
  <c r="J1718" i="24"/>
  <c r="J974" i="24"/>
  <c r="J1887" i="24"/>
  <c r="K1977" i="24"/>
  <c r="K2041" i="24"/>
  <c r="K1685" i="24"/>
  <c r="K580" i="24"/>
  <c r="K831" i="24"/>
  <c r="K655" i="24"/>
  <c r="J941" i="24"/>
  <c r="J1191" i="24"/>
  <c r="J1004" i="24"/>
  <c r="K1848" i="24"/>
  <c r="J2489" i="24"/>
  <c r="K2452" i="24"/>
  <c r="J486" i="24"/>
  <c r="J864" i="24"/>
  <c r="J934" i="24"/>
  <c r="J1379" i="24"/>
  <c r="J1693" i="24"/>
  <c r="J1734" i="24"/>
  <c r="K2009" i="24"/>
  <c r="K2088" i="24"/>
  <c r="J789" i="24"/>
  <c r="J902" i="24"/>
  <c r="J2367" i="24"/>
  <c r="K1873" i="24"/>
  <c r="K2479" i="24"/>
  <c r="J1961" i="24"/>
  <c r="J2025" i="24"/>
  <c r="K249" i="24"/>
  <c r="J1299" i="24"/>
  <c r="J1414" i="24"/>
  <c r="K1427" i="24"/>
  <c r="J1442" i="24"/>
  <c r="J1576" i="24"/>
  <c r="J1838" i="24"/>
  <c r="K2463" i="24"/>
  <c r="J1694" i="24"/>
  <c r="K2037" i="24"/>
  <c r="J986" i="24"/>
  <c r="K973" i="24"/>
  <c r="K1823" i="24"/>
  <c r="J1876" i="24"/>
  <c r="K2064" i="24"/>
  <c r="K2402" i="24"/>
  <c r="J2486" i="24"/>
  <c r="J1629" i="24"/>
  <c r="J1637" i="24"/>
  <c r="J1645" i="24"/>
  <c r="K2481" i="24"/>
  <c r="K265" i="24"/>
  <c r="K899" i="24"/>
  <c r="J1138" i="24"/>
  <c r="J1240" i="24"/>
  <c r="K325" i="24"/>
  <c r="J420" i="24"/>
  <c r="K738" i="24"/>
  <c r="K747" i="24"/>
  <c r="J1007" i="24"/>
  <c r="J1036" i="24"/>
  <c r="K1189" i="24"/>
  <c r="J1219" i="24"/>
  <c r="K1268" i="24"/>
  <c r="K1336" i="24"/>
  <c r="J1521" i="24"/>
  <c r="J1842" i="24"/>
  <c r="J1646" i="24"/>
  <c r="J501" i="24"/>
  <c r="K424" i="24"/>
  <c r="J705" i="24"/>
  <c r="J881" i="24"/>
  <c r="J1245" i="24"/>
  <c r="K1359" i="24"/>
  <c r="J1377" i="24"/>
  <c r="J2335" i="24"/>
  <c r="K1530" i="24"/>
  <c r="K1821" i="24"/>
  <c r="K742" i="24"/>
  <c r="K257" i="24"/>
  <c r="J859" i="24"/>
  <c r="J890" i="24"/>
  <c r="K955" i="24"/>
  <c r="J1928" i="24"/>
  <c r="K2285" i="24"/>
  <c r="J1596" i="24"/>
  <c r="K301" i="24"/>
  <c r="J1579" i="24"/>
  <c r="K317" i="24"/>
  <c r="K379" i="24"/>
  <c r="K623" i="24"/>
  <c r="J720" i="24"/>
  <c r="J931" i="24"/>
  <c r="J1031" i="24"/>
  <c r="J1103" i="24"/>
  <c r="J1345" i="24"/>
  <c r="J1409" i="24"/>
  <c r="J2162" i="24"/>
  <c r="J2433" i="24"/>
  <c r="K2275" i="24"/>
  <c r="J1611" i="24"/>
  <c r="J1662" i="24"/>
  <c r="J1713" i="24"/>
  <c r="J1959" i="24"/>
  <c r="J2483" i="24"/>
  <c r="J447" i="24"/>
  <c r="J1787" i="24"/>
  <c r="K956" i="24"/>
  <c r="K1839" i="24"/>
  <c r="J2002" i="24"/>
  <c r="J224" i="24"/>
  <c r="J500" i="24"/>
  <c r="K573" i="24"/>
  <c r="J634" i="24"/>
  <c r="J662" i="24"/>
  <c r="J852" i="24"/>
  <c r="J856" i="24"/>
  <c r="J999" i="24"/>
  <c r="J1039" i="24"/>
  <c r="J1482" i="24"/>
  <c r="J1490" i="24"/>
  <c r="J1498" i="24"/>
  <c r="J1506" i="24"/>
  <c r="J1514" i="24"/>
  <c r="J1522" i="24"/>
  <c r="J2345" i="24"/>
  <c r="J1751" i="24"/>
  <c r="J2370" i="24"/>
  <c r="J1087" i="24"/>
  <c r="K398" i="24"/>
  <c r="K245" i="24"/>
  <c r="J736" i="24"/>
  <c r="K768" i="24"/>
  <c r="J920" i="24"/>
  <c r="K1071" i="24"/>
  <c r="J1537" i="24"/>
  <c r="J610" i="24"/>
  <c r="J707" i="24"/>
  <c r="K728" i="24"/>
  <c r="J848" i="24"/>
  <c r="J1015" i="24"/>
  <c r="J1023" i="24"/>
  <c r="K1055" i="24"/>
  <c r="K1186" i="24"/>
  <c r="K1357" i="24"/>
  <c r="J1515" i="24"/>
  <c r="J1563" i="24"/>
  <c r="J2269" i="24"/>
  <c r="J2312" i="24"/>
  <c r="J2474" i="24"/>
  <c r="K1461" i="24"/>
  <c r="K399" i="24"/>
  <c r="K285" i="24"/>
  <c r="J458" i="24"/>
  <c r="J630" i="24"/>
  <c r="J811" i="24"/>
  <c r="J824" i="24"/>
  <c r="J873" i="24"/>
  <c r="J1187" i="24"/>
  <c r="J1192" i="24"/>
  <c r="J1973" i="24"/>
  <c r="J2170" i="24"/>
  <c r="J1538" i="24"/>
  <c r="J1595" i="24"/>
  <c r="J1729" i="24"/>
  <c r="K244" i="24"/>
  <c r="K242" i="24"/>
  <c r="K1970" i="24"/>
  <c r="K2034" i="24"/>
  <c r="K2309" i="24"/>
  <c r="J1119" i="24"/>
  <c r="J248" i="24"/>
  <c r="J256" i="24"/>
  <c r="J264" i="24"/>
  <c r="K601" i="24"/>
  <c r="K1063" i="24"/>
  <c r="J1079" i="24"/>
  <c r="J1095" i="24"/>
  <c r="J1111" i="24"/>
  <c r="J1894" i="24"/>
  <c r="J2023" i="24"/>
  <c r="J2502" i="24"/>
  <c r="J1678" i="24"/>
  <c r="J1908" i="24"/>
  <c r="J2260" i="24"/>
  <c r="K225" i="24"/>
  <c r="K229" i="24"/>
  <c r="K2300" i="24"/>
  <c r="K422" i="24"/>
  <c r="J467" i="24"/>
  <c r="J1775" i="24"/>
  <c r="J410" i="24"/>
  <c r="K232" i="24"/>
  <c r="K216" i="24"/>
  <c r="K228" i="24"/>
  <c r="K210" i="24"/>
  <c r="K302" i="24"/>
  <c r="J209" i="24"/>
  <c r="J235" i="24"/>
  <c r="J1143" i="24"/>
  <c r="J233" i="24"/>
  <c r="K419" i="24"/>
  <c r="J451" i="24"/>
  <c r="K1466" i="24"/>
  <c r="J280" i="24"/>
  <c r="J284" i="24"/>
  <c r="J288" i="24"/>
  <c r="K292" i="24"/>
  <c r="K296" i="24"/>
  <c r="K300" i="24"/>
  <c r="J304" i="24"/>
  <c r="J308" i="24"/>
  <c r="K312" i="24"/>
  <c r="J316" i="24"/>
  <c r="K320" i="24"/>
  <c r="J324" i="24"/>
  <c r="K328" i="24"/>
  <c r="K332" i="24"/>
  <c r="K336" i="24"/>
  <c r="K340" i="24"/>
  <c r="K344" i="24"/>
  <c r="J334" i="24"/>
  <c r="J351" i="24"/>
  <c r="K338" i="24"/>
  <c r="K372" i="24"/>
  <c r="K392" i="24"/>
  <c r="K361" i="24"/>
  <c r="K482" i="24"/>
  <c r="J449" i="24"/>
  <c r="K1764" i="24"/>
  <c r="J1772" i="24"/>
  <c r="J1780" i="24"/>
  <c r="K1796" i="24"/>
  <c r="K1812" i="24"/>
  <c r="K220" i="24"/>
  <c r="J236" i="24"/>
  <c r="J214" i="24"/>
  <c r="J246" i="24"/>
  <c r="J226" i="24"/>
  <c r="J207" i="24"/>
  <c r="K1911" i="24"/>
  <c r="J1919" i="24"/>
  <c r="J1927" i="24"/>
  <c r="J1935" i="24"/>
  <c r="J1943" i="24"/>
  <c r="J1463" i="24"/>
  <c r="J1434" i="24"/>
  <c r="K1450" i="24"/>
  <c r="J296" i="24"/>
  <c r="J1477" i="24"/>
  <c r="J411" i="24"/>
  <c r="K431" i="24"/>
  <c r="J469" i="24"/>
  <c r="K501" i="24"/>
  <c r="J419" i="24"/>
  <c r="J459" i="24"/>
  <c r="J463" i="24"/>
  <c r="K475" i="24"/>
  <c r="K479" i="24"/>
  <c r="K491" i="24"/>
  <c r="K495" i="24"/>
  <c r="J504" i="24"/>
  <c r="J507" i="24"/>
  <c r="J511" i="24"/>
  <c r="K522" i="24"/>
  <c r="J412" i="24"/>
  <c r="J457" i="24"/>
  <c r="K489" i="24"/>
  <c r="K510" i="24"/>
  <c r="K483" i="24"/>
  <c r="K451" i="24"/>
  <c r="K481" i="24"/>
  <c r="J530" i="24"/>
  <c r="J538" i="24"/>
  <c r="J1465" i="24"/>
  <c r="J1470" i="24"/>
  <c r="J1473" i="24"/>
  <c r="J278" i="24"/>
  <c r="K234" i="24"/>
  <c r="K334" i="24"/>
  <c r="J364" i="24"/>
  <c r="J368" i="24"/>
  <c r="J372" i="24"/>
  <c r="J376" i="24"/>
  <c r="J380" i="24"/>
  <c r="J384" i="24"/>
  <c r="J388" i="24"/>
  <c r="J392" i="24"/>
  <c r="K950" i="24"/>
  <c r="J531" i="24"/>
  <c r="K946" i="24"/>
  <c r="K978" i="24"/>
  <c r="K644" i="24"/>
  <c r="K660" i="24"/>
  <c r="K676" i="24"/>
  <c r="K832" i="24"/>
  <c r="J1140" i="24"/>
  <c r="K2468" i="24"/>
  <c r="J292" i="24"/>
  <c r="J344" i="24"/>
  <c r="K280" i="24"/>
  <c r="K288" i="24"/>
  <c r="J300" i="24"/>
  <c r="J312" i="24"/>
  <c r="K324" i="24"/>
  <c r="J328" i="24"/>
  <c r="J336" i="24"/>
  <c r="J338" i="24"/>
  <c r="J340" i="24"/>
  <c r="K517" i="24"/>
  <c r="J216" i="24"/>
  <c r="K278" i="24"/>
  <c r="K274" i="24"/>
  <c r="J1446" i="24"/>
  <c r="J232" i="24"/>
  <c r="J442" i="24"/>
  <c r="K463" i="24"/>
  <c r="K511" i="24"/>
  <c r="J440" i="24"/>
  <c r="J1461" i="24"/>
  <c r="J1469" i="24"/>
  <c r="K1804" i="24"/>
  <c r="K1775" i="24"/>
  <c r="K351" i="24"/>
  <c r="J352" i="24"/>
  <c r="J361" i="24"/>
  <c r="J350" i="24"/>
  <c r="J1106" i="24"/>
  <c r="K1891" i="24"/>
  <c r="K326" i="24"/>
  <c r="J984" i="24"/>
  <c r="J1882" i="24"/>
  <c r="K1860" i="24"/>
  <c r="K1950" i="24"/>
  <c r="K1982" i="24"/>
  <c r="J804" i="24"/>
  <c r="J1913" i="24"/>
  <c r="K1921" i="24"/>
  <c r="J1929" i="24"/>
  <c r="J436" i="24"/>
  <c r="J452" i="24"/>
  <c r="J396" i="24"/>
  <c r="J294" i="24"/>
  <c r="K314" i="24"/>
  <c r="K1098" i="24"/>
  <c r="J403" i="24"/>
  <c r="K992" i="24"/>
  <c r="K524" i="24"/>
  <c r="J490" i="24"/>
  <c r="J366" i="24"/>
  <c r="K370" i="24"/>
  <c r="J378" i="24"/>
  <c r="K382" i="24"/>
  <c r="J386" i="24"/>
  <c r="K390" i="24"/>
  <c r="K310" i="24"/>
  <c r="K1147" i="24"/>
  <c r="K1129" i="24"/>
  <c r="J1145" i="24"/>
  <c r="K1155" i="24"/>
  <c r="K1436" i="24"/>
  <c r="J1444" i="24"/>
  <c r="J1904" i="24"/>
  <c r="J448" i="24"/>
  <c r="K457" i="24"/>
  <c r="J470" i="24"/>
  <c r="K502" i="24"/>
  <c r="J394" i="24"/>
  <c r="K1431" i="24"/>
  <c r="K1435" i="24"/>
  <c r="K1439" i="24"/>
  <c r="K1443" i="24"/>
  <c r="J1447" i="24"/>
  <c r="J1451" i="24"/>
  <c r="K585" i="24"/>
  <c r="J593" i="24"/>
  <c r="J432" i="24"/>
  <c r="K1935" i="24"/>
  <c r="J429" i="24"/>
  <c r="K439" i="24"/>
  <c r="K453" i="24"/>
  <c r="K523" i="24"/>
  <c r="J276" i="24"/>
  <c r="J315" i="24"/>
  <c r="J947" i="24"/>
  <c r="J966" i="24"/>
  <c r="J962" i="24"/>
  <c r="K994" i="24"/>
  <c r="J956" i="24"/>
  <c r="J972" i="24"/>
  <c r="J1124" i="24"/>
  <c r="K975" i="24"/>
  <c r="K1014" i="24"/>
  <c r="K1018" i="24"/>
  <c r="K1026" i="24"/>
  <c r="J1050" i="24"/>
  <c r="K1167" i="24"/>
  <c r="J1747" i="24"/>
  <c r="J1957" i="24"/>
  <c r="K1989" i="24"/>
  <c r="K2021" i="24"/>
  <c r="K2337" i="24"/>
  <c r="K514" i="24"/>
  <c r="K1787" i="24"/>
  <c r="K1748" i="24"/>
  <c r="J1763" i="24"/>
  <c r="K207" i="24"/>
  <c r="K239" i="24"/>
  <c r="J221" i="24"/>
  <c r="J1911" i="24"/>
  <c r="K1943" i="24"/>
  <c r="J2034" i="24"/>
  <c r="K436" i="24"/>
  <c r="K1770" i="24"/>
  <c r="K1047" i="24"/>
  <c r="K1986" i="24"/>
  <c r="J2018" i="24"/>
  <c r="J1915" i="24"/>
  <c r="J780" i="24"/>
  <c r="K2409" i="24"/>
  <c r="K421" i="24"/>
  <c r="K208" i="24"/>
  <c r="K222" i="24"/>
  <c r="J218" i="24"/>
  <c r="J231" i="24"/>
  <c r="K396" i="24"/>
  <c r="J1077" i="24"/>
  <c r="K1077" i="24"/>
  <c r="J1085" i="24"/>
  <c r="K1085" i="24"/>
  <c r="K1093" i="24"/>
  <c r="J1093" i="24"/>
  <c r="K1097" i="24"/>
  <c r="J1097" i="24"/>
  <c r="K1101" i="24"/>
  <c r="J1101" i="24"/>
  <c r="K1113" i="24"/>
  <c r="J1113" i="24"/>
  <c r="J1110" i="24"/>
  <c r="K1110" i="24"/>
  <c r="J1108" i="24"/>
  <c r="K1108" i="24"/>
  <c r="K452" i="24"/>
  <c r="J540" i="24"/>
  <c r="K516" i="24"/>
  <c r="K1767" i="24"/>
  <c r="J1783" i="24"/>
  <c r="K1815" i="24"/>
  <c r="K212" i="24"/>
  <c r="J247" i="24"/>
  <c r="J273" i="24"/>
  <c r="J349" i="24"/>
  <c r="K282" i="24"/>
  <c r="K354" i="24"/>
  <c r="J944" i="24"/>
  <c r="K960" i="24"/>
  <c r="K1000" i="24"/>
  <c r="J1016" i="24"/>
  <c r="K1048" i="24"/>
  <c r="J1080" i="24"/>
  <c r="K1112" i="24"/>
  <c r="J968" i="24"/>
  <c r="K1002" i="24"/>
  <c r="K1006" i="24"/>
  <c r="K1010" i="24"/>
  <c r="J1014" i="24"/>
  <c r="J1018" i="24"/>
  <c r="J1022" i="24"/>
  <c r="J1026" i="24"/>
  <c r="K1050" i="24"/>
  <c r="K1054" i="24"/>
  <c r="J1082" i="24"/>
  <c r="J1086" i="24"/>
  <c r="K1165" i="24"/>
  <c r="J1431" i="24"/>
  <c r="J1443" i="24"/>
  <c r="K1451" i="24"/>
  <c r="J1869" i="24"/>
  <c r="J409" i="24"/>
  <c r="K413" i="24"/>
  <c r="J445" i="24"/>
  <c r="K498" i="24"/>
  <c r="J435" i="24"/>
  <c r="J421" i="24"/>
  <c r="J455" i="24"/>
  <c r="K487" i="24"/>
  <c r="J497" i="24"/>
  <c r="J1770" i="24"/>
  <c r="J1786" i="24"/>
  <c r="K1794" i="24"/>
  <c r="K1810" i="24"/>
  <c r="K1761" i="24"/>
  <c r="K1793" i="24"/>
  <c r="K1801" i="24"/>
  <c r="J1809" i="24"/>
  <c r="J1755" i="24"/>
  <c r="K1803" i="24"/>
  <c r="K1819" i="24"/>
  <c r="K209" i="24"/>
  <c r="K235" i="24"/>
  <c r="K241" i="24"/>
  <c r="K318" i="24"/>
  <c r="J347" i="24"/>
  <c r="J322" i="24"/>
  <c r="K348" i="24"/>
  <c r="K294" i="24"/>
  <c r="J357" i="24"/>
  <c r="K963" i="24"/>
  <c r="K272" i="24"/>
  <c r="J314" i="24"/>
  <c r="K346" i="24"/>
  <c r="K362" i="24"/>
  <c r="K990" i="24"/>
  <c r="J1008" i="24"/>
  <c r="K1024" i="24"/>
  <c r="J1040" i="24"/>
  <c r="K1056" i="24"/>
  <c r="K1072" i="24"/>
  <c r="K967" i="24"/>
  <c r="K989" i="24"/>
  <c r="J1149" i="24"/>
  <c r="J1165" i="24"/>
  <c r="K1824" i="24"/>
  <c r="J1856" i="24"/>
  <c r="K1834" i="24"/>
  <c r="J1826" i="24"/>
  <c r="K2089" i="24"/>
  <c r="J397" i="24"/>
  <c r="J599" i="24"/>
  <c r="K650" i="24"/>
  <c r="K682" i="24"/>
  <c r="J719" i="24"/>
  <c r="J723" i="24"/>
  <c r="K727" i="24"/>
  <c r="J731" i="24"/>
  <c r="J735" i="24"/>
  <c r="J816" i="24"/>
  <c r="J825" i="24"/>
  <c r="J880" i="24"/>
  <c r="K888" i="24"/>
  <c r="K1148" i="24"/>
  <c r="J1179" i="24"/>
  <c r="K464" i="24"/>
  <c r="J480" i="24"/>
  <c r="K494" i="24"/>
  <c r="J516" i="24"/>
  <c r="J461" i="24"/>
  <c r="K461" i="24"/>
  <c r="J408" i="24"/>
  <c r="K488" i="24"/>
  <c r="K525" i="24"/>
  <c r="J525" i="24"/>
  <c r="J532" i="24"/>
  <c r="J499" i="24"/>
  <c r="K499" i="24"/>
  <c r="K503" i="24"/>
  <c r="J503" i="24"/>
  <c r="K1773" i="24"/>
  <c r="J1773" i="24"/>
  <c r="J211" i="24"/>
  <c r="J217" i="24"/>
  <c r="J243" i="24"/>
  <c r="K347" i="24"/>
  <c r="J1926" i="24"/>
  <c r="K1807" i="24"/>
  <c r="J1791" i="24"/>
  <c r="J520" i="24"/>
  <c r="K2314" i="24"/>
  <c r="J2423" i="24"/>
  <c r="J2379" i="24"/>
  <c r="K2416" i="24"/>
  <c r="J2461" i="24"/>
  <c r="J2497" i="24"/>
  <c r="K363" i="24"/>
  <c r="J348" i="24"/>
  <c r="K357" i="24"/>
  <c r="J205" i="24"/>
  <c r="J237" i="24"/>
  <c r="J437" i="24"/>
  <c r="K467" i="24"/>
  <c r="K515" i="24"/>
  <c r="J471" i="24"/>
  <c r="K443" i="24"/>
  <c r="K465" i="24"/>
  <c r="K214" i="24"/>
  <c r="K219" i="24"/>
  <c r="J225" i="24"/>
  <c r="J418" i="24"/>
  <c r="J522" i="24"/>
  <c r="J215" i="24"/>
  <c r="J355" i="24"/>
  <c r="J356" i="24"/>
  <c r="J535" i="24"/>
  <c r="K540" i="24"/>
  <c r="K986" i="24"/>
  <c r="J330" i="24"/>
  <c r="J964" i="24"/>
  <c r="K998" i="24"/>
  <c r="J1000" i="24"/>
  <c r="J1032" i="24"/>
  <c r="K1046" i="24"/>
  <c r="J1064" i="24"/>
  <c r="J1078" i="24"/>
  <c r="K1080" i="24"/>
  <c r="K1094" i="24"/>
  <c r="J1096" i="24"/>
  <c r="J992" i="24"/>
  <c r="J1002" i="24"/>
  <c r="J1006" i="24"/>
  <c r="J1034" i="24"/>
  <c r="J1038" i="24"/>
  <c r="J1066" i="24"/>
  <c r="J1070" i="24"/>
  <c r="K1082" i="24"/>
  <c r="K1086" i="24"/>
  <c r="J1098" i="24"/>
  <c r="J1767" i="24"/>
  <c r="K1799" i="24"/>
  <c r="J1438" i="24"/>
  <c r="K1964" i="24"/>
  <c r="J1996" i="24"/>
  <c r="K2028" i="24"/>
  <c r="J1799" i="24"/>
  <c r="J1886" i="24"/>
  <c r="K433" i="24"/>
  <c r="J428" i="24"/>
  <c r="J443" i="24"/>
  <c r="K404" i="24"/>
  <c r="K444" i="24"/>
  <c r="K526" i="24"/>
  <c r="K519" i="24"/>
  <c r="J206" i="24"/>
  <c r="J238" i="24"/>
  <c r="J234" i="24"/>
  <c r="J274" i="24"/>
  <c r="K415" i="24"/>
  <c r="K527" i="24"/>
  <c r="J282" i="24"/>
  <c r="J951" i="24"/>
  <c r="K984" i="24"/>
  <c r="K1124" i="24"/>
  <c r="K1058" i="24"/>
  <c r="J1090" i="24"/>
  <c r="J976" i="24"/>
  <c r="J1221" i="24"/>
  <c r="J1870" i="24"/>
  <c r="J1902" i="24"/>
  <c r="K1878" i="24"/>
  <c r="J1878" i="24"/>
  <c r="K1898" i="24"/>
  <c r="K2049" i="24"/>
  <c r="K2057" i="24"/>
  <c r="K2065" i="24"/>
  <c r="J2091" i="24"/>
  <c r="J1867" i="24"/>
  <c r="J1883" i="24"/>
  <c r="J1909" i="24"/>
  <c r="J1933" i="24"/>
  <c r="J1941" i="24"/>
  <c r="K1998" i="24"/>
  <c r="K2030" i="24"/>
  <c r="K275" i="24"/>
  <c r="J575" i="24"/>
  <c r="J537" i="24"/>
  <c r="K614" i="24"/>
  <c r="J622" i="24"/>
  <c r="J638" i="24"/>
  <c r="K654" i="24"/>
  <c r="J670" i="24"/>
  <c r="J815" i="24"/>
  <c r="J905" i="24"/>
  <c r="J921" i="24"/>
  <c r="K937" i="24"/>
  <c r="K1195" i="24"/>
  <c r="J898" i="24"/>
  <c r="K914" i="24"/>
  <c r="K435" i="24"/>
  <c r="J456" i="24"/>
  <c r="K472" i="24"/>
  <c r="J359" i="24"/>
  <c r="J360" i="24"/>
  <c r="J353" i="24"/>
  <c r="J358" i="24"/>
  <c r="K1114" i="24"/>
  <c r="K1122" i="24"/>
  <c r="K1745" i="24"/>
  <c r="K1779" i="24"/>
  <c r="K1755" i="24"/>
  <c r="J1819" i="24"/>
  <c r="J1803" i="24"/>
  <c r="K1826" i="24"/>
  <c r="J1868" i="24"/>
  <c r="J1860" i="24"/>
  <c r="K1771" i="24"/>
  <c r="J460" i="24"/>
  <c r="K945" i="24"/>
  <c r="K953" i="24"/>
  <c r="J969" i="24"/>
  <c r="J901" i="24"/>
  <c r="J917" i="24"/>
  <c r="J933" i="24"/>
  <c r="K894" i="24"/>
  <c r="K910" i="24"/>
  <c r="K926" i="24"/>
  <c r="J1172" i="24"/>
  <c r="J1204" i="24"/>
  <c r="J943" i="24"/>
  <c r="J1752" i="24"/>
  <c r="J286" i="24"/>
  <c r="K355" i="24"/>
  <c r="J290" i="24"/>
  <c r="K356" i="24"/>
  <c r="J326" i="24"/>
  <c r="J539" i="24"/>
  <c r="J1100" i="24"/>
  <c r="J989" i="24"/>
  <c r="J998" i="24"/>
  <c r="J1010" i="24"/>
  <c r="K1030" i="24"/>
  <c r="J1042" i="24"/>
  <c r="J1062" i="24"/>
  <c r="J1074" i="24"/>
  <c r="K1078" i="24"/>
  <c r="K1090" i="24"/>
  <c r="J1094" i="24"/>
  <c r="J1147" i="24"/>
  <c r="K1875" i="24"/>
  <c r="J1978" i="24"/>
  <c r="J2010" i="24"/>
  <c r="J2042" i="24"/>
  <c r="K478" i="24"/>
  <c r="K1774" i="24"/>
  <c r="K1798" i="24"/>
  <c r="K1814" i="24"/>
  <c r="K206" i="24"/>
  <c r="J310" i="24"/>
  <c r="K445" i="24"/>
  <c r="K471" i="24"/>
  <c r="K535" i="24"/>
  <c r="J946" i="24"/>
  <c r="J949" i="24"/>
  <c r="K977" i="24"/>
  <c r="J1046" i="24"/>
  <c r="J1058" i="24"/>
  <c r="J1921" i="24"/>
  <c r="J2017" i="24"/>
  <c r="K1744" i="24"/>
  <c r="K1786" i="24"/>
  <c r="J2041" i="24"/>
  <c r="K1763" i="24"/>
  <c r="J1771" i="24"/>
  <c r="K1811" i="24"/>
  <c r="K979" i="24"/>
  <c r="K1985" i="24"/>
  <c r="K425" i="24"/>
  <c r="K455" i="24"/>
  <c r="K1758" i="24"/>
  <c r="K1766" i="24"/>
  <c r="K1782" i="24"/>
  <c r="K1790" i="24"/>
  <c r="K1806" i="24"/>
  <c r="K238" i="24"/>
  <c r="K1762" i="24"/>
  <c r="K1778" i="24"/>
  <c r="K1802" i="24"/>
  <c r="K402" i="24"/>
  <c r="K306" i="24"/>
  <c r="K360" i="24"/>
  <c r="K358" i="24"/>
  <c r="J519" i="24"/>
  <c r="K1012" i="24"/>
  <c r="J1989" i="24"/>
  <c r="K2067" i="24"/>
  <c r="J2075" i="24"/>
  <c r="K2020" i="24"/>
  <c r="K1958" i="24"/>
  <c r="K2022" i="24"/>
  <c r="K1456" i="24"/>
  <c r="J1937" i="24"/>
  <c r="J1945" i="24"/>
  <c r="K518" i="24"/>
  <c r="J1794" i="24"/>
  <c r="J1972" i="24"/>
  <c r="K1980" i="24"/>
  <c r="K2004" i="24"/>
  <c r="K2036" i="24"/>
  <c r="K2044" i="24"/>
  <c r="J2047" i="24"/>
  <c r="J2055" i="24"/>
  <c r="J2063" i="24"/>
  <c r="J2071" i="24"/>
  <c r="J309" i="24"/>
  <c r="K333" i="24"/>
  <c r="J291" i="24"/>
  <c r="J341" i="24"/>
  <c r="J293" i="24"/>
  <c r="K307" i="24"/>
  <c r="K1059" i="24"/>
  <c r="K528" i="24"/>
  <c r="K1942" i="24"/>
  <c r="J1942" i="24"/>
  <c r="K723" i="24"/>
  <c r="K825" i="24"/>
  <c r="J888" i="24"/>
  <c r="K1008" i="24"/>
  <c r="J1072" i="24"/>
  <c r="J1918" i="24"/>
  <c r="K2112" i="24"/>
  <c r="K2231" i="24"/>
  <c r="K2330" i="24"/>
  <c r="K1789" i="24"/>
  <c r="J1980" i="24"/>
  <c r="J527" i="24"/>
  <c r="K1452" i="24"/>
  <c r="J1452" i="24"/>
  <c r="J1467" i="24"/>
  <c r="K1809" i="24"/>
  <c r="J1912" i="24"/>
  <c r="K1912" i="24"/>
  <c r="K1920" i="24"/>
  <c r="J1920" i="24"/>
  <c r="K1944" i="24"/>
  <c r="J1944" i="24"/>
  <c r="J1793" i="24"/>
  <c r="J1761" i="24"/>
  <c r="J2035" i="24"/>
  <c r="K2035" i="24"/>
  <c r="J2095" i="24"/>
  <c r="K2095" i="24"/>
  <c r="K2114" i="24"/>
  <c r="J2114" i="24"/>
  <c r="K2136" i="24"/>
  <c r="J2136" i="24"/>
  <c r="K2147" i="24"/>
  <c r="J2147" i="24"/>
  <c r="K2156" i="24"/>
  <c r="J2156" i="24"/>
  <c r="K2168" i="24"/>
  <c r="J2168" i="24"/>
  <c r="K2195" i="24"/>
  <c r="J2195" i="24"/>
  <c r="K2204" i="24"/>
  <c r="J2204" i="24"/>
  <c r="K2234" i="24"/>
  <c r="J2234" i="24"/>
  <c r="K2264" i="24"/>
  <c r="J2264" i="24"/>
  <c r="J2281" i="24"/>
  <c r="K2281" i="24"/>
  <c r="K2310" i="24"/>
  <c r="J2310" i="24"/>
  <c r="K2332" i="24"/>
  <c r="J2332" i="24"/>
  <c r="K2344" i="24"/>
  <c r="J2344" i="24"/>
  <c r="K2354" i="24"/>
  <c r="J2354" i="24"/>
  <c r="K2373" i="24"/>
  <c r="J2373" i="24"/>
  <c r="K2400" i="24"/>
  <c r="J2400" i="24"/>
  <c r="J2411" i="24"/>
  <c r="K2411" i="24"/>
  <c r="J2421" i="24"/>
  <c r="K2421" i="24"/>
  <c r="J2440" i="24"/>
  <c r="K2440" i="24"/>
  <c r="K2449" i="24"/>
  <c r="J2449" i="24"/>
  <c r="K2459" i="24"/>
  <c r="J2459" i="24"/>
  <c r="J2469" i="24"/>
  <c r="K2469" i="24"/>
  <c r="K1765" i="24"/>
  <c r="J1765" i="24"/>
  <c r="K1797" i="24"/>
  <c r="J1797" i="24"/>
  <c r="K1788" i="24"/>
  <c r="J1788" i="24"/>
  <c r="J1820" i="24"/>
  <c r="K1820" i="24"/>
  <c r="K954" i="24"/>
  <c r="J954" i="24"/>
  <c r="J1454" i="24"/>
  <c r="K1454" i="24"/>
  <c r="K1772" i="24"/>
  <c r="K1910" i="24"/>
  <c r="J1910" i="24"/>
  <c r="K1934" i="24"/>
  <c r="J1934" i="24"/>
  <c r="K1885" i="24"/>
  <c r="J1885" i="24"/>
  <c r="J1968" i="24"/>
  <c r="K1968" i="24"/>
  <c r="K2079" i="24"/>
  <c r="J2079" i="24"/>
  <c r="J2175" i="24"/>
  <c r="K2175" i="24"/>
  <c r="K2271" i="24"/>
  <c r="J2271" i="24"/>
  <c r="J2279" i="24"/>
  <c r="K2279" i="24"/>
  <c r="J2290" i="24"/>
  <c r="K2290" i="24"/>
  <c r="J2319" i="24"/>
  <c r="K2319" i="24"/>
  <c r="K2398" i="24"/>
  <c r="J2398" i="24"/>
  <c r="J2428" i="24"/>
  <c r="K2428" i="24"/>
  <c r="K2466" i="24"/>
  <c r="J2466" i="24"/>
  <c r="J2477" i="24"/>
  <c r="K2477" i="24"/>
  <c r="K2495" i="24"/>
  <c r="J2495" i="24"/>
  <c r="J2073" i="24"/>
  <c r="K2073" i="24"/>
  <c r="J2101" i="24"/>
  <c r="K2101" i="24"/>
  <c r="K2161" i="24"/>
  <c r="J2161" i="24"/>
  <c r="K2210" i="24"/>
  <c r="J2210" i="24"/>
  <c r="J2219" i="24"/>
  <c r="K2219" i="24"/>
  <c r="K2235" i="24"/>
  <c r="J2235" i="24"/>
  <c r="J2289" i="24"/>
  <c r="K2289" i="24"/>
  <c r="K2430" i="24"/>
  <c r="J2430" i="24"/>
  <c r="J2448" i="24"/>
  <c r="K2448" i="24"/>
  <c r="J1995" i="24"/>
  <c r="J2012" i="24"/>
  <c r="K2012" i="24"/>
  <c r="K1903" i="24"/>
  <c r="J1903" i="24"/>
  <c r="K1966" i="24"/>
  <c r="J1966" i="24"/>
  <c r="J423" i="24"/>
  <c r="K633" i="24"/>
  <c r="K641" i="24"/>
  <c r="K673" i="24"/>
  <c r="K883" i="24"/>
  <c r="J883" i="24"/>
  <c r="K889" i="24"/>
  <c r="J889" i="24"/>
  <c r="K1211" i="24"/>
  <c r="J1211" i="24"/>
  <c r="K930" i="24"/>
  <c r="J930" i="24"/>
  <c r="J272" i="24"/>
  <c r="J346" i="24"/>
  <c r="K417" i="24"/>
  <c r="K815" i="24"/>
  <c r="J886" i="24"/>
  <c r="K2380" i="24"/>
  <c r="J2504" i="24"/>
  <c r="K2447" i="24"/>
  <c r="J444" i="24"/>
  <c r="J528" i="24"/>
  <c r="J1471" i="24"/>
  <c r="K1471" i="24"/>
  <c r="J996" i="24"/>
  <c r="K996" i="24"/>
  <c r="J952" i="24"/>
  <c r="J983" i="24"/>
  <c r="K976" i="24"/>
  <c r="K1161" i="24"/>
  <c r="J1161" i="24"/>
  <c r="K1221" i="24"/>
  <c r="K1137" i="24"/>
  <c r="J1137" i="24"/>
  <c r="K1141" i="24"/>
  <c r="J1141" i="24"/>
  <c r="K1151" i="24"/>
  <c r="J1151" i="24"/>
  <c r="K1159" i="24"/>
  <c r="J1159" i="24"/>
  <c r="K1163" i="24"/>
  <c r="J1163" i="24"/>
  <c r="J220" i="24"/>
  <c r="J222" i="24"/>
  <c r="K246" i="24"/>
  <c r="J275" i="24"/>
  <c r="K291" i="24"/>
  <c r="K293" i="24"/>
  <c r="K309" i="24"/>
  <c r="J318" i="24"/>
  <c r="K322" i="24"/>
  <c r="K341" i="24"/>
  <c r="J362" i="24"/>
  <c r="J390" i="24"/>
  <c r="J402" i="24"/>
  <c r="K405" i="24"/>
  <c r="K409" i="24"/>
  <c r="J414" i="24"/>
  <c r="K434" i="24"/>
  <c r="K447" i="24"/>
  <c r="K449" i="24"/>
  <c r="K456" i="24"/>
  <c r="J462" i="24"/>
  <c r="J482" i="24"/>
  <c r="K485" i="24"/>
  <c r="J498" i="24"/>
  <c r="K539" i="24"/>
  <c r="K575" i="24"/>
  <c r="K593" i="24"/>
  <c r="J614" i="24"/>
  <c r="K622" i="24"/>
  <c r="J650" i="24"/>
  <c r="J682" i="24"/>
  <c r="K719" i="24"/>
  <c r="K735" i="24"/>
  <c r="K788" i="24"/>
  <c r="K804" i="24"/>
  <c r="K816" i="24"/>
  <c r="K905" i="24"/>
  <c r="K921" i="24"/>
  <c r="J958" i="24"/>
  <c r="J975" i="24"/>
  <c r="K997" i="24"/>
  <c r="K1040" i="24"/>
  <c r="J1059" i="24"/>
  <c r="K1145" i="24"/>
  <c r="J1148" i="24"/>
  <c r="J1155" i="24"/>
  <c r="J1436" i="24"/>
  <c r="J1475" i="24"/>
  <c r="J1898" i="24"/>
  <c r="K1963" i="24"/>
  <c r="K2091" i="24"/>
  <c r="K2113" i="24"/>
  <c r="K2193" i="24"/>
  <c r="K2250" i="24"/>
  <c r="K2431" i="24"/>
  <c r="J2178" i="24"/>
  <c r="J2321" i="24"/>
  <c r="K2351" i="24"/>
  <c r="K2122" i="24"/>
  <c r="K2376" i="24"/>
  <c r="J2487" i="24"/>
  <c r="K1463" i="24"/>
  <c r="J1781" i="24"/>
  <c r="J1821" i="24"/>
  <c r="J1986" i="24"/>
  <c r="J2104" i="24"/>
  <c r="J2273" i="24"/>
  <c r="K2412" i="24"/>
  <c r="K2456" i="24"/>
  <c r="J536" i="24"/>
  <c r="K466" i="24"/>
  <c r="J1757" i="24"/>
  <c r="K1757" i="24"/>
  <c r="K1817" i="24"/>
  <c r="J1817" i="24"/>
  <c r="K1756" i="24"/>
  <c r="J1756" i="24"/>
  <c r="J223" i="24"/>
  <c r="K1088" i="24"/>
  <c r="J1088" i="24"/>
  <c r="K1217" i="24"/>
  <c r="J1217" i="24"/>
  <c r="J1796" i="24"/>
  <c r="J2000" i="24"/>
  <c r="K2000" i="24"/>
  <c r="K2027" i="24"/>
  <c r="J2027" i="24"/>
  <c r="J2032" i="24"/>
  <c r="K2032" i="24"/>
  <c r="J2123" i="24"/>
  <c r="K2123" i="24"/>
  <c r="J2134" i="24"/>
  <c r="K2134" i="24"/>
  <c r="J2144" i="24"/>
  <c r="K2144" i="24"/>
  <c r="K2165" i="24"/>
  <c r="J2165" i="24"/>
  <c r="K2184" i="24"/>
  <c r="J2184" i="24"/>
  <c r="J2211" i="24"/>
  <c r="K2211" i="24"/>
  <c r="K2262" i="24"/>
  <c r="J2262" i="24"/>
  <c r="K2371" i="24"/>
  <c r="J2371" i="24"/>
  <c r="J2389" i="24"/>
  <c r="K2389" i="24"/>
  <c r="J2408" i="24"/>
  <c r="K2408" i="24"/>
  <c r="J1866" i="24"/>
  <c r="K1866" i="24"/>
  <c r="K1954" i="24"/>
  <c r="J1954" i="24"/>
  <c r="J1965" i="24"/>
  <c r="K1965" i="24"/>
  <c r="K1997" i="24"/>
  <c r="J1997" i="24"/>
  <c r="K2029" i="24"/>
  <c r="J2029" i="24"/>
  <c r="K2143" i="24"/>
  <c r="J2143" i="24"/>
  <c r="J2177" i="24"/>
  <c r="K2177" i="24"/>
  <c r="J2247" i="24"/>
  <c r="K2247" i="24"/>
  <c r="K2276" i="24"/>
  <c r="J2276" i="24"/>
  <c r="K1948" i="24"/>
  <c r="J1948" i="24"/>
  <c r="J441" i="24"/>
  <c r="J493" i="24"/>
  <c r="K649" i="24"/>
  <c r="K657" i="24"/>
  <c r="K665" i="24"/>
  <c r="K681" i="24"/>
  <c r="K877" i="24"/>
  <c r="J877" i="24"/>
  <c r="K879" i="24"/>
  <c r="J879" i="24"/>
  <c r="K731" i="24"/>
  <c r="J796" i="24"/>
  <c r="J851" i="24"/>
  <c r="K974" i="24"/>
  <c r="J1998" i="24"/>
  <c r="K2438" i="24"/>
  <c r="J404" i="24"/>
  <c r="J307" i="24"/>
  <c r="J415" i="24"/>
  <c r="K1157" i="24"/>
  <c r="K1133" i="24"/>
  <c r="J1133" i="24"/>
  <c r="K780" i="24"/>
  <c r="K789" i="24"/>
  <c r="K805" i="24"/>
  <c r="K819" i="24"/>
  <c r="J914" i="24"/>
  <c r="J945" i="24"/>
  <c r="K962" i="24"/>
  <c r="J994" i="24"/>
  <c r="J1024" i="24"/>
  <c r="J1056" i="24"/>
  <c r="K1876" i="24"/>
  <c r="K1971" i="24"/>
  <c r="K2153" i="24"/>
  <c r="J2437" i="24"/>
  <c r="J2309" i="24"/>
  <c r="K2222" i="24"/>
  <c r="J2241" i="24"/>
  <c r="K2253" i="24"/>
  <c r="J2300" i="24"/>
  <c r="J1812" i="24"/>
  <c r="J2044" i="24"/>
  <c r="J2102" i="24"/>
  <c r="K2126" i="24"/>
  <c r="J2263" i="24"/>
  <c r="K2298" i="24"/>
  <c r="K2498" i="24"/>
  <c r="J2498" i="24"/>
  <c r="J1801" i="24"/>
  <c r="K2094" i="24"/>
  <c r="J2094" i="24"/>
  <c r="J2148" i="24"/>
  <c r="K2148" i="24"/>
  <c r="J2212" i="24"/>
  <c r="K2212" i="24"/>
  <c r="J2221" i="24"/>
  <c r="K2221" i="24"/>
  <c r="J2230" i="24"/>
  <c r="K2230" i="24"/>
  <c r="J2251" i="24"/>
  <c r="K2251" i="24"/>
  <c r="J2267" i="24"/>
  <c r="K2267" i="24"/>
  <c r="J2280" i="24"/>
  <c r="K2280" i="24"/>
  <c r="J2313" i="24"/>
  <c r="K2313" i="24"/>
  <c r="K2377" i="24"/>
  <c r="J2377" i="24"/>
  <c r="J1990" i="24"/>
  <c r="K1990" i="24"/>
  <c r="K2075" i="24"/>
  <c r="J2133" i="24"/>
  <c r="K2181" i="24"/>
  <c r="J2364" i="24"/>
  <c r="J2415" i="24"/>
  <c r="J2236" i="24"/>
  <c r="K2489" i="24"/>
  <c r="K2295" i="24"/>
  <c r="J2452" i="24"/>
  <c r="K403" i="24"/>
  <c r="K429" i="24"/>
  <c r="J425" i="24"/>
  <c r="K460" i="24"/>
  <c r="J534" i="24"/>
  <c r="K972" i="24"/>
  <c r="J990" i="24"/>
  <c r="K1841" i="24"/>
  <c r="J1873" i="24"/>
  <c r="J1871" i="24"/>
  <c r="J1875" i="24"/>
  <c r="J1900" i="24"/>
  <c r="K1967" i="24"/>
  <c r="K1976" i="24"/>
  <c r="J1999" i="24"/>
  <c r="J2008" i="24"/>
  <c r="J2031" i="24"/>
  <c r="K2040" i="24"/>
  <c r="K1978" i="24"/>
  <c r="K2042" i="24"/>
  <c r="J1947" i="24"/>
  <c r="J2043" i="24"/>
  <c r="K942" i="24"/>
  <c r="J895" i="24"/>
  <c r="J911" i="24"/>
  <c r="J927" i="24"/>
  <c r="J779" i="24"/>
  <c r="J807" i="24"/>
  <c r="J839" i="24"/>
  <c r="K900" i="24"/>
  <c r="K916" i="24"/>
  <c r="K932" i="24"/>
  <c r="K1381" i="24"/>
  <c r="K1373" i="24"/>
  <c r="K1415" i="24"/>
  <c r="J2390" i="24"/>
  <c r="K2419" i="24"/>
  <c r="K2441" i="24"/>
  <c r="K2341" i="24"/>
  <c r="K286" i="24"/>
  <c r="K290" i="24"/>
  <c r="J303" i="24"/>
  <c r="K364" i="24"/>
  <c r="K380" i="24"/>
  <c r="K416" i="24"/>
  <c r="K426" i="24"/>
  <c r="J465" i="24"/>
  <c r="K952" i="24"/>
  <c r="K983" i="24"/>
  <c r="K1013" i="24"/>
  <c r="J1017" i="24"/>
  <c r="K1021" i="24"/>
  <c r="J1025" i="24"/>
  <c r="J1030" i="24"/>
  <c r="K1032" i="24"/>
  <c r="K1034" i="24"/>
  <c r="K1038" i="24"/>
  <c r="K1042" i="24"/>
  <c r="K1045" i="24"/>
  <c r="K1049" i="24"/>
  <c r="K1053" i="24"/>
  <c r="K1057" i="24"/>
  <c r="K1062" i="24"/>
  <c r="K1064" i="24"/>
  <c r="K1066" i="24"/>
  <c r="K1070" i="24"/>
  <c r="K1074" i="24"/>
  <c r="J1114" i="24"/>
  <c r="K1116" i="24"/>
  <c r="K1125" i="24"/>
  <c r="J1852" i="24"/>
  <c r="J2051" i="24"/>
  <c r="J2059" i="24"/>
  <c r="K408" i="24"/>
  <c r="K506" i="24"/>
  <c r="K474" i="24"/>
  <c r="K298" i="24"/>
  <c r="K342" i="24"/>
  <c r="K368" i="24"/>
  <c r="K384" i="24"/>
  <c r="K412" i="24"/>
  <c r="K530" i="24"/>
  <c r="J1076" i="24"/>
  <c r="K1127" i="24"/>
  <c r="K1791" i="24"/>
  <c r="K418" i="24"/>
  <c r="J433" i="24"/>
  <c r="K538" i="24"/>
  <c r="J1466" i="24"/>
  <c r="J1474" i="24"/>
  <c r="K947" i="24"/>
  <c r="K951" i="24"/>
  <c r="J1157" i="24"/>
  <c r="J1804" i="24"/>
  <c r="J1811" i="24"/>
  <c r="K1840" i="24"/>
  <c r="J1810" i="24"/>
  <c r="K1846" i="24"/>
  <c r="K1780" i="24"/>
  <c r="J2049" i="24"/>
  <c r="J2057" i="24"/>
  <c r="J2065" i="24"/>
  <c r="J413" i="24"/>
  <c r="K428" i="24"/>
  <c r="J472" i="24"/>
  <c r="J481" i="24"/>
  <c r="J491" i="24"/>
  <c r="J508" i="24"/>
  <c r="K533" i="24"/>
  <c r="K1473" i="24"/>
  <c r="K406" i="24"/>
  <c r="K411" i="24"/>
  <c r="J450" i="24"/>
  <c r="J466" i="24"/>
  <c r="J475" i="24"/>
  <c r="J479" i="24"/>
  <c r="J483" i="24"/>
  <c r="J487" i="24"/>
  <c r="J489" i="24"/>
  <c r="J510" i="24"/>
  <c r="K536" i="24"/>
  <c r="J963" i="24"/>
  <c r="K988" i="24"/>
  <c r="K1459" i="24"/>
  <c r="K1465" i="24"/>
  <c r="K1469" i="24"/>
  <c r="K1474" i="24"/>
  <c r="J1745" i="24"/>
  <c r="J1779" i="24"/>
  <c r="J212" i="24"/>
  <c r="J228" i="24"/>
  <c r="J244" i="24"/>
  <c r="J230" i="24"/>
  <c r="J210" i="24"/>
  <c r="J242" i="24"/>
  <c r="J395" i="24"/>
  <c r="K532" i="24"/>
  <c r="K1864" i="24"/>
  <c r="K1464" i="24"/>
  <c r="K1472" i="24"/>
  <c r="K1754" i="24"/>
  <c r="K1818" i="24"/>
  <c r="K1128" i="24"/>
  <c r="K1136" i="24"/>
  <c r="K1185" i="24"/>
  <c r="J1182" i="24"/>
  <c r="J1214" i="24"/>
  <c r="K1896" i="24"/>
  <c r="K2288" i="24"/>
  <c r="J2479" i="24"/>
  <c r="K2491" i="24"/>
  <c r="K1805" i="24"/>
  <c r="J2329" i="24"/>
  <c r="K1460" i="24"/>
  <c r="K1468" i="24"/>
  <c r="K1476" i="24"/>
  <c r="K1139" i="24"/>
  <c r="J1139" i="24"/>
  <c r="K1440" i="24"/>
  <c r="J1440" i="24"/>
  <c r="K1795" i="24"/>
  <c r="J1795" i="24"/>
  <c r="K1785" i="24"/>
  <c r="J1785" i="24"/>
  <c r="K1850" i="24"/>
  <c r="J1850" i="24"/>
  <c r="K1769" i="24"/>
  <c r="J1769" i="24"/>
  <c r="K1836" i="24"/>
  <c r="J1836" i="24"/>
  <c r="K1777" i="24"/>
  <c r="J1777" i="24"/>
  <c r="K1949" i="24"/>
  <c r="J1949" i="24"/>
  <c r="K1981" i="24"/>
  <c r="J1981" i="24"/>
  <c r="J1988" i="24"/>
  <c r="K1988" i="24"/>
  <c r="K2045" i="24"/>
  <c r="J2045" i="24"/>
  <c r="K2053" i="24"/>
  <c r="J2053" i="24"/>
  <c r="K2061" i="24"/>
  <c r="J2061" i="24"/>
  <c r="K2069" i="24"/>
  <c r="J2069" i="24"/>
  <c r="J2077" i="24"/>
  <c r="K2077" i="24"/>
  <c r="K1753" i="24"/>
  <c r="J1753" i="24"/>
  <c r="J1893" i="24"/>
  <c r="K1893" i="24"/>
  <c r="K1183" i="24"/>
  <c r="J1183" i="24"/>
  <c r="K1199" i="24"/>
  <c r="J1199" i="24"/>
  <c r="K1215" i="24"/>
  <c r="J1215" i="24"/>
  <c r="K1429" i="24"/>
  <c r="J1429" i="24"/>
  <c r="K1687" i="24"/>
  <c r="J1687" i="24"/>
  <c r="K1699" i="24"/>
  <c r="J1699" i="24"/>
  <c r="K1880" i="24"/>
  <c r="J1880" i="24"/>
  <c r="K2084" i="24"/>
  <c r="J2084" i="24"/>
  <c r="K2291" i="24"/>
  <c r="J2291" i="24"/>
  <c r="J2355" i="24"/>
  <c r="K2355" i="24"/>
  <c r="J2360" i="24"/>
  <c r="K2360" i="24"/>
  <c r="K2363" i="24"/>
  <c r="J2363" i="24"/>
  <c r="J2399" i="24"/>
  <c r="K2399" i="24"/>
  <c r="K2404" i="24"/>
  <c r="J2404" i="24"/>
  <c r="J2406" i="24"/>
  <c r="K2406" i="24"/>
  <c r="K2432" i="24"/>
  <c r="J2432" i="24"/>
  <c r="J2476" i="24"/>
  <c r="K2476" i="24"/>
  <c r="K2196" i="24"/>
  <c r="J2196" i="24"/>
  <c r="J2394" i="24"/>
  <c r="K2394" i="24"/>
  <c r="K2413" i="24"/>
  <c r="J2413" i="24"/>
  <c r="K2451" i="24"/>
  <c r="J2451" i="24"/>
  <c r="K2453" i="24"/>
  <c r="J2453" i="24"/>
  <c r="K2471" i="24"/>
  <c r="J2471" i="24"/>
  <c r="K205" i="24"/>
  <c r="K211" i="24"/>
  <c r="K217" i="24"/>
  <c r="K223" i="24"/>
  <c r="K237" i="24"/>
  <c r="K243" i="24"/>
  <c r="K279" i="24"/>
  <c r="K353" i="24"/>
  <c r="K359" i="24"/>
  <c r="K393" i="24"/>
  <c r="K395" i="24"/>
  <c r="K423" i="24"/>
  <c r="K427" i="24"/>
  <c r="K441" i="24"/>
  <c r="K473" i="24"/>
  <c r="K493" i="24"/>
  <c r="K505" i="24"/>
  <c r="K531" i="24"/>
  <c r="J583" i="24"/>
  <c r="J607" i="24"/>
  <c r="J633" i="24"/>
  <c r="J645" i="24"/>
  <c r="J657" i="24"/>
  <c r="J660" i="24"/>
  <c r="J680" i="24"/>
  <c r="J717" i="24"/>
  <c r="J733" i="24"/>
  <c r="K807" i="24"/>
  <c r="J832" i="24"/>
  <c r="K871" i="24"/>
  <c r="K901" i="24"/>
  <c r="K917" i="24"/>
  <c r="K933" i="24"/>
  <c r="K969" i="24"/>
  <c r="J1060" i="24"/>
  <c r="J1104" i="24"/>
  <c r="J1128" i="24"/>
  <c r="J1136" i="24"/>
  <c r="J1153" i="24"/>
  <c r="J1355" i="24"/>
  <c r="J1383" i="24"/>
  <c r="K1437" i="24"/>
  <c r="J1896" i="24"/>
  <c r="J1956" i="24"/>
  <c r="J2314" i="24"/>
  <c r="K1683" i="24"/>
  <c r="K1720" i="24"/>
  <c r="K1752" i="24"/>
  <c r="K1135" i="24"/>
  <c r="J1135" i="24"/>
  <c r="K1433" i="24"/>
  <c r="J1433" i="24"/>
  <c r="J1441" i="24"/>
  <c r="K1441" i="24"/>
  <c r="J1445" i="24"/>
  <c r="K1445" i="24"/>
  <c r="K1449" i="24"/>
  <c r="J1449" i="24"/>
  <c r="K1759" i="24"/>
  <c r="J1759" i="24"/>
  <c r="J1432" i="24"/>
  <c r="K1432" i="24"/>
  <c r="K1448" i="24"/>
  <c r="J1448" i="24"/>
  <c r="K1832" i="24"/>
  <c r="J1832" i="24"/>
  <c r="K1743" i="24"/>
  <c r="J1743" i="24"/>
  <c r="K1974" i="24"/>
  <c r="J1974" i="24"/>
  <c r="J2006" i="24"/>
  <c r="K2006" i="24"/>
  <c r="K1858" i="24"/>
  <c r="J1858" i="24"/>
  <c r="K1907" i="24"/>
  <c r="J1907" i="24"/>
  <c r="J1923" i="24"/>
  <c r="K1923" i="24"/>
  <c r="K1939" i="24"/>
  <c r="J1939" i="24"/>
  <c r="K1188" i="24"/>
  <c r="J1188" i="24"/>
  <c r="K1144" i="24"/>
  <c r="J1144" i="24"/>
  <c r="K1169" i="24"/>
  <c r="J1169" i="24"/>
  <c r="K1708" i="24"/>
  <c r="J1708" i="24"/>
  <c r="K1712" i="24"/>
  <c r="J1712" i="24"/>
  <c r="K1724" i="24"/>
  <c r="J1724" i="24"/>
  <c r="K1728" i="24"/>
  <c r="J1728" i="24"/>
  <c r="K1413" i="24"/>
  <c r="J1413" i="24"/>
  <c r="K1659" i="24"/>
  <c r="J1659" i="24"/>
  <c r="K1695" i="24"/>
  <c r="J1695" i="24"/>
  <c r="K1715" i="24"/>
  <c r="J1715" i="24"/>
  <c r="K1723" i="24"/>
  <c r="J1723" i="24"/>
  <c r="K1731" i="24"/>
  <c r="J1731" i="24"/>
  <c r="K1813" i="24"/>
  <c r="J1813" i="24"/>
  <c r="K1951" i="24"/>
  <c r="J1951" i="24"/>
  <c r="J1983" i="24"/>
  <c r="K1983" i="24"/>
  <c r="K2015" i="24"/>
  <c r="J2015" i="24"/>
  <c r="K2385" i="24"/>
  <c r="J2385" i="24"/>
  <c r="K2306" i="24"/>
  <c r="J2306" i="24"/>
  <c r="J603" i="24"/>
  <c r="J648" i="24"/>
  <c r="J653" i="24"/>
  <c r="J658" i="24"/>
  <c r="J661" i="24"/>
  <c r="J673" i="24"/>
  <c r="J681" i="24"/>
  <c r="J729" i="24"/>
  <c r="K799" i="24"/>
  <c r="K814" i="24"/>
  <c r="K839" i="24"/>
  <c r="K865" i="24"/>
  <c r="J894" i="24"/>
  <c r="J910" i="24"/>
  <c r="J926" i="24"/>
  <c r="J942" i="24"/>
  <c r="K959" i="24"/>
  <c r="K982" i="24"/>
  <c r="J1044" i="24"/>
  <c r="J1102" i="24"/>
  <c r="K1131" i="24"/>
  <c r="J1168" i="24"/>
  <c r="J1339" i="24"/>
  <c r="J1381" i="24"/>
  <c r="J1415" i="24"/>
  <c r="K2085" i="24"/>
  <c r="K2423" i="24"/>
  <c r="J1453" i="24"/>
  <c r="K1679" i="24"/>
  <c r="K1716" i="24"/>
  <c r="K1740" i="24"/>
  <c r="J2038" i="24"/>
  <c r="J1931" i="24"/>
  <c r="K1931" i="24"/>
  <c r="K1201" i="24"/>
  <c r="J1201" i="24"/>
  <c r="K1351" i="24"/>
  <c r="J1351" i="24"/>
  <c r="K1198" i="24"/>
  <c r="J1198" i="24"/>
  <c r="J1660" i="24"/>
  <c r="K1660" i="24"/>
  <c r="K1668" i="24"/>
  <c r="J1668" i="24"/>
  <c r="K1676" i="24"/>
  <c r="J1676" i="24"/>
  <c r="K1684" i="24"/>
  <c r="J1684" i="24"/>
  <c r="K1692" i="24"/>
  <c r="J1692" i="24"/>
  <c r="K1671" i="24"/>
  <c r="J1671" i="24"/>
  <c r="K1675" i="24"/>
  <c r="J1675" i="24"/>
  <c r="K1691" i="24"/>
  <c r="J1691" i="24"/>
  <c r="K1455" i="24"/>
  <c r="J1455" i="24"/>
  <c r="K1707" i="24"/>
  <c r="J1707" i="24"/>
  <c r="K1741" i="24"/>
  <c r="J1741" i="24"/>
  <c r="J1897" i="24"/>
  <c r="K1897" i="24"/>
  <c r="K2308" i="24"/>
  <c r="J2308" i="24"/>
  <c r="J597" i="24"/>
  <c r="J629" i="24"/>
  <c r="J641" i="24"/>
  <c r="J649" i="24"/>
  <c r="J664" i="24"/>
  <c r="J669" i="24"/>
  <c r="J676" i="24"/>
  <c r="J725" i="24"/>
  <c r="K795" i="24"/>
  <c r="J846" i="24"/>
  <c r="K863" i="24"/>
  <c r="K895" i="24"/>
  <c r="K911" i="24"/>
  <c r="K927" i="24"/>
  <c r="K943" i="24"/>
  <c r="K991" i="24"/>
  <c r="K1028" i="24"/>
  <c r="J1092" i="24"/>
  <c r="J1122" i="24"/>
  <c r="K1140" i="24"/>
  <c r="J1185" i="24"/>
  <c r="K1214" i="24"/>
  <c r="J1373" i="24"/>
  <c r="K1403" i="24"/>
  <c r="K1667" i="24"/>
  <c r="K1704" i="24"/>
  <c r="K1736" i="24"/>
  <c r="K2013" i="24"/>
  <c r="J1754" i="24"/>
  <c r="J1762" i="24"/>
  <c r="J1778" i="24"/>
  <c r="J1802" i="24"/>
  <c r="J1818" i="24"/>
  <c r="J1531" i="24"/>
  <c r="J1539" i="24"/>
  <c r="J1585" i="24"/>
  <c r="J1593" i="24"/>
  <c r="J1601" i="24"/>
  <c r="J1609" i="24"/>
  <c r="J1805" i="24"/>
  <c r="K2329" i="24"/>
  <c r="J2341" i="24"/>
  <c r="J2397" i="24"/>
  <c r="J2416" i="24"/>
  <c r="J2441" i="24"/>
  <c r="J1464" i="24"/>
  <c r="J1472" i="24"/>
  <c r="K1462" i="24"/>
  <c r="K1470" i="24"/>
  <c r="K1760" i="24"/>
  <c r="K1768" i="24"/>
  <c r="K1776" i="24"/>
  <c r="K1784" i="24"/>
  <c r="K1792" i="24"/>
  <c r="K1800" i="24"/>
  <c r="K1808" i="24"/>
  <c r="K1816" i="24"/>
  <c r="J1468" i="24"/>
  <c r="J1476" i="24"/>
  <c r="J1460" i="24"/>
  <c r="J1462" i="24"/>
  <c r="J1758" i="24"/>
  <c r="J1760" i="24"/>
  <c r="J1766" i="24"/>
  <c r="J1768" i="24"/>
  <c r="J1774" i="24"/>
  <c r="J1776" i="24"/>
  <c r="J1782" i="24"/>
  <c r="J1784" i="24"/>
  <c r="J1790" i="24"/>
  <c r="J1792" i="24"/>
  <c r="J1798" i="24"/>
  <c r="J1800" i="24"/>
  <c r="J1806" i="24"/>
  <c r="J1808" i="24"/>
  <c r="J1814" i="24"/>
  <c r="J1816" i="24"/>
  <c r="AA4004" i="20" l="1"/>
  <c r="AB4003" i="20"/>
  <c r="AH4003" i="20"/>
  <c r="AD4002" i="20"/>
  <c r="AD4001" i="20"/>
  <c r="AD4000" i="20"/>
  <c r="AB3999" i="20"/>
  <c r="AH3999" i="20"/>
  <c r="AD3998" i="20"/>
  <c r="Z3997" i="20"/>
  <c r="AD3996" i="20"/>
  <c r="AB3995" i="20"/>
  <c r="AH3995" i="20"/>
  <c r="AB3994" i="20"/>
  <c r="AH3994" i="20"/>
  <c r="AD3993" i="20"/>
  <c r="AD3992" i="20"/>
  <c r="AD3991" i="20"/>
  <c r="AB3990" i="20"/>
  <c r="AH3990" i="20"/>
  <c r="AD3989" i="20"/>
  <c r="Z3988" i="20"/>
  <c r="AD3987" i="20"/>
  <c r="AB3986" i="20"/>
  <c r="AH3986" i="20"/>
  <c r="AD3985" i="20"/>
  <c r="AD3984" i="20"/>
  <c r="AD3983" i="20"/>
  <c r="AB3982" i="20"/>
  <c r="AH3982" i="20"/>
  <c r="AD3981" i="20"/>
  <c r="Z3980" i="20"/>
  <c r="AD3979" i="20"/>
  <c r="AH3978" i="20"/>
  <c r="AD3977" i="20"/>
  <c r="Z3976" i="20"/>
  <c r="AD3975" i="20"/>
  <c r="AH3974" i="20"/>
  <c r="AD3973" i="20"/>
  <c r="Z3972" i="20"/>
  <c r="AD3971" i="20"/>
  <c r="AH3970" i="20"/>
  <c r="AD3969" i="20"/>
  <c r="Z3968" i="20"/>
  <c r="AD3967" i="20"/>
  <c r="AH3966" i="20"/>
  <c r="AD3965" i="20"/>
  <c r="Z3964" i="20"/>
  <c r="AD3963" i="20"/>
  <c r="AH3962" i="20"/>
  <c r="AD3961" i="20"/>
  <c r="Z3960" i="20"/>
  <c r="AD3959" i="20"/>
  <c r="AH3958" i="20"/>
  <c r="AD3957" i="20"/>
  <c r="Z3956" i="20"/>
  <c r="AD3955" i="20"/>
  <c r="AH3954" i="20"/>
  <c r="AD3953" i="20"/>
  <c r="Z3952" i="20"/>
  <c r="AD3951" i="20"/>
  <c r="AH3950" i="20"/>
  <c r="AD3949" i="20"/>
  <c r="Z3948" i="20"/>
  <c r="AD3947" i="20"/>
  <c r="AH3946" i="20"/>
  <c r="AD3945" i="20"/>
  <c r="Z3944" i="20"/>
  <c r="AD3943" i="20"/>
  <c r="AB3942" i="20"/>
  <c r="AH3942" i="20"/>
  <c r="AD3941" i="20"/>
  <c r="AD3940" i="20"/>
  <c r="AD3939" i="20"/>
  <c r="AB3938" i="20"/>
  <c r="AH3938" i="20"/>
  <c r="AD3937" i="20"/>
  <c r="Z3936" i="20"/>
  <c r="AD3935" i="20"/>
  <c r="AB3934" i="20"/>
  <c r="AH3934" i="20"/>
  <c r="AD3933" i="20"/>
  <c r="Z3932" i="20"/>
  <c r="AD3931" i="20"/>
  <c r="AB3930" i="20"/>
  <c r="AH3930" i="20"/>
  <c r="AD3929" i="20"/>
  <c r="Z3928" i="20"/>
  <c r="AD3927" i="20"/>
  <c r="AB3926" i="20"/>
  <c r="AH3926" i="20"/>
  <c r="AD3925" i="20"/>
  <c r="Z3924" i="20"/>
  <c r="AD3923" i="20"/>
  <c r="AB3922" i="20"/>
  <c r="AH3922" i="20"/>
  <c r="AD3921" i="20"/>
  <c r="Z3920" i="20"/>
  <c r="AD3919" i="20"/>
  <c r="AB3918" i="20"/>
  <c r="AH3918" i="20"/>
  <c r="AD3917" i="20"/>
  <c r="Z3916" i="20"/>
  <c r="AD3915" i="20"/>
  <c r="AB3914" i="20"/>
  <c r="AH3914" i="20"/>
  <c r="AD3913" i="20"/>
  <c r="Z3912" i="20"/>
  <c r="AD3911" i="20"/>
  <c r="AB3910" i="20"/>
  <c r="AH3910" i="20"/>
  <c r="AD3909" i="20"/>
  <c r="Z3908" i="20"/>
  <c r="AD3907" i="20"/>
  <c r="AB3906" i="20"/>
  <c r="AH3906" i="20"/>
  <c r="AD3905" i="20"/>
  <c r="Z3904" i="20"/>
  <c r="AD3903" i="20"/>
  <c r="AB3902" i="20"/>
  <c r="AH3902" i="20"/>
  <c r="AD3901" i="20"/>
  <c r="Z3900" i="20"/>
  <c r="AD3899" i="20"/>
  <c r="AB3898" i="20"/>
  <c r="AH3898" i="20"/>
  <c r="AD3897" i="20"/>
  <c r="Z3896" i="20"/>
  <c r="AD3895" i="20"/>
  <c r="AB3894" i="20"/>
  <c r="AH3894" i="20"/>
  <c r="AD3893" i="20"/>
  <c r="Z3892" i="20"/>
  <c r="AD3891" i="20"/>
  <c r="AB3890" i="20"/>
  <c r="AH3890" i="20"/>
  <c r="AD3889" i="20"/>
  <c r="Z3888" i="20"/>
  <c r="AD3887" i="20"/>
  <c r="AB3886" i="20"/>
  <c r="AH3886" i="20"/>
  <c r="AD3885" i="20"/>
  <c r="AD3884" i="20"/>
  <c r="AD3883" i="20"/>
  <c r="AB3882" i="20"/>
  <c r="AH3882" i="20"/>
  <c r="AD3881" i="20"/>
  <c r="AD3879" i="20"/>
  <c r="AD3878" i="20"/>
  <c r="AD3877" i="20"/>
  <c r="AH3876" i="20"/>
  <c r="AD3875" i="20"/>
  <c r="AD3874" i="20"/>
  <c r="AD3873" i="20"/>
  <c r="AB3872" i="20"/>
  <c r="AH3872" i="20"/>
  <c r="AD3871" i="20"/>
  <c r="AB3868" i="20"/>
  <c r="AH3868" i="20"/>
  <c r="AD3867" i="20"/>
  <c r="Z3866" i="20"/>
  <c r="AD3865" i="20"/>
  <c r="AB3864" i="20"/>
  <c r="AH3864" i="20"/>
  <c r="AD3863" i="20"/>
  <c r="AD3862" i="20"/>
  <c r="AD3861" i="20"/>
  <c r="AB3860" i="20"/>
  <c r="AH3860" i="20"/>
  <c r="AD3859" i="20"/>
  <c r="Z3858" i="20"/>
  <c r="AD3857" i="20"/>
  <c r="AB3856" i="20"/>
  <c r="AH3856" i="20"/>
  <c r="AD3855" i="20"/>
  <c r="AD3854" i="20"/>
  <c r="AD3853" i="20"/>
  <c r="AB3852" i="20"/>
  <c r="AH3852" i="20"/>
  <c r="AD3851" i="20"/>
  <c r="Z3850" i="20"/>
  <c r="AD3849" i="20"/>
  <c r="AB3848" i="20"/>
  <c r="AH3848" i="20"/>
  <c r="AD3847" i="20"/>
  <c r="AD3846" i="20"/>
  <c r="AD3845" i="20"/>
  <c r="AB3844" i="20"/>
  <c r="AH3844" i="20"/>
  <c r="AD3843" i="20"/>
  <c r="Z3842" i="20"/>
  <c r="AD3841" i="20"/>
  <c r="AB3840" i="20"/>
  <c r="AH3840" i="20"/>
  <c r="AD3839" i="20"/>
  <c r="AD3838" i="20"/>
  <c r="AD3837" i="20"/>
  <c r="AB3836" i="20"/>
  <c r="AH3836" i="20"/>
  <c r="AD3835" i="20"/>
  <c r="Z3834" i="20"/>
  <c r="AD3833" i="20"/>
  <c r="AB3832" i="20"/>
  <c r="AH3832" i="20"/>
  <c r="AD3831" i="20"/>
  <c r="AD3830" i="20"/>
  <c r="AD3829" i="20"/>
  <c r="AB3828" i="20"/>
  <c r="AH3828" i="20"/>
  <c r="AD3827" i="20"/>
  <c r="Z3826" i="20"/>
  <c r="AD3825" i="20"/>
  <c r="AB3824" i="20"/>
  <c r="AH3824" i="20"/>
  <c r="AD3823" i="20"/>
  <c r="AD3822" i="20"/>
  <c r="AD3821" i="20"/>
  <c r="AB3820" i="20"/>
  <c r="AH3820" i="20"/>
  <c r="AD3819" i="20"/>
  <c r="Z3818" i="20"/>
  <c r="AD3817" i="20"/>
  <c r="AB3816" i="20"/>
  <c r="AH3816" i="20"/>
  <c r="AD3815" i="20"/>
  <c r="AD3814" i="20"/>
  <c r="AD3813" i="20"/>
  <c r="AB3812" i="20"/>
  <c r="AH3812" i="20"/>
  <c r="AD3811" i="20"/>
  <c r="Z3810" i="20"/>
  <c r="AD3809" i="20"/>
  <c r="AB3808" i="20"/>
  <c r="AH3808" i="20"/>
  <c r="AD3807" i="20"/>
  <c r="AD3806" i="20"/>
  <c r="AD3805" i="20"/>
  <c r="AB3804" i="20"/>
  <c r="AH3804" i="20"/>
  <c r="AD3803" i="20"/>
  <c r="Z3802" i="20"/>
  <c r="AD3801" i="20"/>
  <c r="AB3800" i="20"/>
  <c r="AH3800" i="20"/>
  <c r="AD3799" i="20"/>
  <c r="AD3798" i="20"/>
  <c r="AD3797" i="20"/>
  <c r="AB3796" i="20"/>
  <c r="AH3796" i="20"/>
  <c r="AD3795" i="20"/>
  <c r="Z3794" i="20"/>
  <c r="AD3793" i="20"/>
  <c r="AB3792" i="20"/>
  <c r="AH3792" i="20"/>
  <c r="AD3791" i="20"/>
  <c r="AD3790" i="20"/>
  <c r="AD3789" i="20"/>
  <c r="AB3788" i="20"/>
  <c r="AH3788" i="20"/>
  <c r="AD3787" i="20"/>
  <c r="Z3786" i="20"/>
  <c r="AD3785" i="20"/>
  <c r="AB3784" i="20"/>
  <c r="AH3784" i="20"/>
  <c r="AD3783" i="20"/>
  <c r="AD3782" i="20"/>
  <c r="AD3781" i="20"/>
  <c r="AB3780" i="20"/>
  <c r="AH3780" i="20"/>
  <c r="AD3779" i="20"/>
  <c r="Z3778" i="20"/>
  <c r="AD3777" i="20"/>
  <c r="AB3776" i="20"/>
  <c r="AH3776" i="20"/>
  <c r="AD3775" i="20"/>
  <c r="AD3774" i="20"/>
  <c r="AD3773" i="20"/>
  <c r="AB3772" i="20"/>
  <c r="AH3772" i="20"/>
  <c r="AD3771" i="20"/>
  <c r="Z3770" i="20"/>
  <c r="AD3769" i="20"/>
  <c r="AB3768" i="20"/>
  <c r="AH3768" i="20"/>
  <c r="AD3767" i="20"/>
  <c r="AD3766" i="20"/>
  <c r="AD3765" i="20"/>
  <c r="AB3764" i="20"/>
  <c r="AH3764" i="20"/>
  <c r="AD3763" i="20"/>
  <c r="Z3762" i="20"/>
  <c r="AD3761" i="20"/>
  <c r="AB3760" i="20"/>
  <c r="AH3760" i="20"/>
  <c r="AD3759" i="20"/>
  <c r="AD3758" i="20"/>
  <c r="AD3757" i="20"/>
  <c r="AB3756" i="20"/>
  <c r="AH3756" i="20"/>
  <c r="AD3755" i="20"/>
  <c r="Z3754" i="20"/>
  <c r="AB3752" i="20"/>
  <c r="AH3752" i="20"/>
  <c r="AD3751" i="20"/>
  <c r="AD3750" i="20"/>
  <c r="AH3750" i="20"/>
  <c r="AD3749" i="20"/>
  <c r="Z3748" i="20"/>
  <c r="AD3747" i="20"/>
  <c r="AD3746" i="20"/>
  <c r="AH3746" i="20"/>
  <c r="AD3745" i="20"/>
  <c r="Z3744" i="20"/>
  <c r="AD3743" i="20"/>
  <c r="AB3742" i="20"/>
  <c r="AH3742" i="20"/>
  <c r="AD3741" i="20"/>
  <c r="Z3740" i="20"/>
  <c r="AD3739" i="20"/>
  <c r="AB3738" i="20"/>
  <c r="AH3738" i="20"/>
  <c r="AD3737" i="20"/>
  <c r="Z3736" i="20"/>
  <c r="AD3735" i="20"/>
  <c r="AB3734" i="20"/>
  <c r="AH3734" i="20"/>
  <c r="AD3733" i="20"/>
  <c r="Z3732" i="20"/>
  <c r="AD3731" i="20"/>
  <c r="Z3730" i="20"/>
  <c r="AD3729" i="20"/>
  <c r="Z3728" i="20"/>
  <c r="AD3727" i="20"/>
  <c r="AD3726" i="20"/>
  <c r="AH3726" i="20"/>
  <c r="AD3725" i="20"/>
  <c r="Z3724" i="20"/>
  <c r="AD3723" i="20"/>
  <c r="AD3722" i="20"/>
  <c r="AH3722" i="20"/>
  <c r="AD3721" i="20"/>
  <c r="Z3720" i="20"/>
  <c r="AD3719" i="20"/>
  <c r="AD3718" i="20"/>
  <c r="AH3718" i="20"/>
  <c r="AD3717" i="20"/>
  <c r="Z3716" i="20"/>
  <c r="AD3715" i="20"/>
  <c r="AD3714" i="20"/>
  <c r="AH3714" i="20"/>
  <c r="AD3713" i="20"/>
  <c r="Z3712" i="20"/>
  <c r="AD3711" i="20"/>
  <c r="AD3710" i="20"/>
  <c r="AH3710" i="20"/>
  <c r="AD3709" i="20"/>
  <c r="Z3708" i="20"/>
  <c r="AD3707" i="20"/>
  <c r="AD3706" i="20"/>
  <c r="AH3706" i="20"/>
  <c r="AD3705" i="20"/>
  <c r="Z3704" i="20"/>
  <c r="AD3703" i="20"/>
  <c r="AD3702" i="20"/>
  <c r="AH3702" i="20"/>
  <c r="AD3701" i="20"/>
  <c r="Z3700" i="20"/>
  <c r="AD3699" i="20"/>
  <c r="AD3698" i="20"/>
  <c r="AH3698" i="20"/>
  <c r="AD3697" i="20"/>
  <c r="Z3696" i="20"/>
  <c r="AD3695" i="20"/>
  <c r="AD3694" i="20"/>
  <c r="AH3694" i="20"/>
  <c r="AD3693" i="20"/>
  <c r="Z3692" i="20"/>
  <c r="AD3691" i="20"/>
  <c r="AD3690" i="20"/>
  <c r="AH3690" i="20"/>
  <c r="AD3689" i="20"/>
  <c r="Z3688" i="20"/>
  <c r="AD3687" i="20"/>
  <c r="AD3686" i="20"/>
  <c r="AH3686" i="20"/>
  <c r="AD3685" i="20"/>
  <c r="Z3684" i="20"/>
  <c r="AD3683" i="20"/>
  <c r="AB3682" i="20"/>
  <c r="AH3682" i="20"/>
  <c r="AD3681" i="20"/>
  <c r="Z3680" i="20"/>
  <c r="AD3679" i="20"/>
  <c r="AB3678" i="20"/>
  <c r="AH3678" i="20"/>
  <c r="AD3677" i="20"/>
  <c r="Z3676" i="20"/>
  <c r="AD3675" i="20"/>
  <c r="AB3674" i="20"/>
  <c r="AH3674" i="20"/>
  <c r="AD3673" i="20"/>
  <c r="Z3672" i="20"/>
  <c r="AD3671" i="20"/>
  <c r="AB3670" i="20"/>
  <c r="AH3670" i="20"/>
  <c r="AD3669" i="20"/>
  <c r="Z3668" i="20"/>
  <c r="AD3667" i="20"/>
  <c r="AB3666" i="20"/>
  <c r="AH3666" i="20"/>
  <c r="AD3665" i="20"/>
  <c r="Z3664" i="20"/>
  <c r="AD3663" i="20"/>
  <c r="AB3662" i="20"/>
  <c r="AH3662" i="20"/>
  <c r="AD3661" i="20"/>
  <c r="Z3660" i="20"/>
  <c r="AD3659" i="20"/>
  <c r="AB3658" i="20"/>
  <c r="AH3658" i="20"/>
  <c r="AD3657" i="20"/>
  <c r="Z3656" i="20"/>
  <c r="AD3655" i="20"/>
  <c r="AB3654" i="20"/>
  <c r="AH3654" i="20"/>
  <c r="AD3653" i="20"/>
  <c r="Z3652" i="20"/>
  <c r="AD3651" i="20"/>
  <c r="AB3650" i="20"/>
  <c r="AH3650" i="20"/>
  <c r="AD3649" i="20"/>
  <c r="Z3648" i="20"/>
  <c r="AD3647" i="20"/>
  <c r="AB3646" i="20"/>
  <c r="AH3646" i="20"/>
  <c r="AD3645" i="20"/>
  <c r="Z3644" i="20"/>
  <c r="AD3643" i="20"/>
  <c r="AB3642" i="20"/>
  <c r="AH3642" i="20"/>
  <c r="AD3641" i="20"/>
  <c r="Z3640" i="20"/>
  <c r="AD3639" i="20"/>
  <c r="AB3638" i="20"/>
  <c r="AH3638" i="20"/>
  <c r="AD3637" i="20"/>
  <c r="Z3636" i="20"/>
  <c r="AD3635" i="20"/>
  <c r="AB3634" i="20"/>
  <c r="AH3634" i="20"/>
  <c r="AD3633" i="20"/>
  <c r="Z3632" i="20"/>
  <c r="AD3631" i="20"/>
  <c r="AB3630" i="20"/>
  <c r="AH3630" i="20"/>
  <c r="AD3629" i="20"/>
  <c r="AD3628" i="20"/>
  <c r="AD3627" i="20"/>
  <c r="Z3626" i="20"/>
  <c r="AD3625" i="20"/>
  <c r="AD3624" i="20"/>
  <c r="AH3624" i="20"/>
  <c r="AC3623" i="20"/>
  <c r="Z3622" i="20"/>
  <c r="AD3621" i="20"/>
  <c r="AD3620" i="20"/>
  <c r="AH3620" i="20"/>
  <c r="AD3619" i="20"/>
  <c r="Z3618" i="20"/>
  <c r="AD3617" i="20"/>
  <c r="AD3616" i="20"/>
  <c r="AH3616" i="20"/>
  <c r="AD3615" i="20"/>
  <c r="Z3614" i="20"/>
  <c r="AD3613" i="20"/>
  <c r="AD3612" i="20"/>
  <c r="AH3612" i="20"/>
  <c r="Z3610" i="20"/>
  <c r="AD3609" i="20"/>
  <c r="AD3608" i="20"/>
  <c r="AH3608" i="20"/>
  <c r="AD3607" i="20"/>
  <c r="Z3606" i="20"/>
  <c r="AD3605" i="20"/>
  <c r="AD3604" i="20"/>
  <c r="AH3604" i="20"/>
  <c r="AD3603" i="20"/>
  <c r="AD3602" i="20"/>
  <c r="AD3601" i="20"/>
  <c r="AD3600" i="20"/>
  <c r="AD3599" i="20"/>
  <c r="AD3598" i="20"/>
  <c r="AD3597" i="20"/>
  <c r="AD3596" i="20"/>
  <c r="AD3595" i="20"/>
  <c r="AD3594" i="20"/>
  <c r="AD3593" i="20"/>
  <c r="AD3592" i="20"/>
  <c r="AD3591" i="20"/>
  <c r="AD3590" i="20"/>
  <c r="AD3589" i="20"/>
  <c r="AD3588" i="20"/>
  <c r="AD3587" i="20"/>
  <c r="AD3586" i="20"/>
  <c r="AD3585" i="20"/>
  <c r="AD3584" i="20"/>
  <c r="AD3583" i="20"/>
  <c r="AD3582" i="20"/>
  <c r="AD3581" i="20"/>
  <c r="AD3580" i="20"/>
  <c r="AD3579" i="20"/>
  <c r="AD3578" i="20"/>
  <c r="AD3577" i="20"/>
  <c r="AD3576" i="20"/>
  <c r="AD3575" i="20"/>
  <c r="AD3574" i="20"/>
  <c r="AD3573" i="20"/>
  <c r="AD3572" i="20"/>
  <c r="AD3571" i="20"/>
  <c r="AD3570" i="20"/>
  <c r="Z3569" i="20"/>
  <c r="AD3568" i="20"/>
  <c r="AD3567" i="20"/>
  <c r="AH3567" i="20"/>
  <c r="AD3566" i="20"/>
  <c r="Z3565" i="20"/>
  <c r="AD3564" i="20"/>
  <c r="AD3563" i="20"/>
  <c r="AH3563" i="20"/>
  <c r="AD3562" i="20"/>
  <c r="Z3561" i="20"/>
  <c r="AD3560" i="20"/>
  <c r="AD3559" i="20"/>
  <c r="AH3559" i="20"/>
  <c r="AD3558" i="20"/>
  <c r="Z3557" i="20"/>
  <c r="AD3556" i="20"/>
  <c r="AD3555" i="20"/>
  <c r="AH3555" i="20"/>
  <c r="AD3554" i="20"/>
  <c r="Z3553" i="20"/>
  <c r="AD3552" i="20"/>
  <c r="AD3551" i="20"/>
  <c r="AH3551" i="20"/>
  <c r="AD3550" i="20"/>
  <c r="Z3549" i="20"/>
  <c r="AD3548" i="20"/>
  <c r="AD3547" i="20"/>
  <c r="AH3547" i="20"/>
  <c r="AD3546" i="20"/>
  <c r="Z3545" i="20"/>
  <c r="AD3544" i="20"/>
  <c r="AD3543" i="20"/>
  <c r="AH3543" i="20"/>
  <c r="AD3542" i="20"/>
  <c r="Z3541" i="20"/>
  <c r="AD3540" i="20"/>
  <c r="AD3539" i="20"/>
  <c r="AD3538" i="20"/>
  <c r="AD3537" i="20"/>
  <c r="AD3536" i="20"/>
  <c r="AD3535" i="20"/>
  <c r="AD3534" i="20"/>
  <c r="AD3533" i="20"/>
  <c r="AD3532" i="20"/>
  <c r="AD3531" i="20"/>
  <c r="AD3530" i="20"/>
  <c r="AD3529" i="20"/>
  <c r="AD3528" i="20"/>
  <c r="AD3527" i="20"/>
  <c r="AD3526" i="20"/>
  <c r="AD3525" i="20"/>
  <c r="AD3524" i="20"/>
  <c r="AD3523" i="20"/>
  <c r="AD3522" i="20"/>
  <c r="AD3521" i="20"/>
  <c r="AD3520" i="20"/>
  <c r="AD3519" i="20"/>
  <c r="AD3518" i="20"/>
  <c r="AD3517" i="20"/>
  <c r="AD3516" i="20"/>
  <c r="AD3515" i="20"/>
  <c r="AD3514" i="20"/>
  <c r="AD3513" i="20"/>
  <c r="AD3512" i="20"/>
  <c r="AD3511" i="20"/>
  <c r="AD3510" i="20"/>
  <c r="AD3509" i="20"/>
  <c r="AD3508" i="20"/>
  <c r="AD3507" i="20"/>
  <c r="AD3506" i="20"/>
  <c r="AD3505" i="20"/>
  <c r="AD3504" i="20"/>
  <c r="AD3503" i="20"/>
  <c r="AD3502" i="20"/>
  <c r="AD3501" i="20"/>
  <c r="AD3500" i="20"/>
  <c r="AD3499" i="20"/>
  <c r="AD3498" i="20"/>
  <c r="AD3497" i="20"/>
  <c r="AD3496" i="20"/>
  <c r="AD3495" i="20"/>
  <c r="AD3494" i="20"/>
  <c r="AD3493" i="20"/>
  <c r="AD3492" i="20"/>
  <c r="AD3491" i="20"/>
  <c r="AD3490" i="20"/>
  <c r="AD3489" i="20"/>
  <c r="AD3488" i="20"/>
  <c r="AD3487" i="20"/>
  <c r="AD3486" i="20"/>
  <c r="AD3485" i="20"/>
  <c r="AD3484" i="20"/>
  <c r="AD3483" i="20"/>
  <c r="AD3482" i="20"/>
  <c r="AD3481" i="20"/>
  <c r="AD3480" i="20"/>
  <c r="AD3479" i="20"/>
  <c r="AD3478" i="20"/>
  <c r="AD3477" i="20"/>
  <c r="AD3476" i="20"/>
  <c r="AD3475" i="20"/>
  <c r="AD3474" i="20"/>
  <c r="AD3473" i="20"/>
  <c r="AD3472" i="20"/>
  <c r="AD3471" i="20"/>
  <c r="AD3470" i="20"/>
  <c r="AB3469" i="20"/>
  <c r="AH3469" i="20"/>
  <c r="AD3468" i="20"/>
  <c r="Z3467" i="20"/>
  <c r="AD3466" i="20"/>
  <c r="AB3465" i="20"/>
  <c r="AH3465" i="20"/>
  <c r="AD3464" i="20"/>
  <c r="AD3463" i="20"/>
  <c r="AD3462" i="20"/>
  <c r="AB3461" i="20"/>
  <c r="AH3461" i="20"/>
  <c r="AD3460" i="20"/>
  <c r="Z3459" i="20"/>
  <c r="AD3458" i="20"/>
  <c r="AB3457" i="20"/>
  <c r="AH3457" i="20"/>
  <c r="AD3456" i="20"/>
  <c r="AD3455" i="20"/>
  <c r="AD3454" i="20"/>
  <c r="AB3453" i="20"/>
  <c r="AH3453" i="20"/>
  <c r="AD3452" i="20"/>
  <c r="Z3451" i="20"/>
  <c r="AD3450" i="20"/>
  <c r="AB3449" i="20"/>
  <c r="AH3449" i="20"/>
  <c r="AD3448" i="20"/>
  <c r="AD3447" i="20"/>
  <c r="AD3446" i="20"/>
  <c r="AB3445" i="20"/>
  <c r="AH3445" i="20"/>
  <c r="AD3444" i="20"/>
  <c r="Z3443" i="20"/>
  <c r="AD3442" i="20"/>
  <c r="AB3441" i="20"/>
  <c r="AH3441" i="20"/>
  <c r="AD3440" i="20"/>
  <c r="AD3439" i="20"/>
  <c r="AD3438" i="20"/>
  <c r="AB3437" i="20"/>
  <c r="AH3437" i="20"/>
  <c r="AD3436" i="20"/>
  <c r="Z3435" i="20"/>
  <c r="AD3434" i="20"/>
  <c r="AB3433" i="20"/>
  <c r="AH3433" i="20"/>
  <c r="AD3432" i="20"/>
  <c r="Z3431" i="20"/>
  <c r="AD3430" i="20"/>
  <c r="AB3429" i="20"/>
  <c r="AH3429" i="20"/>
  <c r="AD3428" i="20"/>
  <c r="Z3427" i="20"/>
  <c r="AD3426" i="20"/>
  <c r="AB3425" i="20"/>
  <c r="AH3425" i="20"/>
  <c r="AD3424" i="20"/>
  <c r="Z3423" i="20"/>
  <c r="AD3422" i="20"/>
  <c r="AB3421" i="20"/>
  <c r="AH3421" i="20"/>
  <c r="AD3420" i="20"/>
  <c r="Z3419" i="20"/>
  <c r="AD3418" i="20"/>
  <c r="AB3417" i="20"/>
  <c r="AH3417" i="20"/>
  <c r="AD3416" i="20"/>
  <c r="AD3415" i="20"/>
  <c r="AD3414" i="20"/>
  <c r="AB3413" i="20"/>
  <c r="AH3413" i="20"/>
  <c r="AD3412" i="20"/>
  <c r="Z3411" i="20"/>
  <c r="AD3410" i="20"/>
  <c r="AB3409" i="20"/>
  <c r="AH3409" i="20"/>
  <c r="AD3408" i="20"/>
  <c r="AD3407" i="20"/>
  <c r="AD3406" i="20"/>
  <c r="AB3405" i="20"/>
  <c r="AH3405" i="20"/>
  <c r="AD3404" i="20"/>
  <c r="Z3403" i="20"/>
  <c r="AD3402" i="20"/>
  <c r="AB3401" i="20"/>
  <c r="AH3401" i="20"/>
  <c r="AD3400" i="20"/>
  <c r="Z3399" i="20"/>
  <c r="AD3398" i="20"/>
  <c r="AB3397" i="20"/>
  <c r="AH3397" i="20"/>
  <c r="AD3396" i="20"/>
  <c r="Z3395" i="20"/>
  <c r="AD3394" i="20"/>
  <c r="AB3393" i="20"/>
  <c r="AH3393" i="20"/>
  <c r="AD3392" i="20"/>
  <c r="Z3391" i="20"/>
  <c r="AD3390" i="20"/>
  <c r="AB3389" i="20"/>
  <c r="AH3389" i="20"/>
  <c r="AD3388" i="20"/>
  <c r="Z3387" i="20"/>
  <c r="AD3386" i="20"/>
  <c r="AB3385" i="20"/>
  <c r="AH3385" i="20"/>
  <c r="AD3384" i="20"/>
  <c r="Z3383" i="20"/>
  <c r="AD3382" i="20"/>
  <c r="AB3381" i="20"/>
  <c r="AH3381" i="20"/>
  <c r="AD3380" i="20"/>
  <c r="Z3379" i="20"/>
  <c r="AD3378" i="20"/>
  <c r="AB3377" i="20"/>
  <c r="AH3377" i="20"/>
  <c r="AD3376" i="20"/>
  <c r="Z3375" i="20"/>
  <c r="AD3374" i="20"/>
  <c r="AB3373" i="20"/>
  <c r="AH3373" i="20"/>
  <c r="AD3372" i="20"/>
  <c r="Z3371" i="20"/>
  <c r="AD3370" i="20"/>
  <c r="AB3369" i="20"/>
  <c r="AH3369" i="20"/>
  <c r="AD3368" i="20"/>
  <c r="Z3367" i="20"/>
  <c r="AD3366" i="20"/>
  <c r="AB3365" i="20"/>
  <c r="AH3365" i="20"/>
  <c r="AD3364" i="20"/>
  <c r="Z3363" i="20"/>
  <c r="AD3362" i="20"/>
  <c r="AB3361" i="20"/>
  <c r="AH3361" i="20"/>
  <c r="AD3360" i="20"/>
  <c r="Z3359" i="20"/>
  <c r="AD3358" i="20"/>
  <c r="AB3357" i="20"/>
  <c r="AH3357" i="20"/>
  <c r="AD3356" i="20"/>
  <c r="Z3355" i="20"/>
  <c r="AD3354" i="20"/>
  <c r="AB3353" i="20"/>
  <c r="AH3353" i="20"/>
  <c r="AD3352" i="20"/>
  <c r="Z3351" i="20"/>
  <c r="AD3350" i="20"/>
  <c r="AB3349" i="20"/>
  <c r="AH3349" i="20"/>
  <c r="AD3348" i="20"/>
  <c r="Z3347" i="20"/>
  <c r="AD3346" i="20"/>
  <c r="AB3345" i="20"/>
  <c r="AH3345" i="20"/>
  <c r="AD3344" i="20"/>
  <c r="Z3343" i="20"/>
  <c r="AD3342" i="20"/>
  <c r="AB3341" i="20"/>
  <c r="AH3341" i="20"/>
  <c r="AD3340" i="20"/>
  <c r="Z3339" i="20"/>
  <c r="AD3338" i="20"/>
  <c r="AB3337" i="20"/>
  <c r="AH3337" i="20"/>
  <c r="AD3336" i="20"/>
  <c r="Z3335" i="20"/>
  <c r="AD3334" i="20"/>
  <c r="AB3333" i="20"/>
  <c r="AH3333" i="20"/>
  <c r="AD3332" i="20"/>
  <c r="Z3331" i="20"/>
  <c r="AD3330" i="20"/>
  <c r="AB3329" i="20"/>
  <c r="AH3329" i="20"/>
  <c r="AD3328" i="20"/>
  <c r="Z3327" i="20"/>
  <c r="AD3326" i="20"/>
  <c r="AB3325" i="20"/>
  <c r="AH3325" i="20"/>
  <c r="AD3324" i="20"/>
  <c r="Z3323" i="20"/>
  <c r="AD3322" i="20"/>
  <c r="AB3321" i="20"/>
  <c r="AH3321" i="20"/>
  <c r="AD3320" i="20"/>
  <c r="Z3319" i="20"/>
  <c r="AD3318" i="20"/>
  <c r="AB3317" i="20"/>
  <c r="AH3317" i="20"/>
  <c r="AD3316" i="20"/>
  <c r="Z3315" i="20"/>
  <c r="AD3314" i="20"/>
  <c r="AB3313" i="20"/>
  <c r="AH3313" i="20"/>
  <c r="AD3312" i="20"/>
  <c r="AD3311" i="20"/>
  <c r="AB3309" i="20"/>
  <c r="AH3309" i="20"/>
  <c r="AD3308" i="20"/>
  <c r="Z3307" i="20"/>
  <c r="AD3306" i="20"/>
  <c r="AB3305" i="20"/>
  <c r="AH3305" i="20"/>
  <c r="AD3304" i="20"/>
  <c r="Z3303" i="20"/>
  <c r="AD3302" i="20"/>
  <c r="AB3301" i="20"/>
  <c r="AH3301" i="20"/>
  <c r="AD3300" i="20"/>
  <c r="Z3299" i="20"/>
  <c r="AD3298" i="20"/>
  <c r="AB3297" i="20"/>
  <c r="AH3297" i="20"/>
  <c r="AD3296" i="20"/>
  <c r="Z3295" i="20"/>
  <c r="AD3294" i="20"/>
  <c r="AB3293" i="20"/>
  <c r="AH3293" i="20"/>
  <c r="AD3292" i="20"/>
  <c r="Z3291" i="20"/>
  <c r="AD3290" i="20"/>
  <c r="AB3289" i="20"/>
  <c r="AH3289" i="20"/>
  <c r="AD3288" i="20"/>
  <c r="Z3287" i="20"/>
  <c r="AD3286" i="20"/>
  <c r="AB3285" i="20"/>
  <c r="AH3285" i="20"/>
  <c r="AD3284" i="20"/>
  <c r="Z3283" i="20"/>
  <c r="AD3282" i="20"/>
  <c r="AB3281" i="20"/>
  <c r="AH3281" i="20"/>
  <c r="AD3280" i="20"/>
  <c r="Z3279" i="20"/>
  <c r="AD3278" i="20"/>
  <c r="AB3277" i="20"/>
  <c r="AH3277" i="20"/>
  <c r="AD3276" i="20"/>
  <c r="Z3275" i="20"/>
  <c r="AD3274" i="20"/>
  <c r="AB3273" i="20"/>
  <c r="AH3273" i="20"/>
  <c r="AD3272" i="20"/>
  <c r="Z3271" i="20"/>
  <c r="AD3270" i="20"/>
  <c r="AB3269" i="20"/>
  <c r="AH3269" i="20"/>
  <c r="AD3268" i="20"/>
  <c r="Z3267" i="20"/>
  <c r="AD3266" i="20"/>
  <c r="AB3265" i="20"/>
  <c r="AH3265" i="20"/>
  <c r="AD3264" i="20"/>
  <c r="Z3263" i="20"/>
  <c r="AD3262" i="20"/>
  <c r="AB3261" i="20"/>
  <c r="AH3261" i="20"/>
  <c r="AD3260" i="20"/>
  <c r="Z3259" i="20"/>
  <c r="AD3258" i="20"/>
  <c r="AB3257" i="20"/>
  <c r="AH3257" i="20"/>
  <c r="AD3256" i="20"/>
  <c r="Z3255" i="20"/>
  <c r="AD3254" i="20"/>
  <c r="AB3253" i="20"/>
  <c r="AH3253" i="20"/>
  <c r="AD3252" i="20"/>
  <c r="Z3251" i="20"/>
  <c r="AD3250" i="20"/>
  <c r="AB3249" i="20"/>
  <c r="AH3249" i="20"/>
  <c r="AD3248" i="20"/>
  <c r="Z3247" i="20"/>
  <c r="AD3246" i="20"/>
  <c r="AB3245" i="20"/>
  <c r="AH3245" i="20"/>
  <c r="AD3244" i="20"/>
  <c r="Z3243" i="20"/>
  <c r="AD3242" i="20"/>
  <c r="AB3241" i="20"/>
  <c r="AH3241" i="20"/>
  <c r="AD3240" i="20"/>
  <c r="Z3239" i="20"/>
  <c r="AD3238" i="20"/>
  <c r="AB3237" i="20"/>
  <c r="AH3237" i="20"/>
  <c r="AD3236" i="20"/>
  <c r="Z3235" i="20"/>
  <c r="AD3234" i="20"/>
  <c r="AB3233" i="20"/>
  <c r="AH3233" i="20"/>
  <c r="AD3232" i="20"/>
  <c r="Z3231" i="20"/>
  <c r="AD3230" i="20"/>
  <c r="AB3229" i="20"/>
  <c r="AH3229" i="20"/>
  <c r="AD3228" i="20"/>
  <c r="Z3227" i="20"/>
  <c r="AD3226" i="20"/>
  <c r="AB3225" i="20"/>
  <c r="AH3225" i="20"/>
  <c r="AD3224" i="20"/>
  <c r="Z3223" i="20"/>
  <c r="AD3222" i="20"/>
  <c r="AB3221" i="20"/>
  <c r="AH3221" i="20"/>
  <c r="AD3220" i="20"/>
  <c r="Z3219" i="20"/>
  <c r="AD3218" i="20"/>
  <c r="AB3217" i="20"/>
  <c r="AH3217" i="20"/>
  <c r="Z3215" i="20"/>
  <c r="AD3214" i="20"/>
  <c r="AB3213" i="20"/>
  <c r="AH3213" i="20"/>
  <c r="AD3212" i="20"/>
  <c r="Z3211" i="20"/>
  <c r="AD3210" i="20"/>
  <c r="AB3209" i="20"/>
  <c r="AH3209" i="20"/>
  <c r="AD3208" i="20"/>
  <c r="Z3207" i="20"/>
  <c r="AD3205" i="20"/>
  <c r="Z3204" i="20"/>
  <c r="AD3203" i="20"/>
  <c r="AH3202" i="20"/>
  <c r="AD3201" i="20"/>
  <c r="Z3200" i="20"/>
  <c r="AD3199" i="20"/>
  <c r="AH3198" i="20"/>
  <c r="AD3197" i="20"/>
  <c r="Z3196" i="20"/>
  <c r="AD3195" i="20"/>
  <c r="AH3194" i="20"/>
  <c r="AD3193" i="20"/>
  <c r="Z3192" i="20"/>
  <c r="AD3191" i="20"/>
  <c r="AH3190" i="20"/>
  <c r="AD3189" i="20"/>
  <c r="Z3188" i="20"/>
  <c r="AD3187" i="20"/>
  <c r="AH3186" i="20"/>
  <c r="AD3185" i="20"/>
  <c r="Z3184" i="20"/>
  <c r="AD3183" i="20"/>
  <c r="AH3182" i="20"/>
  <c r="AD3181" i="20"/>
  <c r="Z3180" i="20"/>
  <c r="AD3179" i="20"/>
  <c r="AH3178" i="20"/>
  <c r="AD3177" i="20"/>
  <c r="Z3176" i="20"/>
  <c r="AD3175" i="20"/>
  <c r="AH3174" i="20"/>
  <c r="AD3173" i="20"/>
  <c r="Z3172" i="20"/>
  <c r="AD3171" i="20"/>
  <c r="AH3170" i="20"/>
  <c r="AD3169" i="20"/>
  <c r="Z3168" i="20"/>
  <c r="AD3167" i="20"/>
  <c r="AH3166" i="20"/>
  <c r="AD3165" i="20"/>
  <c r="Z3164" i="20"/>
  <c r="AD3163" i="20"/>
  <c r="AH3162" i="20"/>
  <c r="AD3161" i="20"/>
  <c r="Z3160" i="20"/>
  <c r="AD3159" i="20"/>
  <c r="AH3158" i="20"/>
  <c r="AD3157" i="20"/>
  <c r="Z3156" i="20"/>
  <c r="AD3155" i="20"/>
  <c r="AH3154" i="20"/>
  <c r="AD3153" i="20"/>
  <c r="Z3152" i="20"/>
  <c r="AD3151" i="20"/>
  <c r="AH3150" i="20"/>
  <c r="AD3149" i="20"/>
  <c r="Z3148" i="20"/>
  <c r="AD3147" i="20"/>
  <c r="AH3146" i="20"/>
  <c r="AD3145" i="20"/>
  <c r="Z3144" i="20"/>
  <c r="AD3143" i="20"/>
  <c r="AH3142" i="20"/>
  <c r="AD3141" i="20"/>
  <c r="Z3140" i="20"/>
  <c r="AD3139" i="20"/>
  <c r="AH3138" i="20"/>
  <c r="AD3137" i="20"/>
  <c r="Z3136" i="20"/>
  <c r="AD3135" i="20"/>
  <c r="AH3134" i="20"/>
  <c r="AD3133" i="20"/>
  <c r="Z3132" i="20"/>
  <c r="AD3131" i="20"/>
  <c r="AH3130" i="20"/>
  <c r="AD3129" i="20"/>
  <c r="Z3128" i="20"/>
  <c r="AD3127" i="20"/>
  <c r="AH3126" i="20"/>
  <c r="AD3125" i="20"/>
  <c r="Z3124" i="20"/>
  <c r="AD3123" i="20"/>
  <c r="AH3122" i="20"/>
  <c r="AD3121" i="20"/>
  <c r="Z3120" i="20"/>
  <c r="AD3119" i="20"/>
  <c r="AH3118" i="20"/>
  <c r="AD3117" i="20"/>
  <c r="Z3116" i="20"/>
  <c r="AD3115" i="20"/>
  <c r="AH3114" i="20"/>
  <c r="AD3113" i="20"/>
  <c r="Z3112" i="20"/>
  <c r="AD3111" i="20"/>
  <c r="AH3110" i="20"/>
  <c r="AD3109" i="20"/>
  <c r="Z3108" i="20"/>
  <c r="AD3107" i="20"/>
  <c r="AH3106" i="20"/>
  <c r="AD3105" i="20"/>
  <c r="Z3104" i="20"/>
  <c r="AD3103" i="20"/>
  <c r="AH3102" i="20"/>
  <c r="AD3101" i="20"/>
  <c r="Z3100" i="20"/>
  <c r="AD3099" i="20"/>
  <c r="AH3098" i="20"/>
  <c r="AD3097" i="20"/>
  <c r="Z3096" i="20"/>
  <c r="AD3095" i="20"/>
  <c r="AH3094" i="20"/>
  <c r="AD3093" i="20"/>
  <c r="Z3092" i="20"/>
  <c r="AD3091" i="20"/>
  <c r="AH3090" i="20"/>
  <c r="AD3089" i="20"/>
  <c r="Z3088" i="20"/>
  <c r="AD3087" i="20"/>
  <c r="AH3086" i="20"/>
  <c r="AD3085" i="20"/>
  <c r="Z3084" i="20"/>
  <c r="AD3083" i="20"/>
  <c r="AH3082" i="20"/>
  <c r="AD3081" i="20"/>
  <c r="Z3080" i="20"/>
  <c r="AD3079" i="20"/>
  <c r="AH3078" i="20"/>
  <c r="AD3077" i="20"/>
  <c r="Z3076" i="20"/>
  <c r="AD3075" i="20"/>
  <c r="AH3074" i="20"/>
  <c r="AD3073" i="20"/>
  <c r="Z3072" i="20"/>
  <c r="AD3071" i="20"/>
  <c r="AH3070" i="20"/>
  <c r="AD3069" i="20"/>
  <c r="Z3068" i="20"/>
  <c r="AD3067" i="20"/>
  <c r="AH3066" i="20"/>
  <c r="AD3065" i="20"/>
  <c r="Z3064" i="20"/>
  <c r="AD3063" i="20"/>
  <c r="AH3062" i="20"/>
  <c r="AD3061" i="20"/>
  <c r="Z3060" i="20"/>
  <c r="AD3059" i="20"/>
  <c r="AH3058" i="20"/>
  <c r="AD3057" i="20"/>
  <c r="Z3056" i="20"/>
  <c r="AD3055" i="20"/>
  <c r="AH3054" i="20"/>
  <c r="AD3053" i="20"/>
  <c r="Z3052" i="20"/>
  <c r="AD3051" i="20"/>
  <c r="AH3050" i="20"/>
  <c r="AD3049" i="20"/>
  <c r="Z3048" i="20"/>
  <c r="AD3047" i="20"/>
  <c r="AH3046" i="20"/>
  <c r="AD3045" i="20"/>
  <c r="Z3044" i="20"/>
  <c r="AD3043" i="20"/>
  <c r="AH3042" i="20"/>
  <c r="AD3041" i="20"/>
  <c r="Z3040" i="20"/>
  <c r="AD3039" i="20"/>
  <c r="AH3038" i="20"/>
  <c r="AD3037" i="20"/>
  <c r="Z3036" i="20"/>
  <c r="AD3035" i="20"/>
  <c r="AH3034" i="20"/>
  <c r="AD3033" i="20"/>
  <c r="Z3032" i="20"/>
  <c r="AD3031" i="20"/>
  <c r="AH3030" i="20"/>
  <c r="AD3029" i="20"/>
  <c r="Z3028" i="20"/>
  <c r="AD3027" i="20"/>
  <c r="AH3026" i="20"/>
  <c r="AD3025" i="20"/>
  <c r="Z3024" i="20"/>
  <c r="AD3023" i="20"/>
  <c r="AH3022" i="20"/>
  <c r="AD3021" i="20"/>
  <c r="Z3020" i="20"/>
  <c r="AD3019" i="20"/>
  <c r="AH3018" i="20"/>
  <c r="AD3017" i="20"/>
  <c r="Z3016" i="20"/>
  <c r="AD3015" i="20"/>
  <c r="AH3014" i="20"/>
  <c r="AD3013" i="20"/>
  <c r="Z3012" i="20"/>
  <c r="AD3011" i="20"/>
  <c r="AH3010" i="20"/>
  <c r="AD3009" i="20"/>
  <c r="Z3008" i="20"/>
  <c r="AD3007" i="20"/>
  <c r="AH3006" i="20"/>
  <c r="AD3005" i="20"/>
  <c r="Z3004" i="20"/>
  <c r="AD3003" i="20"/>
  <c r="AH3002" i="20"/>
  <c r="AD3001" i="20"/>
  <c r="Z3000" i="20"/>
  <c r="AD2999" i="20"/>
  <c r="AH2998" i="20"/>
  <c r="AD2997" i="20"/>
  <c r="Z2996" i="20"/>
  <c r="AD2995" i="20"/>
  <c r="AH2994" i="20"/>
  <c r="AD2993" i="20"/>
  <c r="Z2992" i="20"/>
  <c r="AD2991" i="20"/>
  <c r="AH2990" i="20"/>
  <c r="AD2989" i="20"/>
  <c r="Z2988" i="20"/>
  <c r="AD2987" i="20"/>
  <c r="AH2986" i="20"/>
  <c r="AD2985" i="20"/>
  <c r="Z2984" i="20"/>
  <c r="AD2983" i="20"/>
  <c r="AH2982" i="20"/>
  <c r="AD2981" i="20"/>
  <c r="Z2980" i="20"/>
  <c r="AD2979" i="20"/>
  <c r="AH2978" i="20"/>
  <c r="AD2977" i="20"/>
  <c r="Z2976" i="20"/>
  <c r="AD2975" i="20"/>
  <c r="AH2974" i="20"/>
  <c r="AD2973" i="20"/>
  <c r="Z2972" i="20"/>
  <c r="AD2971" i="20"/>
  <c r="AH2970" i="20"/>
  <c r="AD2969" i="20"/>
  <c r="Z2968" i="20"/>
  <c r="AD2967" i="20"/>
  <c r="AH2966" i="20"/>
  <c r="AD2965" i="20"/>
  <c r="Z2964" i="20"/>
  <c r="AD2963" i="20"/>
  <c r="AH2962" i="20"/>
  <c r="AD2961" i="20"/>
  <c r="Z2960" i="20"/>
  <c r="AD2959" i="20"/>
  <c r="AH2958" i="20"/>
  <c r="AD2957" i="20"/>
  <c r="Z2956" i="20"/>
  <c r="AD2955" i="20"/>
  <c r="AH2954" i="20"/>
  <c r="AD2953" i="20"/>
  <c r="Z2952" i="20"/>
  <c r="AD2951" i="20"/>
  <c r="AH2950" i="20"/>
  <c r="AD2949" i="20"/>
  <c r="Z2948" i="20"/>
  <c r="AD2947" i="20"/>
  <c r="AH2946" i="20"/>
  <c r="AD2945" i="20"/>
  <c r="Z2944" i="20"/>
  <c r="AD2943" i="20"/>
  <c r="AH2942" i="20"/>
  <c r="AD2941" i="20"/>
  <c r="Z2940" i="20"/>
  <c r="AD2939" i="20"/>
  <c r="AH2938" i="20"/>
  <c r="AD2937" i="20"/>
  <c r="Z2936" i="20"/>
  <c r="AD2935" i="20"/>
  <c r="AH2934" i="20"/>
  <c r="AD2933" i="20"/>
  <c r="Z2932" i="20"/>
  <c r="AD2931" i="20"/>
  <c r="AH2930" i="20"/>
  <c r="AD2929" i="20"/>
  <c r="Z2928" i="20"/>
  <c r="AD2927" i="20"/>
  <c r="AH2926" i="20"/>
  <c r="AD2925" i="20"/>
  <c r="Z2924" i="20"/>
  <c r="AD2923" i="20"/>
  <c r="AH2922" i="20"/>
  <c r="AD2921" i="20"/>
  <c r="Z2920" i="20"/>
  <c r="AD2919" i="20"/>
  <c r="AH2918" i="20"/>
  <c r="AD2917" i="20"/>
  <c r="Z2916" i="20"/>
  <c r="AD2915" i="20"/>
  <c r="AH2914" i="20"/>
  <c r="AD2913" i="20"/>
  <c r="Z2912" i="20"/>
  <c r="AD2911" i="20"/>
  <c r="AH2910" i="20"/>
  <c r="Z2908" i="20"/>
  <c r="AD2907" i="20"/>
  <c r="AH2906" i="20"/>
  <c r="AD2905" i="20"/>
  <c r="Z2904" i="20"/>
  <c r="AD2903" i="20"/>
  <c r="AH2902" i="20"/>
  <c r="AD2901" i="20"/>
  <c r="Z2900" i="20"/>
  <c r="AD2899" i="20"/>
  <c r="AH2898" i="20"/>
  <c r="AD2897" i="20"/>
  <c r="Z2896" i="20"/>
  <c r="AD2895" i="20"/>
  <c r="AH2894" i="20"/>
  <c r="AD2893" i="20"/>
  <c r="Z2892" i="20"/>
  <c r="AD2891" i="20"/>
  <c r="AH2890" i="20"/>
  <c r="AD2889" i="20"/>
  <c r="Z2888" i="20"/>
  <c r="AD2887" i="20"/>
  <c r="AH2886" i="20"/>
  <c r="AD2885" i="20"/>
  <c r="Z2884" i="20"/>
  <c r="AD2883" i="20"/>
  <c r="AH2882" i="20"/>
  <c r="AD2881" i="20"/>
  <c r="Z2880" i="20"/>
  <c r="AD2879" i="20"/>
  <c r="AH2878" i="20"/>
  <c r="AD2877" i="20"/>
  <c r="Z2876" i="20"/>
  <c r="AD2875" i="20"/>
  <c r="AH2874" i="20"/>
  <c r="AD2873" i="20"/>
  <c r="Z2872" i="20"/>
  <c r="AD2871" i="20"/>
  <c r="AH2870" i="20"/>
  <c r="AD2869" i="20"/>
  <c r="Z2868" i="20"/>
  <c r="AD2867" i="20"/>
  <c r="AH2866" i="20"/>
  <c r="AD2865" i="20"/>
  <c r="Z2864" i="20"/>
  <c r="AD2863" i="20"/>
  <c r="AH2862" i="20"/>
  <c r="AD2861" i="20"/>
  <c r="Z2860" i="20"/>
  <c r="AD2859" i="20"/>
  <c r="AH2858" i="20"/>
  <c r="AD2857" i="20"/>
  <c r="Z2856" i="20"/>
  <c r="AD2855" i="20"/>
  <c r="AH2854" i="20"/>
  <c r="AD2853" i="20"/>
  <c r="Z2852" i="20"/>
  <c r="AD2851" i="20"/>
  <c r="AH2850" i="20"/>
  <c r="AD2849" i="20"/>
  <c r="Z2848" i="20"/>
  <c r="AD2847" i="20"/>
  <c r="AH2846" i="20"/>
  <c r="AD2845" i="20"/>
  <c r="Z2844" i="20"/>
  <c r="AD2843" i="20"/>
  <c r="AH2842" i="20"/>
  <c r="AD2841" i="20"/>
  <c r="Z2840" i="20"/>
  <c r="AD2839" i="20"/>
  <c r="AH2838" i="20"/>
  <c r="AD2837" i="20"/>
  <c r="Z2836" i="20"/>
  <c r="AD2835" i="20"/>
  <c r="AH2834" i="20"/>
  <c r="AD2833" i="20"/>
  <c r="Z2832" i="20"/>
  <c r="AD2831" i="20"/>
  <c r="AH2830" i="20"/>
  <c r="AD2829" i="20"/>
  <c r="Z2828" i="20"/>
  <c r="AD2827" i="20"/>
  <c r="AH2826" i="20"/>
  <c r="AD2825" i="20"/>
  <c r="Z2824" i="20"/>
  <c r="AD2823" i="20"/>
  <c r="AH2822" i="20"/>
  <c r="AD2821" i="20"/>
  <c r="Z2820" i="20"/>
  <c r="AD2819" i="20"/>
  <c r="AH2818" i="20"/>
  <c r="AD2817" i="20"/>
  <c r="Z2816" i="20"/>
  <c r="AD2815" i="20"/>
  <c r="AH2814" i="20"/>
  <c r="AD2813" i="20"/>
  <c r="Z2812" i="20"/>
  <c r="AD2811" i="20"/>
  <c r="AH2810" i="20"/>
  <c r="AD2809" i="20"/>
  <c r="Z2808" i="20"/>
  <c r="AD2807" i="20"/>
  <c r="AH2806" i="20"/>
  <c r="AD2805" i="20"/>
  <c r="Z2804" i="20"/>
  <c r="AD2803" i="20"/>
  <c r="AH2802" i="20"/>
  <c r="AD2801" i="20"/>
  <c r="Z2800" i="20"/>
  <c r="AD2799" i="20"/>
  <c r="AH2798" i="20"/>
  <c r="AD2797" i="20"/>
  <c r="Z2796" i="20"/>
  <c r="AD2795" i="20"/>
  <c r="AH2794" i="20"/>
  <c r="AD2793" i="20"/>
  <c r="Z2792" i="20"/>
  <c r="AD2791" i="20"/>
  <c r="AH2790" i="20"/>
  <c r="AD2789" i="20"/>
  <c r="Z2788" i="20"/>
  <c r="AD2787" i="20"/>
  <c r="AH2786" i="20"/>
  <c r="AD2785" i="20"/>
  <c r="Z2784" i="20"/>
  <c r="AD2783" i="20"/>
  <c r="AH2782" i="20"/>
  <c r="AD2781" i="20"/>
  <c r="Z2780" i="20"/>
  <c r="AD2779" i="20"/>
  <c r="AH2778" i="20"/>
  <c r="AD2777" i="20"/>
  <c r="Z2776" i="20"/>
  <c r="AD2775" i="20"/>
  <c r="AH2774" i="20"/>
  <c r="AD2773" i="20"/>
  <c r="Z2772" i="20"/>
  <c r="AD2771" i="20"/>
  <c r="AH2770" i="20"/>
  <c r="AD2769" i="20"/>
  <c r="Z2768" i="20"/>
  <c r="AD2767" i="20"/>
  <c r="AH2766" i="20"/>
  <c r="AD2765" i="20"/>
  <c r="Z2764" i="20"/>
  <c r="AD2763" i="20"/>
  <c r="AH2762" i="20"/>
  <c r="AD2761" i="20"/>
  <c r="Z2760" i="20"/>
  <c r="AD2759" i="20"/>
  <c r="AH2758" i="20"/>
  <c r="AD2757" i="20"/>
  <c r="Z2756" i="20"/>
  <c r="AD2755" i="20"/>
  <c r="AH2754" i="20"/>
  <c r="AD2753" i="20"/>
  <c r="Z2752" i="20"/>
  <c r="AD2751" i="20"/>
  <c r="AH2750" i="20"/>
  <c r="AD2749" i="20"/>
  <c r="Z2748" i="20"/>
  <c r="AD2747" i="20"/>
  <c r="AH2746" i="20"/>
  <c r="AD2745" i="20"/>
  <c r="Z2744" i="20"/>
  <c r="AD2743" i="20"/>
  <c r="AH2742" i="20"/>
  <c r="AD2741" i="20"/>
  <c r="Z2740" i="20"/>
  <c r="AD2739" i="20"/>
  <c r="AH2738" i="20"/>
  <c r="AD2737" i="20"/>
  <c r="Z2736" i="20"/>
  <c r="AD2735" i="20"/>
  <c r="AH2734" i="20"/>
  <c r="AD2733" i="20"/>
  <c r="Z2732" i="20"/>
  <c r="AD2731" i="20"/>
  <c r="AH2730" i="20"/>
  <c r="AD2729" i="20"/>
  <c r="Z2728" i="20"/>
  <c r="AD2727" i="20"/>
  <c r="AH2726" i="20"/>
  <c r="AD2725" i="20"/>
  <c r="Z2724" i="20"/>
  <c r="AD2723" i="20"/>
  <c r="AH2722" i="20"/>
  <c r="AD2721" i="20"/>
  <c r="Z2720" i="20"/>
  <c r="AD2719" i="20"/>
  <c r="AH2718" i="20"/>
  <c r="AD2717" i="20"/>
  <c r="Z2716" i="20"/>
  <c r="AD2715" i="20"/>
  <c r="AH2714" i="20"/>
  <c r="AD2713" i="20"/>
  <c r="Z2712" i="20"/>
  <c r="AD2711" i="20"/>
  <c r="AH2710" i="20"/>
  <c r="AD2709" i="20"/>
  <c r="Z2708" i="20"/>
  <c r="AD2707" i="20"/>
  <c r="AH2706" i="20"/>
  <c r="AD2705" i="20"/>
  <c r="Z2704" i="20"/>
  <c r="AD2703" i="20"/>
  <c r="AH2702" i="20"/>
  <c r="AD2701" i="20"/>
  <c r="Z2700" i="20"/>
  <c r="AD2699" i="20"/>
  <c r="AH2698" i="20"/>
  <c r="AD2697" i="20"/>
  <c r="Z2696" i="20"/>
  <c r="AD2695" i="20"/>
  <c r="AH2694" i="20"/>
  <c r="AD2693" i="20"/>
  <c r="Z2692" i="20"/>
  <c r="AD2691" i="20"/>
  <c r="AH2690" i="20"/>
  <c r="AD2689" i="20"/>
  <c r="Z2688" i="20"/>
  <c r="AD2687" i="20"/>
  <c r="AH2686" i="20"/>
  <c r="AD2685" i="20"/>
  <c r="Z2684" i="20"/>
  <c r="AD2683" i="20"/>
  <c r="AH2682" i="20"/>
  <c r="AD2681" i="20"/>
  <c r="Z2680" i="20"/>
  <c r="AD2679" i="20"/>
  <c r="AH2678" i="20"/>
  <c r="AD2677" i="20"/>
  <c r="Z2676" i="20"/>
  <c r="AD2675" i="20"/>
  <c r="AH2674" i="20"/>
  <c r="AD2673" i="20"/>
  <c r="Z2672" i="20"/>
  <c r="AD2671" i="20"/>
  <c r="AH2670" i="20"/>
  <c r="AD2669" i="20"/>
  <c r="Z2668" i="20"/>
  <c r="AD2667" i="20"/>
  <c r="AD2665" i="20"/>
  <c r="Z2664" i="20"/>
  <c r="AD2663" i="20"/>
  <c r="AD2662" i="20"/>
  <c r="AH2662" i="20"/>
  <c r="AD2661" i="20"/>
  <c r="Z2660" i="20"/>
  <c r="AD2659" i="20"/>
  <c r="AD2658" i="20"/>
  <c r="AH2658" i="20"/>
  <c r="AD2657" i="20"/>
  <c r="Z2656" i="20"/>
  <c r="AD2655" i="20"/>
  <c r="AD2654" i="20"/>
  <c r="AH2654" i="20"/>
  <c r="AD2653" i="20"/>
  <c r="Z2652" i="20"/>
  <c r="AD2651" i="20"/>
  <c r="AD2650" i="20"/>
  <c r="AH2650" i="20"/>
  <c r="AD2649" i="20"/>
  <c r="Z2648" i="20"/>
  <c r="AD2647" i="20"/>
  <c r="AD2646" i="20"/>
  <c r="AH2646" i="20"/>
  <c r="AD2645" i="20"/>
  <c r="Z2644" i="20"/>
  <c r="AD2643" i="20"/>
  <c r="AD2642" i="20"/>
  <c r="AH2642" i="20"/>
  <c r="AD2641" i="20"/>
  <c r="Z2640" i="20"/>
  <c r="AD2639" i="20"/>
  <c r="AD2638" i="20"/>
  <c r="AH2638" i="20"/>
  <c r="AD2637" i="20"/>
  <c r="Z2636" i="20"/>
  <c r="AD2635" i="20"/>
  <c r="AD2634" i="20"/>
  <c r="AH2634" i="20"/>
  <c r="AD2633" i="20"/>
  <c r="Z2632" i="20"/>
  <c r="AD2631" i="20"/>
  <c r="AD2630" i="20"/>
  <c r="AH2630" i="20"/>
  <c r="AD2629" i="20"/>
  <c r="Z2628" i="20"/>
  <c r="AD2627" i="20"/>
  <c r="AD2626" i="20"/>
  <c r="AH2626" i="20"/>
  <c r="AD2625" i="20"/>
  <c r="Z2624" i="20"/>
  <c r="AD2623" i="20"/>
  <c r="AD2622" i="20"/>
  <c r="AH2622" i="20"/>
  <c r="AD2621" i="20"/>
  <c r="Z2620" i="20"/>
  <c r="AD2619" i="20"/>
  <c r="AD2618" i="20"/>
  <c r="AH2618" i="20"/>
  <c r="AD2617" i="20"/>
  <c r="Z2616" i="20"/>
  <c r="AD2615" i="20"/>
  <c r="AD2614" i="20"/>
  <c r="AH2614" i="20"/>
  <c r="AD2613" i="20"/>
  <c r="Z2612" i="20"/>
  <c r="AD2611" i="20"/>
  <c r="AD2610" i="20"/>
  <c r="AH2610" i="20"/>
  <c r="AD2609" i="20"/>
  <c r="Z2608" i="20"/>
  <c r="AD2606" i="20"/>
  <c r="AH2606" i="20"/>
  <c r="AD2605" i="20"/>
  <c r="Z2604" i="20"/>
  <c r="AD2603" i="20"/>
  <c r="AD2602" i="20"/>
  <c r="AH2602" i="20"/>
  <c r="AD2601" i="20"/>
  <c r="Z2600" i="20"/>
  <c r="AD2599" i="20"/>
  <c r="AD2598" i="20"/>
  <c r="AH2598" i="20"/>
  <c r="AD2597" i="20"/>
  <c r="Z2596" i="20"/>
  <c r="AD2595" i="20"/>
  <c r="AD2594" i="20"/>
  <c r="AH2594" i="20"/>
  <c r="AD2593" i="20"/>
  <c r="Z2592" i="20"/>
  <c r="AD2591" i="20"/>
  <c r="AD2590" i="20"/>
  <c r="AH2590" i="20"/>
  <c r="AD2589" i="20"/>
  <c r="Z2588" i="20"/>
  <c r="AD2587" i="20"/>
  <c r="AD2586" i="20"/>
  <c r="AH2586" i="20"/>
  <c r="AD2585" i="20"/>
  <c r="Z2584" i="20"/>
  <c r="AD2583" i="20"/>
  <c r="AD2582" i="20"/>
  <c r="AH2582" i="20"/>
  <c r="AD2581" i="20"/>
  <c r="Z2580" i="20"/>
  <c r="AD2579" i="20"/>
  <c r="AD2578" i="20"/>
  <c r="AH2578" i="20"/>
  <c r="AD2577" i="20"/>
  <c r="Z2576" i="20"/>
  <c r="AD2575" i="20"/>
  <c r="AD2574" i="20"/>
  <c r="AH2574" i="20"/>
  <c r="AD2573" i="20"/>
  <c r="Z2572" i="20"/>
  <c r="AD2571" i="20"/>
  <c r="AD2570" i="20"/>
  <c r="AH2570" i="20"/>
  <c r="AD2569" i="20"/>
  <c r="Z2568" i="20"/>
  <c r="AD2567" i="20"/>
  <c r="AD2566" i="20"/>
  <c r="AH2566" i="20"/>
  <c r="AD2565" i="20"/>
  <c r="Z2564" i="20"/>
  <c r="AD2563" i="20"/>
  <c r="AD2562" i="20"/>
  <c r="AH2562" i="20"/>
  <c r="AD2561" i="20"/>
  <c r="Z2560" i="20"/>
  <c r="AD2559" i="20"/>
  <c r="AD2558" i="20"/>
  <c r="AH2558" i="20"/>
  <c r="AD2557" i="20"/>
  <c r="Z2556" i="20"/>
  <c r="AD2555" i="20"/>
  <c r="AD2554" i="20"/>
  <c r="AH2554" i="20"/>
  <c r="AD2553" i="20"/>
  <c r="Z2552" i="20"/>
  <c r="AD2551" i="20"/>
  <c r="AD2550" i="20"/>
  <c r="AH2550" i="20"/>
  <c r="AD2549" i="20"/>
  <c r="Z2548" i="20"/>
  <c r="AD2547" i="20"/>
  <c r="AD2546" i="20"/>
  <c r="AH2546" i="20"/>
  <c r="AD2545" i="20"/>
  <c r="Z2544" i="20"/>
  <c r="AD2543" i="20"/>
  <c r="AD2542" i="20"/>
  <c r="AH2542" i="20"/>
  <c r="AD2541" i="20"/>
  <c r="AD2540" i="20"/>
  <c r="AD2539" i="20"/>
  <c r="AD2538" i="20"/>
  <c r="AH2538" i="20"/>
  <c r="AD2537" i="20"/>
  <c r="AD2536" i="20"/>
  <c r="AD2535" i="20"/>
  <c r="AD2534" i="20"/>
  <c r="AH2534" i="20"/>
  <c r="AD2533" i="20"/>
  <c r="Z2532" i="20"/>
  <c r="AD2531" i="20"/>
  <c r="AD2530" i="20"/>
  <c r="AH2530" i="20"/>
  <c r="AD2529" i="20"/>
  <c r="Z2528" i="20"/>
  <c r="AD2527" i="20"/>
  <c r="AD2526" i="20"/>
  <c r="AH2526" i="20"/>
  <c r="AD2525" i="20"/>
  <c r="Z2524" i="20"/>
  <c r="AD2523" i="20"/>
  <c r="AD2522" i="20"/>
  <c r="AH2522" i="20"/>
  <c r="AD2521" i="20"/>
  <c r="Z2520" i="20"/>
  <c r="AD2519" i="20"/>
  <c r="AD2518" i="20"/>
  <c r="AH2518" i="20"/>
  <c r="AD2517" i="20"/>
  <c r="Z2516" i="20"/>
  <c r="AD2515" i="20"/>
  <c r="AD2514" i="20"/>
  <c r="AH2514" i="20"/>
  <c r="AD2513" i="20"/>
  <c r="Z2512" i="20"/>
  <c r="AD2511" i="20"/>
  <c r="Z2510" i="20"/>
  <c r="AD2509" i="20"/>
  <c r="AH2508" i="20"/>
  <c r="AD2507" i="20"/>
  <c r="Z2506" i="20"/>
  <c r="AD2505" i="20"/>
  <c r="AH2504" i="20"/>
  <c r="AD2503" i="20"/>
  <c r="Z2502" i="20"/>
  <c r="AD2501" i="20"/>
  <c r="AH2500" i="20"/>
  <c r="AD2499" i="20"/>
  <c r="Z2498" i="20"/>
  <c r="AD2497" i="20"/>
  <c r="AH2496" i="20"/>
  <c r="AD2495" i="20"/>
  <c r="Z2494" i="20"/>
  <c r="AD2493" i="20"/>
  <c r="AH2492" i="20"/>
  <c r="AD2491" i="20"/>
  <c r="Z2490" i="20"/>
  <c r="AD2489" i="20"/>
  <c r="AH2488" i="20"/>
  <c r="AD2487" i="20"/>
  <c r="Z2486" i="20"/>
  <c r="AD2485" i="20"/>
  <c r="AH2484" i="20"/>
  <c r="AD2483" i="20"/>
  <c r="Z2482" i="20"/>
  <c r="AD2481" i="20"/>
  <c r="AH2480" i="20"/>
  <c r="AD2479" i="20"/>
  <c r="Z2478" i="20"/>
  <c r="AD2477" i="20"/>
  <c r="AH2476" i="20"/>
  <c r="AD2475" i="20"/>
  <c r="Z2474" i="20"/>
  <c r="AD2473" i="20"/>
  <c r="AH2472" i="20"/>
  <c r="AD2471" i="20"/>
  <c r="Z2470" i="20"/>
  <c r="AD2469" i="20"/>
  <c r="AH2468" i="20"/>
  <c r="AD2467" i="20"/>
  <c r="Z2466" i="20"/>
  <c r="AD2465" i="20"/>
  <c r="AH2464" i="20"/>
  <c r="AD2463" i="20"/>
  <c r="Z2462" i="20"/>
  <c r="AD2461" i="20"/>
  <c r="AH2460" i="20"/>
  <c r="AD2459" i="20"/>
  <c r="Z2458" i="20"/>
  <c r="AD2457" i="20"/>
  <c r="AH2456" i="20"/>
  <c r="AD2455" i="20"/>
  <c r="Z2454" i="20"/>
  <c r="AD2453" i="20"/>
  <c r="AH2452" i="20"/>
  <c r="AD2451" i="20"/>
  <c r="Z2450" i="20"/>
  <c r="AD2449" i="20"/>
  <c r="AH2448" i="20"/>
  <c r="AD2447" i="20"/>
  <c r="Z2446" i="20"/>
  <c r="AD2445" i="20"/>
  <c r="AH2444" i="20"/>
  <c r="AD2443" i="20"/>
  <c r="Z2442" i="20"/>
  <c r="AD2441" i="20"/>
  <c r="AH2440" i="20"/>
  <c r="AD2439" i="20"/>
  <c r="Z2438" i="20"/>
  <c r="AD2437" i="20"/>
  <c r="AH2436" i="20"/>
  <c r="AD2435" i="20"/>
  <c r="Z2434" i="20"/>
  <c r="AD2433" i="20"/>
  <c r="AH2432" i="20"/>
  <c r="AD2431" i="20"/>
  <c r="Z2430" i="20"/>
  <c r="AD2429" i="20"/>
  <c r="AH2428" i="20"/>
  <c r="AD2427" i="20"/>
  <c r="Z2426" i="20"/>
  <c r="AD2425" i="20"/>
  <c r="AH2424" i="20"/>
  <c r="AD2423" i="20"/>
  <c r="Z2422" i="20"/>
  <c r="AD2421" i="20"/>
  <c r="AH2420" i="20"/>
  <c r="AD2419" i="20"/>
  <c r="Z2418" i="20"/>
  <c r="AD2417" i="20"/>
  <c r="AH2416" i="20"/>
  <c r="AD2415" i="20"/>
  <c r="Z2414" i="20"/>
  <c r="AD2413" i="20"/>
  <c r="AB2412" i="20"/>
  <c r="AH2412" i="20"/>
  <c r="AD2411" i="20"/>
  <c r="AD2410" i="20"/>
  <c r="AD2409" i="20"/>
  <c r="AH2408" i="20"/>
  <c r="AD2407" i="20"/>
  <c r="AD2406" i="20"/>
  <c r="AD2405" i="20"/>
  <c r="AH2404" i="20"/>
  <c r="AD2403" i="20"/>
  <c r="AD2402" i="20"/>
  <c r="AD2401" i="20"/>
  <c r="AH2400" i="20"/>
  <c r="AD2399" i="20"/>
  <c r="AD2398" i="20"/>
  <c r="AD2397" i="20"/>
  <c r="AH2396" i="20"/>
  <c r="AD2395" i="20"/>
  <c r="AD2394" i="20"/>
  <c r="AD2393" i="20"/>
  <c r="AH2392" i="20"/>
  <c r="AD2391" i="20"/>
  <c r="AD2390" i="20"/>
  <c r="AD2389" i="20"/>
  <c r="AH2388" i="20"/>
  <c r="AD2387" i="20"/>
  <c r="AD2386" i="20"/>
  <c r="AD2385" i="20"/>
  <c r="AH2384" i="20"/>
  <c r="AD2383" i="20"/>
  <c r="AD2382" i="20"/>
  <c r="AD2381" i="20"/>
  <c r="AH2380" i="20"/>
  <c r="AD2379" i="20"/>
  <c r="AD2378" i="20"/>
  <c r="AD2377" i="20"/>
  <c r="AH2376" i="20"/>
  <c r="AD2375" i="20"/>
  <c r="AD2374" i="20"/>
  <c r="AD2373" i="20"/>
  <c r="AH2372" i="20"/>
  <c r="AD2371" i="20"/>
  <c r="AD2370" i="20"/>
  <c r="AD2369" i="20"/>
  <c r="AH2368" i="20"/>
  <c r="AD2367" i="20"/>
  <c r="AD2366" i="20"/>
  <c r="AD2365" i="20"/>
  <c r="AH2364" i="20"/>
  <c r="AD2363" i="20"/>
  <c r="AD2362" i="20"/>
  <c r="AD2361" i="20"/>
  <c r="AH2360" i="20"/>
  <c r="AD2359" i="20"/>
  <c r="AD2358" i="20"/>
  <c r="AD2357" i="20"/>
  <c r="AH2356" i="20"/>
  <c r="AD2355" i="20"/>
  <c r="AD2354" i="20"/>
  <c r="AD2353" i="20"/>
  <c r="AH2352" i="20"/>
  <c r="AD2351" i="20"/>
  <c r="AD2350" i="20"/>
  <c r="AD2349" i="20"/>
  <c r="AH2348" i="20"/>
  <c r="AD2347" i="20"/>
  <c r="AD2346" i="20"/>
  <c r="AD2345" i="20"/>
  <c r="AH2344" i="20"/>
  <c r="AD2343" i="20"/>
  <c r="AD2342" i="20"/>
  <c r="AD2341" i="20"/>
  <c r="AH2340" i="20"/>
  <c r="AD2339" i="20"/>
  <c r="AD2338" i="20"/>
  <c r="AD2337" i="20"/>
  <c r="AH2336" i="20"/>
  <c r="AD2335" i="20"/>
  <c r="AD2334" i="20"/>
  <c r="AD2333" i="20"/>
  <c r="AH2332" i="20"/>
  <c r="AD2331" i="20"/>
  <c r="AD2330" i="20"/>
  <c r="AD2329" i="20"/>
  <c r="AH2328" i="20"/>
  <c r="AD2327" i="20"/>
  <c r="AD2326" i="20"/>
  <c r="AD2325" i="20"/>
  <c r="AH2324" i="20"/>
  <c r="AD2323" i="20"/>
  <c r="AD2322" i="20"/>
  <c r="AD2321" i="20"/>
  <c r="AH2320" i="20"/>
  <c r="AD2319" i="20"/>
  <c r="AD2318" i="20"/>
  <c r="AD2317" i="20"/>
  <c r="AH2316" i="20"/>
  <c r="AD2315" i="20"/>
  <c r="AD2314" i="20"/>
  <c r="AD2313" i="20"/>
  <c r="AH2312" i="20"/>
  <c r="AD2311" i="20"/>
  <c r="AD2310" i="20"/>
  <c r="AD2309" i="20"/>
  <c r="AH2308" i="20"/>
  <c r="AD2307" i="20"/>
  <c r="AD2306" i="20"/>
  <c r="AD2305" i="20"/>
  <c r="AH2304" i="20"/>
  <c r="AD2303" i="20"/>
  <c r="AD2302" i="20"/>
  <c r="AD2301" i="20"/>
  <c r="AH2300" i="20"/>
  <c r="AD2299" i="20"/>
  <c r="AD2298" i="20"/>
  <c r="AD2297" i="20"/>
  <c r="AH2296" i="20"/>
  <c r="AD2295" i="20"/>
  <c r="AD2294" i="20"/>
  <c r="AD2293" i="20"/>
  <c r="AH2292" i="20"/>
  <c r="AD2291" i="20"/>
  <c r="AD2290" i="20"/>
  <c r="AD2289" i="20"/>
  <c r="AH2288" i="20"/>
  <c r="AD2287" i="20"/>
  <c r="AD2286" i="20"/>
  <c r="AD2285" i="20"/>
  <c r="AH2284" i="20"/>
  <c r="AD2283" i="20"/>
  <c r="AD2281" i="20"/>
  <c r="AH2280" i="20"/>
  <c r="AD2279" i="20"/>
  <c r="Z2278" i="20"/>
  <c r="AD2277" i="20"/>
  <c r="AH2276" i="20"/>
  <c r="AD2275" i="20"/>
  <c r="Z2274" i="20"/>
  <c r="AD2273" i="20"/>
  <c r="AH2272" i="20"/>
  <c r="AD2271" i="20"/>
  <c r="Z2270" i="20"/>
  <c r="AD2269" i="20"/>
  <c r="AH2268" i="20"/>
  <c r="AD2267" i="20"/>
  <c r="Z2266" i="20"/>
  <c r="AD2265" i="20"/>
  <c r="AH2264" i="20"/>
  <c r="AD2263" i="20"/>
  <c r="Z2262" i="20"/>
  <c r="AD2261" i="20"/>
  <c r="AH2260" i="20"/>
  <c r="AD2259" i="20"/>
  <c r="Z2258" i="20"/>
  <c r="AD2257" i="20"/>
  <c r="AH2256" i="20"/>
  <c r="AD2255" i="20"/>
  <c r="Z2254" i="20"/>
  <c r="AD2253" i="20"/>
  <c r="AH2252" i="20"/>
  <c r="AD2251" i="20"/>
  <c r="Z2250" i="20"/>
  <c r="AD2249" i="20"/>
  <c r="AH2248" i="20"/>
  <c r="AD2247" i="20"/>
  <c r="Z2246" i="20"/>
  <c r="AD2245" i="20"/>
  <c r="AH2244" i="20"/>
  <c r="AD2243" i="20"/>
  <c r="Z2242" i="20"/>
  <c r="AD2241" i="20"/>
  <c r="AH2240" i="20"/>
  <c r="AD2239" i="20"/>
  <c r="AC2238" i="20"/>
  <c r="AD2237" i="20"/>
  <c r="AC2236" i="20"/>
  <c r="AD2235" i="20"/>
  <c r="AC2234" i="20"/>
  <c r="AD2233" i="20"/>
  <c r="AC2232" i="20"/>
  <c r="AD2231" i="20"/>
  <c r="AC2230" i="20"/>
  <c r="AD2229" i="20"/>
  <c r="AC2228" i="20"/>
  <c r="AD2227" i="20"/>
  <c r="AC2226" i="20"/>
  <c r="AD2225" i="20"/>
  <c r="AC2224" i="20"/>
  <c r="AD2223" i="20"/>
  <c r="AC2222" i="20"/>
  <c r="AD2221" i="20"/>
  <c r="AC2220" i="20"/>
  <c r="AD2219" i="20"/>
  <c r="AC2218" i="20"/>
  <c r="AD2217" i="20"/>
  <c r="AC2216" i="20"/>
  <c r="AD2215" i="20"/>
  <c r="AC2214" i="20"/>
  <c r="AD2213" i="20"/>
  <c r="AC2212" i="20"/>
  <c r="AD2211" i="20"/>
  <c r="AC2210" i="20"/>
  <c r="AD2209" i="20"/>
  <c r="AC2208" i="20"/>
  <c r="AD2207" i="20"/>
  <c r="AC2206" i="20"/>
  <c r="AD2205" i="20"/>
  <c r="AC2204" i="20"/>
  <c r="AD2203" i="20"/>
  <c r="AC2202" i="20"/>
  <c r="AD2201" i="20"/>
  <c r="AC2200" i="20"/>
  <c r="AD2199" i="20"/>
  <c r="AC2198" i="20"/>
  <c r="AD2197" i="20"/>
  <c r="AC2196" i="20"/>
  <c r="AD2195" i="20"/>
  <c r="AC2194" i="20"/>
  <c r="AD2193" i="20"/>
  <c r="AC2192" i="20"/>
  <c r="AD2191" i="20"/>
  <c r="AC2190" i="20"/>
  <c r="AD2189" i="20"/>
  <c r="AC2188" i="20"/>
  <c r="AD2187" i="20"/>
  <c r="AC2186" i="20"/>
  <c r="AD2185" i="20"/>
  <c r="AC2184" i="20"/>
  <c r="AD2183" i="20"/>
  <c r="AC2182" i="20"/>
  <c r="AD2181" i="20"/>
  <c r="AC2180" i="20"/>
  <c r="AD2179" i="20"/>
  <c r="AC2178" i="20"/>
  <c r="AD2177" i="20"/>
  <c r="AC2176" i="20"/>
  <c r="AD2175" i="20"/>
  <c r="AC2174" i="20"/>
  <c r="AD2173" i="20"/>
  <c r="AC2172" i="20"/>
  <c r="AD2171" i="20"/>
  <c r="AC2170" i="20"/>
  <c r="AD2169" i="20"/>
  <c r="AC2168" i="20"/>
  <c r="AD2167" i="20"/>
  <c r="AC2166" i="20"/>
  <c r="AD2165" i="20"/>
  <c r="AC2164" i="20"/>
  <c r="AD2163" i="20"/>
  <c r="AC2162" i="20"/>
  <c r="AD2161" i="20"/>
  <c r="AC2160" i="20"/>
  <c r="AD2159" i="20"/>
  <c r="AC2158" i="20"/>
  <c r="AD2157" i="20"/>
  <c r="AC2156" i="20"/>
  <c r="AD2155" i="20"/>
  <c r="AC2154" i="20"/>
  <c r="AD2153" i="20"/>
  <c r="AC2152" i="20"/>
  <c r="AD2151" i="20"/>
  <c r="AC2150" i="20"/>
  <c r="AD2149" i="20"/>
  <c r="AC2148" i="20"/>
  <c r="AD2147" i="20"/>
  <c r="AC2146" i="20"/>
  <c r="AD2145" i="20"/>
  <c r="AC2144" i="20"/>
  <c r="AD2143" i="20"/>
  <c r="AC2142" i="20"/>
  <c r="AD2141" i="20"/>
  <c r="AC2140" i="20"/>
  <c r="AD2139" i="20"/>
  <c r="AC2138" i="20"/>
  <c r="AD2137" i="20"/>
  <c r="AC2136" i="20"/>
  <c r="AD2135" i="20"/>
  <c r="AC2134" i="20"/>
  <c r="AD2133" i="20"/>
  <c r="AC2132" i="20"/>
  <c r="AD2131" i="20"/>
  <c r="AC2130" i="20"/>
  <c r="AD2129" i="20"/>
  <c r="AC2128" i="20"/>
  <c r="AD2127" i="20"/>
  <c r="AC2126" i="20"/>
  <c r="AD2125" i="20"/>
  <c r="AC2124" i="20"/>
  <c r="AD2123" i="20"/>
  <c r="AC2122" i="20"/>
  <c r="AD2121" i="20"/>
  <c r="AC2120" i="20"/>
  <c r="AD2119" i="20"/>
  <c r="AC2118" i="20"/>
  <c r="AD2117" i="20"/>
  <c r="AC2116" i="20"/>
  <c r="AD2115" i="20"/>
  <c r="AC2114" i="20"/>
  <c r="AD2113" i="20"/>
  <c r="AC2112" i="20"/>
  <c r="AD2111" i="20"/>
  <c r="AC2110" i="20"/>
  <c r="AD2109" i="20"/>
  <c r="AC2108" i="20"/>
  <c r="AD2107" i="20"/>
  <c r="AC2106" i="20"/>
  <c r="AD2105" i="20"/>
  <c r="AC2104" i="20"/>
  <c r="AD2103" i="20"/>
  <c r="AC2102" i="20"/>
  <c r="AD2101" i="20"/>
  <c r="AC2100" i="20"/>
  <c r="AD2099" i="20"/>
  <c r="AC2098" i="20"/>
  <c r="AD2097" i="20"/>
  <c r="AC2096" i="20"/>
  <c r="AD2095" i="20"/>
  <c r="AC2094" i="20"/>
  <c r="AD2093" i="20"/>
  <c r="AC2092" i="20"/>
  <c r="AD2091" i="20"/>
  <c r="AC2090" i="20"/>
  <c r="AD2089" i="20"/>
  <c r="AC2088" i="20"/>
  <c r="AD2087" i="20"/>
  <c r="AC2086" i="20"/>
  <c r="AD2085" i="20"/>
  <c r="AC2084" i="20"/>
  <c r="AD2083" i="20"/>
  <c r="AC2082" i="20"/>
  <c r="AD2081" i="20"/>
  <c r="AC2080" i="20"/>
  <c r="AD2079" i="20"/>
  <c r="AC2078" i="20"/>
  <c r="AD2077" i="20"/>
  <c r="AC2076" i="20"/>
  <c r="AD2075" i="20"/>
  <c r="AC2074" i="20"/>
  <c r="AD2073" i="20"/>
  <c r="AC2072" i="20"/>
  <c r="AD2071" i="20"/>
  <c r="AC2070" i="20"/>
  <c r="AD2069" i="20"/>
  <c r="AC2068" i="20"/>
  <c r="AD2067" i="20"/>
  <c r="AC2066" i="20"/>
  <c r="AD2065" i="20"/>
  <c r="AC2064" i="20"/>
  <c r="AD2063" i="20"/>
  <c r="AC2062" i="20"/>
  <c r="AD2061" i="20"/>
  <c r="AC2060" i="20"/>
  <c r="AD2059" i="20"/>
  <c r="AC2058" i="20"/>
  <c r="AD2057" i="20"/>
  <c r="AC2056" i="20"/>
  <c r="AD2055" i="20"/>
  <c r="AC2054" i="20"/>
  <c r="AD2053" i="20"/>
  <c r="AC2052" i="20"/>
  <c r="AD2051" i="20"/>
  <c r="AC2050" i="20"/>
  <c r="AD2049" i="20"/>
  <c r="AC2048" i="20"/>
  <c r="AD2047" i="20"/>
  <c r="AC2046" i="20"/>
  <c r="AD2045" i="20"/>
  <c r="AC2044" i="20"/>
  <c r="AD2043" i="20"/>
  <c r="AC2042" i="20"/>
  <c r="AD2041" i="20"/>
  <c r="AC2040" i="20"/>
  <c r="AD2039" i="20"/>
  <c r="AC2038" i="20"/>
  <c r="AD2037" i="20"/>
  <c r="AC2036" i="20"/>
  <c r="AD2035" i="20"/>
  <c r="AC2034" i="20"/>
  <c r="AD2033" i="20"/>
  <c r="AC2032" i="20"/>
  <c r="AD2031" i="20"/>
  <c r="AC2030" i="20"/>
  <c r="AD2029" i="20"/>
  <c r="AC2028" i="20"/>
  <c r="AD2027" i="20"/>
  <c r="AC2026" i="20"/>
  <c r="AD2025" i="20"/>
  <c r="AC2024" i="20"/>
  <c r="AD2023" i="20"/>
  <c r="AC2022" i="20"/>
  <c r="AD2021" i="20"/>
  <c r="AC2020" i="20"/>
  <c r="AD2019" i="20"/>
  <c r="AC2018" i="20"/>
  <c r="AD2017" i="20"/>
  <c r="AC2016" i="20"/>
  <c r="AD2015" i="20"/>
  <c r="AC2014" i="20"/>
  <c r="AD2013" i="20"/>
  <c r="AC2012" i="20"/>
  <c r="AD2011" i="20"/>
  <c r="AC2010" i="20"/>
  <c r="AD2009" i="20"/>
  <c r="AC2008" i="20"/>
  <c r="AD2007" i="20"/>
  <c r="AC2006" i="20"/>
  <c r="AD2005" i="20"/>
  <c r="AJ3754" i="20" l="1"/>
  <c r="AJ3640" i="20"/>
  <c r="AN2005" i="20"/>
  <c r="AN2009" i="20"/>
  <c r="AN2013" i="20"/>
  <c r="AN2021" i="20"/>
  <c r="AN2029" i="20"/>
  <c r="AN2037" i="20"/>
  <c r="AN2045" i="20"/>
  <c r="AN2049" i="20"/>
  <c r="AN2053" i="20"/>
  <c r="AN2057" i="20"/>
  <c r="AN2061" i="20"/>
  <c r="AN2065" i="20"/>
  <c r="AN2069" i="20"/>
  <c r="AN2073" i="20"/>
  <c r="AN2077" i="20"/>
  <c r="AN2085" i="20"/>
  <c r="AN2089" i="20"/>
  <c r="AN2093" i="20"/>
  <c r="AN2097" i="20"/>
  <c r="AN2117" i="20"/>
  <c r="AN2125" i="20"/>
  <c r="AN2129" i="20"/>
  <c r="AN2133" i="20"/>
  <c r="AN2137" i="20"/>
  <c r="AN2141" i="20"/>
  <c r="AN2145" i="20"/>
  <c r="AN2149" i="20"/>
  <c r="AN2153" i="20"/>
  <c r="AA2005" i="20"/>
  <c r="AA2013" i="20"/>
  <c r="AK2013" i="20" s="1"/>
  <c r="AN2017" i="20"/>
  <c r="AA2021" i="20"/>
  <c r="AK2021" i="20" s="1"/>
  <c r="AN2025" i="20"/>
  <c r="AA2029" i="20"/>
  <c r="AK2029" i="20" s="1"/>
  <c r="AN2033" i="20"/>
  <c r="AA2037" i="20"/>
  <c r="AK2037" i="20" s="1"/>
  <c r="AN2041" i="20"/>
  <c r="AA2045" i="20"/>
  <c r="AK2045" i="20" s="1"/>
  <c r="AA2053" i="20"/>
  <c r="AA2061" i="20"/>
  <c r="AK2061" i="20" s="1"/>
  <c r="AA2069" i="20"/>
  <c r="AA2077" i="20"/>
  <c r="AK2077" i="20" s="1"/>
  <c r="AN2081" i="20"/>
  <c r="AA2085" i="20"/>
  <c r="AK2085" i="20" s="1"/>
  <c r="AA2093" i="20"/>
  <c r="AA2103" i="20"/>
  <c r="AK2103" i="20" s="1"/>
  <c r="AA2111" i="20"/>
  <c r="AN2121" i="20"/>
  <c r="AA2137" i="20"/>
  <c r="AA2145" i="20"/>
  <c r="AK2145" i="20" s="1"/>
  <c r="AA2163" i="20"/>
  <c r="AA2171" i="20"/>
  <c r="AK2171" i="20" s="1"/>
  <c r="AA2179" i="20"/>
  <c r="AA2185" i="20"/>
  <c r="AK2185" i="20" s="1"/>
  <c r="AA2193" i="20"/>
  <c r="AA2201" i="20"/>
  <c r="AK2201" i="20" s="1"/>
  <c r="AA2209" i="20"/>
  <c r="AA2217" i="20"/>
  <c r="AK2217" i="20" s="1"/>
  <c r="AA2225" i="20"/>
  <c r="AA2233" i="20"/>
  <c r="AK2233" i="20" s="1"/>
  <c r="AA2241" i="20"/>
  <c r="AK2241" i="20" s="1"/>
  <c r="AD2242" i="20"/>
  <c r="AN2242" i="20" s="1"/>
  <c r="AA2245" i="20"/>
  <c r="AK2245" i="20" s="1"/>
  <c r="AD2246" i="20"/>
  <c r="AN2246" i="20" s="1"/>
  <c r="AA2249" i="20"/>
  <c r="AK2249" i="20" s="1"/>
  <c r="AD2250" i="20"/>
  <c r="AN2250" i="20" s="1"/>
  <c r="AA2253" i="20"/>
  <c r="AD2254" i="20"/>
  <c r="AN2254" i="20" s="1"/>
  <c r="AA2257" i="20"/>
  <c r="AK2257" i="20" s="1"/>
  <c r="AD2258" i="20"/>
  <c r="AN2258" i="20" s="1"/>
  <c r="AA2261" i="20"/>
  <c r="AK2261" i="20" s="1"/>
  <c r="AD2262" i="20"/>
  <c r="AN2262" i="20" s="1"/>
  <c r="AA2265" i="20"/>
  <c r="AK2265" i="20" s="1"/>
  <c r="AD2266" i="20"/>
  <c r="AN2266" i="20" s="1"/>
  <c r="AA2269" i="20"/>
  <c r="AK2269" i="20" s="1"/>
  <c r="AD2270" i="20"/>
  <c r="AN2270" i="20" s="1"/>
  <c r="AA2273" i="20"/>
  <c r="AK2273" i="20" s="1"/>
  <c r="AD2274" i="20"/>
  <c r="AN2274" i="20" s="1"/>
  <c r="AA2277" i="20"/>
  <c r="AK2277" i="20" s="1"/>
  <c r="AD2278" i="20"/>
  <c r="AN2278" i="20" s="1"/>
  <c r="AA2281" i="20"/>
  <c r="AK2281" i="20" s="1"/>
  <c r="AA2311" i="20"/>
  <c r="AK2311" i="20" s="1"/>
  <c r="AA2323" i="20"/>
  <c r="AA2331" i="20"/>
  <c r="AA2395" i="20"/>
  <c r="AA2411" i="20"/>
  <c r="AK2411" i="20" s="1"/>
  <c r="AA2431" i="20"/>
  <c r="AA2439" i="20"/>
  <c r="AK2439" i="20" s="1"/>
  <c r="AA2447" i="20"/>
  <c r="AA2455" i="20"/>
  <c r="AK2455" i="20" s="1"/>
  <c r="AA2463" i="20"/>
  <c r="AA2471" i="20"/>
  <c r="AK2471" i="20" s="1"/>
  <c r="AA2479" i="20"/>
  <c r="AA2487" i="20"/>
  <c r="AK2487" i="20" s="1"/>
  <c r="AA2495" i="20"/>
  <c r="AA2503" i="20"/>
  <c r="AK2503" i="20" s="1"/>
  <c r="AA2511" i="20"/>
  <c r="AD2512" i="20"/>
  <c r="AN2512" i="20" s="1"/>
  <c r="AA2515" i="20"/>
  <c r="AK2515" i="20" s="1"/>
  <c r="AD2516" i="20"/>
  <c r="AN2516" i="20" s="1"/>
  <c r="AA2519" i="20"/>
  <c r="AK2519" i="20" s="1"/>
  <c r="AD2520" i="20"/>
  <c r="AN2520" i="20" s="1"/>
  <c r="AA2523" i="20"/>
  <c r="AK2523" i="20" s="1"/>
  <c r="AD2524" i="20"/>
  <c r="AN2524" i="20" s="1"/>
  <c r="AA2527" i="20"/>
  <c r="AK2527" i="20" s="1"/>
  <c r="AD2528" i="20"/>
  <c r="AN2528" i="20" s="1"/>
  <c r="AA2531" i="20"/>
  <c r="AK2531" i="20" s="1"/>
  <c r="AD2532" i="20"/>
  <c r="AN2532" i="20" s="1"/>
  <c r="AA2009" i="20"/>
  <c r="AA2017" i="20"/>
  <c r="AK2017" i="20" s="1"/>
  <c r="AA2025" i="20"/>
  <c r="AA2033" i="20"/>
  <c r="AK2033" i="20" s="1"/>
  <c r="AA2041" i="20"/>
  <c r="AA2049" i="20"/>
  <c r="AK2049" i="20" s="1"/>
  <c r="AA2057" i="20"/>
  <c r="AA2065" i="20"/>
  <c r="AK2065" i="20" s="1"/>
  <c r="AA2073" i="20"/>
  <c r="AA2081" i="20"/>
  <c r="AK2081" i="20" s="1"/>
  <c r="AA2089" i="20"/>
  <c r="AA2097" i="20"/>
  <c r="AK2097" i="20" s="1"/>
  <c r="AA2107" i="20"/>
  <c r="AA2121" i="20"/>
  <c r="AK2121" i="20" s="1"/>
  <c r="AA2141" i="20"/>
  <c r="AA2159" i="20"/>
  <c r="AK2159" i="20" s="1"/>
  <c r="AA2167" i="20"/>
  <c r="AA2175" i="20"/>
  <c r="AK2175" i="20" s="1"/>
  <c r="AA2183" i="20"/>
  <c r="AA2189" i="20"/>
  <c r="AK2189" i="20" s="1"/>
  <c r="AA2197" i="20"/>
  <c r="AA2205" i="20"/>
  <c r="AK2205" i="20" s="1"/>
  <c r="AA2213" i="20"/>
  <c r="AA2221" i="20"/>
  <c r="AK2221" i="20" s="1"/>
  <c r="AA2229" i="20"/>
  <c r="AA2237" i="20"/>
  <c r="AK2237" i="20" s="1"/>
  <c r="AK2253" i="20"/>
  <c r="AA2289" i="20"/>
  <c r="AK2289" i="20" s="1"/>
  <c r="AA2315" i="20"/>
  <c r="AK2315" i="20" s="1"/>
  <c r="AA2327" i="20"/>
  <c r="AK2327" i="20" s="1"/>
  <c r="AA2335" i="20"/>
  <c r="AA2407" i="20"/>
  <c r="AA2415" i="20"/>
  <c r="AK2415" i="20" s="1"/>
  <c r="AA2435" i="20"/>
  <c r="AK2435" i="20" s="1"/>
  <c r="AA2443" i="20"/>
  <c r="AA2451" i="20"/>
  <c r="AA2459" i="20"/>
  <c r="AK2459" i="20" s="1"/>
  <c r="AA2467" i="20"/>
  <c r="AK2467" i="20" s="1"/>
  <c r="AA2475" i="20"/>
  <c r="AA2483" i="20"/>
  <c r="AA2491" i="20"/>
  <c r="AK2491" i="20" s="1"/>
  <c r="AA2499" i="20"/>
  <c r="AK2499" i="20" s="1"/>
  <c r="AA2507" i="20"/>
  <c r="AD2544" i="20"/>
  <c r="AN2544" i="20" s="1"/>
  <c r="AA2547" i="20"/>
  <c r="AK2547" i="20" s="1"/>
  <c r="AD2548" i="20"/>
  <c r="AN2548" i="20" s="1"/>
  <c r="AA2551" i="20"/>
  <c r="AK2551" i="20" s="1"/>
  <c r="AD2552" i="20"/>
  <c r="AN2552" i="20" s="1"/>
  <c r="AA2555" i="20"/>
  <c r="AK2555" i="20" s="1"/>
  <c r="AD2556" i="20"/>
  <c r="AN2556" i="20" s="1"/>
  <c r="AA2559" i="20"/>
  <c r="AK2559" i="20" s="1"/>
  <c r="AD2560" i="20"/>
  <c r="AN2560" i="20" s="1"/>
  <c r="AA2563" i="20"/>
  <c r="AK2563" i="20" s="1"/>
  <c r="AD2564" i="20"/>
  <c r="AN2564" i="20" s="1"/>
  <c r="AA2567" i="20"/>
  <c r="AK2567" i="20" s="1"/>
  <c r="AD2568" i="20"/>
  <c r="AN2568" i="20" s="1"/>
  <c r="AA2571" i="20"/>
  <c r="AK2571" i="20" s="1"/>
  <c r="AD2572" i="20"/>
  <c r="AN2572" i="20" s="1"/>
  <c r="AA2575" i="20"/>
  <c r="AK2575" i="20" s="1"/>
  <c r="AD2576" i="20"/>
  <c r="AN2576" i="20" s="1"/>
  <c r="AA2579" i="20"/>
  <c r="AK2579" i="20" s="1"/>
  <c r="AD2580" i="20"/>
  <c r="AN2580" i="20" s="1"/>
  <c r="AA2583" i="20"/>
  <c r="AK2583" i="20" s="1"/>
  <c r="AD2584" i="20"/>
  <c r="AN2584" i="20" s="1"/>
  <c r="AA2587" i="20"/>
  <c r="AK2587" i="20" s="1"/>
  <c r="AD2588" i="20"/>
  <c r="AN2588" i="20" s="1"/>
  <c r="AA2591" i="20"/>
  <c r="AK2591" i="20" s="1"/>
  <c r="AD2592" i="20"/>
  <c r="AN2592" i="20" s="1"/>
  <c r="AA2595" i="20"/>
  <c r="AK2595" i="20" s="1"/>
  <c r="AD2596" i="20"/>
  <c r="AN2596" i="20" s="1"/>
  <c r="AA2599" i="20"/>
  <c r="AK2599" i="20" s="1"/>
  <c r="AD2600" i="20"/>
  <c r="AA2603" i="20"/>
  <c r="AK2603" i="20" s="1"/>
  <c r="AD2604" i="20"/>
  <c r="AN2604" i="20" s="1"/>
  <c r="AD2607" i="20"/>
  <c r="AA2607" i="20"/>
  <c r="AK2607" i="20" s="1"/>
  <c r="AD2608" i="20"/>
  <c r="AA2611" i="20"/>
  <c r="AK2611" i="20" s="1"/>
  <c r="AD2612" i="20"/>
  <c r="AA2615" i="20"/>
  <c r="AK2615" i="20" s="1"/>
  <c r="AD2616" i="20"/>
  <c r="AA2619" i="20"/>
  <c r="AK2619" i="20" s="1"/>
  <c r="AD2620" i="20"/>
  <c r="AA2623" i="20"/>
  <c r="AK2623" i="20" s="1"/>
  <c r="AD2624" i="20"/>
  <c r="AA2627" i="20"/>
  <c r="AK2627" i="20" s="1"/>
  <c r="AD2628" i="20"/>
  <c r="AA2631" i="20"/>
  <c r="AK2631" i="20" s="1"/>
  <c r="AD2632" i="20"/>
  <c r="AA2635" i="20"/>
  <c r="AK2635" i="20" s="1"/>
  <c r="AD2636" i="20"/>
  <c r="AA2639" i="20"/>
  <c r="AK2639" i="20" s="1"/>
  <c r="AD2640" i="20"/>
  <c r="AA2643" i="20"/>
  <c r="AK2643" i="20" s="1"/>
  <c r="AD2644" i="20"/>
  <c r="AA2647" i="20"/>
  <c r="AK2647" i="20" s="1"/>
  <c r="AD2648" i="20"/>
  <c r="AA2651" i="20"/>
  <c r="AK2651" i="20" s="1"/>
  <c r="AD2652" i="20"/>
  <c r="AA2655" i="20"/>
  <c r="AK2655" i="20" s="1"/>
  <c r="AD2656" i="20"/>
  <c r="AA2659" i="20"/>
  <c r="AK2659" i="20" s="1"/>
  <c r="AD2660" i="20"/>
  <c r="AA2663" i="20"/>
  <c r="AK2663" i="20" s="1"/>
  <c r="AD2664" i="20"/>
  <c r="AA2667" i="20"/>
  <c r="AK2667" i="20" s="1"/>
  <c r="AD2668" i="20"/>
  <c r="AA2671" i="20"/>
  <c r="AK2671" i="20" s="1"/>
  <c r="AD2672" i="20"/>
  <c r="AA2675" i="20"/>
  <c r="AK2675" i="20" s="1"/>
  <c r="AD2676" i="20"/>
  <c r="AA2679" i="20"/>
  <c r="AK2679" i="20" s="1"/>
  <c r="AD2680" i="20"/>
  <c r="AA2683" i="20"/>
  <c r="AK2683" i="20" s="1"/>
  <c r="AD2684" i="20"/>
  <c r="AA2687" i="20"/>
  <c r="AK2687" i="20" s="1"/>
  <c r="AD2688" i="20"/>
  <c r="AA2691" i="20"/>
  <c r="AK2691" i="20" s="1"/>
  <c r="AD2692" i="20"/>
  <c r="AA2695" i="20"/>
  <c r="AK2695" i="20" s="1"/>
  <c r="AD2696" i="20"/>
  <c r="AA2699" i="20"/>
  <c r="AK2699" i="20" s="1"/>
  <c r="AD2700" i="20"/>
  <c r="AA2703" i="20"/>
  <c r="AK2703" i="20" s="1"/>
  <c r="AD2704" i="20"/>
  <c r="AA2707" i="20"/>
  <c r="AK2707" i="20" s="1"/>
  <c r="AD2708" i="20"/>
  <c r="AA2711" i="20"/>
  <c r="AK2711" i="20" s="1"/>
  <c r="AD2712" i="20"/>
  <c r="AA2715" i="20"/>
  <c r="AK2715" i="20" s="1"/>
  <c r="AD2716" i="20"/>
  <c r="AA2719" i="20"/>
  <c r="AK2719" i="20" s="1"/>
  <c r="AD2720" i="20"/>
  <c r="AA2723" i="20"/>
  <c r="AK2723" i="20" s="1"/>
  <c r="AD2724" i="20"/>
  <c r="AA2727" i="20"/>
  <c r="AK2727" i="20" s="1"/>
  <c r="AD2728" i="20"/>
  <c r="AA2731" i="20"/>
  <c r="AK2731" i="20" s="1"/>
  <c r="AD2732" i="20"/>
  <c r="AA2735" i="20"/>
  <c r="AK2735" i="20" s="1"/>
  <c r="AD2736" i="20"/>
  <c r="AA2739" i="20"/>
  <c r="AK2739" i="20" s="1"/>
  <c r="AD2740" i="20"/>
  <c r="AA2743" i="20"/>
  <c r="AK2743" i="20" s="1"/>
  <c r="AD2744" i="20"/>
  <c r="AA2747" i="20"/>
  <c r="AK2747" i="20" s="1"/>
  <c r="AD2748" i="20"/>
  <c r="AA2751" i="20"/>
  <c r="AK2751" i="20" s="1"/>
  <c r="AD2752" i="20"/>
  <c r="AA2755" i="20"/>
  <c r="AK2755" i="20" s="1"/>
  <c r="AD2756" i="20"/>
  <c r="AA2759" i="20"/>
  <c r="AK2759" i="20" s="1"/>
  <c r="AD2760" i="20"/>
  <c r="AA2763" i="20"/>
  <c r="AK2763" i="20" s="1"/>
  <c r="AD2764" i="20"/>
  <c r="AA2767" i="20"/>
  <c r="AK2767" i="20" s="1"/>
  <c r="AD2768" i="20"/>
  <c r="AA2771" i="20"/>
  <c r="AK2771" i="20" s="1"/>
  <c r="AD2772" i="20"/>
  <c r="AA2775" i="20"/>
  <c r="AK2775" i="20" s="1"/>
  <c r="AD2776" i="20"/>
  <c r="AA2779" i="20"/>
  <c r="AK2779" i="20" s="1"/>
  <c r="AD2780" i="20"/>
  <c r="AA2783" i="20"/>
  <c r="AK2783" i="20" s="1"/>
  <c r="AD2784" i="20"/>
  <c r="AA2787" i="20"/>
  <c r="AK2787" i="20" s="1"/>
  <c r="AD2788" i="20"/>
  <c r="AA2791" i="20"/>
  <c r="AK2791" i="20" s="1"/>
  <c r="AD2792" i="20"/>
  <c r="AA2795" i="20"/>
  <c r="AK2795" i="20" s="1"/>
  <c r="AD2796" i="20"/>
  <c r="AA2799" i="20"/>
  <c r="AK2799" i="20" s="1"/>
  <c r="AD2800" i="20"/>
  <c r="AA2803" i="20"/>
  <c r="AK2803" i="20" s="1"/>
  <c r="AD2804" i="20"/>
  <c r="AA2807" i="20"/>
  <c r="AK2807" i="20" s="1"/>
  <c r="AD2808" i="20"/>
  <c r="AA2811" i="20"/>
  <c r="AK2811" i="20" s="1"/>
  <c r="AD2812" i="20"/>
  <c r="AA2815" i="20"/>
  <c r="AK2815" i="20" s="1"/>
  <c r="AD2816" i="20"/>
  <c r="AA2819" i="20"/>
  <c r="AK2819" i="20" s="1"/>
  <c r="AD2820" i="20"/>
  <c r="AA2823" i="20"/>
  <c r="AK2823" i="20" s="1"/>
  <c r="AD2824" i="20"/>
  <c r="AA2827" i="20"/>
  <c r="AK2827" i="20" s="1"/>
  <c r="AD2828" i="20"/>
  <c r="AA2831" i="20"/>
  <c r="AK2831" i="20" s="1"/>
  <c r="AD2832" i="20"/>
  <c r="AA2835" i="20"/>
  <c r="AK2835" i="20" s="1"/>
  <c r="AD2836" i="20"/>
  <c r="AA2839" i="20"/>
  <c r="AK2839" i="20" s="1"/>
  <c r="AD2840" i="20"/>
  <c r="AA2843" i="20"/>
  <c r="AK2843" i="20" s="1"/>
  <c r="AD2844" i="20"/>
  <c r="AA2847" i="20"/>
  <c r="AK2847" i="20" s="1"/>
  <c r="AD2848" i="20"/>
  <c r="AA2851" i="20"/>
  <c r="AK2851" i="20" s="1"/>
  <c r="AD2852" i="20"/>
  <c r="AA2855" i="20"/>
  <c r="AK2855" i="20" s="1"/>
  <c r="AD2856" i="20"/>
  <c r="AA2859" i="20"/>
  <c r="AK2859" i="20" s="1"/>
  <c r="AD2860" i="20"/>
  <c r="AA2863" i="20"/>
  <c r="AK2863" i="20" s="1"/>
  <c r="AD2864" i="20"/>
  <c r="AA2867" i="20"/>
  <c r="AK2867" i="20" s="1"/>
  <c r="AD2868" i="20"/>
  <c r="AA2871" i="20"/>
  <c r="AK2871" i="20" s="1"/>
  <c r="AD2872" i="20"/>
  <c r="AA2875" i="20"/>
  <c r="AK2875" i="20" s="1"/>
  <c r="AD2876" i="20"/>
  <c r="AA2879" i="20"/>
  <c r="AK2879" i="20" s="1"/>
  <c r="AD2880" i="20"/>
  <c r="AA2883" i="20"/>
  <c r="AK2883" i="20" s="1"/>
  <c r="AD2884" i="20"/>
  <c r="AA2887" i="20"/>
  <c r="AK2887" i="20" s="1"/>
  <c r="AD2888" i="20"/>
  <c r="AA2891" i="20"/>
  <c r="AK2891" i="20" s="1"/>
  <c r="AD2892" i="20"/>
  <c r="AA2895" i="20"/>
  <c r="AK2895" i="20" s="1"/>
  <c r="AD2896" i="20"/>
  <c r="AA2899" i="20"/>
  <c r="AK2899" i="20" s="1"/>
  <c r="AD2900" i="20"/>
  <c r="AA2903" i="20"/>
  <c r="AK2903" i="20" s="1"/>
  <c r="AD2904" i="20"/>
  <c r="AA2907" i="20"/>
  <c r="AK2907" i="20" s="1"/>
  <c r="AD2908" i="20"/>
  <c r="AA2949" i="20"/>
  <c r="AK2949" i="20" s="1"/>
  <c r="AA2993" i="20"/>
  <c r="AA3029" i="20"/>
  <c r="AK3029" i="20" s="1"/>
  <c r="AA3057" i="20"/>
  <c r="AA3065" i="20"/>
  <c r="AA3073" i="20"/>
  <c r="AA3081" i="20"/>
  <c r="AK3081" i="20" s="1"/>
  <c r="AA3089" i="20"/>
  <c r="AA3097" i="20"/>
  <c r="AA3105" i="20"/>
  <c r="AA3113" i="20"/>
  <c r="AA3141" i="20"/>
  <c r="AA3177" i="20"/>
  <c r="AA3185" i="20"/>
  <c r="AA3193" i="20"/>
  <c r="AK3193" i="20" s="1"/>
  <c r="AA3201" i="20"/>
  <c r="AA3210" i="20"/>
  <c r="AK3210" i="20" s="1"/>
  <c r="AD3211" i="20"/>
  <c r="AD3216" i="20"/>
  <c r="AN3216" i="20" s="1"/>
  <c r="AA3216" i="20"/>
  <c r="AA2953" i="20"/>
  <c r="AA3009" i="20"/>
  <c r="AA3049" i="20"/>
  <c r="AK3049" i="20" s="1"/>
  <c r="AA3061" i="20"/>
  <c r="AA3069" i="20"/>
  <c r="AA3077" i="20"/>
  <c r="AA3085" i="20"/>
  <c r="AK3085" i="20" s="1"/>
  <c r="AA3093" i="20"/>
  <c r="AA3101" i="20"/>
  <c r="AA3109" i="20"/>
  <c r="AA3137" i="20"/>
  <c r="AK3137" i="20" s="1"/>
  <c r="AA3173" i="20"/>
  <c r="AA3181" i="20"/>
  <c r="AA3189" i="20"/>
  <c r="AA3197" i="20"/>
  <c r="AK3197" i="20" s="1"/>
  <c r="AA3205" i="20"/>
  <c r="AA3208" i="20"/>
  <c r="AA3218" i="20"/>
  <c r="AK3218" i="20" s="1"/>
  <c r="AD3219" i="20"/>
  <c r="AN3219" i="20" s="1"/>
  <c r="AA3224" i="20"/>
  <c r="AK3224" i="20" s="1"/>
  <c r="AA3234" i="20"/>
  <c r="AK3234" i="20" s="1"/>
  <c r="AD3235" i="20"/>
  <c r="AA3240" i="20"/>
  <c r="AK3240" i="20" s="1"/>
  <c r="AA3250" i="20"/>
  <c r="AK3250" i="20" s="1"/>
  <c r="AD3251" i="20"/>
  <c r="AA3256" i="20"/>
  <c r="AK3256" i="20" s="1"/>
  <c r="AA3266" i="20"/>
  <c r="AK3266" i="20" s="1"/>
  <c r="AD3267" i="20"/>
  <c r="AA3272" i="20"/>
  <c r="AA3282" i="20"/>
  <c r="AK3282" i="20" s="1"/>
  <c r="AD3283" i="20"/>
  <c r="AN3283" i="20" s="1"/>
  <c r="AA3288" i="20"/>
  <c r="AK3288" i="20" s="1"/>
  <c r="AA3298" i="20"/>
  <c r="AK3298" i="20" s="1"/>
  <c r="AD3299" i="20"/>
  <c r="AA3304" i="20"/>
  <c r="AK3304" i="20" s="1"/>
  <c r="AA3318" i="20"/>
  <c r="AK3318" i="20" s="1"/>
  <c r="AD3319" i="20"/>
  <c r="AA3324" i="20"/>
  <c r="AK3324" i="20" s="1"/>
  <c r="AA3334" i="20"/>
  <c r="AK3334" i="20" s="1"/>
  <c r="AD3335" i="20"/>
  <c r="AA3340" i="20"/>
  <c r="AA3350" i="20"/>
  <c r="AK3350" i="20" s="1"/>
  <c r="AD3351" i="20"/>
  <c r="AN3351" i="20" s="1"/>
  <c r="AA3356" i="20"/>
  <c r="AK3356" i="20" s="1"/>
  <c r="AA3366" i="20"/>
  <c r="AK3366" i="20" s="1"/>
  <c r="AD3367" i="20"/>
  <c r="AA3372" i="20"/>
  <c r="AA3382" i="20"/>
  <c r="AK3382" i="20" s="1"/>
  <c r="AD3383" i="20"/>
  <c r="AA3388" i="20"/>
  <c r="AK3388" i="20" s="1"/>
  <c r="AA3398" i="20"/>
  <c r="AK3398" i="20" s="1"/>
  <c r="AD3399" i="20"/>
  <c r="AA3408" i="20"/>
  <c r="AA3418" i="20"/>
  <c r="AK3418" i="20" s="1"/>
  <c r="AD3419" i="20"/>
  <c r="AN3419" i="20" s="1"/>
  <c r="AA3430" i="20"/>
  <c r="AK3430" i="20" s="1"/>
  <c r="AD3431" i="20"/>
  <c r="AA3440" i="20"/>
  <c r="AK3440" i="20" s="1"/>
  <c r="AA3450" i="20"/>
  <c r="AK3450" i="20" s="1"/>
  <c r="AD3451" i="20"/>
  <c r="AA3456" i="20"/>
  <c r="AA3466" i="20"/>
  <c r="AK3466" i="20" s="1"/>
  <c r="AD3467" i="20"/>
  <c r="AN3467" i="20" s="1"/>
  <c r="AA3477" i="20"/>
  <c r="AA3485" i="20"/>
  <c r="AA3495" i="20"/>
  <c r="AA3503" i="20"/>
  <c r="AK3503" i="20" s="1"/>
  <c r="AA3511" i="20"/>
  <c r="AA3519" i="20"/>
  <c r="AA3527" i="20"/>
  <c r="AA3535" i="20"/>
  <c r="AK3535" i="20" s="1"/>
  <c r="AA3546" i="20"/>
  <c r="AK3546" i="20" s="1"/>
  <c r="AA3554" i="20"/>
  <c r="AK3554" i="20" s="1"/>
  <c r="AA3562" i="20"/>
  <c r="AK3562" i="20" s="1"/>
  <c r="AA3570" i="20"/>
  <c r="AA3578" i="20"/>
  <c r="AA3586" i="20"/>
  <c r="AA3594" i="20"/>
  <c r="AA3602" i="20"/>
  <c r="AA3603" i="20"/>
  <c r="AK3603" i="20" s="1"/>
  <c r="AD3611" i="20"/>
  <c r="AA3611" i="20"/>
  <c r="AK3611" i="20" s="1"/>
  <c r="AA3615" i="20"/>
  <c r="AK3615" i="20" s="1"/>
  <c r="AA3635" i="20"/>
  <c r="AK3635" i="20" s="1"/>
  <c r="AD3636" i="20"/>
  <c r="AA3639" i="20"/>
  <c r="AK3639" i="20" s="1"/>
  <c r="AD3640" i="20"/>
  <c r="AN3640" i="20" s="1"/>
  <c r="AA3643" i="20"/>
  <c r="AK3643" i="20" s="1"/>
  <c r="AD3644" i="20"/>
  <c r="AA3647" i="20"/>
  <c r="AK3647" i="20" s="1"/>
  <c r="AD3648" i="20"/>
  <c r="AA3651" i="20"/>
  <c r="AK3651" i="20" s="1"/>
  <c r="AD3652" i="20"/>
  <c r="AA3655" i="20"/>
  <c r="AK3655" i="20" s="1"/>
  <c r="AD3656" i="20"/>
  <c r="AA3659" i="20"/>
  <c r="AK3659" i="20" s="1"/>
  <c r="AD3660" i="20"/>
  <c r="AA3663" i="20"/>
  <c r="AK3663" i="20" s="1"/>
  <c r="AD3664" i="20"/>
  <c r="AN3664" i="20" s="1"/>
  <c r="AA3667" i="20"/>
  <c r="AK3667" i="20" s="1"/>
  <c r="AD3668" i="20"/>
  <c r="AA3671" i="20"/>
  <c r="AK3671" i="20" s="1"/>
  <c r="AD3672" i="20"/>
  <c r="AN3672" i="20" s="1"/>
  <c r="AA3675" i="20"/>
  <c r="AK3675" i="20" s="1"/>
  <c r="AD3676" i="20"/>
  <c r="AA3679" i="20"/>
  <c r="AK3679" i="20" s="1"/>
  <c r="AD3680" i="20"/>
  <c r="AN3680" i="20" s="1"/>
  <c r="AA3683" i="20"/>
  <c r="AK3683" i="20" s="1"/>
  <c r="AA3226" i="20"/>
  <c r="AK3226" i="20" s="1"/>
  <c r="AD3227" i="20"/>
  <c r="AA3232" i="20"/>
  <c r="AA3242" i="20"/>
  <c r="AK3242" i="20" s="1"/>
  <c r="AD3243" i="20"/>
  <c r="AA3248" i="20"/>
  <c r="AA3258" i="20"/>
  <c r="AK3258" i="20" s="1"/>
  <c r="AD3259" i="20"/>
  <c r="AA3264" i="20"/>
  <c r="AK3264" i="20" s="1"/>
  <c r="AA3274" i="20"/>
  <c r="AK3274" i="20" s="1"/>
  <c r="AD3275" i="20"/>
  <c r="AA3280" i="20"/>
  <c r="AK3280" i="20" s="1"/>
  <c r="AA3290" i="20"/>
  <c r="AK3290" i="20" s="1"/>
  <c r="AD3291" i="20"/>
  <c r="AA3296" i="20"/>
  <c r="AA3306" i="20"/>
  <c r="AK3306" i="20" s="1"/>
  <c r="AD3307" i="20"/>
  <c r="AA3316" i="20"/>
  <c r="AK3316" i="20" s="1"/>
  <c r="AA3326" i="20"/>
  <c r="AK3326" i="20" s="1"/>
  <c r="AD3327" i="20"/>
  <c r="AA3332" i="20"/>
  <c r="AK3332" i="20" s="1"/>
  <c r="AA3342" i="20"/>
  <c r="AK3342" i="20" s="1"/>
  <c r="AD3343" i="20"/>
  <c r="AA3348" i="20"/>
  <c r="AK3348" i="20" s="1"/>
  <c r="AA3358" i="20"/>
  <c r="AK3358" i="20" s="1"/>
  <c r="AD3359" i="20"/>
  <c r="AA3364" i="20"/>
  <c r="AA3374" i="20"/>
  <c r="AK3374" i="20" s="1"/>
  <c r="AD3375" i="20"/>
  <c r="AA3380" i="20"/>
  <c r="AA3390" i="20"/>
  <c r="AK3390" i="20" s="1"/>
  <c r="AD3391" i="20"/>
  <c r="AA3396" i="20"/>
  <c r="AK3396" i="20" s="1"/>
  <c r="AA3416" i="20"/>
  <c r="AK3416" i="20" s="1"/>
  <c r="AD3423" i="20"/>
  <c r="AN3423" i="20" s="1"/>
  <c r="AA3428" i="20"/>
  <c r="AK3428" i="20" s="1"/>
  <c r="AA3442" i="20"/>
  <c r="AK3442" i="20" s="1"/>
  <c r="AD3443" i="20"/>
  <c r="AA3448" i="20"/>
  <c r="AK3448" i="20" s="1"/>
  <c r="AA3458" i="20"/>
  <c r="AK3458" i="20" s="1"/>
  <c r="AD3459" i="20"/>
  <c r="AA3464" i="20"/>
  <c r="AA3473" i="20"/>
  <c r="AK3473" i="20" s="1"/>
  <c r="AA3481" i="20"/>
  <c r="AA3489" i="20"/>
  <c r="AA3499" i="20"/>
  <c r="AA3507" i="20"/>
  <c r="AK3507" i="20" s="1"/>
  <c r="AA3515" i="20"/>
  <c r="AA3523" i="20"/>
  <c r="AA3531" i="20"/>
  <c r="AA3539" i="20"/>
  <c r="AA3542" i="20"/>
  <c r="AK3542" i="20" s="1"/>
  <c r="AA3550" i="20"/>
  <c r="AK3550" i="20" s="1"/>
  <c r="AA3558" i="20"/>
  <c r="AK3558" i="20" s="1"/>
  <c r="AA3566" i="20"/>
  <c r="AK3566" i="20" s="1"/>
  <c r="AA3574" i="20"/>
  <c r="AA3582" i="20"/>
  <c r="AA3590" i="20"/>
  <c r="AA3598" i="20"/>
  <c r="AK3598" i="20" s="1"/>
  <c r="AA3607" i="20"/>
  <c r="AK3607" i="20" s="1"/>
  <c r="AA3625" i="20"/>
  <c r="AK3625" i="20" s="1"/>
  <c r="AD3626" i="20"/>
  <c r="AA3629" i="20"/>
  <c r="AK3629" i="20" s="1"/>
  <c r="AA3619" i="20"/>
  <c r="AK3619" i="20" s="1"/>
  <c r="AA3633" i="20"/>
  <c r="AA3725" i="20"/>
  <c r="AA3733" i="20"/>
  <c r="AA3743" i="20"/>
  <c r="AK3743" i="20" s="1"/>
  <c r="AD3744" i="20"/>
  <c r="AA3747" i="20"/>
  <c r="AK3747" i="20" s="1"/>
  <c r="AD3748" i="20"/>
  <c r="AA3751" i="20"/>
  <c r="AL3756" i="20"/>
  <c r="AA3761" i="20"/>
  <c r="AK3761" i="20" s="1"/>
  <c r="AD3762" i="20"/>
  <c r="AA3767" i="20"/>
  <c r="AA3771" i="20"/>
  <c r="AA3787" i="20"/>
  <c r="AK3787" i="20" s="1"/>
  <c r="AA3807" i="20"/>
  <c r="AA3825" i="20"/>
  <c r="AK3825" i="20" s="1"/>
  <c r="AD3826" i="20"/>
  <c r="AA3831" i="20"/>
  <c r="AA3841" i="20"/>
  <c r="AK3841" i="20" s="1"/>
  <c r="AA3849" i="20"/>
  <c r="AK3849" i="20" s="1"/>
  <c r="AD3850" i="20"/>
  <c r="AA3855" i="20"/>
  <c r="AK3855" i="20" s="1"/>
  <c r="AA3865" i="20"/>
  <c r="AK3865" i="20" s="1"/>
  <c r="AD3866" i="20"/>
  <c r="AA3871" i="20"/>
  <c r="AA3877" i="20"/>
  <c r="AK3877" i="20" s="1"/>
  <c r="AA3889" i="20"/>
  <c r="AA3899" i="20"/>
  <c r="AK3899" i="20" s="1"/>
  <c r="AD3900" i="20"/>
  <c r="AA3905" i="20"/>
  <c r="AK3905" i="20" s="1"/>
  <c r="AA3915" i="20"/>
  <c r="AK3915" i="20" s="1"/>
  <c r="AD3916" i="20"/>
  <c r="AA3921" i="20"/>
  <c r="AA3931" i="20"/>
  <c r="AK3931" i="20" s="1"/>
  <c r="AD3932" i="20"/>
  <c r="AA3963" i="20"/>
  <c r="AK3963" i="20" s="1"/>
  <c r="AD3964" i="20"/>
  <c r="AA3967" i="20"/>
  <c r="AK3967" i="20" s="1"/>
  <c r="AD3968" i="20"/>
  <c r="AA3971" i="20"/>
  <c r="AK3971" i="20" s="1"/>
  <c r="AD3972" i="20"/>
  <c r="AA3975" i="20"/>
  <c r="AK3975" i="20" s="1"/>
  <c r="AD3976" i="20"/>
  <c r="AA3979" i="20"/>
  <c r="AK3979" i="20" s="1"/>
  <c r="AD3980" i="20"/>
  <c r="AN3980" i="20" s="1"/>
  <c r="AA3985" i="20"/>
  <c r="AK3985" i="20" s="1"/>
  <c r="AD3684" i="20"/>
  <c r="AA3687" i="20"/>
  <c r="AK3687" i="20" s="1"/>
  <c r="AD3688" i="20"/>
  <c r="AA3691" i="20"/>
  <c r="AK3691" i="20" s="1"/>
  <c r="AD3692" i="20"/>
  <c r="AA3695" i="20"/>
  <c r="AK3695" i="20" s="1"/>
  <c r="AD3696" i="20"/>
  <c r="AA3699" i="20"/>
  <c r="AK3699" i="20" s="1"/>
  <c r="AD3700" i="20"/>
  <c r="AA3703" i="20"/>
  <c r="AK3703" i="20" s="1"/>
  <c r="AD3704" i="20"/>
  <c r="AA3707" i="20"/>
  <c r="AK3707" i="20" s="1"/>
  <c r="AD3708" i="20"/>
  <c r="AA3711" i="20"/>
  <c r="AK3711" i="20" s="1"/>
  <c r="AD3712" i="20"/>
  <c r="AA3715" i="20"/>
  <c r="AK3715" i="20" s="1"/>
  <c r="AD3716" i="20"/>
  <c r="AA3719" i="20"/>
  <c r="AK3719" i="20" s="1"/>
  <c r="AD3720" i="20"/>
  <c r="AK3725" i="20"/>
  <c r="AA3729" i="20"/>
  <c r="AK3729" i="20" s="1"/>
  <c r="AA3735" i="20"/>
  <c r="AK3735" i="20" s="1"/>
  <c r="AD3736" i="20"/>
  <c r="AA3741" i="20"/>
  <c r="AK3741" i="20" s="1"/>
  <c r="AA3759" i="20"/>
  <c r="AA3769" i="20"/>
  <c r="AK3769" i="20" s="1"/>
  <c r="AA3779" i="20"/>
  <c r="AA3795" i="20"/>
  <c r="AK3795" i="20" s="1"/>
  <c r="AA3823" i="20"/>
  <c r="AA3833" i="20"/>
  <c r="AK3833" i="20" s="1"/>
  <c r="AD3834" i="20"/>
  <c r="AN3834" i="20" s="1"/>
  <c r="AA3839" i="20"/>
  <c r="AA3847" i="20"/>
  <c r="AA3857" i="20"/>
  <c r="AK3857" i="20" s="1"/>
  <c r="AD3858" i="20"/>
  <c r="AN3858" i="20" s="1"/>
  <c r="AA3863" i="20"/>
  <c r="AA3873" i="20"/>
  <c r="AK3873" i="20" s="1"/>
  <c r="AA3881" i="20"/>
  <c r="AA3891" i="20"/>
  <c r="AK3891" i="20" s="1"/>
  <c r="AD3892" i="20"/>
  <c r="AA3897" i="20"/>
  <c r="AA3907" i="20"/>
  <c r="AK3907" i="20" s="1"/>
  <c r="AD3908" i="20"/>
  <c r="AA3913" i="20"/>
  <c r="AA3923" i="20"/>
  <c r="AK3923" i="20" s="1"/>
  <c r="AD3924" i="20"/>
  <c r="AA3929" i="20"/>
  <c r="AA3987" i="20"/>
  <c r="AK3987" i="20" s="1"/>
  <c r="AD3988" i="20"/>
  <c r="AN3988" i="20" s="1"/>
  <c r="AA3993" i="20"/>
  <c r="AA3996" i="20"/>
  <c r="AK3996" i="20" s="1"/>
  <c r="AD3997" i="20"/>
  <c r="AA4002" i="20"/>
  <c r="Y2099" i="20"/>
  <c r="AI2099" i="20" s="1"/>
  <c r="AC2099" i="20"/>
  <c r="AM2099" i="20" s="1"/>
  <c r="AN2101" i="20"/>
  <c r="AA2101" i="20"/>
  <c r="Y2103" i="20"/>
  <c r="AI2103" i="20" s="1"/>
  <c r="AC2103" i="20"/>
  <c r="AN2105" i="20"/>
  <c r="AA2105" i="20"/>
  <c r="Y2107" i="20"/>
  <c r="AC2107" i="20"/>
  <c r="AM2107" i="20" s="1"/>
  <c r="AN2109" i="20"/>
  <c r="AA2109" i="20"/>
  <c r="AK2109" i="20" s="1"/>
  <c r="Y2111" i="20"/>
  <c r="AI2111" i="20" s="1"/>
  <c r="AC2111" i="20"/>
  <c r="AM2111" i="20" s="1"/>
  <c r="AN2113" i="20"/>
  <c r="AA2113" i="20"/>
  <c r="Y2115" i="20"/>
  <c r="AC2115" i="20"/>
  <c r="AM2115" i="20" s="1"/>
  <c r="AA2117" i="20"/>
  <c r="AK2117" i="20" s="1"/>
  <c r="Y2119" i="20"/>
  <c r="AI2119" i="20" s="1"/>
  <c r="AC2119" i="20"/>
  <c r="Y2123" i="20"/>
  <c r="AI2123" i="20" s="1"/>
  <c r="AC2123" i="20"/>
  <c r="AM2123" i="20" s="1"/>
  <c r="AA2125" i="20"/>
  <c r="Y2127" i="20"/>
  <c r="AI2127" i="20" s="1"/>
  <c r="AC2127" i="20"/>
  <c r="AM2127" i="20" s="1"/>
  <c r="AA2129" i="20"/>
  <c r="AK2129" i="20" s="1"/>
  <c r="Y2131" i="20"/>
  <c r="AI2131" i="20" s="1"/>
  <c r="AC2131" i="20"/>
  <c r="AM2131" i="20" s="1"/>
  <c r="AA2133" i="20"/>
  <c r="AK2133" i="20" s="1"/>
  <c r="Y2135" i="20"/>
  <c r="AI2135" i="20" s="1"/>
  <c r="AC2135" i="20"/>
  <c r="Y2139" i="20"/>
  <c r="AI2139" i="20" s="1"/>
  <c r="AC2139" i="20"/>
  <c r="AM2139" i="20" s="1"/>
  <c r="Y2143" i="20"/>
  <c r="AI2143" i="20" s="1"/>
  <c r="AC2143" i="20"/>
  <c r="AM2143" i="20" s="1"/>
  <c r="Y2147" i="20"/>
  <c r="AC2147" i="20"/>
  <c r="AM2147" i="20" s="1"/>
  <c r="AA2149" i="20"/>
  <c r="AK2149" i="20" s="1"/>
  <c r="Y2151" i="20"/>
  <c r="AC2151" i="20"/>
  <c r="AA2153" i="20"/>
  <c r="AK2153" i="20" s="1"/>
  <c r="Y2155" i="20"/>
  <c r="AI2155" i="20" s="1"/>
  <c r="AC2155" i="20"/>
  <c r="AM2155" i="20" s="1"/>
  <c r="AN2157" i="20"/>
  <c r="AA2157" i="20"/>
  <c r="AK2157" i="20" s="1"/>
  <c r="Y2159" i="20"/>
  <c r="AI2159" i="20" s="1"/>
  <c r="AC2159" i="20"/>
  <c r="AN2161" i="20"/>
  <c r="AA2161" i="20"/>
  <c r="AK2161" i="20" s="1"/>
  <c r="Y2163" i="20"/>
  <c r="AI2163" i="20" s="1"/>
  <c r="AC2163" i="20"/>
  <c r="AM2163" i="20" s="1"/>
  <c r="AN2165" i="20"/>
  <c r="AA2165" i="20"/>
  <c r="AK2165" i="20" s="1"/>
  <c r="Y2167" i="20"/>
  <c r="AI2167" i="20" s="1"/>
  <c r="AC2167" i="20"/>
  <c r="AN2169" i="20"/>
  <c r="AA2169" i="20"/>
  <c r="AK2169" i="20" s="1"/>
  <c r="Y2171" i="20"/>
  <c r="AI2171" i="20" s="1"/>
  <c r="AC2171" i="20"/>
  <c r="AM2171" i="20" s="1"/>
  <c r="AN2173" i="20"/>
  <c r="AA2173" i="20"/>
  <c r="AK2173" i="20" s="1"/>
  <c r="Y2175" i="20"/>
  <c r="AI2175" i="20" s="1"/>
  <c r="AC2175" i="20"/>
  <c r="AN2177" i="20"/>
  <c r="AA2177" i="20"/>
  <c r="AK2177" i="20" s="1"/>
  <c r="Y2179" i="20"/>
  <c r="AI2179" i="20" s="1"/>
  <c r="AC2179" i="20"/>
  <c r="AM2179" i="20" s="1"/>
  <c r="AN2181" i="20"/>
  <c r="AA2181" i="20"/>
  <c r="AK2181" i="20" s="1"/>
  <c r="Y2183" i="20"/>
  <c r="AI2183" i="20" s="1"/>
  <c r="AC2183" i="20"/>
  <c r="AD2184" i="20"/>
  <c r="AN2184" i="20" s="1"/>
  <c r="Y2185" i="20"/>
  <c r="AC2185" i="20"/>
  <c r="AM2185" i="20" s="1"/>
  <c r="AN2187" i="20"/>
  <c r="AA2187" i="20"/>
  <c r="AK2187" i="20" s="1"/>
  <c r="Y2189" i="20"/>
  <c r="AI2189" i="20" s="1"/>
  <c r="AC2189" i="20"/>
  <c r="AM2189" i="20" s="1"/>
  <c r="AN2191" i="20"/>
  <c r="AA2191" i="20"/>
  <c r="AK2191" i="20" s="1"/>
  <c r="Y2193" i="20"/>
  <c r="AI2193" i="20" s="1"/>
  <c r="AC2193" i="20"/>
  <c r="AN2195" i="20"/>
  <c r="AA2195" i="20"/>
  <c r="Y2197" i="20"/>
  <c r="AI2197" i="20" s="1"/>
  <c r="AC2197" i="20"/>
  <c r="AM2197" i="20" s="1"/>
  <c r="AN2199" i="20"/>
  <c r="AA2199" i="20"/>
  <c r="AK2199" i="20" s="1"/>
  <c r="Y2201" i="20"/>
  <c r="AI2201" i="20" s="1"/>
  <c r="AC2201" i="20"/>
  <c r="AM2201" i="20" s="1"/>
  <c r="AN2203" i="20"/>
  <c r="AA2203" i="20"/>
  <c r="AK2203" i="20" s="1"/>
  <c r="Y2205" i="20"/>
  <c r="AI2205" i="20" s="1"/>
  <c r="AC2205" i="20"/>
  <c r="AM2205" i="20" s="1"/>
  <c r="AN2207" i="20"/>
  <c r="AA2207" i="20"/>
  <c r="AK2207" i="20" s="1"/>
  <c r="Y2209" i="20"/>
  <c r="AI2209" i="20" s="1"/>
  <c r="AC2209" i="20"/>
  <c r="AM2209" i="20" s="1"/>
  <c r="AN2211" i="20"/>
  <c r="AA2211" i="20"/>
  <c r="Y2213" i="20"/>
  <c r="AI2213" i="20" s="1"/>
  <c r="AC2213" i="20"/>
  <c r="AM2213" i="20" s="1"/>
  <c r="AN2215" i="20"/>
  <c r="AA2215" i="20"/>
  <c r="AK2215" i="20" s="1"/>
  <c r="Y2217" i="20"/>
  <c r="AI2217" i="20" s="1"/>
  <c r="AC2217" i="20"/>
  <c r="AM2217" i="20" s="1"/>
  <c r="AN2219" i="20"/>
  <c r="AA2219" i="20"/>
  <c r="AK2219" i="20" s="1"/>
  <c r="Y2221" i="20"/>
  <c r="AI2221" i="20" s="1"/>
  <c r="AC2221" i="20"/>
  <c r="AM2221" i="20" s="1"/>
  <c r="AN2223" i="20"/>
  <c r="AA2223" i="20"/>
  <c r="AK2223" i="20" s="1"/>
  <c r="Y2225" i="20"/>
  <c r="AI2225" i="20" s="1"/>
  <c r="AC2225" i="20"/>
  <c r="AM2225" i="20" s="1"/>
  <c r="AN2227" i="20"/>
  <c r="AA2227" i="20"/>
  <c r="Y2229" i="20"/>
  <c r="AI2229" i="20" s="1"/>
  <c r="AC2229" i="20"/>
  <c r="AM2229" i="20" s="1"/>
  <c r="AN2231" i="20"/>
  <c r="AA2231" i="20"/>
  <c r="AK2231" i="20" s="1"/>
  <c r="Y2233" i="20"/>
  <c r="AI2233" i="20" s="1"/>
  <c r="AC2233" i="20"/>
  <c r="AM2233" i="20" s="1"/>
  <c r="AN2235" i="20"/>
  <c r="AA2235" i="20"/>
  <c r="AK2235" i="20" s="1"/>
  <c r="Y2237" i="20"/>
  <c r="AC2237" i="20"/>
  <c r="AM2237" i="20" s="1"/>
  <c r="AA2239" i="20"/>
  <c r="Y2241" i="20"/>
  <c r="AC2241" i="20"/>
  <c r="AM2241" i="20" s="1"/>
  <c r="AA2243" i="20"/>
  <c r="Y2245" i="20"/>
  <c r="AI2245" i="20" s="1"/>
  <c r="AC2245" i="20"/>
  <c r="AA2247" i="20"/>
  <c r="AK2247" i="20" s="1"/>
  <c r="Y2249" i="20"/>
  <c r="AI2249" i="20" s="1"/>
  <c r="AC2249" i="20"/>
  <c r="AA2251" i="20"/>
  <c r="Y2253" i="20"/>
  <c r="AI2253" i="20" s="1"/>
  <c r="AC2253" i="20"/>
  <c r="AA2255" i="20"/>
  <c r="AK2255" i="20" s="1"/>
  <c r="Y2257" i="20"/>
  <c r="AC2257" i="20"/>
  <c r="AA2259" i="20"/>
  <c r="Y2261" i="20"/>
  <c r="AC2261" i="20"/>
  <c r="AA2263" i="20"/>
  <c r="Y2265" i="20"/>
  <c r="AI2265" i="20" s="1"/>
  <c r="AC2265" i="20"/>
  <c r="AM2265" i="20" s="1"/>
  <c r="AA2267" i="20"/>
  <c r="Y2269" i="20"/>
  <c r="AI2269" i="20" s="1"/>
  <c r="AC2269" i="20"/>
  <c r="AA2271" i="20"/>
  <c r="Y2273" i="20"/>
  <c r="AC2273" i="20"/>
  <c r="AM2273" i="20" s="1"/>
  <c r="AA2275" i="20"/>
  <c r="Y2277" i="20"/>
  <c r="AC2277" i="20"/>
  <c r="AA2279" i="20"/>
  <c r="AK2279" i="20" s="1"/>
  <c r="Y2281" i="20"/>
  <c r="AC2281" i="20"/>
  <c r="AD2282" i="20"/>
  <c r="AN2282" i="20" s="1"/>
  <c r="Z2282" i="20"/>
  <c r="AJ2282" i="20" s="1"/>
  <c r="Y2007" i="20"/>
  <c r="AI2007" i="20" s="1"/>
  <c r="AC2007" i="20"/>
  <c r="AM2007" i="20" s="1"/>
  <c r="Y2011" i="20"/>
  <c r="AI2011" i="20" s="1"/>
  <c r="AC2011" i="20"/>
  <c r="AM2011" i="20" s="1"/>
  <c r="Y2015" i="20"/>
  <c r="AI2015" i="20" s="1"/>
  <c r="AC2015" i="20"/>
  <c r="Y2019" i="20"/>
  <c r="AI2019" i="20" s="1"/>
  <c r="AC2019" i="20"/>
  <c r="AM2019" i="20" s="1"/>
  <c r="Y2023" i="20"/>
  <c r="AI2023" i="20" s="1"/>
  <c r="AC2023" i="20"/>
  <c r="AM2023" i="20" s="1"/>
  <c r="Y2027" i="20"/>
  <c r="AI2027" i="20" s="1"/>
  <c r="AC2027" i="20"/>
  <c r="AM2027" i="20" s="1"/>
  <c r="Y2031" i="20"/>
  <c r="AI2031" i="20" s="1"/>
  <c r="AC2031" i="20"/>
  <c r="Y2035" i="20"/>
  <c r="AI2035" i="20" s="1"/>
  <c r="AC2035" i="20"/>
  <c r="AM2035" i="20" s="1"/>
  <c r="Y2039" i="20"/>
  <c r="AI2039" i="20" s="1"/>
  <c r="AC2039" i="20"/>
  <c r="AM2039" i="20" s="1"/>
  <c r="Y2043" i="20"/>
  <c r="AI2043" i="20" s="1"/>
  <c r="AC2043" i="20"/>
  <c r="AM2043" i="20" s="1"/>
  <c r="Y2047" i="20"/>
  <c r="AI2047" i="20" s="1"/>
  <c r="AC2047" i="20"/>
  <c r="Y2051" i="20"/>
  <c r="AI2051" i="20" s="1"/>
  <c r="AC2051" i="20"/>
  <c r="AM2051" i="20" s="1"/>
  <c r="Y2055" i="20"/>
  <c r="AI2055" i="20" s="1"/>
  <c r="AC2055" i="20"/>
  <c r="AM2055" i="20" s="1"/>
  <c r="Y2059" i="20"/>
  <c r="AI2059" i="20" s="1"/>
  <c r="AC2059" i="20"/>
  <c r="AM2059" i="20" s="1"/>
  <c r="Y2063" i="20"/>
  <c r="AI2063" i="20" s="1"/>
  <c r="AC2063" i="20"/>
  <c r="Y2067" i="20"/>
  <c r="AI2067" i="20" s="1"/>
  <c r="AC2067" i="20"/>
  <c r="AM2067" i="20" s="1"/>
  <c r="Y2071" i="20"/>
  <c r="AI2071" i="20" s="1"/>
  <c r="AC2071" i="20"/>
  <c r="AM2071" i="20" s="1"/>
  <c r="Y2075" i="20"/>
  <c r="AI2075" i="20" s="1"/>
  <c r="AC2075" i="20"/>
  <c r="AM2075" i="20" s="1"/>
  <c r="Y2079" i="20"/>
  <c r="AI2079" i="20" s="1"/>
  <c r="AC2079" i="20"/>
  <c r="Y2083" i="20"/>
  <c r="AI2083" i="20" s="1"/>
  <c r="AC2083" i="20"/>
  <c r="AM2083" i="20" s="1"/>
  <c r="Y2087" i="20"/>
  <c r="AI2087" i="20" s="1"/>
  <c r="AC2087" i="20"/>
  <c r="AM2087" i="20" s="1"/>
  <c r="Y2091" i="20"/>
  <c r="AI2091" i="20" s="1"/>
  <c r="AC2091" i="20"/>
  <c r="AM2091" i="20" s="1"/>
  <c r="Y2095" i="20"/>
  <c r="AI2095" i="20" s="1"/>
  <c r="AC2095" i="20"/>
  <c r="Y2005" i="20"/>
  <c r="AI2005" i="20" s="1"/>
  <c r="AC2005" i="20"/>
  <c r="AM2005" i="20" s="1"/>
  <c r="AA2007" i="20"/>
  <c r="AK2007" i="20" s="1"/>
  <c r="Y2009" i="20"/>
  <c r="AI2009" i="20" s="1"/>
  <c r="AC2009" i="20"/>
  <c r="AM2009" i="20" s="1"/>
  <c r="AA2011" i="20"/>
  <c r="AK2011" i="20" s="1"/>
  <c r="Y2013" i="20"/>
  <c r="AI2013" i="20" s="1"/>
  <c r="AC2013" i="20"/>
  <c r="AA2015" i="20"/>
  <c r="AK2015" i="20" s="1"/>
  <c r="Y2017" i="20"/>
  <c r="AI2017" i="20" s="1"/>
  <c r="AC2017" i="20"/>
  <c r="AM2017" i="20" s="1"/>
  <c r="AA2019" i="20"/>
  <c r="AK2019" i="20" s="1"/>
  <c r="Y2021" i="20"/>
  <c r="AC2021" i="20"/>
  <c r="AM2021" i="20" s="1"/>
  <c r="AA2023" i="20"/>
  <c r="AK2023" i="20" s="1"/>
  <c r="Y2025" i="20"/>
  <c r="AC2025" i="20"/>
  <c r="AA2027" i="20"/>
  <c r="AK2027" i="20" s="1"/>
  <c r="Y2029" i="20"/>
  <c r="AI2029" i="20" s="1"/>
  <c r="AC2029" i="20"/>
  <c r="AM2029" i="20" s="1"/>
  <c r="AA2031" i="20"/>
  <c r="AK2031" i="20" s="1"/>
  <c r="Y2033" i="20"/>
  <c r="AI2033" i="20" s="1"/>
  <c r="AC2033" i="20"/>
  <c r="AA2035" i="20"/>
  <c r="Y2037" i="20"/>
  <c r="AI2037" i="20" s="1"/>
  <c r="AC2037" i="20"/>
  <c r="AM2037" i="20" s="1"/>
  <c r="AA2039" i="20"/>
  <c r="AK2039" i="20" s="1"/>
  <c r="Y2041" i="20"/>
  <c r="AC2041" i="20"/>
  <c r="AM2041" i="20" s="1"/>
  <c r="AA2043" i="20"/>
  <c r="AK2043" i="20" s="1"/>
  <c r="Y2045" i="20"/>
  <c r="AI2045" i="20" s="1"/>
  <c r="AC2045" i="20"/>
  <c r="AA2047" i="20"/>
  <c r="AK2047" i="20" s="1"/>
  <c r="Y2049" i="20"/>
  <c r="AI2049" i="20" s="1"/>
  <c r="AC2049" i="20"/>
  <c r="AM2049" i="20" s="1"/>
  <c r="AA2051" i="20"/>
  <c r="Y2053" i="20"/>
  <c r="AC2053" i="20"/>
  <c r="AM2053" i="20" s="1"/>
  <c r="AA2055" i="20"/>
  <c r="AK2055" i="20" s="1"/>
  <c r="Y2057" i="20"/>
  <c r="AC2057" i="20"/>
  <c r="AM2057" i="20" s="1"/>
  <c r="AA2059" i="20"/>
  <c r="AK2059" i="20" s="1"/>
  <c r="Y2061" i="20"/>
  <c r="AI2061" i="20" s="1"/>
  <c r="AC2061" i="20"/>
  <c r="AM2061" i="20" s="1"/>
  <c r="AA2063" i="20"/>
  <c r="Y2065" i="20"/>
  <c r="AI2065" i="20" s="1"/>
  <c r="AC2065" i="20"/>
  <c r="AM2065" i="20" s="1"/>
  <c r="AA2067" i="20"/>
  <c r="Y2069" i="20"/>
  <c r="AI2069" i="20" s="1"/>
  <c r="AC2069" i="20"/>
  <c r="AM2069" i="20" s="1"/>
  <c r="AA2071" i="20"/>
  <c r="AK2071" i="20" s="1"/>
  <c r="Y2073" i="20"/>
  <c r="AC2073" i="20"/>
  <c r="AM2073" i="20" s="1"/>
  <c r="AA2075" i="20"/>
  <c r="AK2075" i="20" s="1"/>
  <c r="Y2077" i="20"/>
  <c r="AI2077" i="20" s="1"/>
  <c r="AC2077" i="20"/>
  <c r="AA2079" i="20"/>
  <c r="AK2079" i="20" s="1"/>
  <c r="Y2081" i="20"/>
  <c r="AI2081" i="20" s="1"/>
  <c r="AC2081" i="20"/>
  <c r="AM2081" i="20" s="1"/>
  <c r="AA2083" i="20"/>
  <c r="Y2085" i="20"/>
  <c r="AC2085" i="20"/>
  <c r="AM2085" i="20" s="1"/>
  <c r="AA2087" i="20"/>
  <c r="Y2089" i="20"/>
  <c r="AC2089" i="20"/>
  <c r="AA2091" i="20"/>
  <c r="AK2091" i="20" s="1"/>
  <c r="Y2093" i="20"/>
  <c r="AI2093" i="20" s="1"/>
  <c r="AC2093" i="20"/>
  <c r="AM2093" i="20" s="1"/>
  <c r="AA2095" i="20"/>
  <c r="AK2095" i="20" s="1"/>
  <c r="Y2097" i="20"/>
  <c r="AI2097" i="20" s="1"/>
  <c r="AC2097" i="20"/>
  <c r="AM2097" i="20" s="1"/>
  <c r="AA2099" i="20"/>
  <c r="Y2101" i="20"/>
  <c r="AC2101" i="20"/>
  <c r="AM2101" i="20" s="1"/>
  <c r="Y2105" i="20"/>
  <c r="AI2105" i="20" s="1"/>
  <c r="AC2105" i="20"/>
  <c r="AM2105" i="20" s="1"/>
  <c r="Y2109" i="20"/>
  <c r="AI2109" i="20" s="1"/>
  <c r="AC2109" i="20"/>
  <c r="AM2109" i="20" s="1"/>
  <c r="Y2113" i="20"/>
  <c r="AI2113" i="20" s="1"/>
  <c r="AC2113" i="20"/>
  <c r="AA2115" i="20"/>
  <c r="AK2115" i="20" s="1"/>
  <c r="Y2117" i="20"/>
  <c r="AI2117" i="20" s="1"/>
  <c r="AC2117" i="20"/>
  <c r="AM2117" i="20" s="1"/>
  <c r="AA2119" i="20"/>
  <c r="Y2121" i="20"/>
  <c r="AI2121" i="20" s="1"/>
  <c r="AC2121" i="20"/>
  <c r="AM2121" i="20" s="1"/>
  <c r="AA2123" i="20"/>
  <c r="AK2123" i="20" s="1"/>
  <c r="Y2125" i="20"/>
  <c r="AC2125" i="20"/>
  <c r="AM2125" i="20" s="1"/>
  <c r="AA2127" i="20"/>
  <c r="AK2127" i="20" s="1"/>
  <c r="Y2129" i="20"/>
  <c r="AI2129" i="20" s="1"/>
  <c r="AC2129" i="20"/>
  <c r="AA2131" i="20"/>
  <c r="AK2131" i="20" s="1"/>
  <c r="Y2133" i="20"/>
  <c r="AI2133" i="20" s="1"/>
  <c r="AC2133" i="20"/>
  <c r="AM2133" i="20" s="1"/>
  <c r="AA2135" i="20"/>
  <c r="Y2137" i="20"/>
  <c r="AI2137" i="20" s="1"/>
  <c r="AC2137" i="20"/>
  <c r="AM2137" i="20" s="1"/>
  <c r="AA2139" i="20"/>
  <c r="AK2139" i="20" s="1"/>
  <c r="Y2141" i="20"/>
  <c r="AI2141" i="20" s="1"/>
  <c r="AC2141" i="20"/>
  <c r="AM2141" i="20" s="1"/>
  <c r="AA2143" i="20"/>
  <c r="AK2143" i="20" s="1"/>
  <c r="Y2145" i="20"/>
  <c r="AI2145" i="20" s="1"/>
  <c r="AC2145" i="20"/>
  <c r="AA2147" i="20"/>
  <c r="AK2147" i="20" s="1"/>
  <c r="Y2149" i="20"/>
  <c r="AI2149" i="20" s="1"/>
  <c r="AC2149" i="20"/>
  <c r="AM2149" i="20" s="1"/>
  <c r="AA2151" i="20"/>
  <c r="AK2151" i="20" s="1"/>
  <c r="Y2153" i="20"/>
  <c r="AI2153" i="20" s="1"/>
  <c r="AC2153" i="20"/>
  <c r="AM2153" i="20" s="1"/>
  <c r="AA2155" i="20"/>
  <c r="AK2155" i="20" s="1"/>
  <c r="Y2157" i="20"/>
  <c r="AC2157" i="20"/>
  <c r="AM2157" i="20" s="1"/>
  <c r="Y2161" i="20"/>
  <c r="AI2161" i="20" s="1"/>
  <c r="AC2161" i="20"/>
  <c r="AM2161" i="20" s="1"/>
  <c r="Y2165" i="20"/>
  <c r="AI2165" i="20" s="1"/>
  <c r="AC2165" i="20"/>
  <c r="AM2165" i="20" s="1"/>
  <c r="Y2169" i="20"/>
  <c r="AI2169" i="20" s="1"/>
  <c r="AC2169" i="20"/>
  <c r="AM2169" i="20" s="1"/>
  <c r="Y2173" i="20"/>
  <c r="AC2173" i="20"/>
  <c r="AM2173" i="20" s="1"/>
  <c r="Y2177" i="20"/>
  <c r="AI2177" i="20" s="1"/>
  <c r="AC2177" i="20"/>
  <c r="AM2177" i="20" s="1"/>
  <c r="Y2181" i="20"/>
  <c r="AI2181" i="20" s="1"/>
  <c r="AC2181" i="20"/>
  <c r="AM2181" i="20" s="1"/>
  <c r="Y2187" i="20"/>
  <c r="AI2187" i="20" s="1"/>
  <c r="AC2187" i="20"/>
  <c r="AM2187" i="20" s="1"/>
  <c r="Y2191" i="20"/>
  <c r="AC2191" i="20"/>
  <c r="AM2191" i="20" s="1"/>
  <c r="Y2195" i="20"/>
  <c r="AI2195" i="20" s="1"/>
  <c r="AC2195" i="20"/>
  <c r="AM2195" i="20" s="1"/>
  <c r="Y2199" i="20"/>
  <c r="AI2199" i="20" s="1"/>
  <c r="AC2199" i="20"/>
  <c r="AM2199" i="20" s="1"/>
  <c r="Y2203" i="20"/>
  <c r="AI2203" i="20" s="1"/>
  <c r="AC2203" i="20"/>
  <c r="AM2203" i="20" s="1"/>
  <c r="Y2207" i="20"/>
  <c r="AC2207" i="20"/>
  <c r="AM2207" i="20" s="1"/>
  <c r="Y2211" i="20"/>
  <c r="AI2211" i="20" s="1"/>
  <c r="AC2211" i="20"/>
  <c r="AM2211" i="20" s="1"/>
  <c r="Y2215" i="20"/>
  <c r="AI2215" i="20" s="1"/>
  <c r="AC2215" i="20"/>
  <c r="AM2215" i="20" s="1"/>
  <c r="Y2219" i="20"/>
  <c r="AI2219" i="20" s="1"/>
  <c r="AC2219" i="20"/>
  <c r="AM2219" i="20" s="1"/>
  <c r="Y2223" i="20"/>
  <c r="AC2223" i="20"/>
  <c r="AM2223" i="20" s="1"/>
  <c r="Y2227" i="20"/>
  <c r="AI2227" i="20" s="1"/>
  <c r="AC2227" i="20"/>
  <c r="AM2227" i="20" s="1"/>
  <c r="Y2231" i="20"/>
  <c r="AC2231" i="20"/>
  <c r="AM2231" i="20" s="1"/>
  <c r="Y2235" i="20"/>
  <c r="AI2235" i="20" s="1"/>
  <c r="AC2235" i="20"/>
  <c r="AM2235" i="20" s="1"/>
  <c r="Y2239" i="20"/>
  <c r="AC2239" i="20"/>
  <c r="AM2239" i="20" s="1"/>
  <c r="Y2243" i="20"/>
  <c r="AC2243" i="20"/>
  <c r="AM2243" i="20" s="1"/>
  <c r="Y2247" i="20"/>
  <c r="AI2247" i="20" s="1"/>
  <c r="AC2247" i="20"/>
  <c r="AM2247" i="20" s="1"/>
  <c r="Y2251" i="20"/>
  <c r="AI2251" i="20" s="1"/>
  <c r="AC2251" i="20"/>
  <c r="AM2251" i="20" s="1"/>
  <c r="Y2255" i="20"/>
  <c r="AC2255" i="20"/>
  <c r="AM2255" i="20" s="1"/>
  <c r="Y2259" i="20"/>
  <c r="AI2259" i="20" s="1"/>
  <c r="AC2259" i="20"/>
  <c r="AM2259" i="20" s="1"/>
  <c r="Y2263" i="20"/>
  <c r="AC2263" i="20"/>
  <c r="AM2263" i="20" s="1"/>
  <c r="Y2267" i="20"/>
  <c r="AI2267" i="20" s="1"/>
  <c r="AC2267" i="20"/>
  <c r="AM2267" i="20" s="1"/>
  <c r="Y2271" i="20"/>
  <c r="AC2271" i="20"/>
  <c r="AM2271" i="20" s="1"/>
  <c r="Y2275" i="20"/>
  <c r="AI2275" i="20" s="1"/>
  <c r="AC2275" i="20"/>
  <c r="AM2275" i="20" s="1"/>
  <c r="Y2279" i="20"/>
  <c r="AI2279" i="20" s="1"/>
  <c r="AC2279" i="20"/>
  <c r="AM2279" i="20" s="1"/>
  <c r="AA2283" i="20"/>
  <c r="AK2283" i="20" s="1"/>
  <c r="Y2285" i="20"/>
  <c r="AI2285" i="20" s="1"/>
  <c r="AC2285" i="20"/>
  <c r="Z2286" i="20"/>
  <c r="AJ2286" i="20" s="1"/>
  <c r="AA2287" i="20"/>
  <c r="AK2287" i="20" s="1"/>
  <c r="Y2289" i="20"/>
  <c r="AC2289" i="20"/>
  <c r="AM2289" i="20" s="1"/>
  <c r="Z2290" i="20"/>
  <c r="AJ2290" i="20" s="1"/>
  <c r="AA2291" i="20"/>
  <c r="AK2291" i="20" s="1"/>
  <c r="Y2293" i="20"/>
  <c r="AI2293" i="20" s="1"/>
  <c r="AC2293" i="20"/>
  <c r="Z2294" i="20"/>
  <c r="AJ2294" i="20" s="1"/>
  <c r="AA2295" i="20"/>
  <c r="AK2295" i="20" s="1"/>
  <c r="Y2297" i="20"/>
  <c r="AC2297" i="20"/>
  <c r="AM2297" i="20" s="1"/>
  <c r="Z2298" i="20"/>
  <c r="AA2299" i="20"/>
  <c r="AK2299" i="20" s="1"/>
  <c r="Y2301" i="20"/>
  <c r="AC2301" i="20"/>
  <c r="Z2302" i="20"/>
  <c r="AJ2302" i="20" s="1"/>
  <c r="AA2303" i="20"/>
  <c r="AK2303" i="20" s="1"/>
  <c r="Y2305" i="20"/>
  <c r="AI2305" i="20" s="1"/>
  <c r="AC2305" i="20"/>
  <c r="AM2305" i="20" s="1"/>
  <c r="Z2306" i="20"/>
  <c r="AJ2306" i="20" s="1"/>
  <c r="AA2307" i="20"/>
  <c r="AK2307" i="20" s="1"/>
  <c r="Y2309" i="20"/>
  <c r="AC2309" i="20"/>
  <c r="Z2310" i="20"/>
  <c r="AJ2310" i="20" s="1"/>
  <c r="Y2313" i="20"/>
  <c r="AI2313" i="20" s="1"/>
  <c r="AC2313" i="20"/>
  <c r="Z2314" i="20"/>
  <c r="AJ2314" i="20" s="1"/>
  <c r="Y2317" i="20"/>
  <c r="AC2317" i="20"/>
  <c r="Z2318" i="20"/>
  <c r="AJ2318" i="20" s="1"/>
  <c r="AA2319" i="20"/>
  <c r="Y2321" i="20"/>
  <c r="AC2321" i="20"/>
  <c r="AM2321" i="20" s="1"/>
  <c r="Z2322" i="20"/>
  <c r="AJ2322" i="20" s="1"/>
  <c r="Y2325" i="20"/>
  <c r="AC2325" i="20"/>
  <c r="Z2326" i="20"/>
  <c r="AJ2326" i="20" s="1"/>
  <c r="Y2329" i="20"/>
  <c r="AC2329" i="20"/>
  <c r="Z2330" i="20"/>
  <c r="AJ2330" i="20" s="1"/>
  <c r="Y2333" i="20"/>
  <c r="AI2333" i="20" s="1"/>
  <c r="AC2333" i="20"/>
  <c r="Z2334" i="20"/>
  <c r="AJ2334" i="20" s="1"/>
  <c r="Y2337" i="20"/>
  <c r="AC2337" i="20"/>
  <c r="AM2337" i="20" s="1"/>
  <c r="Z2338" i="20"/>
  <c r="AJ2338" i="20" s="1"/>
  <c r="AA2339" i="20"/>
  <c r="Y2341" i="20"/>
  <c r="AC2341" i="20"/>
  <c r="Z2342" i="20"/>
  <c r="AJ2342" i="20" s="1"/>
  <c r="AA2343" i="20"/>
  <c r="AK2343" i="20" s="1"/>
  <c r="Y2345" i="20"/>
  <c r="AC2345" i="20"/>
  <c r="AM2345" i="20" s="1"/>
  <c r="Z2346" i="20"/>
  <c r="AJ2346" i="20" s="1"/>
  <c r="AA2347" i="20"/>
  <c r="Y2349" i="20"/>
  <c r="AC2349" i="20"/>
  <c r="AM2349" i="20" s="1"/>
  <c r="Z2350" i="20"/>
  <c r="AJ2350" i="20" s="1"/>
  <c r="AA2351" i="20"/>
  <c r="Y2353" i="20"/>
  <c r="AC2353" i="20"/>
  <c r="AM2353" i="20" s="1"/>
  <c r="Z2354" i="20"/>
  <c r="AJ2354" i="20" s="1"/>
  <c r="AA2355" i="20"/>
  <c r="Y2357" i="20"/>
  <c r="AC2357" i="20"/>
  <c r="AM2357" i="20" s="1"/>
  <c r="Z2358" i="20"/>
  <c r="AJ2358" i="20" s="1"/>
  <c r="AA2359" i="20"/>
  <c r="Y2361" i="20"/>
  <c r="AC2361" i="20"/>
  <c r="AM2361" i="20" s="1"/>
  <c r="Z2362" i="20"/>
  <c r="AJ2362" i="20" s="1"/>
  <c r="AA2363" i="20"/>
  <c r="Y2365" i="20"/>
  <c r="AC2365" i="20"/>
  <c r="Z2366" i="20"/>
  <c r="AJ2366" i="20" s="1"/>
  <c r="AA2367" i="20"/>
  <c r="AK2367" i="20" s="1"/>
  <c r="Y2369" i="20"/>
  <c r="AC2369" i="20"/>
  <c r="AM2369" i="20" s="1"/>
  <c r="Z2370" i="20"/>
  <c r="AJ2370" i="20" s="1"/>
  <c r="AA2371" i="20"/>
  <c r="Y2373" i="20"/>
  <c r="AC2373" i="20"/>
  <c r="AM2373" i="20" s="1"/>
  <c r="Z2374" i="20"/>
  <c r="AJ2374" i="20" s="1"/>
  <c r="AA2375" i="20"/>
  <c r="AK2375" i="20" s="1"/>
  <c r="Y2377" i="20"/>
  <c r="AC2377" i="20"/>
  <c r="AM2377" i="20" s="1"/>
  <c r="Z2378" i="20"/>
  <c r="AJ2378" i="20" s="1"/>
  <c r="AA2379" i="20"/>
  <c r="Y2381" i="20"/>
  <c r="AC2381" i="20"/>
  <c r="Z2382" i="20"/>
  <c r="AJ2382" i="20" s="1"/>
  <c r="AA2383" i="20"/>
  <c r="AK2383" i="20" s="1"/>
  <c r="Y2385" i="20"/>
  <c r="AC2385" i="20"/>
  <c r="AM2385" i="20" s="1"/>
  <c r="Z2386" i="20"/>
  <c r="AJ2386" i="20" s="1"/>
  <c r="AA2387" i="20"/>
  <c r="Y2389" i="20"/>
  <c r="AC2389" i="20"/>
  <c r="AM2389" i="20" s="1"/>
  <c r="Z2390" i="20"/>
  <c r="AJ2390" i="20" s="1"/>
  <c r="AA2391" i="20"/>
  <c r="AK2391" i="20" s="1"/>
  <c r="Y2393" i="20"/>
  <c r="AC2393" i="20"/>
  <c r="AM2393" i="20" s="1"/>
  <c r="Z2394" i="20"/>
  <c r="AJ2394" i="20" s="1"/>
  <c r="Y2397" i="20"/>
  <c r="AC2397" i="20"/>
  <c r="Z2398" i="20"/>
  <c r="AJ2398" i="20" s="1"/>
  <c r="AA2399" i="20"/>
  <c r="AK2399" i="20" s="1"/>
  <c r="Y2401" i="20"/>
  <c r="AI2401" i="20" s="1"/>
  <c r="AC2401" i="20"/>
  <c r="Z2402" i="20"/>
  <c r="AJ2402" i="20" s="1"/>
  <c r="AA2403" i="20"/>
  <c r="AK2403" i="20" s="1"/>
  <c r="Y2405" i="20"/>
  <c r="AC2405" i="20"/>
  <c r="Z2406" i="20"/>
  <c r="AJ2406" i="20" s="1"/>
  <c r="Y2409" i="20"/>
  <c r="AC2409" i="20"/>
  <c r="AM2409" i="20" s="1"/>
  <c r="Z2410" i="20"/>
  <c r="AA2413" i="20"/>
  <c r="AK2413" i="20" s="1"/>
  <c r="AD2414" i="20"/>
  <c r="AN2414" i="20" s="1"/>
  <c r="Y2415" i="20"/>
  <c r="AC2415" i="20"/>
  <c r="AM2415" i="20" s="1"/>
  <c r="AA2417" i="20"/>
  <c r="AK2417" i="20" s="1"/>
  <c r="AD2418" i="20"/>
  <c r="AN2418" i="20" s="1"/>
  <c r="Y2419" i="20"/>
  <c r="AI2419" i="20" s="1"/>
  <c r="AC2419" i="20"/>
  <c r="AA2421" i="20"/>
  <c r="AK2421" i="20" s="1"/>
  <c r="AD2422" i="20"/>
  <c r="AN2422" i="20" s="1"/>
  <c r="Y2423" i="20"/>
  <c r="AC2423" i="20"/>
  <c r="AM2423" i="20" s="1"/>
  <c r="AA2425" i="20"/>
  <c r="AK2425" i="20" s="1"/>
  <c r="AD2426" i="20"/>
  <c r="AN2426" i="20" s="1"/>
  <c r="Y2427" i="20"/>
  <c r="AC2427" i="20"/>
  <c r="AA2429" i="20"/>
  <c r="AK2429" i="20" s="1"/>
  <c r="AD2430" i="20"/>
  <c r="AN2430" i="20" s="1"/>
  <c r="Y2431" i="20"/>
  <c r="AC2431" i="20"/>
  <c r="AA2433" i="20"/>
  <c r="AK2433" i="20" s="1"/>
  <c r="AD2434" i="20"/>
  <c r="Y2435" i="20"/>
  <c r="AI2435" i="20" s="1"/>
  <c r="AC2435" i="20"/>
  <c r="AA2437" i="20"/>
  <c r="AK2437" i="20" s="1"/>
  <c r="AD2438" i="20"/>
  <c r="AN2438" i="20" s="1"/>
  <c r="Y2439" i="20"/>
  <c r="AC2439" i="20"/>
  <c r="AA2441" i="20"/>
  <c r="AK2441" i="20" s="1"/>
  <c r="AD2442" i="20"/>
  <c r="AN2442" i="20" s="1"/>
  <c r="Y2443" i="20"/>
  <c r="AI2443" i="20" s="1"/>
  <c r="AC2443" i="20"/>
  <c r="AA2445" i="20"/>
  <c r="AK2445" i="20" s="1"/>
  <c r="AD2446" i="20"/>
  <c r="AN2446" i="20" s="1"/>
  <c r="Y2447" i="20"/>
  <c r="AC2447" i="20"/>
  <c r="AA2449" i="20"/>
  <c r="AK2449" i="20" s="1"/>
  <c r="AD2450" i="20"/>
  <c r="Y2451" i="20"/>
  <c r="AI2451" i="20" s="1"/>
  <c r="AC2451" i="20"/>
  <c r="AA2453" i="20"/>
  <c r="AK2453" i="20" s="1"/>
  <c r="AD2454" i="20"/>
  <c r="AN2454" i="20" s="1"/>
  <c r="Y2455" i="20"/>
  <c r="AC2455" i="20"/>
  <c r="AA2457" i="20"/>
  <c r="AK2457" i="20" s="1"/>
  <c r="AD2458" i="20"/>
  <c r="AN2458" i="20" s="1"/>
  <c r="Y2459" i="20"/>
  <c r="AI2459" i="20" s="1"/>
  <c r="AC2459" i="20"/>
  <c r="AA2461" i="20"/>
  <c r="AK2461" i="20" s="1"/>
  <c r="AD2462" i="20"/>
  <c r="AN2462" i="20" s="1"/>
  <c r="Y2463" i="20"/>
  <c r="AC2463" i="20"/>
  <c r="AA2465" i="20"/>
  <c r="AK2465" i="20" s="1"/>
  <c r="AD2466" i="20"/>
  <c r="Y2467" i="20"/>
  <c r="AI2467" i="20" s="1"/>
  <c r="AC2467" i="20"/>
  <c r="AA2469" i="20"/>
  <c r="AK2469" i="20" s="1"/>
  <c r="AD2470" i="20"/>
  <c r="AN2470" i="20" s="1"/>
  <c r="Y2471" i="20"/>
  <c r="AC2471" i="20"/>
  <c r="AA2473" i="20"/>
  <c r="AK2473" i="20" s="1"/>
  <c r="AD2474" i="20"/>
  <c r="AN2474" i="20" s="1"/>
  <c r="Y2475" i="20"/>
  <c r="AI2475" i="20" s="1"/>
  <c r="AC2475" i="20"/>
  <c r="AA2477" i="20"/>
  <c r="AK2477" i="20" s="1"/>
  <c r="AD2478" i="20"/>
  <c r="AN2478" i="20" s="1"/>
  <c r="Y2479" i="20"/>
  <c r="AC2479" i="20"/>
  <c r="AA2481" i="20"/>
  <c r="AK2481" i="20" s="1"/>
  <c r="AD2482" i="20"/>
  <c r="Y2483" i="20"/>
  <c r="AC2483" i="20"/>
  <c r="AA2485" i="20"/>
  <c r="AK2485" i="20" s="1"/>
  <c r="AD2486" i="20"/>
  <c r="AN2486" i="20" s="1"/>
  <c r="Y2487" i="20"/>
  <c r="AC2487" i="20"/>
  <c r="AA2489" i="20"/>
  <c r="AK2489" i="20" s="1"/>
  <c r="AD2490" i="20"/>
  <c r="AN2490" i="20" s="1"/>
  <c r="Y2491" i="20"/>
  <c r="AI2491" i="20" s="1"/>
  <c r="AC2491" i="20"/>
  <c r="AA2493" i="20"/>
  <c r="AK2493" i="20" s="1"/>
  <c r="AD2494" i="20"/>
  <c r="AN2494" i="20" s="1"/>
  <c r="Y2495" i="20"/>
  <c r="AC2495" i="20"/>
  <c r="AA2497" i="20"/>
  <c r="AK2497" i="20" s="1"/>
  <c r="AD2498" i="20"/>
  <c r="Y2499" i="20"/>
  <c r="AI2499" i="20" s="1"/>
  <c r="AC2499" i="20"/>
  <c r="AA2501" i="20"/>
  <c r="AK2501" i="20" s="1"/>
  <c r="AD2502" i="20"/>
  <c r="AN2502" i="20" s="1"/>
  <c r="Y2503" i="20"/>
  <c r="AC2503" i="20"/>
  <c r="AA2505" i="20"/>
  <c r="AK2505" i="20" s="1"/>
  <c r="AD2506" i="20"/>
  <c r="AN2506" i="20" s="1"/>
  <c r="Y2507" i="20"/>
  <c r="AI2507" i="20" s="1"/>
  <c r="AC2507" i="20"/>
  <c r="AA2509" i="20"/>
  <c r="AK2509" i="20" s="1"/>
  <c r="AD2510" i="20"/>
  <c r="AN2510" i="20" s="1"/>
  <c r="Y2511" i="20"/>
  <c r="AC2511" i="20"/>
  <c r="AM2511" i="20" s="1"/>
  <c r="AA2513" i="20"/>
  <c r="AK2513" i="20" s="1"/>
  <c r="Y2515" i="20"/>
  <c r="AI2515" i="20" s="1"/>
  <c r="AC2515" i="20"/>
  <c r="AM2515" i="20" s="1"/>
  <c r="AA2517" i="20"/>
  <c r="AK2517" i="20" s="1"/>
  <c r="Y2519" i="20"/>
  <c r="AI2519" i="20" s="1"/>
  <c r="AC2519" i="20"/>
  <c r="AM2519" i="20" s="1"/>
  <c r="AA2521" i="20"/>
  <c r="AK2521" i="20" s="1"/>
  <c r="Y2523" i="20"/>
  <c r="AI2523" i="20" s="1"/>
  <c r="AC2523" i="20"/>
  <c r="AM2523" i="20" s="1"/>
  <c r="AA2525" i="20"/>
  <c r="AK2525" i="20" s="1"/>
  <c r="Y2527" i="20"/>
  <c r="AI2527" i="20" s="1"/>
  <c r="AC2527" i="20"/>
  <c r="AM2527" i="20" s="1"/>
  <c r="AA2529" i="20"/>
  <c r="AK2529" i="20" s="1"/>
  <c r="Y2531" i="20"/>
  <c r="AI2531" i="20" s="1"/>
  <c r="AC2531" i="20"/>
  <c r="AA2533" i="20"/>
  <c r="AK2533" i="20" s="1"/>
  <c r="Y2535" i="20"/>
  <c r="AI2535" i="20" s="1"/>
  <c r="AC2535" i="20"/>
  <c r="Z2536" i="20"/>
  <c r="AA2537" i="20"/>
  <c r="AK2537" i="20" s="1"/>
  <c r="Y2539" i="20"/>
  <c r="AI2539" i="20" s="1"/>
  <c r="AC2539" i="20"/>
  <c r="AM2539" i="20" s="1"/>
  <c r="Z2540" i="20"/>
  <c r="AA2541" i="20"/>
  <c r="AK2541" i="20" s="1"/>
  <c r="Y2543" i="20"/>
  <c r="AI2543" i="20" s="1"/>
  <c r="AC2543" i="20"/>
  <c r="AM2543" i="20" s="1"/>
  <c r="AA2545" i="20"/>
  <c r="AK2545" i="20" s="1"/>
  <c r="Y2547" i="20"/>
  <c r="AI2547" i="20" s="1"/>
  <c r="AC2547" i="20"/>
  <c r="AM2547" i="20" s="1"/>
  <c r="AA2549" i="20"/>
  <c r="AK2549" i="20" s="1"/>
  <c r="Y2551" i="20"/>
  <c r="AC2551" i="20"/>
  <c r="AM2551" i="20" s="1"/>
  <c r="AA2553" i="20"/>
  <c r="AK2553" i="20" s="1"/>
  <c r="Y2555" i="20"/>
  <c r="AI2555" i="20" s="1"/>
  <c r="AC2555" i="20"/>
  <c r="AM2555" i="20" s="1"/>
  <c r="AA2557" i="20"/>
  <c r="AK2557" i="20" s="1"/>
  <c r="Y2559" i="20"/>
  <c r="AI2559" i="20" s="1"/>
  <c r="AC2559" i="20"/>
  <c r="AM2559" i="20" s="1"/>
  <c r="AA2561" i="20"/>
  <c r="AK2561" i="20" s="1"/>
  <c r="Y2563" i="20"/>
  <c r="AI2563" i="20" s="1"/>
  <c r="AC2563" i="20"/>
  <c r="AM2563" i="20" s="1"/>
  <c r="AA2565" i="20"/>
  <c r="AK2565" i="20" s="1"/>
  <c r="Y2567" i="20"/>
  <c r="AI2567" i="20" s="1"/>
  <c r="AC2567" i="20"/>
  <c r="AM2567" i="20" s="1"/>
  <c r="AA2569" i="20"/>
  <c r="AK2569" i="20" s="1"/>
  <c r="Y2571" i="20"/>
  <c r="AI2571" i="20" s="1"/>
  <c r="AC2571" i="20"/>
  <c r="AA2573" i="20"/>
  <c r="AK2573" i="20" s="1"/>
  <c r="Y2575" i="20"/>
  <c r="AI2575" i="20" s="1"/>
  <c r="AC2575" i="20"/>
  <c r="AA2577" i="20"/>
  <c r="AK2577" i="20" s="1"/>
  <c r="Y2579" i="20"/>
  <c r="AI2579" i="20" s="1"/>
  <c r="AC2579" i="20"/>
  <c r="AM2579" i="20" s="1"/>
  <c r="AA2581" i="20"/>
  <c r="AK2581" i="20" s="1"/>
  <c r="Y2583" i="20"/>
  <c r="AC2583" i="20"/>
  <c r="AM2583" i="20" s="1"/>
  <c r="AA2585" i="20"/>
  <c r="AK2585" i="20" s="1"/>
  <c r="Y2587" i="20"/>
  <c r="AI2587" i="20" s="1"/>
  <c r="AC2587" i="20"/>
  <c r="AM2587" i="20" s="1"/>
  <c r="AA2589" i="20"/>
  <c r="AK2589" i="20" s="1"/>
  <c r="Y2591" i="20"/>
  <c r="AI2591" i="20" s="1"/>
  <c r="AC2591" i="20"/>
  <c r="AM2591" i="20" s="1"/>
  <c r="AA2593" i="20"/>
  <c r="AK2593" i="20" s="1"/>
  <c r="Y2595" i="20"/>
  <c r="AI2595" i="20" s="1"/>
  <c r="AC2595" i="20"/>
  <c r="AM2595" i="20" s="1"/>
  <c r="AA2597" i="20"/>
  <c r="AK2597" i="20" s="1"/>
  <c r="Y2599" i="20"/>
  <c r="AI2599" i="20" s="1"/>
  <c r="AC2599" i="20"/>
  <c r="AM2599" i="20" s="1"/>
  <c r="AA2601" i="20"/>
  <c r="AK2601" i="20" s="1"/>
  <c r="Y2603" i="20"/>
  <c r="AI2603" i="20" s="1"/>
  <c r="AC2603" i="20"/>
  <c r="AA2605" i="20"/>
  <c r="AK2605" i="20" s="1"/>
  <c r="Y2607" i="20"/>
  <c r="AI2607" i="20" s="1"/>
  <c r="AC2607" i="20"/>
  <c r="AM2607" i="20" s="1"/>
  <c r="AA2609" i="20"/>
  <c r="AK2609" i="20" s="1"/>
  <c r="Y2611" i="20"/>
  <c r="AC2611" i="20"/>
  <c r="AM2611" i="20" s="1"/>
  <c r="AA2613" i="20"/>
  <c r="AK2613" i="20" s="1"/>
  <c r="Y2615" i="20"/>
  <c r="AC2615" i="20"/>
  <c r="AM2615" i="20" s="1"/>
  <c r="AA2617" i="20"/>
  <c r="AK2617" i="20" s="1"/>
  <c r="Y2619" i="20"/>
  <c r="AI2619" i="20" s="1"/>
  <c r="AC2619" i="20"/>
  <c r="AA2621" i="20"/>
  <c r="AK2621" i="20" s="1"/>
  <c r="Y2623" i="20"/>
  <c r="AI2623" i="20" s="1"/>
  <c r="AC2623" i="20"/>
  <c r="AM2623" i="20" s="1"/>
  <c r="AA2625" i="20"/>
  <c r="AK2625" i="20" s="1"/>
  <c r="Y2627" i="20"/>
  <c r="AC2627" i="20"/>
  <c r="AM2627" i="20" s="1"/>
  <c r="AA2629" i="20"/>
  <c r="AK2629" i="20" s="1"/>
  <c r="Y2631" i="20"/>
  <c r="AC2631" i="20"/>
  <c r="AM2631" i="20" s="1"/>
  <c r="AA2633" i="20"/>
  <c r="AK2633" i="20" s="1"/>
  <c r="Y2635" i="20"/>
  <c r="AI2635" i="20" s="1"/>
  <c r="AC2635" i="20"/>
  <c r="AA2637" i="20"/>
  <c r="AK2637" i="20" s="1"/>
  <c r="Y2639" i="20"/>
  <c r="AC2639" i="20"/>
  <c r="AM2639" i="20" s="1"/>
  <c r="AA2641" i="20"/>
  <c r="AK2641" i="20" s="1"/>
  <c r="Y2643" i="20"/>
  <c r="AC2643" i="20"/>
  <c r="AA2645" i="20"/>
  <c r="AK2645" i="20" s="1"/>
  <c r="Y2647" i="20"/>
  <c r="AC2647" i="20"/>
  <c r="AM2647" i="20" s="1"/>
  <c r="AA2649" i="20"/>
  <c r="AK2649" i="20" s="1"/>
  <c r="Y2651" i="20"/>
  <c r="AI2651" i="20" s="1"/>
  <c r="AC2651" i="20"/>
  <c r="AA2653" i="20"/>
  <c r="AK2653" i="20" s="1"/>
  <c r="Y2655" i="20"/>
  <c r="AI2655" i="20" s="1"/>
  <c r="AC2655" i="20"/>
  <c r="AM2655" i="20" s="1"/>
  <c r="AA2657" i="20"/>
  <c r="AK2657" i="20" s="1"/>
  <c r="Y2659" i="20"/>
  <c r="AC2659" i="20"/>
  <c r="AM2659" i="20" s="1"/>
  <c r="AA2661" i="20"/>
  <c r="AK2661" i="20" s="1"/>
  <c r="Y2663" i="20"/>
  <c r="AC2663" i="20"/>
  <c r="AM2663" i="20" s="1"/>
  <c r="AN2665" i="20"/>
  <c r="AA2665" i="20"/>
  <c r="AK2665" i="20" s="1"/>
  <c r="Y2667" i="20"/>
  <c r="AC2667" i="20"/>
  <c r="AA2669" i="20"/>
  <c r="AK2669" i="20" s="1"/>
  <c r="Y2671" i="20"/>
  <c r="AC2671" i="20"/>
  <c r="AA2673" i="20"/>
  <c r="Y2675" i="20"/>
  <c r="AI2675" i="20" s="1"/>
  <c r="AC2675" i="20"/>
  <c r="AA2677" i="20"/>
  <c r="Y2679" i="20"/>
  <c r="AC2679" i="20"/>
  <c r="AM2679" i="20" s="1"/>
  <c r="AA2681" i="20"/>
  <c r="Y2683" i="20"/>
  <c r="AC2683" i="20"/>
  <c r="AA2685" i="20"/>
  <c r="AK2685" i="20" s="1"/>
  <c r="Y2687" i="20"/>
  <c r="AC2687" i="20"/>
  <c r="AA2689" i="20"/>
  <c r="Y2691" i="20"/>
  <c r="AI2691" i="20" s="1"/>
  <c r="AC2691" i="20"/>
  <c r="AA2693" i="20"/>
  <c r="Y2695" i="20"/>
  <c r="AC2695" i="20"/>
  <c r="AM2695" i="20" s="1"/>
  <c r="AA2697" i="20"/>
  <c r="Y2699" i="20"/>
  <c r="AC2699" i="20"/>
  <c r="AA2701" i="20"/>
  <c r="AK2701" i="20" s="1"/>
  <c r="Y2703" i="20"/>
  <c r="AC2703" i="20"/>
  <c r="AA2705" i="20"/>
  <c r="Y2707" i="20"/>
  <c r="AI2707" i="20" s="1"/>
  <c r="AC2707" i="20"/>
  <c r="AA2709" i="20"/>
  <c r="Y2711" i="20"/>
  <c r="AC2711" i="20"/>
  <c r="AM2711" i="20" s="1"/>
  <c r="AA2713" i="20"/>
  <c r="Y2715" i="20"/>
  <c r="AC2715" i="20"/>
  <c r="AA2717" i="20"/>
  <c r="AK2717" i="20" s="1"/>
  <c r="Y2719" i="20"/>
  <c r="AC2719" i="20"/>
  <c r="AA2721" i="20"/>
  <c r="Y2723" i="20"/>
  <c r="AI2723" i="20" s="1"/>
  <c r="AC2723" i="20"/>
  <c r="AA2725" i="20"/>
  <c r="Y2727" i="20"/>
  <c r="AC2727" i="20"/>
  <c r="AM2727" i="20" s="1"/>
  <c r="AA2729" i="20"/>
  <c r="Y2731" i="20"/>
  <c r="AC2731" i="20"/>
  <c r="AA2733" i="20"/>
  <c r="AK2733" i="20" s="1"/>
  <c r="Y2735" i="20"/>
  <c r="AC2735" i="20"/>
  <c r="AA2737" i="20"/>
  <c r="Y2739" i="20"/>
  <c r="AI2739" i="20" s="1"/>
  <c r="AC2739" i="20"/>
  <c r="AA2741" i="20"/>
  <c r="Y2743" i="20"/>
  <c r="AC2743" i="20"/>
  <c r="AM2743" i="20" s="1"/>
  <c r="AA2745" i="20"/>
  <c r="Y2747" i="20"/>
  <c r="AC2747" i="20"/>
  <c r="AA2749" i="20"/>
  <c r="AK2749" i="20" s="1"/>
  <c r="Y2751" i="20"/>
  <c r="AC2751" i="20"/>
  <c r="AA2753" i="20"/>
  <c r="Y2755" i="20"/>
  <c r="AI2755" i="20" s="1"/>
  <c r="AC2755" i="20"/>
  <c r="AA2757" i="20"/>
  <c r="Y2759" i="20"/>
  <c r="AC2759" i="20"/>
  <c r="AM2759" i="20" s="1"/>
  <c r="AA2761" i="20"/>
  <c r="Y2763" i="20"/>
  <c r="AC2763" i="20"/>
  <c r="AA2765" i="20"/>
  <c r="AK2765" i="20" s="1"/>
  <c r="Y2767" i="20"/>
  <c r="AC2767" i="20"/>
  <c r="AA2769" i="20"/>
  <c r="Y2771" i="20"/>
  <c r="AI2771" i="20" s="1"/>
  <c r="AC2771" i="20"/>
  <c r="AA2773" i="20"/>
  <c r="Y2775" i="20"/>
  <c r="AC2775" i="20"/>
  <c r="AM2775" i="20" s="1"/>
  <c r="AA2777" i="20"/>
  <c r="Y2779" i="20"/>
  <c r="AC2779" i="20"/>
  <c r="AA2781" i="20"/>
  <c r="AK2781" i="20" s="1"/>
  <c r="Y2783" i="20"/>
  <c r="AC2783" i="20"/>
  <c r="AA2785" i="20"/>
  <c r="Y2787" i="20"/>
  <c r="AI2787" i="20" s="1"/>
  <c r="AC2787" i="20"/>
  <c r="AA2789" i="20"/>
  <c r="Y2791" i="20"/>
  <c r="AC2791" i="20"/>
  <c r="AM2791" i="20" s="1"/>
  <c r="AA2793" i="20"/>
  <c r="Y2795" i="20"/>
  <c r="AC2795" i="20"/>
  <c r="AA2797" i="20"/>
  <c r="AK2797" i="20" s="1"/>
  <c r="Y2799" i="20"/>
  <c r="AC2799" i="20"/>
  <c r="AA2801" i="20"/>
  <c r="Y2803" i="20"/>
  <c r="AI2803" i="20" s="1"/>
  <c r="AC2803" i="20"/>
  <c r="AA2805" i="20"/>
  <c r="Y2807" i="20"/>
  <c r="AC2807" i="20"/>
  <c r="AM2807" i="20" s="1"/>
  <c r="AA2809" i="20"/>
  <c r="Y2811" i="20"/>
  <c r="AC2811" i="20"/>
  <c r="AA2813" i="20"/>
  <c r="AK2813" i="20" s="1"/>
  <c r="Y2815" i="20"/>
  <c r="AC2815" i="20"/>
  <c r="AA2817" i="20"/>
  <c r="Y2819" i="20"/>
  <c r="AI2819" i="20" s="1"/>
  <c r="AC2819" i="20"/>
  <c r="AA2821" i="20"/>
  <c r="Y2823" i="20"/>
  <c r="AC2823" i="20"/>
  <c r="AM2823" i="20" s="1"/>
  <c r="AA2825" i="20"/>
  <c r="Y2827" i="20"/>
  <c r="AC2827" i="20"/>
  <c r="AA2829" i="20"/>
  <c r="AK2829" i="20" s="1"/>
  <c r="Y2831" i="20"/>
  <c r="AC2831" i="20"/>
  <c r="AA2833" i="20"/>
  <c r="Y2835" i="20"/>
  <c r="AI2835" i="20" s="1"/>
  <c r="AC2835" i="20"/>
  <c r="AA2837" i="20"/>
  <c r="Y2839" i="20"/>
  <c r="AC2839" i="20"/>
  <c r="AM2839" i="20" s="1"/>
  <c r="AA2841" i="20"/>
  <c r="Y2843" i="20"/>
  <c r="AC2843" i="20"/>
  <c r="AA2845" i="20"/>
  <c r="AK2845" i="20" s="1"/>
  <c r="Y2847" i="20"/>
  <c r="AC2847" i="20"/>
  <c r="AA2849" i="20"/>
  <c r="Y2851" i="20"/>
  <c r="AI2851" i="20" s="1"/>
  <c r="AC2851" i="20"/>
  <c r="AA2853" i="20"/>
  <c r="Y2855" i="20"/>
  <c r="AC2855" i="20"/>
  <c r="AM2855" i="20" s="1"/>
  <c r="AA2857" i="20"/>
  <c r="Y2859" i="20"/>
  <c r="AC2859" i="20"/>
  <c r="AA2861" i="20"/>
  <c r="AK2861" i="20" s="1"/>
  <c r="Y2863" i="20"/>
  <c r="AC2863" i="20"/>
  <c r="AA2865" i="20"/>
  <c r="Y2867" i="20"/>
  <c r="AI2867" i="20" s="1"/>
  <c r="AC2867" i="20"/>
  <c r="AA2869" i="20"/>
  <c r="Y2871" i="20"/>
  <c r="AC2871" i="20"/>
  <c r="AM2871" i="20" s="1"/>
  <c r="AA2873" i="20"/>
  <c r="Y2875" i="20"/>
  <c r="AC2875" i="20"/>
  <c r="AA2877" i="20"/>
  <c r="AK2877" i="20" s="1"/>
  <c r="Y2879" i="20"/>
  <c r="AC2879" i="20"/>
  <c r="AA2881" i="20"/>
  <c r="Y2883" i="20"/>
  <c r="AI2883" i="20" s="1"/>
  <c r="AC2883" i="20"/>
  <c r="AA2885" i="20"/>
  <c r="Y2887" i="20"/>
  <c r="AC2887" i="20"/>
  <c r="AM2887" i="20" s="1"/>
  <c r="AA2889" i="20"/>
  <c r="Y2891" i="20"/>
  <c r="AC2891" i="20"/>
  <c r="AA2893" i="20"/>
  <c r="AK2893" i="20" s="1"/>
  <c r="Y2895" i="20"/>
  <c r="AC2895" i="20"/>
  <c r="AA2897" i="20"/>
  <c r="Y2899" i="20"/>
  <c r="AI2899" i="20" s="1"/>
  <c r="AC2899" i="20"/>
  <c r="AA2901" i="20"/>
  <c r="Y2903" i="20"/>
  <c r="AC2903" i="20"/>
  <c r="AM2903" i="20" s="1"/>
  <c r="AA2905" i="20"/>
  <c r="Y2907" i="20"/>
  <c r="AC2907" i="20"/>
  <c r="Y2283" i="20"/>
  <c r="AI2283" i="20" s="1"/>
  <c r="AC2283" i="20"/>
  <c r="AM2283" i="20" s="1"/>
  <c r="AA2285" i="20"/>
  <c r="AK2285" i="20" s="1"/>
  <c r="Y2287" i="20"/>
  <c r="AC2287" i="20"/>
  <c r="AM2287" i="20" s="1"/>
  <c r="Y2291" i="20"/>
  <c r="AI2291" i="20" s="1"/>
  <c r="AC2291" i="20"/>
  <c r="AM2291" i="20" s="1"/>
  <c r="AA2293" i="20"/>
  <c r="AK2293" i="20" s="1"/>
  <c r="Y2295" i="20"/>
  <c r="AI2295" i="20" s="1"/>
  <c r="AC2295" i="20"/>
  <c r="AM2295" i="20" s="1"/>
  <c r="AA2297" i="20"/>
  <c r="AK2297" i="20" s="1"/>
  <c r="Y2299" i="20"/>
  <c r="AC2299" i="20"/>
  <c r="AM2299" i="20" s="1"/>
  <c r="AA2301" i="20"/>
  <c r="AK2301" i="20" s="1"/>
  <c r="Y2303" i="20"/>
  <c r="AI2303" i="20" s="1"/>
  <c r="AC2303" i="20"/>
  <c r="AM2303" i="20" s="1"/>
  <c r="AA2305" i="20"/>
  <c r="AK2305" i="20" s="1"/>
  <c r="Y2307" i="20"/>
  <c r="AI2307" i="20" s="1"/>
  <c r="AC2307" i="20"/>
  <c r="AA2309" i="20"/>
  <c r="AK2309" i="20" s="1"/>
  <c r="Y2311" i="20"/>
  <c r="AI2311" i="20" s="1"/>
  <c r="AC2311" i="20"/>
  <c r="AA2313" i="20"/>
  <c r="AK2313" i="20" s="1"/>
  <c r="Y2315" i="20"/>
  <c r="AC2315" i="20"/>
  <c r="AM2315" i="20" s="1"/>
  <c r="AA2317" i="20"/>
  <c r="AK2317" i="20" s="1"/>
  <c r="Y2319" i="20"/>
  <c r="AC2319" i="20"/>
  <c r="AM2319" i="20" s="1"/>
  <c r="AA2321" i="20"/>
  <c r="AK2321" i="20" s="1"/>
  <c r="Y2323" i="20"/>
  <c r="AI2323" i="20" s="1"/>
  <c r="AC2323" i="20"/>
  <c r="AM2323" i="20" s="1"/>
  <c r="AA2325" i="20"/>
  <c r="AK2325" i="20" s="1"/>
  <c r="Y2327" i="20"/>
  <c r="AI2327" i="20" s="1"/>
  <c r="AC2327" i="20"/>
  <c r="AM2327" i="20" s="1"/>
  <c r="AA2329" i="20"/>
  <c r="AK2329" i="20" s="1"/>
  <c r="Y2331" i="20"/>
  <c r="AI2331" i="20" s="1"/>
  <c r="AC2331" i="20"/>
  <c r="AM2331" i="20" s="1"/>
  <c r="AA2333" i="20"/>
  <c r="AK2333" i="20" s="1"/>
  <c r="Y2335" i="20"/>
  <c r="AI2335" i="20" s="1"/>
  <c r="AC2335" i="20"/>
  <c r="AM2335" i="20" s="1"/>
  <c r="AA2337" i="20"/>
  <c r="AK2337" i="20" s="1"/>
  <c r="Y2339" i="20"/>
  <c r="AI2339" i="20" s="1"/>
  <c r="AC2339" i="20"/>
  <c r="AA2341" i="20"/>
  <c r="AK2341" i="20" s="1"/>
  <c r="Y2343" i="20"/>
  <c r="AI2343" i="20" s="1"/>
  <c r="AC2343" i="20"/>
  <c r="AA2345" i="20"/>
  <c r="AK2345" i="20" s="1"/>
  <c r="Y2347" i="20"/>
  <c r="AC2347" i="20"/>
  <c r="AM2347" i="20" s="1"/>
  <c r="AA2349" i="20"/>
  <c r="AK2349" i="20" s="1"/>
  <c r="Y2351" i="20"/>
  <c r="AC2351" i="20"/>
  <c r="AA2353" i="20"/>
  <c r="AK2353" i="20" s="1"/>
  <c r="Y2355" i="20"/>
  <c r="AI2355" i="20" s="1"/>
  <c r="AC2355" i="20"/>
  <c r="AM2355" i="20" s="1"/>
  <c r="AA2357" i="20"/>
  <c r="AK2357" i="20" s="1"/>
  <c r="Y2359" i="20"/>
  <c r="AI2359" i="20" s="1"/>
  <c r="AC2359" i="20"/>
  <c r="AA2361" i="20"/>
  <c r="AK2361" i="20" s="1"/>
  <c r="Y2363" i="20"/>
  <c r="AC2363" i="20"/>
  <c r="AM2363" i="20" s="1"/>
  <c r="AA2365" i="20"/>
  <c r="AK2365" i="20" s="1"/>
  <c r="Y2367" i="20"/>
  <c r="AI2367" i="20" s="1"/>
  <c r="AC2367" i="20"/>
  <c r="AA2369" i="20"/>
  <c r="AK2369" i="20" s="1"/>
  <c r="Y2371" i="20"/>
  <c r="AI2371" i="20" s="1"/>
  <c r="AC2371" i="20"/>
  <c r="AA2373" i="20"/>
  <c r="AK2373" i="20" s="1"/>
  <c r="Y2375" i="20"/>
  <c r="AI2375" i="20" s="1"/>
  <c r="AC2375" i="20"/>
  <c r="AA2377" i="20"/>
  <c r="AK2377" i="20" s="1"/>
  <c r="Y2379" i="20"/>
  <c r="AC2379" i="20"/>
  <c r="AM2379" i="20" s="1"/>
  <c r="AA2381" i="20"/>
  <c r="AK2381" i="20" s="1"/>
  <c r="Y2383" i="20"/>
  <c r="AC2383" i="20"/>
  <c r="AA2385" i="20"/>
  <c r="AK2385" i="20" s="1"/>
  <c r="Y2387" i="20"/>
  <c r="AI2387" i="20" s="1"/>
  <c r="AC2387" i="20"/>
  <c r="AM2387" i="20" s="1"/>
  <c r="AA2389" i="20"/>
  <c r="AK2389" i="20" s="1"/>
  <c r="Y2391" i="20"/>
  <c r="AI2391" i="20" s="1"/>
  <c r="AC2391" i="20"/>
  <c r="AM2391" i="20" s="1"/>
  <c r="AA2393" i="20"/>
  <c r="AK2393" i="20" s="1"/>
  <c r="Y2395" i="20"/>
  <c r="AC2395" i="20"/>
  <c r="AM2395" i="20" s="1"/>
  <c r="AA2397" i="20"/>
  <c r="AK2397" i="20" s="1"/>
  <c r="Y2399" i="20"/>
  <c r="AC2399" i="20"/>
  <c r="AA2401" i="20"/>
  <c r="AK2401" i="20" s="1"/>
  <c r="Y2403" i="20"/>
  <c r="AI2403" i="20" s="1"/>
  <c r="AC2403" i="20"/>
  <c r="AA2405" i="20"/>
  <c r="AK2405" i="20" s="1"/>
  <c r="Y2407" i="20"/>
  <c r="AI2407" i="20" s="1"/>
  <c r="AC2407" i="20"/>
  <c r="AM2407" i="20" s="1"/>
  <c r="AA2409" i="20"/>
  <c r="AK2409" i="20" s="1"/>
  <c r="Y2411" i="20"/>
  <c r="AC2411" i="20"/>
  <c r="AM2411" i="20" s="1"/>
  <c r="Y2413" i="20"/>
  <c r="AC2413" i="20"/>
  <c r="Y2417" i="20"/>
  <c r="AC2417" i="20"/>
  <c r="AM2417" i="20" s="1"/>
  <c r="AA2419" i="20"/>
  <c r="AK2419" i="20" s="1"/>
  <c r="Y2421" i="20"/>
  <c r="AI2421" i="20" s="1"/>
  <c r="AC2421" i="20"/>
  <c r="AA2423" i="20"/>
  <c r="AK2423" i="20" s="1"/>
  <c r="Y2425" i="20"/>
  <c r="AI2425" i="20" s="1"/>
  <c r="AC2425" i="20"/>
  <c r="AA2427" i="20"/>
  <c r="Y2429" i="20"/>
  <c r="AI2429" i="20" s="1"/>
  <c r="AC2429" i="20"/>
  <c r="Y2433" i="20"/>
  <c r="AI2433" i="20" s="1"/>
  <c r="AC2433" i="20"/>
  <c r="Y2437" i="20"/>
  <c r="AI2437" i="20" s="1"/>
  <c r="AC2437" i="20"/>
  <c r="Y2441" i="20"/>
  <c r="AC2441" i="20"/>
  <c r="Y2445" i="20"/>
  <c r="AI2445" i="20" s="1"/>
  <c r="AC2445" i="20"/>
  <c r="AM2445" i="20" s="1"/>
  <c r="Y2449" i="20"/>
  <c r="AI2449" i="20" s="1"/>
  <c r="AC2449" i="20"/>
  <c r="Y2453" i="20"/>
  <c r="AI2453" i="20" s="1"/>
  <c r="AC2453" i="20"/>
  <c r="Y2457" i="20"/>
  <c r="AC2457" i="20"/>
  <c r="Y2461" i="20"/>
  <c r="AI2461" i="20" s="1"/>
  <c r="AC2461" i="20"/>
  <c r="AM2461" i="20" s="1"/>
  <c r="Y2465" i="20"/>
  <c r="AC2465" i="20"/>
  <c r="Y2469" i="20"/>
  <c r="AI2469" i="20" s="1"/>
  <c r="AC2469" i="20"/>
  <c r="AM2469" i="20" s="1"/>
  <c r="Y2473" i="20"/>
  <c r="AC2473" i="20"/>
  <c r="Y2477" i="20"/>
  <c r="AI2477" i="20" s="1"/>
  <c r="AC2477" i="20"/>
  <c r="AM2477" i="20" s="1"/>
  <c r="Y2481" i="20"/>
  <c r="AC2481" i="20"/>
  <c r="Y2485" i="20"/>
  <c r="AI2485" i="20" s="1"/>
  <c r="AC2485" i="20"/>
  <c r="Y2489" i="20"/>
  <c r="AC2489" i="20"/>
  <c r="Y2493" i="20"/>
  <c r="AI2493" i="20" s="1"/>
  <c r="AC2493" i="20"/>
  <c r="AM2493" i="20" s="1"/>
  <c r="Y2497" i="20"/>
  <c r="AI2497" i="20" s="1"/>
  <c r="AC2497" i="20"/>
  <c r="Y2501" i="20"/>
  <c r="AI2501" i="20" s="1"/>
  <c r="AC2501" i="20"/>
  <c r="AM2501" i="20" s="1"/>
  <c r="Y2505" i="20"/>
  <c r="AC2505" i="20"/>
  <c r="Y2509" i="20"/>
  <c r="AI2509" i="20" s="1"/>
  <c r="AC2509" i="20"/>
  <c r="Y2513" i="20"/>
  <c r="AI2513" i="20" s="1"/>
  <c r="AC2513" i="20"/>
  <c r="Y2517" i="20"/>
  <c r="AI2517" i="20" s="1"/>
  <c r="AC2517" i="20"/>
  <c r="Y2521" i="20"/>
  <c r="AC2521" i="20"/>
  <c r="Y2525" i="20"/>
  <c r="AI2525" i="20" s="1"/>
  <c r="AC2525" i="20"/>
  <c r="Y2529" i="20"/>
  <c r="AI2529" i="20" s="1"/>
  <c r="AC2529" i="20"/>
  <c r="Y2533" i="20"/>
  <c r="AI2533" i="20" s="1"/>
  <c r="AC2533" i="20"/>
  <c r="AM2533" i="20" s="1"/>
  <c r="AA2535" i="20"/>
  <c r="AK2535" i="20" s="1"/>
  <c r="Y2537" i="20"/>
  <c r="AC2537" i="20"/>
  <c r="AM2537" i="20" s="1"/>
  <c r="AA2539" i="20"/>
  <c r="AK2539" i="20" s="1"/>
  <c r="Y2541" i="20"/>
  <c r="AI2541" i="20" s="1"/>
  <c r="AC2541" i="20"/>
  <c r="AA2543" i="20"/>
  <c r="AK2543" i="20" s="1"/>
  <c r="Y2545" i="20"/>
  <c r="AC2545" i="20"/>
  <c r="Y2549" i="20"/>
  <c r="AC2549" i="20"/>
  <c r="AM2549" i="20" s="1"/>
  <c r="Y2553" i="20"/>
  <c r="AC2553" i="20"/>
  <c r="Y2557" i="20"/>
  <c r="AC2557" i="20"/>
  <c r="AM2557" i="20" s="1"/>
  <c r="Y2561" i="20"/>
  <c r="AI2561" i="20" s="1"/>
  <c r="AC2561" i="20"/>
  <c r="Y2565" i="20"/>
  <c r="AC2565" i="20"/>
  <c r="AM2565" i="20" s="1"/>
  <c r="Y2569" i="20"/>
  <c r="AI2569" i="20" s="1"/>
  <c r="AC2569" i="20"/>
  <c r="Y2573" i="20"/>
  <c r="AC2573" i="20"/>
  <c r="AM2573" i="20" s="1"/>
  <c r="Y2577" i="20"/>
  <c r="AI2577" i="20" s="1"/>
  <c r="AC2577" i="20"/>
  <c r="Y2581" i="20"/>
  <c r="AC2581" i="20"/>
  <c r="AM2581" i="20" s="1"/>
  <c r="Y2585" i="20"/>
  <c r="AI2585" i="20" s="1"/>
  <c r="AC2585" i="20"/>
  <c r="Y2589" i="20"/>
  <c r="AC2589" i="20"/>
  <c r="AM2589" i="20" s="1"/>
  <c r="Y2593" i="20"/>
  <c r="AC2593" i="20"/>
  <c r="Y2597" i="20"/>
  <c r="AC2597" i="20"/>
  <c r="AM2597" i="20" s="1"/>
  <c r="Y2601" i="20"/>
  <c r="AI2601" i="20" s="1"/>
  <c r="AC2601" i="20"/>
  <c r="Y2605" i="20"/>
  <c r="AC2605" i="20"/>
  <c r="AM2605" i="20" s="1"/>
  <c r="Y2609" i="20"/>
  <c r="AC2609" i="20"/>
  <c r="Y2613" i="20"/>
  <c r="AC2613" i="20"/>
  <c r="AM2613" i="20" s="1"/>
  <c r="Y2617" i="20"/>
  <c r="AC2617" i="20"/>
  <c r="AM2617" i="20" s="1"/>
  <c r="Y2621" i="20"/>
  <c r="AC2621" i="20"/>
  <c r="AM2621" i="20" s="1"/>
  <c r="Y2625" i="20"/>
  <c r="AI2625" i="20" s="1"/>
  <c r="AC2625" i="20"/>
  <c r="Y2629" i="20"/>
  <c r="AC2629" i="20"/>
  <c r="AM2629" i="20" s="1"/>
  <c r="Y2633" i="20"/>
  <c r="AI2633" i="20" s="1"/>
  <c r="AC2633" i="20"/>
  <c r="AM2633" i="20" s="1"/>
  <c r="Y2637" i="20"/>
  <c r="AC2637" i="20"/>
  <c r="AM2637" i="20" s="1"/>
  <c r="Y2641" i="20"/>
  <c r="AI2641" i="20" s="1"/>
  <c r="AC2641" i="20"/>
  <c r="Y2645" i="20"/>
  <c r="AC2645" i="20"/>
  <c r="AM2645" i="20" s="1"/>
  <c r="Y2649" i="20"/>
  <c r="AC2649" i="20"/>
  <c r="AM2649" i="20" s="1"/>
  <c r="Y2653" i="20"/>
  <c r="AC2653" i="20"/>
  <c r="AM2653" i="20" s="1"/>
  <c r="Y2657" i="20"/>
  <c r="AI2657" i="20" s="1"/>
  <c r="AC2657" i="20"/>
  <c r="Y2661" i="20"/>
  <c r="AC2661" i="20"/>
  <c r="AM2661" i="20" s="1"/>
  <c r="Y2665" i="20"/>
  <c r="AC2665" i="20"/>
  <c r="AM2665" i="20" s="1"/>
  <c r="Y2669" i="20"/>
  <c r="AC2669" i="20"/>
  <c r="AM2669" i="20" s="1"/>
  <c r="Y2673" i="20"/>
  <c r="AC2673" i="20"/>
  <c r="Y2677" i="20"/>
  <c r="AC2677" i="20"/>
  <c r="AM2677" i="20" s="1"/>
  <c r="Y2681" i="20"/>
  <c r="AI2681" i="20" s="1"/>
  <c r="AC2681" i="20"/>
  <c r="AM2681" i="20" s="1"/>
  <c r="Y2685" i="20"/>
  <c r="AC2685" i="20"/>
  <c r="AM2685" i="20" s="1"/>
  <c r="Y2689" i="20"/>
  <c r="AC2689" i="20"/>
  <c r="Y2693" i="20"/>
  <c r="AC2693" i="20"/>
  <c r="AM2693" i="20" s="1"/>
  <c r="Y2697" i="20"/>
  <c r="AI2697" i="20" s="1"/>
  <c r="AC2697" i="20"/>
  <c r="Y2701" i="20"/>
  <c r="AC2701" i="20"/>
  <c r="AM2701" i="20" s="1"/>
  <c r="Y2705" i="20"/>
  <c r="AC2705" i="20"/>
  <c r="Y2709" i="20"/>
  <c r="AC2709" i="20"/>
  <c r="AM2709" i="20" s="1"/>
  <c r="Y2713" i="20"/>
  <c r="AI2713" i="20" s="1"/>
  <c r="AC2713" i="20"/>
  <c r="AM2713" i="20" s="1"/>
  <c r="Y2717" i="20"/>
  <c r="AC2717" i="20"/>
  <c r="AM2717" i="20" s="1"/>
  <c r="Y2721" i="20"/>
  <c r="AC2721" i="20"/>
  <c r="Y2725" i="20"/>
  <c r="AC2725" i="20"/>
  <c r="AM2725" i="20" s="1"/>
  <c r="Y2729" i="20"/>
  <c r="AI2729" i="20" s="1"/>
  <c r="AC2729" i="20"/>
  <c r="Y2733" i="20"/>
  <c r="AC2733" i="20"/>
  <c r="AM2733" i="20" s="1"/>
  <c r="Y2737" i="20"/>
  <c r="AC2737" i="20"/>
  <c r="Y2741" i="20"/>
  <c r="AC2741" i="20"/>
  <c r="AM2741" i="20" s="1"/>
  <c r="Y2745" i="20"/>
  <c r="AI2745" i="20" s="1"/>
  <c r="AC2745" i="20"/>
  <c r="AM2745" i="20" s="1"/>
  <c r="Y2749" i="20"/>
  <c r="AC2749" i="20"/>
  <c r="AM2749" i="20" s="1"/>
  <c r="Y2753" i="20"/>
  <c r="AC2753" i="20"/>
  <c r="Y2757" i="20"/>
  <c r="AC2757" i="20"/>
  <c r="AM2757" i="20" s="1"/>
  <c r="Y2761" i="20"/>
  <c r="AI2761" i="20" s="1"/>
  <c r="AC2761" i="20"/>
  <c r="Y2765" i="20"/>
  <c r="AC2765" i="20"/>
  <c r="AM2765" i="20" s="1"/>
  <c r="Y2769" i="20"/>
  <c r="AC2769" i="20"/>
  <c r="Y2773" i="20"/>
  <c r="AC2773" i="20"/>
  <c r="AM2773" i="20" s="1"/>
  <c r="Y2777" i="20"/>
  <c r="AI2777" i="20" s="1"/>
  <c r="AC2777" i="20"/>
  <c r="AM2777" i="20" s="1"/>
  <c r="Y2781" i="20"/>
  <c r="AC2781" i="20"/>
  <c r="AM2781" i="20" s="1"/>
  <c r="Y2785" i="20"/>
  <c r="AC2785" i="20"/>
  <c r="Y2789" i="20"/>
  <c r="AC2789" i="20"/>
  <c r="AM2789" i="20" s="1"/>
  <c r="Y2793" i="20"/>
  <c r="AI2793" i="20" s="1"/>
  <c r="AC2793" i="20"/>
  <c r="AM2793" i="20" s="1"/>
  <c r="Y2797" i="20"/>
  <c r="AC2797" i="20"/>
  <c r="AM2797" i="20" s="1"/>
  <c r="Y2801" i="20"/>
  <c r="AC2801" i="20"/>
  <c r="Y2805" i="20"/>
  <c r="AC2805" i="20"/>
  <c r="AM2805" i="20" s="1"/>
  <c r="Y2809" i="20"/>
  <c r="AI2809" i="20" s="1"/>
  <c r="AC2809" i="20"/>
  <c r="AM2809" i="20" s="1"/>
  <c r="Y2813" i="20"/>
  <c r="AC2813" i="20"/>
  <c r="AM2813" i="20" s="1"/>
  <c r="Y2817" i="20"/>
  <c r="AC2817" i="20"/>
  <c r="Y2821" i="20"/>
  <c r="AC2821" i="20"/>
  <c r="AM2821" i="20" s="1"/>
  <c r="Y2825" i="20"/>
  <c r="AI2825" i="20" s="1"/>
  <c r="AC2825" i="20"/>
  <c r="Y2829" i="20"/>
  <c r="AC2829" i="20"/>
  <c r="AM2829" i="20" s="1"/>
  <c r="Y2833" i="20"/>
  <c r="AC2833" i="20"/>
  <c r="Y2837" i="20"/>
  <c r="AC2837" i="20"/>
  <c r="AM2837" i="20" s="1"/>
  <c r="Y2841" i="20"/>
  <c r="AI2841" i="20" s="1"/>
  <c r="AC2841" i="20"/>
  <c r="AM2841" i="20" s="1"/>
  <c r="Y2845" i="20"/>
  <c r="AC2845" i="20"/>
  <c r="Y2849" i="20"/>
  <c r="AC2849" i="20"/>
  <c r="Y2853" i="20"/>
  <c r="AC2853" i="20"/>
  <c r="AM2853" i="20" s="1"/>
  <c r="Y2857" i="20"/>
  <c r="AI2857" i="20" s="1"/>
  <c r="AC2857" i="20"/>
  <c r="AM2857" i="20" s="1"/>
  <c r="Y2861" i="20"/>
  <c r="AC2861" i="20"/>
  <c r="AM2861" i="20" s="1"/>
  <c r="Y2865" i="20"/>
  <c r="AC2865" i="20"/>
  <c r="Y2869" i="20"/>
  <c r="AC2869" i="20"/>
  <c r="AM2869" i="20" s="1"/>
  <c r="Y2873" i="20"/>
  <c r="AI2873" i="20" s="1"/>
  <c r="AC2873" i="20"/>
  <c r="Y2877" i="20"/>
  <c r="AC2877" i="20"/>
  <c r="AM2877" i="20" s="1"/>
  <c r="Y2881" i="20"/>
  <c r="AC2881" i="20"/>
  <c r="Y2885" i="20"/>
  <c r="AC2885" i="20"/>
  <c r="AM2885" i="20" s="1"/>
  <c r="Y2889" i="20"/>
  <c r="AI2889" i="20" s="1"/>
  <c r="AC2889" i="20"/>
  <c r="AM2889" i="20" s="1"/>
  <c r="Y2893" i="20"/>
  <c r="AC2893" i="20"/>
  <c r="AM2893" i="20" s="1"/>
  <c r="Y2897" i="20"/>
  <c r="AC2897" i="20"/>
  <c r="Y2901" i="20"/>
  <c r="AC2901" i="20"/>
  <c r="AM2901" i="20" s="1"/>
  <c r="Y2905" i="20"/>
  <c r="AI2905" i="20" s="1"/>
  <c r="AC2905" i="20"/>
  <c r="AM2905" i="20" s="1"/>
  <c r="AD2909" i="20"/>
  <c r="AA2909" i="20"/>
  <c r="AK2909" i="20" s="1"/>
  <c r="AC2909" i="20"/>
  <c r="AM2909" i="20" s="1"/>
  <c r="Y2909" i="20"/>
  <c r="AA2911" i="20"/>
  <c r="AK2911" i="20" s="1"/>
  <c r="AD2912" i="20"/>
  <c r="AN2912" i="20" s="1"/>
  <c r="Y2913" i="20"/>
  <c r="AC2913" i="20"/>
  <c r="AA2915" i="20"/>
  <c r="AK2915" i="20" s="1"/>
  <c r="AD2916" i="20"/>
  <c r="AN2916" i="20" s="1"/>
  <c r="Y2917" i="20"/>
  <c r="AC2917" i="20"/>
  <c r="AA2919" i="20"/>
  <c r="AK2919" i="20" s="1"/>
  <c r="AD2920" i="20"/>
  <c r="AN2920" i="20" s="1"/>
  <c r="Y2921" i="20"/>
  <c r="AI2921" i="20" s="1"/>
  <c r="AC2921" i="20"/>
  <c r="AM2921" i="20" s="1"/>
  <c r="AA2923" i="20"/>
  <c r="AK2923" i="20" s="1"/>
  <c r="AD2924" i="20"/>
  <c r="AN2924" i="20" s="1"/>
  <c r="Y2925" i="20"/>
  <c r="AC2925" i="20"/>
  <c r="AA2927" i="20"/>
  <c r="AK2927" i="20" s="1"/>
  <c r="AD2928" i="20"/>
  <c r="AN2928" i="20" s="1"/>
  <c r="Y2929" i="20"/>
  <c r="AC2929" i="20"/>
  <c r="AM2929" i="20" s="1"/>
  <c r="AA2931" i="20"/>
  <c r="AK2931" i="20" s="1"/>
  <c r="AD2932" i="20"/>
  <c r="AN2932" i="20" s="1"/>
  <c r="Y2933" i="20"/>
  <c r="AC2933" i="20"/>
  <c r="AA2935" i="20"/>
  <c r="AK2935" i="20" s="1"/>
  <c r="AD2936" i="20"/>
  <c r="AN2936" i="20" s="1"/>
  <c r="Y2937" i="20"/>
  <c r="AI2937" i="20" s="1"/>
  <c r="AC2937" i="20"/>
  <c r="AA2939" i="20"/>
  <c r="AK2939" i="20" s="1"/>
  <c r="AD2940" i="20"/>
  <c r="AN2940" i="20" s="1"/>
  <c r="Y2941" i="20"/>
  <c r="AC2941" i="20"/>
  <c r="AA2943" i="20"/>
  <c r="AK2943" i="20" s="1"/>
  <c r="AD2944" i="20"/>
  <c r="AN2944" i="20" s="1"/>
  <c r="Y2945" i="20"/>
  <c r="AC2945" i="20"/>
  <c r="AA2947" i="20"/>
  <c r="AK2947" i="20" s="1"/>
  <c r="AD2948" i="20"/>
  <c r="AN2948" i="20" s="1"/>
  <c r="Y2949" i="20"/>
  <c r="AC2949" i="20"/>
  <c r="AA2951" i="20"/>
  <c r="AK2951" i="20" s="1"/>
  <c r="AD2952" i="20"/>
  <c r="AN2952" i="20" s="1"/>
  <c r="Y2953" i="20"/>
  <c r="AI2953" i="20" s="1"/>
  <c r="AC2953" i="20"/>
  <c r="AM2953" i="20" s="1"/>
  <c r="AA2955" i="20"/>
  <c r="AK2955" i="20" s="1"/>
  <c r="AD2956" i="20"/>
  <c r="AN2956" i="20" s="1"/>
  <c r="Y2957" i="20"/>
  <c r="AC2957" i="20"/>
  <c r="AA2959" i="20"/>
  <c r="AK2959" i="20" s="1"/>
  <c r="AD2960" i="20"/>
  <c r="AN2960" i="20" s="1"/>
  <c r="Y2961" i="20"/>
  <c r="AC2961" i="20"/>
  <c r="AM2961" i="20" s="1"/>
  <c r="AA2963" i="20"/>
  <c r="AK2963" i="20" s="1"/>
  <c r="AD2964" i="20"/>
  <c r="AN2964" i="20" s="1"/>
  <c r="Y2965" i="20"/>
  <c r="AC2965" i="20"/>
  <c r="AA2967" i="20"/>
  <c r="AK2967" i="20" s="1"/>
  <c r="AD2968" i="20"/>
  <c r="AN2968" i="20" s="1"/>
  <c r="Y2969" i="20"/>
  <c r="AI2969" i="20" s="1"/>
  <c r="AC2969" i="20"/>
  <c r="AA2971" i="20"/>
  <c r="AK2971" i="20" s="1"/>
  <c r="AD2972" i="20"/>
  <c r="AN2972" i="20" s="1"/>
  <c r="Y2973" i="20"/>
  <c r="AC2973" i="20"/>
  <c r="AA2975" i="20"/>
  <c r="AK2975" i="20" s="1"/>
  <c r="AD2976" i="20"/>
  <c r="AN2976" i="20" s="1"/>
  <c r="Y2977" i="20"/>
  <c r="AC2977" i="20"/>
  <c r="AM2977" i="20" s="1"/>
  <c r="AA2979" i="20"/>
  <c r="AK2979" i="20" s="1"/>
  <c r="AD2980" i="20"/>
  <c r="AN2980" i="20" s="1"/>
  <c r="Y2981" i="20"/>
  <c r="AC2981" i="20"/>
  <c r="AA2983" i="20"/>
  <c r="AK2983" i="20" s="1"/>
  <c r="AD2984" i="20"/>
  <c r="AN2984" i="20" s="1"/>
  <c r="Y2985" i="20"/>
  <c r="AI2985" i="20" s="1"/>
  <c r="AC2985" i="20"/>
  <c r="AM2985" i="20" s="1"/>
  <c r="AA2987" i="20"/>
  <c r="AK2987" i="20" s="1"/>
  <c r="AD2988" i="20"/>
  <c r="AN2988" i="20" s="1"/>
  <c r="Y2989" i="20"/>
  <c r="AC2989" i="20"/>
  <c r="AA2991" i="20"/>
  <c r="AK2991" i="20" s="1"/>
  <c r="AD2992" i="20"/>
  <c r="AN2992" i="20" s="1"/>
  <c r="Y2993" i="20"/>
  <c r="AC2993" i="20"/>
  <c r="AM2993" i="20" s="1"/>
  <c r="AA2995" i="20"/>
  <c r="AK2995" i="20" s="1"/>
  <c r="AD2996" i="20"/>
  <c r="AN2996" i="20" s="1"/>
  <c r="Y2997" i="20"/>
  <c r="AC2997" i="20"/>
  <c r="AA2999" i="20"/>
  <c r="AK2999" i="20" s="1"/>
  <c r="AD3000" i="20"/>
  <c r="AN3000" i="20" s="1"/>
  <c r="Y3001" i="20"/>
  <c r="AI3001" i="20" s="1"/>
  <c r="AC3001" i="20"/>
  <c r="AA3003" i="20"/>
  <c r="AK3003" i="20" s="1"/>
  <c r="AD3004" i="20"/>
  <c r="AN3004" i="20" s="1"/>
  <c r="Y3005" i="20"/>
  <c r="AC3005" i="20"/>
  <c r="AA3007" i="20"/>
  <c r="AK3007" i="20" s="1"/>
  <c r="AD3008" i="20"/>
  <c r="AN3008" i="20" s="1"/>
  <c r="Y3009" i="20"/>
  <c r="AC3009" i="20"/>
  <c r="AA3011" i="20"/>
  <c r="AK3011" i="20" s="1"/>
  <c r="AD3012" i="20"/>
  <c r="AN3012" i="20" s="1"/>
  <c r="Y3013" i="20"/>
  <c r="AC3013" i="20"/>
  <c r="AA3015" i="20"/>
  <c r="AK3015" i="20" s="1"/>
  <c r="AD3016" i="20"/>
  <c r="AN3016" i="20" s="1"/>
  <c r="Y3017" i="20"/>
  <c r="AI3017" i="20" s="1"/>
  <c r="AC3017" i="20"/>
  <c r="AA3019" i="20"/>
  <c r="AK3019" i="20" s="1"/>
  <c r="AD3020" i="20"/>
  <c r="AN3020" i="20" s="1"/>
  <c r="Y3021" i="20"/>
  <c r="AC3021" i="20"/>
  <c r="AA3023" i="20"/>
  <c r="AK3023" i="20" s="1"/>
  <c r="AD3024" i="20"/>
  <c r="AN3024" i="20" s="1"/>
  <c r="Y3025" i="20"/>
  <c r="AC3025" i="20"/>
  <c r="AA3027" i="20"/>
  <c r="AK3027" i="20" s="1"/>
  <c r="AD3028" i="20"/>
  <c r="AN3028" i="20" s="1"/>
  <c r="Y3029" i="20"/>
  <c r="AC3029" i="20"/>
  <c r="AA3031" i="20"/>
  <c r="AK3031" i="20" s="1"/>
  <c r="AD3032" i="20"/>
  <c r="AN3032" i="20" s="1"/>
  <c r="Y3033" i="20"/>
  <c r="AI3033" i="20" s="1"/>
  <c r="AC3033" i="20"/>
  <c r="AM3033" i="20" s="1"/>
  <c r="AA3035" i="20"/>
  <c r="AK3035" i="20" s="1"/>
  <c r="AD3036" i="20"/>
  <c r="AN3036" i="20" s="1"/>
  <c r="Y3037" i="20"/>
  <c r="AC3037" i="20"/>
  <c r="AA3039" i="20"/>
  <c r="AK3039" i="20" s="1"/>
  <c r="AD3040" i="20"/>
  <c r="AN3040" i="20" s="1"/>
  <c r="Y3041" i="20"/>
  <c r="AC3041" i="20"/>
  <c r="AA3043" i="20"/>
  <c r="AK3043" i="20" s="1"/>
  <c r="AD3044" i="20"/>
  <c r="AN3044" i="20" s="1"/>
  <c r="Y3045" i="20"/>
  <c r="AC3045" i="20"/>
  <c r="AA3047" i="20"/>
  <c r="AK3047" i="20" s="1"/>
  <c r="AD3048" i="20"/>
  <c r="AN3048" i="20" s="1"/>
  <c r="Y3049" i="20"/>
  <c r="AI3049" i="20" s="1"/>
  <c r="AC3049" i="20"/>
  <c r="AA3051" i="20"/>
  <c r="AK3051" i="20" s="1"/>
  <c r="AD3052" i="20"/>
  <c r="AN3052" i="20" s="1"/>
  <c r="Y3053" i="20"/>
  <c r="AC3053" i="20"/>
  <c r="AA3055" i="20"/>
  <c r="AK3055" i="20" s="1"/>
  <c r="AD3056" i="20"/>
  <c r="AN3056" i="20" s="1"/>
  <c r="Y3057" i="20"/>
  <c r="AC3057" i="20"/>
  <c r="AA3059" i="20"/>
  <c r="AK3059" i="20" s="1"/>
  <c r="AD3060" i="20"/>
  <c r="AN3060" i="20" s="1"/>
  <c r="Y3061" i="20"/>
  <c r="AC3061" i="20"/>
  <c r="AA3063" i="20"/>
  <c r="AK3063" i="20" s="1"/>
  <c r="AD3064" i="20"/>
  <c r="AN3064" i="20" s="1"/>
  <c r="Y3065" i="20"/>
  <c r="AI3065" i="20" s="1"/>
  <c r="AC3065" i="20"/>
  <c r="AA3067" i="20"/>
  <c r="AK3067" i="20" s="1"/>
  <c r="AD3068" i="20"/>
  <c r="AN3068" i="20" s="1"/>
  <c r="Y3069" i="20"/>
  <c r="AC3069" i="20"/>
  <c r="AA3071" i="20"/>
  <c r="AK3071" i="20" s="1"/>
  <c r="AD3072" i="20"/>
  <c r="AN3072" i="20" s="1"/>
  <c r="Y3073" i="20"/>
  <c r="AC3073" i="20"/>
  <c r="AA3075" i="20"/>
  <c r="AK3075" i="20" s="1"/>
  <c r="AD3076" i="20"/>
  <c r="AN3076" i="20" s="1"/>
  <c r="Y3077" i="20"/>
  <c r="AC3077" i="20"/>
  <c r="AA3079" i="20"/>
  <c r="AK3079" i="20" s="1"/>
  <c r="AD3080" i="20"/>
  <c r="AN3080" i="20" s="1"/>
  <c r="Y3081" i="20"/>
  <c r="AI3081" i="20" s="1"/>
  <c r="AC3081" i="20"/>
  <c r="AA3083" i="20"/>
  <c r="AK3083" i="20" s="1"/>
  <c r="AD3084" i="20"/>
  <c r="AN3084" i="20" s="1"/>
  <c r="Y3085" i="20"/>
  <c r="AC3085" i="20"/>
  <c r="AA3087" i="20"/>
  <c r="AK3087" i="20" s="1"/>
  <c r="AD3088" i="20"/>
  <c r="AN3088" i="20" s="1"/>
  <c r="Y3089" i="20"/>
  <c r="AC3089" i="20"/>
  <c r="AA3091" i="20"/>
  <c r="AK3091" i="20" s="1"/>
  <c r="AD3092" i="20"/>
  <c r="AN3092" i="20" s="1"/>
  <c r="Y3093" i="20"/>
  <c r="AC3093" i="20"/>
  <c r="AA3095" i="20"/>
  <c r="AK3095" i="20" s="1"/>
  <c r="AD3096" i="20"/>
  <c r="AN3096" i="20" s="1"/>
  <c r="Y3097" i="20"/>
  <c r="AI3097" i="20" s="1"/>
  <c r="AC3097" i="20"/>
  <c r="AA3099" i="20"/>
  <c r="AK3099" i="20" s="1"/>
  <c r="AD3100" i="20"/>
  <c r="AN3100" i="20" s="1"/>
  <c r="Y3101" i="20"/>
  <c r="AC3101" i="20"/>
  <c r="AA3103" i="20"/>
  <c r="AK3103" i="20" s="1"/>
  <c r="AD3104" i="20"/>
  <c r="AN3104" i="20" s="1"/>
  <c r="Y3105" i="20"/>
  <c r="AC3105" i="20"/>
  <c r="AM3105" i="20" s="1"/>
  <c r="AA3107" i="20"/>
  <c r="AK3107" i="20" s="1"/>
  <c r="AD3108" i="20"/>
  <c r="AN3108" i="20" s="1"/>
  <c r="Y3109" i="20"/>
  <c r="AC3109" i="20"/>
  <c r="AA3111" i="20"/>
  <c r="AK3111" i="20" s="1"/>
  <c r="AD3112" i="20"/>
  <c r="AN3112" i="20" s="1"/>
  <c r="Y3113" i="20"/>
  <c r="AI3113" i="20" s="1"/>
  <c r="AC3113" i="20"/>
  <c r="AA3115" i="20"/>
  <c r="AK3115" i="20" s="1"/>
  <c r="AD3116" i="20"/>
  <c r="AN3116" i="20" s="1"/>
  <c r="Y3117" i="20"/>
  <c r="AC3117" i="20"/>
  <c r="AA3119" i="20"/>
  <c r="AK3119" i="20" s="1"/>
  <c r="AD3120" i="20"/>
  <c r="AN3120" i="20" s="1"/>
  <c r="Y3121" i="20"/>
  <c r="AC3121" i="20"/>
  <c r="AA3123" i="20"/>
  <c r="AK3123" i="20" s="1"/>
  <c r="AD3124" i="20"/>
  <c r="AN3124" i="20" s="1"/>
  <c r="Y3125" i="20"/>
  <c r="AC3125" i="20"/>
  <c r="AA3127" i="20"/>
  <c r="AK3127" i="20" s="1"/>
  <c r="AD3128" i="20"/>
  <c r="AN3128" i="20" s="1"/>
  <c r="Y3129" i="20"/>
  <c r="AI3129" i="20" s="1"/>
  <c r="AC3129" i="20"/>
  <c r="AA3131" i="20"/>
  <c r="AK3131" i="20" s="1"/>
  <c r="AD3132" i="20"/>
  <c r="AN3132" i="20" s="1"/>
  <c r="Y3133" i="20"/>
  <c r="AC3133" i="20"/>
  <c r="AA3135" i="20"/>
  <c r="AK3135" i="20" s="1"/>
  <c r="AD3136" i="20"/>
  <c r="AN3136" i="20" s="1"/>
  <c r="Y3137" i="20"/>
  <c r="AC3137" i="20"/>
  <c r="AA3139" i="20"/>
  <c r="AK3139" i="20" s="1"/>
  <c r="AD3140" i="20"/>
  <c r="AN3140" i="20" s="1"/>
  <c r="Y3141" i="20"/>
  <c r="AC3141" i="20"/>
  <c r="AA3143" i="20"/>
  <c r="AK3143" i="20" s="1"/>
  <c r="AD3144" i="20"/>
  <c r="AN3144" i="20" s="1"/>
  <c r="Y3145" i="20"/>
  <c r="AI3145" i="20" s="1"/>
  <c r="AC3145" i="20"/>
  <c r="AA3147" i="20"/>
  <c r="AK3147" i="20" s="1"/>
  <c r="AD3148" i="20"/>
  <c r="AN3148" i="20" s="1"/>
  <c r="Y3149" i="20"/>
  <c r="AC3149" i="20"/>
  <c r="AA3151" i="20"/>
  <c r="AK3151" i="20" s="1"/>
  <c r="AD3152" i="20"/>
  <c r="AN3152" i="20" s="1"/>
  <c r="Y3153" i="20"/>
  <c r="AC3153" i="20"/>
  <c r="AA3155" i="20"/>
  <c r="AK3155" i="20" s="1"/>
  <c r="AD3156" i="20"/>
  <c r="AN3156" i="20" s="1"/>
  <c r="Y3157" i="20"/>
  <c r="AC3157" i="20"/>
  <c r="AA3159" i="20"/>
  <c r="AK3159" i="20" s="1"/>
  <c r="AD3160" i="20"/>
  <c r="AN3160" i="20" s="1"/>
  <c r="Y3161" i="20"/>
  <c r="AI3161" i="20" s="1"/>
  <c r="AC3161" i="20"/>
  <c r="AM3161" i="20" s="1"/>
  <c r="AA3163" i="20"/>
  <c r="AK3163" i="20" s="1"/>
  <c r="AD3164" i="20"/>
  <c r="AN3164" i="20" s="1"/>
  <c r="Y3165" i="20"/>
  <c r="AC3165" i="20"/>
  <c r="AA3167" i="20"/>
  <c r="AK3167" i="20" s="1"/>
  <c r="AD3168" i="20"/>
  <c r="AN3168" i="20" s="1"/>
  <c r="Y3169" i="20"/>
  <c r="AC3169" i="20"/>
  <c r="AA3171" i="20"/>
  <c r="AK3171" i="20" s="1"/>
  <c r="AD3172" i="20"/>
  <c r="AN3172" i="20" s="1"/>
  <c r="Y3173" i="20"/>
  <c r="AC3173" i="20"/>
  <c r="AA3175" i="20"/>
  <c r="AK3175" i="20" s="1"/>
  <c r="AD3176" i="20"/>
  <c r="AN3176" i="20" s="1"/>
  <c r="Y3177" i="20"/>
  <c r="AI3177" i="20" s="1"/>
  <c r="AC3177" i="20"/>
  <c r="AA3179" i="20"/>
  <c r="AK3179" i="20" s="1"/>
  <c r="AD3180" i="20"/>
  <c r="AN3180" i="20" s="1"/>
  <c r="Y3181" i="20"/>
  <c r="AC3181" i="20"/>
  <c r="AA3183" i="20"/>
  <c r="AK3183" i="20" s="1"/>
  <c r="AD3184" i="20"/>
  <c r="AN3184" i="20" s="1"/>
  <c r="Y3185" i="20"/>
  <c r="AC3185" i="20"/>
  <c r="AA3187" i="20"/>
  <c r="AK3187" i="20" s="1"/>
  <c r="AD3188" i="20"/>
  <c r="AN3188" i="20" s="1"/>
  <c r="Y3189" i="20"/>
  <c r="AC3189" i="20"/>
  <c r="AA3191" i="20"/>
  <c r="AK3191" i="20" s="1"/>
  <c r="AD3192" i="20"/>
  <c r="AN3192" i="20" s="1"/>
  <c r="Y3193" i="20"/>
  <c r="AI3193" i="20" s="1"/>
  <c r="AC3193" i="20"/>
  <c r="AA3195" i="20"/>
  <c r="AK3195" i="20" s="1"/>
  <c r="AD3196" i="20"/>
  <c r="AN3196" i="20" s="1"/>
  <c r="Y3197" i="20"/>
  <c r="AC3197" i="20"/>
  <c r="AA3199" i="20"/>
  <c r="AK3199" i="20" s="1"/>
  <c r="AD3200" i="20"/>
  <c r="AN3200" i="20" s="1"/>
  <c r="Y3201" i="20"/>
  <c r="AC3201" i="20"/>
  <c r="AA3203" i="20"/>
  <c r="AK3203" i="20" s="1"/>
  <c r="AD3204" i="20"/>
  <c r="AN3204" i="20" s="1"/>
  <c r="Y3205" i="20"/>
  <c r="AC3205" i="20"/>
  <c r="AD3207" i="20"/>
  <c r="Y3208" i="20"/>
  <c r="AI3208" i="20" s="1"/>
  <c r="AC3208" i="20"/>
  <c r="Y3210" i="20"/>
  <c r="AC3210" i="20"/>
  <c r="AA3212" i="20"/>
  <c r="AK3212" i="20" s="1"/>
  <c r="AA3214" i="20"/>
  <c r="AK3214" i="20" s="1"/>
  <c r="AD3215" i="20"/>
  <c r="Y3216" i="20"/>
  <c r="AC3216" i="20"/>
  <c r="AM3216" i="20" s="1"/>
  <c r="Y3218" i="20"/>
  <c r="AC3218" i="20"/>
  <c r="AA3220" i="20"/>
  <c r="AA3222" i="20"/>
  <c r="AK3222" i="20" s="1"/>
  <c r="AD3223" i="20"/>
  <c r="AN3223" i="20" s="1"/>
  <c r="Y3224" i="20"/>
  <c r="AC3224" i="20"/>
  <c r="Y3226" i="20"/>
  <c r="AI3226" i="20" s="1"/>
  <c r="AC3226" i="20"/>
  <c r="AA3228" i="20"/>
  <c r="AA3230" i="20"/>
  <c r="AK3230" i="20" s="1"/>
  <c r="AD3231" i="20"/>
  <c r="AN3231" i="20" s="1"/>
  <c r="Y3232" i="20"/>
  <c r="AC3232" i="20"/>
  <c r="Y3234" i="20"/>
  <c r="AC3234" i="20"/>
  <c r="AM3234" i="20" s="1"/>
  <c r="AA3236" i="20"/>
  <c r="AK3236" i="20" s="1"/>
  <c r="AA3238" i="20"/>
  <c r="AK3238" i="20" s="1"/>
  <c r="AD3239" i="20"/>
  <c r="Y3240" i="20"/>
  <c r="AI3240" i="20" s="1"/>
  <c r="AC3240" i="20"/>
  <c r="Y3242" i="20"/>
  <c r="AC3242" i="20"/>
  <c r="AA3244" i="20"/>
  <c r="AK3244" i="20" s="1"/>
  <c r="AA3246" i="20"/>
  <c r="AK3246" i="20" s="1"/>
  <c r="AD3247" i="20"/>
  <c r="Y3248" i="20"/>
  <c r="AC3248" i="20"/>
  <c r="AM3248" i="20" s="1"/>
  <c r="Y3250" i="20"/>
  <c r="AC3250" i="20"/>
  <c r="AA3252" i="20"/>
  <c r="AA3254" i="20"/>
  <c r="AK3254" i="20" s="1"/>
  <c r="AD3255" i="20"/>
  <c r="Y3256" i="20"/>
  <c r="AC3256" i="20"/>
  <c r="Y3258" i="20"/>
  <c r="AI3258" i="20" s="1"/>
  <c r="AC3258" i="20"/>
  <c r="AA3260" i="20"/>
  <c r="AA3262" i="20"/>
  <c r="AK3262" i="20" s="1"/>
  <c r="AD3263" i="20"/>
  <c r="AN3263" i="20" s="1"/>
  <c r="Y3264" i="20"/>
  <c r="AC3264" i="20"/>
  <c r="Y3266" i="20"/>
  <c r="AC3266" i="20"/>
  <c r="AM3266" i="20" s="1"/>
  <c r="AA3268" i="20"/>
  <c r="AA3270" i="20"/>
  <c r="AK3270" i="20" s="1"/>
  <c r="AD3271" i="20"/>
  <c r="Y3272" i="20"/>
  <c r="AI3272" i="20" s="1"/>
  <c r="AC3272" i="20"/>
  <c r="Y3274" i="20"/>
  <c r="AC3274" i="20"/>
  <c r="AA3276" i="20"/>
  <c r="AK3276" i="20" s="1"/>
  <c r="AA3278" i="20"/>
  <c r="AK3278" i="20" s="1"/>
  <c r="AD3279" i="20"/>
  <c r="Y3280" i="20"/>
  <c r="AC3280" i="20"/>
  <c r="AM3280" i="20" s="1"/>
  <c r="Y3282" i="20"/>
  <c r="AC3282" i="20"/>
  <c r="AA3284" i="20"/>
  <c r="AA3286" i="20"/>
  <c r="AK3286" i="20" s="1"/>
  <c r="AD3287" i="20"/>
  <c r="AN3287" i="20" s="1"/>
  <c r="Y3288" i="20"/>
  <c r="AC3288" i="20"/>
  <c r="Y3290" i="20"/>
  <c r="AI3290" i="20" s="1"/>
  <c r="AC3290" i="20"/>
  <c r="AA3292" i="20"/>
  <c r="AK3292" i="20" s="1"/>
  <c r="AA3294" i="20"/>
  <c r="AK3294" i="20" s="1"/>
  <c r="AD3295" i="20"/>
  <c r="AN3295" i="20" s="1"/>
  <c r="Y3296" i="20"/>
  <c r="AC3296" i="20"/>
  <c r="Y3298" i="20"/>
  <c r="AC3298" i="20"/>
  <c r="AM3298" i="20" s="1"/>
  <c r="AA3300" i="20"/>
  <c r="AK3300" i="20" s="1"/>
  <c r="AA3302" i="20"/>
  <c r="AK3302" i="20" s="1"/>
  <c r="AD3303" i="20"/>
  <c r="Y3304" i="20"/>
  <c r="AI3304" i="20" s="1"/>
  <c r="AC3304" i="20"/>
  <c r="Y3306" i="20"/>
  <c r="AC3306" i="20"/>
  <c r="AA3308" i="20"/>
  <c r="AK3308" i="20" s="1"/>
  <c r="Y2911" i="20"/>
  <c r="AC2911" i="20"/>
  <c r="AA2913" i="20"/>
  <c r="Y2915" i="20"/>
  <c r="AI2915" i="20" s="1"/>
  <c r="AC2915" i="20"/>
  <c r="AA2917" i="20"/>
  <c r="Y2919" i="20"/>
  <c r="AC2919" i="20"/>
  <c r="AM2919" i="20" s="1"/>
  <c r="AA2921" i="20"/>
  <c r="Y2923" i="20"/>
  <c r="AC2923" i="20"/>
  <c r="AA2925" i="20"/>
  <c r="AK2925" i="20" s="1"/>
  <c r="Y2927" i="20"/>
  <c r="AC2927" i="20"/>
  <c r="AA2929" i="20"/>
  <c r="Y2931" i="20"/>
  <c r="AI2931" i="20" s="1"/>
  <c r="AC2931" i="20"/>
  <c r="AA2933" i="20"/>
  <c r="Y2935" i="20"/>
  <c r="AC2935" i="20"/>
  <c r="AM2935" i="20" s="1"/>
  <c r="AA2937" i="20"/>
  <c r="Y2939" i="20"/>
  <c r="AC2939" i="20"/>
  <c r="AA2941" i="20"/>
  <c r="AK2941" i="20" s="1"/>
  <c r="Y2943" i="20"/>
  <c r="AC2943" i="20"/>
  <c r="AA2945" i="20"/>
  <c r="Y2947" i="20"/>
  <c r="AI2947" i="20" s="1"/>
  <c r="AC2947" i="20"/>
  <c r="Y2951" i="20"/>
  <c r="AC2951" i="20"/>
  <c r="Y2955" i="20"/>
  <c r="AI2955" i="20" s="1"/>
  <c r="AC2955" i="20"/>
  <c r="AA2957" i="20"/>
  <c r="Y2959" i="20"/>
  <c r="AC2959" i="20"/>
  <c r="AM2959" i="20" s="1"/>
  <c r="AA2961" i="20"/>
  <c r="Y2963" i="20"/>
  <c r="AC2963" i="20"/>
  <c r="AA2965" i="20"/>
  <c r="AK2965" i="20" s="1"/>
  <c r="Y2967" i="20"/>
  <c r="AC2967" i="20"/>
  <c r="AA2969" i="20"/>
  <c r="Y2971" i="20"/>
  <c r="AI2971" i="20" s="1"/>
  <c r="AC2971" i="20"/>
  <c r="AA2973" i="20"/>
  <c r="Y2975" i="20"/>
  <c r="AC2975" i="20"/>
  <c r="AM2975" i="20" s="1"/>
  <c r="AA2977" i="20"/>
  <c r="Y2979" i="20"/>
  <c r="AC2979" i="20"/>
  <c r="AA2981" i="20"/>
  <c r="AK2981" i="20" s="1"/>
  <c r="Y2983" i="20"/>
  <c r="AC2983" i="20"/>
  <c r="AA2985" i="20"/>
  <c r="Y2987" i="20"/>
  <c r="AI2987" i="20" s="1"/>
  <c r="AC2987" i="20"/>
  <c r="AA2989" i="20"/>
  <c r="Y2991" i="20"/>
  <c r="AC2991" i="20"/>
  <c r="AM2991" i="20" s="1"/>
  <c r="Y2995" i="20"/>
  <c r="AC2995" i="20"/>
  <c r="AA2997" i="20"/>
  <c r="Y2999" i="20"/>
  <c r="AI2999" i="20" s="1"/>
  <c r="AC2999" i="20"/>
  <c r="AA3001" i="20"/>
  <c r="Y3003" i="20"/>
  <c r="AC3003" i="20"/>
  <c r="AM3003" i="20" s="1"/>
  <c r="AA3005" i="20"/>
  <c r="Y3007" i="20"/>
  <c r="AC3007" i="20"/>
  <c r="Y3011" i="20"/>
  <c r="AI3011" i="20" s="1"/>
  <c r="AC3011" i="20"/>
  <c r="AA3013" i="20"/>
  <c r="Y3015" i="20"/>
  <c r="AC3015" i="20"/>
  <c r="AM3015" i="20" s="1"/>
  <c r="AA3017" i="20"/>
  <c r="Y3019" i="20"/>
  <c r="AC3019" i="20"/>
  <c r="AA3021" i="20"/>
  <c r="AK3021" i="20" s="1"/>
  <c r="Y3023" i="20"/>
  <c r="AC3023" i="20"/>
  <c r="AA3025" i="20"/>
  <c r="Y3027" i="20"/>
  <c r="AI3027" i="20" s="1"/>
  <c r="AC3027" i="20"/>
  <c r="Y3031" i="20"/>
  <c r="AC3031" i="20"/>
  <c r="AA3033" i="20"/>
  <c r="AK3033" i="20" s="1"/>
  <c r="Y3035" i="20"/>
  <c r="AC3035" i="20"/>
  <c r="AA3037" i="20"/>
  <c r="Y3039" i="20"/>
  <c r="AI3039" i="20" s="1"/>
  <c r="AC3039" i="20"/>
  <c r="AA3041" i="20"/>
  <c r="Y3043" i="20"/>
  <c r="AC3043" i="20"/>
  <c r="AM3043" i="20" s="1"/>
  <c r="AA3045" i="20"/>
  <c r="Y3047" i="20"/>
  <c r="AC3047" i="20"/>
  <c r="Y3051" i="20"/>
  <c r="AI3051" i="20" s="1"/>
  <c r="AC3051" i="20"/>
  <c r="AA3053" i="20"/>
  <c r="Y3055" i="20"/>
  <c r="AC3055" i="20"/>
  <c r="AM3055" i="20" s="1"/>
  <c r="Y3059" i="20"/>
  <c r="AC3059" i="20"/>
  <c r="Y3063" i="20"/>
  <c r="AC3063" i="20"/>
  <c r="AM3063" i="20" s="1"/>
  <c r="Y3067" i="20"/>
  <c r="AC3067" i="20"/>
  <c r="Y3071" i="20"/>
  <c r="AC3071" i="20"/>
  <c r="AM3071" i="20" s="1"/>
  <c r="Y3075" i="20"/>
  <c r="AC3075" i="20"/>
  <c r="Y3079" i="20"/>
  <c r="AC3079" i="20"/>
  <c r="AM3079" i="20" s="1"/>
  <c r="Y3083" i="20"/>
  <c r="AC3083" i="20"/>
  <c r="Y3087" i="20"/>
  <c r="AC3087" i="20"/>
  <c r="AM3087" i="20" s="1"/>
  <c r="Y3091" i="20"/>
  <c r="AC3091" i="20"/>
  <c r="Y3095" i="20"/>
  <c r="AC3095" i="20"/>
  <c r="AM3095" i="20" s="1"/>
  <c r="Y3099" i="20"/>
  <c r="AC3099" i="20"/>
  <c r="Y3103" i="20"/>
  <c r="AC3103" i="20"/>
  <c r="AM3103" i="20" s="1"/>
  <c r="Y3107" i="20"/>
  <c r="AC3107" i="20"/>
  <c r="Y3111" i="20"/>
  <c r="AC3111" i="20"/>
  <c r="AM3111" i="20" s="1"/>
  <c r="Y3115" i="20"/>
  <c r="AC3115" i="20"/>
  <c r="AA3117" i="20"/>
  <c r="Y3119" i="20"/>
  <c r="AI3119" i="20" s="1"/>
  <c r="AC3119" i="20"/>
  <c r="AA3121" i="20"/>
  <c r="Y3123" i="20"/>
  <c r="AC3123" i="20"/>
  <c r="AM3123" i="20" s="1"/>
  <c r="AA3125" i="20"/>
  <c r="Y3127" i="20"/>
  <c r="AC3127" i="20"/>
  <c r="AA3129" i="20"/>
  <c r="AK3129" i="20" s="1"/>
  <c r="Y3131" i="20"/>
  <c r="AC3131" i="20"/>
  <c r="AA3133" i="20"/>
  <c r="Y3135" i="20"/>
  <c r="AI3135" i="20" s="1"/>
  <c r="AC3135" i="20"/>
  <c r="Y3139" i="20"/>
  <c r="AC3139" i="20"/>
  <c r="Y3143" i="20"/>
  <c r="AI3143" i="20" s="1"/>
  <c r="AC3143" i="20"/>
  <c r="AA3145" i="20"/>
  <c r="Y3147" i="20"/>
  <c r="AC3147" i="20"/>
  <c r="AM3147" i="20" s="1"/>
  <c r="AA3149" i="20"/>
  <c r="Y3151" i="20"/>
  <c r="AC3151" i="20"/>
  <c r="AA3153" i="20"/>
  <c r="AK3153" i="20" s="1"/>
  <c r="Y3155" i="20"/>
  <c r="AC3155" i="20"/>
  <c r="AA3157" i="20"/>
  <c r="Y3159" i="20"/>
  <c r="AI3159" i="20" s="1"/>
  <c r="AC3159" i="20"/>
  <c r="AA3161" i="20"/>
  <c r="Y3163" i="20"/>
  <c r="AC3163" i="20"/>
  <c r="AM3163" i="20" s="1"/>
  <c r="AA3165" i="20"/>
  <c r="Y3167" i="20"/>
  <c r="AC3167" i="20"/>
  <c r="AA3169" i="20"/>
  <c r="AK3169" i="20" s="1"/>
  <c r="Y3171" i="20"/>
  <c r="AC3171" i="20"/>
  <c r="Y3175" i="20"/>
  <c r="AC3175" i="20"/>
  <c r="AM3175" i="20" s="1"/>
  <c r="Y3179" i="20"/>
  <c r="AC3179" i="20"/>
  <c r="Y3183" i="20"/>
  <c r="AC3183" i="20"/>
  <c r="AM3183" i="20" s="1"/>
  <c r="Y3187" i="20"/>
  <c r="AC3187" i="20"/>
  <c r="Y3191" i="20"/>
  <c r="AC3191" i="20"/>
  <c r="AM3191" i="20" s="1"/>
  <c r="Y3195" i="20"/>
  <c r="AC3195" i="20"/>
  <c r="Y3199" i="20"/>
  <c r="AC3199" i="20"/>
  <c r="AM3199" i="20" s="1"/>
  <c r="Y3203" i="20"/>
  <c r="AC3203" i="20"/>
  <c r="Y3212" i="20"/>
  <c r="AC3212" i="20"/>
  <c r="AM3212" i="20" s="1"/>
  <c r="Y3214" i="20"/>
  <c r="AC3214" i="20"/>
  <c r="Y3220" i="20"/>
  <c r="AC3220" i="20"/>
  <c r="AM3220" i="20" s="1"/>
  <c r="Y3222" i="20"/>
  <c r="AC3222" i="20"/>
  <c r="Y3228" i="20"/>
  <c r="AC3228" i="20"/>
  <c r="AM3228" i="20" s="1"/>
  <c r="Y3230" i="20"/>
  <c r="AC3230" i="20"/>
  <c r="Y3236" i="20"/>
  <c r="AC3236" i="20"/>
  <c r="AM3236" i="20" s="1"/>
  <c r="Y3238" i="20"/>
  <c r="AC3238" i="20"/>
  <c r="Y3244" i="20"/>
  <c r="AC3244" i="20"/>
  <c r="AM3244" i="20" s="1"/>
  <c r="Y3246" i="20"/>
  <c r="AC3246" i="20"/>
  <c r="Y3252" i="20"/>
  <c r="AC3252" i="20"/>
  <c r="AM3252" i="20" s="1"/>
  <c r="Y3254" i="20"/>
  <c r="AC3254" i="20"/>
  <c r="Y3260" i="20"/>
  <c r="AC3260" i="20"/>
  <c r="AM3260" i="20" s="1"/>
  <c r="Y3262" i="20"/>
  <c r="AC3262" i="20"/>
  <c r="Y3268" i="20"/>
  <c r="AC3268" i="20"/>
  <c r="AM3268" i="20" s="1"/>
  <c r="Y3270" i="20"/>
  <c r="AC3270" i="20"/>
  <c r="Y3276" i="20"/>
  <c r="AC3276" i="20"/>
  <c r="AM3276" i="20" s="1"/>
  <c r="Y3278" i="20"/>
  <c r="AC3278" i="20"/>
  <c r="Y3284" i="20"/>
  <c r="AC3284" i="20"/>
  <c r="AM3284" i="20" s="1"/>
  <c r="Y3286" i="20"/>
  <c r="AC3286" i="20"/>
  <c r="Y3292" i="20"/>
  <c r="AC3292" i="20"/>
  <c r="AM3292" i="20" s="1"/>
  <c r="Y3294" i="20"/>
  <c r="AC3294" i="20"/>
  <c r="Y3300" i="20"/>
  <c r="AC3300" i="20"/>
  <c r="AM3300" i="20" s="1"/>
  <c r="Y3302" i="20"/>
  <c r="AC3302" i="20"/>
  <c r="Y3308" i="20"/>
  <c r="AC3308" i="20"/>
  <c r="AM3308" i="20" s="1"/>
  <c r="AD3310" i="20"/>
  <c r="AA3310" i="20"/>
  <c r="AK3310" i="20" s="1"/>
  <c r="AC3310" i="20"/>
  <c r="Y3310" i="20"/>
  <c r="AI3310" i="20" s="1"/>
  <c r="Z3311" i="20"/>
  <c r="AA3312" i="20"/>
  <c r="AA3314" i="20"/>
  <c r="AK3314" i="20" s="1"/>
  <c r="AD3315" i="20"/>
  <c r="AN3315" i="20" s="1"/>
  <c r="Y3316" i="20"/>
  <c r="AC3316" i="20"/>
  <c r="Y3318" i="20"/>
  <c r="AC3318" i="20"/>
  <c r="AM3318" i="20" s="1"/>
  <c r="AA3320" i="20"/>
  <c r="AA3322" i="20"/>
  <c r="AK3322" i="20" s="1"/>
  <c r="AD3323" i="20"/>
  <c r="Y3324" i="20"/>
  <c r="AI3324" i="20" s="1"/>
  <c r="AC3324" i="20"/>
  <c r="Y3326" i="20"/>
  <c r="AC3326" i="20"/>
  <c r="AA3328" i="20"/>
  <c r="AK3328" i="20" s="1"/>
  <c r="AA3330" i="20"/>
  <c r="AK3330" i="20" s="1"/>
  <c r="AD3331" i="20"/>
  <c r="Y3332" i="20"/>
  <c r="AC3332" i="20"/>
  <c r="AM3332" i="20" s="1"/>
  <c r="Y3334" i="20"/>
  <c r="AC3334" i="20"/>
  <c r="AA3336" i="20"/>
  <c r="AA3338" i="20"/>
  <c r="AK3338" i="20" s="1"/>
  <c r="AD3339" i="20"/>
  <c r="Y3340" i="20"/>
  <c r="AC3340" i="20"/>
  <c r="Y3342" i="20"/>
  <c r="AI3342" i="20" s="1"/>
  <c r="AC3342" i="20"/>
  <c r="AA3344" i="20"/>
  <c r="AA3346" i="20"/>
  <c r="AK3346" i="20" s="1"/>
  <c r="AD3347" i="20"/>
  <c r="AN3347" i="20" s="1"/>
  <c r="Y3348" i="20"/>
  <c r="AC3348" i="20"/>
  <c r="Y3350" i="20"/>
  <c r="AC3350" i="20"/>
  <c r="AM3350" i="20" s="1"/>
  <c r="AA3352" i="20"/>
  <c r="AA3354" i="20"/>
  <c r="AK3354" i="20" s="1"/>
  <c r="AD3355" i="20"/>
  <c r="Y3356" i="20"/>
  <c r="AI3356" i="20" s="1"/>
  <c r="AC3356" i="20"/>
  <c r="Y3358" i="20"/>
  <c r="AC3358" i="20"/>
  <c r="AA3360" i="20"/>
  <c r="AK3360" i="20" s="1"/>
  <c r="AA3362" i="20"/>
  <c r="AK3362" i="20" s="1"/>
  <c r="AD3363" i="20"/>
  <c r="AN3363" i="20" s="1"/>
  <c r="Y3364" i="20"/>
  <c r="AC3364" i="20"/>
  <c r="AM3364" i="20" s="1"/>
  <c r="Y3366" i="20"/>
  <c r="AC3366" i="20"/>
  <c r="AA3368" i="20"/>
  <c r="AA3370" i="20"/>
  <c r="AK3370" i="20" s="1"/>
  <c r="AD3371" i="20"/>
  <c r="Y3372" i="20"/>
  <c r="AI3372" i="20" s="1"/>
  <c r="AC3372" i="20"/>
  <c r="Y3374" i="20"/>
  <c r="AI3374" i="20" s="1"/>
  <c r="AC3374" i="20"/>
  <c r="AA3376" i="20"/>
  <c r="AA3378" i="20"/>
  <c r="AK3378" i="20" s="1"/>
  <c r="AD3379" i="20"/>
  <c r="AN3379" i="20" s="1"/>
  <c r="Y3380" i="20"/>
  <c r="AC3380" i="20"/>
  <c r="Y3382" i="20"/>
  <c r="AC3382" i="20"/>
  <c r="AM3382" i="20" s="1"/>
  <c r="AA3384" i="20"/>
  <c r="AA3386" i="20"/>
  <c r="AK3386" i="20" s="1"/>
  <c r="AD3387" i="20"/>
  <c r="Y3388" i="20"/>
  <c r="AI3388" i="20" s="1"/>
  <c r="AC3388" i="20"/>
  <c r="Y3390" i="20"/>
  <c r="AC3390" i="20"/>
  <c r="AA3392" i="20"/>
  <c r="AK3392" i="20" s="1"/>
  <c r="AA3394" i="20"/>
  <c r="AK3394" i="20" s="1"/>
  <c r="AD3395" i="20"/>
  <c r="Y3396" i="20"/>
  <c r="AC3396" i="20"/>
  <c r="AM3396" i="20" s="1"/>
  <c r="Y3398" i="20"/>
  <c r="AC3398" i="20"/>
  <c r="AA3400" i="20"/>
  <c r="AA3402" i="20"/>
  <c r="AK3402" i="20" s="1"/>
  <c r="AD3403" i="20"/>
  <c r="Y3404" i="20"/>
  <c r="AC3404" i="20"/>
  <c r="Y3406" i="20"/>
  <c r="AI3406" i="20" s="1"/>
  <c r="AC3406" i="20"/>
  <c r="Z3407" i="20"/>
  <c r="AA3410" i="20"/>
  <c r="AK3410" i="20" s="1"/>
  <c r="AD3411" i="20"/>
  <c r="AN3411" i="20" s="1"/>
  <c r="Y3412" i="20"/>
  <c r="AC3412" i="20"/>
  <c r="Y3414" i="20"/>
  <c r="AC3414" i="20"/>
  <c r="AM3414" i="20" s="1"/>
  <c r="Z3415" i="20"/>
  <c r="Y3420" i="20"/>
  <c r="AC3420" i="20"/>
  <c r="Y3422" i="20"/>
  <c r="AI3422" i="20" s="1"/>
  <c r="AC3422" i="20"/>
  <c r="AA3424" i="20"/>
  <c r="AA3426" i="20"/>
  <c r="AK3426" i="20" s="1"/>
  <c r="AD3427" i="20"/>
  <c r="AN3427" i="20" s="1"/>
  <c r="Y3428" i="20"/>
  <c r="AC3428" i="20"/>
  <c r="Y3430" i="20"/>
  <c r="AC3430" i="20"/>
  <c r="AM3430" i="20" s="1"/>
  <c r="AA3432" i="20"/>
  <c r="AA3434" i="20"/>
  <c r="AK3434" i="20" s="1"/>
  <c r="AD3435" i="20"/>
  <c r="Y3436" i="20"/>
  <c r="AI3436" i="20" s="1"/>
  <c r="AC3436" i="20"/>
  <c r="Y3438" i="20"/>
  <c r="AC3438" i="20"/>
  <c r="Z3439" i="20"/>
  <c r="Y3444" i="20"/>
  <c r="AC3444" i="20"/>
  <c r="Y3446" i="20"/>
  <c r="AC3446" i="20"/>
  <c r="AM3446" i="20" s="1"/>
  <c r="Z3447" i="20"/>
  <c r="Y3452" i="20"/>
  <c r="AC3452" i="20"/>
  <c r="Y3454" i="20"/>
  <c r="AI3454" i="20" s="1"/>
  <c r="AC3454" i="20"/>
  <c r="Z3455" i="20"/>
  <c r="Y3460" i="20"/>
  <c r="AC3460" i="20"/>
  <c r="AM3460" i="20" s="1"/>
  <c r="Y3462" i="20"/>
  <c r="AC3462" i="20"/>
  <c r="Z3463" i="20"/>
  <c r="Y3468" i="20"/>
  <c r="AI3468" i="20" s="1"/>
  <c r="AC3468" i="20"/>
  <c r="Y3470" i="20"/>
  <c r="AC3470" i="20"/>
  <c r="Y3471" i="20"/>
  <c r="AI3471" i="20" s="1"/>
  <c r="AC3471" i="20"/>
  <c r="AM3471" i="20" s="1"/>
  <c r="Y3475" i="20"/>
  <c r="AC3475" i="20"/>
  <c r="AM3475" i="20" s="1"/>
  <c r="Y3479" i="20"/>
  <c r="AI3479" i="20" s="1"/>
  <c r="AC3479" i="20"/>
  <c r="AM3479" i="20" s="1"/>
  <c r="Y3483" i="20"/>
  <c r="AC3483" i="20"/>
  <c r="AM3483" i="20" s="1"/>
  <c r="Y3487" i="20"/>
  <c r="AI3487" i="20" s="1"/>
  <c r="AC3487" i="20"/>
  <c r="AM3487" i="20" s="1"/>
  <c r="Y3491" i="20"/>
  <c r="AC3491" i="20"/>
  <c r="AM3491" i="20" s="1"/>
  <c r="AA3493" i="20"/>
  <c r="AK3493" i="20" s="1"/>
  <c r="Y3495" i="20"/>
  <c r="AC3495" i="20"/>
  <c r="AM3495" i="20" s="1"/>
  <c r="AA3497" i="20"/>
  <c r="Y3499" i="20"/>
  <c r="AI3499" i="20" s="1"/>
  <c r="AC3499" i="20"/>
  <c r="AM3499" i="20" s="1"/>
  <c r="AA3501" i="20"/>
  <c r="Y3503" i="20"/>
  <c r="AC3503" i="20"/>
  <c r="AM3503" i="20" s="1"/>
  <c r="AA3505" i="20"/>
  <c r="Y3507" i="20"/>
  <c r="AC3507" i="20"/>
  <c r="AM3507" i="20" s="1"/>
  <c r="AA3509" i="20"/>
  <c r="AK3509" i="20" s="1"/>
  <c r="Y3511" i="20"/>
  <c r="AC3511" i="20"/>
  <c r="AM3511" i="20" s="1"/>
  <c r="AA3513" i="20"/>
  <c r="Y3515" i="20"/>
  <c r="AI3515" i="20" s="1"/>
  <c r="AC3515" i="20"/>
  <c r="AM3515" i="20" s="1"/>
  <c r="AA3517" i="20"/>
  <c r="Y3519" i="20"/>
  <c r="AC3519" i="20"/>
  <c r="AM3519" i="20" s="1"/>
  <c r="AA3521" i="20"/>
  <c r="Y3523" i="20"/>
  <c r="AC3523" i="20"/>
  <c r="AM3523" i="20" s="1"/>
  <c r="AA3525" i="20"/>
  <c r="AK3525" i="20" s="1"/>
  <c r="Y3527" i="20"/>
  <c r="AC3527" i="20"/>
  <c r="AM3527" i="20" s="1"/>
  <c r="AA3529" i="20"/>
  <c r="Y3531" i="20"/>
  <c r="AI3531" i="20" s="1"/>
  <c r="AC3531" i="20"/>
  <c r="AM3531" i="20" s="1"/>
  <c r="AA3533" i="20"/>
  <c r="Y3535" i="20"/>
  <c r="AC3535" i="20"/>
  <c r="AM3535" i="20" s="1"/>
  <c r="AA3537" i="20"/>
  <c r="Y3539" i="20"/>
  <c r="AC3539" i="20"/>
  <c r="AM3539" i="20" s="1"/>
  <c r="AD3541" i="20"/>
  <c r="AN3541" i="20" s="1"/>
  <c r="Y3542" i="20"/>
  <c r="AC3542" i="20"/>
  <c r="AA3544" i="20"/>
  <c r="AK3544" i="20" s="1"/>
  <c r="AD3545" i="20"/>
  <c r="AN3545" i="20" s="1"/>
  <c r="Y3546" i="20"/>
  <c r="AC3546" i="20"/>
  <c r="AA3548" i="20"/>
  <c r="AK3548" i="20" s="1"/>
  <c r="AD3549" i="20"/>
  <c r="AN3549" i="20" s="1"/>
  <c r="Y3550" i="20"/>
  <c r="AC3550" i="20"/>
  <c r="AA3552" i="20"/>
  <c r="AK3552" i="20" s="1"/>
  <c r="AD3553" i="20"/>
  <c r="AN3553" i="20" s="1"/>
  <c r="Y3554" i="20"/>
  <c r="AC3554" i="20"/>
  <c r="AA3556" i="20"/>
  <c r="AK3556" i="20" s="1"/>
  <c r="AD3557" i="20"/>
  <c r="AN3557" i="20" s="1"/>
  <c r="Y3558" i="20"/>
  <c r="AC3558" i="20"/>
  <c r="AA3560" i="20"/>
  <c r="AK3560" i="20" s="1"/>
  <c r="AD3561" i="20"/>
  <c r="AN3561" i="20" s="1"/>
  <c r="Y3562" i="20"/>
  <c r="AC3562" i="20"/>
  <c r="AA3564" i="20"/>
  <c r="AK3564" i="20" s="1"/>
  <c r="AD3565" i="20"/>
  <c r="AN3565" i="20" s="1"/>
  <c r="Y3566" i="20"/>
  <c r="AC3566" i="20"/>
  <c r="AA3568" i="20"/>
  <c r="AK3568" i="20" s="1"/>
  <c r="AD3569" i="20"/>
  <c r="AN3569" i="20" s="1"/>
  <c r="Y3570" i="20"/>
  <c r="AC3570" i="20"/>
  <c r="AM3570" i="20" s="1"/>
  <c r="AA3572" i="20"/>
  <c r="Y3574" i="20"/>
  <c r="AI3574" i="20" s="1"/>
  <c r="AC3574" i="20"/>
  <c r="AM3574" i="20" s="1"/>
  <c r="AA3576" i="20"/>
  <c r="Y3578" i="20"/>
  <c r="AC3578" i="20"/>
  <c r="AM3578" i="20" s="1"/>
  <c r="AA3580" i="20"/>
  <c r="Y3582" i="20"/>
  <c r="AC3582" i="20"/>
  <c r="AM3582" i="20" s="1"/>
  <c r="AA3584" i="20"/>
  <c r="AK3584" i="20" s="1"/>
  <c r="Y3586" i="20"/>
  <c r="AC3586" i="20"/>
  <c r="AM3586" i="20" s="1"/>
  <c r="AA3588" i="20"/>
  <c r="Y3590" i="20"/>
  <c r="AI3590" i="20" s="1"/>
  <c r="AC3590" i="20"/>
  <c r="AM3590" i="20" s="1"/>
  <c r="AA3592" i="20"/>
  <c r="Y3594" i="20"/>
  <c r="AC3594" i="20"/>
  <c r="AM3594" i="20" s="1"/>
  <c r="AA3596" i="20"/>
  <c r="Y3598" i="20"/>
  <c r="AC3598" i="20"/>
  <c r="AM3598" i="20" s="1"/>
  <c r="AA3600" i="20"/>
  <c r="AK3600" i="20" s="1"/>
  <c r="Y3602" i="20"/>
  <c r="AC3602" i="20"/>
  <c r="Y3603" i="20"/>
  <c r="AC3603" i="20"/>
  <c r="AM3603" i="20" s="1"/>
  <c r="AA3605" i="20"/>
  <c r="AK3605" i="20" s="1"/>
  <c r="AD3606" i="20"/>
  <c r="Y3607" i="20"/>
  <c r="AC3607" i="20"/>
  <c r="AM3607" i="20" s="1"/>
  <c r="AA3609" i="20"/>
  <c r="AK3609" i="20" s="1"/>
  <c r="AD3610" i="20"/>
  <c r="Y3611" i="20"/>
  <c r="AC3611" i="20"/>
  <c r="AM3611" i="20" s="1"/>
  <c r="AA3613" i="20"/>
  <c r="AK3613" i="20" s="1"/>
  <c r="AD3614" i="20"/>
  <c r="Y3615" i="20"/>
  <c r="AC3615" i="20"/>
  <c r="AM3615" i="20" s="1"/>
  <c r="AA3617" i="20"/>
  <c r="AK3617" i="20" s="1"/>
  <c r="AD3618" i="20"/>
  <c r="Y3619" i="20"/>
  <c r="AC3619" i="20"/>
  <c r="AM3619" i="20" s="1"/>
  <c r="AA3621" i="20"/>
  <c r="AK3621" i="20" s="1"/>
  <c r="Y3312" i="20"/>
  <c r="AC3312" i="20"/>
  <c r="Y3314" i="20"/>
  <c r="AI3314" i="20" s="1"/>
  <c r="AC3314" i="20"/>
  <c r="Y3320" i="20"/>
  <c r="AC3320" i="20"/>
  <c r="Y3322" i="20"/>
  <c r="AI3322" i="20" s="1"/>
  <c r="AC3322" i="20"/>
  <c r="Y3328" i="20"/>
  <c r="AI3328" i="20" s="1"/>
  <c r="AC3328" i="20"/>
  <c r="Y3330" i="20"/>
  <c r="AI3330" i="20" s="1"/>
  <c r="AC3330" i="20"/>
  <c r="Y3336" i="20"/>
  <c r="AC3336" i="20"/>
  <c r="Y3338" i="20"/>
  <c r="AI3338" i="20" s="1"/>
  <c r="AC3338" i="20"/>
  <c r="Y3344" i="20"/>
  <c r="AC3344" i="20"/>
  <c r="Y3346" i="20"/>
  <c r="AI3346" i="20" s="1"/>
  <c r="AC3346" i="20"/>
  <c r="Y3352" i="20"/>
  <c r="AC3352" i="20"/>
  <c r="Y3354" i="20"/>
  <c r="AI3354" i="20" s="1"/>
  <c r="AC3354" i="20"/>
  <c r="Y3360" i="20"/>
  <c r="AC3360" i="20"/>
  <c r="Y3362" i="20"/>
  <c r="AI3362" i="20" s="1"/>
  <c r="AC3362" i="20"/>
  <c r="Y3368" i="20"/>
  <c r="AC3368" i="20"/>
  <c r="Y3370" i="20"/>
  <c r="AI3370" i="20" s="1"/>
  <c r="AC3370" i="20"/>
  <c r="Y3376" i="20"/>
  <c r="AC3376" i="20"/>
  <c r="Y3378" i="20"/>
  <c r="AI3378" i="20" s="1"/>
  <c r="AC3378" i="20"/>
  <c r="Y3384" i="20"/>
  <c r="AC3384" i="20"/>
  <c r="Y3386" i="20"/>
  <c r="AI3386" i="20" s="1"/>
  <c r="AC3386" i="20"/>
  <c r="Y3392" i="20"/>
  <c r="AC3392" i="20"/>
  <c r="Y3394" i="20"/>
  <c r="AI3394" i="20" s="1"/>
  <c r="AC3394" i="20"/>
  <c r="Y3400" i="20"/>
  <c r="AC3400" i="20"/>
  <c r="Y3402" i="20"/>
  <c r="AI3402" i="20" s="1"/>
  <c r="AC3402" i="20"/>
  <c r="AA3404" i="20"/>
  <c r="AA3406" i="20"/>
  <c r="AK3406" i="20" s="1"/>
  <c r="Y3408" i="20"/>
  <c r="AI3408" i="20" s="1"/>
  <c r="AC3408" i="20"/>
  <c r="Y3410" i="20"/>
  <c r="AC3410" i="20"/>
  <c r="AA3412" i="20"/>
  <c r="AK3412" i="20" s="1"/>
  <c r="AA3414" i="20"/>
  <c r="AK3414" i="20" s="1"/>
  <c r="Y3416" i="20"/>
  <c r="AI3416" i="20" s="1"/>
  <c r="AC3416" i="20"/>
  <c r="Y3418" i="20"/>
  <c r="AI3418" i="20" s="1"/>
  <c r="AC3418" i="20"/>
  <c r="AA3420" i="20"/>
  <c r="AA3422" i="20"/>
  <c r="AK3422" i="20" s="1"/>
  <c r="Y3424" i="20"/>
  <c r="AI3424" i="20" s="1"/>
  <c r="AC3424" i="20"/>
  <c r="Y3426" i="20"/>
  <c r="AC3426" i="20"/>
  <c r="Y3432" i="20"/>
  <c r="AI3432" i="20" s="1"/>
  <c r="AC3432" i="20"/>
  <c r="Y3434" i="20"/>
  <c r="AC3434" i="20"/>
  <c r="AA3436" i="20"/>
  <c r="AK3436" i="20" s="1"/>
  <c r="AA3438" i="20"/>
  <c r="AK3438" i="20" s="1"/>
  <c r="Y3440" i="20"/>
  <c r="AC3440" i="20"/>
  <c r="Y3442" i="20"/>
  <c r="AI3442" i="20" s="1"/>
  <c r="AC3442" i="20"/>
  <c r="AA3444" i="20"/>
  <c r="AA3446" i="20"/>
  <c r="AK3446" i="20" s="1"/>
  <c r="Y3448" i="20"/>
  <c r="AI3448" i="20" s="1"/>
  <c r="AC3448" i="20"/>
  <c r="Y3450" i="20"/>
  <c r="AC3450" i="20"/>
  <c r="AA3452" i="20"/>
  <c r="AK3452" i="20" s="1"/>
  <c r="AA3454" i="20"/>
  <c r="AK3454" i="20" s="1"/>
  <c r="Y3456" i="20"/>
  <c r="AC3456" i="20"/>
  <c r="Y3458" i="20"/>
  <c r="AI3458" i="20" s="1"/>
  <c r="AC3458" i="20"/>
  <c r="AA3460" i="20"/>
  <c r="AA3462" i="20"/>
  <c r="AK3462" i="20" s="1"/>
  <c r="Y3464" i="20"/>
  <c r="AI3464" i="20" s="1"/>
  <c r="AC3464" i="20"/>
  <c r="Y3466" i="20"/>
  <c r="AC3466" i="20"/>
  <c r="AA3468" i="20"/>
  <c r="AK3468" i="20" s="1"/>
  <c r="AA3470" i="20"/>
  <c r="AA3471" i="20"/>
  <c r="Y3473" i="20"/>
  <c r="AC3473" i="20"/>
  <c r="AM3473" i="20" s="1"/>
  <c r="AA3475" i="20"/>
  <c r="Y3477" i="20"/>
  <c r="AC3477" i="20"/>
  <c r="AM3477" i="20" s="1"/>
  <c r="AA3479" i="20"/>
  <c r="AK3479" i="20" s="1"/>
  <c r="Y3481" i="20"/>
  <c r="AC3481" i="20"/>
  <c r="AM3481" i="20" s="1"/>
  <c r="AA3483" i="20"/>
  <c r="Y3485" i="20"/>
  <c r="AI3485" i="20" s="1"/>
  <c r="AC3485" i="20"/>
  <c r="AM3485" i="20" s="1"/>
  <c r="AA3487" i="20"/>
  <c r="Y3489" i="20"/>
  <c r="AC3489" i="20"/>
  <c r="AM3489" i="20" s="1"/>
  <c r="AA3491" i="20"/>
  <c r="Y3493" i="20"/>
  <c r="AC3493" i="20"/>
  <c r="AM3493" i="20" s="1"/>
  <c r="Y3497" i="20"/>
  <c r="AI3497" i="20" s="1"/>
  <c r="AC3497" i="20"/>
  <c r="AM3497" i="20" s="1"/>
  <c r="Y3501" i="20"/>
  <c r="AC3501" i="20"/>
  <c r="AM3501" i="20" s="1"/>
  <c r="Y3505" i="20"/>
  <c r="AI3505" i="20" s="1"/>
  <c r="AC3505" i="20"/>
  <c r="AM3505" i="20" s="1"/>
  <c r="Y3509" i="20"/>
  <c r="AC3509" i="20"/>
  <c r="AM3509" i="20" s="1"/>
  <c r="Y3513" i="20"/>
  <c r="AI3513" i="20" s="1"/>
  <c r="AC3513" i="20"/>
  <c r="AM3513" i="20" s="1"/>
  <c r="Y3517" i="20"/>
  <c r="AC3517" i="20"/>
  <c r="AM3517" i="20" s="1"/>
  <c r="Y3521" i="20"/>
  <c r="AI3521" i="20" s="1"/>
  <c r="AC3521" i="20"/>
  <c r="AM3521" i="20" s="1"/>
  <c r="Y3525" i="20"/>
  <c r="AC3525" i="20"/>
  <c r="AM3525" i="20" s="1"/>
  <c r="Y3529" i="20"/>
  <c r="AI3529" i="20" s="1"/>
  <c r="AC3529" i="20"/>
  <c r="AM3529" i="20" s="1"/>
  <c r="Y3533" i="20"/>
  <c r="AC3533" i="20"/>
  <c r="AM3533" i="20" s="1"/>
  <c r="Y3537" i="20"/>
  <c r="AI3537" i="20" s="1"/>
  <c r="AC3537" i="20"/>
  <c r="AM3537" i="20" s="1"/>
  <c r="Y3544" i="20"/>
  <c r="AC3544" i="20"/>
  <c r="Y3548" i="20"/>
  <c r="AI3548" i="20" s="1"/>
  <c r="AC3548" i="20"/>
  <c r="Y3552" i="20"/>
  <c r="AC3552" i="20"/>
  <c r="Y3556" i="20"/>
  <c r="AI3556" i="20" s="1"/>
  <c r="AC3556" i="20"/>
  <c r="Y3560" i="20"/>
  <c r="AC3560" i="20"/>
  <c r="Y3564" i="20"/>
  <c r="AI3564" i="20" s="1"/>
  <c r="AC3564" i="20"/>
  <c r="Y3568" i="20"/>
  <c r="AC3568" i="20"/>
  <c r="Y3572" i="20"/>
  <c r="AI3572" i="20" s="1"/>
  <c r="AC3572" i="20"/>
  <c r="AM3572" i="20" s="1"/>
  <c r="Y3576" i="20"/>
  <c r="AC3576" i="20"/>
  <c r="AM3576" i="20" s="1"/>
  <c r="Y3580" i="20"/>
  <c r="AI3580" i="20" s="1"/>
  <c r="AC3580" i="20"/>
  <c r="AM3580" i="20" s="1"/>
  <c r="Y3584" i="20"/>
  <c r="AC3584" i="20"/>
  <c r="AM3584" i="20" s="1"/>
  <c r="Y3588" i="20"/>
  <c r="AI3588" i="20" s="1"/>
  <c r="AC3588" i="20"/>
  <c r="AM3588" i="20" s="1"/>
  <c r="Y3592" i="20"/>
  <c r="AC3592" i="20"/>
  <c r="AM3592" i="20" s="1"/>
  <c r="Y3596" i="20"/>
  <c r="AI3596" i="20" s="1"/>
  <c r="AC3596" i="20"/>
  <c r="AM3596" i="20" s="1"/>
  <c r="Y3600" i="20"/>
  <c r="AC3600" i="20"/>
  <c r="AM3600" i="20" s="1"/>
  <c r="Y3605" i="20"/>
  <c r="AI3605" i="20" s="1"/>
  <c r="AC3605" i="20"/>
  <c r="Y3609" i="20"/>
  <c r="AC3609" i="20"/>
  <c r="Y3613" i="20"/>
  <c r="AI3613" i="20" s="1"/>
  <c r="AC3613" i="20"/>
  <c r="Y3617" i="20"/>
  <c r="AC3617" i="20"/>
  <c r="Y3621" i="20"/>
  <c r="AI3621" i="20" s="1"/>
  <c r="AC3621" i="20"/>
  <c r="AD3622" i="20"/>
  <c r="AD3623" i="20"/>
  <c r="AA3623" i="20"/>
  <c r="AK3623" i="20" s="1"/>
  <c r="Y3623" i="20"/>
  <c r="Y3625" i="20"/>
  <c r="AC3625" i="20"/>
  <c r="AA3627" i="20"/>
  <c r="AK3627" i="20" s="1"/>
  <c r="Y3629" i="20"/>
  <c r="AC3629" i="20"/>
  <c r="AM3629" i="20" s="1"/>
  <c r="AA3631" i="20"/>
  <c r="AK3631" i="20" s="1"/>
  <c r="AD3632" i="20"/>
  <c r="AN3632" i="20" s="1"/>
  <c r="Y3633" i="20"/>
  <c r="AC3633" i="20"/>
  <c r="AM3633" i="20" s="1"/>
  <c r="AL3634" i="20"/>
  <c r="Y3635" i="20"/>
  <c r="AI3635" i="20" s="1"/>
  <c r="AC3635" i="20"/>
  <c r="AA3637" i="20"/>
  <c r="Y3639" i="20"/>
  <c r="AC3639" i="20"/>
  <c r="AA3641" i="20"/>
  <c r="Y3643" i="20"/>
  <c r="AC3643" i="20"/>
  <c r="AA3645" i="20"/>
  <c r="AK3645" i="20" s="1"/>
  <c r="Y3647" i="20"/>
  <c r="AC3647" i="20"/>
  <c r="AA3649" i="20"/>
  <c r="Y3651" i="20"/>
  <c r="AI3651" i="20" s="1"/>
  <c r="AC3651" i="20"/>
  <c r="AA3653" i="20"/>
  <c r="Y3655" i="20"/>
  <c r="AC3655" i="20"/>
  <c r="AM3655" i="20" s="1"/>
  <c r="AA3657" i="20"/>
  <c r="Y3659" i="20"/>
  <c r="AC3659" i="20"/>
  <c r="AA3661" i="20"/>
  <c r="AK3661" i="20" s="1"/>
  <c r="Y3663" i="20"/>
  <c r="AC3663" i="20"/>
  <c r="AA3665" i="20"/>
  <c r="Y3667" i="20"/>
  <c r="AI3667" i="20" s="1"/>
  <c r="AC3667" i="20"/>
  <c r="AA3669" i="20"/>
  <c r="Y3671" i="20"/>
  <c r="AC3671" i="20"/>
  <c r="AM3671" i="20" s="1"/>
  <c r="AA3673" i="20"/>
  <c r="Y3675" i="20"/>
  <c r="AC3675" i="20"/>
  <c r="AA3677" i="20"/>
  <c r="AK3677" i="20" s="1"/>
  <c r="Y3679" i="20"/>
  <c r="AC3679" i="20"/>
  <c r="AA3681" i="20"/>
  <c r="Y3683" i="20"/>
  <c r="AI3683" i="20" s="1"/>
  <c r="AC3683" i="20"/>
  <c r="AA3685" i="20"/>
  <c r="AK3685" i="20" s="1"/>
  <c r="Y3687" i="20"/>
  <c r="AC3687" i="20"/>
  <c r="AM3687" i="20" s="1"/>
  <c r="AA3689" i="20"/>
  <c r="AK3689" i="20" s="1"/>
  <c r="Y3691" i="20"/>
  <c r="AC3691" i="20"/>
  <c r="AA3693" i="20"/>
  <c r="AK3693" i="20" s="1"/>
  <c r="Y3695" i="20"/>
  <c r="AC3695" i="20"/>
  <c r="AA3697" i="20"/>
  <c r="AK3697" i="20" s="1"/>
  <c r="Y3699" i="20"/>
  <c r="AI3699" i="20" s="1"/>
  <c r="AC3699" i="20"/>
  <c r="AA3701" i="20"/>
  <c r="AK3701" i="20" s="1"/>
  <c r="Y3703" i="20"/>
  <c r="AC3703" i="20"/>
  <c r="AM3703" i="20" s="1"/>
  <c r="AA3705" i="20"/>
  <c r="AK3705" i="20" s="1"/>
  <c r="Y3707" i="20"/>
  <c r="AC3707" i="20"/>
  <c r="AA3709" i="20"/>
  <c r="AK3709" i="20" s="1"/>
  <c r="Y3711" i="20"/>
  <c r="AC3711" i="20"/>
  <c r="AA3713" i="20"/>
  <c r="AK3713" i="20" s="1"/>
  <c r="Y3715" i="20"/>
  <c r="AI3715" i="20" s="1"/>
  <c r="AC3715" i="20"/>
  <c r="AA3717" i="20"/>
  <c r="AK3717" i="20" s="1"/>
  <c r="Y3719" i="20"/>
  <c r="AC3719" i="20"/>
  <c r="AM3719" i="20" s="1"/>
  <c r="AA3721" i="20"/>
  <c r="AK3721" i="20" s="1"/>
  <c r="AA3723" i="20"/>
  <c r="AK3723" i="20" s="1"/>
  <c r="AD3724" i="20"/>
  <c r="Y3725" i="20"/>
  <c r="AI3725" i="20" s="1"/>
  <c r="AC3725" i="20"/>
  <c r="AA3727" i="20"/>
  <c r="AK3727" i="20" s="1"/>
  <c r="AD3728" i="20"/>
  <c r="Y3729" i="20"/>
  <c r="AI3729" i="20" s="1"/>
  <c r="AC3729" i="20"/>
  <c r="AA3731" i="20"/>
  <c r="AK3731" i="20" s="1"/>
  <c r="AJ3732" i="20"/>
  <c r="AD3732" i="20"/>
  <c r="AN3732" i="20" s="1"/>
  <c r="Y3733" i="20"/>
  <c r="AC3733" i="20"/>
  <c r="AM3733" i="20" s="1"/>
  <c r="Y3735" i="20"/>
  <c r="AC3735" i="20"/>
  <c r="AA3737" i="20"/>
  <c r="AA3739" i="20"/>
  <c r="AK3739" i="20" s="1"/>
  <c r="AJ3740" i="20"/>
  <c r="AD3740" i="20"/>
  <c r="AN3740" i="20" s="1"/>
  <c r="Y3741" i="20"/>
  <c r="AC3741" i="20"/>
  <c r="AM3741" i="20" s="1"/>
  <c r="Y3743" i="20"/>
  <c r="AC3743" i="20"/>
  <c r="AM3743" i="20" s="1"/>
  <c r="AA3745" i="20"/>
  <c r="AK3745" i="20" s="1"/>
  <c r="Y3747" i="20"/>
  <c r="AC3747" i="20"/>
  <c r="AA3749" i="20"/>
  <c r="AK3749" i="20" s="1"/>
  <c r="Y3751" i="20"/>
  <c r="AC3751" i="20"/>
  <c r="AM3751" i="20" s="1"/>
  <c r="AD3753" i="20"/>
  <c r="AC3753" i="20"/>
  <c r="AM3753" i="20" s="1"/>
  <c r="Y3753" i="20"/>
  <c r="AA3753" i="20"/>
  <c r="AK3753" i="20" s="1"/>
  <c r="Y3627" i="20"/>
  <c r="AC3627" i="20"/>
  <c r="AM3627" i="20" s="1"/>
  <c r="Y3631" i="20"/>
  <c r="AC3631" i="20"/>
  <c r="Y3637" i="20"/>
  <c r="AC3637" i="20"/>
  <c r="AM3637" i="20" s="1"/>
  <c r="Y3641" i="20"/>
  <c r="AC3641" i="20"/>
  <c r="AM3641" i="20" s="1"/>
  <c r="Y3645" i="20"/>
  <c r="AC3645" i="20"/>
  <c r="AM3645" i="20" s="1"/>
  <c r="Y3649" i="20"/>
  <c r="AC3649" i="20"/>
  <c r="AM3649" i="20" s="1"/>
  <c r="Y3653" i="20"/>
  <c r="AC3653" i="20"/>
  <c r="AM3653" i="20" s="1"/>
  <c r="Y3657" i="20"/>
  <c r="AC3657" i="20"/>
  <c r="AM3657" i="20" s="1"/>
  <c r="Y3661" i="20"/>
  <c r="AC3661" i="20"/>
  <c r="AM3661" i="20" s="1"/>
  <c r="Y3665" i="20"/>
  <c r="AC3665" i="20"/>
  <c r="AM3665" i="20" s="1"/>
  <c r="Y3669" i="20"/>
  <c r="AC3669" i="20"/>
  <c r="AM3669" i="20" s="1"/>
  <c r="Y3673" i="20"/>
  <c r="AC3673" i="20"/>
  <c r="AM3673" i="20" s="1"/>
  <c r="Y3677" i="20"/>
  <c r="AC3677" i="20"/>
  <c r="AM3677" i="20" s="1"/>
  <c r="Y3681" i="20"/>
  <c r="AC3681" i="20"/>
  <c r="AM3681" i="20" s="1"/>
  <c r="Y3685" i="20"/>
  <c r="AC3685" i="20"/>
  <c r="AM3685" i="20" s="1"/>
  <c r="Y3689" i="20"/>
  <c r="AC3689" i="20"/>
  <c r="Y3693" i="20"/>
  <c r="AC3693" i="20"/>
  <c r="AM3693" i="20" s="1"/>
  <c r="Y3697" i="20"/>
  <c r="AC3697" i="20"/>
  <c r="Y3701" i="20"/>
  <c r="AC3701" i="20"/>
  <c r="AM3701" i="20" s="1"/>
  <c r="Y3705" i="20"/>
  <c r="AC3705" i="20"/>
  <c r="Y3709" i="20"/>
  <c r="AC3709" i="20"/>
  <c r="AM3709" i="20" s="1"/>
  <c r="Y3713" i="20"/>
  <c r="AC3713" i="20"/>
  <c r="Y3717" i="20"/>
  <c r="AC3717" i="20"/>
  <c r="AM3717" i="20" s="1"/>
  <c r="Y3721" i="20"/>
  <c r="AC3721" i="20"/>
  <c r="Y3723" i="20"/>
  <c r="AC3723" i="20"/>
  <c r="AM3723" i="20" s="1"/>
  <c r="Y3727" i="20"/>
  <c r="AC3727" i="20"/>
  <c r="Y3731" i="20"/>
  <c r="AC3731" i="20"/>
  <c r="AM3731" i="20" s="1"/>
  <c r="AJ3736" i="20"/>
  <c r="Y3737" i="20"/>
  <c r="AC3737" i="20"/>
  <c r="AM3737" i="20" s="1"/>
  <c r="Y3739" i="20"/>
  <c r="AC3739" i="20"/>
  <c r="Y3745" i="20"/>
  <c r="AC3745" i="20"/>
  <c r="Y3749" i="20"/>
  <c r="AI3749" i="20" s="1"/>
  <c r="AC3749" i="20"/>
  <c r="AD3754" i="20"/>
  <c r="Y3755" i="20"/>
  <c r="AC3755" i="20"/>
  <c r="AM3755" i="20" s="1"/>
  <c r="Y3757" i="20"/>
  <c r="AC3757" i="20"/>
  <c r="Z3758" i="20"/>
  <c r="AJ3758" i="20" s="1"/>
  <c r="AJ3762" i="20"/>
  <c r="Y3763" i="20"/>
  <c r="AC3763" i="20"/>
  <c r="AM3763" i="20" s="1"/>
  <c r="Y3765" i="20"/>
  <c r="AC3765" i="20"/>
  <c r="AM3765" i="20" s="1"/>
  <c r="Z3766" i="20"/>
  <c r="AJ3766" i="20" s="1"/>
  <c r="AJ3770" i="20"/>
  <c r="AD3770" i="20"/>
  <c r="Y3771" i="20"/>
  <c r="AI3771" i="20" s="1"/>
  <c r="AC3771" i="20"/>
  <c r="AM3771" i="20" s="1"/>
  <c r="Y3773" i="20"/>
  <c r="AC3773" i="20"/>
  <c r="Z3774" i="20"/>
  <c r="AJ3774" i="20" s="1"/>
  <c r="AA3775" i="20"/>
  <c r="AA3777" i="20"/>
  <c r="AK3777" i="20" s="1"/>
  <c r="AJ3778" i="20"/>
  <c r="AD3778" i="20"/>
  <c r="AN3778" i="20" s="1"/>
  <c r="Y3779" i="20"/>
  <c r="AC3779" i="20"/>
  <c r="AM3779" i="20" s="1"/>
  <c r="Y3781" i="20"/>
  <c r="AC3781" i="20"/>
  <c r="AM3781" i="20" s="1"/>
  <c r="Z3782" i="20"/>
  <c r="AJ3782" i="20" s="1"/>
  <c r="AA3783" i="20"/>
  <c r="AA3785" i="20"/>
  <c r="AK3785" i="20" s="1"/>
  <c r="AJ3786" i="20"/>
  <c r="AD3786" i="20"/>
  <c r="Y3787" i="20"/>
  <c r="AC3787" i="20"/>
  <c r="AM3787" i="20" s="1"/>
  <c r="Y3789" i="20"/>
  <c r="AI3789" i="20" s="1"/>
  <c r="AC3789" i="20"/>
  <c r="Z3790" i="20"/>
  <c r="AJ3790" i="20" s="1"/>
  <c r="AA3791" i="20"/>
  <c r="AA3793" i="20"/>
  <c r="AK3793" i="20" s="1"/>
  <c r="AJ3794" i="20"/>
  <c r="AD3794" i="20"/>
  <c r="Y3795" i="20"/>
  <c r="AC3795" i="20"/>
  <c r="AM3795" i="20" s="1"/>
  <c r="Y3797" i="20"/>
  <c r="AC3797" i="20"/>
  <c r="Z3798" i="20"/>
  <c r="AJ3798" i="20" s="1"/>
  <c r="AA3799" i="20"/>
  <c r="AK3799" i="20" s="1"/>
  <c r="AA3801" i="20"/>
  <c r="AK3801" i="20" s="1"/>
  <c r="AJ3802" i="20"/>
  <c r="AD3802" i="20"/>
  <c r="Y3803" i="20"/>
  <c r="AI3803" i="20" s="1"/>
  <c r="AC3803" i="20"/>
  <c r="AM3803" i="20" s="1"/>
  <c r="Y3805" i="20"/>
  <c r="AC3805" i="20"/>
  <c r="Z3806" i="20"/>
  <c r="AJ3806" i="20" s="1"/>
  <c r="AA3809" i="20"/>
  <c r="AK3809" i="20" s="1"/>
  <c r="AJ3810" i="20"/>
  <c r="AD3810" i="20"/>
  <c r="Y3811" i="20"/>
  <c r="AI3811" i="20" s="1"/>
  <c r="AC3811" i="20"/>
  <c r="AM3811" i="20" s="1"/>
  <c r="Y3813" i="20"/>
  <c r="AC3813" i="20"/>
  <c r="Z3814" i="20"/>
  <c r="AJ3814" i="20" s="1"/>
  <c r="AA3815" i="20"/>
  <c r="AA3817" i="20"/>
  <c r="AK3817" i="20" s="1"/>
  <c r="AJ3818" i="20"/>
  <c r="AD3818" i="20"/>
  <c r="AN3818" i="20" s="1"/>
  <c r="Y3819" i="20"/>
  <c r="AC3819" i="20"/>
  <c r="AM3819" i="20" s="1"/>
  <c r="Y3821" i="20"/>
  <c r="AC3821" i="20"/>
  <c r="AM3821" i="20" s="1"/>
  <c r="Z3822" i="20"/>
  <c r="AJ3822" i="20" s="1"/>
  <c r="AJ3826" i="20"/>
  <c r="Y3827" i="20"/>
  <c r="AC3827" i="20"/>
  <c r="AM3827" i="20" s="1"/>
  <c r="Y3829" i="20"/>
  <c r="AC3829" i="20"/>
  <c r="Z3830" i="20"/>
  <c r="AJ3830" i="20" s="1"/>
  <c r="AJ3834" i="20"/>
  <c r="Y3835" i="20"/>
  <c r="AC3835" i="20"/>
  <c r="AM3835" i="20" s="1"/>
  <c r="Y3837" i="20"/>
  <c r="AC3837" i="20"/>
  <c r="AM3837" i="20" s="1"/>
  <c r="Z3838" i="20"/>
  <c r="AJ3838" i="20" s="1"/>
  <c r="AJ3842" i="20"/>
  <c r="AD3842" i="20"/>
  <c r="Y3843" i="20"/>
  <c r="AI3843" i="20" s="1"/>
  <c r="AC3843" i="20"/>
  <c r="AM3843" i="20" s="1"/>
  <c r="Y3845" i="20"/>
  <c r="AC3845" i="20"/>
  <c r="Z3846" i="20"/>
  <c r="AJ3846" i="20" s="1"/>
  <c r="AJ3850" i="20"/>
  <c r="Y3851" i="20"/>
  <c r="AC3851" i="20"/>
  <c r="AM3851" i="20" s="1"/>
  <c r="Y3853" i="20"/>
  <c r="AI3853" i="20" s="1"/>
  <c r="AC3853" i="20"/>
  <c r="Z3854" i="20"/>
  <c r="AJ3854" i="20" s="1"/>
  <c r="AJ3858" i="20"/>
  <c r="Y3859" i="20"/>
  <c r="AI3859" i="20" s="1"/>
  <c r="AC3859" i="20"/>
  <c r="AM3859" i="20" s="1"/>
  <c r="Y3861" i="20"/>
  <c r="AC3861" i="20"/>
  <c r="Z3862" i="20"/>
  <c r="AJ3862" i="20" s="1"/>
  <c r="AJ3866" i="20"/>
  <c r="Y3867" i="20"/>
  <c r="AC3867" i="20"/>
  <c r="AM3867" i="20" s="1"/>
  <c r="AD3869" i="20"/>
  <c r="AN3869" i="20" s="1"/>
  <c r="AA3869" i="20"/>
  <c r="AK3869" i="20" s="1"/>
  <c r="Y3869" i="20"/>
  <c r="AA3755" i="20"/>
  <c r="AA3757" i="20"/>
  <c r="AK3757" i="20" s="1"/>
  <c r="Y3759" i="20"/>
  <c r="AC3759" i="20"/>
  <c r="AM3759" i="20" s="1"/>
  <c r="Y3761" i="20"/>
  <c r="AC3761" i="20"/>
  <c r="AM3761" i="20" s="1"/>
  <c r="AA3763" i="20"/>
  <c r="AA3765" i="20"/>
  <c r="AK3765" i="20" s="1"/>
  <c r="Y3767" i="20"/>
  <c r="AC3767" i="20"/>
  <c r="AM3767" i="20" s="1"/>
  <c r="Y3769" i="20"/>
  <c r="AC3769" i="20"/>
  <c r="AA3773" i="20"/>
  <c r="AK3773" i="20" s="1"/>
  <c r="Y3775" i="20"/>
  <c r="AI3775" i="20" s="1"/>
  <c r="AC3775" i="20"/>
  <c r="AM3775" i="20" s="1"/>
  <c r="Y3777" i="20"/>
  <c r="AC3777" i="20"/>
  <c r="AA3781" i="20"/>
  <c r="AK3781" i="20" s="1"/>
  <c r="Y3783" i="20"/>
  <c r="AC3783" i="20"/>
  <c r="AM3783" i="20" s="1"/>
  <c r="Y3785" i="20"/>
  <c r="AC3785" i="20"/>
  <c r="AM3785" i="20" s="1"/>
  <c r="AA3789" i="20"/>
  <c r="AK3789" i="20" s="1"/>
  <c r="Y3791" i="20"/>
  <c r="AC3791" i="20"/>
  <c r="AM3791" i="20" s="1"/>
  <c r="Y3793" i="20"/>
  <c r="AC3793" i="20"/>
  <c r="AA3797" i="20"/>
  <c r="AK3797" i="20" s="1"/>
  <c r="Y3799" i="20"/>
  <c r="AC3799" i="20"/>
  <c r="AM3799" i="20" s="1"/>
  <c r="Y3801" i="20"/>
  <c r="AC3801" i="20"/>
  <c r="AA3803" i="20"/>
  <c r="AA3805" i="20"/>
  <c r="AK3805" i="20" s="1"/>
  <c r="Y3807" i="20"/>
  <c r="AC3807" i="20"/>
  <c r="AM3807" i="20" s="1"/>
  <c r="Y3809" i="20"/>
  <c r="AC3809" i="20"/>
  <c r="AM3809" i="20" s="1"/>
  <c r="AA3811" i="20"/>
  <c r="AA3813" i="20"/>
  <c r="AK3813" i="20" s="1"/>
  <c r="Y3815" i="20"/>
  <c r="AC3815" i="20"/>
  <c r="AM3815" i="20" s="1"/>
  <c r="Y3817" i="20"/>
  <c r="AC3817" i="20"/>
  <c r="AA3819" i="20"/>
  <c r="AA3821" i="20"/>
  <c r="AK3821" i="20" s="1"/>
  <c r="Y3823" i="20"/>
  <c r="AC3823" i="20"/>
  <c r="AM3823" i="20" s="1"/>
  <c r="Y3825" i="20"/>
  <c r="AC3825" i="20"/>
  <c r="AM3825" i="20" s="1"/>
  <c r="AA3827" i="20"/>
  <c r="AA3829" i="20"/>
  <c r="AK3829" i="20" s="1"/>
  <c r="Y3831" i="20"/>
  <c r="AC3831" i="20"/>
  <c r="AM3831" i="20" s="1"/>
  <c r="Y3833" i="20"/>
  <c r="AC3833" i="20"/>
  <c r="AA3835" i="20"/>
  <c r="AA3837" i="20"/>
  <c r="AK3837" i="20" s="1"/>
  <c r="Y3839" i="20"/>
  <c r="AC3839" i="20"/>
  <c r="AM3839" i="20" s="1"/>
  <c r="Y3841" i="20"/>
  <c r="AC3841" i="20"/>
  <c r="AM3841" i="20" s="1"/>
  <c r="AA3843" i="20"/>
  <c r="AA3845" i="20"/>
  <c r="AK3845" i="20" s="1"/>
  <c r="Y3847" i="20"/>
  <c r="AC3847" i="20"/>
  <c r="AM3847" i="20" s="1"/>
  <c r="Y3849" i="20"/>
  <c r="AC3849" i="20"/>
  <c r="AA3851" i="20"/>
  <c r="AA3853" i="20"/>
  <c r="AK3853" i="20" s="1"/>
  <c r="Y3855" i="20"/>
  <c r="AC3855" i="20"/>
  <c r="AM3855" i="20" s="1"/>
  <c r="Y3857" i="20"/>
  <c r="AC3857" i="20"/>
  <c r="AM3857" i="20" s="1"/>
  <c r="AA3859" i="20"/>
  <c r="AA3861" i="20"/>
  <c r="AK3861" i="20" s="1"/>
  <c r="Y3863" i="20"/>
  <c r="AC3863" i="20"/>
  <c r="AM3863" i="20" s="1"/>
  <c r="Y3865" i="20"/>
  <c r="AC3865" i="20"/>
  <c r="AA3867" i="20"/>
  <c r="AK3867" i="20" s="1"/>
  <c r="AC3869" i="20"/>
  <c r="Z3870" i="20"/>
  <c r="AJ3870" i="20" s="1"/>
  <c r="AD3870" i="20"/>
  <c r="Y3871" i="20"/>
  <c r="AI3871" i="20" s="1"/>
  <c r="AC3871" i="20"/>
  <c r="AM3871" i="20" s="1"/>
  <c r="Y3873" i="20"/>
  <c r="AC3873" i="20"/>
  <c r="Z3874" i="20"/>
  <c r="AJ3874" i="20" s="1"/>
  <c r="AA3875" i="20"/>
  <c r="Y3877" i="20"/>
  <c r="AC3877" i="20"/>
  <c r="Z3878" i="20"/>
  <c r="AJ3878" i="20" s="1"/>
  <c r="AA3879" i="20"/>
  <c r="Y3881" i="20"/>
  <c r="AC3881" i="20"/>
  <c r="Y3883" i="20"/>
  <c r="AC3883" i="20"/>
  <c r="Z3884" i="20"/>
  <c r="AA3885" i="20"/>
  <c r="AA3887" i="20"/>
  <c r="AK3887" i="20" s="1"/>
  <c r="AD3888" i="20"/>
  <c r="Y3889" i="20"/>
  <c r="AC3889" i="20"/>
  <c r="Y3891" i="20"/>
  <c r="AI3891" i="20" s="1"/>
  <c r="AC3891" i="20"/>
  <c r="AA3893" i="20"/>
  <c r="AA3895" i="20"/>
  <c r="AK3895" i="20" s="1"/>
  <c r="AD3896" i="20"/>
  <c r="AN3896" i="20" s="1"/>
  <c r="Y3897" i="20"/>
  <c r="AC3897" i="20"/>
  <c r="Y3899" i="20"/>
  <c r="AC3899" i="20"/>
  <c r="AM3899" i="20" s="1"/>
  <c r="AA3901" i="20"/>
  <c r="AA3903" i="20"/>
  <c r="AK3903" i="20" s="1"/>
  <c r="AD3904" i="20"/>
  <c r="Y3905" i="20"/>
  <c r="AI3905" i="20" s="1"/>
  <c r="AC3905" i="20"/>
  <c r="Y3907" i="20"/>
  <c r="AC3907" i="20"/>
  <c r="AA3909" i="20"/>
  <c r="AK3909" i="20" s="1"/>
  <c r="AA3911" i="20"/>
  <c r="AK3911" i="20" s="1"/>
  <c r="AD3912" i="20"/>
  <c r="Y3913" i="20"/>
  <c r="AC3913" i="20"/>
  <c r="AM3913" i="20" s="1"/>
  <c r="Y3915" i="20"/>
  <c r="AC3915" i="20"/>
  <c r="AA3917" i="20"/>
  <c r="AA3919" i="20"/>
  <c r="AK3919" i="20" s="1"/>
  <c r="AD3920" i="20"/>
  <c r="Y3921" i="20"/>
  <c r="AC3921" i="20"/>
  <c r="Y3923" i="20"/>
  <c r="AI3923" i="20" s="1"/>
  <c r="AC3923" i="20"/>
  <c r="AA3925" i="20"/>
  <c r="AA3927" i="20"/>
  <c r="AK3927" i="20" s="1"/>
  <c r="AD3928" i="20"/>
  <c r="AN3928" i="20" s="1"/>
  <c r="Y3929" i="20"/>
  <c r="AC3929" i="20"/>
  <c r="Y3931" i="20"/>
  <c r="AC3931" i="20"/>
  <c r="AM3931" i="20" s="1"/>
  <c r="AA3933" i="20"/>
  <c r="AA3935" i="20"/>
  <c r="AK3935" i="20" s="1"/>
  <c r="AD3936" i="20"/>
  <c r="Y3875" i="20"/>
  <c r="AI3875" i="20" s="1"/>
  <c r="AC3875" i="20"/>
  <c r="Y3879" i="20"/>
  <c r="AC3879" i="20"/>
  <c r="AA3883" i="20"/>
  <c r="AK3883" i="20" s="1"/>
  <c r="Y3885" i="20"/>
  <c r="AC3885" i="20"/>
  <c r="Y3887" i="20"/>
  <c r="AC3887" i="20"/>
  <c r="AM3887" i="20" s="1"/>
  <c r="Y3893" i="20"/>
  <c r="AC3893" i="20"/>
  <c r="Y3895" i="20"/>
  <c r="AC3895" i="20"/>
  <c r="AM3895" i="20" s="1"/>
  <c r="Y3901" i="20"/>
  <c r="AC3901" i="20"/>
  <c r="Y3903" i="20"/>
  <c r="AC3903" i="20"/>
  <c r="AM3903" i="20" s="1"/>
  <c r="Y3909" i="20"/>
  <c r="AC3909" i="20"/>
  <c r="Y3911" i="20"/>
  <c r="AC3911" i="20"/>
  <c r="Y3917" i="20"/>
  <c r="AC3917" i="20"/>
  <c r="Y3919" i="20"/>
  <c r="AC3919" i="20"/>
  <c r="AM3919" i="20" s="1"/>
  <c r="Y3925" i="20"/>
  <c r="AC3925" i="20"/>
  <c r="Y3927" i="20"/>
  <c r="AC3927" i="20"/>
  <c r="AM3927" i="20" s="1"/>
  <c r="Y3933" i="20"/>
  <c r="AC3933" i="20"/>
  <c r="Y3935" i="20"/>
  <c r="AC3935" i="20"/>
  <c r="AM3935" i="20" s="1"/>
  <c r="Y3937" i="20"/>
  <c r="AC3937" i="20"/>
  <c r="Y3939" i="20"/>
  <c r="AC3939" i="20"/>
  <c r="Z3940" i="20"/>
  <c r="AA3941" i="20"/>
  <c r="AA3943" i="20"/>
  <c r="AK3943" i="20" s="1"/>
  <c r="AD3944" i="20"/>
  <c r="AN3944" i="20" s="1"/>
  <c r="Y3945" i="20"/>
  <c r="AC3945" i="20"/>
  <c r="AA3947" i="20"/>
  <c r="AK3947" i="20" s="1"/>
  <c r="AD3948" i="20"/>
  <c r="AN3948" i="20" s="1"/>
  <c r="Y3949" i="20"/>
  <c r="AC3949" i="20"/>
  <c r="AM3949" i="20" s="1"/>
  <c r="AA3951" i="20"/>
  <c r="AK3951" i="20" s="1"/>
  <c r="AD3952" i="20"/>
  <c r="AN3952" i="20" s="1"/>
  <c r="Y3953" i="20"/>
  <c r="AC3953" i="20"/>
  <c r="AM3953" i="20" s="1"/>
  <c r="AA3955" i="20"/>
  <c r="AK3955" i="20" s="1"/>
  <c r="AD3956" i="20"/>
  <c r="AN3956" i="20" s="1"/>
  <c r="Y3957" i="20"/>
  <c r="AC3957" i="20"/>
  <c r="AM3957" i="20" s="1"/>
  <c r="AA3959" i="20"/>
  <c r="AK3959" i="20" s="1"/>
  <c r="AD3960" i="20"/>
  <c r="AN3960" i="20" s="1"/>
  <c r="Y3961" i="20"/>
  <c r="AC3961" i="20"/>
  <c r="AM3961" i="20" s="1"/>
  <c r="Y3965" i="20"/>
  <c r="AC3965" i="20"/>
  <c r="AM3965" i="20" s="1"/>
  <c r="Y3969" i="20"/>
  <c r="AC3969" i="20"/>
  <c r="AM3969" i="20" s="1"/>
  <c r="Y3973" i="20"/>
  <c r="AC3973" i="20"/>
  <c r="AM3973" i="20" s="1"/>
  <c r="Y3977" i="20"/>
  <c r="AC3977" i="20"/>
  <c r="AM3977" i="20" s="1"/>
  <c r="Y3981" i="20"/>
  <c r="AC3981" i="20"/>
  <c r="AM3981" i="20" s="1"/>
  <c r="Y3983" i="20"/>
  <c r="AC3983" i="20"/>
  <c r="Z3984" i="20"/>
  <c r="Y3989" i="20"/>
  <c r="AI3989" i="20" s="1"/>
  <c r="AC3989" i="20"/>
  <c r="Y3991" i="20"/>
  <c r="AC3991" i="20"/>
  <c r="Z3992" i="20"/>
  <c r="AJ3992" i="20" s="1"/>
  <c r="Y3998" i="20"/>
  <c r="AC3998" i="20"/>
  <c r="Y4000" i="20"/>
  <c r="AC4000" i="20"/>
  <c r="AM4000" i="20" s="1"/>
  <c r="Z4001" i="20"/>
  <c r="AK4004" i="20"/>
  <c r="AA3937" i="20"/>
  <c r="AA3939" i="20"/>
  <c r="AK3939" i="20" s="1"/>
  <c r="Y3941" i="20"/>
  <c r="AC3941" i="20"/>
  <c r="Y3943" i="20"/>
  <c r="AC3943" i="20"/>
  <c r="AM3943" i="20" s="1"/>
  <c r="AA3945" i="20"/>
  <c r="Y3947" i="20"/>
  <c r="AC3947" i="20"/>
  <c r="AA3949" i="20"/>
  <c r="AK3949" i="20" s="1"/>
  <c r="Y3951" i="20"/>
  <c r="AC3951" i="20"/>
  <c r="AA3953" i="20"/>
  <c r="Y3955" i="20"/>
  <c r="AI3955" i="20" s="1"/>
  <c r="AC3955" i="20"/>
  <c r="AA3957" i="20"/>
  <c r="Y3959" i="20"/>
  <c r="AI3959" i="20" s="1"/>
  <c r="AC3959" i="20"/>
  <c r="AA3961" i="20"/>
  <c r="Y3963" i="20"/>
  <c r="AC3963" i="20"/>
  <c r="AM3963" i="20" s="1"/>
  <c r="AA3965" i="20"/>
  <c r="Y3967" i="20"/>
  <c r="AC3967" i="20"/>
  <c r="AA3969" i="20"/>
  <c r="AK3969" i="20" s="1"/>
  <c r="Y3971" i="20"/>
  <c r="AC3971" i="20"/>
  <c r="AA3973" i="20"/>
  <c r="Y3975" i="20"/>
  <c r="AI3975" i="20" s="1"/>
  <c r="AC3975" i="20"/>
  <c r="AA3977" i="20"/>
  <c r="Y3979" i="20"/>
  <c r="AC3979" i="20"/>
  <c r="AM3979" i="20" s="1"/>
  <c r="AA3981" i="20"/>
  <c r="AA3983" i="20"/>
  <c r="AK3983" i="20" s="1"/>
  <c r="Y3985" i="20"/>
  <c r="AC3985" i="20"/>
  <c r="AM3985" i="20" s="1"/>
  <c r="Y3987" i="20"/>
  <c r="AC3987" i="20"/>
  <c r="AA3989" i="20"/>
  <c r="AA3991" i="20"/>
  <c r="AK3991" i="20" s="1"/>
  <c r="Y3993" i="20"/>
  <c r="AC3993" i="20"/>
  <c r="Y3996" i="20"/>
  <c r="AC3996" i="20"/>
  <c r="AM3996" i="20" s="1"/>
  <c r="AA3998" i="20"/>
  <c r="AA4000" i="20"/>
  <c r="AK4000" i="20" s="1"/>
  <c r="AN4001" i="20"/>
  <c r="Y4002" i="20"/>
  <c r="AI4002" i="20" s="1"/>
  <c r="AC4002" i="20"/>
  <c r="AD4004" i="20"/>
  <c r="X4004" i="20"/>
  <c r="Y4004" i="20"/>
  <c r="AI4004" i="20" s="1"/>
  <c r="AC4004" i="20"/>
  <c r="AL3658" i="20"/>
  <c r="AL3780" i="20"/>
  <c r="AL3788" i="20"/>
  <c r="AL3796" i="20"/>
  <c r="AL3828" i="20"/>
  <c r="AL3918" i="20"/>
  <c r="AL3994" i="20"/>
  <c r="AL3425" i="20"/>
  <c r="AJ3656" i="20"/>
  <c r="AJ3668" i="20"/>
  <c r="AL3734" i="20"/>
  <c r="AL3768" i="20"/>
  <c r="AL3784" i="20"/>
  <c r="AL3808" i="20"/>
  <c r="AL3816" i="20"/>
  <c r="AL3824" i="20"/>
  <c r="AL3930" i="20"/>
  <c r="AJ3960" i="20"/>
  <c r="AL3209" i="20"/>
  <c r="AL3249" i="20"/>
  <c r="AL3253" i="20"/>
  <c r="AL3257" i="20"/>
  <c r="AL3261" i="20"/>
  <c r="AL3265" i="20"/>
  <c r="AL3269" i="20"/>
  <c r="AL3293" i="20"/>
  <c r="AL3333" i="20"/>
  <c r="AL3337" i="20"/>
  <c r="AL3341" i="20"/>
  <c r="AL3345" i="20"/>
  <c r="AL3373" i="20"/>
  <c r="AL3381" i="20"/>
  <c r="AL3421" i="20"/>
  <c r="AL3429" i="20"/>
  <c r="AL3642" i="20"/>
  <c r="AJ3648" i="20"/>
  <c r="AL3650" i="20"/>
  <c r="AJ3680" i="20"/>
  <c r="AL3738" i="20"/>
  <c r="AL3752" i="20"/>
  <c r="AL3760" i="20"/>
  <c r="AL3764" i="20"/>
  <c r="AL3772" i="20"/>
  <c r="AL3776" i="20"/>
  <c r="AL3792" i="20"/>
  <c r="AL3800" i="20"/>
  <c r="AL3804" i="20"/>
  <c r="AL3812" i="20"/>
  <c r="AL3820" i="20"/>
  <c r="AL3832" i="20"/>
  <c r="AL3289" i="20"/>
  <c r="AL3377" i="20"/>
  <c r="AL3393" i="20"/>
  <c r="AL3437" i="20"/>
  <c r="AL3441" i="20"/>
  <c r="AL3630" i="20"/>
  <c r="AJ3644" i="20"/>
  <c r="AJ3652" i="20"/>
  <c r="AL3654" i="20"/>
  <c r="AJ3660" i="20"/>
  <c r="AL3666" i="20"/>
  <c r="AJ3672" i="20"/>
  <c r="AL3678" i="20"/>
  <c r="AL3864" i="20"/>
  <c r="AL3868" i="20"/>
  <c r="AL3872" i="20"/>
  <c r="AJ3956" i="20"/>
  <c r="AJ3964" i="20"/>
  <c r="AL3986" i="20"/>
  <c r="AL3995" i="20"/>
  <c r="AL3999" i="20"/>
  <c r="AL2412" i="20"/>
  <c r="AL3229" i="20"/>
  <c r="AL3237" i="20"/>
  <c r="AL3313" i="20"/>
  <c r="AL3317" i="20"/>
  <c r="AL3397" i="20"/>
  <c r="AL3401" i="20"/>
  <c r="AL3860" i="20"/>
  <c r="AL3926" i="20"/>
  <c r="AL3321" i="20"/>
  <c r="AL3405" i="20"/>
  <c r="AL3413" i="20"/>
  <c r="AJ3632" i="20"/>
  <c r="AL3638" i="20"/>
  <c r="AL3646" i="20"/>
  <c r="AL3662" i="20"/>
  <c r="AL3670" i="20"/>
  <c r="AL3674" i="20"/>
  <c r="AL3682" i="20"/>
  <c r="AL3844" i="20"/>
  <c r="AL3848" i="20"/>
  <c r="AL3852" i="20"/>
  <c r="AL3856" i="20"/>
  <c r="AL4003" i="20"/>
  <c r="AL3241" i="20"/>
  <c r="AL3245" i="20"/>
  <c r="AL3325" i="20"/>
  <c r="AL3329" i="20"/>
  <c r="AL3409" i="20"/>
  <c r="AL3417" i="20"/>
  <c r="AJ3636" i="20"/>
  <c r="AJ3664" i="20"/>
  <c r="AJ3676" i="20"/>
  <c r="AL3836" i="20"/>
  <c r="AL3840" i="20"/>
  <c r="AL3922" i="20"/>
  <c r="AL3273" i="20"/>
  <c r="AL3349" i="20"/>
  <c r="AL3353" i="20"/>
  <c r="AL3433" i="20"/>
  <c r="AL3445" i="20"/>
  <c r="AL3449" i="20"/>
  <c r="AN3750" i="20"/>
  <c r="AL3914" i="20"/>
  <c r="AJ3972" i="20"/>
  <c r="AL3990" i="20"/>
  <c r="AL3277" i="20"/>
  <c r="AL3281" i="20"/>
  <c r="AL3357" i="20"/>
  <c r="AL3453" i="20"/>
  <c r="AL3461" i="20"/>
  <c r="AL3906" i="20"/>
  <c r="AL3910" i="20"/>
  <c r="AL3285" i="20"/>
  <c r="AL3361" i="20"/>
  <c r="AL3365" i="20"/>
  <c r="AL3457" i="20"/>
  <c r="AL3465" i="20"/>
  <c r="AL3882" i="20"/>
  <c r="AL3886" i="20"/>
  <c r="AL3890" i="20"/>
  <c r="AL3894" i="20"/>
  <c r="AL3898" i="20"/>
  <c r="AL3902" i="20"/>
  <c r="AL3369" i="20"/>
  <c r="AL3469" i="20"/>
  <c r="AL3742" i="20"/>
  <c r="AL3934" i="20"/>
  <c r="AL3213" i="20"/>
  <c r="AL3221" i="20"/>
  <c r="AL3297" i="20"/>
  <c r="AL3385" i="20"/>
  <c r="AL3389" i="20"/>
  <c r="AL3217" i="20"/>
  <c r="AL3225" i="20"/>
  <c r="AL3233" i="20"/>
  <c r="AL3301" i="20"/>
  <c r="AL3305" i="20"/>
  <c r="AL3309" i="20"/>
  <c r="AL3938" i="20"/>
  <c r="AL3942" i="20"/>
  <c r="AJ3948" i="20"/>
  <c r="AJ3952" i="20"/>
  <c r="AJ3968" i="20"/>
  <c r="AJ3976" i="20"/>
  <c r="AL3982" i="20"/>
  <c r="AM2012" i="20"/>
  <c r="AH2012" i="20"/>
  <c r="AM2016" i="20"/>
  <c r="AH2016" i="20"/>
  <c r="AM2020" i="20"/>
  <c r="AH2020" i="20"/>
  <c r="AM2024" i="20"/>
  <c r="AH2024" i="20"/>
  <c r="AM2032" i="20"/>
  <c r="AH2032" i="20"/>
  <c r="AM2040" i="20"/>
  <c r="AH2040" i="20"/>
  <c r="AM2052" i="20"/>
  <c r="AH2052" i="20"/>
  <c r="AM2056" i="20"/>
  <c r="AH2056" i="20"/>
  <c r="AM2072" i="20"/>
  <c r="AH2072" i="20"/>
  <c r="AM2084" i="20"/>
  <c r="AH2084" i="20"/>
  <c r="AM2096" i="20"/>
  <c r="AH2096" i="20"/>
  <c r="AM2104" i="20"/>
  <c r="AH2104" i="20"/>
  <c r="AM2112" i="20"/>
  <c r="AH2112" i="20"/>
  <c r="AM2120" i="20"/>
  <c r="AH2120" i="20"/>
  <c r="AM2124" i="20"/>
  <c r="AH2124" i="20"/>
  <c r="AM2128" i="20"/>
  <c r="AH2128" i="20"/>
  <c r="AM2136" i="20"/>
  <c r="AH2136" i="20"/>
  <c r="AM2140" i="20"/>
  <c r="AH2140" i="20"/>
  <c r="AM2144" i="20"/>
  <c r="AH2144" i="20"/>
  <c r="AM2148" i="20"/>
  <c r="AH2148" i="20"/>
  <c r="AM2152" i="20"/>
  <c r="AH2152" i="20"/>
  <c r="AM2156" i="20"/>
  <c r="AH2156" i="20"/>
  <c r="AM2160" i="20"/>
  <c r="AH2160" i="20"/>
  <c r="AM2164" i="20"/>
  <c r="AH2164" i="20"/>
  <c r="AM2168" i="20"/>
  <c r="AH2168" i="20"/>
  <c r="AM2172" i="20"/>
  <c r="AH2172" i="20"/>
  <c r="AM2176" i="20"/>
  <c r="AH2176" i="20"/>
  <c r="AM2180" i="20"/>
  <c r="AH2180" i="20"/>
  <c r="AM2184" i="20"/>
  <c r="AH2184" i="20"/>
  <c r="AM2186" i="20"/>
  <c r="AH2186" i="20"/>
  <c r="AM2190" i="20"/>
  <c r="AH2190" i="20"/>
  <c r="AM2008" i="20"/>
  <c r="AH2008" i="20"/>
  <c r="AM2028" i="20"/>
  <c r="AH2028" i="20"/>
  <c r="AM2036" i="20"/>
  <c r="AH2036" i="20"/>
  <c r="AM2044" i="20"/>
  <c r="AH2044" i="20"/>
  <c r="AM2048" i="20"/>
  <c r="AH2048" i="20"/>
  <c r="AM2060" i="20"/>
  <c r="AH2060" i="20"/>
  <c r="AM2064" i="20"/>
  <c r="AH2064" i="20"/>
  <c r="AM2068" i="20"/>
  <c r="AH2068" i="20"/>
  <c r="AM2076" i="20"/>
  <c r="AH2076" i="20"/>
  <c r="AM2080" i="20"/>
  <c r="AH2080" i="20"/>
  <c r="AM2088" i="20"/>
  <c r="AH2088" i="20"/>
  <c r="AM2092" i="20"/>
  <c r="AH2092" i="20"/>
  <c r="AM2100" i="20"/>
  <c r="AH2100" i="20"/>
  <c r="AM2108" i="20"/>
  <c r="AH2108" i="20"/>
  <c r="AM2116" i="20"/>
  <c r="AH2116" i="20"/>
  <c r="AM2132" i="20"/>
  <c r="AH2132" i="20"/>
  <c r="AM2194" i="20"/>
  <c r="AH2194" i="20"/>
  <c r="AM2198" i="20"/>
  <c r="AH2198" i="20"/>
  <c r="AM2202" i="20"/>
  <c r="AH2202" i="20"/>
  <c r="AM2206" i="20"/>
  <c r="AH2206" i="20"/>
  <c r="AM2210" i="20"/>
  <c r="AH2210" i="20"/>
  <c r="AM2214" i="20"/>
  <c r="AH2214" i="20"/>
  <c r="AM2218" i="20"/>
  <c r="AH2218" i="20"/>
  <c r="AM2222" i="20"/>
  <c r="AH2222" i="20"/>
  <c r="AM2226" i="20"/>
  <c r="AH2226" i="20"/>
  <c r="AM2230" i="20"/>
  <c r="AH2230" i="20"/>
  <c r="AM2234" i="20"/>
  <c r="AH2234" i="20"/>
  <c r="AM2238" i="20"/>
  <c r="AH2238" i="20"/>
  <c r="AM2006" i="20"/>
  <c r="AH2006" i="20"/>
  <c r="AN2007" i="20"/>
  <c r="AM2010" i="20"/>
  <c r="AH2010" i="20"/>
  <c r="AN2011" i="20"/>
  <c r="AM2014" i="20"/>
  <c r="AH2014" i="20"/>
  <c r="AN2015" i="20"/>
  <c r="AM2018" i="20"/>
  <c r="AH2018" i="20"/>
  <c r="AN2019" i="20"/>
  <c r="AM2022" i="20"/>
  <c r="AH2022" i="20"/>
  <c r="AN2023" i="20"/>
  <c r="AM2026" i="20"/>
  <c r="AH2026" i="20"/>
  <c r="AN2027" i="20"/>
  <c r="AM2030" i="20"/>
  <c r="AH2030" i="20"/>
  <c r="AN2031" i="20"/>
  <c r="AM2034" i="20"/>
  <c r="AH2034" i="20"/>
  <c r="AN2035" i="20"/>
  <c r="AM2038" i="20"/>
  <c r="AH2038" i="20"/>
  <c r="AN2039" i="20"/>
  <c r="AM2042" i="20"/>
  <c r="AH2042" i="20"/>
  <c r="AN2043" i="20"/>
  <c r="AM2046" i="20"/>
  <c r="AH2046" i="20"/>
  <c r="AN2047" i="20"/>
  <c r="AM2050" i="20"/>
  <c r="AH2050" i="20"/>
  <c r="AN2051" i="20"/>
  <c r="AM2054" i="20"/>
  <c r="AH2054" i="20"/>
  <c r="AN2055" i="20"/>
  <c r="AM2058" i="20"/>
  <c r="AH2058" i="20"/>
  <c r="AN2059" i="20"/>
  <c r="AM2062" i="20"/>
  <c r="AH2062" i="20"/>
  <c r="AN2063" i="20"/>
  <c r="AM2066" i="20"/>
  <c r="AH2066" i="20"/>
  <c r="AN2067" i="20"/>
  <c r="AM2070" i="20"/>
  <c r="AH2070" i="20"/>
  <c r="AN2071" i="20"/>
  <c r="AM2074" i="20"/>
  <c r="AH2074" i="20"/>
  <c r="AN2075" i="20"/>
  <c r="AM2078" i="20"/>
  <c r="AH2078" i="20"/>
  <c r="AN2079" i="20"/>
  <c r="AM2082" i="20"/>
  <c r="AH2082" i="20"/>
  <c r="AN2083" i="20"/>
  <c r="AM2086" i="20"/>
  <c r="AH2086" i="20"/>
  <c r="AN2087" i="20"/>
  <c r="AM2090" i="20"/>
  <c r="AH2090" i="20"/>
  <c r="AN2091" i="20"/>
  <c r="AM2094" i="20"/>
  <c r="AH2094" i="20"/>
  <c r="AN2095" i="20"/>
  <c r="AM2098" i="20"/>
  <c r="AH2098" i="20"/>
  <c r="AN2099" i="20"/>
  <c r="AM2102" i="20"/>
  <c r="AH2102" i="20"/>
  <c r="AN2103" i="20"/>
  <c r="AM2106" i="20"/>
  <c r="AH2106" i="20"/>
  <c r="AN2107" i="20"/>
  <c r="AM2110" i="20"/>
  <c r="AH2110" i="20"/>
  <c r="AN2111" i="20"/>
  <c r="AM2114" i="20"/>
  <c r="AH2114" i="20"/>
  <c r="AN2115" i="20"/>
  <c r="AM2118" i="20"/>
  <c r="AH2118" i="20"/>
  <c r="AN2119" i="20"/>
  <c r="AM2122" i="20"/>
  <c r="AH2122" i="20"/>
  <c r="AN2123" i="20"/>
  <c r="AM2126" i="20"/>
  <c r="AH2126" i="20"/>
  <c r="AN2127" i="20"/>
  <c r="AM2130" i="20"/>
  <c r="AH2130" i="20"/>
  <c r="AN2131" i="20"/>
  <c r="AM2134" i="20"/>
  <c r="AH2134" i="20"/>
  <c r="AN2135" i="20"/>
  <c r="AM2138" i="20"/>
  <c r="AH2138" i="20"/>
  <c r="AN2139" i="20"/>
  <c r="AM2142" i="20"/>
  <c r="AH2142" i="20"/>
  <c r="AN2143" i="20"/>
  <c r="AM2146" i="20"/>
  <c r="AH2146" i="20"/>
  <c r="AN2147" i="20"/>
  <c r="AM2150" i="20"/>
  <c r="AH2150" i="20"/>
  <c r="AN2151" i="20"/>
  <c r="AM2154" i="20"/>
  <c r="AH2154" i="20"/>
  <c r="AN2155" i="20"/>
  <c r="AM2158" i="20"/>
  <c r="AH2158" i="20"/>
  <c r="AN2159" i="20"/>
  <c r="AM2162" i="20"/>
  <c r="AH2162" i="20"/>
  <c r="AN2163" i="20"/>
  <c r="AM2166" i="20"/>
  <c r="AH2166" i="20"/>
  <c r="AN2167" i="20"/>
  <c r="AM2170" i="20"/>
  <c r="AH2170" i="20"/>
  <c r="AN2171" i="20"/>
  <c r="AM2174" i="20"/>
  <c r="AH2174" i="20"/>
  <c r="AN2175" i="20"/>
  <c r="AM2178" i="20"/>
  <c r="AH2178" i="20"/>
  <c r="AN2179" i="20"/>
  <c r="AM2182" i="20"/>
  <c r="AH2182" i="20"/>
  <c r="AN2183" i="20"/>
  <c r="AN2185" i="20"/>
  <c r="AM2188" i="20"/>
  <c r="AH2188" i="20"/>
  <c r="AN2189" i="20"/>
  <c r="AM2192" i="20"/>
  <c r="AH2192" i="20"/>
  <c r="AN2193" i="20"/>
  <c r="AM2196" i="20"/>
  <c r="AH2196" i="20"/>
  <c r="AN2197" i="20"/>
  <c r="AM2200" i="20"/>
  <c r="AH2200" i="20"/>
  <c r="AN2201" i="20"/>
  <c r="AM2204" i="20"/>
  <c r="AH2204" i="20"/>
  <c r="AN2205" i="20"/>
  <c r="AM2208" i="20"/>
  <c r="AH2208" i="20"/>
  <c r="AN2209" i="20"/>
  <c r="AM2212" i="20"/>
  <c r="AH2212" i="20"/>
  <c r="AN2213" i="20"/>
  <c r="AM2216" i="20"/>
  <c r="AH2216" i="20"/>
  <c r="AN2217" i="20"/>
  <c r="AM2220" i="20"/>
  <c r="AH2220" i="20"/>
  <c r="AN2221" i="20"/>
  <c r="AM2224" i="20"/>
  <c r="AH2224" i="20"/>
  <c r="AN2225" i="20"/>
  <c r="AM2228" i="20"/>
  <c r="AH2228" i="20"/>
  <c r="AN2229" i="20"/>
  <c r="AM2232" i="20"/>
  <c r="AH2232" i="20"/>
  <c r="AN2233" i="20"/>
  <c r="AM2236" i="20"/>
  <c r="AH2236" i="20"/>
  <c r="AN2237" i="20"/>
  <c r="AI2511" i="20"/>
  <c r="AC2512" i="20"/>
  <c r="AA2512" i="20"/>
  <c r="AK2512" i="20" s="1"/>
  <c r="Y2512" i="20"/>
  <c r="X2512" i="20"/>
  <c r="AB2512" i="20"/>
  <c r="AL2512" i="20" s="1"/>
  <c r="AH2512" i="20"/>
  <c r="Z2514" i="20"/>
  <c r="AJ2514" i="20" s="1"/>
  <c r="AN2514" i="20"/>
  <c r="AN2515" i="20"/>
  <c r="AH2515" i="20"/>
  <c r="AC2516" i="20"/>
  <c r="AM2516" i="20" s="1"/>
  <c r="AA2516" i="20"/>
  <c r="Y2516" i="20"/>
  <c r="AI2516" i="20" s="1"/>
  <c r="X2516" i="20"/>
  <c r="AB2516" i="20"/>
  <c r="AL2516" i="20" s="1"/>
  <c r="AH2516" i="20"/>
  <c r="Z2518" i="20"/>
  <c r="AJ2518" i="20" s="1"/>
  <c r="AN2518" i="20"/>
  <c r="AN2519" i="20"/>
  <c r="AH2519" i="20"/>
  <c r="AC2520" i="20"/>
  <c r="AM2520" i="20" s="1"/>
  <c r="AA2520" i="20"/>
  <c r="Y2520" i="20"/>
  <c r="AI2520" i="20" s="1"/>
  <c r="X2520" i="20"/>
  <c r="AB2520" i="20"/>
  <c r="AL2520" i="20" s="1"/>
  <c r="AH2520" i="20"/>
  <c r="Z2522" i="20"/>
  <c r="AJ2522" i="20" s="1"/>
  <c r="AN2522" i="20"/>
  <c r="AN2523" i="20"/>
  <c r="AH2523" i="20"/>
  <c r="AC2524" i="20"/>
  <c r="AM2524" i="20" s="1"/>
  <c r="AA2524" i="20"/>
  <c r="AK2524" i="20" s="1"/>
  <c r="Y2524" i="20"/>
  <c r="X2524" i="20"/>
  <c r="AB2524" i="20"/>
  <c r="AL2524" i="20" s="1"/>
  <c r="AH2524" i="20"/>
  <c r="Z2526" i="20"/>
  <c r="AJ2526" i="20" s="1"/>
  <c r="AN2526" i="20"/>
  <c r="AN2527" i="20"/>
  <c r="AH2527" i="20"/>
  <c r="AC2528" i="20"/>
  <c r="AM2528" i="20" s="1"/>
  <c r="AA2528" i="20"/>
  <c r="AK2528" i="20" s="1"/>
  <c r="Y2528" i="20"/>
  <c r="AI2528" i="20" s="1"/>
  <c r="X2528" i="20"/>
  <c r="AB2528" i="20"/>
  <c r="AL2528" i="20" s="1"/>
  <c r="AH2528" i="20"/>
  <c r="Z2530" i="20"/>
  <c r="AJ2530" i="20" s="1"/>
  <c r="AN2530" i="20"/>
  <c r="AN2531" i="20"/>
  <c r="AH2531" i="20"/>
  <c r="AM2531" i="20"/>
  <c r="AC2532" i="20"/>
  <c r="AM2532" i="20" s="1"/>
  <c r="AA2532" i="20"/>
  <c r="AK2532" i="20" s="1"/>
  <c r="Y2532" i="20"/>
  <c r="AI2532" i="20" s="1"/>
  <c r="X2532" i="20"/>
  <c r="AB2532" i="20"/>
  <c r="AL2532" i="20" s="1"/>
  <c r="AH2532" i="20"/>
  <c r="Z2534" i="20"/>
  <c r="AJ2534" i="20" s="1"/>
  <c r="AN2534" i="20"/>
  <c r="AN2535" i="20"/>
  <c r="AH2535" i="20"/>
  <c r="AM2535" i="20"/>
  <c r="AC2536" i="20"/>
  <c r="AM2536" i="20" s="1"/>
  <c r="AA2536" i="20"/>
  <c r="AK2536" i="20" s="1"/>
  <c r="Y2536" i="20"/>
  <c r="AI2536" i="20" s="1"/>
  <c r="X2536" i="20"/>
  <c r="AB2536" i="20"/>
  <c r="AL2536" i="20" s="1"/>
  <c r="AH2536" i="20"/>
  <c r="Z2538" i="20"/>
  <c r="AJ2538" i="20" s="1"/>
  <c r="AN2538" i="20"/>
  <c r="AN2539" i="20"/>
  <c r="AH2539" i="20"/>
  <c r="AC2540" i="20"/>
  <c r="AM2540" i="20" s="1"/>
  <c r="AA2540" i="20"/>
  <c r="AK2540" i="20" s="1"/>
  <c r="Y2540" i="20"/>
  <c r="AI2540" i="20" s="1"/>
  <c r="X2540" i="20"/>
  <c r="AB2540" i="20"/>
  <c r="AL2540" i="20" s="1"/>
  <c r="AH2540" i="20"/>
  <c r="Z2542" i="20"/>
  <c r="AJ2542" i="20" s="1"/>
  <c r="AN2542" i="20"/>
  <c r="AN2543" i="20"/>
  <c r="AH2543" i="20"/>
  <c r="AC2544" i="20"/>
  <c r="AM2544" i="20" s="1"/>
  <c r="AA2544" i="20"/>
  <c r="AK2544" i="20" s="1"/>
  <c r="Y2544" i="20"/>
  <c r="AI2544" i="20" s="1"/>
  <c r="X2544" i="20"/>
  <c r="AB2544" i="20"/>
  <c r="AL2544" i="20" s="1"/>
  <c r="AH2544" i="20"/>
  <c r="Z2546" i="20"/>
  <c r="AJ2546" i="20" s="1"/>
  <c r="AN2546" i="20"/>
  <c r="AN2547" i="20"/>
  <c r="AH2547" i="20"/>
  <c r="AC2548" i="20"/>
  <c r="AM2548" i="20" s="1"/>
  <c r="AA2548" i="20"/>
  <c r="AK2548" i="20" s="1"/>
  <c r="Y2548" i="20"/>
  <c r="AI2548" i="20" s="1"/>
  <c r="X2548" i="20"/>
  <c r="AB2548" i="20"/>
  <c r="AL2548" i="20" s="1"/>
  <c r="AH2548" i="20"/>
  <c r="Z2550" i="20"/>
  <c r="AJ2550" i="20" s="1"/>
  <c r="AN2550" i="20"/>
  <c r="AN2551" i="20"/>
  <c r="AH2551" i="20"/>
  <c r="AI2551" i="20"/>
  <c r="AC2552" i="20"/>
  <c r="AM2552" i="20" s="1"/>
  <c r="AA2552" i="20"/>
  <c r="AK2552" i="20" s="1"/>
  <c r="Y2552" i="20"/>
  <c r="AI2552" i="20" s="1"/>
  <c r="X2552" i="20"/>
  <c r="AB2552" i="20"/>
  <c r="AL2552" i="20" s="1"/>
  <c r="AH2552" i="20"/>
  <c r="Z2554" i="20"/>
  <c r="AJ2554" i="20" s="1"/>
  <c r="AN2554" i="20"/>
  <c r="AN2555" i="20"/>
  <c r="AH2555" i="20"/>
  <c r="AC2556" i="20"/>
  <c r="AM2556" i="20" s="1"/>
  <c r="AA2556" i="20"/>
  <c r="AK2556" i="20" s="1"/>
  <c r="Y2556" i="20"/>
  <c r="AI2556" i="20" s="1"/>
  <c r="X2556" i="20"/>
  <c r="AB2556" i="20"/>
  <c r="AL2556" i="20" s="1"/>
  <c r="AH2556" i="20"/>
  <c r="Z2558" i="20"/>
  <c r="AJ2558" i="20" s="1"/>
  <c r="AN2558" i="20"/>
  <c r="AN2559" i="20"/>
  <c r="AH2559" i="20"/>
  <c r="AC2560" i="20"/>
  <c r="AM2560" i="20" s="1"/>
  <c r="AA2560" i="20"/>
  <c r="AK2560" i="20" s="1"/>
  <c r="Y2560" i="20"/>
  <c r="AI2560" i="20" s="1"/>
  <c r="X2560" i="20"/>
  <c r="AB2560" i="20"/>
  <c r="AL2560" i="20" s="1"/>
  <c r="AH2560" i="20"/>
  <c r="Z2562" i="20"/>
  <c r="AJ2562" i="20" s="1"/>
  <c r="AN2562" i="20"/>
  <c r="AN2563" i="20"/>
  <c r="AH2563" i="20"/>
  <c r="AC2564" i="20"/>
  <c r="AM2564" i="20" s="1"/>
  <c r="AA2564" i="20"/>
  <c r="Y2564" i="20"/>
  <c r="AI2564" i="20" s="1"/>
  <c r="X2564" i="20"/>
  <c r="AB2564" i="20"/>
  <c r="AL2564" i="20" s="1"/>
  <c r="AH2564" i="20"/>
  <c r="Z2566" i="20"/>
  <c r="AJ2566" i="20" s="1"/>
  <c r="AN2566" i="20"/>
  <c r="AN2567" i="20"/>
  <c r="AH2567" i="20"/>
  <c r="AC2568" i="20"/>
  <c r="AM2568" i="20" s="1"/>
  <c r="AA2568" i="20"/>
  <c r="AK2568" i="20" s="1"/>
  <c r="Y2568" i="20"/>
  <c r="AI2568" i="20" s="1"/>
  <c r="X2568" i="20"/>
  <c r="AB2568" i="20"/>
  <c r="AL2568" i="20" s="1"/>
  <c r="AH2568" i="20"/>
  <c r="Z2570" i="20"/>
  <c r="AJ2570" i="20" s="1"/>
  <c r="AN2570" i="20"/>
  <c r="AN2571" i="20"/>
  <c r="AH2571" i="20"/>
  <c r="AM2571" i="20"/>
  <c r="AC2572" i="20"/>
  <c r="AM2572" i="20" s="1"/>
  <c r="AA2572" i="20"/>
  <c r="AK2572" i="20" s="1"/>
  <c r="Y2572" i="20"/>
  <c r="AI2572" i="20" s="1"/>
  <c r="X2572" i="20"/>
  <c r="AB2572" i="20"/>
  <c r="AL2572" i="20" s="1"/>
  <c r="AH2572" i="20"/>
  <c r="Z2574" i="20"/>
  <c r="AJ2574" i="20" s="1"/>
  <c r="AN2574" i="20"/>
  <c r="AN2575" i="20"/>
  <c r="AH2575" i="20"/>
  <c r="AM2575" i="20"/>
  <c r="AC2576" i="20"/>
  <c r="AM2576" i="20" s="1"/>
  <c r="AA2576" i="20"/>
  <c r="AK2576" i="20" s="1"/>
  <c r="Y2576" i="20"/>
  <c r="AI2576" i="20" s="1"/>
  <c r="X2576" i="20"/>
  <c r="AB2576" i="20"/>
  <c r="AL2576" i="20" s="1"/>
  <c r="AH2576" i="20"/>
  <c r="Z2578" i="20"/>
  <c r="AJ2578" i="20" s="1"/>
  <c r="AN2578" i="20"/>
  <c r="AN2579" i="20"/>
  <c r="AH2579" i="20"/>
  <c r="AC2580" i="20"/>
  <c r="AM2580" i="20" s="1"/>
  <c r="AA2580" i="20"/>
  <c r="Y2580" i="20"/>
  <c r="AI2580" i="20" s="1"/>
  <c r="X2580" i="20"/>
  <c r="AB2580" i="20"/>
  <c r="AL2580" i="20" s="1"/>
  <c r="AH2580" i="20"/>
  <c r="Z2582" i="20"/>
  <c r="AJ2582" i="20" s="1"/>
  <c r="AN2582" i="20"/>
  <c r="AN2583" i="20"/>
  <c r="AH2583" i="20"/>
  <c r="AI2583" i="20"/>
  <c r="AC2584" i="20"/>
  <c r="AA2584" i="20"/>
  <c r="AK2584" i="20" s="1"/>
  <c r="Y2584" i="20"/>
  <c r="AI2584" i="20" s="1"/>
  <c r="X2584" i="20"/>
  <c r="AB2584" i="20"/>
  <c r="AL2584" i="20" s="1"/>
  <c r="AH2584" i="20"/>
  <c r="Z2586" i="20"/>
  <c r="AJ2586" i="20" s="1"/>
  <c r="AN2586" i="20"/>
  <c r="AN2587" i="20"/>
  <c r="AH2587" i="20"/>
  <c r="AC2588" i="20"/>
  <c r="AM2588" i="20" s="1"/>
  <c r="AA2588" i="20"/>
  <c r="Y2588" i="20"/>
  <c r="AI2588" i="20" s="1"/>
  <c r="X2588" i="20"/>
  <c r="AB2588" i="20"/>
  <c r="AL2588" i="20" s="1"/>
  <c r="AH2588" i="20"/>
  <c r="Z2590" i="20"/>
  <c r="AJ2590" i="20" s="1"/>
  <c r="AN2590" i="20"/>
  <c r="AN2591" i="20"/>
  <c r="AH2591" i="20"/>
  <c r="AC2592" i="20"/>
  <c r="AM2592" i="20" s="1"/>
  <c r="AA2592" i="20"/>
  <c r="Y2592" i="20"/>
  <c r="AI2592" i="20" s="1"/>
  <c r="X2592" i="20"/>
  <c r="AB2592" i="20"/>
  <c r="AL2592" i="20" s="1"/>
  <c r="AH2592" i="20"/>
  <c r="Z2594" i="20"/>
  <c r="AJ2594" i="20" s="1"/>
  <c r="AN2594" i="20"/>
  <c r="AN2595" i="20"/>
  <c r="AH2595" i="20"/>
  <c r="AC2596" i="20"/>
  <c r="AM2596" i="20" s="1"/>
  <c r="AA2596" i="20"/>
  <c r="AK2596" i="20" s="1"/>
  <c r="Y2596" i="20"/>
  <c r="AI2596" i="20" s="1"/>
  <c r="X2596" i="20"/>
  <c r="AB2596" i="20"/>
  <c r="AL2596" i="20" s="1"/>
  <c r="AH2596" i="20"/>
  <c r="Z2598" i="20"/>
  <c r="AJ2598" i="20" s="1"/>
  <c r="AN2598" i="20"/>
  <c r="AN2599" i="20"/>
  <c r="AH2599" i="20"/>
  <c r="AC2600" i="20"/>
  <c r="AM2600" i="20" s="1"/>
  <c r="AA2600" i="20"/>
  <c r="AK2600" i="20" s="1"/>
  <c r="Y2600" i="20"/>
  <c r="AI2600" i="20" s="1"/>
  <c r="X2600" i="20"/>
  <c r="AB2600" i="20"/>
  <c r="AL2600" i="20" s="1"/>
  <c r="AH2600" i="20"/>
  <c r="Z2602" i="20"/>
  <c r="AJ2602" i="20" s="1"/>
  <c r="AN2602" i="20"/>
  <c r="AN2603" i="20"/>
  <c r="AH2603" i="20"/>
  <c r="AM2603" i="20"/>
  <c r="AC2604" i="20"/>
  <c r="AM2604" i="20" s="1"/>
  <c r="AA2604" i="20"/>
  <c r="AK2604" i="20" s="1"/>
  <c r="Y2604" i="20"/>
  <c r="AI2604" i="20" s="1"/>
  <c r="X2604" i="20"/>
  <c r="AB2604" i="20"/>
  <c r="AL2604" i="20" s="1"/>
  <c r="AH2604" i="20"/>
  <c r="Z2606" i="20"/>
  <c r="AJ2606" i="20" s="1"/>
  <c r="AN2606" i="20"/>
  <c r="AN2607" i="20"/>
  <c r="AH2607" i="20"/>
  <c r="AC2608" i="20"/>
  <c r="AM2608" i="20" s="1"/>
  <c r="AA2608" i="20"/>
  <c r="Y2608" i="20"/>
  <c r="AI2608" i="20" s="1"/>
  <c r="X2608" i="20"/>
  <c r="AB2608" i="20"/>
  <c r="AL2608" i="20" s="1"/>
  <c r="AH2608" i="20"/>
  <c r="Z2610" i="20"/>
  <c r="AJ2610" i="20" s="1"/>
  <c r="AN2610" i="20"/>
  <c r="AN2611" i="20"/>
  <c r="AH2611" i="20"/>
  <c r="AI2611" i="20"/>
  <c r="AC2612" i="20"/>
  <c r="AM2612" i="20" s="1"/>
  <c r="AA2612" i="20"/>
  <c r="Y2612" i="20"/>
  <c r="AI2612" i="20" s="1"/>
  <c r="X2612" i="20"/>
  <c r="AB2612" i="20"/>
  <c r="AL2612" i="20" s="1"/>
  <c r="AH2612" i="20"/>
  <c r="Z2614" i="20"/>
  <c r="AJ2614" i="20" s="1"/>
  <c r="AN2614" i="20"/>
  <c r="AN2615" i="20"/>
  <c r="AH2615" i="20"/>
  <c r="AI2615" i="20"/>
  <c r="AC2616" i="20"/>
  <c r="AM2616" i="20" s="1"/>
  <c r="AA2616" i="20"/>
  <c r="AK2616" i="20" s="1"/>
  <c r="Y2616" i="20"/>
  <c r="AI2616" i="20" s="1"/>
  <c r="X2616" i="20"/>
  <c r="AB2616" i="20"/>
  <c r="AL2616" i="20" s="1"/>
  <c r="AH2616" i="20"/>
  <c r="Z2618" i="20"/>
  <c r="AJ2618" i="20" s="1"/>
  <c r="AN2618" i="20"/>
  <c r="AN2619" i="20"/>
  <c r="AH2619" i="20"/>
  <c r="AM2619" i="20"/>
  <c r="AC2620" i="20"/>
  <c r="AM2620" i="20" s="1"/>
  <c r="AA2620" i="20"/>
  <c r="AK2620" i="20" s="1"/>
  <c r="Y2620" i="20"/>
  <c r="AI2620" i="20" s="1"/>
  <c r="X2620" i="20"/>
  <c r="AB2620" i="20"/>
  <c r="AL2620" i="20" s="1"/>
  <c r="AH2620" i="20"/>
  <c r="Z2622" i="20"/>
  <c r="AJ2622" i="20" s="1"/>
  <c r="AN2622" i="20"/>
  <c r="AN2623" i="20"/>
  <c r="AH2623" i="20"/>
  <c r="AC2624" i="20"/>
  <c r="AM2624" i="20" s="1"/>
  <c r="AA2624" i="20"/>
  <c r="Y2624" i="20"/>
  <c r="AI2624" i="20" s="1"/>
  <c r="X2624" i="20"/>
  <c r="AB2624" i="20"/>
  <c r="AL2624" i="20" s="1"/>
  <c r="AH2624" i="20"/>
  <c r="Z2626" i="20"/>
  <c r="AJ2626" i="20" s="1"/>
  <c r="AN2626" i="20"/>
  <c r="AN2627" i="20"/>
  <c r="AH2627" i="20"/>
  <c r="AI2627" i="20"/>
  <c r="AC2628" i="20"/>
  <c r="AM2628" i="20" s="1"/>
  <c r="AA2628" i="20"/>
  <c r="Y2628" i="20"/>
  <c r="AI2628" i="20" s="1"/>
  <c r="X2628" i="20"/>
  <c r="AB2628" i="20"/>
  <c r="AL2628" i="20" s="1"/>
  <c r="AH2628" i="20"/>
  <c r="Z2630" i="20"/>
  <c r="AJ2630" i="20" s="1"/>
  <c r="AN2630" i="20"/>
  <c r="AN2631" i="20"/>
  <c r="AH2631" i="20"/>
  <c r="AI2631" i="20"/>
  <c r="AC2632" i="20"/>
  <c r="AM2632" i="20" s="1"/>
  <c r="AA2632" i="20"/>
  <c r="AK2632" i="20" s="1"/>
  <c r="Y2632" i="20"/>
  <c r="X2632" i="20"/>
  <c r="AB2632" i="20"/>
  <c r="AL2632" i="20" s="1"/>
  <c r="AH2632" i="20"/>
  <c r="Z2634" i="20"/>
  <c r="AJ2634" i="20" s="1"/>
  <c r="AN2634" i="20"/>
  <c r="AN2635" i="20"/>
  <c r="AH2635" i="20"/>
  <c r="AM2635" i="20"/>
  <c r="AC2636" i="20"/>
  <c r="AA2636" i="20"/>
  <c r="AK2636" i="20" s="1"/>
  <c r="Y2636" i="20"/>
  <c r="AI2636" i="20" s="1"/>
  <c r="X2636" i="20"/>
  <c r="AB2636" i="20"/>
  <c r="AL2636" i="20" s="1"/>
  <c r="AH2636" i="20"/>
  <c r="Z2638" i="20"/>
  <c r="AJ2638" i="20" s="1"/>
  <c r="AN2638" i="20"/>
  <c r="AN2639" i="20"/>
  <c r="AH2639" i="20"/>
  <c r="AI2639" i="20"/>
  <c r="AC2640" i="20"/>
  <c r="AA2640" i="20"/>
  <c r="AK2640" i="20" s="1"/>
  <c r="Y2640" i="20"/>
  <c r="X2640" i="20"/>
  <c r="AB2640" i="20"/>
  <c r="AL2640" i="20" s="1"/>
  <c r="AH2640" i="20"/>
  <c r="Z2642" i="20"/>
  <c r="AJ2642" i="20" s="1"/>
  <c r="AN2642" i="20"/>
  <c r="AN2643" i="20"/>
  <c r="AH2643" i="20"/>
  <c r="AI2643" i="20"/>
  <c r="AM2643" i="20"/>
  <c r="AC2644" i="20"/>
  <c r="AA2644" i="20"/>
  <c r="Y2644" i="20"/>
  <c r="AI2644" i="20" s="1"/>
  <c r="X2644" i="20"/>
  <c r="AB2644" i="20"/>
  <c r="AL2644" i="20" s="1"/>
  <c r="AH2644" i="20"/>
  <c r="Z2646" i="20"/>
  <c r="AJ2646" i="20" s="1"/>
  <c r="AN2646" i="20"/>
  <c r="AN2647" i="20"/>
  <c r="AH2647" i="20"/>
  <c r="AI2647" i="20"/>
  <c r="AC2648" i="20"/>
  <c r="AM2648" i="20" s="1"/>
  <c r="AA2648" i="20"/>
  <c r="AK2648" i="20" s="1"/>
  <c r="Y2648" i="20"/>
  <c r="AI2648" i="20" s="1"/>
  <c r="X2648" i="20"/>
  <c r="AB2648" i="20"/>
  <c r="AL2648" i="20" s="1"/>
  <c r="AH2648" i="20"/>
  <c r="Z2650" i="20"/>
  <c r="AJ2650" i="20" s="1"/>
  <c r="AN2650" i="20"/>
  <c r="AN2651" i="20"/>
  <c r="AH2651" i="20"/>
  <c r="AM2651" i="20"/>
  <c r="AC2652" i="20"/>
  <c r="AA2652" i="20"/>
  <c r="AK2652" i="20" s="1"/>
  <c r="Y2652" i="20"/>
  <c r="X2652" i="20"/>
  <c r="AB2652" i="20"/>
  <c r="AL2652" i="20" s="1"/>
  <c r="AH2652" i="20"/>
  <c r="Z2654" i="20"/>
  <c r="AJ2654" i="20" s="1"/>
  <c r="AN2654" i="20"/>
  <c r="AN2655" i="20"/>
  <c r="AH2655" i="20"/>
  <c r="AC2656" i="20"/>
  <c r="AA2656" i="20"/>
  <c r="Y2656" i="20"/>
  <c r="AI2656" i="20" s="1"/>
  <c r="X2656" i="20"/>
  <c r="AB2656" i="20"/>
  <c r="AL2656" i="20" s="1"/>
  <c r="AH2656" i="20"/>
  <c r="Z2658" i="20"/>
  <c r="AJ2658" i="20" s="1"/>
  <c r="AN2658" i="20"/>
  <c r="AN2659" i="20"/>
  <c r="AH2659" i="20"/>
  <c r="AI2659" i="20"/>
  <c r="AC2660" i="20"/>
  <c r="AM2660" i="20" s="1"/>
  <c r="AA2660" i="20"/>
  <c r="Y2660" i="20"/>
  <c r="AI2660" i="20" s="1"/>
  <c r="X2660" i="20"/>
  <c r="AB2660" i="20"/>
  <c r="AL2660" i="20" s="1"/>
  <c r="AH2660" i="20"/>
  <c r="Z2662" i="20"/>
  <c r="AJ2662" i="20" s="1"/>
  <c r="AN2662" i="20"/>
  <c r="AN2663" i="20"/>
  <c r="AH2663" i="20"/>
  <c r="AI2663" i="20"/>
  <c r="AC2664" i="20"/>
  <c r="AA2664" i="20"/>
  <c r="AK2664" i="20" s="1"/>
  <c r="Y2664" i="20"/>
  <c r="X2664" i="20"/>
  <c r="AB2664" i="20"/>
  <c r="AH2666" i="20"/>
  <c r="AK2005" i="20"/>
  <c r="X2006" i="20"/>
  <c r="Z2006" i="20"/>
  <c r="AJ2006" i="20" s="1"/>
  <c r="AB2006" i="20"/>
  <c r="AL2006" i="20" s="1"/>
  <c r="AD2006" i="20"/>
  <c r="AN2006" i="20" s="1"/>
  <c r="X2008" i="20"/>
  <c r="Z2008" i="20"/>
  <c r="AJ2008" i="20" s="1"/>
  <c r="AB2008" i="20"/>
  <c r="AL2008" i="20" s="1"/>
  <c r="AD2008" i="20"/>
  <c r="AN2008" i="20" s="1"/>
  <c r="AK2009" i="20"/>
  <c r="X2010" i="20"/>
  <c r="Z2010" i="20"/>
  <c r="AJ2010" i="20" s="1"/>
  <c r="AB2010" i="20"/>
  <c r="AL2010" i="20" s="1"/>
  <c r="AD2010" i="20"/>
  <c r="AN2010" i="20" s="1"/>
  <c r="X2012" i="20"/>
  <c r="Z2012" i="20"/>
  <c r="AJ2012" i="20" s="1"/>
  <c r="AB2012" i="20"/>
  <c r="AL2012" i="20" s="1"/>
  <c r="AD2012" i="20"/>
  <c r="AN2012" i="20" s="1"/>
  <c r="AM2013" i="20"/>
  <c r="X2014" i="20"/>
  <c r="Z2014" i="20"/>
  <c r="AJ2014" i="20" s="1"/>
  <c r="AB2014" i="20"/>
  <c r="AL2014" i="20" s="1"/>
  <c r="AD2014" i="20"/>
  <c r="AN2014" i="20" s="1"/>
  <c r="AM2015" i="20"/>
  <c r="X2016" i="20"/>
  <c r="Z2016" i="20"/>
  <c r="AJ2016" i="20" s="1"/>
  <c r="AB2016" i="20"/>
  <c r="AL2016" i="20" s="1"/>
  <c r="AD2016" i="20"/>
  <c r="AN2016" i="20" s="1"/>
  <c r="X2018" i="20"/>
  <c r="Z2018" i="20"/>
  <c r="AJ2018" i="20" s="1"/>
  <c r="AB2018" i="20"/>
  <c r="AL2018" i="20" s="1"/>
  <c r="AD2018" i="20"/>
  <c r="AN2018" i="20" s="1"/>
  <c r="X2020" i="20"/>
  <c r="Z2020" i="20"/>
  <c r="AJ2020" i="20" s="1"/>
  <c r="AB2020" i="20"/>
  <c r="AL2020" i="20" s="1"/>
  <c r="AD2020" i="20"/>
  <c r="AN2020" i="20" s="1"/>
  <c r="AI2021" i="20"/>
  <c r="X2022" i="20"/>
  <c r="Z2022" i="20"/>
  <c r="AJ2022" i="20" s="1"/>
  <c r="AB2022" i="20"/>
  <c r="AL2022" i="20" s="1"/>
  <c r="AD2022" i="20"/>
  <c r="AN2022" i="20" s="1"/>
  <c r="X2024" i="20"/>
  <c r="Z2024" i="20"/>
  <c r="AJ2024" i="20" s="1"/>
  <c r="AB2024" i="20"/>
  <c r="AL2024" i="20" s="1"/>
  <c r="AD2024" i="20"/>
  <c r="AN2024" i="20" s="1"/>
  <c r="AI2025" i="20"/>
  <c r="AK2025" i="20"/>
  <c r="AM2025" i="20"/>
  <c r="X2026" i="20"/>
  <c r="Z2026" i="20"/>
  <c r="AJ2026" i="20" s="1"/>
  <c r="AB2026" i="20"/>
  <c r="AL2026" i="20" s="1"/>
  <c r="AD2026" i="20"/>
  <c r="AN2026" i="20" s="1"/>
  <c r="X2028" i="20"/>
  <c r="Z2028" i="20"/>
  <c r="AJ2028" i="20" s="1"/>
  <c r="AB2028" i="20"/>
  <c r="AL2028" i="20" s="1"/>
  <c r="AD2028" i="20"/>
  <c r="AN2028" i="20" s="1"/>
  <c r="X2030" i="20"/>
  <c r="Z2030" i="20"/>
  <c r="AJ2030" i="20" s="1"/>
  <c r="AB2030" i="20"/>
  <c r="AL2030" i="20" s="1"/>
  <c r="AD2030" i="20"/>
  <c r="AN2030" i="20" s="1"/>
  <c r="AM2031" i="20"/>
  <c r="X2032" i="20"/>
  <c r="Z2032" i="20"/>
  <c r="AJ2032" i="20" s="1"/>
  <c r="AB2032" i="20"/>
  <c r="AL2032" i="20" s="1"/>
  <c r="AD2032" i="20"/>
  <c r="AN2032" i="20" s="1"/>
  <c r="AM2033" i="20"/>
  <c r="X2034" i="20"/>
  <c r="Z2034" i="20"/>
  <c r="AJ2034" i="20" s="1"/>
  <c r="AB2034" i="20"/>
  <c r="AL2034" i="20" s="1"/>
  <c r="AD2034" i="20"/>
  <c r="AN2034" i="20" s="1"/>
  <c r="AK2035" i="20"/>
  <c r="X2036" i="20"/>
  <c r="Z2036" i="20"/>
  <c r="AJ2036" i="20" s="1"/>
  <c r="AB2036" i="20"/>
  <c r="AL2036" i="20" s="1"/>
  <c r="AD2036" i="20"/>
  <c r="AN2036" i="20" s="1"/>
  <c r="X2038" i="20"/>
  <c r="Z2038" i="20"/>
  <c r="AJ2038" i="20" s="1"/>
  <c r="AB2038" i="20"/>
  <c r="AL2038" i="20" s="1"/>
  <c r="AD2038" i="20"/>
  <c r="AN2038" i="20" s="1"/>
  <c r="X2040" i="20"/>
  <c r="Z2040" i="20"/>
  <c r="AJ2040" i="20" s="1"/>
  <c r="AB2040" i="20"/>
  <c r="AL2040" i="20" s="1"/>
  <c r="AD2040" i="20"/>
  <c r="AN2040" i="20" s="1"/>
  <c r="AI2041" i="20"/>
  <c r="AK2041" i="20"/>
  <c r="X2042" i="20"/>
  <c r="Z2042" i="20"/>
  <c r="AJ2042" i="20" s="1"/>
  <c r="AB2042" i="20"/>
  <c r="AL2042" i="20" s="1"/>
  <c r="AD2042" i="20"/>
  <c r="AN2042" i="20" s="1"/>
  <c r="X2044" i="20"/>
  <c r="Z2044" i="20"/>
  <c r="AJ2044" i="20" s="1"/>
  <c r="AB2044" i="20"/>
  <c r="AL2044" i="20" s="1"/>
  <c r="AD2044" i="20"/>
  <c r="AN2044" i="20" s="1"/>
  <c r="AM2045" i="20"/>
  <c r="X2046" i="20"/>
  <c r="Z2046" i="20"/>
  <c r="AJ2046" i="20" s="1"/>
  <c r="AB2046" i="20"/>
  <c r="AL2046" i="20" s="1"/>
  <c r="AD2046" i="20"/>
  <c r="AN2046" i="20" s="1"/>
  <c r="AM2047" i="20"/>
  <c r="X2048" i="20"/>
  <c r="Z2048" i="20"/>
  <c r="AJ2048" i="20" s="1"/>
  <c r="AB2048" i="20"/>
  <c r="AL2048" i="20" s="1"/>
  <c r="AD2048" i="20"/>
  <c r="AN2048" i="20" s="1"/>
  <c r="X2050" i="20"/>
  <c r="Z2050" i="20"/>
  <c r="AJ2050" i="20" s="1"/>
  <c r="AB2050" i="20"/>
  <c r="AL2050" i="20" s="1"/>
  <c r="AD2050" i="20"/>
  <c r="AN2050" i="20" s="1"/>
  <c r="AK2051" i="20"/>
  <c r="X2052" i="20"/>
  <c r="Z2052" i="20"/>
  <c r="AJ2052" i="20" s="1"/>
  <c r="AB2052" i="20"/>
  <c r="AL2052" i="20" s="1"/>
  <c r="AD2052" i="20"/>
  <c r="AN2052" i="20" s="1"/>
  <c r="AI2053" i="20"/>
  <c r="AK2053" i="20"/>
  <c r="X2054" i="20"/>
  <c r="Z2054" i="20"/>
  <c r="AJ2054" i="20" s="1"/>
  <c r="AB2054" i="20"/>
  <c r="AL2054" i="20" s="1"/>
  <c r="AD2054" i="20"/>
  <c r="AN2054" i="20" s="1"/>
  <c r="X2056" i="20"/>
  <c r="Z2056" i="20"/>
  <c r="AJ2056" i="20" s="1"/>
  <c r="AB2056" i="20"/>
  <c r="AL2056" i="20" s="1"/>
  <c r="AD2056" i="20"/>
  <c r="AN2056" i="20" s="1"/>
  <c r="AI2057" i="20"/>
  <c r="AK2057" i="20"/>
  <c r="X2058" i="20"/>
  <c r="Z2058" i="20"/>
  <c r="AJ2058" i="20" s="1"/>
  <c r="AB2058" i="20"/>
  <c r="AL2058" i="20" s="1"/>
  <c r="AD2058" i="20"/>
  <c r="AN2058" i="20" s="1"/>
  <c r="X2060" i="20"/>
  <c r="Z2060" i="20"/>
  <c r="AJ2060" i="20" s="1"/>
  <c r="AB2060" i="20"/>
  <c r="AL2060" i="20" s="1"/>
  <c r="AD2060" i="20"/>
  <c r="AN2060" i="20" s="1"/>
  <c r="X2062" i="20"/>
  <c r="Z2062" i="20"/>
  <c r="AJ2062" i="20" s="1"/>
  <c r="AB2062" i="20"/>
  <c r="AL2062" i="20" s="1"/>
  <c r="AD2062" i="20"/>
  <c r="AN2062" i="20" s="1"/>
  <c r="AK2063" i="20"/>
  <c r="AM2063" i="20"/>
  <c r="X2064" i="20"/>
  <c r="Z2064" i="20"/>
  <c r="AJ2064" i="20" s="1"/>
  <c r="AB2064" i="20"/>
  <c r="AL2064" i="20" s="1"/>
  <c r="AD2064" i="20"/>
  <c r="AN2064" i="20" s="1"/>
  <c r="X2066" i="20"/>
  <c r="Z2066" i="20"/>
  <c r="AJ2066" i="20" s="1"/>
  <c r="AB2066" i="20"/>
  <c r="AL2066" i="20" s="1"/>
  <c r="AD2066" i="20"/>
  <c r="AN2066" i="20" s="1"/>
  <c r="AK2067" i="20"/>
  <c r="X2068" i="20"/>
  <c r="Z2068" i="20"/>
  <c r="AJ2068" i="20" s="1"/>
  <c r="AB2068" i="20"/>
  <c r="AL2068" i="20" s="1"/>
  <c r="AD2068" i="20"/>
  <c r="AN2068" i="20" s="1"/>
  <c r="AK2069" i="20"/>
  <c r="X2070" i="20"/>
  <c r="Z2070" i="20"/>
  <c r="AJ2070" i="20" s="1"/>
  <c r="AB2070" i="20"/>
  <c r="AL2070" i="20" s="1"/>
  <c r="AD2070" i="20"/>
  <c r="AN2070" i="20" s="1"/>
  <c r="X2072" i="20"/>
  <c r="Z2072" i="20"/>
  <c r="AJ2072" i="20" s="1"/>
  <c r="AB2072" i="20"/>
  <c r="AL2072" i="20" s="1"/>
  <c r="AD2072" i="20"/>
  <c r="AN2072" i="20" s="1"/>
  <c r="AI2073" i="20"/>
  <c r="AK2073" i="20"/>
  <c r="X2074" i="20"/>
  <c r="Z2074" i="20"/>
  <c r="AJ2074" i="20" s="1"/>
  <c r="AB2074" i="20"/>
  <c r="AL2074" i="20" s="1"/>
  <c r="AD2074" i="20"/>
  <c r="AN2074" i="20" s="1"/>
  <c r="X2076" i="20"/>
  <c r="Z2076" i="20"/>
  <c r="AJ2076" i="20" s="1"/>
  <c r="AB2076" i="20"/>
  <c r="AL2076" i="20" s="1"/>
  <c r="AD2076" i="20"/>
  <c r="AN2076" i="20" s="1"/>
  <c r="AM2077" i="20"/>
  <c r="X2078" i="20"/>
  <c r="Z2078" i="20"/>
  <c r="AJ2078" i="20" s="1"/>
  <c r="AB2078" i="20"/>
  <c r="AL2078" i="20" s="1"/>
  <c r="AD2078" i="20"/>
  <c r="AN2078" i="20" s="1"/>
  <c r="AM2079" i="20"/>
  <c r="X2080" i="20"/>
  <c r="Z2080" i="20"/>
  <c r="AJ2080" i="20" s="1"/>
  <c r="AB2080" i="20"/>
  <c r="AL2080" i="20" s="1"/>
  <c r="AD2080" i="20"/>
  <c r="AN2080" i="20" s="1"/>
  <c r="X2082" i="20"/>
  <c r="Z2082" i="20"/>
  <c r="AJ2082" i="20" s="1"/>
  <c r="AB2082" i="20"/>
  <c r="AL2082" i="20" s="1"/>
  <c r="AD2082" i="20"/>
  <c r="AN2082" i="20" s="1"/>
  <c r="AK2083" i="20"/>
  <c r="X2084" i="20"/>
  <c r="Z2084" i="20"/>
  <c r="AJ2084" i="20" s="1"/>
  <c r="AB2084" i="20"/>
  <c r="AL2084" i="20" s="1"/>
  <c r="AD2084" i="20"/>
  <c r="AN2084" i="20" s="1"/>
  <c r="AI2085" i="20"/>
  <c r="X2086" i="20"/>
  <c r="Z2086" i="20"/>
  <c r="AJ2086" i="20" s="1"/>
  <c r="AB2086" i="20"/>
  <c r="AL2086" i="20" s="1"/>
  <c r="AD2086" i="20"/>
  <c r="AN2086" i="20" s="1"/>
  <c r="AK2087" i="20"/>
  <c r="X2088" i="20"/>
  <c r="Z2088" i="20"/>
  <c r="AJ2088" i="20" s="1"/>
  <c r="AB2088" i="20"/>
  <c r="AL2088" i="20" s="1"/>
  <c r="AD2088" i="20"/>
  <c r="AN2088" i="20" s="1"/>
  <c r="AI2089" i="20"/>
  <c r="AK2089" i="20"/>
  <c r="AM2089" i="20"/>
  <c r="X2090" i="20"/>
  <c r="Z2090" i="20"/>
  <c r="AJ2090" i="20" s="1"/>
  <c r="AB2090" i="20"/>
  <c r="AL2090" i="20" s="1"/>
  <c r="AD2090" i="20"/>
  <c r="AN2090" i="20" s="1"/>
  <c r="X2092" i="20"/>
  <c r="Z2092" i="20"/>
  <c r="AJ2092" i="20" s="1"/>
  <c r="AB2092" i="20"/>
  <c r="AL2092" i="20" s="1"/>
  <c r="AD2092" i="20"/>
  <c r="AN2092" i="20" s="1"/>
  <c r="AK2093" i="20"/>
  <c r="X2094" i="20"/>
  <c r="Z2094" i="20"/>
  <c r="AJ2094" i="20" s="1"/>
  <c r="AB2094" i="20"/>
  <c r="AL2094" i="20" s="1"/>
  <c r="AD2094" i="20"/>
  <c r="AN2094" i="20" s="1"/>
  <c r="AM2095" i="20"/>
  <c r="X2096" i="20"/>
  <c r="Z2096" i="20"/>
  <c r="AJ2096" i="20" s="1"/>
  <c r="AB2096" i="20"/>
  <c r="AL2096" i="20" s="1"/>
  <c r="AD2096" i="20"/>
  <c r="AN2096" i="20" s="1"/>
  <c r="X2098" i="20"/>
  <c r="Z2098" i="20"/>
  <c r="AJ2098" i="20" s="1"/>
  <c r="AB2098" i="20"/>
  <c r="AL2098" i="20" s="1"/>
  <c r="AD2098" i="20"/>
  <c r="AN2098" i="20" s="1"/>
  <c r="AK2099" i="20"/>
  <c r="X2100" i="20"/>
  <c r="Z2100" i="20"/>
  <c r="AJ2100" i="20" s="1"/>
  <c r="AB2100" i="20"/>
  <c r="AL2100" i="20" s="1"/>
  <c r="AD2100" i="20"/>
  <c r="AN2100" i="20" s="1"/>
  <c r="AI2101" i="20"/>
  <c r="AK2101" i="20"/>
  <c r="X2102" i="20"/>
  <c r="Z2102" i="20"/>
  <c r="AJ2102" i="20" s="1"/>
  <c r="AB2102" i="20"/>
  <c r="AL2102" i="20" s="1"/>
  <c r="AD2102" i="20"/>
  <c r="AN2102" i="20" s="1"/>
  <c r="AM2103" i="20"/>
  <c r="X2104" i="20"/>
  <c r="Z2104" i="20"/>
  <c r="AJ2104" i="20" s="1"/>
  <c r="AB2104" i="20"/>
  <c r="AL2104" i="20" s="1"/>
  <c r="AD2104" i="20"/>
  <c r="AN2104" i="20" s="1"/>
  <c r="AK2105" i="20"/>
  <c r="X2106" i="20"/>
  <c r="Z2106" i="20"/>
  <c r="AJ2106" i="20" s="1"/>
  <c r="AB2106" i="20"/>
  <c r="AL2106" i="20" s="1"/>
  <c r="AD2106" i="20"/>
  <c r="AN2106" i="20" s="1"/>
  <c r="AI2107" i="20"/>
  <c r="AK2107" i="20"/>
  <c r="X2108" i="20"/>
  <c r="Z2108" i="20"/>
  <c r="AJ2108" i="20" s="1"/>
  <c r="AB2108" i="20"/>
  <c r="AL2108" i="20" s="1"/>
  <c r="AD2108" i="20"/>
  <c r="AN2108" i="20" s="1"/>
  <c r="X2110" i="20"/>
  <c r="Z2110" i="20"/>
  <c r="AJ2110" i="20" s="1"/>
  <c r="AB2110" i="20"/>
  <c r="AL2110" i="20" s="1"/>
  <c r="AD2110" i="20"/>
  <c r="AN2110" i="20" s="1"/>
  <c r="AK2111" i="20"/>
  <c r="X2112" i="20"/>
  <c r="Z2112" i="20"/>
  <c r="AJ2112" i="20" s="1"/>
  <c r="AB2112" i="20"/>
  <c r="AL2112" i="20" s="1"/>
  <c r="AD2112" i="20"/>
  <c r="AN2112" i="20" s="1"/>
  <c r="AK2113" i="20"/>
  <c r="AM2113" i="20"/>
  <c r="X2114" i="20"/>
  <c r="Z2114" i="20"/>
  <c r="AJ2114" i="20" s="1"/>
  <c r="AB2114" i="20"/>
  <c r="AL2114" i="20" s="1"/>
  <c r="AD2114" i="20"/>
  <c r="AN2114" i="20" s="1"/>
  <c r="AI2115" i="20"/>
  <c r="X2116" i="20"/>
  <c r="Z2116" i="20"/>
  <c r="AJ2116" i="20" s="1"/>
  <c r="AB2116" i="20"/>
  <c r="AL2116" i="20" s="1"/>
  <c r="AD2116" i="20"/>
  <c r="AN2116" i="20" s="1"/>
  <c r="X2118" i="20"/>
  <c r="Z2118" i="20"/>
  <c r="AJ2118" i="20" s="1"/>
  <c r="AB2118" i="20"/>
  <c r="AL2118" i="20" s="1"/>
  <c r="AD2118" i="20"/>
  <c r="AN2118" i="20" s="1"/>
  <c r="AK2119" i="20"/>
  <c r="AM2119" i="20"/>
  <c r="X2120" i="20"/>
  <c r="Z2120" i="20"/>
  <c r="AJ2120" i="20" s="1"/>
  <c r="AB2120" i="20"/>
  <c r="AL2120" i="20" s="1"/>
  <c r="AD2120" i="20"/>
  <c r="AN2120" i="20" s="1"/>
  <c r="X2122" i="20"/>
  <c r="Z2122" i="20"/>
  <c r="AJ2122" i="20" s="1"/>
  <c r="AB2122" i="20"/>
  <c r="AL2122" i="20" s="1"/>
  <c r="AD2122" i="20"/>
  <c r="AN2122" i="20" s="1"/>
  <c r="X2124" i="20"/>
  <c r="Z2124" i="20"/>
  <c r="AJ2124" i="20" s="1"/>
  <c r="AB2124" i="20"/>
  <c r="AL2124" i="20" s="1"/>
  <c r="AD2124" i="20"/>
  <c r="AN2124" i="20" s="1"/>
  <c r="AI2125" i="20"/>
  <c r="AK2125" i="20"/>
  <c r="X2126" i="20"/>
  <c r="Z2126" i="20"/>
  <c r="AJ2126" i="20" s="1"/>
  <c r="AB2126" i="20"/>
  <c r="AL2126" i="20" s="1"/>
  <c r="AD2126" i="20"/>
  <c r="AN2126" i="20" s="1"/>
  <c r="X2128" i="20"/>
  <c r="Z2128" i="20"/>
  <c r="AJ2128" i="20" s="1"/>
  <c r="AB2128" i="20"/>
  <c r="AL2128" i="20" s="1"/>
  <c r="AD2128" i="20"/>
  <c r="AN2128" i="20" s="1"/>
  <c r="AM2129" i="20"/>
  <c r="X2130" i="20"/>
  <c r="Z2130" i="20"/>
  <c r="AJ2130" i="20" s="1"/>
  <c r="AB2130" i="20"/>
  <c r="AL2130" i="20" s="1"/>
  <c r="AD2130" i="20"/>
  <c r="AN2130" i="20" s="1"/>
  <c r="X2132" i="20"/>
  <c r="Z2132" i="20"/>
  <c r="AJ2132" i="20" s="1"/>
  <c r="AB2132" i="20"/>
  <c r="AL2132" i="20" s="1"/>
  <c r="AD2132" i="20"/>
  <c r="AN2132" i="20" s="1"/>
  <c r="X2134" i="20"/>
  <c r="Z2134" i="20"/>
  <c r="AJ2134" i="20" s="1"/>
  <c r="AB2134" i="20"/>
  <c r="AL2134" i="20" s="1"/>
  <c r="AD2134" i="20"/>
  <c r="AN2134" i="20" s="1"/>
  <c r="AK2135" i="20"/>
  <c r="AM2135" i="20"/>
  <c r="X2136" i="20"/>
  <c r="Z2136" i="20"/>
  <c r="AJ2136" i="20" s="1"/>
  <c r="AB2136" i="20"/>
  <c r="AL2136" i="20" s="1"/>
  <c r="AD2136" i="20"/>
  <c r="AN2136" i="20" s="1"/>
  <c r="AK2137" i="20"/>
  <c r="X2138" i="20"/>
  <c r="Z2138" i="20"/>
  <c r="AJ2138" i="20" s="1"/>
  <c r="AB2138" i="20"/>
  <c r="AL2138" i="20" s="1"/>
  <c r="AD2138" i="20"/>
  <c r="AN2138" i="20" s="1"/>
  <c r="X2140" i="20"/>
  <c r="Z2140" i="20"/>
  <c r="AJ2140" i="20" s="1"/>
  <c r="AB2140" i="20"/>
  <c r="AL2140" i="20" s="1"/>
  <c r="AD2140" i="20"/>
  <c r="AN2140" i="20" s="1"/>
  <c r="AK2141" i="20"/>
  <c r="X2142" i="20"/>
  <c r="Z2142" i="20"/>
  <c r="AJ2142" i="20" s="1"/>
  <c r="AB2142" i="20"/>
  <c r="AL2142" i="20" s="1"/>
  <c r="AD2142" i="20"/>
  <c r="AN2142" i="20" s="1"/>
  <c r="X2144" i="20"/>
  <c r="Z2144" i="20"/>
  <c r="AJ2144" i="20" s="1"/>
  <c r="AB2144" i="20"/>
  <c r="AL2144" i="20" s="1"/>
  <c r="AD2144" i="20"/>
  <c r="AN2144" i="20" s="1"/>
  <c r="AM2145" i="20"/>
  <c r="X2146" i="20"/>
  <c r="Z2146" i="20"/>
  <c r="AJ2146" i="20" s="1"/>
  <c r="AB2146" i="20"/>
  <c r="AL2146" i="20" s="1"/>
  <c r="AD2146" i="20"/>
  <c r="AN2146" i="20" s="1"/>
  <c r="AI2147" i="20"/>
  <c r="X2148" i="20"/>
  <c r="Z2148" i="20"/>
  <c r="AJ2148" i="20" s="1"/>
  <c r="AB2148" i="20"/>
  <c r="AL2148" i="20" s="1"/>
  <c r="AD2148" i="20"/>
  <c r="AN2148" i="20" s="1"/>
  <c r="X2150" i="20"/>
  <c r="Z2150" i="20"/>
  <c r="AJ2150" i="20" s="1"/>
  <c r="AB2150" i="20"/>
  <c r="AL2150" i="20" s="1"/>
  <c r="AD2150" i="20"/>
  <c r="AN2150" i="20" s="1"/>
  <c r="AI2151" i="20"/>
  <c r="AM2151" i="20"/>
  <c r="X2152" i="20"/>
  <c r="Z2152" i="20"/>
  <c r="AJ2152" i="20" s="1"/>
  <c r="AB2152" i="20"/>
  <c r="AL2152" i="20" s="1"/>
  <c r="AD2152" i="20"/>
  <c r="AN2152" i="20" s="1"/>
  <c r="X2154" i="20"/>
  <c r="Z2154" i="20"/>
  <c r="AJ2154" i="20" s="1"/>
  <c r="AB2154" i="20"/>
  <c r="AL2154" i="20" s="1"/>
  <c r="AD2154" i="20"/>
  <c r="AN2154" i="20" s="1"/>
  <c r="X2156" i="20"/>
  <c r="Z2156" i="20"/>
  <c r="AJ2156" i="20" s="1"/>
  <c r="AB2156" i="20"/>
  <c r="AL2156" i="20" s="1"/>
  <c r="AD2156" i="20"/>
  <c r="AN2156" i="20" s="1"/>
  <c r="AI2157" i="20"/>
  <c r="X2158" i="20"/>
  <c r="Z2158" i="20"/>
  <c r="AJ2158" i="20" s="1"/>
  <c r="AB2158" i="20"/>
  <c r="AL2158" i="20" s="1"/>
  <c r="AD2158" i="20"/>
  <c r="AN2158" i="20" s="1"/>
  <c r="AM2159" i="20"/>
  <c r="X2160" i="20"/>
  <c r="Z2160" i="20"/>
  <c r="AJ2160" i="20" s="1"/>
  <c r="AB2160" i="20"/>
  <c r="AL2160" i="20" s="1"/>
  <c r="AD2160" i="20"/>
  <c r="AN2160" i="20" s="1"/>
  <c r="X2162" i="20"/>
  <c r="Z2162" i="20"/>
  <c r="AJ2162" i="20" s="1"/>
  <c r="AB2162" i="20"/>
  <c r="AL2162" i="20" s="1"/>
  <c r="AD2162" i="20"/>
  <c r="AN2162" i="20" s="1"/>
  <c r="AK2163" i="20"/>
  <c r="X2164" i="20"/>
  <c r="Z2164" i="20"/>
  <c r="AJ2164" i="20" s="1"/>
  <c r="AB2164" i="20"/>
  <c r="AL2164" i="20" s="1"/>
  <c r="AD2164" i="20"/>
  <c r="AN2164" i="20" s="1"/>
  <c r="X2166" i="20"/>
  <c r="Z2166" i="20"/>
  <c r="AJ2166" i="20" s="1"/>
  <c r="AB2166" i="20"/>
  <c r="AL2166" i="20" s="1"/>
  <c r="AD2166" i="20"/>
  <c r="AN2166" i="20" s="1"/>
  <c r="AK2167" i="20"/>
  <c r="AM2167" i="20"/>
  <c r="X2168" i="20"/>
  <c r="Z2168" i="20"/>
  <c r="AJ2168" i="20" s="1"/>
  <c r="AB2168" i="20"/>
  <c r="AL2168" i="20" s="1"/>
  <c r="AD2168" i="20"/>
  <c r="AN2168" i="20" s="1"/>
  <c r="X2170" i="20"/>
  <c r="Z2170" i="20"/>
  <c r="AJ2170" i="20" s="1"/>
  <c r="AB2170" i="20"/>
  <c r="AL2170" i="20" s="1"/>
  <c r="AD2170" i="20"/>
  <c r="AN2170" i="20" s="1"/>
  <c r="X2172" i="20"/>
  <c r="Z2172" i="20"/>
  <c r="AJ2172" i="20" s="1"/>
  <c r="AB2172" i="20"/>
  <c r="AL2172" i="20" s="1"/>
  <c r="AD2172" i="20"/>
  <c r="AN2172" i="20" s="1"/>
  <c r="AI2173" i="20"/>
  <c r="X2174" i="20"/>
  <c r="Z2174" i="20"/>
  <c r="AJ2174" i="20" s="1"/>
  <c r="AB2174" i="20"/>
  <c r="AL2174" i="20" s="1"/>
  <c r="AD2174" i="20"/>
  <c r="AN2174" i="20" s="1"/>
  <c r="AM2175" i="20"/>
  <c r="X2176" i="20"/>
  <c r="Z2176" i="20"/>
  <c r="AJ2176" i="20" s="1"/>
  <c r="AB2176" i="20"/>
  <c r="AL2176" i="20" s="1"/>
  <c r="AD2176" i="20"/>
  <c r="AN2176" i="20" s="1"/>
  <c r="X2178" i="20"/>
  <c r="Z2178" i="20"/>
  <c r="AJ2178" i="20" s="1"/>
  <c r="AB2178" i="20"/>
  <c r="AL2178" i="20" s="1"/>
  <c r="AD2178" i="20"/>
  <c r="AN2178" i="20" s="1"/>
  <c r="AK2179" i="20"/>
  <c r="X2180" i="20"/>
  <c r="Z2180" i="20"/>
  <c r="AJ2180" i="20" s="1"/>
  <c r="AB2180" i="20"/>
  <c r="AL2180" i="20" s="1"/>
  <c r="AD2180" i="20"/>
  <c r="AN2180" i="20" s="1"/>
  <c r="X2182" i="20"/>
  <c r="Z2182" i="20"/>
  <c r="AJ2182" i="20" s="1"/>
  <c r="AB2182" i="20"/>
  <c r="AL2182" i="20" s="1"/>
  <c r="AD2182" i="20"/>
  <c r="AN2182" i="20" s="1"/>
  <c r="AK2183" i="20"/>
  <c r="AM2183" i="20"/>
  <c r="X2184" i="20"/>
  <c r="Z2184" i="20"/>
  <c r="AJ2184" i="20" s="1"/>
  <c r="AB2184" i="20"/>
  <c r="AL2184" i="20" s="1"/>
  <c r="AI2185" i="20"/>
  <c r="X2186" i="20"/>
  <c r="Z2186" i="20"/>
  <c r="AJ2186" i="20" s="1"/>
  <c r="AB2186" i="20"/>
  <c r="AL2186" i="20" s="1"/>
  <c r="AD2186" i="20"/>
  <c r="AN2186" i="20" s="1"/>
  <c r="X2188" i="20"/>
  <c r="Z2188" i="20"/>
  <c r="AJ2188" i="20" s="1"/>
  <c r="AB2188" i="20"/>
  <c r="AL2188" i="20" s="1"/>
  <c r="AD2188" i="20"/>
  <c r="AN2188" i="20" s="1"/>
  <c r="X2190" i="20"/>
  <c r="Z2190" i="20"/>
  <c r="AJ2190" i="20" s="1"/>
  <c r="AB2190" i="20"/>
  <c r="AL2190" i="20" s="1"/>
  <c r="AD2190" i="20"/>
  <c r="AN2190" i="20" s="1"/>
  <c r="AI2191" i="20"/>
  <c r="X2192" i="20"/>
  <c r="Z2192" i="20"/>
  <c r="AJ2192" i="20" s="1"/>
  <c r="AB2192" i="20"/>
  <c r="AL2192" i="20" s="1"/>
  <c r="AD2192" i="20"/>
  <c r="AN2192" i="20" s="1"/>
  <c r="AK2193" i="20"/>
  <c r="AM2193" i="20"/>
  <c r="X2194" i="20"/>
  <c r="Z2194" i="20"/>
  <c r="AJ2194" i="20" s="1"/>
  <c r="AB2194" i="20"/>
  <c r="AL2194" i="20" s="1"/>
  <c r="AD2194" i="20"/>
  <c r="AN2194" i="20" s="1"/>
  <c r="AK2195" i="20"/>
  <c r="X2196" i="20"/>
  <c r="Z2196" i="20"/>
  <c r="AJ2196" i="20" s="1"/>
  <c r="AB2196" i="20"/>
  <c r="AL2196" i="20" s="1"/>
  <c r="AD2196" i="20"/>
  <c r="AN2196" i="20" s="1"/>
  <c r="AK2197" i="20"/>
  <c r="X2198" i="20"/>
  <c r="Z2198" i="20"/>
  <c r="AJ2198" i="20" s="1"/>
  <c r="AB2198" i="20"/>
  <c r="AL2198" i="20" s="1"/>
  <c r="AD2198" i="20"/>
  <c r="AN2198" i="20" s="1"/>
  <c r="X2200" i="20"/>
  <c r="Z2200" i="20"/>
  <c r="AJ2200" i="20" s="1"/>
  <c r="AB2200" i="20"/>
  <c r="AL2200" i="20" s="1"/>
  <c r="AD2200" i="20"/>
  <c r="AN2200" i="20" s="1"/>
  <c r="X2202" i="20"/>
  <c r="Z2202" i="20"/>
  <c r="AJ2202" i="20" s="1"/>
  <c r="AB2202" i="20"/>
  <c r="AL2202" i="20" s="1"/>
  <c r="AD2202" i="20"/>
  <c r="AN2202" i="20" s="1"/>
  <c r="X2204" i="20"/>
  <c r="Z2204" i="20"/>
  <c r="AJ2204" i="20" s="1"/>
  <c r="AB2204" i="20"/>
  <c r="AL2204" i="20" s="1"/>
  <c r="AD2204" i="20"/>
  <c r="AN2204" i="20" s="1"/>
  <c r="X2206" i="20"/>
  <c r="Z2206" i="20"/>
  <c r="AJ2206" i="20" s="1"/>
  <c r="AB2206" i="20"/>
  <c r="AL2206" i="20" s="1"/>
  <c r="AD2206" i="20"/>
  <c r="AN2206" i="20" s="1"/>
  <c r="AI2207" i="20"/>
  <c r="X2208" i="20"/>
  <c r="Z2208" i="20"/>
  <c r="AJ2208" i="20" s="1"/>
  <c r="AB2208" i="20"/>
  <c r="AL2208" i="20" s="1"/>
  <c r="AD2208" i="20"/>
  <c r="AN2208" i="20" s="1"/>
  <c r="AK2209" i="20"/>
  <c r="X2210" i="20"/>
  <c r="Z2210" i="20"/>
  <c r="AJ2210" i="20" s="1"/>
  <c r="AB2210" i="20"/>
  <c r="AL2210" i="20" s="1"/>
  <c r="AD2210" i="20"/>
  <c r="AN2210" i="20" s="1"/>
  <c r="AK2211" i="20"/>
  <c r="X2212" i="20"/>
  <c r="Z2212" i="20"/>
  <c r="AJ2212" i="20" s="1"/>
  <c r="AB2212" i="20"/>
  <c r="AL2212" i="20" s="1"/>
  <c r="AD2212" i="20"/>
  <c r="AN2212" i="20" s="1"/>
  <c r="AK2213" i="20"/>
  <c r="X2214" i="20"/>
  <c r="Z2214" i="20"/>
  <c r="AJ2214" i="20" s="1"/>
  <c r="AB2214" i="20"/>
  <c r="AL2214" i="20" s="1"/>
  <c r="AD2214" i="20"/>
  <c r="AN2214" i="20" s="1"/>
  <c r="X2216" i="20"/>
  <c r="Z2216" i="20"/>
  <c r="AJ2216" i="20" s="1"/>
  <c r="AB2216" i="20"/>
  <c r="AL2216" i="20" s="1"/>
  <c r="AD2216" i="20"/>
  <c r="AN2216" i="20" s="1"/>
  <c r="X2218" i="20"/>
  <c r="Z2218" i="20"/>
  <c r="AJ2218" i="20" s="1"/>
  <c r="AB2218" i="20"/>
  <c r="AL2218" i="20" s="1"/>
  <c r="AD2218" i="20"/>
  <c r="AN2218" i="20" s="1"/>
  <c r="X2220" i="20"/>
  <c r="Z2220" i="20"/>
  <c r="AJ2220" i="20" s="1"/>
  <c r="AB2220" i="20"/>
  <c r="AL2220" i="20" s="1"/>
  <c r="AD2220" i="20"/>
  <c r="AN2220" i="20" s="1"/>
  <c r="X2222" i="20"/>
  <c r="Z2222" i="20"/>
  <c r="AJ2222" i="20" s="1"/>
  <c r="AB2222" i="20"/>
  <c r="AL2222" i="20" s="1"/>
  <c r="AD2222" i="20"/>
  <c r="AN2222" i="20" s="1"/>
  <c r="AI2223" i="20"/>
  <c r="X2224" i="20"/>
  <c r="Z2224" i="20"/>
  <c r="AJ2224" i="20" s="1"/>
  <c r="AB2224" i="20"/>
  <c r="AL2224" i="20" s="1"/>
  <c r="AD2224" i="20"/>
  <c r="AN2224" i="20" s="1"/>
  <c r="AK2225" i="20"/>
  <c r="X2226" i="20"/>
  <c r="Z2226" i="20"/>
  <c r="AJ2226" i="20" s="1"/>
  <c r="AB2226" i="20"/>
  <c r="AL2226" i="20" s="1"/>
  <c r="AD2226" i="20"/>
  <c r="AN2226" i="20" s="1"/>
  <c r="AK2227" i="20"/>
  <c r="X2228" i="20"/>
  <c r="Z2228" i="20"/>
  <c r="AJ2228" i="20" s="1"/>
  <c r="AB2228" i="20"/>
  <c r="AL2228" i="20" s="1"/>
  <c r="AD2228" i="20"/>
  <c r="AN2228" i="20" s="1"/>
  <c r="AK2229" i="20"/>
  <c r="X2230" i="20"/>
  <c r="Z2230" i="20"/>
  <c r="AJ2230" i="20" s="1"/>
  <c r="AB2230" i="20"/>
  <c r="AL2230" i="20" s="1"/>
  <c r="AD2230" i="20"/>
  <c r="AN2230" i="20" s="1"/>
  <c r="AI2231" i="20"/>
  <c r="X2232" i="20"/>
  <c r="Z2232" i="20"/>
  <c r="AJ2232" i="20" s="1"/>
  <c r="AB2232" i="20"/>
  <c r="AL2232" i="20" s="1"/>
  <c r="AD2232" i="20"/>
  <c r="AN2232" i="20" s="1"/>
  <c r="X2234" i="20"/>
  <c r="Z2234" i="20"/>
  <c r="AJ2234" i="20" s="1"/>
  <c r="AB2234" i="20"/>
  <c r="AL2234" i="20" s="1"/>
  <c r="AD2234" i="20"/>
  <c r="AN2234" i="20" s="1"/>
  <c r="X2236" i="20"/>
  <c r="Z2236" i="20"/>
  <c r="AJ2236" i="20" s="1"/>
  <c r="AB2236" i="20"/>
  <c r="AL2236" i="20" s="1"/>
  <c r="AD2236" i="20"/>
  <c r="AN2236" i="20" s="1"/>
  <c r="AI2237" i="20"/>
  <c r="X2238" i="20"/>
  <c r="Z2238" i="20"/>
  <c r="AJ2238" i="20" s="1"/>
  <c r="AB2238" i="20"/>
  <c r="AL2238" i="20" s="1"/>
  <c r="AD2238" i="20"/>
  <c r="AN2238" i="20" s="1"/>
  <c r="AN2239" i="20"/>
  <c r="AH2239" i="20"/>
  <c r="AI2239" i="20"/>
  <c r="AC2240" i="20"/>
  <c r="AM2240" i="20" s="1"/>
  <c r="AA2240" i="20"/>
  <c r="AK2240" i="20" s="1"/>
  <c r="Y2240" i="20"/>
  <c r="AI2240" i="20" s="1"/>
  <c r="X2240" i="20"/>
  <c r="AB2240" i="20"/>
  <c r="AL2240" i="20" s="1"/>
  <c r="AJ2242" i="20"/>
  <c r="AN2243" i="20"/>
  <c r="AH2243" i="20"/>
  <c r="AI2243" i="20"/>
  <c r="AC2244" i="20"/>
  <c r="AM2244" i="20" s="1"/>
  <c r="AA2244" i="20"/>
  <c r="AK2244" i="20" s="1"/>
  <c r="Y2244" i="20"/>
  <c r="AI2244" i="20" s="1"/>
  <c r="X2244" i="20"/>
  <c r="AB2244" i="20"/>
  <c r="AL2244" i="20" s="1"/>
  <c r="AJ2246" i="20"/>
  <c r="AN2247" i="20"/>
  <c r="AH2247" i="20"/>
  <c r="AC2248" i="20"/>
  <c r="AM2248" i="20" s="1"/>
  <c r="AA2248" i="20"/>
  <c r="AK2248" i="20" s="1"/>
  <c r="Y2248" i="20"/>
  <c r="AI2248" i="20" s="1"/>
  <c r="X2248" i="20"/>
  <c r="AB2248" i="20"/>
  <c r="AL2248" i="20" s="1"/>
  <c r="AJ2250" i="20"/>
  <c r="AN2251" i="20"/>
  <c r="AH2251" i="20"/>
  <c r="AC2252" i="20"/>
  <c r="AM2252" i="20" s="1"/>
  <c r="AA2252" i="20"/>
  <c r="AK2252" i="20" s="1"/>
  <c r="Y2252" i="20"/>
  <c r="AI2252" i="20" s="1"/>
  <c r="X2252" i="20"/>
  <c r="AB2252" i="20"/>
  <c r="AL2252" i="20" s="1"/>
  <c r="AJ2254" i="20"/>
  <c r="AN2255" i="20"/>
  <c r="AH2255" i="20"/>
  <c r="AI2255" i="20"/>
  <c r="AC2256" i="20"/>
  <c r="AM2256" i="20" s="1"/>
  <c r="AA2256" i="20"/>
  <c r="AK2256" i="20" s="1"/>
  <c r="Y2256" i="20"/>
  <c r="AI2256" i="20" s="1"/>
  <c r="X2256" i="20"/>
  <c r="AB2256" i="20"/>
  <c r="AL2256" i="20" s="1"/>
  <c r="AJ2258" i="20"/>
  <c r="AN2259" i="20"/>
  <c r="AH2259" i="20"/>
  <c r="AC2260" i="20"/>
  <c r="AM2260" i="20" s="1"/>
  <c r="AA2260" i="20"/>
  <c r="AK2260" i="20" s="1"/>
  <c r="Y2260" i="20"/>
  <c r="AI2260" i="20" s="1"/>
  <c r="X2260" i="20"/>
  <c r="AB2260" i="20"/>
  <c r="AL2260" i="20" s="1"/>
  <c r="AJ2262" i="20"/>
  <c r="AN2263" i="20"/>
  <c r="AH2263" i="20"/>
  <c r="AI2263" i="20"/>
  <c r="AC2264" i="20"/>
  <c r="AM2264" i="20" s="1"/>
  <c r="AA2264" i="20"/>
  <c r="AK2264" i="20" s="1"/>
  <c r="Y2264" i="20"/>
  <c r="AI2264" i="20" s="1"/>
  <c r="X2264" i="20"/>
  <c r="AB2264" i="20"/>
  <c r="AL2264" i="20" s="1"/>
  <c r="AJ2266" i="20"/>
  <c r="AN2267" i="20"/>
  <c r="AH2267" i="20"/>
  <c r="AC2268" i="20"/>
  <c r="AM2268" i="20" s="1"/>
  <c r="AA2268" i="20"/>
  <c r="AK2268" i="20" s="1"/>
  <c r="Y2268" i="20"/>
  <c r="AI2268" i="20" s="1"/>
  <c r="X2268" i="20"/>
  <c r="AB2268" i="20"/>
  <c r="AL2268" i="20" s="1"/>
  <c r="AJ2270" i="20"/>
  <c r="AN2271" i="20"/>
  <c r="AH2271" i="20"/>
  <c r="AI2271" i="20"/>
  <c r="AC2272" i="20"/>
  <c r="AM2272" i="20" s="1"/>
  <c r="AA2272" i="20"/>
  <c r="AK2272" i="20" s="1"/>
  <c r="Y2272" i="20"/>
  <c r="AI2272" i="20" s="1"/>
  <c r="X2272" i="20"/>
  <c r="AB2272" i="20"/>
  <c r="AL2272" i="20" s="1"/>
  <c r="AJ2274" i="20"/>
  <c r="AN2275" i="20"/>
  <c r="AH2275" i="20"/>
  <c r="AC2276" i="20"/>
  <c r="AM2276" i="20" s="1"/>
  <c r="AA2276" i="20"/>
  <c r="AK2276" i="20" s="1"/>
  <c r="Y2276" i="20"/>
  <c r="AI2276" i="20" s="1"/>
  <c r="X2276" i="20"/>
  <c r="AB2276" i="20"/>
  <c r="AL2276" i="20" s="1"/>
  <c r="AJ2278" i="20"/>
  <c r="AN2279" i="20"/>
  <c r="AH2279" i="20"/>
  <c r="AC2280" i="20"/>
  <c r="AM2280" i="20" s="1"/>
  <c r="AA2280" i="20"/>
  <c r="AK2280" i="20" s="1"/>
  <c r="Y2280" i="20"/>
  <c r="AI2280" i="20" s="1"/>
  <c r="X2280" i="20"/>
  <c r="AB2280" i="20"/>
  <c r="AL2280" i="20" s="1"/>
  <c r="AN2283" i="20"/>
  <c r="AH2283" i="20"/>
  <c r="AC2284" i="20"/>
  <c r="AM2284" i="20" s="1"/>
  <c r="AA2284" i="20"/>
  <c r="AK2284" i="20" s="1"/>
  <c r="Y2284" i="20"/>
  <c r="AI2284" i="20" s="1"/>
  <c r="X2284" i="20"/>
  <c r="AB2284" i="20"/>
  <c r="AL2284" i="20" s="1"/>
  <c r="AN2286" i="20"/>
  <c r="AN2287" i="20"/>
  <c r="AH2287" i="20"/>
  <c r="AI2287" i="20"/>
  <c r="AC2288" i="20"/>
  <c r="AM2288" i="20" s="1"/>
  <c r="AA2288" i="20"/>
  <c r="AK2288" i="20" s="1"/>
  <c r="Y2288" i="20"/>
  <c r="AI2288" i="20" s="1"/>
  <c r="X2288" i="20"/>
  <c r="AB2288" i="20"/>
  <c r="AL2288" i="20" s="1"/>
  <c r="AN2290" i="20"/>
  <c r="AN2291" i="20"/>
  <c r="AH2291" i="20"/>
  <c r="AC2292" i="20"/>
  <c r="AM2292" i="20" s="1"/>
  <c r="AA2292" i="20"/>
  <c r="AK2292" i="20" s="1"/>
  <c r="Y2292" i="20"/>
  <c r="AI2292" i="20" s="1"/>
  <c r="X2292" i="20"/>
  <c r="AB2292" i="20"/>
  <c r="AL2292" i="20" s="1"/>
  <c r="AN2294" i="20"/>
  <c r="AN2295" i="20"/>
  <c r="AH2295" i="20"/>
  <c r="AC2296" i="20"/>
  <c r="AM2296" i="20" s="1"/>
  <c r="AA2296" i="20"/>
  <c r="AK2296" i="20" s="1"/>
  <c r="Y2296" i="20"/>
  <c r="AI2296" i="20" s="1"/>
  <c r="X2296" i="20"/>
  <c r="AB2296" i="20"/>
  <c r="AL2296" i="20" s="1"/>
  <c r="AJ2298" i="20"/>
  <c r="AN2298" i="20"/>
  <c r="AN2299" i="20"/>
  <c r="AH2299" i="20"/>
  <c r="AI2299" i="20"/>
  <c r="AC2300" i="20"/>
  <c r="AM2300" i="20" s="1"/>
  <c r="AA2300" i="20"/>
  <c r="AK2300" i="20" s="1"/>
  <c r="Y2300" i="20"/>
  <c r="AI2300" i="20" s="1"/>
  <c r="X2300" i="20"/>
  <c r="AB2300" i="20"/>
  <c r="AL2300" i="20" s="1"/>
  <c r="AN2302" i="20"/>
  <c r="AN2303" i="20"/>
  <c r="AH2303" i="20"/>
  <c r="AC2304" i="20"/>
  <c r="AA2304" i="20"/>
  <c r="AK2304" i="20" s="1"/>
  <c r="Y2304" i="20"/>
  <c r="AI2304" i="20" s="1"/>
  <c r="X2304" i="20"/>
  <c r="AB2304" i="20"/>
  <c r="AL2304" i="20" s="1"/>
  <c r="AN2306" i="20"/>
  <c r="AN2307" i="20"/>
  <c r="AH2307" i="20"/>
  <c r="AM2307" i="20"/>
  <c r="AC2308" i="20"/>
  <c r="AM2308" i="20" s="1"/>
  <c r="AA2308" i="20"/>
  <c r="AK2308" i="20" s="1"/>
  <c r="Y2308" i="20"/>
  <c r="AI2308" i="20" s="1"/>
  <c r="X2308" i="20"/>
  <c r="AB2308" i="20"/>
  <c r="AL2308" i="20" s="1"/>
  <c r="AN2310" i="20"/>
  <c r="AN2311" i="20"/>
  <c r="AH2311" i="20"/>
  <c r="AM2311" i="20"/>
  <c r="AC2312" i="20"/>
  <c r="AM2312" i="20" s="1"/>
  <c r="AA2312" i="20"/>
  <c r="AK2312" i="20" s="1"/>
  <c r="Y2312" i="20"/>
  <c r="AI2312" i="20" s="1"/>
  <c r="X2312" i="20"/>
  <c r="AB2312" i="20"/>
  <c r="AL2312" i="20" s="1"/>
  <c r="AN2314" i="20"/>
  <c r="AN2315" i="20"/>
  <c r="AH2315" i="20"/>
  <c r="AI2315" i="20"/>
  <c r="AC2316" i="20"/>
  <c r="AM2316" i="20" s="1"/>
  <c r="AA2316" i="20"/>
  <c r="AK2316" i="20" s="1"/>
  <c r="Y2316" i="20"/>
  <c r="AI2316" i="20" s="1"/>
  <c r="X2316" i="20"/>
  <c r="AB2316" i="20"/>
  <c r="AL2316" i="20" s="1"/>
  <c r="AN2318" i="20"/>
  <c r="AN2319" i="20"/>
  <c r="AH2319" i="20"/>
  <c r="AI2319" i="20"/>
  <c r="AC2320" i="20"/>
  <c r="AM2320" i="20" s="1"/>
  <c r="AA2320" i="20"/>
  <c r="AK2320" i="20" s="1"/>
  <c r="Y2320" i="20"/>
  <c r="AI2320" i="20" s="1"/>
  <c r="X2320" i="20"/>
  <c r="AB2320" i="20"/>
  <c r="AL2320" i="20" s="1"/>
  <c r="AN2322" i="20"/>
  <c r="AN2323" i="20"/>
  <c r="AH2323" i="20"/>
  <c r="AC2324" i="20"/>
  <c r="AM2324" i="20" s="1"/>
  <c r="AA2324" i="20"/>
  <c r="AK2324" i="20" s="1"/>
  <c r="Y2324" i="20"/>
  <c r="AI2324" i="20" s="1"/>
  <c r="X2324" i="20"/>
  <c r="AB2324" i="20"/>
  <c r="AL2324" i="20" s="1"/>
  <c r="AN2326" i="20"/>
  <c r="AN2327" i="20"/>
  <c r="AH2327" i="20"/>
  <c r="AC2328" i="20"/>
  <c r="AM2328" i="20" s="1"/>
  <c r="AA2328" i="20"/>
  <c r="AK2328" i="20" s="1"/>
  <c r="Y2328" i="20"/>
  <c r="AI2328" i="20" s="1"/>
  <c r="X2328" i="20"/>
  <c r="AB2328" i="20"/>
  <c r="AL2328" i="20" s="1"/>
  <c r="AN2330" i="20"/>
  <c r="AN2331" i="20"/>
  <c r="AH2331" i="20"/>
  <c r="AC2332" i="20"/>
  <c r="AM2332" i="20" s="1"/>
  <c r="AA2332" i="20"/>
  <c r="AK2332" i="20" s="1"/>
  <c r="Y2332" i="20"/>
  <c r="AI2332" i="20" s="1"/>
  <c r="X2332" i="20"/>
  <c r="AB2332" i="20"/>
  <c r="AL2332" i="20" s="1"/>
  <c r="AN2334" i="20"/>
  <c r="AN2335" i="20"/>
  <c r="AH2335" i="20"/>
  <c r="AC2336" i="20"/>
  <c r="AM2336" i="20" s="1"/>
  <c r="AA2336" i="20"/>
  <c r="AK2336" i="20" s="1"/>
  <c r="Y2336" i="20"/>
  <c r="AI2336" i="20" s="1"/>
  <c r="X2336" i="20"/>
  <c r="AB2336" i="20"/>
  <c r="AL2336" i="20" s="1"/>
  <c r="AN2338" i="20"/>
  <c r="AN2339" i="20"/>
  <c r="AH2339" i="20"/>
  <c r="AM2339" i="20"/>
  <c r="AC2340" i="20"/>
  <c r="AM2340" i="20" s="1"/>
  <c r="AA2340" i="20"/>
  <c r="AK2340" i="20" s="1"/>
  <c r="Y2340" i="20"/>
  <c r="AI2340" i="20" s="1"/>
  <c r="X2340" i="20"/>
  <c r="AB2340" i="20"/>
  <c r="AL2340" i="20" s="1"/>
  <c r="AN2342" i="20"/>
  <c r="AN2343" i="20"/>
  <c r="AH2343" i="20"/>
  <c r="AM2343" i="20"/>
  <c r="AC2344" i="20"/>
  <c r="AA2344" i="20"/>
  <c r="AK2344" i="20" s="1"/>
  <c r="Y2344" i="20"/>
  <c r="AI2344" i="20" s="1"/>
  <c r="X2344" i="20"/>
  <c r="AB2344" i="20"/>
  <c r="AL2344" i="20" s="1"/>
  <c r="AN2346" i="20"/>
  <c r="AN2347" i="20"/>
  <c r="AH2347" i="20"/>
  <c r="AI2347" i="20"/>
  <c r="AC2348" i="20"/>
  <c r="AM2348" i="20" s="1"/>
  <c r="AA2348" i="20"/>
  <c r="AK2348" i="20" s="1"/>
  <c r="Y2348" i="20"/>
  <c r="AI2348" i="20" s="1"/>
  <c r="X2348" i="20"/>
  <c r="AB2348" i="20"/>
  <c r="AL2348" i="20" s="1"/>
  <c r="AN2350" i="20"/>
  <c r="AN2351" i="20"/>
  <c r="AH2351" i="20"/>
  <c r="AI2351" i="20"/>
  <c r="AM2351" i="20"/>
  <c r="AC2352" i="20"/>
  <c r="AM2352" i="20" s="1"/>
  <c r="AA2352" i="20"/>
  <c r="AK2352" i="20" s="1"/>
  <c r="Y2352" i="20"/>
  <c r="AI2352" i="20" s="1"/>
  <c r="X2352" i="20"/>
  <c r="AB2352" i="20"/>
  <c r="AL2352" i="20" s="1"/>
  <c r="AN2354" i="20"/>
  <c r="AN2355" i="20"/>
  <c r="AH2355" i="20"/>
  <c r="AC2356" i="20"/>
  <c r="AM2356" i="20" s="1"/>
  <c r="AA2356" i="20"/>
  <c r="AK2356" i="20" s="1"/>
  <c r="Y2356" i="20"/>
  <c r="AI2356" i="20" s="1"/>
  <c r="X2356" i="20"/>
  <c r="AB2356" i="20"/>
  <c r="AL2356" i="20" s="1"/>
  <c r="AN2358" i="20"/>
  <c r="AN2359" i="20"/>
  <c r="AH2359" i="20"/>
  <c r="AM2359" i="20"/>
  <c r="AC2360" i="20"/>
  <c r="AM2360" i="20" s="1"/>
  <c r="AA2360" i="20"/>
  <c r="AK2360" i="20" s="1"/>
  <c r="Y2360" i="20"/>
  <c r="AI2360" i="20" s="1"/>
  <c r="X2360" i="20"/>
  <c r="AB2360" i="20"/>
  <c r="AL2360" i="20" s="1"/>
  <c r="AN2362" i="20"/>
  <c r="AN2363" i="20"/>
  <c r="AH2363" i="20"/>
  <c r="AI2363" i="20"/>
  <c r="AC2364" i="20"/>
  <c r="AM2364" i="20" s="1"/>
  <c r="AA2364" i="20"/>
  <c r="AK2364" i="20" s="1"/>
  <c r="Y2364" i="20"/>
  <c r="AI2364" i="20" s="1"/>
  <c r="X2364" i="20"/>
  <c r="AB2364" i="20"/>
  <c r="AL2364" i="20" s="1"/>
  <c r="AN2366" i="20"/>
  <c r="AN2367" i="20"/>
  <c r="AH2367" i="20"/>
  <c r="AM2367" i="20"/>
  <c r="AC2368" i="20"/>
  <c r="AM2368" i="20" s="1"/>
  <c r="AA2368" i="20"/>
  <c r="AK2368" i="20" s="1"/>
  <c r="Y2368" i="20"/>
  <c r="AI2368" i="20" s="1"/>
  <c r="X2368" i="20"/>
  <c r="AB2368" i="20"/>
  <c r="AL2368" i="20" s="1"/>
  <c r="AN2370" i="20"/>
  <c r="AN2371" i="20"/>
  <c r="AH2371" i="20"/>
  <c r="AM2371" i="20"/>
  <c r="AC2372" i="20"/>
  <c r="AM2372" i="20" s="1"/>
  <c r="AA2372" i="20"/>
  <c r="AK2372" i="20" s="1"/>
  <c r="Y2372" i="20"/>
  <c r="AI2372" i="20" s="1"/>
  <c r="X2372" i="20"/>
  <c r="AB2372" i="20"/>
  <c r="AL2372" i="20" s="1"/>
  <c r="AN2374" i="20"/>
  <c r="AN2375" i="20"/>
  <c r="AH2375" i="20"/>
  <c r="AM2375" i="20"/>
  <c r="AC2376" i="20"/>
  <c r="AM2376" i="20" s="1"/>
  <c r="AA2376" i="20"/>
  <c r="AK2376" i="20" s="1"/>
  <c r="Y2376" i="20"/>
  <c r="AI2376" i="20" s="1"/>
  <c r="X2376" i="20"/>
  <c r="AB2376" i="20"/>
  <c r="AL2376" i="20" s="1"/>
  <c r="AN2378" i="20"/>
  <c r="AN2379" i="20"/>
  <c r="AH2379" i="20"/>
  <c r="AI2379" i="20"/>
  <c r="AC2380" i="20"/>
  <c r="AM2380" i="20" s="1"/>
  <c r="AA2380" i="20"/>
  <c r="AK2380" i="20" s="1"/>
  <c r="Y2380" i="20"/>
  <c r="AI2380" i="20" s="1"/>
  <c r="X2380" i="20"/>
  <c r="AB2380" i="20"/>
  <c r="AL2380" i="20" s="1"/>
  <c r="AN2382" i="20"/>
  <c r="AN2383" i="20"/>
  <c r="AH2383" i="20"/>
  <c r="AI2383" i="20"/>
  <c r="AM2383" i="20"/>
  <c r="AC2384" i="20"/>
  <c r="AM2384" i="20" s="1"/>
  <c r="AA2384" i="20"/>
  <c r="AK2384" i="20" s="1"/>
  <c r="Y2384" i="20"/>
  <c r="AI2384" i="20" s="1"/>
  <c r="X2384" i="20"/>
  <c r="AB2384" i="20"/>
  <c r="AL2384" i="20" s="1"/>
  <c r="AN2386" i="20"/>
  <c r="AN2387" i="20"/>
  <c r="AH2387" i="20"/>
  <c r="AC2388" i="20"/>
  <c r="AM2388" i="20" s="1"/>
  <c r="AA2388" i="20"/>
  <c r="AK2388" i="20" s="1"/>
  <c r="Y2388" i="20"/>
  <c r="AI2388" i="20" s="1"/>
  <c r="X2388" i="20"/>
  <c r="AB2388" i="20"/>
  <c r="AL2388" i="20" s="1"/>
  <c r="AN2390" i="20"/>
  <c r="AN2391" i="20"/>
  <c r="AH2391" i="20"/>
  <c r="AC2392" i="20"/>
  <c r="AM2392" i="20" s="1"/>
  <c r="AA2392" i="20"/>
  <c r="AK2392" i="20" s="1"/>
  <c r="Y2392" i="20"/>
  <c r="AI2392" i="20" s="1"/>
  <c r="X2392" i="20"/>
  <c r="AB2392" i="20"/>
  <c r="AL2392" i="20" s="1"/>
  <c r="AN2394" i="20"/>
  <c r="AN2395" i="20"/>
  <c r="AH2395" i="20"/>
  <c r="AI2395" i="20"/>
  <c r="AC2396" i="20"/>
  <c r="AM2396" i="20" s="1"/>
  <c r="AA2396" i="20"/>
  <c r="AK2396" i="20" s="1"/>
  <c r="Y2396" i="20"/>
  <c r="AI2396" i="20" s="1"/>
  <c r="X2396" i="20"/>
  <c r="AB2396" i="20"/>
  <c r="AL2396" i="20" s="1"/>
  <c r="AN2398" i="20"/>
  <c r="AN2399" i="20"/>
  <c r="AH2399" i="20"/>
  <c r="AI2399" i="20"/>
  <c r="AM2399" i="20"/>
  <c r="AC2400" i="20"/>
  <c r="AM2400" i="20" s="1"/>
  <c r="AA2400" i="20"/>
  <c r="AK2400" i="20" s="1"/>
  <c r="Y2400" i="20"/>
  <c r="AI2400" i="20" s="1"/>
  <c r="X2400" i="20"/>
  <c r="AB2400" i="20"/>
  <c r="AL2400" i="20" s="1"/>
  <c r="AN2402" i="20"/>
  <c r="AN2403" i="20"/>
  <c r="AH2403" i="20"/>
  <c r="AM2403" i="20"/>
  <c r="AC2404" i="20"/>
  <c r="AM2404" i="20" s="1"/>
  <c r="AA2404" i="20"/>
  <c r="AK2404" i="20" s="1"/>
  <c r="Y2404" i="20"/>
  <c r="AI2404" i="20" s="1"/>
  <c r="X2404" i="20"/>
  <c r="AB2404" i="20"/>
  <c r="AL2404" i="20" s="1"/>
  <c r="AN2406" i="20"/>
  <c r="AN2407" i="20"/>
  <c r="AH2407" i="20"/>
  <c r="AC2408" i="20"/>
  <c r="AM2408" i="20" s="1"/>
  <c r="AA2408" i="20"/>
  <c r="AK2408" i="20" s="1"/>
  <c r="Y2408" i="20"/>
  <c r="AI2408" i="20" s="1"/>
  <c r="X2408" i="20"/>
  <c r="AB2408" i="20"/>
  <c r="AL2408" i="20" s="1"/>
  <c r="AJ2410" i="20"/>
  <c r="AN2410" i="20"/>
  <c r="AN2411" i="20"/>
  <c r="AH2411" i="20"/>
  <c r="AI2411" i="20"/>
  <c r="AC2412" i="20"/>
  <c r="AM2412" i="20" s="1"/>
  <c r="AA2412" i="20"/>
  <c r="AK2412" i="20" s="1"/>
  <c r="Y2412" i="20"/>
  <c r="AI2412" i="20" s="1"/>
  <c r="X2412" i="20"/>
  <c r="AJ2414" i="20"/>
  <c r="AN2415" i="20"/>
  <c r="AH2415" i="20"/>
  <c r="AI2415" i="20"/>
  <c r="AC2416" i="20"/>
  <c r="AM2416" i="20" s="1"/>
  <c r="AA2416" i="20"/>
  <c r="AK2416" i="20" s="1"/>
  <c r="Y2416" i="20"/>
  <c r="AI2416" i="20" s="1"/>
  <c r="X2416" i="20"/>
  <c r="AB2416" i="20"/>
  <c r="AL2416" i="20" s="1"/>
  <c r="AJ2418" i="20"/>
  <c r="AN2419" i="20"/>
  <c r="AH2419" i="20"/>
  <c r="AM2419" i="20"/>
  <c r="AC2420" i="20"/>
  <c r="AM2420" i="20" s="1"/>
  <c r="AA2420" i="20"/>
  <c r="AK2420" i="20" s="1"/>
  <c r="Y2420" i="20"/>
  <c r="AI2420" i="20" s="1"/>
  <c r="X2420" i="20"/>
  <c r="AB2420" i="20"/>
  <c r="AL2420" i="20" s="1"/>
  <c r="AJ2422" i="20"/>
  <c r="AN2423" i="20"/>
  <c r="AH2423" i="20"/>
  <c r="AI2423" i="20"/>
  <c r="AC2424" i="20"/>
  <c r="AM2424" i="20" s="1"/>
  <c r="AA2424" i="20"/>
  <c r="AK2424" i="20" s="1"/>
  <c r="Y2424" i="20"/>
  <c r="AI2424" i="20" s="1"/>
  <c r="X2424" i="20"/>
  <c r="AB2424" i="20"/>
  <c r="AL2424" i="20" s="1"/>
  <c r="AJ2426" i="20"/>
  <c r="AN2427" i="20"/>
  <c r="AH2427" i="20"/>
  <c r="AI2427" i="20"/>
  <c r="AM2427" i="20"/>
  <c r="AC2428" i="20"/>
  <c r="AM2428" i="20" s="1"/>
  <c r="AA2428" i="20"/>
  <c r="AK2428" i="20" s="1"/>
  <c r="Y2428" i="20"/>
  <c r="AI2428" i="20" s="1"/>
  <c r="X2428" i="20"/>
  <c r="AB2428" i="20"/>
  <c r="AL2428" i="20" s="1"/>
  <c r="AJ2430" i="20"/>
  <c r="AN2431" i="20"/>
  <c r="AH2431" i="20"/>
  <c r="AI2431" i="20"/>
  <c r="AM2431" i="20"/>
  <c r="AC2432" i="20"/>
  <c r="AM2432" i="20" s="1"/>
  <c r="AA2432" i="20"/>
  <c r="AK2432" i="20" s="1"/>
  <c r="Y2432" i="20"/>
  <c r="AI2432" i="20" s="1"/>
  <c r="X2432" i="20"/>
  <c r="AB2432" i="20"/>
  <c r="AL2432" i="20" s="1"/>
  <c r="AJ2434" i="20"/>
  <c r="AN2434" i="20"/>
  <c r="AN2435" i="20"/>
  <c r="AH2435" i="20"/>
  <c r="AM2435" i="20"/>
  <c r="AC2436" i="20"/>
  <c r="AM2436" i="20" s="1"/>
  <c r="AA2436" i="20"/>
  <c r="AK2436" i="20" s="1"/>
  <c r="Y2436" i="20"/>
  <c r="AI2436" i="20" s="1"/>
  <c r="X2436" i="20"/>
  <c r="AB2436" i="20"/>
  <c r="AL2436" i="20" s="1"/>
  <c r="AJ2438" i="20"/>
  <c r="AN2439" i="20"/>
  <c r="AH2439" i="20"/>
  <c r="AI2439" i="20"/>
  <c r="AM2439" i="20"/>
  <c r="AC2440" i="20"/>
  <c r="AM2440" i="20" s="1"/>
  <c r="AA2440" i="20"/>
  <c r="AK2440" i="20" s="1"/>
  <c r="Y2440" i="20"/>
  <c r="AI2440" i="20" s="1"/>
  <c r="X2440" i="20"/>
  <c r="AB2440" i="20"/>
  <c r="AL2440" i="20" s="1"/>
  <c r="AJ2442" i="20"/>
  <c r="AN2443" i="20"/>
  <c r="AH2443" i="20"/>
  <c r="AM2443" i="20"/>
  <c r="AC2444" i="20"/>
  <c r="AM2444" i="20" s="1"/>
  <c r="AA2444" i="20"/>
  <c r="AK2444" i="20" s="1"/>
  <c r="Y2444" i="20"/>
  <c r="AI2444" i="20" s="1"/>
  <c r="X2444" i="20"/>
  <c r="AB2444" i="20"/>
  <c r="AL2444" i="20" s="1"/>
  <c r="AJ2446" i="20"/>
  <c r="AN2447" i="20"/>
  <c r="AH2447" i="20"/>
  <c r="AI2447" i="20"/>
  <c r="AM2447" i="20"/>
  <c r="AC2448" i="20"/>
  <c r="AM2448" i="20" s="1"/>
  <c r="AA2448" i="20"/>
  <c r="AK2448" i="20" s="1"/>
  <c r="Y2448" i="20"/>
  <c r="AI2448" i="20" s="1"/>
  <c r="X2448" i="20"/>
  <c r="AB2448" i="20"/>
  <c r="AL2448" i="20" s="1"/>
  <c r="AJ2450" i="20"/>
  <c r="AN2450" i="20"/>
  <c r="AN2451" i="20"/>
  <c r="AH2451" i="20"/>
  <c r="AM2451" i="20"/>
  <c r="AC2452" i="20"/>
  <c r="AM2452" i="20" s="1"/>
  <c r="AA2452" i="20"/>
  <c r="AK2452" i="20" s="1"/>
  <c r="Y2452" i="20"/>
  <c r="AI2452" i="20" s="1"/>
  <c r="X2452" i="20"/>
  <c r="AB2452" i="20"/>
  <c r="AL2452" i="20" s="1"/>
  <c r="AJ2454" i="20"/>
  <c r="AN2455" i="20"/>
  <c r="AH2455" i="20"/>
  <c r="AI2455" i="20"/>
  <c r="AM2455" i="20"/>
  <c r="AC2456" i="20"/>
  <c r="AM2456" i="20" s="1"/>
  <c r="AA2456" i="20"/>
  <c r="AK2456" i="20" s="1"/>
  <c r="Y2456" i="20"/>
  <c r="AI2456" i="20" s="1"/>
  <c r="X2456" i="20"/>
  <c r="AB2456" i="20"/>
  <c r="AL2456" i="20" s="1"/>
  <c r="AJ2458" i="20"/>
  <c r="AN2459" i="20"/>
  <c r="AH2459" i="20"/>
  <c r="AM2459" i="20"/>
  <c r="AC2460" i="20"/>
  <c r="AM2460" i="20" s="1"/>
  <c r="AA2460" i="20"/>
  <c r="AK2460" i="20" s="1"/>
  <c r="Y2460" i="20"/>
  <c r="AI2460" i="20" s="1"/>
  <c r="X2460" i="20"/>
  <c r="AB2460" i="20"/>
  <c r="AL2460" i="20" s="1"/>
  <c r="AJ2462" i="20"/>
  <c r="AN2463" i="20"/>
  <c r="AH2463" i="20"/>
  <c r="AI2463" i="20"/>
  <c r="AM2463" i="20"/>
  <c r="AC2464" i="20"/>
  <c r="AM2464" i="20" s="1"/>
  <c r="AA2464" i="20"/>
  <c r="AK2464" i="20" s="1"/>
  <c r="Y2464" i="20"/>
  <c r="AI2464" i="20" s="1"/>
  <c r="X2464" i="20"/>
  <c r="AB2464" i="20"/>
  <c r="AL2464" i="20" s="1"/>
  <c r="AJ2466" i="20"/>
  <c r="AN2466" i="20"/>
  <c r="AN2467" i="20"/>
  <c r="AH2467" i="20"/>
  <c r="AM2467" i="20"/>
  <c r="AC2468" i="20"/>
  <c r="AM2468" i="20" s="1"/>
  <c r="AA2468" i="20"/>
  <c r="AK2468" i="20" s="1"/>
  <c r="Y2468" i="20"/>
  <c r="AI2468" i="20" s="1"/>
  <c r="X2468" i="20"/>
  <c r="AB2468" i="20"/>
  <c r="AL2468" i="20" s="1"/>
  <c r="AJ2470" i="20"/>
  <c r="AN2471" i="20"/>
  <c r="AH2471" i="20"/>
  <c r="AI2471" i="20"/>
  <c r="AM2471" i="20"/>
  <c r="AC2472" i="20"/>
  <c r="AM2472" i="20" s="1"/>
  <c r="AA2472" i="20"/>
  <c r="AK2472" i="20" s="1"/>
  <c r="Y2472" i="20"/>
  <c r="AI2472" i="20" s="1"/>
  <c r="X2472" i="20"/>
  <c r="AB2472" i="20"/>
  <c r="AL2472" i="20" s="1"/>
  <c r="AJ2474" i="20"/>
  <c r="AN2475" i="20"/>
  <c r="AH2475" i="20"/>
  <c r="AM2475" i="20"/>
  <c r="AC2476" i="20"/>
  <c r="AM2476" i="20" s="1"/>
  <c r="AA2476" i="20"/>
  <c r="AK2476" i="20" s="1"/>
  <c r="Y2476" i="20"/>
  <c r="AI2476" i="20" s="1"/>
  <c r="X2476" i="20"/>
  <c r="AB2476" i="20"/>
  <c r="AL2476" i="20" s="1"/>
  <c r="AJ2478" i="20"/>
  <c r="AN2479" i="20"/>
  <c r="AH2479" i="20"/>
  <c r="AI2479" i="20"/>
  <c r="AM2479" i="20"/>
  <c r="AC2480" i="20"/>
  <c r="AM2480" i="20" s="1"/>
  <c r="AA2480" i="20"/>
  <c r="AK2480" i="20" s="1"/>
  <c r="Y2480" i="20"/>
  <c r="AI2480" i="20" s="1"/>
  <c r="X2480" i="20"/>
  <c r="AB2480" i="20"/>
  <c r="AL2480" i="20" s="1"/>
  <c r="AJ2482" i="20"/>
  <c r="AN2482" i="20"/>
  <c r="AN2483" i="20"/>
  <c r="AH2483" i="20"/>
  <c r="AI2483" i="20"/>
  <c r="AM2483" i="20"/>
  <c r="AC2484" i="20"/>
  <c r="AM2484" i="20" s="1"/>
  <c r="AA2484" i="20"/>
  <c r="AK2484" i="20" s="1"/>
  <c r="Y2484" i="20"/>
  <c r="AI2484" i="20" s="1"/>
  <c r="X2484" i="20"/>
  <c r="AB2484" i="20"/>
  <c r="AL2484" i="20" s="1"/>
  <c r="AJ2486" i="20"/>
  <c r="AN2487" i="20"/>
  <c r="AH2487" i="20"/>
  <c r="AI2487" i="20"/>
  <c r="AM2487" i="20"/>
  <c r="AC2488" i="20"/>
  <c r="AM2488" i="20" s="1"/>
  <c r="AA2488" i="20"/>
  <c r="AK2488" i="20" s="1"/>
  <c r="Y2488" i="20"/>
  <c r="AI2488" i="20" s="1"/>
  <c r="X2488" i="20"/>
  <c r="AB2488" i="20"/>
  <c r="AL2488" i="20" s="1"/>
  <c r="AJ2490" i="20"/>
  <c r="AN2491" i="20"/>
  <c r="AH2491" i="20"/>
  <c r="AM2491" i="20"/>
  <c r="AC2492" i="20"/>
  <c r="AM2492" i="20" s="1"/>
  <c r="AA2492" i="20"/>
  <c r="AK2492" i="20" s="1"/>
  <c r="Y2492" i="20"/>
  <c r="AI2492" i="20" s="1"/>
  <c r="X2492" i="20"/>
  <c r="AB2492" i="20"/>
  <c r="AL2492" i="20" s="1"/>
  <c r="AJ2494" i="20"/>
  <c r="AN2495" i="20"/>
  <c r="AH2495" i="20"/>
  <c r="AI2495" i="20"/>
  <c r="AM2495" i="20"/>
  <c r="AC2496" i="20"/>
  <c r="AM2496" i="20" s="1"/>
  <c r="AA2496" i="20"/>
  <c r="AK2496" i="20" s="1"/>
  <c r="Y2496" i="20"/>
  <c r="AI2496" i="20" s="1"/>
  <c r="X2496" i="20"/>
  <c r="AB2496" i="20"/>
  <c r="AL2496" i="20" s="1"/>
  <c r="AJ2498" i="20"/>
  <c r="AN2498" i="20"/>
  <c r="AN2499" i="20"/>
  <c r="AH2499" i="20"/>
  <c r="AM2499" i="20"/>
  <c r="AC2500" i="20"/>
  <c r="AM2500" i="20" s="1"/>
  <c r="AA2500" i="20"/>
  <c r="AK2500" i="20" s="1"/>
  <c r="Y2500" i="20"/>
  <c r="AI2500" i="20" s="1"/>
  <c r="X2500" i="20"/>
  <c r="AB2500" i="20"/>
  <c r="AL2500" i="20" s="1"/>
  <c r="AJ2502" i="20"/>
  <c r="AN2503" i="20"/>
  <c r="AH2503" i="20"/>
  <c r="AI2503" i="20"/>
  <c r="AM2503" i="20"/>
  <c r="AC2504" i="20"/>
  <c r="AM2504" i="20" s="1"/>
  <c r="AA2504" i="20"/>
  <c r="AK2504" i="20" s="1"/>
  <c r="Y2504" i="20"/>
  <c r="AI2504" i="20" s="1"/>
  <c r="X2504" i="20"/>
  <c r="AB2504" i="20"/>
  <c r="AL2504" i="20" s="1"/>
  <c r="AJ2506" i="20"/>
  <c r="AN2507" i="20"/>
  <c r="AH2507" i="20"/>
  <c r="AM2507" i="20"/>
  <c r="AC2508" i="20"/>
  <c r="AM2508" i="20" s="1"/>
  <c r="AA2508" i="20"/>
  <c r="AK2508" i="20" s="1"/>
  <c r="Y2508" i="20"/>
  <c r="AI2508" i="20" s="1"/>
  <c r="X2508" i="20"/>
  <c r="AB2508" i="20"/>
  <c r="AL2508" i="20" s="1"/>
  <c r="AJ2510" i="20"/>
  <c r="AN2511" i="20"/>
  <c r="AH2511" i="20"/>
  <c r="X2005" i="20"/>
  <c r="Z2005" i="20"/>
  <c r="AJ2005" i="20" s="1"/>
  <c r="AB2005" i="20"/>
  <c r="AL2005" i="20" s="1"/>
  <c r="AH2005" i="20"/>
  <c r="Y2006" i="20"/>
  <c r="AI2006" i="20" s="1"/>
  <c r="AA2006" i="20"/>
  <c r="AK2006" i="20" s="1"/>
  <c r="X2007" i="20"/>
  <c r="Z2007" i="20"/>
  <c r="AJ2007" i="20" s="1"/>
  <c r="AB2007" i="20"/>
  <c r="AL2007" i="20" s="1"/>
  <c r="AH2007" i="20"/>
  <c r="Y2008" i="20"/>
  <c r="AI2008" i="20" s="1"/>
  <c r="AA2008" i="20"/>
  <c r="AK2008" i="20" s="1"/>
  <c r="X2009" i="20"/>
  <c r="Z2009" i="20"/>
  <c r="AJ2009" i="20" s="1"/>
  <c r="AB2009" i="20"/>
  <c r="AL2009" i="20" s="1"/>
  <c r="AH2009" i="20"/>
  <c r="Y2010" i="20"/>
  <c r="AI2010" i="20" s="1"/>
  <c r="AA2010" i="20"/>
  <c r="AK2010" i="20" s="1"/>
  <c r="X2011" i="20"/>
  <c r="Z2011" i="20"/>
  <c r="AJ2011" i="20" s="1"/>
  <c r="AB2011" i="20"/>
  <c r="AL2011" i="20" s="1"/>
  <c r="AH2011" i="20"/>
  <c r="Y2012" i="20"/>
  <c r="AI2012" i="20" s="1"/>
  <c r="AA2012" i="20"/>
  <c r="AK2012" i="20" s="1"/>
  <c r="X2013" i="20"/>
  <c r="Z2013" i="20"/>
  <c r="AJ2013" i="20" s="1"/>
  <c r="AB2013" i="20"/>
  <c r="AL2013" i="20" s="1"/>
  <c r="AH2013" i="20"/>
  <c r="Y2014" i="20"/>
  <c r="AI2014" i="20" s="1"/>
  <c r="AA2014" i="20"/>
  <c r="AK2014" i="20" s="1"/>
  <c r="X2015" i="20"/>
  <c r="Z2015" i="20"/>
  <c r="AJ2015" i="20" s="1"/>
  <c r="AB2015" i="20"/>
  <c r="AL2015" i="20" s="1"/>
  <c r="AH2015" i="20"/>
  <c r="Y2016" i="20"/>
  <c r="AI2016" i="20" s="1"/>
  <c r="AA2016" i="20"/>
  <c r="AK2016" i="20" s="1"/>
  <c r="X2017" i="20"/>
  <c r="Z2017" i="20"/>
  <c r="AJ2017" i="20" s="1"/>
  <c r="AB2017" i="20"/>
  <c r="AL2017" i="20" s="1"/>
  <c r="AH2017" i="20"/>
  <c r="Y2018" i="20"/>
  <c r="AI2018" i="20" s="1"/>
  <c r="AA2018" i="20"/>
  <c r="AK2018" i="20" s="1"/>
  <c r="X2019" i="20"/>
  <c r="Z2019" i="20"/>
  <c r="AJ2019" i="20" s="1"/>
  <c r="AB2019" i="20"/>
  <c r="AL2019" i="20" s="1"/>
  <c r="AH2019" i="20"/>
  <c r="Y2020" i="20"/>
  <c r="AI2020" i="20" s="1"/>
  <c r="AA2020" i="20"/>
  <c r="AK2020" i="20" s="1"/>
  <c r="X2021" i="20"/>
  <c r="Z2021" i="20"/>
  <c r="AJ2021" i="20" s="1"/>
  <c r="AB2021" i="20"/>
  <c r="AL2021" i="20" s="1"/>
  <c r="AH2021" i="20"/>
  <c r="Y2022" i="20"/>
  <c r="AI2022" i="20" s="1"/>
  <c r="AA2022" i="20"/>
  <c r="AK2022" i="20" s="1"/>
  <c r="X2023" i="20"/>
  <c r="Z2023" i="20"/>
  <c r="AJ2023" i="20" s="1"/>
  <c r="AB2023" i="20"/>
  <c r="AL2023" i="20" s="1"/>
  <c r="AH2023" i="20"/>
  <c r="Y2024" i="20"/>
  <c r="AI2024" i="20" s="1"/>
  <c r="AA2024" i="20"/>
  <c r="AK2024" i="20" s="1"/>
  <c r="X2025" i="20"/>
  <c r="Z2025" i="20"/>
  <c r="AJ2025" i="20" s="1"/>
  <c r="AB2025" i="20"/>
  <c r="AL2025" i="20" s="1"/>
  <c r="AH2025" i="20"/>
  <c r="Y2026" i="20"/>
  <c r="AI2026" i="20" s="1"/>
  <c r="AA2026" i="20"/>
  <c r="AK2026" i="20" s="1"/>
  <c r="X2027" i="20"/>
  <c r="Z2027" i="20"/>
  <c r="AJ2027" i="20" s="1"/>
  <c r="AB2027" i="20"/>
  <c r="AL2027" i="20" s="1"/>
  <c r="AH2027" i="20"/>
  <c r="Y2028" i="20"/>
  <c r="AI2028" i="20" s="1"/>
  <c r="AA2028" i="20"/>
  <c r="AK2028" i="20" s="1"/>
  <c r="X2029" i="20"/>
  <c r="Z2029" i="20"/>
  <c r="AJ2029" i="20" s="1"/>
  <c r="AB2029" i="20"/>
  <c r="AL2029" i="20" s="1"/>
  <c r="AH2029" i="20"/>
  <c r="Y2030" i="20"/>
  <c r="AI2030" i="20" s="1"/>
  <c r="AA2030" i="20"/>
  <c r="AK2030" i="20" s="1"/>
  <c r="X2031" i="20"/>
  <c r="Z2031" i="20"/>
  <c r="AJ2031" i="20" s="1"/>
  <c r="AB2031" i="20"/>
  <c r="AL2031" i="20" s="1"/>
  <c r="AH2031" i="20"/>
  <c r="Y2032" i="20"/>
  <c r="AI2032" i="20" s="1"/>
  <c r="AA2032" i="20"/>
  <c r="AK2032" i="20" s="1"/>
  <c r="X2033" i="20"/>
  <c r="Z2033" i="20"/>
  <c r="AJ2033" i="20" s="1"/>
  <c r="AB2033" i="20"/>
  <c r="AL2033" i="20" s="1"/>
  <c r="AH2033" i="20"/>
  <c r="Y2034" i="20"/>
  <c r="AI2034" i="20" s="1"/>
  <c r="AA2034" i="20"/>
  <c r="AK2034" i="20" s="1"/>
  <c r="X2035" i="20"/>
  <c r="Z2035" i="20"/>
  <c r="AJ2035" i="20" s="1"/>
  <c r="AB2035" i="20"/>
  <c r="AL2035" i="20" s="1"/>
  <c r="AH2035" i="20"/>
  <c r="Y2036" i="20"/>
  <c r="AI2036" i="20" s="1"/>
  <c r="AA2036" i="20"/>
  <c r="AK2036" i="20" s="1"/>
  <c r="X2037" i="20"/>
  <c r="Z2037" i="20"/>
  <c r="AJ2037" i="20" s="1"/>
  <c r="AB2037" i="20"/>
  <c r="AL2037" i="20" s="1"/>
  <c r="AH2037" i="20"/>
  <c r="Y2038" i="20"/>
  <c r="AI2038" i="20" s="1"/>
  <c r="AA2038" i="20"/>
  <c r="AK2038" i="20" s="1"/>
  <c r="X2039" i="20"/>
  <c r="Z2039" i="20"/>
  <c r="AJ2039" i="20" s="1"/>
  <c r="AB2039" i="20"/>
  <c r="AL2039" i="20" s="1"/>
  <c r="AH2039" i="20"/>
  <c r="Y2040" i="20"/>
  <c r="AI2040" i="20" s="1"/>
  <c r="AA2040" i="20"/>
  <c r="AK2040" i="20" s="1"/>
  <c r="X2041" i="20"/>
  <c r="Z2041" i="20"/>
  <c r="AJ2041" i="20" s="1"/>
  <c r="AB2041" i="20"/>
  <c r="AL2041" i="20" s="1"/>
  <c r="AH2041" i="20"/>
  <c r="Y2042" i="20"/>
  <c r="AI2042" i="20" s="1"/>
  <c r="AA2042" i="20"/>
  <c r="AK2042" i="20" s="1"/>
  <c r="X2043" i="20"/>
  <c r="Z2043" i="20"/>
  <c r="AJ2043" i="20" s="1"/>
  <c r="AB2043" i="20"/>
  <c r="AL2043" i="20" s="1"/>
  <c r="AH2043" i="20"/>
  <c r="Y2044" i="20"/>
  <c r="AI2044" i="20" s="1"/>
  <c r="AA2044" i="20"/>
  <c r="AK2044" i="20" s="1"/>
  <c r="X2045" i="20"/>
  <c r="Z2045" i="20"/>
  <c r="AJ2045" i="20" s="1"/>
  <c r="AB2045" i="20"/>
  <c r="AL2045" i="20" s="1"/>
  <c r="AH2045" i="20"/>
  <c r="Y2046" i="20"/>
  <c r="AI2046" i="20" s="1"/>
  <c r="AA2046" i="20"/>
  <c r="AK2046" i="20" s="1"/>
  <c r="X2047" i="20"/>
  <c r="Z2047" i="20"/>
  <c r="AJ2047" i="20" s="1"/>
  <c r="AB2047" i="20"/>
  <c r="AL2047" i="20" s="1"/>
  <c r="AH2047" i="20"/>
  <c r="Y2048" i="20"/>
  <c r="AI2048" i="20" s="1"/>
  <c r="AA2048" i="20"/>
  <c r="AK2048" i="20" s="1"/>
  <c r="X2049" i="20"/>
  <c r="Z2049" i="20"/>
  <c r="AJ2049" i="20" s="1"/>
  <c r="AB2049" i="20"/>
  <c r="AL2049" i="20" s="1"/>
  <c r="AH2049" i="20"/>
  <c r="Y2050" i="20"/>
  <c r="AI2050" i="20" s="1"/>
  <c r="AA2050" i="20"/>
  <c r="AK2050" i="20" s="1"/>
  <c r="X2051" i="20"/>
  <c r="Z2051" i="20"/>
  <c r="AJ2051" i="20" s="1"/>
  <c r="AB2051" i="20"/>
  <c r="AL2051" i="20" s="1"/>
  <c r="AH2051" i="20"/>
  <c r="Y2052" i="20"/>
  <c r="AI2052" i="20" s="1"/>
  <c r="AA2052" i="20"/>
  <c r="AK2052" i="20" s="1"/>
  <c r="X2053" i="20"/>
  <c r="Z2053" i="20"/>
  <c r="AJ2053" i="20" s="1"/>
  <c r="AB2053" i="20"/>
  <c r="AL2053" i="20" s="1"/>
  <c r="AH2053" i="20"/>
  <c r="Y2054" i="20"/>
  <c r="AI2054" i="20" s="1"/>
  <c r="AA2054" i="20"/>
  <c r="AK2054" i="20" s="1"/>
  <c r="X2055" i="20"/>
  <c r="Z2055" i="20"/>
  <c r="AJ2055" i="20" s="1"/>
  <c r="AB2055" i="20"/>
  <c r="AL2055" i="20" s="1"/>
  <c r="AH2055" i="20"/>
  <c r="Y2056" i="20"/>
  <c r="AI2056" i="20" s="1"/>
  <c r="AA2056" i="20"/>
  <c r="AK2056" i="20" s="1"/>
  <c r="X2057" i="20"/>
  <c r="Z2057" i="20"/>
  <c r="AJ2057" i="20" s="1"/>
  <c r="AB2057" i="20"/>
  <c r="AL2057" i="20" s="1"/>
  <c r="AH2057" i="20"/>
  <c r="Y2058" i="20"/>
  <c r="AI2058" i="20" s="1"/>
  <c r="AA2058" i="20"/>
  <c r="AK2058" i="20" s="1"/>
  <c r="X2059" i="20"/>
  <c r="Z2059" i="20"/>
  <c r="AJ2059" i="20" s="1"/>
  <c r="AB2059" i="20"/>
  <c r="AL2059" i="20" s="1"/>
  <c r="AH2059" i="20"/>
  <c r="Y2060" i="20"/>
  <c r="AI2060" i="20" s="1"/>
  <c r="AA2060" i="20"/>
  <c r="AK2060" i="20" s="1"/>
  <c r="X2061" i="20"/>
  <c r="Z2061" i="20"/>
  <c r="AJ2061" i="20" s="1"/>
  <c r="AB2061" i="20"/>
  <c r="AL2061" i="20" s="1"/>
  <c r="AH2061" i="20"/>
  <c r="Y2062" i="20"/>
  <c r="AI2062" i="20" s="1"/>
  <c r="AA2062" i="20"/>
  <c r="AK2062" i="20" s="1"/>
  <c r="X2063" i="20"/>
  <c r="Z2063" i="20"/>
  <c r="AJ2063" i="20" s="1"/>
  <c r="AB2063" i="20"/>
  <c r="AL2063" i="20" s="1"/>
  <c r="AH2063" i="20"/>
  <c r="Y2064" i="20"/>
  <c r="AI2064" i="20" s="1"/>
  <c r="AA2064" i="20"/>
  <c r="AK2064" i="20" s="1"/>
  <c r="X2065" i="20"/>
  <c r="Z2065" i="20"/>
  <c r="AJ2065" i="20" s="1"/>
  <c r="AB2065" i="20"/>
  <c r="AL2065" i="20" s="1"/>
  <c r="AH2065" i="20"/>
  <c r="Y2066" i="20"/>
  <c r="AI2066" i="20" s="1"/>
  <c r="AA2066" i="20"/>
  <c r="AK2066" i="20" s="1"/>
  <c r="X2067" i="20"/>
  <c r="Z2067" i="20"/>
  <c r="AJ2067" i="20" s="1"/>
  <c r="AB2067" i="20"/>
  <c r="AL2067" i="20" s="1"/>
  <c r="AH2067" i="20"/>
  <c r="Y2068" i="20"/>
  <c r="AI2068" i="20" s="1"/>
  <c r="AA2068" i="20"/>
  <c r="AK2068" i="20" s="1"/>
  <c r="X2069" i="20"/>
  <c r="Z2069" i="20"/>
  <c r="AJ2069" i="20" s="1"/>
  <c r="AB2069" i="20"/>
  <c r="AL2069" i="20" s="1"/>
  <c r="AH2069" i="20"/>
  <c r="Y2070" i="20"/>
  <c r="AI2070" i="20" s="1"/>
  <c r="AA2070" i="20"/>
  <c r="AK2070" i="20" s="1"/>
  <c r="X2071" i="20"/>
  <c r="Z2071" i="20"/>
  <c r="AJ2071" i="20" s="1"/>
  <c r="AB2071" i="20"/>
  <c r="AL2071" i="20" s="1"/>
  <c r="AH2071" i="20"/>
  <c r="Y2072" i="20"/>
  <c r="AI2072" i="20" s="1"/>
  <c r="AA2072" i="20"/>
  <c r="AK2072" i="20" s="1"/>
  <c r="X2073" i="20"/>
  <c r="Z2073" i="20"/>
  <c r="AJ2073" i="20" s="1"/>
  <c r="AB2073" i="20"/>
  <c r="AL2073" i="20" s="1"/>
  <c r="AH2073" i="20"/>
  <c r="Y2074" i="20"/>
  <c r="AI2074" i="20" s="1"/>
  <c r="AA2074" i="20"/>
  <c r="AK2074" i="20" s="1"/>
  <c r="X2075" i="20"/>
  <c r="Z2075" i="20"/>
  <c r="AJ2075" i="20" s="1"/>
  <c r="AB2075" i="20"/>
  <c r="AL2075" i="20" s="1"/>
  <c r="AH2075" i="20"/>
  <c r="Y2076" i="20"/>
  <c r="AI2076" i="20" s="1"/>
  <c r="AA2076" i="20"/>
  <c r="AK2076" i="20" s="1"/>
  <c r="X2077" i="20"/>
  <c r="Z2077" i="20"/>
  <c r="AJ2077" i="20" s="1"/>
  <c r="AB2077" i="20"/>
  <c r="AL2077" i="20" s="1"/>
  <c r="AH2077" i="20"/>
  <c r="Y2078" i="20"/>
  <c r="AI2078" i="20" s="1"/>
  <c r="AA2078" i="20"/>
  <c r="AK2078" i="20" s="1"/>
  <c r="X2079" i="20"/>
  <c r="Z2079" i="20"/>
  <c r="AJ2079" i="20" s="1"/>
  <c r="AB2079" i="20"/>
  <c r="AL2079" i="20" s="1"/>
  <c r="AH2079" i="20"/>
  <c r="Y2080" i="20"/>
  <c r="AI2080" i="20" s="1"/>
  <c r="AA2080" i="20"/>
  <c r="AK2080" i="20" s="1"/>
  <c r="X2081" i="20"/>
  <c r="Z2081" i="20"/>
  <c r="AJ2081" i="20" s="1"/>
  <c r="AB2081" i="20"/>
  <c r="AL2081" i="20" s="1"/>
  <c r="AH2081" i="20"/>
  <c r="Y2082" i="20"/>
  <c r="AI2082" i="20" s="1"/>
  <c r="AA2082" i="20"/>
  <c r="AK2082" i="20" s="1"/>
  <c r="X2083" i="20"/>
  <c r="Z2083" i="20"/>
  <c r="AJ2083" i="20" s="1"/>
  <c r="AB2083" i="20"/>
  <c r="AL2083" i="20" s="1"/>
  <c r="AH2083" i="20"/>
  <c r="Y2084" i="20"/>
  <c r="AI2084" i="20" s="1"/>
  <c r="AA2084" i="20"/>
  <c r="AK2084" i="20" s="1"/>
  <c r="X2085" i="20"/>
  <c r="Z2085" i="20"/>
  <c r="AJ2085" i="20" s="1"/>
  <c r="AB2085" i="20"/>
  <c r="AL2085" i="20" s="1"/>
  <c r="AH2085" i="20"/>
  <c r="Y2086" i="20"/>
  <c r="AI2086" i="20" s="1"/>
  <c r="AA2086" i="20"/>
  <c r="AK2086" i="20" s="1"/>
  <c r="X2087" i="20"/>
  <c r="Z2087" i="20"/>
  <c r="AJ2087" i="20" s="1"/>
  <c r="AB2087" i="20"/>
  <c r="AL2087" i="20" s="1"/>
  <c r="AH2087" i="20"/>
  <c r="Y2088" i="20"/>
  <c r="AI2088" i="20" s="1"/>
  <c r="AA2088" i="20"/>
  <c r="AK2088" i="20" s="1"/>
  <c r="X2089" i="20"/>
  <c r="Z2089" i="20"/>
  <c r="AJ2089" i="20" s="1"/>
  <c r="AB2089" i="20"/>
  <c r="AL2089" i="20" s="1"/>
  <c r="AH2089" i="20"/>
  <c r="Y2090" i="20"/>
  <c r="AI2090" i="20" s="1"/>
  <c r="AA2090" i="20"/>
  <c r="AK2090" i="20" s="1"/>
  <c r="X2091" i="20"/>
  <c r="Z2091" i="20"/>
  <c r="AJ2091" i="20" s="1"/>
  <c r="AB2091" i="20"/>
  <c r="AL2091" i="20" s="1"/>
  <c r="AH2091" i="20"/>
  <c r="Y2092" i="20"/>
  <c r="AI2092" i="20" s="1"/>
  <c r="AA2092" i="20"/>
  <c r="AK2092" i="20" s="1"/>
  <c r="X2093" i="20"/>
  <c r="Z2093" i="20"/>
  <c r="AJ2093" i="20" s="1"/>
  <c r="AB2093" i="20"/>
  <c r="AL2093" i="20" s="1"/>
  <c r="AH2093" i="20"/>
  <c r="Y2094" i="20"/>
  <c r="AI2094" i="20" s="1"/>
  <c r="AA2094" i="20"/>
  <c r="AK2094" i="20" s="1"/>
  <c r="X2095" i="20"/>
  <c r="Z2095" i="20"/>
  <c r="AJ2095" i="20" s="1"/>
  <c r="AB2095" i="20"/>
  <c r="AL2095" i="20" s="1"/>
  <c r="AH2095" i="20"/>
  <c r="Y2096" i="20"/>
  <c r="AI2096" i="20" s="1"/>
  <c r="AA2096" i="20"/>
  <c r="AK2096" i="20" s="1"/>
  <c r="X2097" i="20"/>
  <c r="Z2097" i="20"/>
  <c r="AJ2097" i="20" s="1"/>
  <c r="AB2097" i="20"/>
  <c r="AL2097" i="20" s="1"/>
  <c r="AH2097" i="20"/>
  <c r="Y2098" i="20"/>
  <c r="AI2098" i="20" s="1"/>
  <c r="AA2098" i="20"/>
  <c r="AK2098" i="20" s="1"/>
  <c r="X2099" i="20"/>
  <c r="Z2099" i="20"/>
  <c r="AJ2099" i="20" s="1"/>
  <c r="AB2099" i="20"/>
  <c r="AL2099" i="20" s="1"/>
  <c r="AH2099" i="20"/>
  <c r="Y2100" i="20"/>
  <c r="AI2100" i="20" s="1"/>
  <c r="AA2100" i="20"/>
  <c r="AK2100" i="20" s="1"/>
  <c r="X2101" i="20"/>
  <c r="Z2101" i="20"/>
  <c r="AJ2101" i="20" s="1"/>
  <c r="AB2101" i="20"/>
  <c r="AL2101" i="20" s="1"/>
  <c r="AH2101" i="20"/>
  <c r="Y2102" i="20"/>
  <c r="AI2102" i="20" s="1"/>
  <c r="AA2102" i="20"/>
  <c r="AK2102" i="20" s="1"/>
  <c r="X2103" i="20"/>
  <c r="Z2103" i="20"/>
  <c r="AJ2103" i="20" s="1"/>
  <c r="AB2103" i="20"/>
  <c r="AL2103" i="20" s="1"/>
  <c r="AH2103" i="20"/>
  <c r="Y2104" i="20"/>
  <c r="AI2104" i="20" s="1"/>
  <c r="AA2104" i="20"/>
  <c r="AK2104" i="20" s="1"/>
  <c r="X2105" i="20"/>
  <c r="Z2105" i="20"/>
  <c r="AJ2105" i="20" s="1"/>
  <c r="AB2105" i="20"/>
  <c r="AL2105" i="20" s="1"/>
  <c r="AH2105" i="20"/>
  <c r="Y2106" i="20"/>
  <c r="AI2106" i="20" s="1"/>
  <c r="AA2106" i="20"/>
  <c r="AK2106" i="20" s="1"/>
  <c r="X2107" i="20"/>
  <c r="Z2107" i="20"/>
  <c r="AJ2107" i="20" s="1"/>
  <c r="AB2107" i="20"/>
  <c r="AL2107" i="20" s="1"/>
  <c r="AH2107" i="20"/>
  <c r="Y2108" i="20"/>
  <c r="AI2108" i="20" s="1"/>
  <c r="AA2108" i="20"/>
  <c r="AK2108" i="20" s="1"/>
  <c r="X2109" i="20"/>
  <c r="Z2109" i="20"/>
  <c r="AJ2109" i="20" s="1"/>
  <c r="AB2109" i="20"/>
  <c r="AL2109" i="20" s="1"/>
  <c r="AH2109" i="20"/>
  <c r="Y2110" i="20"/>
  <c r="AI2110" i="20" s="1"/>
  <c r="AA2110" i="20"/>
  <c r="AK2110" i="20" s="1"/>
  <c r="X2111" i="20"/>
  <c r="Z2111" i="20"/>
  <c r="AJ2111" i="20" s="1"/>
  <c r="AB2111" i="20"/>
  <c r="AL2111" i="20" s="1"/>
  <c r="AH2111" i="20"/>
  <c r="Y2112" i="20"/>
  <c r="AI2112" i="20" s="1"/>
  <c r="AA2112" i="20"/>
  <c r="AK2112" i="20" s="1"/>
  <c r="X2113" i="20"/>
  <c r="Z2113" i="20"/>
  <c r="AJ2113" i="20" s="1"/>
  <c r="AB2113" i="20"/>
  <c r="AL2113" i="20" s="1"/>
  <c r="AH2113" i="20"/>
  <c r="Y2114" i="20"/>
  <c r="AI2114" i="20" s="1"/>
  <c r="AA2114" i="20"/>
  <c r="AK2114" i="20" s="1"/>
  <c r="X2115" i="20"/>
  <c r="Z2115" i="20"/>
  <c r="AJ2115" i="20" s="1"/>
  <c r="AB2115" i="20"/>
  <c r="AL2115" i="20" s="1"/>
  <c r="AH2115" i="20"/>
  <c r="Y2116" i="20"/>
  <c r="AI2116" i="20" s="1"/>
  <c r="AA2116" i="20"/>
  <c r="AK2116" i="20" s="1"/>
  <c r="X2117" i="20"/>
  <c r="Z2117" i="20"/>
  <c r="AJ2117" i="20" s="1"/>
  <c r="AB2117" i="20"/>
  <c r="AL2117" i="20" s="1"/>
  <c r="AH2117" i="20"/>
  <c r="Y2118" i="20"/>
  <c r="AI2118" i="20" s="1"/>
  <c r="AA2118" i="20"/>
  <c r="AK2118" i="20" s="1"/>
  <c r="X2119" i="20"/>
  <c r="Z2119" i="20"/>
  <c r="AJ2119" i="20" s="1"/>
  <c r="AB2119" i="20"/>
  <c r="AL2119" i="20" s="1"/>
  <c r="AH2119" i="20"/>
  <c r="Y2120" i="20"/>
  <c r="AI2120" i="20" s="1"/>
  <c r="AA2120" i="20"/>
  <c r="AK2120" i="20" s="1"/>
  <c r="X2121" i="20"/>
  <c r="Z2121" i="20"/>
  <c r="AJ2121" i="20" s="1"/>
  <c r="AB2121" i="20"/>
  <c r="AL2121" i="20" s="1"/>
  <c r="AH2121" i="20"/>
  <c r="Y2122" i="20"/>
  <c r="AI2122" i="20" s="1"/>
  <c r="AA2122" i="20"/>
  <c r="AK2122" i="20" s="1"/>
  <c r="X2123" i="20"/>
  <c r="Z2123" i="20"/>
  <c r="AJ2123" i="20" s="1"/>
  <c r="AB2123" i="20"/>
  <c r="AL2123" i="20" s="1"/>
  <c r="AH2123" i="20"/>
  <c r="Y2124" i="20"/>
  <c r="AI2124" i="20" s="1"/>
  <c r="AA2124" i="20"/>
  <c r="AK2124" i="20" s="1"/>
  <c r="X2125" i="20"/>
  <c r="Z2125" i="20"/>
  <c r="AJ2125" i="20" s="1"/>
  <c r="AB2125" i="20"/>
  <c r="AL2125" i="20" s="1"/>
  <c r="AH2125" i="20"/>
  <c r="Y2126" i="20"/>
  <c r="AI2126" i="20" s="1"/>
  <c r="AA2126" i="20"/>
  <c r="AK2126" i="20" s="1"/>
  <c r="X2127" i="20"/>
  <c r="Z2127" i="20"/>
  <c r="AJ2127" i="20" s="1"/>
  <c r="AB2127" i="20"/>
  <c r="AL2127" i="20" s="1"/>
  <c r="AH2127" i="20"/>
  <c r="Y2128" i="20"/>
  <c r="AI2128" i="20" s="1"/>
  <c r="AA2128" i="20"/>
  <c r="AK2128" i="20" s="1"/>
  <c r="X2129" i="20"/>
  <c r="Z2129" i="20"/>
  <c r="AJ2129" i="20" s="1"/>
  <c r="AB2129" i="20"/>
  <c r="AL2129" i="20" s="1"/>
  <c r="AH2129" i="20"/>
  <c r="Y2130" i="20"/>
  <c r="AI2130" i="20" s="1"/>
  <c r="AA2130" i="20"/>
  <c r="AK2130" i="20" s="1"/>
  <c r="X2131" i="20"/>
  <c r="Z2131" i="20"/>
  <c r="AJ2131" i="20" s="1"/>
  <c r="AB2131" i="20"/>
  <c r="AL2131" i="20" s="1"/>
  <c r="AH2131" i="20"/>
  <c r="Y2132" i="20"/>
  <c r="AI2132" i="20" s="1"/>
  <c r="AA2132" i="20"/>
  <c r="AK2132" i="20" s="1"/>
  <c r="X2133" i="20"/>
  <c r="Z2133" i="20"/>
  <c r="AJ2133" i="20" s="1"/>
  <c r="AB2133" i="20"/>
  <c r="AL2133" i="20" s="1"/>
  <c r="AH2133" i="20"/>
  <c r="Y2134" i="20"/>
  <c r="AI2134" i="20" s="1"/>
  <c r="AA2134" i="20"/>
  <c r="AK2134" i="20" s="1"/>
  <c r="X2135" i="20"/>
  <c r="Z2135" i="20"/>
  <c r="AJ2135" i="20" s="1"/>
  <c r="AB2135" i="20"/>
  <c r="AL2135" i="20" s="1"/>
  <c r="AH2135" i="20"/>
  <c r="Y2136" i="20"/>
  <c r="AI2136" i="20" s="1"/>
  <c r="AA2136" i="20"/>
  <c r="AK2136" i="20" s="1"/>
  <c r="X2137" i="20"/>
  <c r="Z2137" i="20"/>
  <c r="AJ2137" i="20" s="1"/>
  <c r="AB2137" i="20"/>
  <c r="AL2137" i="20" s="1"/>
  <c r="AH2137" i="20"/>
  <c r="Y2138" i="20"/>
  <c r="AI2138" i="20" s="1"/>
  <c r="AA2138" i="20"/>
  <c r="AK2138" i="20" s="1"/>
  <c r="X2139" i="20"/>
  <c r="Z2139" i="20"/>
  <c r="AJ2139" i="20" s="1"/>
  <c r="AB2139" i="20"/>
  <c r="AL2139" i="20" s="1"/>
  <c r="AH2139" i="20"/>
  <c r="Y2140" i="20"/>
  <c r="AI2140" i="20" s="1"/>
  <c r="AA2140" i="20"/>
  <c r="AK2140" i="20" s="1"/>
  <c r="X2141" i="20"/>
  <c r="Z2141" i="20"/>
  <c r="AJ2141" i="20" s="1"/>
  <c r="AB2141" i="20"/>
  <c r="AL2141" i="20" s="1"/>
  <c r="AH2141" i="20"/>
  <c r="Y2142" i="20"/>
  <c r="AI2142" i="20" s="1"/>
  <c r="AA2142" i="20"/>
  <c r="AK2142" i="20" s="1"/>
  <c r="X2143" i="20"/>
  <c r="Z2143" i="20"/>
  <c r="AJ2143" i="20" s="1"/>
  <c r="AB2143" i="20"/>
  <c r="AL2143" i="20" s="1"/>
  <c r="AH2143" i="20"/>
  <c r="Y2144" i="20"/>
  <c r="AI2144" i="20" s="1"/>
  <c r="AA2144" i="20"/>
  <c r="AK2144" i="20" s="1"/>
  <c r="X2145" i="20"/>
  <c r="Z2145" i="20"/>
  <c r="AJ2145" i="20" s="1"/>
  <c r="AB2145" i="20"/>
  <c r="AL2145" i="20" s="1"/>
  <c r="AH2145" i="20"/>
  <c r="Y2146" i="20"/>
  <c r="AI2146" i="20" s="1"/>
  <c r="AA2146" i="20"/>
  <c r="AK2146" i="20" s="1"/>
  <c r="X2147" i="20"/>
  <c r="Z2147" i="20"/>
  <c r="AJ2147" i="20" s="1"/>
  <c r="AB2147" i="20"/>
  <c r="AL2147" i="20" s="1"/>
  <c r="AH2147" i="20"/>
  <c r="Y2148" i="20"/>
  <c r="AI2148" i="20" s="1"/>
  <c r="AA2148" i="20"/>
  <c r="AK2148" i="20" s="1"/>
  <c r="X2149" i="20"/>
  <c r="Z2149" i="20"/>
  <c r="AJ2149" i="20" s="1"/>
  <c r="AB2149" i="20"/>
  <c r="AL2149" i="20" s="1"/>
  <c r="AH2149" i="20"/>
  <c r="Y2150" i="20"/>
  <c r="AI2150" i="20" s="1"/>
  <c r="AA2150" i="20"/>
  <c r="AK2150" i="20" s="1"/>
  <c r="X2151" i="20"/>
  <c r="Z2151" i="20"/>
  <c r="AJ2151" i="20" s="1"/>
  <c r="AB2151" i="20"/>
  <c r="AL2151" i="20" s="1"/>
  <c r="AH2151" i="20"/>
  <c r="Y2152" i="20"/>
  <c r="AI2152" i="20" s="1"/>
  <c r="AA2152" i="20"/>
  <c r="AK2152" i="20" s="1"/>
  <c r="X2153" i="20"/>
  <c r="Z2153" i="20"/>
  <c r="AJ2153" i="20" s="1"/>
  <c r="AB2153" i="20"/>
  <c r="AL2153" i="20" s="1"/>
  <c r="AH2153" i="20"/>
  <c r="Y2154" i="20"/>
  <c r="AI2154" i="20" s="1"/>
  <c r="AA2154" i="20"/>
  <c r="AK2154" i="20" s="1"/>
  <c r="X2155" i="20"/>
  <c r="Z2155" i="20"/>
  <c r="AJ2155" i="20" s="1"/>
  <c r="AB2155" i="20"/>
  <c r="AL2155" i="20" s="1"/>
  <c r="AH2155" i="20"/>
  <c r="Y2156" i="20"/>
  <c r="AI2156" i="20" s="1"/>
  <c r="AA2156" i="20"/>
  <c r="AK2156" i="20" s="1"/>
  <c r="X2157" i="20"/>
  <c r="Z2157" i="20"/>
  <c r="AJ2157" i="20" s="1"/>
  <c r="AB2157" i="20"/>
  <c r="AL2157" i="20" s="1"/>
  <c r="AH2157" i="20"/>
  <c r="Y2158" i="20"/>
  <c r="AI2158" i="20" s="1"/>
  <c r="AA2158" i="20"/>
  <c r="AK2158" i="20" s="1"/>
  <c r="X2159" i="20"/>
  <c r="Z2159" i="20"/>
  <c r="AJ2159" i="20" s="1"/>
  <c r="AB2159" i="20"/>
  <c r="AL2159" i="20" s="1"/>
  <c r="AH2159" i="20"/>
  <c r="Y2160" i="20"/>
  <c r="AI2160" i="20" s="1"/>
  <c r="AA2160" i="20"/>
  <c r="AK2160" i="20" s="1"/>
  <c r="X2161" i="20"/>
  <c r="Z2161" i="20"/>
  <c r="AJ2161" i="20" s="1"/>
  <c r="AB2161" i="20"/>
  <c r="AL2161" i="20" s="1"/>
  <c r="AH2161" i="20"/>
  <c r="Y2162" i="20"/>
  <c r="AI2162" i="20" s="1"/>
  <c r="AA2162" i="20"/>
  <c r="AK2162" i="20" s="1"/>
  <c r="X2163" i="20"/>
  <c r="Z2163" i="20"/>
  <c r="AJ2163" i="20" s="1"/>
  <c r="AB2163" i="20"/>
  <c r="AL2163" i="20" s="1"/>
  <c r="AH2163" i="20"/>
  <c r="Y2164" i="20"/>
  <c r="AI2164" i="20" s="1"/>
  <c r="AA2164" i="20"/>
  <c r="AK2164" i="20" s="1"/>
  <c r="X2165" i="20"/>
  <c r="Z2165" i="20"/>
  <c r="AJ2165" i="20" s="1"/>
  <c r="AB2165" i="20"/>
  <c r="AL2165" i="20" s="1"/>
  <c r="AH2165" i="20"/>
  <c r="Y2166" i="20"/>
  <c r="AI2166" i="20" s="1"/>
  <c r="AA2166" i="20"/>
  <c r="AK2166" i="20" s="1"/>
  <c r="X2167" i="20"/>
  <c r="Z2167" i="20"/>
  <c r="AJ2167" i="20" s="1"/>
  <c r="AB2167" i="20"/>
  <c r="AL2167" i="20" s="1"/>
  <c r="AH2167" i="20"/>
  <c r="Y2168" i="20"/>
  <c r="AI2168" i="20" s="1"/>
  <c r="AA2168" i="20"/>
  <c r="AK2168" i="20" s="1"/>
  <c r="X2169" i="20"/>
  <c r="Z2169" i="20"/>
  <c r="AJ2169" i="20" s="1"/>
  <c r="AB2169" i="20"/>
  <c r="AL2169" i="20" s="1"/>
  <c r="AH2169" i="20"/>
  <c r="Y2170" i="20"/>
  <c r="AI2170" i="20" s="1"/>
  <c r="AA2170" i="20"/>
  <c r="AK2170" i="20" s="1"/>
  <c r="X2171" i="20"/>
  <c r="Z2171" i="20"/>
  <c r="AJ2171" i="20" s="1"/>
  <c r="AB2171" i="20"/>
  <c r="AL2171" i="20" s="1"/>
  <c r="AH2171" i="20"/>
  <c r="Y2172" i="20"/>
  <c r="AI2172" i="20" s="1"/>
  <c r="AA2172" i="20"/>
  <c r="AK2172" i="20" s="1"/>
  <c r="X2173" i="20"/>
  <c r="Z2173" i="20"/>
  <c r="AJ2173" i="20" s="1"/>
  <c r="AB2173" i="20"/>
  <c r="AL2173" i="20" s="1"/>
  <c r="AH2173" i="20"/>
  <c r="Y2174" i="20"/>
  <c r="AI2174" i="20" s="1"/>
  <c r="AA2174" i="20"/>
  <c r="AK2174" i="20" s="1"/>
  <c r="X2175" i="20"/>
  <c r="Z2175" i="20"/>
  <c r="AJ2175" i="20" s="1"/>
  <c r="AB2175" i="20"/>
  <c r="AL2175" i="20" s="1"/>
  <c r="AH2175" i="20"/>
  <c r="Y2176" i="20"/>
  <c r="AI2176" i="20" s="1"/>
  <c r="AA2176" i="20"/>
  <c r="AK2176" i="20" s="1"/>
  <c r="X2177" i="20"/>
  <c r="Z2177" i="20"/>
  <c r="AJ2177" i="20" s="1"/>
  <c r="AB2177" i="20"/>
  <c r="AL2177" i="20" s="1"/>
  <c r="AH2177" i="20"/>
  <c r="Y2178" i="20"/>
  <c r="AI2178" i="20" s="1"/>
  <c r="AA2178" i="20"/>
  <c r="AK2178" i="20" s="1"/>
  <c r="X2179" i="20"/>
  <c r="Z2179" i="20"/>
  <c r="AJ2179" i="20" s="1"/>
  <c r="AB2179" i="20"/>
  <c r="AL2179" i="20" s="1"/>
  <c r="AH2179" i="20"/>
  <c r="Y2180" i="20"/>
  <c r="AI2180" i="20" s="1"/>
  <c r="AA2180" i="20"/>
  <c r="AK2180" i="20" s="1"/>
  <c r="X2181" i="20"/>
  <c r="Z2181" i="20"/>
  <c r="AJ2181" i="20" s="1"/>
  <c r="AB2181" i="20"/>
  <c r="AL2181" i="20" s="1"/>
  <c r="AH2181" i="20"/>
  <c r="Y2182" i="20"/>
  <c r="AI2182" i="20" s="1"/>
  <c r="AA2182" i="20"/>
  <c r="AK2182" i="20" s="1"/>
  <c r="X2183" i="20"/>
  <c r="Z2183" i="20"/>
  <c r="AJ2183" i="20" s="1"/>
  <c r="AB2183" i="20"/>
  <c r="AL2183" i="20" s="1"/>
  <c r="AH2183" i="20"/>
  <c r="Y2184" i="20"/>
  <c r="AI2184" i="20" s="1"/>
  <c r="AA2184" i="20"/>
  <c r="AK2184" i="20" s="1"/>
  <c r="X2185" i="20"/>
  <c r="Z2185" i="20"/>
  <c r="AJ2185" i="20" s="1"/>
  <c r="AB2185" i="20"/>
  <c r="AL2185" i="20" s="1"/>
  <c r="AH2185" i="20"/>
  <c r="Y2186" i="20"/>
  <c r="AI2186" i="20" s="1"/>
  <c r="AA2186" i="20"/>
  <c r="AK2186" i="20" s="1"/>
  <c r="X2187" i="20"/>
  <c r="Z2187" i="20"/>
  <c r="AJ2187" i="20" s="1"/>
  <c r="AB2187" i="20"/>
  <c r="AL2187" i="20" s="1"/>
  <c r="AH2187" i="20"/>
  <c r="Y2188" i="20"/>
  <c r="AI2188" i="20" s="1"/>
  <c r="AA2188" i="20"/>
  <c r="AK2188" i="20" s="1"/>
  <c r="X2189" i="20"/>
  <c r="Z2189" i="20"/>
  <c r="AJ2189" i="20" s="1"/>
  <c r="AB2189" i="20"/>
  <c r="AL2189" i="20" s="1"/>
  <c r="AH2189" i="20"/>
  <c r="Y2190" i="20"/>
  <c r="AI2190" i="20" s="1"/>
  <c r="AA2190" i="20"/>
  <c r="AK2190" i="20" s="1"/>
  <c r="X2191" i="20"/>
  <c r="Z2191" i="20"/>
  <c r="AJ2191" i="20" s="1"/>
  <c r="AB2191" i="20"/>
  <c r="AL2191" i="20" s="1"/>
  <c r="AH2191" i="20"/>
  <c r="Y2192" i="20"/>
  <c r="AI2192" i="20" s="1"/>
  <c r="AA2192" i="20"/>
  <c r="AK2192" i="20" s="1"/>
  <c r="X2193" i="20"/>
  <c r="Z2193" i="20"/>
  <c r="AJ2193" i="20" s="1"/>
  <c r="AB2193" i="20"/>
  <c r="AL2193" i="20" s="1"/>
  <c r="AH2193" i="20"/>
  <c r="Y2194" i="20"/>
  <c r="AI2194" i="20" s="1"/>
  <c r="AA2194" i="20"/>
  <c r="AK2194" i="20" s="1"/>
  <c r="X2195" i="20"/>
  <c r="Z2195" i="20"/>
  <c r="AJ2195" i="20" s="1"/>
  <c r="AB2195" i="20"/>
  <c r="AL2195" i="20" s="1"/>
  <c r="AH2195" i="20"/>
  <c r="Y2196" i="20"/>
  <c r="AI2196" i="20" s="1"/>
  <c r="AA2196" i="20"/>
  <c r="AK2196" i="20" s="1"/>
  <c r="X2197" i="20"/>
  <c r="Z2197" i="20"/>
  <c r="AJ2197" i="20" s="1"/>
  <c r="AB2197" i="20"/>
  <c r="AL2197" i="20" s="1"/>
  <c r="AH2197" i="20"/>
  <c r="Y2198" i="20"/>
  <c r="AI2198" i="20" s="1"/>
  <c r="AA2198" i="20"/>
  <c r="AK2198" i="20" s="1"/>
  <c r="X2199" i="20"/>
  <c r="Z2199" i="20"/>
  <c r="AJ2199" i="20" s="1"/>
  <c r="AB2199" i="20"/>
  <c r="AL2199" i="20" s="1"/>
  <c r="AH2199" i="20"/>
  <c r="Y2200" i="20"/>
  <c r="AI2200" i="20" s="1"/>
  <c r="AA2200" i="20"/>
  <c r="AK2200" i="20" s="1"/>
  <c r="X2201" i="20"/>
  <c r="Z2201" i="20"/>
  <c r="AJ2201" i="20" s="1"/>
  <c r="AB2201" i="20"/>
  <c r="AL2201" i="20" s="1"/>
  <c r="AH2201" i="20"/>
  <c r="Y2202" i="20"/>
  <c r="AI2202" i="20" s="1"/>
  <c r="AA2202" i="20"/>
  <c r="AK2202" i="20" s="1"/>
  <c r="X2203" i="20"/>
  <c r="Z2203" i="20"/>
  <c r="AJ2203" i="20" s="1"/>
  <c r="AB2203" i="20"/>
  <c r="AL2203" i="20" s="1"/>
  <c r="AH2203" i="20"/>
  <c r="Y2204" i="20"/>
  <c r="AI2204" i="20" s="1"/>
  <c r="AA2204" i="20"/>
  <c r="AK2204" i="20" s="1"/>
  <c r="X2205" i="20"/>
  <c r="Z2205" i="20"/>
  <c r="AJ2205" i="20" s="1"/>
  <c r="AB2205" i="20"/>
  <c r="AL2205" i="20" s="1"/>
  <c r="AH2205" i="20"/>
  <c r="Y2206" i="20"/>
  <c r="AI2206" i="20" s="1"/>
  <c r="AA2206" i="20"/>
  <c r="AK2206" i="20" s="1"/>
  <c r="X2207" i="20"/>
  <c r="Z2207" i="20"/>
  <c r="AJ2207" i="20" s="1"/>
  <c r="AB2207" i="20"/>
  <c r="AL2207" i="20" s="1"/>
  <c r="AH2207" i="20"/>
  <c r="Y2208" i="20"/>
  <c r="AI2208" i="20" s="1"/>
  <c r="AA2208" i="20"/>
  <c r="AK2208" i="20" s="1"/>
  <c r="X2209" i="20"/>
  <c r="Z2209" i="20"/>
  <c r="AJ2209" i="20" s="1"/>
  <c r="AB2209" i="20"/>
  <c r="AL2209" i="20" s="1"/>
  <c r="AH2209" i="20"/>
  <c r="Y2210" i="20"/>
  <c r="AI2210" i="20" s="1"/>
  <c r="AA2210" i="20"/>
  <c r="AK2210" i="20" s="1"/>
  <c r="X2211" i="20"/>
  <c r="Z2211" i="20"/>
  <c r="AJ2211" i="20" s="1"/>
  <c r="AB2211" i="20"/>
  <c r="AL2211" i="20" s="1"/>
  <c r="AH2211" i="20"/>
  <c r="Y2212" i="20"/>
  <c r="AI2212" i="20" s="1"/>
  <c r="AA2212" i="20"/>
  <c r="AK2212" i="20" s="1"/>
  <c r="X2213" i="20"/>
  <c r="Z2213" i="20"/>
  <c r="AJ2213" i="20" s="1"/>
  <c r="AB2213" i="20"/>
  <c r="AL2213" i="20" s="1"/>
  <c r="AH2213" i="20"/>
  <c r="Y2214" i="20"/>
  <c r="AI2214" i="20" s="1"/>
  <c r="AA2214" i="20"/>
  <c r="AK2214" i="20" s="1"/>
  <c r="X2215" i="20"/>
  <c r="Z2215" i="20"/>
  <c r="AJ2215" i="20" s="1"/>
  <c r="AB2215" i="20"/>
  <c r="AL2215" i="20" s="1"/>
  <c r="AH2215" i="20"/>
  <c r="Y2216" i="20"/>
  <c r="AI2216" i="20" s="1"/>
  <c r="AA2216" i="20"/>
  <c r="AK2216" i="20" s="1"/>
  <c r="X2217" i="20"/>
  <c r="Z2217" i="20"/>
  <c r="AJ2217" i="20" s="1"/>
  <c r="AB2217" i="20"/>
  <c r="AL2217" i="20" s="1"/>
  <c r="AH2217" i="20"/>
  <c r="Y2218" i="20"/>
  <c r="AI2218" i="20" s="1"/>
  <c r="AA2218" i="20"/>
  <c r="AK2218" i="20" s="1"/>
  <c r="X2219" i="20"/>
  <c r="Z2219" i="20"/>
  <c r="AJ2219" i="20" s="1"/>
  <c r="AB2219" i="20"/>
  <c r="AL2219" i="20" s="1"/>
  <c r="AH2219" i="20"/>
  <c r="Y2220" i="20"/>
  <c r="AI2220" i="20" s="1"/>
  <c r="AA2220" i="20"/>
  <c r="AK2220" i="20" s="1"/>
  <c r="X2221" i="20"/>
  <c r="Z2221" i="20"/>
  <c r="AJ2221" i="20" s="1"/>
  <c r="AB2221" i="20"/>
  <c r="AL2221" i="20" s="1"/>
  <c r="AH2221" i="20"/>
  <c r="Y2222" i="20"/>
  <c r="AI2222" i="20" s="1"/>
  <c r="AA2222" i="20"/>
  <c r="AK2222" i="20" s="1"/>
  <c r="X2223" i="20"/>
  <c r="Z2223" i="20"/>
  <c r="AJ2223" i="20" s="1"/>
  <c r="AB2223" i="20"/>
  <c r="AL2223" i="20" s="1"/>
  <c r="AH2223" i="20"/>
  <c r="Y2224" i="20"/>
  <c r="AI2224" i="20" s="1"/>
  <c r="AA2224" i="20"/>
  <c r="AK2224" i="20" s="1"/>
  <c r="X2225" i="20"/>
  <c r="Z2225" i="20"/>
  <c r="AJ2225" i="20" s="1"/>
  <c r="AB2225" i="20"/>
  <c r="AL2225" i="20" s="1"/>
  <c r="AH2225" i="20"/>
  <c r="Y2226" i="20"/>
  <c r="AI2226" i="20" s="1"/>
  <c r="AA2226" i="20"/>
  <c r="AK2226" i="20" s="1"/>
  <c r="X2227" i="20"/>
  <c r="Z2227" i="20"/>
  <c r="AJ2227" i="20" s="1"/>
  <c r="AB2227" i="20"/>
  <c r="AL2227" i="20" s="1"/>
  <c r="AH2227" i="20"/>
  <c r="Y2228" i="20"/>
  <c r="AI2228" i="20" s="1"/>
  <c r="AA2228" i="20"/>
  <c r="AK2228" i="20" s="1"/>
  <c r="X2229" i="20"/>
  <c r="Z2229" i="20"/>
  <c r="AJ2229" i="20" s="1"/>
  <c r="AB2229" i="20"/>
  <c r="AL2229" i="20" s="1"/>
  <c r="AH2229" i="20"/>
  <c r="Y2230" i="20"/>
  <c r="AI2230" i="20" s="1"/>
  <c r="AA2230" i="20"/>
  <c r="AK2230" i="20" s="1"/>
  <c r="X2231" i="20"/>
  <c r="Z2231" i="20"/>
  <c r="AJ2231" i="20" s="1"/>
  <c r="AB2231" i="20"/>
  <c r="AL2231" i="20" s="1"/>
  <c r="AH2231" i="20"/>
  <c r="Y2232" i="20"/>
  <c r="AI2232" i="20" s="1"/>
  <c r="AA2232" i="20"/>
  <c r="AK2232" i="20" s="1"/>
  <c r="X2233" i="20"/>
  <c r="Z2233" i="20"/>
  <c r="AJ2233" i="20" s="1"/>
  <c r="AB2233" i="20"/>
  <c r="AL2233" i="20" s="1"/>
  <c r="AH2233" i="20"/>
  <c r="Y2234" i="20"/>
  <c r="AI2234" i="20" s="1"/>
  <c r="AA2234" i="20"/>
  <c r="AK2234" i="20" s="1"/>
  <c r="X2235" i="20"/>
  <c r="Z2235" i="20"/>
  <c r="AJ2235" i="20" s="1"/>
  <c r="AB2235" i="20"/>
  <c r="AL2235" i="20" s="1"/>
  <c r="AH2235" i="20"/>
  <c r="Y2236" i="20"/>
  <c r="AI2236" i="20" s="1"/>
  <c r="AA2236" i="20"/>
  <c r="AK2236" i="20" s="1"/>
  <c r="X2237" i="20"/>
  <c r="Z2237" i="20"/>
  <c r="AJ2237" i="20" s="1"/>
  <c r="AB2237" i="20"/>
  <c r="AL2237" i="20" s="1"/>
  <c r="AH2237" i="20"/>
  <c r="Y2238" i="20"/>
  <c r="AI2238" i="20" s="1"/>
  <c r="AA2238" i="20"/>
  <c r="AK2238" i="20" s="1"/>
  <c r="AK2239" i="20"/>
  <c r="Z2240" i="20"/>
  <c r="AJ2240" i="20" s="1"/>
  <c r="AD2240" i="20"/>
  <c r="AN2240" i="20" s="1"/>
  <c r="AN2241" i="20"/>
  <c r="AH2241" i="20"/>
  <c r="AI2241" i="20"/>
  <c r="AC2242" i="20"/>
  <c r="AM2242" i="20" s="1"/>
  <c r="AA2242" i="20"/>
  <c r="AK2242" i="20" s="1"/>
  <c r="Y2242" i="20"/>
  <c r="AI2242" i="20" s="1"/>
  <c r="X2242" i="20"/>
  <c r="AB2242" i="20"/>
  <c r="AL2242" i="20" s="1"/>
  <c r="AH2242" i="20"/>
  <c r="AK2243" i="20"/>
  <c r="Z2244" i="20"/>
  <c r="AJ2244" i="20" s="1"/>
  <c r="AD2244" i="20"/>
  <c r="AN2244" i="20" s="1"/>
  <c r="AN2245" i="20"/>
  <c r="AH2245" i="20"/>
  <c r="AM2245" i="20"/>
  <c r="AC2246" i="20"/>
  <c r="AM2246" i="20" s="1"/>
  <c r="AA2246" i="20"/>
  <c r="AK2246" i="20" s="1"/>
  <c r="Y2246" i="20"/>
  <c r="AI2246" i="20" s="1"/>
  <c r="X2246" i="20"/>
  <c r="AB2246" i="20"/>
  <c r="AL2246" i="20" s="1"/>
  <c r="AH2246" i="20"/>
  <c r="Z2248" i="20"/>
  <c r="AJ2248" i="20" s="1"/>
  <c r="AD2248" i="20"/>
  <c r="AN2248" i="20" s="1"/>
  <c r="AN2249" i="20"/>
  <c r="AH2249" i="20"/>
  <c r="AM2249" i="20"/>
  <c r="AC2250" i="20"/>
  <c r="AM2250" i="20" s="1"/>
  <c r="AA2250" i="20"/>
  <c r="AK2250" i="20" s="1"/>
  <c r="Y2250" i="20"/>
  <c r="AI2250" i="20" s="1"/>
  <c r="X2250" i="20"/>
  <c r="AB2250" i="20"/>
  <c r="AL2250" i="20" s="1"/>
  <c r="AH2250" i="20"/>
  <c r="AK2251" i="20"/>
  <c r="Z2252" i="20"/>
  <c r="AJ2252" i="20" s="1"/>
  <c r="AD2252" i="20"/>
  <c r="AN2252" i="20" s="1"/>
  <c r="AN2253" i="20"/>
  <c r="AH2253" i="20"/>
  <c r="AM2253" i="20"/>
  <c r="AC2254" i="20"/>
  <c r="AM2254" i="20" s="1"/>
  <c r="AA2254" i="20"/>
  <c r="AK2254" i="20" s="1"/>
  <c r="Y2254" i="20"/>
  <c r="AI2254" i="20" s="1"/>
  <c r="X2254" i="20"/>
  <c r="AB2254" i="20"/>
  <c r="AL2254" i="20" s="1"/>
  <c r="AH2254" i="20"/>
  <c r="Z2256" i="20"/>
  <c r="AJ2256" i="20" s="1"/>
  <c r="AD2256" i="20"/>
  <c r="AN2256" i="20" s="1"/>
  <c r="AN2257" i="20"/>
  <c r="AH2257" i="20"/>
  <c r="AI2257" i="20"/>
  <c r="AM2257" i="20"/>
  <c r="AC2258" i="20"/>
  <c r="AM2258" i="20" s="1"/>
  <c r="AA2258" i="20"/>
  <c r="AK2258" i="20" s="1"/>
  <c r="Y2258" i="20"/>
  <c r="AI2258" i="20" s="1"/>
  <c r="X2258" i="20"/>
  <c r="AB2258" i="20"/>
  <c r="AL2258" i="20" s="1"/>
  <c r="AH2258" i="20"/>
  <c r="AK2259" i="20"/>
  <c r="Z2260" i="20"/>
  <c r="AJ2260" i="20" s="1"/>
  <c r="AD2260" i="20"/>
  <c r="AN2260" i="20" s="1"/>
  <c r="AN2261" i="20"/>
  <c r="AH2261" i="20"/>
  <c r="AI2261" i="20"/>
  <c r="AM2261" i="20"/>
  <c r="AC2262" i="20"/>
  <c r="AM2262" i="20" s="1"/>
  <c r="AA2262" i="20"/>
  <c r="AK2262" i="20" s="1"/>
  <c r="Y2262" i="20"/>
  <c r="AI2262" i="20" s="1"/>
  <c r="X2262" i="20"/>
  <c r="AB2262" i="20"/>
  <c r="AL2262" i="20" s="1"/>
  <c r="AH2262" i="20"/>
  <c r="AK2263" i="20"/>
  <c r="Z2264" i="20"/>
  <c r="AJ2264" i="20" s="1"/>
  <c r="AD2264" i="20"/>
  <c r="AN2264" i="20" s="1"/>
  <c r="AN2265" i="20"/>
  <c r="AH2265" i="20"/>
  <c r="AC2266" i="20"/>
  <c r="AM2266" i="20" s="1"/>
  <c r="AA2266" i="20"/>
  <c r="AK2266" i="20" s="1"/>
  <c r="Y2266" i="20"/>
  <c r="AI2266" i="20" s="1"/>
  <c r="X2266" i="20"/>
  <c r="AB2266" i="20"/>
  <c r="AL2266" i="20" s="1"/>
  <c r="AH2266" i="20"/>
  <c r="AK2267" i="20"/>
  <c r="Z2268" i="20"/>
  <c r="AJ2268" i="20" s="1"/>
  <c r="AD2268" i="20"/>
  <c r="AN2268" i="20" s="1"/>
  <c r="AN2269" i="20"/>
  <c r="AH2269" i="20"/>
  <c r="AM2269" i="20"/>
  <c r="AC2270" i="20"/>
  <c r="AM2270" i="20" s="1"/>
  <c r="AA2270" i="20"/>
  <c r="AK2270" i="20" s="1"/>
  <c r="Y2270" i="20"/>
  <c r="AI2270" i="20" s="1"/>
  <c r="X2270" i="20"/>
  <c r="AB2270" i="20"/>
  <c r="AL2270" i="20" s="1"/>
  <c r="AH2270" i="20"/>
  <c r="AK2271" i="20"/>
  <c r="Z2272" i="20"/>
  <c r="AJ2272" i="20" s="1"/>
  <c r="AD2272" i="20"/>
  <c r="AN2272" i="20" s="1"/>
  <c r="AN2273" i="20"/>
  <c r="AH2273" i="20"/>
  <c r="AI2273" i="20"/>
  <c r="AC2274" i="20"/>
  <c r="AM2274" i="20" s="1"/>
  <c r="AA2274" i="20"/>
  <c r="AK2274" i="20" s="1"/>
  <c r="Y2274" i="20"/>
  <c r="AI2274" i="20" s="1"/>
  <c r="X2274" i="20"/>
  <c r="AB2274" i="20"/>
  <c r="AL2274" i="20" s="1"/>
  <c r="AH2274" i="20"/>
  <c r="AK2275" i="20"/>
  <c r="Z2276" i="20"/>
  <c r="AJ2276" i="20" s="1"/>
  <c r="AD2276" i="20"/>
  <c r="AN2276" i="20" s="1"/>
  <c r="AN2277" i="20"/>
  <c r="AH2277" i="20"/>
  <c r="AI2277" i="20"/>
  <c r="AM2277" i="20"/>
  <c r="AC2278" i="20"/>
  <c r="AM2278" i="20" s="1"/>
  <c r="AA2278" i="20"/>
  <c r="AK2278" i="20" s="1"/>
  <c r="Y2278" i="20"/>
  <c r="AI2278" i="20" s="1"/>
  <c r="X2278" i="20"/>
  <c r="AB2278" i="20"/>
  <c r="AL2278" i="20" s="1"/>
  <c r="AH2278" i="20"/>
  <c r="Z2280" i="20"/>
  <c r="AJ2280" i="20" s="1"/>
  <c r="AD2280" i="20"/>
  <c r="AN2280" i="20" s="1"/>
  <c r="AN2281" i="20"/>
  <c r="AH2281" i="20"/>
  <c r="AI2281" i="20"/>
  <c r="AM2281" i="20"/>
  <c r="AC2282" i="20"/>
  <c r="AM2282" i="20" s="1"/>
  <c r="AA2282" i="20"/>
  <c r="AK2282" i="20" s="1"/>
  <c r="Y2282" i="20"/>
  <c r="AI2282" i="20" s="1"/>
  <c r="X2282" i="20"/>
  <c r="AB2282" i="20"/>
  <c r="AL2282" i="20" s="1"/>
  <c r="AH2282" i="20"/>
  <c r="Z2284" i="20"/>
  <c r="AJ2284" i="20" s="1"/>
  <c r="AD2284" i="20"/>
  <c r="AN2284" i="20" s="1"/>
  <c r="AN2285" i="20"/>
  <c r="AH2285" i="20"/>
  <c r="AM2285" i="20"/>
  <c r="AC2286" i="20"/>
  <c r="AM2286" i="20" s="1"/>
  <c r="AA2286" i="20"/>
  <c r="AK2286" i="20" s="1"/>
  <c r="Y2286" i="20"/>
  <c r="AI2286" i="20" s="1"/>
  <c r="X2286" i="20"/>
  <c r="AB2286" i="20"/>
  <c r="AL2286" i="20" s="1"/>
  <c r="AH2286" i="20"/>
  <c r="Z2288" i="20"/>
  <c r="AJ2288" i="20" s="1"/>
  <c r="AD2288" i="20"/>
  <c r="AN2288" i="20" s="1"/>
  <c r="AN2289" i="20"/>
  <c r="AH2289" i="20"/>
  <c r="AI2289" i="20"/>
  <c r="AC2290" i="20"/>
  <c r="AM2290" i="20" s="1"/>
  <c r="AA2290" i="20"/>
  <c r="AK2290" i="20" s="1"/>
  <c r="Y2290" i="20"/>
  <c r="AI2290" i="20" s="1"/>
  <c r="X2290" i="20"/>
  <c r="AB2290" i="20"/>
  <c r="AL2290" i="20" s="1"/>
  <c r="AH2290" i="20"/>
  <c r="Z2292" i="20"/>
  <c r="AJ2292" i="20" s="1"/>
  <c r="AD2292" i="20"/>
  <c r="AN2292" i="20" s="1"/>
  <c r="AN2293" i="20"/>
  <c r="AH2293" i="20"/>
  <c r="AM2293" i="20"/>
  <c r="AC2294" i="20"/>
  <c r="AM2294" i="20" s="1"/>
  <c r="AA2294" i="20"/>
  <c r="AK2294" i="20" s="1"/>
  <c r="Y2294" i="20"/>
  <c r="AI2294" i="20" s="1"/>
  <c r="X2294" i="20"/>
  <c r="AB2294" i="20"/>
  <c r="AL2294" i="20" s="1"/>
  <c r="AH2294" i="20"/>
  <c r="Z2296" i="20"/>
  <c r="AJ2296" i="20" s="1"/>
  <c r="AD2296" i="20"/>
  <c r="AN2296" i="20" s="1"/>
  <c r="AN2297" i="20"/>
  <c r="AH2297" i="20"/>
  <c r="AI2297" i="20"/>
  <c r="AC2298" i="20"/>
  <c r="AM2298" i="20" s="1"/>
  <c r="AA2298" i="20"/>
  <c r="AK2298" i="20" s="1"/>
  <c r="Y2298" i="20"/>
  <c r="AI2298" i="20" s="1"/>
  <c r="X2298" i="20"/>
  <c r="AB2298" i="20"/>
  <c r="AL2298" i="20" s="1"/>
  <c r="AH2298" i="20"/>
  <c r="Z2300" i="20"/>
  <c r="AJ2300" i="20" s="1"/>
  <c r="AD2300" i="20"/>
  <c r="AN2300" i="20" s="1"/>
  <c r="AN2301" i="20"/>
  <c r="AH2301" i="20"/>
  <c r="AI2301" i="20"/>
  <c r="AM2301" i="20"/>
  <c r="AC2302" i="20"/>
  <c r="AM2302" i="20" s="1"/>
  <c r="AA2302" i="20"/>
  <c r="AK2302" i="20" s="1"/>
  <c r="Y2302" i="20"/>
  <c r="AI2302" i="20" s="1"/>
  <c r="X2302" i="20"/>
  <c r="AB2302" i="20"/>
  <c r="AL2302" i="20" s="1"/>
  <c r="AH2302" i="20"/>
  <c r="AM2304" i="20"/>
  <c r="Z2304" i="20"/>
  <c r="AJ2304" i="20" s="1"/>
  <c r="AD2304" i="20"/>
  <c r="AN2304" i="20" s="1"/>
  <c r="AN2305" i="20"/>
  <c r="AH2305" i="20"/>
  <c r="AC2306" i="20"/>
  <c r="AM2306" i="20" s="1"/>
  <c r="AA2306" i="20"/>
  <c r="AK2306" i="20" s="1"/>
  <c r="Y2306" i="20"/>
  <c r="AI2306" i="20" s="1"/>
  <c r="X2306" i="20"/>
  <c r="AB2306" i="20"/>
  <c r="AL2306" i="20" s="1"/>
  <c r="AH2306" i="20"/>
  <c r="Z2308" i="20"/>
  <c r="AJ2308" i="20" s="1"/>
  <c r="AD2308" i="20"/>
  <c r="AN2308" i="20" s="1"/>
  <c r="AN2309" i="20"/>
  <c r="AH2309" i="20"/>
  <c r="AI2309" i="20"/>
  <c r="AM2309" i="20"/>
  <c r="AC2310" i="20"/>
  <c r="AM2310" i="20" s="1"/>
  <c r="AA2310" i="20"/>
  <c r="AK2310" i="20" s="1"/>
  <c r="Y2310" i="20"/>
  <c r="AI2310" i="20" s="1"/>
  <c r="X2310" i="20"/>
  <c r="AB2310" i="20"/>
  <c r="AL2310" i="20" s="1"/>
  <c r="AH2310" i="20"/>
  <c r="Z2312" i="20"/>
  <c r="AJ2312" i="20" s="1"/>
  <c r="AD2312" i="20"/>
  <c r="AN2312" i="20" s="1"/>
  <c r="AN2313" i="20"/>
  <c r="AH2313" i="20"/>
  <c r="AM2313" i="20"/>
  <c r="AC2314" i="20"/>
  <c r="AM2314" i="20" s="1"/>
  <c r="AA2314" i="20"/>
  <c r="AK2314" i="20" s="1"/>
  <c r="Y2314" i="20"/>
  <c r="AI2314" i="20" s="1"/>
  <c r="X2314" i="20"/>
  <c r="AB2314" i="20"/>
  <c r="AL2314" i="20" s="1"/>
  <c r="AH2314" i="20"/>
  <c r="Z2316" i="20"/>
  <c r="AJ2316" i="20" s="1"/>
  <c r="AD2316" i="20"/>
  <c r="AN2316" i="20" s="1"/>
  <c r="AN2317" i="20"/>
  <c r="AH2317" i="20"/>
  <c r="AI2317" i="20"/>
  <c r="AM2317" i="20"/>
  <c r="AC2318" i="20"/>
  <c r="AM2318" i="20" s="1"/>
  <c r="AA2318" i="20"/>
  <c r="AK2318" i="20" s="1"/>
  <c r="Y2318" i="20"/>
  <c r="AI2318" i="20" s="1"/>
  <c r="X2318" i="20"/>
  <c r="AB2318" i="20"/>
  <c r="AL2318" i="20" s="1"/>
  <c r="AH2318" i="20"/>
  <c r="AK2319" i="20"/>
  <c r="Z2320" i="20"/>
  <c r="AJ2320" i="20" s="1"/>
  <c r="AD2320" i="20"/>
  <c r="AN2320" i="20" s="1"/>
  <c r="AN2321" i="20"/>
  <c r="AH2321" i="20"/>
  <c r="AI2321" i="20"/>
  <c r="AC2322" i="20"/>
  <c r="AM2322" i="20" s="1"/>
  <c r="AA2322" i="20"/>
  <c r="AK2322" i="20" s="1"/>
  <c r="Y2322" i="20"/>
  <c r="AI2322" i="20" s="1"/>
  <c r="X2322" i="20"/>
  <c r="AB2322" i="20"/>
  <c r="AL2322" i="20" s="1"/>
  <c r="AH2322" i="20"/>
  <c r="AK2323" i="20"/>
  <c r="Z2324" i="20"/>
  <c r="AJ2324" i="20" s="1"/>
  <c r="AD2324" i="20"/>
  <c r="AN2324" i="20" s="1"/>
  <c r="AN2325" i="20"/>
  <c r="AH2325" i="20"/>
  <c r="AI2325" i="20"/>
  <c r="AM2325" i="20"/>
  <c r="AC2326" i="20"/>
  <c r="AM2326" i="20" s="1"/>
  <c r="AA2326" i="20"/>
  <c r="AK2326" i="20" s="1"/>
  <c r="Y2326" i="20"/>
  <c r="AI2326" i="20" s="1"/>
  <c r="X2326" i="20"/>
  <c r="AB2326" i="20"/>
  <c r="AL2326" i="20" s="1"/>
  <c r="AH2326" i="20"/>
  <c r="Z2328" i="20"/>
  <c r="AJ2328" i="20" s="1"/>
  <c r="AD2328" i="20"/>
  <c r="AN2328" i="20" s="1"/>
  <c r="AN2329" i="20"/>
  <c r="AH2329" i="20"/>
  <c r="AI2329" i="20"/>
  <c r="AM2329" i="20"/>
  <c r="AC2330" i="20"/>
  <c r="AM2330" i="20" s="1"/>
  <c r="AA2330" i="20"/>
  <c r="AK2330" i="20" s="1"/>
  <c r="Y2330" i="20"/>
  <c r="AI2330" i="20" s="1"/>
  <c r="X2330" i="20"/>
  <c r="AB2330" i="20"/>
  <c r="AL2330" i="20" s="1"/>
  <c r="AH2330" i="20"/>
  <c r="AK2331" i="20"/>
  <c r="Z2332" i="20"/>
  <c r="AJ2332" i="20" s="1"/>
  <c r="AD2332" i="20"/>
  <c r="AN2332" i="20" s="1"/>
  <c r="AN2333" i="20"/>
  <c r="AH2333" i="20"/>
  <c r="AM2333" i="20"/>
  <c r="AC2334" i="20"/>
  <c r="AM2334" i="20" s="1"/>
  <c r="AA2334" i="20"/>
  <c r="AK2334" i="20" s="1"/>
  <c r="Y2334" i="20"/>
  <c r="AI2334" i="20" s="1"/>
  <c r="X2334" i="20"/>
  <c r="AB2334" i="20"/>
  <c r="AL2334" i="20" s="1"/>
  <c r="AH2334" i="20"/>
  <c r="AK2335" i="20"/>
  <c r="Z2336" i="20"/>
  <c r="AJ2336" i="20" s="1"/>
  <c r="AD2336" i="20"/>
  <c r="AN2336" i="20" s="1"/>
  <c r="AN2337" i="20"/>
  <c r="AH2337" i="20"/>
  <c r="AI2337" i="20"/>
  <c r="AC2338" i="20"/>
  <c r="AM2338" i="20" s="1"/>
  <c r="AA2338" i="20"/>
  <c r="AK2338" i="20" s="1"/>
  <c r="Y2338" i="20"/>
  <c r="AI2338" i="20" s="1"/>
  <c r="X2338" i="20"/>
  <c r="AB2338" i="20"/>
  <c r="AL2338" i="20" s="1"/>
  <c r="AH2338" i="20"/>
  <c r="AK2339" i="20"/>
  <c r="Z2340" i="20"/>
  <c r="AJ2340" i="20" s="1"/>
  <c r="AD2340" i="20"/>
  <c r="AN2340" i="20" s="1"/>
  <c r="AN2341" i="20"/>
  <c r="AH2341" i="20"/>
  <c r="AI2341" i="20"/>
  <c r="AM2341" i="20"/>
  <c r="AC2342" i="20"/>
  <c r="AM2342" i="20" s="1"/>
  <c r="AA2342" i="20"/>
  <c r="AK2342" i="20" s="1"/>
  <c r="Y2342" i="20"/>
  <c r="AI2342" i="20" s="1"/>
  <c r="X2342" i="20"/>
  <c r="AB2342" i="20"/>
  <c r="AL2342" i="20" s="1"/>
  <c r="AH2342" i="20"/>
  <c r="AM2344" i="20"/>
  <c r="Z2344" i="20"/>
  <c r="AJ2344" i="20" s="1"/>
  <c r="AD2344" i="20"/>
  <c r="AN2344" i="20" s="1"/>
  <c r="AN2345" i="20"/>
  <c r="AH2345" i="20"/>
  <c r="AI2345" i="20"/>
  <c r="AC2346" i="20"/>
  <c r="AM2346" i="20" s="1"/>
  <c r="AA2346" i="20"/>
  <c r="AK2346" i="20" s="1"/>
  <c r="Y2346" i="20"/>
  <c r="AI2346" i="20" s="1"/>
  <c r="X2346" i="20"/>
  <c r="AB2346" i="20"/>
  <c r="AL2346" i="20" s="1"/>
  <c r="AH2346" i="20"/>
  <c r="AK2347" i="20"/>
  <c r="Z2348" i="20"/>
  <c r="AJ2348" i="20" s="1"/>
  <c r="AD2348" i="20"/>
  <c r="AN2348" i="20" s="1"/>
  <c r="AN2349" i="20"/>
  <c r="AH2349" i="20"/>
  <c r="AI2349" i="20"/>
  <c r="AC2350" i="20"/>
  <c r="AM2350" i="20" s="1"/>
  <c r="AA2350" i="20"/>
  <c r="AK2350" i="20" s="1"/>
  <c r="Y2350" i="20"/>
  <c r="AI2350" i="20" s="1"/>
  <c r="X2350" i="20"/>
  <c r="AB2350" i="20"/>
  <c r="AL2350" i="20" s="1"/>
  <c r="AH2350" i="20"/>
  <c r="AK2351" i="20"/>
  <c r="Z2352" i="20"/>
  <c r="AJ2352" i="20" s="1"/>
  <c r="AD2352" i="20"/>
  <c r="AN2352" i="20" s="1"/>
  <c r="AN2353" i="20"/>
  <c r="AH2353" i="20"/>
  <c r="AI2353" i="20"/>
  <c r="AC2354" i="20"/>
  <c r="AM2354" i="20" s="1"/>
  <c r="AA2354" i="20"/>
  <c r="AK2354" i="20" s="1"/>
  <c r="Y2354" i="20"/>
  <c r="AI2354" i="20" s="1"/>
  <c r="X2354" i="20"/>
  <c r="AB2354" i="20"/>
  <c r="AL2354" i="20" s="1"/>
  <c r="AH2354" i="20"/>
  <c r="AK2355" i="20"/>
  <c r="Z2356" i="20"/>
  <c r="AJ2356" i="20" s="1"/>
  <c r="AD2356" i="20"/>
  <c r="AN2356" i="20" s="1"/>
  <c r="AN2357" i="20"/>
  <c r="AH2357" i="20"/>
  <c r="AI2357" i="20"/>
  <c r="AC2358" i="20"/>
  <c r="AM2358" i="20" s="1"/>
  <c r="AA2358" i="20"/>
  <c r="AK2358" i="20" s="1"/>
  <c r="Y2358" i="20"/>
  <c r="AI2358" i="20" s="1"/>
  <c r="X2358" i="20"/>
  <c r="AB2358" i="20"/>
  <c r="AL2358" i="20" s="1"/>
  <c r="AH2358" i="20"/>
  <c r="AK2359" i="20"/>
  <c r="Z2360" i="20"/>
  <c r="AJ2360" i="20" s="1"/>
  <c r="AD2360" i="20"/>
  <c r="AN2360" i="20" s="1"/>
  <c r="AN2361" i="20"/>
  <c r="AH2361" i="20"/>
  <c r="AI2361" i="20"/>
  <c r="AC2362" i="20"/>
  <c r="AM2362" i="20" s="1"/>
  <c r="AA2362" i="20"/>
  <c r="AK2362" i="20" s="1"/>
  <c r="Y2362" i="20"/>
  <c r="AI2362" i="20" s="1"/>
  <c r="X2362" i="20"/>
  <c r="AB2362" i="20"/>
  <c r="AL2362" i="20" s="1"/>
  <c r="AH2362" i="20"/>
  <c r="AK2363" i="20"/>
  <c r="Z2364" i="20"/>
  <c r="AJ2364" i="20" s="1"/>
  <c r="AD2364" i="20"/>
  <c r="AN2364" i="20" s="1"/>
  <c r="AN2365" i="20"/>
  <c r="AH2365" i="20"/>
  <c r="AI2365" i="20"/>
  <c r="AM2365" i="20"/>
  <c r="AC2366" i="20"/>
  <c r="AM2366" i="20" s="1"/>
  <c r="AA2366" i="20"/>
  <c r="AK2366" i="20" s="1"/>
  <c r="Y2366" i="20"/>
  <c r="AI2366" i="20" s="1"/>
  <c r="X2366" i="20"/>
  <c r="AB2366" i="20"/>
  <c r="AL2366" i="20" s="1"/>
  <c r="AH2366" i="20"/>
  <c r="Z2368" i="20"/>
  <c r="AJ2368" i="20" s="1"/>
  <c r="AD2368" i="20"/>
  <c r="AN2368" i="20" s="1"/>
  <c r="AN2369" i="20"/>
  <c r="AH2369" i="20"/>
  <c r="AI2369" i="20"/>
  <c r="AC2370" i="20"/>
  <c r="AM2370" i="20" s="1"/>
  <c r="AA2370" i="20"/>
  <c r="AK2370" i="20" s="1"/>
  <c r="Y2370" i="20"/>
  <c r="AI2370" i="20" s="1"/>
  <c r="X2370" i="20"/>
  <c r="AB2370" i="20"/>
  <c r="AL2370" i="20" s="1"/>
  <c r="AH2370" i="20"/>
  <c r="AK2371" i="20"/>
  <c r="Z2372" i="20"/>
  <c r="AJ2372" i="20" s="1"/>
  <c r="AD2372" i="20"/>
  <c r="AN2372" i="20" s="1"/>
  <c r="AN2373" i="20"/>
  <c r="AH2373" i="20"/>
  <c r="AI2373" i="20"/>
  <c r="AC2374" i="20"/>
  <c r="AM2374" i="20" s="1"/>
  <c r="AA2374" i="20"/>
  <c r="AK2374" i="20" s="1"/>
  <c r="Y2374" i="20"/>
  <c r="AI2374" i="20" s="1"/>
  <c r="X2374" i="20"/>
  <c r="AB2374" i="20"/>
  <c r="AL2374" i="20" s="1"/>
  <c r="AH2374" i="20"/>
  <c r="Z2376" i="20"/>
  <c r="AJ2376" i="20" s="1"/>
  <c r="AD2376" i="20"/>
  <c r="AN2376" i="20" s="1"/>
  <c r="AN2377" i="20"/>
  <c r="AH2377" i="20"/>
  <c r="AI2377" i="20"/>
  <c r="AC2378" i="20"/>
  <c r="AM2378" i="20" s="1"/>
  <c r="AA2378" i="20"/>
  <c r="AK2378" i="20" s="1"/>
  <c r="Y2378" i="20"/>
  <c r="AI2378" i="20" s="1"/>
  <c r="X2378" i="20"/>
  <c r="AB2378" i="20"/>
  <c r="AL2378" i="20" s="1"/>
  <c r="AH2378" i="20"/>
  <c r="AK2379" i="20"/>
  <c r="Z2380" i="20"/>
  <c r="AJ2380" i="20" s="1"/>
  <c r="AD2380" i="20"/>
  <c r="AN2380" i="20" s="1"/>
  <c r="AN2381" i="20"/>
  <c r="AH2381" i="20"/>
  <c r="AI2381" i="20"/>
  <c r="AM2381" i="20"/>
  <c r="AC2382" i="20"/>
  <c r="AM2382" i="20" s="1"/>
  <c r="AA2382" i="20"/>
  <c r="AK2382" i="20" s="1"/>
  <c r="Y2382" i="20"/>
  <c r="AI2382" i="20" s="1"/>
  <c r="X2382" i="20"/>
  <c r="AB2382" i="20"/>
  <c r="AL2382" i="20" s="1"/>
  <c r="AH2382" i="20"/>
  <c r="Z2384" i="20"/>
  <c r="AJ2384" i="20" s="1"/>
  <c r="AD2384" i="20"/>
  <c r="AN2384" i="20" s="1"/>
  <c r="AN2385" i="20"/>
  <c r="AH2385" i="20"/>
  <c r="AI2385" i="20"/>
  <c r="AC2386" i="20"/>
  <c r="AM2386" i="20" s="1"/>
  <c r="AA2386" i="20"/>
  <c r="AK2386" i="20" s="1"/>
  <c r="Y2386" i="20"/>
  <c r="AI2386" i="20" s="1"/>
  <c r="X2386" i="20"/>
  <c r="AB2386" i="20"/>
  <c r="AL2386" i="20" s="1"/>
  <c r="AH2386" i="20"/>
  <c r="AK2387" i="20"/>
  <c r="Z2388" i="20"/>
  <c r="AJ2388" i="20" s="1"/>
  <c r="AD2388" i="20"/>
  <c r="AN2388" i="20" s="1"/>
  <c r="AN2389" i="20"/>
  <c r="AH2389" i="20"/>
  <c r="AI2389" i="20"/>
  <c r="AC2390" i="20"/>
  <c r="AM2390" i="20" s="1"/>
  <c r="AA2390" i="20"/>
  <c r="AK2390" i="20" s="1"/>
  <c r="Y2390" i="20"/>
  <c r="AI2390" i="20" s="1"/>
  <c r="X2390" i="20"/>
  <c r="AB2390" i="20"/>
  <c r="AL2390" i="20" s="1"/>
  <c r="AH2390" i="20"/>
  <c r="Z2392" i="20"/>
  <c r="AJ2392" i="20" s="1"/>
  <c r="AD2392" i="20"/>
  <c r="AN2392" i="20" s="1"/>
  <c r="AN2393" i="20"/>
  <c r="AH2393" i="20"/>
  <c r="AI2393" i="20"/>
  <c r="AC2394" i="20"/>
  <c r="AM2394" i="20" s="1"/>
  <c r="AA2394" i="20"/>
  <c r="AK2394" i="20" s="1"/>
  <c r="Y2394" i="20"/>
  <c r="AI2394" i="20" s="1"/>
  <c r="X2394" i="20"/>
  <c r="AB2394" i="20"/>
  <c r="AL2394" i="20" s="1"/>
  <c r="AH2394" i="20"/>
  <c r="AK2395" i="20"/>
  <c r="Z2396" i="20"/>
  <c r="AJ2396" i="20" s="1"/>
  <c r="AD2396" i="20"/>
  <c r="AN2396" i="20" s="1"/>
  <c r="AN2397" i="20"/>
  <c r="AH2397" i="20"/>
  <c r="AI2397" i="20"/>
  <c r="AM2397" i="20"/>
  <c r="AC2398" i="20"/>
  <c r="AM2398" i="20" s="1"/>
  <c r="AA2398" i="20"/>
  <c r="AK2398" i="20" s="1"/>
  <c r="Y2398" i="20"/>
  <c r="AI2398" i="20" s="1"/>
  <c r="X2398" i="20"/>
  <c r="AB2398" i="20"/>
  <c r="AL2398" i="20" s="1"/>
  <c r="AH2398" i="20"/>
  <c r="Z2400" i="20"/>
  <c r="AJ2400" i="20" s="1"/>
  <c r="AD2400" i="20"/>
  <c r="AN2400" i="20" s="1"/>
  <c r="AN2401" i="20"/>
  <c r="AH2401" i="20"/>
  <c r="AM2401" i="20"/>
  <c r="AC2402" i="20"/>
  <c r="AM2402" i="20" s="1"/>
  <c r="AA2402" i="20"/>
  <c r="AK2402" i="20" s="1"/>
  <c r="Y2402" i="20"/>
  <c r="AI2402" i="20" s="1"/>
  <c r="X2402" i="20"/>
  <c r="AB2402" i="20"/>
  <c r="AL2402" i="20" s="1"/>
  <c r="AH2402" i="20"/>
  <c r="Z2404" i="20"/>
  <c r="AJ2404" i="20" s="1"/>
  <c r="AD2404" i="20"/>
  <c r="AN2404" i="20" s="1"/>
  <c r="AN2405" i="20"/>
  <c r="AH2405" i="20"/>
  <c r="AI2405" i="20"/>
  <c r="AM2405" i="20"/>
  <c r="AC2406" i="20"/>
  <c r="AM2406" i="20" s="1"/>
  <c r="AA2406" i="20"/>
  <c r="AK2406" i="20" s="1"/>
  <c r="Y2406" i="20"/>
  <c r="AI2406" i="20" s="1"/>
  <c r="X2406" i="20"/>
  <c r="AB2406" i="20"/>
  <c r="AL2406" i="20" s="1"/>
  <c r="AH2406" i="20"/>
  <c r="AK2407" i="20"/>
  <c r="Z2408" i="20"/>
  <c r="AJ2408" i="20" s="1"/>
  <c r="AD2408" i="20"/>
  <c r="AN2408" i="20" s="1"/>
  <c r="AN2409" i="20"/>
  <c r="AH2409" i="20"/>
  <c r="AI2409" i="20"/>
  <c r="AC2410" i="20"/>
  <c r="AM2410" i="20" s="1"/>
  <c r="AA2410" i="20"/>
  <c r="AK2410" i="20" s="1"/>
  <c r="Y2410" i="20"/>
  <c r="AI2410" i="20" s="1"/>
  <c r="X2410" i="20"/>
  <c r="AB2410" i="20"/>
  <c r="AL2410" i="20" s="1"/>
  <c r="AH2410" i="20"/>
  <c r="Z2412" i="20"/>
  <c r="AJ2412" i="20" s="1"/>
  <c r="AD2412" i="20"/>
  <c r="AN2412" i="20" s="1"/>
  <c r="AN2413" i="20"/>
  <c r="AH2413" i="20"/>
  <c r="AI2413" i="20"/>
  <c r="AM2413" i="20"/>
  <c r="AC2414" i="20"/>
  <c r="AM2414" i="20" s="1"/>
  <c r="AA2414" i="20"/>
  <c r="AK2414" i="20" s="1"/>
  <c r="Y2414" i="20"/>
  <c r="AI2414" i="20" s="1"/>
  <c r="X2414" i="20"/>
  <c r="AB2414" i="20"/>
  <c r="AL2414" i="20" s="1"/>
  <c r="AH2414" i="20"/>
  <c r="Z2416" i="20"/>
  <c r="AJ2416" i="20" s="1"/>
  <c r="AD2416" i="20"/>
  <c r="AN2416" i="20" s="1"/>
  <c r="AN2417" i="20"/>
  <c r="AH2417" i="20"/>
  <c r="AI2417" i="20"/>
  <c r="AC2418" i="20"/>
  <c r="AM2418" i="20" s="1"/>
  <c r="AA2418" i="20"/>
  <c r="AK2418" i="20" s="1"/>
  <c r="Y2418" i="20"/>
  <c r="AI2418" i="20" s="1"/>
  <c r="X2418" i="20"/>
  <c r="AB2418" i="20"/>
  <c r="AL2418" i="20" s="1"/>
  <c r="AH2418" i="20"/>
  <c r="Z2420" i="20"/>
  <c r="AJ2420" i="20" s="1"/>
  <c r="AD2420" i="20"/>
  <c r="AN2420" i="20" s="1"/>
  <c r="AN2421" i="20"/>
  <c r="AH2421" i="20"/>
  <c r="AM2421" i="20"/>
  <c r="AC2422" i="20"/>
  <c r="AM2422" i="20" s="1"/>
  <c r="AA2422" i="20"/>
  <c r="AK2422" i="20" s="1"/>
  <c r="Y2422" i="20"/>
  <c r="AI2422" i="20" s="1"/>
  <c r="X2422" i="20"/>
  <c r="AB2422" i="20"/>
  <c r="AL2422" i="20" s="1"/>
  <c r="AH2422" i="20"/>
  <c r="Z2424" i="20"/>
  <c r="AJ2424" i="20" s="1"/>
  <c r="AD2424" i="20"/>
  <c r="AN2424" i="20" s="1"/>
  <c r="AN2425" i="20"/>
  <c r="AH2425" i="20"/>
  <c r="AM2425" i="20"/>
  <c r="AC2426" i="20"/>
  <c r="AM2426" i="20" s="1"/>
  <c r="AA2426" i="20"/>
  <c r="AK2426" i="20" s="1"/>
  <c r="Y2426" i="20"/>
  <c r="AI2426" i="20" s="1"/>
  <c r="X2426" i="20"/>
  <c r="AB2426" i="20"/>
  <c r="AL2426" i="20" s="1"/>
  <c r="AH2426" i="20"/>
  <c r="AK2427" i="20"/>
  <c r="Z2428" i="20"/>
  <c r="AJ2428" i="20" s="1"/>
  <c r="AD2428" i="20"/>
  <c r="AN2428" i="20" s="1"/>
  <c r="AN2429" i="20"/>
  <c r="AH2429" i="20"/>
  <c r="AM2429" i="20"/>
  <c r="AC2430" i="20"/>
  <c r="AM2430" i="20" s="1"/>
  <c r="AA2430" i="20"/>
  <c r="AK2430" i="20" s="1"/>
  <c r="Y2430" i="20"/>
  <c r="AI2430" i="20" s="1"/>
  <c r="X2430" i="20"/>
  <c r="AB2430" i="20"/>
  <c r="AL2430" i="20" s="1"/>
  <c r="AH2430" i="20"/>
  <c r="AK2431" i="20"/>
  <c r="Z2432" i="20"/>
  <c r="AJ2432" i="20" s="1"/>
  <c r="AD2432" i="20"/>
  <c r="AN2432" i="20" s="1"/>
  <c r="AN2433" i="20"/>
  <c r="AH2433" i="20"/>
  <c r="AM2433" i="20"/>
  <c r="AC2434" i="20"/>
  <c r="AM2434" i="20" s="1"/>
  <c r="AA2434" i="20"/>
  <c r="AK2434" i="20" s="1"/>
  <c r="Y2434" i="20"/>
  <c r="AI2434" i="20" s="1"/>
  <c r="X2434" i="20"/>
  <c r="AB2434" i="20"/>
  <c r="AL2434" i="20" s="1"/>
  <c r="AH2434" i="20"/>
  <c r="Z2436" i="20"/>
  <c r="AJ2436" i="20" s="1"/>
  <c r="AD2436" i="20"/>
  <c r="AN2436" i="20" s="1"/>
  <c r="AN2437" i="20"/>
  <c r="AH2437" i="20"/>
  <c r="AM2437" i="20"/>
  <c r="AC2438" i="20"/>
  <c r="AM2438" i="20" s="1"/>
  <c r="AA2438" i="20"/>
  <c r="AK2438" i="20" s="1"/>
  <c r="Y2438" i="20"/>
  <c r="AI2438" i="20" s="1"/>
  <c r="X2438" i="20"/>
  <c r="AB2438" i="20"/>
  <c r="AL2438" i="20" s="1"/>
  <c r="AH2438" i="20"/>
  <c r="Z2440" i="20"/>
  <c r="AJ2440" i="20" s="1"/>
  <c r="AD2440" i="20"/>
  <c r="AN2440" i="20" s="1"/>
  <c r="AN2441" i="20"/>
  <c r="AH2441" i="20"/>
  <c r="AI2441" i="20"/>
  <c r="AM2441" i="20"/>
  <c r="AC2442" i="20"/>
  <c r="AM2442" i="20" s="1"/>
  <c r="AA2442" i="20"/>
  <c r="AK2442" i="20" s="1"/>
  <c r="Y2442" i="20"/>
  <c r="AI2442" i="20" s="1"/>
  <c r="X2442" i="20"/>
  <c r="AB2442" i="20"/>
  <c r="AL2442" i="20" s="1"/>
  <c r="AH2442" i="20"/>
  <c r="AK2443" i="20"/>
  <c r="Z2444" i="20"/>
  <c r="AJ2444" i="20" s="1"/>
  <c r="AD2444" i="20"/>
  <c r="AN2444" i="20" s="1"/>
  <c r="AN2445" i="20"/>
  <c r="AH2445" i="20"/>
  <c r="AC2446" i="20"/>
  <c r="AM2446" i="20" s="1"/>
  <c r="AA2446" i="20"/>
  <c r="AK2446" i="20" s="1"/>
  <c r="Y2446" i="20"/>
  <c r="AI2446" i="20" s="1"/>
  <c r="X2446" i="20"/>
  <c r="AB2446" i="20"/>
  <c r="AL2446" i="20" s="1"/>
  <c r="AH2446" i="20"/>
  <c r="AK2447" i="20"/>
  <c r="Z2448" i="20"/>
  <c r="AJ2448" i="20" s="1"/>
  <c r="AD2448" i="20"/>
  <c r="AN2448" i="20" s="1"/>
  <c r="AN2449" i="20"/>
  <c r="AH2449" i="20"/>
  <c r="AM2449" i="20"/>
  <c r="AC2450" i="20"/>
  <c r="AM2450" i="20" s="1"/>
  <c r="AA2450" i="20"/>
  <c r="AK2450" i="20" s="1"/>
  <c r="Y2450" i="20"/>
  <c r="AI2450" i="20" s="1"/>
  <c r="X2450" i="20"/>
  <c r="AB2450" i="20"/>
  <c r="AL2450" i="20" s="1"/>
  <c r="AH2450" i="20"/>
  <c r="AK2451" i="20"/>
  <c r="Z2452" i="20"/>
  <c r="AJ2452" i="20" s="1"/>
  <c r="AD2452" i="20"/>
  <c r="AN2452" i="20" s="1"/>
  <c r="AN2453" i="20"/>
  <c r="AH2453" i="20"/>
  <c r="AM2453" i="20"/>
  <c r="AC2454" i="20"/>
  <c r="AM2454" i="20" s="1"/>
  <c r="AA2454" i="20"/>
  <c r="AK2454" i="20" s="1"/>
  <c r="Y2454" i="20"/>
  <c r="AI2454" i="20" s="1"/>
  <c r="X2454" i="20"/>
  <c r="AB2454" i="20"/>
  <c r="AL2454" i="20" s="1"/>
  <c r="AH2454" i="20"/>
  <c r="Z2456" i="20"/>
  <c r="AJ2456" i="20" s="1"/>
  <c r="AD2456" i="20"/>
  <c r="AN2456" i="20" s="1"/>
  <c r="AN2457" i="20"/>
  <c r="AH2457" i="20"/>
  <c r="AI2457" i="20"/>
  <c r="AM2457" i="20"/>
  <c r="AC2458" i="20"/>
  <c r="AM2458" i="20" s="1"/>
  <c r="AA2458" i="20"/>
  <c r="AK2458" i="20" s="1"/>
  <c r="Y2458" i="20"/>
  <c r="AI2458" i="20" s="1"/>
  <c r="X2458" i="20"/>
  <c r="AB2458" i="20"/>
  <c r="AL2458" i="20" s="1"/>
  <c r="AH2458" i="20"/>
  <c r="Z2460" i="20"/>
  <c r="AJ2460" i="20" s="1"/>
  <c r="AD2460" i="20"/>
  <c r="AN2460" i="20" s="1"/>
  <c r="AN2461" i="20"/>
  <c r="AH2461" i="20"/>
  <c r="AC2462" i="20"/>
  <c r="AM2462" i="20" s="1"/>
  <c r="AA2462" i="20"/>
  <c r="AK2462" i="20" s="1"/>
  <c r="Y2462" i="20"/>
  <c r="AI2462" i="20" s="1"/>
  <c r="X2462" i="20"/>
  <c r="AB2462" i="20"/>
  <c r="AL2462" i="20" s="1"/>
  <c r="AH2462" i="20"/>
  <c r="AK2463" i="20"/>
  <c r="Z2464" i="20"/>
  <c r="AJ2464" i="20" s="1"/>
  <c r="AD2464" i="20"/>
  <c r="AN2464" i="20" s="1"/>
  <c r="AN2465" i="20"/>
  <c r="AH2465" i="20"/>
  <c r="AI2465" i="20"/>
  <c r="AM2465" i="20"/>
  <c r="AC2466" i="20"/>
  <c r="AM2466" i="20" s="1"/>
  <c r="AA2466" i="20"/>
  <c r="AK2466" i="20" s="1"/>
  <c r="Y2466" i="20"/>
  <c r="AI2466" i="20" s="1"/>
  <c r="X2466" i="20"/>
  <c r="AB2466" i="20"/>
  <c r="AL2466" i="20" s="1"/>
  <c r="AH2466" i="20"/>
  <c r="Z2468" i="20"/>
  <c r="AJ2468" i="20" s="1"/>
  <c r="AD2468" i="20"/>
  <c r="AN2468" i="20" s="1"/>
  <c r="AN2469" i="20"/>
  <c r="AH2469" i="20"/>
  <c r="AC2470" i="20"/>
  <c r="AM2470" i="20" s="1"/>
  <c r="AA2470" i="20"/>
  <c r="AK2470" i="20" s="1"/>
  <c r="Y2470" i="20"/>
  <c r="AI2470" i="20" s="1"/>
  <c r="X2470" i="20"/>
  <c r="AB2470" i="20"/>
  <c r="AL2470" i="20" s="1"/>
  <c r="AH2470" i="20"/>
  <c r="Z2472" i="20"/>
  <c r="AJ2472" i="20" s="1"/>
  <c r="AD2472" i="20"/>
  <c r="AN2472" i="20" s="1"/>
  <c r="AN2473" i="20"/>
  <c r="AH2473" i="20"/>
  <c r="AI2473" i="20"/>
  <c r="AM2473" i="20"/>
  <c r="AC2474" i="20"/>
  <c r="AM2474" i="20" s="1"/>
  <c r="AA2474" i="20"/>
  <c r="AK2474" i="20" s="1"/>
  <c r="Y2474" i="20"/>
  <c r="AI2474" i="20" s="1"/>
  <c r="X2474" i="20"/>
  <c r="AB2474" i="20"/>
  <c r="AL2474" i="20" s="1"/>
  <c r="AH2474" i="20"/>
  <c r="AK2475" i="20"/>
  <c r="Z2476" i="20"/>
  <c r="AJ2476" i="20" s="1"/>
  <c r="AD2476" i="20"/>
  <c r="AN2476" i="20" s="1"/>
  <c r="AN2477" i="20"/>
  <c r="AH2477" i="20"/>
  <c r="AC2478" i="20"/>
  <c r="AM2478" i="20" s="1"/>
  <c r="AA2478" i="20"/>
  <c r="AK2478" i="20" s="1"/>
  <c r="Y2478" i="20"/>
  <c r="AI2478" i="20" s="1"/>
  <c r="X2478" i="20"/>
  <c r="AB2478" i="20"/>
  <c r="AL2478" i="20" s="1"/>
  <c r="AH2478" i="20"/>
  <c r="AK2479" i="20"/>
  <c r="Z2480" i="20"/>
  <c r="AJ2480" i="20" s="1"/>
  <c r="AD2480" i="20"/>
  <c r="AN2480" i="20" s="1"/>
  <c r="AN2481" i="20"/>
  <c r="AH2481" i="20"/>
  <c r="AI2481" i="20"/>
  <c r="AM2481" i="20"/>
  <c r="AC2482" i="20"/>
  <c r="AM2482" i="20" s="1"/>
  <c r="AA2482" i="20"/>
  <c r="AK2482" i="20" s="1"/>
  <c r="Y2482" i="20"/>
  <c r="AI2482" i="20" s="1"/>
  <c r="X2482" i="20"/>
  <c r="AB2482" i="20"/>
  <c r="AL2482" i="20" s="1"/>
  <c r="AH2482" i="20"/>
  <c r="AK2483" i="20"/>
  <c r="Z2484" i="20"/>
  <c r="AJ2484" i="20" s="1"/>
  <c r="AD2484" i="20"/>
  <c r="AN2484" i="20" s="1"/>
  <c r="AN2485" i="20"/>
  <c r="AH2485" i="20"/>
  <c r="AM2485" i="20"/>
  <c r="AC2486" i="20"/>
  <c r="AM2486" i="20" s="1"/>
  <c r="AA2486" i="20"/>
  <c r="AK2486" i="20" s="1"/>
  <c r="Y2486" i="20"/>
  <c r="AI2486" i="20" s="1"/>
  <c r="X2486" i="20"/>
  <c r="AB2486" i="20"/>
  <c r="AL2486" i="20" s="1"/>
  <c r="AH2486" i="20"/>
  <c r="Z2488" i="20"/>
  <c r="AJ2488" i="20" s="1"/>
  <c r="AD2488" i="20"/>
  <c r="AN2488" i="20" s="1"/>
  <c r="AN2489" i="20"/>
  <c r="AH2489" i="20"/>
  <c r="AI2489" i="20"/>
  <c r="AM2489" i="20"/>
  <c r="AC2490" i="20"/>
  <c r="AM2490" i="20" s="1"/>
  <c r="AA2490" i="20"/>
  <c r="AK2490" i="20" s="1"/>
  <c r="Y2490" i="20"/>
  <c r="AI2490" i="20" s="1"/>
  <c r="X2490" i="20"/>
  <c r="AB2490" i="20"/>
  <c r="AL2490" i="20" s="1"/>
  <c r="AH2490" i="20"/>
  <c r="Z2492" i="20"/>
  <c r="AJ2492" i="20" s="1"/>
  <c r="AD2492" i="20"/>
  <c r="AN2492" i="20" s="1"/>
  <c r="AN2493" i="20"/>
  <c r="AH2493" i="20"/>
  <c r="AC2494" i="20"/>
  <c r="AM2494" i="20" s="1"/>
  <c r="AA2494" i="20"/>
  <c r="AK2494" i="20" s="1"/>
  <c r="Y2494" i="20"/>
  <c r="AI2494" i="20" s="1"/>
  <c r="X2494" i="20"/>
  <c r="AB2494" i="20"/>
  <c r="AL2494" i="20" s="1"/>
  <c r="AH2494" i="20"/>
  <c r="AK2495" i="20"/>
  <c r="Z2496" i="20"/>
  <c r="AJ2496" i="20" s="1"/>
  <c r="AD2496" i="20"/>
  <c r="AN2496" i="20" s="1"/>
  <c r="AN2497" i="20"/>
  <c r="AH2497" i="20"/>
  <c r="AM2497" i="20"/>
  <c r="AC2498" i="20"/>
  <c r="AM2498" i="20" s="1"/>
  <c r="AA2498" i="20"/>
  <c r="AK2498" i="20" s="1"/>
  <c r="Y2498" i="20"/>
  <c r="AI2498" i="20" s="1"/>
  <c r="X2498" i="20"/>
  <c r="AB2498" i="20"/>
  <c r="AL2498" i="20" s="1"/>
  <c r="AH2498" i="20"/>
  <c r="Z2500" i="20"/>
  <c r="AJ2500" i="20" s="1"/>
  <c r="AD2500" i="20"/>
  <c r="AN2500" i="20" s="1"/>
  <c r="AN2501" i="20"/>
  <c r="AH2501" i="20"/>
  <c r="AC2502" i="20"/>
  <c r="AM2502" i="20" s="1"/>
  <c r="AA2502" i="20"/>
  <c r="AK2502" i="20" s="1"/>
  <c r="Y2502" i="20"/>
  <c r="AI2502" i="20" s="1"/>
  <c r="X2502" i="20"/>
  <c r="AB2502" i="20"/>
  <c r="AL2502" i="20" s="1"/>
  <c r="AH2502" i="20"/>
  <c r="Z2504" i="20"/>
  <c r="AJ2504" i="20" s="1"/>
  <c r="AD2504" i="20"/>
  <c r="AN2504" i="20" s="1"/>
  <c r="AN2505" i="20"/>
  <c r="AH2505" i="20"/>
  <c r="AI2505" i="20"/>
  <c r="AM2505" i="20"/>
  <c r="AC2506" i="20"/>
  <c r="AM2506" i="20" s="1"/>
  <c r="AA2506" i="20"/>
  <c r="AK2506" i="20" s="1"/>
  <c r="Y2506" i="20"/>
  <c r="AI2506" i="20" s="1"/>
  <c r="X2506" i="20"/>
  <c r="AB2506" i="20"/>
  <c r="AL2506" i="20" s="1"/>
  <c r="AH2506" i="20"/>
  <c r="AK2507" i="20"/>
  <c r="Z2508" i="20"/>
  <c r="AJ2508" i="20" s="1"/>
  <c r="AD2508" i="20"/>
  <c r="AN2508" i="20" s="1"/>
  <c r="AN2509" i="20"/>
  <c r="AH2509" i="20"/>
  <c r="AM2509" i="20"/>
  <c r="AC2510" i="20"/>
  <c r="AM2510" i="20" s="1"/>
  <c r="AA2510" i="20"/>
  <c r="AK2510" i="20" s="1"/>
  <c r="Y2510" i="20"/>
  <c r="AI2510" i="20" s="1"/>
  <c r="X2510" i="20"/>
  <c r="AB2510" i="20"/>
  <c r="AL2510" i="20" s="1"/>
  <c r="AH2510" i="20"/>
  <c r="AK2511" i="20"/>
  <c r="AM2512" i="20"/>
  <c r="AI2512" i="20"/>
  <c r="AJ2512" i="20"/>
  <c r="AN2513" i="20"/>
  <c r="AH2513" i="20"/>
  <c r="AM2513" i="20"/>
  <c r="AC2514" i="20"/>
  <c r="AM2514" i="20" s="1"/>
  <c r="AA2514" i="20"/>
  <c r="AK2514" i="20" s="1"/>
  <c r="Y2514" i="20"/>
  <c r="AI2514" i="20" s="1"/>
  <c r="X2514" i="20"/>
  <c r="AB2514" i="20"/>
  <c r="AL2514" i="20" s="1"/>
  <c r="AK2516" i="20"/>
  <c r="AJ2516" i="20"/>
  <c r="AN2517" i="20"/>
  <c r="AH2517" i="20"/>
  <c r="AM2517" i="20"/>
  <c r="AC2518" i="20"/>
  <c r="AM2518" i="20" s="1"/>
  <c r="AA2518" i="20"/>
  <c r="AK2518" i="20" s="1"/>
  <c r="Y2518" i="20"/>
  <c r="AI2518" i="20" s="1"/>
  <c r="X2518" i="20"/>
  <c r="AB2518" i="20"/>
  <c r="AL2518" i="20" s="1"/>
  <c r="AK2520" i="20"/>
  <c r="AJ2520" i="20"/>
  <c r="AN2521" i="20"/>
  <c r="AH2521" i="20"/>
  <c r="AI2521" i="20"/>
  <c r="AM2521" i="20"/>
  <c r="AC2522" i="20"/>
  <c r="AM2522" i="20" s="1"/>
  <c r="AA2522" i="20"/>
  <c r="AK2522" i="20" s="1"/>
  <c r="Y2522" i="20"/>
  <c r="AI2522" i="20" s="1"/>
  <c r="X2522" i="20"/>
  <c r="AB2522" i="20"/>
  <c r="AL2522" i="20" s="1"/>
  <c r="AI2524" i="20"/>
  <c r="AJ2524" i="20"/>
  <c r="AN2525" i="20"/>
  <c r="AH2525" i="20"/>
  <c r="AM2525" i="20"/>
  <c r="AC2526" i="20"/>
  <c r="AM2526" i="20" s="1"/>
  <c r="AA2526" i="20"/>
  <c r="AK2526" i="20" s="1"/>
  <c r="Y2526" i="20"/>
  <c r="AI2526" i="20" s="1"/>
  <c r="X2526" i="20"/>
  <c r="AB2526" i="20"/>
  <c r="AL2526" i="20" s="1"/>
  <c r="AJ2528" i="20"/>
  <c r="AN2529" i="20"/>
  <c r="AH2529" i="20"/>
  <c r="AM2529" i="20"/>
  <c r="AC2530" i="20"/>
  <c r="AM2530" i="20" s="1"/>
  <c r="AA2530" i="20"/>
  <c r="AK2530" i="20" s="1"/>
  <c r="Y2530" i="20"/>
  <c r="AI2530" i="20" s="1"/>
  <c r="X2530" i="20"/>
  <c r="AB2530" i="20"/>
  <c r="AL2530" i="20" s="1"/>
  <c r="AJ2532" i="20"/>
  <c r="AN2533" i="20"/>
  <c r="AH2533" i="20"/>
  <c r="AC2534" i="20"/>
  <c r="AM2534" i="20" s="1"/>
  <c r="AA2534" i="20"/>
  <c r="AK2534" i="20" s="1"/>
  <c r="Y2534" i="20"/>
  <c r="AI2534" i="20" s="1"/>
  <c r="X2534" i="20"/>
  <c r="AB2534" i="20"/>
  <c r="AL2534" i="20" s="1"/>
  <c r="AJ2536" i="20"/>
  <c r="AN2536" i="20"/>
  <c r="AN2537" i="20"/>
  <c r="AH2537" i="20"/>
  <c r="AI2537" i="20"/>
  <c r="AC2538" i="20"/>
  <c r="AM2538" i="20" s="1"/>
  <c r="AA2538" i="20"/>
  <c r="AK2538" i="20" s="1"/>
  <c r="Y2538" i="20"/>
  <c r="AI2538" i="20" s="1"/>
  <c r="X2538" i="20"/>
  <c r="AB2538" i="20"/>
  <c r="AL2538" i="20" s="1"/>
  <c r="AJ2540" i="20"/>
  <c r="AN2540" i="20"/>
  <c r="AN2541" i="20"/>
  <c r="AH2541" i="20"/>
  <c r="AM2541" i="20"/>
  <c r="AC2542" i="20"/>
  <c r="AM2542" i="20" s="1"/>
  <c r="AA2542" i="20"/>
  <c r="AK2542" i="20" s="1"/>
  <c r="Y2542" i="20"/>
  <c r="AI2542" i="20" s="1"/>
  <c r="X2542" i="20"/>
  <c r="AB2542" i="20"/>
  <c r="AL2542" i="20" s="1"/>
  <c r="AJ2544" i="20"/>
  <c r="AN2545" i="20"/>
  <c r="AH2545" i="20"/>
  <c r="AI2545" i="20"/>
  <c r="AM2545" i="20"/>
  <c r="AC2546" i="20"/>
  <c r="AM2546" i="20" s="1"/>
  <c r="AA2546" i="20"/>
  <c r="AK2546" i="20" s="1"/>
  <c r="Y2546" i="20"/>
  <c r="AI2546" i="20" s="1"/>
  <c r="X2546" i="20"/>
  <c r="AB2546" i="20"/>
  <c r="AL2546" i="20" s="1"/>
  <c r="AJ2548" i="20"/>
  <c r="AN2549" i="20"/>
  <c r="AH2549" i="20"/>
  <c r="AI2549" i="20"/>
  <c r="AC2550" i="20"/>
  <c r="AM2550" i="20" s="1"/>
  <c r="AA2550" i="20"/>
  <c r="AK2550" i="20" s="1"/>
  <c r="Y2550" i="20"/>
  <c r="AI2550" i="20" s="1"/>
  <c r="X2550" i="20"/>
  <c r="AB2550" i="20"/>
  <c r="AL2550" i="20" s="1"/>
  <c r="AJ2552" i="20"/>
  <c r="AN2553" i="20"/>
  <c r="AH2553" i="20"/>
  <c r="AI2553" i="20"/>
  <c r="AM2553" i="20"/>
  <c r="AC2554" i="20"/>
  <c r="AM2554" i="20" s="1"/>
  <c r="AA2554" i="20"/>
  <c r="AK2554" i="20" s="1"/>
  <c r="Y2554" i="20"/>
  <c r="AI2554" i="20" s="1"/>
  <c r="X2554" i="20"/>
  <c r="AB2554" i="20"/>
  <c r="AL2554" i="20" s="1"/>
  <c r="AJ2556" i="20"/>
  <c r="AN2557" i="20"/>
  <c r="AH2557" i="20"/>
  <c r="AI2557" i="20"/>
  <c r="AC2558" i="20"/>
  <c r="AM2558" i="20" s="1"/>
  <c r="AA2558" i="20"/>
  <c r="AK2558" i="20" s="1"/>
  <c r="Y2558" i="20"/>
  <c r="AI2558" i="20" s="1"/>
  <c r="X2558" i="20"/>
  <c r="AB2558" i="20"/>
  <c r="AL2558" i="20" s="1"/>
  <c r="AJ2560" i="20"/>
  <c r="AN2561" i="20"/>
  <c r="AH2561" i="20"/>
  <c r="AM2561" i="20"/>
  <c r="AC2562" i="20"/>
  <c r="AM2562" i="20" s="1"/>
  <c r="AA2562" i="20"/>
  <c r="AK2562" i="20" s="1"/>
  <c r="Y2562" i="20"/>
  <c r="AI2562" i="20" s="1"/>
  <c r="X2562" i="20"/>
  <c r="AB2562" i="20"/>
  <c r="AL2562" i="20" s="1"/>
  <c r="AK2564" i="20"/>
  <c r="AJ2564" i="20"/>
  <c r="AN2565" i="20"/>
  <c r="AH2565" i="20"/>
  <c r="AI2565" i="20"/>
  <c r="AC2566" i="20"/>
  <c r="AM2566" i="20" s="1"/>
  <c r="AA2566" i="20"/>
  <c r="AK2566" i="20" s="1"/>
  <c r="Y2566" i="20"/>
  <c r="AI2566" i="20" s="1"/>
  <c r="X2566" i="20"/>
  <c r="AB2566" i="20"/>
  <c r="AL2566" i="20" s="1"/>
  <c r="AJ2568" i="20"/>
  <c r="AN2569" i="20"/>
  <c r="AH2569" i="20"/>
  <c r="AM2569" i="20"/>
  <c r="AC2570" i="20"/>
  <c r="AM2570" i="20" s="1"/>
  <c r="AA2570" i="20"/>
  <c r="AK2570" i="20" s="1"/>
  <c r="Y2570" i="20"/>
  <c r="AI2570" i="20" s="1"/>
  <c r="X2570" i="20"/>
  <c r="AB2570" i="20"/>
  <c r="AL2570" i="20" s="1"/>
  <c r="AJ2572" i="20"/>
  <c r="AN2573" i="20"/>
  <c r="AH2573" i="20"/>
  <c r="AI2573" i="20"/>
  <c r="AC2574" i="20"/>
  <c r="AM2574" i="20" s="1"/>
  <c r="AA2574" i="20"/>
  <c r="AK2574" i="20" s="1"/>
  <c r="Y2574" i="20"/>
  <c r="AI2574" i="20" s="1"/>
  <c r="X2574" i="20"/>
  <c r="AB2574" i="20"/>
  <c r="AL2574" i="20" s="1"/>
  <c r="AJ2576" i="20"/>
  <c r="AN2577" i="20"/>
  <c r="AH2577" i="20"/>
  <c r="AM2577" i="20"/>
  <c r="AC2578" i="20"/>
  <c r="AM2578" i="20" s="1"/>
  <c r="AA2578" i="20"/>
  <c r="AK2578" i="20" s="1"/>
  <c r="Y2578" i="20"/>
  <c r="AI2578" i="20" s="1"/>
  <c r="X2578" i="20"/>
  <c r="AB2578" i="20"/>
  <c r="AL2578" i="20" s="1"/>
  <c r="AK2580" i="20"/>
  <c r="AJ2580" i="20"/>
  <c r="AN2581" i="20"/>
  <c r="AH2581" i="20"/>
  <c r="AI2581" i="20"/>
  <c r="AC2582" i="20"/>
  <c r="AM2582" i="20" s="1"/>
  <c r="AA2582" i="20"/>
  <c r="AK2582" i="20" s="1"/>
  <c r="Y2582" i="20"/>
  <c r="AI2582" i="20" s="1"/>
  <c r="X2582" i="20"/>
  <c r="AB2582" i="20"/>
  <c r="AL2582" i="20" s="1"/>
  <c r="AM2584" i="20"/>
  <c r="AJ2584" i="20"/>
  <c r="AN2585" i="20"/>
  <c r="AH2585" i="20"/>
  <c r="AM2585" i="20"/>
  <c r="AC2586" i="20"/>
  <c r="AM2586" i="20" s="1"/>
  <c r="AA2586" i="20"/>
  <c r="AK2586" i="20" s="1"/>
  <c r="Y2586" i="20"/>
  <c r="AI2586" i="20" s="1"/>
  <c r="X2586" i="20"/>
  <c r="AB2586" i="20"/>
  <c r="AL2586" i="20" s="1"/>
  <c r="AK2588" i="20"/>
  <c r="AJ2588" i="20"/>
  <c r="AN2589" i="20"/>
  <c r="AH2589" i="20"/>
  <c r="AI2589" i="20"/>
  <c r="AC2590" i="20"/>
  <c r="AM2590" i="20" s="1"/>
  <c r="AA2590" i="20"/>
  <c r="AK2590" i="20" s="1"/>
  <c r="Y2590" i="20"/>
  <c r="AI2590" i="20" s="1"/>
  <c r="X2590" i="20"/>
  <c r="AB2590" i="20"/>
  <c r="AL2590" i="20" s="1"/>
  <c r="AK2592" i="20"/>
  <c r="AJ2592" i="20"/>
  <c r="AN2593" i="20"/>
  <c r="AH2593" i="20"/>
  <c r="AI2593" i="20"/>
  <c r="AM2593" i="20"/>
  <c r="AC2594" i="20"/>
  <c r="AM2594" i="20" s="1"/>
  <c r="AA2594" i="20"/>
  <c r="AK2594" i="20" s="1"/>
  <c r="Y2594" i="20"/>
  <c r="AI2594" i="20" s="1"/>
  <c r="X2594" i="20"/>
  <c r="AB2594" i="20"/>
  <c r="AL2594" i="20" s="1"/>
  <c r="AJ2596" i="20"/>
  <c r="AN2597" i="20"/>
  <c r="AH2597" i="20"/>
  <c r="AI2597" i="20"/>
  <c r="AC2598" i="20"/>
  <c r="AM2598" i="20" s="1"/>
  <c r="AA2598" i="20"/>
  <c r="AK2598" i="20" s="1"/>
  <c r="Y2598" i="20"/>
  <c r="AI2598" i="20" s="1"/>
  <c r="X2598" i="20"/>
  <c r="AB2598" i="20"/>
  <c r="AL2598" i="20" s="1"/>
  <c r="AJ2600" i="20"/>
  <c r="AN2600" i="20"/>
  <c r="AN2601" i="20"/>
  <c r="AH2601" i="20"/>
  <c r="AM2601" i="20"/>
  <c r="AC2602" i="20"/>
  <c r="AM2602" i="20" s="1"/>
  <c r="AA2602" i="20"/>
  <c r="AK2602" i="20" s="1"/>
  <c r="Y2602" i="20"/>
  <c r="AI2602" i="20" s="1"/>
  <c r="X2602" i="20"/>
  <c r="AB2602" i="20"/>
  <c r="AL2602" i="20" s="1"/>
  <c r="AJ2604" i="20"/>
  <c r="AN2605" i="20"/>
  <c r="AH2605" i="20"/>
  <c r="AI2605" i="20"/>
  <c r="AC2606" i="20"/>
  <c r="AM2606" i="20" s="1"/>
  <c r="AA2606" i="20"/>
  <c r="AK2606" i="20" s="1"/>
  <c r="Y2606" i="20"/>
  <c r="AI2606" i="20" s="1"/>
  <c r="X2606" i="20"/>
  <c r="AB2606" i="20"/>
  <c r="AL2606" i="20" s="1"/>
  <c r="AK2608" i="20"/>
  <c r="AJ2608" i="20"/>
  <c r="AN2608" i="20"/>
  <c r="AN2609" i="20"/>
  <c r="AH2609" i="20"/>
  <c r="AI2609" i="20"/>
  <c r="AM2609" i="20"/>
  <c r="AC2610" i="20"/>
  <c r="AM2610" i="20" s="1"/>
  <c r="AA2610" i="20"/>
  <c r="AK2610" i="20" s="1"/>
  <c r="Y2610" i="20"/>
  <c r="AI2610" i="20" s="1"/>
  <c r="X2610" i="20"/>
  <c r="AB2610" i="20"/>
  <c r="AL2610" i="20" s="1"/>
  <c r="AK2612" i="20"/>
  <c r="AJ2612" i="20"/>
  <c r="AN2612" i="20"/>
  <c r="AN2613" i="20"/>
  <c r="AH2613" i="20"/>
  <c r="AI2613" i="20"/>
  <c r="AC2614" i="20"/>
  <c r="AM2614" i="20" s="1"/>
  <c r="AA2614" i="20"/>
  <c r="AK2614" i="20" s="1"/>
  <c r="Y2614" i="20"/>
  <c r="AI2614" i="20" s="1"/>
  <c r="X2614" i="20"/>
  <c r="AB2614" i="20"/>
  <c r="AL2614" i="20" s="1"/>
  <c r="AJ2616" i="20"/>
  <c r="AN2616" i="20"/>
  <c r="AN2617" i="20"/>
  <c r="AH2617" i="20"/>
  <c r="AI2617" i="20"/>
  <c r="AC2618" i="20"/>
  <c r="AM2618" i="20" s="1"/>
  <c r="AA2618" i="20"/>
  <c r="AK2618" i="20" s="1"/>
  <c r="Y2618" i="20"/>
  <c r="AI2618" i="20" s="1"/>
  <c r="X2618" i="20"/>
  <c r="AB2618" i="20"/>
  <c r="AL2618" i="20" s="1"/>
  <c r="AJ2620" i="20"/>
  <c r="AN2620" i="20"/>
  <c r="AN2621" i="20"/>
  <c r="AH2621" i="20"/>
  <c r="AI2621" i="20"/>
  <c r="AC2622" i="20"/>
  <c r="AM2622" i="20" s="1"/>
  <c r="AA2622" i="20"/>
  <c r="AK2622" i="20" s="1"/>
  <c r="Y2622" i="20"/>
  <c r="AI2622" i="20" s="1"/>
  <c r="X2622" i="20"/>
  <c r="AB2622" i="20"/>
  <c r="AL2622" i="20" s="1"/>
  <c r="AK2624" i="20"/>
  <c r="AJ2624" i="20"/>
  <c r="AN2624" i="20"/>
  <c r="AN2625" i="20"/>
  <c r="AH2625" i="20"/>
  <c r="AM2625" i="20"/>
  <c r="AC2626" i="20"/>
  <c r="AM2626" i="20" s="1"/>
  <c r="AA2626" i="20"/>
  <c r="AK2626" i="20" s="1"/>
  <c r="Y2626" i="20"/>
  <c r="AI2626" i="20" s="1"/>
  <c r="X2626" i="20"/>
  <c r="AB2626" i="20"/>
  <c r="AL2626" i="20" s="1"/>
  <c r="AK2628" i="20"/>
  <c r="AJ2628" i="20"/>
  <c r="AN2628" i="20"/>
  <c r="AN2629" i="20"/>
  <c r="AH2629" i="20"/>
  <c r="AI2629" i="20"/>
  <c r="AC2630" i="20"/>
  <c r="AM2630" i="20" s="1"/>
  <c r="AA2630" i="20"/>
  <c r="AK2630" i="20" s="1"/>
  <c r="Y2630" i="20"/>
  <c r="AI2630" i="20" s="1"/>
  <c r="X2630" i="20"/>
  <c r="AB2630" i="20"/>
  <c r="AL2630" i="20" s="1"/>
  <c r="AI2632" i="20"/>
  <c r="AJ2632" i="20"/>
  <c r="AN2632" i="20"/>
  <c r="AN2633" i="20"/>
  <c r="AH2633" i="20"/>
  <c r="AC2634" i="20"/>
  <c r="AM2634" i="20" s="1"/>
  <c r="AA2634" i="20"/>
  <c r="AK2634" i="20" s="1"/>
  <c r="Y2634" i="20"/>
  <c r="AI2634" i="20" s="1"/>
  <c r="X2634" i="20"/>
  <c r="AB2634" i="20"/>
  <c r="AL2634" i="20" s="1"/>
  <c r="AM2636" i="20"/>
  <c r="AJ2636" i="20"/>
  <c r="AN2636" i="20"/>
  <c r="AN2637" i="20"/>
  <c r="AH2637" i="20"/>
  <c r="AI2637" i="20"/>
  <c r="AC2638" i="20"/>
  <c r="AM2638" i="20" s="1"/>
  <c r="AA2638" i="20"/>
  <c r="AK2638" i="20" s="1"/>
  <c r="Y2638" i="20"/>
  <c r="AI2638" i="20" s="1"/>
  <c r="X2638" i="20"/>
  <c r="AB2638" i="20"/>
  <c r="AL2638" i="20" s="1"/>
  <c r="AM2640" i="20"/>
  <c r="AI2640" i="20"/>
  <c r="AJ2640" i="20"/>
  <c r="AN2640" i="20"/>
  <c r="AN2641" i="20"/>
  <c r="AH2641" i="20"/>
  <c r="AM2641" i="20"/>
  <c r="AC2642" i="20"/>
  <c r="AM2642" i="20" s="1"/>
  <c r="AA2642" i="20"/>
  <c r="AK2642" i="20" s="1"/>
  <c r="Y2642" i="20"/>
  <c r="AI2642" i="20" s="1"/>
  <c r="X2642" i="20"/>
  <c r="AB2642" i="20"/>
  <c r="AL2642" i="20" s="1"/>
  <c r="AM2644" i="20"/>
  <c r="AK2644" i="20"/>
  <c r="AJ2644" i="20"/>
  <c r="AN2644" i="20"/>
  <c r="AN2645" i="20"/>
  <c r="AH2645" i="20"/>
  <c r="AI2645" i="20"/>
  <c r="AC2646" i="20"/>
  <c r="AM2646" i="20" s="1"/>
  <c r="AA2646" i="20"/>
  <c r="AK2646" i="20" s="1"/>
  <c r="Y2646" i="20"/>
  <c r="AI2646" i="20" s="1"/>
  <c r="X2646" i="20"/>
  <c r="AB2646" i="20"/>
  <c r="AL2646" i="20" s="1"/>
  <c r="AJ2648" i="20"/>
  <c r="AN2648" i="20"/>
  <c r="AN2649" i="20"/>
  <c r="AH2649" i="20"/>
  <c r="AI2649" i="20"/>
  <c r="AC2650" i="20"/>
  <c r="AM2650" i="20" s="1"/>
  <c r="AA2650" i="20"/>
  <c r="AK2650" i="20" s="1"/>
  <c r="Y2650" i="20"/>
  <c r="AI2650" i="20" s="1"/>
  <c r="X2650" i="20"/>
  <c r="AB2650" i="20"/>
  <c r="AL2650" i="20" s="1"/>
  <c r="AM2652" i="20"/>
  <c r="AI2652" i="20"/>
  <c r="AJ2652" i="20"/>
  <c r="AN2652" i="20"/>
  <c r="AN2653" i="20"/>
  <c r="AH2653" i="20"/>
  <c r="AI2653" i="20"/>
  <c r="AC2654" i="20"/>
  <c r="AM2654" i="20" s="1"/>
  <c r="AA2654" i="20"/>
  <c r="AK2654" i="20" s="1"/>
  <c r="Y2654" i="20"/>
  <c r="AI2654" i="20" s="1"/>
  <c r="X2654" i="20"/>
  <c r="AB2654" i="20"/>
  <c r="AL2654" i="20" s="1"/>
  <c r="AM2656" i="20"/>
  <c r="AK2656" i="20"/>
  <c r="AJ2656" i="20"/>
  <c r="AN2656" i="20"/>
  <c r="AN2657" i="20"/>
  <c r="AH2657" i="20"/>
  <c r="AM2657" i="20"/>
  <c r="AC2658" i="20"/>
  <c r="AM2658" i="20" s="1"/>
  <c r="AA2658" i="20"/>
  <c r="AK2658" i="20" s="1"/>
  <c r="Y2658" i="20"/>
  <c r="AI2658" i="20" s="1"/>
  <c r="X2658" i="20"/>
  <c r="AB2658" i="20"/>
  <c r="AL2658" i="20" s="1"/>
  <c r="AK2660" i="20"/>
  <c r="AJ2660" i="20"/>
  <c r="AN2660" i="20"/>
  <c r="AN2661" i="20"/>
  <c r="AH2661" i="20"/>
  <c r="AI2661" i="20"/>
  <c r="AC2662" i="20"/>
  <c r="AM2662" i="20" s="1"/>
  <c r="AA2662" i="20"/>
  <c r="AK2662" i="20" s="1"/>
  <c r="Y2662" i="20"/>
  <c r="AI2662" i="20" s="1"/>
  <c r="X2662" i="20"/>
  <c r="AB2662" i="20"/>
  <c r="AL2662" i="20" s="1"/>
  <c r="AM2664" i="20"/>
  <c r="AI2664" i="20"/>
  <c r="AN2664" i="20"/>
  <c r="AL2664" i="20"/>
  <c r="AJ2664" i="20"/>
  <c r="AH2664" i="20"/>
  <c r="AI2665" i="20"/>
  <c r="AC2666" i="20"/>
  <c r="AM2666" i="20" s="1"/>
  <c r="AA2666" i="20"/>
  <c r="AK2666" i="20" s="1"/>
  <c r="Y2666" i="20"/>
  <c r="AI2666" i="20" s="1"/>
  <c r="X2666" i="20"/>
  <c r="AB2666" i="20"/>
  <c r="AL2666" i="20" s="1"/>
  <c r="AJ2668" i="20"/>
  <c r="AN2668" i="20"/>
  <c r="AN2669" i="20"/>
  <c r="AH2669" i="20"/>
  <c r="AI2669" i="20"/>
  <c r="AC2670" i="20"/>
  <c r="AM2670" i="20" s="1"/>
  <c r="AA2670" i="20"/>
  <c r="AK2670" i="20" s="1"/>
  <c r="Y2670" i="20"/>
  <c r="AI2670" i="20" s="1"/>
  <c r="X2670" i="20"/>
  <c r="AB2670" i="20"/>
  <c r="AL2670" i="20" s="1"/>
  <c r="AJ2672" i="20"/>
  <c r="AN2672" i="20"/>
  <c r="AN2673" i="20"/>
  <c r="AH2673" i="20"/>
  <c r="AI2673" i="20"/>
  <c r="AM2673" i="20"/>
  <c r="AC2674" i="20"/>
  <c r="AM2674" i="20" s="1"/>
  <c r="AA2674" i="20"/>
  <c r="AK2674" i="20" s="1"/>
  <c r="Y2674" i="20"/>
  <c r="AI2674" i="20" s="1"/>
  <c r="X2674" i="20"/>
  <c r="AB2674" i="20"/>
  <c r="AL2674" i="20" s="1"/>
  <c r="AJ2676" i="20"/>
  <c r="AN2676" i="20"/>
  <c r="AN2677" i="20"/>
  <c r="AH2677" i="20"/>
  <c r="AI2677" i="20"/>
  <c r="AC2678" i="20"/>
  <c r="AM2678" i="20" s="1"/>
  <c r="AA2678" i="20"/>
  <c r="AK2678" i="20" s="1"/>
  <c r="Y2678" i="20"/>
  <c r="AI2678" i="20" s="1"/>
  <c r="X2678" i="20"/>
  <c r="AB2678" i="20"/>
  <c r="AL2678" i="20" s="1"/>
  <c r="AJ2680" i="20"/>
  <c r="AN2680" i="20"/>
  <c r="AN2681" i="20"/>
  <c r="AH2681" i="20"/>
  <c r="AC2682" i="20"/>
  <c r="AM2682" i="20" s="1"/>
  <c r="AA2682" i="20"/>
  <c r="AK2682" i="20" s="1"/>
  <c r="Y2682" i="20"/>
  <c r="AI2682" i="20" s="1"/>
  <c r="X2682" i="20"/>
  <c r="AB2682" i="20"/>
  <c r="AL2682" i="20" s="1"/>
  <c r="AJ2684" i="20"/>
  <c r="AN2684" i="20"/>
  <c r="AN2685" i="20"/>
  <c r="AH2685" i="20"/>
  <c r="AI2685" i="20"/>
  <c r="AC2686" i="20"/>
  <c r="AM2686" i="20" s="1"/>
  <c r="AA2686" i="20"/>
  <c r="AK2686" i="20" s="1"/>
  <c r="Y2686" i="20"/>
  <c r="AI2686" i="20" s="1"/>
  <c r="X2686" i="20"/>
  <c r="AB2686" i="20"/>
  <c r="AL2686" i="20" s="1"/>
  <c r="AJ2688" i="20"/>
  <c r="AN2688" i="20"/>
  <c r="AN2689" i="20"/>
  <c r="AH2689" i="20"/>
  <c r="AI2689" i="20"/>
  <c r="AM2689" i="20"/>
  <c r="AC2690" i="20"/>
  <c r="AA2690" i="20"/>
  <c r="AK2690" i="20" s="1"/>
  <c r="Y2690" i="20"/>
  <c r="AI2690" i="20" s="1"/>
  <c r="X2690" i="20"/>
  <c r="AB2690" i="20"/>
  <c r="AL2690" i="20" s="1"/>
  <c r="AJ2692" i="20"/>
  <c r="AN2692" i="20"/>
  <c r="AN2693" i="20"/>
  <c r="AH2693" i="20"/>
  <c r="AI2693" i="20"/>
  <c r="AC2694" i="20"/>
  <c r="AM2694" i="20" s="1"/>
  <c r="AA2694" i="20"/>
  <c r="AK2694" i="20" s="1"/>
  <c r="Y2694" i="20"/>
  <c r="AI2694" i="20" s="1"/>
  <c r="X2694" i="20"/>
  <c r="AB2694" i="20"/>
  <c r="AL2694" i="20" s="1"/>
  <c r="AJ2696" i="20"/>
  <c r="AN2696" i="20"/>
  <c r="AN2697" i="20"/>
  <c r="AH2697" i="20"/>
  <c r="AM2697" i="20"/>
  <c r="AC2698" i="20"/>
  <c r="AM2698" i="20" s="1"/>
  <c r="AA2698" i="20"/>
  <c r="AK2698" i="20" s="1"/>
  <c r="Y2698" i="20"/>
  <c r="AI2698" i="20" s="1"/>
  <c r="X2698" i="20"/>
  <c r="AB2698" i="20"/>
  <c r="AL2698" i="20" s="1"/>
  <c r="AJ2700" i="20"/>
  <c r="AN2700" i="20"/>
  <c r="AN2701" i="20"/>
  <c r="AH2701" i="20"/>
  <c r="AI2701" i="20"/>
  <c r="AC2702" i="20"/>
  <c r="AM2702" i="20" s="1"/>
  <c r="AA2702" i="20"/>
  <c r="AK2702" i="20" s="1"/>
  <c r="Y2702" i="20"/>
  <c r="AI2702" i="20" s="1"/>
  <c r="X2702" i="20"/>
  <c r="AB2702" i="20"/>
  <c r="AL2702" i="20" s="1"/>
  <c r="AJ2704" i="20"/>
  <c r="AN2704" i="20"/>
  <c r="AN2705" i="20"/>
  <c r="AH2705" i="20"/>
  <c r="AI2705" i="20"/>
  <c r="AM2705" i="20"/>
  <c r="AC2706" i="20"/>
  <c r="AM2706" i="20" s="1"/>
  <c r="AA2706" i="20"/>
  <c r="AK2706" i="20" s="1"/>
  <c r="Y2706" i="20"/>
  <c r="AI2706" i="20" s="1"/>
  <c r="X2706" i="20"/>
  <c r="AB2706" i="20"/>
  <c r="AL2706" i="20" s="1"/>
  <c r="AJ2708" i="20"/>
  <c r="AN2708" i="20"/>
  <c r="AN2709" i="20"/>
  <c r="AH2709" i="20"/>
  <c r="AI2709" i="20"/>
  <c r="AC2710" i="20"/>
  <c r="AM2710" i="20" s="1"/>
  <c r="AA2710" i="20"/>
  <c r="Y2710" i="20"/>
  <c r="AI2710" i="20" s="1"/>
  <c r="X2710" i="20"/>
  <c r="AB2710" i="20"/>
  <c r="AL2710" i="20" s="1"/>
  <c r="AJ2712" i="20"/>
  <c r="AN2712" i="20"/>
  <c r="AN2713" i="20"/>
  <c r="AH2713" i="20"/>
  <c r="AC2714" i="20"/>
  <c r="AM2714" i="20" s="1"/>
  <c r="AA2714" i="20"/>
  <c r="AK2714" i="20" s="1"/>
  <c r="Y2714" i="20"/>
  <c r="AI2714" i="20" s="1"/>
  <c r="X2714" i="20"/>
  <c r="AB2714" i="20"/>
  <c r="AL2714" i="20" s="1"/>
  <c r="AJ2716" i="20"/>
  <c r="AN2716" i="20"/>
  <c r="AN2717" i="20"/>
  <c r="AH2717" i="20"/>
  <c r="AI2717" i="20"/>
  <c r="AC2718" i="20"/>
  <c r="AM2718" i="20" s="1"/>
  <c r="AA2718" i="20"/>
  <c r="AK2718" i="20" s="1"/>
  <c r="Y2718" i="20"/>
  <c r="AI2718" i="20" s="1"/>
  <c r="X2718" i="20"/>
  <c r="AB2718" i="20"/>
  <c r="AL2718" i="20" s="1"/>
  <c r="AJ2720" i="20"/>
  <c r="AN2720" i="20"/>
  <c r="AN2721" i="20"/>
  <c r="AH2721" i="20"/>
  <c r="AI2721" i="20"/>
  <c r="AM2721" i="20"/>
  <c r="AC2722" i="20"/>
  <c r="AM2722" i="20" s="1"/>
  <c r="AA2722" i="20"/>
  <c r="AK2722" i="20" s="1"/>
  <c r="Y2722" i="20"/>
  <c r="AI2722" i="20" s="1"/>
  <c r="X2722" i="20"/>
  <c r="AB2722" i="20"/>
  <c r="AL2722" i="20" s="1"/>
  <c r="AJ2724" i="20"/>
  <c r="AN2724" i="20"/>
  <c r="AN2725" i="20"/>
  <c r="AH2725" i="20"/>
  <c r="AI2725" i="20"/>
  <c r="AC2726" i="20"/>
  <c r="AM2726" i="20" s="1"/>
  <c r="AA2726" i="20"/>
  <c r="AK2726" i="20" s="1"/>
  <c r="Y2726" i="20"/>
  <c r="AI2726" i="20" s="1"/>
  <c r="X2726" i="20"/>
  <c r="AB2726" i="20"/>
  <c r="AL2726" i="20" s="1"/>
  <c r="AJ2728" i="20"/>
  <c r="AN2728" i="20"/>
  <c r="AN2729" i="20"/>
  <c r="AH2729" i="20"/>
  <c r="AM2729" i="20"/>
  <c r="AC2730" i="20"/>
  <c r="AM2730" i="20" s="1"/>
  <c r="AA2730" i="20"/>
  <c r="AK2730" i="20" s="1"/>
  <c r="Y2730" i="20"/>
  <c r="AI2730" i="20" s="1"/>
  <c r="X2730" i="20"/>
  <c r="AB2730" i="20"/>
  <c r="AL2730" i="20" s="1"/>
  <c r="AJ2732" i="20"/>
  <c r="AN2732" i="20"/>
  <c r="AN2733" i="20"/>
  <c r="AH2733" i="20"/>
  <c r="AI2733" i="20"/>
  <c r="AC2734" i="20"/>
  <c r="AM2734" i="20" s="1"/>
  <c r="AA2734" i="20"/>
  <c r="AK2734" i="20" s="1"/>
  <c r="Y2734" i="20"/>
  <c r="AI2734" i="20" s="1"/>
  <c r="X2734" i="20"/>
  <c r="AB2734" i="20"/>
  <c r="AL2734" i="20" s="1"/>
  <c r="AJ2736" i="20"/>
  <c r="AN2736" i="20"/>
  <c r="AN2737" i="20"/>
  <c r="AH2737" i="20"/>
  <c r="AI2737" i="20"/>
  <c r="AM2737" i="20"/>
  <c r="AC2738" i="20"/>
  <c r="AM2738" i="20" s="1"/>
  <c r="AA2738" i="20"/>
  <c r="AK2738" i="20" s="1"/>
  <c r="Y2738" i="20"/>
  <c r="AI2738" i="20" s="1"/>
  <c r="X2738" i="20"/>
  <c r="AB2738" i="20"/>
  <c r="AL2738" i="20" s="1"/>
  <c r="AJ2740" i="20"/>
  <c r="AN2740" i="20"/>
  <c r="AN2741" i="20"/>
  <c r="AH2741" i="20"/>
  <c r="AI2741" i="20"/>
  <c r="AC2742" i="20"/>
  <c r="AM2742" i="20" s="1"/>
  <c r="AA2742" i="20"/>
  <c r="AK2742" i="20" s="1"/>
  <c r="Y2742" i="20"/>
  <c r="AI2742" i="20" s="1"/>
  <c r="X2742" i="20"/>
  <c r="AB2742" i="20"/>
  <c r="AL2742" i="20" s="1"/>
  <c r="AJ2744" i="20"/>
  <c r="AN2744" i="20"/>
  <c r="AN2745" i="20"/>
  <c r="AH2745" i="20"/>
  <c r="AC2746" i="20"/>
  <c r="AM2746" i="20" s="1"/>
  <c r="AA2746" i="20"/>
  <c r="AK2746" i="20" s="1"/>
  <c r="Y2746" i="20"/>
  <c r="AI2746" i="20" s="1"/>
  <c r="X2746" i="20"/>
  <c r="AB2746" i="20"/>
  <c r="AL2746" i="20" s="1"/>
  <c r="AJ2748" i="20"/>
  <c r="AN2748" i="20"/>
  <c r="AN2749" i="20"/>
  <c r="AH2749" i="20"/>
  <c r="AI2749" i="20"/>
  <c r="AC2750" i="20"/>
  <c r="AM2750" i="20" s="1"/>
  <c r="AA2750" i="20"/>
  <c r="AK2750" i="20" s="1"/>
  <c r="Y2750" i="20"/>
  <c r="AI2750" i="20" s="1"/>
  <c r="X2750" i="20"/>
  <c r="AB2750" i="20"/>
  <c r="AL2750" i="20" s="1"/>
  <c r="AJ2752" i="20"/>
  <c r="AN2752" i="20"/>
  <c r="AN2753" i="20"/>
  <c r="AH2753" i="20"/>
  <c r="AI2753" i="20"/>
  <c r="AM2753" i="20"/>
  <c r="AC2754" i="20"/>
  <c r="AM2754" i="20" s="1"/>
  <c r="AA2754" i="20"/>
  <c r="AK2754" i="20" s="1"/>
  <c r="Y2754" i="20"/>
  <c r="AI2754" i="20" s="1"/>
  <c r="X2754" i="20"/>
  <c r="AB2754" i="20"/>
  <c r="AL2754" i="20" s="1"/>
  <c r="AJ2756" i="20"/>
  <c r="AN2756" i="20"/>
  <c r="AN2757" i="20"/>
  <c r="AH2757" i="20"/>
  <c r="AI2757" i="20"/>
  <c r="AC2758" i="20"/>
  <c r="AM2758" i="20" s="1"/>
  <c r="AA2758" i="20"/>
  <c r="AK2758" i="20" s="1"/>
  <c r="Y2758" i="20"/>
  <c r="AI2758" i="20" s="1"/>
  <c r="X2758" i="20"/>
  <c r="AB2758" i="20"/>
  <c r="AL2758" i="20" s="1"/>
  <c r="AJ2760" i="20"/>
  <c r="AN2760" i="20"/>
  <c r="AN2761" i="20"/>
  <c r="AH2761" i="20"/>
  <c r="AM2761" i="20"/>
  <c r="AC2762" i="20"/>
  <c r="AA2762" i="20"/>
  <c r="AK2762" i="20" s="1"/>
  <c r="Y2762" i="20"/>
  <c r="AI2762" i="20" s="1"/>
  <c r="X2762" i="20"/>
  <c r="AB2762" i="20"/>
  <c r="AL2762" i="20" s="1"/>
  <c r="AJ2764" i="20"/>
  <c r="AN2764" i="20"/>
  <c r="AN2765" i="20"/>
  <c r="AH2765" i="20"/>
  <c r="AI2765" i="20"/>
  <c r="AC2766" i="20"/>
  <c r="AM2766" i="20" s="1"/>
  <c r="AA2766" i="20"/>
  <c r="AK2766" i="20" s="1"/>
  <c r="Y2766" i="20"/>
  <c r="AI2766" i="20" s="1"/>
  <c r="X2766" i="20"/>
  <c r="AB2766" i="20"/>
  <c r="AL2766" i="20" s="1"/>
  <c r="AJ2768" i="20"/>
  <c r="AN2768" i="20"/>
  <c r="AN2769" i="20"/>
  <c r="AH2769" i="20"/>
  <c r="AI2769" i="20"/>
  <c r="AM2769" i="20"/>
  <c r="AC2770" i="20"/>
  <c r="AM2770" i="20" s="1"/>
  <c r="AA2770" i="20"/>
  <c r="Y2770" i="20"/>
  <c r="X2770" i="20"/>
  <c r="AB2770" i="20"/>
  <c r="AL2770" i="20" s="1"/>
  <c r="AJ2772" i="20"/>
  <c r="AN2772" i="20"/>
  <c r="AN2773" i="20"/>
  <c r="AH2773" i="20"/>
  <c r="AI2773" i="20"/>
  <c r="AC2774" i="20"/>
  <c r="AM2774" i="20" s="1"/>
  <c r="AA2774" i="20"/>
  <c r="AK2774" i="20" s="1"/>
  <c r="Y2774" i="20"/>
  <c r="AI2774" i="20" s="1"/>
  <c r="X2774" i="20"/>
  <c r="AB2774" i="20"/>
  <c r="AL2774" i="20" s="1"/>
  <c r="AJ2776" i="20"/>
  <c r="AN2776" i="20"/>
  <c r="AN2777" i="20"/>
  <c r="AH2777" i="20"/>
  <c r="AC2778" i="20"/>
  <c r="AM2778" i="20" s="1"/>
  <c r="AA2778" i="20"/>
  <c r="AK2778" i="20" s="1"/>
  <c r="Y2778" i="20"/>
  <c r="AI2778" i="20" s="1"/>
  <c r="X2778" i="20"/>
  <c r="AB2778" i="20"/>
  <c r="AL2778" i="20" s="1"/>
  <c r="AJ2780" i="20"/>
  <c r="AN2780" i="20"/>
  <c r="AN2781" i="20"/>
  <c r="AH2781" i="20"/>
  <c r="AI2781" i="20"/>
  <c r="AC2782" i="20"/>
  <c r="AM2782" i="20" s="1"/>
  <c r="AA2782" i="20"/>
  <c r="Y2782" i="20"/>
  <c r="AI2782" i="20" s="1"/>
  <c r="X2782" i="20"/>
  <c r="AB2782" i="20"/>
  <c r="AL2782" i="20" s="1"/>
  <c r="AJ2784" i="20"/>
  <c r="AN2784" i="20"/>
  <c r="AN2785" i="20"/>
  <c r="AH2785" i="20"/>
  <c r="AI2785" i="20"/>
  <c r="AM2785" i="20"/>
  <c r="AC2786" i="20"/>
  <c r="AM2786" i="20" s="1"/>
  <c r="AA2786" i="20"/>
  <c r="AK2786" i="20" s="1"/>
  <c r="Y2786" i="20"/>
  <c r="AI2786" i="20" s="1"/>
  <c r="X2786" i="20"/>
  <c r="AB2786" i="20"/>
  <c r="AL2786" i="20" s="1"/>
  <c r="AJ2788" i="20"/>
  <c r="AN2788" i="20"/>
  <c r="AN2789" i="20"/>
  <c r="AH2789" i="20"/>
  <c r="AI2789" i="20"/>
  <c r="AC2790" i="20"/>
  <c r="AM2790" i="20" s="1"/>
  <c r="AA2790" i="20"/>
  <c r="AK2790" i="20" s="1"/>
  <c r="Y2790" i="20"/>
  <c r="AI2790" i="20" s="1"/>
  <c r="X2790" i="20"/>
  <c r="AB2790" i="20"/>
  <c r="AL2790" i="20" s="1"/>
  <c r="AJ2792" i="20"/>
  <c r="AN2792" i="20"/>
  <c r="AN2793" i="20"/>
  <c r="AH2793" i="20"/>
  <c r="AC2794" i="20"/>
  <c r="AM2794" i="20" s="1"/>
  <c r="AA2794" i="20"/>
  <c r="AK2794" i="20" s="1"/>
  <c r="Y2794" i="20"/>
  <c r="AI2794" i="20" s="1"/>
  <c r="X2794" i="20"/>
  <c r="AB2794" i="20"/>
  <c r="AL2794" i="20" s="1"/>
  <c r="AJ2796" i="20"/>
  <c r="AN2796" i="20"/>
  <c r="AN2797" i="20"/>
  <c r="AH2797" i="20"/>
  <c r="AI2797" i="20"/>
  <c r="AC2798" i="20"/>
  <c r="AM2798" i="20" s="1"/>
  <c r="AA2798" i="20"/>
  <c r="AK2798" i="20" s="1"/>
  <c r="Y2798" i="20"/>
  <c r="AI2798" i="20" s="1"/>
  <c r="X2798" i="20"/>
  <c r="AB2798" i="20"/>
  <c r="AL2798" i="20" s="1"/>
  <c r="AJ2800" i="20"/>
  <c r="AN2800" i="20"/>
  <c r="AN2801" i="20"/>
  <c r="AH2801" i="20"/>
  <c r="AI2801" i="20"/>
  <c r="AM2801" i="20"/>
  <c r="AC2802" i="20"/>
  <c r="AA2802" i="20"/>
  <c r="AK2802" i="20" s="1"/>
  <c r="Y2802" i="20"/>
  <c r="AI2802" i="20" s="1"/>
  <c r="X2802" i="20"/>
  <c r="AB2802" i="20"/>
  <c r="AL2802" i="20" s="1"/>
  <c r="AJ2804" i="20"/>
  <c r="AN2804" i="20"/>
  <c r="AN2805" i="20"/>
  <c r="AH2805" i="20"/>
  <c r="AI2805" i="20"/>
  <c r="AC2806" i="20"/>
  <c r="AM2806" i="20" s="1"/>
  <c r="AA2806" i="20"/>
  <c r="AK2806" i="20" s="1"/>
  <c r="Y2806" i="20"/>
  <c r="AI2806" i="20" s="1"/>
  <c r="X2806" i="20"/>
  <c r="AB2806" i="20"/>
  <c r="AL2806" i="20" s="1"/>
  <c r="AJ2808" i="20"/>
  <c r="AN2808" i="20"/>
  <c r="AN2809" i="20"/>
  <c r="AH2809" i="20"/>
  <c r="AC2810" i="20"/>
  <c r="AM2810" i="20" s="1"/>
  <c r="AA2810" i="20"/>
  <c r="AK2810" i="20" s="1"/>
  <c r="Y2810" i="20"/>
  <c r="AI2810" i="20" s="1"/>
  <c r="X2810" i="20"/>
  <c r="AB2810" i="20"/>
  <c r="AL2810" i="20" s="1"/>
  <c r="AJ2812" i="20"/>
  <c r="AN2812" i="20"/>
  <c r="AN2813" i="20"/>
  <c r="AH2813" i="20"/>
  <c r="AI2813" i="20"/>
  <c r="AC2814" i="20"/>
  <c r="AM2814" i="20" s="1"/>
  <c r="AA2814" i="20"/>
  <c r="Y2814" i="20"/>
  <c r="AI2814" i="20" s="1"/>
  <c r="X2814" i="20"/>
  <c r="AB2814" i="20"/>
  <c r="AL2814" i="20" s="1"/>
  <c r="AJ2816" i="20"/>
  <c r="AN2816" i="20"/>
  <c r="AN2817" i="20"/>
  <c r="AH2817" i="20"/>
  <c r="AI2817" i="20"/>
  <c r="AM2817" i="20"/>
  <c r="AC2818" i="20"/>
  <c r="AM2818" i="20" s="1"/>
  <c r="AA2818" i="20"/>
  <c r="AK2818" i="20" s="1"/>
  <c r="Y2818" i="20"/>
  <c r="AI2818" i="20" s="1"/>
  <c r="X2818" i="20"/>
  <c r="AB2818" i="20"/>
  <c r="AL2818" i="20" s="1"/>
  <c r="AJ2820" i="20"/>
  <c r="AN2820" i="20"/>
  <c r="AN2821" i="20"/>
  <c r="AH2821" i="20"/>
  <c r="AI2821" i="20"/>
  <c r="AC2822" i="20"/>
  <c r="AM2822" i="20" s="1"/>
  <c r="AA2822" i="20"/>
  <c r="AK2822" i="20" s="1"/>
  <c r="Y2822" i="20"/>
  <c r="AI2822" i="20" s="1"/>
  <c r="X2822" i="20"/>
  <c r="AB2822" i="20"/>
  <c r="AL2822" i="20" s="1"/>
  <c r="AJ2824" i="20"/>
  <c r="AN2824" i="20"/>
  <c r="AN2825" i="20"/>
  <c r="AH2825" i="20"/>
  <c r="AM2825" i="20"/>
  <c r="AC2826" i="20"/>
  <c r="AA2826" i="20"/>
  <c r="AK2826" i="20" s="1"/>
  <c r="Y2826" i="20"/>
  <c r="AI2826" i="20" s="1"/>
  <c r="X2826" i="20"/>
  <c r="AB2826" i="20"/>
  <c r="AL2826" i="20" s="1"/>
  <c r="AJ2828" i="20"/>
  <c r="AN2828" i="20"/>
  <c r="AN2829" i="20"/>
  <c r="AH2829" i="20"/>
  <c r="AI2829" i="20"/>
  <c r="AC2830" i="20"/>
  <c r="AM2830" i="20" s="1"/>
  <c r="AA2830" i="20"/>
  <c r="AK2830" i="20" s="1"/>
  <c r="Y2830" i="20"/>
  <c r="AI2830" i="20" s="1"/>
  <c r="X2830" i="20"/>
  <c r="AB2830" i="20"/>
  <c r="AL2830" i="20" s="1"/>
  <c r="AJ2832" i="20"/>
  <c r="AN2832" i="20"/>
  <c r="AN2833" i="20"/>
  <c r="AH2833" i="20"/>
  <c r="AI2833" i="20"/>
  <c r="AM2833" i="20"/>
  <c r="AC2834" i="20"/>
  <c r="AM2834" i="20" s="1"/>
  <c r="AA2834" i="20"/>
  <c r="AK2834" i="20" s="1"/>
  <c r="Y2834" i="20"/>
  <c r="AI2834" i="20" s="1"/>
  <c r="X2834" i="20"/>
  <c r="AB2834" i="20"/>
  <c r="AL2834" i="20" s="1"/>
  <c r="AJ2836" i="20"/>
  <c r="AN2836" i="20"/>
  <c r="AN2837" i="20"/>
  <c r="AH2837" i="20"/>
  <c r="AI2837" i="20"/>
  <c r="AC2838" i="20"/>
  <c r="AM2838" i="20" s="1"/>
  <c r="AA2838" i="20"/>
  <c r="Y2838" i="20"/>
  <c r="AI2838" i="20" s="1"/>
  <c r="X2838" i="20"/>
  <c r="AB2838" i="20"/>
  <c r="AL2838" i="20" s="1"/>
  <c r="AJ2840" i="20"/>
  <c r="AN2840" i="20"/>
  <c r="AN2841" i="20"/>
  <c r="AH2841" i="20"/>
  <c r="AC2842" i="20"/>
  <c r="AM2842" i="20" s="1"/>
  <c r="AA2842" i="20"/>
  <c r="AK2842" i="20" s="1"/>
  <c r="Y2842" i="20"/>
  <c r="AI2842" i="20" s="1"/>
  <c r="X2842" i="20"/>
  <c r="AB2842" i="20"/>
  <c r="AL2842" i="20" s="1"/>
  <c r="AJ2844" i="20"/>
  <c r="AN2844" i="20"/>
  <c r="AN2845" i="20"/>
  <c r="AH2845" i="20"/>
  <c r="AI2845" i="20"/>
  <c r="AM2845" i="20"/>
  <c r="AC2846" i="20"/>
  <c r="AM2846" i="20" s="1"/>
  <c r="AA2846" i="20"/>
  <c r="AK2846" i="20" s="1"/>
  <c r="Y2846" i="20"/>
  <c r="AI2846" i="20" s="1"/>
  <c r="X2846" i="20"/>
  <c r="AB2846" i="20"/>
  <c r="AL2846" i="20" s="1"/>
  <c r="AJ2848" i="20"/>
  <c r="AN2848" i="20"/>
  <c r="AN2849" i="20"/>
  <c r="AH2849" i="20"/>
  <c r="AI2849" i="20"/>
  <c r="AM2849" i="20"/>
  <c r="AC2850" i="20"/>
  <c r="AM2850" i="20" s="1"/>
  <c r="AA2850" i="20"/>
  <c r="AK2850" i="20" s="1"/>
  <c r="Y2850" i="20"/>
  <c r="AI2850" i="20" s="1"/>
  <c r="X2850" i="20"/>
  <c r="AB2850" i="20"/>
  <c r="AL2850" i="20" s="1"/>
  <c r="AJ2852" i="20"/>
  <c r="AN2852" i="20"/>
  <c r="AN2853" i="20"/>
  <c r="AH2853" i="20"/>
  <c r="AI2853" i="20"/>
  <c r="AC2854" i="20"/>
  <c r="AM2854" i="20" s="1"/>
  <c r="AA2854" i="20"/>
  <c r="AK2854" i="20" s="1"/>
  <c r="Y2854" i="20"/>
  <c r="AI2854" i="20" s="1"/>
  <c r="X2854" i="20"/>
  <c r="AB2854" i="20"/>
  <c r="AL2854" i="20" s="1"/>
  <c r="AJ2856" i="20"/>
  <c r="AN2856" i="20"/>
  <c r="AN2857" i="20"/>
  <c r="AH2857" i="20"/>
  <c r="AC2858" i="20"/>
  <c r="AM2858" i="20" s="1"/>
  <c r="AA2858" i="20"/>
  <c r="AK2858" i="20" s="1"/>
  <c r="Y2858" i="20"/>
  <c r="AI2858" i="20" s="1"/>
  <c r="X2858" i="20"/>
  <c r="AB2858" i="20"/>
  <c r="AL2858" i="20" s="1"/>
  <c r="AJ2860" i="20"/>
  <c r="AN2860" i="20"/>
  <c r="AN2861" i="20"/>
  <c r="AH2861" i="20"/>
  <c r="AI2861" i="20"/>
  <c r="AC2862" i="20"/>
  <c r="AM2862" i="20" s="1"/>
  <c r="AA2862" i="20"/>
  <c r="AK2862" i="20" s="1"/>
  <c r="Y2862" i="20"/>
  <c r="AI2862" i="20" s="1"/>
  <c r="X2862" i="20"/>
  <c r="AB2862" i="20"/>
  <c r="AL2862" i="20" s="1"/>
  <c r="AJ2864" i="20"/>
  <c r="AN2864" i="20"/>
  <c r="AN2865" i="20"/>
  <c r="AH2865" i="20"/>
  <c r="AI2865" i="20"/>
  <c r="AM2865" i="20"/>
  <c r="AC2866" i="20"/>
  <c r="AA2866" i="20"/>
  <c r="AK2866" i="20" s="1"/>
  <c r="Y2866" i="20"/>
  <c r="AI2866" i="20" s="1"/>
  <c r="X2866" i="20"/>
  <c r="AB2866" i="20"/>
  <c r="AL2866" i="20" s="1"/>
  <c r="AJ2868" i="20"/>
  <c r="AN2868" i="20"/>
  <c r="AN2869" i="20"/>
  <c r="AH2869" i="20"/>
  <c r="AI2869" i="20"/>
  <c r="AC2870" i="20"/>
  <c r="AM2870" i="20" s="1"/>
  <c r="AA2870" i="20"/>
  <c r="AK2870" i="20" s="1"/>
  <c r="Y2870" i="20"/>
  <c r="AI2870" i="20" s="1"/>
  <c r="X2870" i="20"/>
  <c r="AB2870" i="20"/>
  <c r="AL2870" i="20" s="1"/>
  <c r="AJ2872" i="20"/>
  <c r="AN2872" i="20"/>
  <c r="AN2873" i="20"/>
  <c r="AH2873" i="20"/>
  <c r="AM2873" i="20"/>
  <c r="AC2874" i="20"/>
  <c r="AM2874" i="20" s="1"/>
  <c r="AA2874" i="20"/>
  <c r="AK2874" i="20" s="1"/>
  <c r="Y2874" i="20"/>
  <c r="AI2874" i="20" s="1"/>
  <c r="X2874" i="20"/>
  <c r="AB2874" i="20"/>
  <c r="AL2874" i="20" s="1"/>
  <c r="AJ2876" i="20"/>
  <c r="AN2876" i="20"/>
  <c r="AN2877" i="20"/>
  <c r="AH2877" i="20"/>
  <c r="AI2877" i="20"/>
  <c r="AC2878" i="20"/>
  <c r="AM2878" i="20" s="1"/>
  <c r="AA2878" i="20"/>
  <c r="AK2878" i="20" s="1"/>
  <c r="Y2878" i="20"/>
  <c r="AI2878" i="20" s="1"/>
  <c r="X2878" i="20"/>
  <c r="AB2878" i="20"/>
  <c r="AL2878" i="20" s="1"/>
  <c r="AJ2880" i="20"/>
  <c r="AN2880" i="20"/>
  <c r="AN2881" i="20"/>
  <c r="AH2881" i="20"/>
  <c r="AI2881" i="20"/>
  <c r="AM2881" i="20"/>
  <c r="AC2882" i="20"/>
  <c r="AM2882" i="20" s="1"/>
  <c r="AA2882" i="20"/>
  <c r="Y2882" i="20"/>
  <c r="AI2882" i="20" s="1"/>
  <c r="X2882" i="20"/>
  <c r="AB2882" i="20"/>
  <c r="AL2882" i="20" s="1"/>
  <c r="AJ2884" i="20"/>
  <c r="AN2884" i="20"/>
  <c r="AN2885" i="20"/>
  <c r="AH2885" i="20"/>
  <c r="AI2885" i="20"/>
  <c r="AC2886" i="20"/>
  <c r="AM2886" i="20" s="1"/>
  <c r="AA2886" i="20"/>
  <c r="AK2886" i="20" s="1"/>
  <c r="Y2886" i="20"/>
  <c r="AI2886" i="20" s="1"/>
  <c r="X2886" i="20"/>
  <c r="AB2886" i="20"/>
  <c r="AL2886" i="20" s="1"/>
  <c r="AJ2888" i="20"/>
  <c r="AN2888" i="20"/>
  <c r="AN2889" i="20"/>
  <c r="AH2889" i="20"/>
  <c r="AC2890" i="20"/>
  <c r="AM2890" i="20" s="1"/>
  <c r="AA2890" i="20"/>
  <c r="AK2890" i="20" s="1"/>
  <c r="Y2890" i="20"/>
  <c r="AI2890" i="20" s="1"/>
  <c r="X2890" i="20"/>
  <c r="AB2890" i="20"/>
  <c r="AL2890" i="20" s="1"/>
  <c r="AJ2892" i="20"/>
  <c r="AN2892" i="20"/>
  <c r="AN2893" i="20"/>
  <c r="AH2893" i="20"/>
  <c r="AI2893" i="20"/>
  <c r="AC2894" i="20"/>
  <c r="AM2894" i="20" s="1"/>
  <c r="AA2894" i="20"/>
  <c r="AK2894" i="20" s="1"/>
  <c r="Y2894" i="20"/>
  <c r="AI2894" i="20" s="1"/>
  <c r="X2894" i="20"/>
  <c r="AB2894" i="20"/>
  <c r="AL2894" i="20" s="1"/>
  <c r="AJ2896" i="20"/>
  <c r="AN2896" i="20"/>
  <c r="AN2897" i="20"/>
  <c r="AH2897" i="20"/>
  <c r="AI2897" i="20"/>
  <c r="AM2897" i="20"/>
  <c r="AC2898" i="20"/>
  <c r="AM2898" i="20" s="1"/>
  <c r="AA2898" i="20"/>
  <c r="AK2898" i="20" s="1"/>
  <c r="Y2898" i="20"/>
  <c r="AI2898" i="20" s="1"/>
  <c r="X2898" i="20"/>
  <c r="AB2898" i="20"/>
  <c r="AL2898" i="20" s="1"/>
  <c r="AJ2900" i="20"/>
  <c r="AN2900" i="20"/>
  <c r="AN2901" i="20"/>
  <c r="AH2901" i="20"/>
  <c r="AI2901" i="20"/>
  <c r="AC2902" i="20"/>
  <c r="AM2902" i="20" s="1"/>
  <c r="AA2902" i="20"/>
  <c r="AK2902" i="20" s="1"/>
  <c r="Y2902" i="20"/>
  <c r="AI2902" i="20" s="1"/>
  <c r="X2902" i="20"/>
  <c r="AB2902" i="20"/>
  <c r="AL2902" i="20" s="1"/>
  <c r="AJ2904" i="20"/>
  <c r="AN2904" i="20"/>
  <c r="AN2905" i="20"/>
  <c r="AH2905" i="20"/>
  <c r="AC2906" i="20"/>
  <c r="AM2906" i="20" s="1"/>
  <c r="AA2906" i="20"/>
  <c r="AK2906" i="20" s="1"/>
  <c r="Y2906" i="20"/>
  <c r="AI2906" i="20" s="1"/>
  <c r="X2906" i="20"/>
  <c r="AB2906" i="20"/>
  <c r="AL2906" i="20" s="1"/>
  <c r="AJ2908" i="20"/>
  <c r="AN2908" i="20"/>
  <c r="AN2909" i="20"/>
  <c r="AH2909" i="20"/>
  <c r="AI2909" i="20"/>
  <c r="AC2910" i="20"/>
  <c r="AM2910" i="20" s="1"/>
  <c r="AA2910" i="20"/>
  <c r="AK2910" i="20" s="1"/>
  <c r="Y2910" i="20"/>
  <c r="AI2910" i="20" s="1"/>
  <c r="X2910" i="20"/>
  <c r="AB2910" i="20"/>
  <c r="AL2910" i="20" s="1"/>
  <c r="AJ2912" i="20"/>
  <c r="AN2913" i="20"/>
  <c r="AH2913" i="20"/>
  <c r="AI2913" i="20"/>
  <c r="AM2913" i="20"/>
  <c r="AC2914" i="20"/>
  <c r="AM2914" i="20" s="1"/>
  <c r="AA2914" i="20"/>
  <c r="AK2914" i="20" s="1"/>
  <c r="Y2914" i="20"/>
  <c r="AI2914" i="20" s="1"/>
  <c r="X2914" i="20"/>
  <c r="AB2914" i="20"/>
  <c r="AL2914" i="20" s="1"/>
  <c r="AJ2916" i="20"/>
  <c r="AN2917" i="20"/>
  <c r="AH2917" i="20"/>
  <c r="AI2917" i="20"/>
  <c r="AM2917" i="20"/>
  <c r="AC2918" i="20"/>
  <c r="AM2918" i="20" s="1"/>
  <c r="AA2918" i="20"/>
  <c r="AK2918" i="20" s="1"/>
  <c r="Y2918" i="20"/>
  <c r="AI2918" i="20" s="1"/>
  <c r="X2918" i="20"/>
  <c r="AB2918" i="20"/>
  <c r="AL2918" i="20" s="1"/>
  <c r="AJ2920" i="20"/>
  <c r="AN2921" i="20"/>
  <c r="AH2921" i="20"/>
  <c r="AC2922" i="20"/>
  <c r="AM2922" i="20" s="1"/>
  <c r="AA2922" i="20"/>
  <c r="AK2922" i="20" s="1"/>
  <c r="Y2922" i="20"/>
  <c r="AI2922" i="20" s="1"/>
  <c r="X2922" i="20"/>
  <c r="AB2922" i="20"/>
  <c r="AL2922" i="20" s="1"/>
  <c r="AJ2924" i="20"/>
  <c r="AN2925" i="20"/>
  <c r="AH2925" i="20"/>
  <c r="AI2925" i="20"/>
  <c r="AM2925" i="20"/>
  <c r="AC2926" i="20"/>
  <c r="AM2926" i="20" s="1"/>
  <c r="AA2926" i="20"/>
  <c r="AK2926" i="20" s="1"/>
  <c r="Y2926" i="20"/>
  <c r="AI2926" i="20" s="1"/>
  <c r="X2926" i="20"/>
  <c r="AB2926" i="20"/>
  <c r="AL2926" i="20" s="1"/>
  <c r="AJ2928" i="20"/>
  <c r="AN2929" i="20"/>
  <c r="AH2929" i="20"/>
  <c r="AI2929" i="20"/>
  <c r="AC2930" i="20"/>
  <c r="AM2930" i="20" s="1"/>
  <c r="AA2930" i="20"/>
  <c r="AK2930" i="20" s="1"/>
  <c r="Y2930" i="20"/>
  <c r="AI2930" i="20" s="1"/>
  <c r="X2930" i="20"/>
  <c r="AB2930" i="20"/>
  <c r="AL2930" i="20" s="1"/>
  <c r="AJ2932" i="20"/>
  <c r="AN2933" i="20"/>
  <c r="AH2933" i="20"/>
  <c r="AI2933" i="20"/>
  <c r="AM2933" i="20"/>
  <c r="AC2934" i="20"/>
  <c r="AM2934" i="20" s="1"/>
  <c r="AA2934" i="20"/>
  <c r="AK2934" i="20" s="1"/>
  <c r="Y2934" i="20"/>
  <c r="AI2934" i="20" s="1"/>
  <c r="X2934" i="20"/>
  <c r="AB2934" i="20"/>
  <c r="AL2934" i="20" s="1"/>
  <c r="AJ2936" i="20"/>
  <c r="AN2937" i="20"/>
  <c r="AH2937" i="20"/>
  <c r="AM2937" i="20"/>
  <c r="AC2938" i="20"/>
  <c r="AM2938" i="20" s="1"/>
  <c r="AA2938" i="20"/>
  <c r="AK2938" i="20" s="1"/>
  <c r="Y2938" i="20"/>
  <c r="AI2938" i="20" s="1"/>
  <c r="X2938" i="20"/>
  <c r="AB2938" i="20"/>
  <c r="AL2938" i="20" s="1"/>
  <c r="AJ2940" i="20"/>
  <c r="AN2941" i="20"/>
  <c r="AH2941" i="20"/>
  <c r="AI2941" i="20"/>
  <c r="AM2941" i="20"/>
  <c r="AC2942" i="20"/>
  <c r="AM2942" i="20" s="1"/>
  <c r="AA2942" i="20"/>
  <c r="AK2942" i="20" s="1"/>
  <c r="Y2942" i="20"/>
  <c r="AI2942" i="20" s="1"/>
  <c r="X2942" i="20"/>
  <c r="AB2942" i="20"/>
  <c r="AL2942" i="20" s="1"/>
  <c r="AJ2944" i="20"/>
  <c r="AN2945" i="20"/>
  <c r="AH2945" i="20"/>
  <c r="AI2945" i="20"/>
  <c r="AM2945" i="20"/>
  <c r="AC2946" i="20"/>
  <c r="AA2946" i="20"/>
  <c r="AK2946" i="20" s="1"/>
  <c r="Y2946" i="20"/>
  <c r="AI2946" i="20" s="1"/>
  <c r="X2946" i="20"/>
  <c r="AB2946" i="20"/>
  <c r="AL2946" i="20" s="1"/>
  <c r="AJ2948" i="20"/>
  <c r="AN2949" i="20"/>
  <c r="AH2949" i="20"/>
  <c r="AI2949" i="20"/>
  <c r="AM2949" i="20"/>
  <c r="AC2950" i="20"/>
  <c r="AM2950" i="20" s="1"/>
  <c r="AA2950" i="20"/>
  <c r="AK2950" i="20" s="1"/>
  <c r="Y2950" i="20"/>
  <c r="AI2950" i="20" s="1"/>
  <c r="X2950" i="20"/>
  <c r="AB2950" i="20"/>
  <c r="AL2950" i="20" s="1"/>
  <c r="AJ2952" i="20"/>
  <c r="AN2953" i="20"/>
  <c r="AH2953" i="20"/>
  <c r="AC2954" i="20"/>
  <c r="AM2954" i="20" s="1"/>
  <c r="AA2954" i="20"/>
  <c r="AK2954" i="20" s="1"/>
  <c r="Y2954" i="20"/>
  <c r="AI2954" i="20" s="1"/>
  <c r="X2954" i="20"/>
  <c r="AB2954" i="20"/>
  <c r="AL2954" i="20" s="1"/>
  <c r="AJ2956" i="20"/>
  <c r="AN2957" i="20"/>
  <c r="AH2957" i="20"/>
  <c r="AI2957" i="20"/>
  <c r="AM2957" i="20"/>
  <c r="AC2958" i="20"/>
  <c r="AM2958" i="20" s="1"/>
  <c r="AA2958" i="20"/>
  <c r="AK2958" i="20" s="1"/>
  <c r="Y2958" i="20"/>
  <c r="AI2958" i="20" s="1"/>
  <c r="X2958" i="20"/>
  <c r="AB2958" i="20"/>
  <c r="AL2958" i="20" s="1"/>
  <c r="AJ2960" i="20"/>
  <c r="AN2961" i="20"/>
  <c r="AH2961" i="20"/>
  <c r="AI2961" i="20"/>
  <c r="AC2962" i="20"/>
  <c r="AM2962" i="20" s="1"/>
  <c r="AA2962" i="20"/>
  <c r="AK2962" i="20" s="1"/>
  <c r="Y2962" i="20"/>
  <c r="AI2962" i="20" s="1"/>
  <c r="X2962" i="20"/>
  <c r="AB2962" i="20"/>
  <c r="AL2962" i="20" s="1"/>
  <c r="AJ2964" i="20"/>
  <c r="AN2965" i="20"/>
  <c r="AH2965" i="20"/>
  <c r="AI2965" i="20"/>
  <c r="AM2965" i="20"/>
  <c r="AC2966" i="20"/>
  <c r="AM2966" i="20" s="1"/>
  <c r="AA2966" i="20"/>
  <c r="AK2966" i="20" s="1"/>
  <c r="Y2966" i="20"/>
  <c r="AI2966" i="20" s="1"/>
  <c r="X2966" i="20"/>
  <c r="AB2966" i="20"/>
  <c r="AL2966" i="20" s="1"/>
  <c r="AJ2968" i="20"/>
  <c r="AN2969" i="20"/>
  <c r="AH2969" i="20"/>
  <c r="AM2969" i="20"/>
  <c r="AC2970" i="20"/>
  <c r="AA2970" i="20"/>
  <c r="AK2970" i="20" s="1"/>
  <c r="Y2970" i="20"/>
  <c r="AI2970" i="20" s="1"/>
  <c r="X2970" i="20"/>
  <c r="AB2970" i="20"/>
  <c r="AL2970" i="20" s="1"/>
  <c r="AJ2972" i="20"/>
  <c r="AN2973" i="20"/>
  <c r="AH2973" i="20"/>
  <c r="AI2973" i="20"/>
  <c r="AM2973" i="20"/>
  <c r="AC2974" i="20"/>
  <c r="AM2974" i="20" s="1"/>
  <c r="AA2974" i="20"/>
  <c r="AK2974" i="20" s="1"/>
  <c r="Y2974" i="20"/>
  <c r="AI2974" i="20" s="1"/>
  <c r="X2974" i="20"/>
  <c r="AB2974" i="20"/>
  <c r="AL2974" i="20" s="1"/>
  <c r="AJ2976" i="20"/>
  <c r="AN2977" i="20"/>
  <c r="AH2977" i="20"/>
  <c r="AI2977" i="20"/>
  <c r="AC2978" i="20"/>
  <c r="AM2978" i="20" s="1"/>
  <c r="AA2978" i="20"/>
  <c r="AK2978" i="20" s="1"/>
  <c r="Y2978" i="20"/>
  <c r="AI2978" i="20" s="1"/>
  <c r="X2978" i="20"/>
  <c r="AB2978" i="20"/>
  <c r="AL2978" i="20" s="1"/>
  <c r="AJ2980" i="20"/>
  <c r="AN2981" i="20"/>
  <c r="AH2981" i="20"/>
  <c r="AI2981" i="20"/>
  <c r="AM2981" i="20"/>
  <c r="AC2982" i="20"/>
  <c r="AM2982" i="20" s="1"/>
  <c r="AA2982" i="20"/>
  <c r="AK2982" i="20" s="1"/>
  <c r="Y2982" i="20"/>
  <c r="AI2982" i="20" s="1"/>
  <c r="X2982" i="20"/>
  <c r="AB2982" i="20"/>
  <c r="AL2982" i="20" s="1"/>
  <c r="AJ2984" i="20"/>
  <c r="AN2985" i="20"/>
  <c r="AH2985" i="20"/>
  <c r="AC2986" i="20"/>
  <c r="AM2986" i="20" s="1"/>
  <c r="AA2986" i="20"/>
  <c r="AK2986" i="20" s="1"/>
  <c r="Y2986" i="20"/>
  <c r="AI2986" i="20" s="1"/>
  <c r="X2986" i="20"/>
  <c r="AB2986" i="20"/>
  <c r="AL2986" i="20" s="1"/>
  <c r="AJ2988" i="20"/>
  <c r="AN2989" i="20"/>
  <c r="AH2989" i="20"/>
  <c r="AI2989" i="20"/>
  <c r="AM2989" i="20"/>
  <c r="AC2990" i="20"/>
  <c r="AM2990" i="20" s="1"/>
  <c r="AA2990" i="20"/>
  <c r="AK2990" i="20" s="1"/>
  <c r="Y2990" i="20"/>
  <c r="AI2990" i="20" s="1"/>
  <c r="X2990" i="20"/>
  <c r="AB2990" i="20"/>
  <c r="AL2990" i="20" s="1"/>
  <c r="AJ2992" i="20"/>
  <c r="AN2993" i="20"/>
  <c r="AH2993" i="20"/>
  <c r="AI2993" i="20"/>
  <c r="AC2994" i="20"/>
  <c r="AM2994" i="20" s="1"/>
  <c r="AA2994" i="20"/>
  <c r="AK2994" i="20" s="1"/>
  <c r="Y2994" i="20"/>
  <c r="AI2994" i="20" s="1"/>
  <c r="X2994" i="20"/>
  <c r="AB2994" i="20"/>
  <c r="AL2994" i="20" s="1"/>
  <c r="AJ2996" i="20"/>
  <c r="AN2997" i="20"/>
  <c r="AH2997" i="20"/>
  <c r="AI2997" i="20"/>
  <c r="AM2997" i="20"/>
  <c r="AC2998" i="20"/>
  <c r="AM2998" i="20" s="1"/>
  <c r="AA2998" i="20"/>
  <c r="AK2998" i="20" s="1"/>
  <c r="Y2998" i="20"/>
  <c r="AI2998" i="20" s="1"/>
  <c r="X2998" i="20"/>
  <c r="AB2998" i="20"/>
  <c r="AL2998" i="20" s="1"/>
  <c r="AJ3000" i="20"/>
  <c r="AN3001" i="20"/>
  <c r="AH3001" i="20"/>
  <c r="AM3001" i="20"/>
  <c r="AC3002" i="20"/>
  <c r="AM3002" i="20" s="1"/>
  <c r="AA3002" i="20"/>
  <c r="AK3002" i="20" s="1"/>
  <c r="Y3002" i="20"/>
  <c r="AI3002" i="20" s="1"/>
  <c r="X3002" i="20"/>
  <c r="AB3002" i="20"/>
  <c r="AL3002" i="20" s="1"/>
  <c r="AJ3004" i="20"/>
  <c r="AN3005" i="20"/>
  <c r="AH3005" i="20"/>
  <c r="AI3005" i="20"/>
  <c r="AM3005" i="20"/>
  <c r="AC3006" i="20"/>
  <c r="AM3006" i="20" s="1"/>
  <c r="AA3006" i="20"/>
  <c r="AK3006" i="20" s="1"/>
  <c r="Y3006" i="20"/>
  <c r="AI3006" i="20" s="1"/>
  <c r="X3006" i="20"/>
  <c r="AB3006" i="20"/>
  <c r="AL3006" i="20" s="1"/>
  <c r="AJ3008" i="20"/>
  <c r="AN3009" i="20"/>
  <c r="AH3009" i="20"/>
  <c r="AI3009" i="20"/>
  <c r="AM3009" i="20"/>
  <c r="AC3010" i="20"/>
  <c r="AM3010" i="20" s="1"/>
  <c r="AA3010" i="20"/>
  <c r="AK3010" i="20" s="1"/>
  <c r="Y3010" i="20"/>
  <c r="AI3010" i="20" s="1"/>
  <c r="X3010" i="20"/>
  <c r="AB3010" i="20"/>
  <c r="AL3010" i="20" s="1"/>
  <c r="AJ3012" i="20"/>
  <c r="AN3013" i="20"/>
  <c r="AH3013" i="20"/>
  <c r="AI3013" i="20"/>
  <c r="AM3013" i="20"/>
  <c r="AC3014" i="20"/>
  <c r="AM3014" i="20" s="1"/>
  <c r="AA3014" i="20"/>
  <c r="AK3014" i="20" s="1"/>
  <c r="Y3014" i="20"/>
  <c r="AI3014" i="20" s="1"/>
  <c r="X3014" i="20"/>
  <c r="AB3014" i="20"/>
  <c r="AL3014" i="20" s="1"/>
  <c r="AJ3016" i="20"/>
  <c r="AN3017" i="20"/>
  <c r="AH3017" i="20"/>
  <c r="AM3017" i="20"/>
  <c r="AC3018" i="20"/>
  <c r="AM3018" i="20" s="1"/>
  <c r="AA3018" i="20"/>
  <c r="AK3018" i="20" s="1"/>
  <c r="Y3018" i="20"/>
  <c r="AI3018" i="20" s="1"/>
  <c r="X3018" i="20"/>
  <c r="AB3018" i="20"/>
  <c r="AL3018" i="20" s="1"/>
  <c r="AJ3020" i="20"/>
  <c r="AN3021" i="20"/>
  <c r="AH3021" i="20"/>
  <c r="AI3021" i="20"/>
  <c r="AM3021" i="20"/>
  <c r="AC3022" i="20"/>
  <c r="AM3022" i="20" s="1"/>
  <c r="AA3022" i="20"/>
  <c r="AK3022" i="20" s="1"/>
  <c r="Y3022" i="20"/>
  <c r="AI3022" i="20" s="1"/>
  <c r="X3022" i="20"/>
  <c r="AB3022" i="20"/>
  <c r="AL3022" i="20" s="1"/>
  <c r="AJ3024" i="20"/>
  <c r="AN3025" i="20"/>
  <c r="AH3025" i="20"/>
  <c r="AI3025" i="20"/>
  <c r="AM3025" i="20"/>
  <c r="AC3026" i="20"/>
  <c r="AM3026" i="20" s="1"/>
  <c r="AA3026" i="20"/>
  <c r="AK3026" i="20" s="1"/>
  <c r="Y3026" i="20"/>
  <c r="AI3026" i="20" s="1"/>
  <c r="X3026" i="20"/>
  <c r="AB3026" i="20"/>
  <c r="AL3026" i="20" s="1"/>
  <c r="AJ3028" i="20"/>
  <c r="AN3029" i="20"/>
  <c r="AH3029" i="20"/>
  <c r="AI3029" i="20"/>
  <c r="AM3029" i="20"/>
  <c r="AC3030" i="20"/>
  <c r="AM3030" i="20" s="1"/>
  <c r="AA3030" i="20"/>
  <c r="AK3030" i="20" s="1"/>
  <c r="Y3030" i="20"/>
  <c r="AI3030" i="20" s="1"/>
  <c r="X3030" i="20"/>
  <c r="AB3030" i="20"/>
  <c r="AL3030" i="20" s="1"/>
  <c r="AJ3032" i="20"/>
  <c r="AN3033" i="20"/>
  <c r="AH3033" i="20"/>
  <c r="AC3034" i="20"/>
  <c r="AM3034" i="20" s="1"/>
  <c r="AA3034" i="20"/>
  <c r="AK3034" i="20" s="1"/>
  <c r="Y3034" i="20"/>
  <c r="X3034" i="20"/>
  <c r="AB3034" i="20"/>
  <c r="AL3034" i="20" s="1"/>
  <c r="AJ3036" i="20"/>
  <c r="AN3037" i="20"/>
  <c r="AH3037" i="20"/>
  <c r="AI3037" i="20"/>
  <c r="AM3037" i="20"/>
  <c r="AC3038" i="20"/>
  <c r="AM3038" i="20" s="1"/>
  <c r="AA3038" i="20"/>
  <c r="AK3038" i="20" s="1"/>
  <c r="Y3038" i="20"/>
  <c r="AI3038" i="20" s="1"/>
  <c r="X3038" i="20"/>
  <c r="AB3038" i="20"/>
  <c r="AL3038" i="20" s="1"/>
  <c r="AJ3040" i="20"/>
  <c r="AN3041" i="20"/>
  <c r="AH3041" i="20"/>
  <c r="AI3041" i="20"/>
  <c r="AM3041" i="20"/>
  <c r="AC3042" i="20"/>
  <c r="AM3042" i="20" s="1"/>
  <c r="AA3042" i="20"/>
  <c r="AK3042" i="20" s="1"/>
  <c r="Y3042" i="20"/>
  <c r="AI3042" i="20" s="1"/>
  <c r="X3042" i="20"/>
  <c r="AB3042" i="20"/>
  <c r="AL3042" i="20" s="1"/>
  <c r="AJ3044" i="20"/>
  <c r="AN3045" i="20"/>
  <c r="AH3045" i="20"/>
  <c r="AI3045" i="20"/>
  <c r="AM3045" i="20"/>
  <c r="AC3046" i="20"/>
  <c r="AM3046" i="20" s="1"/>
  <c r="AA3046" i="20"/>
  <c r="AK3046" i="20" s="1"/>
  <c r="Y3046" i="20"/>
  <c r="AI3046" i="20" s="1"/>
  <c r="X3046" i="20"/>
  <c r="AB3046" i="20"/>
  <c r="AL3046" i="20" s="1"/>
  <c r="AJ3048" i="20"/>
  <c r="AN3049" i="20"/>
  <c r="AH3049" i="20"/>
  <c r="AM3049" i="20"/>
  <c r="AC3050" i="20"/>
  <c r="AM3050" i="20" s="1"/>
  <c r="AA3050" i="20"/>
  <c r="AK3050" i="20" s="1"/>
  <c r="Y3050" i="20"/>
  <c r="AI3050" i="20" s="1"/>
  <c r="X3050" i="20"/>
  <c r="AB3050" i="20"/>
  <c r="AL3050" i="20" s="1"/>
  <c r="AJ3052" i="20"/>
  <c r="AN3053" i="20"/>
  <c r="AH3053" i="20"/>
  <c r="AI3053" i="20"/>
  <c r="AM3053" i="20"/>
  <c r="AC3054" i="20"/>
  <c r="AM3054" i="20" s="1"/>
  <c r="AA3054" i="20"/>
  <c r="Y3054" i="20"/>
  <c r="AI3054" i="20" s="1"/>
  <c r="X3054" i="20"/>
  <c r="AB3054" i="20"/>
  <c r="AL3054" i="20" s="1"/>
  <c r="AJ3056" i="20"/>
  <c r="AN3057" i="20"/>
  <c r="AH3057" i="20"/>
  <c r="AI3057" i="20"/>
  <c r="AM3057" i="20"/>
  <c r="AC3058" i="20"/>
  <c r="AM3058" i="20" s="1"/>
  <c r="AA3058" i="20"/>
  <c r="AK3058" i="20" s="1"/>
  <c r="Y3058" i="20"/>
  <c r="AI3058" i="20" s="1"/>
  <c r="X3058" i="20"/>
  <c r="AB3058" i="20"/>
  <c r="AL3058" i="20" s="1"/>
  <c r="AJ3060" i="20"/>
  <c r="AN3061" i="20"/>
  <c r="AH3061" i="20"/>
  <c r="AI3061" i="20"/>
  <c r="AM3061" i="20"/>
  <c r="AC3062" i="20"/>
  <c r="AM3062" i="20" s="1"/>
  <c r="AA3062" i="20"/>
  <c r="AK3062" i="20" s="1"/>
  <c r="Y3062" i="20"/>
  <c r="AI3062" i="20" s="1"/>
  <c r="X3062" i="20"/>
  <c r="AB3062" i="20"/>
  <c r="AL3062" i="20" s="1"/>
  <c r="AJ3064" i="20"/>
  <c r="AN3065" i="20"/>
  <c r="AH3065" i="20"/>
  <c r="AM3065" i="20"/>
  <c r="AC3066" i="20"/>
  <c r="AM3066" i="20" s="1"/>
  <c r="AA3066" i="20"/>
  <c r="AK3066" i="20" s="1"/>
  <c r="Y3066" i="20"/>
  <c r="AI3066" i="20" s="1"/>
  <c r="X3066" i="20"/>
  <c r="AB3066" i="20"/>
  <c r="AL3066" i="20" s="1"/>
  <c r="AJ3068" i="20"/>
  <c r="AN3069" i="20"/>
  <c r="AH3069" i="20"/>
  <c r="AI3069" i="20"/>
  <c r="AM3069" i="20"/>
  <c r="AC3070" i="20"/>
  <c r="AM3070" i="20" s="1"/>
  <c r="AA3070" i="20"/>
  <c r="AK3070" i="20" s="1"/>
  <c r="Y3070" i="20"/>
  <c r="X3070" i="20"/>
  <c r="AB3070" i="20"/>
  <c r="AL3070" i="20" s="1"/>
  <c r="AJ3072" i="20"/>
  <c r="AN3073" i="20"/>
  <c r="AH3073" i="20"/>
  <c r="AI3073" i="20"/>
  <c r="AM3073" i="20"/>
  <c r="AC3074" i="20"/>
  <c r="AA3074" i="20"/>
  <c r="AK3074" i="20" s="1"/>
  <c r="Y3074" i="20"/>
  <c r="AI3074" i="20" s="1"/>
  <c r="X3074" i="20"/>
  <c r="AB3074" i="20"/>
  <c r="AL3074" i="20" s="1"/>
  <c r="AJ3076" i="20"/>
  <c r="AN3077" i="20"/>
  <c r="AH3077" i="20"/>
  <c r="AI3077" i="20"/>
  <c r="AM3077" i="20"/>
  <c r="AC3078" i="20"/>
  <c r="AM3078" i="20" s="1"/>
  <c r="AA3078" i="20"/>
  <c r="AK3078" i="20" s="1"/>
  <c r="Y3078" i="20"/>
  <c r="AI3078" i="20" s="1"/>
  <c r="X3078" i="20"/>
  <c r="AB3078" i="20"/>
  <c r="AL3078" i="20" s="1"/>
  <c r="AJ3080" i="20"/>
  <c r="AN3081" i="20"/>
  <c r="AH3081" i="20"/>
  <c r="AM3081" i="20"/>
  <c r="AC3082" i="20"/>
  <c r="AM3082" i="20" s="1"/>
  <c r="AA3082" i="20"/>
  <c r="AK3082" i="20" s="1"/>
  <c r="Y3082" i="20"/>
  <c r="AI3082" i="20" s="1"/>
  <c r="X3082" i="20"/>
  <c r="AB3082" i="20"/>
  <c r="AL3082" i="20" s="1"/>
  <c r="AJ3084" i="20"/>
  <c r="AN3085" i="20"/>
  <c r="AH3085" i="20"/>
  <c r="AI3085" i="20"/>
  <c r="AM3085" i="20"/>
  <c r="AC3086" i="20"/>
  <c r="AM3086" i="20" s="1"/>
  <c r="AA3086" i="20"/>
  <c r="AK3086" i="20" s="1"/>
  <c r="Y3086" i="20"/>
  <c r="AI3086" i="20" s="1"/>
  <c r="X3086" i="20"/>
  <c r="AB3086" i="20"/>
  <c r="AL3086" i="20" s="1"/>
  <c r="AJ3088" i="20"/>
  <c r="AN3089" i="20"/>
  <c r="AH3089" i="20"/>
  <c r="AI3089" i="20"/>
  <c r="AM3089" i="20"/>
  <c r="AC3090" i="20"/>
  <c r="AM3090" i="20" s="1"/>
  <c r="AA3090" i="20"/>
  <c r="AK3090" i="20" s="1"/>
  <c r="Y3090" i="20"/>
  <c r="AI3090" i="20" s="1"/>
  <c r="X3090" i="20"/>
  <c r="AB3090" i="20"/>
  <c r="AL3090" i="20" s="1"/>
  <c r="AJ3092" i="20"/>
  <c r="AN3093" i="20"/>
  <c r="AH3093" i="20"/>
  <c r="AI3093" i="20"/>
  <c r="AM3093" i="20"/>
  <c r="AC3094" i="20"/>
  <c r="AM3094" i="20" s="1"/>
  <c r="AA3094" i="20"/>
  <c r="AK3094" i="20" s="1"/>
  <c r="Y3094" i="20"/>
  <c r="AI3094" i="20" s="1"/>
  <c r="X3094" i="20"/>
  <c r="AB3094" i="20"/>
  <c r="AL3094" i="20" s="1"/>
  <c r="AJ3096" i="20"/>
  <c r="AN3097" i="20"/>
  <c r="AH3097" i="20"/>
  <c r="AM3097" i="20"/>
  <c r="AC3098" i="20"/>
  <c r="AM3098" i="20" s="1"/>
  <c r="AA3098" i="20"/>
  <c r="AK3098" i="20" s="1"/>
  <c r="Y3098" i="20"/>
  <c r="AI3098" i="20" s="1"/>
  <c r="X3098" i="20"/>
  <c r="AB3098" i="20"/>
  <c r="AL3098" i="20" s="1"/>
  <c r="AJ3100" i="20"/>
  <c r="AN3101" i="20"/>
  <c r="AH3101" i="20"/>
  <c r="AI3101" i="20"/>
  <c r="AM3101" i="20"/>
  <c r="AC3102" i="20"/>
  <c r="AM3102" i="20" s="1"/>
  <c r="AA3102" i="20"/>
  <c r="AK3102" i="20" s="1"/>
  <c r="Y3102" i="20"/>
  <c r="AI3102" i="20" s="1"/>
  <c r="X3102" i="20"/>
  <c r="AB3102" i="20"/>
  <c r="AL3102" i="20" s="1"/>
  <c r="AJ3104" i="20"/>
  <c r="AN3105" i="20"/>
  <c r="AH3105" i="20"/>
  <c r="AI3105" i="20"/>
  <c r="AC3106" i="20"/>
  <c r="AM3106" i="20" s="1"/>
  <c r="AA3106" i="20"/>
  <c r="AK3106" i="20" s="1"/>
  <c r="Y3106" i="20"/>
  <c r="AI3106" i="20" s="1"/>
  <c r="X3106" i="20"/>
  <c r="AB3106" i="20"/>
  <c r="AL3106" i="20" s="1"/>
  <c r="AJ3108" i="20"/>
  <c r="AN3109" i="20"/>
  <c r="AH3109" i="20"/>
  <c r="AI3109" i="20"/>
  <c r="AM3109" i="20"/>
  <c r="AC3110" i="20"/>
  <c r="AA3110" i="20"/>
  <c r="AK3110" i="20" s="1"/>
  <c r="Y3110" i="20"/>
  <c r="AI3110" i="20" s="1"/>
  <c r="X3110" i="20"/>
  <c r="AB3110" i="20"/>
  <c r="AL3110" i="20" s="1"/>
  <c r="AJ3112" i="20"/>
  <c r="AN3113" i="20"/>
  <c r="AH3113" i="20"/>
  <c r="AM3113" i="20"/>
  <c r="AC3114" i="20"/>
  <c r="AM3114" i="20" s="1"/>
  <c r="AA3114" i="20"/>
  <c r="AK3114" i="20" s="1"/>
  <c r="Y3114" i="20"/>
  <c r="AI3114" i="20" s="1"/>
  <c r="X3114" i="20"/>
  <c r="AB3114" i="20"/>
  <c r="AL3114" i="20" s="1"/>
  <c r="AJ3116" i="20"/>
  <c r="AN3117" i="20"/>
  <c r="AH3117" i="20"/>
  <c r="AI3117" i="20"/>
  <c r="AM3117" i="20"/>
  <c r="AC3118" i="20"/>
  <c r="AM3118" i="20" s="1"/>
  <c r="AA3118" i="20"/>
  <c r="AK3118" i="20" s="1"/>
  <c r="Y3118" i="20"/>
  <c r="AI3118" i="20" s="1"/>
  <c r="X3118" i="20"/>
  <c r="AB3118" i="20"/>
  <c r="AL3118" i="20" s="1"/>
  <c r="AJ3120" i="20"/>
  <c r="AN3121" i="20"/>
  <c r="AH3121" i="20"/>
  <c r="AI3121" i="20"/>
  <c r="AM3121" i="20"/>
  <c r="AC3122" i="20"/>
  <c r="AA3122" i="20"/>
  <c r="AK3122" i="20" s="1"/>
  <c r="Y3122" i="20"/>
  <c r="AI3122" i="20" s="1"/>
  <c r="X3122" i="20"/>
  <c r="AB3122" i="20"/>
  <c r="AL3122" i="20" s="1"/>
  <c r="AJ3124" i="20"/>
  <c r="AN3125" i="20"/>
  <c r="AH3125" i="20"/>
  <c r="AI3125" i="20"/>
  <c r="AM3125" i="20"/>
  <c r="AC3126" i="20"/>
  <c r="AM3126" i="20" s="1"/>
  <c r="AA3126" i="20"/>
  <c r="AK3126" i="20" s="1"/>
  <c r="Y3126" i="20"/>
  <c r="AI3126" i="20" s="1"/>
  <c r="X3126" i="20"/>
  <c r="AB3126" i="20"/>
  <c r="AL3126" i="20" s="1"/>
  <c r="AJ3128" i="20"/>
  <c r="AN3129" i="20"/>
  <c r="AH3129" i="20"/>
  <c r="AM3129" i="20"/>
  <c r="AC3130" i="20"/>
  <c r="AM3130" i="20" s="1"/>
  <c r="AA3130" i="20"/>
  <c r="AK3130" i="20" s="1"/>
  <c r="Y3130" i="20"/>
  <c r="AI3130" i="20" s="1"/>
  <c r="X3130" i="20"/>
  <c r="AB3130" i="20"/>
  <c r="AL3130" i="20" s="1"/>
  <c r="AJ3132" i="20"/>
  <c r="AN3133" i="20"/>
  <c r="AH3133" i="20"/>
  <c r="AI3133" i="20"/>
  <c r="AM3133" i="20"/>
  <c r="AC3134" i="20"/>
  <c r="AM3134" i="20" s="1"/>
  <c r="AA3134" i="20"/>
  <c r="AK3134" i="20" s="1"/>
  <c r="Y3134" i="20"/>
  <c r="AI3134" i="20" s="1"/>
  <c r="X3134" i="20"/>
  <c r="AB3134" i="20"/>
  <c r="AL3134" i="20" s="1"/>
  <c r="AJ3136" i="20"/>
  <c r="AN3137" i="20"/>
  <c r="AH3137" i="20"/>
  <c r="AI3137" i="20"/>
  <c r="AM3137" i="20"/>
  <c r="AC3138" i="20"/>
  <c r="AM3138" i="20" s="1"/>
  <c r="AA3138" i="20"/>
  <c r="AK3138" i="20" s="1"/>
  <c r="Y3138" i="20"/>
  <c r="AI3138" i="20" s="1"/>
  <c r="X3138" i="20"/>
  <c r="AB3138" i="20"/>
  <c r="AL3138" i="20" s="1"/>
  <c r="AJ3140" i="20"/>
  <c r="AN3141" i="20"/>
  <c r="AH3141" i="20"/>
  <c r="AI3141" i="20"/>
  <c r="AM3141" i="20"/>
  <c r="AC3142" i="20"/>
  <c r="AM3142" i="20" s="1"/>
  <c r="AA3142" i="20"/>
  <c r="AK3142" i="20" s="1"/>
  <c r="Y3142" i="20"/>
  <c r="AI3142" i="20" s="1"/>
  <c r="X3142" i="20"/>
  <c r="AB3142" i="20"/>
  <c r="AL3142" i="20" s="1"/>
  <c r="AJ3144" i="20"/>
  <c r="AN3145" i="20"/>
  <c r="AH3145" i="20"/>
  <c r="AM3145" i="20"/>
  <c r="AC3146" i="20"/>
  <c r="AM3146" i="20" s="1"/>
  <c r="AA3146" i="20"/>
  <c r="AK3146" i="20" s="1"/>
  <c r="Y3146" i="20"/>
  <c r="AI3146" i="20" s="1"/>
  <c r="X3146" i="20"/>
  <c r="AB3146" i="20"/>
  <c r="AL3146" i="20" s="1"/>
  <c r="AJ3148" i="20"/>
  <c r="AN3149" i="20"/>
  <c r="AH3149" i="20"/>
  <c r="AI3149" i="20"/>
  <c r="AM3149" i="20"/>
  <c r="AC3150" i="20"/>
  <c r="AM3150" i="20" s="1"/>
  <c r="AA3150" i="20"/>
  <c r="AK3150" i="20" s="1"/>
  <c r="Y3150" i="20"/>
  <c r="AI3150" i="20" s="1"/>
  <c r="X3150" i="20"/>
  <c r="AB3150" i="20"/>
  <c r="AL3150" i="20" s="1"/>
  <c r="AJ3152" i="20"/>
  <c r="AN3153" i="20"/>
  <c r="AH3153" i="20"/>
  <c r="AI3153" i="20"/>
  <c r="AM3153" i="20"/>
  <c r="AC3154" i="20"/>
  <c r="AA3154" i="20"/>
  <c r="AK3154" i="20" s="1"/>
  <c r="Y3154" i="20"/>
  <c r="AI3154" i="20" s="1"/>
  <c r="X3154" i="20"/>
  <c r="AB3154" i="20"/>
  <c r="AL3154" i="20" s="1"/>
  <c r="AJ3156" i="20"/>
  <c r="AN3157" i="20"/>
  <c r="AH3157" i="20"/>
  <c r="AI3157" i="20"/>
  <c r="AM3157" i="20"/>
  <c r="AC3158" i="20"/>
  <c r="AM3158" i="20" s="1"/>
  <c r="AA3158" i="20"/>
  <c r="AK3158" i="20" s="1"/>
  <c r="Y3158" i="20"/>
  <c r="AI3158" i="20" s="1"/>
  <c r="X3158" i="20"/>
  <c r="AB3158" i="20"/>
  <c r="AL3158" i="20" s="1"/>
  <c r="AJ3160" i="20"/>
  <c r="AN3161" i="20"/>
  <c r="AH3161" i="20"/>
  <c r="AC3162" i="20"/>
  <c r="AM3162" i="20" s="1"/>
  <c r="AA3162" i="20"/>
  <c r="AK3162" i="20" s="1"/>
  <c r="Y3162" i="20"/>
  <c r="AI3162" i="20" s="1"/>
  <c r="X3162" i="20"/>
  <c r="AB3162" i="20"/>
  <c r="AL3162" i="20" s="1"/>
  <c r="AJ3164" i="20"/>
  <c r="AN3165" i="20"/>
  <c r="AH3165" i="20"/>
  <c r="AI3165" i="20"/>
  <c r="AM3165" i="20"/>
  <c r="AC3166" i="20"/>
  <c r="AM3166" i="20" s="1"/>
  <c r="AA3166" i="20"/>
  <c r="AK3166" i="20" s="1"/>
  <c r="Y3166" i="20"/>
  <c r="AI3166" i="20" s="1"/>
  <c r="X3166" i="20"/>
  <c r="AB3166" i="20"/>
  <c r="AL3166" i="20" s="1"/>
  <c r="AJ3168" i="20"/>
  <c r="AN3169" i="20"/>
  <c r="AH3169" i="20"/>
  <c r="AI3169" i="20"/>
  <c r="AM3169" i="20"/>
  <c r="AC3170" i="20"/>
  <c r="AM3170" i="20" s="1"/>
  <c r="AA3170" i="20"/>
  <c r="AK3170" i="20" s="1"/>
  <c r="Y3170" i="20"/>
  <c r="AI3170" i="20" s="1"/>
  <c r="X3170" i="20"/>
  <c r="AB3170" i="20"/>
  <c r="AL3170" i="20" s="1"/>
  <c r="AJ3172" i="20"/>
  <c r="AN3173" i="20"/>
  <c r="AH3173" i="20"/>
  <c r="AI3173" i="20"/>
  <c r="AM3173" i="20"/>
  <c r="AC3174" i="20"/>
  <c r="AA3174" i="20"/>
  <c r="AK3174" i="20" s="1"/>
  <c r="Y3174" i="20"/>
  <c r="AI3174" i="20" s="1"/>
  <c r="X3174" i="20"/>
  <c r="AB3174" i="20"/>
  <c r="AL3174" i="20" s="1"/>
  <c r="AJ3176" i="20"/>
  <c r="AN3177" i="20"/>
  <c r="AH3177" i="20"/>
  <c r="AM3177" i="20"/>
  <c r="AC3178" i="20"/>
  <c r="AM3178" i="20" s="1"/>
  <c r="AA3178" i="20"/>
  <c r="AK3178" i="20" s="1"/>
  <c r="Y3178" i="20"/>
  <c r="AI3178" i="20" s="1"/>
  <c r="X3178" i="20"/>
  <c r="AB3178" i="20"/>
  <c r="AL3178" i="20" s="1"/>
  <c r="AJ3180" i="20"/>
  <c r="AN3181" i="20"/>
  <c r="AH3181" i="20"/>
  <c r="AI3181" i="20"/>
  <c r="AM3181" i="20"/>
  <c r="AC3182" i="20"/>
  <c r="AM3182" i="20" s="1"/>
  <c r="AA3182" i="20"/>
  <c r="AK3182" i="20" s="1"/>
  <c r="Y3182" i="20"/>
  <c r="AI3182" i="20" s="1"/>
  <c r="X3182" i="20"/>
  <c r="AB3182" i="20"/>
  <c r="AL3182" i="20" s="1"/>
  <c r="AJ3184" i="20"/>
  <c r="AN3185" i="20"/>
  <c r="AH3185" i="20"/>
  <c r="AI3185" i="20"/>
  <c r="AM3185" i="20"/>
  <c r="AC3186" i="20"/>
  <c r="AM3186" i="20" s="1"/>
  <c r="AA3186" i="20"/>
  <c r="AK3186" i="20" s="1"/>
  <c r="Y3186" i="20"/>
  <c r="AI3186" i="20" s="1"/>
  <c r="X3186" i="20"/>
  <c r="AB3186" i="20"/>
  <c r="AL3186" i="20" s="1"/>
  <c r="AJ3188" i="20"/>
  <c r="AN3189" i="20"/>
  <c r="AH3189" i="20"/>
  <c r="AI3189" i="20"/>
  <c r="AM3189" i="20"/>
  <c r="AC3190" i="20"/>
  <c r="AM3190" i="20" s="1"/>
  <c r="AA3190" i="20"/>
  <c r="AK3190" i="20" s="1"/>
  <c r="Y3190" i="20"/>
  <c r="AI3190" i="20" s="1"/>
  <c r="X3190" i="20"/>
  <c r="AB3190" i="20"/>
  <c r="AL3190" i="20" s="1"/>
  <c r="AJ3192" i="20"/>
  <c r="AN3193" i="20"/>
  <c r="AH3193" i="20"/>
  <c r="AM3193" i="20"/>
  <c r="AC3194" i="20"/>
  <c r="AA3194" i="20"/>
  <c r="AK3194" i="20" s="1"/>
  <c r="Y3194" i="20"/>
  <c r="AI3194" i="20" s="1"/>
  <c r="X3194" i="20"/>
  <c r="AB3194" i="20"/>
  <c r="AL3194" i="20" s="1"/>
  <c r="AJ3196" i="20"/>
  <c r="AN3197" i="20"/>
  <c r="AH3197" i="20"/>
  <c r="AI3197" i="20"/>
  <c r="AM3197" i="20"/>
  <c r="AC3198" i="20"/>
  <c r="AM3198" i="20" s="1"/>
  <c r="AA3198" i="20"/>
  <c r="AK3198" i="20" s="1"/>
  <c r="Y3198" i="20"/>
  <c r="AI3198" i="20" s="1"/>
  <c r="X3198" i="20"/>
  <c r="AB3198" i="20"/>
  <c r="AL3198" i="20" s="1"/>
  <c r="AJ3200" i="20"/>
  <c r="AN3201" i="20"/>
  <c r="AH3201" i="20"/>
  <c r="AI3201" i="20"/>
  <c r="AM3201" i="20"/>
  <c r="AC3202" i="20"/>
  <c r="AA3202" i="20"/>
  <c r="AK3202" i="20" s="1"/>
  <c r="Y3202" i="20"/>
  <c r="X3202" i="20"/>
  <c r="AB3202" i="20"/>
  <c r="AL3202" i="20" s="1"/>
  <c r="AJ3204" i="20"/>
  <c r="AN3205" i="20"/>
  <c r="AH3205" i="20"/>
  <c r="AI3205" i="20"/>
  <c r="AM3205" i="20"/>
  <c r="AC3206" i="20"/>
  <c r="AA3206" i="20"/>
  <c r="AK3206" i="20" s="1"/>
  <c r="Y3206" i="20"/>
  <c r="AI3206" i="20" s="1"/>
  <c r="X3206" i="20"/>
  <c r="AB3206" i="20"/>
  <c r="AL3206" i="20" s="1"/>
  <c r="AH3207" i="20"/>
  <c r="AN3207" i="20"/>
  <c r="AN3208" i="20"/>
  <c r="AH3208" i="20"/>
  <c r="AK3208" i="20"/>
  <c r="AH3211" i="20"/>
  <c r="AN3211" i="20"/>
  <c r="AN3212" i="20"/>
  <c r="AH3212" i="20"/>
  <c r="AI3212" i="20"/>
  <c r="AH3215" i="20"/>
  <c r="AN3215" i="20"/>
  <c r="AH3216" i="20"/>
  <c r="AK3216" i="20"/>
  <c r="AI3216" i="20"/>
  <c r="AH3219" i="20"/>
  <c r="AN3220" i="20"/>
  <c r="AH3220" i="20"/>
  <c r="AK3220" i="20"/>
  <c r="AI3220" i="20"/>
  <c r="AH3223" i="20"/>
  <c r="AN3224" i="20"/>
  <c r="AH3224" i="20"/>
  <c r="AI3224" i="20"/>
  <c r="AH3227" i="20"/>
  <c r="AN3227" i="20"/>
  <c r="AN3228" i="20"/>
  <c r="AH3228" i="20"/>
  <c r="AK3228" i="20"/>
  <c r="AI3228" i="20"/>
  <c r="AH3231" i="20"/>
  <c r="AN3232" i="20"/>
  <c r="AH3232" i="20"/>
  <c r="AK3232" i="20"/>
  <c r="AI3232" i="20"/>
  <c r="AH3235" i="20"/>
  <c r="AN3235" i="20"/>
  <c r="AN3236" i="20"/>
  <c r="AH3236" i="20"/>
  <c r="AI3236" i="20"/>
  <c r="AH3239" i="20"/>
  <c r="AN3239" i="20"/>
  <c r="AN3240" i="20"/>
  <c r="AH3240" i="20"/>
  <c r="AH3243" i="20"/>
  <c r="AN3243" i="20"/>
  <c r="AN3244" i="20"/>
  <c r="AH3244" i="20"/>
  <c r="AI3244" i="20"/>
  <c r="AH3247" i="20"/>
  <c r="AN3247" i="20"/>
  <c r="AN3248" i="20"/>
  <c r="AH3248" i="20"/>
  <c r="AK3248" i="20"/>
  <c r="AI3248" i="20"/>
  <c r="AH3251" i="20"/>
  <c r="AN3251" i="20"/>
  <c r="AN3252" i="20"/>
  <c r="AH3252" i="20"/>
  <c r="AK3252" i="20"/>
  <c r="AI3252" i="20"/>
  <c r="AH3255" i="20"/>
  <c r="AN3255" i="20"/>
  <c r="AN3256" i="20"/>
  <c r="AH3256" i="20"/>
  <c r="AI3256" i="20"/>
  <c r="AH3259" i="20"/>
  <c r="AN3259" i="20"/>
  <c r="AN3260" i="20"/>
  <c r="AH3260" i="20"/>
  <c r="AK3260" i="20"/>
  <c r="AI3260" i="20"/>
  <c r="AH3263" i="20"/>
  <c r="AN3264" i="20"/>
  <c r="AH3264" i="20"/>
  <c r="AI3264" i="20"/>
  <c r="AH3267" i="20"/>
  <c r="AN3267" i="20"/>
  <c r="AN3268" i="20"/>
  <c r="AH3268" i="20"/>
  <c r="AK3268" i="20"/>
  <c r="AI3268" i="20"/>
  <c r="AH3271" i="20"/>
  <c r="AN3271" i="20"/>
  <c r="AN3272" i="20"/>
  <c r="AH3272" i="20"/>
  <c r="AK3272" i="20"/>
  <c r="AH3275" i="20"/>
  <c r="AN3275" i="20"/>
  <c r="AN3276" i="20"/>
  <c r="AH3276" i="20"/>
  <c r="AI3276" i="20"/>
  <c r="AH3279" i="20"/>
  <c r="AN3279" i="20"/>
  <c r="AN3280" i="20"/>
  <c r="AH3280" i="20"/>
  <c r="AI3280" i="20"/>
  <c r="AH3283" i="20"/>
  <c r="AN3284" i="20"/>
  <c r="AH3284" i="20"/>
  <c r="AK3284" i="20"/>
  <c r="AI3284" i="20"/>
  <c r="AH3287" i="20"/>
  <c r="AN3288" i="20"/>
  <c r="AH3288" i="20"/>
  <c r="AI3288" i="20"/>
  <c r="AH3291" i="20"/>
  <c r="AN3291" i="20"/>
  <c r="AN3292" i="20"/>
  <c r="AH3292" i="20"/>
  <c r="AI3292" i="20"/>
  <c r="AH3295" i="20"/>
  <c r="AN3296" i="20"/>
  <c r="AH3296" i="20"/>
  <c r="AK3296" i="20"/>
  <c r="AI3296" i="20"/>
  <c r="AH3299" i="20"/>
  <c r="AN3299" i="20"/>
  <c r="AN3300" i="20"/>
  <c r="AH3300" i="20"/>
  <c r="AI3300" i="20"/>
  <c r="AH3303" i="20"/>
  <c r="AN3303" i="20"/>
  <c r="AN3304" i="20"/>
  <c r="AH3304" i="20"/>
  <c r="AH3307" i="20"/>
  <c r="AN3307" i="20"/>
  <c r="AN3308" i="20"/>
  <c r="AH3308" i="20"/>
  <c r="AI3308" i="20"/>
  <c r="AH3311" i="20"/>
  <c r="AN3311" i="20"/>
  <c r="AN3312" i="20"/>
  <c r="AH3312" i="20"/>
  <c r="AK3312" i="20"/>
  <c r="AI3312" i="20"/>
  <c r="AH3315" i="20"/>
  <c r="AN3316" i="20"/>
  <c r="AH3316" i="20"/>
  <c r="AI3316" i="20"/>
  <c r="AH3319" i="20"/>
  <c r="AN3319" i="20"/>
  <c r="AN3320" i="20"/>
  <c r="AH3320" i="20"/>
  <c r="AK3320" i="20"/>
  <c r="AI3320" i="20"/>
  <c r="AH3323" i="20"/>
  <c r="AN3323" i="20"/>
  <c r="AN3324" i="20"/>
  <c r="AH3324" i="20"/>
  <c r="AH3327" i="20"/>
  <c r="AN3327" i="20"/>
  <c r="AN3328" i="20"/>
  <c r="AH3328" i="20"/>
  <c r="AH3331" i="20"/>
  <c r="AN3331" i="20"/>
  <c r="AN3332" i="20"/>
  <c r="AH3332" i="20"/>
  <c r="AI3332" i="20"/>
  <c r="AH3335" i="20"/>
  <c r="AN3335" i="20"/>
  <c r="AN3336" i="20"/>
  <c r="AH3336" i="20"/>
  <c r="AK3336" i="20"/>
  <c r="AI3336" i="20"/>
  <c r="AH3339" i="20"/>
  <c r="AN3339" i="20"/>
  <c r="AN3340" i="20"/>
  <c r="AH3340" i="20"/>
  <c r="AK3340" i="20"/>
  <c r="AI3340" i="20"/>
  <c r="AH3343" i="20"/>
  <c r="AN3343" i="20"/>
  <c r="AN3344" i="20"/>
  <c r="AH3344" i="20"/>
  <c r="AK3344" i="20"/>
  <c r="AI3344" i="20"/>
  <c r="AH3347" i="20"/>
  <c r="AN3348" i="20"/>
  <c r="AH3348" i="20"/>
  <c r="AI3348" i="20"/>
  <c r="AH3351" i="20"/>
  <c r="AN3352" i="20"/>
  <c r="AH3352" i="20"/>
  <c r="AK3352" i="20"/>
  <c r="AI3352" i="20"/>
  <c r="AH3355" i="20"/>
  <c r="AN3355" i="20"/>
  <c r="AN3356" i="20"/>
  <c r="AH3356" i="20"/>
  <c r="AH3359" i="20"/>
  <c r="AN3359" i="20"/>
  <c r="AN3360" i="20"/>
  <c r="AH3360" i="20"/>
  <c r="AI3360" i="20"/>
  <c r="AH3363" i="20"/>
  <c r="AN3364" i="20"/>
  <c r="AH3364" i="20"/>
  <c r="AK3364" i="20"/>
  <c r="AI3364" i="20"/>
  <c r="AH3367" i="20"/>
  <c r="AN3367" i="20"/>
  <c r="AN3368" i="20"/>
  <c r="AH3368" i="20"/>
  <c r="AK3368" i="20"/>
  <c r="AI3368" i="20"/>
  <c r="AH3371" i="20"/>
  <c r="AN3371" i="20"/>
  <c r="AN3372" i="20"/>
  <c r="AH3372" i="20"/>
  <c r="AK3372" i="20"/>
  <c r="AH3375" i="20"/>
  <c r="AN3375" i="20"/>
  <c r="AN3376" i="20"/>
  <c r="AH3376" i="20"/>
  <c r="AK3376" i="20"/>
  <c r="AI3376" i="20"/>
  <c r="AH3379" i="20"/>
  <c r="AN3380" i="20"/>
  <c r="AH3380" i="20"/>
  <c r="AK3380" i="20"/>
  <c r="AI3380" i="20"/>
  <c r="AH3383" i="20"/>
  <c r="AN3383" i="20"/>
  <c r="AN3384" i="20"/>
  <c r="AH3384" i="20"/>
  <c r="AK3384" i="20"/>
  <c r="AI3384" i="20"/>
  <c r="AH3387" i="20"/>
  <c r="AN3387" i="20"/>
  <c r="AN3388" i="20"/>
  <c r="AH3388" i="20"/>
  <c r="AH3391" i="20"/>
  <c r="AN3391" i="20"/>
  <c r="AN3392" i="20"/>
  <c r="AH3392" i="20"/>
  <c r="AI3392" i="20"/>
  <c r="AH3395" i="20"/>
  <c r="AN3395" i="20"/>
  <c r="AN3396" i="20"/>
  <c r="AH3396" i="20"/>
  <c r="AI3396" i="20"/>
  <c r="AH3399" i="20"/>
  <c r="AN3399" i="20"/>
  <c r="AN3400" i="20"/>
  <c r="AH3400" i="20"/>
  <c r="AK3400" i="20"/>
  <c r="AI3400" i="20"/>
  <c r="AH3403" i="20"/>
  <c r="AN3403" i="20"/>
  <c r="AN3404" i="20"/>
  <c r="AH3404" i="20"/>
  <c r="AK3404" i="20"/>
  <c r="AI3404" i="20"/>
  <c r="AH3407" i="20"/>
  <c r="AN3407" i="20"/>
  <c r="AN3408" i="20"/>
  <c r="AH3408" i="20"/>
  <c r="AK3408" i="20"/>
  <c r="AH3411" i="20"/>
  <c r="AN3412" i="20"/>
  <c r="AH3412" i="20"/>
  <c r="AI3412" i="20"/>
  <c r="AH3415" i="20"/>
  <c r="AN3415" i="20"/>
  <c r="AN3416" i="20"/>
  <c r="AH3416" i="20"/>
  <c r="AH3419" i="20"/>
  <c r="AN3420" i="20"/>
  <c r="AH3420" i="20"/>
  <c r="AK3420" i="20"/>
  <c r="AI3420" i="20"/>
  <c r="AH3423" i="20"/>
  <c r="AN3424" i="20"/>
  <c r="AH3424" i="20"/>
  <c r="AK3424" i="20"/>
  <c r="AH3427" i="20"/>
  <c r="AN3428" i="20"/>
  <c r="AH3428" i="20"/>
  <c r="AI3428" i="20"/>
  <c r="AH3431" i="20"/>
  <c r="AN3431" i="20"/>
  <c r="AN3432" i="20"/>
  <c r="AH3432" i="20"/>
  <c r="AK3432" i="20"/>
  <c r="AH3435" i="20"/>
  <c r="AN3435" i="20"/>
  <c r="AN3436" i="20"/>
  <c r="AH3436" i="20"/>
  <c r="AH3439" i="20"/>
  <c r="AN3439" i="20"/>
  <c r="AN3440" i="20"/>
  <c r="AH3440" i="20"/>
  <c r="AI3440" i="20"/>
  <c r="AH3443" i="20"/>
  <c r="AN3443" i="20"/>
  <c r="AN3444" i="20"/>
  <c r="AH3444" i="20"/>
  <c r="AK3444" i="20"/>
  <c r="AI3444" i="20"/>
  <c r="AH3447" i="20"/>
  <c r="AN3447" i="20"/>
  <c r="AN3448" i="20"/>
  <c r="AH3448" i="20"/>
  <c r="AH3451" i="20"/>
  <c r="AN3451" i="20"/>
  <c r="AN3452" i="20"/>
  <c r="AH3452" i="20"/>
  <c r="AI3452" i="20"/>
  <c r="AH3455" i="20"/>
  <c r="AN3455" i="20"/>
  <c r="AN3456" i="20"/>
  <c r="AH3456" i="20"/>
  <c r="AK3456" i="20"/>
  <c r="AI3456" i="20"/>
  <c r="AH3459" i="20"/>
  <c r="AN3459" i="20"/>
  <c r="AN3460" i="20"/>
  <c r="AH3460" i="20"/>
  <c r="AK3460" i="20"/>
  <c r="AI3460" i="20"/>
  <c r="AH3463" i="20"/>
  <c r="AN3463" i="20"/>
  <c r="AN3464" i="20"/>
  <c r="AH3464" i="20"/>
  <c r="AK3464" i="20"/>
  <c r="AH3467" i="20"/>
  <c r="AN3468" i="20"/>
  <c r="AH3468" i="20"/>
  <c r="AN3474" i="20"/>
  <c r="AH3474" i="20"/>
  <c r="AN3478" i="20"/>
  <c r="AH3478" i="20"/>
  <c r="AN3482" i="20"/>
  <c r="AH3482" i="20"/>
  <c r="AN3486" i="20"/>
  <c r="AH3486" i="20"/>
  <c r="AN3490" i="20"/>
  <c r="AH3490" i="20"/>
  <c r="AN3494" i="20"/>
  <c r="AH3494" i="20"/>
  <c r="AN3498" i="20"/>
  <c r="AH3498" i="20"/>
  <c r="AN3502" i="20"/>
  <c r="AH3502" i="20"/>
  <c r="AN3506" i="20"/>
  <c r="AH3506" i="20"/>
  <c r="AN3510" i="20"/>
  <c r="AH3510" i="20"/>
  <c r="AN3514" i="20"/>
  <c r="AH3514" i="20"/>
  <c r="AN3518" i="20"/>
  <c r="AH3518" i="20"/>
  <c r="AN3522" i="20"/>
  <c r="AH3522" i="20"/>
  <c r="AN3526" i="20"/>
  <c r="AH3526" i="20"/>
  <c r="AN3530" i="20"/>
  <c r="AH3530" i="20"/>
  <c r="AN3534" i="20"/>
  <c r="AH3534" i="20"/>
  <c r="AN3538" i="20"/>
  <c r="AH3538" i="20"/>
  <c r="X2239" i="20"/>
  <c r="Z2239" i="20"/>
  <c r="AJ2239" i="20" s="1"/>
  <c r="AB2239" i="20"/>
  <c r="AL2239" i="20" s="1"/>
  <c r="X2241" i="20"/>
  <c r="Z2241" i="20"/>
  <c r="AJ2241" i="20" s="1"/>
  <c r="AB2241" i="20"/>
  <c r="AL2241" i="20" s="1"/>
  <c r="X2243" i="20"/>
  <c r="Z2243" i="20"/>
  <c r="AJ2243" i="20" s="1"/>
  <c r="AB2243" i="20"/>
  <c r="AL2243" i="20" s="1"/>
  <c r="X2245" i="20"/>
  <c r="Z2245" i="20"/>
  <c r="AJ2245" i="20" s="1"/>
  <c r="AB2245" i="20"/>
  <c r="AL2245" i="20" s="1"/>
  <c r="X2247" i="20"/>
  <c r="Z2247" i="20"/>
  <c r="AJ2247" i="20" s="1"/>
  <c r="AB2247" i="20"/>
  <c r="AL2247" i="20" s="1"/>
  <c r="X2249" i="20"/>
  <c r="Z2249" i="20"/>
  <c r="AJ2249" i="20" s="1"/>
  <c r="AB2249" i="20"/>
  <c r="AL2249" i="20" s="1"/>
  <c r="X2251" i="20"/>
  <c r="Z2251" i="20"/>
  <c r="AJ2251" i="20" s="1"/>
  <c r="AB2251" i="20"/>
  <c r="AL2251" i="20" s="1"/>
  <c r="X2253" i="20"/>
  <c r="Z2253" i="20"/>
  <c r="AJ2253" i="20" s="1"/>
  <c r="AB2253" i="20"/>
  <c r="AL2253" i="20" s="1"/>
  <c r="X2255" i="20"/>
  <c r="Z2255" i="20"/>
  <c r="AJ2255" i="20" s="1"/>
  <c r="AB2255" i="20"/>
  <c r="AL2255" i="20" s="1"/>
  <c r="X2257" i="20"/>
  <c r="Z2257" i="20"/>
  <c r="AJ2257" i="20" s="1"/>
  <c r="AB2257" i="20"/>
  <c r="AL2257" i="20" s="1"/>
  <c r="X2259" i="20"/>
  <c r="Z2259" i="20"/>
  <c r="AJ2259" i="20" s="1"/>
  <c r="AB2259" i="20"/>
  <c r="AL2259" i="20" s="1"/>
  <c r="X2261" i="20"/>
  <c r="Z2261" i="20"/>
  <c r="AJ2261" i="20" s="1"/>
  <c r="AB2261" i="20"/>
  <c r="AL2261" i="20" s="1"/>
  <c r="X2263" i="20"/>
  <c r="Z2263" i="20"/>
  <c r="AJ2263" i="20" s="1"/>
  <c r="AB2263" i="20"/>
  <c r="AL2263" i="20" s="1"/>
  <c r="X2265" i="20"/>
  <c r="Z2265" i="20"/>
  <c r="AJ2265" i="20" s="1"/>
  <c r="AB2265" i="20"/>
  <c r="AL2265" i="20" s="1"/>
  <c r="X2267" i="20"/>
  <c r="Z2267" i="20"/>
  <c r="AJ2267" i="20" s="1"/>
  <c r="AB2267" i="20"/>
  <c r="AL2267" i="20" s="1"/>
  <c r="X2269" i="20"/>
  <c r="Z2269" i="20"/>
  <c r="AJ2269" i="20" s="1"/>
  <c r="AB2269" i="20"/>
  <c r="AL2269" i="20" s="1"/>
  <c r="X2271" i="20"/>
  <c r="Z2271" i="20"/>
  <c r="AJ2271" i="20" s="1"/>
  <c r="AB2271" i="20"/>
  <c r="AL2271" i="20" s="1"/>
  <c r="X2273" i="20"/>
  <c r="Z2273" i="20"/>
  <c r="AJ2273" i="20" s="1"/>
  <c r="AB2273" i="20"/>
  <c r="AL2273" i="20" s="1"/>
  <c r="X2275" i="20"/>
  <c r="Z2275" i="20"/>
  <c r="AJ2275" i="20" s="1"/>
  <c r="AB2275" i="20"/>
  <c r="AL2275" i="20" s="1"/>
  <c r="X2277" i="20"/>
  <c r="Z2277" i="20"/>
  <c r="AJ2277" i="20" s="1"/>
  <c r="AB2277" i="20"/>
  <c r="AL2277" i="20" s="1"/>
  <c r="X2279" i="20"/>
  <c r="Z2279" i="20"/>
  <c r="AJ2279" i="20" s="1"/>
  <c r="AB2279" i="20"/>
  <c r="AL2279" i="20" s="1"/>
  <c r="X2281" i="20"/>
  <c r="Z2281" i="20"/>
  <c r="AJ2281" i="20" s="1"/>
  <c r="AB2281" i="20"/>
  <c r="AL2281" i="20" s="1"/>
  <c r="X2283" i="20"/>
  <c r="Z2283" i="20"/>
  <c r="AJ2283" i="20" s="1"/>
  <c r="AB2283" i="20"/>
  <c r="AL2283" i="20" s="1"/>
  <c r="X2285" i="20"/>
  <c r="Z2285" i="20"/>
  <c r="AJ2285" i="20" s="1"/>
  <c r="AB2285" i="20"/>
  <c r="AL2285" i="20" s="1"/>
  <c r="X2287" i="20"/>
  <c r="Z2287" i="20"/>
  <c r="AJ2287" i="20" s="1"/>
  <c r="AB2287" i="20"/>
  <c r="AL2287" i="20" s="1"/>
  <c r="X2289" i="20"/>
  <c r="Z2289" i="20"/>
  <c r="AJ2289" i="20" s="1"/>
  <c r="AB2289" i="20"/>
  <c r="AL2289" i="20" s="1"/>
  <c r="X2291" i="20"/>
  <c r="Z2291" i="20"/>
  <c r="AJ2291" i="20" s="1"/>
  <c r="AB2291" i="20"/>
  <c r="AL2291" i="20" s="1"/>
  <c r="X2293" i="20"/>
  <c r="Z2293" i="20"/>
  <c r="AJ2293" i="20" s="1"/>
  <c r="AB2293" i="20"/>
  <c r="AL2293" i="20" s="1"/>
  <c r="X2295" i="20"/>
  <c r="Z2295" i="20"/>
  <c r="AJ2295" i="20" s="1"/>
  <c r="AB2295" i="20"/>
  <c r="AL2295" i="20" s="1"/>
  <c r="X2297" i="20"/>
  <c r="Z2297" i="20"/>
  <c r="AJ2297" i="20" s="1"/>
  <c r="AB2297" i="20"/>
  <c r="AL2297" i="20" s="1"/>
  <c r="X2299" i="20"/>
  <c r="Z2299" i="20"/>
  <c r="AJ2299" i="20" s="1"/>
  <c r="AB2299" i="20"/>
  <c r="AL2299" i="20" s="1"/>
  <c r="X2301" i="20"/>
  <c r="Z2301" i="20"/>
  <c r="AJ2301" i="20" s="1"/>
  <c r="AB2301" i="20"/>
  <c r="AL2301" i="20" s="1"/>
  <c r="X2303" i="20"/>
  <c r="Z2303" i="20"/>
  <c r="AJ2303" i="20" s="1"/>
  <c r="AB2303" i="20"/>
  <c r="AL2303" i="20" s="1"/>
  <c r="X2305" i="20"/>
  <c r="Z2305" i="20"/>
  <c r="AJ2305" i="20" s="1"/>
  <c r="AB2305" i="20"/>
  <c r="AL2305" i="20" s="1"/>
  <c r="X2307" i="20"/>
  <c r="Z2307" i="20"/>
  <c r="AJ2307" i="20" s="1"/>
  <c r="AB2307" i="20"/>
  <c r="AL2307" i="20" s="1"/>
  <c r="X2309" i="20"/>
  <c r="Z2309" i="20"/>
  <c r="AJ2309" i="20" s="1"/>
  <c r="AB2309" i="20"/>
  <c r="AL2309" i="20" s="1"/>
  <c r="X2311" i="20"/>
  <c r="Z2311" i="20"/>
  <c r="AJ2311" i="20" s="1"/>
  <c r="AB2311" i="20"/>
  <c r="AL2311" i="20" s="1"/>
  <c r="X2313" i="20"/>
  <c r="Z2313" i="20"/>
  <c r="AJ2313" i="20" s="1"/>
  <c r="AB2313" i="20"/>
  <c r="AL2313" i="20" s="1"/>
  <c r="X2315" i="20"/>
  <c r="Z2315" i="20"/>
  <c r="AJ2315" i="20" s="1"/>
  <c r="AB2315" i="20"/>
  <c r="AL2315" i="20" s="1"/>
  <c r="X2317" i="20"/>
  <c r="Z2317" i="20"/>
  <c r="AJ2317" i="20" s="1"/>
  <c r="AB2317" i="20"/>
  <c r="AL2317" i="20" s="1"/>
  <c r="X2319" i="20"/>
  <c r="Z2319" i="20"/>
  <c r="AJ2319" i="20" s="1"/>
  <c r="AB2319" i="20"/>
  <c r="AL2319" i="20" s="1"/>
  <c r="X2321" i="20"/>
  <c r="Z2321" i="20"/>
  <c r="AJ2321" i="20" s="1"/>
  <c r="AB2321" i="20"/>
  <c r="AL2321" i="20" s="1"/>
  <c r="X2323" i="20"/>
  <c r="Z2323" i="20"/>
  <c r="AJ2323" i="20" s="1"/>
  <c r="AB2323" i="20"/>
  <c r="AL2323" i="20" s="1"/>
  <c r="X2325" i="20"/>
  <c r="Z2325" i="20"/>
  <c r="AJ2325" i="20" s="1"/>
  <c r="AB2325" i="20"/>
  <c r="AL2325" i="20" s="1"/>
  <c r="X2327" i="20"/>
  <c r="Z2327" i="20"/>
  <c r="AJ2327" i="20" s="1"/>
  <c r="AB2327" i="20"/>
  <c r="AL2327" i="20" s="1"/>
  <c r="X2329" i="20"/>
  <c r="Z2329" i="20"/>
  <c r="AJ2329" i="20" s="1"/>
  <c r="AB2329" i="20"/>
  <c r="AL2329" i="20" s="1"/>
  <c r="X2331" i="20"/>
  <c r="Z2331" i="20"/>
  <c r="AJ2331" i="20" s="1"/>
  <c r="AB2331" i="20"/>
  <c r="AL2331" i="20" s="1"/>
  <c r="X2333" i="20"/>
  <c r="Z2333" i="20"/>
  <c r="AJ2333" i="20" s="1"/>
  <c r="AB2333" i="20"/>
  <c r="AL2333" i="20" s="1"/>
  <c r="X2335" i="20"/>
  <c r="Z2335" i="20"/>
  <c r="AJ2335" i="20" s="1"/>
  <c r="AB2335" i="20"/>
  <c r="AL2335" i="20" s="1"/>
  <c r="X2337" i="20"/>
  <c r="Z2337" i="20"/>
  <c r="AJ2337" i="20" s="1"/>
  <c r="AB2337" i="20"/>
  <c r="AL2337" i="20" s="1"/>
  <c r="X2339" i="20"/>
  <c r="Z2339" i="20"/>
  <c r="AJ2339" i="20" s="1"/>
  <c r="AB2339" i="20"/>
  <c r="AL2339" i="20" s="1"/>
  <c r="X2341" i="20"/>
  <c r="Z2341" i="20"/>
  <c r="AJ2341" i="20" s="1"/>
  <c r="AB2341" i="20"/>
  <c r="AL2341" i="20" s="1"/>
  <c r="X2343" i="20"/>
  <c r="Z2343" i="20"/>
  <c r="AJ2343" i="20" s="1"/>
  <c r="AB2343" i="20"/>
  <c r="AL2343" i="20" s="1"/>
  <c r="X2345" i="20"/>
  <c r="Z2345" i="20"/>
  <c r="AJ2345" i="20" s="1"/>
  <c r="AB2345" i="20"/>
  <c r="AL2345" i="20" s="1"/>
  <c r="X2347" i="20"/>
  <c r="Z2347" i="20"/>
  <c r="AJ2347" i="20" s="1"/>
  <c r="AB2347" i="20"/>
  <c r="AL2347" i="20" s="1"/>
  <c r="X2349" i="20"/>
  <c r="Z2349" i="20"/>
  <c r="AJ2349" i="20" s="1"/>
  <c r="AB2349" i="20"/>
  <c r="AL2349" i="20" s="1"/>
  <c r="X2351" i="20"/>
  <c r="Z2351" i="20"/>
  <c r="AJ2351" i="20" s="1"/>
  <c r="AB2351" i="20"/>
  <c r="AL2351" i="20" s="1"/>
  <c r="X2353" i="20"/>
  <c r="Z2353" i="20"/>
  <c r="AJ2353" i="20" s="1"/>
  <c r="AB2353" i="20"/>
  <c r="AL2353" i="20" s="1"/>
  <c r="X2355" i="20"/>
  <c r="Z2355" i="20"/>
  <c r="AJ2355" i="20" s="1"/>
  <c r="AB2355" i="20"/>
  <c r="AL2355" i="20" s="1"/>
  <c r="X2357" i="20"/>
  <c r="Z2357" i="20"/>
  <c r="AJ2357" i="20" s="1"/>
  <c r="AB2357" i="20"/>
  <c r="AL2357" i="20" s="1"/>
  <c r="X2359" i="20"/>
  <c r="Z2359" i="20"/>
  <c r="AJ2359" i="20" s="1"/>
  <c r="AB2359" i="20"/>
  <c r="AL2359" i="20" s="1"/>
  <c r="X2361" i="20"/>
  <c r="Z2361" i="20"/>
  <c r="AJ2361" i="20" s="1"/>
  <c r="AB2361" i="20"/>
  <c r="AL2361" i="20" s="1"/>
  <c r="X2363" i="20"/>
  <c r="Z2363" i="20"/>
  <c r="AJ2363" i="20" s="1"/>
  <c r="AB2363" i="20"/>
  <c r="AL2363" i="20" s="1"/>
  <c r="X2365" i="20"/>
  <c r="Z2365" i="20"/>
  <c r="AJ2365" i="20" s="1"/>
  <c r="AB2365" i="20"/>
  <c r="AL2365" i="20" s="1"/>
  <c r="X2367" i="20"/>
  <c r="Z2367" i="20"/>
  <c r="AJ2367" i="20" s="1"/>
  <c r="AB2367" i="20"/>
  <c r="AL2367" i="20" s="1"/>
  <c r="X2369" i="20"/>
  <c r="Z2369" i="20"/>
  <c r="AJ2369" i="20" s="1"/>
  <c r="AB2369" i="20"/>
  <c r="AL2369" i="20" s="1"/>
  <c r="X2371" i="20"/>
  <c r="Z2371" i="20"/>
  <c r="AJ2371" i="20" s="1"/>
  <c r="AB2371" i="20"/>
  <c r="AL2371" i="20" s="1"/>
  <c r="X2373" i="20"/>
  <c r="Z2373" i="20"/>
  <c r="AJ2373" i="20" s="1"/>
  <c r="AB2373" i="20"/>
  <c r="AL2373" i="20" s="1"/>
  <c r="X2375" i="20"/>
  <c r="Z2375" i="20"/>
  <c r="AJ2375" i="20" s="1"/>
  <c r="AB2375" i="20"/>
  <c r="AL2375" i="20" s="1"/>
  <c r="X2377" i="20"/>
  <c r="Z2377" i="20"/>
  <c r="AJ2377" i="20" s="1"/>
  <c r="AB2377" i="20"/>
  <c r="AL2377" i="20" s="1"/>
  <c r="X2379" i="20"/>
  <c r="Z2379" i="20"/>
  <c r="AJ2379" i="20" s="1"/>
  <c r="AB2379" i="20"/>
  <c r="AL2379" i="20" s="1"/>
  <c r="X2381" i="20"/>
  <c r="Z2381" i="20"/>
  <c r="AJ2381" i="20" s="1"/>
  <c r="AB2381" i="20"/>
  <c r="AL2381" i="20" s="1"/>
  <c r="X2383" i="20"/>
  <c r="Z2383" i="20"/>
  <c r="AJ2383" i="20" s="1"/>
  <c r="AB2383" i="20"/>
  <c r="AL2383" i="20" s="1"/>
  <c r="X2385" i="20"/>
  <c r="Z2385" i="20"/>
  <c r="AJ2385" i="20" s="1"/>
  <c r="AB2385" i="20"/>
  <c r="AL2385" i="20" s="1"/>
  <c r="X2387" i="20"/>
  <c r="Z2387" i="20"/>
  <c r="AJ2387" i="20" s="1"/>
  <c r="AB2387" i="20"/>
  <c r="AL2387" i="20" s="1"/>
  <c r="X2389" i="20"/>
  <c r="Z2389" i="20"/>
  <c r="AJ2389" i="20" s="1"/>
  <c r="AB2389" i="20"/>
  <c r="AL2389" i="20" s="1"/>
  <c r="X2391" i="20"/>
  <c r="Z2391" i="20"/>
  <c r="AJ2391" i="20" s="1"/>
  <c r="AB2391" i="20"/>
  <c r="AL2391" i="20" s="1"/>
  <c r="X2393" i="20"/>
  <c r="Z2393" i="20"/>
  <c r="AJ2393" i="20" s="1"/>
  <c r="AB2393" i="20"/>
  <c r="AL2393" i="20" s="1"/>
  <c r="X2395" i="20"/>
  <c r="Z2395" i="20"/>
  <c r="AJ2395" i="20" s="1"/>
  <c r="AB2395" i="20"/>
  <c r="AL2395" i="20" s="1"/>
  <c r="X2397" i="20"/>
  <c r="Z2397" i="20"/>
  <c r="AJ2397" i="20" s="1"/>
  <c r="AB2397" i="20"/>
  <c r="AL2397" i="20" s="1"/>
  <c r="X2399" i="20"/>
  <c r="Z2399" i="20"/>
  <c r="AJ2399" i="20" s="1"/>
  <c r="AB2399" i="20"/>
  <c r="AL2399" i="20" s="1"/>
  <c r="X2401" i="20"/>
  <c r="Z2401" i="20"/>
  <c r="AJ2401" i="20" s="1"/>
  <c r="AB2401" i="20"/>
  <c r="AL2401" i="20" s="1"/>
  <c r="X2403" i="20"/>
  <c r="Z2403" i="20"/>
  <c r="AJ2403" i="20" s="1"/>
  <c r="AB2403" i="20"/>
  <c r="AL2403" i="20" s="1"/>
  <c r="X2405" i="20"/>
  <c r="Z2405" i="20"/>
  <c r="AJ2405" i="20" s="1"/>
  <c r="AB2405" i="20"/>
  <c r="AL2405" i="20" s="1"/>
  <c r="X2407" i="20"/>
  <c r="Z2407" i="20"/>
  <c r="AJ2407" i="20" s="1"/>
  <c r="AB2407" i="20"/>
  <c r="AL2407" i="20" s="1"/>
  <c r="X2409" i="20"/>
  <c r="Z2409" i="20"/>
  <c r="AJ2409" i="20" s="1"/>
  <c r="AB2409" i="20"/>
  <c r="AL2409" i="20" s="1"/>
  <c r="X2411" i="20"/>
  <c r="Z2411" i="20"/>
  <c r="AJ2411" i="20" s="1"/>
  <c r="AB2411" i="20"/>
  <c r="AL2411" i="20" s="1"/>
  <c r="X2413" i="20"/>
  <c r="Z2413" i="20"/>
  <c r="AJ2413" i="20" s="1"/>
  <c r="AB2413" i="20"/>
  <c r="AL2413" i="20" s="1"/>
  <c r="X2415" i="20"/>
  <c r="Z2415" i="20"/>
  <c r="AJ2415" i="20" s="1"/>
  <c r="AB2415" i="20"/>
  <c r="AL2415" i="20" s="1"/>
  <c r="X2417" i="20"/>
  <c r="Z2417" i="20"/>
  <c r="AJ2417" i="20" s="1"/>
  <c r="AB2417" i="20"/>
  <c r="AL2417" i="20" s="1"/>
  <c r="X2419" i="20"/>
  <c r="Z2419" i="20"/>
  <c r="AJ2419" i="20" s="1"/>
  <c r="AB2419" i="20"/>
  <c r="AL2419" i="20" s="1"/>
  <c r="X2421" i="20"/>
  <c r="Z2421" i="20"/>
  <c r="AJ2421" i="20" s="1"/>
  <c r="AB2421" i="20"/>
  <c r="AL2421" i="20" s="1"/>
  <c r="X2423" i="20"/>
  <c r="Z2423" i="20"/>
  <c r="AJ2423" i="20" s="1"/>
  <c r="AB2423" i="20"/>
  <c r="AL2423" i="20" s="1"/>
  <c r="X2425" i="20"/>
  <c r="Z2425" i="20"/>
  <c r="AJ2425" i="20" s="1"/>
  <c r="AB2425" i="20"/>
  <c r="AL2425" i="20" s="1"/>
  <c r="X2427" i="20"/>
  <c r="Z2427" i="20"/>
  <c r="AJ2427" i="20" s="1"/>
  <c r="AB2427" i="20"/>
  <c r="AL2427" i="20" s="1"/>
  <c r="X2429" i="20"/>
  <c r="Z2429" i="20"/>
  <c r="AJ2429" i="20" s="1"/>
  <c r="AB2429" i="20"/>
  <c r="AL2429" i="20" s="1"/>
  <c r="X2431" i="20"/>
  <c r="Z2431" i="20"/>
  <c r="AJ2431" i="20" s="1"/>
  <c r="AB2431" i="20"/>
  <c r="AL2431" i="20" s="1"/>
  <c r="X2433" i="20"/>
  <c r="Z2433" i="20"/>
  <c r="AJ2433" i="20" s="1"/>
  <c r="AB2433" i="20"/>
  <c r="AL2433" i="20" s="1"/>
  <c r="X2435" i="20"/>
  <c r="Z2435" i="20"/>
  <c r="AJ2435" i="20" s="1"/>
  <c r="AB2435" i="20"/>
  <c r="AL2435" i="20" s="1"/>
  <c r="X2437" i="20"/>
  <c r="Z2437" i="20"/>
  <c r="AJ2437" i="20" s="1"/>
  <c r="AB2437" i="20"/>
  <c r="AL2437" i="20" s="1"/>
  <c r="X2439" i="20"/>
  <c r="Z2439" i="20"/>
  <c r="AJ2439" i="20" s="1"/>
  <c r="AB2439" i="20"/>
  <c r="AL2439" i="20" s="1"/>
  <c r="X2441" i="20"/>
  <c r="Z2441" i="20"/>
  <c r="AJ2441" i="20" s="1"/>
  <c r="AB2441" i="20"/>
  <c r="AL2441" i="20" s="1"/>
  <c r="X2443" i="20"/>
  <c r="Z2443" i="20"/>
  <c r="AJ2443" i="20" s="1"/>
  <c r="AB2443" i="20"/>
  <c r="AL2443" i="20" s="1"/>
  <c r="X2445" i="20"/>
  <c r="Z2445" i="20"/>
  <c r="AJ2445" i="20" s="1"/>
  <c r="AB2445" i="20"/>
  <c r="AL2445" i="20" s="1"/>
  <c r="X2447" i="20"/>
  <c r="Z2447" i="20"/>
  <c r="AJ2447" i="20" s="1"/>
  <c r="AB2447" i="20"/>
  <c r="AL2447" i="20" s="1"/>
  <c r="X2449" i="20"/>
  <c r="Z2449" i="20"/>
  <c r="AJ2449" i="20" s="1"/>
  <c r="AB2449" i="20"/>
  <c r="AL2449" i="20" s="1"/>
  <c r="X2451" i="20"/>
  <c r="Z2451" i="20"/>
  <c r="AJ2451" i="20" s="1"/>
  <c r="AB2451" i="20"/>
  <c r="AL2451" i="20" s="1"/>
  <c r="X2453" i="20"/>
  <c r="Z2453" i="20"/>
  <c r="AJ2453" i="20" s="1"/>
  <c r="AB2453" i="20"/>
  <c r="AL2453" i="20" s="1"/>
  <c r="X2455" i="20"/>
  <c r="Z2455" i="20"/>
  <c r="AJ2455" i="20" s="1"/>
  <c r="AB2455" i="20"/>
  <c r="AL2455" i="20" s="1"/>
  <c r="X2457" i="20"/>
  <c r="Z2457" i="20"/>
  <c r="AJ2457" i="20" s="1"/>
  <c r="AB2457" i="20"/>
  <c r="AL2457" i="20" s="1"/>
  <c r="X2459" i="20"/>
  <c r="Z2459" i="20"/>
  <c r="AJ2459" i="20" s="1"/>
  <c r="AB2459" i="20"/>
  <c r="AL2459" i="20" s="1"/>
  <c r="X2461" i="20"/>
  <c r="Z2461" i="20"/>
  <c r="AJ2461" i="20" s="1"/>
  <c r="AB2461" i="20"/>
  <c r="AL2461" i="20" s="1"/>
  <c r="X2463" i="20"/>
  <c r="Z2463" i="20"/>
  <c r="AJ2463" i="20" s="1"/>
  <c r="AB2463" i="20"/>
  <c r="AL2463" i="20" s="1"/>
  <c r="X2465" i="20"/>
  <c r="Z2465" i="20"/>
  <c r="AJ2465" i="20" s="1"/>
  <c r="AB2465" i="20"/>
  <c r="AL2465" i="20" s="1"/>
  <c r="X2467" i="20"/>
  <c r="Z2467" i="20"/>
  <c r="AJ2467" i="20" s="1"/>
  <c r="AB2467" i="20"/>
  <c r="AL2467" i="20" s="1"/>
  <c r="X2469" i="20"/>
  <c r="Z2469" i="20"/>
  <c r="AJ2469" i="20" s="1"/>
  <c r="AB2469" i="20"/>
  <c r="AL2469" i="20" s="1"/>
  <c r="X2471" i="20"/>
  <c r="Z2471" i="20"/>
  <c r="AJ2471" i="20" s="1"/>
  <c r="AB2471" i="20"/>
  <c r="AL2471" i="20" s="1"/>
  <c r="X2473" i="20"/>
  <c r="Z2473" i="20"/>
  <c r="AJ2473" i="20" s="1"/>
  <c r="AB2473" i="20"/>
  <c r="AL2473" i="20" s="1"/>
  <c r="X2475" i="20"/>
  <c r="Z2475" i="20"/>
  <c r="AJ2475" i="20" s="1"/>
  <c r="AB2475" i="20"/>
  <c r="AL2475" i="20" s="1"/>
  <c r="X2477" i="20"/>
  <c r="Z2477" i="20"/>
  <c r="AJ2477" i="20" s="1"/>
  <c r="AB2477" i="20"/>
  <c r="AL2477" i="20" s="1"/>
  <c r="X2479" i="20"/>
  <c r="Z2479" i="20"/>
  <c r="AJ2479" i="20" s="1"/>
  <c r="AB2479" i="20"/>
  <c r="AL2479" i="20" s="1"/>
  <c r="X2481" i="20"/>
  <c r="Z2481" i="20"/>
  <c r="AJ2481" i="20" s="1"/>
  <c r="AB2481" i="20"/>
  <c r="AL2481" i="20" s="1"/>
  <c r="X2483" i="20"/>
  <c r="Z2483" i="20"/>
  <c r="AJ2483" i="20" s="1"/>
  <c r="AB2483" i="20"/>
  <c r="AL2483" i="20" s="1"/>
  <c r="X2485" i="20"/>
  <c r="Z2485" i="20"/>
  <c r="AJ2485" i="20" s="1"/>
  <c r="AB2485" i="20"/>
  <c r="AL2485" i="20" s="1"/>
  <c r="X2487" i="20"/>
  <c r="Z2487" i="20"/>
  <c r="AJ2487" i="20" s="1"/>
  <c r="AB2487" i="20"/>
  <c r="AL2487" i="20" s="1"/>
  <c r="X2489" i="20"/>
  <c r="Z2489" i="20"/>
  <c r="AJ2489" i="20" s="1"/>
  <c r="AB2489" i="20"/>
  <c r="AL2489" i="20" s="1"/>
  <c r="X2491" i="20"/>
  <c r="Z2491" i="20"/>
  <c r="AJ2491" i="20" s="1"/>
  <c r="AB2491" i="20"/>
  <c r="AL2491" i="20" s="1"/>
  <c r="X2493" i="20"/>
  <c r="Z2493" i="20"/>
  <c r="AJ2493" i="20" s="1"/>
  <c r="AB2493" i="20"/>
  <c r="AL2493" i="20" s="1"/>
  <c r="X2495" i="20"/>
  <c r="Z2495" i="20"/>
  <c r="AJ2495" i="20" s="1"/>
  <c r="AB2495" i="20"/>
  <c r="AL2495" i="20" s="1"/>
  <c r="X2497" i="20"/>
  <c r="Z2497" i="20"/>
  <c r="AJ2497" i="20" s="1"/>
  <c r="AB2497" i="20"/>
  <c r="AL2497" i="20" s="1"/>
  <c r="X2499" i="20"/>
  <c r="Z2499" i="20"/>
  <c r="AJ2499" i="20" s="1"/>
  <c r="AB2499" i="20"/>
  <c r="AL2499" i="20" s="1"/>
  <c r="X2501" i="20"/>
  <c r="Z2501" i="20"/>
  <c r="AJ2501" i="20" s="1"/>
  <c r="AB2501" i="20"/>
  <c r="AL2501" i="20" s="1"/>
  <c r="X2503" i="20"/>
  <c r="Z2503" i="20"/>
  <c r="AJ2503" i="20" s="1"/>
  <c r="AB2503" i="20"/>
  <c r="AL2503" i="20" s="1"/>
  <c r="X2505" i="20"/>
  <c r="Z2505" i="20"/>
  <c r="AJ2505" i="20" s="1"/>
  <c r="AB2505" i="20"/>
  <c r="AL2505" i="20" s="1"/>
  <c r="X2507" i="20"/>
  <c r="Z2507" i="20"/>
  <c r="AJ2507" i="20" s="1"/>
  <c r="AB2507" i="20"/>
  <c r="AL2507" i="20" s="1"/>
  <c r="X2509" i="20"/>
  <c r="Z2509" i="20"/>
  <c r="AJ2509" i="20" s="1"/>
  <c r="AB2509" i="20"/>
  <c r="AL2509" i="20" s="1"/>
  <c r="X2511" i="20"/>
  <c r="Z2511" i="20"/>
  <c r="AJ2511" i="20" s="1"/>
  <c r="AB2511" i="20"/>
  <c r="AL2511" i="20" s="1"/>
  <c r="X2513" i="20"/>
  <c r="Z2513" i="20"/>
  <c r="AJ2513" i="20" s="1"/>
  <c r="AB2513" i="20"/>
  <c r="AL2513" i="20" s="1"/>
  <c r="X2515" i="20"/>
  <c r="Z2515" i="20"/>
  <c r="AJ2515" i="20" s="1"/>
  <c r="AB2515" i="20"/>
  <c r="AL2515" i="20" s="1"/>
  <c r="X2517" i="20"/>
  <c r="Z2517" i="20"/>
  <c r="AJ2517" i="20" s="1"/>
  <c r="AB2517" i="20"/>
  <c r="AL2517" i="20" s="1"/>
  <c r="X2519" i="20"/>
  <c r="Z2519" i="20"/>
  <c r="AJ2519" i="20" s="1"/>
  <c r="AB2519" i="20"/>
  <c r="AL2519" i="20" s="1"/>
  <c r="X2521" i="20"/>
  <c r="Z2521" i="20"/>
  <c r="AJ2521" i="20" s="1"/>
  <c r="AB2521" i="20"/>
  <c r="AL2521" i="20" s="1"/>
  <c r="X2523" i="20"/>
  <c r="Z2523" i="20"/>
  <c r="AJ2523" i="20" s="1"/>
  <c r="AB2523" i="20"/>
  <c r="AL2523" i="20" s="1"/>
  <c r="X2525" i="20"/>
  <c r="Z2525" i="20"/>
  <c r="AJ2525" i="20" s="1"/>
  <c r="AB2525" i="20"/>
  <c r="AL2525" i="20" s="1"/>
  <c r="X2527" i="20"/>
  <c r="Z2527" i="20"/>
  <c r="AJ2527" i="20" s="1"/>
  <c r="AB2527" i="20"/>
  <c r="AL2527" i="20" s="1"/>
  <c r="X2529" i="20"/>
  <c r="Z2529" i="20"/>
  <c r="AJ2529" i="20" s="1"/>
  <c r="AB2529" i="20"/>
  <c r="AL2529" i="20" s="1"/>
  <c r="X2531" i="20"/>
  <c r="Z2531" i="20"/>
  <c r="AJ2531" i="20" s="1"/>
  <c r="AB2531" i="20"/>
  <c r="AL2531" i="20" s="1"/>
  <c r="X2533" i="20"/>
  <c r="Z2533" i="20"/>
  <c r="AJ2533" i="20" s="1"/>
  <c r="AB2533" i="20"/>
  <c r="AL2533" i="20" s="1"/>
  <c r="X2535" i="20"/>
  <c r="Z2535" i="20"/>
  <c r="AJ2535" i="20" s="1"/>
  <c r="AB2535" i="20"/>
  <c r="AL2535" i="20" s="1"/>
  <c r="X2537" i="20"/>
  <c r="Z2537" i="20"/>
  <c r="AJ2537" i="20" s="1"/>
  <c r="AB2537" i="20"/>
  <c r="AL2537" i="20" s="1"/>
  <c r="X2539" i="20"/>
  <c r="Z2539" i="20"/>
  <c r="AJ2539" i="20" s="1"/>
  <c r="AB2539" i="20"/>
  <c r="AL2539" i="20" s="1"/>
  <c r="X2541" i="20"/>
  <c r="Z2541" i="20"/>
  <c r="AJ2541" i="20" s="1"/>
  <c r="AB2541" i="20"/>
  <c r="AL2541" i="20" s="1"/>
  <c r="X2543" i="20"/>
  <c r="Z2543" i="20"/>
  <c r="AJ2543" i="20" s="1"/>
  <c r="AB2543" i="20"/>
  <c r="AL2543" i="20" s="1"/>
  <c r="X2545" i="20"/>
  <c r="Z2545" i="20"/>
  <c r="AJ2545" i="20" s="1"/>
  <c r="AB2545" i="20"/>
  <c r="AL2545" i="20" s="1"/>
  <c r="X2547" i="20"/>
  <c r="Z2547" i="20"/>
  <c r="AJ2547" i="20" s="1"/>
  <c r="AB2547" i="20"/>
  <c r="AL2547" i="20" s="1"/>
  <c r="X2549" i="20"/>
  <c r="Z2549" i="20"/>
  <c r="AJ2549" i="20" s="1"/>
  <c r="AB2549" i="20"/>
  <c r="AL2549" i="20" s="1"/>
  <c r="X2551" i="20"/>
  <c r="Z2551" i="20"/>
  <c r="AJ2551" i="20" s="1"/>
  <c r="AB2551" i="20"/>
  <c r="AL2551" i="20" s="1"/>
  <c r="X2553" i="20"/>
  <c r="Z2553" i="20"/>
  <c r="AJ2553" i="20" s="1"/>
  <c r="AB2553" i="20"/>
  <c r="AL2553" i="20" s="1"/>
  <c r="X2555" i="20"/>
  <c r="Z2555" i="20"/>
  <c r="AJ2555" i="20" s="1"/>
  <c r="AB2555" i="20"/>
  <c r="AL2555" i="20" s="1"/>
  <c r="X2557" i="20"/>
  <c r="Z2557" i="20"/>
  <c r="AJ2557" i="20" s="1"/>
  <c r="AB2557" i="20"/>
  <c r="AL2557" i="20" s="1"/>
  <c r="X2559" i="20"/>
  <c r="Z2559" i="20"/>
  <c r="AJ2559" i="20" s="1"/>
  <c r="AB2559" i="20"/>
  <c r="AL2559" i="20" s="1"/>
  <c r="X2561" i="20"/>
  <c r="Z2561" i="20"/>
  <c r="AJ2561" i="20" s="1"/>
  <c r="AB2561" i="20"/>
  <c r="AL2561" i="20" s="1"/>
  <c r="X2563" i="20"/>
  <c r="Z2563" i="20"/>
  <c r="AJ2563" i="20" s="1"/>
  <c r="AB2563" i="20"/>
  <c r="AL2563" i="20" s="1"/>
  <c r="X2565" i="20"/>
  <c r="Z2565" i="20"/>
  <c r="AJ2565" i="20" s="1"/>
  <c r="AB2565" i="20"/>
  <c r="AL2565" i="20" s="1"/>
  <c r="X2567" i="20"/>
  <c r="Z2567" i="20"/>
  <c r="AJ2567" i="20" s="1"/>
  <c r="AB2567" i="20"/>
  <c r="AL2567" i="20" s="1"/>
  <c r="X2569" i="20"/>
  <c r="Z2569" i="20"/>
  <c r="AJ2569" i="20" s="1"/>
  <c r="AB2569" i="20"/>
  <c r="AL2569" i="20" s="1"/>
  <c r="X2571" i="20"/>
  <c r="Z2571" i="20"/>
  <c r="AJ2571" i="20" s="1"/>
  <c r="AB2571" i="20"/>
  <c r="AL2571" i="20" s="1"/>
  <c r="X2573" i="20"/>
  <c r="Z2573" i="20"/>
  <c r="AJ2573" i="20" s="1"/>
  <c r="AB2573" i="20"/>
  <c r="AL2573" i="20" s="1"/>
  <c r="X2575" i="20"/>
  <c r="Z2575" i="20"/>
  <c r="AJ2575" i="20" s="1"/>
  <c r="AB2575" i="20"/>
  <c r="AL2575" i="20" s="1"/>
  <c r="X2577" i="20"/>
  <c r="Z2577" i="20"/>
  <c r="AJ2577" i="20" s="1"/>
  <c r="AB2577" i="20"/>
  <c r="AL2577" i="20" s="1"/>
  <c r="X2579" i="20"/>
  <c r="Z2579" i="20"/>
  <c r="AJ2579" i="20" s="1"/>
  <c r="AB2579" i="20"/>
  <c r="AL2579" i="20" s="1"/>
  <c r="X2581" i="20"/>
  <c r="Z2581" i="20"/>
  <c r="AJ2581" i="20" s="1"/>
  <c r="AB2581" i="20"/>
  <c r="AL2581" i="20" s="1"/>
  <c r="X2583" i="20"/>
  <c r="Z2583" i="20"/>
  <c r="AJ2583" i="20" s="1"/>
  <c r="AB2583" i="20"/>
  <c r="AL2583" i="20" s="1"/>
  <c r="X2585" i="20"/>
  <c r="Z2585" i="20"/>
  <c r="AJ2585" i="20" s="1"/>
  <c r="AB2585" i="20"/>
  <c r="AL2585" i="20" s="1"/>
  <c r="X2587" i="20"/>
  <c r="Z2587" i="20"/>
  <c r="AJ2587" i="20" s="1"/>
  <c r="AB2587" i="20"/>
  <c r="AL2587" i="20" s="1"/>
  <c r="X2589" i="20"/>
  <c r="Z2589" i="20"/>
  <c r="AJ2589" i="20" s="1"/>
  <c r="AB2589" i="20"/>
  <c r="AL2589" i="20" s="1"/>
  <c r="X2591" i="20"/>
  <c r="Z2591" i="20"/>
  <c r="AJ2591" i="20" s="1"/>
  <c r="AB2591" i="20"/>
  <c r="AL2591" i="20" s="1"/>
  <c r="X2593" i="20"/>
  <c r="Z2593" i="20"/>
  <c r="AJ2593" i="20" s="1"/>
  <c r="AB2593" i="20"/>
  <c r="AL2593" i="20" s="1"/>
  <c r="X2595" i="20"/>
  <c r="Z2595" i="20"/>
  <c r="AJ2595" i="20" s="1"/>
  <c r="AB2595" i="20"/>
  <c r="AL2595" i="20" s="1"/>
  <c r="X2597" i="20"/>
  <c r="Z2597" i="20"/>
  <c r="AJ2597" i="20" s="1"/>
  <c r="AB2597" i="20"/>
  <c r="AL2597" i="20" s="1"/>
  <c r="X2599" i="20"/>
  <c r="Z2599" i="20"/>
  <c r="AJ2599" i="20" s="1"/>
  <c r="AB2599" i="20"/>
  <c r="AL2599" i="20" s="1"/>
  <c r="X2601" i="20"/>
  <c r="Z2601" i="20"/>
  <c r="AJ2601" i="20" s="1"/>
  <c r="AB2601" i="20"/>
  <c r="AL2601" i="20" s="1"/>
  <c r="X2603" i="20"/>
  <c r="Z2603" i="20"/>
  <c r="AJ2603" i="20" s="1"/>
  <c r="AB2603" i="20"/>
  <c r="AL2603" i="20" s="1"/>
  <c r="X2605" i="20"/>
  <c r="Z2605" i="20"/>
  <c r="AJ2605" i="20" s="1"/>
  <c r="AB2605" i="20"/>
  <c r="AL2605" i="20" s="1"/>
  <c r="X2607" i="20"/>
  <c r="Z2607" i="20"/>
  <c r="AJ2607" i="20" s="1"/>
  <c r="AB2607" i="20"/>
  <c r="AL2607" i="20" s="1"/>
  <c r="X2609" i="20"/>
  <c r="Z2609" i="20"/>
  <c r="AJ2609" i="20" s="1"/>
  <c r="AB2609" i="20"/>
  <c r="AL2609" i="20" s="1"/>
  <c r="X2611" i="20"/>
  <c r="Z2611" i="20"/>
  <c r="AJ2611" i="20" s="1"/>
  <c r="AB2611" i="20"/>
  <c r="AL2611" i="20" s="1"/>
  <c r="X2613" i="20"/>
  <c r="Z2613" i="20"/>
  <c r="AJ2613" i="20" s="1"/>
  <c r="AB2613" i="20"/>
  <c r="AL2613" i="20" s="1"/>
  <c r="X2615" i="20"/>
  <c r="Z2615" i="20"/>
  <c r="AJ2615" i="20" s="1"/>
  <c r="AB2615" i="20"/>
  <c r="AL2615" i="20" s="1"/>
  <c r="X2617" i="20"/>
  <c r="Z2617" i="20"/>
  <c r="AJ2617" i="20" s="1"/>
  <c r="AB2617" i="20"/>
  <c r="AL2617" i="20" s="1"/>
  <c r="X2619" i="20"/>
  <c r="Z2619" i="20"/>
  <c r="AJ2619" i="20" s="1"/>
  <c r="AB2619" i="20"/>
  <c r="AL2619" i="20" s="1"/>
  <c r="X2621" i="20"/>
  <c r="Z2621" i="20"/>
  <c r="AJ2621" i="20" s="1"/>
  <c r="AB2621" i="20"/>
  <c r="AL2621" i="20" s="1"/>
  <c r="X2623" i="20"/>
  <c r="Z2623" i="20"/>
  <c r="AJ2623" i="20" s="1"/>
  <c r="AB2623" i="20"/>
  <c r="AL2623" i="20" s="1"/>
  <c r="X2625" i="20"/>
  <c r="Z2625" i="20"/>
  <c r="AJ2625" i="20" s="1"/>
  <c r="AB2625" i="20"/>
  <c r="AL2625" i="20" s="1"/>
  <c r="X2627" i="20"/>
  <c r="Z2627" i="20"/>
  <c r="AJ2627" i="20" s="1"/>
  <c r="AB2627" i="20"/>
  <c r="AL2627" i="20" s="1"/>
  <c r="X2629" i="20"/>
  <c r="Z2629" i="20"/>
  <c r="AJ2629" i="20" s="1"/>
  <c r="AB2629" i="20"/>
  <c r="AL2629" i="20" s="1"/>
  <c r="X2631" i="20"/>
  <c r="Z2631" i="20"/>
  <c r="AJ2631" i="20" s="1"/>
  <c r="AB2631" i="20"/>
  <c r="AL2631" i="20" s="1"/>
  <c r="X2633" i="20"/>
  <c r="Z2633" i="20"/>
  <c r="AJ2633" i="20" s="1"/>
  <c r="AB2633" i="20"/>
  <c r="AL2633" i="20" s="1"/>
  <c r="X2635" i="20"/>
  <c r="Z2635" i="20"/>
  <c r="AJ2635" i="20" s="1"/>
  <c r="AB2635" i="20"/>
  <c r="AL2635" i="20" s="1"/>
  <c r="X2637" i="20"/>
  <c r="Z2637" i="20"/>
  <c r="AJ2637" i="20" s="1"/>
  <c r="AB2637" i="20"/>
  <c r="AL2637" i="20" s="1"/>
  <c r="X2639" i="20"/>
  <c r="Z2639" i="20"/>
  <c r="AJ2639" i="20" s="1"/>
  <c r="AB2639" i="20"/>
  <c r="AL2639" i="20" s="1"/>
  <c r="X2641" i="20"/>
  <c r="Z2641" i="20"/>
  <c r="AJ2641" i="20" s="1"/>
  <c r="AB2641" i="20"/>
  <c r="AL2641" i="20" s="1"/>
  <c r="X2643" i="20"/>
  <c r="Z2643" i="20"/>
  <c r="AJ2643" i="20" s="1"/>
  <c r="AB2643" i="20"/>
  <c r="AL2643" i="20" s="1"/>
  <c r="X2645" i="20"/>
  <c r="Z2645" i="20"/>
  <c r="AJ2645" i="20" s="1"/>
  <c r="AB2645" i="20"/>
  <c r="AL2645" i="20" s="1"/>
  <c r="X2647" i="20"/>
  <c r="Z2647" i="20"/>
  <c r="AJ2647" i="20" s="1"/>
  <c r="AB2647" i="20"/>
  <c r="AL2647" i="20" s="1"/>
  <c r="X2649" i="20"/>
  <c r="Z2649" i="20"/>
  <c r="AJ2649" i="20" s="1"/>
  <c r="AB2649" i="20"/>
  <c r="AL2649" i="20" s="1"/>
  <c r="X2651" i="20"/>
  <c r="Z2651" i="20"/>
  <c r="AJ2651" i="20" s="1"/>
  <c r="AB2651" i="20"/>
  <c r="AL2651" i="20" s="1"/>
  <c r="X2653" i="20"/>
  <c r="Z2653" i="20"/>
  <c r="AJ2653" i="20" s="1"/>
  <c r="AB2653" i="20"/>
  <c r="AL2653" i="20" s="1"/>
  <c r="X2655" i="20"/>
  <c r="Z2655" i="20"/>
  <c r="AJ2655" i="20" s="1"/>
  <c r="AB2655" i="20"/>
  <c r="AL2655" i="20" s="1"/>
  <c r="X2657" i="20"/>
  <c r="Z2657" i="20"/>
  <c r="AJ2657" i="20" s="1"/>
  <c r="AB2657" i="20"/>
  <c r="AL2657" i="20" s="1"/>
  <c r="X2659" i="20"/>
  <c r="Z2659" i="20"/>
  <c r="AJ2659" i="20" s="1"/>
  <c r="AB2659" i="20"/>
  <c r="AL2659" i="20" s="1"/>
  <c r="X2661" i="20"/>
  <c r="Z2661" i="20"/>
  <c r="AJ2661" i="20" s="1"/>
  <c r="AB2661" i="20"/>
  <c r="AL2661" i="20" s="1"/>
  <c r="X2663" i="20"/>
  <c r="Z2663" i="20"/>
  <c r="AJ2663" i="20" s="1"/>
  <c r="AB2663" i="20"/>
  <c r="AL2663" i="20" s="1"/>
  <c r="X2665" i="20"/>
  <c r="Z2665" i="20"/>
  <c r="AJ2665" i="20" s="1"/>
  <c r="AB2665" i="20"/>
  <c r="AL2665" i="20" s="1"/>
  <c r="AH2665" i="20"/>
  <c r="Z2666" i="20"/>
  <c r="AJ2666" i="20" s="1"/>
  <c r="AD2666" i="20"/>
  <c r="AN2666" i="20" s="1"/>
  <c r="AN2667" i="20"/>
  <c r="AH2667" i="20"/>
  <c r="AI2667" i="20"/>
  <c r="AM2667" i="20"/>
  <c r="AC2668" i="20"/>
  <c r="AM2668" i="20" s="1"/>
  <c r="AA2668" i="20"/>
  <c r="AK2668" i="20" s="1"/>
  <c r="Y2668" i="20"/>
  <c r="AI2668" i="20" s="1"/>
  <c r="X2668" i="20"/>
  <c r="AB2668" i="20"/>
  <c r="AL2668" i="20" s="1"/>
  <c r="AH2668" i="20"/>
  <c r="Z2670" i="20"/>
  <c r="AJ2670" i="20" s="1"/>
  <c r="AD2670" i="20"/>
  <c r="AN2670" i="20" s="1"/>
  <c r="AN2671" i="20"/>
  <c r="AH2671" i="20"/>
  <c r="AI2671" i="20"/>
  <c r="AM2671" i="20"/>
  <c r="AC2672" i="20"/>
  <c r="AM2672" i="20" s="1"/>
  <c r="AA2672" i="20"/>
  <c r="AK2672" i="20" s="1"/>
  <c r="Y2672" i="20"/>
  <c r="AI2672" i="20" s="1"/>
  <c r="X2672" i="20"/>
  <c r="AB2672" i="20"/>
  <c r="AL2672" i="20" s="1"/>
  <c r="AH2672" i="20"/>
  <c r="AK2673" i="20"/>
  <c r="Z2674" i="20"/>
  <c r="AJ2674" i="20" s="1"/>
  <c r="AD2674" i="20"/>
  <c r="AN2674" i="20" s="1"/>
  <c r="AN2675" i="20"/>
  <c r="AH2675" i="20"/>
  <c r="AM2675" i="20"/>
  <c r="AC2676" i="20"/>
  <c r="AM2676" i="20" s="1"/>
  <c r="AA2676" i="20"/>
  <c r="AK2676" i="20" s="1"/>
  <c r="Y2676" i="20"/>
  <c r="AI2676" i="20" s="1"/>
  <c r="X2676" i="20"/>
  <c r="AB2676" i="20"/>
  <c r="AL2676" i="20" s="1"/>
  <c r="AH2676" i="20"/>
  <c r="AK2677" i="20"/>
  <c r="Z2678" i="20"/>
  <c r="AJ2678" i="20" s="1"/>
  <c r="AD2678" i="20"/>
  <c r="AN2678" i="20" s="1"/>
  <c r="AN2679" i="20"/>
  <c r="AH2679" i="20"/>
  <c r="AI2679" i="20"/>
  <c r="AC2680" i="20"/>
  <c r="AM2680" i="20" s="1"/>
  <c r="AA2680" i="20"/>
  <c r="AK2680" i="20" s="1"/>
  <c r="Y2680" i="20"/>
  <c r="AI2680" i="20" s="1"/>
  <c r="X2680" i="20"/>
  <c r="AB2680" i="20"/>
  <c r="AL2680" i="20" s="1"/>
  <c r="AH2680" i="20"/>
  <c r="AK2681" i="20"/>
  <c r="Z2682" i="20"/>
  <c r="AJ2682" i="20" s="1"/>
  <c r="AD2682" i="20"/>
  <c r="AN2682" i="20" s="1"/>
  <c r="AN2683" i="20"/>
  <c r="AH2683" i="20"/>
  <c r="AI2683" i="20"/>
  <c r="AM2683" i="20"/>
  <c r="AC2684" i="20"/>
  <c r="AM2684" i="20" s="1"/>
  <c r="AA2684" i="20"/>
  <c r="AK2684" i="20" s="1"/>
  <c r="Y2684" i="20"/>
  <c r="AI2684" i="20" s="1"/>
  <c r="X2684" i="20"/>
  <c r="AB2684" i="20"/>
  <c r="AL2684" i="20" s="1"/>
  <c r="AH2684" i="20"/>
  <c r="Z2686" i="20"/>
  <c r="AJ2686" i="20" s="1"/>
  <c r="AD2686" i="20"/>
  <c r="AN2686" i="20" s="1"/>
  <c r="AN2687" i="20"/>
  <c r="AH2687" i="20"/>
  <c r="AI2687" i="20"/>
  <c r="AM2687" i="20"/>
  <c r="AC2688" i="20"/>
  <c r="AM2688" i="20" s="1"/>
  <c r="AA2688" i="20"/>
  <c r="AK2688" i="20" s="1"/>
  <c r="Y2688" i="20"/>
  <c r="AI2688" i="20" s="1"/>
  <c r="X2688" i="20"/>
  <c r="AB2688" i="20"/>
  <c r="AL2688" i="20" s="1"/>
  <c r="AH2688" i="20"/>
  <c r="AK2689" i="20"/>
  <c r="AM2690" i="20"/>
  <c r="Z2690" i="20"/>
  <c r="AJ2690" i="20" s="1"/>
  <c r="AD2690" i="20"/>
  <c r="AN2690" i="20" s="1"/>
  <c r="AN2691" i="20"/>
  <c r="AH2691" i="20"/>
  <c r="AM2691" i="20"/>
  <c r="AC2692" i="20"/>
  <c r="AM2692" i="20" s="1"/>
  <c r="AA2692" i="20"/>
  <c r="AK2692" i="20" s="1"/>
  <c r="Y2692" i="20"/>
  <c r="AI2692" i="20" s="1"/>
  <c r="X2692" i="20"/>
  <c r="AB2692" i="20"/>
  <c r="AL2692" i="20" s="1"/>
  <c r="AH2692" i="20"/>
  <c r="AK2693" i="20"/>
  <c r="Z2694" i="20"/>
  <c r="AJ2694" i="20" s="1"/>
  <c r="AD2694" i="20"/>
  <c r="AN2694" i="20" s="1"/>
  <c r="AN2695" i="20"/>
  <c r="AH2695" i="20"/>
  <c r="AI2695" i="20"/>
  <c r="AC2696" i="20"/>
  <c r="AM2696" i="20" s="1"/>
  <c r="AA2696" i="20"/>
  <c r="AK2696" i="20" s="1"/>
  <c r="Y2696" i="20"/>
  <c r="AI2696" i="20" s="1"/>
  <c r="X2696" i="20"/>
  <c r="AB2696" i="20"/>
  <c r="AL2696" i="20" s="1"/>
  <c r="AH2696" i="20"/>
  <c r="AK2697" i="20"/>
  <c r="Z2698" i="20"/>
  <c r="AJ2698" i="20" s="1"/>
  <c r="AD2698" i="20"/>
  <c r="AN2698" i="20" s="1"/>
  <c r="AN2699" i="20"/>
  <c r="AH2699" i="20"/>
  <c r="AI2699" i="20"/>
  <c r="AM2699" i="20"/>
  <c r="AC2700" i="20"/>
  <c r="AM2700" i="20" s="1"/>
  <c r="AA2700" i="20"/>
  <c r="AK2700" i="20" s="1"/>
  <c r="Y2700" i="20"/>
  <c r="AI2700" i="20" s="1"/>
  <c r="X2700" i="20"/>
  <c r="AB2700" i="20"/>
  <c r="AL2700" i="20" s="1"/>
  <c r="AH2700" i="20"/>
  <c r="Z2702" i="20"/>
  <c r="AJ2702" i="20" s="1"/>
  <c r="AD2702" i="20"/>
  <c r="AN2702" i="20" s="1"/>
  <c r="AN2703" i="20"/>
  <c r="AH2703" i="20"/>
  <c r="AI2703" i="20"/>
  <c r="AM2703" i="20"/>
  <c r="AC2704" i="20"/>
  <c r="AM2704" i="20" s="1"/>
  <c r="AA2704" i="20"/>
  <c r="AK2704" i="20" s="1"/>
  <c r="Y2704" i="20"/>
  <c r="AI2704" i="20" s="1"/>
  <c r="X2704" i="20"/>
  <c r="AB2704" i="20"/>
  <c r="AL2704" i="20" s="1"/>
  <c r="AH2704" i="20"/>
  <c r="AK2705" i="20"/>
  <c r="Z2706" i="20"/>
  <c r="AJ2706" i="20" s="1"/>
  <c r="AD2706" i="20"/>
  <c r="AN2706" i="20" s="1"/>
  <c r="AN2707" i="20"/>
  <c r="AH2707" i="20"/>
  <c r="AM2707" i="20"/>
  <c r="AC2708" i="20"/>
  <c r="AM2708" i="20" s="1"/>
  <c r="AA2708" i="20"/>
  <c r="AK2708" i="20" s="1"/>
  <c r="Y2708" i="20"/>
  <c r="AI2708" i="20" s="1"/>
  <c r="X2708" i="20"/>
  <c r="AB2708" i="20"/>
  <c r="AL2708" i="20" s="1"/>
  <c r="AH2708" i="20"/>
  <c r="AK2709" i="20"/>
  <c r="AK2710" i="20"/>
  <c r="Z2710" i="20"/>
  <c r="AJ2710" i="20" s="1"/>
  <c r="AD2710" i="20"/>
  <c r="AN2710" i="20" s="1"/>
  <c r="AN2711" i="20"/>
  <c r="AH2711" i="20"/>
  <c r="AI2711" i="20"/>
  <c r="AC2712" i="20"/>
  <c r="AM2712" i="20" s="1"/>
  <c r="AA2712" i="20"/>
  <c r="AK2712" i="20" s="1"/>
  <c r="Y2712" i="20"/>
  <c r="AI2712" i="20" s="1"/>
  <c r="X2712" i="20"/>
  <c r="AB2712" i="20"/>
  <c r="AL2712" i="20" s="1"/>
  <c r="AH2712" i="20"/>
  <c r="AK2713" i="20"/>
  <c r="Z2714" i="20"/>
  <c r="AJ2714" i="20" s="1"/>
  <c r="AD2714" i="20"/>
  <c r="AN2714" i="20" s="1"/>
  <c r="AN2715" i="20"/>
  <c r="AH2715" i="20"/>
  <c r="AI2715" i="20"/>
  <c r="AM2715" i="20"/>
  <c r="AC2716" i="20"/>
  <c r="AM2716" i="20" s="1"/>
  <c r="AA2716" i="20"/>
  <c r="AK2716" i="20" s="1"/>
  <c r="Y2716" i="20"/>
  <c r="AI2716" i="20" s="1"/>
  <c r="X2716" i="20"/>
  <c r="AB2716" i="20"/>
  <c r="AL2716" i="20" s="1"/>
  <c r="AH2716" i="20"/>
  <c r="Z2718" i="20"/>
  <c r="AJ2718" i="20" s="1"/>
  <c r="AD2718" i="20"/>
  <c r="AN2718" i="20" s="1"/>
  <c r="AN2719" i="20"/>
  <c r="AH2719" i="20"/>
  <c r="AI2719" i="20"/>
  <c r="AM2719" i="20"/>
  <c r="AC2720" i="20"/>
  <c r="AM2720" i="20" s="1"/>
  <c r="AA2720" i="20"/>
  <c r="AK2720" i="20" s="1"/>
  <c r="Y2720" i="20"/>
  <c r="AI2720" i="20" s="1"/>
  <c r="X2720" i="20"/>
  <c r="AB2720" i="20"/>
  <c r="AL2720" i="20" s="1"/>
  <c r="AH2720" i="20"/>
  <c r="AK2721" i="20"/>
  <c r="Z2722" i="20"/>
  <c r="AJ2722" i="20" s="1"/>
  <c r="AD2722" i="20"/>
  <c r="AN2722" i="20" s="1"/>
  <c r="AN2723" i="20"/>
  <c r="AH2723" i="20"/>
  <c r="AM2723" i="20"/>
  <c r="AC2724" i="20"/>
  <c r="AM2724" i="20" s="1"/>
  <c r="AA2724" i="20"/>
  <c r="AK2724" i="20" s="1"/>
  <c r="Y2724" i="20"/>
  <c r="AI2724" i="20" s="1"/>
  <c r="X2724" i="20"/>
  <c r="AB2724" i="20"/>
  <c r="AL2724" i="20" s="1"/>
  <c r="AH2724" i="20"/>
  <c r="AK2725" i="20"/>
  <c r="Z2726" i="20"/>
  <c r="AJ2726" i="20" s="1"/>
  <c r="AD2726" i="20"/>
  <c r="AN2726" i="20" s="1"/>
  <c r="AN2727" i="20"/>
  <c r="AH2727" i="20"/>
  <c r="AI2727" i="20"/>
  <c r="AC2728" i="20"/>
  <c r="AM2728" i="20" s="1"/>
  <c r="AA2728" i="20"/>
  <c r="AK2728" i="20" s="1"/>
  <c r="Y2728" i="20"/>
  <c r="AI2728" i="20" s="1"/>
  <c r="X2728" i="20"/>
  <c r="AB2728" i="20"/>
  <c r="AL2728" i="20" s="1"/>
  <c r="AH2728" i="20"/>
  <c r="AK2729" i="20"/>
  <c r="Z2730" i="20"/>
  <c r="AJ2730" i="20" s="1"/>
  <c r="AD2730" i="20"/>
  <c r="AN2730" i="20" s="1"/>
  <c r="AN2731" i="20"/>
  <c r="AH2731" i="20"/>
  <c r="AI2731" i="20"/>
  <c r="AM2731" i="20"/>
  <c r="AC2732" i="20"/>
  <c r="AM2732" i="20" s="1"/>
  <c r="AA2732" i="20"/>
  <c r="AK2732" i="20" s="1"/>
  <c r="Y2732" i="20"/>
  <c r="AI2732" i="20" s="1"/>
  <c r="X2732" i="20"/>
  <c r="AB2732" i="20"/>
  <c r="AL2732" i="20" s="1"/>
  <c r="AH2732" i="20"/>
  <c r="Z2734" i="20"/>
  <c r="AJ2734" i="20" s="1"/>
  <c r="AD2734" i="20"/>
  <c r="AN2734" i="20" s="1"/>
  <c r="AN2735" i="20"/>
  <c r="AH2735" i="20"/>
  <c r="AI2735" i="20"/>
  <c r="AM2735" i="20"/>
  <c r="AC2736" i="20"/>
  <c r="AM2736" i="20" s="1"/>
  <c r="AA2736" i="20"/>
  <c r="AK2736" i="20" s="1"/>
  <c r="Y2736" i="20"/>
  <c r="AI2736" i="20" s="1"/>
  <c r="X2736" i="20"/>
  <c r="AB2736" i="20"/>
  <c r="AL2736" i="20" s="1"/>
  <c r="AH2736" i="20"/>
  <c r="AK2737" i="20"/>
  <c r="Z2738" i="20"/>
  <c r="AJ2738" i="20" s="1"/>
  <c r="AD2738" i="20"/>
  <c r="AN2738" i="20" s="1"/>
  <c r="AN2739" i="20"/>
  <c r="AH2739" i="20"/>
  <c r="AM2739" i="20"/>
  <c r="AC2740" i="20"/>
  <c r="AM2740" i="20" s="1"/>
  <c r="AA2740" i="20"/>
  <c r="AK2740" i="20" s="1"/>
  <c r="Y2740" i="20"/>
  <c r="AI2740" i="20" s="1"/>
  <c r="X2740" i="20"/>
  <c r="AB2740" i="20"/>
  <c r="AL2740" i="20" s="1"/>
  <c r="AH2740" i="20"/>
  <c r="AK2741" i="20"/>
  <c r="Z2742" i="20"/>
  <c r="AJ2742" i="20" s="1"/>
  <c r="AD2742" i="20"/>
  <c r="AN2742" i="20" s="1"/>
  <c r="AN2743" i="20"/>
  <c r="AH2743" i="20"/>
  <c r="AI2743" i="20"/>
  <c r="AC2744" i="20"/>
  <c r="AM2744" i="20" s="1"/>
  <c r="AA2744" i="20"/>
  <c r="AK2744" i="20" s="1"/>
  <c r="Y2744" i="20"/>
  <c r="AI2744" i="20" s="1"/>
  <c r="X2744" i="20"/>
  <c r="AB2744" i="20"/>
  <c r="AL2744" i="20" s="1"/>
  <c r="AH2744" i="20"/>
  <c r="AK2745" i="20"/>
  <c r="Z2746" i="20"/>
  <c r="AJ2746" i="20" s="1"/>
  <c r="AD2746" i="20"/>
  <c r="AN2746" i="20" s="1"/>
  <c r="AN2747" i="20"/>
  <c r="AH2747" i="20"/>
  <c r="AI2747" i="20"/>
  <c r="AM2747" i="20"/>
  <c r="AC2748" i="20"/>
  <c r="AM2748" i="20" s="1"/>
  <c r="AA2748" i="20"/>
  <c r="AK2748" i="20" s="1"/>
  <c r="Y2748" i="20"/>
  <c r="AI2748" i="20" s="1"/>
  <c r="X2748" i="20"/>
  <c r="AB2748" i="20"/>
  <c r="AL2748" i="20" s="1"/>
  <c r="AH2748" i="20"/>
  <c r="Z2750" i="20"/>
  <c r="AJ2750" i="20" s="1"/>
  <c r="AD2750" i="20"/>
  <c r="AN2750" i="20" s="1"/>
  <c r="AN2751" i="20"/>
  <c r="AH2751" i="20"/>
  <c r="AI2751" i="20"/>
  <c r="AM2751" i="20"/>
  <c r="AC2752" i="20"/>
  <c r="AM2752" i="20" s="1"/>
  <c r="AA2752" i="20"/>
  <c r="AK2752" i="20" s="1"/>
  <c r="Y2752" i="20"/>
  <c r="AI2752" i="20" s="1"/>
  <c r="X2752" i="20"/>
  <c r="AB2752" i="20"/>
  <c r="AL2752" i="20" s="1"/>
  <c r="AH2752" i="20"/>
  <c r="AK2753" i="20"/>
  <c r="Z2754" i="20"/>
  <c r="AJ2754" i="20" s="1"/>
  <c r="AD2754" i="20"/>
  <c r="AN2754" i="20" s="1"/>
  <c r="AN2755" i="20"/>
  <c r="AH2755" i="20"/>
  <c r="AM2755" i="20"/>
  <c r="AC2756" i="20"/>
  <c r="AM2756" i="20" s="1"/>
  <c r="AA2756" i="20"/>
  <c r="AK2756" i="20" s="1"/>
  <c r="Y2756" i="20"/>
  <c r="AI2756" i="20" s="1"/>
  <c r="X2756" i="20"/>
  <c r="AB2756" i="20"/>
  <c r="AL2756" i="20" s="1"/>
  <c r="AH2756" i="20"/>
  <c r="AK2757" i="20"/>
  <c r="Z2758" i="20"/>
  <c r="AJ2758" i="20" s="1"/>
  <c r="AD2758" i="20"/>
  <c r="AN2758" i="20" s="1"/>
  <c r="AN2759" i="20"/>
  <c r="AH2759" i="20"/>
  <c r="AI2759" i="20"/>
  <c r="AC2760" i="20"/>
  <c r="AM2760" i="20" s="1"/>
  <c r="AA2760" i="20"/>
  <c r="AK2760" i="20" s="1"/>
  <c r="Y2760" i="20"/>
  <c r="AI2760" i="20" s="1"/>
  <c r="X2760" i="20"/>
  <c r="AB2760" i="20"/>
  <c r="AL2760" i="20" s="1"/>
  <c r="AH2760" i="20"/>
  <c r="AK2761" i="20"/>
  <c r="AM2762" i="20"/>
  <c r="Z2762" i="20"/>
  <c r="AJ2762" i="20" s="1"/>
  <c r="AD2762" i="20"/>
  <c r="AN2762" i="20" s="1"/>
  <c r="AN2763" i="20"/>
  <c r="AH2763" i="20"/>
  <c r="AI2763" i="20"/>
  <c r="AM2763" i="20"/>
  <c r="AC2764" i="20"/>
  <c r="AM2764" i="20" s="1"/>
  <c r="AA2764" i="20"/>
  <c r="AK2764" i="20" s="1"/>
  <c r="Y2764" i="20"/>
  <c r="AI2764" i="20" s="1"/>
  <c r="X2764" i="20"/>
  <c r="AB2764" i="20"/>
  <c r="AL2764" i="20" s="1"/>
  <c r="AH2764" i="20"/>
  <c r="Z2766" i="20"/>
  <c r="AJ2766" i="20" s="1"/>
  <c r="AD2766" i="20"/>
  <c r="AN2766" i="20" s="1"/>
  <c r="AN2767" i="20"/>
  <c r="AH2767" i="20"/>
  <c r="AI2767" i="20"/>
  <c r="AM2767" i="20"/>
  <c r="AC2768" i="20"/>
  <c r="AM2768" i="20" s="1"/>
  <c r="AA2768" i="20"/>
  <c r="AK2768" i="20" s="1"/>
  <c r="Y2768" i="20"/>
  <c r="AI2768" i="20" s="1"/>
  <c r="X2768" i="20"/>
  <c r="AB2768" i="20"/>
  <c r="AL2768" i="20" s="1"/>
  <c r="AH2768" i="20"/>
  <c r="AK2769" i="20"/>
  <c r="AK2770" i="20"/>
  <c r="AI2770" i="20"/>
  <c r="Z2770" i="20"/>
  <c r="AJ2770" i="20" s="1"/>
  <c r="AD2770" i="20"/>
  <c r="AN2770" i="20" s="1"/>
  <c r="AN2771" i="20"/>
  <c r="AH2771" i="20"/>
  <c r="AM2771" i="20"/>
  <c r="AC2772" i="20"/>
  <c r="AM2772" i="20" s="1"/>
  <c r="AA2772" i="20"/>
  <c r="AK2772" i="20" s="1"/>
  <c r="Y2772" i="20"/>
  <c r="AI2772" i="20" s="1"/>
  <c r="X2772" i="20"/>
  <c r="AB2772" i="20"/>
  <c r="AL2772" i="20" s="1"/>
  <c r="AH2772" i="20"/>
  <c r="AK2773" i="20"/>
  <c r="Z2774" i="20"/>
  <c r="AJ2774" i="20" s="1"/>
  <c r="AD2774" i="20"/>
  <c r="AN2774" i="20" s="1"/>
  <c r="AN2775" i="20"/>
  <c r="AH2775" i="20"/>
  <c r="AI2775" i="20"/>
  <c r="AC2776" i="20"/>
  <c r="AM2776" i="20" s="1"/>
  <c r="AA2776" i="20"/>
  <c r="AK2776" i="20" s="1"/>
  <c r="Y2776" i="20"/>
  <c r="AI2776" i="20" s="1"/>
  <c r="X2776" i="20"/>
  <c r="AB2776" i="20"/>
  <c r="AL2776" i="20" s="1"/>
  <c r="AH2776" i="20"/>
  <c r="AK2777" i="20"/>
  <c r="Z2778" i="20"/>
  <c r="AJ2778" i="20" s="1"/>
  <c r="AD2778" i="20"/>
  <c r="AN2778" i="20" s="1"/>
  <c r="AN2779" i="20"/>
  <c r="AH2779" i="20"/>
  <c r="AI2779" i="20"/>
  <c r="AM2779" i="20"/>
  <c r="AC2780" i="20"/>
  <c r="AM2780" i="20" s="1"/>
  <c r="AA2780" i="20"/>
  <c r="AK2780" i="20" s="1"/>
  <c r="Y2780" i="20"/>
  <c r="AI2780" i="20" s="1"/>
  <c r="X2780" i="20"/>
  <c r="AB2780" i="20"/>
  <c r="AL2780" i="20" s="1"/>
  <c r="AH2780" i="20"/>
  <c r="AK2782" i="20"/>
  <c r="Z2782" i="20"/>
  <c r="AJ2782" i="20" s="1"/>
  <c r="AD2782" i="20"/>
  <c r="AN2782" i="20" s="1"/>
  <c r="AN2783" i="20"/>
  <c r="AH2783" i="20"/>
  <c r="AI2783" i="20"/>
  <c r="AM2783" i="20"/>
  <c r="AC2784" i="20"/>
  <c r="AM2784" i="20" s="1"/>
  <c r="AA2784" i="20"/>
  <c r="AK2784" i="20" s="1"/>
  <c r="Y2784" i="20"/>
  <c r="AI2784" i="20" s="1"/>
  <c r="X2784" i="20"/>
  <c r="AB2784" i="20"/>
  <c r="AL2784" i="20" s="1"/>
  <c r="AH2784" i="20"/>
  <c r="AK2785" i="20"/>
  <c r="Z2786" i="20"/>
  <c r="AJ2786" i="20" s="1"/>
  <c r="AD2786" i="20"/>
  <c r="AN2786" i="20" s="1"/>
  <c r="AN2787" i="20"/>
  <c r="AH2787" i="20"/>
  <c r="AM2787" i="20"/>
  <c r="AC2788" i="20"/>
  <c r="AM2788" i="20" s="1"/>
  <c r="AA2788" i="20"/>
  <c r="AK2788" i="20" s="1"/>
  <c r="Y2788" i="20"/>
  <c r="AI2788" i="20" s="1"/>
  <c r="X2788" i="20"/>
  <c r="AB2788" i="20"/>
  <c r="AL2788" i="20" s="1"/>
  <c r="AH2788" i="20"/>
  <c r="AK2789" i="20"/>
  <c r="Z2790" i="20"/>
  <c r="AJ2790" i="20" s="1"/>
  <c r="AD2790" i="20"/>
  <c r="AN2790" i="20" s="1"/>
  <c r="AN2791" i="20"/>
  <c r="AH2791" i="20"/>
  <c r="AI2791" i="20"/>
  <c r="AC2792" i="20"/>
  <c r="AM2792" i="20" s="1"/>
  <c r="AA2792" i="20"/>
  <c r="AK2792" i="20" s="1"/>
  <c r="Y2792" i="20"/>
  <c r="AI2792" i="20" s="1"/>
  <c r="X2792" i="20"/>
  <c r="AB2792" i="20"/>
  <c r="AL2792" i="20" s="1"/>
  <c r="AH2792" i="20"/>
  <c r="AK2793" i="20"/>
  <c r="Z2794" i="20"/>
  <c r="AJ2794" i="20" s="1"/>
  <c r="AD2794" i="20"/>
  <c r="AN2794" i="20" s="1"/>
  <c r="AN2795" i="20"/>
  <c r="AH2795" i="20"/>
  <c r="AI2795" i="20"/>
  <c r="AM2795" i="20"/>
  <c r="AC2796" i="20"/>
  <c r="AM2796" i="20" s="1"/>
  <c r="AA2796" i="20"/>
  <c r="AK2796" i="20" s="1"/>
  <c r="Y2796" i="20"/>
  <c r="AI2796" i="20" s="1"/>
  <c r="X2796" i="20"/>
  <c r="AB2796" i="20"/>
  <c r="AL2796" i="20" s="1"/>
  <c r="AH2796" i="20"/>
  <c r="Z2798" i="20"/>
  <c r="AJ2798" i="20" s="1"/>
  <c r="AD2798" i="20"/>
  <c r="AN2798" i="20" s="1"/>
  <c r="AN2799" i="20"/>
  <c r="AH2799" i="20"/>
  <c r="AI2799" i="20"/>
  <c r="AM2799" i="20"/>
  <c r="AC2800" i="20"/>
  <c r="AM2800" i="20" s="1"/>
  <c r="AA2800" i="20"/>
  <c r="AK2800" i="20" s="1"/>
  <c r="Y2800" i="20"/>
  <c r="AI2800" i="20" s="1"/>
  <c r="X2800" i="20"/>
  <c r="AB2800" i="20"/>
  <c r="AL2800" i="20" s="1"/>
  <c r="AH2800" i="20"/>
  <c r="AK2801" i="20"/>
  <c r="AM2802" i="20"/>
  <c r="Z2802" i="20"/>
  <c r="AJ2802" i="20" s="1"/>
  <c r="AD2802" i="20"/>
  <c r="AN2802" i="20" s="1"/>
  <c r="AN2803" i="20"/>
  <c r="AH2803" i="20"/>
  <c r="AM2803" i="20"/>
  <c r="AC2804" i="20"/>
  <c r="AM2804" i="20" s="1"/>
  <c r="AA2804" i="20"/>
  <c r="AK2804" i="20" s="1"/>
  <c r="Y2804" i="20"/>
  <c r="AI2804" i="20" s="1"/>
  <c r="X2804" i="20"/>
  <c r="AB2804" i="20"/>
  <c r="AL2804" i="20" s="1"/>
  <c r="AH2804" i="20"/>
  <c r="AK2805" i="20"/>
  <c r="Z2806" i="20"/>
  <c r="AJ2806" i="20" s="1"/>
  <c r="AD2806" i="20"/>
  <c r="AN2806" i="20" s="1"/>
  <c r="AN2807" i="20"/>
  <c r="AH2807" i="20"/>
  <c r="AI2807" i="20"/>
  <c r="AC2808" i="20"/>
  <c r="AM2808" i="20" s="1"/>
  <c r="AA2808" i="20"/>
  <c r="AK2808" i="20" s="1"/>
  <c r="Y2808" i="20"/>
  <c r="AI2808" i="20" s="1"/>
  <c r="X2808" i="20"/>
  <c r="AB2808" i="20"/>
  <c r="AL2808" i="20" s="1"/>
  <c r="AH2808" i="20"/>
  <c r="AK2809" i="20"/>
  <c r="Z2810" i="20"/>
  <c r="AJ2810" i="20" s="1"/>
  <c r="AD2810" i="20"/>
  <c r="AN2810" i="20" s="1"/>
  <c r="AN2811" i="20"/>
  <c r="AH2811" i="20"/>
  <c r="AI2811" i="20"/>
  <c r="AM2811" i="20"/>
  <c r="AC2812" i="20"/>
  <c r="AM2812" i="20" s="1"/>
  <c r="AA2812" i="20"/>
  <c r="AK2812" i="20" s="1"/>
  <c r="Y2812" i="20"/>
  <c r="AI2812" i="20" s="1"/>
  <c r="X2812" i="20"/>
  <c r="AB2812" i="20"/>
  <c r="AL2812" i="20" s="1"/>
  <c r="AH2812" i="20"/>
  <c r="AK2814" i="20"/>
  <c r="Z2814" i="20"/>
  <c r="AJ2814" i="20" s="1"/>
  <c r="AD2814" i="20"/>
  <c r="AN2814" i="20" s="1"/>
  <c r="AN2815" i="20"/>
  <c r="AH2815" i="20"/>
  <c r="AI2815" i="20"/>
  <c r="AM2815" i="20"/>
  <c r="AC2816" i="20"/>
  <c r="AM2816" i="20" s="1"/>
  <c r="AA2816" i="20"/>
  <c r="AK2816" i="20" s="1"/>
  <c r="Y2816" i="20"/>
  <c r="AI2816" i="20" s="1"/>
  <c r="X2816" i="20"/>
  <c r="AB2816" i="20"/>
  <c r="AL2816" i="20" s="1"/>
  <c r="AH2816" i="20"/>
  <c r="AK2817" i="20"/>
  <c r="Z2818" i="20"/>
  <c r="AJ2818" i="20" s="1"/>
  <c r="AD2818" i="20"/>
  <c r="AN2818" i="20" s="1"/>
  <c r="AN2819" i="20"/>
  <c r="AH2819" i="20"/>
  <c r="AM2819" i="20"/>
  <c r="AC2820" i="20"/>
  <c r="AM2820" i="20" s="1"/>
  <c r="AA2820" i="20"/>
  <c r="AK2820" i="20" s="1"/>
  <c r="Y2820" i="20"/>
  <c r="AI2820" i="20" s="1"/>
  <c r="X2820" i="20"/>
  <c r="AB2820" i="20"/>
  <c r="AL2820" i="20" s="1"/>
  <c r="AH2820" i="20"/>
  <c r="AK2821" i="20"/>
  <c r="Z2822" i="20"/>
  <c r="AJ2822" i="20" s="1"/>
  <c r="AD2822" i="20"/>
  <c r="AN2822" i="20" s="1"/>
  <c r="AN2823" i="20"/>
  <c r="AH2823" i="20"/>
  <c r="AI2823" i="20"/>
  <c r="AC2824" i="20"/>
  <c r="AM2824" i="20" s="1"/>
  <c r="AA2824" i="20"/>
  <c r="AK2824" i="20" s="1"/>
  <c r="Y2824" i="20"/>
  <c r="AI2824" i="20" s="1"/>
  <c r="X2824" i="20"/>
  <c r="AB2824" i="20"/>
  <c r="AL2824" i="20" s="1"/>
  <c r="AH2824" i="20"/>
  <c r="AK2825" i="20"/>
  <c r="AM2826" i="20"/>
  <c r="Z2826" i="20"/>
  <c r="AJ2826" i="20" s="1"/>
  <c r="AD2826" i="20"/>
  <c r="AN2826" i="20" s="1"/>
  <c r="AN2827" i="20"/>
  <c r="AH2827" i="20"/>
  <c r="AI2827" i="20"/>
  <c r="AM2827" i="20"/>
  <c r="AC2828" i="20"/>
  <c r="AM2828" i="20" s="1"/>
  <c r="AA2828" i="20"/>
  <c r="AK2828" i="20" s="1"/>
  <c r="Y2828" i="20"/>
  <c r="AI2828" i="20" s="1"/>
  <c r="X2828" i="20"/>
  <c r="AB2828" i="20"/>
  <c r="AL2828" i="20" s="1"/>
  <c r="AH2828" i="20"/>
  <c r="Z2830" i="20"/>
  <c r="AJ2830" i="20" s="1"/>
  <c r="AD2830" i="20"/>
  <c r="AN2830" i="20" s="1"/>
  <c r="AN2831" i="20"/>
  <c r="AH2831" i="20"/>
  <c r="AI2831" i="20"/>
  <c r="AM2831" i="20"/>
  <c r="AC2832" i="20"/>
  <c r="AM2832" i="20" s="1"/>
  <c r="AA2832" i="20"/>
  <c r="AK2832" i="20" s="1"/>
  <c r="Y2832" i="20"/>
  <c r="AI2832" i="20" s="1"/>
  <c r="X2832" i="20"/>
  <c r="AB2832" i="20"/>
  <c r="AL2832" i="20" s="1"/>
  <c r="AH2832" i="20"/>
  <c r="AK2833" i="20"/>
  <c r="Z2834" i="20"/>
  <c r="AJ2834" i="20" s="1"/>
  <c r="AD2834" i="20"/>
  <c r="AN2834" i="20" s="1"/>
  <c r="AN2835" i="20"/>
  <c r="AH2835" i="20"/>
  <c r="AM2835" i="20"/>
  <c r="AC2836" i="20"/>
  <c r="AM2836" i="20" s="1"/>
  <c r="AA2836" i="20"/>
  <c r="AK2836" i="20" s="1"/>
  <c r="Y2836" i="20"/>
  <c r="AI2836" i="20" s="1"/>
  <c r="X2836" i="20"/>
  <c r="AB2836" i="20"/>
  <c r="AL2836" i="20" s="1"/>
  <c r="AH2836" i="20"/>
  <c r="AK2837" i="20"/>
  <c r="AK2838" i="20"/>
  <c r="Z2838" i="20"/>
  <c r="AJ2838" i="20" s="1"/>
  <c r="AD2838" i="20"/>
  <c r="AN2838" i="20" s="1"/>
  <c r="AN2839" i="20"/>
  <c r="AH2839" i="20"/>
  <c r="AI2839" i="20"/>
  <c r="AC2840" i="20"/>
  <c r="AM2840" i="20" s="1"/>
  <c r="AA2840" i="20"/>
  <c r="AK2840" i="20" s="1"/>
  <c r="Y2840" i="20"/>
  <c r="AI2840" i="20" s="1"/>
  <c r="X2840" i="20"/>
  <c r="AB2840" i="20"/>
  <c r="AL2840" i="20" s="1"/>
  <c r="AH2840" i="20"/>
  <c r="AK2841" i="20"/>
  <c r="Z2842" i="20"/>
  <c r="AJ2842" i="20" s="1"/>
  <c r="AD2842" i="20"/>
  <c r="AN2842" i="20" s="1"/>
  <c r="AN2843" i="20"/>
  <c r="AH2843" i="20"/>
  <c r="AI2843" i="20"/>
  <c r="AM2843" i="20"/>
  <c r="AC2844" i="20"/>
  <c r="AM2844" i="20" s="1"/>
  <c r="AA2844" i="20"/>
  <c r="AK2844" i="20" s="1"/>
  <c r="Y2844" i="20"/>
  <c r="AI2844" i="20" s="1"/>
  <c r="X2844" i="20"/>
  <c r="AB2844" i="20"/>
  <c r="AL2844" i="20" s="1"/>
  <c r="AH2844" i="20"/>
  <c r="Z2846" i="20"/>
  <c r="AJ2846" i="20" s="1"/>
  <c r="AD2846" i="20"/>
  <c r="AN2846" i="20" s="1"/>
  <c r="AN2847" i="20"/>
  <c r="AH2847" i="20"/>
  <c r="AI2847" i="20"/>
  <c r="AM2847" i="20"/>
  <c r="AC2848" i="20"/>
  <c r="AM2848" i="20" s="1"/>
  <c r="AA2848" i="20"/>
  <c r="AK2848" i="20" s="1"/>
  <c r="Y2848" i="20"/>
  <c r="AI2848" i="20" s="1"/>
  <c r="X2848" i="20"/>
  <c r="AB2848" i="20"/>
  <c r="AL2848" i="20" s="1"/>
  <c r="AH2848" i="20"/>
  <c r="AK2849" i="20"/>
  <c r="Z2850" i="20"/>
  <c r="AJ2850" i="20" s="1"/>
  <c r="AD2850" i="20"/>
  <c r="AN2850" i="20" s="1"/>
  <c r="AN2851" i="20"/>
  <c r="AH2851" i="20"/>
  <c r="AM2851" i="20"/>
  <c r="AC2852" i="20"/>
  <c r="AM2852" i="20" s="1"/>
  <c r="AA2852" i="20"/>
  <c r="AK2852" i="20" s="1"/>
  <c r="Y2852" i="20"/>
  <c r="AI2852" i="20" s="1"/>
  <c r="X2852" i="20"/>
  <c r="AB2852" i="20"/>
  <c r="AL2852" i="20" s="1"/>
  <c r="AH2852" i="20"/>
  <c r="AK2853" i="20"/>
  <c r="Z2854" i="20"/>
  <c r="AJ2854" i="20" s="1"/>
  <c r="AD2854" i="20"/>
  <c r="AN2854" i="20" s="1"/>
  <c r="AN2855" i="20"/>
  <c r="AH2855" i="20"/>
  <c r="AI2855" i="20"/>
  <c r="AC2856" i="20"/>
  <c r="AM2856" i="20" s="1"/>
  <c r="AA2856" i="20"/>
  <c r="AK2856" i="20" s="1"/>
  <c r="Y2856" i="20"/>
  <c r="AI2856" i="20" s="1"/>
  <c r="X2856" i="20"/>
  <c r="AB2856" i="20"/>
  <c r="AL2856" i="20" s="1"/>
  <c r="AH2856" i="20"/>
  <c r="AK2857" i="20"/>
  <c r="Z2858" i="20"/>
  <c r="AJ2858" i="20" s="1"/>
  <c r="AD2858" i="20"/>
  <c r="AN2858" i="20" s="1"/>
  <c r="AN2859" i="20"/>
  <c r="AH2859" i="20"/>
  <c r="AI2859" i="20"/>
  <c r="AM2859" i="20"/>
  <c r="AC2860" i="20"/>
  <c r="AM2860" i="20" s="1"/>
  <c r="AA2860" i="20"/>
  <c r="AK2860" i="20" s="1"/>
  <c r="Y2860" i="20"/>
  <c r="AI2860" i="20" s="1"/>
  <c r="X2860" i="20"/>
  <c r="AB2860" i="20"/>
  <c r="AL2860" i="20" s="1"/>
  <c r="AH2860" i="20"/>
  <c r="Z2862" i="20"/>
  <c r="AJ2862" i="20" s="1"/>
  <c r="AD2862" i="20"/>
  <c r="AN2862" i="20" s="1"/>
  <c r="AN2863" i="20"/>
  <c r="AH2863" i="20"/>
  <c r="AI2863" i="20"/>
  <c r="AM2863" i="20"/>
  <c r="AC2864" i="20"/>
  <c r="AM2864" i="20" s="1"/>
  <c r="AA2864" i="20"/>
  <c r="AK2864" i="20" s="1"/>
  <c r="Y2864" i="20"/>
  <c r="AI2864" i="20" s="1"/>
  <c r="X2864" i="20"/>
  <c r="AB2864" i="20"/>
  <c r="AL2864" i="20" s="1"/>
  <c r="AH2864" i="20"/>
  <c r="AK2865" i="20"/>
  <c r="AM2866" i="20"/>
  <c r="Z2866" i="20"/>
  <c r="AJ2866" i="20" s="1"/>
  <c r="AD2866" i="20"/>
  <c r="AN2866" i="20" s="1"/>
  <c r="AN2867" i="20"/>
  <c r="AH2867" i="20"/>
  <c r="AM2867" i="20"/>
  <c r="AC2868" i="20"/>
  <c r="AM2868" i="20" s="1"/>
  <c r="AA2868" i="20"/>
  <c r="AK2868" i="20" s="1"/>
  <c r="Y2868" i="20"/>
  <c r="AI2868" i="20" s="1"/>
  <c r="X2868" i="20"/>
  <c r="AB2868" i="20"/>
  <c r="AL2868" i="20" s="1"/>
  <c r="AH2868" i="20"/>
  <c r="AK2869" i="20"/>
  <c r="Z2870" i="20"/>
  <c r="AJ2870" i="20" s="1"/>
  <c r="AD2870" i="20"/>
  <c r="AN2870" i="20" s="1"/>
  <c r="AN2871" i="20"/>
  <c r="AH2871" i="20"/>
  <c r="AI2871" i="20"/>
  <c r="AC2872" i="20"/>
  <c r="AM2872" i="20" s="1"/>
  <c r="AA2872" i="20"/>
  <c r="AK2872" i="20" s="1"/>
  <c r="Y2872" i="20"/>
  <c r="AI2872" i="20" s="1"/>
  <c r="X2872" i="20"/>
  <c r="AB2872" i="20"/>
  <c r="AL2872" i="20" s="1"/>
  <c r="AH2872" i="20"/>
  <c r="AK2873" i="20"/>
  <c r="Z2874" i="20"/>
  <c r="AJ2874" i="20" s="1"/>
  <c r="AD2874" i="20"/>
  <c r="AN2874" i="20" s="1"/>
  <c r="AN2875" i="20"/>
  <c r="AH2875" i="20"/>
  <c r="AI2875" i="20"/>
  <c r="AM2875" i="20"/>
  <c r="AC2876" i="20"/>
  <c r="AM2876" i="20" s="1"/>
  <c r="AA2876" i="20"/>
  <c r="AK2876" i="20" s="1"/>
  <c r="Y2876" i="20"/>
  <c r="AI2876" i="20" s="1"/>
  <c r="X2876" i="20"/>
  <c r="AB2876" i="20"/>
  <c r="AL2876" i="20" s="1"/>
  <c r="AH2876" i="20"/>
  <c r="Z2878" i="20"/>
  <c r="AJ2878" i="20" s="1"/>
  <c r="AD2878" i="20"/>
  <c r="AN2878" i="20" s="1"/>
  <c r="AN2879" i="20"/>
  <c r="AH2879" i="20"/>
  <c r="AI2879" i="20"/>
  <c r="AM2879" i="20"/>
  <c r="AC2880" i="20"/>
  <c r="AM2880" i="20" s="1"/>
  <c r="AA2880" i="20"/>
  <c r="AK2880" i="20" s="1"/>
  <c r="Y2880" i="20"/>
  <c r="AI2880" i="20" s="1"/>
  <c r="X2880" i="20"/>
  <c r="AB2880" i="20"/>
  <c r="AL2880" i="20" s="1"/>
  <c r="AH2880" i="20"/>
  <c r="AK2881" i="20"/>
  <c r="AK2882" i="20"/>
  <c r="Z2882" i="20"/>
  <c r="AJ2882" i="20" s="1"/>
  <c r="AD2882" i="20"/>
  <c r="AN2882" i="20" s="1"/>
  <c r="AN2883" i="20"/>
  <c r="AH2883" i="20"/>
  <c r="AM2883" i="20"/>
  <c r="AC2884" i="20"/>
  <c r="AM2884" i="20" s="1"/>
  <c r="AA2884" i="20"/>
  <c r="AK2884" i="20" s="1"/>
  <c r="Y2884" i="20"/>
  <c r="AI2884" i="20" s="1"/>
  <c r="X2884" i="20"/>
  <c r="AB2884" i="20"/>
  <c r="AL2884" i="20" s="1"/>
  <c r="AH2884" i="20"/>
  <c r="AK2885" i="20"/>
  <c r="Z2886" i="20"/>
  <c r="AJ2886" i="20" s="1"/>
  <c r="AD2886" i="20"/>
  <c r="AN2886" i="20" s="1"/>
  <c r="AN2887" i="20"/>
  <c r="AH2887" i="20"/>
  <c r="AI2887" i="20"/>
  <c r="AC2888" i="20"/>
  <c r="AM2888" i="20" s="1"/>
  <c r="AA2888" i="20"/>
  <c r="AK2888" i="20" s="1"/>
  <c r="Y2888" i="20"/>
  <c r="AI2888" i="20" s="1"/>
  <c r="X2888" i="20"/>
  <c r="AB2888" i="20"/>
  <c r="AL2888" i="20" s="1"/>
  <c r="AH2888" i="20"/>
  <c r="AK2889" i="20"/>
  <c r="Z2890" i="20"/>
  <c r="AJ2890" i="20" s="1"/>
  <c r="AD2890" i="20"/>
  <c r="AN2890" i="20" s="1"/>
  <c r="AN2891" i="20"/>
  <c r="AH2891" i="20"/>
  <c r="AI2891" i="20"/>
  <c r="AM2891" i="20"/>
  <c r="AC2892" i="20"/>
  <c r="AM2892" i="20" s="1"/>
  <c r="AA2892" i="20"/>
  <c r="AK2892" i="20" s="1"/>
  <c r="Y2892" i="20"/>
  <c r="AI2892" i="20" s="1"/>
  <c r="X2892" i="20"/>
  <c r="AB2892" i="20"/>
  <c r="AL2892" i="20" s="1"/>
  <c r="AH2892" i="20"/>
  <c r="Z2894" i="20"/>
  <c r="AJ2894" i="20" s="1"/>
  <c r="AD2894" i="20"/>
  <c r="AN2894" i="20" s="1"/>
  <c r="AN2895" i="20"/>
  <c r="AH2895" i="20"/>
  <c r="AI2895" i="20"/>
  <c r="AM2895" i="20"/>
  <c r="AC2896" i="20"/>
  <c r="AM2896" i="20" s="1"/>
  <c r="AA2896" i="20"/>
  <c r="AK2896" i="20" s="1"/>
  <c r="Y2896" i="20"/>
  <c r="AI2896" i="20" s="1"/>
  <c r="X2896" i="20"/>
  <c r="AB2896" i="20"/>
  <c r="AL2896" i="20" s="1"/>
  <c r="AH2896" i="20"/>
  <c r="AK2897" i="20"/>
  <c r="Z2898" i="20"/>
  <c r="AJ2898" i="20" s="1"/>
  <c r="AD2898" i="20"/>
  <c r="AN2898" i="20" s="1"/>
  <c r="AN2899" i="20"/>
  <c r="AH2899" i="20"/>
  <c r="AM2899" i="20"/>
  <c r="AC2900" i="20"/>
  <c r="AM2900" i="20" s="1"/>
  <c r="AA2900" i="20"/>
  <c r="AK2900" i="20" s="1"/>
  <c r="Y2900" i="20"/>
  <c r="AI2900" i="20" s="1"/>
  <c r="X2900" i="20"/>
  <c r="AB2900" i="20"/>
  <c r="AL2900" i="20" s="1"/>
  <c r="AH2900" i="20"/>
  <c r="AK2901" i="20"/>
  <c r="Z2902" i="20"/>
  <c r="AJ2902" i="20" s="1"/>
  <c r="AD2902" i="20"/>
  <c r="AN2902" i="20" s="1"/>
  <c r="AN2903" i="20"/>
  <c r="AH2903" i="20"/>
  <c r="AI2903" i="20"/>
  <c r="AC2904" i="20"/>
  <c r="AM2904" i="20" s="1"/>
  <c r="AA2904" i="20"/>
  <c r="AK2904" i="20" s="1"/>
  <c r="Y2904" i="20"/>
  <c r="AI2904" i="20" s="1"/>
  <c r="X2904" i="20"/>
  <c r="AB2904" i="20"/>
  <c r="AL2904" i="20" s="1"/>
  <c r="AH2904" i="20"/>
  <c r="AK2905" i="20"/>
  <c r="Z2906" i="20"/>
  <c r="AJ2906" i="20" s="1"/>
  <c r="AD2906" i="20"/>
  <c r="AN2906" i="20" s="1"/>
  <c r="AN2907" i="20"/>
  <c r="AH2907" i="20"/>
  <c r="AI2907" i="20"/>
  <c r="AM2907" i="20"/>
  <c r="AC2908" i="20"/>
  <c r="AM2908" i="20" s="1"/>
  <c r="AA2908" i="20"/>
  <c r="AK2908" i="20" s="1"/>
  <c r="Y2908" i="20"/>
  <c r="AI2908" i="20" s="1"/>
  <c r="X2908" i="20"/>
  <c r="AB2908" i="20"/>
  <c r="AL2908" i="20" s="1"/>
  <c r="AH2908" i="20"/>
  <c r="Z2910" i="20"/>
  <c r="AJ2910" i="20" s="1"/>
  <c r="AD2910" i="20"/>
  <c r="AN2910" i="20" s="1"/>
  <c r="AN2911" i="20"/>
  <c r="AH2911" i="20"/>
  <c r="AI2911" i="20"/>
  <c r="AM2911" i="20"/>
  <c r="AC2912" i="20"/>
  <c r="AM2912" i="20" s="1"/>
  <c r="AA2912" i="20"/>
  <c r="AK2912" i="20" s="1"/>
  <c r="Y2912" i="20"/>
  <c r="AI2912" i="20" s="1"/>
  <c r="X2912" i="20"/>
  <c r="AB2912" i="20"/>
  <c r="AL2912" i="20" s="1"/>
  <c r="AH2912" i="20"/>
  <c r="AK2913" i="20"/>
  <c r="Z2914" i="20"/>
  <c r="AJ2914" i="20" s="1"/>
  <c r="AD2914" i="20"/>
  <c r="AN2914" i="20" s="1"/>
  <c r="AN2915" i="20"/>
  <c r="AH2915" i="20"/>
  <c r="AM2915" i="20"/>
  <c r="AC2916" i="20"/>
  <c r="AM2916" i="20" s="1"/>
  <c r="AA2916" i="20"/>
  <c r="AK2916" i="20" s="1"/>
  <c r="Y2916" i="20"/>
  <c r="AI2916" i="20" s="1"/>
  <c r="X2916" i="20"/>
  <c r="AB2916" i="20"/>
  <c r="AL2916" i="20" s="1"/>
  <c r="AH2916" i="20"/>
  <c r="AK2917" i="20"/>
  <c r="Z2918" i="20"/>
  <c r="AJ2918" i="20" s="1"/>
  <c r="AD2918" i="20"/>
  <c r="AN2918" i="20" s="1"/>
  <c r="AN2919" i="20"/>
  <c r="AH2919" i="20"/>
  <c r="AI2919" i="20"/>
  <c r="AC2920" i="20"/>
  <c r="AM2920" i="20" s="1"/>
  <c r="AA2920" i="20"/>
  <c r="AK2920" i="20" s="1"/>
  <c r="Y2920" i="20"/>
  <c r="AI2920" i="20" s="1"/>
  <c r="X2920" i="20"/>
  <c r="AB2920" i="20"/>
  <c r="AL2920" i="20" s="1"/>
  <c r="AH2920" i="20"/>
  <c r="AK2921" i="20"/>
  <c r="Z2922" i="20"/>
  <c r="AJ2922" i="20" s="1"/>
  <c r="AD2922" i="20"/>
  <c r="AN2922" i="20" s="1"/>
  <c r="AN2923" i="20"/>
  <c r="AH2923" i="20"/>
  <c r="AI2923" i="20"/>
  <c r="AM2923" i="20"/>
  <c r="AC2924" i="20"/>
  <c r="AM2924" i="20" s="1"/>
  <c r="AA2924" i="20"/>
  <c r="AK2924" i="20" s="1"/>
  <c r="Y2924" i="20"/>
  <c r="AI2924" i="20" s="1"/>
  <c r="X2924" i="20"/>
  <c r="AB2924" i="20"/>
  <c r="AL2924" i="20" s="1"/>
  <c r="AH2924" i="20"/>
  <c r="Z2926" i="20"/>
  <c r="AJ2926" i="20" s="1"/>
  <c r="AD2926" i="20"/>
  <c r="AN2926" i="20" s="1"/>
  <c r="AN2927" i="20"/>
  <c r="AH2927" i="20"/>
  <c r="AI2927" i="20"/>
  <c r="AM2927" i="20"/>
  <c r="AC2928" i="20"/>
  <c r="AM2928" i="20" s="1"/>
  <c r="AA2928" i="20"/>
  <c r="AK2928" i="20" s="1"/>
  <c r="Y2928" i="20"/>
  <c r="AI2928" i="20" s="1"/>
  <c r="X2928" i="20"/>
  <c r="AB2928" i="20"/>
  <c r="AL2928" i="20" s="1"/>
  <c r="AH2928" i="20"/>
  <c r="AK2929" i="20"/>
  <c r="Z2930" i="20"/>
  <c r="AJ2930" i="20" s="1"/>
  <c r="AD2930" i="20"/>
  <c r="AN2930" i="20" s="1"/>
  <c r="AN2931" i="20"/>
  <c r="AH2931" i="20"/>
  <c r="AM2931" i="20"/>
  <c r="AC2932" i="20"/>
  <c r="AM2932" i="20" s="1"/>
  <c r="AA2932" i="20"/>
  <c r="AK2932" i="20" s="1"/>
  <c r="Y2932" i="20"/>
  <c r="AI2932" i="20" s="1"/>
  <c r="X2932" i="20"/>
  <c r="AB2932" i="20"/>
  <c r="AL2932" i="20" s="1"/>
  <c r="AH2932" i="20"/>
  <c r="AK2933" i="20"/>
  <c r="Z2934" i="20"/>
  <c r="AJ2934" i="20" s="1"/>
  <c r="AD2934" i="20"/>
  <c r="AN2934" i="20" s="1"/>
  <c r="AN2935" i="20"/>
  <c r="AH2935" i="20"/>
  <c r="AI2935" i="20"/>
  <c r="AC2936" i="20"/>
  <c r="AM2936" i="20" s="1"/>
  <c r="AA2936" i="20"/>
  <c r="AK2936" i="20" s="1"/>
  <c r="Y2936" i="20"/>
  <c r="AI2936" i="20" s="1"/>
  <c r="X2936" i="20"/>
  <c r="AB2936" i="20"/>
  <c r="AL2936" i="20" s="1"/>
  <c r="AH2936" i="20"/>
  <c r="AK2937" i="20"/>
  <c r="Z2938" i="20"/>
  <c r="AJ2938" i="20" s="1"/>
  <c r="AD2938" i="20"/>
  <c r="AN2938" i="20" s="1"/>
  <c r="AN2939" i="20"/>
  <c r="AH2939" i="20"/>
  <c r="AI2939" i="20"/>
  <c r="AM2939" i="20"/>
  <c r="AC2940" i="20"/>
  <c r="AM2940" i="20" s="1"/>
  <c r="AA2940" i="20"/>
  <c r="AK2940" i="20" s="1"/>
  <c r="Y2940" i="20"/>
  <c r="AI2940" i="20" s="1"/>
  <c r="X2940" i="20"/>
  <c r="AB2940" i="20"/>
  <c r="AL2940" i="20" s="1"/>
  <c r="AH2940" i="20"/>
  <c r="Z2942" i="20"/>
  <c r="AJ2942" i="20" s="1"/>
  <c r="AD2942" i="20"/>
  <c r="AN2942" i="20" s="1"/>
  <c r="AN2943" i="20"/>
  <c r="AH2943" i="20"/>
  <c r="AI2943" i="20"/>
  <c r="AM2943" i="20"/>
  <c r="AC2944" i="20"/>
  <c r="AM2944" i="20" s="1"/>
  <c r="AA2944" i="20"/>
  <c r="AK2944" i="20" s="1"/>
  <c r="Y2944" i="20"/>
  <c r="AI2944" i="20" s="1"/>
  <c r="X2944" i="20"/>
  <c r="AB2944" i="20"/>
  <c r="AL2944" i="20" s="1"/>
  <c r="AH2944" i="20"/>
  <c r="AK2945" i="20"/>
  <c r="AM2946" i="20"/>
  <c r="Z2946" i="20"/>
  <c r="AJ2946" i="20" s="1"/>
  <c r="AD2946" i="20"/>
  <c r="AN2946" i="20" s="1"/>
  <c r="AN2947" i="20"/>
  <c r="AH2947" i="20"/>
  <c r="AM2947" i="20"/>
  <c r="AC2948" i="20"/>
  <c r="AM2948" i="20" s="1"/>
  <c r="AA2948" i="20"/>
  <c r="AK2948" i="20" s="1"/>
  <c r="Y2948" i="20"/>
  <c r="AI2948" i="20" s="1"/>
  <c r="X2948" i="20"/>
  <c r="AB2948" i="20"/>
  <c r="AL2948" i="20" s="1"/>
  <c r="AH2948" i="20"/>
  <c r="Z2950" i="20"/>
  <c r="AJ2950" i="20" s="1"/>
  <c r="AD2950" i="20"/>
  <c r="AN2950" i="20" s="1"/>
  <c r="AN2951" i="20"/>
  <c r="AH2951" i="20"/>
  <c r="AI2951" i="20"/>
  <c r="AM2951" i="20"/>
  <c r="AC2952" i="20"/>
  <c r="AM2952" i="20" s="1"/>
  <c r="AA2952" i="20"/>
  <c r="AK2952" i="20" s="1"/>
  <c r="Y2952" i="20"/>
  <c r="AI2952" i="20" s="1"/>
  <c r="X2952" i="20"/>
  <c r="AB2952" i="20"/>
  <c r="AL2952" i="20" s="1"/>
  <c r="AH2952" i="20"/>
  <c r="AK2953" i="20"/>
  <c r="Z2954" i="20"/>
  <c r="AJ2954" i="20" s="1"/>
  <c r="AD2954" i="20"/>
  <c r="AN2954" i="20" s="1"/>
  <c r="AN2955" i="20"/>
  <c r="AH2955" i="20"/>
  <c r="AM2955" i="20"/>
  <c r="AC2956" i="20"/>
  <c r="AM2956" i="20" s="1"/>
  <c r="AA2956" i="20"/>
  <c r="AK2956" i="20" s="1"/>
  <c r="Y2956" i="20"/>
  <c r="AI2956" i="20" s="1"/>
  <c r="X2956" i="20"/>
  <c r="AB2956" i="20"/>
  <c r="AL2956" i="20" s="1"/>
  <c r="AH2956" i="20"/>
  <c r="AK2957" i="20"/>
  <c r="Z2958" i="20"/>
  <c r="AJ2958" i="20" s="1"/>
  <c r="AD2958" i="20"/>
  <c r="AN2958" i="20" s="1"/>
  <c r="AN2959" i="20"/>
  <c r="AH2959" i="20"/>
  <c r="AI2959" i="20"/>
  <c r="AC2960" i="20"/>
  <c r="AM2960" i="20" s="1"/>
  <c r="AA2960" i="20"/>
  <c r="AK2960" i="20" s="1"/>
  <c r="Y2960" i="20"/>
  <c r="AI2960" i="20" s="1"/>
  <c r="X2960" i="20"/>
  <c r="AB2960" i="20"/>
  <c r="AL2960" i="20" s="1"/>
  <c r="AH2960" i="20"/>
  <c r="AK2961" i="20"/>
  <c r="Z2962" i="20"/>
  <c r="AJ2962" i="20" s="1"/>
  <c r="AD2962" i="20"/>
  <c r="AN2962" i="20" s="1"/>
  <c r="AN2963" i="20"/>
  <c r="AH2963" i="20"/>
  <c r="AI2963" i="20"/>
  <c r="AM2963" i="20"/>
  <c r="AC2964" i="20"/>
  <c r="AM2964" i="20" s="1"/>
  <c r="AA2964" i="20"/>
  <c r="AK2964" i="20" s="1"/>
  <c r="Y2964" i="20"/>
  <c r="AI2964" i="20" s="1"/>
  <c r="X2964" i="20"/>
  <c r="AB2964" i="20"/>
  <c r="AL2964" i="20" s="1"/>
  <c r="AH2964" i="20"/>
  <c r="Z2966" i="20"/>
  <c r="AJ2966" i="20" s="1"/>
  <c r="AD2966" i="20"/>
  <c r="AN2966" i="20" s="1"/>
  <c r="AN2967" i="20"/>
  <c r="AH2967" i="20"/>
  <c r="AI2967" i="20"/>
  <c r="AM2967" i="20"/>
  <c r="AC2968" i="20"/>
  <c r="AM2968" i="20" s="1"/>
  <c r="AA2968" i="20"/>
  <c r="AK2968" i="20" s="1"/>
  <c r="Y2968" i="20"/>
  <c r="AI2968" i="20" s="1"/>
  <c r="X2968" i="20"/>
  <c r="AB2968" i="20"/>
  <c r="AL2968" i="20" s="1"/>
  <c r="AH2968" i="20"/>
  <c r="AK2969" i="20"/>
  <c r="AM2970" i="20"/>
  <c r="Z2970" i="20"/>
  <c r="AJ2970" i="20" s="1"/>
  <c r="AD2970" i="20"/>
  <c r="AN2970" i="20" s="1"/>
  <c r="AN2971" i="20"/>
  <c r="AH2971" i="20"/>
  <c r="AM2971" i="20"/>
  <c r="AC2972" i="20"/>
  <c r="AM2972" i="20" s="1"/>
  <c r="AA2972" i="20"/>
  <c r="AK2972" i="20" s="1"/>
  <c r="Y2972" i="20"/>
  <c r="AI2972" i="20" s="1"/>
  <c r="X2972" i="20"/>
  <c r="AB2972" i="20"/>
  <c r="AL2972" i="20" s="1"/>
  <c r="AH2972" i="20"/>
  <c r="AK2973" i="20"/>
  <c r="Z2974" i="20"/>
  <c r="AJ2974" i="20" s="1"/>
  <c r="AD2974" i="20"/>
  <c r="AN2974" i="20" s="1"/>
  <c r="AN2975" i="20"/>
  <c r="AH2975" i="20"/>
  <c r="AI2975" i="20"/>
  <c r="AC2976" i="20"/>
  <c r="AM2976" i="20" s="1"/>
  <c r="AA2976" i="20"/>
  <c r="AK2976" i="20" s="1"/>
  <c r="Y2976" i="20"/>
  <c r="AI2976" i="20" s="1"/>
  <c r="X2976" i="20"/>
  <c r="AB2976" i="20"/>
  <c r="AL2976" i="20" s="1"/>
  <c r="AH2976" i="20"/>
  <c r="AK2977" i="20"/>
  <c r="Z2978" i="20"/>
  <c r="AJ2978" i="20" s="1"/>
  <c r="AD2978" i="20"/>
  <c r="AN2978" i="20" s="1"/>
  <c r="AN2979" i="20"/>
  <c r="AH2979" i="20"/>
  <c r="AI2979" i="20"/>
  <c r="AM2979" i="20"/>
  <c r="AC2980" i="20"/>
  <c r="AM2980" i="20" s="1"/>
  <c r="AA2980" i="20"/>
  <c r="AK2980" i="20" s="1"/>
  <c r="Y2980" i="20"/>
  <c r="AI2980" i="20" s="1"/>
  <c r="X2980" i="20"/>
  <c r="AB2980" i="20"/>
  <c r="AL2980" i="20" s="1"/>
  <c r="AH2980" i="20"/>
  <c r="Z2982" i="20"/>
  <c r="AJ2982" i="20" s="1"/>
  <c r="AD2982" i="20"/>
  <c r="AN2982" i="20" s="1"/>
  <c r="AN2983" i="20"/>
  <c r="AH2983" i="20"/>
  <c r="AI2983" i="20"/>
  <c r="AM2983" i="20"/>
  <c r="AC2984" i="20"/>
  <c r="AM2984" i="20" s="1"/>
  <c r="AA2984" i="20"/>
  <c r="AK2984" i="20" s="1"/>
  <c r="Y2984" i="20"/>
  <c r="AI2984" i="20" s="1"/>
  <c r="X2984" i="20"/>
  <c r="AB2984" i="20"/>
  <c r="AL2984" i="20" s="1"/>
  <c r="AH2984" i="20"/>
  <c r="AK2985" i="20"/>
  <c r="Z2986" i="20"/>
  <c r="AJ2986" i="20" s="1"/>
  <c r="AD2986" i="20"/>
  <c r="AN2986" i="20" s="1"/>
  <c r="AN2987" i="20"/>
  <c r="AH2987" i="20"/>
  <c r="AM2987" i="20"/>
  <c r="AC2988" i="20"/>
  <c r="AM2988" i="20" s="1"/>
  <c r="AA2988" i="20"/>
  <c r="AK2988" i="20" s="1"/>
  <c r="Y2988" i="20"/>
  <c r="AI2988" i="20" s="1"/>
  <c r="X2988" i="20"/>
  <c r="AB2988" i="20"/>
  <c r="AL2988" i="20" s="1"/>
  <c r="AH2988" i="20"/>
  <c r="AK2989" i="20"/>
  <c r="Z2990" i="20"/>
  <c r="AJ2990" i="20" s="1"/>
  <c r="AD2990" i="20"/>
  <c r="AN2990" i="20" s="1"/>
  <c r="AN2991" i="20"/>
  <c r="AH2991" i="20"/>
  <c r="AI2991" i="20"/>
  <c r="AC2992" i="20"/>
  <c r="AM2992" i="20" s="1"/>
  <c r="AA2992" i="20"/>
  <c r="AK2992" i="20" s="1"/>
  <c r="Y2992" i="20"/>
  <c r="AI2992" i="20" s="1"/>
  <c r="X2992" i="20"/>
  <c r="AB2992" i="20"/>
  <c r="AL2992" i="20" s="1"/>
  <c r="AH2992" i="20"/>
  <c r="AK2993" i="20"/>
  <c r="Z2994" i="20"/>
  <c r="AJ2994" i="20" s="1"/>
  <c r="AD2994" i="20"/>
  <c r="AN2994" i="20" s="1"/>
  <c r="AN2995" i="20"/>
  <c r="AH2995" i="20"/>
  <c r="AI2995" i="20"/>
  <c r="AM2995" i="20"/>
  <c r="AC2996" i="20"/>
  <c r="AM2996" i="20" s="1"/>
  <c r="AA2996" i="20"/>
  <c r="AK2996" i="20" s="1"/>
  <c r="Y2996" i="20"/>
  <c r="AI2996" i="20" s="1"/>
  <c r="X2996" i="20"/>
  <c r="AB2996" i="20"/>
  <c r="AL2996" i="20" s="1"/>
  <c r="AH2996" i="20"/>
  <c r="AK2997" i="20"/>
  <c r="Z2998" i="20"/>
  <c r="AJ2998" i="20" s="1"/>
  <c r="AD2998" i="20"/>
  <c r="AN2998" i="20" s="1"/>
  <c r="AN2999" i="20"/>
  <c r="AH2999" i="20"/>
  <c r="AM2999" i="20"/>
  <c r="AC3000" i="20"/>
  <c r="AM3000" i="20" s="1"/>
  <c r="AA3000" i="20"/>
  <c r="AK3000" i="20" s="1"/>
  <c r="Y3000" i="20"/>
  <c r="AI3000" i="20" s="1"/>
  <c r="X3000" i="20"/>
  <c r="AB3000" i="20"/>
  <c r="AL3000" i="20" s="1"/>
  <c r="AH3000" i="20"/>
  <c r="AK3001" i="20"/>
  <c r="Z3002" i="20"/>
  <c r="AJ3002" i="20" s="1"/>
  <c r="AD3002" i="20"/>
  <c r="AN3002" i="20" s="1"/>
  <c r="AN3003" i="20"/>
  <c r="AH3003" i="20"/>
  <c r="AI3003" i="20"/>
  <c r="AC3004" i="20"/>
  <c r="AM3004" i="20" s="1"/>
  <c r="AA3004" i="20"/>
  <c r="AK3004" i="20" s="1"/>
  <c r="Y3004" i="20"/>
  <c r="AI3004" i="20" s="1"/>
  <c r="X3004" i="20"/>
  <c r="AB3004" i="20"/>
  <c r="AL3004" i="20" s="1"/>
  <c r="AH3004" i="20"/>
  <c r="AK3005" i="20"/>
  <c r="Z3006" i="20"/>
  <c r="AJ3006" i="20" s="1"/>
  <c r="AD3006" i="20"/>
  <c r="AN3006" i="20" s="1"/>
  <c r="AN3007" i="20"/>
  <c r="AH3007" i="20"/>
  <c r="AI3007" i="20"/>
  <c r="AM3007" i="20"/>
  <c r="AC3008" i="20"/>
  <c r="AM3008" i="20" s="1"/>
  <c r="AA3008" i="20"/>
  <c r="AK3008" i="20" s="1"/>
  <c r="Y3008" i="20"/>
  <c r="AI3008" i="20" s="1"/>
  <c r="X3008" i="20"/>
  <c r="AB3008" i="20"/>
  <c r="AL3008" i="20" s="1"/>
  <c r="AH3008" i="20"/>
  <c r="AK3009" i="20"/>
  <c r="Z3010" i="20"/>
  <c r="AJ3010" i="20" s="1"/>
  <c r="AD3010" i="20"/>
  <c r="AN3010" i="20" s="1"/>
  <c r="AN3011" i="20"/>
  <c r="AH3011" i="20"/>
  <c r="AM3011" i="20"/>
  <c r="AC3012" i="20"/>
  <c r="AM3012" i="20" s="1"/>
  <c r="AA3012" i="20"/>
  <c r="AK3012" i="20" s="1"/>
  <c r="Y3012" i="20"/>
  <c r="AI3012" i="20" s="1"/>
  <c r="X3012" i="20"/>
  <c r="AB3012" i="20"/>
  <c r="AL3012" i="20" s="1"/>
  <c r="AH3012" i="20"/>
  <c r="AK3013" i="20"/>
  <c r="Z3014" i="20"/>
  <c r="AJ3014" i="20" s="1"/>
  <c r="AD3014" i="20"/>
  <c r="AN3014" i="20" s="1"/>
  <c r="AN3015" i="20"/>
  <c r="AH3015" i="20"/>
  <c r="AI3015" i="20"/>
  <c r="AC3016" i="20"/>
  <c r="AM3016" i="20" s="1"/>
  <c r="AA3016" i="20"/>
  <c r="AK3016" i="20" s="1"/>
  <c r="Y3016" i="20"/>
  <c r="AI3016" i="20" s="1"/>
  <c r="X3016" i="20"/>
  <c r="AB3016" i="20"/>
  <c r="AL3016" i="20" s="1"/>
  <c r="AH3016" i="20"/>
  <c r="AK3017" i="20"/>
  <c r="Z3018" i="20"/>
  <c r="AJ3018" i="20" s="1"/>
  <c r="AD3018" i="20"/>
  <c r="AN3018" i="20" s="1"/>
  <c r="AN3019" i="20"/>
  <c r="AH3019" i="20"/>
  <c r="AI3019" i="20"/>
  <c r="AM3019" i="20"/>
  <c r="AC3020" i="20"/>
  <c r="AM3020" i="20" s="1"/>
  <c r="AA3020" i="20"/>
  <c r="AK3020" i="20" s="1"/>
  <c r="Y3020" i="20"/>
  <c r="AI3020" i="20" s="1"/>
  <c r="X3020" i="20"/>
  <c r="AB3020" i="20"/>
  <c r="AL3020" i="20" s="1"/>
  <c r="AH3020" i="20"/>
  <c r="Z3022" i="20"/>
  <c r="AJ3022" i="20" s="1"/>
  <c r="AD3022" i="20"/>
  <c r="AN3022" i="20" s="1"/>
  <c r="AN3023" i="20"/>
  <c r="AH3023" i="20"/>
  <c r="AI3023" i="20"/>
  <c r="AM3023" i="20"/>
  <c r="AC3024" i="20"/>
  <c r="AM3024" i="20" s="1"/>
  <c r="AA3024" i="20"/>
  <c r="AK3024" i="20" s="1"/>
  <c r="Y3024" i="20"/>
  <c r="AI3024" i="20" s="1"/>
  <c r="X3024" i="20"/>
  <c r="AB3024" i="20"/>
  <c r="AL3024" i="20" s="1"/>
  <c r="AH3024" i="20"/>
  <c r="AK3025" i="20"/>
  <c r="Z3026" i="20"/>
  <c r="AJ3026" i="20" s="1"/>
  <c r="AD3026" i="20"/>
  <c r="AN3026" i="20" s="1"/>
  <c r="AN3027" i="20"/>
  <c r="AH3027" i="20"/>
  <c r="AM3027" i="20"/>
  <c r="AC3028" i="20"/>
  <c r="AM3028" i="20" s="1"/>
  <c r="AA3028" i="20"/>
  <c r="AK3028" i="20" s="1"/>
  <c r="Y3028" i="20"/>
  <c r="AI3028" i="20" s="1"/>
  <c r="X3028" i="20"/>
  <c r="AB3028" i="20"/>
  <c r="AL3028" i="20" s="1"/>
  <c r="AH3028" i="20"/>
  <c r="Z3030" i="20"/>
  <c r="AJ3030" i="20" s="1"/>
  <c r="AD3030" i="20"/>
  <c r="AN3030" i="20" s="1"/>
  <c r="AN3031" i="20"/>
  <c r="AH3031" i="20"/>
  <c r="AI3031" i="20"/>
  <c r="AM3031" i="20"/>
  <c r="AC3032" i="20"/>
  <c r="AM3032" i="20" s="1"/>
  <c r="AA3032" i="20"/>
  <c r="AK3032" i="20" s="1"/>
  <c r="Y3032" i="20"/>
  <c r="AI3032" i="20" s="1"/>
  <c r="X3032" i="20"/>
  <c r="AB3032" i="20"/>
  <c r="AL3032" i="20" s="1"/>
  <c r="AH3032" i="20"/>
  <c r="AI3034" i="20"/>
  <c r="Z3034" i="20"/>
  <c r="AJ3034" i="20" s="1"/>
  <c r="AD3034" i="20"/>
  <c r="AN3034" i="20" s="1"/>
  <c r="AN3035" i="20"/>
  <c r="AH3035" i="20"/>
  <c r="AI3035" i="20"/>
  <c r="AM3035" i="20"/>
  <c r="AC3036" i="20"/>
  <c r="AM3036" i="20" s="1"/>
  <c r="AA3036" i="20"/>
  <c r="AK3036" i="20" s="1"/>
  <c r="Y3036" i="20"/>
  <c r="AI3036" i="20" s="1"/>
  <c r="X3036" i="20"/>
  <c r="AB3036" i="20"/>
  <c r="AL3036" i="20" s="1"/>
  <c r="AH3036" i="20"/>
  <c r="AK3037" i="20"/>
  <c r="Z3038" i="20"/>
  <c r="AJ3038" i="20" s="1"/>
  <c r="AD3038" i="20"/>
  <c r="AN3038" i="20" s="1"/>
  <c r="AN3039" i="20"/>
  <c r="AH3039" i="20"/>
  <c r="AM3039" i="20"/>
  <c r="AC3040" i="20"/>
  <c r="AM3040" i="20" s="1"/>
  <c r="AA3040" i="20"/>
  <c r="AK3040" i="20" s="1"/>
  <c r="Y3040" i="20"/>
  <c r="AI3040" i="20" s="1"/>
  <c r="X3040" i="20"/>
  <c r="AB3040" i="20"/>
  <c r="AL3040" i="20" s="1"/>
  <c r="AH3040" i="20"/>
  <c r="AK3041" i="20"/>
  <c r="Z3042" i="20"/>
  <c r="AJ3042" i="20" s="1"/>
  <c r="AD3042" i="20"/>
  <c r="AN3042" i="20" s="1"/>
  <c r="AN3043" i="20"/>
  <c r="AH3043" i="20"/>
  <c r="AI3043" i="20"/>
  <c r="AC3044" i="20"/>
  <c r="AM3044" i="20" s="1"/>
  <c r="AA3044" i="20"/>
  <c r="AK3044" i="20" s="1"/>
  <c r="Y3044" i="20"/>
  <c r="AI3044" i="20" s="1"/>
  <c r="X3044" i="20"/>
  <c r="AB3044" i="20"/>
  <c r="AL3044" i="20" s="1"/>
  <c r="AH3044" i="20"/>
  <c r="AK3045" i="20"/>
  <c r="Z3046" i="20"/>
  <c r="AJ3046" i="20" s="1"/>
  <c r="AD3046" i="20"/>
  <c r="AN3046" i="20" s="1"/>
  <c r="AN3047" i="20"/>
  <c r="AH3047" i="20"/>
  <c r="AI3047" i="20"/>
  <c r="AM3047" i="20"/>
  <c r="AC3048" i="20"/>
  <c r="AM3048" i="20" s="1"/>
  <c r="AA3048" i="20"/>
  <c r="AK3048" i="20" s="1"/>
  <c r="Y3048" i="20"/>
  <c r="AI3048" i="20" s="1"/>
  <c r="X3048" i="20"/>
  <c r="AB3048" i="20"/>
  <c r="AL3048" i="20" s="1"/>
  <c r="AH3048" i="20"/>
  <c r="Z3050" i="20"/>
  <c r="AJ3050" i="20" s="1"/>
  <c r="AD3050" i="20"/>
  <c r="AN3050" i="20" s="1"/>
  <c r="AN3051" i="20"/>
  <c r="AH3051" i="20"/>
  <c r="AM3051" i="20"/>
  <c r="AC3052" i="20"/>
  <c r="AM3052" i="20" s="1"/>
  <c r="AA3052" i="20"/>
  <c r="AK3052" i="20" s="1"/>
  <c r="Y3052" i="20"/>
  <c r="AI3052" i="20" s="1"/>
  <c r="X3052" i="20"/>
  <c r="AB3052" i="20"/>
  <c r="AL3052" i="20" s="1"/>
  <c r="AH3052" i="20"/>
  <c r="AK3053" i="20"/>
  <c r="AK3054" i="20"/>
  <c r="Z3054" i="20"/>
  <c r="AJ3054" i="20" s="1"/>
  <c r="AD3054" i="20"/>
  <c r="AN3054" i="20" s="1"/>
  <c r="AN3055" i="20"/>
  <c r="AH3055" i="20"/>
  <c r="AI3055" i="20"/>
  <c r="AC3056" i="20"/>
  <c r="AM3056" i="20" s="1"/>
  <c r="AA3056" i="20"/>
  <c r="AK3056" i="20" s="1"/>
  <c r="Y3056" i="20"/>
  <c r="AI3056" i="20" s="1"/>
  <c r="X3056" i="20"/>
  <c r="AB3056" i="20"/>
  <c r="AL3056" i="20" s="1"/>
  <c r="AH3056" i="20"/>
  <c r="AK3057" i="20"/>
  <c r="Z3058" i="20"/>
  <c r="AJ3058" i="20" s="1"/>
  <c r="AD3058" i="20"/>
  <c r="AN3058" i="20" s="1"/>
  <c r="AN3059" i="20"/>
  <c r="AH3059" i="20"/>
  <c r="AI3059" i="20"/>
  <c r="AM3059" i="20"/>
  <c r="AC3060" i="20"/>
  <c r="AM3060" i="20" s="1"/>
  <c r="AA3060" i="20"/>
  <c r="AK3060" i="20" s="1"/>
  <c r="Y3060" i="20"/>
  <c r="AI3060" i="20" s="1"/>
  <c r="X3060" i="20"/>
  <c r="AB3060" i="20"/>
  <c r="AL3060" i="20" s="1"/>
  <c r="AH3060" i="20"/>
  <c r="AK3061" i="20"/>
  <c r="Z3062" i="20"/>
  <c r="AJ3062" i="20" s="1"/>
  <c r="AD3062" i="20"/>
  <c r="AN3062" i="20" s="1"/>
  <c r="AN3063" i="20"/>
  <c r="AH3063" i="20"/>
  <c r="AI3063" i="20"/>
  <c r="AC3064" i="20"/>
  <c r="AM3064" i="20" s="1"/>
  <c r="AA3064" i="20"/>
  <c r="AK3064" i="20" s="1"/>
  <c r="Y3064" i="20"/>
  <c r="AI3064" i="20" s="1"/>
  <c r="X3064" i="20"/>
  <c r="AB3064" i="20"/>
  <c r="AL3064" i="20" s="1"/>
  <c r="AH3064" i="20"/>
  <c r="AK3065" i="20"/>
  <c r="Z3066" i="20"/>
  <c r="AJ3066" i="20" s="1"/>
  <c r="AD3066" i="20"/>
  <c r="AN3066" i="20" s="1"/>
  <c r="AN3067" i="20"/>
  <c r="AH3067" i="20"/>
  <c r="AI3067" i="20"/>
  <c r="AM3067" i="20"/>
  <c r="AC3068" i="20"/>
  <c r="AM3068" i="20" s="1"/>
  <c r="AA3068" i="20"/>
  <c r="AK3068" i="20" s="1"/>
  <c r="Y3068" i="20"/>
  <c r="AI3068" i="20" s="1"/>
  <c r="X3068" i="20"/>
  <c r="AB3068" i="20"/>
  <c r="AL3068" i="20" s="1"/>
  <c r="AH3068" i="20"/>
  <c r="AK3069" i="20"/>
  <c r="AI3070" i="20"/>
  <c r="Z3070" i="20"/>
  <c r="AJ3070" i="20" s="1"/>
  <c r="AD3070" i="20"/>
  <c r="AN3070" i="20" s="1"/>
  <c r="AN3071" i="20"/>
  <c r="AH3071" i="20"/>
  <c r="AI3071" i="20"/>
  <c r="AC3072" i="20"/>
  <c r="AM3072" i="20" s="1"/>
  <c r="AA3072" i="20"/>
  <c r="AK3072" i="20" s="1"/>
  <c r="Y3072" i="20"/>
  <c r="AI3072" i="20" s="1"/>
  <c r="X3072" i="20"/>
  <c r="AB3072" i="20"/>
  <c r="AL3072" i="20" s="1"/>
  <c r="AH3072" i="20"/>
  <c r="AK3073" i="20"/>
  <c r="AM3074" i="20"/>
  <c r="Z3074" i="20"/>
  <c r="AJ3074" i="20" s="1"/>
  <c r="AD3074" i="20"/>
  <c r="AN3074" i="20" s="1"/>
  <c r="AN3075" i="20"/>
  <c r="AH3075" i="20"/>
  <c r="AI3075" i="20"/>
  <c r="AM3075" i="20"/>
  <c r="AC3076" i="20"/>
  <c r="AM3076" i="20" s="1"/>
  <c r="AA3076" i="20"/>
  <c r="AK3076" i="20" s="1"/>
  <c r="Y3076" i="20"/>
  <c r="AI3076" i="20" s="1"/>
  <c r="X3076" i="20"/>
  <c r="AB3076" i="20"/>
  <c r="AL3076" i="20" s="1"/>
  <c r="AH3076" i="20"/>
  <c r="AK3077" i="20"/>
  <c r="Z3078" i="20"/>
  <c r="AJ3078" i="20" s="1"/>
  <c r="AD3078" i="20"/>
  <c r="AN3078" i="20" s="1"/>
  <c r="AN3079" i="20"/>
  <c r="AH3079" i="20"/>
  <c r="AI3079" i="20"/>
  <c r="AC3080" i="20"/>
  <c r="AM3080" i="20" s="1"/>
  <c r="AA3080" i="20"/>
  <c r="AK3080" i="20" s="1"/>
  <c r="Y3080" i="20"/>
  <c r="AI3080" i="20" s="1"/>
  <c r="X3080" i="20"/>
  <c r="AB3080" i="20"/>
  <c r="AL3080" i="20" s="1"/>
  <c r="AH3080" i="20"/>
  <c r="Z3082" i="20"/>
  <c r="AJ3082" i="20" s="1"/>
  <c r="AD3082" i="20"/>
  <c r="AN3082" i="20" s="1"/>
  <c r="AN3083" i="20"/>
  <c r="AH3083" i="20"/>
  <c r="AI3083" i="20"/>
  <c r="AM3083" i="20"/>
  <c r="AC3084" i="20"/>
  <c r="AM3084" i="20" s="1"/>
  <c r="AA3084" i="20"/>
  <c r="AK3084" i="20" s="1"/>
  <c r="Y3084" i="20"/>
  <c r="AI3084" i="20" s="1"/>
  <c r="X3084" i="20"/>
  <c r="AB3084" i="20"/>
  <c r="AL3084" i="20" s="1"/>
  <c r="AH3084" i="20"/>
  <c r="Z3086" i="20"/>
  <c r="AJ3086" i="20" s="1"/>
  <c r="AD3086" i="20"/>
  <c r="AN3086" i="20" s="1"/>
  <c r="AN3087" i="20"/>
  <c r="AH3087" i="20"/>
  <c r="AI3087" i="20"/>
  <c r="AC3088" i="20"/>
  <c r="AM3088" i="20" s="1"/>
  <c r="AA3088" i="20"/>
  <c r="AK3088" i="20" s="1"/>
  <c r="Y3088" i="20"/>
  <c r="AI3088" i="20" s="1"/>
  <c r="X3088" i="20"/>
  <c r="AB3088" i="20"/>
  <c r="AL3088" i="20" s="1"/>
  <c r="AH3088" i="20"/>
  <c r="AK3089" i="20"/>
  <c r="Z3090" i="20"/>
  <c r="AJ3090" i="20" s="1"/>
  <c r="AD3090" i="20"/>
  <c r="AN3090" i="20" s="1"/>
  <c r="AN3091" i="20"/>
  <c r="AH3091" i="20"/>
  <c r="AI3091" i="20"/>
  <c r="AM3091" i="20"/>
  <c r="AC3092" i="20"/>
  <c r="AM3092" i="20" s="1"/>
  <c r="AA3092" i="20"/>
  <c r="AK3092" i="20" s="1"/>
  <c r="Y3092" i="20"/>
  <c r="AI3092" i="20" s="1"/>
  <c r="X3092" i="20"/>
  <c r="AB3092" i="20"/>
  <c r="AL3092" i="20" s="1"/>
  <c r="AH3092" i="20"/>
  <c r="AK3093" i="20"/>
  <c r="Z3094" i="20"/>
  <c r="AJ3094" i="20" s="1"/>
  <c r="AD3094" i="20"/>
  <c r="AN3094" i="20" s="1"/>
  <c r="AN3095" i="20"/>
  <c r="AH3095" i="20"/>
  <c r="AI3095" i="20"/>
  <c r="AC3096" i="20"/>
  <c r="AM3096" i="20" s="1"/>
  <c r="AA3096" i="20"/>
  <c r="AK3096" i="20" s="1"/>
  <c r="Y3096" i="20"/>
  <c r="AI3096" i="20" s="1"/>
  <c r="X3096" i="20"/>
  <c r="AB3096" i="20"/>
  <c r="AL3096" i="20" s="1"/>
  <c r="AH3096" i="20"/>
  <c r="AK3097" i="20"/>
  <c r="Z3098" i="20"/>
  <c r="AJ3098" i="20" s="1"/>
  <c r="AD3098" i="20"/>
  <c r="AN3098" i="20" s="1"/>
  <c r="AN3099" i="20"/>
  <c r="AH3099" i="20"/>
  <c r="AI3099" i="20"/>
  <c r="AM3099" i="20"/>
  <c r="AC3100" i="20"/>
  <c r="AM3100" i="20" s="1"/>
  <c r="AA3100" i="20"/>
  <c r="AK3100" i="20" s="1"/>
  <c r="Y3100" i="20"/>
  <c r="AI3100" i="20" s="1"/>
  <c r="X3100" i="20"/>
  <c r="AB3100" i="20"/>
  <c r="AL3100" i="20" s="1"/>
  <c r="AH3100" i="20"/>
  <c r="AK3101" i="20"/>
  <c r="Z3102" i="20"/>
  <c r="AJ3102" i="20" s="1"/>
  <c r="AD3102" i="20"/>
  <c r="AN3102" i="20" s="1"/>
  <c r="AN3103" i="20"/>
  <c r="AH3103" i="20"/>
  <c r="AI3103" i="20"/>
  <c r="AC3104" i="20"/>
  <c r="AM3104" i="20" s="1"/>
  <c r="AA3104" i="20"/>
  <c r="AK3104" i="20" s="1"/>
  <c r="Y3104" i="20"/>
  <c r="AI3104" i="20" s="1"/>
  <c r="X3104" i="20"/>
  <c r="AB3104" i="20"/>
  <c r="AL3104" i="20" s="1"/>
  <c r="AH3104" i="20"/>
  <c r="AK3105" i="20"/>
  <c r="Z3106" i="20"/>
  <c r="AJ3106" i="20" s="1"/>
  <c r="AD3106" i="20"/>
  <c r="AN3106" i="20" s="1"/>
  <c r="AN3107" i="20"/>
  <c r="AH3107" i="20"/>
  <c r="AI3107" i="20"/>
  <c r="AM3107" i="20"/>
  <c r="AC3108" i="20"/>
  <c r="AM3108" i="20" s="1"/>
  <c r="AA3108" i="20"/>
  <c r="AK3108" i="20" s="1"/>
  <c r="Y3108" i="20"/>
  <c r="AI3108" i="20" s="1"/>
  <c r="X3108" i="20"/>
  <c r="AB3108" i="20"/>
  <c r="AL3108" i="20" s="1"/>
  <c r="AH3108" i="20"/>
  <c r="AK3109" i="20"/>
  <c r="AM3110" i="20"/>
  <c r="Z3110" i="20"/>
  <c r="AJ3110" i="20" s="1"/>
  <c r="AD3110" i="20"/>
  <c r="AN3110" i="20" s="1"/>
  <c r="AN3111" i="20"/>
  <c r="AH3111" i="20"/>
  <c r="AI3111" i="20"/>
  <c r="AC3112" i="20"/>
  <c r="AM3112" i="20" s="1"/>
  <c r="AA3112" i="20"/>
  <c r="AK3112" i="20" s="1"/>
  <c r="Y3112" i="20"/>
  <c r="AI3112" i="20" s="1"/>
  <c r="X3112" i="20"/>
  <c r="AB3112" i="20"/>
  <c r="AL3112" i="20" s="1"/>
  <c r="AH3112" i="20"/>
  <c r="AK3113" i="20"/>
  <c r="Z3114" i="20"/>
  <c r="AJ3114" i="20" s="1"/>
  <c r="AD3114" i="20"/>
  <c r="AN3114" i="20" s="1"/>
  <c r="AN3115" i="20"/>
  <c r="AH3115" i="20"/>
  <c r="AI3115" i="20"/>
  <c r="AM3115" i="20"/>
  <c r="AC3116" i="20"/>
  <c r="AM3116" i="20" s="1"/>
  <c r="AA3116" i="20"/>
  <c r="AK3116" i="20" s="1"/>
  <c r="Y3116" i="20"/>
  <c r="AI3116" i="20" s="1"/>
  <c r="X3116" i="20"/>
  <c r="AB3116" i="20"/>
  <c r="AL3116" i="20" s="1"/>
  <c r="AH3116" i="20"/>
  <c r="AK3117" i="20"/>
  <c r="Z3118" i="20"/>
  <c r="AJ3118" i="20" s="1"/>
  <c r="AD3118" i="20"/>
  <c r="AN3118" i="20" s="1"/>
  <c r="AN3119" i="20"/>
  <c r="AH3119" i="20"/>
  <c r="AM3119" i="20"/>
  <c r="AC3120" i="20"/>
  <c r="AM3120" i="20" s="1"/>
  <c r="AA3120" i="20"/>
  <c r="AK3120" i="20" s="1"/>
  <c r="Y3120" i="20"/>
  <c r="AI3120" i="20" s="1"/>
  <c r="X3120" i="20"/>
  <c r="AB3120" i="20"/>
  <c r="AL3120" i="20" s="1"/>
  <c r="AH3120" i="20"/>
  <c r="AK3121" i="20"/>
  <c r="AM3122" i="20"/>
  <c r="Z3122" i="20"/>
  <c r="AJ3122" i="20" s="1"/>
  <c r="AD3122" i="20"/>
  <c r="AN3122" i="20" s="1"/>
  <c r="AN3123" i="20"/>
  <c r="AH3123" i="20"/>
  <c r="AI3123" i="20"/>
  <c r="AC3124" i="20"/>
  <c r="AM3124" i="20" s="1"/>
  <c r="AA3124" i="20"/>
  <c r="AK3124" i="20" s="1"/>
  <c r="Y3124" i="20"/>
  <c r="AI3124" i="20" s="1"/>
  <c r="X3124" i="20"/>
  <c r="AB3124" i="20"/>
  <c r="AL3124" i="20" s="1"/>
  <c r="AH3124" i="20"/>
  <c r="AK3125" i="20"/>
  <c r="Z3126" i="20"/>
  <c r="AJ3126" i="20" s="1"/>
  <c r="AD3126" i="20"/>
  <c r="AN3126" i="20" s="1"/>
  <c r="AN3127" i="20"/>
  <c r="AH3127" i="20"/>
  <c r="AI3127" i="20"/>
  <c r="AM3127" i="20"/>
  <c r="AC3128" i="20"/>
  <c r="AM3128" i="20" s="1"/>
  <c r="AA3128" i="20"/>
  <c r="AK3128" i="20" s="1"/>
  <c r="Y3128" i="20"/>
  <c r="AI3128" i="20" s="1"/>
  <c r="X3128" i="20"/>
  <c r="AB3128" i="20"/>
  <c r="AL3128" i="20" s="1"/>
  <c r="AH3128" i="20"/>
  <c r="Z3130" i="20"/>
  <c r="AJ3130" i="20" s="1"/>
  <c r="AD3130" i="20"/>
  <c r="AN3130" i="20" s="1"/>
  <c r="AN3131" i="20"/>
  <c r="AH3131" i="20"/>
  <c r="AI3131" i="20"/>
  <c r="AM3131" i="20"/>
  <c r="AC3132" i="20"/>
  <c r="AM3132" i="20" s="1"/>
  <c r="AA3132" i="20"/>
  <c r="AK3132" i="20" s="1"/>
  <c r="Y3132" i="20"/>
  <c r="AI3132" i="20" s="1"/>
  <c r="X3132" i="20"/>
  <c r="AB3132" i="20"/>
  <c r="AL3132" i="20" s="1"/>
  <c r="AH3132" i="20"/>
  <c r="AK3133" i="20"/>
  <c r="Z3134" i="20"/>
  <c r="AJ3134" i="20" s="1"/>
  <c r="AD3134" i="20"/>
  <c r="AN3134" i="20" s="1"/>
  <c r="AN3135" i="20"/>
  <c r="AH3135" i="20"/>
  <c r="AM3135" i="20"/>
  <c r="AC3136" i="20"/>
  <c r="AM3136" i="20" s="1"/>
  <c r="AA3136" i="20"/>
  <c r="AK3136" i="20" s="1"/>
  <c r="Y3136" i="20"/>
  <c r="AI3136" i="20" s="1"/>
  <c r="X3136" i="20"/>
  <c r="AB3136" i="20"/>
  <c r="AL3136" i="20" s="1"/>
  <c r="AH3136" i="20"/>
  <c r="Z3138" i="20"/>
  <c r="AJ3138" i="20" s="1"/>
  <c r="AD3138" i="20"/>
  <c r="AN3138" i="20" s="1"/>
  <c r="AN3139" i="20"/>
  <c r="AH3139" i="20"/>
  <c r="AI3139" i="20"/>
  <c r="AM3139" i="20"/>
  <c r="AC3140" i="20"/>
  <c r="AM3140" i="20" s="1"/>
  <c r="AA3140" i="20"/>
  <c r="AK3140" i="20" s="1"/>
  <c r="Y3140" i="20"/>
  <c r="AI3140" i="20" s="1"/>
  <c r="X3140" i="20"/>
  <c r="AB3140" i="20"/>
  <c r="AL3140" i="20" s="1"/>
  <c r="AH3140" i="20"/>
  <c r="AK3141" i="20"/>
  <c r="Z3142" i="20"/>
  <c r="AJ3142" i="20" s="1"/>
  <c r="AD3142" i="20"/>
  <c r="AN3142" i="20" s="1"/>
  <c r="AN3143" i="20"/>
  <c r="AH3143" i="20"/>
  <c r="AM3143" i="20"/>
  <c r="AC3144" i="20"/>
  <c r="AM3144" i="20" s="1"/>
  <c r="AA3144" i="20"/>
  <c r="AK3144" i="20" s="1"/>
  <c r="Y3144" i="20"/>
  <c r="AI3144" i="20" s="1"/>
  <c r="X3144" i="20"/>
  <c r="AB3144" i="20"/>
  <c r="AL3144" i="20" s="1"/>
  <c r="AH3144" i="20"/>
  <c r="AK3145" i="20"/>
  <c r="Z3146" i="20"/>
  <c r="AJ3146" i="20" s="1"/>
  <c r="AD3146" i="20"/>
  <c r="AN3146" i="20" s="1"/>
  <c r="AN3147" i="20"/>
  <c r="AH3147" i="20"/>
  <c r="AI3147" i="20"/>
  <c r="AC3148" i="20"/>
  <c r="AM3148" i="20" s="1"/>
  <c r="AA3148" i="20"/>
  <c r="AK3148" i="20" s="1"/>
  <c r="Y3148" i="20"/>
  <c r="AI3148" i="20" s="1"/>
  <c r="X3148" i="20"/>
  <c r="AB3148" i="20"/>
  <c r="AL3148" i="20" s="1"/>
  <c r="AH3148" i="20"/>
  <c r="AK3149" i="20"/>
  <c r="Z3150" i="20"/>
  <c r="AJ3150" i="20" s="1"/>
  <c r="AD3150" i="20"/>
  <c r="AN3150" i="20" s="1"/>
  <c r="AN3151" i="20"/>
  <c r="AH3151" i="20"/>
  <c r="AI3151" i="20"/>
  <c r="AM3151" i="20"/>
  <c r="AC3152" i="20"/>
  <c r="AM3152" i="20" s="1"/>
  <c r="AA3152" i="20"/>
  <c r="AK3152" i="20" s="1"/>
  <c r="Y3152" i="20"/>
  <c r="AI3152" i="20" s="1"/>
  <c r="X3152" i="20"/>
  <c r="AB3152" i="20"/>
  <c r="AL3152" i="20" s="1"/>
  <c r="AH3152" i="20"/>
  <c r="AM3154" i="20"/>
  <c r="Z3154" i="20"/>
  <c r="AJ3154" i="20" s="1"/>
  <c r="AD3154" i="20"/>
  <c r="AN3154" i="20" s="1"/>
  <c r="AN3155" i="20"/>
  <c r="AH3155" i="20"/>
  <c r="AI3155" i="20"/>
  <c r="AM3155" i="20"/>
  <c r="AC3156" i="20"/>
  <c r="AM3156" i="20" s="1"/>
  <c r="AA3156" i="20"/>
  <c r="AK3156" i="20" s="1"/>
  <c r="Y3156" i="20"/>
  <c r="AI3156" i="20" s="1"/>
  <c r="X3156" i="20"/>
  <c r="AB3156" i="20"/>
  <c r="AL3156" i="20" s="1"/>
  <c r="AH3156" i="20"/>
  <c r="AK3157" i="20"/>
  <c r="Z3158" i="20"/>
  <c r="AJ3158" i="20" s="1"/>
  <c r="AD3158" i="20"/>
  <c r="AN3158" i="20" s="1"/>
  <c r="AN3159" i="20"/>
  <c r="AH3159" i="20"/>
  <c r="AM3159" i="20"/>
  <c r="AC3160" i="20"/>
  <c r="AM3160" i="20" s="1"/>
  <c r="AA3160" i="20"/>
  <c r="AK3160" i="20" s="1"/>
  <c r="Y3160" i="20"/>
  <c r="AI3160" i="20" s="1"/>
  <c r="X3160" i="20"/>
  <c r="AB3160" i="20"/>
  <c r="AL3160" i="20" s="1"/>
  <c r="AH3160" i="20"/>
  <c r="AK3161" i="20"/>
  <c r="Z3162" i="20"/>
  <c r="AJ3162" i="20" s="1"/>
  <c r="AD3162" i="20"/>
  <c r="AN3162" i="20" s="1"/>
  <c r="AN3163" i="20"/>
  <c r="AH3163" i="20"/>
  <c r="AI3163" i="20"/>
  <c r="AC3164" i="20"/>
  <c r="AM3164" i="20" s="1"/>
  <c r="AA3164" i="20"/>
  <c r="AK3164" i="20" s="1"/>
  <c r="Y3164" i="20"/>
  <c r="AI3164" i="20" s="1"/>
  <c r="X3164" i="20"/>
  <c r="AB3164" i="20"/>
  <c r="AL3164" i="20" s="1"/>
  <c r="AH3164" i="20"/>
  <c r="AK3165" i="20"/>
  <c r="Z3166" i="20"/>
  <c r="AJ3166" i="20" s="1"/>
  <c r="AD3166" i="20"/>
  <c r="AN3166" i="20" s="1"/>
  <c r="AN3167" i="20"/>
  <c r="AH3167" i="20"/>
  <c r="AI3167" i="20"/>
  <c r="AM3167" i="20"/>
  <c r="AC3168" i="20"/>
  <c r="AM3168" i="20" s="1"/>
  <c r="AA3168" i="20"/>
  <c r="AK3168" i="20" s="1"/>
  <c r="Y3168" i="20"/>
  <c r="AI3168" i="20" s="1"/>
  <c r="X3168" i="20"/>
  <c r="AB3168" i="20"/>
  <c r="AL3168" i="20" s="1"/>
  <c r="AH3168" i="20"/>
  <c r="Z3170" i="20"/>
  <c r="AJ3170" i="20" s="1"/>
  <c r="AD3170" i="20"/>
  <c r="AN3170" i="20" s="1"/>
  <c r="AN3171" i="20"/>
  <c r="AH3171" i="20"/>
  <c r="AI3171" i="20"/>
  <c r="AM3171" i="20"/>
  <c r="AC3172" i="20"/>
  <c r="AM3172" i="20" s="1"/>
  <c r="AA3172" i="20"/>
  <c r="AK3172" i="20" s="1"/>
  <c r="Y3172" i="20"/>
  <c r="AI3172" i="20" s="1"/>
  <c r="X3172" i="20"/>
  <c r="AB3172" i="20"/>
  <c r="AL3172" i="20" s="1"/>
  <c r="AH3172" i="20"/>
  <c r="AK3173" i="20"/>
  <c r="AM3174" i="20"/>
  <c r="Z3174" i="20"/>
  <c r="AJ3174" i="20" s="1"/>
  <c r="AD3174" i="20"/>
  <c r="AN3174" i="20" s="1"/>
  <c r="AN3175" i="20"/>
  <c r="AH3175" i="20"/>
  <c r="AI3175" i="20"/>
  <c r="AC3176" i="20"/>
  <c r="AM3176" i="20" s="1"/>
  <c r="AA3176" i="20"/>
  <c r="AK3176" i="20" s="1"/>
  <c r="Y3176" i="20"/>
  <c r="AI3176" i="20" s="1"/>
  <c r="X3176" i="20"/>
  <c r="AB3176" i="20"/>
  <c r="AL3176" i="20" s="1"/>
  <c r="AH3176" i="20"/>
  <c r="AK3177" i="20"/>
  <c r="Z3178" i="20"/>
  <c r="AJ3178" i="20" s="1"/>
  <c r="AD3178" i="20"/>
  <c r="AN3178" i="20" s="1"/>
  <c r="AN3179" i="20"/>
  <c r="AH3179" i="20"/>
  <c r="AI3179" i="20"/>
  <c r="AM3179" i="20"/>
  <c r="AC3180" i="20"/>
  <c r="AM3180" i="20" s="1"/>
  <c r="AA3180" i="20"/>
  <c r="AK3180" i="20" s="1"/>
  <c r="Y3180" i="20"/>
  <c r="AI3180" i="20" s="1"/>
  <c r="X3180" i="20"/>
  <c r="AB3180" i="20"/>
  <c r="AL3180" i="20" s="1"/>
  <c r="AH3180" i="20"/>
  <c r="AK3181" i="20"/>
  <c r="Z3182" i="20"/>
  <c r="AJ3182" i="20" s="1"/>
  <c r="AD3182" i="20"/>
  <c r="AN3182" i="20" s="1"/>
  <c r="AN3183" i="20"/>
  <c r="AH3183" i="20"/>
  <c r="AI3183" i="20"/>
  <c r="AC3184" i="20"/>
  <c r="AM3184" i="20" s="1"/>
  <c r="AA3184" i="20"/>
  <c r="AK3184" i="20" s="1"/>
  <c r="Y3184" i="20"/>
  <c r="AI3184" i="20" s="1"/>
  <c r="X3184" i="20"/>
  <c r="AB3184" i="20"/>
  <c r="AL3184" i="20" s="1"/>
  <c r="AH3184" i="20"/>
  <c r="AK3185" i="20"/>
  <c r="Z3186" i="20"/>
  <c r="AJ3186" i="20" s="1"/>
  <c r="AD3186" i="20"/>
  <c r="AN3186" i="20" s="1"/>
  <c r="AN3187" i="20"/>
  <c r="AH3187" i="20"/>
  <c r="AI3187" i="20"/>
  <c r="AM3187" i="20"/>
  <c r="AC3188" i="20"/>
  <c r="AM3188" i="20" s="1"/>
  <c r="AA3188" i="20"/>
  <c r="AK3188" i="20" s="1"/>
  <c r="Y3188" i="20"/>
  <c r="AI3188" i="20" s="1"/>
  <c r="X3188" i="20"/>
  <c r="AB3188" i="20"/>
  <c r="AL3188" i="20" s="1"/>
  <c r="AH3188" i="20"/>
  <c r="AK3189" i="20"/>
  <c r="Z3190" i="20"/>
  <c r="AJ3190" i="20" s="1"/>
  <c r="AD3190" i="20"/>
  <c r="AN3190" i="20" s="1"/>
  <c r="AN3191" i="20"/>
  <c r="AH3191" i="20"/>
  <c r="AI3191" i="20"/>
  <c r="AC3192" i="20"/>
  <c r="AM3192" i="20" s="1"/>
  <c r="AA3192" i="20"/>
  <c r="AK3192" i="20" s="1"/>
  <c r="Y3192" i="20"/>
  <c r="AI3192" i="20" s="1"/>
  <c r="X3192" i="20"/>
  <c r="AB3192" i="20"/>
  <c r="AL3192" i="20" s="1"/>
  <c r="AH3192" i="20"/>
  <c r="AM3194" i="20"/>
  <c r="Z3194" i="20"/>
  <c r="AJ3194" i="20" s="1"/>
  <c r="AD3194" i="20"/>
  <c r="AN3194" i="20" s="1"/>
  <c r="AN3195" i="20"/>
  <c r="AH3195" i="20"/>
  <c r="AI3195" i="20"/>
  <c r="AM3195" i="20"/>
  <c r="AC3196" i="20"/>
  <c r="AM3196" i="20" s="1"/>
  <c r="AA3196" i="20"/>
  <c r="AK3196" i="20" s="1"/>
  <c r="Y3196" i="20"/>
  <c r="AI3196" i="20" s="1"/>
  <c r="X3196" i="20"/>
  <c r="AB3196" i="20"/>
  <c r="AL3196" i="20" s="1"/>
  <c r="AH3196" i="20"/>
  <c r="Z3198" i="20"/>
  <c r="AJ3198" i="20" s="1"/>
  <c r="AD3198" i="20"/>
  <c r="AN3198" i="20" s="1"/>
  <c r="AN3199" i="20"/>
  <c r="AH3199" i="20"/>
  <c r="AI3199" i="20"/>
  <c r="AC3200" i="20"/>
  <c r="AM3200" i="20" s="1"/>
  <c r="AA3200" i="20"/>
  <c r="AK3200" i="20" s="1"/>
  <c r="Y3200" i="20"/>
  <c r="AI3200" i="20" s="1"/>
  <c r="X3200" i="20"/>
  <c r="AB3200" i="20"/>
  <c r="AL3200" i="20" s="1"/>
  <c r="AH3200" i="20"/>
  <c r="AK3201" i="20"/>
  <c r="AM3202" i="20"/>
  <c r="AI3202" i="20"/>
  <c r="Z3202" i="20"/>
  <c r="AJ3202" i="20" s="1"/>
  <c r="AD3202" i="20"/>
  <c r="AN3202" i="20" s="1"/>
  <c r="AN3203" i="20"/>
  <c r="AH3203" i="20"/>
  <c r="AI3203" i="20"/>
  <c r="AM3203" i="20"/>
  <c r="AC3204" i="20"/>
  <c r="AM3204" i="20" s="1"/>
  <c r="AA3204" i="20"/>
  <c r="AK3204" i="20" s="1"/>
  <c r="Y3204" i="20"/>
  <c r="AI3204" i="20" s="1"/>
  <c r="X3204" i="20"/>
  <c r="AB3204" i="20"/>
  <c r="AL3204" i="20" s="1"/>
  <c r="AH3204" i="20"/>
  <c r="AK3205" i="20"/>
  <c r="AH3206" i="20"/>
  <c r="AM3206" i="20"/>
  <c r="Z3206" i="20"/>
  <c r="AJ3206" i="20" s="1"/>
  <c r="AD3206" i="20"/>
  <c r="AN3206" i="20" s="1"/>
  <c r="AJ3207" i="20"/>
  <c r="AM3208" i="20"/>
  <c r="AC3209" i="20"/>
  <c r="AM3209" i="20" s="1"/>
  <c r="AA3209" i="20"/>
  <c r="AK3209" i="20" s="1"/>
  <c r="Y3209" i="20"/>
  <c r="AI3209" i="20" s="1"/>
  <c r="AD3209" i="20"/>
  <c r="AN3209" i="20" s="1"/>
  <c r="Z3209" i="20"/>
  <c r="AJ3209" i="20" s="1"/>
  <c r="X3209" i="20"/>
  <c r="AJ3211" i="20"/>
  <c r="AC3213" i="20"/>
  <c r="AM3213" i="20" s="1"/>
  <c r="AA3213" i="20"/>
  <c r="AK3213" i="20" s="1"/>
  <c r="Y3213" i="20"/>
  <c r="AI3213" i="20" s="1"/>
  <c r="AD3213" i="20"/>
  <c r="AN3213" i="20" s="1"/>
  <c r="Z3213" i="20"/>
  <c r="AJ3213" i="20" s="1"/>
  <c r="X3213" i="20"/>
  <c r="AJ3215" i="20"/>
  <c r="AC3217" i="20"/>
  <c r="AM3217" i="20" s="1"/>
  <c r="AA3217" i="20"/>
  <c r="AK3217" i="20" s="1"/>
  <c r="Y3217" i="20"/>
  <c r="AI3217" i="20" s="1"/>
  <c r="AD3217" i="20"/>
  <c r="AN3217" i="20" s="1"/>
  <c r="Z3217" i="20"/>
  <c r="AJ3217" i="20" s="1"/>
  <c r="X3217" i="20"/>
  <c r="AJ3219" i="20"/>
  <c r="AC3221" i="20"/>
  <c r="AM3221" i="20" s="1"/>
  <c r="AA3221" i="20"/>
  <c r="AK3221" i="20" s="1"/>
  <c r="Y3221" i="20"/>
  <c r="AI3221" i="20" s="1"/>
  <c r="AD3221" i="20"/>
  <c r="AN3221" i="20" s="1"/>
  <c r="Z3221" i="20"/>
  <c r="AJ3221" i="20" s="1"/>
  <c r="X3221" i="20"/>
  <c r="AJ3223" i="20"/>
  <c r="AM3224" i="20"/>
  <c r="AC3225" i="20"/>
  <c r="AM3225" i="20" s="1"/>
  <c r="AA3225" i="20"/>
  <c r="AK3225" i="20" s="1"/>
  <c r="Y3225" i="20"/>
  <c r="AI3225" i="20" s="1"/>
  <c r="AD3225" i="20"/>
  <c r="AN3225" i="20" s="1"/>
  <c r="Z3225" i="20"/>
  <c r="AJ3225" i="20" s="1"/>
  <c r="X3225" i="20"/>
  <c r="AJ3227" i="20"/>
  <c r="AC3229" i="20"/>
  <c r="AM3229" i="20" s="1"/>
  <c r="AA3229" i="20"/>
  <c r="AK3229" i="20" s="1"/>
  <c r="Y3229" i="20"/>
  <c r="AI3229" i="20" s="1"/>
  <c r="AD3229" i="20"/>
  <c r="AN3229" i="20" s="1"/>
  <c r="Z3229" i="20"/>
  <c r="AJ3229" i="20" s="1"/>
  <c r="X3229" i="20"/>
  <c r="AJ3231" i="20"/>
  <c r="AM3232" i="20"/>
  <c r="AC3233" i="20"/>
  <c r="AM3233" i="20" s="1"/>
  <c r="AA3233" i="20"/>
  <c r="AK3233" i="20" s="1"/>
  <c r="Y3233" i="20"/>
  <c r="AI3233" i="20" s="1"/>
  <c r="AD3233" i="20"/>
  <c r="AN3233" i="20" s="1"/>
  <c r="Z3233" i="20"/>
  <c r="AJ3233" i="20" s="1"/>
  <c r="X3233" i="20"/>
  <c r="AJ3235" i="20"/>
  <c r="AC3237" i="20"/>
  <c r="AM3237" i="20" s="1"/>
  <c r="AA3237" i="20"/>
  <c r="AK3237" i="20" s="1"/>
  <c r="Y3237" i="20"/>
  <c r="AI3237" i="20" s="1"/>
  <c r="AD3237" i="20"/>
  <c r="AN3237" i="20" s="1"/>
  <c r="Z3237" i="20"/>
  <c r="AJ3237" i="20" s="1"/>
  <c r="X3237" i="20"/>
  <c r="AJ3239" i="20"/>
  <c r="AM3240" i="20"/>
  <c r="AC3241" i="20"/>
  <c r="AM3241" i="20" s="1"/>
  <c r="AA3241" i="20"/>
  <c r="AK3241" i="20" s="1"/>
  <c r="Y3241" i="20"/>
  <c r="AI3241" i="20" s="1"/>
  <c r="AD3241" i="20"/>
  <c r="AN3241" i="20" s="1"/>
  <c r="Z3241" i="20"/>
  <c r="AJ3241" i="20" s="1"/>
  <c r="X3241" i="20"/>
  <c r="AJ3243" i="20"/>
  <c r="AC3245" i="20"/>
  <c r="AM3245" i="20" s="1"/>
  <c r="AA3245" i="20"/>
  <c r="AK3245" i="20" s="1"/>
  <c r="Y3245" i="20"/>
  <c r="AI3245" i="20" s="1"/>
  <c r="AD3245" i="20"/>
  <c r="AN3245" i="20" s="1"/>
  <c r="Z3245" i="20"/>
  <c r="AJ3245" i="20" s="1"/>
  <c r="X3245" i="20"/>
  <c r="AJ3247" i="20"/>
  <c r="AC3249" i="20"/>
  <c r="AM3249" i="20" s="1"/>
  <c r="AA3249" i="20"/>
  <c r="AK3249" i="20" s="1"/>
  <c r="Y3249" i="20"/>
  <c r="AI3249" i="20" s="1"/>
  <c r="AD3249" i="20"/>
  <c r="AN3249" i="20" s="1"/>
  <c r="Z3249" i="20"/>
  <c r="AJ3249" i="20" s="1"/>
  <c r="X3249" i="20"/>
  <c r="AJ3251" i="20"/>
  <c r="AC3253" i="20"/>
  <c r="AM3253" i="20" s="1"/>
  <c r="AA3253" i="20"/>
  <c r="AK3253" i="20" s="1"/>
  <c r="Y3253" i="20"/>
  <c r="AI3253" i="20" s="1"/>
  <c r="AD3253" i="20"/>
  <c r="AN3253" i="20" s="1"/>
  <c r="Z3253" i="20"/>
  <c r="AJ3253" i="20" s="1"/>
  <c r="X3253" i="20"/>
  <c r="AJ3255" i="20"/>
  <c r="AM3256" i="20"/>
  <c r="AC3257" i="20"/>
  <c r="AM3257" i="20" s="1"/>
  <c r="AA3257" i="20"/>
  <c r="AK3257" i="20" s="1"/>
  <c r="Y3257" i="20"/>
  <c r="AI3257" i="20" s="1"/>
  <c r="AD3257" i="20"/>
  <c r="AN3257" i="20" s="1"/>
  <c r="Z3257" i="20"/>
  <c r="AJ3257" i="20" s="1"/>
  <c r="X3257" i="20"/>
  <c r="AJ3259" i="20"/>
  <c r="AC3261" i="20"/>
  <c r="AM3261" i="20" s="1"/>
  <c r="AA3261" i="20"/>
  <c r="AK3261" i="20" s="1"/>
  <c r="Y3261" i="20"/>
  <c r="AI3261" i="20" s="1"/>
  <c r="AD3261" i="20"/>
  <c r="AN3261" i="20" s="1"/>
  <c r="Z3261" i="20"/>
  <c r="AJ3261" i="20" s="1"/>
  <c r="X3261" i="20"/>
  <c r="AJ3263" i="20"/>
  <c r="AM3264" i="20"/>
  <c r="AC3265" i="20"/>
  <c r="AM3265" i="20" s="1"/>
  <c r="AA3265" i="20"/>
  <c r="AK3265" i="20" s="1"/>
  <c r="Y3265" i="20"/>
  <c r="AI3265" i="20" s="1"/>
  <c r="AD3265" i="20"/>
  <c r="AN3265" i="20" s="1"/>
  <c r="Z3265" i="20"/>
  <c r="AJ3265" i="20" s="1"/>
  <c r="X3265" i="20"/>
  <c r="AJ3267" i="20"/>
  <c r="AC3269" i="20"/>
  <c r="AM3269" i="20" s="1"/>
  <c r="AA3269" i="20"/>
  <c r="AK3269" i="20" s="1"/>
  <c r="Y3269" i="20"/>
  <c r="AI3269" i="20" s="1"/>
  <c r="AD3269" i="20"/>
  <c r="AN3269" i="20" s="1"/>
  <c r="Z3269" i="20"/>
  <c r="AJ3269" i="20" s="1"/>
  <c r="X3269" i="20"/>
  <c r="AJ3271" i="20"/>
  <c r="AM3272" i="20"/>
  <c r="AC3273" i="20"/>
  <c r="AM3273" i="20" s="1"/>
  <c r="AA3273" i="20"/>
  <c r="AK3273" i="20" s="1"/>
  <c r="Y3273" i="20"/>
  <c r="AI3273" i="20" s="1"/>
  <c r="AD3273" i="20"/>
  <c r="AN3273" i="20" s="1"/>
  <c r="Z3273" i="20"/>
  <c r="AJ3273" i="20" s="1"/>
  <c r="X3273" i="20"/>
  <c r="AJ3275" i="20"/>
  <c r="AC3277" i="20"/>
  <c r="AM3277" i="20" s="1"/>
  <c r="AA3277" i="20"/>
  <c r="AK3277" i="20" s="1"/>
  <c r="Y3277" i="20"/>
  <c r="AI3277" i="20" s="1"/>
  <c r="AD3277" i="20"/>
  <c r="AN3277" i="20" s="1"/>
  <c r="Z3277" i="20"/>
  <c r="AJ3277" i="20" s="1"/>
  <c r="X3277" i="20"/>
  <c r="AJ3279" i="20"/>
  <c r="AC3281" i="20"/>
  <c r="AM3281" i="20" s="1"/>
  <c r="AA3281" i="20"/>
  <c r="AK3281" i="20" s="1"/>
  <c r="Y3281" i="20"/>
  <c r="AI3281" i="20" s="1"/>
  <c r="AD3281" i="20"/>
  <c r="AN3281" i="20" s="1"/>
  <c r="Z3281" i="20"/>
  <c r="AJ3281" i="20" s="1"/>
  <c r="X3281" i="20"/>
  <c r="AJ3283" i="20"/>
  <c r="AC3285" i="20"/>
  <c r="AM3285" i="20" s="1"/>
  <c r="AA3285" i="20"/>
  <c r="AK3285" i="20" s="1"/>
  <c r="Y3285" i="20"/>
  <c r="AI3285" i="20" s="1"/>
  <c r="AD3285" i="20"/>
  <c r="AN3285" i="20" s="1"/>
  <c r="Z3285" i="20"/>
  <c r="AJ3285" i="20" s="1"/>
  <c r="X3285" i="20"/>
  <c r="AJ3287" i="20"/>
  <c r="AM3288" i="20"/>
  <c r="AC3289" i="20"/>
  <c r="AM3289" i="20" s="1"/>
  <c r="AA3289" i="20"/>
  <c r="AK3289" i="20" s="1"/>
  <c r="Y3289" i="20"/>
  <c r="AI3289" i="20" s="1"/>
  <c r="AD3289" i="20"/>
  <c r="AN3289" i="20" s="1"/>
  <c r="Z3289" i="20"/>
  <c r="AJ3289" i="20" s="1"/>
  <c r="X3289" i="20"/>
  <c r="AJ3291" i="20"/>
  <c r="AC3293" i="20"/>
  <c r="AM3293" i="20" s="1"/>
  <c r="AA3293" i="20"/>
  <c r="AK3293" i="20" s="1"/>
  <c r="Y3293" i="20"/>
  <c r="AI3293" i="20" s="1"/>
  <c r="AD3293" i="20"/>
  <c r="AN3293" i="20" s="1"/>
  <c r="Z3293" i="20"/>
  <c r="AJ3293" i="20" s="1"/>
  <c r="X3293" i="20"/>
  <c r="AJ3295" i="20"/>
  <c r="AM3296" i="20"/>
  <c r="AC3297" i="20"/>
  <c r="AM3297" i="20" s="1"/>
  <c r="AA3297" i="20"/>
  <c r="AK3297" i="20" s="1"/>
  <c r="Y3297" i="20"/>
  <c r="AI3297" i="20" s="1"/>
  <c r="AD3297" i="20"/>
  <c r="AN3297" i="20" s="1"/>
  <c r="Z3297" i="20"/>
  <c r="AJ3297" i="20" s="1"/>
  <c r="X3297" i="20"/>
  <c r="AJ3299" i="20"/>
  <c r="AC3301" i="20"/>
  <c r="AM3301" i="20" s="1"/>
  <c r="AA3301" i="20"/>
  <c r="AK3301" i="20" s="1"/>
  <c r="Y3301" i="20"/>
  <c r="AI3301" i="20" s="1"/>
  <c r="AD3301" i="20"/>
  <c r="AN3301" i="20" s="1"/>
  <c r="Z3301" i="20"/>
  <c r="AJ3301" i="20" s="1"/>
  <c r="X3301" i="20"/>
  <c r="AJ3303" i="20"/>
  <c r="AM3304" i="20"/>
  <c r="AC3305" i="20"/>
  <c r="AM3305" i="20" s="1"/>
  <c r="AA3305" i="20"/>
  <c r="AK3305" i="20" s="1"/>
  <c r="Y3305" i="20"/>
  <c r="AI3305" i="20" s="1"/>
  <c r="AD3305" i="20"/>
  <c r="AN3305" i="20" s="1"/>
  <c r="Z3305" i="20"/>
  <c r="AJ3305" i="20" s="1"/>
  <c r="X3305" i="20"/>
  <c r="AJ3307" i="20"/>
  <c r="AC3309" i="20"/>
  <c r="AM3309" i="20" s="1"/>
  <c r="AA3309" i="20"/>
  <c r="AK3309" i="20" s="1"/>
  <c r="Y3309" i="20"/>
  <c r="AI3309" i="20" s="1"/>
  <c r="AD3309" i="20"/>
  <c r="AN3309" i="20" s="1"/>
  <c r="Z3309" i="20"/>
  <c r="AJ3309" i="20" s="1"/>
  <c r="X3309" i="20"/>
  <c r="AJ3311" i="20"/>
  <c r="AM3312" i="20"/>
  <c r="AC3313" i="20"/>
  <c r="AM3313" i="20" s="1"/>
  <c r="AA3313" i="20"/>
  <c r="AK3313" i="20" s="1"/>
  <c r="Y3313" i="20"/>
  <c r="AI3313" i="20" s="1"/>
  <c r="AD3313" i="20"/>
  <c r="AN3313" i="20" s="1"/>
  <c r="Z3313" i="20"/>
  <c r="AJ3313" i="20" s="1"/>
  <c r="X3313" i="20"/>
  <c r="AJ3315" i="20"/>
  <c r="AM3316" i="20"/>
  <c r="AC3317" i="20"/>
  <c r="AM3317" i="20" s="1"/>
  <c r="AA3317" i="20"/>
  <c r="AK3317" i="20" s="1"/>
  <c r="Y3317" i="20"/>
  <c r="AI3317" i="20" s="1"/>
  <c r="AD3317" i="20"/>
  <c r="AN3317" i="20" s="1"/>
  <c r="Z3317" i="20"/>
  <c r="AJ3317" i="20" s="1"/>
  <c r="X3317" i="20"/>
  <c r="AJ3319" i="20"/>
  <c r="AM3320" i="20"/>
  <c r="AC3321" i="20"/>
  <c r="AM3321" i="20" s="1"/>
  <c r="AA3321" i="20"/>
  <c r="AK3321" i="20" s="1"/>
  <c r="Y3321" i="20"/>
  <c r="AI3321" i="20" s="1"/>
  <c r="AD3321" i="20"/>
  <c r="AN3321" i="20" s="1"/>
  <c r="Z3321" i="20"/>
  <c r="AJ3321" i="20" s="1"/>
  <c r="X3321" i="20"/>
  <c r="AJ3323" i="20"/>
  <c r="AM3324" i="20"/>
  <c r="AC3325" i="20"/>
  <c r="AM3325" i="20" s="1"/>
  <c r="AA3325" i="20"/>
  <c r="AK3325" i="20" s="1"/>
  <c r="Y3325" i="20"/>
  <c r="AI3325" i="20" s="1"/>
  <c r="AD3325" i="20"/>
  <c r="AN3325" i="20" s="1"/>
  <c r="Z3325" i="20"/>
  <c r="AJ3325" i="20" s="1"/>
  <c r="X3325" i="20"/>
  <c r="AJ3327" i="20"/>
  <c r="AM3328" i="20"/>
  <c r="AC3329" i="20"/>
  <c r="AM3329" i="20" s="1"/>
  <c r="AA3329" i="20"/>
  <c r="AK3329" i="20" s="1"/>
  <c r="Y3329" i="20"/>
  <c r="AI3329" i="20" s="1"/>
  <c r="AD3329" i="20"/>
  <c r="AN3329" i="20" s="1"/>
  <c r="Z3329" i="20"/>
  <c r="AJ3329" i="20" s="1"/>
  <c r="X3329" i="20"/>
  <c r="AJ3331" i="20"/>
  <c r="AC3333" i="20"/>
  <c r="AM3333" i="20" s="1"/>
  <c r="AA3333" i="20"/>
  <c r="AK3333" i="20" s="1"/>
  <c r="Y3333" i="20"/>
  <c r="AI3333" i="20" s="1"/>
  <c r="AD3333" i="20"/>
  <c r="AN3333" i="20" s="1"/>
  <c r="Z3333" i="20"/>
  <c r="AJ3333" i="20" s="1"/>
  <c r="X3333" i="20"/>
  <c r="AJ3335" i="20"/>
  <c r="AM3336" i="20"/>
  <c r="AC3337" i="20"/>
  <c r="AM3337" i="20" s="1"/>
  <c r="AA3337" i="20"/>
  <c r="AK3337" i="20" s="1"/>
  <c r="Y3337" i="20"/>
  <c r="AI3337" i="20" s="1"/>
  <c r="AD3337" i="20"/>
  <c r="AN3337" i="20" s="1"/>
  <c r="Z3337" i="20"/>
  <c r="AJ3337" i="20" s="1"/>
  <c r="X3337" i="20"/>
  <c r="AJ3339" i="20"/>
  <c r="AM3340" i="20"/>
  <c r="AC3341" i="20"/>
  <c r="AM3341" i="20" s="1"/>
  <c r="AA3341" i="20"/>
  <c r="AK3341" i="20" s="1"/>
  <c r="Y3341" i="20"/>
  <c r="AI3341" i="20" s="1"/>
  <c r="AD3341" i="20"/>
  <c r="AN3341" i="20" s="1"/>
  <c r="Z3341" i="20"/>
  <c r="AJ3341" i="20" s="1"/>
  <c r="X3341" i="20"/>
  <c r="AJ3343" i="20"/>
  <c r="AM3344" i="20"/>
  <c r="AC3345" i="20"/>
  <c r="AM3345" i="20" s="1"/>
  <c r="AA3345" i="20"/>
  <c r="AK3345" i="20" s="1"/>
  <c r="Y3345" i="20"/>
  <c r="AI3345" i="20" s="1"/>
  <c r="AD3345" i="20"/>
  <c r="AN3345" i="20" s="1"/>
  <c r="Z3345" i="20"/>
  <c r="AJ3345" i="20" s="1"/>
  <c r="X3345" i="20"/>
  <c r="AJ3347" i="20"/>
  <c r="AM3348" i="20"/>
  <c r="AC3349" i="20"/>
  <c r="AM3349" i="20" s="1"/>
  <c r="AA3349" i="20"/>
  <c r="AK3349" i="20" s="1"/>
  <c r="Y3349" i="20"/>
  <c r="AI3349" i="20" s="1"/>
  <c r="AD3349" i="20"/>
  <c r="AN3349" i="20" s="1"/>
  <c r="Z3349" i="20"/>
  <c r="AJ3349" i="20" s="1"/>
  <c r="X3349" i="20"/>
  <c r="AJ3351" i="20"/>
  <c r="AM3352" i="20"/>
  <c r="AC3353" i="20"/>
  <c r="AM3353" i="20" s="1"/>
  <c r="AA3353" i="20"/>
  <c r="AK3353" i="20" s="1"/>
  <c r="Y3353" i="20"/>
  <c r="AI3353" i="20" s="1"/>
  <c r="AD3353" i="20"/>
  <c r="AN3353" i="20" s="1"/>
  <c r="Z3353" i="20"/>
  <c r="AJ3353" i="20" s="1"/>
  <c r="X3353" i="20"/>
  <c r="AJ3355" i="20"/>
  <c r="AM3356" i="20"/>
  <c r="AC3357" i="20"/>
  <c r="AM3357" i="20" s="1"/>
  <c r="AA3357" i="20"/>
  <c r="AK3357" i="20" s="1"/>
  <c r="Y3357" i="20"/>
  <c r="AI3357" i="20" s="1"/>
  <c r="AD3357" i="20"/>
  <c r="AN3357" i="20" s="1"/>
  <c r="Z3357" i="20"/>
  <c r="AJ3357" i="20" s="1"/>
  <c r="X3357" i="20"/>
  <c r="AJ3359" i="20"/>
  <c r="AM3360" i="20"/>
  <c r="AC3361" i="20"/>
  <c r="AM3361" i="20" s="1"/>
  <c r="AA3361" i="20"/>
  <c r="AK3361" i="20" s="1"/>
  <c r="Y3361" i="20"/>
  <c r="AI3361" i="20" s="1"/>
  <c r="AD3361" i="20"/>
  <c r="AN3361" i="20" s="1"/>
  <c r="Z3361" i="20"/>
  <c r="AJ3361" i="20" s="1"/>
  <c r="X3361" i="20"/>
  <c r="AJ3363" i="20"/>
  <c r="AC3365" i="20"/>
  <c r="AM3365" i="20" s="1"/>
  <c r="AA3365" i="20"/>
  <c r="AK3365" i="20" s="1"/>
  <c r="Y3365" i="20"/>
  <c r="AI3365" i="20" s="1"/>
  <c r="AD3365" i="20"/>
  <c r="AN3365" i="20" s="1"/>
  <c r="Z3365" i="20"/>
  <c r="AJ3365" i="20" s="1"/>
  <c r="X3365" i="20"/>
  <c r="AJ3367" i="20"/>
  <c r="AM3368" i="20"/>
  <c r="AC3369" i="20"/>
  <c r="AM3369" i="20" s="1"/>
  <c r="AA3369" i="20"/>
  <c r="AK3369" i="20" s="1"/>
  <c r="Y3369" i="20"/>
  <c r="AI3369" i="20" s="1"/>
  <c r="AD3369" i="20"/>
  <c r="AN3369" i="20" s="1"/>
  <c r="Z3369" i="20"/>
  <c r="AJ3369" i="20" s="1"/>
  <c r="X3369" i="20"/>
  <c r="AJ3371" i="20"/>
  <c r="AM3372" i="20"/>
  <c r="AC3373" i="20"/>
  <c r="AM3373" i="20" s="1"/>
  <c r="AA3373" i="20"/>
  <c r="AK3373" i="20" s="1"/>
  <c r="Y3373" i="20"/>
  <c r="AI3373" i="20" s="1"/>
  <c r="AD3373" i="20"/>
  <c r="AN3373" i="20" s="1"/>
  <c r="Z3373" i="20"/>
  <c r="AJ3373" i="20" s="1"/>
  <c r="X3373" i="20"/>
  <c r="AJ3375" i="20"/>
  <c r="AM3376" i="20"/>
  <c r="AC3377" i="20"/>
  <c r="AM3377" i="20" s="1"/>
  <c r="AA3377" i="20"/>
  <c r="AK3377" i="20" s="1"/>
  <c r="Y3377" i="20"/>
  <c r="AI3377" i="20" s="1"/>
  <c r="AD3377" i="20"/>
  <c r="AN3377" i="20" s="1"/>
  <c r="Z3377" i="20"/>
  <c r="AJ3377" i="20" s="1"/>
  <c r="X3377" i="20"/>
  <c r="AJ3379" i="20"/>
  <c r="AM3380" i="20"/>
  <c r="AC3381" i="20"/>
  <c r="AM3381" i="20" s="1"/>
  <c r="AA3381" i="20"/>
  <c r="AK3381" i="20" s="1"/>
  <c r="Y3381" i="20"/>
  <c r="AI3381" i="20" s="1"/>
  <c r="AD3381" i="20"/>
  <c r="AN3381" i="20" s="1"/>
  <c r="Z3381" i="20"/>
  <c r="AJ3381" i="20" s="1"/>
  <c r="X3381" i="20"/>
  <c r="AJ3383" i="20"/>
  <c r="AM3384" i="20"/>
  <c r="AC3385" i="20"/>
  <c r="AM3385" i="20" s="1"/>
  <c r="AA3385" i="20"/>
  <c r="AK3385" i="20" s="1"/>
  <c r="Y3385" i="20"/>
  <c r="AI3385" i="20" s="1"/>
  <c r="AD3385" i="20"/>
  <c r="AN3385" i="20" s="1"/>
  <c r="Z3385" i="20"/>
  <c r="AJ3385" i="20" s="1"/>
  <c r="X3385" i="20"/>
  <c r="AJ3387" i="20"/>
  <c r="AM3388" i="20"/>
  <c r="AC3389" i="20"/>
  <c r="AM3389" i="20" s="1"/>
  <c r="AA3389" i="20"/>
  <c r="AK3389" i="20" s="1"/>
  <c r="Y3389" i="20"/>
  <c r="AI3389" i="20" s="1"/>
  <c r="AD3389" i="20"/>
  <c r="AN3389" i="20" s="1"/>
  <c r="Z3389" i="20"/>
  <c r="AJ3389" i="20" s="1"/>
  <c r="X3389" i="20"/>
  <c r="AJ3391" i="20"/>
  <c r="AM3392" i="20"/>
  <c r="AC3393" i="20"/>
  <c r="AM3393" i="20" s="1"/>
  <c r="AA3393" i="20"/>
  <c r="AK3393" i="20" s="1"/>
  <c r="Y3393" i="20"/>
  <c r="AI3393" i="20" s="1"/>
  <c r="AD3393" i="20"/>
  <c r="AN3393" i="20" s="1"/>
  <c r="Z3393" i="20"/>
  <c r="AJ3393" i="20" s="1"/>
  <c r="X3393" i="20"/>
  <c r="AJ3395" i="20"/>
  <c r="AC3397" i="20"/>
  <c r="AM3397" i="20" s="1"/>
  <c r="AA3397" i="20"/>
  <c r="AK3397" i="20" s="1"/>
  <c r="Y3397" i="20"/>
  <c r="AI3397" i="20" s="1"/>
  <c r="AD3397" i="20"/>
  <c r="AN3397" i="20" s="1"/>
  <c r="Z3397" i="20"/>
  <c r="AJ3397" i="20" s="1"/>
  <c r="X3397" i="20"/>
  <c r="AJ3399" i="20"/>
  <c r="AM3400" i="20"/>
  <c r="AC3401" i="20"/>
  <c r="AM3401" i="20" s="1"/>
  <c r="AA3401" i="20"/>
  <c r="AK3401" i="20" s="1"/>
  <c r="Y3401" i="20"/>
  <c r="AI3401" i="20" s="1"/>
  <c r="AD3401" i="20"/>
  <c r="AN3401" i="20" s="1"/>
  <c r="Z3401" i="20"/>
  <c r="AJ3401" i="20" s="1"/>
  <c r="X3401" i="20"/>
  <c r="AJ3403" i="20"/>
  <c r="AM3404" i="20"/>
  <c r="AC3405" i="20"/>
  <c r="AM3405" i="20" s="1"/>
  <c r="AA3405" i="20"/>
  <c r="AK3405" i="20" s="1"/>
  <c r="Y3405" i="20"/>
  <c r="AI3405" i="20" s="1"/>
  <c r="AD3405" i="20"/>
  <c r="AN3405" i="20" s="1"/>
  <c r="Z3405" i="20"/>
  <c r="AJ3405" i="20" s="1"/>
  <c r="X3405" i="20"/>
  <c r="AJ3407" i="20"/>
  <c r="AM3408" i="20"/>
  <c r="AC3409" i="20"/>
  <c r="AM3409" i="20" s="1"/>
  <c r="AA3409" i="20"/>
  <c r="AK3409" i="20" s="1"/>
  <c r="Y3409" i="20"/>
  <c r="AI3409" i="20" s="1"/>
  <c r="AD3409" i="20"/>
  <c r="AN3409" i="20" s="1"/>
  <c r="Z3409" i="20"/>
  <c r="AJ3409" i="20" s="1"/>
  <c r="X3409" i="20"/>
  <c r="AJ3411" i="20"/>
  <c r="AM3412" i="20"/>
  <c r="AC3413" i="20"/>
  <c r="AM3413" i="20" s="1"/>
  <c r="AA3413" i="20"/>
  <c r="AK3413" i="20" s="1"/>
  <c r="Y3413" i="20"/>
  <c r="AI3413" i="20" s="1"/>
  <c r="AD3413" i="20"/>
  <c r="AN3413" i="20" s="1"/>
  <c r="Z3413" i="20"/>
  <c r="AJ3413" i="20" s="1"/>
  <c r="X3413" i="20"/>
  <c r="AJ3415" i="20"/>
  <c r="AM3416" i="20"/>
  <c r="AC3417" i="20"/>
  <c r="AM3417" i="20" s="1"/>
  <c r="AA3417" i="20"/>
  <c r="AK3417" i="20" s="1"/>
  <c r="Y3417" i="20"/>
  <c r="AI3417" i="20" s="1"/>
  <c r="AD3417" i="20"/>
  <c r="AN3417" i="20" s="1"/>
  <c r="Z3417" i="20"/>
  <c r="AJ3417" i="20" s="1"/>
  <c r="X3417" i="20"/>
  <c r="AJ3419" i="20"/>
  <c r="AM3420" i="20"/>
  <c r="AC3421" i="20"/>
  <c r="AM3421" i="20" s="1"/>
  <c r="AA3421" i="20"/>
  <c r="AK3421" i="20" s="1"/>
  <c r="Y3421" i="20"/>
  <c r="AI3421" i="20" s="1"/>
  <c r="AD3421" i="20"/>
  <c r="AN3421" i="20" s="1"/>
  <c r="Z3421" i="20"/>
  <c r="AJ3421" i="20" s="1"/>
  <c r="X3421" i="20"/>
  <c r="AJ3423" i="20"/>
  <c r="AM3424" i="20"/>
  <c r="AC3425" i="20"/>
  <c r="AM3425" i="20" s="1"/>
  <c r="AA3425" i="20"/>
  <c r="AK3425" i="20" s="1"/>
  <c r="Y3425" i="20"/>
  <c r="AI3425" i="20" s="1"/>
  <c r="AD3425" i="20"/>
  <c r="AN3425" i="20" s="1"/>
  <c r="Z3425" i="20"/>
  <c r="AJ3425" i="20" s="1"/>
  <c r="X3425" i="20"/>
  <c r="AJ3427" i="20"/>
  <c r="AM3428" i="20"/>
  <c r="AC3429" i="20"/>
  <c r="AM3429" i="20" s="1"/>
  <c r="AA3429" i="20"/>
  <c r="AK3429" i="20" s="1"/>
  <c r="Y3429" i="20"/>
  <c r="AI3429" i="20" s="1"/>
  <c r="AD3429" i="20"/>
  <c r="AN3429" i="20" s="1"/>
  <c r="Z3429" i="20"/>
  <c r="AJ3429" i="20" s="1"/>
  <c r="X3429" i="20"/>
  <c r="AJ3431" i="20"/>
  <c r="AM3432" i="20"/>
  <c r="AC3433" i="20"/>
  <c r="AM3433" i="20" s="1"/>
  <c r="AA3433" i="20"/>
  <c r="AK3433" i="20" s="1"/>
  <c r="Y3433" i="20"/>
  <c r="AI3433" i="20" s="1"/>
  <c r="AD3433" i="20"/>
  <c r="AN3433" i="20" s="1"/>
  <c r="Z3433" i="20"/>
  <c r="AJ3433" i="20" s="1"/>
  <c r="X3433" i="20"/>
  <c r="AJ3435" i="20"/>
  <c r="AM3436" i="20"/>
  <c r="AC3437" i="20"/>
  <c r="AM3437" i="20" s="1"/>
  <c r="AA3437" i="20"/>
  <c r="AK3437" i="20" s="1"/>
  <c r="Y3437" i="20"/>
  <c r="AI3437" i="20" s="1"/>
  <c r="AD3437" i="20"/>
  <c r="AN3437" i="20" s="1"/>
  <c r="Z3437" i="20"/>
  <c r="AJ3437" i="20" s="1"/>
  <c r="X3437" i="20"/>
  <c r="AJ3439" i="20"/>
  <c r="AM3440" i="20"/>
  <c r="AC3441" i="20"/>
  <c r="AM3441" i="20" s="1"/>
  <c r="AA3441" i="20"/>
  <c r="AK3441" i="20" s="1"/>
  <c r="Y3441" i="20"/>
  <c r="AI3441" i="20" s="1"/>
  <c r="AD3441" i="20"/>
  <c r="AN3441" i="20" s="1"/>
  <c r="Z3441" i="20"/>
  <c r="AJ3441" i="20" s="1"/>
  <c r="X3441" i="20"/>
  <c r="AJ3443" i="20"/>
  <c r="AM3444" i="20"/>
  <c r="AC3445" i="20"/>
  <c r="AM3445" i="20" s="1"/>
  <c r="AA3445" i="20"/>
  <c r="AK3445" i="20" s="1"/>
  <c r="Y3445" i="20"/>
  <c r="AI3445" i="20" s="1"/>
  <c r="AD3445" i="20"/>
  <c r="AN3445" i="20" s="1"/>
  <c r="Z3445" i="20"/>
  <c r="AJ3445" i="20" s="1"/>
  <c r="X3445" i="20"/>
  <c r="AJ3447" i="20"/>
  <c r="AM3448" i="20"/>
  <c r="AC3449" i="20"/>
  <c r="AM3449" i="20" s="1"/>
  <c r="AA3449" i="20"/>
  <c r="AK3449" i="20" s="1"/>
  <c r="Y3449" i="20"/>
  <c r="AI3449" i="20" s="1"/>
  <c r="AD3449" i="20"/>
  <c r="AN3449" i="20" s="1"/>
  <c r="Z3449" i="20"/>
  <c r="AJ3449" i="20" s="1"/>
  <c r="X3449" i="20"/>
  <c r="AJ3451" i="20"/>
  <c r="AM3452" i="20"/>
  <c r="AC3453" i="20"/>
  <c r="AM3453" i="20" s="1"/>
  <c r="AA3453" i="20"/>
  <c r="AK3453" i="20" s="1"/>
  <c r="Y3453" i="20"/>
  <c r="AI3453" i="20" s="1"/>
  <c r="AD3453" i="20"/>
  <c r="AN3453" i="20" s="1"/>
  <c r="Z3453" i="20"/>
  <c r="AJ3453" i="20" s="1"/>
  <c r="X3453" i="20"/>
  <c r="AJ3455" i="20"/>
  <c r="AM3456" i="20"/>
  <c r="AC3457" i="20"/>
  <c r="AM3457" i="20" s="1"/>
  <c r="AA3457" i="20"/>
  <c r="AK3457" i="20" s="1"/>
  <c r="Y3457" i="20"/>
  <c r="AI3457" i="20" s="1"/>
  <c r="AD3457" i="20"/>
  <c r="AN3457" i="20" s="1"/>
  <c r="Z3457" i="20"/>
  <c r="AJ3457" i="20" s="1"/>
  <c r="X3457" i="20"/>
  <c r="AJ3459" i="20"/>
  <c r="AC3461" i="20"/>
  <c r="AM3461" i="20" s="1"/>
  <c r="AA3461" i="20"/>
  <c r="AK3461" i="20" s="1"/>
  <c r="Y3461" i="20"/>
  <c r="AI3461" i="20" s="1"/>
  <c r="AD3461" i="20"/>
  <c r="AN3461" i="20" s="1"/>
  <c r="Z3461" i="20"/>
  <c r="AJ3461" i="20" s="1"/>
  <c r="X3461" i="20"/>
  <c r="AJ3463" i="20"/>
  <c r="AM3464" i="20"/>
  <c r="AC3465" i="20"/>
  <c r="AM3465" i="20" s="1"/>
  <c r="AA3465" i="20"/>
  <c r="AK3465" i="20" s="1"/>
  <c r="Y3465" i="20"/>
  <c r="AI3465" i="20" s="1"/>
  <c r="AD3465" i="20"/>
  <c r="AN3465" i="20" s="1"/>
  <c r="Z3465" i="20"/>
  <c r="AJ3465" i="20" s="1"/>
  <c r="X3465" i="20"/>
  <c r="AJ3467" i="20"/>
  <c r="AM3468" i="20"/>
  <c r="AC3469" i="20"/>
  <c r="AM3469" i="20" s="1"/>
  <c r="AA3469" i="20"/>
  <c r="AK3469" i="20" s="1"/>
  <c r="Y3469" i="20"/>
  <c r="AI3469" i="20" s="1"/>
  <c r="AD3469" i="20"/>
  <c r="AN3469" i="20" s="1"/>
  <c r="Z3469" i="20"/>
  <c r="AJ3469" i="20" s="1"/>
  <c r="X3469" i="20"/>
  <c r="X2667" i="20"/>
  <c r="Z2667" i="20"/>
  <c r="AJ2667" i="20" s="1"/>
  <c r="AB2667" i="20"/>
  <c r="AL2667" i="20" s="1"/>
  <c r="X2669" i="20"/>
  <c r="Z2669" i="20"/>
  <c r="AJ2669" i="20" s="1"/>
  <c r="AB2669" i="20"/>
  <c r="AL2669" i="20" s="1"/>
  <c r="X2671" i="20"/>
  <c r="Z2671" i="20"/>
  <c r="AJ2671" i="20" s="1"/>
  <c r="AB2671" i="20"/>
  <c r="AL2671" i="20" s="1"/>
  <c r="X2673" i="20"/>
  <c r="Z2673" i="20"/>
  <c r="AJ2673" i="20" s="1"/>
  <c r="AB2673" i="20"/>
  <c r="AL2673" i="20" s="1"/>
  <c r="X2675" i="20"/>
  <c r="Z2675" i="20"/>
  <c r="AJ2675" i="20" s="1"/>
  <c r="AB2675" i="20"/>
  <c r="AL2675" i="20" s="1"/>
  <c r="X2677" i="20"/>
  <c r="Z2677" i="20"/>
  <c r="AJ2677" i="20" s="1"/>
  <c r="AB2677" i="20"/>
  <c r="AL2677" i="20" s="1"/>
  <c r="X2679" i="20"/>
  <c r="Z2679" i="20"/>
  <c r="AJ2679" i="20" s="1"/>
  <c r="AB2679" i="20"/>
  <c r="AL2679" i="20" s="1"/>
  <c r="X2681" i="20"/>
  <c r="Z2681" i="20"/>
  <c r="AJ2681" i="20" s="1"/>
  <c r="AB2681" i="20"/>
  <c r="AL2681" i="20" s="1"/>
  <c r="X2683" i="20"/>
  <c r="Z2683" i="20"/>
  <c r="AJ2683" i="20" s="1"/>
  <c r="AB2683" i="20"/>
  <c r="AL2683" i="20" s="1"/>
  <c r="X2685" i="20"/>
  <c r="Z2685" i="20"/>
  <c r="AJ2685" i="20" s="1"/>
  <c r="AB2685" i="20"/>
  <c r="AL2685" i="20" s="1"/>
  <c r="X2687" i="20"/>
  <c r="Z2687" i="20"/>
  <c r="AJ2687" i="20" s="1"/>
  <c r="AB2687" i="20"/>
  <c r="AL2687" i="20" s="1"/>
  <c r="X2689" i="20"/>
  <c r="Z2689" i="20"/>
  <c r="AJ2689" i="20" s="1"/>
  <c r="AB2689" i="20"/>
  <c r="AL2689" i="20" s="1"/>
  <c r="X2691" i="20"/>
  <c r="Z2691" i="20"/>
  <c r="AJ2691" i="20" s="1"/>
  <c r="AB2691" i="20"/>
  <c r="AL2691" i="20" s="1"/>
  <c r="X2693" i="20"/>
  <c r="Z2693" i="20"/>
  <c r="AJ2693" i="20" s="1"/>
  <c r="AB2693" i="20"/>
  <c r="AL2693" i="20" s="1"/>
  <c r="X2695" i="20"/>
  <c r="Z2695" i="20"/>
  <c r="AJ2695" i="20" s="1"/>
  <c r="AB2695" i="20"/>
  <c r="AL2695" i="20" s="1"/>
  <c r="X2697" i="20"/>
  <c r="Z2697" i="20"/>
  <c r="AJ2697" i="20" s="1"/>
  <c r="AB2697" i="20"/>
  <c r="AL2697" i="20" s="1"/>
  <c r="X2699" i="20"/>
  <c r="Z2699" i="20"/>
  <c r="AJ2699" i="20" s="1"/>
  <c r="AB2699" i="20"/>
  <c r="AL2699" i="20" s="1"/>
  <c r="X2701" i="20"/>
  <c r="Z2701" i="20"/>
  <c r="AJ2701" i="20" s="1"/>
  <c r="AB2701" i="20"/>
  <c r="AL2701" i="20" s="1"/>
  <c r="X2703" i="20"/>
  <c r="Z2703" i="20"/>
  <c r="AJ2703" i="20" s="1"/>
  <c r="AB2703" i="20"/>
  <c r="AL2703" i="20" s="1"/>
  <c r="X2705" i="20"/>
  <c r="Z2705" i="20"/>
  <c r="AJ2705" i="20" s="1"/>
  <c r="AB2705" i="20"/>
  <c r="AL2705" i="20" s="1"/>
  <c r="X2707" i="20"/>
  <c r="Z2707" i="20"/>
  <c r="AJ2707" i="20" s="1"/>
  <c r="AB2707" i="20"/>
  <c r="AL2707" i="20" s="1"/>
  <c r="X2709" i="20"/>
  <c r="Z2709" i="20"/>
  <c r="AJ2709" i="20" s="1"/>
  <c r="AB2709" i="20"/>
  <c r="AL2709" i="20" s="1"/>
  <c r="X2711" i="20"/>
  <c r="Z2711" i="20"/>
  <c r="AJ2711" i="20" s="1"/>
  <c r="AB2711" i="20"/>
  <c r="AL2711" i="20" s="1"/>
  <c r="X2713" i="20"/>
  <c r="Z2713" i="20"/>
  <c r="AJ2713" i="20" s="1"/>
  <c r="AB2713" i="20"/>
  <c r="AL2713" i="20" s="1"/>
  <c r="X2715" i="20"/>
  <c r="Z2715" i="20"/>
  <c r="AJ2715" i="20" s="1"/>
  <c r="AB2715" i="20"/>
  <c r="AL2715" i="20" s="1"/>
  <c r="X2717" i="20"/>
  <c r="Z2717" i="20"/>
  <c r="AJ2717" i="20" s="1"/>
  <c r="AB2717" i="20"/>
  <c r="AL2717" i="20" s="1"/>
  <c r="X2719" i="20"/>
  <c r="Z2719" i="20"/>
  <c r="AJ2719" i="20" s="1"/>
  <c r="AB2719" i="20"/>
  <c r="AL2719" i="20" s="1"/>
  <c r="X2721" i="20"/>
  <c r="Z2721" i="20"/>
  <c r="AJ2721" i="20" s="1"/>
  <c r="AB2721" i="20"/>
  <c r="AL2721" i="20" s="1"/>
  <c r="X2723" i="20"/>
  <c r="Z2723" i="20"/>
  <c r="AJ2723" i="20" s="1"/>
  <c r="AB2723" i="20"/>
  <c r="AL2723" i="20" s="1"/>
  <c r="X2725" i="20"/>
  <c r="Z2725" i="20"/>
  <c r="AJ2725" i="20" s="1"/>
  <c r="AB2725" i="20"/>
  <c r="AL2725" i="20" s="1"/>
  <c r="X2727" i="20"/>
  <c r="Z2727" i="20"/>
  <c r="AJ2727" i="20" s="1"/>
  <c r="AB2727" i="20"/>
  <c r="AL2727" i="20" s="1"/>
  <c r="X2729" i="20"/>
  <c r="Z2729" i="20"/>
  <c r="AJ2729" i="20" s="1"/>
  <c r="AB2729" i="20"/>
  <c r="AL2729" i="20" s="1"/>
  <c r="X2731" i="20"/>
  <c r="Z2731" i="20"/>
  <c r="AJ2731" i="20" s="1"/>
  <c r="AB2731" i="20"/>
  <c r="AL2731" i="20" s="1"/>
  <c r="X2733" i="20"/>
  <c r="Z2733" i="20"/>
  <c r="AJ2733" i="20" s="1"/>
  <c r="AB2733" i="20"/>
  <c r="AL2733" i="20" s="1"/>
  <c r="X2735" i="20"/>
  <c r="Z2735" i="20"/>
  <c r="AJ2735" i="20" s="1"/>
  <c r="AB2735" i="20"/>
  <c r="AL2735" i="20" s="1"/>
  <c r="X2737" i="20"/>
  <c r="Z2737" i="20"/>
  <c r="AJ2737" i="20" s="1"/>
  <c r="AB2737" i="20"/>
  <c r="AL2737" i="20" s="1"/>
  <c r="X2739" i="20"/>
  <c r="Z2739" i="20"/>
  <c r="AJ2739" i="20" s="1"/>
  <c r="AB2739" i="20"/>
  <c r="AL2739" i="20" s="1"/>
  <c r="X2741" i="20"/>
  <c r="Z2741" i="20"/>
  <c r="AJ2741" i="20" s="1"/>
  <c r="AB2741" i="20"/>
  <c r="AL2741" i="20" s="1"/>
  <c r="X2743" i="20"/>
  <c r="Z2743" i="20"/>
  <c r="AJ2743" i="20" s="1"/>
  <c r="AB2743" i="20"/>
  <c r="AL2743" i="20" s="1"/>
  <c r="X2745" i="20"/>
  <c r="Z2745" i="20"/>
  <c r="AJ2745" i="20" s="1"/>
  <c r="AB2745" i="20"/>
  <c r="AL2745" i="20" s="1"/>
  <c r="X2747" i="20"/>
  <c r="Z2747" i="20"/>
  <c r="AJ2747" i="20" s="1"/>
  <c r="AB2747" i="20"/>
  <c r="AL2747" i="20" s="1"/>
  <c r="X2749" i="20"/>
  <c r="Z2749" i="20"/>
  <c r="AJ2749" i="20" s="1"/>
  <c r="AB2749" i="20"/>
  <c r="AL2749" i="20" s="1"/>
  <c r="X2751" i="20"/>
  <c r="Z2751" i="20"/>
  <c r="AJ2751" i="20" s="1"/>
  <c r="AB2751" i="20"/>
  <c r="AL2751" i="20" s="1"/>
  <c r="X2753" i="20"/>
  <c r="Z2753" i="20"/>
  <c r="AJ2753" i="20" s="1"/>
  <c r="AB2753" i="20"/>
  <c r="AL2753" i="20" s="1"/>
  <c r="X2755" i="20"/>
  <c r="Z2755" i="20"/>
  <c r="AJ2755" i="20" s="1"/>
  <c r="AB2755" i="20"/>
  <c r="AL2755" i="20" s="1"/>
  <c r="X2757" i="20"/>
  <c r="Z2757" i="20"/>
  <c r="AJ2757" i="20" s="1"/>
  <c r="AB2757" i="20"/>
  <c r="AL2757" i="20" s="1"/>
  <c r="X2759" i="20"/>
  <c r="Z2759" i="20"/>
  <c r="AJ2759" i="20" s="1"/>
  <c r="AB2759" i="20"/>
  <c r="AL2759" i="20" s="1"/>
  <c r="X2761" i="20"/>
  <c r="Z2761" i="20"/>
  <c r="AJ2761" i="20" s="1"/>
  <c r="AB2761" i="20"/>
  <c r="AL2761" i="20" s="1"/>
  <c r="X2763" i="20"/>
  <c r="Z2763" i="20"/>
  <c r="AJ2763" i="20" s="1"/>
  <c r="AB2763" i="20"/>
  <c r="AL2763" i="20" s="1"/>
  <c r="X2765" i="20"/>
  <c r="Z2765" i="20"/>
  <c r="AJ2765" i="20" s="1"/>
  <c r="AB2765" i="20"/>
  <c r="AL2765" i="20" s="1"/>
  <c r="X2767" i="20"/>
  <c r="Z2767" i="20"/>
  <c r="AJ2767" i="20" s="1"/>
  <c r="AB2767" i="20"/>
  <c r="AL2767" i="20" s="1"/>
  <c r="X2769" i="20"/>
  <c r="Z2769" i="20"/>
  <c r="AJ2769" i="20" s="1"/>
  <c r="AB2769" i="20"/>
  <c r="AL2769" i="20" s="1"/>
  <c r="X2771" i="20"/>
  <c r="Z2771" i="20"/>
  <c r="AJ2771" i="20" s="1"/>
  <c r="AB2771" i="20"/>
  <c r="AL2771" i="20" s="1"/>
  <c r="X2773" i="20"/>
  <c r="Z2773" i="20"/>
  <c r="AJ2773" i="20" s="1"/>
  <c r="AB2773" i="20"/>
  <c r="AL2773" i="20" s="1"/>
  <c r="X2775" i="20"/>
  <c r="Z2775" i="20"/>
  <c r="AJ2775" i="20" s="1"/>
  <c r="AB2775" i="20"/>
  <c r="AL2775" i="20" s="1"/>
  <c r="X2777" i="20"/>
  <c r="Z2777" i="20"/>
  <c r="AJ2777" i="20" s="1"/>
  <c r="AB2777" i="20"/>
  <c r="AL2777" i="20" s="1"/>
  <c r="X2779" i="20"/>
  <c r="Z2779" i="20"/>
  <c r="AJ2779" i="20" s="1"/>
  <c r="AB2779" i="20"/>
  <c r="AL2779" i="20" s="1"/>
  <c r="X2781" i="20"/>
  <c r="Z2781" i="20"/>
  <c r="AJ2781" i="20" s="1"/>
  <c r="AB2781" i="20"/>
  <c r="AL2781" i="20" s="1"/>
  <c r="X2783" i="20"/>
  <c r="Z2783" i="20"/>
  <c r="AJ2783" i="20" s="1"/>
  <c r="AB2783" i="20"/>
  <c r="AL2783" i="20" s="1"/>
  <c r="X2785" i="20"/>
  <c r="Z2785" i="20"/>
  <c r="AJ2785" i="20" s="1"/>
  <c r="AB2785" i="20"/>
  <c r="AL2785" i="20" s="1"/>
  <c r="X2787" i="20"/>
  <c r="Z2787" i="20"/>
  <c r="AJ2787" i="20" s="1"/>
  <c r="AB2787" i="20"/>
  <c r="AL2787" i="20" s="1"/>
  <c r="X2789" i="20"/>
  <c r="Z2789" i="20"/>
  <c r="AJ2789" i="20" s="1"/>
  <c r="AB2789" i="20"/>
  <c r="AL2789" i="20" s="1"/>
  <c r="X2791" i="20"/>
  <c r="Z2791" i="20"/>
  <c r="AJ2791" i="20" s="1"/>
  <c r="AB2791" i="20"/>
  <c r="AL2791" i="20" s="1"/>
  <c r="X2793" i="20"/>
  <c r="Z2793" i="20"/>
  <c r="AJ2793" i="20" s="1"/>
  <c r="AB2793" i="20"/>
  <c r="AL2793" i="20" s="1"/>
  <c r="X2795" i="20"/>
  <c r="Z2795" i="20"/>
  <c r="AJ2795" i="20" s="1"/>
  <c r="AB2795" i="20"/>
  <c r="AL2795" i="20" s="1"/>
  <c r="X2797" i="20"/>
  <c r="Z2797" i="20"/>
  <c r="AJ2797" i="20" s="1"/>
  <c r="AB2797" i="20"/>
  <c r="AL2797" i="20" s="1"/>
  <c r="X2799" i="20"/>
  <c r="Z2799" i="20"/>
  <c r="AJ2799" i="20" s="1"/>
  <c r="AB2799" i="20"/>
  <c r="AL2799" i="20" s="1"/>
  <c r="X2801" i="20"/>
  <c r="Z2801" i="20"/>
  <c r="AJ2801" i="20" s="1"/>
  <c r="AB2801" i="20"/>
  <c r="AL2801" i="20" s="1"/>
  <c r="X2803" i="20"/>
  <c r="Z2803" i="20"/>
  <c r="AJ2803" i="20" s="1"/>
  <c r="AB2803" i="20"/>
  <c r="AL2803" i="20" s="1"/>
  <c r="X2805" i="20"/>
  <c r="Z2805" i="20"/>
  <c r="AJ2805" i="20" s="1"/>
  <c r="AB2805" i="20"/>
  <c r="AL2805" i="20" s="1"/>
  <c r="X2807" i="20"/>
  <c r="Z2807" i="20"/>
  <c r="AJ2807" i="20" s="1"/>
  <c r="AB2807" i="20"/>
  <c r="AL2807" i="20" s="1"/>
  <c r="X2809" i="20"/>
  <c r="Z2809" i="20"/>
  <c r="AJ2809" i="20" s="1"/>
  <c r="AB2809" i="20"/>
  <c r="AL2809" i="20" s="1"/>
  <c r="X2811" i="20"/>
  <c r="Z2811" i="20"/>
  <c r="AJ2811" i="20" s="1"/>
  <c r="AB2811" i="20"/>
  <c r="AL2811" i="20" s="1"/>
  <c r="X2813" i="20"/>
  <c r="Z2813" i="20"/>
  <c r="AJ2813" i="20" s="1"/>
  <c r="AB2813" i="20"/>
  <c r="AL2813" i="20" s="1"/>
  <c r="X2815" i="20"/>
  <c r="Z2815" i="20"/>
  <c r="AJ2815" i="20" s="1"/>
  <c r="AB2815" i="20"/>
  <c r="AL2815" i="20" s="1"/>
  <c r="X2817" i="20"/>
  <c r="Z2817" i="20"/>
  <c r="AJ2817" i="20" s="1"/>
  <c r="AB2817" i="20"/>
  <c r="AL2817" i="20" s="1"/>
  <c r="X2819" i="20"/>
  <c r="Z2819" i="20"/>
  <c r="AJ2819" i="20" s="1"/>
  <c r="AB2819" i="20"/>
  <c r="AL2819" i="20" s="1"/>
  <c r="X2821" i="20"/>
  <c r="Z2821" i="20"/>
  <c r="AJ2821" i="20" s="1"/>
  <c r="AB2821" i="20"/>
  <c r="AL2821" i="20" s="1"/>
  <c r="X2823" i="20"/>
  <c r="Z2823" i="20"/>
  <c r="AJ2823" i="20" s="1"/>
  <c r="AB2823" i="20"/>
  <c r="AL2823" i="20" s="1"/>
  <c r="X2825" i="20"/>
  <c r="Z2825" i="20"/>
  <c r="AJ2825" i="20" s="1"/>
  <c r="AB2825" i="20"/>
  <c r="AL2825" i="20" s="1"/>
  <c r="X2827" i="20"/>
  <c r="Z2827" i="20"/>
  <c r="AJ2827" i="20" s="1"/>
  <c r="AB2827" i="20"/>
  <c r="AL2827" i="20" s="1"/>
  <c r="X2829" i="20"/>
  <c r="Z2829" i="20"/>
  <c r="AJ2829" i="20" s="1"/>
  <c r="AB2829" i="20"/>
  <c r="AL2829" i="20" s="1"/>
  <c r="X2831" i="20"/>
  <c r="Z2831" i="20"/>
  <c r="AJ2831" i="20" s="1"/>
  <c r="AB2831" i="20"/>
  <c r="AL2831" i="20" s="1"/>
  <c r="X2833" i="20"/>
  <c r="Z2833" i="20"/>
  <c r="AJ2833" i="20" s="1"/>
  <c r="AB2833" i="20"/>
  <c r="AL2833" i="20" s="1"/>
  <c r="X2835" i="20"/>
  <c r="Z2835" i="20"/>
  <c r="AJ2835" i="20" s="1"/>
  <c r="AB2835" i="20"/>
  <c r="AL2835" i="20" s="1"/>
  <c r="X2837" i="20"/>
  <c r="Z2837" i="20"/>
  <c r="AJ2837" i="20" s="1"/>
  <c r="AB2837" i="20"/>
  <c r="AL2837" i="20" s="1"/>
  <c r="X2839" i="20"/>
  <c r="Z2839" i="20"/>
  <c r="AJ2839" i="20" s="1"/>
  <c r="AB2839" i="20"/>
  <c r="AL2839" i="20" s="1"/>
  <c r="X2841" i="20"/>
  <c r="Z2841" i="20"/>
  <c r="AJ2841" i="20" s="1"/>
  <c r="AB2841" i="20"/>
  <c r="AL2841" i="20" s="1"/>
  <c r="X2843" i="20"/>
  <c r="Z2843" i="20"/>
  <c r="AJ2843" i="20" s="1"/>
  <c r="AB2843" i="20"/>
  <c r="AL2843" i="20" s="1"/>
  <c r="X2845" i="20"/>
  <c r="Z2845" i="20"/>
  <c r="AJ2845" i="20" s="1"/>
  <c r="AB2845" i="20"/>
  <c r="AL2845" i="20" s="1"/>
  <c r="X2847" i="20"/>
  <c r="Z2847" i="20"/>
  <c r="AJ2847" i="20" s="1"/>
  <c r="AB2847" i="20"/>
  <c r="AL2847" i="20" s="1"/>
  <c r="X2849" i="20"/>
  <c r="Z2849" i="20"/>
  <c r="AJ2849" i="20" s="1"/>
  <c r="AB2849" i="20"/>
  <c r="AL2849" i="20" s="1"/>
  <c r="X2851" i="20"/>
  <c r="Z2851" i="20"/>
  <c r="AJ2851" i="20" s="1"/>
  <c r="AB2851" i="20"/>
  <c r="AL2851" i="20" s="1"/>
  <c r="X2853" i="20"/>
  <c r="Z2853" i="20"/>
  <c r="AJ2853" i="20" s="1"/>
  <c r="AB2853" i="20"/>
  <c r="AL2853" i="20" s="1"/>
  <c r="X2855" i="20"/>
  <c r="Z2855" i="20"/>
  <c r="AJ2855" i="20" s="1"/>
  <c r="AB2855" i="20"/>
  <c r="AL2855" i="20" s="1"/>
  <c r="X2857" i="20"/>
  <c r="Z2857" i="20"/>
  <c r="AJ2857" i="20" s="1"/>
  <c r="AB2857" i="20"/>
  <c r="AL2857" i="20" s="1"/>
  <c r="X2859" i="20"/>
  <c r="Z2859" i="20"/>
  <c r="AJ2859" i="20" s="1"/>
  <c r="AB2859" i="20"/>
  <c r="AL2859" i="20" s="1"/>
  <c r="X2861" i="20"/>
  <c r="Z2861" i="20"/>
  <c r="AJ2861" i="20" s="1"/>
  <c r="AB2861" i="20"/>
  <c r="AL2861" i="20" s="1"/>
  <c r="X2863" i="20"/>
  <c r="Z2863" i="20"/>
  <c r="AJ2863" i="20" s="1"/>
  <c r="AB2863" i="20"/>
  <c r="AL2863" i="20" s="1"/>
  <c r="X2865" i="20"/>
  <c r="Z2865" i="20"/>
  <c r="AJ2865" i="20" s="1"/>
  <c r="AB2865" i="20"/>
  <c r="AL2865" i="20" s="1"/>
  <c r="X2867" i="20"/>
  <c r="Z2867" i="20"/>
  <c r="AJ2867" i="20" s="1"/>
  <c r="AB2867" i="20"/>
  <c r="AL2867" i="20" s="1"/>
  <c r="X2869" i="20"/>
  <c r="Z2869" i="20"/>
  <c r="AJ2869" i="20" s="1"/>
  <c r="AB2869" i="20"/>
  <c r="AL2869" i="20" s="1"/>
  <c r="X2871" i="20"/>
  <c r="Z2871" i="20"/>
  <c r="AJ2871" i="20" s="1"/>
  <c r="AB2871" i="20"/>
  <c r="AL2871" i="20" s="1"/>
  <c r="X2873" i="20"/>
  <c r="Z2873" i="20"/>
  <c r="AJ2873" i="20" s="1"/>
  <c r="AB2873" i="20"/>
  <c r="AL2873" i="20" s="1"/>
  <c r="X2875" i="20"/>
  <c r="Z2875" i="20"/>
  <c r="AJ2875" i="20" s="1"/>
  <c r="AB2875" i="20"/>
  <c r="AL2875" i="20" s="1"/>
  <c r="X2877" i="20"/>
  <c r="Z2877" i="20"/>
  <c r="AJ2877" i="20" s="1"/>
  <c r="AB2877" i="20"/>
  <c r="AL2877" i="20" s="1"/>
  <c r="X2879" i="20"/>
  <c r="Z2879" i="20"/>
  <c r="AJ2879" i="20" s="1"/>
  <c r="AB2879" i="20"/>
  <c r="AL2879" i="20" s="1"/>
  <c r="X2881" i="20"/>
  <c r="Z2881" i="20"/>
  <c r="AJ2881" i="20" s="1"/>
  <c r="AB2881" i="20"/>
  <c r="AL2881" i="20" s="1"/>
  <c r="X2883" i="20"/>
  <c r="Z2883" i="20"/>
  <c r="AJ2883" i="20" s="1"/>
  <c r="AB2883" i="20"/>
  <c r="AL2883" i="20" s="1"/>
  <c r="X2885" i="20"/>
  <c r="Z2885" i="20"/>
  <c r="AJ2885" i="20" s="1"/>
  <c r="AB2885" i="20"/>
  <c r="AL2885" i="20" s="1"/>
  <c r="X2887" i="20"/>
  <c r="Z2887" i="20"/>
  <c r="AJ2887" i="20" s="1"/>
  <c r="AB2887" i="20"/>
  <c r="AL2887" i="20" s="1"/>
  <c r="X2889" i="20"/>
  <c r="Z2889" i="20"/>
  <c r="AJ2889" i="20" s="1"/>
  <c r="AB2889" i="20"/>
  <c r="AL2889" i="20" s="1"/>
  <c r="X2891" i="20"/>
  <c r="Z2891" i="20"/>
  <c r="AJ2891" i="20" s="1"/>
  <c r="AB2891" i="20"/>
  <c r="AL2891" i="20" s="1"/>
  <c r="X2893" i="20"/>
  <c r="Z2893" i="20"/>
  <c r="AJ2893" i="20" s="1"/>
  <c r="AB2893" i="20"/>
  <c r="AL2893" i="20" s="1"/>
  <c r="X2895" i="20"/>
  <c r="Z2895" i="20"/>
  <c r="AJ2895" i="20" s="1"/>
  <c r="AB2895" i="20"/>
  <c r="AL2895" i="20" s="1"/>
  <c r="X2897" i="20"/>
  <c r="Z2897" i="20"/>
  <c r="AJ2897" i="20" s="1"/>
  <c r="AB2897" i="20"/>
  <c r="AL2897" i="20" s="1"/>
  <c r="X2899" i="20"/>
  <c r="Z2899" i="20"/>
  <c r="AJ2899" i="20" s="1"/>
  <c r="AB2899" i="20"/>
  <c r="AL2899" i="20" s="1"/>
  <c r="X2901" i="20"/>
  <c r="Z2901" i="20"/>
  <c r="AJ2901" i="20" s="1"/>
  <c r="AB2901" i="20"/>
  <c r="AL2901" i="20" s="1"/>
  <c r="X2903" i="20"/>
  <c r="Z2903" i="20"/>
  <c r="AJ2903" i="20" s="1"/>
  <c r="AB2903" i="20"/>
  <c r="AL2903" i="20" s="1"/>
  <c r="X2905" i="20"/>
  <c r="Z2905" i="20"/>
  <c r="AJ2905" i="20" s="1"/>
  <c r="AB2905" i="20"/>
  <c r="AL2905" i="20" s="1"/>
  <c r="X2907" i="20"/>
  <c r="Z2907" i="20"/>
  <c r="AJ2907" i="20" s="1"/>
  <c r="AB2907" i="20"/>
  <c r="AL2907" i="20" s="1"/>
  <c r="X2909" i="20"/>
  <c r="Z2909" i="20"/>
  <c r="AJ2909" i="20" s="1"/>
  <c r="AB2909" i="20"/>
  <c r="AL2909" i="20" s="1"/>
  <c r="X2911" i="20"/>
  <c r="Z2911" i="20"/>
  <c r="AJ2911" i="20" s="1"/>
  <c r="AB2911" i="20"/>
  <c r="AL2911" i="20" s="1"/>
  <c r="X2913" i="20"/>
  <c r="Z2913" i="20"/>
  <c r="AJ2913" i="20" s="1"/>
  <c r="AB2913" i="20"/>
  <c r="AL2913" i="20" s="1"/>
  <c r="X2915" i="20"/>
  <c r="Z2915" i="20"/>
  <c r="AJ2915" i="20" s="1"/>
  <c r="AB2915" i="20"/>
  <c r="AL2915" i="20" s="1"/>
  <c r="X2917" i="20"/>
  <c r="Z2917" i="20"/>
  <c r="AJ2917" i="20" s="1"/>
  <c r="AB2917" i="20"/>
  <c r="AL2917" i="20" s="1"/>
  <c r="X2919" i="20"/>
  <c r="Z2919" i="20"/>
  <c r="AJ2919" i="20" s="1"/>
  <c r="AB2919" i="20"/>
  <c r="AL2919" i="20" s="1"/>
  <c r="X2921" i="20"/>
  <c r="Z2921" i="20"/>
  <c r="AJ2921" i="20" s="1"/>
  <c r="AB2921" i="20"/>
  <c r="AL2921" i="20" s="1"/>
  <c r="X2923" i="20"/>
  <c r="Z2923" i="20"/>
  <c r="AJ2923" i="20" s="1"/>
  <c r="AB2923" i="20"/>
  <c r="AL2923" i="20" s="1"/>
  <c r="X2925" i="20"/>
  <c r="Z2925" i="20"/>
  <c r="AJ2925" i="20" s="1"/>
  <c r="AB2925" i="20"/>
  <c r="AL2925" i="20" s="1"/>
  <c r="X2927" i="20"/>
  <c r="Z2927" i="20"/>
  <c r="AJ2927" i="20" s="1"/>
  <c r="AB2927" i="20"/>
  <c r="AL2927" i="20" s="1"/>
  <c r="X2929" i="20"/>
  <c r="Z2929" i="20"/>
  <c r="AJ2929" i="20" s="1"/>
  <c r="AB2929" i="20"/>
  <c r="AL2929" i="20" s="1"/>
  <c r="X2931" i="20"/>
  <c r="Z2931" i="20"/>
  <c r="AJ2931" i="20" s="1"/>
  <c r="AB2931" i="20"/>
  <c r="AL2931" i="20" s="1"/>
  <c r="X2933" i="20"/>
  <c r="Z2933" i="20"/>
  <c r="AJ2933" i="20" s="1"/>
  <c r="AB2933" i="20"/>
  <c r="AL2933" i="20" s="1"/>
  <c r="X2935" i="20"/>
  <c r="Z2935" i="20"/>
  <c r="AJ2935" i="20" s="1"/>
  <c r="AB2935" i="20"/>
  <c r="AL2935" i="20" s="1"/>
  <c r="X2937" i="20"/>
  <c r="Z2937" i="20"/>
  <c r="AJ2937" i="20" s="1"/>
  <c r="AB2937" i="20"/>
  <c r="AL2937" i="20" s="1"/>
  <c r="X2939" i="20"/>
  <c r="Z2939" i="20"/>
  <c r="AJ2939" i="20" s="1"/>
  <c r="AB2939" i="20"/>
  <c r="AL2939" i="20" s="1"/>
  <c r="X2941" i="20"/>
  <c r="Z2941" i="20"/>
  <c r="AJ2941" i="20" s="1"/>
  <c r="AB2941" i="20"/>
  <c r="AL2941" i="20" s="1"/>
  <c r="X2943" i="20"/>
  <c r="Z2943" i="20"/>
  <c r="AJ2943" i="20" s="1"/>
  <c r="AB2943" i="20"/>
  <c r="AL2943" i="20" s="1"/>
  <c r="X2945" i="20"/>
  <c r="Z2945" i="20"/>
  <c r="AJ2945" i="20" s="1"/>
  <c r="AB2945" i="20"/>
  <c r="AL2945" i="20" s="1"/>
  <c r="X2947" i="20"/>
  <c r="Z2947" i="20"/>
  <c r="AJ2947" i="20" s="1"/>
  <c r="AB2947" i="20"/>
  <c r="AL2947" i="20" s="1"/>
  <c r="X2949" i="20"/>
  <c r="Z2949" i="20"/>
  <c r="AJ2949" i="20" s="1"/>
  <c r="AB2949" i="20"/>
  <c r="AL2949" i="20" s="1"/>
  <c r="X2951" i="20"/>
  <c r="Z2951" i="20"/>
  <c r="AJ2951" i="20" s="1"/>
  <c r="AB2951" i="20"/>
  <c r="AL2951" i="20" s="1"/>
  <c r="X2953" i="20"/>
  <c r="Z2953" i="20"/>
  <c r="AJ2953" i="20" s="1"/>
  <c r="AB2953" i="20"/>
  <c r="AL2953" i="20" s="1"/>
  <c r="X2955" i="20"/>
  <c r="Z2955" i="20"/>
  <c r="AJ2955" i="20" s="1"/>
  <c r="AB2955" i="20"/>
  <c r="AL2955" i="20" s="1"/>
  <c r="X2957" i="20"/>
  <c r="Z2957" i="20"/>
  <c r="AJ2957" i="20" s="1"/>
  <c r="AB2957" i="20"/>
  <c r="AL2957" i="20" s="1"/>
  <c r="X2959" i="20"/>
  <c r="Z2959" i="20"/>
  <c r="AJ2959" i="20" s="1"/>
  <c r="AB2959" i="20"/>
  <c r="AL2959" i="20" s="1"/>
  <c r="X2961" i="20"/>
  <c r="Z2961" i="20"/>
  <c r="AJ2961" i="20" s="1"/>
  <c r="AB2961" i="20"/>
  <c r="AL2961" i="20" s="1"/>
  <c r="X2963" i="20"/>
  <c r="Z2963" i="20"/>
  <c r="AJ2963" i="20" s="1"/>
  <c r="AB2963" i="20"/>
  <c r="AL2963" i="20" s="1"/>
  <c r="X2965" i="20"/>
  <c r="Z2965" i="20"/>
  <c r="AJ2965" i="20" s="1"/>
  <c r="AB2965" i="20"/>
  <c r="AL2965" i="20" s="1"/>
  <c r="X2967" i="20"/>
  <c r="Z2967" i="20"/>
  <c r="AJ2967" i="20" s="1"/>
  <c r="AB2967" i="20"/>
  <c r="AL2967" i="20" s="1"/>
  <c r="X2969" i="20"/>
  <c r="Z2969" i="20"/>
  <c r="AJ2969" i="20" s="1"/>
  <c r="AB2969" i="20"/>
  <c r="AL2969" i="20" s="1"/>
  <c r="X2971" i="20"/>
  <c r="Z2971" i="20"/>
  <c r="AJ2971" i="20" s="1"/>
  <c r="AB2971" i="20"/>
  <c r="AL2971" i="20" s="1"/>
  <c r="X2973" i="20"/>
  <c r="Z2973" i="20"/>
  <c r="AJ2973" i="20" s="1"/>
  <c r="AB2973" i="20"/>
  <c r="AL2973" i="20" s="1"/>
  <c r="X2975" i="20"/>
  <c r="Z2975" i="20"/>
  <c r="AJ2975" i="20" s="1"/>
  <c r="AB2975" i="20"/>
  <c r="AL2975" i="20" s="1"/>
  <c r="X2977" i="20"/>
  <c r="Z2977" i="20"/>
  <c r="AJ2977" i="20" s="1"/>
  <c r="AB2977" i="20"/>
  <c r="AL2977" i="20" s="1"/>
  <c r="X2979" i="20"/>
  <c r="Z2979" i="20"/>
  <c r="AJ2979" i="20" s="1"/>
  <c r="AB2979" i="20"/>
  <c r="AL2979" i="20" s="1"/>
  <c r="X2981" i="20"/>
  <c r="Z2981" i="20"/>
  <c r="AJ2981" i="20" s="1"/>
  <c r="AB2981" i="20"/>
  <c r="AL2981" i="20" s="1"/>
  <c r="X2983" i="20"/>
  <c r="Z2983" i="20"/>
  <c r="AJ2983" i="20" s="1"/>
  <c r="AB2983" i="20"/>
  <c r="AL2983" i="20" s="1"/>
  <c r="X2985" i="20"/>
  <c r="Z2985" i="20"/>
  <c r="AJ2985" i="20" s="1"/>
  <c r="AB2985" i="20"/>
  <c r="AL2985" i="20" s="1"/>
  <c r="X2987" i="20"/>
  <c r="Z2987" i="20"/>
  <c r="AJ2987" i="20" s="1"/>
  <c r="AB2987" i="20"/>
  <c r="AL2987" i="20" s="1"/>
  <c r="X2989" i="20"/>
  <c r="Z2989" i="20"/>
  <c r="AJ2989" i="20" s="1"/>
  <c r="AB2989" i="20"/>
  <c r="AL2989" i="20" s="1"/>
  <c r="X2991" i="20"/>
  <c r="Z2991" i="20"/>
  <c r="AJ2991" i="20" s="1"/>
  <c r="AB2991" i="20"/>
  <c r="AL2991" i="20" s="1"/>
  <c r="X2993" i="20"/>
  <c r="Z2993" i="20"/>
  <c r="AJ2993" i="20" s="1"/>
  <c r="AB2993" i="20"/>
  <c r="AL2993" i="20" s="1"/>
  <c r="X2995" i="20"/>
  <c r="Z2995" i="20"/>
  <c r="AJ2995" i="20" s="1"/>
  <c r="AB2995" i="20"/>
  <c r="AL2995" i="20" s="1"/>
  <c r="X2997" i="20"/>
  <c r="Z2997" i="20"/>
  <c r="AJ2997" i="20" s="1"/>
  <c r="AB2997" i="20"/>
  <c r="AL2997" i="20" s="1"/>
  <c r="X2999" i="20"/>
  <c r="Z2999" i="20"/>
  <c r="AJ2999" i="20" s="1"/>
  <c r="AB2999" i="20"/>
  <c r="AL2999" i="20" s="1"/>
  <c r="X3001" i="20"/>
  <c r="Z3001" i="20"/>
  <c r="AJ3001" i="20" s="1"/>
  <c r="AB3001" i="20"/>
  <c r="AL3001" i="20" s="1"/>
  <c r="X3003" i="20"/>
  <c r="Z3003" i="20"/>
  <c r="AJ3003" i="20" s="1"/>
  <c r="AB3003" i="20"/>
  <c r="AL3003" i="20" s="1"/>
  <c r="X3005" i="20"/>
  <c r="Z3005" i="20"/>
  <c r="AJ3005" i="20" s="1"/>
  <c r="AB3005" i="20"/>
  <c r="AL3005" i="20" s="1"/>
  <c r="X3007" i="20"/>
  <c r="Z3007" i="20"/>
  <c r="AJ3007" i="20" s="1"/>
  <c r="AB3007" i="20"/>
  <c r="AL3007" i="20" s="1"/>
  <c r="X3009" i="20"/>
  <c r="Z3009" i="20"/>
  <c r="AJ3009" i="20" s="1"/>
  <c r="AB3009" i="20"/>
  <c r="AL3009" i="20" s="1"/>
  <c r="X3011" i="20"/>
  <c r="Z3011" i="20"/>
  <c r="AJ3011" i="20" s="1"/>
  <c r="AB3011" i="20"/>
  <c r="AL3011" i="20" s="1"/>
  <c r="X3013" i="20"/>
  <c r="Z3013" i="20"/>
  <c r="AJ3013" i="20" s="1"/>
  <c r="AB3013" i="20"/>
  <c r="AL3013" i="20" s="1"/>
  <c r="X3015" i="20"/>
  <c r="Z3015" i="20"/>
  <c r="AJ3015" i="20" s="1"/>
  <c r="AB3015" i="20"/>
  <c r="AL3015" i="20" s="1"/>
  <c r="X3017" i="20"/>
  <c r="Z3017" i="20"/>
  <c r="AJ3017" i="20" s="1"/>
  <c r="AB3017" i="20"/>
  <c r="AL3017" i="20" s="1"/>
  <c r="X3019" i="20"/>
  <c r="Z3019" i="20"/>
  <c r="AJ3019" i="20" s="1"/>
  <c r="AB3019" i="20"/>
  <c r="AL3019" i="20" s="1"/>
  <c r="X3021" i="20"/>
  <c r="Z3021" i="20"/>
  <c r="AJ3021" i="20" s="1"/>
  <c r="AB3021" i="20"/>
  <c r="AL3021" i="20" s="1"/>
  <c r="X3023" i="20"/>
  <c r="Z3023" i="20"/>
  <c r="AJ3023" i="20" s="1"/>
  <c r="AB3023" i="20"/>
  <c r="AL3023" i="20" s="1"/>
  <c r="X3025" i="20"/>
  <c r="Z3025" i="20"/>
  <c r="AJ3025" i="20" s="1"/>
  <c r="AB3025" i="20"/>
  <c r="AL3025" i="20" s="1"/>
  <c r="X3027" i="20"/>
  <c r="Z3027" i="20"/>
  <c r="AJ3027" i="20" s="1"/>
  <c r="AB3027" i="20"/>
  <c r="AL3027" i="20" s="1"/>
  <c r="X3029" i="20"/>
  <c r="Z3029" i="20"/>
  <c r="AJ3029" i="20" s="1"/>
  <c r="AB3029" i="20"/>
  <c r="AL3029" i="20" s="1"/>
  <c r="X3031" i="20"/>
  <c r="Z3031" i="20"/>
  <c r="AJ3031" i="20" s="1"/>
  <c r="AB3031" i="20"/>
  <c r="AL3031" i="20" s="1"/>
  <c r="X3033" i="20"/>
  <c r="Z3033" i="20"/>
  <c r="AJ3033" i="20" s="1"/>
  <c r="AB3033" i="20"/>
  <c r="AL3033" i="20" s="1"/>
  <c r="X3035" i="20"/>
  <c r="Z3035" i="20"/>
  <c r="AJ3035" i="20" s="1"/>
  <c r="AB3035" i="20"/>
  <c r="AL3035" i="20" s="1"/>
  <c r="X3037" i="20"/>
  <c r="Z3037" i="20"/>
  <c r="AJ3037" i="20" s="1"/>
  <c r="AB3037" i="20"/>
  <c r="AL3037" i="20" s="1"/>
  <c r="X3039" i="20"/>
  <c r="Z3039" i="20"/>
  <c r="AJ3039" i="20" s="1"/>
  <c r="AB3039" i="20"/>
  <c r="AL3039" i="20" s="1"/>
  <c r="X3041" i="20"/>
  <c r="Z3041" i="20"/>
  <c r="AJ3041" i="20" s="1"/>
  <c r="AB3041" i="20"/>
  <c r="AL3041" i="20" s="1"/>
  <c r="X3043" i="20"/>
  <c r="Z3043" i="20"/>
  <c r="AJ3043" i="20" s="1"/>
  <c r="AB3043" i="20"/>
  <c r="AL3043" i="20" s="1"/>
  <c r="X3045" i="20"/>
  <c r="Z3045" i="20"/>
  <c r="AJ3045" i="20" s="1"/>
  <c r="AB3045" i="20"/>
  <c r="AL3045" i="20" s="1"/>
  <c r="X3047" i="20"/>
  <c r="Z3047" i="20"/>
  <c r="AJ3047" i="20" s="1"/>
  <c r="AB3047" i="20"/>
  <c r="AL3047" i="20" s="1"/>
  <c r="X3049" i="20"/>
  <c r="Z3049" i="20"/>
  <c r="AJ3049" i="20" s="1"/>
  <c r="AB3049" i="20"/>
  <c r="AL3049" i="20" s="1"/>
  <c r="X3051" i="20"/>
  <c r="Z3051" i="20"/>
  <c r="AJ3051" i="20" s="1"/>
  <c r="AB3051" i="20"/>
  <c r="AL3051" i="20" s="1"/>
  <c r="X3053" i="20"/>
  <c r="Z3053" i="20"/>
  <c r="AJ3053" i="20" s="1"/>
  <c r="AB3053" i="20"/>
  <c r="AL3053" i="20" s="1"/>
  <c r="X3055" i="20"/>
  <c r="Z3055" i="20"/>
  <c r="AJ3055" i="20" s="1"/>
  <c r="AB3055" i="20"/>
  <c r="AL3055" i="20" s="1"/>
  <c r="X3057" i="20"/>
  <c r="Z3057" i="20"/>
  <c r="AJ3057" i="20" s="1"/>
  <c r="AB3057" i="20"/>
  <c r="AL3057" i="20" s="1"/>
  <c r="X3059" i="20"/>
  <c r="Z3059" i="20"/>
  <c r="AJ3059" i="20" s="1"/>
  <c r="AB3059" i="20"/>
  <c r="AL3059" i="20" s="1"/>
  <c r="X3061" i="20"/>
  <c r="Z3061" i="20"/>
  <c r="AJ3061" i="20" s="1"/>
  <c r="AB3061" i="20"/>
  <c r="AL3061" i="20" s="1"/>
  <c r="X3063" i="20"/>
  <c r="Z3063" i="20"/>
  <c r="AJ3063" i="20" s="1"/>
  <c r="AB3063" i="20"/>
  <c r="AL3063" i="20" s="1"/>
  <c r="X3065" i="20"/>
  <c r="Z3065" i="20"/>
  <c r="AJ3065" i="20" s="1"/>
  <c r="AB3065" i="20"/>
  <c r="AL3065" i="20" s="1"/>
  <c r="X3067" i="20"/>
  <c r="Z3067" i="20"/>
  <c r="AJ3067" i="20" s="1"/>
  <c r="AB3067" i="20"/>
  <c r="AL3067" i="20" s="1"/>
  <c r="X3069" i="20"/>
  <c r="Z3069" i="20"/>
  <c r="AJ3069" i="20" s="1"/>
  <c r="AB3069" i="20"/>
  <c r="AL3069" i="20" s="1"/>
  <c r="X3071" i="20"/>
  <c r="Z3071" i="20"/>
  <c r="AJ3071" i="20" s="1"/>
  <c r="AB3071" i="20"/>
  <c r="AL3071" i="20" s="1"/>
  <c r="X3073" i="20"/>
  <c r="Z3073" i="20"/>
  <c r="AJ3073" i="20" s="1"/>
  <c r="AB3073" i="20"/>
  <c r="AL3073" i="20" s="1"/>
  <c r="X3075" i="20"/>
  <c r="Z3075" i="20"/>
  <c r="AJ3075" i="20" s="1"/>
  <c r="AB3075" i="20"/>
  <c r="AL3075" i="20" s="1"/>
  <c r="X3077" i="20"/>
  <c r="Z3077" i="20"/>
  <c r="AJ3077" i="20" s="1"/>
  <c r="AB3077" i="20"/>
  <c r="AL3077" i="20" s="1"/>
  <c r="X3079" i="20"/>
  <c r="Z3079" i="20"/>
  <c r="AJ3079" i="20" s="1"/>
  <c r="AB3079" i="20"/>
  <c r="AL3079" i="20" s="1"/>
  <c r="X3081" i="20"/>
  <c r="Z3081" i="20"/>
  <c r="AJ3081" i="20" s="1"/>
  <c r="AB3081" i="20"/>
  <c r="AL3081" i="20" s="1"/>
  <c r="X3083" i="20"/>
  <c r="Z3083" i="20"/>
  <c r="AJ3083" i="20" s="1"/>
  <c r="AB3083" i="20"/>
  <c r="AL3083" i="20" s="1"/>
  <c r="X3085" i="20"/>
  <c r="Z3085" i="20"/>
  <c r="AJ3085" i="20" s="1"/>
  <c r="AB3085" i="20"/>
  <c r="AL3085" i="20" s="1"/>
  <c r="X3087" i="20"/>
  <c r="Z3087" i="20"/>
  <c r="AJ3087" i="20" s="1"/>
  <c r="AB3087" i="20"/>
  <c r="AL3087" i="20" s="1"/>
  <c r="X3089" i="20"/>
  <c r="Z3089" i="20"/>
  <c r="AJ3089" i="20" s="1"/>
  <c r="AB3089" i="20"/>
  <c r="AL3089" i="20" s="1"/>
  <c r="X3091" i="20"/>
  <c r="Z3091" i="20"/>
  <c r="AJ3091" i="20" s="1"/>
  <c r="AB3091" i="20"/>
  <c r="AL3091" i="20" s="1"/>
  <c r="X3093" i="20"/>
  <c r="Z3093" i="20"/>
  <c r="AJ3093" i="20" s="1"/>
  <c r="AB3093" i="20"/>
  <c r="AL3093" i="20" s="1"/>
  <c r="X3095" i="20"/>
  <c r="Z3095" i="20"/>
  <c r="AJ3095" i="20" s="1"/>
  <c r="AB3095" i="20"/>
  <c r="AL3095" i="20" s="1"/>
  <c r="X3097" i="20"/>
  <c r="Z3097" i="20"/>
  <c r="AJ3097" i="20" s="1"/>
  <c r="AB3097" i="20"/>
  <c r="AL3097" i="20" s="1"/>
  <c r="X3099" i="20"/>
  <c r="Z3099" i="20"/>
  <c r="AJ3099" i="20" s="1"/>
  <c r="AB3099" i="20"/>
  <c r="AL3099" i="20" s="1"/>
  <c r="X3101" i="20"/>
  <c r="Z3101" i="20"/>
  <c r="AJ3101" i="20" s="1"/>
  <c r="AB3101" i="20"/>
  <c r="AL3101" i="20" s="1"/>
  <c r="X3103" i="20"/>
  <c r="Z3103" i="20"/>
  <c r="AJ3103" i="20" s="1"/>
  <c r="AB3103" i="20"/>
  <c r="AL3103" i="20" s="1"/>
  <c r="X3105" i="20"/>
  <c r="Z3105" i="20"/>
  <c r="AJ3105" i="20" s="1"/>
  <c r="AB3105" i="20"/>
  <c r="AL3105" i="20" s="1"/>
  <c r="X3107" i="20"/>
  <c r="Z3107" i="20"/>
  <c r="AJ3107" i="20" s="1"/>
  <c r="AB3107" i="20"/>
  <c r="AL3107" i="20" s="1"/>
  <c r="X3109" i="20"/>
  <c r="Z3109" i="20"/>
  <c r="AJ3109" i="20" s="1"/>
  <c r="AB3109" i="20"/>
  <c r="AL3109" i="20" s="1"/>
  <c r="X3111" i="20"/>
  <c r="Z3111" i="20"/>
  <c r="AJ3111" i="20" s="1"/>
  <c r="AB3111" i="20"/>
  <c r="AL3111" i="20" s="1"/>
  <c r="X3113" i="20"/>
  <c r="Z3113" i="20"/>
  <c r="AJ3113" i="20" s="1"/>
  <c r="AB3113" i="20"/>
  <c r="AL3113" i="20" s="1"/>
  <c r="X3115" i="20"/>
  <c r="Z3115" i="20"/>
  <c r="AJ3115" i="20" s="1"/>
  <c r="AB3115" i="20"/>
  <c r="AL3115" i="20" s="1"/>
  <c r="X3117" i="20"/>
  <c r="Z3117" i="20"/>
  <c r="AJ3117" i="20" s="1"/>
  <c r="AB3117" i="20"/>
  <c r="AL3117" i="20" s="1"/>
  <c r="X3119" i="20"/>
  <c r="Z3119" i="20"/>
  <c r="AJ3119" i="20" s="1"/>
  <c r="AB3119" i="20"/>
  <c r="AL3119" i="20" s="1"/>
  <c r="X3121" i="20"/>
  <c r="Z3121" i="20"/>
  <c r="AJ3121" i="20" s="1"/>
  <c r="AB3121" i="20"/>
  <c r="AL3121" i="20" s="1"/>
  <c r="X3123" i="20"/>
  <c r="Z3123" i="20"/>
  <c r="AJ3123" i="20" s="1"/>
  <c r="AB3123" i="20"/>
  <c r="AL3123" i="20" s="1"/>
  <c r="X3125" i="20"/>
  <c r="Z3125" i="20"/>
  <c r="AJ3125" i="20" s="1"/>
  <c r="AB3125" i="20"/>
  <c r="AL3125" i="20" s="1"/>
  <c r="X3127" i="20"/>
  <c r="Z3127" i="20"/>
  <c r="AJ3127" i="20" s="1"/>
  <c r="AB3127" i="20"/>
  <c r="AL3127" i="20" s="1"/>
  <c r="X3129" i="20"/>
  <c r="Z3129" i="20"/>
  <c r="AJ3129" i="20" s="1"/>
  <c r="AB3129" i="20"/>
  <c r="AL3129" i="20" s="1"/>
  <c r="X3131" i="20"/>
  <c r="Z3131" i="20"/>
  <c r="AJ3131" i="20" s="1"/>
  <c r="AB3131" i="20"/>
  <c r="AL3131" i="20" s="1"/>
  <c r="X3133" i="20"/>
  <c r="Z3133" i="20"/>
  <c r="AJ3133" i="20" s="1"/>
  <c r="AB3133" i="20"/>
  <c r="AL3133" i="20" s="1"/>
  <c r="X3135" i="20"/>
  <c r="Z3135" i="20"/>
  <c r="AJ3135" i="20" s="1"/>
  <c r="AB3135" i="20"/>
  <c r="AL3135" i="20" s="1"/>
  <c r="X3137" i="20"/>
  <c r="Z3137" i="20"/>
  <c r="AJ3137" i="20" s="1"/>
  <c r="AB3137" i="20"/>
  <c r="AL3137" i="20" s="1"/>
  <c r="X3139" i="20"/>
  <c r="Z3139" i="20"/>
  <c r="AJ3139" i="20" s="1"/>
  <c r="AB3139" i="20"/>
  <c r="AL3139" i="20" s="1"/>
  <c r="X3141" i="20"/>
  <c r="Z3141" i="20"/>
  <c r="AJ3141" i="20" s="1"/>
  <c r="AB3141" i="20"/>
  <c r="AL3141" i="20" s="1"/>
  <c r="X3143" i="20"/>
  <c r="Z3143" i="20"/>
  <c r="AJ3143" i="20" s="1"/>
  <c r="AB3143" i="20"/>
  <c r="AL3143" i="20" s="1"/>
  <c r="X3145" i="20"/>
  <c r="Z3145" i="20"/>
  <c r="AJ3145" i="20" s="1"/>
  <c r="AB3145" i="20"/>
  <c r="AL3145" i="20" s="1"/>
  <c r="X3147" i="20"/>
  <c r="Z3147" i="20"/>
  <c r="AJ3147" i="20" s="1"/>
  <c r="AB3147" i="20"/>
  <c r="AL3147" i="20" s="1"/>
  <c r="X3149" i="20"/>
  <c r="Z3149" i="20"/>
  <c r="AJ3149" i="20" s="1"/>
  <c r="AB3149" i="20"/>
  <c r="AL3149" i="20" s="1"/>
  <c r="X3151" i="20"/>
  <c r="Z3151" i="20"/>
  <c r="AJ3151" i="20" s="1"/>
  <c r="AB3151" i="20"/>
  <c r="AL3151" i="20" s="1"/>
  <c r="X3153" i="20"/>
  <c r="Z3153" i="20"/>
  <c r="AJ3153" i="20" s="1"/>
  <c r="AB3153" i="20"/>
  <c r="AL3153" i="20" s="1"/>
  <c r="X3155" i="20"/>
  <c r="Z3155" i="20"/>
  <c r="AJ3155" i="20" s="1"/>
  <c r="AB3155" i="20"/>
  <c r="AL3155" i="20" s="1"/>
  <c r="X3157" i="20"/>
  <c r="Z3157" i="20"/>
  <c r="AJ3157" i="20" s="1"/>
  <c r="AB3157" i="20"/>
  <c r="AL3157" i="20" s="1"/>
  <c r="X3159" i="20"/>
  <c r="Z3159" i="20"/>
  <c r="AJ3159" i="20" s="1"/>
  <c r="AB3159" i="20"/>
  <c r="AL3159" i="20" s="1"/>
  <c r="X3161" i="20"/>
  <c r="Z3161" i="20"/>
  <c r="AJ3161" i="20" s="1"/>
  <c r="AB3161" i="20"/>
  <c r="AL3161" i="20" s="1"/>
  <c r="X3163" i="20"/>
  <c r="Z3163" i="20"/>
  <c r="AJ3163" i="20" s="1"/>
  <c r="AB3163" i="20"/>
  <c r="AL3163" i="20" s="1"/>
  <c r="X3165" i="20"/>
  <c r="Z3165" i="20"/>
  <c r="AJ3165" i="20" s="1"/>
  <c r="AB3165" i="20"/>
  <c r="AL3165" i="20" s="1"/>
  <c r="X3167" i="20"/>
  <c r="Z3167" i="20"/>
  <c r="AJ3167" i="20" s="1"/>
  <c r="AB3167" i="20"/>
  <c r="AL3167" i="20" s="1"/>
  <c r="X3169" i="20"/>
  <c r="Z3169" i="20"/>
  <c r="AJ3169" i="20" s="1"/>
  <c r="AB3169" i="20"/>
  <c r="AL3169" i="20" s="1"/>
  <c r="X3171" i="20"/>
  <c r="Z3171" i="20"/>
  <c r="AJ3171" i="20" s="1"/>
  <c r="AB3171" i="20"/>
  <c r="AL3171" i="20" s="1"/>
  <c r="X3173" i="20"/>
  <c r="Z3173" i="20"/>
  <c r="AJ3173" i="20" s="1"/>
  <c r="AB3173" i="20"/>
  <c r="AL3173" i="20" s="1"/>
  <c r="X3175" i="20"/>
  <c r="Z3175" i="20"/>
  <c r="AJ3175" i="20" s="1"/>
  <c r="AB3175" i="20"/>
  <c r="AL3175" i="20" s="1"/>
  <c r="X3177" i="20"/>
  <c r="Z3177" i="20"/>
  <c r="AJ3177" i="20" s="1"/>
  <c r="AB3177" i="20"/>
  <c r="AL3177" i="20" s="1"/>
  <c r="X3179" i="20"/>
  <c r="Z3179" i="20"/>
  <c r="AJ3179" i="20" s="1"/>
  <c r="AB3179" i="20"/>
  <c r="AL3179" i="20" s="1"/>
  <c r="X3181" i="20"/>
  <c r="Z3181" i="20"/>
  <c r="AJ3181" i="20" s="1"/>
  <c r="AB3181" i="20"/>
  <c r="AL3181" i="20" s="1"/>
  <c r="X3183" i="20"/>
  <c r="Z3183" i="20"/>
  <c r="AJ3183" i="20" s="1"/>
  <c r="AB3183" i="20"/>
  <c r="AL3183" i="20" s="1"/>
  <c r="X3185" i="20"/>
  <c r="Z3185" i="20"/>
  <c r="AJ3185" i="20" s="1"/>
  <c r="AB3185" i="20"/>
  <c r="AL3185" i="20" s="1"/>
  <c r="X3187" i="20"/>
  <c r="Z3187" i="20"/>
  <c r="AJ3187" i="20" s="1"/>
  <c r="AB3187" i="20"/>
  <c r="AL3187" i="20" s="1"/>
  <c r="X3189" i="20"/>
  <c r="Z3189" i="20"/>
  <c r="AJ3189" i="20" s="1"/>
  <c r="AB3189" i="20"/>
  <c r="AL3189" i="20" s="1"/>
  <c r="X3191" i="20"/>
  <c r="Z3191" i="20"/>
  <c r="AJ3191" i="20" s="1"/>
  <c r="AB3191" i="20"/>
  <c r="AL3191" i="20" s="1"/>
  <c r="X3193" i="20"/>
  <c r="Z3193" i="20"/>
  <c r="AJ3193" i="20" s="1"/>
  <c r="AB3193" i="20"/>
  <c r="AL3193" i="20" s="1"/>
  <c r="X3195" i="20"/>
  <c r="Z3195" i="20"/>
  <c r="AJ3195" i="20" s="1"/>
  <c r="AB3195" i="20"/>
  <c r="AL3195" i="20" s="1"/>
  <c r="X3197" i="20"/>
  <c r="Z3197" i="20"/>
  <c r="AJ3197" i="20" s="1"/>
  <c r="AB3197" i="20"/>
  <c r="AL3197" i="20" s="1"/>
  <c r="X3199" i="20"/>
  <c r="Z3199" i="20"/>
  <c r="AJ3199" i="20" s="1"/>
  <c r="AB3199" i="20"/>
  <c r="AL3199" i="20" s="1"/>
  <c r="X3201" i="20"/>
  <c r="Z3201" i="20"/>
  <c r="AJ3201" i="20" s="1"/>
  <c r="AB3201" i="20"/>
  <c r="AL3201" i="20" s="1"/>
  <c r="X3203" i="20"/>
  <c r="Z3203" i="20"/>
  <c r="AJ3203" i="20" s="1"/>
  <c r="AB3203" i="20"/>
  <c r="AL3203" i="20" s="1"/>
  <c r="X3205" i="20"/>
  <c r="Z3205" i="20"/>
  <c r="AJ3205" i="20" s="1"/>
  <c r="AB3205" i="20"/>
  <c r="AL3205" i="20" s="1"/>
  <c r="AC3207" i="20"/>
  <c r="AM3207" i="20" s="1"/>
  <c r="AA3207" i="20"/>
  <c r="AK3207" i="20" s="1"/>
  <c r="Y3207" i="20"/>
  <c r="AI3207" i="20" s="1"/>
  <c r="X3207" i="20"/>
  <c r="AB3207" i="20"/>
  <c r="AL3207" i="20" s="1"/>
  <c r="AN3210" i="20"/>
  <c r="AH3210" i="20"/>
  <c r="AI3210" i="20"/>
  <c r="AM3210" i="20"/>
  <c r="AC3211" i="20"/>
  <c r="AM3211" i="20" s="1"/>
  <c r="AA3211" i="20"/>
  <c r="AK3211" i="20" s="1"/>
  <c r="Y3211" i="20"/>
  <c r="AI3211" i="20" s="1"/>
  <c r="X3211" i="20"/>
  <c r="AB3211" i="20"/>
  <c r="AL3211" i="20" s="1"/>
  <c r="AN3214" i="20"/>
  <c r="AH3214" i="20"/>
  <c r="AI3214" i="20"/>
  <c r="AM3214" i="20"/>
  <c r="AC3215" i="20"/>
  <c r="AM3215" i="20" s="1"/>
  <c r="AA3215" i="20"/>
  <c r="AK3215" i="20" s="1"/>
  <c r="Y3215" i="20"/>
  <c r="AI3215" i="20" s="1"/>
  <c r="X3215" i="20"/>
  <c r="AB3215" i="20"/>
  <c r="AL3215" i="20" s="1"/>
  <c r="AN3218" i="20"/>
  <c r="AH3218" i="20"/>
  <c r="AI3218" i="20"/>
  <c r="AM3218" i="20"/>
  <c r="AC3219" i="20"/>
  <c r="AM3219" i="20" s="1"/>
  <c r="AA3219" i="20"/>
  <c r="AK3219" i="20" s="1"/>
  <c r="Y3219" i="20"/>
  <c r="AI3219" i="20" s="1"/>
  <c r="X3219" i="20"/>
  <c r="AB3219" i="20"/>
  <c r="AL3219" i="20" s="1"/>
  <c r="AN3222" i="20"/>
  <c r="AH3222" i="20"/>
  <c r="AI3222" i="20"/>
  <c r="AM3222" i="20"/>
  <c r="AC3223" i="20"/>
  <c r="AM3223" i="20" s="1"/>
  <c r="AA3223" i="20"/>
  <c r="AK3223" i="20" s="1"/>
  <c r="Y3223" i="20"/>
  <c r="AI3223" i="20" s="1"/>
  <c r="X3223" i="20"/>
  <c r="AB3223" i="20"/>
  <c r="AL3223" i="20" s="1"/>
  <c r="AN3226" i="20"/>
  <c r="AH3226" i="20"/>
  <c r="AM3226" i="20"/>
  <c r="AC3227" i="20"/>
  <c r="AM3227" i="20" s="1"/>
  <c r="AA3227" i="20"/>
  <c r="AK3227" i="20" s="1"/>
  <c r="Y3227" i="20"/>
  <c r="AI3227" i="20" s="1"/>
  <c r="X3227" i="20"/>
  <c r="AB3227" i="20"/>
  <c r="AL3227" i="20" s="1"/>
  <c r="AN3230" i="20"/>
  <c r="AH3230" i="20"/>
  <c r="AI3230" i="20"/>
  <c r="AM3230" i="20"/>
  <c r="AC3231" i="20"/>
  <c r="AM3231" i="20" s="1"/>
  <c r="AA3231" i="20"/>
  <c r="AK3231" i="20" s="1"/>
  <c r="Y3231" i="20"/>
  <c r="AI3231" i="20" s="1"/>
  <c r="X3231" i="20"/>
  <c r="AB3231" i="20"/>
  <c r="AL3231" i="20" s="1"/>
  <c r="AN3234" i="20"/>
  <c r="AH3234" i="20"/>
  <c r="AI3234" i="20"/>
  <c r="AC3235" i="20"/>
  <c r="AM3235" i="20" s="1"/>
  <c r="AA3235" i="20"/>
  <c r="AK3235" i="20" s="1"/>
  <c r="Y3235" i="20"/>
  <c r="AI3235" i="20" s="1"/>
  <c r="X3235" i="20"/>
  <c r="AB3235" i="20"/>
  <c r="AL3235" i="20" s="1"/>
  <c r="AN3238" i="20"/>
  <c r="AH3238" i="20"/>
  <c r="AI3238" i="20"/>
  <c r="AM3238" i="20"/>
  <c r="AC3239" i="20"/>
  <c r="AM3239" i="20" s="1"/>
  <c r="AA3239" i="20"/>
  <c r="AK3239" i="20" s="1"/>
  <c r="Y3239" i="20"/>
  <c r="AI3239" i="20" s="1"/>
  <c r="X3239" i="20"/>
  <c r="AB3239" i="20"/>
  <c r="AL3239" i="20" s="1"/>
  <c r="AN3242" i="20"/>
  <c r="AH3242" i="20"/>
  <c r="AI3242" i="20"/>
  <c r="AM3242" i="20"/>
  <c r="AC3243" i="20"/>
  <c r="AM3243" i="20" s="1"/>
  <c r="AA3243" i="20"/>
  <c r="AK3243" i="20" s="1"/>
  <c r="Y3243" i="20"/>
  <c r="AI3243" i="20" s="1"/>
  <c r="X3243" i="20"/>
  <c r="AB3243" i="20"/>
  <c r="AL3243" i="20" s="1"/>
  <c r="AN3246" i="20"/>
  <c r="AH3246" i="20"/>
  <c r="AI3246" i="20"/>
  <c r="AM3246" i="20"/>
  <c r="AC3247" i="20"/>
  <c r="AM3247" i="20" s="1"/>
  <c r="AA3247" i="20"/>
  <c r="AK3247" i="20" s="1"/>
  <c r="Y3247" i="20"/>
  <c r="AI3247" i="20" s="1"/>
  <c r="X3247" i="20"/>
  <c r="AB3247" i="20"/>
  <c r="AL3247" i="20" s="1"/>
  <c r="AN3250" i="20"/>
  <c r="AH3250" i="20"/>
  <c r="AI3250" i="20"/>
  <c r="AM3250" i="20"/>
  <c r="AC3251" i="20"/>
  <c r="AM3251" i="20" s="1"/>
  <c r="AA3251" i="20"/>
  <c r="AK3251" i="20" s="1"/>
  <c r="Y3251" i="20"/>
  <c r="AI3251" i="20" s="1"/>
  <c r="X3251" i="20"/>
  <c r="AB3251" i="20"/>
  <c r="AL3251" i="20" s="1"/>
  <c r="AN3254" i="20"/>
  <c r="AH3254" i="20"/>
  <c r="AI3254" i="20"/>
  <c r="AM3254" i="20"/>
  <c r="AC3255" i="20"/>
  <c r="AM3255" i="20" s="1"/>
  <c r="AA3255" i="20"/>
  <c r="AK3255" i="20" s="1"/>
  <c r="Y3255" i="20"/>
  <c r="AI3255" i="20" s="1"/>
  <c r="X3255" i="20"/>
  <c r="AB3255" i="20"/>
  <c r="AL3255" i="20" s="1"/>
  <c r="AN3258" i="20"/>
  <c r="AH3258" i="20"/>
  <c r="AM3258" i="20"/>
  <c r="AC3259" i="20"/>
  <c r="AM3259" i="20" s="1"/>
  <c r="AA3259" i="20"/>
  <c r="AK3259" i="20" s="1"/>
  <c r="Y3259" i="20"/>
  <c r="AI3259" i="20" s="1"/>
  <c r="X3259" i="20"/>
  <c r="AB3259" i="20"/>
  <c r="AL3259" i="20" s="1"/>
  <c r="AN3262" i="20"/>
  <c r="AH3262" i="20"/>
  <c r="AI3262" i="20"/>
  <c r="AM3262" i="20"/>
  <c r="AC3263" i="20"/>
  <c r="AM3263" i="20" s="1"/>
  <c r="AA3263" i="20"/>
  <c r="AK3263" i="20" s="1"/>
  <c r="Y3263" i="20"/>
  <c r="AI3263" i="20" s="1"/>
  <c r="X3263" i="20"/>
  <c r="AB3263" i="20"/>
  <c r="AL3263" i="20" s="1"/>
  <c r="AN3266" i="20"/>
  <c r="AH3266" i="20"/>
  <c r="AI3266" i="20"/>
  <c r="AC3267" i="20"/>
  <c r="AM3267" i="20" s="1"/>
  <c r="AA3267" i="20"/>
  <c r="AK3267" i="20" s="1"/>
  <c r="Y3267" i="20"/>
  <c r="AI3267" i="20" s="1"/>
  <c r="X3267" i="20"/>
  <c r="AB3267" i="20"/>
  <c r="AL3267" i="20" s="1"/>
  <c r="AN3270" i="20"/>
  <c r="AH3270" i="20"/>
  <c r="AI3270" i="20"/>
  <c r="AM3270" i="20"/>
  <c r="AC3271" i="20"/>
  <c r="AM3271" i="20" s="1"/>
  <c r="AA3271" i="20"/>
  <c r="AK3271" i="20" s="1"/>
  <c r="Y3271" i="20"/>
  <c r="AI3271" i="20" s="1"/>
  <c r="X3271" i="20"/>
  <c r="AB3271" i="20"/>
  <c r="AL3271" i="20" s="1"/>
  <c r="AN3274" i="20"/>
  <c r="AH3274" i="20"/>
  <c r="AI3274" i="20"/>
  <c r="AM3274" i="20"/>
  <c r="AC3275" i="20"/>
  <c r="AM3275" i="20" s="1"/>
  <c r="AA3275" i="20"/>
  <c r="AK3275" i="20" s="1"/>
  <c r="Y3275" i="20"/>
  <c r="AI3275" i="20" s="1"/>
  <c r="X3275" i="20"/>
  <c r="AB3275" i="20"/>
  <c r="AL3275" i="20" s="1"/>
  <c r="AN3278" i="20"/>
  <c r="AH3278" i="20"/>
  <c r="AI3278" i="20"/>
  <c r="AM3278" i="20"/>
  <c r="AC3279" i="20"/>
  <c r="AM3279" i="20" s="1"/>
  <c r="AA3279" i="20"/>
  <c r="AK3279" i="20" s="1"/>
  <c r="Y3279" i="20"/>
  <c r="AI3279" i="20" s="1"/>
  <c r="X3279" i="20"/>
  <c r="AB3279" i="20"/>
  <c r="AL3279" i="20" s="1"/>
  <c r="AN3282" i="20"/>
  <c r="AH3282" i="20"/>
  <c r="AI3282" i="20"/>
  <c r="AM3282" i="20"/>
  <c r="AC3283" i="20"/>
  <c r="AM3283" i="20" s="1"/>
  <c r="AA3283" i="20"/>
  <c r="AK3283" i="20" s="1"/>
  <c r="Y3283" i="20"/>
  <c r="AI3283" i="20" s="1"/>
  <c r="X3283" i="20"/>
  <c r="AB3283" i="20"/>
  <c r="AL3283" i="20" s="1"/>
  <c r="AN3286" i="20"/>
  <c r="AH3286" i="20"/>
  <c r="AI3286" i="20"/>
  <c r="AM3286" i="20"/>
  <c r="AC3287" i="20"/>
  <c r="AM3287" i="20" s="1"/>
  <c r="AA3287" i="20"/>
  <c r="AK3287" i="20" s="1"/>
  <c r="Y3287" i="20"/>
  <c r="AI3287" i="20" s="1"/>
  <c r="X3287" i="20"/>
  <c r="AB3287" i="20"/>
  <c r="AL3287" i="20" s="1"/>
  <c r="AN3290" i="20"/>
  <c r="AH3290" i="20"/>
  <c r="AM3290" i="20"/>
  <c r="AC3291" i="20"/>
  <c r="AM3291" i="20" s="1"/>
  <c r="AA3291" i="20"/>
  <c r="AK3291" i="20" s="1"/>
  <c r="Y3291" i="20"/>
  <c r="AI3291" i="20" s="1"/>
  <c r="X3291" i="20"/>
  <c r="AB3291" i="20"/>
  <c r="AL3291" i="20" s="1"/>
  <c r="AN3294" i="20"/>
  <c r="AH3294" i="20"/>
  <c r="AI3294" i="20"/>
  <c r="AM3294" i="20"/>
  <c r="AC3295" i="20"/>
  <c r="AM3295" i="20" s="1"/>
  <c r="AA3295" i="20"/>
  <c r="AK3295" i="20" s="1"/>
  <c r="Y3295" i="20"/>
  <c r="AI3295" i="20" s="1"/>
  <c r="X3295" i="20"/>
  <c r="AB3295" i="20"/>
  <c r="AL3295" i="20" s="1"/>
  <c r="AN3298" i="20"/>
  <c r="AH3298" i="20"/>
  <c r="AI3298" i="20"/>
  <c r="AC3299" i="20"/>
  <c r="AM3299" i="20" s="1"/>
  <c r="AA3299" i="20"/>
  <c r="AK3299" i="20" s="1"/>
  <c r="Y3299" i="20"/>
  <c r="AI3299" i="20" s="1"/>
  <c r="X3299" i="20"/>
  <c r="AB3299" i="20"/>
  <c r="AL3299" i="20" s="1"/>
  <c r="AN3302" i="20"/>
  <c r="AH3302" i="20"/>
  <c r="AI3302" i="20"/>
  <c r="AM3302" i="20"/>
  <c r="AC3303" i="20"/>
  <c r="AM3303" i="20" s="1"/>
  <c r="AA3303" i="20"/>
  <c r="AK3303" i="20" s="1"/>
  <c r="Y3303" i="20"/>
  <c r="AI3303" i="20" s="1"/>
  <c r="X3303" i="20"/>
  <c r="AB3303" i="20"/>
  <c r="AL3303" i="20" s="1"/>
  <c r="AN3306" i="20"/>
  <c r="AH3306" i="20"/>
  <c r="AI3306" i="20"/>
  <c r="AM3306" i="20"/>
  <c r="AC3307" i="20"/>
  <c r="AM3307" i="20" s="1"/>
  <c r="AA3307" i="20"/>
  <c r="AK3307" i="20" s="1"/>
  <c r="Y3307" i="20"/>
  <c r="AI3307" i="20" s="1"/>
  <c r="X3307" i="20"/>
  <c r="AB3307" i="20"/>
  <c r="AL3307" i="20" s="1"/>
  <c r="AN3310" i="20"/>
  <c r="AH3310" i="20"/>
  <c r="AM3310" i="20"/>
  <c r="AC3311" i="20"/>
  <c r="AM3311" i="20" s="1"/>
  <c r="AA3311" i="20"/>
  <c r="AK3311" i="20" s="1"/>
  <c r="Y3311" i="20"/>
  <c r="AI3311" i="20" s="1"/>
  <c r="X3311" i="20"/>
  <c r="AB3311" i="20"/>
  <c r="AL3311" i="20" s="1"/>
  <c r="AN3314" i="20"/>
  <c r="AH3314" i="20"/>
  <c r="AM3314" i="20"/>
  <c r="AC3315" i="20"/>
  <c r="AM3315" i="20" s="1"/>
  <c r="AA3315" i="20"/>
  <c r="AK3315" i="20" s="1"/>
  <c r="Y3315" i="20"/>
  <c r="AI3315" i="20" s="1"/>
  <c r="X3315" i="20"/>
  <c r="AB3315" i="20"/>
  <c r="AL3315" i="20" s="1"/>
  <c r="AN3318" i="20"/>
  <c r="AH3318" i="20"/>
  <c r="AI3318" i="20"/>
  <c r="AC3319" i="20"/>
  <c r="AM3319" i="20" s="1"/>
  <c r="AA3319" i="20"/>
  <c r="AK3319" i="20" s="1"/>
  <c r="Y3319" i="20"/>
  <c r="AI3319" i="20" s="1"/>
  <c r="X3319" i="20"/>
  <c r="AB3319" i="20"/>
  <c r="AL3319" i="20" s="1"/>
  <c r="AN3322" i="20"/>
  <c r="AH3322" i="20"/>
  <c r="AM3322" i="20"/>
  <c r="AC3323" i="20"/>
  <c r="AM3323" i="20" s="1"/>
  <c r="AA3323" i="20"/>
  <c r="AK3323" i="20" s="1"/>
  <c r="Y3323" i="20"/>
  <c r="AI3323" i="20" s="1"/>
  <c r="X3323" i="20"/>
  <c r="AB3323" i="20"/>
  <c r="AL3323" i="20" s="1"/>
  <c r="AN3326" i="20"/>
  <c r="AH3326" i="20"/>
  <c r="AI3326" i="20"/>
  <c r="AM3326" i="20"/>
  <c r="AC3327" i="20"/>
  <c r="AM3327" i="20" s="1"/>
  <c r="AA3327" i="20"/>
  <c r="AK3327" i="20" s="1"/>
  <c r="Y3327" i="20"/>
  <c r="AI3327" i="20" s="1"/>
  <c r="X3327" i="20"/>
  <c r="AB3327" i="20"/>
  <c r="AL3327" i="20" s="1"/>
  <c r="AN3330" i="20"/>
  <c r="AH3330" i="20"/>
  <c r="AM3330" i="20"/>
  <c r="AC3331" i="20"/>
  <c r="AM3331" i="20" s="1"/>
  <c r="AA3331" i="20"/>
  <c r="AK3331" i="20" s="1"/>
  <c r="Y3331" i="20"/>
  <c r="AI3331" i="20" s="1"/>
  <c r="X3331" i="20"/>
  <c r="AB3331" i="20"/>
  <c r="AL3331" i="20" s="1"/>
  <c r="AN3334" i="20"/>
  <c r="AH3334" i="20"/>
  <c r="AI3334" i="20"/>
  <c r="AM3334" i="20"/>
  <c r="AC3335" i="20"/>
  <c r="AM3335" i="20" s="1"/>
  <c r="AA3335" i="20"/>
  <c r="AK3335" i="20" s="1"/>
  <c r="Y3335" i="20"/>
  <c r="AI3335" i="20" s="1"/>
  <c r="X3335" i="20"/>
  <c r="AB3335" i="20"/>
  <c r="AL3335" i="20" s="1"/>
  <c r="AN3338" i="20"/>
  <c r="AH3338" i="20"/>
  <c r="AM3338" i="20"/>
  <c r="AC3339" i="20"/>
  <c r="AM3339" i="20" s="1"/>
  <c r="AA3339" i="20"/>
  <c r="AK3339" i="20" s="1"/>
  <c r="Y3339" i="20"/>
  <c r="AI3339" i="20" s="1"/>
  <c r="X3339" i="20"/>
  <c r="AB3339" i="20"/>
  <c r="AL3339" i="20" s="1"/>
  <c r="AN3342" i="20"/>
  <c r="AH3342" i="20"/>
  <c r="AM3342" i="20"/>
  <c r="AC3343" i="20"/>
  <c r="AM3343" i="20" s="1"/>
  <c r="AA3343" i="20"/>
  <c r="AK3343" i="20" s="1"/>
  <c r="Y3343" i="20"/>
  <c r="AI3343" i="20" s="1"/>
  <c r="X3343" i="20"/>
  <c r="AB3343" i="20"/>
  <c r="AL3343" i="20" s="1"/>
  <c r="AN3346" i="20"/>
  <c r="AH3346" i="20"/>
  <c r="AM3346" i="20"/>
  <c r="AC3347" i="20"/>
  <c r="AM3347" i="20" s="1"/>
  <c r="AA3347" i="20"/>
  <c r="AK3347" i="20" s="1"/>
  <c r="Y3347" i="20"/>
  <c r="AI3347" i="20" s="1"/>
  <c r="X3347" i="20"/>
  <c r="AB3347" i="20"/>
  <c r="AL3347" i="20" s="1"/>
  <c r="AN3350" i="20"/>
  <c r="AH3350" i="20"/>
  <c r="AI3350" i="20"/>
  <c r="AC3351" i="20"/>
  <c r="AM3351" i="20" s="1"/>
  <c r="AA3351" i="20"/>
  <c r="AK3351" i="20" s="1"/>
  <c r="Y3351" i="20"/>
  <c r="AI3351" i="20" s="1"/>
  <c r="X3351" i="20"/>
  <c r="AB3351" i="20"/>
  <c r="AL3351" i="20" s="1"/>
  <c r="AN3354" i="20"/>
  <c r="AH3354" i="20"/>
  <c r="AM3354" i="20"/>
  <c r="AC3355" i="20"/>
  <c r="AM3355" i="20" s="1"/>
  <c r="AA3355" i="20"/>
  <c r="AK3355" i="20" s="1"/>
  <c r="Y3355" i="20"/>
  <c r="AI3355" i="20" s="1"/>
  <c r="X3355" i="20"/>
  <c r="AB3355" i="20"/>
  <c r="AL3355" i="20" s="1"/>
  <c r="AN3358" i="20"/>
  <c r="AH3358" i="20"/>
  <c r="AI3358" i="20"/>
  <c r="AM3358" i="20"/>
  <c r="AC3359" i="20"/>
  <c r="AM3359" i="20" s="1"/>
  <c r="AA3359" i="20"/>
  <c r="AK3359" i="20" s="1"/>
  <c r="Y3359" i="20"/>
  <c r="AI3359" i="20" s="1"/>
  <c r="X3359" i="20"/>
  <c r="AB3359" i="20"/>
  <c r="AL3359" i="20" s="1"/>
  <c r="AN3362" i="20"/>
  <c r="AH3362" i="20"/>
  <c r="AM3362" i="20"/>
  <c r="AC3363" i="20"/>
  <c r="AM3363" i="20" s="1"/>
  <c r="AA3363" i="20"/>
  <c r="AK3363" i="20" s="1"/>
  <c r="Y3363" i="20"/>
  <c r="AI3363" i="20" s="1"/>
  <c r="X3363" i="20"/>
  <c r="AB3363" i="20"/>
  <c r="AL3363" i="20" s="1"/>
  <c r="AN3366" i="20"/>
  <c r="AH3366" i="20"/>
  <c r="AI3366" i="20"/>
  <c r="AM3366" i="20"/>
  <c r="AC3367" i="20"/>
  <c r="AM3367" i="20" s="1"/>
  <c r="AA3367" i="20"/>
  <c r="AK3367" i="20" s="1"/>
  <c r="Y3367" i="20"/>
  <c r="AI3367" i="20" s="1"/>
  <c r="X3367" i="20"/>
  <c r="AB3367" i="20"/>
  <c r="AL3367" i="20" s="1"/>
  <c r="AN3370" i="20"/>
  <c r="AH3370" i="20"/>
  <c r="AM3370" i="20"/>
  <c r="AC3371" i="20"/>
  <c r="AM3371" i="20" s="1"/>
  <c r="AA3371" i="20"/>
  <c r="AK3371" i="20" s="1"/>
  <c r="Y3371" i="20"/>
  <c r="AI3371" i="20" s="1"/>
  <c r="X3371" i="20"/>
  <c r="AB3371" i="20"/>
  <c r="AL3371" i="20" s="1"/>
  <c r="AN3374" i="20"/>
  <c r="AH3374" i="20"/>
  <c r="AM3374" i="20"/>
  <c r="AC3375" i="20"/>
  <c r="AM3375" i="20" s="1"/>
  <c r="AA3375" i="20"/>
  <c r="AK3375" i="20" s="1"/>
  <c r="Y3375" i="20"/>
  <c r="AI3375" i="20" s="1"/>
  <c r="X3375" i="20"/>
  <c r="AB3375" i="20"/>
  <c r="AL3375" i="20" s="1"/>
  <c r="AN3378" i="20"/>
  <c r="AH3378" i="20"/>
  <c r="AM3378" i="20"/>
  <c r="AC3379" i="20"/>
  <c r="AM3379" i="20" s="1"/>
  <c r="AA3379" i="20"/>
  <c r="AK3379" i="20" s="1"/>
  <c r="Y3379" i="20"/>
  <c r="AI3379" i="20" s="1"/>
  <c r="X3379" i="20"/>
  <c r="AB3379" i="20"/>
  <c r="AL3379" i="20" s="1"/>
  <c r="AN3382" i="20"/>
  <c r="AH3382" i="20"/>
  <c r="AI3382" i="20"/>
  <c r="AC3383" i="20"/>
  <c r="AM3383" i="20" s="1"/>
  <c r="AA3383" i="20"/>
  <c r="AK3383" i="20" s="1"/>
  <c r="Y3383" i="20"/>
  <c r="AI3383" i="20" s="1"/>
  <c r="X3383" i="20"/>
  <c r="AB3383" i="20"/>
  <c r="AL3383" i="20" s="1"/>
  <c r="AN3386" i="20"/>
  <c r="AH3386" i="20"/>
  <c r="AM3386" i="20"/>
  <c r="AC3387" i="20"/>
  <c r="AM3387" i="20" s="1"/>
  <c r="AA3387" i="20"/>
  <c r="AK3387" i="20" s="1"/>
  <c r="Y3387" i="20"/>
  <c r="AI3387" i="20" s="1"/>
  <c r="X3387" i="20"/>
  <c r="AB3387" i="20"/>
  <c r="AL3387" i="20" s="1"/>
  <c r="AN3390" i="20"/>
  <c r="AH3390" i="20"/>
  <c r="AI3390" i="20"/>
  <c r="AM3390" i="20"/>
  <c r="AC3391" i="20"/>
  <c r="AM3391" i="20" s="1"/>
  <c r="AA3391" i="20"/>
  <c r="AK3391" i="20" s="1"/>
  <c r="Y3391" i="20"/>
  <c r="AI3391" i="20" s="1"/>
  <c r="X3391" i="20"/>
  <c r="AB3391" i="20"/>
  <c r="AL3391" i="20" s="1"/>
  <c r="AN3394" i="20"/>
  <c r="AH3394" i="20"/>
  <c r="AM3394" i="20"/>
  <c r="AC3395" i="20"/>
  <c r="AM3395" i="20" s="1"/>
  <c r="AA3395" i="20"/>
  <c r="AK3395" i="20" s="1"/>
  <c r="Y3395" i="20"/>
  <c r="AI3395" i="20" s="1"/>
  <c r="X3395" i="20"/>
  <c r="AB3395" i="20"/>
  <c r="AL3395" i="20" s="1"/>
  <c r="AN3398" i="20"/>
  <c r="AH3398" i="20"/>
  <c r="AI3398" i="20"/>
  <c r="AM3398" i="20"/>
  <c r="AC3399" i="20"/>
  <c r="AM3399" i="20" s="1"/>
  <c r="AA3399" i="20"/>
  <c r="AK3399" i="20" s="1"/>
  <c r="Y3399" i="20"/>
  <c r="AI3399" i="20" s="1"/>
  <c r="X3399" i="20"/>
  <c r="AB3399" i="20"/>
  <c r="AL3399" i="20" s="1"/>
  <c r="AN3402" i="20"/>
  <c r="AH3402" i="20"/>
  <c r="AM3402" i="20"/>
  <c r="AC3403" i="20"/>
  <c r="AM3403" i="20" s="1"/>
  <c r="AA3403" i="20"/>
  <c r="AK3403" i="20" s="1"/>
  <c r="Y3403" i="20"/>
  <c r="AI3403" i="20" s="1"/>
  <c r="X3403" i="20"/>
  <c r="AB3403" i="20"/>
  <c r="AL3403" i="20" s="1"/>
  <c r="AN3406" i="20"/>
  <c r="AH3406" i="20"/>
  <c r="AM3406" i="20"/>
  <c r="AC3407" i="20"/>
  <c r="AM3407" i="20" s="1"/>
  <c r="AA3407" i="20"/>
  <c r="AK3407" i="20" s="1"/>
  <c r="Y3407" i="20"/>
  <c r="AI3407" i="20" s="1"/>
  <c r="X3407" i="20"/>
  <c r="AB3407" i="20"/>
  <c r="AL3407" i="20" s="1"/>
  <c r="AN3410" i="20"/>
  <c r="AH3410" i="20"/>
  <c r="AI3410" i="20"/>
  <c r="AM3410" i="20"/>
  <c r="AC3411" i="20"/>
  <c r="AM3411" i="20" s="1"/>
  <c r="AA3411" i="20"/>
  <c r="AK3411" i="20" s="1"/>
  <c r="Y3411" i="20"/>
  <c r="AI3411" i="20" s="1"/>
  <c r="X3411" i="20"/>
  <c r="AB3411" i="20"/>
  <c r="AL3411" i="20" s="1"/>
  <c r="AN3414" i="20"/>
  <c r="AH3414" i="20"/>
  <c r="AI3414" i="20"/>
  <c r="AC3415" i="20"/>
  <c r="AM3415" i="20" s="1"/>
  <c r="AA3415" i="20"/>
  <c r="AK3415" i="20" s="1"/>
  <c r="Y3415" i="20"/>
  <c r="AI3415" i="20" s="1"/>
  <c r="X3415" i="20"/>
  <c r="AB3415" i="20"/>
  <c r="AL3415" i="20" s="1"/>
  <c r="AN3418" i="20"/>
  <c r="AH3418" i="20"/>
  <c r="AM3418" i="20"/>
  <c r="AC3419" i="20"/>
  <c r="AM3419" i="20" s="1"/>
  <c r="AA3419" i="20"/>
  <c r="AK3419" i="20" s="1"/>
  <c r="Y3419" i="20"/>
  <c r="AI3419" i="20" s="1"/>
  <c r="X3419" i="20"/>
  <c r="AB3419" i="20"/>
  <c r="AL3419" i="20" s="1"/>
  <c r="AN3422" i="20"/>
  <c r="AH3422" i="20"/>
  <c r="AM3422" i="20"/>
  <c r="AC3423" i="20"/>
  <c r="AM3423" i="20" s="1"/>
  <c r="AA3423" i="20"/>
  <c r="AK3423" i="20" s="1"/>
  <c r="Y3423" i="20"/>
  <c r="AI3423" i="20" s="1"/>
  <c r="X3423" i="20"/>
  <c r="AB3423" i="20"/>
  <c r="AL3423" i="20" s="1"/>
  <c r="AN3426" i="20"/>
  <c r="AH3426" i="20"/>
  <c r="AI3426" i="20"/>
  <c r="AM3426" i="20"/>
  <c r="AC3427" i="20"/>
  <c r="AM3427" i="20" s="1"/>
  <c r="AA3427" i="20"/>
  <c r="AK3427" i="20" s="1"/>
  <c r="Y3427" i="20"/>
  <c r="AI3427" i="20" s="1"/>
  <c r="X3427" i="20"/>
  <c r="AB3427" i="20"/>
  <c r="AL3427" i="20" s="1"/>
  <c r="AN3430" i="20"/>
  <c r="AH3430" i="20"/>
  <c r="AI3430" i="20"/>
  <c r="AC3431" i="20"/>
  <c r="AM3431" i="20" s="1"/>
  <c r="AA3431" i="20"/>
  <c r="AK3431" i="20" s="1"/>
  <c r="Y3431" i="20"/>
  <c r="AI3431" i="20" s="1"/>
  <c r="X3431" i="20"/>
  <c r="AB3431" i="20"/>
  <c r="AL3431" i="20" s="1"/>
  <c r="AN3434" i="20"/>
  <c r="AH3434" i="20"/>
  <c r="AI3434" i="20"/>
  <c r="AM3434" i="20"/>
  <c r="AC3435" i="20"/>
  <c r="AM3435" i="20" s="1"/>
  <c r="AA3435" i="20"/>
  <c r="AK3435" i="20" s="1"/>
  <c r="Y3435" i="20"/>
  <c r="AI3435" i="20" s="1"/>
  <c r="X3435" i="20"/>
  <c r="AB3435" i="20"/>
  <c r="AL3435" i="20" s="1"/>
  <c r="AN3438" i="20"/>
  <c r="AH3438" i="20"/>
  <c r="AI3438" i="20"/>
  <c r="AM3438" i="20"/>
  <c r="AC3439" i="20"/>
  <c r="AM3439" i="20" s="1"/>
  <c r="AA3439" i="20"/>
  <c r="AK3439" i="20" s="1"/>
  <c r="Y3439" i="20"/>
  <c r="AI3439" i="20" s="1"/>
  <c r="X3439" i="20"/>
  <c r="AB3439" i="20"/>
  <c r="AL3439" i="20" s="1"/>
  <c r="AN3442" i="20"/>
  <c r="AH3442" i="20"/>
  <c r="AM3442" i="20"/>
  <c r="AC3443" i="20"/>
  <c r="AM3443" i="20" s="1"/>
  <c r="AA3443" i="20"/>
  <c r="AK3443" i="20" s="1"/>
  <c r="Y3443" i="20"/>
  <c r="AI3443" i="20" s="1"/>
  <c r="X3443" i="20"/>
  <c r="AB3443" i="20"/>
  <c r="AL3443" i="20" s="1"/>
  <c r="AN3446" i="20"/>
  <c r="AH3446" i="20"/>
  <c r="AI3446" i="20"/>
  <c r="AC3447" i="20"/>
  <c r="AM3447" i="20" s="1"/>
  <c r="AA3447" i="20"/>
  <c r="AK3447" i="20" s="1"/>
  <c r="Y3447" i="20"/>
  <c r="AI3447" i="20" s="1"/>
  <c r="X3447" i="20"/>
  <c r="AB3447" i="20"/>
  <c r="AL3447" i="20" s="1"/>
  <c r="AN3450" i="20"/>
  <c r="AH3450" i="20"/>
  <c r="AI3450" i="20"/>
  <c r="AM3450" i="20"/>
  <c r="AC3451" i="20"/>
  <c r="AM3451" i="20" s="1"/>
  <c r="AA3451" i="20"/>
  <c r="AK3451" i="20" s="1"/>
  <c r="Y3451" i="20"/>
  <c r="AI3451" i="20" s="1"/>
  <c r="X3451" i="20"/>
  <c r="AB3451" i="20"/>
  <c r="AL3451" i="20" s="1"/>
  <c r="AN3454" i="20"/>
  <c r="AH3454" i="20"/>
  <c r="AM3454" i="20"/>
  <c r="AC3455" i="20"/>
  <c r="AM3455" i="20" s="1"/>
  <c r="AA3455" i="20"/>
  <c r="AK3455" i="20" s="1"/>
  <c r="Y3455" i="20"/>
  <c r="AI3455" i="20" s="1"/>
  <c r="X3455" i="20"/>
  <c r="AB3455" i="20"/>
  <c r="AL3455" i="20" s="1"/>
  <c r="AN3458" i="20"/>
  <c r="AH3458" i="20"/>
  <c r="AM3458" i="20"/>
  <c r="AC3459" i="20"/>
  <c r="AM3459" i="20" s="1"/>
  <c r="AA3459" i="20"/>
  <c r="AK3459" i="20" s="1"/>
  <c r="Y3459" i="20"/>
  <c r="AI3459" i="20" s="1"/>
  <c r="X3459" i="20"/>
  <c r="AB3459" i="20"/>
  <c r="AL3459" i="20" s="1"/>
  <c r="AN3462" i="20"/>
  <c r="AH3462" i="20"/>
  <c r="AI3462" i="20"/>
  <c r="AM3462" i="20"/>
  <c r="AC3463" i="20"/>
  <c r="AM3463" i="20" s="1"/>
  <c r="AA3463" i="20"/>
  <c r="AK3463" i="20" s="1"/>
  <c r="Y3463" i="20"/>
  <c r="AI3463" i="20" s="1"/>
  <c r="X3463" i="20"/>
  <c r="AB3463" i="20"/>
  <c r="AL3463" i="20" s="1"/>
  <c r="AN3466" i="20"/>
  <c r="AH3466" i="20"/>
  <c r="AI3466" i="20"/>
  <c r="AM3466" i="20"/>
  <c r="AC3467" i="20"/>
  <c r="AM3467" i="20" s="1"/>
  <c r="AA3467" i="20"/>
  <c r="AK3467" i="20" s="1"/>
  <c r="Y3467" i="20"/>
  <c r="AI3467" i="20" s="1"/>
  <c r="X3467" i="20"/>
  <c r="AB3467" i="20"/>
  <c r="AL3467" i="20" s="1"/>
  <c r="AN3470" i="20"/>
  <c r="AH3470" i="20"/>
  <c r="AM3470" i="20"/>
  <c r="AK3470" i="20"/>
  <c r="AI3470" i="20"/>
  <c r="AN3472" i="20"/>
  <c r="AH3472" i="20"/>
  <c r="AN3476" i="20"/>
  <c r="AH3476" i="20"/>
  <c r="AN3480" i="20"/>
  <c r="AH3480" i="20"/>
  <c r="AN3484" i="20"/>
  <c r="AH3484" i="20"/>
  <c r="AN3488" i="20"/>
  <c r="AH3488" i="20"/>
  <c r="AN3492" i="20"/>
  <c r="AH3492" i="20"/>
  <c r="AN3496" i="20"/>
  <c r="AH3496" i="20"/>
  <c r="AN3500" i="20"/>
  <c r="AH3500" i="20"/>
  <c r="AN3504" i="20"/>
  <c r="AH3504" i="20"/>
  <c r="AN3508" i="20"/>
  <c r="AH3508" i="20"/>
  <c r="AN3512" i="20"/>
  <c r="AH3512" i="20"/>
  <c r="AN3516" i="20"/>
  <c r="AH3516" i="20"/>
  <c r="AN3520" i="20"/>
  <c r="AH3520" i="20"/>
  <c r="AN3524" i="20"/>
  <c r="AH3524" i="20"/>
  <c r="AN3528" i="20"/>
  <c r="AH3528" i="20"/>
  <c r="AN3532" i="20"/>
  <c r="AH3532" i="20"/>
  <c r="AN3536" i="20"/>
  <c r="AH3536" i="20"/>
  <c r="AN3540" i="20"/>
  <c r="AH3540" i="20"/>
  <c r="X3471" i="20"/>
  <c r="Z3471" i="20"/>
  <c r="AJ3471" i="20" s="1"/>
  <c r="AB3471" i="20"/>
  <c r="AL3471" i="20" s="1"/>
  <c r="AH3471" i="20"/>
  <c r="AN3471" i="20"/>
  <c r="Y3472" i="20"/>
  <c r="AI3472" i="20" s="1"/>
  <c r="AA3472" i="20"/>
  <c r="AK3472" i="20" s="1"/>
  <c r="AC3472" i="20"/>
  <c r="AM3472" i="20" s="1"/>
  <c r="X3473" i="20"/>
  <c r="Z3473" i="20"/>
  <c r="AJ3473" i="20" s="1"/>
  <c r="AB3473" i="20"/>
  <c r="AL3473" i="20" s="1"/>
  <c r="AH3473" i="20"/>
  <c r="AN3473" i="20"/>
  <c r="Y3474" i="20"/>
  <c r="AI3474" i="20" s="1"/>
  <c r="AA3474" i="20"/>
  <c r="AK3474" i="20" s="1"/>
  <c r="AC3474" i="20"/>
  <c r="AM3474" i="20" s="1"/>
  <c r="X3475" i="20"/>
  <c r="Z3475" i="20"/>
  <c r="AJ3475" i="20" s="1"/>
  <c r="AB3475" i="20"/>
  <c r="AL3475" i="20" s="1"/>
  <c r="AH3475" i="20"/>
  <c r="AN3475" i="20"/>
  <c r="Y3476" i="20"/>
  <c r="AI3476" i="20" s="1"/>
  <c r="AA3476" i="20"/>
  <c r="AK3476" i="20" s="1"/>
  <c r="AC3476" i="20"/>
  <c r="AM3476" i="20" s="1"/>
  <c r="X3477" i="20"/>
  <c r="Z3477" i="20"/>
  <c r="AJ3477" i="20" s="1"/>
  <c r="AB3477" i="20"/>
  <c r="AL3477" i="20" s="1"/>
  <c r="AH3477" i="20"/>
  <c r="AN3477" i="20"/>
  <c r="Y3478" i="20"/>
  <c r="AI3478" i="20" s="1"/>
  <c r="AA3478" i="20"/>
  <c r="AK3478" i="20" s="1"/>
  <c r="AC3478" i="20"/>
  <c r="AM3478" i="20" s="1"/>
  <c r="X3479" i="20"/>
  <c r="Z3479" i="20"/>
  <c r="AJ3479" i="20" s="1"/>
  <c r="AB3479" i="20"/>
  <c r="AL3479" i="20" s="1"/>
  <c r="AH3479" i="20"/>
  <c r="AN3479" i="20"/>
  <c r="Y3480" i="20"/>
  <c r="AI3480" i="20" s="1"/>
  <c r="AA3480" i="20"/>
  <c r="AK3480" i="20" s="1"/>
  <c r="AC3480" i="20"/>
  <c r="AM3480" i="20" s="1"/>
  <c r="X3481" i="20"/>
  <c r="Z3481" i="20"/>
  <c r="AJ3481" i="20" s="1"/>
  <c r="AB3481" i="20"/>
  <c r="AL3481" i="20" s="1"/>
  <c r="AH3481" i="20"/>
  <c r="AN3481" i="20"/>
  <c r="Y3482" i="20"/>
  <c r="AI3482" i="20" s="1"/>
  <c r="AA3482" i="20"/>
  <c r="AK3482" i="20" s="1"/>
  <c r="AC3482" i="20"/>
  <c r="AM3482" i="20" s="1"/>
  <c r="X3483" i="20"/>
  <c r="Z3483" i="20"/>
  <c r="AJ3483" i="20" s="1"/>
  <c r="AB3483" i="20"/>
  <c r="AL3483" i="20" s="1"/>
  <c r="AH3483" i="20"/>
  <c r="AN3483" i="20"/>
  <c r="Y3484" i="20"/>
  <c r="AI3484" i="20" s="1"/>
  <c r="AA3484" i="20"/>
  <c r="AK3484" i="20" s="1"/>
  <c r="AC3484" i="20"/>
  <c r="AM3484" i="20" s="1"/>
  <c r="X3485" i="20"/>
  <c r="Z3485" i="20"/>
  <c r="AJ3485" i="20" s="1"/>
  <c r="AB3485" i="20"/>
  <c r="AL3485" i="20" s="1"/>
  <c r="AH3485" i="20"/>
  <c r="AN3485" i="20"/>
  <c r="Y3486" i="20"/>
  <c r="AI3486" i="20" s="1"/>
  <c r="AA3486" i="20"/>
  <c r="AK3486" i="20" s="1"/>
  <c r="AC3486" i="20"/>
  <c r="AM3486" i="20" s="1"/>
  <c r="X3487" i="20"/>
  <c r="Z3487" i="20"/>
  <c r="AJ3487" i="20" s="1"/>
  <c r="AB3487" i="20"/>
  <c r="AL3487" i="20" s="1"/>
  <c r="AH3487" i="20"/>
  <c r="AN3487" i="20"/>
  <c r="Y3488" i="20"/>
  <c r="AI3488" i="20" s="1"/>
  <c r="AA3488" i="20"/>
  <c r="AK3488" i="20" s="1"/>
  <c r="AC3488" i="20"/>
  <c r="AM3488" i="20" s="1"/>
  <c r="X3489" i="20"/>
  <c r="Z3489" i="20"/>
  <c r="AJ3489" i="20" s="1"/>
  <c r="AB3489" i="20"/>
  <c r="AL3489" i="20" s="1"/>
  <c r="AH3489" i="20"/>
  <c r="AN3489" i="20"/>
  <c r="Y3490" i="20"/>
  <c r="AI3490" i="20" s="1"/>
  <c r="AA3490" i="20"/>
  <c r="AK3490" i="20" s="1"/>
  <c r="AC3490" i="20"/>
  <c r="AM3490" i="20" s="1"/>
  <c r="X3491" i="20"/>
  <c r="Z3491" i="20"/>
  <c r="AJ3491" i="20" s="1"/>
  <c r="AB3491" i="20"/>
  <c r="AL3491" i="20" s="1"/>
  <c r="AH3491" i="20"/>
  <c r="AN3491" i="20"/>
  <c r="Y3492" i="20"/>
  <c r="AI3492" i="20" s="1"/>
  <c r="AA3492" i="20"/>
  <c r="AK3492" i="20" s="1"/>
  <c r="AC3492" i="20"/>
  <c r="AM3492" i="20" s="1"/>
  <c r="X3493" i="20"/>
  <c r="Z3493" i="20"/>
  <c r="AJ3493" i="20" s="1"/>
  <c r="AB3493" i="20"/>
  <c r="AL3493" i="20" s="1"/>
  <c r="AH3493" i="20"/>
  <c r="AN3493" i="20"/>
  <c r="Y3494" i="20"/>
  <c r="AI3494" i="20" s="1"/>
  <c r="AA3494" i="20"/>
  <c r="AK3494" i="20" s="1"/>
  <c r="AC3494" i="20"/>
  <c r="AM3494" i="20" s="1"/>
  <c r="X3495" i="20"/>
  <c r="Z3495" i="20"/>
  <c r="AJ3495" i="20" s="1"/>
  <c r="AB3495" i="20"/>
  <c r="AL3495" i="20" s="1"/>
  <c r="AH3495" i="20"/>
  <c r="AN3495" i="20"/>
  <c r="Y3496" i="20"/>
  <c r="AI3496" i="20" s="1"/>
  <c r="AA3496" i="20"/>
  <c r="AK3496" i="20" s="1"/>
  <c r="AC3496" i="20"/>
  <c r="AM3496" i="20" s="1"/>
  <c r="X3497" i="20"/>
  <c r="Z3497" i="20"/>
  <c r="AJ3497" i="20" s="1"/>
  <c r="AB3497" i="20"/>
  <c r="AL3497" i="20" s="1"/>
  <c r="AH3497" i="20"/>
  <c r="AN3497" i="20"/>
  <c r="Y3498" i="20"/>
  <c r="AI3498" i="20" s="1"/>
  <c r="AA3498" i="20"/>
  <c r="AK3498" i="20" s="1"/>
  <c r="AC3498" i="20"/>
  <c r="AM3498" i="20" s="1"/>
  <c r="X3499" i="20"/>
  <c r="Z3499" i="20"/>
  <c r="AJ3499" i="20" s="1"/>
  <c r="AB3499" i="20"/>
  <c r="AL3499" i="20" s="1"/>
  <c r="AH3499" i="20"/>
  <c r="AN3499" i="20"/>
  <c r="Y3500" i="20"/>
  <c r="AI3500" i="20" s="1"/>
  <c r="AA3500" i="20"/>
  <c r="AK3500" i="20" s="1"/>
  <c r="AC3500" i="20"/>
  <c r="AM3500" i="20" s="1"/>
  <c r="X3501" i="20"/>
  <c r="Z3501" i="20"/>
  <c r="AJ3501" i="20" s="1"/>
  <c r="AB3501" i="20"/>
  <c r="AL3501" i="20" s="1"/>
  <c r="AH3501" i="20"/>
  <c r="AN3501" i="20"/>
  <c r="Y3502" i="20"/>
  <c r="AI3502" i="20" s="1"/>
  <c r="AA3502" i="20"/>
  <c r="AK3502" i="20" s="1"/>
  <c r="AC3502" i="20"/>
  <c r="AM3502" i="20" s="1"/>
  <c r="X3503" i="20"/>
  <c r="Z3503" i="20"/>
  <c r="AJ3503" i="20" s="1"/>
  <c r="AB3503" i="20"/>
  <c r="AL3503" i="20" s="1"/>
  <c r="AH3503" i="20"/>
  <c r="AN3503" i="20"/>
  <c r="Y3504" i="20"/>
  <c r="AI3504" i="20" s="1"/>
  <c r="AA3504" i="20"/>
  <c r="AK3504" i="20" s="1"/>
  <c r="AC3504" i="20"/>
  <c r="AM3504" i="20" s="1"/>
  <c r="X3505" i="20"/>
  <c r="Z3505" i="20"/>
  <c r="AJ3505" i="20" s="1"/>
  <c r="AB3505" i="20"/>
  <c r="AL3505" i="20" s="1"/>
  <c r="AH3505" i="20"/>
  <c r="AN3505" i="20"/>
  <c r="Y3506" i="20"/>
  <c r="AI3506" i="20" s="1"/>
  <c r="AA3506" i="20"/>
  <c r="AK3506" i="20" s="1"/>
  <c r="AC3506" i="20"/>
  <c r="AM3506" i="20" s="1"/>
  <c r="X3507" i="20"/>
  <c r="Z3507" i="20"/>
  <c r="AJ3507" i="20" s="1"/>
  <c r="AB3507" i="20"/>
  <c r="AL3507" i="20" s="1"/>
  <c r="AH3507" i="20"/>
  <c r="AN3507" i="20"/>
  <c r="Y3508" i="20"/>
  <c r="AI3508" i="20" s="1"/>
  <c r="AA3508" i="20"/>
  <c r="AK3508" i="20" s="1"/>
  <c r="AC3508" i="20"/>
  <c r="AM3508" i="20" s="1"/>
  <c r="X3509" i="20"/>
  <c r="Z3509" i="20"/>
  <c r="AJ3509" i="20" s="1"/>
  <c r="AB3509" i="20"/>
  <c r="AL3509" i="20" s="1"/>
  <c r="AH3509" i="20"/>
  <c r="AN3509" i="20"/>
  <c r="Y3510" i="20"/>
  <c r="AI3510" i="20" s="1"/>
  <c r="AA3510" i="20"/>
  <c r="AK3510" i="20" s="1"/>
  <c r="AC3510" i="20"/>
  <c r="AM3510" i="20" s="1"/>
  <c r="X3511" i="20"/>
  <c r="Z3511" i="20"/>
  <c r="AJ3511" i="20" s="1"/>
  <c r="AB3511" i="20"/>
  <c r="AL3511" i="20" s="1"/>
  <c r="AH3511" i="20"/>
  <c r="AN3511" i="20"/>
  <c r="Y3512" i="20"/>
  <c r="AI3512" i="20" s="1"/>
  <c r="AA3512" i="20"/>
  <c r="AK3512" i="20" s="1"/>
  <c r="AC3512" i="20"/>
  <c r="AM3512" i="20" s="1"/>
  <c r="X3513" i="20"/>
  <c r="Z3513" i="20"/>
  <c r="AJ3513" i="20" s="1"/>
  <c r="AB3513" i="20"/>
  <c r="AL3513" i="20" s="1"/>
  <c r="AH3513" i="20"/>
  <c r="AN3513" i="20"/>
  <c r="Y3514" i="20"/>
  <c r="AI3514" i="20" s="1"/>
  <c r="AA3514" i="20"/>
  <c r="AK3514" i="20" s="1"/>
  <c r="AC3514" i="20"/>
  <c r="AM3514" i="20" s="1"/>
  <c r="X3515" i="20"/>
  <c r="Z3515" i="20"/>
  <c r="AJ3515" i="20" s="1"/>
  <c r="AB3515" i="20"/>
  <c r="AL3515" i="20" s="1"/>
  <c r="AH3515" i="20"/>
  <c r="AN3515" i="20"/>
  <c r="Y3516" i="20"/>
  <c r="AI3516" i="20" s="1"/>
  <c r="AA3516" i="20"/>
  <c r="AK3516" i="20" s="1"/>
  <c r="AC3516" i="20"/>
  <c r="AM3516" i="20" s="1"/>
  <c r="X3517" i="20"/>
  <c r="Z3517" i="20"/>
  <c r="AJ3517" i="20" s="1"/>
  <c r="AB3517" i="20"/>
  <c r="AL3517" i="20" s="1"/>
  <c r="AH3517" i="20"/>
  <c r="AN3517" i="20"/>
  <c r="Y3518" i="20"/>
  <c r="AI3518" i="20" s="1"/>
  <c r="AA3518" i="20"/>
  <c r="AK3518" i="20" s="1"/>
  <c r="AC3518" i="20"/>
  <c r="AM3518" i="20" s="1"/>
  <c r="X3519" i="20"/>
  <c r="Z3519" i="20"/>
  <c r="AJ3519" i="20" s="1"/>
  <c r="AB3519" i="20"/>
  <c r="AL3519" i="20" s="1"/>
  <c r="AH3519" i="20"/>
  <c r="AN3519" i="20"/>
  <c r="Y3520" i="20"/>
  <c r="AI3520" i="20" s="1"/>
  <c r="AA3520" i="20"/>
  <c r="AK3520" i="20" s="1"/>
  <c r="AC3520" i="20"/>
  <c r="AM3520" i="20" s="1"/>
  <c r="X3521" i="20"/>
  <c r="Z3521" i="20"/>
  <c r="AJ3521" i="20" s="1"/>
  <c r="AB3521" i="20"/>
  <c r="AL3521" i="20" s="1"/>
  <c r="AH3521" i="20"/>
  <c r="AN3521" i="20"/>
  <c r="Y3522" i="20"/>
  <c r="AI3522" i="20" s="1"/>
  <c r="AA3522" i="20"/>
  <c r="AK3522" i="20" s="1"/>
  <c r="AC3522" i="20"/>
  <c r="AM3522" i="20" s="1"/>
  <c r="X3523" i="20"/>
  <c r="Z3523" i="20"/>
  <c r="AJ3523" i="20" s="1"/>
  <c r="AB3523" i="20"/>
  <c r="AL3523" i="20" s="1"/>
  <c r="AH3523" i="20"/>
  <c r="AN3523" i="20"/>
  <c r="Y3524" i="20"/>
  <c r="AI3524" i="20" s="1"/>
  <c r="AA3524" i="20"/>
  <c r="AK3524" i="20" s="1"/>
  <c r="AC3524" i="20"/>
  <c r="AM3524" i="20" s="1"/>
  <c r="X3525" i="20"/>
  <c r="Z3525" i="20"/>
  <c r="AJ3525" i="20" s="1"/>
  <c r="AB3525" i="20"/>
  <c r="AL3525" i="20" s="1"/>
  <c r="AH3525" i="20"/>
  <c r="AN3525" i="20"/>
  <c r="Y3526" i="20"/>
  <c r="AI3526" i="20" s="1"/>
  <c r="AA3526" i="20"/>
  <c r="AK3526" i="20" s="1"/>
  <c r="AC3526" i="20"/>
  <c r="AM3526" i="20" s="1"/>
  <c r="X3527" i="20"/>
  <c r="Z3527" i="20"/>
  <c r="AJ3527" i="20" s="1"/>
  <c r="AB3527" i="20"/>
  <c r="AL3527" i="20" s="1"/>
  <c r="AH3527" i="20"/>
  <c r="AN3527" i="20"/>
  <c r="Y3528" i="20"/>
  <c r="AI3528" i="20" s="1"/>
  <c r="AA3528" i="20"/>
  <c r="AK3528" i="20" s="1"/>
  <c r="AC3528" i="20"/>
  <c r="AM3528" i="20" s="1"/>
  <c r="X3529" i="20"/>
  <c r="Z3529" i="20"/>
  <c r="AJ3529" i="20" s="1"/>
  <c r="AB3529" i="20"/>
  <c r="AL3529" i="20" s="1"/>
  <c r="AH3529" i="20"/>
  <c r="AN3529" i="20"/>
  <c r="Y3530" i="20"/>
  <c r="AI3530" i="20" s="1"/>
  <c r="AA3530" i="20"/>
  <c r="AK3530" i="20" s="1"/>
  <c r="AC3530" i="20"/>
  <c r="AM3530" i="20" s="1"/>
  <c r="X3531" i="20"/>
  <c r="Z3531" i="20"/>
  <c r="AJ3531" i="20" s="1"/>
  <c r="AB3531" i="20"/>
  <c r="AL3531" i="20" s="1"/>
  <c r="AH3531" i="20"/>
  <c r="AN3531" i="20"/>
  <c r="Y3532" i="20"/>
  <c r="AI3532" i="20" s="1"/>
  <c r="AA3532" i="20"/>
  <c r="AK3532" i="20" s="1"/>
  <c r="AC3532" i="20"/>
  <c r="AM3532" i="20" s="1"/>
  <c r="X3533" i="20"/>
  <c r="Z3533" i="20"/>
  <c r="AJ3533" i="20" s="1"/>
  <c r="AB3533" i="20"/>
  <c r="AL3533" i="20" s="1"/>
  <c r="AH3533" i="20"/>
  <c r="AN3533" i="20"/>
  <c r="Y3534" i="20"/>
  <c r="AI3534" i="20" s="1"/>
  <c r="AA3534" i="20"/>
  <c r="AK3534" i="20" s="1"/>
  <c r="AC3534" i="20"/>
  <c r="AM3534" i="20" s="1"/>
  <c r="X3535" i="20"/>
  <c r="Z3535" i="20"/>
  <c r="AJ3535" i="20" s="1"/>
  <c r="AB3535" i="20"/>
  <c r="AL3535" i="20" s="1"/>
  <c r="AH3535" i="20"/>
  <c r="AN3535" i="20"/>
  <c r="Y3536" i="20"/>
  <c r="AI3536" i="20" s="1"/>
  <c r="AA3536" i="20"/>
  <c r="AK3536" i="20" s="1"/>
  <c r="AC3536" i="20"/>
  <c r="AM3536" i="20" s="1"/>
  <c r="X3537" i="20"/>
  <c r="Z3537" i="20"/>
  <c r="AJ3537" i="20" s="1"/>
  <c r="AB3537" i="20"/>
  <c r="AL3537" i="20" s="1"/>
  <c r="AH3537" i="20"/>
  <c r="AN3537" i="20"/>
  <c r="Y3538" i="20"/>
  <c r="AI3538" i="20" s="1"/>
  <c r="AA3538" i="20"/>
  <c r="AK3538" i="20" s="1"/>
  <c r="AC3538" i="20"/>
  <c r="AM3538" i="20" s="1"/>
  <c r="X3539" i="20"/>
  <c r="Z3539" i="20"/>
  <c r="AJ3539" i="20" s="1"/>
  <c r="AB3539" i="20"/>
  <c r="AL3539" i="20" s="1"/>
  <c r="AH3539" i="20"/>
  <c r="AN3539" i="20"/>
  <c r="Y3540" i="20"/>
  <c r="AI3540" i="20" s="1"/>
  <c r="AA3540" i="20"/>
  <c r="AK3540" i="20" s="1"/>
  <c r="AC3540" i="20"/>
  <c r="AM3540" i="20" s="1"/>
  <c r="AC3541" i="20"/>
  <c r="AM3541" i="20" s="1"/>
  <c r="AA3541" i="20"/>
  <c r="AK3541" i="20" s="1"/>
  <c r="Y3541" i="20"/>
  <c r="AI3541" i="20" s="1"/>
  <c r="X3541" i="20"/>
  <c r="AB3541" i="20"/>
  <c r="AL3541" i="20" s="1"/>
  <c r="AH3541" i="20"/>
  <c r="Z3543" i="20"/>
  <c r="AJ3543" i="20" s="1"/>
  <c r="AN3543" i="20"/>
  <c r="AN3544" i="20"/>
  <c r="AH3544" i="20"/>
  <c r="AI3544" i="20"/>
  <c r="AM3544" i="20"/>
  <c r="AC3545" i="20"/>
  <c r="AM3545" i="20" s="1"/>
  <c r="AA3545" i="20"/>
  <c r="AK3545" i="20" s="1"/>
  <c r="Y3545" i="20"/>
  <c r="AI3545" i="20" s="1"/>
  <c r="X3545" i="20"/>
  <c r="AB3545" i="20"/>
  <c r="AL3545" i="20" s="1"/>
  <c r="AH3545" i="20"/>
  <c r="Z3547" i="20"/>
  <c r="AJ3547" i="20" s="1"/>
  <c r="AN3547" i="20"/>
  <c r="AN3548" i="20"/>
  <c r="AH3548" i="20"/>
  <c r="AM3548" i="20"/>
  <c r="AC3549" i="20"/>
  <c r="AM3549" i="20" s="1"/>
  <c r="AA3549" i="20"/>
  <c r="AK3549" i="20" s="1"/>
  <c r="Y3549" i="20"/>
  <c r="AI3549" i="20" s="1"/>
  <c r="X3549" i="20"/>
  <c r="AB3549" i="20"/>
  <c r="AL3549" i="20" s="1"/>
  <c r="AH3549" i="20"/>
  <c r="Z3551" i="20"/>
  <c r="AJ3551" i="20" s="1"/>
  <c r="AN3551" i="20"/>
  <c r="AN3552" i="20"/>
  <c r="AH3552" i="20"/>
  <c r="AI3552" i="20"/>
  <c r="AM3552" i="20"/>
  <c r="AC3553" i="20"/>
  <c r="AM3553" i="20" s="1"/>
  <c r="AA3553" i="20"/>
  <c r="AK3553" i="20" s="1"/>
  <c r="Y3553" i="20"/>
  <c r="AI3553" i="20" s="1"/>
  <c r="X3553" i="20"/>
  <c r="AB3553" i="20"/>
  <c r="AL3553" i="20" s="1"/>
  <c r="AH3553" i="20"/>
  <c r="Z3555" i="20"/>
  <c r="AJ3555" i="20" s="1"/>
  <c r="AN3555" i="20"/>
  <c r="AN3556" i="20"/>
  <c r="AH3556" i="20"/>
  <c r="AM3556" i="20"/>
  <c r="AC3557" i="20"/>
  <c r="AM3557" i="20" s="1"/>
  <c r="AA3557" i="20"/>
  <c r="AK3557" i="20" s="1"/>
  <c r="Y3557" i="20"/>
  <c r="AI3557" i="20" s="1"/>
  <c r="X3557" i="20"/>
  <c r="AB3557" i="20"/>
  <c r="AL3557" i="20" s="1"/>
  <c r="AH3557" i="20"/>
  <c r="Z3559" i="20"/>
  <c r="AJ3559" i="20" s="1"/>
  <c r="AN3559" i="20"/>
  <c r="AN3560" i="20"/>
  <c r="AH3560" i="20"/>
  <c r="AI3560" i="20"/>
  <c r="AM3560" i="20"/>
  <c r="AC3561" i="20"/>
  <c r="AM3561" i="20" s="1"/>
  <c r="AA3561" i="20"/>
  <c r="AK3561" i="20" s="1"/>
  <c r="Y3561" i="20"/>
  <c r="AI3561" i="20" s="1"/>
  <c r="X3561" i="20"/>
  <c r="AB3561" i="20"/>
  <c r="AL3561" i="20" s="1"/>
  <c r="AH3561" i="20"/>
  <c r="Z3563" i="20"/>
  <c r="AJ3563" i="20" s="1"/>
  <c r="AN3563" i="20"/>
  <c r="AN3564" i="20"/>
  <c r="AH3564" i="20"/>
  <c r="AM3564" i="20"/>
  <c r="AC3565" i="20"/>
  <c r="AM3565" i="20" s="1"/>
  <c r="AA3565" i="20"/>
  <c r="AK3565" i="20" s="1"/>
  <c r="Y3565" i="20"/>
  <c r="AI3565" i="20" s="1"/>
  <c r="X3565" i="20"/>
  <c r="AB3565" i="20"/>
  <c r="AL3565" i="20" s="1"/>
  <c r="AH3565" i="20"/>
  <c r="Z3567" i="20"/>
  <c r="AJ3567" i="20" s="1"/>
  <c r="AN3567" i="20"/>
  <c r="AN3568" i="20"/>
  <c r="AH3568" i="20"/>
  <c r="AI3568" i="20"/>
  <c r="AM3568" i="20"/>
  <c r="AC3569" i="20"/>
  <c r="AM3569" i="20" s="1"/>
  <c r="AA3569" i="20"/>
  <c r="AK3569" i="20" s="1"/>
  <c r="Y3569" i="20"/>
  <c r="AI3569" i="20" s="1"/>
  <c r="X3569" i="20"/>
  <c r="AB3569" i="20"/>
  <c r="AL3569" i="20" s="1"/>
  <c r="AN3571" i="20"/>
  <c r="AH3571" i="20"/>
  <c r="AN3575" i="20"/>
  <c r="AH3575" i="20"/>
  <c r="AN3579" i="20"/>
  <c r="AH3579" i="20"/>
  <c r="AN3583" i="20"/>
  <c r="AH3583" i="20"/>
  <c r="AN3587" i="20"/>
  <c r="AH3587" i="20"/>
  <c r="AN3591" i="20"/>
  <c r="AH3591" i="20"/>
  <c r="AN3595" i="20"/>
  <c r="AH3595" i="20"/>
  <c r="AN3599" i="20"/>
  <c r="AH3599" i="20"/>
  <c r="X3208" i="20"/>
  <c r="Z3208" i="20"/>
  <c r="AJ3208" i="20" s="1"/>
  <c r="AB3208" i="20"/>
  <c r="AL3208" i="20" s="1"/>
  <c r="X3210" i="20"/>
  <c r="Z3210" i="20"/>
  <c r="AJ3210" i="20" s="1"/>
  <c r="AB3210" i="20"/>
  <c r="AL3210" i="20" s="1"/>
  <c r="X3212" i="20"/>
  <c r="Z3212" i="20"/>
  <c r="AJ3212" i="20" s="1"/>
  <c r="AB3212" i="20"/>
  <c r="AL3212" i="20" s="1"/>
  <c r="X3214" i="20"/>
  <c r="Z3214" i="20"/>
  <c r="AJ3214" i="20" s="1"/>
  <c r="AB3214" i="20"/>
  <c r="AL3214" i="20" s="1"/>
  <c r="X3216" i="20"/>
  <c r="Z3216" i="20"/>
  <c r="AJ3216" i="20" s="1"/>
  <c r="AB3216" i="20"/>
  <c r="AL3216" i="20" s="1"/>
  <c r="X3218" i="20"/>
  <c r="Z3218" i="20"/>
  <c r="AJ3218" i="20" s="1"/>
  <c r="AB3218" i="20"/>
  <c r="AL3218" i="20" s="1"/>
  <c r="X3220" i="20"/>
  <c r="Z3220" i="20"/>
  <c r="AJ3220" i="20" s="1"/>
  <c r="AB3220" i="20"/>
  <c r="AL3220" i="20" s="1"/>
  <c r="X3222" i="20"/>
  <c r="Z3222" i="20"/>
  <c r="AJ3222" i="20" s="1"/>
  <c r="AB3222" i="20"/>
  <c r="AL3222" i="20" s="1"/>
  <c r="X3224" i="20"/>
  <c r="Z3224" i="20"/>
  <c r="AJ3224" i="20" s="1"/>
  <c r="AB3224" i="20"/>
  <c r="AL3224" i="20" s="1"/>
  <c r="X3226" i="20"/>
  <c r="Z3226" i="20"/>
  <c r="AJ3226" i="20" s="1"/>
  <c r="AB3226" i="20"/>
  <c r="AL3226" i="20" s="1"/>
  <c r="X3228" i="20"/>
  <c r="Z3228" i="20"/>
  <c r="AJ3228" i="20" s="1"/>
  <c r="AB3228" i="20"/>
  <c r="AL3228" i="20" s="1"/>
  <c r="X3230" i="20"/>
  <c r="Z3230" i="20"/>
  <c r="AJ3230" i="20" s="1"/>
  <c r="AB3230" i="20"/>
  <c r="AL3230" i="20" s="1"/>
  <c r="X3232" i="20"/>
  <c r="Z3232" i="20"/>
  <c r="AJ3232" i="20" s="1"/>
  <c r="AB3232" i="20"/>
  <c r="AL3232" i="20" s="1"/>
  <c r="X3234" i="20"/>
  <c r="Z3234" i="20"/>
  <c r="AJ3234" i="20" s="1"/>
  <c r="AB3234" i="20"/>
  <c r="AL3234" i="20" s="1"/>
  <c r="X3236" i="20"/>
  <c r="Z3236" i="20"/>
  <c r="AJ3236" i="20" s="1"/>
  <c r="AB3236" i="20"/>
  <c r="AL3236" i="20" s="1"/>
  <c r="X3238" i="20"/>
  <c r="Z3238" i="20"/>
  <c r="AJ3238" i="20" s="1"/>
  <c r="AB3238" i="20"/>
  <c r="AL3238" i="20" s="1"/>
  <c r="X3240" i="20"/>
  <c r="Z3240" i="20"/>
  <c r="AJ3240" i="20" s="1"/>
  <c r="AB3240" i="20"/>
  <c r="AL3240" i="20" s="1"/>
  <c r="X3242" i="20"/>
  <c r="Z3242" i="20"/>
  <c r="AJ3242" i="20" s="1"/>
  <c r="AB3242" i="20"/>
  <c r="AL3242" i="20" s="1"/>
  <c r="X3244" i="20"/>
  <c r="Z3244" i="20"/>
  <c r="AJ3244" i="20" s="1"/>
  <c r="AB3244" i="20"/>
  <c r="AL3244" i="20" s="1"/>
  <c r="X3246" i="20"/>
  <c r="Z3246" i="20"/>
  <c r="AJ3246" i="20" s="1"/>
  <c r="AB3246" i="20"/>
  <c r="AL3246" i="20" s="1"/>
  <c r="X3248" i="20"/>
  <c r="Z3248" i="20"/>
  <c r="AJ3248" i="20" s="1"/>
  <c r="AB3248" i="20"/>
  <c r="AL3248" i="20" s="1"/>
  <c r="X3250" i="20"/>
  <c r="Z3250" i="20"/>
  <c r="AJ3250" i="20" s="1"/>
  <c r="AB3250" i="20"/>
  <c r="AL3250" i="20" s="1"/>
  <c r="X3252" i="20"/>
  <c r="Z3252" i="20"/>
  <c r="AJ3252" i="20" s="1"/>
  <c r="AB3252" i="20"/>
  <c r="AL3252" i="20" s="1"/>
  <c r="X3254" i="20"/>
  <c r="Z3254" i="20"/>
  <c r="AJ3254" i="20" s="1"/>
  <c r="AB3254" i="20"/>
  <c r="AL3254" i="20" s="1"/>
  <c r="X3256" i="20"/>
  <c r="Z3256" i="20"/>
  <c r="AJ3256" i="20" s="1"/>
  <c r="AB3256" i="20"/>
  <c r="AL3256" i="20" s="1"/>
  <c r="X3258" i="20"/>
  <c r="Z3258" i="20"/>
  <c r="AJ3258" i="20" s="1"/>
  <c r="AB3258" i="20"/>
  <c r="AL3258" i="20" s="1"/>
  <c r="X3260" i="20"/>
  <c r="Z3260" i="20"/>
  <c r="AJ3260" i="20" s="1"/>
  <c r="AB3260" i="20"/>
  <c r="AL3260" i="20" s="1"/>
  <c r="X3262" i="20"/>
  <c r="Z3262" i="20"/>
  <c r="AJ3262" i="20" s="1"/>
  <c r="AB3262" i="20"/>
  <c r="AL3262" i="20" s="1"/>
  <c r="X3264" i="20"/>
  <c r="Z3264" i="20"/>
  <c r="AJ3264" i="20" s="1"/>
  <c r="AB3264" i="20"/>
  <c r="AL3264" i="20" s="1"/>
  <c r="X3266" i="20"/>
  <c r="Z3266" i="20"/>
  <c r="AJ3266" i="20" s="1"/>
  <c r="AB3266" i="20"/>
  <c r="AL3266" i="20" s="1"/>
  <c r="X3268" i="20"/>
  <c r="Z3268" i="20"/>
  <c r="AJ3268" i="20" s="1"/>
  <c r="AB3268" i="20"/>
  <c r="AL3268" i="20" s="1"/>
  <c r="X3270" i="20"/>
  <c r="Z3270" i="20"/>
  <c r="AJ3270" i="20" s="1"/>
  <c r="AB3270" i="20"/>
  <c r="AL3270" i="20" s="1"/>
  <c r="X3272" i="20"/>
  <c r="Z3272" i="20"/>
  <c r="AJ3272" i="20" s="1"/>
  <c r="AB3272" i="20"/>
  <c r="AL3272" i="20" s="1"/>
  <c r="X3274" i="20"/>
  <c r="Z3274" i="20"/>
  <c r="AJ3274" i="20" s="1"/>
  <c r="AB3274" i="20"/>
  <c r="AL3274" i="20" s="1"/>
  <c r="X3276" i="20"/>
  <c r="Z3276" i="20"/>
  <c r="AJ3276" i="20" s="1"/>
  <c r="AB3276" i="20"/>
  <c r="AL3276" i="20" s="1"/>
  <c r="X3278" i="20"/>
  <c r="Z3278" i="20"/>
  <c r="AJ3278" i="20" s="1"/>
  <c r="AB3278" i="20"/>
  <c r="AL3278" i="20" s="1"/>
  <c r="X3280" i="20"/>
  <c r="Z3280" i="20"/>
  <c r="AJ3280" i="20" s="1"/>
  <c r="AB3280" i="20"/>
  <c r="AL3280" i="20" s="1"/>
  <c r="X3282" i="20"/>
  <c r="Z3282" i="20"/>
  <c r="AJ3282" i="20" s="1"/>
  <c r="AB3282" i="20"/>
  <c r="AL3282" i="20" s="1"/>
  <c r="X3284" i="20"/>
  <c r="Z3284" i="20"/>
  <c r="AJ3284" i="20" s="1"/>
  <c r="AB3284" i="20"/>
  <c r="AL3284" i="20" s="1"/>
  <c r="X3286" i="20"/>
  <c r="Z3286" i="20"/>
  <c r="AJ3286" i="20" s="1"/>
  <c r="AB3286" i="20"/>
  <c r="AL3286" i="20" s="1"/>
  <c r="X3288" i="20"/>
  <c r="Z3288" i="20"/>
  <c r="AJ3288" i="20" s="1"/>
  <c r="AB3288" i="20"/>
  <c r="AL3288" i="20" s="1"/>
  <c r="X3290" i="20"/>
  <c r="Z3290" i="20"/>
  <c r="AJ3290" i="20" s="1"/>
  <c r="AB3290" i="20"/>
  <c r="AL3290" i="20" s="1"/>
  <c r="X3292" i="20"/>
  <c r="Z3292" i="20"/>
  <c r="AJ3292" i="20" s="1"/>
  <c r="AB3292" i="20"/>
  <c r="AL3292" i="20" s="1"/>
  <c r="X3294" i="20"/>
  <c r="Z3294" i="20"/>
  <c r="AJ3294" i="20" s="1"/>
  <c r="AB3294" i="20"/>
  <c r="AL3294" i="20" s="1"/>
  <c r="X3296" i="20"/>
  <c r="Z3296" i="20"/>
  <c r="AJ3296" i="20" s="1"/>
  <c r="AB3296" i="20"/>
  <c r="AL3296" i="20" s="1"/>
  <c r="X3298" i="20"/>
  <c r="Z3298" i="20"/>
  <c r="AJ3298" i="20" s="1"/>
  <c r="AB3298" i="20"/>
  <c r="AL3298" i="20" s="1"/>
  <c r="X3300" i="20"/>
  <c r="Z3300" i="20"/>
  <c r="AJ3300" i="20" s="1"/>
  <c r="AB3300" i="20"/>
  <c r="AL3300" i="20" s="1"/>
  <c r="X3302" i="20"/>
  <c r="Z3302" i="20"/>
  <c r="AJ3302" i="20" s="1"/>
  <c r="AB3302" i="20"/>
  <c r="AL3302" i="20" s="1"/>
  <c r="X3304" i="20"/>
  <c r="Z3304" i="20"/>
  <c r="AJ3304" i="20" s="1"/>
  <c r="AB3304" i="20"/>
  <c r="AL3304" i="20" s="1"/>
  <c r="X3306" i="20"/>
  <c r="Z3306" i="20"/>
  <c r="AJ3306" i="20" s="1"/>
  <c r="AB3306" i="20"/>
  <c r="AL3306" i="20" s="1"/>
  <c r="X3308" i="20"/>
  <c r="Z3308" i="20"/>
  <c r="AJ3308" i="20" s="1"/>
  <c r="AB3308" i="20"/>
  <c r="AL3308" i="20" s="1"/>
  <c r="X3310" i="20"/>
  <c r="Z3310" i="20"/>
  <c r="AJ3310" i="20" s="1"/>
  <c r="AB3310" i="20"/>
  <c r="AL3310" i="20" s="1"/>
  <c r="X3312" i="20"/>
  <c r="Z3312" i="20"/>
  <c r="AJ3312" i="20" s="1"/>
  <c r="AB3312" i="20"/>
  <c r="AL3312" i="20" s="1"/>
  <c r="X3314" i="20"/>
  <c r="Z3314" i="20"/>
  <c r="AJ3314" i="20" s="1"/>
  <c r="AB3314" i="20"/>
  <c r="AL3314" i="20" s="1"/>
  <c r="X3316" i="20"/>
  <c r="Z3316" i="20"/>
  <c r="AJ3316" i="20" s="1"/>
  <c r="AB3316" i="20"/>
  <c r="AL3316" i="20" s="1"/>
  <c r="X3318" i="20"/>
  <c r="Z3318" i="20"/>
  <c r="AJ3318" i="20" s="1"/>
  <c r="AB3318" i="20"/>
  <c r="AL3318" i="20" s="1"/>
  <c r="X3320" i="20"/>
  <c r="Z3320" i="20"/>
  <c r="AJ3320" i="20" s="1"/>
  <c r="AB3320" i="20"/>
  <c r="AL3320" i="20" s="1"/>
  <c r="X3322" i="20"/>
  <c r="Z3322" i="20"/>
  <c r="AJ3322" i="20" s="1"/>
  <c r="AB3322" i="20"/>
  <c r="AL3322" i="20" s="1"/>
  <c r="X3324" i="20"/>
  <c r="Z3324" i="20"/>
  <c r="AJ3324" i="20" s="1"/>
  <c r="AB3324" i="20"/>
  <c r="AL3324" i="20" s="1"/>
  <c r="X3326" i="20"/>
  <c r="Z3326" i="20"/>
  <c r="AJ3326" i="20" s="1"/>
  <c r="AB3326" i="20"/>
  <c r="AL3326" i="20" s="1"/>
  <c r="X3328" i="20"/>
  <c r="Z3328" i="20"/>
  <c r="AJ3328" i="20" s="1"/>
  <c r="AB3328" i="20"/>
  <c r="AL3328" i="20" s="1"/>
  <c r="X3330" i="20"/>
  <c r="Z3330" i="20"/>
  <c r="AJ3330" i="20" s="1"/>
  <c r="AB3330" i="20"/>
  <c r="AL3330" i="20" s="1"/>
  <c r="X3332" i="20"/>
  <c r="Z3332" i="20"/>
  <c r="AJ3332" i="20" s="1"/>
  <c r="AB3332" i="20"/>
  <c r="AL3332" i="20" s="1"/>
  <c r="X3334" i="20"/>
  <c r="Z3334" i="20"/>
  <c r="AJ3334" i="20" s="1"/>
  <c r="AB3334" i="20"/>
  <c r="AL3334" i="20" s="1"/>
  <c r="X3336" i="20"/>
  <c r="Z3336" i="20"/>
  <c r="AJ3336" i="20" s="1"/>
  <c r="AB3336" i="20"/>
  <c r="AL3336" i="20" s="1"/>
  <c r="X3338" i="20"/>
  <c r="Z3338" i="20"/>
  <c r="AJ3338" i="20" s="1"/>
  <c r="AB3338" i="20"/>
  <c r="AL3338" i="20" s="1"/>
  <c r="X3340" i="20"/>
  <c r="Z3340" i="20"/>
  <c r="AJ3340" i="20" s="1"/>
  <c r="AB3340" i="20"/>
  <c r="AL3340" i="20" s="1"/>
  <c r="X3342" i="20"/>
  <c r="Z3342" i="20"/>
  <c r="AJ3342" i="20" s="1"/>
  <c r="AB3342" i="20"/>
  <c r="AL3342" i="20" s="1"/>
  <c r="X3344" i="20"/>
  <c r="Z3344" i="20"/>
  <c r="AJ3344" i="20" s="1"/>
  <c r="AB3344" i="20"/>
  <c r="AL3344" i="20" s="1"/>
  <c r="X3346" i="20"/>
  <c r="Z3346" i="20"/>
  <c r="AJ3346" i="20" s="1"/>
  <c r="AB3346" i="20"/>
  <c r="AL3346" i="20" s="1"/>
  <c r="X3348" i="20"/>
  <c r="Z3348" i="20"/>
  <c r="AJ3348" i="20" s="1"/>
  <c r="AB3348" i="20"/>
  <c r="AL3348" i="20" s="1"/>
  <c r="X3350" i="20"/>
  <c r="Z3350" i="20"/>
  <c r="AJ3350" i="20" s="1"/>
  <c r="AB3350" i="20"/>
  <c r="AL3350" i="20" s="1"/>
  <c r="X3352" i="20"/>
  <c r="Z3352" i="20"/>
  <c r="AJ3352" i="20" s="1"/>
  <c r="AB3352" i="20"/>
  <c r="AL3352" i="20" s="1"/>
  <c r="X3354" i="20"/>
  <c r="Z3354" i="20"/>
  <c r="AJ3354" i="20" s="1"/>
  <c r="AB3354" i="20"/>
  <c r="AL3354" i="20" s="1"/>
  <c r="X3356" i="20"/>
  <c r="Z3356" i="20"/>
  <c r="AJ3356" i="20" s="1"/>
  <c r="AB3356" i="20"/>
  <c r="AL3356" i="20" s="1"/>
  <c r="X3358" i="20"/>
  <c r="Z3358" i="20"/>
  <c r="AJ3358" i="20" s="1"/>
  <c r="AB3358" i="20"/>
  <c r="AL3358" i="20" s="1"/>
  <c r="X3360" i="20"/>
  <c r="Z3360" i="20"/>
  <c r="AJ3360" i="20" s="1"/>
  <c r="AB3360" i="20"/>
  <c r="AL3360" i="20" s="1"/>
  <c r="X3362" i="20"/>
  <c r="Z3362" i="20"/>
  <c r="AJ3362" i="20" s="1"/>
  <c r="AB3362" i="20"/>
  <c r="AL3362" i="20" s="1"/>
  <c r="X3364" i="20"/>
  <c r="Z3364" i="20"/>
  <c r="AJ3364" i="20" s="1"/>
  <c r="AB3364" i="20"/>
  <c r="AL3364" i="20" s="1"/>
  <c r="X3366" i="20"/>
  <c r="Z3366" i="20"/>
  <c r="AJ3366" i="20" s="1"/>
  <c r="AB3366" i="20"/>
  <c r="AL3366" i="20" s="1"/>
  <c r="X3368" i="20"/>
  <c r="Z3368" i="20"/>
  <c r="AJ3368" i="20" s="1"/>
  <c r="AB3368" i="20"/>
  <c r="AL3368" i="20" s="1"/>
  <c r="X3370" i="20"/>
  <c r="Z3370" i="20"/>
  <c r="AJ3370" i="20" s="1"/>
  <c r="AB3370" i="20"/>
  <c r="AL3370" i="20" s="1"/>
  <c r="X3372" i="20"/>
  <c r="Z3372" i="20"/>
  <c r="AJ3372" i="20" s="1"/>
  <c r="AB3372" i="20"/>
  <c r="AL3372" i="20" s="1"/>
  <c r="X3374" i="20"/>
  <c r="Z3374" i="20"/>
  <c r="AJ3374" i="20" s="1"/>
  <c r="AB3374" i="20"/>
  <c r="AL3374" i="20" s="1"/>
  <c r="X3376" i="20"/>
  <c r="Z3376" i="20"/>
  <c r="AJ3376" i="20" s="1"/>
  <c r="AB3376" i="20"/>
  <c r="AL3376" i="20" s="1"/>
  <c r="X3378" i="20"/>
  <c r="Z3378" i="20"/>
  <c r="AJ3378" i="20" s="1"/>
  <c r="AB3378" i="20"/>
  <c r="AL3378" i="20" s="1"/>
  <c r="X3380" i="20"/>
  <c r="Z3380" i="20"/>
  <c r="AJ3380" i="20" s="1"/>
  <c r="AB3380" i="20"/>
  <c r="AL3380" i="20" s="1"/>
  <c r="X3382" i="20"/>
  <c r="Z3382" i="20"/>
  <c r="AJ3382" i="20" s="1"/>
  <c r="AB3382" i="20"/>
  <c r="AL3382" i="20" s="1"/>
  <c r="X3384" i="20"/>
  <c r="Z3384" i="20"/>
  <c r="AJ3384" i="20" s="1"/>
  <c r="AB3384" i="20"/>
  <c r="AL3384" i="20" s="1"/>
  <c r="X3386" i="20"/>
  <c r="Z3386" i="20"/>
  <c r="AJ3386" i="20" s="1"/>
  <c r="AB3386" i="20"/>
  <c r="AL3386" i="20" s="1"/>
  <c r="X3388" i="20"/>
  <c r="Z3388" i="20"/>
  <c r="AJ3388" i="20" s="1"/>
  <c r="AB3388" i="20"/>
  <c r="AL3388" i="20" s="1"/>
  <c r="X3390" i="20"/>
  <c r="Z3390" i="20"/>
  <c r="AJ3390" i="20" s="1"/>
  <c r="AB3390" i="20"/>
  <c r="AL3390" i="20" s="1"/>
  <c r="X3392" i="20"/>
  <c r="Z3392" i="20"/>
  <c r="AJ3392" i="20" s="1"/>
  <c r="AB3392" i="20"/>
  <c r="AL3392" i="20" s="1"/>
  <c r="X3394" i="20"/>
  <c r="Z3394" i="20"/>
  <c r="AJ3394" i="20" s="1"/>
  <c r="AB3394" i="20"/>
  <c r="AL3394" i="20" s="1"/>
  <c r="X3396" i="20"/>
  <c r="Z3396" i="20"/>
  <c r="AJ3396" i="20" s="1"/>
  <c r="AB3396" i="20"/>
  <c r="AL3396" i="20" s="1"/>
  <c r="X3398" i="20"/>
  <c r="Z3398" i="20"/>
  <c r="AJ3398" i="20" s="1"/>
  <c r="AB3398" i="20"/>
  <c r="AL3398" i="20" s="1"/>
  <c r="X3400" i="20"/>
  <c r="Z3400" i="20"/>
  <c r="AJ3400" i="20" s="1"/>
  <c r="AB3400" i="20"/>
  <c r="AL3400" i="20" s="1"/>
  <c r="X3402" i="20"/>
  <c r="Z3402" i="20"/>
  <c r="AJ3402" i="20" s="1"/>
  <c r="AB3402" i="20"/>
  <c r="AL3402" i="20" s="1"/>
  <c r="X3404" i="20"/>
  <c r="Z3404" i="20"/>
  <c r="AJ3404" i="20" s="1"/>
  <c r="AB3404" i="20"/>
  <c r="AL3404" i="20" s="1"/>
  <c r="X3406" i="20"/>
  <c r="Z3406" i="20"/>
  <c r="AJ3406" i="20" s="1"/>
  <c r="AB3406" i="20"/>
  <c r="AL3406" i="20" s="1"/>
  <c r="X3408" i="20"/>
  <c r="Z3408" i="20"/>
  <c r="AJ3408" i="20" s="1"/>
  <c r="AB3408" i="20"/>
  <c r="AL3408" i="20" s="1"/>
  <c r="X3410" i="20"/>
  <c r="Z3410" i="20"/>
  <c r="AJ3410" i="20" s="1"/>
  <c r="AB3410" i="20"/>
  <c r="AL3410" i="20" s="1"/>
  <c r="X3412" i="20"/>
  <c r="Z3412" i="20"/>
  <c r="AJ3412" i="20" s="1"/>
  <c r="AB3412" i="20"/>
  <c r="AL3412" i="20" s="1"/>
  <c r="X3414" i="20"/>
  <c r="Z3414" i="20"/>
  <c r="AJ3414" i="20" s="1"/>
  <c r="AB3414" i="20"/>
  <c r="AL3414" i="20" s="1"/>
  <c r="X3416" i="20"/>
  <c r="Z3416" i="20"/>
  <c r="AJ3416" i="20" s="1"/>
  <c r="AB3416" i="20"/>
  <c r="AL3416" i="20" s="1"/>
  <c r="X3418" i="20"/>
  <c r="Z3418" i="20"/>
  <c r="AJ3418" i="20" s="1"/>
  <c r="AB3418" i="20"/>
  <c r="AL3418" i="20" s="1"/>
  <c r="X3420" i="20"/>
  <c r="Z3420" i="20"/>
  <c r="AJ3420" i="20" s="1"/>
  <c r="AB3420" i="20"/>
  <c r="AL3420" i="20" s="1"/>
  <c r="X3422" i="20"/>
  <c r="Z3422" i="20"/>
  <c r="AJ3422" i="20" s="1"/>
  <c r="AB3422" i="20"/>
  <c r="AL3422" i="20" s="1"/>
  <c r="X3424" i="20"/>
  <c r="Z3424" i="20"/>
  <c r="AJ3424" i="20" s="1"/>
  <c r="AB3424" i="20"/>
  <c r="AL3424" i="20" s="1"/>
  <c r="X3426" i="20"/>
  <c r="Z3426" i="20"/>
  <c r="AJ3426" i="20" s="1"/>
  <c r="AB3426" i="20"/>
  <c r="AL3426" i="20" s="1"/>
  <c r="X3428" i="20"/>
  <c r="Z3428" i="20"/>
  <c r="AJ3428" i="20" s="1"/>
  <c r="AB3428" i="20"/>
  <c r="AL3428" i="20" s="1"/>
  <c r="X3430" i="20"/>
  <c r="Z3430" i="20"/>
  <c r="AJ3430" i="20" s="1"/>
  <c r="AB3430" i="20"/>
  <c r="AL3430" i="20" s="1"/>
  <c r="X3432" i="20"/>
  <c r="Z3432" i="20"/>
  <c r="AJ3432" i="20" s="1"/>
  <c r="AB3432" i="20"/>
  <c r="AL3432" i="20" s="1"/>
  <c r="X3434" i="20"/>
  <c r="Z3434" i="20"/>
  <c r="AJ3434" i="20" s="1"/>
  <c r="AB3434" i="20"/>
  <c r="AL3434" i="20" s="1"/>
  <c r="X3436" i="20"/>
  <c r="Z3436" i="20"/>
  <c r="AJ3436" i="20" s="1"/>
  <c r="AB3436" i="20"/>
  <c r="AL3436" i="20" s="1"/>
  <c r="X3438" i="20"/>
  <c r="Z3438" i="20"/>
  <c r="AJ3438" i="20" s="1"/>
  <c r="AB3438" i="20"/>
  <c r="AL3438" i="20" s="1"/>
  <c r="X3440" i="20"/>
  <c r="Z3440" i="20"/>
  <c r="AJ3440" i="20" s="1"/>
  <c r="AB3440" i="20"/>
  <c r="AL3440" i="20" s="1"/>
  <c r="X3442" i="20"/>
  <c r="Z3442" i="20"/>
  <c r="AJ3442" i="20" s="1"/>
  <c r="AB3442" i="20"/>
  <c r="AL3442" i="20" s="1"/>
  <c r="X3444" i="20"/>
  <c r="Z3444" i="20"/>
  <c r="AJ3444" i="20" s="1"/>
  <c r="AB3444" i="20"/>
  <c r="AL3444" i="20" s="1"/>
  <c r="X3446" i="20"/>
  <c r="Z3446" i="20"/>
  <c r="AJ3446" i="20" s="1"/>
  <c r="AB3446" i="20"/>
  <c r="AL3446" i="20" s="1"/>
  <c r="X3448" i="20"/>
  <c r="Z3448" i="20"/>
  <c r="AJ3448" i="20" s="1"/>
  <c r="AB3448" i="20"/>
  <c r="AL3448" i="20" s="1"/>
  <c r="X3450" i="20"/>
  <c r="Z3450" i="20"/>
  <c r="AJ3450" i="20" s="1"/>
  <c r="AB3450" i="20"/>
  <c r="AL3450" i="20" s="1"/>
  <c r="X3452" i="20"/>
  <c r="Z3452" i="20"/>
  <c r="AJ3452" i="20" s="1"/>
  <c r="AB3452" i="20"/>
  <c r="AL3452" i="20" s="1"/>
  <c r="X3454" i="20"/>
  <c r="Z3454" i="20"/>
  <c r="AJ3454" i="20" s="1"/>
  <c r="AB3454" i="20"/>
  <c r="AL3454" i="20" s="1"/>
  <c r="X3456" i="20"/>
  <c r="Z3456" i="20"/>
  <c r="AJ3456" i="20" s="1"/>
  <c r="AB3456" i="20"/>
  <c r="AL3456" i="20" s="1"/>
  <c r="X3458" i="20"/>
  <c r="Z3458" i="20"/>
  <c r="AJ3458" i="20" s="1"/>
  <c r="AB3458" i="20"/>
  <c r="AL3458" i="20" s="1"/>
  <c r="X3460" i="20"/>
  <c r="Z3460" i="20"/>
  <c r="AJ3460" i="20" s="1"/>
  <c r="AB3460" i="20"/>
  <c r="AL3460" i="20" s="1"/>
  <c r="X3462" i="20"/>
  <c r="Z3462" i="20"/>
  <c r="AJ3462" i="20" s="1"/>
  <c r="AB3462" i="20"/>
  <c r="AL3462" i="20" s="1"/>
  <c r="X3464" i="20"/>
  <c r="Z3464" i="20"/>
  <c r="AJ3464" i="20" s="1"/>
  <c r="AB3464" i="20"/>
  <c r="AL3464" i="20" s="1"/>
  <c r="X3466" i="20"/>
  <c r="Z3466" i="20"/>
  <c r="AJ3466" i="20" s="1"/>
  <c r="AB3466" i="20"/>
  <c r="AL3466" i="20" s="1"/>
  <c r="X3468" i="20"/>
  <c r="Z3468" i="20"/>
  <c r="AJ3468" i="20" s="1"/>
  <c r="AB3468" i="20"/>
  <c r="AL3468" i="20" s="1"/>
  <c r="X3470" i="20"/>
  <c r="Z3470" i="20"/>
  <c r="AJ3470" i="20" s="1"/>
  <c r="AB3470" i="20"/>
  <c r="AL3470" i="20" s="1"/>
  <c r="AK3471" i="20"/>
  <c r="X3472" i="20"/>
  <c r="Z3472" i="20"/>
  <c r="AJ3472" i="20" s="1"/>
  <c r="AB3472" i="20"/>
  <c r="AL3472" i="20" s="1"/>
  <c r="AI3473" i="20"/>
  <c r="X3474" i="20"/>
  <c r="Z3474" i="20"/>
  <c r="AJ3474" i="20" s="1"/>
  <c r="AB3474" i="20"/>
  <c r="AL3474" i="20" s="1"/>
  <c r="AI3475" i="20"/>
  <c r="AK3475" i="20"/>
  <c r="X3476" i="20"/>
  <c r="Z3476" i="20"/>
  <c r="AJ3476" i="20" s="1"/>
  <c r="AB3476" i="20"/>
  <c r="AL3476" i="20" s="1"/>
  <c r="AI3477" i="20"/>
  <c r="AK3477" i="20"/>
  <c r="X3478" i="20"/>
  <c r="Z3478" i="20"/>
  <c r="AJ3478" i="20" s="1"/>
  <c r="AB3478" i="20"/>
  <c r="AL3478" i="20" s="1"/>
  <c r="X3480" i="20"/>
  <c r="Z3480" i="20"/>
  <c r="AJ3480" i="20" s="1"/>
  <c r="AB3480" i="20"/>
  <c r="AL3480" i="20" s="1"/>
  <c r="AI3481" i="20"/>
  <c r="AK3481" i="20"/>
  <c r="X3482" i="20"/>
  <c r="Z3482" i="20"/>
  <c r="AJ3482" i="20" s="1"/>
  <c r="AB3482" i="20"/>
  <c r="AL3482" i="20" s="1"/>
  <c r="AI3483" i="20"/>
  <c r="AK3483" i="20"/>
  <c r="X3484" i="20"/>
  <c r="Z3484" i="20"/>
  <c r="AJ3484" i="20" s="1"/>
  <c r="AB3484" i="20"/>
  <c r="AL3484" i="20" s="1"/>
  <c r="AK3485" i="20"/>
  <c r="X3486" i="20"/>
  <c r="Z3486" i="20"/>
  <c r="AJ3486" i="20" s="1"/>
  <c r="AB3486" i="20"/>
  <c r="AL3486" i="20" s="1"/>
  <c r="AK3487" i="20"/>
  <c r="X3488" i="20"/>
  <c r="Z3488" i="20"/>
  <c r="AJ3488" i="20" s="1"/>
  <c r="AB3488" i="20"/>
  <c r="AL3488" i="20" s="1"/>
  <c r="AI3489" i="20"/>
  <c r="AK3489" i="20"/>
  <c r="X3490" i="20"/>
  <c r="Z3490" i="20"/>
  <c r="AJ3490" i="20" s="1"/>
  <c r="AB3490" i="20"/>
  <c r="AL3490" i="20" s="1"/>
  <c r="AI3491" i="20"/>
  <c r="AK3491" i="20"/>
  <c r="X3492" i="20"/>
  <c r="Z3492" i="20"/>
  <c r="AJ3492" i="20" s="1"/>
  <c r="AB3492" i="20"/>
  <c r="AL3492" i="20" s="1"/>
  <c r="AI3493" i="20"/>
  <c r="X3494" i="20"/>
  <c r="Z3494" i="20"/>
  <c r="AJ3494" i="20" s="1"/>
  <c r="AB3494" i="20"/>
  <c r="AL3494" i="20" s="1"/>
  <c r="AI3495" i="20"/>
  <c r="AK3495" i="20"/>
  <c r="X3496" i="20"/>
  <c r="Z3496" i="20"/>
  <c r="AJ3496" i="20" s="1"/>
  <c r="AB3496" i="20"/>
  <c r="AL3496" i="20" s="1"/>
  <c r="AK3497" i="20"/>
  <c r="X3498" i="20"/>
  <c r="Z3498" i="20"/>
  <c r="AJ3498" i="20" s="1"/>
  <c r="AB3498" i="20"/>
  <c r="AL3498" i="20" s="1"/>
  <c r="AK3499" i="20"/>
  <c r="X3500" i="20"/>
  <c r="Z3500" i="20"/>
  <c r="AJ3500" i="20" s="1"/>
  <c r="AB3500" i="20"/>
  <c r="AL3500" i="20" s="1"/>
  <c r="AI3501" i="20"/>
  <c r="AK3501" i="20"/>
  <c r="X3502" i="20"/>
  <c r="Z3502" i="20"/>
  <c r="AJ3502" i="20" s="1"/>
  <c r="AB3502" i="20"/>
  <c r="AL3502" i="20" s="1"/>
  <c r="AI3503" i="20"/>
  <c r="X3504" i="20"/>
  <c r="Z3504" i="20"/>
  <c r="AJ3504" i="20" s="1"/>
  <c r="AB3504" i="20"/>
  <c r="AL3504" i="20" s="1"/>
  <c r="AK3505" i="20"/>
  <c r="X3506" i="20"/>
  <c r="Z3506" i="20"/>
  <c r="AJ3506" i="20" s="1"/>
  <c r="AB3506" i="20"/>
  <c r="AL3506" i="20" s="1"/>
  <c r="AI3507" i="20"/>
  <c r="X3508" i="20"/>
  <c r="Z3508" i="20"/>
  <c r="AJ3508" i="20" s="1"/>
  <c r="AB3508" i="20"/>
  <c r="AL3508" i="20" s="1"/>
  <c r="AI3509" i="20"/>
  <c r="X3510" i="20"/>
  <c r="Z3510" i="20"/>
  <c r="AJ3510" i="20" s="1"/>
  <c r="AB3510" i="20"/>
  <c r="AL3510" i="20" s="1"/>
  <c r="AI3511" i="20"/>
  <c r="AK3511" i="20"/>
  <c r="X3512" i="20"/>
  <c r="Z3512" i="20"/>
  <c r="AJ3512" i="20" s="1"/>
  <c r="AB3512" i="20"/>
  <c r="AL3512" i="20" s="1"/>
  <c r="AK3513" i="20"/>
  <c r="X3514" i="20"/>
  <c r="Z3514" i="20"/>
  <c r="AJ3514" i="20" s="1"/>
  <c r="AB3514" i="20"/>
  <c r="AL3514" i="20" s="1"/>
  <c r="AK3515" i="20"/>
  <c r="X3516" i="20"/>
  <c r="Z3516" i="20"/>
  <c r="AJ3516" i="20" s="1"/>
  <c r="AB3516" i="20"/>
  <c r="AL3516" i="20" s="1"/>
  <c r="AI3517" i="20"/>
  <c r="AK3517" i="20"/>
  <c r="X3518" i="20"/>
  <c r="Z3518" i="20"/>
  <c r="AJ3518" i="20" s="1"/>
  <c r="AB3518" i="20"/>
  <c r="AL3518" i="20" s="1"/>
  <c r="AI3519" i="20"/>
  <c r="AK3519" i="20"/>
  <c r="X3520" i="20"/>
  <c r="Z3520" i="20"/>
  <c r="AJ3520" i="20" s="1"/>
  <c r="AB3520" i="20"/>
  <c r="AL3520" i="20" s="1"/>
  <c r="AK3521" i="20"/>
  <c r="X3522" i="20"/>
  <c r="Z3522" i="20"/>
  <c r="AJ3522" i="20" s="1"/>
  <c r="AB3522" i="20"/>
  <c r="AL3522" i="20" s="1"/>
  <c r="AI3523" i="20"/>
  <c r="AK3523" i="20"/>
  <c r="X3524" i="20"/>
  <c r="Z3524" i="20"/>
  <c r="AJ3524" i="20" s="1"/>
  <c r="AB3524" i="20"/>
  <c r="AL3524" i="20" s="1"/>
  <c r="AI3525" i="20"/>
  <c r="X3526" i="20"/>
  <c r="Z3526" i="20"/>
  <c r="AJ3526" i="20" s="1"/>
  <c r="AB3526" i="20"/>
  <c r="AL3526" i="20" s="1"/>
  <c r="AI3527" i="20"/>
  <c r="AK3527" i="20"/>
  <c r="X3528" i="20"/>
  <c r="Z3528" i="20"/>
  <c r="AJ3528" i="20" s="1"/>
  <c r="AB3528" i="20"/>
  <c r="AL3528" i="20" s="1"/>
  <c r="AK3529" i="20"/>
  <c r="X3530" i="20"/>
  <c r="Z3530" i="20"/>
  <c r="AJ3530" i="20" s="1"/>
  <c r="AB3530" i="20"/>
  <c r="AL3530" i="20" s="1"/>
  <c r="AK3531" i="20"/>
  <c r="X3532" i="20"/>
  <c r="Z3532" i="20"/>
  <c r="AJ3532" i="20" s="1"/>
  <c r="AB3532" i="20"/>
  <c r="AL3532" i="20" s="1"/>
  <c r="AI3533" i="20"/>
  <c r="AK3533" i="20"/>
  <c r="X3534" i="20"/>
  <c r="Z3534" i="20"/>
  <c r="AJ3534" i="20" s="1"/>
  <c r="AB3534" i="20"/>
  <c r="AL3534" i="20" s="1"/>
  <c r="AI3535" i="20"/>
  <c r="X3536" i="20"/>
  <c r="Z3536" i="20"/>
  <c r="AJ3536" i="20" s="1"/>
  <c r="AB3536" i="20"/>
  <c r="AL3536" i="20" s="1"/>
  <c r="AK3537" i="20"/>
  <c r="X3538" i="20"/>
  <c r="Z3538" i="20"/>
  <c r="AJ3538" i="20" s="1"/>
  <c r="AB3538" i="20"/>
  <c r="AL3538" i="20" s="1"/>
  <c r="AI3539" i="20"/>
  <c r="AK3539" i="20"/>
  <c r="X3540" i="20"/>
  <c r="Z3540" i="20"/>
  <c r="AJ3540" i="20" s="1"/>
  <c r="AB3540" i="20"/>
  <c r="AL3540" i="20" s="1"/>
  <c r="AJ3541" i="20"/>
  <c r="AN3542" i="20"/>
  <c r="AH3542" i="20"/>
  <c r="AI3542" i="20"/>
  <c r="AM3542" i="20"/>
  <c r="AC3543" i="20"/>
  <c r="AM3543" i="20" s="1"/>
  <c r="AA3543" i="20"/>
  <c r="AK3543" i="20" s="1"/>
  <c r="Y3543" i="20"/>
  <c r="AI3543" i="20" s="1"/>
  <c r="X3543" i="20"/>
  <c r="AB3543" i="20"/>
  <c r="AL3543" i="20" s="1"/>
  <c r="AJ3545" i="20"/>
  <c r="AN3546" i="20"/>
  <c r="AH3546" i="20"/>
  <c r="AI3546" i="20"/>
  <c r="AM3546" i="20"/>
  <c r="AC3547" i="20"/>
  <c r="AM3547" i="20" s="1"/>
  <c r="AA3547" i="20"/>
  <c r="AK3547" i="20" s="1"/>
  <c r="Y3547" i="20"/>
  <c r="AI3547" i="20" s="1"/>
  <c r="X3547" i="20"/>
  <c r="AB3547" i="20"/>
  <c r="AL3547" i="20" s="1"/>
  <c r="AJ3549" i="20"/>
  <c r="AN3550" i="20"/>
  <c r="AH3550" i="20"/>
  <c r="AI3550" i="20"/>
  <c r="AM3550" i="20"/>
  <c r="AC3551" i="20"/>
  <c r="AM3551" i="20" s="1"/>
  <c r="AA3551" i="20"/>
  <c r="AK3551" i="20" s="1"/>
  <c r="Y3551" i="20"/>
  <c r="AI3551" i="20" s="1"/>
  <c r="X3551" i="20"/>
  <c r="AB3551" i="20"/>
  <c r="AL3551" i="20" s="1"/>
  <c r="AJ3553" i="20"/>
  <c r="AN3554" i="20"/>
  <c r="AH3554" i="20"/>
  <c r="AI3554" i="20"/>
  <c r="AM3554" i="20"/>
  <c r="AC3555" i="20"/>
  <c r="AM3555" i="20" s="1"/>
  <c r="AA3555" i="20"/>
  <c r="AK3555" i="20" s="1"/>
  <c r="Y3555" i="20"/>
  <c r="AI3555" i="20" s="1"/>
  <c r="X3555" i="20"/>
  <c r="AB3555" i="20"/>
  <c r="AL3555" i="20" s="1"/>
  <c r="AJ3557" i="20"/>
  <c r="AN3558" i="20"/>
  <c r="AH3558" i="20"/>
  <c r="AI3558" i="20"/>
  <c r="AM3558" i="20"/>
  <c r="AC3559" i="20"/>
  <c r="AM3559" i="20" s="1"/>
  <c r="AA3559" i="20"/>
  <c r="AK3559" i="20" s="1"/>
  <c r="Y3559" i="20"/>
  <c r="AI3559" i="20" s="1"/>
  <c r="X3559" i="20"/>
  <c r="AB3559" i="20"/>
  <c r="AL3559" i="20" s="1"/>
  <c r="AJ3561" i="20"/>
  <c r="AN3562" i="20"/>
  <c r="AH3562" i="20"/>
  <c r="AI3562" i="20"/>
  <c r="AM3562" i="20"/>
  <c r="AC3563" i="20"/>
  <c r="AM3563" i="20" s="1"/>
  <c r="AA3563" i="20"/>
  <c r="AK3563" i="20" s="1"/>
  <c r="Y3563" i="20"/>
  <c r="AI3563" i="20" s="1"/>
  <c r="X3563" i="20"/>
  <c r="AB3563" i="20"/>
  <c r="AL3563" i="20" s="1"/>
  <c r="AJ3565" i="20"/>
  <c r="AN3566" i="20"/>
  <c r="AH3566" i="20"/>
  <c r="AI3566" i="20"/>
  <c r="AM3566" i="20"/>
  <c r="AC3567" i="20"/>
  <c r="AM3567" i="20" s="1"/>
  <c r="AA3567" i="20"/>
  <c r="AK3567" i="20" s="1"/>
  <c r="Y3567" i="20"/>
  <c r="AI3567" i="20" s="1"/>
  <c r="X3567" i="20"/>
  <c r="AB3567" i="20"/>
  <c r="AL3567" i="20" s="1"/>
  <c r="AJ3569" i="20"/>
  <c r="AH3569" i="20"/>
  <c r="AN3573" i="20"/>
  <c r="AH3573" i="20"/>
  <c r="AN3577" i="20"/>
  <c r="AH3577" i="20"/>
  <c r="AN3581" i="20"/>
  <c r="AH3581" i="20"/>
  <c r="AN3585" i="20"/>
  <c r="AH3585" i="20"/>
  <c r="AN3589" i="20"/>
  <c r="AH3589" i="20"/>
  <c r="AN3593" i="20"/>
  <c r="AH3593" i="20"/>
  <c r="AN3597" i="20"/>
  <c r="AH3597" i="20"/>
  <c r="AN3601" i="20"/>
  <c r="AH3601" i="20"/>
  <c r="X3542" i="20"/>
  <c r="Z3542" i="20"/>
  <c r="AJ3542" i="20" s="1"/>
  <c r="AB3542" i="20"/>
  <c r="AL3542" i="20" s="1"/>
  <c r="X3544" i="20"/>
  <c r="Z3544" i="20"/>
  <c r="AJ3544" i="20" s="1"/>
  <c r="AB3544" i="20"/>
  <c r="AL3544" i="20" s="1"/>
  <c r="X3546" i="20"/>
  <c r="Z3546" i="20"/>
  <c r="AJ3546" i="20" s="1"/>
  <c r="AB3546" i="20"/>
  <c r="AL3546" i="20" s="1"/>
  <c r="X3548" i="20"/>
  <c r="Z3548" i="20"/>
  <c r="AJ3548" i="20" s="1"/>
  <c r="AB3548" i="20"/>
  <c r="AL3548" i="20" s="1"/>
  <c r="X3550" i="20"/>
  <c r="Z3550" i="20"/>
  <c r="AJ3550" i="20" s="1"/>
  <c r="AB3550" i="20"/>
  <c r="AL3550" i="20" s="1"/>
  <c r="X3552" i="20"/>
  <c r="Z3552" i="20"/>
  <c r="AJ3552" i="20" s="1"/>
  <c r="AB3552" i="20"/>
  <c r="AL3552" i="20" s="1"/>
  <c r="X3554" i="20"/>
  <c r="Z3554" i="20"/>
  <c r="AJ3554" i="20" s="1"/>
  <c r="AB3554" i="20"/>
  <c r="AL3554" i="20" s="1"/>
  <c r="X3556" i="20"/>
  <c r="Z3556" i="20"/>
  <c r="AJ3556" i="20" s="1"/>
  <c r="AB3556" i="20"/>
  <c r="AL3556" i="20" s="1"/>
  <c r="X3558" i="20"/>
  <c r="Z3558" i="20"/>
  <c r="AJ3558" i="20" s="1"/>
  <c r="AB3558" i="20"/>
  <c r="AL3558" i="20" s="1"/>
  <c r="X3560" i="20"/>
  <c r="Z3560" i="20"/>
  <c r="AJ3560" i="20" s="1"/>
  <c r="AB3560" i="20"/>
  <c r="AL3560" i="20" s="1"/>
  <c r="X3562" i="20"/>
  <c r="Z3562" i="20"/>
  <c r="AJ3562" i="20" s="1"/>
  <c r="AB3562" i="20"/>
  <c r="AL3562" i="20" s="1"/>
  <c r="X3564" i="20"/>
  <c r="Z3564" i="20"/>
  <c r="AJ3564" i="20" s="1"/>
  <c r="AB3564" i="20"/>
  <c r="AL3564" i="20" s="1"/>
  <c r="X3566" i="20"/>
  <c r="Z3566" i="20"/>
  <c r="AJ3566" i="20" s="1"/>
  <c r="AB3566" i="20"/>
  <c r="AL3566" i="20" s="1"/>
  <c r="X3568" i="20"/>
  <c r="Z3568" i="20"/>
  <c r="AJ3568" i="20" s="1"/>
  <c r="AB3568" i="20"/>
  <c r="AL3568" i="20" s="1"/>
  <c r="X3570" i="20"/>
  <c r="Z3570" i="20"/>
  <c r="AJ3570" i="20" s="1"/>
  <c r="AB3570" i="20"/>
  <c r="AL3570" i="20" s="1"/>
  <c r="AH3570" i="20"/>
  <c r="AN3570" i="20"/>
  <c r="Y3571" i="20"/>
  <c r="AI3571" i="20" s="1"/>
  <c r="AA3571" i="20"/>
  <c r="AK3571" i="20" s="1"/>
  <c r="AC3571" i="20"/>
  <c r="AM3571" i="20" s="1"/>
  <c r="X3572" i="20"/>
  <c r="Z3572" i="20"/>
  <c r="AJ3572" i="20" s="1"/>
  <c r="AB3572" i="20"/>
  <c r="AL3572" i="20" s="1"/>
  <c r="AH3572" i="20"/>
  <c r="AN3572" i="20"/>
  <c r="Y3573" i="20"/>
  <c r="AI3573" i="20" s="1"/>
  <c r="AA3573" i="20"/>
  <c r="AK3573" i="20" s="1"/>
  <c r="AC3573" i="20"/>
  <c r="AM3573" i="20" s="1"/>
  <c r="X3574" i="20"/>
  <c r="Z3574" i="20"/>
  <c r="AJ3574" i="20" s="1"/>
  <c r="AB3574" i="20"/>
  <c r="AL3574" i="20" s="1"/>
  <c r="AH3574" i="20"/>
  <c r="AN3574" i="20"/>
  <c r="Y3575" i="20"/>
  <c r="AI3575" i="20" s="1"/>
  <c r="AA3575" i="20"/>
  <c r="AK3575" i="20" s="1"/>
  <c r="AC3575" i="20"/>
  <c r="AM3575" i="20" s="1"/>
  <c r="X3576" i="20"/>
  <c r="Z3576" i="20"/>
  <c r="AJ3576" i="20" s="1"/>
  <c r="AB3576" i="20"/>
  <c r="AL3576" i="20" s="1"/>
  <c r="AH3576" i="20"/>
  <c r="AN3576" i="20"/>
  <c r="Y3577" i="20"/>
  <c r="AI3577" i="20" s="1"/>
  <c r="AA3577" i="20"/>
  <c r="AK3577" i="20" s="1"/>
  <c r="AC3577" i="20"/>
  <c r="AM3577" i="20" s="1"/>
  <c r="X3578" i="20"/>
  <c r="Z3578" i="20"/>
  <c r="AJ3578" i="20" s="1"/>
  <c r="AB3578" i="20"/>
  <c r="AL3578" i="20" s="1"/>
  <c r="AH3578" i="20"/>
  <c r="AN3578" i="20"/>
  <c r="Y3579" i="20"/>
  <c r="AI3579" i="20" s="1"/>
  <c r="AA3579" i="20"/>
  <c r="AK3579" i="20" s="1"/>
  <c r="AC3579" i="20"/>
  <c r="AM3579" i="20" s="1"/>
  <c r="X3580" i="20"/>
  <c r="Z3580" i="20"/>
  <c r="AJ3580" i="20" s="1"/>
  <c r="AB3580" i="20"/>
  <c r="AL3580" i="20" s="1"/>
  <c r="AH3580" i="20"/>
  <c r="AN3580" i="20"/>
  <c r="Y3581" i="20"/>
  <c r="AI3581" i="20" s="1"/>
  <c r="AA3581" i="20"/>
  <c r="AK3581" i="20" s="1"/>
  <c r="AC3581" i="20"/>
  <c r="AM3581" i="20" s="1"/>
  <c r="X3582" i="20"/>
  <c r="Z3582" i="20"/>
  <c r="AJ3582" i="20" s="1"/>
  <c r="AB3582" i="20"/>
  <c r="AL3582" i="20" s="1"/>
  <c r="AH3582" i="20"/>
  <c r="AN3582" i="20"/>
  <c r="Y3583" i="20"/>
  <c r="AI3583" i="20" s="1"/>
  <c r="AA3583" i="20"/>
  <c r="AK3583" i="20" s="1"/>
  <c r="AC3583" i="20"/>
  <c r="AM3583" i="20" s="1"/>
  <c r="X3584" i="20"/>
  <c r="Z3584" i="20"/>
  <c r="AJ3584" i="20" s="1"/>
  <c r="AB3584" i="20"/>
  <c r="AL3584" i="20" s="1"/>
  <c r="AH3584" i="20"/>
  <c r="AN3584" i="20"/>
  <c r="Y3585" i="20"/>
  <c r="AI3585" i="20" s="1"/>
  <c r="AA3585" i="20"/>
  <c r="AK3585" i="20" s="1"/>
  <c r="AC3585" i="20"/>
  <c r="AM3585" i="20" s="1"/>
  <c r="X3586" i="20"/>
  <c r="Z3586" i="20"/>
  <c r="AJ3586" i="20" s="1"/>
  <c r="AB3586" i="20"/>
  <c r="AL3586" i="20" s="1"/>
  <c r="AH3586" i="20"/>
  <c r="AN3586" i="20"/>
  <c r="Y3587" i="20"/>
  <c r="AI3587" i="20" s="1"/>
  <c r="AA3587" i="20"/>
  <c r="AK3587" i="20" s="1"/>
  <c r="AC3587" i="20"/>
  <c r="AM3587" i="20" s="1"/>
  <c r="X3588" i="20"/>
  <c r="Z3588" i="20"/>
  <c r="AJ3588" i="20" s="1"/>
  <c r="AB3588" i="20"/>
  <c r="AL3588" i="20" s="1"/>
  <c r="AH3588" i="20"/>
  <c r="AN3588" i="20"/>
  <c r="Y3589" i="20"/>
  <c r="AI3589" i="20" s="1"/>
  <c r="AA3589" i="20"/>
  <c r="AK3589" i="20" s="1"/>
  <c r="AC3589" i="20"/>
  <c r="AM3589" i="20" s="1"/>
  <c r="X3590" i="20"/>
  <c r="Z3590" i="20"/>
  <c r="AJ3590" i="20" s="1"/>
  <c r="AB3590" i="20"/>
  <c r="AL3590" i="20" s="1"/>
  <c r="AH3590" i="20"/>
  <c r="AN3590" i="20"/>
  <c r="Y3591" i="20"/>
  <c r="AI3591" i="20" s="1"/>
  <c r="AA3591" i="20"/>
  <c r="AK3591" i="20" s="1"/>
  <c r="AC3591" i="20"/>
  <c r="AM3591" i="20" s="1"/>
  <c r="X3592" i="20"/>
  <c r="Z3592" i="20"/>
  <c r="AJ3592" i="20" s="1"/>
  <c r="AB3592" i="20"/>
  <c r="AL3592" i="20" s="1"/>
  <c r="AH3592" i="20"/>
  <c r="AN3592" i="20"/>
  <c r="Y3593" i="20"/>
  <c r="AI3593" i="20" s="1"/>
  <c r="AA3593" i="20"/>
  <c r="AK3593" i="20" s="1"/>
  <c r="AC3593" i="20"/>
  <c r="AM3593" i="20" s="1"/>
  <c r="X3594" i="20"/>
  <c r="Z3594" i="20"/>
  <c r="AJ3594" i="20" s="1"/>
  <c r="AB3594" i="20"/>
  <c r="AL3594" i="20" s="1"/>
  <c r="AH3594" i="20"/>
  <c r="AN3594" i="20"/>
  <c r="Y3595" i="20"/>
  <c r="AI3595" i="20" s="1"/>
  <c r="AA3595" i="20"/>
  <c r="AK3595" i="20" s="1"/>
  <c r="AC3595" i="20"/>
  <c r="AM3595" i="20" s="1"/>
  <c r="X3596" i="20"/>
  <c r="Z3596" i="20"/>
  <c r="AJ3596" i="20" s="1"/>
  <c r="AB3596" i="20"/>
  <c r="AL3596" i="20" s="1"/>
  <c r="AH3596" i="20"/>
  <c r="AN3596" i="20"/>
  <c r="Y3597" i="20"/>
  <c r="AI3597" i="20" s="1"/>
  <c r="AA3597" i="20"/>
  <c r="AK3597" i="20" s="1"/>
  <c r="AC3597" i="20"/>
  <c r="AM3597" i="20" s="1"/>
  <c r="X3598" i="20"/>
  <c r="Z3598" i="20"/>
  <c r="AJ3598" i="20" s="1"/>
  <c r="AB3598" i="20"/>
  <c r="AL3598" i="20" s="1"/>
  <c r="AH3598" i="20"/>
  <c r="AN3598" i="20"/>
  <c r="Y3599" i="20"/>
  <c r="AI3599" i="20" s="1"/>
  <c r="AA3599" i="20"/>
  <c r="AK3599" i="20" s="1"/>
  <c r="AC3599" i="20"/>
  <c r="AM3599" i="20" s="1"/>
  <c r="X3600" i="20"/>
  <c r="Z3600" i="20"/>
  <c r="AJ3600" i="20" s="1"/>
  <c r="AB3600" i="20"/>
  <c r="AL3600" i="20" s="1"/>
  <c r="AH3600" i="20"/>
  <c r="AN3600" i="20"/>
  <c r="Y3601" i="20"/>
  <c r="AI3601" i="20" s="1"/>
  <c r="AA3601" i="20"/>
  <c r="AK3601" i="20" s="1"/>
  <c r="AC3601" i="20"/>
  <c r="AM3601" i="20" s="1"/>
  <c r="X3602" i="20"/>
  <c r="Z3602" i="20"/>
  <c r="AJ3602" i="20" s="1"/>
  <c r="AB3602" i="20"/>
  <c r="AL3602" i="20" s="1"/>
  <c r="AH3602" i="20"/>
  <c r="Z3604" i="20"/>
  <c r="AJ3604" i="20" s="1"/>
  <c r="AN3604" i="20"/>
  <c r="AN3605" i="20"/>
  <c r="AH3605" i="20"/>
  <c r="AM3605" i="20"/>
  <c r="AC3606" i="20"/>
  <c r="AM3606" i="20" s="1"/>
  <c r="AA3606" i="20"/>
  <c r="AK3606" i="20" s="1"/>
  <c r="Y3606" i="20"/>
  <c r="AI3606" i="20" s="1"/>
  <c r="X3606" i="20"/>
  <c r="AB3606" i="20"/>
  <c r="AL3606" i="20" s="1"/>
  <c r="AH3606" i="20"/>
  <c r="Z3608" i="20"/>
  <c r="AJ3608" i="20" s="1"/>
  <c r="AN3608" i="20"/>
  <c r="AN3609" i="20"/>
  <c r="AH3609" i="20"/>
  <c r="AI3609" i="20"/>
  <c r="AM3609" i="20"/>
  <c r="AC3610" i="20"/>
  <c r="AM3610" i="20" s="1"/>
  <c r="AA3610" i="20"/>
  <c r="AK3610" i="20" s="1"/>
  <c r="Y3610" i="20"/>
  <c r="AI3610" i="20" s="1"/>
  <c r="X3610" i="20"/>
  <c r="AB3610" i="20"/>
  <c r="AL3610" i="20" s="1"/>
  <c r="AH3610" i="20"/>
  <c r="Z3612" i="20"/>
  <c r="AJ3612" i="20" s="1"/>
  <c r="AN3612" i="20"/>
  <c r="AN3613" i="20"/>
  <c r="AH3613" i="20"/>
  <c r="AM3613" i="20"/>
  <c r="AC3614" i="20"/>
  <c r="AM3614" i="20" s="1"/>
  <c r="AA3614" i="20"/>
  <c r="AK3614" i="20" s="1"/>
  <c r="Y3614" i="20"/>
  <c r="AI3614" i="20" s="1"/>
  <c r="X3614" i="20"/>
  <c r="AB3614" i="20"/>
  <c r="AL3614" i="20" s="1"/>
  <c r="AH3614" i="20"/>
  <c r="Z3616" i="20"/>
  <c r="AJ3616" i="20" s="1"/>
  <c r="AN3616" i="20"/>
  <c r="AN3617" i="20"/>
  <c r="AH3617" i="20"/>
  <c r="AI3617" i="20"/>
  <c r="AM3617" i="20"/>
  <c r="AC3618" i="20"/>
  <c r="AM3618" i="20" s="1"/>
  <c r="AA3618" i="20"/>
  <c r="AK3618" i="20" s="1"/>
  <c r="Y3618" i="20"/>
  <c r="AI3618" i="20" s="1"/>
  <c r="X3618" i="20"/>
  <c r="AB3618" i="20"/>
  <c r="AL3618" i="20" s="1"/>
  <c r="AH3618" i="20"/>
  <c r="Z3620" i="20"/>
  <c r="AJ3620" i="20" s="1"/>
  <c r="AN3620" i="20"/>
  <c r="AN3621" i="20"/>
  <c r="AH3621" i="20"/>
  <c r="AM3621" i="20"/>
  <c r="AC3622" i="20"/>
  <c r="AM3622" i="20" s="1"/>
  <c r="AA3622" i="20"/>
  <c r="AK3622" i="20" s="1"/>
  <c r="Y3622" i="20"/>
  <c r="AI3622" i="20" s="1"/>
  <c r="X3622" i="20"/>
  <c r="AB3622" i="20"/>
  <c r="AL3622" i="20" s="1"/>
  <c r="AH3622" i="20"/>
  <c r="Z3624" i="20"/>
  <c r="AJ3624" i="20" s="1"/>
  <c r="AN3624" i="20"/>
  <c r="AN3625" i="20"/>
  <c r="AH3625" i="20"/>
  <c r="AI3625" i="20"/>
  <c r="AM3625" i="20"/>
  <c r="AC3626" i="20"/>
  <c r="AM3626" i="20" s="1"/>
  <c r="AA3626" i="20"/>
  <c r="AK3626" i="20" s="1"/>
  <c r="Y3626" i="20"/>
  <c r="AI3626" i="20" s="1"/>
  <c r="X3626" i="20"/>
  <c r="AB3626" i="20"/>
  <c r="AL3626" i="20" s="1"/>
  <c r="AH3626" i="20"/>
  <c r="AH3628" i="20"/>
  <c r="Z3628" i="20"/>
  <c r="AJ3628" i="20" s="1"/>
  <c r="AN3628" i="20"/>
  <c r="AN3629" i="20"/>
  <c r="AH3629" i="20"/>
  <c r="AI3629" i="20"/>
  <c r="AH3632" i="20"/>
  <c r="AN3633" i="20"/>
  <c r="AH3633" i="20"/>
  <c r="AK3633" i="20"/>
  <c r="AI3633" i="20"/>
  <c r="AH3636" i="20"/>
  <c r="AN3636" i="20"/>
  <c r="AN3637" i="20"/>
  <c r="AH3637" i="20"/>
  <c r="AK3637" i="20"/>
  <c r="AI3637" i="20"/>
  <c r="AH3640" i="20"/>
  <c r="AN3641" i="20"/>
  <c r="AH3641" i="20"/>
  <c r="AK3641" i="20"/>
  <c r="AI3641" i="20"/>
  <c r="AH3644" i="20"/>
  <c r="AN3644" i="20"/>
  <c r="AN3645" i="20"/>
  <c r="AH3645" i="20"/>
  <c r="AI3645" i="20"/>
  <c r="AH3648" i="20"/>
  <c r="AN3648" i="20"/>
  <c r="AN3649" i="20"/>
  <c r="AH3649" i="20"/>
  <c r="AK3649" i="20"/>
  <c r="AI3649" i="20"/>
  <c r="AH3652" i="20"/>
  <c r="AN3652" i="20"/>
  <c r="AN3653" i="20"/>
  <c r="AH3653" i="20"/>
  <c r="AK3653" i="20"/>
  <c r="AI3653" i="20"/>
  <c r="AH3656" i="20"/>
  <c r="AN3656" i="20"/>
  <c r="AN3657" i="20"/>
  <c r="AH3657" i="20"/>
  <c r="AK3657" i="20"/>
  <c r="AI3657" i="20"/>
  <c r="AH3660" i="20"/>
  <c r="AN3660" i="20"/>
  <c r="AN3661" i="20"/>
  <c r="AH3661" i="20"/>
  <c r="AI3661" i="20"/>
  <c r="AH3664" i="20"/>
  <c r="AN3665" i="20"/>
  <c r="AH3665" i="20"/>
  <c r="AK3665" i="20"/>
  <c r="AI3665" i="20"/>
  <c r="AH3668" i="20"/>
  <c r="AN3668" i="20"/>
  <c r="AN3669" i="20"/>
  <c r="AH3669" i="20"/>
  <c r="AK3669" i="20"/>
  <c r="AI3669" i="20"/>
  <c r="AH3672" i="20"/>
  <c r="AN3673" i="20"/>
  <c r="AH3673" i="20"/>
  <c r="AK3673" i="20"/>
  <c r="AI3673" i="20"/>
  <c r="AH3676" i="20"/>
  <c r="AN3676" i="20"/>
  <c r="AN3677" i="20"/>
  <c r="AH3677" i="20"/>
  <c r="AI3677" i="20"/>
  <c r="AH3680" i="20"/>
  <c r="AN3681" i="20"/>
  <c r="AH3681" i="20"/>
  <c r="AK3681" i="20"/>
  <c r="AI3681" i="20"/>
  <c r="AI3570" i="20"/>
  <c r="AK3570" i="20"/>
  <c r="X3571" i="20"/>
  <c r="Z3571" i="20"/>
  <c r="AJ3571" i="20" s="1"/>
  <c r="AB3571" i="20"/>
  <c r="AL3571" i="20" s="1"/>
  <c r="AK3572" i="20"/>
  <c r="X3573" i="20"/>
  <c r="Z3573" i="20"/>
  <c r="AJ3573" i="20" s="1"/>
  <c r="AB3573" i="20"/>
  <c r="AL3573" i="20" s="1"/>
  <c r="AK3574" i="20"/>
  <c r="X3575" i="20"/>
  <c r="Z3575" i="20"/>
  <c r="AJ3575" i="20" s="1"/>
  <c r="AB3575" i="20"/>
  <c r="AL3575" i="20" s="1"/>
  <c r="AI3576" i="20"/>
  <c r="AK3576" i="20"/>
  <c r="X3577" i="20"/>
  <c r="Z3577" i="20"/>
  <c r="AJ3577" i="20" s="1"/>
  <c r="AB3577" i="20"/>
  <c r="AL3577" i="20" s="1"/>
  <c r="AI3578" i="20"/>
  <c r="AK3578" i="20"/>
  <c r="X3579" i="20"/>
  <c r="Z3579" i="20"/>
  <c r="AJ3579" i="20" s="1"/>
  <c r="AB3579" i="20"/>
  <c r="AL3579" i="20" s="1"/>
  <c r="AK3580" i="20"/>
  <c r="X3581" i="20"/>
  <c r="Z3581" i="20"/>
  <c r="AJ3581" i="20" s="1"/>
  <c r="AB3581" i="20"/>
  <c r="AL3581" i="20" s="1"/>
  <c r="AI3582" i="20"/>
  <c r="AK3582" i="20"/>
  <c r="X3583" i="20"/>
  <c r="Z3583" i="20"/>
  <c r="AJ3583" i="20" s="1"/>
  <c r="AB3583" i="20"/>
  <c r="AL3583" i="20" s="1"/>
  <c r="AI3584" i="20"/>
  <c r="X3585" i="20"/>
  <c r="Z3585" i="20"/>
  <c r="AJ3585" i="20" s="1"/>
  <c r="AB3585" i="20"/>
  <c r="AL3585" i="20" s="1"/>
  <c r="AI3586" i="20"/>
  <c r="AK3586" i="20"/>
  <c r="X3587" i="20"/>
  <c r="Z3587" i="20"/>
  <c r="AJ3587" i="20" s="1"/>
  <c r="AB3587" i="20"/>
  <c r="AL3587" i="20" s="1"/>
  <c r="AK3588" i="20"/>
  <c r="X3589" i="20"/>
  <c r="Z3589" i="20"/>
  <c r="AJ3589" i="20" s="1"/>
  <c r="AB3589" i="20"/>
  <c r="AL3589" i="20" s="1"/>
  <c r="AK3590" i="20"/>
  <c r="X3591" i="20"/>
  <c r="Z3591" i="20"/>
  <c r="AJ3591" i="20" s="1"/>
  <c r="AB3591" i="20"/>
  <c r="AL3591" i="20" s="1"/>
  <c r="AI3592" i="20"/>
  <c r="AK3592" i="20"/>
  <c r="X3593" i="20"/>
  <c r="Z3593" i="20"/>
  <c r="AJ3593" i="20" s="1"/>
  <c r="AB3593" i="20"/>
  <c r="AL3593" i="20" s="1"/>
  <c r="AI3594" i="20"/>
  <c r="AK3594" i="20"/>
  <c r="X3595" i="20"/>
  <c r="Z3595" i="20"/>
  <c r="AJ3595" i="20" s="1"/>
  <c r="AB3595" i="20"/>
  <c r="AL3595" i="20" s="1"/>
  <c r="AK3596" i="20"/>
  <c r="X3597" i="20"/>
  <c r="Z3597" i="20"/>
  <c r="AJ3597" i="20" s="1"/>
  <c r="AB3597" i="20"/>
  <c r="AL3597" i="20" s="1"/>
  <c r="AI3598" i="20"/>
  <c r="X3599" i="20"/>
  <c r="Z3599" i="20"/>
  <c r="AJ3599" i="20" s="1"/>
  <c r="AB3599" i="20"/>
  <c r="AL3599" i="20" s="1"/>
  <c r="AI3600" i="20"/>
  <c r="X3601" i="20"/>
  <c r="Z3601" i="20"/>
  <c r="AJ3601" i="20" s="1"/>
  <c r="AB3601" i="20"/>
  <c r="AL3601" i="20" s="1"/>
  <c r="AM3602" i="20"/>
  <c r="AK3602" i="20"/>
  <c r="AI3602" i="20"/>
  <c r="AN3602" i="20"/>
  <c r="AN3603" i="20"/>
  <c r="AH3603" i="20"/>
  <c r="AI3603" i="20"/>
  <c r="AC3604" i="20"/>
  <c r="AM3604" i="20" s="1"/>
  <c r="AA3604" i="20"/>
  <c r="AK3604" i="20" s="1"/>
  <c r="Y3604" i="20"/>
  <c r="AI3604" i="20" s="1"/>
  <c r="X3604" i="20"/>
  <c r="AB3604" i="20"/>
  <c r="AL3604" i="20" s="1"/>
  <c r="AJ3606" i="20"/>
  <c r="AN3606" i="20"/>
  <c r="AN3607" i="20"/>
  <c r="AH3607" i="20"/>
  <c r="AI3607" i="20"/>
  <c r="AC3608" i="20"/>
  <c r="AM3608" i="20" s="1"/>
  <c r="AA3608" i="20"/>
  <c r="AK3608" i="20" s="1"/>
  <c r="Y3608" i="20"/>
  <c r="AI3608" i="20" s="1"/>
  <c r="X3608" i="20"/>
  <c r="AB3608" i="20"/>
  <c r="AL3608" i="20" s="1"/>
  <c r="AJ3610" i="20"/>
  <c r="AN3610" i="20"/>
  <c r="AN3611" i="20"/>
  <c r="AH3611" i="20"/>
  <c r="AI3611" i="20"/>
  <c r="AC3612" i="20"/>
  <c r="AM3612" i="20" s="1"/>
  <c r="AA3612" i="20"/>
  <c r="AK3612" i="20" s="1"/>
  <c r="Y3612" i="20"/>
  <c r="AI3612" i="20" s="1"/>
  <c r="X3612" i="20"/>
  <c r="AB3612" i="20"/>
  <c r="AL3612" i="20" s="1"/>
  <c r="AJ3614" i="20"/>
  <c r="AN3614" i="20"/>
  <c r="AN3615" i="20"/>
  <c r="AH3615" i="20"/>
  <c r="AI3615" i="20"/>
  <c r="AC3616" i="20"/>
  <c r="AM3616" i="20" s="1"/>
  <c r="AA3616" i="20"/>
  <c r="AK3616" i="20" s="1"/>
  <c r="Y3616" i="20"/>
  <c r="AI3616" i="20" s="1"/>
  <c r="X3616" i="20"/>
  <c r="AB3616" i="20"/>
  <c r="AL3616" i="20" s="1"/>
  <c r="AJ3618" i="20"/>
  <c r="AN3618" i="20"/>
  <c r="AN3619" i="20"/>
  <c r="AH3619" i="20"/>
  <c r="AI3619" i="20"/>
  <c r="AC3620" i="20"/>
  <c r="AM3620" i="20" s="1"/>
  <c r="AA3620" i="20"/>
  <c r="AK3620" i="20" s="1"/>
  <c r="Y3620" i="20"/>
  <c r="AI3620" i="20" s="1"/>
  <c r="X3620" i="20"/>
  <c r="AB3620" i="20"/>
  <c r="AL3620" i="20" s="1"/>
  <c r="AJ3622" i="20"/>
  <c r="AN3622" i="20"/>
  <c r="AN3623" i="20"/>
  <c r="AH3623" i="20"/>
  <c r="AI3623" i="20"/>
  <c r="AM3623" i="20"/>
  <c r="AC3624" i="20"/>
  <c r="AM3624" i="20" s="1"/>
  <c r="AA3624" i="20"/>
  <c r="AK3624" i="20" s="1"/>
  <c r="Y3624" i="20"/>
  <c r="AI3624" i="20" s="1"/>
  <c r="X3624" i="20"/>
  <c r="AB3624" i="20"/>
  <c r="AL3624" i="20" s="1"/>
  <c r="AJ3626" i="20"/>
  <c r="AN3626" i="20"/>
  <c r="AN3627" i="20"/>
  <c r="AH3627" i="20"/>
  <c r="AI3627" i="20"/>
  <c r="AC3628" i="20"/>
  <c r="AM3628" i="20" s="1"/>
  <c r="AA3628" i="20"/>
  <c r="AK3628" i="20" s="1"/>
  <c r="Y3628" i="20"/>
  <c r="AI3628" i="20" s="1"/>
  <c r="X3628" i="20"/>
  <c r="AB3628" i="20"/>
  <c r="AL3628" i="20" s="1"/>
  <c r="AC3630" i="20"/>
  <c r="AM3630" i="20" s="1"/>
  <c r="AA3630" i="20"/>
  <c r="AK3630" i="20" s="1"/>
  <c r="Y3630" i="20"/>
  <c r="AI3630" i="20" s="1"/>
  <c r="AD3630" i="20"/>
  <c r="AN3630" i="20" s="1"/>
  <c r="Z3630" i="20"/>
  <c r="AJ3630" i="20" s="1"/>
  <c r="X3630" i="20"/>
  <c r="AC3634" i="20"/>
  <c r="AM3634" i="20" s="1"/>
  <c r="AA3634" i="20"/>
  <c r="AK3634" i="20" s="1"/>
  <c r="Y3634" i="20"/>
  <c r="AI3634" i="20" s="1"/>
  <c r="AD3634" i="20"/>
  <c r="AN3634" i="20" s="1"/>
  <c r="Z3634" i="20"/>
  <c r="AJ3634" i="20" s="1"/>
  <c r="X3634" i="20"/>
  <c r="AC3638" i="20"/>
  <c r="AM3638" i="20" s="1"/>
  <c r="AA3638" i="20"/>
  <c r="AK3638" i="20" s="1"/>
  <c r="Y3638" i="20"/>
  <c r="AI3638" i="20" s="1"/>
  <c r="AD3638" i="20"/>
  <c r="AN3638" i="20" s="1"/>
  <c r="Z3638" i="20"/>
  <c r="AJ3638" i="20" s="1"/>
  <c r="X3638" i="20"/>
  <c r="AC3642" i="20"/>
  <c r="AM3642" i="20" s="1"/>
  <c r="AA3642" i="20"/>
  <c r="AK3642" i="20" s="1"/>
  <c r="Y3642" i="20"/>
  <c r="AI3642" i="20" s="1"/>
  <c r="AD3642" i="20"/>
  <c r="AN3642" i="20" s="1"/>
  <c r="Z3642" i="20"/>
  <c r="AJ3642" i="20" s="1"/>
  <c r="X3642" i="20"/>
  <c r="AC3646" i="20"/>
  <c r="AM3646" i="20" s="1"/>
  <c r="AA3646" i="20"/>
  <c r="AK3646" i="20" s="1"/>
  <c r="Y3646" i="20"/>
  <c r="AI3646" i="20" s="1"/>
  <c r="AD3646" i="20"/>
  <c r="AN3646" i="20" s="1"/>
  <c r="Z3646" i="20"/>
  <c r="AJ3646" i="20" s="1"/>
  <c r="X3646" i="20"/>
  <c r="AC3650" i="20"/>
  <c r="AM3650" i="20" s="1"/>
  <c r="AA3650" i="20"/>
  <c r="AK3650" i="20" s="1"/>
  <c r="Y3650" i="20"/>
  <c r="AI3650" i="20" s="1"/>
  <c r="AD3650" i="20"/>
  <c r="AN3650" i="20" s="1"/>
  <c r="Z3650" i="20"/>
  <c r="AJ3650" i="20" s="1"/>
  <c r="X3650" i="20"/>
  <c r="AC3654" i="20"/>
  <c r="AM3654" i="20" s="1"/>
  <c r="AA3654" i="20"/>
  <c r="AK3654" i="20" s="1"/>
  <c r="Y3654" i="20"/>
  <c r="AI3654" i="20" s="1"/>
  <c r="AD3654" i="20"/>
  <c r="AN3654" i="20" s="1"/>
  <c r="Z3654" i="20"/>
  <c r="AJ3654" i="20" s="1"/>
  <c r="X3654" i="20"/>
  <c r="AC3658" i="20"/>
  <c r="AM3658" i="20" s="1"/>
  <c r="AA3658" i="20"/>
  <c r="AK3658" i="20" s="1"/>
  <c r="Y3658" i="20"/>
  <c r="AI3658" i="20" s="1"/>
  <c r="AD3658" i="20"/>
  <c r="AN3658" i="20" s="1"/>
  <c r="Z3658" i="20"/>
  <c r="AJ3658" i="20" s="1"/>
  <c r="X3658" i="20"/>
  <c r="AC3662" i="20"/>
  <c r="AM3662" i="20" s="1"/>
  <c r="AA3662" i="20"/>
  <c r="AK3662" i="20" s="1"/>
  <c r="Y3662" i="20"/>
  <c r="AI3662" i="20" s="1"/>
  <c r="AD3662" i="20"/>
  <c r="AN3662" i="20" s="1"/>
  <c r="Z3662" i="20"/>
  <c r="AJ3662" i="20" s="1"/>
  <c r="X3662" i="20"/>
  <c r="AC3666" i="20"/>
  <c r="AM3666" i="20" s="1"/>
  <c r="AA3666" i="20"/>
  <c r="AK3666" i="20" s="1"/>
  <c r="Y3666" i="20"/>
  <c r="AI3666" i="20" s="1"/>
  <c r="AD3666" i="20"/>
  <c r="AN3666" i="20" s="1"/>
  <c r="Z3666" i="20"/>
  <c r="AJ3666" i="20" s="1"/>
  <c r="X3666" i="20"/>
  <c r="AC3670" i="20"/>
  <c r="AM3670" i="20" s="1"/>
  <c r="AA3670" i="20"/>
  <c r="AK3670" i="20" s="1"/>
  <c r="Y3670" i="20"/>
  <c r="AI3670" i="20" s="1"/>
  <c r="AD3670" i="20"/>
  <c r="AN3670" i="20" s="1"/>
  <c r="Z3670" i="20"/>
  <c r="AJ3670" i="20" s="1"/>
  <c r="X3670" i="20"/>
  <c r="AC3674" i="20"/>
  <c r="AM3674" i="20" s="1"/>
  <c r="AA3674" i="20"/>
  <c r="AK3674" i="20" s="1"/>
  <c r="Y3674" i="20"/>
  <c r="AI3674" i="20" s="1"/>
  <c r="AD3674" i="20"/>
  <c r="AN3674" i="20" s="1"/>
  <c r="Z3674" i="20"/>
  <c r="AJ3674" i="20" s="1"/>
  <c r="X3674" i="20"/>
  <c r="AC3678" i="20"/>
  <c r="AM3678" i="20" s="1"/>
  <c r="AA3678" i="20"/>
  <c r="AK3678" i="20" s="1"/>
  <c r="Y3678" i="20"/>
  <c r="AI3678" i="20" s="1"/>
  <c r="AD3678" i="20"/>
  <c r="AN3678" i="20" s="1"/>
  <c r="Z3678" i="20"/>
  <c r="AJ3678" i="20" s="1"/>
  <c r="X3678" i="20"/>
  <c r="AC3682" i="20"/>
  <c r="AM3682" i="20" s="1"/>
  <c r="AA3682" i="20"/>
  <c r="AK3682" i="20" s="1"/>
  <c r="Y3682" i="20"/>
  <c r="AI3682" i="20" s="1"/>
  <c r="AD3682" i="20"/>
  <c r="AN3682" i="20" s="1"/>
  <c r="Z3682" i="20"/>
  <c r="AJ3682" i="20" s="1"/>
  <c r="X3682" i="20"/>
  <c r="AN3631" i="20"/>
  <c r="AH3631" i="20"/>
  <c r="AI3631" i="20"/>
  <c r="AM3631" i="20"/>
  <c r="AC3632" i="20"/>
  <c r="AM3632" i="20" s="1"/>
  <c r="AA3632" i="20"/>
  <c r="AK3632" i="20" s="1"/>
  <c r="Y3632" i="20"/>
  <c r="AI3632" i="20" s="1"/>
  <c r="X3632" i="20"/>
  <c r="AB3632" i="20"/>
  <c r="AL3632" i="20" s="1"/>
  <c r="AN3635" i="20"/>
  <c r="AH3635" i="20"/>
  <c r="AM3635" i="20"/>
  <c r="AC3636" i="20"/>
  <c r="AM3636" i="20" s="1"/>
  <c r="AA3636" i="20"/>
  <c r="AK3636" i="20" s="1"/>
  <c r="Y3636" i="20"/>
  <c r="AI3636" i="20" s="1"/>
  <c r="X3636" i="20"/>
  <c r="AB3636" i="20"/>
  <c r="AL3636" i="20" s="1"/>
  <c r="AN3639" i="20"/>
  <c r="AH3639" i="20"/>
  <c r="AI3639" i="20"/>
  <c r="AM3639" i="20"/>
  <c r="AC3640" i="20"/>
  <c r="AM3640" i="20" s="1"/>
  <c r="AA3640" i="20"/>
  <c r="AK3640" i="20" s="1"/>
  <c r="Y3640" i="20"/>
  <c r="AI3640" i="20" s="1"/>
  <c r="X3640" i="20"/>
  <c r="AB3640" i="20"/>
  <c r="AL3640" i="20" s="1"/>
  <c r="AN3643" i="20"/>
  <c r="AH3643" i="20"/>
  <c r="AI3643" i="20"/>
  <c r="AM3643" i="20"/>
  <c r="AC3644" i="20"/>
  <c r="AM3644" i="20" s="1"/>
  <c r="AA3644" i="20"/>
  <c r="AK3644" i="20" s="1"/>
  <c r="Y3644" i="20"/>
  <c r="AI3644" i="20" s="1"/>
  <c r="X3644" i="20"/>
  <c r="AB3644" i="20"/>
  <c r="AL3644" i="20" s="1"/>
  <c r="AN3647" i="20"/>
  <c r="AH3647" i="20"/>
  <c r="AI3647" i="20"/>
  <c r="AM3647" i="20"/>
  <c r="AC3648" i="20"/>
  <c r="AM3648" i="20" s="1"/>
  <c r="AA3648" i="20"/>
  <c r="AK3648" i="20" s="1"/>
  <c r="Y3648" i="20"/>
  <c r="AI3648" i="20" s="1"/>
  <c r="X3648" i="20"/>
  <c r="AB3648" i="20"/>
  <c r="AL3648" i="20" s="1"/>
  <c r="AN3651" i="20"/>
  <c r="AH3651" i="20"/>
  <c r="AM3651" i="20"/>
  <c r="AC3652" i="20"/>
  <c r="AM3652" i="20" s="1"/>
  <c r="AA3652" i="20"/>
  <c r="AK3652" i="20" s="1"/>
  <c r="Y3652" i="20"/>
  <c r="AI3652" i="20" s="1"/>
  <c r="X3652" i="20"/>
  <c r="AB3652" i="20"/>
  <c r="AL3652" i="20" s="1"/>
  <c r="AN3655" i="20"/>
  <c r="AH3655" i="20"/>
  <c r="AI3655" i="20"/>
  <c r="AC3656" i="20"/>
  <c r="AM3656" i="20" s="1"/>
  <c r="AA3656" i="20"/>
  <c r="AK3656" i="20" s="1"/>
  <c r="Y3656" i="20"/>
  <c r="AI3656" i="20" s="1"/>
  <c r="X3656" i="20"/>
  <c r="AB3656" i="20"/>
  <c r="AL3656" i="20" s="1"/>
  <c r="AN3659" i="20"/>
  <c r="AH3659" i="20"/>
  <c r="AI3659" i="20"/>
  <c r="AM3659" i="20"/>
  <c r="AC3660" i="20"/>
  <c r="AM3660" i="20" s="1"/>
  <c r="AA3660" i="20"/>
  <c r="AK3660" i="20" s="1"/>
  <c r="Y3660" i="20"/>
  <c r="AI3660" i="20" s="1"/>
  <c r="X3660" i="20"/>
  <c r="AB3660" i="20"/>
  <c r="AL3660" i="20" s="1"/>
  <c r="AN3663" i="20"/>
  <c r="AH3663" i="20"/>
  <c r="AI3663" i="20"/>
  <c r="AM3663" i="20"/>
  <c r="AC3664" i="20"/>
  <c r="AM3664" i="20" s="1"/>
  <c r="AA3664" i="20"/>
  <c r="AK3664" i="20" s="1"/>
  <c r="Y3664" i="20"/>
  <c r="AI3664" i="20" s="1"/>
  <c r="X3664" i="20"/>
  <c r="AB3664" i="20"/>
  <c r="AL3664" i="20" s="1"/>
  <c r="AN3667" i="20"/>
  <c r="AH3667" i="20"/>
  <c r="AM3667" i="20"/>
  <c r="AC3668" i="20"/>
  <c r="AM3668" i="20" s="1"/>
  <c r="AA3668" i="20"/>
  <c r="AK3668" i="20" s="1"/>
  <c r="Y3668" i="20"/>
  <c r="AI3668" i="20" s="1"/>
  <c r="X3668" i="20"/>
  <c r="AB3668" i="20"/>
  <c r="AL3668" i="20" s="1"/>
  <c r="AN3671" i="20"/>
  <c r="AH3671" i="20"/>
  <c r="AI3671" i="20"/>
  <c r="AC3672" i="20"/>
  <c r="AM3672" i="20" s="1"/>
  <c r="AA3672" i="20"/>
  <c r="AK3672" i="20" s="1"/>
  <c r="Y3672" i="20"/>
  <c r="AI3672" i="20" s="1"/>
  <c r="X3672" i="20"/>
  <c r="AB3672" i="20"/>
  <c r="AL3672" i="20" s="1"/>
  <c r="AN3675" i="20"/>
  <c r="AH3675" i="20"/>
  <c r="AI3675" i="20"/>
  <c r="AM3675" i="20"/>
  <c r="AC3676" i="20"/>
  <c r="AM3676" i="20" s="1"/>
  <c r="AA3676" i="20"/>
  <c r="AK3676" i="20" s="1"/>
  <c r="Y3676" i="20"/>
  <c r="AI3676" i="20" s="1"/>
  <c r="X3676" i="20"/>
  <c r="AB3676" i="20"/>
  <c r="AL3676" i="20" s="1"/>
  <c r="AN3679" i="20"/>
  <c r="AH3679" i="20"/>
  <c r="AI3679" i="20"/>
  <c r="AM3679" i="20"/>
  <c r="AC3680" i="20"/>
  <c r="AM3680" i="20" s="1"/>
  <c r="AA3680" i="20"/>
  <c r="AK3680" i="20" s="1"/>
  <c r="Y3680" i="20"/>
  <c r="AI3680" i="20" s="1"/>
  <c r="X3680" i="20"/>
  <c r="AB3680" i="20"/>
  <c r="AL3680" i="20" s="1"/>
  <c r="AN3683" i="20"/>
  <c r="AH3683" i="20"/>
  <c r="AM3683" i="20"/>
  <c r="AC3684" i="20"/>
  <c r="AM3684" i="20" s="1"/>
  <c r="AA3684" i="20"/>
  <c r="AK3684" i="20" s="1"/>
  <c r="Y3684" i="20"/>
  <c r="AI3684" i="20" s="1"/>
  <c r="X3684" i="20"/>
  <c r="AB3684" i="20"/>
  <c r="AL3684" i="20" s="1"/>
  <c r="AH3684" i="20"/>
  <c r="Z3686" i="20"/>
  <c r="AJ3686" i="20" s="1"/>
  <c r="AN3686" i="20"/>
  <c r="AN3687" i="20"/>
  <c r="AH3687" i="20"/>
  <c r="AI3687" i="20"/>
  <c r="AC3688" i="20"/>
  <c r="AM3688" i="20" s="1"/>
  <c r="AA3688" i="20"/>
  <c r="AK3688" i="20" s="1"/>
  <c r="Y3688" i="20"/>
  <c r="AI3688" i="20" s="1"/>
  <c r="X3688" i="20"/>
  <c r="AB3688" i="20"/>
  <c r="AL3688" i="20" s="1"/>
  <c r="AH3688" i="20"/>
  <c r="Z3690" i="20"/>
  <c r="AJ3690" i="20" s="1"/>
  <c r="AN3690" i="20"/>
  <c r="AN3691" i="20"/>
  <c r="AH3691" i="20"/>
  <c r="AI3691" i="20"/>
  <c r="AM3691" i="20"/>
  <c r="AC3692" i="20"/>
  <c r="AM3692" i="20" s="1"/>
  <c r="AA3692" i="20"/>
  <c r="AK3692" i="20" s="1"/>
  <c r="Y3692" i="20"/>
  <c r="AI3692" i="20" s="1"/>
  <c r="X3692" i="20"/>
  <c r="AB3692" i="20"/>
  <c r="AL3692" i="20" s="1"/>
  <c r="AH3692" i="20"/>
  <c r="Z3694" i="20"/>
  <c r="AJ3694" i="20" s="1"/>
  <c r="AN3694" i="20"/>
  <c r="AN3695" i="20"/>
  <c r="AH3695" i="20"/>
  <c r="AI3695" i="20"/>
  <c r="AM3695" i="20"/>
  <c r="AC3696" i="20"/>
  <c r="AM3696" i="20" s="1"/>
  <c r="AA3696" i="20"/>
  <c r="AK3696" i="20" s="1"/>
  <c r="Y3696" i="20"/>
  <c r="AI3696" i="20" s="1"/>
  <c r="X3696" i="20"/>
  <c r="AB3696" i="20"/>
  <c r="AL3696" i="20" s="1"/>
  <c r="AH3696" i="20"/>
  <c r="Z3698" i="20"/>
  <c r="AJ3698" i="20" s="1"/>
  <c r="AN3698" i="20"/>
  <c r="AN3699" i="20"/>
  <c r="AH3699" i="20"/>
  <c r="AM3699" i="20"/>
  <c r="AC3700" i="20"/>
  <c r="AM3700" i="20" s="1"/>
  <c r="AA3700" i="20"/>
  <c r="AK3700" i="20" s="1"/>
  <c r="Y3700" i="20"/>
  <c r="AI3700" i="20" s="1"/>
  <c r="X3700" i="20"/>
  <c r="AB3700" i="20"/>
  <c r="AL3700" i="20" s="1"/>
  <c r="AH3700" i="20"/>
  <c r="Z3702" i="20"/>
  <c r="AJ3702" i="20" s="1"/>
  <c r="AN3702" i="20"/>
  <c r="AN3703" i="20"/>
  <c r="AH3703" i="20"/>
  <c r="AI3703" i="20"/>
  <c r="AC3704" i="20"/>
  <c r="AM3704" i="20" s="1"/>
  <c r="AA3704" i="20"/>
  <c r="AK3704" i="20" s="1"/>
  <c r="Y3704" i="20"/>
  <c r="AI3704" i="20" s="1"/>
  <c r="X3704" i="20"/>
  <c r="AB3704" i="20"/>
  <c r="AL3704" i="20" s="1"/>
  <c r="AH3704" i="20"/>
  <c r="Z3706" i="20"/>
  <c r="AJ3706" i="20" s="1"/>
  <c r="AN3706" i="20"/>
  <c r="AN3707" i="20"/>
  <c r="AH3707" i="20"/>
  <c r="AI3707" i="20"/>
  <c r="AM3707" i="20"/>
  <c r="AC3708" i="20"/>
  <c r="AM3708" i="20" s="1"/>
  <c r="AA3708" i="20"/>
  <c r="AK3708" i="20" s="1"/>
  <c r="Y3708" i="20"/>
  <c r="AI3708" i="20" s="1"/>
  <c r="X3708" i="20"/>
  <c r="AB3708" i="20"/>
  <c r="AL3708" i="20" s="1"/>
  <c r="AH3708" i="20"/>
  <c r="Z3710" i="20"/>
  <c r="AJ3710" i="20" s="1"/>
  <c r="AN3710" i="20"/>
  <c r="AN3711" i="20"/>
  <c r="AH3711" i="20"/>
  <c r="AI3711" i="20"/>
  <c r="AM3711" i="20"/>
  <c r="AC3712" i="20"/>
  <c r="AM3712" i="20" s="1"/>
  <c r="AA3712" i="20"/>
  <c r="AK3712" i="20" s="1"/>
  <c r="Y3712" i="20"/>
  <c r="AI3712" i="20" s="1"/>
  <c r="X3712" i="20"/>
  <c r="AB3712" i="20"/>
  <c r="AL3712" i="20" s="1"/>
  <c r="AH3712" i="20"/>
  <c r="Z3714" i="20"/>
  <c r="AJ3714" i="20" s="1"/>
  <c r="AN3714" i="20"/>
  <c r="AN3715" i="20"/>
  <c r="AH3715" i="20"/>
  <c r="AM3715" i="20"/>
  <c r="AC3716" i="20"/>
  <c r="AM3716" i="20" s="1"/>
  <c r="AA3716" i="20"/>
  <c r="AK3716" i="20" s="1"/>
  <c r="Y3716" i="20"/>
  <c r="AI3716" i="20" s="1"/>
  <c r="X3716" i="20"/>
  <c r="AB3716" i="20"/>
  <c r="AL3716" i="20" s="1"/>
  <c r="AH3716" i="20"/>
  <c r="Z3718" i="20"/>
  <c r="AJ3718" i="20" s="1"/>
  <c r="AN3718" i="20"/>
  <c r="AN3719" i="20"/>
  <c r="AH3719" i="20"/>
  <c r="AI3719" i="20"/>
  <c r="AC3720" i="20"/>
  <c r="AM3720" i="20" s="1"/>
  <c r="AA3720" i="20"/>
  <c r="AK3720" i="20" s="1"/>
  <c r="Y3720" i="20"/>
  <c r="AI3720" i="20" s="1"/>
  <c r="X3720" i="20"/>
  <c r="AB3720" i="20"/>
  <c r="AL3720" i="20" s="1"/>
  <c r="AH3720" i="20"/>
  <c r="Z3722" i="20"/>
  <c r="AJ3722" i="20" s="1"/>
  <c r="AN3722" i="20"/>
  <c r="AN3723" i="20"/>
  <c r="AH3723" i="20"/>
  <c r="AI3723" i="20"/>
  <c r="AC3724" i="20"/>
  <c r="AM3724" i="20" s="1"/>
  <c r="AA3724" i="20"/>
  <c r="AK3724" i="20" s="1"/>
  <c r="Y3724" i="20"/>
  <c r="AI3724" i="20" s="1"/>
  <c r="X3724" i="20"/>
  <c r="AB3724" i="20"/>
  <c r="AL3724" i="20" s="1"/>
  <c r="AH3724" i="20"/>
  <c r="Z3726" i="20"/>
  <c r="AJ3726" i="20" s="1"/>
  <c r="AN3726" i="20"/>
  <c r="AN3727" i="20"/>
  <c r="AH3727" i="20"/>
  <c r="AI3727" i="20"/>
  <c r="AM3727" i="20"/>
  <c r="AC3728" i="20"/>
  <c r="AM3728" i="20" s="1"/>
  <c r="AA3728" i="20"/>
  <c r="AK3728" i="20" s="1"/>
  <c r="Y3728" i="20"/>
  <c r="AI3728" i="20" s="1"/>
  <c r="X3728" i="20"/>
  <c r="AB3728" i="20"/>
  <c r="AL3728" i="20" s="1"/>
  <c r="AH3728" i="20"/>
  <c r="AJ3730" i="20"/>
  <c r="AH3730" i="20"/>
  <c r="AC3734" i="20"/>
  <c r="AM3734" i="20" s="1"/>
  <c r="AA3734" i="20"/>
  <c r="AK3734" i="20" s="1"/>
  <c r="Y3734" i="20"/>
  <c r="AI3734" i="20" s="1"/>
  <c r="AD3734" i="20"/>
  <c r="AN3734" i="20" s="1"/>
  <c r="Z3734" i="20"/>
  <c r="AJ3734" i="20" s="1"/>
  <c r="X3734" i="20"/>
  <c r="AC3738" i="20"/>
  <c r="AM3738" i="20" s="1"/>
  <c r="AA3738" i="20"/>
  <c r="AK3738" i="20" s="1"/>
  <c r="Y3738" i="20"/>
  <c r="AI3738" i="20" s="1"/>
  <c r="AD3738" i="20"/>
  <c r="AN3738" i="20" s="1"/>
  <c r="Z3738" i="20"/>
  <c r="AJ3738" i="20" s="1"/>
  <c r="X3738" i="20"/>
  <c r="AC3742" i="20"/>
  <c r="AM3742" i="20" s="1"/>
  <c r="AA3742" i="20"/>
  <c r="AK3742" i="20" s="1"/>
  <c r="Y3742" i="20"/>
  <c r="AI3742" i="20" s="1"/>
  <c r="AD3742" i="20"/>
  <c r="AN3742" i="20" s="1"/>
  <c r="Z3742" i="20"/>
  <c r="AJ3742" i="20" s="1"/>
  <c r="X3742" i="20"/>
  <c r="AJ3684" i="20"/>
  <c r="AN3684" i="20"/>
  <c r="AN3685" i="20"/>
  <c r="AH3685" i="20"/>
  <c r="AI3685" i="20"/>
  <c r="AC3686" i="20"/>
  <c r="AM3686" i="20" s="1"/>
  <c r="AA3686" i="20"/>
  <c r="AK3686" i="20" s="1"/>
  <c r="Y3686" i="20"/>
  <c r="AI3686" i="20" s="1"/>
  <c r="X3686" i="20"/>
  <c r="AB3686" i="20"/>
  <c r="AL3686" i="20" s="1"/>
  <c r="AJ3688" i="20"/>
  <c r="AN3688" i="20"/>
  <c r="AN3689" i="20"/>
  <c r="AH3689" i="20"/>
  <c r="AI3689" i="20"/>
  <c r="AM3689" i="20"/>
  <c r="AC3690" i="20"/>
  <c r="AM3690" i="20" s="1"/>
  <c r="AA3690" i="20"/>
  <c r="AK3690" i="20" s="1"/>
  <c r="Y3690" i="20"/>
  <c r="AI3690" i="20" s="1"/>
  <c r="X3690" i="20"/>
  <c r="AB3690" i="20"/>
  <c r="AL3690" i="20" s="1"/>
  <c r="AJ3692" i="20"/>
  <c r="AN3692" i="20"/>
  <c r="AN3693" i="20"/>
  <c r="AH3693" i="20"/>
  <c r="AI3693" i="20"/>
  <c r="AC3694" i="20"/>
  <c r="AM3694" i="20" s="1"/>
  <c r="AA3694" i="20"/>
  <c r="AK3694" i="20" s="1"/>
  <c r="Y3694" i="20"/>
  <c r="AI3694" i="20" s="1"/>
  <c r="X3694" i="20"/>
  <c r="AB3694" i="20"/>
  <c r="AL3694" i="20" s="1"/>
  <c r="AJ3696" i="20"/>
  <c r="AN3696" i="20"/>
  <c r="AN3697" i="20"/>
  <c r="AH3697" i="20"/>
  <c r="AI3697" i="20"/>
  <c r="AM3697" i="20"/>
  <c r="AC3698" i="20"/>
  <c r="AM3698" i="20" s="1"/>
  <c r="AA3698" i="20"/>
  <c r="AK3698" i="20" s="1"/>
  <c r="Y3698" i="20"/>
  <c r="AI3698" i="20" s="1"/>
  <c r="X3698" i="20"/>
  <c r="AB3698" i="20"/>
  <c r="AL3698" i="20" s="1"/>
  <c r="AJ3700" i="20"/>
  <c r="AN3700" i="20"/>
  <c r="AN3701" i="20"/>
  <c r="AH3701" i="20"/>
  <c r="AI3701" i="20"/>
  <c r="AC3702" i="20"/>
  <c r="AM3702" i="20" s="1"/>
  <c r="AA3702" i="20"/>
  <c r="AK3702" i="20" s="1"/>
  <c r="Y3702" i="20"/>
  <c r="AI3702" i="20" s="1"/>
  <c r="X3702" i="20"/>
  <c r="AB3702" i="20"/>
  <c r="AL3702" i="20" s="1"/>
  <c r="AJ3704" i="20"/>
  <c r="AN3704" i="20"/>
  <c r="AN3705" i="20"/>
  <c r="AH3705" i="20"/>
  <c r="AI3705" i="20"/>
  <c r="AM3705" i="20"/>
  <c r="AC3706" i="20"/>
  <c r="AM3706" i="20" s="1"/>
  <c r="AA3706" i="20"/>
  <c r="AK3706" i="20" s="1"/>
  <c r="Y3706" i="20"/>
  <c r="AI3706" i="20" s="1"/>
  <c r="X3706" i="20"/>
  <c r="AB3706" i="20"/>
  <c r="AL3706" i="20" s="1"/>
  <c r="AJ3708" i="20"/>
  <c r="AN3708" i="20"/>
  <c r="AN3709" i="20"/>
  <c r="AH3709" i="20"/>
  <c r="AI3709" i="20"/>
  <c r="AC3710" i="20"/>
  <c r="AM3710" i="20" s="1"/>
  <c r="AA3710" i="20"/>
  <c r="AK3710" i="20" s="1"/>
  <c r="Y3710" i="20"/>
  <c r="AI3710" i="20" s="1"/>
  <c r="X3710" i="20"/>
  <c r="AB3710" i="20"/>
  <c r="AL3710" i="20" s="1"/>
  <c r="AJ3712" i="20"/>
  <c r="AN3712" i="20"/>
  <c r="AN3713" i="20"/>
  <c r="AH3713" i="20"/>
  <c r="AI3713" i="20"/>
  <c r="AM3713" i="20"/>
  <c r="AC3714" i="20"/>
  <c r="AM3714" i="20" s="1"/>
  <c r="AA3714" i="20"/>
  <c r="AK3714" i="20" s="1"/>
  <c r="Y3714" i="20"/>
  <c r="AI3714" i="20" s="1"/>
  <c r="X3714" i="20"/>
  <c r="AB3714" i="20"/>
  <c r="AL3714" i="20" s="1"/>
  <c r="AJ3716" i="20"/>
  <c r="AN3716" i="20"/>
  <c r="AN3717" i="20"/>
  <c r="AH3717" i="20"/>
  <c r="AI3717" i="20"/>
  <c r="AC3718" i="20"/>
  <c r="AM3718" i="20" s="1"/>
  <c r="AA3718" i="20"/>
  <c r="AK3718" i="20" s="1"/>
  <c r="Y3718" i="20"/>
  <c r="AI3718" i="20" s="1"/>
  <c r="X3718" i="20"/>
  <c r="AB3718" i="20"/>
  <c r="AL3718" i="20" s="1"/>
  <c r="AJ3720" i="20"/>
  <c r="AN3720" i="20"/>
  <c r="AN3721" i="20"/>
  <c r="AH3721" i="20"/>
  <c r="AI3721" i="20"/>
  <c r="AM3721" i="20"/>
  <c r="AC3722" i="20"/>
  <c r="AM3722" i="20" s="1"/>
  <c r="AA3722" i="20"/>
  <c r="AK3722" i="20" s="1"/>
  <c r="Y3722" i="20"/>
  <c r="AI3722" i="20" s="1"/>
  <c r="X3722" i="20"/>
  <c r="AB3722" i="20"/>
  <c r="AL3722" i="20" s="1"/>
  <c r="AJ3724" i="20"/>
  <c r="AN3724" i="20"/>
  <c r="AN3725" i="20"/>
  <c r="AH3725" i="20"/>
  <c r="AM3725" i="20"/>
  <c r="AC3726" i="20"/>
  <c r="AM3726" i="20" s="1"/>
  <c r="AA3726" i="20"/>
  <c r="AK3726" i="20" s="1"/>
  <c r="Y3726" i="20"/>
  <c r="AI3726" i="20" s="1"/>
  <c r="X3726" i="20"/>
  <c r="AB3726" i="20"/>
  <c r="AL3726" i="20" s="1"/>
  <c r="AJ3728" i="20"/>
  <c r="AN3728" i="20"/>
  <c r="AN3729" i="20"/>
  <c r="AH3729" i="20"/>
  <c r="AM3729" i="20"/>
  <c r="AC3730" i="20"/>
  <c r="AM3730" i="20" s="1"/>
  <c r="AA3730" i="20"/>
  <c r="AK3730" i="20" s="1"/>
  <c r="Y3730" i="20"/>
  <c r="AI3730" i="20" s="1"/>
  <c r="AD3730" i="20"/>
  <c r="AN3730" i="20" s="1"/>
  <c r="X3730" i="20"/>
  <c r="AB3730" i="20"/>
  <c r="AL3730" i="20" s="1"/>
  <c r="AH3732" i="20"/>
  <c r="AN3733" i="20"/>
  <c r="AH3733" i="20"/>
  <c r="AK3733" i="20"/>
  <c r="AI3733" i="20"/>
  <c r="AH3736" i="20"/>
  <c r="AN3736" i="20"/>
  <c r="AN3737" i="20"/>
  <c r="AH3737" i="20"/>
  <c r="AK3737" i="20"/>
  <c r="AI3737" i="20"/>
  <c r="AH3740" i="20"/>
  <c r="AN3741" i="20"/>
  <c r="AH3741" i="20"/>
  <c r="AI3741" i="20"/>
  <c r="AN3731" i="20"/>
  <c r="AH3731" i="20"/>
  <c r="AI3731" i="20"/>
  <c r="AC3732" i="20"/>
  <c r="AM3732" i="20" s="1"/>
  <c r="AA3732" i="20"/>
  <c r="AK3732" i="20" s="1"/>
  <c r="Y3732" i="20"/>
  <c r="AI3732" i="20" s="1"/>
  <c r="X3732" i="20"/>
  <c r="AB3732" i="20"/>
  <c r="AL3732" i="20" s="1"/>
  <c r="AN3735" i="20"/>
  <c r="AH3735" i="20"/>
  <c r="AI3735" i="20"/>
  <c r="AM3735" i="20"/>
  <c r="AC3736" i="20"/>
  <c r="AM3736" i="20" s="1"/>
  <c r="AA3736" i="20"/>
  <c r="AK3736" i="20" s="1"/>
  <c r="Y3736" i="20"/>
  <c r="AI3736" i="20" s="1"/>
  <c r="X3736" i="20"/>
  <c r="AB3736" i="20"/>
  <c r="AL3736" i="20" s="1"/>
  <c r="AN3739" i="20"/>
  <c r="AH3739" i="20"/>
  <c r="AI3739" i="20"/>
  <c r="AM3739" i="20"/>
  <c r="AC3740" i="20"/>
  <c r="AM3740" i="20" s="1"/>
  <c r="AA3740" i="20"/>
  <c r="AK3740" i="20" s="1"/>
  <c r="Y3740" i="20"/>
  <c r="AI3740" i="20" s="1"/>
  <c r="X3740" i="20"/>
  <c r="AB3740" i="20"/>
  <c r="AL3740" i="20" s="1"/>
  <c r="AN3743" i="20"/>
  <c r="AH3743" i="20"/>
  <c r="AI3743" i="20"/>
  <c r="AC3744" i="20"/>
  <c r="AM3744" i="20" s="1"/>
  <c r="AA3744" i="20"/>
  <c r="AK3744" i="20" s="1"/>
  <c r="Y3744" i="20"/>
  <c r="AI3744" i="20" s="1"/>
  <c r="X3744" i="20"/>
  <c r="AB3744" i="20"/>
  <c r="AL3744" i="20" s="1"/>
  <c r="AH3744" i="20"/>
  <c r="Z3746" i="20"/>
  <c r="AJ3746" i="20" s="1"/>
  <c r="AN3746" i="20"/>
  <c r="AN3747" i="20"/>
  <c r="AH3747" i="20"/>
  <c r="AI3747" i="20"/>
  <c r="AM3747" i="20"/>
  <c r="AC3748" i="20"/>
  <c r="AM3748" i="20" s="1"/>
  <c r="AA3748" i="20"/>
  <c r="AK3748" i="20" s="1"/>
  <c r="Y3748" i="20"/>
  <c r="AI3748" i="20" s="1"/>
  <c r="X3748" i="20"/>
  <c r="AB3748" i="20"/>
  <c r="AL3748" i="20" s="1"/>
  <c r="AH3748" i="20"/>
  <c r="Z3750" i="20"/>
  <c r="AJ3750" i="20" s="1"/>
  <c r="AC3752" i="20"/>
  <c r="AM3752" i="20" s="1"/>
  <c r="AA3752" i="20"/>
  <c r="AK3752" i="20" s="1"/>
  <c r="Y3752" i="20"/>
  <c r="AI3752" i="20" s="1"/>
  <c r="AD3752" i="20"/>
  <c r="AN3752" i="20" s="1"/>
  <c r="Z3752" i="20"/>
  <c r="AJ3752" i="20" s="1"/>
  <c r="X3752" i="20"/>
  <c r="AC3756" i="20"/>
  <c r="AM3756" i="20" s="1"/>
  <c r="AA3756" i="20"/>
  <c r="AK3756" i="20" s="1"/>
  <c r="Y3756" i="20"/>
  <c r="AI3756" i="20" s="1"/>
  <c r="AD3756" i="20"/>
  <c r="AN3756" i="20" s="1"/>
  <c r="Z3756" i="20"/>
  <c r="AJ3756" i="20" s="1"/>
  <c r="X3756" i="20"/>
  <c r="AC3760" i="20"/>
  <c r="AM3760" i="20" s="1"/>
  <c r="AA3760" i="20"/>
  <c r="AK3760" i="20" s="1"/>
  <c r="Y3760" i="20"/>
  <c r="AI3760" i="20" s="1"/>
  <c r="AD3760" i="20"/>
  <c r="AN3760" i="20" s="1"/>
  <c r="Z3760" i="20"/>
  <c r="AJ3760" i="20" s="1"/>
  <c r="X3760" i="20"/>
  <c r="AC3764" i="20"/>
  <c r="AM3764" i="20" s="1"/>
  <c r="AA3764" i="20"/>
  <c r="AK3764" i="20" s="1"/>
  <c r="Y3764" i="20"/>
  <c r="AI3764" i="20" s="1"/>
  <c r="AD3764" i="20"/>
  <c r="AN3764" i="20" s="1"/>
  <c r="Z3764" i="20"/>
  <c r="AJ3764" i="20" s="1"/>
  <c r="X3764" i="20"/>
  <c r="AC3768" i="20"/>
  <c r="AM3768" i="20" s="1"/>
  <c r="AA3768" i="20"/>
  <c r="AK3768" i="20" s="1"/>
  <c r="Y3768" i="20"/>
  <c r="AI3768" i="20" s="1"/>
  <c r="AD3768" i="20"/>
  <c r="AN3768" i="20" s="1"/>
  <c r="Z3768" i="20"/>
  <c r="AJ3768" i="20" s="1"/>
  <c r="X3768" i="20"/>
  <c r="AC3772" i="20"/>
  <c r="AM3772" i="20" s="1"/>
  <c r="AA3772" i="20"/>
  <c r="AK3772" i="20" s="1"/>
  <c r="Y3772" i="20"/>
  <c r="AI3772" i="20" s="1"/>
  <c r="AD3772" i="20"/>
  <c r="AN3772" i="20" s="1"/>
  <c r="Z3772" i="20"/>
  <c r="AJ3772" i="20" s="1"/>
  <c r="X3772" i="20"/>
  <c r="AC3776" i="20"/>
  <c r="AM3776" i="20" s="1"/>
  <c r="AA3776" i="20"/>
  <c r="AK3776" i="20" s="1"/>
  <c r="Y3776" i="20"/>
  <c r="AI3776" i="20" s="1"/>
  <c r="AD3776" i="20"/>
  <c r="AN3776" i="20" s="1"/>
  <c r="Z3776" i="20"/>
  <c r="AJ3776" i="20" s="1"/>
  <c r="X3776" i="20"/>
  <c r="AC3780" i="20"/>
  <c r="AM3780" i="20" s="1"/>
  <c r="AA3780" i="20"/>
  <c r="AK3780" i="20" s="1"/>
  <c r="Y3780" i="20"/>
  <c r="AI3780" i="20" s="1"/>
  <c r="AD3780" i="20"/>
  <c r="AN3780" i="20" s="1"/>
  <c r="Z3780" i="20"/>
  <c r="AJ3780" i="20" s="1"/>
  <c r="X3780" i="20"/>
  <c r="AC3784" i="20"/>
  <c r="AM3784" i="20" s="1"/>
  <c r="AA3784" i="20"/>
  <c r="AK3784" i="20" s="1"/>
  <c r="Y3784" i="20"/>
  <c r="AI3784" i="20" s="1"/>
  <c r="AD3784" i="20"/>
  <c r="AN3784" i="20" s="1"/>
  <c r="Z3784" i="20"/>
  <c r="AJ3784" i="20" s="1"/>
  <c r="X3784" i="20"/>
  <c r="AC3788" i="20"/>
  <c r="AM3788" i="20" s="1"/>
  <c r="AA3788" i="20"/>
  <c r="AK3788" i="20" s="1"/>
  <c r="Y3788" i="20"/>
  <c r="AI3788" i="20" s="1"/>
  <c r="AD3788" i="20"/>
  <c r="AN3788" i="20" s="1"/>
  <c r="Z3788" i="20"/>
  <c r="AJ3788" i="20" s="1"/>
  <c r="X3788" i="20"/>
  <c r="AC3792" i="20"/>
  <c r="AM3792" i="20" s="1"/>
  <c r="AA3792" i="20"/>
  <c r="AK3792" i="20" s="1"/>
  <c r="Y3792" i="20"/>
  <c r="AI3792" i="20" s="1"/>
  <c r="AD3792" i="20"/>
  <c r="AN3792" i="20" s="1"/>
  <c r="Z3792" i="20"/>
  <c r="AJ3792" i="20" s="1"/>
  <c r="X3792" i="20"/>
  <c r="AC3796" i="20"/>
  <c r="AM3796" i="20" s="1"/>
  <c r="AA3796" i="20"/>
  <c r="AK3796" i="20" s="1"/>
  <c r="Y3796" i="20"/>
  <c r="AI3796" i="20" s="1"/>
  <c r="AD3796" i="20"/>
  <c r="AN3796" i="20" s="1"/>
  <c r="Z3796" i="20"/>
  <c r="AJ3796" i="20" s="1"/>
  <c r="X3796" i="20"/>
  <c r="AC3800" i="20"/>
  <c r="AM3800" i="20" s="1"/>
  <c r="AA3800" i="20"/>
  <c r="AK3800" i="20" s="1"/>
  <c r="Y3800" i="20"/>
  <c r="AI3800" i="20" s="1"/>
  <c r="AD3800" i="20"/>
  <c r="AN3800" i="20" s="1"/>
  <c r="Z3800" i="20"/>
  <c r="AJ3800" i="20" s="1"/>
  <c r="X3800" i="20"/>
  <c r="AC3804" i="20"/>
  <c r="AM3804" i="20" s="1"/>
  <c r="AA3804" i="20"/>
  <c r="AK3804" i="20" s="1"/>
  <c r="Y3804" i="20"/>
  <c r="AI3804" i="20" s="1"/>
  <c r="AD3804" i="20"/>
  <c r="AN3804" i="20" s="1"/>
  <c r="Z3804" i="20"/>
  <c r="AJ3804" i="20" s="1"/>
  <c r="X3804" i="20"/>
  <c r="AC3808" i="20"/>
  <c r="AM3808" i="20" s="1"/>
  <c r="AA3808" i="20"/>
  <c r="AK3808" i="20" s="1"/>
  <c r="Y3808" i="20"/>
  <c r="AI3808" i="20" s="1"/>
  <c r="AD3808" i="20"/>
  <c r="AN3808" i="20" s="1"/>
  <c r="Z3808" i="20"/>
  <c r="AJ3808" i="20" s="1"/>
  <c r="X3808" i="20"/>
  <c r="AC3812" i="20"/>
  <c r="AM3812" i="20" s="1"/>
  <c r="AA3812" i="20"/>
  <c r="AK3812" i="20" s="1"/>
  <c r="Y3812" i="20"/>
  <c r="AI3812" i="20" s="1"/>
  <c r="AD3812" i="20"/>
  <c r="AN3812" i="20" s="1"/>
  <c r="Z3812" i="20"/>
  <c r="AJ3812" i="20" s="1"/>
  <c r="X3812" i="20"/>
  <c r="AC3816" i="20"/>
  <c r="AM3816" i="20" s="1"/>
  <c r="AA3816" i="20"/>
  <c r="AK3816" i="20" s="1"/>
  <c r="Y3816" i="20"/>
  <c r="AI3816" i="20" s="1"/>
  <c r="AD3816" i="20"/>
  <c r="AN3816" i="20" s="1"/>
  <c r="Z3816" i="20"/>
  <c r="AJ3816" i="20" s="1"/>
  <c r="X3816" i="20"/>
  <c r="AC3820" i="20"/>
  <c r="AM3820" i="20" s="1"/>
  <c r="AA3820" i="20"/>
  <c r="AK3820" i="20" s="1"/>
  <c r="Y3820" i="20"/>
  <c r="AI3820" i="20" s="1"/>
  <c r="AD3820" i="20"/>
  <c r="AN3820" i="20" s="1"/>
  <c r="Z3820" i="20"/>
  <c r="AJ3820" i="20" s="1"/>
  <c r="X3820" i="20"/>
  <c r="AC3824" i="20"/>
  <c r="AM3824" i="20" s="1"/>
  <c r="AA3824" i="20"/>
  <c r="AK3824" i="20" s="1"/>
  <c r="Y3824" i="20"/>
  <c r="AI3824" i="20" s="1"/>
  <c r="AD3824" i="20"/>
  <c r="AN3824" i="20" s="1"/>
  <c r="Z3824" i="20"/>
  <c r="AJ3824" i="20" s="1"/>
  <c r="X3824" i="20"/>
  <c r="AC3828" i="20"/>
  <c r="AM3828" i="20" s="1"/>
  <c r="AA3828" i="20"/>
  <c r="AK3828" i="20" s="1"/>
  <c r="Y3828" i="20"/>
  <c r="AI3828" i="20" s="1"/>
  <c r="AD3828" i="20"/>
  <c r="AN3828" i="20" s="1"/>
  <c r="Z3828" i="20"/>
  <c r="AJ3828" i="20" s="1"/>
  <c r="X3828" i="20"/>
  <c r="AC3832" i="20"/>
  <c r="AM3832" i="20" s="1"/>
  <c r="AA3832" i="20"/>
  <c r="AK3832" i="20" s="1"/>
  <c r="Y3832" i="20"/>
  <c r="AI3832" i="20" s="1"/>
  <c r="AD3832" i="20"/>
  <c r="AN3832" i="20" s="1"/>
  <c r="Z3832" i="20"/>
  <c r="AJ3832" i="20" s="1"/>
  <c r="X3832" i="20"/>
  <c r="AC3836" i="20"/>
  <c r="AM3836" i="20" s="1"/>
  <c r="AA3836" i="20"/>
  <c r="AK3836" i="20" s="1"/>
  <c r="Y3836" i="20"/>
  <c r="AI3836" i="20" s="1"/>
  <c r="AD3836" i="20"/>
  <c r="AN3836" i="20" s="1"/>
  <c r="Z3836" i="20"/>
  <c r="AJ3836" i="20" s="1"/>
  <c r="X3836" i="20"/>
  <c r="AC3840" i="20"/>
  <c r="AM3840" i="20" s="1"/>
  <c r="AA3840" i="20"/>
  <c r="AK3840" i="20" s="1"/>
  <c r="Y3840" i="20"/>
  <c r="AI3840" i="20" s="1"/>
  <c r="AD3840" i="20"/>
  <c r="AN3840" i="20" s="1"/>
  <c r="Z3840" i="20"/>
  <c r="AJ3840" i="20" s="1"/>
  <c r="X3840" i="20"/>
  <c r="AC3844" i="20"/>
  <c r="AM3844" i="20" s="1"/>
  <c r="AA3844" i="20"/>
  <c r="AK3844" i="20" s="1"/>
  <c r="Y3844" i="20"/>
  <c r="AI3844" i="20" s="1"/>
  <c r="AD3844" i="20"/>
  <c r="AN3844" i="20" s="1"/>
  <c r="Z3844" i="20"/>
  <c r="AJ3844" i="20" s="1"/>
  <c r="X3844" i="20"/>
  <c r="AC3848" i="20"/>
  <c r="AM3848" i="20" s="1"/>
  <c r="AA3848" i="20"/>
  <c r="AK3848" i="20" s="1"/>
  <c r="Y3848" i="20"/>
  <c r="AI3848" i="20" s="1"/>
  <c r="AD3848" i="20"/>
  <c r="AN3848" i="20" s="1"/>
  <c r="Z3848" i="20"/>
  <c r="AJ3848" i="20" s="1"/>
  <c r="X3848" i="20"/>
  <c r="AC3852" i="20"/>
  <c r="AM3852" i="20" s="1"/>
  <c r="AA3852" i="20"/>
  <c r="AK3852" i="20" s="1"/>
  <c r="Y3852" i="20"/>
  <c r="AI3852" i="20" s="1"/>
  <c r="AD3852" i="20"/>
  <c r="AN3852" i="20" s="1"/>
  <c r="Z3852" i="20"/>
  <c r="AJ3852" i="20" s="1"/>
  <c r="X3852" i="20"/>
  <c r="AC3856" i="20"/>
  <c r="AM3856" i="20" s="1"/>
  <c r="AA3856" i="20"/>
  <c r="AK3856" i="20" s="1"/>
  <c r="Y3856" i="20"/>
  <c r="AI3856" i="20" s="1"/>
  <c r="AD3856" i="20"/>
  <c r="AN3856" i="20" s="1"/>
  <c r="Z3856" i="20"/>
  <c r="AJ3856" i="20" s="1"/>
  <c r="X3856" i="20"/>
  <c r="AC3860" i="20"/>
  <c r="AM3860" i="20" s="1"/>
  <c r="AA3860" i="20"/>
  <c r="AK3860" i="20" s="1"/>
  <c r="Y3860" i="20"/>
  <c r="AI3860" i="20" s="1"/>
  <c r="AD3860" i="20"/>
  <c r="AN3860" i="20" s="1"/>
  <c r="Z3860" i="20"/>
  <c r="AJ3860" i="20" s="1"/>
  <c r="X3860" i="20"/>
  <c r="AC3864" i="20"/>
  <c r="AM3864" i="20" s="1"/>
  <c r="AA3864" i="20"/>
  <c r="AK3864" i="20" s="1"/>
  <c r="Y3864" i="20"/>
  <c r="AI3864" i="20" s="1"/>
  <c r="AD3864" i="20"/>
  <c r="AN3864" i="20" s="1"/>
  <c r="Z3864" i="20"/>
  <c r="AJ3864" i="20" s="1"/>
  <c r="X3864" i="20"/>
  <c r="AC3868" i="20"/>
  <c r="AM3868" i="20" s="1"/>
  <c r="AA3868" i="20"/>
  <c r="AK3868" i="20" s="1"/>
  <c r="Y3868" i="20"/>
  <c r="AI3868" i="20" s="1"/>
  <c r="AD3868" i="20"/>
  <c r="AN3868" i="20" s="1"/>
  <c r="Z3868" i="20"/>
  <c r="AJ3868" i="20" s="1"/>
  <c r="X3868" i="20"/>
  <c r="AC3872" i="20"/>
  <c r="AM3872" i="20" s="1"/>
  <c r="AA3872" i="20"/>
  <c r="AK3872" i="20" s="1"/>
  <c r="Y3872" i="20"/>
  <c r="AI3872" i="20" s="1"/>
  <c r="AD3872" i="20"/>
  <c r="AN3872" i="20" s="1"/>
  <c r="Z3872" i="20"/>
  <c r="AJ3872" i="20" s="1"/>
  <c r="X3872" i="20"/>
  <c r="AJ3744" i="20"/>
  <c r="AN3744" i="20"/>
  <c r="AN3745" i="20"/>
  <c r="AH3745" i="20"/>
  <c r="AI3745" i="20"/>
  <c r="AM3745" i="20"/>
  <c r="AC3746" i="20"/>
  <c r="AM3746" i="20" s="1"/>
  <c r="AA3746" i="20"/>
  <c r="AK3746" i="20" s="1"/>
  <c r="Y3746" i="20"/>
  <c r="AI3746" i="20" s="1"/>
  <c r="X3746" i="20"/>
  <c r="AB3746" i="20"/>
  <c r="AL3746" i="20" s="1"/>
  <c r="AJ3748" i="20"/>
  <c r="AN3748" i="20"/>
  <c r="AN3749" i="20"/>
  <c r="AH3749" i="20"/>
  <c r="AM3749" i="20"/>
  <c r="AC3750" i="20"/>
  <c r="AM3750" i="20" s="1"/>
  <c r="AA3750" i="20"/>
  <c r="AK3750" i="20" s="1"/>
  <c r="Y3750" i="20"/>
  <c r="AI3750" i="20" s="1"/>
  <c r="X3750" i="20"/>
  <c r="AB3750" i="20"/>
  <c r="AL3750" i="20" s="1"/>
  <c r="AN3751" i="20"/>
  <c r="AH3751" i="20"/>
  <c r="AK3751" i="20"/>
  <c r="AI3751" i="20"/>
  <c r="AH3754" i="20"/>
  <c r="AN3754" i="20"/>
  <c r="AN3755" i="20"/>
  <c r="AH3755" i="20"/>
  <c r="AK3755" i="20"/>
  <c r="AI3755" i="20"/>
  <c r="AH3758" i="20"/>
  <c r="AN3758" i="20"/>
  <c r="AN3759" i="20"/>
  <c r="AH3759" i="20"/>
  <c r="AK3759" i="20"/>
  <c r="AI3759" i="20"/>
  <c r="AH3762" i="20"/>
  <c r="AN3762" i="20"/>
  <c r="AN3763" i="20"/>
  <c r="AH3763" i="20"/>
  <c r="AK3763" i="20"/>
  <c r="AI3763" i="20"/>
  <c r="AH3766" i="20"/>
  <c r="AN3766" i="20"/>
  <c r="AN3767" i="20"/>
  <c r="AH3767" i="20"/>
  <c r="AK3767" i="20"/>
  <c r="AI3767" i="20"/>
  <c r="AH3770" i="20"/>
  <c r="AN3770" i="20"/>
  <c r="AN3771" i="20"/>
  <c r="AH3771" i="20"/>
  <c r="AK3771" i="20"/>
  <c r="AH3774" i="20"/>
  <c r="AN3774" i="20"/>
  <c r="AN3775" i="20"/>
  <c r="AH3775" i="20"/>
  <c r="AK3775" i="20"/>
  <c r="AH3778" i="20"/>
  <c r="AN3779" i="20"/>
  <c r="AH3779" i="20"/>
  <c r="AK3779" i="20"/>
  <c r="AI3779" i="20"/>
  <c r="AH3782" i="20"/>
  <c r="AN3782" i="20"/>
  <c r="AN3783" i="20"/>
  <c r="AH3783" i="20"/>
  <c r="AK3783" i="20"/>
  <c r="AI3783" i="20"/>
  <c r="AH3786" i="20"/>
  <c r="AN3786" i="20"/>
  <c r="AN3787" i="20"/>
  <c r="AH3787" i="20"/>
  <c r="AI3787" i="20"/>
  <c r="AH3790" i="20"/>
  <c r="AN3790" i="20"/>
  <c r="AN3791" i="20"/>
  <c r="AH3791" i="20"/>
  <c r="AK3791" i="20"/>
  <c r="AI3791" i="20"/>
  <c r="AH3794" i="20"/>
  <c r="AN3794" i="20"/>
  <c r="AN3795" i="20"/>
  <c r="AH3795" i="20"/>
  <c r="AI3795" i="20"/>
  <c r="AH3798" i="20"/>
  <c r="AN3798" i="20"/>
  <c r="AN3799" i="20"/>
  <c r="AH3799" i="20"/>
  <c r="AI3799" i="20"/>
  <c r="AH3802" i="20"/>
  <c r="AN3802" i="20"/>
  <c r="AN3803" i="20"/>
  <c r="AH3803" i="20"/>
  <c r="AK3803" i="20"/>
  <c r="AH3806" i="20"/>
  <c r="AN3806" i="20"/>
  <c r="AN3807" i="20"/>
  <c r="AH3807" i="20"/>
  <c r="AK3807" i="20"/>
  <c r="AI3807" i="20"/>
  <c r="AH3810" i="20"/>
  <c r="AN3810" i="20"/>
  <c r="AN3811" i="20"/>
  <c r="AH3811" i="20"/>
  <c r="AK3811" i="20"/>
  <c r="AH3814" i="20"/>
  <c r="AN3814" i="20"/>
  <c r="AN3815" i="20"/>
  <c r="AH3815" i="20"/>
  <c r="AK3815" i="20"/>
  <c r="AI3815" i="20"/>
  <c r="AH3818" i="20"/>
  <c r="AN3819" i="20"/>
  <c r="AH3819" i="20"/>
  <c r="AK3819" i="20"/>
  <c r="AI3819" i="20"/>
  <c r="AH3822" i="20"/>
  <c r="AN3822" i="20"/>
  <c r="AN3823" i="20"/>
  <c r="AH3823" i="20"/>
  <c r="AK3823" i="20"/>
  <c r="AI3823" i="20"/>
  <c r="AH3826" i="20"/>
  <c r="AN3826" i="20"/>
  <c r="AN3827" i="20"/>
  <c r="AH3827" i="20"/>
  <c r="AK3827" i="20"/>
  <c r="AI3827" i="20"/>
  <c r="AH3830" i="20"/>
  <c r="AN3830" i="20"/>
  <c r="AN3831" i="20"/>
  <c r="AH3831" i="20"/>
  <c r="AK3831" i="20"/>
  <c r="AI3831" i="20"/>
  <c r="AH3834" i="20"/>
  <c r="AN3835" i="20"/>
  <c r="AH3835" i="20"/>
  <c r="AK3835" i="20"/>
  <c r="AI3835" i="20"/>
  <c r="AH3838" i="20"/>
  <c r="AN3838" i="20"/>
  <c r="AN3839" i="20"/>
  <c r="AH3839" i="20"/>
  <c r="AK3839" i="20"/>
  <c r="AI3839" i="20"/>
  <c r="AH3842" i="20"/>
  <c r="AN3842" i="20"/>
  <c r="AN3843" i="20"/>
  <c r="AH3843" i="20"/>
  <c r="AK3843" i="20"/>
  <c r="AH3846" i="20"/>
  <c r="AN3846" i="20"/>
  <c r="AN3847" i="20"/>
  <c r="AH3847" i="20"/>
  <c r="AK3847" i="20"/>
  <c r="AI3847" i="20"/>
  <c r="AH3850" i="20"/>
  <c r="AN3850" i="20"/>
  <c r="AN3851" i="20"/>
  <c r="AH3851" i="20"/>
  <c r="AK3851" i="20"/>
  <c r="AI3851" i="20"/>
  <c r="AH3854" i="20"/>
  <c r="AN3854" i="20"/>
  <c r="AN3855" i="20"/>
  <c r="AH3855" i="20"/>
  <c r="AI3855" i="20"/>
  <c r="AH3858" i="20"/>
  <c r="AN3859" i="20"/>
  <c r="AH3859" i="20"/>
  <c r="AK3859" i="20"/>
  <c r="AH3862" i="20"/>
  <c r="AN3862" i="20"/>
  <c r="AN3863" i="20"/>
  <c r="AH3863" i="20"/>
  <c r="AK3863" i="20"/>
  <c r="AI3863" i="20"/>
  <c r="AH3866" i="20"/>
  <c r="AN3866" i="20"/>
  <c r="AN3867" i="20"/>
  <c r="AH3867" i="20"/>
  <c r="AI3867" i="20"/>
  <c r="AH3870" i="20"/>
  <c r="AN3870" i="20"/>
  <c r="AN3871" i="20"/>
  <c r="AH3871" i="20"/>
  <c r="AK3871" i="20"/>
  <c r="AH3874" i="20"/>
  <c r="AN3874" i="20"/>
  <c r="AN3875" i="20"/>
  <c r="AH3875" i="20"/>
  <c r="AM3875" i="20"/>
  <c r="AC3876" i="20"/>
  <c r="AM3876" i="20" s="1"/>
  <c r="AA3876" i="20"/>
  <c r="AK3876" i="20" s="1"/>
  <c r="Y3876" i="20"/>
  <c r="AI3876" i="20" s="1"/>
  <c r="X3876" i="20"/>
  <c r="AB3876" i="20"/>
  <c r="AL3876" i="20" s="1"/>
  <c r="AN3878" i="20"/>
  <c r="AN3879" i="20"/>
  <c r="AH3879" i="20"/>
  <c r="AI3879" i="20"/>
  <c r="AM3879" i="20"/>
  <c r="AC3880" i="20"/>
  <c r="AM3880" i="20" s="1"/>
  <c r="AA3880" i="20"/>
  <c r="AK3880" i="20" s="1"/>
  <c r="AB3880" i="20"/>
  <c r="AL3880" i="20" s="1"/>
  <c r="Y3880" i="20"/>
  <c r="AI3880" i="20" s="1"/>
  <c r="X3880" i="20"/>
  <c r="AD3880" i="20"/>
  <c r="AN3880" i="20" s="1"/>
  <c r="AN3881" i="20"/>
  <c r="AH3881" i="20"/>
  <c r="AK3881" i="20"/>
  <c r="AI3881" i="20"/>
  <c r="AH3884" i="20"/>
  <c r="AN3884" i="20"/>
  <c r="AN3885" i="20"/>
  <c r="AH3885" i="20"/>
  <c r="AK3885" i="20"/>
  <c r="AI3885" i="20"/>
  <c r="AH3888" i="20"/>
  <c r="AN3888" i="20"/>
  <c r="AN3889" i="20"/>
  <c r="AH3889" i="20"/>
  <c r="AK3889" i="20"/>
  <c r="AI3889" i="20"/>
  <c r="AH3892" i="20"/>
  <c r="AN3892" i="20"/>
  <c r="AN3893" i="20"/>
  <c r="AH3893" i="20"/>
  <c r="AK3893" i="20"/>
  <c r="AI3893" i="20"/>
  <c r="AH3896" i="20"/>
  <c r="AN3897" i="20"/>
  <c r="AH3897" i="20"/>
  <c r="AK3897" i="20"/>
  <c r="AI3897" i="20"/>
  <c r="AH3900" i="20"/>
  <c r="AN3900" i="20"/>
  <c r="AN3901" i="20"/>
  <c r="AH3901" i="20"/>
  <c r="AK3901" i="20"/>
  <c r="AI3901" i="20"/>
  <c r="AH3904" i="20"/>
  <c r="AN3904" i="20"/>
  <c r="AN3905" i="20"/>
  <c r="AH3905" i="20"/>
  <c r="AH3908" i="20"/>
  <c r="AN3908" i="20"/>
  <c r="AN3909" i="20"/>
  <c r="AH3909" i="20"/>
  <c r="AI3909" i="20"/>
  <c r="AH3912" i="20"/>
  <c r="AN3912" i="20"/>
  <c r="AN3913" i="20"/>
  <c r="AH3913" i="20"/>
  <c r="AK3913" i="20"/>
  <c r="AI3913" i="20"/>
  <c r="AH3916" i="20"/>
  <c r="AN3916" i="20"/>
  <c r="AN3917" i="20"/>
  <c r="AH3917" i="20"/>
  <c r="AK3917" i="20"/>
  <c r="AI3917" i="20"/>
  <c r="AH3920" i="20"/>
  <c r="AN3920" i="20"/>
  <c r="AN3921" i="20"/>
  <c r="AH3921" i="20"/>
  <c r="AK3921" i="20"/>
  <c r="AI3921" i="20"/>
  <c r="AH3924" i="20"/>
  <c r="AN3924" i="20"/>
  <c r="AN3925" i="20"/>
  <c r="AH3925" i="20"/>
  <c r="AK3925" i="20"/>
  <c r="AI3925" i="20"/>
  <c r="AH3928" i="20"/>
  <c r="AN3929" i="20"/>
  <c r="AH3929" i="20"/>
  <c r="AK3929" i="20"/>
  <c r="AI3929" i="20"/>
  <c r="AH3932" i="20"/>
  <c r="AN3932" i="20"/>
  <c r="AN3933" i="20"/>
  <c r="AH3933" i="20"/>
  <c r="AK3933" i="20"/>
  <c r="AI3933" i="20"/>
  <c r="AH3936" i="20"/>
  <c r="AN3936" i="20"/>
  <c r="AN3937" i="20"/>
  <c r="AH3937" i="20"/>
  <c r="AK3937" i="20"/>
  <c r="AI3937" i="20"/>
  <c r="AH3940" i="20"/>
  <c r="AN3940" i="20"/>
  <c r="AN3941" i="20"/>
  <c r="AH3941" i="20"/>
  <c r="AK3941" i="20"/>
  <c r="AI3941" i="20"/>
  <c r="AH3944" i="20"/>
  <c r="AN3945" i="20"/>
  <c r="AH3945" i="20"/>
  <c r="AK3945" i="20"/>
  <c r="AI3945" i="20"/>
  <c r="AN3989" i="20"/>
  <c r="AH3989" i="20"/>
  <c r="AK3989" i="20"/>
  <c r="AM3989" i="20"/>
  <c r="AH3992" i="20"/>
  <c r="AN3992" i="20"/>
  <c r="AN4002" i="20"/>
  <c r="AH4002" i="20"/>
  <c r="AK4002" i="20"/>
  <c r="AM4002" i="20"/>
  <c r="X3603" i="20"/>
  <c r="Z3603" i="20"/>
  <c r="AJ3603" i="20" s="1"/>
  <c r="AB3603" i="20"/>
  <c r="AL3603" i="20" s="1"/>
  <c r="X3605" i="20"/>
  <c r="Z3605" i="20"/>
  <c r="AJ3605" i="20" s="1"/>
  <c r="AB3605" i="20"/>
  <c r="AL3605" i="20" s="1"/>
  <c r="X3607" i="20"/>
  <c r="Z3607" i="20"/>
  <c r="AJ3607" i="20" s="1"/>
  <c r="AB3607" i="20"/>
  <c r="AL3607" i="20" s="1"/>
  <c r="X3609" i="20"/>
  <c r="Z3609" i="20"/>
  <c r="AJ3609" i="20" s="1"/>
  <c r="AB3609" i="20"/>
  <c r="AL3609" i="20" s="1"/>
  <c r="X3611" i="20"/>
  <c r="Z3611" i="20"/>
  <c r="AJ3611" i="20" s="1"/>
  <c r="AB3611" i="20"/>
  <c r="AL3611" i="20" s="1"/>
  <c r="X3613" i="20"/>
  <c r="Z3613" i="20"/>
  <c r="AJ3613" i="20" s="1"/>
  <c r="AB3613" i="20"/>
  <c r="AL3613" i="20" s="1"/>
  <c r="X3615" i="20"/>
  <c r="Z3615" i="20"/>
  <c r="AJ3615" i="20" s="1"/>
  <c r="AB3615" i="20"/>
  <c r="AL3615" i="20" s="1"/>
  <c r="X3617" i="20"/>
  <c r="Z3617" i="20"/>
  <c r="AJ3617" i="20" s="1"/>
  <c r="AB3617" i="20"/>
  <c r="AL3617" i="20" s="1"/>
  <c r="X3619" i="20"/>
  <c r="Z3619" i="20"/>
  <c r="AJ3619" i="20" s="1"/>
  <c r="AB3619" i="20"/>
  <c r="AL3619" i="20" s="1"/>
  <c r="X3621" i="20"/>
  <c r="Z3621" i="20"/>
  <c r="AJ3621" i="20" s="1"/>
  <c r="AB3621" i="20"/>
  <c r="AL3621" i="20" s="1"/>
  <c r="X3623" i="20"/>
  <c r="Z3623" i="20"/>
  <c r="AJ3623" i="20" s="1"/>
  <c r="AB3623" i="20"/>
  <c r="AL3623" i="20" s="1"/>
  <c r="X3625" i="20"/>
  <c r="Z3625" i="20"/>
  <c r="AJ3625" i="20" s="1"/>
  <c r="AB3625" i="20"/>
  <c r="AL3625" i="20" s="1"/>
  <c r="X3627" i="20"/>
  <c r="Z3627" i="20"/>
  <c r="AJ3627" i="20" s="1"/>
  <c r="AB3627" i="20"/>
  <c r="AL3627" i="20" s="1"/>
  <c r="X3629" i="20"/>
  <c r="Z3629" i="20"/>
  <c r="AJ3629" i="20" s="1"/>
  <c r="AB3629" i="20"/>
  <c r="AL3629" i="20" s="1"/>
  <c r="X3631" i="20"/>
  <c r="Z3631" i="20"/>
  <c r="AJ3631" i="20" s="1"/>
  <c r="AB3631" i="20"/>
  <c r="AL3631" i="20" s="1"/>
  <c r="X3633" i="20"/>
  <c r="Z3633" i="20"/>
  <c r="AJ3633" i="20" s="1"/>
  <c r="AB3633" i="20"/>
  <c r="AL3633" i="20" s="1"/>
  <c r="X3635" i="20"/>
  <c r="Z3635" i="20"/>
  <c r="AJ3635" i="20" s="1"/>
  <c r="AB3635" i="20"/>
  <c r="AL3635" i="20" s="1"/>
  <c r="X3637" i="20"/>
  <c r="Z3637" i="20"/>
  <c r="AJ3637" i="20" s="1"/>
  <c r="AB3637" i="20"/>
  <c r="AL3637" i="20" s="1"/>
  <c r="X3639" i="20"/>
  <c r="Z3639" i="20"/>
  <c r="AJ3639" i="20" s="1"/>
  <c r="AB3639" i="20"/>
  <c r="AL3639" i="20" s="1"/>
  <c r="X3641" i="20"/>
  <c r="Z3641" i="20"/>
  <c r="AJ3641" i="20" s="1"/>
  <c r="AB3641" i="20"/>
  <c r="AL3641" i="20" s="1"/>
  <c r="X3643" i="20"/>
  <c r="Z3643" i="20"/>
  <c r="AJ3643" i="20" s="1"/>
  <c r="AB3643" i="20"/>
  <c r="AL3643" i="20" s="1"/>
  <c r="X3645" i="20"/>
  <c r="Z3645" i="20"/>
  <c r="AJ3645" i="20" s="1"/>
  <c r="AB3645" i="20"/>
  <c r="AL3645" i="20" s="1"/>
  <c r="X3647" i="20"/>
  <c r="Z3647" i="20"/>
  <c r="AJ3647" i="20" s="1"/>
  <c r="AB3647" i="20"/>
  <c r="AL3647" i="20" s="1"/>
  <c r="X3649" i="20"/>
  <c r="Z3649" i="20"/>
  <c r="AJ3649" i="20" s="1"/>
  <c r="AB3649" i="20"/>
  <c r="AL3649" i="20" s="1"/>
  <c r="X3651" i="20"/>
  <c r="Z3651" i="20"/>
  <c r="AJ3651" i="20" s="1"/>
  <c r="AB3651" i="20"/>
  <c r="AL3651" i="20" s="1"/>
  <c r="X3653" i="20"/>
  <c r="Z3653" i="20"/>
  <c r="AJ3653" i="20" s="1"/>
  <c r="AB3653" i="20"/>
  <c r="AL3653" i="20" s="1"/>
  <c r="X3655" i="20"/>
  <c r="Z3655" i="20"/>
  <c r="AJ3655" i="20" s="1"/>
  <c r="AB3655" i="20"/>
  <c r="AL3655" i="20" s="1"/>
  <c r="X3657" i="20"/>
  <c r="Z3657" i="20"/>
  <c r="AJ3657" i="20" s="1"/>
  <c r="AB3657" i="20"/>
  <c r="AL3657" i="20" s="1"/>
  <c r="X3659" i="20"/>
  <c r="Z3659" i="20"/>
  <c r="AJ3659" i="20" s="1"/>
  <c r="AB3659" i="20"/>
  <c r="AL3659" i="20" s="1"/>
  <c r="X3661" i="20"/>
  <c r="Z3661" i="20"/>
  <c r="AJ3661" i="20" s="1"/>
  <c r="AB3661" i="20"/>
  <c r="AL3661" i="20" s="1"/>
  <c r="X3663" i="20"/>
  <c r="Z3663" i="20"/>
  <c r="AJ3663" i="20" s="1"/>
  <c r="AB3663" i="20"/>
  <c r="AL3663" i="20" s="1"/>
  <c r="X3665" i="20"/>
  <c r="Z3665" i="20"/>
  <c r="AJ3665" i="20" s="1"/>
  <c r="AB3665" i="20"/>
  <c r="AL3665" i="20" s="1"/>
  <c r="X3667" i="20"/>
  <c r="Z3667" i="20"/>
  <c r="AJ3667" i="20" s="1"/>
  <c r="AB3667" i="20"/>
  <c r="AL3667" i="20" s="1"/>
  <c r="X3669" i="20"/>
  <c r="Z3669" i="20"/>
  <c r="AJ3669" i="20" s="1"/>
  <c r="AB3669" i="20"/>
  <c r="AL3669" i="20" s="1"/>
  <c r="X3671" i="20"/>
  <c r="Z3671" i="20"/>
  <c r="AJ3671" i="20" s="1"/>
  <c r="AB3671" i="20"/>
  <c r="AL3671" i="20" s="1"/>
  <c r="X3673" i="20"/>
  <c r="Z3673" i="20"/>
  <c r="AJ3673" i="20" s="1"/>
  <c r="AB3673" i="20"/>
  <c r="AL3673" i="20" s="1"/>
  <c r="X3675" i="20"/>
  <c r="Z3675" i="20"/>
  <c r="AJ3675" i="20" s="1"/>
  <c r="AB3675" i="20"/>
  <c r="AL3675" i="20" s="1"/>
  <c r="X3677" i="20"/>
  <c r="Z3677" i="20"/>
  <c r="AJ3677" i="20" s="1"/>
  <c r="AB3677" i="20"/>
  <c r="AL3677" i="20" s="1"/>
  <c r="X3679" i="20"/>
  <c r="Z3679" i="20"/>
  <c r="AJ3679" i="20" s="1"/>
  <c r="AB3679" i="20"/>
  <c r="AL3679" i="20" s="1"/>
  <c r="X3681" i="20"/>
  <c r="Z3681" i="20"/>
  <c r="AJ3681" i="20" s="1"/>
  <c r="AB3681" i="20"/>
  <c r="AL3681" i="20" s="1"/>
  <c r="X3683" i="20"/>
  <c r="Z3683" i="20"/>
  <c r="AJ3683" i="20" s="1"/>
  <c r="AB3683" i="20"/>
  <c r="AL3683" i="20" s="1"/>
  <c r="X3685" i="20"/>
  <c r="Z3685" i="20"/>
  <c r="AJ3685" i="20" s="1"/>
  <c r="AB3685" i="20"/>
  <c r="AL3685" i="20" s="1"/>
  <c r="X3687" i="20"/>
  <c r="Z3687" i="20"/>
  <c r="AJ3687" i="20" s="1"/>
  <c r="AB3687" i="20"/>
  <c r="AL3687" i="20" s="1"/>
  <c r="X3689" i="20"/>
  <c r="Z3689" i="20"/>
  <c r="AJ3689" i="20" s="1"/>
  <c r="AB3689" i="20"/>
  <c r="AL3689" i="20" s="1"/>
  <c r="X3691" i="20"/>
  <c r="Z3691" i="20"/>
  <c r="AJ3691" i="20" s="1"/>
  <c r="AB3691" i="20"/>
  <c r="AL3691" i="20" s="1"/>
  <c r="X3693" i="20"/>
  <c r="Z3693" i="20"/>
  <c r="AJ3693" i="20" s="1"/>
  <c r="AB3693" i="20"/>
  <c r="AL3693" i="20" s="1"/>
  <c r="X3695" i="20"/>
  <c r="Z3695" i="20"/>
  <c r="AJ3695" i="20" s="1"/>
  <c r="AB3695" i="20"/>
  <c r="AL3695" i="20" s="1"/>
  <c r="X3697" i="20"/>
  <c r="Z3697" i="20"/>
  <c r="AJ3697" i="20" s="1"/>
  <c r="AB3697" i="20"/>
  <c r="AL3697" i="20" s="1"/>
  <c r="X3699" i="20"/>
  <c r="Z3699" i="20"/>
  <c r="AJ3699" i="20" s="1"/>
  <c r="AB3699" i="20"/>
  <c r="AL3699" i="20" s="1"/>
  <c r="X3701" i="20"/>
  <c r="Z3701" i="20"/>
  <c r="AJ3701" i="20" s="1"/>
  <c r="AB3701" i="20"/>
  <c r="AL3701" i="20" s="1"/>
  <c r="X3703" i="20"/>
  <c r="Z3703" i="20"/>
  <c r="AJ3703" i="20" s="1"/>
  <c r="AB3703" i="20"/>
  <c r="AL3703" i="20" s="1"/>
  <c r="X3705" i="20"/>
  <c r="Z3705" i="20"/>
  <c r="AJ3705" i="20" s="1"/>
  <c r="AB3705" i="20"/>
  <c r="AL3705" i="20" s="1"/>
  <c r="X3707" i="20"/>
  <c r="Z3707" i="20"/>
  <c r="AJ3707" i="20" s="1"/>
  <c r="AB3707" i="20"/>
  <c r="AL3707" i="20" s="1"/>
  <c r="X3709" i="20"/>
  <c r="Z3709" i="20"/>
  <c r="AJ3709" i="20" s="1"/>
  <c r="AB3709" i="20"/>
  <c r="AL3709" i="20" s="1"/>
  <c r="X3711" i="20"/>
  <c r="Z3711" i="20"/>
  <c r="AJ3711" i="20" s="1"/>
  <c r="AB3711" i="20"/>
  <c r="AL3711" i="20" s="1"/>
  <c r="X3713" i="20"/>
  <c r="Z3713" i="20"/>
  <c r="AJ3713" i="20" s="1"/>
  <c r="AB3713" i="20"/>
  <c r="AL3713" i="20" s="1"/>
  <c r="X3715" i="20"/>
  <c r="Z3715" i="20"/>
  <c r="AJ3715" i="20" s="1"/>
  <c r="AB3715" i="20"/>
  <c r="AL3715" i="20" s="1"/>
  <c r="X3717" i="20"/>
  <c r="Z3717" i="20"/>
  <c r="AJ3717" i="20" s="1"/>
  <c r="AB3717" i="20"/>
  <c r="AL3717" i="20" s="1"/>
  <c r="X3719" i="20"/>
  <c r="Z3719" i="20"/>
  <c r="AJ3719" i="20" s="1"/>
  <c r="AB3719" i="20"/>
  <c r="AL3719" i="20" s="1"/>
  <c r="X3721" i="20"/>
  <c r="Z3721" i="20"/>
  <c r="AJ3721" i="20" s="1"/>
  <c r="AB3721" i="20"/>
  <c r="AL3721" i="20" s="1"/>
  <c r="X3723" i="20"/>
  <c r="Z3723" i="20"/>
  <c r="AJ3723" i="20" s="1"/>
  <c r="AB3723" i="20"/>
  <c r="AL3723" i="20" s="1"/>
  <c r="X3725" i="20"/>
  <c r="Z3725" i="20"/>
  <c r="AJ3725" i="20" s="1"/>
  <c r="AB3725" i="20"/>
  <c r="AL3725" i="20" s="1"/>
  <c r="X3727" i="20"/>
  <c r="Z3727" i="20"/>
  <c r="AJ3727" i="20" s="1"/>
  <c r="AB3727" i="20"/>
  <c r="AL3727" i="20" s="1"/>
  <c r="X3729" i="20"/>
  <c r="Z3729" i="20"/>
  <c r="AJ3729" i="20" s="1"/>
  <c r="AB3729" i="20"/>
  <c r="AL3729" i="20" s="1"/>
  <c r="X3731" i="20"/>
  <c r="Z3731" i="20"/>
  <c r="AJ3731" i="20" s="1"/>
  <c r="AB3731" i="20"/>
  <c r="AL3731" i="20" s="1"/>
  <c r="X3733" i="20"/>
  <c r="Z3733" i="20"/>
  <c r="AJ3733" i="20" s="1"/>
  <c r="AB3733" i="20"/>
  <c r="AL3733" i="20" s="1"/>
  <c r="X3735" i="20"/>
  <c r="Z3735" i="20"/>
  <c r="AJ3735" i="20" s="1"/>
  <c r="AB3735" i="20"/>
  <c r="AL3735" i="20" s="1"/>
  <c r="X3737" i="20"/>
  <c r="Z3737" i="20"/>
  <c r="AJ3737" i="20" s="1"/>
  <c r="AB3737" i="20"/>
  <c r="AL3737" i="20" s="1"/>
  <c r="X3739" i="20"/>
  <c r="Z3739" i="20"/>
  <c r="AJ3739" i="20" s="1"/>
  <c r="AB3739" i="20"/>
  <c r="AL3739" i="20" s="1"/>
  <c r="X3741" i="20"/>
  <c r="Z3741" i="20"/>
  <c r="AJ3741" i="20" s="1"/>
  <c r="AB3741" i="20"/>
  <c r="AL3741" i="20" s="1"/>
  <c r="X3743" i="20"/>
  <c r="Z3743" i="20"/>
  <c r="AJ3743" i="20" s="1"/>
  <c r="AB3743" i="20"/>
  <c r="AL3743" i="20" s="1"/>
  <c r="X3745" i="20"/>
  <c r="Z3745" i="20"/>
  <c r="AJ3745" i="20" s="1"/>
  <c r="AB3745" i="20"/>
  <c r="AL3745" i="20" s="1"/>
  <c r="X3747" i="20"/>
  <c r="Z3747" i="20"/>
  <c r="AJ3747" i="20" s="1"/>
  <c r="AB3747" i="20"/>
  <c r="AL3747" i="20" s="1"/>
  <c r="X3749" i="20"/>
  <c r="Z3749" i="20"/>
  <c r="AJ3749" i="20" s="1"/>
  <c r="AB3749" i="20"/>
  <c r="AL3749" i="20" s="1"/>
  <c r="AN3753" i="20"/>
  <c r="AH3753" i="20"/>
  <c r="AI3753" i="20"/>
  <c r="AC3754" i="20"/>
  <c r="AM3754" i="20" s="1"/>
  <c r="AA3754" i="20"/>
  <c r="AK3754" i="20" s="1"/>
  <c r="Y3754" i="20"/>
  <c r="AI3754" i="20" s="1"/>
  <c r="X3754" i="20"/>
  <c r="AB3754" i="20"/>
  <c r="AL3754" i="20" s="1"/>
  <c r="AN3757" i="20"/>
  <c r="AH3757" i="20"/>
  <c r="AI3757" i="20"/>
  <c r="AM3757" i="20"/>
  <c r="AC3758" i="20"/>
  <c r="AM3758" i="20" s="1"/>
  <c r="AA3758" i="20"/>
  <c r="AK3758" i="20" s="1"/>
  <c r="Y3758" i="20"/>
  <c r="AI3758" i="20" s="1"/>
  <c r="X3758" i="20"/>
  <c r="AB3758" i="20"/>
  <c r="AL3758" i="20" s="1"/>
  <c r="AN3761" i="20"/>
  <c r="AH3761" i="20"/>
  <c r="AI3761" i="20"/>
  <c r="AC3762" i="20"/>
  <c r="AM3762" i="20" s="1"/>
  <c r="AA3762" i="20"/>
  <c r="AK3762" i="20" s="1"/>
  <c r="Y3762" i="20"/>
  <c r="AI3762" i="20" s="1"/>
  <c r="X3762" i="20"/>
  <c r="AB3762" i="20"/>
  <c r="AL3762" i="20" s="1"/>
  <c r="AN3765" i="20"/>
  <c r="AH3765" i="20"/>
  <c r="AI3765" i="20"/>
  <c r="AC3766" i="20"/>
  <c r="AM3766" i="20" s="1"/>
  <c r="AA3766" i="20"/>
  <c r="AK3766" i="20" s="1"/>
  <c r="Y3766" i="20"/>
  <c r="AI3766" i="20" s="1"/>
  <c r="X3766" i="20"/>
  <c r="AB3766" i="20"/>
  <c r="AL3766" i="20" s="1"/>
  <c r="AN3769" i="20"/>
  <c r="AH3769" i="20"/>
  <c r="AI3769" i="20"/>
  <c r="AM3769" i="20"/>
  <c r="AC3770" i="20"/>
  <c r="AM3770" i="20" s="1"/>
  <c r="AA3770" i="20"/>
  <c r="AK3770" i="20" s="1"/>
  <c r="Y3770" i="20"/>
  <c r="AI3770" i="20" s="1"/>
  <c r="X3770" i="20"/>
  <c r="AB3770" i="20"/>
  <c r="AL3770" i="20" s="1"/>
  <c r="AN3773" i="20"/>
  <c r="AH3773" i="20"/>
  <c r="AI3773" i="20"/>
  <c r="AM3773" i="20"/>
  <c r="AC3774" i="20"/>
  <c r="AM3774" i="20" s="1"/>
  <c r="AA3774" i="20"/>
  <c r="AK3774" i="20" s="1"/>
  <c r="Y3774" i="20"/>
  <c r="AI3774" i="20" s="1"/>
  <c r="X3774" i="20"/>
  <c r="AB3774" i="20"/>
  <c r="AL3774" i="20" s="1"/>
  <c r="AN3777" i="20"/>
  <c r="AH3777" i="20"/>
  <c r="AI3777" i="20"/>
  <c r="AM3777" i="20"/>
  <c r="AC3778" i="20"/>
  <c r="AM3778" i="20" s="1"/>
  <c r="AA3778" i="20"/>
  <c r="AK3778" i="20" s="1"/>
  <c r="Y3778" i="20"/>
  <c r="AI3778" i="20" s="1"/>
  <c r="X3778" i="20"/>
  <c r="AB3778" i="20"/>
  <c r="AL3778" i="20" s="1"/>
  <c r="AN3781" i="20"/>
  <c r="AH3781" i="20"/>
  <c r="AI3781" i="20"/>
  <c r="AC3782" i="20"/>
  <c r="AM3782" i="20" s="1"/>
  <c r="AA3782" i="20"/>
  <c r="AK3782" i="20" s="1"/>
  <c r="Y3782" i="20"/>
  <c r="AI3782" i="20" s="1"/>
  <c r="X3782" i="20"/>
  <c r="AB3782" i="20"/>
  <c r="AL3782" i="20" s="1"/>
  <c r="AN3785" i="20"/>
  <c r="AH3785" i="20"/>
  <c r="AI3785" i="20"/>
  <c r="AC3786" i="20"/>
  <c r="AM3786" i="20" s="1"/>
  <c r="AA3786" i="20"/>
  <c r="AK3786" i="20" s="1"/>
  <c r="Y3786" i="20"/>
  <c r="AI3786" i="20" s="1"/>
  <c r="X3786" i="20"/>
  <c r="AB3786" i="20"/>
  <c r="AL3786" i="20" s="1"/>
  <c r="AN3789" i="20"/>
  <c r="AH3789" i="20"/>
  <c r="AM3789" i="20"/>
  <c r="AC3790" i="20"/>
  <c r="AM3790" i="20" s="1"/>
  <c r="AA3790" i="20"/>
  <c r="AK3790" i="20" s="1"/>
  <c r="Y3790" i="20"/>
  <c r="AI3790" i="20" s="1"/>
  <c r="X3790" i="20"/>
  <c r="AB3790" i="20"/>
  <c r="AL3790" i="20" s="1"/>
  <c r="AN3793" i="20"/>
  <c r="AH3793" i="20"/>
  <c r="AI3793" i="20"/>
  <c r="AM3793" i="20"/>
  <c r="AC3794" i="20"/>
  <c r="AM3794" i="20" s="1"/>
  <c r="AA3794" i="20"/>
  <c r="AK3794" i="20" s="1"/>
  <c r="Y3794" i="20"/>
  <c r="AI3794" i="20" s="1"/>
  <c r="X3794" i="20"/>
  <c r="AB3794" i="20"/>
  <c r="AL3794" i="20" s="1"/>
  <c r="AN3797" i="20"/>
  <c r="AH3797" i="20"/>
  <c r="AI3797" i="20"/>
  <c r="AM3797" i="20"/>
  <c r="AC3798" i="20"/>
  <c r="AM3798" i="20" s="1"/>
  <c r="AA3798" i="20"/>
  <c r="AK3798" i="20" s="1"/>
  <c r="Y3798" i="20"/>
  <c r="AI3798" i="20" s="1"/>
  <c r="X3798" i="20"/>
  <c r="AB3798" i="20"/>
  <c r="AL3798" i="20" s="1"/>
  <c r="AN3801" i="20"/>
  <c r="AH3801" i="20"/>
  <c r="AI3801" i="20"/>
  <c r="AM3801" i="20"/>
  <c r="AC3802" i="20"/>
  <c r="AM3802" i="20" s="1"/>
  <c r="AA3802" i="20"/>
  <c r="AK3802" i="20" s="1"/>
  <c r="Y3802" i="20"/>
  <c r="AI3802" i="20" s="1"/>
  <c r="X3802" i="20"/>
  <c r="AB3802" i="20"/>
  <c r="AL3802" i="20" s="1"/>
  <c r="AN3805" i="20"/>
  <c r="AH3805" i="20"/>
  <c r="AI3805" i="20"/>
  <c r="AM3805" i="20"/>
  <c r="AC3806" i="20"/>
  <c r="AM3806" i="20" s="1"/>
  <c r="AA3806" i="20"/>
  <c r="AK3806" i="20" s="1"/>
  <c r="Y3806" i="20"/>
  <c r="AI3806" i="20" s="1"/>
  <c r="X3806" i="20"/>
  <c r="AB3806" i="20"/>
  <c r="AL3806" i="20" s="1"/>
  <c r="AN3809" i="20"/>
  <c r="AH3809" i="20"/>
  <c r="AI3809" i="20"/>
  <c r="AC3810" i="20"/>
  <c r="AM3810" i="20" s="1"/>
  <c r="AA3810" i="20"/>
  <c r="AK3810" i="20" s="1"/>
  <c r="Y3810" i="20"/>
  <c r="AI3810" i="20" s="1"/>
  <c r="X3810" i="20"/>
  <c r="AB3810" i="20"/>
  <c r="AL3810" i="20" s="1"/>
  <c r="AN3813" i="20"/>
  <c r="AH3813" i="20"/>
  <c r="AI3813" i="20"/>
  <c r="AM3813" i="20"/>
  <c r="AC3814" i="20"/>
  <c r="AM3814" i="20" s="1"/>
  <c r="AA3814" i="20"/>
  <c r="AK3814" i="20" s="1"/>
  <c r="Y3814" i="20"/>
  <c r="AI3814" i="20" s="1"/>
  <c r="X3814" i="20"/>
  <c r="AB3814" i="20"/>
  <c r="AL3814" i="20" s="1"/>
  <c r="AN3817" i="20"/>
  <c r="AH3817" i="20"/>
  <c r="AI3817" i="20"/>
  <c r="AM3817" i="20"/>
  <c r="AC3818" i="20"/>
  <c r="AM3818" i="20" s="1"/>
  <c r="AA3818" i="20"/>
  <c r="AK3818" i="20" s="1"/>
  <c r="Y3818" i="20"/>
  <c r="AI3818" i="20" s="1"/>
  <c r="X3818" i="20"/>
  <c r="AB3818" i="20"/>
  <c r="AL3818" i="20" s="1"/>
  <c r="AN3821" i="20"/>
  <c r="AH3821" i="20"/>
  <c r="AI3821" i="20"/>
  <c r="AC3822" i="20"/>
  <c r="AM3822" i="20" s="1"/>
  <c r="AA3822" i="20"/>
  <c r="AK3822" i="20" s="1"/>
  <c r="Y3822" i="20"/>
  <c r="AI3822" i="20" s="1"/>
  <c r="X3822" i="20"/>
  <c r="AB3822" i="20"/>
  <c r="AL3822" i="20" s="1"/>
  <c r="AN3825" i="20"/>
  <c r="AH3825" i="20"/>
  <c r="AI3825" i="20"/>
  <c r="AC3826" i="20"/>
  <c r="AM3826" i="20" s="1"/>
  <c r="AA3826" i="20"/>
  <c r="AK3826" i="20" s="1"/>
  <c r="Y3826" i="20"/>
  <c r="AI3826" i="20" s="1"/>
  <c r="X3826" i="20"/>
  <c r="AB3826" i="20"/>
  <c r="AL3826" i="20" s="1"/>
  <c r="AN3829" i="20"/>
  <c r="AH3829" i="20"/>
  <c r="AI3829" i="20"/>
  <c r="AM3829" i="20"/>
  <c r="AC3830" i="20"/>
  <c r="AM3830" i="20" s="1"/>
  <c r="AA3830" i="20"/>
  <c r="AK3830" i="20" s="1"/>
  <c r="Y3830" i="20"/>
  <c r="AI3830" i="20" s="1"/>
  <c r="X3830" i="20"/>
  <c r="AB3830" i="20"/>
  <c r="AL3830" i="20" s="1"/>
  <c r="AN3833" i="20"/>
  <c r="AH3833" i="20"/>
  <c r="AI3833" i="20"/>
  <c r="AM3833" i="20"/>
  <c r="AC3834" i="20"/>
  <c r="AM3834" i="20" s="1"/>
  <c r="AA3834" i="20"/>
  <c r="AK3834" i="20" s="1"/>
  <c r="Y3834" i="20"/>
  <c r="AI3834" i="20" s="1"/>
  <c r="X3834" i="20"/>
  <c r="AB3834" i="20"/>
  <c r="AL3834" i="20" s="1"/>
  <c r="AN3837" i="20"/>
  <c r="AH3837" i="20"/>
  <c r="AI3837" i="20"/>
  <c r="AC3838" i="20"/>
  <c r="AM3838" i="20" s="1"/>
  <c r="AA3838" i="20"/>
  <c r="AK3838" i="20" s="1"/>
  <c r="Y3838" i="20"/>
  <c r="AI3838" i="20" s="1"/>
  <c r="X3838" i="20"/>
  <c r="AB3838" i="20"/>
  <c r="AL3838" i="20" s="1"/>
  <c r="AN3841" i="20"/>
  <c r="AH3841" i="20"/>
  <c r="AI3841" i="20"/>
  <c r="AC3842" i="20"/>
  <c r="AM3842" i="20" s="1"/>
  <c r="AA3842" i="20"/>
  <c r="AK3842" i="20" s="1"/>
  <c r="Y3842" i="20"/>
  <c r="AI3842" i="20" s="1"/>
  <c r="X3842" i="20"/>
  <c r="AB3842" i="20"/>
  <c r="AL3842" i="20" s="1"/>
  <c r="AN3845" i="20"/>
  <c r="AH3845" i="20"/>
  <c r="AI3845" i="20"/>
  <c r="AM3845" i="20"/>
  <c r="AC3846" i="20"/>
  <c r="AM3846" i="20" s="1"/>
  <c r="AA3846" i="20"/>
  <c r="AK3846" i="20" s="1"/>
  <c r="Y3846" i="20"/>
  <c r="AI3846" i="20" s="1"/>
  <c r="X3846" i="20"/>
  <c r="AB3846" i="20"/>
  <c r="AL3846" i="20" s="1"/>
  <c r="AN3849" i="20"/>
  <c r="AH3849" i="20"/>
  <c r="AI3849" i="20"/>
  <c r="AM3849" i="20"/>
  <c r="AC3850" i="20"/>
  <c r="AM3850" i="20" s="1"/>
  <c r="AA3850" i="20"/>
  <c r="AK3850" i="20" s="1"/>
  <c r="Y3850" i="20"/>
  <c r="AI3850" i="20" s="1"/>
  <c r="X3850" i="20"/>
  <c r="AB3850" i="20"/>
  <c r="AL3850" i="20" s="1"/>
  <c r="AN3853" i="20"/>
  <c r="AH3853" i="20"/>
  <c r="AM3853" i="20"/>
  <c r="AC3854" i="20"/>
  <c r="AM3854" i="20" s="1"/>
  <c r="AA3854" i="20"/>
  <c r="AK3854" i="20" s="1"/>
  <c r="Y3854" i="20"/>
  <c r="AI3854" i="20" s="1"/>
  <c r="X3854" i="20"/>
  <c r="AB3854" i="20"/>
  <c r="AL3854" i="20" s="1"/>
  <c r="AN3857" i="20"/>
  <c r="AH3857" i="20"/>
  <c r="AI3857" i="20"/>
  <c r="AC3858" i="20"/>
  <c r="AM3858" i="20" s="1"/>
  <c r="AA3858" i="20"/>
  <c r="AK3858" i="20" s="1"/>
  <c r="Y3858" i="20"/>
  <c r="AI3858" i="20" s="1"/>
  <c r="X3858" i="20"/>
  <c r="AB3858" i="20"/>
  <c r="AL3858" i="20" s="1"/>
  <c r="AN3861" i="20"/>
  <c r="AH3861" i="20"/>
  <c r="AI3861" i="20"/>
  <c r="AM3861" i="20"/>
  <c r="AC3862" i="20"/>
  <c r="AM3862" i="20" s="1"/>
  <c r="AA3862" i="20"/>
  <c r="AK3862" i="20" s="1"/>
  <c r="Y3862" i="20"/>
  <c r="AI3862" i="20" s="1"/>
  <c r="X3862" i="20"/>
  <c r="AB3862" i="20"/>
  <c r="AL3862" i="20" s="1"/>
  <c r="AN3865" i="20"/>
  <c r="AH3865" i="20"/>
  <c r="AI3865" i="20"/>
  <c r="AM3865" i="20"/>
  <c r="AC3866" i="20"/>
  <c r="AM3866" i="20" s="1"/>
  <c r="AA3866" i="20"/>
  <c r="AK3866" i="20" s="1"/>
  <c r="Y3866" i="20"/>
  <c r="AI3866" i="20" s="1"/>
  <c r="X3866" i="20"/>
  <c r="AB3866" i="20"/>
  <c r="AL3866" i="20" s="1"/>
  <c r="AH3869" i="20"/>
  <c r="AI3869" i="20"/>
  <c r="AM3869" i="20"/>
  <c r="AC3870" i="20"/>
  <c r="AM3870" i="20" s="1"/>
  <c r="AA3870" i="20"/>
  <c r="AK3870" i="20" s="1"/>
  <c r="Y3870" i="20"/>
  <c r="AI3870" i="20" s="1"/>
  <c r="X3870" i="20"/>
  <c r="AB3870" i="20"/>
  <c r="AL3870" i="20" s="1"/>
  <c r="AN3873" i="20"/>
  <c r="AH3873" i="20"/>
  <c r="AI3873" i="20"/>
  <c r="AM3873" i="20"/>
  <c r="AC3874" i="20"/>
  <c r="AM3874" i="20" s="1"/>
  <c r="AA3874" i="20"/>
  <c r="AK3874" i="20" s="1"/>
  <c r="Y3874" i="20"/>
  <c r="AI3874" i="20" s="1"/>
  <c r="X3874" i="20"/>
  <c r="AB3874" i="20"/>
  <c r="AL3874" i="20" s="1"/>
  <c r="AK3875" i="20"/>
  <c r="Z3876" i="20"/>
  <c r="AJ3876" i="20" s="1"/>
  <c r="AD3876" i="20"/>
  <c r="AN3876" i="20" s="1"/>
  <c r="AN3877" i="20"/>
  <c r="AH3877" i="20"/>
  <c r="AI3877" i="20"/>
  <c r="AM3877" i="20"/>
  <c r="AC3878" i="20"/>
  <c r="AM3878" i="20" s="1"/>
  <c r="AA3878" i="20"/>
  <c r="AK3878" i="20" s="1"/>
  <c r="Y3878" i="20"/>
  <c r="AI3878" i="20" s="1"/>
  <c r="X3878" i="20"/>
  <c r="AB3878" i="20"/>
  <c r="AL3878" i="20" s="1"/>
  <c r="AH3878" i="20"/>
  <c r="AK3879" i="20"/>
  <c r="AH3880" i="20"/>
  <c r="Z3880" i="20"/>
  <c r="AJ3880" i="20" s="1"/>
  <c r="AM3881" i="20"/>
  <c r="AC3882" i="20"/>
  <c r="AM3882" i="20" s="1"/>
  <c r="AA3882" i="20"/>
  <c r="AK3882" i="20" s="1"/>
  <c r="Y3882" i="20"/>
  <c r="AI3882" i="20" s="1"/>
  <c r="AD3882" i="20"/>
  <c r="AN3882" i="20" s="1"/>
  <c r="Z3882" i="20"/>
  <c r="AJ3882" i="20" s="1"/>
  <c r="X3882" i="20"/>
  <c r="AJ3884" i="20"/>
  <c r="AM3885" i="20"/>
  <c r="AC3886" i="20"/>
  <c r="AM3886" i="20" s="1"/>
  <c r="AA3886" i="20"/>
  <c r="AK3886" i="20" s="1"/>
  <c r="Y3886" i="20"/>
  <c r="AI3886" i="20" s="1"/>
  <c r="AD3886" i="20"/>
  <c r="AN3886" i="20" s="1"/>
  <c r="Z3886" i="20"/>
  <c r="AJ3886" i="20" s="1"/>
  <c r="X3886" i="20"/>
  <c r="AJ3888" i="20"/>
  <c r="AM3889" i="20"/>
  <c r="AC3890" i="20"/>
  <c r="AM3890" i="20" s="1"/>
  <c r="AA3890" i="20"/>
  <c r="AK3890" i="20" s="1"/>
  <c r="Y3890" i="20"/>
  <c r="AI3890" i="20" s="1"/>
  <c r="AD3890" i="20"/>
  <c r="AN3890" i="20" s="1"/>
  <c r="Z3890" i="20"/>
  <c r="AJ3890" i="20" s="1"/>
  <c r="X3890" i="20"/>
  <c r="AJ3892" i="20"/>
  <c r="AM3893" i="20"/>
  <c r="AC3894" i="20"/>
  <c r="AM3894" i="20" s="1"/>
  <c r="AA3894" i="20"/>
  <c r="AK3894" i="20" s="1"/>
  <c r="Y3894" i="20"/>
  <c r="AI3894" i="20" s="1"/>
  <c r="AD3894" i="20"/>
  <c r="AN3894" i="20" s="1"/>
  <c r="Z3894" i="20"/>
  <c r="AJ3894" i="20" s="1"/>
  <c r="X3894" i="20"/>
  <c r="AJ3896" i="20"/>
  <c r="AM3897" i="20"/>
  <c r="AC3898" i="20"/>
  <c r="AM3898" i="20" s="1"/>
  <c r="AA3898" i="20"/>
  <c r="AK3898" i="20" s="1"/>
  <c r="Y3898" i="20"/>
  <c r="AI3898" i="20" s="1"/>
  <c r="AD3898" i="20"/>
  <c r="AN3898" i="20" s="1"/>
  <c r="Z3898" i="20"/>
  <c r="AJ3898" i="20" s="1"/>
  <c r="X3898" i="20"/>
  <c r="AJ3900" i="20"/>
  <c r="AM3901" i="20"/>
  <c r="AC3902" i="20"/>
  <c r="AM3902" i="20" s="1"/>
  <c r="AA3902" i="20"/>
  <c r="AK3902" i="20" s="1"/>
  <c r="Y3902" i="20"/>
  <c r="AI3902" i="20" s="1"/>
  <c r="AD3902" i="20"/>
  <c r="AN3902" i="20" s="1"/>
  <c r="Z3902" i="20"/>
  <c r="AJ3902" i="20" s="1"/>
  <c r="X3902" i="20"/>
  <c r="AJ3904" i="20"/>
  <c r="AM3905" i="20"/>
  <c r="AC3906" i="20"/>
  <c r="AM3906" i="20" s="1"/>
  <c r="AA3906" i="20"/>
  <c r="AK3906" i="20" s="1"/>
  <c r="Y3906" i="20"/>
  <c r="AI3906" i="20" s="1"/>
  <c r="AD3906" i="20"/>
  <c r="AN3906" i="20" s="1"/>
  <c r="Z3906" i="20"/>
  <c r="AJ3906" i="20" s="1"/>
  <c r="X3906" i="20"/>
  <c r="AJ3908" i="20"/>
  <c r="AM3909" i="20"/>
  <c r="AC3910" i="20"/>
  <c r="AM3910" i="20" s="1"/>
  <c r="AA3910" i="20"/>
  <c r="AK3910" i="20" s="1"/>
  <c r="Y3910" i="20"/>
  <c r="AI3910" i="20" s="1"/>
  <c r="AD3910" i="20"/>
  <c r="AN3910" i="20" s="1"/>
  <c r="Z3910" i="20"/>
  <c r="AJ3910" i="20" s="1"/>
  <c r="X3910" i="20"/>
  <c r="AJ3912" i="20"/>
  <c r="AC3914" i="20"/>
  <c r="AM3914" i="20" s="1"/>
  <c r="AA3914" i="20"/>
  <c r="AK3914" i="20" s="1"/>
  <c r="Y3914" i="20"/>
  <c r="AI3914" i="20" s="1"/>
  <c r="AD3914" i="20"/>
  <c r="AN3914" i="20" s="1"/>
  <c r="Z3914" i="20"/>
  <c r="AJ3914" i="20" s="1"/>
  <c r="X3914" i="20"/>
  <c r="AJ3916" i="20"/>
  <c r="AM3917" i="20"/>
  <c r="AC3918" i="20"/>
  <c r="AM3918" i="20" s="1"/>
  <c r="AA3918" i="20"/>
  <c r="AK3918" i="20" s="1"/>
  <c r="Y3918" i="20"/>
  <c r="AI3918" i="20" s="1"/>
  <c r="AD3918" i="20"/>
  <c r="AN3918" i="20" s="1"/>
  <c r="Z3918" i="20"/>
  <c r="AJ3918" i="20" s="1"/>
  <c r="X3918" i="20"/>
  <c r="AJ3920" i="20"/>
  <c r="AM3921" i="20"/>
  <c r="AC3922" i="20"/>
  <c r="AM3922" i="20" s="1"/>
  <c r="AA3922" i="20"/>
  <c r="AK3922" i="20" s="1"/>
  <c r="Y3922" i="20"/>
  <c r="AI3922" i="20" s="1"/>
  <c r="AD3922" i="20"/>
  <c r="AN3922" i="20" s="1"/>
  <c r="Z3922" i="20"/>
  <c r="AJ3922" i="20" s="1"/>
  <c r="X3922" i="20"/>
  <c r="AJ3924" i="20"/>
  <c r="AM3925" i="20"/>
  <c r="AC3926" i="20"/>
  <c r="AM3926" i="20" s="1"/>
  <c r="AA3926" i="20"/>
  <c r="AK3926" i="20" s="1"/>
  <c r="Y3926" i="20"/>
  <c r="AI3926" i="20" s="1"/>
  <c r="AD3926" i="20"/>
  <c r="AN3926" i="20" s="1"/>
  <c r="Z3926" i="20"/>
  <c r="AJ3926" i="20" s="1"/>
  <c r="X3926" i="20"/>
  <c r="AJ3928" i="20"/>
  <c r="AM3929" i="20"/>
  <c r="AC3930" i="20"/>
  <c r="AM3930" i="20" s="1"/>
  <c r="AA3930" i="20"/>
  <c r="AK3930" i="20" s="1"/>
  <c r="Y3930" i="20"/>
  <c r="AI3930" i="20" s="1"/>
  <c r="AD3930" i="20"/>
  <c r="AN3930" i="20" s="1"/>
  <c r="Z3930" i="20"/>
  <c r="AJ3930" i="20" s="1"/>
  <c r="X3930" i="20"/>
  <c r="AJ3932" i="20"/>
  <c r="AM3933" i="20"/>
  <c r="AC3934" i="20"/>
  <c r="AM3934" i="20" s="1"/>
  <c r="AA3934" i="20"/>
  <c r="AK3934" i="20" s="1"/>
  <c r="Y3934" i="20"/>
  <c r="AI3934" i="20" s="1"/>
  <c r="AD3934" i="20"/>
  <c r="AN3934" i="20" s="1"/>
  <c r="Z3934" i="20"/>
  <c r="AJ3934" i="20" s="1"/>
  <c r="X3934" i="20"/>
  <c r="AJ3936" i="20"/>
  <c r="AM3937" i="20"/>
  <c r="AC3938" i="20"/>
  <c r="AM3938" i="20" s="1"/>
  <c r="AA3938" i="20"/>
  <c r="AK3938" i="20" s="1"/>
  <c r="Y3938" i="20"/>
  <c r="AI3938" i="20" s="1"/>
  <c r="AD3938" i="20"/>
  <c r="AN3938" i="20" s="1"/>
  <c r="Z3938" i="20"/>
  <c r="AJ3938" i="20" s="1"/>
  <c r="X3938" i="20"/>
  <c r="AJ3940" i="20"/>
  <c r="AM3941" i="20"/>
  <c r="AC3942" i="20"/>
  <c r="AM3942" i="20" s="1"/>
  <c r="AA3942" i="20"/>
  <c r="AK3942" i="20" s="1"/>
  <c r="Y3942" i="20"/>
  <c r="AI3942" i="20" s="1"/>
  <c r="AD3942" i="20"/>
  <c r="AN3942" i="20" s="1"/>
  <c r="Z3942" i="20"/>
  <c r="AJ3942" i="20" s="1"/>
  <c r="X3942" i="20"/>
  <c r="AJ3944" i="20"/>
  <c r="AM3945" i="20"/>
  <c r="AC3946" i="20"/>
  <c r="AM3946" i="20" s="1"/>
  <c r="AA3946" i="20"/>
  <c r="AK3946" i="20" s="1"/>
  <c r="Y3946" i="20"/>
  <c r="AI3946" i="20" s="1"/>
  <c r="AD3946" i="20"/>
  <c r="AN3946" i="20" s="1"/>
  <c r="Z3946" i="20"/>
  <c r="AJ3946" i="20" s="1"/>
  <c r="AB3946" i="20"/>
  <c r="AL3946" i="20" s="1"/>
  <c r="X3946" i="20"/>
  <c r="AC3950" i="20"/>
  <c r="AM3950" i="20" s="1"/>
  <c r="AA3950" i="20"/>
  <c r="AK3950" i="20" s="1"/>
  <c r="Y3950" i="20"/>
  <c r="AI3950" i="20" s="1"/>
  <c r="AD3950" i="20"/>
  <c r="AN3950" i="20" s="1"/>
  <c r="Z3950" i="20"/>
  <c r="AJ3950" i="20" s="1"/>
  <c r="AB3950" i="20"/>
  <c r="AL3950" i="20" s="1"/>
  <c r="X3950" i="20"/>
  <c r="AC3954" i="20"/>
  <c r="AM3954" i="20" s="1"/>
  <c r="AA3954" i="20"/>
  <c r="AK3954" i="20" s="1"/>
  <c r="Y3954" i="20"/>
  <c r="AI3954" i="20" s="1"/>
  <c r="AD3954" i="20"/>
  <c r="AN3954" i="20" s="1"/>
  <c r="Z3954" i="20"/>
  <c r="AJ3954" i="20" s="1"/>
  <c r="AB3954" i="20"/>
  <c r="AL3954" i="20" s="1"/>
  <c r="X3954" i="20"/>
  <c r="AC3958" i="20"/>
  <c r="AM3958" i="20" s="1"/>
  <c r="AA3958" i="20"/>
  <c r="AK3958" i="20" s="1"/>
  <c r="Y3958" i="20"/>
  <c r="AI3958" i="20" s="1"/>
  <c r="AD3958" i="20"/>
  <c r="AN3958" i="20" s="1"/>
  <c r="Z3958" i="20"/>
  <c r="AJ3958" i="20" s="1"/>
  <c r="AB3958" i="20"/>
  <c r="AL3958" i="20" s="1"/>
  <c r="X3958" i="20"/>
  <c r="AC3962" i="20"/>
  <c r="AM3962" i="20" s="1"/>
  <c r="AA3962" i="20"/>
  <c r="AK3962" i="20" s="1"/>
  <c r="Y3962" i="20"/>
  <c r="AI3962" i="20" s="1"/>
  <c r="AD3962" i="20"/>
  <c r="AN3962" i="20" s="1"/>
  <c r="Z3962" i="20"/>
  <c r="AJ3962" i="20" s="1"/>
  <c r="AB3962" i="20"/>
  <c r="AL3962" i="20" s="1"/>
  <c r="X3962" i="20"/>
  <c r="AC3966" i="20"/>
  <c r="AM3966" i="20" s="1"/>
  <c r="AA3966" i="20"/>
  <c r="AK3966" i="20" s="1"/>
  <c r="Y3966" i="20"/>
  <c r="AI3966" i="20" s="1"/>
  <c r="AD3966" i="20"/>
  <c r="AN3966" i="20" s="1"/>
  <c r="Z3966" i="20"/>
  <c r="AJ3966" i="20" s="1"/>
  <c r="AB3966" i="20"/>
  <c r="AL3966" i="20" s="1"/>
  <c r="X3966" i="20"/>
  <c r="AC3970" i="20"/>
  <c r="AM3970" i="20" s="1"/>
  <c r="AA3970" i="20"/>
  <c r="AK3970" i="20" s="1"/>
  <c r="Y3970" i="20"/>
  <c r="AI3970" i="20" s="1"/>
  <c r="AD3970" i="20"/>
  <c r="AN3970" i="20" s="1"/>
  <c r="Z3970" i="20"/>
  <c r="AJ3970" i="20" s="1"/>
  <c r="AB3970" i="20"/>
  <c r="AL3970" i="20" s="1"/>
  <c r="X3970" i="20"/>
  <c r="AC3974" i="20"/>
  <c r="AM3974" i="20" s="1"/>
  <c r="AA3974" i="20"/>
  <c r="AK3974" i="20" s="1"/>
  <c r="Y3974" i="20"/>
  <c r="AI3974" i="20" s="1"/>
  <c r="AD3974" i="20"/>
  <c r="AN3974" i="20" s="1"/>
  <c r="Z3974" i="20"/>
  <c r="AJ3974" i="20" s="1"/>
  <c r="AB3974" i="20"/>
  <c r="AL3974" i="20" s="1"/>
  <c r="X3974" i="20"/>
  <c r="AC3978" i="20"/>
  <c r="AM3978" i="20" s="1"/>
  <c r="AA3978" i="20"/>
  <c r="AK3978" i="20" s="1"/>
  <c r="Y3978" i="20"/>
  <c r="AI3978" i="20" s="1"/>
  <c r="AD3978" i="20"/>
  <c r="AN3978" i="20" s="1"/>
  <c r="Z3978" i="20"/>
  <c r="AJ3978" i="20" s="1"/>
  <c r="AB3978" i="20"/>
  <c r="AL3978" i="20" s="1"/>
  <c r="X3978" i="20"/>
  <c r="AN3981" i="20"/>
  <c r="AH3981" i="20"/>
  <c r="AK3981" i="20"/>
  <c r="AI3981" i="20"/>
  <c r="AH3984" i="20"/>
  <c r="AJ3984" i="20"/>
  <c r="AN3984" i="20"/>
  <c r="X3751" i="20"/>
  <c r="Z3751" i="20"/>
  <c r="AJ3751" i="20" s="1"/>
  <c r="AB3751" i="20"/>
  <c r="AL3751" i="20" s="1"/>
  <c r="X3753" i="20"/>
  <c r="Z3753" i="20"/>
  <c r="AJ3753" i="20" s="1"/>
  <c r="AB3753" i="20"/>
  <c r="AL3753" i="20" s="1"/>
  <c r="X3755" i="20"/>
  <c r="Z3755" i="20"/>
  <c r="AJ3755" i="20" s="1"/>
  <c r="AB3755" i="20"/>
  <c r="AL3755" i="20" s="1"/>
  <c r="X3757" i="20"/>
  <c r="Z3757" i="20"/>
  <c r="AJ3757" i="20" s="1"/>
  <c r="AB3757" i="20"/>
  <c r="AL3757" i="20" s="1"/>
  <c r="X3759" i="20"/>
  <c r="Z3759" i="20"/>
  <c r="AJ3759" i="20" s="1"/>
  <c r="AB3759" i="20"/>
  <c r="AL3759" i="20" s="1"/>
  <c r="X3761" i="20"/>
  <c r="Z3761" i="20"/>
  <c r="AJ3761" i="20" s="1"/>
  <c r="AB3761" i="20"/>
  <c r="AL3761" i="20" s="1"/>
  <c r="X3763" i="20"/>
  <c r="Z3763" i="20"/>
  <c r="AJ3763" i="20" s="1"/>
  <c r="AB3763" i="20"/>
  <c r="AL3763" i="20" s="1"/>
  <c r="X3765" i="20"/>
  <c r="Z3765" i="20"/>
  <c r="AJ3765" i="20" s="1"/>
  <c r="AB3765" i="20"/>
  <c r="AL3765" i="20" s="1"/>
  <c r="X3767" i="20"/>
  <c r="Z3767" i="20"/>
  <c r="AJ3767" i="20" s="1"/>
  <c r="AB3767" i="20"/>
  <c r="AL3767" i="20" s="1"/>
  <c r="X3769" i="20"/>
  <c r="Z3769" i="20"/>
  <c r="AJ3769" i="20" s="1"/>
  <c r="AB3769" i="20"/>
  <c r="AL3769" i="20" s="1"/>
  <c r="X3771" i="20"/>
  <c r="Z3771" i="20"/>
  <c r="AJ3771" i="20" s="1"/>
  <c r="AB3771" i="20"/>
  <c r="AL3771" i="20" s="1"/>
  <c r="X3773" i="20"/>
  <c r="Z3773" i="20"/>
  <c r="AJ3773" i="20" s="1"/>
  <c r="AB3773" i="20"/>
  <c r="AL3773" i="20" s="1"/>
  <c r="X3775" i="20"/>
  <c r="Z3775" i="20"/>
  <c r="AJ3775" i="20" s="1"/>
  <c r="AB3775" i="20"/>
  <c r="AL3775" i="20" s="1"/>
  <c r="X3777" i="20"/>
  <c r="Z3777" i="20"/>
  <c r="AJ3777" i="20" s="1"/>
  <c r="AB3777" i="20"/>
  <c r="AL3777" i="20" s="1"/>
  <c r="X3779" i="20"/>
  <c r="Z3779" i="20"/>
  <c r="AJ3779" i="20" s="1"/>
  <c r="AB3779" i="20"/>
  <c r="AL3779" i="20" s="1"/>
  <c r="X3781" i="20"/>
  <c r="Z3781" i="20"/>
  <c r="AJ3781" i="20" s="1"/>
  <c r="AB3781" i="20"/>
  <c r="AL3781" i="20" s="1"/>
  <c r="X3783" i="20"/>
  <c r="Z3783" i="20"/>
  <c r="AJ3783" i="20" s="1"/>
  <c r="AB3783" i="20"/>
  <c r="AL3783" i="20" s="1"/>
  <c r="X3785" i="20"/>
  <c r="Z3785" i="20"/>
  <c r="AJ3785" i="20" s="1"/>
  <c r="AB3785" i="20"/>
  <c r="AL3785" i="20" s="1"/>
  <c r="X3787" i="20"/>
  <c r="Z3787" i="20"/>
  <c r="AJ3787" i="20" s="1"/>
  <c r="AB3787" i="20"/>
  <c r="AL3787" i="20" s="1"/>
  <c r="X3789" i="20"/>
  <c r="Z3789" i="20"/>
  <c r="AJ3789" i="20" s="1"/>
  <c r="AB3789" i="20"/>
  <c r="AL3789" i="20" s="1"/>
  <c r="X3791" i="20"/>
  <c r="Z3791" i="20"/>
  <c r="AJ3791" i="20" s="1"/>
  <c r="AB3791" i="20"/>
  <c r="AL3791" i="20" s="1"/>
  <c r="X3793" i="20"/>
  <c r="Z3793" i="20"/>
  <c r="AJ3793" i="20" s="1"/>
  <c r="AB3793" i="20"/>
  <c r="AL3793" i="20" s="1"/>
  <c r="X3795" i="20"/>
  <c r="Z3795" i="20"/>
  <c r="AJ3795" i="20" s="1"/>
  <c r="AB3795" i="20"/>
  <c r="AL3795" i="20" s="1"/>
  <c r="X3797" i="20"/>
  <c r="Z3797" i="20"/>
  <c r="AJ3797" i="20" s="1"/>
  <c r="AB3797" i="20"/>
  <c r="AL3797" i="20" s="1"/>
  <c r="X3799" i="20"/>
  <c r="Z3799" i="20"/>
  <c r="AJ3799" i="20" s="1"/>
  <c r="AB3799" i="20"/>
  <c r="AL3799" i="20" s="1"/>
  <c r="X3801" i="20"/>
  <c r="Z3801" i="20"/>
  <c r="AJ3801" i="20" s="1"/>
  <c r="AB3801" i="20"/>
  <c r="AL3801" i="20" s="1"/>
  <c r="X3803" i="20"/>
  <c r="Z3803" i="20"/>
  <c r="AJ3803" i="20" s="1"/>
  <c r="AB3803" i="20"/>
  <c r="AL3803" i="20" s="1"/>
  <c r="X3805" i="20"/>
  <c r="Z3805" i="20"/>
  <c r="AJ3805" i="20" s="1"/>
  <c r="AB3805" i="20"/>
  <c r="AL3805" i="20" s="1"/>
  <c r="X3807" i="20"/>
  <c r="Z3807" i="20"/>
  <c r="AJ3807" i="20" s="1"/>
  <c r="AB3807" i="20"/>
  <c r="AL3807" i="20" s="1"/>
  <c r="X3809" i="20"/>
  <c r="Z3809" i="20"/>
  <c r="AJ3809" i="20" s="1"/>
  <c r="AB3809" i="20"/>
  <c r="AL3809" i="20" s="1"/>
  <c r="X3811" i="20"/>
  <c r="Z3811" i="20"/>
  <c r="AJ3811" i="20" s="1"/>
  <c r="AB3811" i="20"/>
  <c r="AL3811" i="20" s="1"/>
  <c r="X3813" i="20"/>
  <c r="Z3813" i="20"/>
  <c r="AJ3813" i="20" s="1"/>
  <c r="AB3813" i="20"/>
  <c r="AL3813" i="20" s="1"/>
  <c r="X3815" i="20"/>
  <c r="Z3815" i="20"/>
  <c r="AJ3815" i="20" s="1"/>
  <c r="AB3815" i="20"/>
  <c r="AL3815" i="20" s="1"/>
  <c r="X3817" i="20"/>
  <c r="Z3817" i="20"/>
  <c r="AJ3817" i="20" s="1"/>
  <c r="AB3817" i="20"/>
  <c r="AL3817" i="20" s="1"/>
  <c r="X3819" i="20"/>
  <c r="Z3819" i="20"/>
  <c r="AJ3819" i="20" s="1"/>
  <c r="AB3819" i="20"/>
  <c r="AL3819" i="20" s="1"/>
  <c r="X3821" i="20"/>
  <c r="Z3821" i="20"/>
  <c r="AJ3821" i="20" s="1"/>
  <c r="AB3821" i="20"/>
  <c r="AL3821" i="20" s="1"/>
  <c r="X3823" i="20"/>
  <c r="Z3823" i="20"/>
  <c r="AJ3823" i="20" s="1"/>
  <c r="AB3823" i="20"/>
  <c r="AL3823" i="20" s="1"/>
  <c r="X3825" i="20"/>
  <c r="Z3825" i="20"/>
  <c r="AJ3825" i="20" s="1"/>
  <c r="AB3825" i="20"/>
  <c r="AL3825" i="20" s="1"/>
  <c r="X3827" i="20"/>
  <c r="Z3827" i="20"/>
  <c r="AJ3827" i="20" s="1"/>
  <c r="AB3827" i="20"/>
  <c r="AL3827" i="20" s="1"/>
  <c r="X3829" i="20"/>
  <c r="Z3829" i="20"/>
  <c r="AJ3829" i="20" s="1"/>
  <c r="AB3829" i="20"/>
  <c r="AL3829" i="20" s="1"/>
  <c r="X3831" i="20"/>
  <c r="Z3831" i="20"/>
  <c r="AJ3831" i="20" s="1"/>
  <c r="AB3831" i="20"/>
  <c r="AL3831" i="20" s="1"/>
  <c r="X3833" i="20"/>
  <c r="Z3833" i="20"/>
  <c r="AJ3833" i="20" s="1"/>
  <c r="AB3833" i="20"/>
  <c r="AL3833" i="20" s="1"/>
  <c r="X3835" i="20"/>
  <c r="Z3835" i="20"/>
  <c r="AJ3835" i="20" s="1"/>
  <c r="AB3835" i="20"/>
  <c r="AL3835" i="20" s="1"/>
  <c r="X3837" i="20"/>
  <c r="Z3837" i="20"/>
  <c r="AJ3837" i="20" s="1"/>
  <c r="AB3837" i="20"/>
  <c r="AL3837" i="20" s="1"/>
  <c r="X3839" i="20"/>
  <c r="Z3839" i="20"/>
  <c r="AJ3839" i="20" s="1"/>
  <c r="AB3839" i="20"/>
  <c r="AL3839" i="20" s="1"/>
  <c r="X3841" i="20"/>
  <c r="Z3841" i="20"/>
  <c r="AJ3841" i="20" s="1"/>
  <c r="AB3841" i="20"/>
  <c r="AL3841" i="20" s="1"/>
  <c r="X3843" i="20"/>
  <c r="Z3843" i="20"/>
  <c r="AJ3843" i="20" s="1"/>
  <c r="AB3843" i="20"/>
  <c r="AL3843" i="20" s="1"/>
  <c r="X3845" i="20"/>
  <c r="Z3845" i="20"/>
  <c r="AJ3845" i="20" s="1"/>
  <c r="AB3845" i="20"/>
  <c r="AL3845" i="20" s="1"/>
  <c r="X3847" i="20"/>
  <c r="Z3847" i="20"/>
  <c r="AJ3847" i="20" s="1"/>
  <c r="AB3847" i="20"/>
  <c r="AL3847" i="20" s="1"/>
  <c r="X3849" i="20"/>
  <c r="Z3849" i="20"/>
  <c r="AJ3849" i="20" s="1"/>
  <c r="AB3849" i="20"/>
  <c r="AL3849" i="20" s="1"/>
  <c r="X3851" i="20"/>
  <c r="Z3851" i="20"/>
  <c r="AJ3851" i="20" s="1"/>
  <c r="AB3851" i="20"/>
  <c r="AL3851" i="20" s="1"/>
  <c r="X3853" i="20"/>
  <c r="Z3853" i="20"/>
  <c r="AJ3853" i="20" s="1"/>
  <c r="AB3853" i="20"/>
  <c r="AL3853" i="20" s="1"/>
  <c r="X3855" i="20"/>
  <c r="Z3855" i="20"/>
  <c r="AJ3855" i="20" s="1"/>
  <c r="AB3855" i="20"/>
  <c r="AL3855" i="20" s="1"/>
  <c r="X3857" i="20"/>
  <c r="Z3857" i="20"/>
  <c r="AJ3857" i="20" s="1"/>
  <c r="AB3857" i="20"/>
  <c r="AL3857" i="20" s="1"/>
  <c r="X3859" i="20"/>
  <c r="Z3859" i="20"/>
  <c r="AJ3859" i="20" s="1"/>
  <c r="AB3859" i="20"/>
  <c r="AL3859" i="20" s="1"/>
  <c r="X3861" i="20"/>
  <c r="Z3861" i="20"/>
  <c r="AJ3861" i="20" s="1"/>
  <c r="AB3861" i="20"/>
  <c r="AL3861" i="20" s="1"/>
  <c r="X3863" i="20"/>
  <c r="Z3863" i="20"/>
  <c r="AJ3863" i="20" s="1"/>
  <c r="AB3863" i="20"/>
  <c r="AL3863" i="20" s="1"/>
  <c r="X3865" i="20"/>
  <c r="Z3865" i="20"/>
  <c r="AJ3865" i="20" s="1"/>
  <c r="AB3865" i="20"/>
  <c r="AL3865" i="20" s="1"/>
  <c r="X3867" i="20"/>
  <c r="Z3867" i="20"/>
  <c r="AJ3867" i="20" s="1"/>
  <c r="AB3867" i="20"/>
  <c r="AL3867" i="20" s="1"/>
  <c r="X3869" i="20"/>
  <c r="Z3869" i="20"/>
  <c r="AJ3869" i="20" s="1"/>
  <c r="AB3869" i="20"/>
  <c r="AL3869" i="20" s="1"/>
  <c r="X3871" i="20"/>
  <c r="Z3871" i="20"/>
  <c r="AJ3871" i="20" s="1"/>
  <c r="AB3871" i="20"/>
  <c r="AL3871" i="20" s="1"/>
  <c r="X3873" i="20"/>
  <c r="Z3873" i="20"/>
  <c r="AJ3873" i="20" s="1"/>
  <c r="AB3873" i="20"/>
  <c r="AL3873" i="20" s="1"/>
  <c r="X3875" i="20"/>
  <c r="Z3875" i="20"/>
  <c r="AJ3875" i="20" s="1"/>
  <c r="AB3875" i="20"/>
  <c r="AL3875" i="20" s="1"/>
  <c r="X3877" i="20"/>
  <c r="Z3877" i="20"/>
  <c r="AJ3877" i="20" s="1"/>
  <c r="AB3877" i="20"/>
  <c r="AL3877" i="20" s="1"/>
  <c r="X3879" i="20"/>
  <c r="Z3879" i="20"/>
  <c r="AJ3879" i="20" s="1"/>
  <c r="AB3879" i="20"/>
  <c r="AL3879" i="20" s="1"/>
  <c r="AN3883" i="20"/>
  <c r="AH3883" i="20"/>
  <c r="AI3883" i="20"/>
  <c r="AM3883" i="20"/>
  <c r="AC3884" i="20"/>
  <c r="AM3884" i="20" s="1"/>
  <c r="AA3884" i="20"/>
  <c r="AK3884" i="20" s="1"/>
  <c r="Y3884" i="20"/>
  <c r="AI3884" i="20" s="1"/>
  <c r="X3884" i="20"/>
  <c r="AB3884" i="20"/>
  <c r="AL3884" i="20" s="1"/>
  <c r="AN3887" i="20"/>
  <c r="AH3887" i="20"/>
  <c r="AI3887" i="20"/>
  <c r="AC3888" i="20"/>
  <c r="AM3888" i="20" s="1"/>
  <c r="AA3888" i="20"/>
  <c r="AK3888" i="20" s="1"/>
  <c r="Y3888" i="20"/>
  <c r="AI3888" i="20" s="1"/>
  <c r="X3888" i="20"/>
  <c r="AB3888" i="20"/>
  <c r="AL3888" i="20" s="1"/>
  <c r="AN3891" i="20"/>
  <c r="AH3891" i="20"/>
  <c r="AM3891" i="20"/>
  <c r="AC3892" i="20"/>
  <c r="AM3892" i="20" s="1"/>
  <c r="AA3892" i="20"/>
  <c r="AK3892" i="20" s="1"/>
  <c r="Y3892" i="20"/>
  <c r="AI3892" i="20" s="1"/>
  <c r="X3892" i="20"/>
  <c r="AB3892" i="20"/>
  <c r="AL3892" i="20" s="1"/>
  <c r="AN3895" i="20"/>
  <c r="AH3895" i="20"/>
  <c r="AI3895" i="20"/>
  <c r="AC3896" i="20"/>
  <c r="AM3896" i="20" s="1"/>
  <c r="AA3896" i="20"/>
  <c r="AK3896" i="20" s="1"/>
  <c r="Y3896" i="20"/>
  <c r="AI3896" i="20" s="1"/>
  <c r="X3896" i="20"/>
  <c r="AB3896" i="20"/>
  <c r="AL3896" i="20" s="1"/>
  <c r="AN3899" i="20"/>
  <c r="AH3899" i="20"/>
  <c r="AI3899" i="20"/>
  <c r="AC3900" i="20"/>
  <c r="AM3900" i="20" s="1"/>
  <c r="AA3900" i="20"/>
  <c r="AK3900" i="20" s="1"/>
  <c r="Y3900" i="20"/>
  <c r="AI3900" i="20" s="1"/>
  <c r="X3900" i="20"/>
  <c r="AB3900" i="20"/>
  <c r="AL3900" i="20" s="1"/>
  <c r="AN3903" i="20"/>
  <c r="AH3903" i="20"/>
  <c r="AI3903" i="20"/>
  <c r="AC3904" i="20"/>
  <c r="AM3904" i="20" s="1"/>
  <c r="AA3904" i="20"/>
  <c r="AK3904" i="20" s="1"/>
  <c r="Y3904" i="20"/>
  <c r="AI3904" i="20" s="1"/>
  <c r="X3904" i="20"/>
  <c r="AB3904" i="20"/>
  <c r="AL3904" i="20" s="1"/>
  <c r="AN3907" i="20"/>
  <c r="AH3907" i="20"/>
  <c r="AI3907" i="20"/>
  <c r="AM3907" i="20"/>
  <c r="AC3908" i="20"/>
  <c r="AM3908" i="20" s="1"/>
  <c r="AA3908" i="20"/>
  <c r="AK3908" i="20" s="1"/>
  <c r="Y3908" i="20"/>
  <c r="AI3908" i="20" s="1"/>
  <c r="X3908" i="20"/>
  <c r="AB3908" i="20"/>
  <c r="AL3908" i="20" s="1"/>
  <c r="AN3911" i="20"/>
  <c r="AH3911" i="20"/>
  <c r="AI3911" i="20"/>
  <c r="AM3911" i="20"/>
  <c r="AC3912" i="20"/>
  <c r="AM3912" i="20" s="1"/>
  <c r="AA3912" i="20"/>
  <c r="AK3912" i="20" s="1"/>
  <c r="Y3912" i="20"/>
  <c r="AI3912" i="20" s="1"/>
  <c r="X3912" i="20"/>
  <c r="AB3912" i="20"/>
  <c r="AL3912" i="20" s="1"/>
  <c r="AN3915" i="20"/>
  <c r="AH3915" i="20"/>
  <c r="AI3915" i="20"/>
  <c r="AM3915" i="20"/>
  <c r="AC3916" i="20"/>
  <c r="AM3916" i="20" s="1"/>
  <c r="AA3916" i="20"/>
  <c r="AK3916" i="20" s="1"/>
  <c r="Y3916" i="20"/>
  <c r="AI3916" i="20" s="1"/>
  <c r="X3916" i="20"/>
  <c r="AB3916" i="20"/>
  <c r="AL3916" i="20" s="1"/>
  <c r="AN3919" i="20"/>
  <c r="AH3919" i="20"/>
  <c r="AI3919" i="20"/>
  <c r="AC3920" i="20"/>
  <c r="AM3920" i="20" s="1"/>
  <c r="AA3920" i="20"/>
  <c r="AK3920" i="20" s="1"/>
  <c r="Y3920" i="20"/>
  <c r="AI3920" i="20" s="1"/>
  <c r="X3920" i="20"/>
  <c r="AB3920" i="20"/>
  <c r="AL3920" i="20" s="1"/>
  <c r="AN3923" i="20"/>
  <c r="AH3923" i="20"/>
  <c r="AM3923" i="20"/>
  <c r="AC3924" i="20"/>
  <c r="AM3924" i="20" s="1"/>
  <c r="AA3924" i="20"/>
  <c r="AK3924" i="20" s="1"/>
  <c r="Y3924" i="20"/>
  <c r="AI3924" i="20" s="1"/>
  <c r="X3924" i="20"/>
  <c r="AB3924" i="20"/>
  <c r="AL3924" i="20" s="1"/>
  <c r="AN3927" i="20"/>
  <c r="AH3927" i="20"/>
  <c r="AI3927" i="20"/>
  <c r="AC3928" i="20"/>
  <c r="AM3928" i="20" s="1"/>
  <c r="AA3928" i="20"/>
  <c r="AK3928" i="20" s="1"/>
  <c r="Y3928" i="20"/>
  <c r="AI3928" i="20" s="1"/>
  <c r="X3928" i="20"/>
  <c r="AB3928" i="20"/>
  <c r="AL3928" i="20" s="1"/>
  <c r="AN3931" i="20"/>
  <c r="AH3931" i="20"/>
  <c r="AI3931" i="20"/>
  <c r="AC3932" i="20"/>
  <c r="AM3932" i="20" s="1"/>
  <c r="AA3932" i="20"/>
  <c r="AK3932" i="20" s="1"/>
  <c r="Y3932" i="20"/>
  <c r="AI3932" i="20" s="1"/>
  <c r="X3932" i="20"/>
  <c r="AB3932" i="20"/>
  <c r="AL3932" i="20" s="1"/>
  <c r="AN3935" i="20"/>
  <c r="AH3935" i="20"/>
  <c r="AI3935" i="20"/>
  <c r="AC3936" i="20"/>
  <c r="AM3936" i="20" s="1"/>
  <c r="AA3936" i="20"/>
  <c r="AK3936" i="20" s="1"/>
  <c r="Y3936" i="20"/>
  <c r="AI3936" i="20" s="1"/>
  <c r="X3936" i="20"/>
  <c r="AB3936" i="20"/>
  <c r="AL3936" i="20" s="1"/>
  <c r="AN3939" i="20"/>
  <c r="AH3939" i="20"/>
  <c r="AI3939" i="20"/>
  <c r="AM3939" i="20"/>
  <c r="AC3940" i="20"/>
  <c r="AM3940" i="20" s="1"/>
  <c r="AA3940" i="20"/>
  <c r="AK3940" i="20" s="1"/>
  <c r="Y3940" i="20"/>
  <c r="AI3940" i="20" s="1"/>
  <c r="X3940" i="20"/>
  <c r="AB3940" i="20"/>
  <c r="AL3940" i="20" s="1"/>
  <c r="AN3943" i="20"/>
  <c r="AH3943" i="20"/>
  <c r="AI3943" i="20"/>
  <c r="AC3944" i="20"/>
  <c r="AM3944" i="20" s="1"/>
  <c r="AA3944" i="20"/>
  <c r="AK3944" i="20" s="1"/>
  <c r="Y3944" i="20"/>
  <c r="AI3944" i="20" s="1"/>
  <c r="X3944" i="20"/>
  <c r="AB3944" i="20"/>
  <c r="AL3944" i="20" s="1"/>
  <c r="AH3948" i="20"/>
  <c r="AN3949" i="20"/>
  <c r="AH3949" i="20"/>
  <c r="AI3949" i="20"/>
  <c r="AH3952" i="20"/>
  <c r="AN3953" i="20"/>
  <c r="AH3953" i="20"/>
  <c r="AK3953" i="20"/>
  <c r="AI3953" i="20"/>
  <c r="AH3956" i="20"/>
  <c r="AN3957" i="20"/>
  <c r="AH3957" i="20"/>
  <c r="AK3957" i="20"/>
  <c r="AI3957" i="20"/>
  <c r="AH3960" i="20"/>
  <c r="AN3961" i="20"/>
  <c r="AH3961" i="20"/>
  <c r="AK3961" i="20"/>
  <c r="AI3961" i="20"/>
  <c r="AH3964" i="20"/>
  <c r="AN3964" i="20"/>
  <c r="AN3965" i="20"/>
  <c r="AH3965" i="20"/>
  <c r="AK3965" i="20"/>
  <c r="AI3965" i="20"/>
  <c r="AH3968" i="20"/>
  <c r="AN3968" i="20"/>
  <c r="AN3969" i="20"/>
  <c r="AH3969" i="20"/>
  <c r="AI3969" i="20"/>
  <c r="AH3972" i="20"/>
  <c r="AN3972" i="20"/>
  <c r="AN3973" i="20"/>
  <c r="AH3973" i="20"/>
  <c r="AK3973" i="20"/>
  <c r="AI3973" i="20"/>
  <c r="AH3976" i="20"/>
  <c r="AN3976" i="20"/>
  <c r="AN3977" i="20"/>
  <c r="AH3977" i="20"/>
  <c r="AK3977" i="20"/>
  <c r="AI3977" i="20"/>
  <c r="AH3980" i="20"/>
  <c r="AJ3980" i="20"/>
  <c r="AN3985" i="20"/>
  <c r="AH3985" i="20"/>
  <c r="AI3985" i="20"/>
  <c r="AH3988" i="20"/>
  <c r="AJ3988" i="20"/>
  <c r="AN3993" i="20"/>
  <c r="AH3993" i="20"/>
  <c r="AK3993" i="20"/>
  <c r="AM3993" i="20"/>
  <c r="AI3993" i="20"/>
  <c r="AH3997" i="20"/>
  <c r="AJ3997" i="20"/>
  <c r="AN3997" i="20"/>
  <c r="X3881" i="20"/>
  <c r="Z3881" i="20"/>
  <c r="AJ3881" i="20" s="1"/>
  <c r="AB3881" i="20"/>
  <c r="AL3881" i="20" s="1"/>
  <c r="X3883" i="20"/>
  <c r="Z3883" i="20"/>
  <c r="AJ3883" i="20" s="1"/>
  <c r="AB3883" i="20"/>
  <c r="AL3883" i="20" s="1"/>
  <c r="X3885" i="20"/>
  <c r="Z3885" i="20"/>
  <c r="AJ3885" i="20" s="1"/>
  <c r="AB3885" i="20"/>
  <c r="AL3885" i="20" s="1"/>
  <c r="X3887" i="20"/>
  <c r="Z3887" i="20"/>
  <c r="AJ3887" i="20" s="1"/>
  <c r="AB3887" i="20"/>
  <c r="AL3887" i="20" s="1"/>
  <c r="X3889" i="20"/>
  <c r="Z3889" i="20"/>
  <c r="AJ3889" i="20" s="1"/>
  <c r="AB3889" i="20"/>
  <c r="AL3889" i="20" s="1"/>
  <c r="X3891" i="20"/>
  <c r="Z3891" i="20"/>
  <c r="AJ3891" i="20" s="1"/>
  <c r="AB3891" i="20"/>
  <c r="AL3891" i="20" s="1"/>
  <c r="X3893" i="20"/>
  <c r="Z3893" i="20"/>
  <c r="AJ3893" i="20" s="1"/>
  <c r="AB3893" i="20"/>
  <c r="AL3893" i="20" s="1"/>
  <c r="X3895" i="20"/>
  <c r="Z3895" i="20"/>
  <c r="AJ3895" i="20" s="1"/>
  <c r="AB3895" i="20"/>
  <c r="AL3895" i="20" s="1"/>
  <c r="X3897" i="20"/>
  <c r="Z3897" i="20"/>
  <c r="AJ3897" i="20" s="1"/>
  <c r="AB3897" i="20"/>
  <c r="AL3897" i="20" s="1"/>
  <c r="X3899" i="20"/>
  <c r="Z3899" i="20"/>
  <c r="AJ3899" i="20" s="1"/>
  <c r="AB3899" i="20"/>
  <c r="AL3899" i="20" s="1"/>
  <c r="X3901" i="20"/>
  <c r="Z3901" i="20"/>
  <c r="AJ3901" i="20" s="1"/>
  <c r="AB3901" i="20"/>
  <c r="AL3901" i="20" s="1"/>
  <c r="X3903" i="20"/>
  <c r="Z3903" i="20"/>
  <c r="AJ3903" i="20" s="1"/>
  <c r="AB3903" i="20"/>
  <c r="AL3903" i="20" s="1"/>
  <c r="X3905" i="20"/>
  <c r="Z3905" i="20"/>
  <c r="AJ3905" i="20" s="1"/>
  <c r="AB3905" i="20"/>
  <c r="AL3905" i="20" s="1"/>
  <c r="X3907" i="20"/>
  <c r="Z3907" i="20"/>
  <c r="AJ3907" i="20" s="1"/>
  <c r="AB3907" i="20"/>
  <c r="AL3907" i="20" s="1"/>
  <c r="X3909" i="20"/>
  <c r="Z3909" i="20"/>
  <c r="AJ3909" i="20" s="1"/>
  <c r="AB3909" i="20"/>
  <c r="AL3909" i="20" s="1"/>
  <c r="X3911" i="20"/>
  <c r="Z3911" i="20"/>
  <c r="AJ3911" i="20" s="1"/>
  <c r="AB3911" i="20"/>
  <c r="AL3911" i="20" s="1"/>
  <c r="X3913" i="20"/>
  <c r="Z3913" i="20"/>
  <c r="AJ3913" i="20" s="1"/>
  <c r="AB3913" i="20"/>
  <c r="AL3913" i="20" s="1"/>
  <c r="X3915" i="20"/>
  <c r="Z3915" i="20"/>
  <c r="AJ3915" i="20" s="1"/>
  <c r="AB3915" i="20"/>
  <c r="AL3915" i="20" s="1"/>
  <c r="X3917" i="20"/>
  <c r="Z3917" i="20"/>
  <c r="AJ3917" i="20" s="1"/>
  <c r="AB3917" i="20"/>
  <c r="AL3917" i="20" s="1"/>
  <c r="X3919" i="20"/>
  <c r="Z3919" i="20"/>
  <c r="AJ3919" i="20" s="1"/>
  <c r="AB3919" i="20"/>
  <c r="AL3919" i="20" s="1"/>
  <c r="X3921" i="20"/>
  <c r="Z3921" i="20"/>
  <c r="AJ3921" i="20" s="1"/>
  <c r="AB3921" i="20"/>
  <c r="AL3921" i="20" s="1"/>
  <c r="X3923" i="20"/>
  <c r="Z3923" i="20"/>
  <c r="AJ3923" i="20" s="1"/>
  <c r="AB3923" i="20"/>
  <c r="AL3923" i="20" s="1"/>
  <c r="X3925" i="20"/>
  <c r="Z3925" i="20"/>
  <c r="AJ3925" i="20" s="1"/>
  <c r="AB3925" i="20"/>
  <c r="AL3925" i="20" s="1"/>
  <c r="X3927" i="20"/>
  <c r="Z3927" i="20"/>
  <c r="AJ3927" i="20" s="1"/>
  <c r="AB3927" i="20"/>
  <c r="AL3927" i="20" s="1"/>
  <c r="X3929" i="20"/>
  <c r="Z3929" i="20"/>
  <c r="AJ3929" i="20" s="1"/>
  <c r="AB3929" i="20"/>
  <c r="AL3929" i="20" s="1"/>
  <c r="X3931" i="20"/>
  <c r="Z3931" i="20"/>
  <c r="AJ3931" i="20" s="1"/>
  <c r="AB3931" i="20"/>
  <c r="AL3931" i="20" s="1"/>
  <c r="X3933" i="20"/>
  <c r="Z3933" i="20"/>
  <c r="AJ3933" i="20" s="1"/>
  <c r="AB3933" i="20"/>
  <c r="AL3933" i="20" s="1"/>
  <c r="X3935" i="20"/>
  <c r="Z3935" i="20"/>
  <c r="AJ3935" i="20" s="1"/>
  <c r="AB3935" i="20"/>
  <c r="AL3935" i="20" s="1"/>
  <c r="X3937" i="20"/>
  <c r="Z3937" i="20"/>
  <c r="AJ3937" i="20" s="1"/>
  <c r="AB3937" i="20"/>
  <c r="AL3937" i="20" s="1"/>
  <c r="X3939" i="20"/>
  <c r="Z3939" i="20"/>
  <c r="AJ3939" i="20" s="1"/>
  <c r="AB3939" i="20"/>
  <c r="AL3939" i="20" s="1"/>
  <c r="X3941" i="20"/>
  <c r="Z3941" i="20"/>
  <c r="AJ3941" i="20" s="1"/>
  <c r="AB3941" i="20"/>
  <c r="AL3941" i="20" s="1"/>
  <c r="X3943" i="20"/>
  <c r="Z3943" i="20"/>
  <c r="AJ3943" i="20" s="1"/>
  <c r="AB3943" i="20"/>
  <c r="AL3943" i="20" s="1"/>
  <c r="X3945" i="20"/>
  <c r="Z3945" i="20"/>
  <c r="AJ3945" i="20" s="1"/>
  <c r="AB3945" i="20"/>
  <c r="AL3945" i="20" s="1"/>
  <c r="AN3947" i="20"/>
  <c r="AH3947" i="20"/>
  <c r="AI3947" i="20"/>
  <c r="AM3947" i="20"/>
  <c r="AC3948" i="20"/>
  <c r="AM3948" i="20" s="1"/>
  <c r="AA3948" i="20"/>
  <c r="AK3948" i="20" s="1"/>
  <c r="Y3948" i="20"/>
  <c r="AI3948" i="20" s="1"/>
  <c r="X3948" i="20"/>
  <c r="AB3948" i="20"/>
  <c r="AL3948" i="20" s="1"/>
  <c r="AN3951" i="20"/>
  <c r="AH3951" i="20"/>
  <c r="AI3951" i="20"/>
  <c r="AM3951" i="20"/>
  <c r="AC3952" i="20"/>
  <c r="AM3952" i="20" s="1"/>
  <c r="AA3952" i="20"/>
  <c r="AK3952" i="20" s="1"/>
  <c r="Y3952" i="20"/>
  <c r="AI3952" i="20" s="1"/>
  <c r="X3952" i="20"/>
  <c r="AB3952" i="20"/>
  <c r="AL3952" i="20" s="1"/>
  <c r="AN3955" i="20"/>
  <c r="AH3955" i="20"/>
  <c r="AM3955" i="20"/>
  <c r="AC3956" i="20"/>
  <c r="AM3956" i="20" s="1"/>
  <c r="AA3956" i="20"/>
  <c r="AK3956" i="20" s="1"/>
  <c r="Y3956" i="20"/>
  <c r="AI3956" i="20" s="1"/>
  <c r="X3956" i="20"/>
  <c r="AB3956" i="20"/>
  <c r="AL3956" i="20" s="1"/>
  <c r="AN3959" i="20"/>
  <c r="AH3959" i="20"/>
  <c r="AM3959" i="20"/>
  <c r="AC3960" i="20"/>
  <c r="AM3960" i="20" s="1"/>
  <c r="AA3960" i="20"/>
  <c r="AK3960" i="20" s="1"/>
  <c r="Y3960" i="20"/>
  <c r="AI3960" i="20" s="1"/>
  <c r="X3960" i="20"/>
  <c r="AB3960" i="20"/>
  <c r="AL3960" i="20" s="1"/>
  <c r="AN3963" i="20"/>
  <c r="AH3963" i="20"/>
  <c r="AI3963" i="20"/>
  <c r="AC3964" i="20"/>
  <c r="AM3964" i="20" s="1"/>
  <c r="AA3964" i="20"/>
  <c r="AK3964" i="20" s="1"/>
  <c r="Y3964" i="20"/>
  <c r="AI3964" i="20" s="1"/>
  <c r="X3964" i="20"/>
  <c r="AB3964" i="20"/>
  <c r="AL3964" i="20" s="1"/>
  <c r="AN3967" i="20"/>
  <c r="AH3967" i="20"/>
  <c r="AI3967" i="20"/>
  <c r="AM3967" i="20"/>
  <c r="AC3968" i="20"/>
  <c r="AM3968" i="20" s="1"/>
  <c r="AA3968" i="20"/>
  <c r="AK3968" i="20" s="1"/>
  <c r="Y3968" i="20"/>
  <c r="AI3968" i="20" s="1"/>
  <c r="X3968" i="20"/>
  <c r="AB3968" i="20"/>
  <c r="AL3968" i="20" s="1"/>
  <c r="AN3971" i="20"/>
  <c r="AH3971" i="20"/>
  <c r="AI3971" i="20"/>
  <c r="AM3971" i="20"/>
  <c r="AC3972" i="20"/>
  <c r="AM3972" i="20" s="1"/>
  <c r="AA3972" i="20"/>
  <c r="AK3972" i="20" s="1"/>
  <c r="Y3972" i="20"/>
  <c r="AI3972" i="20" s="1"/>
  <c r="X3972" i="20"/>
  <c r="AB3972" i="20"/>
  <c r="AL3972" i="20" s="1"/>
  <c r="AN3975" i="20"/>
  <c r="AH3975" i="20"/>
  <c r="AM3975" i="20"/>
  <c r="AC3976" i="20"/>
  <c r="AM3976" i="20" s="1"/>
  <c r="AA3976" i="20"/>
  <c r="AK3976" i="20" s="1"/>
  <c r="Y3976" i="20"/>
  <c r="AI3976" i="20" s="1"/>
  <c r="X3976" i="20"/>
  <c r="AB3976" i="20"/>
  <c r="AL3976" i="20" s="1"/>
  <c r="AC3982" i="20"/>
  <c r="AM3982" i="20" s="1"/>
  <c r="AA3982" i="20"/>
  <c r="AK3982" i="20" s="1"/>
  <c r="Y3982" i="20"/>
  <c r="AI3982" i="20" s="1"/>
  <c r="AD3982" i="20"/>
  <c r="AN3982" i="20" s="1"/>
  <c r="Z3982" i="20"/>
  <c r="AJ3982" i="20" s="1"/>
  <c r="X3982" i="20"/>
  <c r="AC3986" i="20"/>
  <c r="AM3986" i="20" s="1"/>
  <c r="AA3986" i="20"/>
  <c r="AK3986" i="20" s="1"/>
  <c r="Y3986" i="20"/>
  <c r="AI3986" i="20" s="1"/>
  <c r="AD3986" i="20"/>
  <c r="AN3986" i="20" s="1"/>
  <c r="Z3986" i="20"/>
  <c r="AJ3986" i="20" s="1"/>
  <c r="X3986" i="20"/>
  <c r="AC3990" i="20"/>
  <c r="AM3990" i="20" s="1"/>
  <c r="AA3990" i="20"/>
  <c r="AK3990" i="20" s="1"/>
  <c r="Y3990" i="20"/>
  <c r="AI3990" i="20" s="1"/>
  <c r="AD3990" i="20"/>
  <c r="AN3990" i="20" s="1"/>
  <c r="Z3990" i="20"/>
  <c r="AJ3990" i="20" s="1"/>
  <c r="X3990" i="20"/>
  <c r="AC3994" i="20"/>
  <c r="AM3994" i="20" s="1"/>
  <c r="AA3994" i="20"/>
  <c r="AK3994" i="20" s="1"/>
  <c r="Y3994" i="20"/>
  <c r="AI3994" i="20" s="1"/>
  <c r="AD3994" i="20"/>
  <c r="AN3994" i="20" s="1"/>
  <c r="Z3994" i="20"/>
  <c r="AJ3994" i="20" s="1"/>
  <c r="X3994" i="20"/>
  <c r="AN3998" i="20"/>
  <c r="AH3998" i="20"/>
  <c r="AK3998" i="20"/>
  <c r="AM3998" i="20"/>
  <c r="AI3998" i="20"/>
  <c r="AH4001" i="20"/>
  <c r="AJ4001" i="20"/>
  <c r="X3947" i="20"/>
  <c r="Z3947" i="20"/>
  <c r="AJ3947" i="20" s="1"/>
  <c r="AB3947" i="20"/>
  <c r="AL3947" i="20" s="1"/>
  <c r="X3949" i="20"/>
  <c r="Z3949" i="20"/>
  <c r="AJ3949" i="20" s="1"/>
  <c r="AB3949" i="20"/>
  <c r="AL3949" i="20" s="1"/>
  <c r="X3951" i="20"/>
  <c r="Z3951" i="20"/>
  <c r="AJ3951" i="20" s="1"/>
  <c r="AB3951" i="20"/>
  <c r="AL3951" i="20" s="1"/>
  <c r="X3953" i="20"/>
  <c r="Z3953" i="20"/>
  <c r="AJ3953" i="20" s="1"/>
  <c r="AB3953" i="20"/>
  <c r="AL3953" i="20" s="1"/>
  <c r="X3955" i="20"/>
  <c r="Z3955" i="20"/>
  <c r="AJ3955" i="20" s="1"/>
  <c r="AB3955" i="20"/>
  <c r="AL3955" i="20" s="1"/>
  <c r="X3957" i="20"/>
  <c r="Z3957" i="20"/>
  <c r="AJ3957" i="20" s="1"/>
  <c r="AB3957" i="20"/>
  <c r="AL3957" i="20" s="1"/>
  <c r="X3959" i="20"/>
  <c r="Z3959" i="20"/>
  <c r="AJ3959" i="20" s="1"/>
  <c r="AB3959" i="20"/>
  <c r="AL3959" i="20" s="1"/>
  <c r="X3961" i="20"/>
  <c r="Z3961" i="20"/>
  <c r="AJ3961" i="20" s="1"/>
  <c r="AB3961" i="20"/>
  <c r="AL3961" i="20" s="1"/>
  <c r="X3963" i="20"/>
  <c r="Z3963" i="20"/>
  <c r="AJ3963" i="20" s="1"/>
  <c r="AB3963" i="20"/>
  <c r="AL3963" i="20" s="1"/>
  <c r="X3965" i="20"/>
  <c r="Z3965" i="20"/>
  <c r="AJ3965" i="20" s="1"/>
  <c r="AB3965" i="20"/>
  <c r="AL3965" i="20" s="1"/>
  <c r="X3967" i="20"/>
  <c r="Z3967" i="20"/>
  <c r="AJ3967" i="20" s="1"/>
  <c r="AB3967" i="20"/>
  <c r="AL3967" i="20" s="1"/>
  <c r="X3969" i="20"/>
  <c r="Z3969" i="20"/>
  <c r="AJ3969" i="20" s="1"/>
  <c r="AB3969" i="20"/>
  <c r="AL3969" i="20" s="1"/>
  <c r="X3971" i="20"/>
  <c r="Z3971" i="20"/>
  <c r="AJ3971" i="20" s="1"/>
  <c r="AB3971" i="20"/>
  <c r="AL3971" i="20" s="1"/>
  <c r="X3973" i="20"/>
  <c r="Z3973" i="20"/>
  <c r="AJ3973" i="20" s="1"/>
  <c r="AB3973" i="20"/>
  <c r="AL3973" i="20" s="1"/>
  <c r="X3975" i="20"/>
  <c r="Z3975" i="20"/>
  <c r="AJ3975" i="20" s="1"/>
  <c r="AB3975" i="20"/>
  <c r="AL3975" i="20" s="1"/>
  <c r="X3977" i="20"/>
  <c r="Z3977" i="20"/>
  <c r="AJ3977" i="20" s="1"/>
  <c r="AB3977" i="20"/>
  <c r="AL3977" i="20" s="1"/>
  <c r="AN3979" i="20"/>
  <c r="AH3979" i="20"/>
  <c r="AI3979" i="20"/>
  <c r="AC3980" i="20"/>
  <c r="AM3980" i="20" s="1"/>
  <c r="AA3980" i="20"/>
  <c r="AK3980" i="20" s="1"/>
  <c r="Y3980" i="20"/>
  <c r="AI3980" i="20" s="1"/>
  <c r="X3980" i="20"/>
  <c r="AB3980" i="20"/>
  <c r="AL3980" i="20" s="1"/>
  <c r="AN3983" i="20"/>
  <c r="AH3983" i="20"/>
  <c r="AI3983" i="20"/>
  <c r="AM3983" i="20"/>
  <c r="AC3984" i="20"/>
  <c r="AM3984" i="20" s="1"/>
  <c r="AA3984" i="20"/>
  <c r="AK3984" i="20" s="1"/>
  <c r="Y3984" i="20"/>
  <c r="AI3984" i="20" s="1"/>
  <c r="X3984" i="20"/>
  <c r="AB3984" i="20"/>
  <c r="AL3984" i="20" s="1"/>
  <c r="AN3987" i="20"/>
  <c r="AH3987" i="20"/>
  <c r="AI3987" i="20"/>
  <c r="AM3987" i="20"/>
  <c r="AC3988" i="20"/>
  <c r="AM3988" i="20" s="1"/>
  <c r="AA3988" i="20"/>
  <c r="AK3988" i="20" s="1"/>
  <c r="Y3988" i="20"/>
  <c r="AI3988" i="20" s="1"/>
  <c r="X3988" i="20"/>
  <c r="AB3988" i="20"/>
  <c r="AL3988" i="20" s="1"/>
  <c r="AN3991" i="20"/>
  <c r="AH3991" i="20"/>
  <c r="AI3991" i="20"/>
  <c r="AM3991" i="20"/>
  <c r="AC3992" i="20"/>
  <c r="AM3992" i="20" s="1"/>
  <c r="AA3992" i="20"/>
  <c r="AK3992" i="20" s="1"/>
  <c r="Y3992" i="20"/>
  <c r="AI3992" i="20" s="1"/>
  <c r="X3992" i="20"/>
  <c r="AB3992" i="20"/>
  <c r="AL3992" i="20" s="1"/>
  <c r="AC3995" i="20"/>
  <c r="AM3995" i="20" s="1"/>
  <c r="AA3995" i="20"/>
  <c r="AK3995" i="20" s="1"/>
  <c r="Y3995" i="20"/>
  <c r="AI3995" i="20" s="1"/>
  <c r="AD3995" i="20"/>
  <c r="AN3995" i="20" s="1"/>
  <c r="Z3995" i="20"/>
  <c r="AJ3995" i="20" s="1"/>
  <c r="X3995" i="20"/>
  <c r="AC3999" i="20"/>
  <c r="AM3999" i="20" s="1"/>
  <c r="AA3999" i="20"/>
  <c r="AK3999" i="20" s="1"/>
  <c r="Y3999" i="20"/>
  <c r="AI3999" i="20" s="1"/>
  <c r="AD3999" i="20"/>
  <c r="AN3999" i="20" s="1"/>
  <c r="Z3999" i="20"/>
  <c r="AJ3999" i="20" s="1"/>
  <c r="X3999" i="20"/>
  <c r="AC4003" i="20"/>
  <c r="AM4003" i="20" s="1"/>
  <c r="AA4003" i="20"/>
  <c r="AK4003" i="20" s="1"/>
  <c r="Y4003" i="20"/>
  <c r="AI4003" i="20" s="1"/>
  <c r="AD4003" i="20"/>
  <c r="AN4003" i="20" s="1"/>
  <c r="Z4003" i="20"/>
  <c r="AJ4003" i="20" s="1"/>
  <c r="X4003" i="20"/>
  <c r="X3979" i="20"/>
  <c r="Z3979" i="20"/>
  <c r="AJ3979" i="20" s="1"/>
  <c r="AB3979" i="20"/>
  <c r="AL3979" i="20" s="1"/>
  <c r="X3981" i="20"/>
  <c r="Z3981" i="20"/>
  <c r="AJ3981" i="20" s="1"/>
  <c r="AB3981" i="20"/>
  <c r="AL3981" i="20" s="1"/>
  <c r="X3983" i="20"/>
  <c r="Z3983" i="20"/>
  <c r="AJ3983" i="20" s="1"/>
  <c r="AB3983" i="20"/>
  <c r="AL3983" i="20" s="1"/>
  <c r="X3985" i="20"/>
  <c r="Z3985" i="20"/>
  <c r="AJ3985" i="20" s="1"/>
  <c r="AB3985" i="20"/>
  <c r="AL3985" i="20" s="1"/>
  <c r="X3987" i="20"/>
  <c r="Z3987" i="20"/>
  <c r="AJ3987" i="20" s="1"/>
  <c r="AB3987" i="20"/>
  <c r="AL3987" i="20" s="1"/>
  <c r="X3989" i="20"/>
  <c r="Z3989" i="20"/>
  <c r="AJ3989" i="20" s="1"/>
  <c r="AB3989" i="20"/>
  <c r="AL3989" i="20" s="1"/>
  <c r="X3991" i="20"/>
  <c r="Z3991" i="20"/>
  <c r="AJ3991" i="20" s="1"/>
  <c r="AB3991" i="20"/>
  <c r="AL3991" i="20" s="1"/>
  <c r="X3993" i="20"/>
  <c r="Z3993" i="20"/>
  <c r="AJ3993" i="20" s="1"/>
  <c r="AB3993" i="20"/>
  <c r="AL3993" i="20" s="1"/>
  <c r="AN3996" i="20"/>
  <c r="AH3996" i="20"/>
  <c r="AI3996" i="20"/>
  <c r="AC3997" i="20"/>
  <c r="AM3997" i="20" s="1"/>
  <c r="AA3997" i="20"/>
  <c r="AK3997" i="20" s="1"/>
  <c r="Y3997" i="20"/>
  <c r="AI3997" i="20" s="1"/>
  <c r="X3997" i="20"/>
  <c r="AB3997" i="20"/>
  <c r="AL3997" i="20" s="1"/>
  <c r="AN4000" i="20"/>
  <c r="AH4000" i="20"/>
  <c r="AI4000" i="20"/>
  <c r="AC4001" i="20"/>
  <c r="AM4001" i="20" s="1"/>
  <c r="AA4001" i="20"/>
  <c r="AK4001" i="20" s="1"/>
  <c r="Y4001" i="20"/>
  <c r="AI4001" i="20" s="1"/>
  <c r="X4001" i="20"/>
  <c r="AB4001" i="20"/>
  <c r="AL4001" i="20" s="1"/>
  <c r="AN4004" i="20"/>
  <c r="AH4004" i="20"/>
  <c r="AM4004" i="20"/>
  <c r="X3996" i="20"/>
  <c r="Z3996" i="20"/>
  <c r="AJ3996" i="20" s="1"/>
  <c r="AB3996" i="20"/>
  <c r="AL3996" i="20" s="1"/>
  <c r="X3998" i="20"/>
  <c r="Z3998" i="20"/>
  <c r="AJ3998" i="20" s="1"/>
  <c r="AB3998" i="20"/>
  <c r="AL3998" i="20" s="1"/>
  <c r="X4000" i="20"/>
  <c r="Z4000" i="20"/>
  <c r="AJ4000" i="20" s="1"/>
  <c r="AB4000" i="20"/>
  <c r="AL4000" i="20" s="1"/>
  <c r="X4002" i="20"/>
  <c r="Z4002" i="20"/>
  <c r="AJ4002" i="20" s="1"/>
  <c r="AB4002" i="20"/>
  <c r="AL4002" i="20" s="1"/>
  <c r="Z4004" i="20"/>
  <c r="AJ4004" i="20" s="1"/>
  <c r="AB4004" i="20"/>
  <c r="AL4004" i="20" s="1"/>
  <c r="AG3982" i="20" l="1"/>
  <c r="AG3654" i="20"/>
  <c r="AG3630" i="20"/>
  <c r="AF3630" i="20" s="1"/>
  <c r="AE3630" i="20" s="1"/>
  <c r="AG3646" i="20"/>
  <c r="AF3646" i="20" s="1"/>
  <c r="AE3646" i="20" s="1"/>
  <c r="AG3638" i="20"/>
  <c r="AG3024" i="20"/>
  <c r="AF3024" i="20" s="1"/>
  <c r="AE3024" i="20" s="1"/>
  <c r="AG3000" i="20"/>
  <c r="AG2944" i="20"/>
  <c r="AF2944" i="20" s="1"/>
  <c r="AE2944" i="20" s="1"/>
  <c r="AG3948" i="20"/>
  <c r="AG3862" i="20"/>
  <c r="AG3846" i="20"/>
  <c r="AF3846" i="20" s="1"/>
  <c r="AE3846" i="20" s="1"/>
  <c r="AG3830" i="20"/>
  <c r="AF3830" i="20" s="1"/>
  <c r="AE3830" i="20" s="1"/>
  <c r="AG3814" i="20"/>
  <c r="AG3120" i="20"/>
  <c r="AF3120" i="20" s="1"/>
  <c r="AE3120" i="20" s="1"/>
  <c r="AG3008" i="20"/>
  <c r="AF3008" i="20" s="1"/>
  <c r="AE3008" i="20" s="1"/>
  <c r="AG2896" i="20"/>
  <c r="AF2896" i="20" s="1"/>
  <c r="AE2896" i="20" s="1"/>
  <c r="AG2832" i="20"/>
  <c r="AG3192" i="20"/>
  <c r="AG3176" i="20"/>
  <c r="AF3176" i="20" s="1"/>
  <c r="AE3176" i="20" s="1"/>
  <c r="AG3064" i="20"/>
  <c r="AF3064" i="20" s="1"/>
  <c r="AE3064" i="20" s="1"/>
  <c r="AG3056" i="20"/>
  <c r="AG3048" i="20"/>
  <c r="AF3048" i="20" s="1"/>
  <c r="AE3048" i="20" s="1"/>
  <c r="AG2302" i="20"/>
  <c r="AF2302" i="20" s="1"/>
  <c r="AE2302" i="20" s="1"/>
  <c r="AG3842" i="20"/>
  <c r="AF3842" i="20" s="1"/>
  <c r="AE3842" i="20" s="1"/>
  <c r="AG3778" i="20"/>
  <c r="AG3762" i="20"/>
  <c r="AG3740" i="20"/>
  <c r="AF3740" i="20" s="1"/>
  <c r="AE3740" i="20" s="1"/>
  <c r="AG3652" i="20"/>
  <c r="AF3652" i="20" s="1"/>
  <c r="AE3652" i="20" s="1"/>
  <c r="AG3644" i="20"/>
  <c r="AG3608" i="20"/>
  <c r="AF3608" i="20" s="1"/>
  <c r="AE3608" i="20" s="1"/>
  <c r="AG3972" i="20"/>
  <c r="AG3790" i="20"/>
  <c r="AF3790" i="20" s="1"/>
  <c r="AE3790" i="20" s="1"/>
  <c r="AG3758" i="20"/>
  <c r="AG3327" i="20"/>
  <c r="AG3311" i="20"/>
  <c r="AF3311" i="20" s="1"/>
  <c r="AE3311" i="20" s="1"/>
  <c r="AG3295" i="20"/>
  <c r="AF3295" i="20" s="1"/>
  <c r="AE3295" i="20" s="1"/>
  <c r="AG3279" i="20"/>
  <c r="AG3263" i="20"/>
  <c r="AF3263" i="20" s="1"/>
  <c r="AE3263" i="20" s="1"/>
  <c r="AG3247" i="20"/>
  <c r="AG3231" i="20"/>
  <c r="AF3231" i="20" s="1"/>
  <c r="AE3231" i="20" s="1"/>
  <c r="AG3215" i="20"/>
  <c r="AG3200" i="20"/>
  <c r="AG3152" i="20"/>
  <c r="AF3152" i="20" s="1"/>
  <c r="AE3152" i="20" s="1"/>
  <c r="AG3136" i="20"/>
  <c r="AF3136" i="20" s="1"/>
  <c r="AE3136" i="20" s="1"/>
  <c r="AG3088" i="20"/>
  <c r="AG3072" i="20"/>
  <c r="AG2952" i="20"/>
  <c r="AF2952" i="20" s="1"/>
  <c r="AE2952" i="20" s="1"/>
  <c r="AG2378" i="20"/>
  <c r="AF2378" i="20" s="1"/>
  <c r="AE2378" i="20" s="1"/>
  <c r="AG3960" i="20"/>
  <c r="AG3858" i="20"/>
  <c r="AG3826" i="20"/>
  <c r="AF3826" i="20" s="1"/>
  <c r="AE3826" i="20" s="1"/>
  <c r="AG3680" i="20"/>
  <c r="AF3680" i="20" s="1"/>
  <c r="AE3680" i="20" s="1"/>
  <c r="AG3636" i="20"/>
  <c r="AG3952" i="20"/>
  <c r="AG3866" i="20"/>
  <c r="AG3850" i="20"/>
  <c r="AF3850" i="20" s="1"/>
  <c r="AE3850" i="20" s="1"/>
  <c r="AG3818" i="20"/>
  <c r="AG3802" i="20"/>
  <c r="AG3754" i="20"/>
  <c r="AF3754" i="20" s="1"/>
  <c r="AE3754" i="20" s="1"/>
  <c r="AG3672" i="20"/>
  <c r="AF3672" i="20" s="1"/>
  <c r="AE3672" i="20" s="1"/>
  <c r="AG3656" i="20"/>
  <c r="AG3648" i="20"/>
  <c r="AF3648" i="20" s="1"/>
  <c r="AE3648" i="20" s="1"/>
  <c r="AG3640" i="20"/>
  <c r="AF3640" i="20" s="1"/>
  <c r="AE3640" i="20" s="1"/>
  <c r="AG3632" i="20"/>
  <c r="AF3632" i="20" s="1"/>
  <c r="AE3632" i="20" s="1"/>
  <c r="AG3447" i="20"/>
  <c r="AG3403" i="20"/>
  <c r="AG3355" i="20"/>
  <c r="AF3355" i="20" s="1"/>
  <c r="AE3355" i="20" s="1"/>
  <c r="AG3339" i="20"/>
  <c r="AF3339" i="20" s="1"/>
  <c r="AE3339" i="20" s="1"/>
  <c r="AG3188" i="20"/>
  <c r="AG2992" i="20"/>
  <c r="AG2848" i="20"/>
  <c r="AF2848" i="20" s="1"/>
  <c r="AE2848" i="20" s="1"/>
  <c r="AG2784" i="20"/>
  <c r="AF2784" i="20" s="1"/>
  <c r="AE2784" i="20" s="1"/>
  <c r="AG2704" i="20"/>
  <c r="AG2650" i="20"/>
  <c r="AG2622" i="20"/>
  <c r="AG2602" i="20"/>
  <c r="AF2602" i="20" s="1"/>
  <c r="AE2602" i="20" s="1"/>
  <c r="AG2558" i="20"/>
  <c r="AG2546" i="20"/>
  <c r="AF2546" i="20" s="1"/>
  <c r="AE2546" i="20" s="1"/>
  <c r="AG2330" i="20"/>
  <c r="AF2330" i="20" s="1"/>
  <c r="AE2330" i="20" s="1"/>
  <c r="AG3878" i="20"/>
  <c r="AF3878" i="20" s="1"/>
  <c r="AE3878" i="20" s="1"/>
  <c r="AG3128" i="20"/>
  <c r="AG3032" i="20"/>
  <c r="AG2972" i="20"/>
  <c r="AF2972" i="20" s="1"/>
  <c r="AE2972" i="20" s="1"/>
  <c r="AG2968" i="20"/>
  <c r="AF2968" i="20" s="1"/>
  <c r="AE2968" i="20" s="1"/>
  <c r="AG2948" i="20"/>
  <c r="AG2720" i="20"/>
  <c r="AF2720" i="20" s="1"/>
  <c r="AE2720" i="20" s="1"/>
  <c r="AG3968" i="20"/>
  <c r="AF3968" i="20" s="1"/>
  <c r="AE3968" i="20" s="1"/>
  <c r="AG3956" i="20"/>
  <c r="AF3956" i="20" s="1"/>
  <c r="AE3956" i="20" s="1"/>
  <c r="AG3874" i="20"/>
  <c r="AG3774" i="20"/>
  <c r="AF3774" i="20" s="1"/>
  <c r="AE3774" i="20" s="1"/>
  <c r="AG3664" i="20"/>
  <c r="AF3664" i="20" s="1"/>
  <c r="AE3664" i="20" s="1"/>
  <c r="AG3080" i="20"/>
  <c r="AF3080" i="20" s="1"/>
  <c r="AE3080" i="20" s="1"/>
  <c r="AG3834" i="20"/>
  <c r="AG3806" i="20"/>
  <c r="AF3806" i="20" s="1"/>
  <c r="AE3806" i="20" s="1"/>
  <c r="AG3168" i="20"/>
  <c r="AF3168" i="20" s="1"/>
  <c r="AE3168" i="20" s="1"/>
  <c r="AG3144" i="20"/>
  <c r="AF3144" i="20" s="1"/>
  <c r="AE3144" i="20" s="1"/>
  <c r="AG3104" i="20"/>
  <c r="AG3016" i="20"/>
  <c r="AG2736" i="20"/>
  <c r="AF2736" i="20" s="1"/>
  <c r="AE2736" i="20" s="1"/>
  <c r="AG2258" i="20"/>
  <c r="AF2258" i="20" s="1"/>
  <c r="AE2258" i="20" s="1"/>
  <c r="AG3668" i="20"/>
  <c r="AG3602" i="20"/>
  <c r="AG3459" i="20"/>
  <c r="AF3459" i="20" s="1"/>
  <c r="AE3459" i="20" s="1"/>
  <c r="AG3415" i="20"/>
  <c r="AF3415" i="20" s="1"/>
  <c r="AE3415" i="20" s="1"/>
  <c r="AG2642" i="20"/>
  <c r="AG2630" i="20"/>
  <c r="AG2626" i="20"/>
  <c r="AF2626" i="20" s="1"/>
  <c r="AE2626" i="20" s="1"/>
  <c r="AG2550" i="20"/>
  <c r="AF2550" i="20" s="1"/>
  <c r="AE2550" i="20" s="1"/>
  <c r="AG2538" i="20"/>
  <c r="AG2514" i="20"/>
  <c r="AG2502" i="20"/>
  <c r="AF2502" i="20" s="1"/>
  <c r="AE2502" i="20" s="1"/>
  <c r="AG2470" i="20"/>
  <c r="AF2470" i="20" s="1"/>
  <c r="AE2470" i="20" s="1"/>
  <c r="AG2438" i="20"/>
  <c r="AG2426" i="20"/>
  <c r="AF2426" i="20" s="1"/>
  <c r="AE2426" i="20" s="1"/>
  <c r="AG2394" i="20"/>
  <c r="AF2394" i="20" s="1"/>
  <c r="AE2394" i="20" s="1"/>
  <c r="AG2362" i="20"/>
  <c r="AF2362" i="20" s="1"/>
  <c r="AE2362" i="20" s="1"/>
  <c r="AG2354" i="20"/>
  <c r="AG2334" i="20"/>
  <c r="AF2334" i="20" s="1"/>
  <c r="AE2334" i="20" s="1"/>
  <c r="AG2298" i="20"/>
  <c r="AF2298" i="20" s="1"/>
  <c r="AE2298" i="20" s="1"/>
  <c r="AG2282" i="20"/>
  <c r="AF2282" i="20" s="1"/>
  <c r="AE2282" i="20" s="1"/>
  <c r="AG2960" i="20"/>
  <c r="AG2880" i="20"/>
  <c r="AF2880" i="20" s="1"/>
  <c r="AE2880" i="20" s="1"/>
  <c r="AG2816" i="20"/>
  <c r="AF2816" i="20" s="1"/>
  <c r="AE2816" i="20" s="1"/>
  <c r="AG2768" i="20"/>
  <c r="AF2768" i="20" s="1"/>
  <c r="AE2768" i="20" s="1"/>
  <c r="AG2752" i="20"/>
  <c r="AG2662" i="20"/>
  <c r="AF2662" i="20" s="1"/>
  <c r="AE2662" i="20" s="1"/>
  <c r="AG2634" i="20"/>
  <c r="AF2634" i="20" s="1"/>
  <c r="AE2634" i="20" s="1"/>
  <c r="AG2606" i="20"/>
  <c r="AF2606" i="20" s="1"/>
  <c r="AE2606" i="20" s="1"/>
  <c r="AG2594" i="20"/>
  <c r="AG2578" i="20"/>
  <c r="AG2566" i="20"/>
  <c r="AF2566" i="20" s="1"/>
  <c r="AE2566" i="20" s="1"/>
  <c r="AG2554" i="20"/>
  <c r="AF2554" i="20" s="1"/>
  <c r="AE2554" i="20" s="1"/>
  <c r="AG2542" i="20"/>
  <c r="AG2518" i="20"/>
  <c r="AF2518" i="20" s="1"/>
  <c r="AE2518" i="20" s="1"/>
  <c r="AG2498" i="20"/>
  <c r="AF2498" i="20" s="1"/>
  <c r="AE2498" i="20" s="1"/>
  <c r="AG2490" i="20"/>
  <c r="AF2490" i="20" s="1"/>
  <c r="AE2490" i="20" s="1"/>
  <c r="AG2466" i="20"/>
  <c r="AG2458" i="20"/>
  <c r="AF2458" i="20" s="1"/>
  <c r="AE2458" i="20" s="1"/>
  <c r="AG2402" i="20"/>
  <c r="AF2402" i="20" s="1"/>
  <c r="AE2402" i="20" s="1"/>
  <c r="AG2398" i="20"/>
  <c r="AF2398" i="20" s="1"/>
  <c r="AE2398" i="20" s="1"/>
  <c r="AG2326" i="20"/>
  <c r="AG2310" i="20"/>
  <c r="AF2310" i="20" s="1"/>
  <c r="AE2310" i="20" s="1"/>
  <c r="AG2294" i="20"/>
  <c r="AF2294" i="20" s="1"/>
  <c r="AE2294" i="20" s="1"/>
  <c r="AG2290" i="20"/>
  <c r="AF2290" i="20" s="1"/>
  <c r="AE2290" i="20" s="1"/>
  <c r="AG2278" i="20"/>
  <c r="AG2270" i="20"/>
  <c r="AF2270" i="20" s="1"/>
  <c r="AE2270" i="20" s="1"/>
  <c r="AG2246" i="20"/>
  <c r="AF2246" i="20" s="1"/>
  <c r="AE2246" i="20" s="1"/>
  <c r="AG3870" i="20"/>
  <c r="AF3870" i="20" s="1"/>
  <c r="AE3870" i="20" s="1"/>
  <c r="AG3854" i="20"/>
  <c r="AG3810" i="20"/>
  <c r="AF3810" i="20" s="1"/>
  <c r="AE3810" i="20" s="1"/>
  <c r="AG3798" i="20"/>
  <c r="AF3798" i="20" s="1"/>
  <c r="AE3798" i="20" s="1"/>
  <c r="AG3786" i="20"/>
  <c r="AF3786" i="20" s="1"/>
  <c r="AE3786" i="20" s="1"/>
  <c r="AG3770" i="20"/>
  <c r="AG3750" i="20"/>
  <c r="AF3750" i="20" s="1"/>
  <c r="AE3750" i="20" s="1"/>
  <c r="AG3726" i="20"/>
  <c r="AF3726" i="20" s="1"/>
  <c r="AE3726" i="20" s="1"/>
  <c r="AG3710" i="20"/>
  <c r="AF3710" i="20" s="1"/>
  <c r="AE3710" i="20" s="1"/>
  <c r="AG3694" i="20"/>
  <c r="AG3184" i="20"/>
  <c r="AF3184" i="20" s="1"/>
  <c r="AE3184" i="20" s="1"/>
  <c r="AG3160" i="20"/>
  <c r="AF3160" i="20" s="1"/>
  <c r="AE3160" i="20" s="1"/>
  <c r="AG3112" i="20"/>
  <c r="AF3112" i="20" s="1"/>
  <c r="AE3112" i="20" s="1"/>
  <c r="AG3096" i="20"/>
  <c r="AG2984" i="20"/>
  <c r="AF2984" i="20" s="1"/>
  <c r="AE2984" i="20" s="1"/>
  <c r="AG2654" i="20"/>
  <c r="AF2654" i="20" s="1"/>
  <c r="AE2654" i="20" s="1"/>
  <c r="AG2618" i="20"/>
  <c r="AF2618" i="20" s="1"/>
  <c r="AE2618" i="20" s="1"/>
  <c r="AG2582" i="20"/>
  <c r="AG2526" i="20"/>
  <c r="AF2526" i="20" s="1"/>
  <c r="AE2526" i="20" s="1"/>
  <c r="AG2522" i="20"/>
  <c r="AF2522" i="20" s="1"/>
  <c r="AE2522" i="20" s="1"/>
  <c r="AG2510" i="20"/>
  <c r="AF2510" i="20" s="1"/>
  <c r="AE2510" i="20" s="1"/>
  <c r="AG2434" i="20"/>
  <c r="AG2390" i="20"/>
  <c r="AF2390" i="20" s="1"/>
  <c r="AE2390" i="20" s="1"/>
  <c r="AG2306" i="20"/>
  <c r="AF2306" i="20" s="1"/>
  <c r="AE2306" i="20" s="1"/>
  <c r="AG2286" i="20"/>
  <c r="AF2286" i="20" s="1"/>
  <c r="AE2286" i="20" s="1"/>
  <c r="AG2262" i="20"/>
  <c r="AG2242" i="20"/>
  <c r="AG3732" i="20"/>
  <c r="AF3732" i="20" s="1"/>
  <c r="AE3732" i="20" s="1"/>
  <c r="AG3728" i="20"/>
  <c r="AF3728" i="20" s="1"/>
  <c r="AE3728" i="20" s="1"/>
  <c r="AG3712" i="20"/>
  <c r="AG3696" i="20"/>
  <c r="AF3696" i="20" s="1"/>
  <c r="AE3696" i="20" s="1"/>
  <c r="AG2410" i="20"/>
  <c r="AF2410" i="20" s="1"/>
  <c r="AE2410" i="20" s="1"/>
  <c r="AG3614" i="20"/>
  <c r="AF3614" i="20" s="1"/>
  <c r="AE3614" i="20" s="1"/>
  <c r="AG3439" i="20"/>
  <c r="AG3391" i="20"/>
  <c r="AF3391" i="20" s="1"/>
  <c r="AE3391" i="20" s="1"/>
  <c r="AG3616" i="20"/>
  <c r="AF3616" i="20" s="1"/>
  <c r="AE3616" i="20" s="1"/>
  <c r="AG2988" i="20"/>
  <c r="AF2988" i="20" s="1"/>
  <c r="AE2988" i="20" s="1"/>
  <c r="AG2964" i="20"/>
  <c r="AG2928" i="20"/>
  <c r="AG2912" i="20"/>
  <c r="AF2912" i="20" s="1"/>
  <c r="AE2912" i="20" s="1"/>
  <c r="AG2864" i="20"/>
  <c r="AF2864" i="20" s="1"/>
  <c r="AE2864" i="20" s="1"/>
  <c r="AG2800" i="20"/>
  <c r="AG2688" i="20"/>
  <c r="AF2688" i="20" s="1"/>
  <c r="AE2688" i="20" s="1"/>
  <c r="AG2672" i="20"/>
  <c r="AF2672" i="20" s="1"/>
  <c r="AE2672" i="20" s="1"/>
  <c r="AG3888" i="20"/>
  <c r="AF3888" i="20" s="1"/>
  <c r="AE3888" i="20" s="1"/>
  <c r="AG3040" i="20"/>
  <c r="AG2976" i="20"/>
  <c r="AG2386" i="20"/>
  <c r="AF2386" i="20" s="1"/>
  <c r="AE2386" i="20" s="1"/>
  <c r="AG2370" i="20"/>
  <c r="AF2370" i="20" s="1"/>
  <c r="AE2370" i="20" s="1"/>
  <c r="AG2304" i="20"/>
  <c r="AG2900" i="20"/>
  <c r="AF2900" i="20" s="1"/>
  <c r="AE2900" i="20" s="1"/>
  <c r="AG2836" i="20"/>
  <c r="AF2836" i="20" s="1"/>
  <c r="AE2836" i="20" s="1"/>
  <c r="AG2676" i="20"/>
  <c r="AF2676" i="20" s="1"/>
  <c r="AE2676" i="20" s="1"/>
  <c r="AG3628" i="20"/>
  <c r="AG3746" i="20"/>
  <c r="AF3746" i="20" s="1"/>
  <c r="AE3746" i="20" s="1"/>
  <c r="AG3743" i="20"/>
  <c r="AF3743" i="20" s="1"/>
  <c r="AE3743" i="20" s="1"/>
  <c r="AG3604" i="20"/>
  <c r="AF3604" i="20" s="1"/>
  <c r="AE3604" i="20" s="1"/>
  <c r="AG2586" i="20"/>
  <c r="AG2562" i="20"/>
  <c r="AF2562" i="20" s="1"/>
  <c r="AE2562" i="20" s="1"/>
  <c r="AG2494" i="20"/>
  <c r="AF2494" i="20" s="1"/>
  <c r="AE2494" i="20" s="1"/>
  <c r="AG2478" i="20"/>
  <c r="AF2478" i="20" s="1"/>
  <c r="AE2478" i="20" s="1"/>
  <c r="AG2462" i="20"/>
  <c r="AG2374" i="20"/>
  <c r="AG2366" i="20"/>
  <c r="AF2366" i="20" s="1"/>
  <c r="AE2366" i="20" s="1"/>
  <c r="AG2338" i="20"/>
  <c r="AF2338" i="20" s="1"/>
  <c r="AE2338" i="20" s="1"/>
  <c r="AG2318" i="20"/>
  <c r="AF2318" i="20" s="1"/>
  <c r="AE2318" i="20" s="1"/>
  <c r="AG2250" i="20"/>
  <c r="AF2250" i="20" s="1"/>
  <c r="AE2250" i="20" s="1"/>
  <c r="AG3967" i="20"/>
  <c r="AF3967" i="20" s="1"/>
  <c r="AE3967" i="20" s="1"/>
  <c r="AG3964" i="20"/>
  <c r="AF3964" i="20" s="1"/>
  <c r="AE3964" i="20" s="1"/>
  <c r="AG3782" i="20"/>
  <c r="AF3782" i="20" s="1"/>
  <c r="AE3782" i="20" s="1"/>
  <c r="AG3766" i="20"/>
  <c r="AF3766" i="20" s="1"/>
  <c r="AE3766" i="20" s="1"/>
  <c r="AG3736" i="20"/>
  <c r="AF3736" i="20" s="1"/>
  <c r="AE3736" i="20" s="1"/>
  <c r="AG3676" i="20"/>
  <c r="AF3676" i="20" s="1"/>
  <c r="AE3676" i="20" s="1"/>
  <c r="AG3020" i="20"/>
  <c r="AF3020" i="20" s="1"/>
  <c r="AE3020" i="20" s="1"/>
  <c r="AG3004" i="20"/>
  <c r="AF3004" i="20" s="1"/>
  <c r="AE3004" i="20" s="1"/>
  <c r="AG2610" i="20"/>
  <c r="AF2610" i="20" s="1"/>
  <c r="AE2610" i="20" s="1"/>
  <c r="AG2534" i="20"/>
  <c r="AF2534" i="20" s="1"/>
  <c r="AE2534" i="20" s="1"/>
  <c r="AG2446" i="20"/>
  <c r="AF2446" i="20" s="1"/>
  <c r="AE2446" i="20" s="1"/>
  <c r="AG2422" i="20"/>
  <c r="AG2382" i="20"/>
  <c r="AF2382" i="20" s="1"/>
  <c r="AE2382" i="20" s="1"/>
  <c r="AG2358" i="20"/>
  <c r="AF2358" i="20" s="1"/>
  <c r="AE2358" i="20" s="1"/>
  <c r="AG2322" i="20"/>
  <c r="AG3999" i="20"/>
  <c r="AF3999" i="20" s="1"/>
  <c r="AE3999" i="20" s="1"/>
  <c r="AG3976" i="20"/>
  <c r="AF3976" i="20" s="1"/>
  <c r="AE3976" i="20" s="1"/>
  <c r="AG3962" i="20"/>
  <c r="AF3962" i="20" s="1"/>
  <c r="AE3962" i="20" s="1"/>
  <c r="AG3838" i="20"/>
  <c r="AG3822" i="20"/>
  <c r="AF3822" i="20" s="1"/>
  <c r="AE3822" i="20" s="1"/>
  <c r="AG3794" i="20"/>
  <c r="AF3794" i="20" s="1"/>
  <c r="AE3794" i="20" s="1"/>
  <c r="AG3660" i="20"/>
  <c r="AF3660" i="20" s="1"/>
  <c r="AE3660" i="20" s="1"/>
  <c r="AG2956" i="20"/>
  <c r="AF2956" i="20" s="1"/>
  <c r="AE2956" i="20" s="1"/>
  <c r="AG2638" i="20"/>
  <c r="AF2638" i="20" s="1"/>
  <c r="AE2638" i="20" s="1"/>
  <c r="AG2598" i="20"/>
  <c r="AF2598" i="20" s="1"/>
  <c r="AE2598" i="20" s="1"/>
  <c r="AG2574" i="20"/>
  <c r="AF2574" i="20" s="1"/>
  <c r="AE2574" i="20" s="1"/>
  <c r="AG2430" i="20"/>
  <c r="AF2430" i="20" s="1"/>
  <c r="AE2430" i="20" s="1"/>
  <c r="AG2414" i="20"/>
  <c r="AF2414" i="20" s="1"/>
  <c r="AE2414" i="20" s="1"/>
  <c r="AG2350" i="20"/>
  <c r="AF2350" i="20" s="1"/>
  <c r="AE2350" i="20" s="1"/>
  <c r="AG2342" i="20"/>
  <c r="AF2342" i="20" s="1"/>
  <c r="AE2342" i="20" s="1"/>
  <c r="AG3541" i="20"/>
  <c r="AF3541" i="20" s="1"/>
  <c r="AE3541" i="20" s="1"/>
  <c r="AG3569" i="20"/>
  <c r="AF3569" i="20" s="1"/>
  <c r="AE3569" i="20" s="1"/>
  <c r="AG3510" i="20"/>
  <c r="AF3510" i="20" s="1"/>
  <c r="AE3510" i="20" s="1"/>
  <c r="AG3478" i="20"/>
  <c r="AF3478" i="20" s="1"/>
  <c r="AE3478" i="20" s="1"/>
  <c r="AG2926" i="20"/>
  <c r="AF2926" i="20" s="1"/>
  <c r="AE2926" i="20" s="1"/>
  <c r="AG2862" i="20"/>
  <c r="AF2862" i="20" s="1"/>
  <c r="AE2862" i="20" s="1"/>
  <c r="AG2798" i="20"/>
  <c r="AF2798" i="20" s="1"/>
  <c r="AE2798" i="20" s="1"/>
  <c r="AG2766" i="20"/>
  <c r="AF2766" i="20" s="1"/>
  <c r="AE2766" i="20" s="1"/>
  <c r="AG3980" i="20"/>
  <c r="AF3980" i="20" s="1"/>
  <c r="AE3980" i="20" s="1"/>
  <c r="AG3879" i="20"/>
  <c r="AF3879" i="20" s="1"/>
  <c r="AE3879" i="20" s="1"/>
  <c r="AG3872" i="20"/>
  <c r="AF3872" i="20" s="1"/>
  <c r="AE3872" i="20" s="1"/>
  <c r="AG3816" i="20"/>
  <c r="AF3816" i="20" s="1"/>
  <c r="AE3816" i="20" s="1"/>
  <c r="AG3808" i="20"/>
  <c r="AF3808" i="20" s="1"/>
  <c r="AE3808" i="20" s="1"/>
  <c r="AG3461" i="20"/>
  <c r="AF3461" i="20" s="1"/>
  <c r="AE3461" i="20" s="1"/>
  <c r="AG3445" i="20"/>
  <c r="AF3445" i="20" s="1"/>
  <c r="AE3445" i="20" s="1"/>
  <c r="AG3433" i="20"/>
  <c r="AF3433" i="20" s="1"/>
  <c r="AG3397" i="20"/>
  <c r="AG3393" i="20"/>
  <c r="AF3393" i="20" s="1"/>
  <c r="AE3393" i="20" s="1"/>
  <c r="AG3377" i="20"/>
  <c r="AF3377" i="20" s="1"/>
  <c r="AE3377" i="20" s="1"/>
  <c r="AG3369" i="20"/>
  <c r="AF3369" i="20" s="1"/>
  <c r="AE3369" i="20" s="1"/>
  <c r="AG3896" i="20"/>
  <c r="AG2910" i="20"/>
  <c r="AF2910" i="20" s="1"/>
  <c r="AE2910" i="20" s="1"/>
  <c r="AG2846" i="20"/>
  <c r="AF2846" i="20" s="1"/>
  <c r="AE2846" i="20" s="1"/>
  <c r="AG2782" i="20"/>
  <c r="AF2782" i="20" s="1"/>
  <c r="AE2782" i="20" s="1"/>
  <c r="AG3543" i="20"/>
  <c r="AG2996" i="20"/>
  <c r="AF2996" i="20" s="1"/>
  <c r="AE2996" i="20" s="1"/>
  <c r="AG3904" i="20"/>
  <c r="AF3904" i="20" s="1"/>
  <c r="AE3904" i="20" s="1"/>
  <c r="AG3944" i="20"/>
  <c r="AF3944" i="20" s="1"/>
  <c r="AE3944" i="20" s="1"/>
  <c r="AG3936" i="20"/>
  <c r="AF3936" i="20" s="1"/>
  <c r="AE3936" i="20" s="1"/>
  <c r="AG3928" i="20"/>
  <c r="AF3928" i="20" s="1"/>
  <c r="AE3928" i="20" s="1"/>
  <c r="AG3920" i="20"/>
  <c r="AF3920" i="20" s="1"/>
  <c r="AE3920" i="20" s="1"/>
  <c r="AG3912" i="20"/>
  <c r="AF3912" i="20" s="1"/>
  <c r="AE3912" i="20" s="1"/>
  <c r="AG3204" i="20"/>
  <c r="AG3028" i="20"/>
  <c r="AF3028" i="20" s="1"/>
  <c r="AE3028" i="20" s="1"/>
  <c r="AG3156" i="20"/>
  <c r="AF3156" i="20" s="1"/>
  <c r="AE3156" i="20" s="1"/>
  <c r="AG3124" i="20"/>
  <c r="AF3124" i="20" s="1"/>
  <c r="AE3124" i="20" s="1"/>
  <c r="AG3092" i="20"/>
  <c r="AF3092" i="20" s="1"/>
  <c r="AE3092" i="20" s="1"/>
  <c r="AG3060" i="20"/>
  <c r="AF3060" i="20" s="1"/>
  <c r="AE3060" i="20" s="1"/>
  <c r="AG2916" i="20"/>
  <c r="AF2916" i="20" s="1"/>
  <c r="AE2916" i="20" s="1"/>
  <c r="AG2882" i="20"/>
  <c r="AF2882" i="20" s="1"/>
  <c r="AE2882" i="20" s="1"/>
  <c r="AG2852" i="20"/>
  <c r="AF2852" i="20" s="1"/>
  <c r="AE2852" i="20" s="1"/>
  <c r="AG2818" i="20"/>
  <c r="AF2818" i="20" s="1"/>
  <c r="AE2818" i="20" s="1"/>
  <c r="AG2788" i="20"/>
  <c r="AF2788" i="20" s="1"/>
  <c r="AE2788" i="20" s="1"/>
  <c r="AG2770" i="20"/>
  <c r="AF2770" i="20" s="1"/>
  <c r="AE2770" i="20" s="1"/>
  <c r="AG2756" i="20"/>
  <c r="AF2756" i="20" s="1"/>
  <c r="AE2756" i="20" s="1"/>
  <c r="AG2738" i="20"/>
  <c r="AF2738" i="20" s="1"/>
  <c r="AE2738" i="20" s="1"/>
  <c r="AG2724" i="20"/>
  <c r="AF2724" i="20" s="1"/>
  <c r="AE2724" i="20" s="1"/>
  <c r="AG2706" i="20"/>
  <c r="AF2706" i="20" s="1"/>
  <c r="AE2706" i="20" s="1"/>
  <c r="AG2692" i="20"/>
  <c r="AF2692" i="20" s="1"/>
  <c r="AE2692" i="20" s="1"/>
  <c r="AG3567" i="20"/>
  <c r="AF3567" i="20" s="1"/>
  <c r="AE3567" i="20" s="1"/>
  <c r="AG3563" i="20"/>
  <c r="AF3563" i="20" s="1"/>
  <c r="AE3563" i="20" s="1"/>
  <c r="AG3559" i="20"/>
  <c r="AF3559" i="20" s="1"/>
  <c r="AE3559" i="20" s="1"/>
  <c r="AG3555" i="20"/>
  <c r="AF3555" i="20" s="1"/>
  <c r="AE3555" i="20" s="1"/>
  <c r="AG3551" i="20"/>
  <c r="AF3551" i="20" s="1"/>
  <c r="AE3551" i="20" s="1"/>
  <c r="AG3547" i="20"/>
  <c r="AF3547" i="20" s="1"/>
  <c r="AE3547" i="20" s="1"/>
  <c r="AG3012" i="20"/>
  <c r="AF3012" i="20" s="1"/>
  <c r="AE3012" i="20" s="1"/>
  <c r="AG2980" i="20"/>
  <c r="AG2932" i="20"/>
  <c r="AF2932" i="20" s="1"/>
  <c r="AE2932" i="20" s="1"/>
  <c r="AG2868" i="20"/>
  <c r="AF2868" i="20" s="1"/>
  <c r="AE2868" i="20" s="1"/>
  <c r="AG2804" i="20"/>
  <c r="AF2804" i="20" s="1"/>
  <c r="AE2804" i="20" s="1"/>
  <c r="AG2674" i="20"/>
  <c r="AF2674" i="20" s="1"/>
  <c r="AE2674" i="20" s="1"/>
  <c r="AG3526" i="20"/>
  <c r="AF3526" i="20" s="1"/>
  <c r="AE3526" i="20" s="1"/>
  <c r="AG3494" i="20"/>
  <c r="AF3494" i="20" s="1"/>
  <c r="AE3494" i="20" s="1"/>
  <c r="AG3426" i="20"/>
  <c r="AF3426" i="20" s="1"/>
  <c r="AE3426" i="20" s="1"/>
  <c r="AG3172" i="20"/>
  <c r="AF3172" i="20" s="1"/>
  <c r="AE3172" i="20" s="1"/>
  <c r="AG3140" i="20"/>
  <c r="AF3140" i="20" s="1"/>
  <c r="AE3140" i="20" s="1"/>
  <c r="AG3108" i="20"/>
  <c r="AF3108" i="20" s="1"/>
  <c r="AE3108" i="20" s="1"/>
  <c r="AG3076" i="20"/>
  <c r="AF3076" i="20" s="1"/>
  <c r="AE3076" i="20" s="1"/>
  <c r="AG3044" i="20"/>
  <c r="AF3044" i="20" s="1"/>
  <c r="AE3044" i="20" s="1"/>
  <c r="AG2914" i="20"/>
  <c r="AG2884" i="20"/>
  <c r="AF2884" i="20" s="1"/>
  <c r="AE2884" i="20" s="1"/>
  <c r="AG2850" i="20"/>
  <c r="AF2850" i="20" s="1"/>
  <c r="AE2850" i="20" s="1"/>
  <c r="AG2820" i="20"/>
  <c r="AG2786" i="20"/>
  <c r="AF2786" i="20" s="1"/>
  <c r="AE2786" i="20" s="1"/>
  <c r="AG2772" i="20"/>
  <c r="AF2772" i="20" s="1"/>
  <c r="AE2772" i="20" s="1"/>
  <c r="AG2754" i="20"/>
  <c r="AF2754" i="20" s="1"/>
  <c r="AE2754" i="20" s="1"/>
  <c r="AG2740" i="20"/>
  <c r="AG2722" i="20"/>
  <c r="AF2722" i="20" s="1"/>
  <c r="AE2722" i="20" s="1"/>
  <c r="AG2708" i="20"/>
  <c r="AF2708" i="20" s="1"/>
  <c r="AE2708" i="20" s="1"/>
  <c r="AG2690" i="20"/>
  <c r="AF2690" i="20" s="1"/>
  <c r="AE2690" i="20" s="1"/>
  <c r="AG2614" i="20"/>
  <c r="AF2614" i="20" s="1"/>
  <c r="AE2614" i="20" s="1"/>
  <c r="AG2570" i="20"/>
  <c r="AF2570" i="20" s="1"/>
  <c r="AE2570" i="20" s="1"/>
  <c r="AG2530" i="20"/>
  <c r="AF2530" i="20" s="1"/>
  <c r="AE2530" i="20" s="1"/>
  <c r="AG2506" i="20"/>
  <c r="AF2506" i="20" s="1"/>
  <c r="AE2506" i="20" s="1"/>
  <c r="AG2474" i="20"/>
  <c r="AG2442" i="20"/>
  <c r="AF2442" i="20" s="1"/>
  <c r="AE2442" i="20" s="1"/>
  <c r="AG2406" i="20"/>
  <c r="AF2406" i="20" s="1"/>
  <c r="AE2406" i="20" s="1"/>
  <c r="AG2346" i="20"/>
  <c r="AF2346" i="20" s="1"/>
  <c r="AE2346" i="20" s="1"/>
  <c r="AG2266" i="20"/>
  <c r="AG2118" i="20"/>
  <c r="AF2118" i="20" s="1"/>
  <c r="AE2118" i="20" s="1"/>
  <c r="AG2022" i="20"/>
  <c r="AF2022" i="20" s="1"/>
  <c r="AE2022" i="20" s="1"/>
  <c r="AG2006" i="20"/>
  <c r="AF2006" i="20" s="1"/>
  <c r="AE2006" i="20" s="1"/>
  <c r="AG2658" i="20"/>
  <c r="AF2658" i="20" s="1"/>
  <c r="AE2658" i="20" s="1"/>
  <c r="AG2646" i="20"/>
  <c r="AF2646" i="20" s="1"/>
  <c r="AE2646" i="20" s="1"/>
  <c r="AG2590" i="20"/>
  <c r="AF2590" i="20" s="1"/>
  <c r="AE2590" i="20" s="1"/>
  <c r="AG2486" i="20"/>
  <c r="AF2486" i="20" s="1"/>
  <c r="AE2486" i="20" s="1"/>
  <c r="AG2454" i="20"/>
  <c r="AF2454" i="20" s="1"/>
  <c r="AE2454" i="20" s="1"/>
  <c r="AG2418" i="20"/>
  <c r="AF2418" i="20" s="1"/>
  <c r="AE2418" i="20" s="1"/>
  <c r="AG2314" i="20"/>
  <c r="AF2314" i="20" s="1"/>
  <c r="AE2314" i="20" s="1"/>
  <c r="AG2274" i="20"/>
  <c r="AF2274" i="20" s="1"/>
  <c r="AE2274" i="20" s="1"/>
  <c r="AG2106" i="20"/>
  <c r="AF2106" i="20" s="1"/>
  <c r="AE2106" i="20" s="1"/>
  <c r="AG2074" i="20"/>
  <c r="AF2074" i="20" s="1"/>
  <c r="AE2074" i="20" s="1"/>
  <c r="AG3516" i="20"/>
  <c r="AF3516" i="20" s="1"/>
  <c r="AE3516" i="20" s="1"/>
  <c r="AG3943" i="20"/>
  <c r="AF3943" i="20" s="1"/>
  <c r="AE3943" i="20" s="1"/>
  <c r="AG3927" i="20"/>
  <c r="AF3927" i="20" s="1"/>
  <c r="AE3927" i="20" s="1"/>
  <c r="AG3534" i="20"/>
  <c r="AF3534" i="20" s="1"/>
  <c r="AE3534" i="20" s="1"/>
  <c r="AG3524" i="20"/>
  <c r="AF3524" i="20" s="1"/>
  <c r="AE3524" i="20" s="1"/>
  <c r="AG3502" i="20"/>
  <c r="AF3502" i="20" s="1"/>
  <c r="AE3502" i="20" s="1"/>
  <c r="AG3492" i="20"/>
  <c r="AF3492" i="20" s="1"/>
  <c r="AE3492" i="20" s="1"/>
  <c r="AG3463" i="20"/>
  <c r="AF3463" i="20" s="1"/>
  <c r="AE3463" i="20" s="1"/>
  <c r="AG3438" i="20"/>
  <c r="AF3438" i="20" s="1"/>
  <c r="AE3438" i="20" s="1"/>
  <c r="AG3423" i="20"/>
  <c r="AF3423" i="20" s="1"/>
  <c r="AE3423" i="20" s="1"/>
  <c r="AG3411" i="20"/>
  <c r="AF3411" i="20" s="1"/>
  <c r="AE3411" i="20" s="1"/>
  <c r="AG3402" i="20"/>
  <c r="AF3402" i="20" s="1"/>
  <c r="AE3402" i="20" s="1"/>
  <c r="AG3323" i="20"/>
  <c r="AF3323" i="20" s="1"/>
  <c r="AE3323" i="20" s="1"/>
  <c r="AG3307" i="20"/>
  <c r="AF3307" i="20" s="1"/>
  <c r="AE3307" i="20" s="1"/>
  <c r="AG3291" i="20"/>
  <c r="AG3275" i="20"/>
  <c r="AF3275" i="20" s="1"/>
  <c r="AE3275" i="20" s="1"/>
  <c r="AG3484" i="20"/>
  <c r="AF3484" i="20" s="1"/>
  <c r="AE3484" i="20" s="1"/>
  <c r="AG3997" i="20"/>
  <c r="AF3997" i="20" s="1"/>
  <c r="AE3997" i="20" s="1"/>
  <c r="AG3744" i="20"/>
  <c r="AF3744" i="20" s="1"/>
  <c r="AE3744" i="20" s="1"/>
  <c r="AG3730" i="20"/>
  <c r="AF3730" i="20" s="1"/>
  <c r="AE3730" i="20" s="1"/>
  <c r="AG3714" i="20"/>
  <c r="AF3714" i="20" s="1"/>
  <c r="AE3714" i="20" s="1"/>
  <c r="AG3698" i="20"/>
  <c r="AF3698" i="20" s="1"/>
  <c r="AE3698" i="20" s="1"/>
  <c r="AG3626" i="20"/>
  <c r="AF3626" i="20" s="1"/>
  <c r="AE3626" i="20" s="1"/>
  <c r="AG4004" i="20"/>
  <c r="AF4004" i="20" s="1"/>
  <c r="AE4004" i="20" s="1"/>
  <c r="AG3996" i="20"/>
  <c r="AF3996" i="20" s="1"/>
  <c r="AE3996" i="20" s="1"/>
  <c r="AG3916" i="20"/>
  <c r="AF3916" i="20" s="1"/>
  <c r="AE3916" i="20" s="1"/>
  <c r="AG3908" i="20"/>
  <c r="AF3908" i="20" s="1"/>
  <c r="AE3908" i="20" s="1"/>
  <c r="AG3892" i="20"/>
  <c r="AF3892" i="20" s="1"/>
  <c r="AE3892" i="20" s="1"/>
  <c r="AG3884" i="20"/>
  <c r="AF3884" i="20" s="1"/>
  <c r="AE3884" i="20" s="1"/>
  <c r="AG3974" i="20"/>
  <c r="AF3974" i="20" s="1"/>
  <c r="AE3974" i="20" s="1"/>
  <c r="AG3958" i="20"/>
  <c r="AG3873" i="20"/>
  <c r="AF3873" i="20" s="1"/>
  <c r="AE3873" i="20" s="1"/>
  <c r="AG3865" i="20"/>
  <c r="AF3865" i="20" s="1"/>
  <c r="AE3865" i="20" s="1"/>
  <c r="AG3825" i="20"/>
  <c r="AF3825" i="20" s="1"/>
  <c r="AE3825" i="20" s="1"/>
  <c r="AG3817" i="20"/>
  <c r="AG3809" i="20"/>
  <c r="AF3809" i="20" s="1"/>
  <c r="AE3809" i="20" s="1"/>
  <c r="AG3801" i="20"/>
  <c r="AF3801" i="20" s="1"/>
  <c r="AE3801" i="20" s="1"/>
  <c r="AG3864" i="20"/>
  <c r="AF3864" i="20" s="1"/>
  <c r="AE3864" i="20" s="1"/>
  <c r="AG3856" i="20"/>
  <c r="AF3856" i="20" s="1"/>
  <c r="AE3856" i="20" s="1"/>
  <c r="AG3832" i="20"/>
  <c r="AF3832" i="20" s="1"/>
  <c r="AE3832" i="20" s="1"/>
  <c r="AG3824" i="20"/>
  <c r="AF3824" i="20" s="1"/>
  <c r="AE3824" i="20" s="1"/>
  <c r="AG3800" i="20"/>
  <c r="AF3800" i="20" s="1"/>
  <c r="AE3800" i="20" s="1"/>
  <c r="AG3792" i="20"/>
  <c r="AF3792" i="20" s="1"/>
  <c r="AE3792" i="20" s="1"/>
  <c r="AG3784" i="20"/>
  <c r="AF3784" i="20" s="1"/>
  <c r="AE3784" i="20" s="1"/>
  <c r="AG3776" i="20"/>
  <c r="AF3776" i="20" s="1"/>
  <c r="AE3776" i="20" s="1"/>
  <c r="AG3768" i="20"/>
  <c r="AF3768" i="20" s="1"/>
  <c r="AE3768" i="20" s="1"/>
  <c r="AG3760" i="20"/>
  <c r="AF3760" i="20" s="1"/>
  <c r="AE3760" i="20" s="1"/>
  <c r="AG3747" i="20"/>
  <c r="AF3747" i="20" s="1"/>
  <c r="AE3747" i="20" s="1"/>
  <c r="AG3731" i="20"/>
  <c r="AF3731" i="20" s="1"/>
  <c r="AE3731" i="20" s="1"/>
  <c r="AG3729" i="20"/>
  <c r="AF3729" i="20" s="1"/>
  <c r="AE3729" i="20" s="1"/>
  <c r="AG3718" i="20"/>
  <c r="AF3718" i="20" s="1"/>
  <c r="AE3718" i="20" s="1"/>
  <c r="AG3713" i="20"/>
  <c r="AF3713" i="20" s="1"/>
  <c r="AE3713" i="20" s="1"/>
  <c r="AG3702" i="20"/>
  <c r="AF3702" i="20" s="1"/>
  <c r="AE3702" i="20" s="1"/>
  <c r="AG3697" i="20"/>
  <c r="AF3697" i="20" s="1"/>
  <c r="AE3697" i="20" s="1"/>
  <c r="AG3686" i="20"/>
  <c r="AF3686" i="20" s="1"/>
  <c r="AE3686" i="20" s="1"/>
  <c r="AG3734" i="20"/>
  <c r="AF3734" i="20" s="1"/>
  <c r="AE3734" i="20" s="1"/>
  <c r="AG3720" i="20"/>
  <c r="AF3720" i="20" s="1"/>
  <c r="AE3720" i="20" s="1"/>
  <c r="AG3716" i="20"/>
  <c r="AF3716" i="20" s="1"/>
  <c r="AE3716" i="20" s="1"/>
  <c r="AG3704" i="20"/>
  <c r="AF3704" i="20" s="1"/>
  <c r="AE3704" i="20" s="1"/>
  <c r="AG3700" i="20"/>
  <c r="AF3700" i="20" s="1"/>
  <c r="AE3700" i="20" s="1"/>
  <c r="AG3688" i="20"/>
  <c r="AF3688" i="20" s="1"/>
  <c r="AE3688" i="20" s="1"/>
  <c r="AG3684" i="20"/>
  <c r="AF3684" i="20" s="1"/>
  <c r="AE3684" i="20" s="1"/>
  <c r="AG3623" i="20"/>
  <c r="AG3625" i="20"/>
  <c r="AF3625" i="20" s="1"/>
  <c r="AE3625" i="20" s="1"/>
  <c r="AG3617" i="20"/>
  <c r="AF3617" i="20" s="1"/>
  <c r="AE3617" i="20" s="1"/>
  <c r="AG3609" i="20"/>
  <c r="AF3609" i="20" s="1"/>
  <c r="AE3609" i="20" s="1"/>
  <c r="AG3542" i="20"/>
  <c r="AF3542" i="20" s="1"/>
  <c r="AE3542" i="20" s="1"/>
  <c r="AG3565" i="20"/>
  <c r="AF3565" i="20" s="1"/>
  <c r="AE3565" i="20" s="1"/>
  <c r="AG3561" i="20"/>
  <c r="AF3561" i="20" s="1"/>
  <c r="AE3561" i="20" s="1"/>
  <c r="AG3557" i="20"/>
  <c r="AF3557" i="20" s="1"/>
  <c r="AE3557" i="20" s="1"/>
  <c r="AG3553" i="20"/>
  <c r="AF3553" i="20" s="1"/>
  <c r="AE3553" i="20" s="1"/>
  <c r="AG3549" i="20"/>
  <c r="AF3549" i="20" s="1"/>
  <c r="AE3549" i="20" s="1"/>
  <c r="AG3545" i="20"/>
  <c r="AF3545" i="20" s="1"/>
  <c r="AE3545" i="20" s="1"/>
  <c r="AG3532" i="20"/>
  <c r="AF3532" i="20" s="1"/>
  <c r="AE3532" i="20" s="1"/>
  <c r="AG3500" i="20"/>
  <c r="AF3500" i="20" s="1"/>
  <c r="AE3500" i="20" s="1"/>
  <c r="AG3455" i="20"/>
  <c r="AF3455" i="20" s="1"/>
  <c r="AE3455" i="20" s="1"/>
  <c r="AG3443" i="20"/>
  <c r="AF3443" i="20" s="1"/>
  <c r="AE3443" i="20" s="1"/>
  <c r="AG3431" i="20"/>
  <c r="AF3431" i="20" s="1"/>
  <c r="AE3431" i="20" s="1"/>
  <c r="AG3419" i="20"/>
  <c r="AF3419" i="20" s="1"/>
  <c r="AE3419" i="20" s="1"/>
  <c r="AG3410" i="20"/>
  <c r="AF3410" i="20" s="1"/>
  <c r="AE3410" i="20" s="1"/>
  <c r="AG3399" i="20"/>
  <c r="AF3399" i="20" s="1"/>
  <c r="AE3399" i="20" s="1"/>
  <c r="AG3395" i="20"/>
  <c r="AF3395" i="20" s="1"/>
  <c r="AE3395" i="20" s="1"/>
  <c r="AG3387" i="20"/>
  <c r="AG3363" i="20"/>
  <c r="AF3363" i="20" s="1"/>
  <c r="AE3363" i="20" s="1"/>
  <c r="AG3347" i="20"/>
  <c r="AF3347" i="20" s="1"/>
  <c r="AE3347" i="20" s="1"/>
  <c r="AG3319" i="20"/>
  <c r="AF3319" i="20" s="1"/>
  <c r="AE3319" i="20" s="1"/>
  <c r="AG3303" i="20"/>
  <c r="AF3303" i="20" s="1"/>
  <c r="AE3303" i="20" s="1"/>
  <c r="AG3287" i="20"/>
  <c r="AF3287" i="20" s="1"/>
  <c r="AE3287" i="20" s="1"/>
  <c r="AG3271" i="20"/>
  <c r="AF3271" i="20" s="1"/>
  <c r="AE3271" i="20" s="1"/>
  <c r="AG3255" i="20"/>
  <c r="AF3255" i="20" s="1"/>
  <c r="AE3255" i="20" s="1"/>
  <c r="AG3239" i="20"/>
  <c r="AF3239" i="20" s="1"/>
  <c r="AE3239" i="20" s="1"/>
  <c r="AG3223" i="20"/>
  <c r="AF3223" i="20" s="1"/>
  <c r="AE3223" i="20" s="1"/>
  <c r="AG3207" i="20"/>
  <c r="AF3207" i="20" s="1"/>
  <c r="AE3207" i="20" s="1"/>
  <c r="AG3329" i="20"/>
  <c r="AF3329" i="20" s="1"/>
  <c r="AE3329" i="20" s="1"/>
  <c r="AG3321" i="20"/>
  <c r="AF3321" i="20" s="1"/>
  <c r="AE3321" i="20" s="1"/>
  <c r="AG3313" i="20"/>
  <c r="AF3313" i="20" s="1"/>
  <c r="AE3313" i="20" s="1"/>
  <c r="AG3305" i="20"/>
  <c r="AF3305" i="20" s="1"/>
  <c r="AE3305" i="20" s="1"/>
  <c r="AG3297" i="20"/>
  <c r="AF3297" i="20" s="1"/>
  <c r="AE3297" i="20" s="1"/>
  <c r="AG3289" i="20"/>
  <c r="AF3289" i="20" s="1"/>
  <c r="AE3289" i="20" s="1"/>
  <c r="AG3281" i="20"/>
  <c r="AG3273" i="20"/>
  <c r="AF3273" i="20" s="1"/>
  <c r="AE3273" i="20" s="1"/>
  <c r="AG3935" i="20"/>
  <c r="AF3935" i="20" s="1"/>
  <c r="AE3935" i="20" s="1"/>
  <c r="AG3919" i="20"/>
  <c r="AF3919" i="20" s="1"/>
  <c r="AE3919" i="20" s="1"/>
  <c r="AG4000" i="20"/>
  <c r="AF4000" i="20" s="1"/>
  <c r="AE4000" i="20" s="1"/>
  <c r="AG3983" i="20"/>
  <c r="AG3998" i="20"/>
  <c r="AF3998" i="20" s="1"/>
  <c r="AE3998" i="20" s="1"/>
  <c r="AG3940" i="20"/>
  <c r="AG3932" i="20"/>
  <c r="AF3932" i="20" s="1"/>
  <c r="AE3932" i="20" s="1"/>
  <c r="AG3924" i="20"/>
  <c r="AF3924" i="20" s="1"/>
  <c r="AE3924" i="20" s="1"/>
  <c r="AG3900" i="20"/>
  <c r="AF3900" i="20" s="1"/>
  <c r="AE3900" i="20" s="1"/>
  <c r="AG3992" i="20"/>
  <c r="AF3992" i="20" s="1"/>
  <c r="AE3992" i="20" s="1"/>
  <c r="AG3986" i="20"/>
  <c r="AF3986" i="20" s="1"/>
  <c r="AE3986" i="20" s="1"/>
  <c r="AG3963" i="20"/>
  <c r="AF3963" i="20" s="1"/>
  <c r="AE3963" i="20" s="1"/>
  <c r="AG3955" i="20"/>
  <c r="AF3955" i="20" s="1"/>
  <c r="AE3955" i="20" s="1"/>
  <c r="AG3947" i="20"/>
  <c r="AF3947" i="20" s="1"/>
  <c r="AE3947" i="20" s="1"/>
  <c r="AG3910" i="20"/>
  <c r="AF3910" i="20" s="1"/>
  <c r="AE3910" i="20" s="1"/>
  <c r="AG3906" i="20"/>
  <c r="AF3906" i="20" s="1"/>
  <c r="AE3906" i="20" s="1"/>
  <c r="AG3902" i="20"/>
  <c r="AF3902" i="20" s="1"/>
  <c r="AE3902" i="20" s="1"/>
  <c r="AG3898" i="20"/>
  <c r="AF3898" i="20" s="1"/>
  <c r="AE3898" i="20" s="1"/>
  <c r="AG3894" i="20"/>
  <c r="AF3894" i="20" s="1"/>
  <c r="AE3894" i="20" s="1"/>
  <c r="AG3890" i="20"/>
  <c r="AF3890" i="20" s="1"/>
  <c r="AE3890" i="20" s="1"/>
  <c r="AG3886" i="20"/>
  <c r="AF3886" i="20" s="1"/>
  <c r="AE3886" i="20" s="1"/>
  <c r="AG3793" i="20"/>
  <c r="AF3793" i="20" s="1"/>
  <c r="AE3793" i="20" s="1"/>
  <c r="AG3785" i="20"/>
  <c r="AF3785" i="20" s="1"/>
  <c r="AE3785" i="20" s="1"/>
  <c r="AG3777" i="20"/>
  <c r="AF3777" i="20" s="1"/>
  <c r="AE3777" i="20" s="1"/>
  <c r="AG3769" i="20"/>
  <c r="AF3769" i="20" s="1"/>
  <c r="AE3769" i="20" s="1"/>
  <c r="AG3761" i="20"/>
  <c r="AF3761" i="20" s="1"/>
  <c r="AE3761" i="20" s="1"/>
  <c r="AG3753" i="20"/>
  <c r="AF3753" i="20" s="1"/>
  <c r="AE3753" i="20" s="1"/>
  <c r="AG3745" i="20"/>
  <c r="AF3745" i="20" s="1"/>
  <c r="AE3745" i="20" s="1"/>
  <c r="AG3739" i="20"/>
  <c r="AF3739" i="20" s="1"/>
  <c r="AE3739" i="20" s="1"/>
  <c r="AG3722" i="20"/>
  <c r="AF3722" i="20" s="1"/>
  <c r="AE3722" i="20" s="1"/>
  <c r="AG3706" i="20"/>
  <c r="AF3706" i="20" s="1"/>
  <c r="AE3706" i="20" s="1"/>
  <c r="AG3690" i="20"/>
  <c r="AF3690" i="20" s="1"/>
  <c r="AE3690" i="20" s="1"/>
  <c r="AG3723" i="20"/>
  <c r="AF3723" i="20" s="1"/>
  <c r="AE3723" i="20" s="1"/>
  <c r="AG3715" i="20"/>
  <c r="AF3715" i="20" s="1"/>
  <c r="AE3715" i="20" s="1"/>
  <c r="AG3707" i="20"/>
  <c r="AF3707" i="20" s="1"/>
  <c r="AE3707" i="20" s="1"/>
  <c r="AG3699" i="20"/>
  <c r="AF3699" i="20" s="1"/>
  <c r="AE3699" i="20" s="1"/>
  <c r="AG3691" i="20"/>
  <c r="AF3691" i="20" s="1"/>
  <c r="AE3691" i="20" s="1"/>
  <c r="AG3683" i="20"/>
  <c r="AF3683" i="20" s="1"/>
  <c r="AE3683" i="20" s="1"/>
  <c r="AG3675" i="20"/>
  <c r="AF3675" i="20" s="1"/>
  <c r="AE3675" i="20" s="1"/>
  <c r="AG3667" i="20"/>
  <c r="AF3667" i="20" s="1"/>
  <c r="AE3667" i="20" s="1"/>
  <c r="AG3659" i="20"/>
  <c r="AF3659" i="20" s="1"/>
  <c r="AE3659" i="20" s="1"/>
  <c r="AG3651" i="20"/>
  <c r="AF3651" i="20" s="1"/>
  <c r="AE3651" i="20" s="1"/>
  <c r="AG3643" i="20"/>
  <c r="AF3643" i="20" s="1"/>
  <c r="AE3643" i="20" s="1"/>
  <c r="AG3635" i="20"/>
  <c r="AF3635" i="20" s="1"/>
  <c r="AE3635" i="20" s="1"/>
  <c r="AG3627" i="20"/>
  <c r="AF3627" i="20" s="1"/>
  <c r="AE3627" i="20" s="1"/>
  <c r="AG3603" i="20"/>
  <c r="AG3566" i="20"/>
  <c r="AF3566" i="20" s="1"/>
  <c r="AE3566" i="20" s="1"/>
  <c r="AG3558" i="20"/>
  <c r="AF3558" i="20" s="1"/>
  <c r="AE3558" i="20" s="1"/>
  <c r="AG3550" i="20"/>
  <c r="AF3550" i="20" s="1"/>
  <c r="AE3550" i="20" s="1"/>
  <c r="AG3568" i="20"/>
  <c r="AF3568" i="20" s="1"/>
  <c r="AE3568" i="20" s="1"/>
  <c r="AG3560" i="20"/>
  <c r="AF3560" i="20" s="1"/>
  <c r="AE3560" i="20" s="1"/>
  <c r="AG3552" i="20"/>
  <c r="AF3552" i="20" s="1"/>
  <c r="AE3552" i="20" s="1"/>
  <c r="AG3544" i="20"/>
  <c r="AF3544" i="20" s="1"/>
  <c r="AE3544" i="20" s="1"/>
  <c r="AG3540" i="20"/>
  <c r="AF3540" i="20" s="1"/>
  <c r="AE3540" i="20" s="1"/>
  <c r="AG3518" i="20"/>
  <c r="AF3518" i="20" s="1"/>
  <c r="AE3518" i="20" s="1"/>
  <c r="AG3508" i="20"/>
  <c r="AF3508" i="20" s="1"/>
  <c r="AE3508" i="20" s="1"/>
  <c r="AG3486" i="20"/>
  <c r="AF3486" i="20" s="1"/>
  <c r="AE3486" i="20" s="1"/>
  <c r="AG3476" i="20"/>
  <c r="AG3454" i="20"/>
  <c r="AF3454" i="20" s="1"/>
  <c r="AE3454" i="20" s="1"/>
  <c r="AG3449" i="20"/>
  <c r="AF3449" i="20" s="1"/>
  <c r="AE3449" i="20" s="1"/>
  <c r="AG3427" i="20"/>
  <c r="AF3427" i="20" s="1"/>
  <c r="AE3427" i="20" s="1"/>
  <c r="AG3418" i="20"/>
  <c r="AG3407" i="20"/>
  <c r="AF3407" i="20" s="1"/>
  <c r="AE3407" i="20" s="1"/>
  <c r="AG3386" i="20"/>
  <c r="AF3386" i="20" s="1"/>
  <c r="AE3386" i="20" s="1"/>
  <c r="AG3379" i="20"/>
  <c r="AF3379" i="20" s="1"/>
  <c r="AE3379" i="20" s="1"/>
  <c r="AG3331" i="20"/>
  <c r="AF3331" i="20" s="1"/>
  <c r="AE3331" i="20" s="1"/>
  <c r="AG3315" i="20"/>
  <c r="AF3315" i="20" s="1"/>
  <c r="AE3315" i="20" s="1"/>
  <c r="AG3299" i="20"/>
  <c r="AF3299" i="20" s="1"/>
  <c r="AE3299" i="20" s="1"/>
  <c r="AG3283" i="20"/>
  <c r="AF3283" i="20" s="1"/>
  <c r="AE3283" i="20" s="1"/>
  <c r="AG3190" i="20"/>
  <c r="AF3190" i="20" s="1"/>
  <c r="AE3190" i="20" s="1"/>
  <c r="AG3467" i="20"/>
  <c r="AF3467" i="20" s="1"/>
  <c r="AE3467" i="20" s="1"/>
  <c r="AG3451" i="20"/>
  <c r="AF3451" i="20" s="1"/>
  <c r="AE3451" i="20" s="1"/>
  <c r="AG3435" i="20"/>
  <c r="AF3435" i="20" s="1"/>
  <c r="AE3435" i="20" s="1"/>
  <c r="AG3383" i="20"/>
  <c r="AF3383" i="20" s="1"/>
  <c r="AE3383" i="20" s="1"/>
  <c r="AG3375" i="20"/>
  <c r="AF3375" i="20" s="1"/>
  <c r="AE3375" i="20" s="1"/>
  <c r="AG3367" i="20"/>
  <c r="AF3367" i="20" s="1"/>
  <c r="AE3367" i="20" s="1"/>
  <c r="AG3351" i="20"/>
  <c r="AF3351" i="20" s="1"/>
  <c r="AE3351" i="20" s="1"/>
  <c r="AG3335" i="20"/>
  <c r="AF3335" i="20" s="1"/>
  <c r="AE3335" i="20" s="1"/>
  <c r="AG3259" i="20"/>
  <c r="AF3259" i="20" s="1"/>
  <c r="AE3259" i="20" s="1"/>
  <c r="AG3243" i="20"/>
  <c r="AF3243" i="20" s="1"/>
  <c r="AE3243" i="20" s="1"/>
  <c r="AG3227" i="20"/>
  <c r="AF3227" i="20" s="1"/>
  <c r="AE3227" i="20" s="1"/>
  <c r="AG3211" i="20"/>
  <c r="AF3211" i="20" s="1"/>
  <c r="AE3211" i="20" s="1"/>
  <c r="AG2942" i="20"/>
  <c r="AG2930" i="20"/>
  <c r="AF2930" i="20" s="1"/>
  <c r="AE2930" i="20" s="1"/>
  <c r="AG2878" i="20"/>
  <c r="AF2878" i="20" s="1"/>
  <c r="AE2878" i="20" s="1"/>
  <c r="AG2866" i="20"/>
  <c r="AF2866" i="20" s="1"/>
  <c r="AE2866" i="20" s="1"/>
  <c r="AG2814" i="20"/>
  <c r="AF2814" i="20" s="1"/>
  <c r="AE2814" i="20" s="1"/>
  <c r="AG2802" i="20"/>
  <c r="AF2802" i="20" s="1"/>
  <c r="AE2802" i="20" s="1"/>
  <c r="AG3174" i="20"/>
  <c r="AF3174" i="20" s="1"/>
  <c r="AE3174" i="20" s="1"/>
  <c r="AG3158" i="20"/>
  <c r="AG3142" i="20"/>
  <c r="AF3142" i="20" s="1"/>
  <c r="AE3142" i="20" s="1"/>
  <c r="AG3126" i="20"/>
  <c r="AF3126" i="20" s="1"/>
  <c r="AE3126" i="20" s="1"/>
  <c r="AG3110" i="20"/>
  <c r="AF3110" i="20" s="1"/>
  <c r="AE3110" i="20" s="1"/>
  <c r="AG3094" i="20"/>
  <c r="AF3094" i="20" s="1"/>
  <c r="AE3094" i="20" s="1"/>
  <c r="AG3078" i="20"/>
  <c r="AF3078" i="20" s="1"/>
  <c r="AE3078" i="20" s="1"/>
  <c r="AG3062" i="20"/>
  <c r="AF3062" i="20" s="1"/>
  <c r="AE3062" i="20" s="1"/>
  <c r="AG3046" i="20"/>
  <c r="AF3046" i="20" s="1"/>
  <c r="AE3046" i="20" s="1"/>
  <c r="AG3030" i="20"/>
  <c r="AF3030" i="20" s="1"/>
  <c r="AE3030" i="20" s="1"/>
  <c r="AG3018" i="20"/>
  <c r="AF3018" i="20" s="1"/>
  <c r="AE3018" i="20" s="1"/>
  <c r="AG3002" i="20"/>
  <c r="AF3002" i="20" s="1"/>
  <c r="AE3002" i="20" s="1"/>
  <c r="AG2986" i="20"/>
  <c r="AF2986" i="20" s="1"/>
  <c r="AE2986" i="20" s="1"/>
  <c r="AG2970" i="20"/>
  <c r="AF2970" i="20" s="1"/>
  <c r="AE2970" i="20" s="1"/>
  <c r="AG2954" i="20"/>
  <c r="AF2954" i="20" s="1"/>
  <c r="AE2954" i="20" s="1"/>
  <c r="AG2894" i="20"/>
  <c r="AF2894" i="20" s="1"/>
  <c r="AE2894" i="20" s="1"/>
  <c r="AG2830" i="20"/>
  <c r="AF2830" i="20" s="1"/>
  <c r="AE2830" i="20" s="1"/>
  <c r="AG3201" i="20"/>
  <c r="AF3201" i="20" s="1"/>
  <c r="AE3201" i="20" s="1"/>
  <c r="AG3185" i="20"/>
  <c r="AF3185" i="20" s="1"/>
  <c r="AE3185" i="20" s="1"/>
  <c r="AG3169" i="20"/>
  <c r="AF3169" i="20" s="1"/>
  <c r="AE3169" i="20" s="1"/>
  <c r="AG3153" i="20"/>
  <c r="AF3153" i="20" s="1"/>
  <c r="AE3153" i="20" s="1"/>
  <c r="AG3137" i="20"/>
  <c r="AF3137" i="20" s="1"/>
  <c r="AE3137" i="20" s="1"/>
  <c r="AG3121" i="20"/>
  <c r="AF3121" i="20" s="1"/>
  <c r="AE3121" i="20" s="1"/>
  <c r="AG3105" i="20"/>
  <c r="AF3105" i="20" s="1"/>
  <c r="AE3105" i="20" s="1"/>
  <c r="AG3089" i="20"/>
  <c r="AF3089" i="20" s="1"/>
  <c r="AE3089" i="20" s="1"/>
  <c r="AG3073" i="20"/>
  <c r="AG3057" i="20"/>
  <c r="AF3057" i="20" s="1"/>
  <c r="AE3057" i="20" s="1"/>
  <c r="AG3041" i="20"/>
  <c r="AF3041" i="20" s="1"/>
  <c r="AE3041" i="20" s="1"/>
  <c r="AG3025" i="20"/>
  <c r="AF3025" i="20" s="1"/>
  <c r="AE3025" i="20" s="1"/>
  <c r="AG3009" i="20"/>
  <c r="AF3009" i="20" s="1"/>
  <c r="AE3009" i="20" s="1"/>
  <c r="AG2993" i="20"/>
  <c r="AF2993" i="20" s="1"/>
  <c r="AE2993" i="20" s="1"/>
  <c r="AG2977" i="20"/>
  <c r="AF2977" i="20" s="1"/>
  <c r="AE2977" i="20" s="1"/>
  <c r="AG2961" i="20"/>
  <c r="AF2961" i="20" s="1"/>
  <c r="AE2961" i="20" s="1"/>
  <c r="AG2945" i="20"/>
  <c r="AF2945" i="20" s="1"/>
  <c r="AE2945" i="20" s="1"/>
  <c r="AG2929" i="20"/>
  <c r="AF2929" i="20" s="1"/>
  <c r="AE2929" i="20" s="1"/>
  <c r="AG2913" i="20"/>
  <c r="AF2913" i="20" s="1"/>
  <c r="AE2913" i="20" s="1"/>
  <c r="AG2897" i="20"/>
  <c r="AF2897" i="20" s="1"/>
  <c r="AE2897" i="20" s="1"/>
  <c r="AG2881" i="20"/>
  <c r="AG2865" i="20"/>
  <c r="AF2865" i="20" s="1"/>
  <c r="AE2865" i="20" s="1"/>
  <c r="AG2849" i="20"/>
  <c r="AF2849" i="20" s="1"/>
  <c r="AE2849" i="20" s="1"/>
  <c r="AG2833" i="20"/>
  <c r="AF2833" i="20" s="1"/>
  <c r="AE2833" i="20" s="1"/>
  <c r="AG2817" i="20"/>
  <c r="AF2817" i="20" s="1"/>
  <c r="AE2817" i="20" s="1"/>
  <c r="AG2801" i="20"/>
  <c r="AF2801" i="20" s="1"/>
  <c r="AE2801" i="20" s="1"/>
  <c r="AG2785" i="20"/>
  <c r="AF2785" i="20" s="1"/>
  <c r="AE2785" i="20" s="1"/>
  <c r="AG3371" i="20"/>
  <c r="AF3371" i="20" s="1"/>
  <c r="AE3371" i="20" s="1"/>
  <c r="AG3362" i="20"/>
  <c r="AF3362" i="20" s="1"/>
  <c r="AE3362" i="20" s="1"/>
  <c r="AG3359" i="20"/>
  <c r="AF3359" i="20" s="1"/>
  <c r="AE3359" i="20" s="1"/>
  <c r="AG3346" i="20"/>
  <c r="AF3346" i="20" s="1"/>
  <c r="AE3346" i="20" s="1"/>
  <c r="AG3343" i="20"/>
  <c r="AF3343" i="20" s="1"/>
  <c r="AE3343" i="20" s="1"/>
  <c r="AG3326" i="20"/>
  <c r="AF3326" i="20" s="1"/>
  <c r="AE3326" i="20" s="1"/>
  <c r="AG3318" i="20"/>
  <c r="AF3318" i="20" s="1"/>
  <c r="AE3318" i="20" s="1"/>
  <c r="AG3310" i="20"/>
  <c r="AF3310" i="20" s="1"/>
  <c r="AE3310" i="20" s="1"/>
  <c r="AG3302" i="20"/>
  <c r="AF3302" i="20" s="1"/>
  <c r="AE3302" i="20" s="1"/>
  <c r="AG3294" i="20"/>
  <c r="AF3294" i="20" s="1"/>
  <c r="AG3286" i="20"/>
  <c r="AF3286" i="20" s="1"/>
  <c r="AE3286" i="20" s="1"/>
  <c r="AG3278" i="20"/>
  <c r="AF3278" i="20" s="1"/>
  <c r="AE3278" i="20" s="1"/>
  <c r="AG3270" i="20"/>
  <c r="AF3270" i="20" s="1"/>
  <c r="AE3270" i="20" s="1"/>
  <c r="AG3267" i="20"/>
  <c r="AF3267" i="20" s="1"/>
  <c r="AE3267" i="20" s="1"/>
  <c r="AG3254" i="20"/>
  <c r="AF3254" i="20" s="1"/>
  <c r="AE3254" i="20" s="1"/>
  <c r="AG3251" i="20"/>
  <c r="AF3251" i="20" s="1"/>
  <c r="AE3251" i="20" s="1"/>
  <c r="AG3238" i="20"/>
  <c r="AF3238" i="20" s="1"/>
  <c r="AE3238" i="20" s="1"/>
  <c r="AG3235" i="20"/>
  <c r="AF3235" i="20" s="1"/>
  <c r="AE3235" i="20" s="1"/>
  <c r="AG3222" i="20"/>
  <c r="AF3222" i="20" s="1"/>
  <c r="AE3222" i="20" s="1"/>
  <c r="AG3219" i="20"/>
  <c r="AF3219" i="20" s="1"/>
  <c r="AE3219" i="20" s="1"/>
  <c r="AG3464" i="20"/>
  <c r="AF3464" i="20" s="1"/>
  <c r="AE3464" i="20" s="1"/>
  <c r="AG3456" i="20"/>
  <c r="AG3448" i="20"/>
  <c r="AF3448" i="20" s="1"/>
  <c r="AE3448" i="20" s="1"/>
  <c r="AG3440" i="20"/>
  <c r="AF3440" i="20" s="1"/>
  <c r="AE3440" i="20" s="1"/>
  <c r="AG3432" i="20"/>
  <c r="AF3432" i="20" s="1"/>
  <c r="AE3432" i="20" s="1"/>
  <c r="AG3424" i="20"/>
  <c r="AF3424" i="20" s="1"/>
  <c r="AE3424" i="20" s="1"/>
  <c r="AG3416" i="20"/>
  <c r="AF3416" i="20" s="1"/>
  <c r="AE3416" i="20" s="1"/>
  <c r="AG3408" i="20"/>
  <c r="AF3408" i="20" s="1"/>
  <c r="AE3408" i="20" s="1"/>
  <c r="AG3400" i="20"/>
  <c r="AF3400" i="20" s="1"/>
  <c r="AE3400" i="20" s="1"/>
  <c r="AG3392" i="20"/>
  <c r="AF3392" i="20" s="1"/>
  <c r="AE3392" i="20" s="1"/>
  <c r="AG3384" i="20"/>
  <c r="AF3384" i="20" s="1"/>
  <c r="AE3384" i="20" s="1"/>
  <c r="AG3376" i="20"/>
  <c r="AF3376" i="20" s="1"/>
  <c r="AE3376" i="20" s="1"/>
  <c r="AG3368" i="20"/>
  <c r="AF3368" i="20" s="1"/>
  <c r="AE3368" i="20" s="1"/>
  <c r="AG3360" i="20"/>
  <c r="AG3352" i="20"/>
  <c r="AF3352" i="20" s="1"/>
  <c r="AE3352" i="20" s="1"/>
  <c r="AG3344" i="20"/>
  <c r="AF3344" i="20" s="1"/>
  <c r="AE3344" i="20" s="1"/>
  <c r="AG3336" i="20"/>
  <c r="AF3336" i="20" s="1"/>
  <c r="AE3336" i="20" s="1"/>
  <c r="AG3328" i="20"/>
  <c r="AF3328" i="20" s="1"/>
  <c r="AE3328" i="20" s="1"/>
  <c r="AG3320" i="20"/>
  <c r="AF3320" i="20" s="1"/>
  <c r="AE3320" i="20" s="1"/>
  <c r="AG3312" i="20"/>
  <c r="AF3312" i="20" s="1"/>
  <c r="AE3312" i="20" s="1"/>
  <c r="AG3304" i="20"/>
  <c r="AF3304" i="20" s="1"/>
  <c r="AE3304" i="20" s="1"/>
  <c r="AG3296" i="20"/>
  <c r="AF3296" i="20" s="1"/>
  <c r="AE3296" i="20" s="1"/>
  <c r="AG3288" i="20"/>
  <c r="AF3288" i="20" s="1"/>
  <c r="AE3288" i="20" s="1"/>
  <c r="AG3280" i="20"/>
  <c r="AF3280" i="20" s="1"/>
  <c r="AE3280" i="20" s="1"/>
  <c r="AG3272" i="20"/>
  <c r="AF3272" i="20" s="1"/>
  <c r="AE3272" i="20" s="1"/>
  <c r="AG3264" i="20"/>
  <c r="AG3256" i="20"/>
  <c r="AF3256" i="20" s="1"/>
  <c r="AE3256" i="20" s="1"/>
  <c r="AG3248" i="20"/>
  <c r="AF3248" i="20" s="1"/>
  <c r="AE3248" i="20" s="1"/>
  <c r="AG3240" i="20"/>
  <c r="AF3240" i="20" s="1"/>
  <c r="AE3240" i="20" s="1"/>
  <c r="AG3232" i="20"/>
  <c r="AF3232" i="20" s="1"/>
  <c r="AE3232" i="20" s="1"/>
  <c r="AG3224" i="20"/>
  <c r="AF3224" i="20" s="1"/>
  <c r="AE3224" i="20" s="1"/>
  <c r="AG3216" i="20"/>
  <c r="AF3216" i="20" s="1"/>
  <c r="AE3216" i="20" s="1"/>
  <c r="AG3208" i="20"/>
  <c r="AF3208" i="20" s="1"/>
  <c r="AE3208" i="20" s="1"/>
  <c r="AG3194" i="20"/>
  <c r="AF3194" i="20" s="1"/>
  <c r="AE3194" i="20" s="1"/>
  <c r="AG3178" i="20"/>
  <c r="AF3178" i="20" s="1"/>
  <c r="AE3178" i="20" s="1"/>
  <c r="AG3162" i="20"/>
  <c r="AF3162" i="20" s="1"/>
  <c r="AE3162" i="20" s="1"/>
  <c r="AG3146" i="20"/>
  <c r="AF3146" i="20" s="1"/>
  <c r="AE3146" i="20" s="1"/>
  <c r="AG3130" i="20"/>
  <c r="AF3130" i="20" s="1"/>
  <c r="AE3130" i="20" s="1"/>
  <c r="AG3114" i="20"/>
  <c r="AF3114" i="20" s="1"/>
  <c r="AE3114" i="20" s="1"/>
  <c r="AG3098" i="20"/>
  <c r="AF3098" i="20" s="1"/>
  <c r="AE3098" i="20" s="1"/>
  <c r="AG3082" i="20"/>
  <c r="AF3082" i="20" s="1"/>
  <c r="AE3082" i="20" s="1"/>
  <c r="AG3066" i="20"/>
  <c r="AG3050" i="20"/>
  <c r="AF3050" i="20" s="1"/>
  <c r="AE3050" i="20" s="1"/>
  <c r="AG3034" i="20"/>
  <c r="AF3034" i="20" s="1"/>
  <c r="AE3034" i="20" s="1"/>
  <c r="AG3022" i="20"/>
  <c r="AF3022" i="20" s="1"/>
  <c r="AE3022" i="20" s="1"/>
  <c r="AG3015" i="20"/>
  <c r="AG3006" i="20"/>
  <c r="AF3006" i="20" s="1"/>
  <c r="AE3006" i="20" s="1"/>
  <c r="AG2999" i="20"/>
  <c r="AF2999" i="20" s="1"/>
  <c r="AE2999" i="20" s="1"/>
  <c r="AG2990" i="20"/>
  <c r="AF2990" i="20" s="1"/>
  <c r="AE2990" i="20" s="1"/>
  <c r="AG2983" i="20"/>
  <c r="AF2983" i="20" s="1"/>
  <c r="AE2983" i="20" s="1"/>
  <c r="AG2974" i="20"/>
  <c r="AF2974" i="20" s="1"/>
  <c r="AE2974" i="20" s="1"/>
  <c r="AG2967" i="20"/>
  <c r="AF2967" i="20" s="1"/>
  <c r="AE2967" i="20" s="1"/>
  <c r="AG2958" i="20"/>
  <c r="AF2958" i="20" s="1"/>
  <c r="AE2958" i="20" s="1"/>
  <c r="AG2951" i="20"/>
  <c r="AF2951" i="20" s="1"/>
  <c r="AE2951" i="20" s="1"/>
  <c r="AG2946" i="20"/>
  <c r="AF2946" i="20" s="1"/>
  <c r="AE2946" i="20" s="1"/>
  <c r="AG2898" i="20"/>
  <c r="AF2898" i="20" s="1"/>
  <c r="AE2898" i="20" s="1"/>
  <c r="AG2834" i="20"/>
  <c r="AF2834" i="20" s="1"/>
  <c r="AE2834" i="20" s="1"/>
  <c r="AG2769" i="20"/>
  <c r="AF2769" i="20" s="1"/>
  <c r="AE2769" i="20" s="1"/>
  <c r="AG2753" i="20"/>
  <c r="AF2753" i="20" s="1"/>
  <c r="AE2753" i="20" s="1"/>
  <c r="AG2737" i="20"/>
  <c r="AF2737" i="20" s="1"/>
  <c r="AE2737" i="20" s="1"/>
  <c r="AG2721" i="20"/>
  <c r="AF2721" i="20" s="1"/>
  <c r="AE2721" i="20" s="1"/>
  <c r="AG2705" i="20"/>
  <c r="AF2705" i="20" s="1"/>
  <c r="AE2705" i="20" s="1"/>
  <c r="AG2689" i="20"/>
  <c r="AF2689" i="20" s="1"/>
  <c r="AE2689" i="20" s="1"/>
  <c r="AG2673" i="20"/>
  <c r="AF2673" i="20" s="1"/>
  <c r="AE2673" i="20" s="1"/>
  <c r="AG2661" i="20"/>
  <c r="AF2661" i="20" s="1"/>
  <c r="AE2661" i="20" s="1"/>
  <c r="AG2660" i="20"/>
  <c r="AF2660" i="20" s="1"/>
  <c r="AE2660" i="20" s="1"/>
  <c r="AG2653" i="20"/>
  <c r="AF2653" i="20" s="1"/>
  <c r="AE2653" i="20" s="1"/>
  <c r="AG2648" i="20"/>
  <c r="AF2648" i="20" s="1"/>
  <c r="AE2648" i="20" s="1"/>
  <c r="AG2640" i="20"/>
  <c r="AF2640" i="20" s="1"/>
  <c r="AE2640" i="20" s="1"/>
  <c r="AG2584" i="20"/>
  <c r="AF2584" i="20" s="1"/>
  <c r="AE2584" i="20" s="1"/>
  <c r="AG2565" i="20"/>
  <c r="AF2565" i="20" s="1"/>
  <c r="AE2565" i="20" s="1"/>
  <c r="AG2557" i="20"/>
  <c r="AF2557" i="20" s="1"/>
  <c r="AE2557" i="20" s="1"/>
  <c r="AG2549" i="20"/>
  <c r="AF2549" i="20" s="1"/>
  <c r="AE2549" i="20" s="1"/>
  <c r="AG2525" i="20"/>
  <c r="AF2525" i="20" s="1"/>
  <c r="AE2525" i="20" s="1"/>
  <c r="AG2517" i="20"/>
  <c r="AF2517" i="20" s="1"/>
  <c r="AE2517" i="20" s="1"/>
  <c r="AG2501" i="20"/>
  <c r="AF2501" i="20" s="1"/>
  <c r="AE2501" i="20" s="1"/>
  <c r="AG2500" i="20"/>
  <c r="AF2500" i="20" s="1"/>
  <c r="AE2500" i="20" s="1"/>
  <c r="AG2469" i="20"/>
  <c r="AF2469" i="20" s="1"/>
  <c r="AE2469" i="20" s="1"/>
  <c r="AG2468" i="20"/>
  <c r="AF2468" i="20" s="1"/>
  <c r="AE2468" i="20" s="1"/>
  <c r="AG2437" i="20"/>
  <c r="AF2437" i="20" s="1"/>
  <c r="AE2437" i="20" s="1"/>
  <c r="AG2436" i="20"/>
  <c r="AF2436" i="20" s="1"/>
  <c r="AE2436" i="20" s="1"/>
  <c r="AG2413" i="20"/>
  <c r="AF2413" i="20" s="1"/>
  <c r="AE2413" i="20" s="1"/>
  <c r="AG2389" i="20"/>
  <c r="AF2389" i="20" s="1"/>
  <c r="AE2389" i="20" s="1"/>
  <c r="AG2380" i="20"/>
  <c r="AF2380" i="20" s="1"/>
  <c r="AE2380" i="20" s="1"/>
  <c r="AG2373" i="20"/>
  <c r="AF2373" i="20" s="1"/>
  <c r="AE2373" i="20" s="1"/>
  <c r="AG2372" i="20"/>
  <c r="AF2372" i="20" s="1"/>
  <c r="AE2372" i="20" s="1"/>
  <c r="AG2357" i="20"/>
  <c r="AF2357" i="20" s="1"/>
  <c r="AE2357" i="20" s="1"/>
  <c r="AG2348" i="20"/>
  <c r="AF2348" i="20" s="1"/>
  <c r="AE2348" i="20" s="1"/>
  <c r="AG2341" i="20"/>
  <c r="AF2341" i="20" s="1"/>
  <c r="AE2341" i="20" s="1"/>
  <c r="AG2340" i="20"/>
  <c r="AF2340" i="20" s="1"/>
  <c r="AE2340" i="20" s="1"/>
  <c r="AG2317" i="20"/>
  <c r="AF2317" i="20" s="1"/>
  <c r="AE2317" i="20" s="1"/>
  <c r="AG2596" i="20"/>
  <c r="AG2272" i="20"/>
  <c r="AF2272" i="20" s="1"/>
  <c r="AE2272" i="20" s="1"/>
  <c r="AG2296" i="20"/>
  <c r="AF2296" i="20" s="1"/>
  <c r="AE2296" i="20" s="1"/>
  <c r="AG2750" i="20"/>
  <c r="AF2750" i="20" s="1"/>
  <c r="AE2750" i="20" s="1"/>
  <c r="AG2734" i="20"/>
  <c r="AF2734" i="20" s="1"/>
  <c r="AE2734" i="20" s="1"/>
  <c r="AG2718" i="20"/>
  <c r="AF2718" i="20" s="1"/>
  <c r="AE2718" i="20" s="1"/>
  <c r="AG2702" i="20"/>
  <c r="AF2702" i="20" s="1"/>
  <c r="AE2702" i="20" s="1"/>
  <c r="AG2686" i="20"/>
  <c r="AF2686" i="20" s="1"/>
  <c r="AE2686" i="20" s="1"/>
  <c r="AG2670" i="20"/>
  <c r="AF2670" i="20" s="1"/>
  <c r="AE2670" i="20" s="1"/>
  <c r="AG2652" i="20"/>
  <c r="AF2652" i="20" s="1"/>
  <c r="AE2652" i="20" s="1"/>
  <c r="AG2629" i="20"/>
  <c r="AF2629" i="20" s="1"/>
  <c r="AE2629" i="20" s="1"/>
  <c r="AG2621" i="20"/>
  <c r="AF2621" i="20" s="1"/>
  <c r="AE2621" i="20" s="1"/>
  <c r="AG2573" i="20"/>
  <c r="AF2573" i="20" s="1"/>
  <c r="AE2573" i="20" s="1"/>
  <c r="AG2533" i="20"/>
  <c r="AF2533" i="20" s="1"/>
  <c r="AE2533" i="20" s="1"/>
  <c r="AG2509" i="20"/>
  <c r="AF2509" i="20" s="1"/>
  <c r="AE2509" i="20" s="1"/>
  <c r="AG2376" i="20"/>
  <c r="AF2376" i="20" s="1"/>
  <c r="AE2376" i="20" s="1"/>
  <c r="AG2344" i="20"/>
  <c r="AF2344" i="20" s="1"/>
  <c r="AE2344" i="20" s="1"/>
  <c r="AG2277" i="20"/>
  <c r="AF2277" i="20" s="1"/>
  <c r="AE2277" i="20" s="1"/>
  <c r="AG2503" i="20"/>
  <c r="AF2503" i="20" s="1"/>
  <c r="AE2503" i="20" s="1"/>
  <c r="AG2492" i="20"/>
  <c r="AF2492" i="20" s="1"/>
  <c r="AE2492" i="20" s="1"/>
  <c r="AG2487" i="20"/>
  <c r="AF2487" i="20" s="1"/>
  <c r="AE2487" i="20" s="1"/>
  <c r="AG2471" i="20"/>
  <c r="AF2471" i="20" s="1"/>
  <c r="AE2471" i="20" s="1"/>
  <c r="AG2460" i="20"/>
  <c r="AF2460" i="20" s="1"/>
  <c r="AE2460" i="20" s="1"/>
  <c r="AG2455" i="20"/>
  <c r="AF2455" i="20" s="1"/>
  <c r="AE2455" i="20" s="1"/>
  <c r="AG2444" i="20"/>
  <c r="AF2444" i="20" s="1"/>
  <c r="AE2444" i="20" s="1"/>
  <c r="AG2428" i="20"/>
  <c r="AF2428" i="20" s="1"/>
  <c r="AE2428" i="20" s="1"/>
  <c r="AG3621" i="20"/>
  <c r="AF3621" i="20" s="1"/>
  <c r="AE3621" i="20" s="1"/>
  <c r="AG3605" i="20"/>
  <c r="AF3605" i="20" s="1"/>
  <c r="AE3605" i="20" s="1"/>
  <c r="AG3460" i="20"/>
  <c r="AF3460" i="20" s="1"/>
  <c r="AE3460" i="20" s="1"/>
  <c r="AG3436" i="20"/>
  <c r="AF3436" i="20" s="1"/>
  <c r="AE3436" i="20" s="1"/>
  <c r="AG3412" i="20"/>
  <c r="AF3412" i="20" s="1"/>
  <c r="AE3412" i="20" s="1"/>
  <c r="AG3372" i="20"/>
  <c r="AF3372" i="20" s="1"/>
  <c r="AE3372" i="20" s="1"/>
  <c r="AG3356" i="20"/>
  <c r="AF3356" i="20" s="1"/>
  <c r="AE3356" i="20" s="1"/>
  <c r="AG3332" i="20"/>
  <c r="AF3332" i="20" s="1"/>
  <c r="AE3332" i="20" s="1"/>
  <c r="AG3308" i="20"/>
  <c r="AF3308" i="20" s="1"/>
  <c r="AE3308" i="20" s="1"/>
  <c r="AG3268" i="20"/>
  <c r="AF3268" i="20" s="1"/>
  <c r="AE3268" i="20" s="1"/>
  <c r="AG3236" i="20"/>
  <c r="AF3236" i="20" s="1"/>
  <c r="AE3236" i="20" s="1"/>
  <c r="AG3187" i="20"/>
  <c r="AF3187" i="20" s="1"/>
  <c r="AE3187" i="20" s="1"/>
  <c r="AG3091" i="20"/>
  <c r="AF3091" i="20" s="1"/>
  <c r="AE3091" i="20" s="1"/>
  <c r="AG2907" i="20"/>
  <c r="AF2907" i="20" s="1"/>
  <c r="AE2907" i="20" s="1"/>
  <c r="AG2859" i="20"/>
  <c r="AF2859" i="20" s="1"/>
  <c r="AE2859" i="20" s="1"/>
  <c r="AG2843" i="20"/>
  <c r="AF2843" i="20" s="1"/>
  <c r="AE2843" i="20" s="1"/>
  <c r="AG2827" i="20"/>
  <c r="AG2811" i="20"/>
  <c r="AF2811" i="20" s="1"/>
  <c r="AE2811" i="20" s="1"/>
  <c r="AG2747" i="20"/>
  <c r="AF2747" i="20" s="1"/>
  <c r="AE2747" i="20" s="1"/>
  <c r="AG2731" i="20"/>
  <c r="AF2731" i="20" s="1"/>
  <c r="AE2731" i="20" s="1"/>
  <c r="AG2667" i="20"/>
  <c r="AF2667" i="20" s="1"/>
  <c r="AE2667" i="20" s="1"/>
  <c r="AG2505" i="20"/>
  <c r="AF2505" i="20" s="1"/>
  <c r="AE2505" i="20" s="1"/>
  <c r="AG2401" i="20"/>
  <c r="AF2401" i="20" s="1"/>
  <c r="AE2401" i="20" s="1"/>
  <c r="AG2241" i="20"/>
  <c r="AF2241" i="20" s="1"/>
  <c r="AE2241" i="20" s="1"/>
  <c r="AG3891" i="20"/>
  <c r="AG3922" i="20"/>
  <c r="AF3922" i="20" s="1"/>
  <c r="AE3922" i="20" s="1"/>
  <c r="AG3877" i="20"/>
  <c r="AF3877" i="20" s="1"/>
  <c r="AE3877" i="20" s="1"/>
  <c r="AG3861" i="20"/>
  <c r="AF3861" i="20" s="1"/>
  <c r="AE3861" i="20" s="1"/>
  <c r="AG3717" i="20"/>
  <c r="AF3717" i="20" s="1"/>
  <c r="AE3717" i="20" s="1"/>
  <c r="AG3701" i="20"/>
  <c r="AF3701" i="20" s="1"/>
  <c r="AE3701" i="20" s="1"/>
  <c r="AG3685" i="20"/>
  <c r="AF3685" i="20" s="1"/>
  <c r="AE3685" i="20" s="1"/>
  <c r="AG3727" i="20"/>
  <c r="AF3727" i="20" s="1"/>
  <c r="AE3727" i="20" s="1"/>
  <c r="AG3719" i="20"/>
  <c r="AF3719" i="20" s="1"/>
  <c r="AE3719" i="20" s="1"/>
  <c r="AG3711" i="20"/>
  <c r="AF3711" i="20" s="1"/>
  <c r="AE3711" i="20" s="1"/>
  <c r="AG3703" i="20"/>
  <c r="AF3703" i="20" s="1"/>
  <c r="AE3703" i="20" s="1"/>
  <c r="AG3695" i="20"/>
  <c r="AF3695" i="20" s="1"/>
  <c r="AE3695" i="20" s="1"/>
  <c r="AG3687" i="20"/>
  <c r="AF3687" i="20" s="1"/>
  <c r="AE3687" i="20" s="1"/>
  <c r="AG3682" i="20"/>
  <c r="AF3682" i="20" s="1"/>
  <c r="AE3682" i="20" s="1"/>
  <c r="AG3674" i="20"/>
  <c r="AF3674" i="20" s="1"/>
  <c r="AE3674" i="20" s="1"/>
  <c r="AG3666" i="20"/>
  <c r="AF3666" i="20" s="1"/>
  <c r="AE3666" i="20" s="1"/>
  <c r="AG3658" i="20"/>
  <c r="AF3658" i="20" s="1"/>
  <c r="AE3658" i="20" s="1"/>
  <c r="AG3650" i="20"/>
  <c r="AF3650" i="20" s="1"/>
  <c r="AE3650" i="20" s="1"/>
  <c r="AG3642" i="20"/>
  <c r="AF3642" i="20" s="1"/>
  <c r="AE3642" i="20" s="1"/>
  <c r="AG3634" i="20"/>
  <c r="AF3634" i="20" s="1"/>
  <c r="AE3634" i="20" s="1"/>
  <c r="AG3742" i="20"/>
  <c r="AF3742" i="20" s="1"/>
  <c r="AE3742" i="20" s="1"/>
  <c r="AG3708" i="20"/>
  <c r="AF3708" i="20" s="1"/>
  <c r="AE3708" i="20" s="1"/>
  <c r="AG3692" i="20"/>
  <c r="AF3692" i="20" s="1"/>
  <c r="AE3692" i="20" s="1"/>
  <c r="AG3468" i="20"/>
  <c r="AF3468" i="20" s="1"/>
  <c r="AE3468" i="20" s="1"/>
  <c r="AG3452" i="20"/>
  <c r="AF3452" i="20" s="1"/>
  <c r="AE3452" i="20" s="1"/>
  <c r="AG3444" i="20"/>
  <c r="AF3444" i="20" s="1"/>
  <c r="AE3444" i="20" s="1"/>
  <c r="AG3428" i="20"/>
  <c r="AF3428" i="20" s="1"/>
  <c r="AE3428" i="20" s="1"/>
  <c r="AG3420" i="20"/>
  <c r="AF3420" i="20" s="1"/>
  <c r="AE3420" i="20" s="1"/>
  <c r="AG3404" i="20"/>
  <c r="AF3404" i="20" s="1"/>
  <c r="AE3404" i="20" s="1"/>
  <c r="AG3396" i="20"/>
  <c r="AF3396" i="20" s="1"/>
  <c r="AE3396" i="20" s="1"/>
  <c r="AG3388" i="20"/>
  <c r="AF3388" i="20" s="1"/>
  <c r="AE3388" i="20" s="1"/>
  <c r="AG3380" i="20"/>
  <c r="AF3380" i="20" s="1"/>
  <c r="AE3380" i="20" s="1"/>
  <c r="AG3364" i="20"/>
  <c r="AG3348" i="20"/>
  <c r="AF3348" i="20" s="1"/>
  <c r="AE3348" i="20" s="1"/>
  <c r="AG3324" i="20"/>
  <c r="AF3324" i="20" s="1"/>
  <c r="AE3324" i="20" s="1"/>
  <c r="AG3316" i="20"/>
  <c r="AF3316" i="20" s="1"/>
  <c r="AE3316" i="20" s="1"/>
  <c r="AG3300" i="20"/>
  <c r="AF3300" i="20" s="1"/>
  <c r="AE3300" i="20" s="1"/>
  <c r="AG3220" i="20"/>
  <c r="AF3220" i="20" s="1"/>
  <c r="AE3220" i="20" s="1"/>
  <c r="AG3203" i="20"/>
  <c r="AF3203" i="20" s="1"/>
  <c r="AE3203" i="20" s="1"/>
  <c r="AG3155" i="20"/>
  <c r="AF3155" i="20" s="1"/>
  <c r="AE3155" i="20" s="1"/>
  <c r="AG3139" i="20"/>
  <c r="AF3139" i="20" s="1"/>
  <c r="AE3139" i="20" s="1"/>
  <c r="AG3107" i="20"/>
  <c r="AF3107" i="20" s="1"/>
  <c r="AE3107" i="20" s="1"/>
  <c r="AG3059" i="20"/>
  <c r="AF3059" i="20" s="1"/>
  <c r="AE3059" i="20" s="1"/>
  <c r="AG3043" i="20"/>
  <c r="AF3043" i="20" s="1"/>
  <c r="AE3043" i="20" s="1"/>
  <c r="AG2939" i="20"/>
  <c r="AG2891" i="20"/>
  <c r="AF2891" i="20" s="1"/>
  <c r="AE2891" i="20" s="1"/>
  <c r="AG2795" i="20"/>
  <c r="AF2795" i="20" s="1"/>
  <c r="AE2795" i="20" s="1"/>
  <c r="AG2779" i="20"/>
  <c r="AF2779" i="20" s="1"/>
  <c r="AE2779" i="20" s="1"/>
  <c r="AG2763" i="20"/>
  <c r="AF2763" i="20" s="1"/>
  <c r="AE2763" i="20" s="1"/>
  <c r="AG2715" i="20"/>
  <c r="AF2715" i="20" s="1"/>
  <c r="AE2715" i="20" s="1"/>
  <c r="AG2683" i="20"/>
  <c r="AF2683" i="20" s="1"/>
  <c r="AE2683" i="20" s="1"/>
  <c r="AG2641" i="20"/>
  <c r="AF2641" i="20" s="1"/>
  <c r="AE2641" i="20" s="1"/>
  <c r="AG2537" i="20"/>
  <c r="AF2537" i="20" s="1"/>
  <c r="AE2537" i="20" s="1"/>
  <c r="AG2473" i="20"/>
  <c r="AF2473" i="20" s="1"/>
  <c r="AE2473" i="20" s="1"/>
  <c r="AG2441" i="20"/>
  <c r="AF2441" i="20" s="1"/>
  <c r="AE2441" i="20" s="1"/>
  <c r="AG2417" i="20"/>
  <c r="AF2417" i="20" s="1"/>
  <c r="AE2417" i="20" s="1"/>
  <c r="AG2329" i="20"/>
  <c r="AG2508" i="20"/>
  <c r="AF2508" i="20" s="1"/>
  <c r="AE2508" i="20" s="1"/>
  <c r="AG2476" i="20"/>
  <c r="AF2476" i="20" s="1"/>
  <c r="AE2476" i="20" s="1"/>
  <c r="AG3993" i="20"/>
  <c r="AF3993" i="20" s="1"/>
  <c r="AE3993" i="20" s="1"/>
  <c r="AG3931" i="20"/>
  <c r="AF3931" i="20" s="1"/>
  <c r="AE3931" i="20" s="1"/>
  <c r="AG3915" i="20"/>
  <c r="AF3915" i="20" s="1"/>
  <c r="AE3915" i="20" s="1"/>
  <c r="AG3907" i="20"/>
  <c r="AF3907" i="20" s="1"/>
  <c r="AE3907" i="20" s="1"/>
  <c r="AG3938" i="20"/>
  <c r="AF3938" i="20" s="1"/>
  <c r="AE3938" i="20" s="1"/>
  <c r="AG3930" i="20"/>
  <c r="AG3914" i="20"/>
  <c r="AF3914" i="20" s="1"/>
  <c r="AE3914" i="20" s="1"/>
  <c r="AG3821" i="20"/>
  <c r="AF3821" i="20" s="1"/>
  <c r="AE3821" i="20" s="1"/>
  <c r="AG4003" i="20"/>
  <c r="AF4003" i="20" s="1"/>
  <c r="AE4003" i="20" s="1"/>
  <c r="AG3995" i="20"/>
  <c r="AF3995" i="20" s="1"/>
  <c r="AE3995" i="20" s="1"/>
  <c r="AG3991" i="20"/>
  <c r="AF3991" i="20" s="1"/>
  <c r="AE3991" i="20" s="1"/>
  <c r="AG3988" i="20"/>
  <c r="AF3988" i="20" s="1"/>
  <c r="AE3988" i="20" s="1"/>
  <c r="AG3975" i="20"/>
  <c r="AF3975" i="20" s="1"/>
  <c r="AE3975" i="20" s="1"/>
  <c r="AG3966" i="20"/>
  <c r="AG3950" i="20"/>
  <c r="AF3950" i="20" s="1"/>
  <c r="AE3950" i="20" s="1"/>
  <c r="AG3945" i="20"/>
  <c r="AF3945" i="20" s="1"/>
  <c r="AE3945" i="20" s="1"/>
  <c r="AG3941" i="20"/>
  <c r="AF3941" i="20" s="1"/>
  <c r="AE3941" i="20" s="1"/>
  <c r="AG3937" i="20"/>
  <c r="AF3937" i="20" s="1"/>
  <c r="AE3937" i="20" s="1"/>
  <c r="AG3933" i="20"/>
  <c r="AF3933" i="20" s="1"/>
  <c r="AE3933" i="20" s="1"/>
  <c r="AG3929" i="20"/>
  <c r="AF3929" i="20" s="1"/>
  <c r="AE3929" i="20" s="1"/>
  <c r="AG3925" i="20"/>
  <c r="AF3925" i="20" s="1"/>
  <c r="AE3925" i="20" s="1"/>
  <c r="AG3921" i="20"/>
  <c r="AF3921" i="20" s="1"/>
  <c r="AE3921" i="20" s="1"/>
  <c r="AG3917" i="20"/>
  <c r="AF3917" i="20" s="1"/>
  <c r="AE3917" i="20" s="1"/>
  <c r="AG3913" i="20"/>
  <c r="AF3913" i="20" s="1"/>
  <c r="AE3913" i="20" s="1"/>
  <c r="AG3909" i="20"/>
  <c r="AF3909" i="20" s="1"/>
  <c r="AE3909" i="20" s="1"/>
  <c r="AG3905" i="20"/>
  <c r="AF3905" i="20" s="1"/>
  <c r="AE3905" i="20" s="1"/>
  <c r="AG3901" i="20"/>
  <c r="AF3901" i="20" s="1"/>
  <c r="AE3901" i="20" s="1"/>
  <c r="AG3897" i="20"/>
  <c r="AF3897" i="20" s="1"/>
  <c r="AE3897" i="20" s="1"/>
  <c r="AG3893" i="20"/>
  <c r="AF3893" i="20" s="1"/>
  <c r="AE3893" i="20" s="1"/>
  <c r="AG3889" i="20"/>
  <c r="AF3889" i="20" s="1"/>
  <c r="AE3889" i="20" s="1"/>
  <c r="AG3885" i="20"/>
  <c r="AF3885" i="20" s="1"/>
  <c r="AE3885" i="20" s="1"/>
  <c r="AG3881" i="20"/>
  <c r="AF3881" i="20" s="1"/>
  <c r="AE3881" i="20" s="1"/>
  <c r="AG3985" i="20"/>
  <c r="AF3985" i="20" s="1"/>
  <c r="AE3985" i="20" s="1"/>
  <c r="AG3845" i="20"/>
  <c r="AF3845" i="20" s="1"/>
  <c r="AE3845" i="20" s="1"/>
  <c r="AG3837" i="20"/>
  <c r="AF3837" i="20" s="1"/>
  <c r="AE3837" i="20" s="1"/>
  <c r="AG3724" i="20"/>
  <c r="AF3724" i="20" s="1"/>
  <c r="AE3724" i="20" s="1"/>
  <c r="AG3613" i="20"/>
  <c r="AF3613" i="20" s="1"/>
  <c r="AE3613" i="20" s="1"/>
  <c r="AG3340" i="20"/>
  <c r="AF3340" i="20" s="1"/>
  <c r="AE3340" i="20" s="1"/>
  <c r="AG3292" i="20"/>
  <c r="AF3292" i="20" s="1"/>
  <c r="AE3292" i="20" s="1"/>
  <c r="AG3284" i="20"/>
  <c r="AF3284" i="20" s="1"/>
  <c r="AE3284" i="20" s="1"/>
  <c r="AG3276" i="20"/>
  <c r="AF3276" i="20" s="1"/>
  <c r="AE3276" i="20" s="1"/>
  <c r="AG3260" i="20"/>
  <c r="AF3260" i="20" s="1"/>
  <c r="AE3260" i="20" s="1"/>
  <c r="AG3252" i="20"/>
  <c r="AF3252" i="20" s="1"/>
  <c r="AE3252" i="20" s="1"/>
  <c r="AG3244" i="20"/>
  <c r="AF3244" i="20" s="1"/>
  <c r="AE3244" i="20" s="1"/>
  <c r="AG3228" i="20"/>
  <c r="AF3228" i="20" s="1"/>
  <c r="AE3228" i="20" s="1"/>
  <c r="AG3212" i="20"/>
  <c r="AF3212" i="20" s="1"/>
  <c r="AE3212" i="20" s="1"/>
  <c r="AG3171" i="20"/>
  <c r="AF3171" i="20" s="1"/>
  <c r="AE3171" i="20" s="1"/>
  <c r="AG3123" i="20"/>
  <c r="AF3123" i="20" s="1"/>
  <c r="AE3123" i="20" s="1"/>
  <c r="AG3075" i="20"/>
  <c r="AF3075" i="20" s="1"/>
  <c r="AE3075" i="20" s="1"/>
  <c r="AG2923" i="20"/>
  <c r="AF2923" i="20" s="1"/>
  <c r="AE2923" i="20" s="1"/>
  <c r="AG2875" i="20"/>
  <c r="AF2875" i="20" s="1"/>
  <c r="AE2875" i="20" s="1"/>
  <c r="AG2699" i="20"/>
  <c r="AF2699" i="20" s="1"/>
  <c r="AE2699" i="20" s="1"/>
  <c r="AG2313" i="20"/>
  <c r="AF2313" i="20" s="1"/>
  <c r="AE2313" i="20" s="1"/>
  <c r="AG2281" i="20"/>
  <c r="AF2281" i="20" s="1"/>
  <c r="AE2281" i="20" s="1"/>
  <c r="AG3979" i="20"/>
  <c r="AF3979" i="20" s="1"/>
  <c r="AE3979" i="20" s="1"/>
  <c r="AG3994" i="20"/>
  <c r="AF3994" i="20" s="1"/>
  <c r="AE3994" i="20" s="1"/>
  <c r="AG3939" i="20"/>
  <c r="AF3939" i="20" s="1"/>
  <c r="AE3939" i="20" s="1"/>
  <c r="AG3923" i="20"/>
  <c r="AF3923" i="20" s="1"/>
  <c r="AE3923" i="20" s="1"/>
  <c r="AG3899" i="20"/>
  <c r="AF3899" i="20" s="1"/>
  <c r="AE3899" i="20" s="1"/>
  <c r="AG3883" i="20"/>
  <c r="AF3883" i="20" s="1"/>
  <c r="AE3883" i="20" s="1"/>
  <c r="AG3978" i="20"/>
  <c r="AF3978" i="20" s="1"/>
  <c r="AE3978" i="20" s="1"/>
  <c r="AG3946" i="20"/>
  <c r="AG4001" i="20"/>
  <c r="AF4001" i="20" s="1"/>
  <c r="AE4001" i="20" s="1"/>
  <c r="AG3987" i="20"/>
  <c r="AF3987" i="20" s="1"/>
  <c r="AG3984" i="20"/>
  <c r="AF3984" i="20" s="1"/>
  <c r="AE3984" i="20" s="1"/>
  <c r="AG3990" i="20"/>
  <c r="AF3990" i="20" s="1"/>
  <c r="AE3990" i="20" s="1"/>
  <c r="AG3971" i="20"/>
  <c r="AF3971" i="20" s="1"/>
  <c r="AE3971" i="20" s="1"/>
  <c r="AG3959" i="20"/>
  <c r="AF3959" i="20" s="1"/>
  <c r="AE3959" i="20" s="1"/>
  <c r="AG3951" i="20"/>
  <c r="AF3951" i="20" s="1"/>
  <c r="AE3951" i="20" s="1"/>
  <c r="AG3942" i="20"/>
  <c r="AG3934" i="20"/>
  <c r="AF3934" i="20" s="1"/>
  <c r="AE3934" i="20" s="1"/>
  <c r="AG3926" i="20"/>
  <c r="AF3926" i="20" s="1"/>
  <c r="AE3926" i="20" s="1"/>
  <c r="AG3918" i="20"/>
  <c r="AF3918" i="20" s="1"/>
  <c r="AE3918" i="20" s="1"/>
  <c r="AG3911" i="20"/>
  <c r="AF3911" i="20" s="1"/>
  <c r="AE3911" i="20" s="1"/>
  <c r="AG3903" i="20"/>
  <c r="AF3903" i="20" s="1"/>
  <c r="AE3903" i="20" s="1"/>
  <c r="AG3895" i="20"/>
  <c r="AF3895" i="20" s="1"/>
  <c r="AE3895" i="20" s="1"/>
  <c r="AG3887" i="20"/>
  <c r="AF3887" i="20" s="1"/>
  <c r="AE3887" i="20" s="1"/>
  <c r="AG3882" i="20"/>
  <c r="AF3882" i="20" s="1"/>
  <c r="AE3882" i="20" s="1"/>
  <c r="AG3981" i="20"/>
  <c r="AF3981" i="20" s="1"/>
  <c r="AE3981" i="20" s="1"/>
  <c r="AG3970" i="20"/>
  <c r="AF3970" i="20" s="1"/>
  <c r="AE3970" i="20" s="1"/>
  <c r="AG3954" i="20"/>
  <c r="AF3954" i="20" s="1"/>
  <c r="AE3954" i="20" s="1"/>
  <c r="AG3853" i="20"/>
  <c r="AF3853" i="20" s="1"/>
  <c r="AE3853" i="20" s="1"/>
  <c r="AG3562" i="20"/>
  <c r="AF3562" i="20" s="1"/>
  <c r="AE3562" i="20" s="1"/>
  <c r="AG3554" i="20"/>
  <c r="AF3554" i="20" s="1"/>
  <c r="AE3554" i="20" s="1"/>
  <c r="AG3546" i="20"/>
  <c r="AF3546" i="20" s="1"/>
  <c r="AE3546" i="20" s="1"/>
  <c r="AG3564" i="20"/>
  <c r="AF3564" i="20" s="1"/>
  <c r="AE3564" i="20" s="1"/>
  <c r="AG3556" i="20"/>
  <c r="AF3556" i="20" s="1"/>
  <c r="AE3556" i="20" s="1"/>
  <c r="AG3548" i="20"/>
  <c r="AF3548" i="20" s="1"/>
  <c r="AE3548" i="20" s="1"/>
  <c r="AG3462" i="20"/>
  <c r="AF3462" i="20" s="1"/>
  <c r="AE3462" i="20" s="1"/>
  <c r="AG3458" i="20"/>
  <c r="AF3458" i="20" s="1"/>
  <c r="AE3458" i="20" s="1"/>
  <c r="AG3453" i="20"/>
  <c r="AF3453" i="20" s="1"/>
  <c r="AE3453" i="20" s="1"/>
  <c r="AG3442" i="20"/>
  <c r="AF3442" i="20" s="1"/>
  <c r="AE3442" i="20" s="1"/>
  <c r="AG3437" i="20"/>
  <c r="AF3437" i="20" s="1"/>
  <c r="AE3437" i="20" s="1"/>
  <c r="AG3390" i="20"/>
  <c r="AF3390" i="20" s="1"/>
  <c r="AE3390" i="20" s="1"/>
  <c r="AG3385" i="20"/>
  <c r="AF3385" i="20" s="1"/>
  <c r="AE3385" i="20" s="1"/>
  <c r="AG3378" i="20"/>
  <c r="AF3378" i="20" s="1"/>
  <c r="AE3378" i="20" s="1"/>
  <c r="AG3370" i="20"/>
  <c r="AF3370" i="20" s="1"/>
  <c r="AE3370" i="20" s="1"/>
  <c r="AG3358" i="20"/>
  <c r="AF3358" i="20" s="1"/>
  <c r="AE3358" i="20" s="1"/>
  <c r="AG3342" i="20"/>
  <c r="AF3342" i="20" s="1"/>
  <c r="AE3342" i="20" s="1"/>
  <c r="AG3266" i="20"/>
  <c r="AF3266" i="20" s="1"/>
  <c r="AE3266" i="20" s="1"/>
  <c r="AG3250" i="20"/>
  <c r="AF3250" i="20" s="1"/>
  <c r="AE3250" i="20" s="1"/>
  <c r="AG3234" i="20"/>
  <c r="AG3218" i="20"/>
  <c r="AF3218" i="20" s="1"/>
  <c r="AE3218" i="20" s="1"/>
  <c r="AG3206" i="20"/>
  <c r="AF3206" i="20" s="1"/>
  <c r="AE3206" i="20" s="1"/>
  <c r="AG3198" i="20"/>
  <c r="AF3198" i="20" s="1"/>
  <c r="AE3198" i="20" s="1"/>
  <c r="AG3196" i="20"/>
  <c r="AF3196" i="20" s="1"/>
  <c r="AE3196" i="20" s="1"/>
  <c r="AG3191" i="20"/>
  <c r="AF3191" i="20" s="1"/>
  <c r="AE3191" i="20" s="1"/>
  <c r="AG3182" i="20"/>
  <c r="AF3182" i="20" s="1"/>
  <c r="AE3182" i="20" s="1"/>
  <c r="AG3180" i="20"/>
  <c r="AF3180" i="20" s="1"/>
  <c r="AE3180" i="20" s="1"/>
  <c r="AG3175" i="20"/>
  <c r="AF3175" i="20" s="1"/>
  <c r="AE3175" i="20" s="1"/>
  <c r="AG3166" i="20"/>
  <c r="AF3166" i="20" s="1"/>
  <c r="AE3166" i="20" s="1"/>
  <c r="AG3164" i="20"/>
  <c r="AF3164" i="20" s="1"/>
  <c r="AE3164" i="20" s="1"/>
  <c r="AG3159" i="20"/>
  <c r="AF3159" i="20" s="1"/>
  <c r="AE3159" i="20" s="1"/>
  <c r="AG3150" i="20"/>
  <c r="AF3150" i="20" s="1"/>
  <c r="AE3150" i="20" s="1"/>
  <c r="AG3148" i="20"/>
  <c r="AF3148" i="20" s="1"/>
  <c r="AE3148" i="20" s="1"/>
  <c r="AG3143" i="20"/>
  <c r="AF3143" i="20" s="1"/>
  <c r="AE3143" i="20" s="1"/>
  <c r="AG3134" i="20"/>
  <c r="AF3134" i="20" s="1"/>
  <c r="AE3134" i="20" s="1"/>
  <c r="AG3132" i="20"/>
  <c r="AF3132" i="20" s="1"/>
  <c r="AE3132" i="20" s="1"/>
  <c r="AG3127" i="20"/>
  <c r="AG3118" i="20"/>
  <c r="AF3118" i="20" s="1"/>
  <c r="AE3118" i="20" s="1"/>
  <c r="AG3116" i="20"/>
  <c r="AF3116" i="20" s="1"/>
  <c r="AE3116" i="20" s="1"/>
  <c r="AG3111" i="20"/>
  <c r="AG3102" i="20"/>
  <c r="AF3102" i="20" s="1"/>
  <c r="AE3102" i="20" s="1"/>
  <c r="AG3100" i="20"/>
  <c r="AF3100" i="20" s="1"/>
  <c r="AE3100" i="20" s="1"/>
  <c r="AG3095" i="20"/>
  <c r="AF3095" i="20" s="1"/>
  <c r="AE3095" i="20" s="1"/>
  <c r="AG3086" i="20"/>
  <c r="AF3086" i="20" s="1"/>
  <c r="AE3086" i="20" s="1"/>
  <c r="AG3084" i="20"/>
  <c r="AF3084" i="20" s="1"/>
  <c r="AE3084" i="20" s="1"/>
  <c r="AG3079" i="20"/>
  <c r="AF3079" i="20" s="1"/>
  <c r="AE3079" i="20" s="1"/>
  <c r="AG3070" i="20"/>
  <c r="AF3070" i="20" s="1"/>
  <c r="AE3070" i="20" s="1"/>
  <c r="AG3068" i="20"/>
  <c r="AF3068" i="20" s="1"/>
  <c r="AE3068" i="20" s="1"/>
  <c r="AG3063" i="20"/>
  <c r="AF3063" i="20" s="1"/>
  <c r="AE3063" i="20" s="1"/>
  <c r="AG3054" i="20"/>
  <c r="AF3054" i="20" s="1"/>
  <c r="AE3054" i="20" s="1"/>
  <c r="AG3052" i="20"/>
  <c r="AF3052" i="20" s="1"/>
  <c r="AE3052" i="20" s="1"/>
  <c r="AG3047" i="20"/>
  <c r="AG3038" i="20"/>
  <c r="AF3038" i="20" s="1"/>
  <c r="AE3038" i="20" s="1"/>
  <c r="AG3036" i="20"/>
  <c r="AF3036" i="20" s="1"/>
  <c r="AE3036" i="20" s="1"/>
  <c r="AG3031" i="20"/>
  <c r="AF3031" i="20" s="1"/>
  <c r="AE3031" i="20" s="1"/>
  <c r="AG3026" i="20"/>
  <c r="AF3026" i="20" s="1"/>
  <c r="AE3026" i="20" s="1"/>
  <c r="AG3019" i="20"/>
  <c r="AF3019" i="20" s="1"/>
  <c r="AE3019" i="20" s="1"/>
  <c r="AG3010" i="20"/>
  <c r="AF3010" i="20" s="1"/>
  <c r="AE3010" i="20" s="1"/>
  <c r="AG3003" i="20"/>
  <c r="AF3003" i="20" s="1"/>
  <c r="AE3003" i="20" s="1"/>
  <c r="AG2994" i="20"/>
  <c r="AG2987" i="20"/>
  <c r="AF2987" i="20" s="1"/>
  <c r="AE2987" i="20" s="1"/>
  <c r="AG2978" i="20"/>
  <c r="AF2978" i="20" s="1"/>
  <c r="AE2978" i="20" s="1"/>
  <c r="AG2971" i="20"/>
  <c r="AF2971" i="20" s="1"/>
  <c r="AE2971" i="20" s="1"/>
  <c r="AG2962" i="20"/>
  <c r="AF2962" i="20" s="1"/>
  <c r="AE2962" i="20" s="1"/>
  <c r="AG2955" i="20"/>
  <c r="AF2955" i="20" s="1"/>
  <c r="AE2955" i="20" s="1"/>
  <c r="AG2943" i="20"/>
  <c r="AF2943" i="20" s="1"/>
  <c r="AE2943" i="20" s="1"/>
  <c r="AG2934" i="20"/>
  <c r="AF2934" i="20" s="1"/>
  <c r="AE2934" i="20" s="1"/>
  <c r="AG2927" i="20"/>
  <c r="AG2918" i="20"/>
  <c r="AF2918" i="20" s="1"/>
  <c r="AE2918" i="20" s="1"/>
  <c r="AG2911" i="20"/>
  <c r="AF2911" i="20" s="1"/>
  <c r="AE2911" i="20" s="1"/>
  <c r="AG2902" i="20"/>
  <c r="AF2902" i="20" s="1"/>
  <c r="AE2902" i="20" s="1"/>
  <c r="AG2895" i="20"/>
  <c r="AF2895" i="20" s="1"/>
  <c r="AE2895" i="20" s="1"/>
  <c r="AG2886" i="20"/>
  <c r="AF2886" i="20" s="1"/>
  <c r="AE2886" i="20" s="1"/>
  <c r="AG2879" i="20"/>
  <c r="AF2879" i="20" s="1"/>
  <c r="AE2879" i="20" s="1"/>
  <c r="AG2870" i="20"/>
  <c r="AF2870" i="20" s="1"/>
  <c r="AE2870" i="20" s="1"/>
  <c r="AG2863" i="20"/>
  <c r="AF2863" i="20" s="1"/>
  <c r="AE2863" i="20" s="1"/>
  <c r="AG2854" i="20"/>
  <c r="AF2854" i="20" s="1"/>
  <c r="AE2854" i="20" s="1"/>
  <c r="AG2847" i="20"/>
  <c r="AF2847" i="20" s="1"/>
  <c r="AE2847" i="20" s="1"/>
  <c r="AG2838" i="20"/>
  <c r="AF2838" i="20" s="1"/>
  <c r="AE2838" i="20" s="1"/>
  <c r="AG2831" i="20"/>
  <c r="AF2831" i="20" s="1"/>
  <c r="AE2831" i="20" s="1"/>
  <c r="AG2822" i="20"/>
  <c r="AF2822" i="20" s="1"/>
  <c r="AE2822" i="20" s="1"/>
  <c r="AG2815" i="20"/>
  <c r="AF2815" i="20" s="1"/>
  <c r="AE2815" i="20" s="1"/>
  <c r="AG2806" i="20"/>
  <c r="AF2806" i="20" s="1"/>
  <c r="AE2806" i="20" s="1"/>
  <c r="AG2799" i="20"/>
  <c r="AF2799" i="20" s="1"/>
  <c r="AE2799" i="20" s="1"/>
  <c r="AG2790" i="20"/>
  <c r="AF2790" i="20" s="1"/>
  <c r="AE2790" i="20" s="1"/>
  <c r="AG2783" i="20"/>
  <c r="AF2783" i="20" s="1"/>
  <c r="AE2783" i="20" s="1"/>
  <c r="AG2774" i="20"/>
  <c r="AF2774" i="20" s="1"/>
  <c r="AE2774" i="20" s="1"/>
  <c r="AG2767" i="20"/>
  <c r="AF2767" i="20" s="1"/>
  <c r="AE2767" i="20" s="1"/>
  <c r="AG2758" i="20"/>
  <c r="AF2758" i="20" s="1"/>
  <c r="AE2758" i="20" s="1"/>
  <c r="AG2751" i="20"/>
  <c r="AF2751" i="20" s="1"/>
  <c r="AE2751" i="20" s="1"/>
  <c r="AG2742" i="20"/>
  <c r="AF2742" i="20" s="1"/>
  <c r="AE2742" i="20" s="1"/>
  <c r="AG2735" i="20"/>
  <c r="AF2735" i="20" s="1"/>
  <c r="AE2735" i="20" s="1"/>
  <c r="AG2726" i="20"/>
  <c r="AF2726" i="20" s="1"/>
  <c r="AE2726" i="20" s="1"/>
  <c r="AG2719" i="20"/>
  <c r="AF2719" i="20" s="1"/>
  <c r="AE2719" i="20" s="1"/>
  <c r="AG2710" i="20"/>
  <c r="AF2710" i="20" s="1"/>
  <c r="AE2710" i="20" s="1"/>
  <c r="AG2703" i="20"/>
  <c r="AF2703" i="20" s="1"/>
  <c r="AE2703" i="20" s="1"/>
  <c r="AG2694" i="20"/>
  <c r="AF2694" i="20" s="1"/>
  <c r="AE2694" i="20" s="1"/>
  <c r="AG2687" i="20"/>
  <c r="AF2687" i="20" s="1"/>
  <c r="AE2687" i="20" s="1"/>
  <c r="AG2678" i="20"/>
  <c r="AF2678" i="20" s="1"/>
  <c r="AE2678" i="20" s="1"/>
  <c r="AG2671" i="20"/>
  <c r="AF2671" i="20" s="1"/>
  <c r="AE2671" i="20" s="1"/>
  <c r="AG3205" i="20"/>
  <c r="AF3205" i="20" s="1"/>
  <c r="AE3205" i="20" s="1"/>
  <c r="AG3189" i="20"/>
  <c r="AF3189" i="20" s="1"/>
  <c r="AE3189" i="20" s="1"/>
  <c r="AG3173" i="20"/>
  <c r="AF3173" i="20" s="1"/>
  <c r="AE3173" i="20" s="1"/>
  <c r="AG3869" i="20"/>
  <c r="AF3869" i="20" s="1"/>
  <c r="AE3869" i="20" s="1"/>
  <c r="AG3857" i="20"/>
  <c r="AF3857" i="20" s="1"/>
  <c r="AE3857" i="20" s="1"/>
  <c r="AG3849" i="20"/>
  <c r="AF3849" i="20" s="1"/>
  <c r="AE3849" i="20" s="1"/>
  <c r="AG3848" i="20"/>
  <c r="AF3848" i="20" s="1"/>
  <c r="AE3848" i="20" s="1"/>
  <c r="AG3841" i="20"/>
  <c r="AF3841" i="20" s="1"/>
  <c r="AE3841" i="20" s="1"/>
  <c r="AG3840" i="20"/>
  <c r="AF3840" i="20" s="1"/>
  <c r="AE3840" i="20" s="1"/>
  <c r="AG3833" i="20"/>
  <c r="AF3833" i="20" s="1"/>
  <c r="AE3833" i="20" s="1"/>
  <c r="AG3813" i="20"/>
  <c r="AF3813" i="20" s="1"/>
  <c r="AE3813" i="20" s="1"/>
  <c r="AG3805" i="20"/>
  <c r="AF3805" i="20" s="1"/>
  <c r="AE3805" i="20" s="1"/>
  <c r="AG3752" i="20"/>
  <c r="AF3752" i="20" s="1"/>
  <c r="AE3752" i="20" s="1"/>
  <c r="AG4002" i="20"/>
  <c r="AF4002" i="20" s="1"/>
  <c r="AE4002" i="20" s="1"/>
  <c r="AG3989" i="20"/>
  <c r="AF3989" i="20" s="1"/>
  <c r="AE3989" i="20" s="1"/>
  <c r="AG3876" i="20"/>
  <c r="AF3876" i="20" s="1"/>
  <c r="AE3876" i="20" s="1"/>
  <c r="AG3749" i="20"/>
  <c r="AF3749" i="20" s="1"/>
  <c r="AE3749" i="20" s="1"/>
  <c r="AG3868" i="20"/>
  <c r="AF3868" i="20" s="1"/>
  <c r="AE3868" i="20" s="1"/>
  <c r="AG3860" i="20"/>
  <c r="AF3860" i="20" s="1"/>
  <c r="AE3860" i="20" s="1"/>
  <c r="AG3852" i="20"/>
  <c r="AF3852" i="20" s="1"/>
  <c r="AE3852" i="20" s="1"/>
  <c r="AG3844" i="20"/>
  <c r="AF3844" i="20" s="1"/>
  <c r="AE3844" i="20" s="1"/>
  <c r="AG3836" i="20"/>
  <c r="AF3836" i="20" s="1"/>
  <c r="AE3836" i="20" s="1"/>
  <c r="AG3828" i="20"/>
  <c r="AF3828" i="20" s="1"/>
  <c r="AE3828" i="20" s="1"/>
  <c r="AG3820" i="20"/>
  <c r="AF3820" i="20" s="1"/>
  <c r="AE3820" i="20" s="1"/>
  <c r="AG3812" i="20"/>
  <c r="AF3812" i="20" s="1"/>
  <c r="AE3812" i="20" s="1"/>
  <c r="AG3804" i="20"/>
  <c r="AF3804" i="20" s="1"/>
  <c r="AE3804" i="20" s="1"/>
  <c r="AG3796" i="20"/>
  <c r="AF3796" i="20" s="1"/>
  <c r="AE3796" i="20" s="1"/>
  <c r="AG3788" i="20"/>
  <c r="AF3788" i="20" s="1"/>
  <c r="AE3788" i="20" s="1"/>
  <c r="AG3780" i="20"/>
  <c r="AF3780" i="20" s="1"/>
  <c r="AE3780" i="20" s="1"/>
  <c r="AG3772" i="20"/>
  <c r="AF3772" i="20" s="1"/>
  <c r="AE3772" i="20" s="1"/>
  <c r="AG3764" i="20"/>
  <c r="AF3764" i="20" s="1"/>
  <c r="AE3764" i="20" s="1"/>
  <c r="AG3756" i="20"/>
  <c r="AF3756" i="20" s="1"/>
  <c r="AE3756" i="20" s="1"/>
  <c r="AG3721" i="20"/>
  <c r="AF3721" i="20" s="1"/>
  <c r="AE3721" i="20" s="1"/>
  <c r="AG3705" i="20"/>
  <c r="AF3705" i="20" s="1"/>
  <c r="AE3705" i="20" s="1"/>
  <c r="AG3689" i="20"/>
  <c r="AF3689" i="20" s="1"/>
  <c r="AE3689" i="20" s="1"/>
  <c r="AG3738" i="20"/>
  <c r="AF3738" i="20" s="1"/>
  <c r="AE3738" i="20" s="1"/>
  <c r="AG3620" i="20"/>
  <c r="AF3620" i="20" s="1"/>
  <c r="AE3620" i="20" s="1"/>
  <c r="AG3615" i="20"/>
  <c r="AF3615" i="20" s="1"/>
  <c r="AE3615" i="20" s="1"/>
  <c r="AG3612" i="20"/>
  <c r="AF3612" i="20" s="1"/>
  <c r="AE3612" i="20" s="1"/>
  <c r="AG3607" i="20"/>
  <c r="AG3601" i="20"/>
  <c r="AF3601" i="20" s="1"/>
  <c r="AE3601" i="20" s="1"/>
  <c r="AG3599" i="20"/>
  <c r="AF3599" i="20" s="1"/>
  <c r="AE3599" i="20" s="1"/>
  <c r="AG3597" i="20"/>
  <c r="AF3597" i="20" s="1"/>
  <c r="AE3597" i="20" s="1"/>
  <c r="AG3595" i="20"/>
  <c r="AF3595" i="20" s="1"/>
  <c r="AE3595" i="20" s="1"/>
  <c r="AG3593" i="20"/>
  <c r="AF3593" i="20" s="1"/>
  <c r="AE3593" i="20" s="1"/>
  <c r="AG3591" i="20"/>
  <c r="AF3591" i="20" s="1"/>
  <c r="AE3591" i="20" s="1"/>
  <c r="AG3589" i="20"/>
  <c r="AF3589" i="20" s="1"/>
  <c r="AE3589" i="20" s="1"/>
  <c r="AG3587" i="20"/>
  <c r="AG3585" i="20"/>
  <c r="AF3585" i="20" s="1"/>
  <c r="AE3585" i="20" s="1"/>
  <c r="AG3583" i="20"/>
  <c r="AF3583" i="20" s="1"/>
  <c r="AE3583" i="20" s="1"/>
  <c r="AG3581" i="20"/>
  <c r="AF3581" i="20" s="1"/>
  <c r="AE3581" i="20" s="1"/>
  <c r="AG3579" i="20"/>
  <c r="AF3579" i="20" s="1"/>
  <c r="AE3579" i="20" s="1"/>
  <c r="AG3577" i="20"/>
  <c r="AF3577" i="20" s="1"/>
  <c r="AE3577" i="20" s="1"/>
  <c r="AG3575" i="20"/>
  <c r="AF3575" i="20" s="1"/>
  <c r="AE3575" i="20" s="1"/>
  <c r="AG3573" i="20"/>
  <c r="AF3573" i="20" s="1"/>
  <c r="AE3573" i="20" s="1"/>
  <c r="AG3571" i="20"/>
  <c r="AF3571" i="20" s="1"/>
  <c r="AE3571" i="20" s="1"/>
  <c r="AG3538" i="20"/>
  <c r="AF3538" i="20" s="1"/>
  <c r="AE3538" i="20" s="1"/>
  <c r="AG3530" i="20"/>
  <c r="AF3530" i="20" s="1"/>
  <c r="AE3530" i="20" s="1"/>
  <c r="AG3522" i="20"/>
  <c r="AF3522" i="20" s="1"/>
  <c r="AE3522" i="20" s="1"/>
  <c r="AG3514" i="20"/>
  <c r="AG3506" i="20"/>
  <c r="AF3506" i="20" s="1"/>
  <c r="AE3506" i="20" s="1"/>
  <c r="AG3498" i="20"/>
  <c r="AF3498" i="20" s="1"/>
  <c r="AE3498" i="20" s="1"/>
  <c r="AG3490" i="20"/>
  <c r="AF3490" i="20" s="1"/>
  <c r="AE3490" i="20" s="1"/>
  <c r="AG3482" i="20"/>
  <c r="AG3474" i="20"/>
  <c r="AF3474" i="20" s="1"/>
  <c r="AE3474" i="20" s="1"/>
  <c r="AG3470" i="20"/>
  <c r="AF3470" i="20" s="1"/>
  <c r="AE3470" i="20" s="1"/>
  <c r="AG3457" i="20"/>
  <c r="AF3457" i="20" s="1"/>
  <c r="AE3457" i="20" s="1"/>
  <c r="AG3446" i="20"/>
  <c r="AF3446" i="20" s="1"/>
  <c r="AE3446" i="20" s="1"/>
  <c r="AG3441" i="20"/>
  <c r="AF3441" i="20" s="1"/>
  <c r="AE3441" i="20" s="1"/>
  <c r="AG3430" i="20"/>
  <c r="AF3430" i="20" s="1"/>
  <c r="AE3430" i="20" s="1"/>
  <c r="AG3422" i="20"/>
  <c r="AF3422" i="20" s="1"/>
  <c r="AE3422" i="20" s="1"/>
  <c r="AG3414" i="20"/>
  <c r="AF3414" i="20" s="1"/>
  <c r="AE3414" i="20" s="1"/>
  <c r="AG3406" i="20"/>
  <c r="AF3406" i="20" s="1"/>
  <c r="AE3406" i="20" s="1"/>
  <c r="AG3398" i="20"/>
  <c r="AF3398" i="20" s="1"/>
  <c r="AE3398" i="20" s="1"/>
  <c r="AG3394" i="20"/>
  <c r="AF3394" i="20" s="1"/>
  <c r="AE3394" i="20" s="1"/>
  <c r="AG3389" i="20"/>
  <c r="AF3389" i="20" s="1"/>
  <c r="AE3389" i="20" s="1"/>
  <c r="AG3354" i="20"/>
  <c r="AF3354" i="20" s="1"/>
  <c r="AE3354" i="20" s="1"/>
  <c r="AG3338" i="20"/>
  <c r="AF3338" i="20" s="1"/>
  <c r="AE3338" i="20" s="1"/>
  <c r="AG3330" i="20"/>
  <c r="AF3330" i="20" s="1"/>
  <c r="AE3330" i="20" s="1"/>
  <c r="AG3322" i="20"/>
  <c r="AG3314" i="20"/>
  <c r="AF3314" i="20" s="1"/>
  <c r="AE3314" i="20" s="1"/>
  <c r="AG3306" i="20"/>
  <c r="AF3306" i="20" s="1"/>
  <c r="AE3306" i="20" s="1"/>
  <c r="AG3298" i="20"/>
  <c r="AF3298" i="20" s="1"/>
  <c r="AE3298" i="20" s="1"/>
  <c r="AG3290" i="20"/>
  <c r="AF3290" i="20" s="1"/>
  <c r="AE3290" i="20" s="1"/>
  <c r="AG3282" i="20"/>
  <c r="AF3282" i="20" s="1"/>
  <c r="AE3282" i="20" s="1"/>
  <c r="AG3274" i="20"/>
  <c r="AF3274" i="20" s="1"/>
  <c r="AE3274" i="20" s="1"/>
  <c r="AG3262" i="20"/>
  <c r="AF3262" i="20" s="1"/>
  <c r="AE3262" i="20" s="1"/>
  <c r="AG3246" i="20"/>
  <c r="AF3246" i="20" s="1"/>
  <c r="AE3246" i="20" s="1"/>
  <c r="AG3230" i="20"/>
  <c r="AF3230" i="20" s="1"/>
  <c r="AE3230" i="20" s="1"/>
  <c r="AG3214" i="20"/>
  <c r="AF3214" i="20" s="1"/>
  <c r="AE3214" i="20" s="1"/>
  <c r="AG3202" i="20"/>
  <c r="AF3202" i="20" s="1"/>
  <c r="AE3202" i="20" s="1"/>
  <c r="AG3195" i="20"/>
  <c r="AF3195" i="20" s="1"/>
  <c r="AE3195" i="20" s="1"/>
  <c r="AG3186" i="20"/>
  <c r="AF3186" i="20" s="1"/>
  <c r="AE3186" i="20" s="1"/>
  <c r="AG3179" i="20"/>
  <c r="AF3179" i="20" s="1"/>
  <c r="AE3179" i="20" s="1"/>
  <c r="AG3170" i="20"/>
  <c r="AF3170" i="20" s="1"/>
  <c r="AE3170" i="20" s="1"/>
  <c r="AG3163" i="20"/>
  <c r="AG3154" i="20"/>
  <c r="AF3154" i="20" s="1"/>
  <c r="AE3154" i="20" s="1"/>
  <c r="AG3147" i="20"/>
  <c r="AF3147" i="20" s="1"/>
  <c r="AE3147" i="20" s="1"/>
  <c r="AG3138" i="20"/>
  <c r="AF3138" i="20" s="1"/>
  <c r="AE3138" i="20" s="1"/>
  <c r="AG3131" i="20"/>
  <c r="AF3131" i="20" s="1"/>
  <c r="AE3131" i="20" s="1"/>
  <c r="AG3122" i="20"/>
  <c r="AF3122" i="20" s="1"/>
  <c r="AE3122" i="20" s="1"/>
  <c r="AG3115" i="20"/>
  <c r="AF3115" i="20" s="1"/>
  <c r="AE3115" i="20" s="1"/>
  <c r="AG3106" i="20"/>
  <c r="AF3106" i="20" s="1"/>
  <c r="AE3106" i="20" s="1"/>
  <c r="AG3099" i="20"/>
  <c r="AG3090" i="20"/>
  <c r="AF3090" i="20" s="1"/>
  <c r="AE3090" i="20" s="1"/>
  <c r="AG3083" i="20"/>
  <c r="AF3083" i="20" s="1"/>
  <c r="AE3083" i="20" s="1"/>
  <c r="AG3074" i="20"/>
  <c r="AF3074" i="20" s="1"/>
  <c r="AE3074" i="20" s="1"/>
  <c r="AG3067" i="20"/>
  <c r="AF3067" i="20" s="1"/>
  <c r="AE3067" i="20" s="1"/>
  <c r="AG3058" i="20"/>
  <c r="AF3058" i="20" s="1"/>
  <c r="AE3058" i="20" s="1"/>
  <c r="AG3051" i="20"/>
  <c r="AF3051" i="20" s="1"/>
  <c r="AE3051" i="20" s="1"/>
  <c r="AG3042" i="20"/>
  <c r="AF3042" i="20" s="1"/>
  <c r="AE3042" i="20" s="1"/>
  <c r="AG3035" i="20"/>
  <c r="AF3035" i="20" s="1"/>
  <c r="AE3035" i="20" s="1"/>
  <c r="AG3023" i="20"/>
  <c r="AF3023" i="20" s="1"/>
  <c r="AE3023" i="20" s="1"/>
  <c r="AG3014" i="20"/>
  <c r="AF3014" i="20" s="1"/>
  <c r="AE3014" i="20" s="1"/>
  <c r="AG3007" i="20"/>
  <c r="AF3007" i="20" s="1"/>
  <c r="AE3007" i="20" s="1"/>
  <c r="AG2998" i="20"/>
  <c r="AG2991" i="20"/>
  <c r="AF2991" i="20" s="1"/>
  <c r="AE2991" i="20" s="1"/>
  <c r="AG2982" i="20"/>
  <c r="AF2982" i="20" s="1"/>
  <c r="AE2982" i="20" s="1"/>
  <c r="AG2975" i="20"/>
  <c r="AF2975" i="20" s="1"/>
  <c r="AE2975" i="20" s="1"/>
  <c r="AG3829" i="20"/>
  <c r="AF3829" i="20" s="1"/>
  <c r="AE3829" i="20" s="1"/>
  <c r="AG3797" i="20"/>
  <c r="AF3797" i="20" s="1"/>
  <c r="AE3797" i="20" s="1"/>
  <c r="AG3789" i="20"/>
  <c r="AF3789" i="20" s="1"/>
  <c r="AE3789" i="20" s="1"/>
  <c r="AG3781" i="20"/>
  <c r="AF3781" i="20" s="1"/>
  <c r="AE3781" i="20" s="1"/>
  <c r="AG3773" i="20"/>
  <c r="AF3773" i="20" s="1"/>
  <c r="AE3773" i="20" s="1"/>
  <c r="AG3765" i="20"/>
  <c r="AF3765" i="20" s="1"/>
  <c r="AE3765" i="20" s="1"/>
  <c r="AG3757" i="20"/>
  <c r="AF3757" i="20" s="1"/>
  <c r="AE3757" i="20" s="1"/>
  <c r="AG3880" i="20"/>
  <c r="AF3880" i="20" s="1"/>
  <c r="AE3880" i="20" s="1"/>
  <c r="AG3875" i="20"/>
  <c r="AF3875" i="20" s="1"/>
  <c r="AE3875" i="20" s="1"/>
  <c r="AG3748" i="20"/>
  <c r="AF3748" i="20" s="1"/>
  <c r="AE3748" i="20" s="1"/>
  <c r="AG3735" i="20"/>
  <c r="AF3735" i="20" s="1"/>
  <c r="AE3735" i="20" s="1"/>
  <c r="AG3725" i="20"/>
  <c r="AF3725" i="20" s="1"/>
  <c r="AE3725" i="20" s="1"/>
  <c r="AG3709" i="20"/>
  <c r="AG3693" i="20"/>
  <c r="AF3693" i="20" s="1"/>
  <c r="AE3693" i="20" s="1"/>
  <c r="AG3679" i="20"/>
  <c r="AF3679" i="20" s="1"/>
  <c r="AE3679" i="20" s="1"/>
  <c r="AG3671" i="20"/>
  <c r="AF3671" i="20" s="1"/>
  <c r="AE3671" i="20" s="1"/>
  <c r="AG3663" i="20"/>
  <c r="AG3655" i="20"/>
  <c r="AF3655" i="20" s="1"/>
  <c r="AE3655" i="20" s="1"/>
  <c r="AG3647" i="20"/>
  <c r="AF3647" i="20" s="1"/>
  <c r="AE3647" i="20" s="1"/>
  <c r="AG3639" i="20"/>
  <c r="AF3639" i="20" s="1"/>
  <c r="AE3639" i="20" s="1"/>
  <c r="AG3631" i="20"/>
  <c r="AF3631" i="20" s="1"/>
  <c r="AE3631" i="20" s="1"/>
  <c r="AG3678" i="20"/>
  <c r="AF3678" i="20" s="1"/>
  <c r="AE3678" i="20" s="1"/>
  <c r="AG3670" i="20"/>
  <c r="AF3670" i="20" s="1"/>
  <c r="AE3670" i="20" s="1"/>
  <c r="AG3662" i="20"/>
  <c r="AF3662" i="20" s="1"/>
  <c r="AE3662" i="20" s="1"/>
  <c r="AG3624" i="20"/>
  <c r="AF3624" i="20" s="1"/>
  <c r="AE3624" i="20" s="1"/>
  <c r="AG3619" i="20"/>
  <c r="AF3619" i="20" s="1"/>
  <c r="AE3619" i="20" s="1"/>
  <c r="AG3611" i="20"/>
  <c r="AF3611" i="20" s="1"/>
  <c r="AE3611" i="20" s="1"/>
  <c r="AG3622" i="20"/>
  <c r="AF3622" i="20" s="1"/>
  <c r="AE3622" i="20" s="1"/>
  <c r="AG3618" i="20"/>
  <c r="AF3618" i="20" s="1"/>
  <c r="AE3618" i="20" s="1"/>
  <c r="AG3610" i="20"/>
  <c r="AF3610" i="20" s="1"/>
  <c r="AE3610" i="20" s="1"/>
  <c r="AG3606" i="20"/>
  <c r="AF3606" i="20" s="1"/>
  <c r="AE3606" i="20" s="1"/>
  <c r="AG3536" i="20"/>
  <c r="AF3536" i="20" s="1"/>
  <c r="AE3536" i="20" s="1"/>
  <c r="AG3528" i="20"/>
  <c r="AF3528" i="20" s="1"/>
  <c r="AE3528" i="20" s="1"/>
  <c r="AG3520" i="20"/>
  <c r="AF3520" i="20" s="1"/>
  <c r="AE3520" i="20" s="1"/>
  <c r="AG3512" i="20"/>
  <c r="AF3512" i="20" s="1"/>
  <c r="AE3512" i="20" s="1"/>
  <c r="AG3504" i="20"/>
  <c r="AF3504" i="20" s="1"/>
  <c r="AE3504" i="20" s="1"/>
  <c r="AG3496" i="20"/>
  <c r="AG3488" i="20"/>
  <c r="AF3488" i="20" s="1"/>
  <c r="AE3488" i="20" s="1"/>
  <c r="AG3480" i="20"/>
  <c r="AF3480" i="20" s="1"/>
  <c r="AE3480" i="20" s="1"/>
  <c r="AG3472" i="20"/>
  <c r="AF3472" i="20" s="1"/>
  <c r="AE3472" i="20" s="1"/>
  <c r="AG3466" i="20"/>
  <c r="AF3466" i="20" s="1"/>
  <c r="AE3466" i="20" s="1"/>
  <c r="AG3450" i="20"/>
  <c r="AF3450" i="20" s="1"/>
  <c r="AE3450" i="20" s="1"/>
  <c r="AG3434" i="20"/>
  <c r="AF3434" i="20" s="1"/>
  <c r="AE3434" i="20" s="1"/>
  <c r="AG3382" i="20"/>
  <c r="AF3382" i="20" s="1"/>
  <c r="AE3382" i="20" s="1"/>
  <c r="AG3374" i="20"/>
  <c r="AG3366" i="20"/>
  <c r="AF3366" i="20" s="1"/>
  <c r="AE3366" i="20" s="1"/>
  <c r="AG3350" i="20"/>
  <c r="AF3350" i="20" s="1"/>
  <c r="AE3350" i="20" s="1"/>
  <c r="AG3334" i="20"/>
  <c r="AF3334" i="20" s="1"/>
  <c r="AE3334" i="20" s="1"/>
  <c r="AG3258" i="20"/>
  <c r="AF3258" i="20" s="1"/>
  <c r="AE3258" i="20" s="1"/>
  <c r="AG3242" i="20"/>
  <c r="AF3242" i="20" s="1"/>
  <c r="AE3242" i="20" s="1"/>
  <c r="AG3226" i="20"/>
  <c r="AF3226" i="20" s="1"/>
  <c r="AE3226" i="20" s="1"/>
  <c r="AG3210" i="20"/>
  <c r="AF3210" i="20" s="1"/>
  <c r="AE3210" i="20" s="1"/>
  <c r="AG3469" i="20"/>
  <c r="AF3469" i="20" s="1"/>
  <c r="AE3469" i="20" s="1"/>
  <c r="AG3465" i="20"/>
  <c r="AF3465" i="20" s="1"/>
  <c r="AE3465" i="20" s="1"/>
  <c r="AG3429" i="20"/>
  <c r="AF3429" i="20" s="1"/>
  <c r="AE3429" i="20" s="1"/>
  <c r="AG3425" i="20"/>
  <c r="AF3425" i="20" s="1"/>
  <c r="AE3425" i="20" s="1"/>
  <c r="AG3421" i="20"/>
  <c r="AF3421" i="20" s="1"/>
  <c r="AE3421" i="20" s="1"/>
  <c r="AG3417" i="20"/>
  <c r="AF3417" i="20" s="1"/>
  <c r="AE3417" i="20" s="1"/>
  <c r="AG3413" i="20"/>
  <c r="AF3413" i="20" s="1"/>
  <c r="AE3413" i="20" s="1"/>
  <c r="AG3409" i="20"/>
  <c r="AF3409" i="20" s="1"/>
  <c r="AE3409" i="20" s="1"/>
  <c r="AG3405" i="20"/>
  <c r="AF3405" i="20" s="1"/>
  <c r="AE3405" i="20" s="1"/>
  <c r="AG3401" i="20"/>
  <c r="AF3401" i="20" s="1"/>
  <c r="AE3401" i="20" s="1"/>
  <c r="AG3381" i="20"/>
  <c r="AF3381" i="20" s="1"/>
  <c r="AE3381" i="20" s="1"/>
  <c r="AG3373" i="20"/>
  <c r="AF3373" i="20" s="1"/>
  <c r="AE3373" i="20" s="1"/>
  <c r="AG3365" i="20"/>
  <c r="AF3365" i="20" s="1"/>
  <c r="AE3365" i="20" s="1"/>
  <c r="AG3361" i="20"/>
  <c r="AF3361" i="20" s="1"/>
  <c r="AE3361" i="20" s="1"/>
  <c r="AG3357" i="20"/>
  <c r="AF3357" i="20" s="1"/>
  <c r="AE3357" i="20" s="1"/>
  <c r="AG3353" i="20"/>
  <c r="AF3353" i="20" s="1"/>
  <c r="AE3353" i="20" s="1"/>
  <c r="AG3349" i="20"/>
  <c r="AF3349" i="20" s="1"/>
  <c r="AE3349" i="20" s="1"/>
  <c r="AG3345" i="20"/>
  <c r="AF3345" i="20" s="1"/>
  <c r="AE3345" i="20" s="1"/>
  <c r="AG3341" i="20"/>
  <c r="AF3341" i="20" s="1"/>
  <c r="AE3341" i="20" s="1"/>
  <c r="AG3337" i="20"/>
  <c r="AF3337" i="20" s="1"/>
  <c r="AE3337" i="20" s="1"/>
  <c r="AG3333" i="20"/>
  <c r="AF3333" i="20" s="1"/>
  <c r="AE3333" i="20" s="1"/>
  <c r="AG3325" i="20"/>
  <c r="AF3325" i="20" s="1"/>
  <c r="AE3325" i="20" s="1"/>
  <c r="AG3317" i="20"/>
  <c r="AF3317" i="20" s="1"/>
  <c r="AE3317" i="20" s="1"/>
  <c r="AG3309" i="20"/>
  <c r="AF3309" i="20" s="1"/>
  <c r="AE3309" i="20" s="1"/>
  <c r="AG3301" i="20"/>
  <c r="AG3293" i="20"/>
  <c r="AF3293" i="20" s="1"/>
  <c r="AE3293" i="20" s="1"/>
  <c r="AG3285" i="20"/>
  <c r="AF3285" i="20" s="1"/>
  <c r="AE3285" i="20" s="1"/>
  <c r="AG3277" i="20"/>
  <c r="AF3277" i="20" s="1"/>
  <c r="AE3277" i="20" s="1"/>
  <c r="AG3269" i="20"/>
  <c r="AF3269" i="20" s="1"/>
  <c r="AE3269" i="20" s="1"/>
  <c r="AG3265" i="20"/>
  <c r="AF3265" i="20" s="1"/>
  <c r="AE3265" i="20" s="1"/>
  <c r="AG3261" i="20"/>
  <c r="AF3261" i="20" s="1"/>
  <c r="AE3261" i="20" s="1"/>
  <c r="AG3257" i="20"/>
  <c r="AF3257" i="20" s="1"/>
  <c r="AE3257" i="20" s="1"/>
  <c r="AG3253" i="20"/>
  <c r="AG3249" i="20"/>
  <c r="AF3249" i="20" s="1"/>
  <c r="AE3249" i="20" s="1"/>
  <c r="AG3245" i="20"/>
  <c r="AF3245" i="20" s="1"/>
  <c r="AE3245" i="20" s="1"/>
  <c r="AG3241" i="20"/>
  <c r="AF3241" i="20" s="1"/>
  <c r="AE3241" i="20" s="1"/>
  <c r="AG3237" i="20"/>
  <c r="AF3237" i="20" s="1"/>
  <c r="AE3237" i="20" s="1"/>
  <c r="AG3233" i="20"/>
  <c r="AF3233" i="20" s="1"/>
  <c r="AE3233" i="20" s="1"/>
  <c r="AG3229" i="20"/>
  <c r="AF3229" i="20" s="1"/>
  <c r="AG3225" i="20"/>
  <c r="AF3225" i="20" s="1"/>
  <c r="AE3225" i="20" s="1"/>
  <c r="AG3221" i="20"/>
  <c r="AF3221" i="20" s="1"/>
  <c r="AE3221" i="20" s="1"/>
  <c r="AG3217" i="20"/>
  <c r="AF3217" i="20" s="1"/>
  <c r="AE3217" i="20" s="1"/>
  <c r="AG3213" i="20"/>
  <c r="AF3213" i="20" s="1"/>
  <c r="AE3213" i="20" s="1"/>
  <c r="AG3209" i="20"/>
  <c r="AF3209" i="20" s="1"/>
  <c r="AE3209" i="20" s="1"/>
  <c r="AG3199" i="20"/>
  <c r="AF3199" i="20" s="1"/>
  <c r="AE3199" i="20" s="1"/>
  <c r="AG3183" i="20"/>
  <c r="AF3183" i="20" s="1"/>
  <c r="AE3183" i="20" s="1"/>
  <c r="AG3167" i="20"/>
  <c r="AF3167" i="20" s="1"/>
  <c r="AE3167" i="20" s="1"/>
  <c r="AG3151" i="20"/>
  <c r="AF3151" i="20" s="1"/>
  <c r="AE3151" i="20" s="1"/>
  <c r="AG3135" i="20"/>
  <c r="AF3135" i="20" s="1"/>
  <c r="AE3135" i="20" s="1"/>
  <c r="AG3119" i="20"/>
  <c r="AF3119" i="20" s="1"/>
  <c r="AE3119" i="20" s="1"/>
  <c r="AG3103" i="20"/>
  <c r="AF3103" i="20" s="1"/>
  <c r="AE3103" i="20" s="1"/>
  <c r="AG3087" i="20"/>
  <c r="AF3087" i="20" s="1"/>
  <c r="AE3087" i="20" s="1"/>
  <c r="AG3071" i="20"/>
  <c r="AF3071" i="20" s="1"/>
  <c r="AE3071" i="20" s="1"/>
  <c r="AG3055" i="20"/>
  <c r="AF3055" i="20" s="1"/>
  <c r="AE3055" i="20" s="1"/>
  <c r="AG3039" i="20"/>
  <c r="AF3039" i="20" s="1"/>
  <c r="AE3039" i="20" s="1"/>
  <c r="AG3027" i="20"/>
  <c r="AF3027" i="20" s="1"/>
  <c r="AE3027" i="20" s="1"/>
  <c r="AG3011" i="20"/>
  <c r="AG2995" i="20"/>
  <c r="AF2995" i="20" s="1"/>
  <c r="AE2995" i="20" s="1"/>
  <c r="AG2979" i="20"/>
  <c r="AF2979" i="20" s="1"/>
  <c r="AE2979" i="20" s="1"/>
  <c r="AG2963" i="20"/>
  <c r="AF2963" i="20" s="1"/>
  <c r="AE2963" i="20" s="1"/>
  <c r="AG2940" i="20"/>
  <c r="AF2940" i="20" s="1"/>
  <c r="AE2940" i="20" s="1"/>
  <c r="AG2935" i="20"/>
  <c r="AF2935" i="20" s="1"/>
  <c r="AE2935" i="20" s="1"/>
  <c r="AG2924" i="20"/>
  <c r="AF2924" i="20" s="1"/>
  <c r="AE2924" i="20" s="1"/>
  <c r="AG2919" i="20"/>
  <c r="AF2919" i="20" s="1"/>
  <c r="AE2919" i="20" s="1"/>
  <c r="AG2908" i="20"/>
  <c r="AF2908" i="20" s="1"/>
  <c r="AE2908" i="20" s="1"/>
  <c r="AG2903" i="20"/>
  <c r="AF2903" i="20" s="1"/>
  <c r="AE2903" i="20" s="1"/>
  <c r="AG2892" i="20"/>
  <c r="AF2892" i="20" s="1"/>
  <c r="AE2892" i="20" s="1"/>
  <c r="AG2887" i="20"/>
  <c r="AF2887" i="20" s="1"/>
  <c r="AE2887" i="20" s="1"/>
  <c r="AG2876" i="20"/>
  <c r="AF2876" i="20" s="1"/>
  <c r="AE2876" i="20" s="1"/>
  <c r="AG2871" i="20"/>
  <c r="AF2871" i="20" s="1"/>
  <c r="AE2871" i="20" s="1"/>
  <c r="AG2860" i="20"/>
  <c r="AF2860" i="20" s="1"/>
  <c r="AE2860" i="20" s="1"/>
  <c r="AG2855" i="20"/>
  <c r="AF2855" i="20" s="1"/>
  <c r="AE2855" i="20" s="1"/>
  <c r="AG2844" i="20"/>
  <c r="AF2844" i="20" s="1"/>
  <c r="AE2844" i="20" s="1"/>
  <c r="AG2839" i="20"/>
  <c r="AF2839" i="20" s="1"/>
  <c r="AE2839" i="20" s="1"/>
  <c r="AG2828" i="20"/>
  <c r="AF2828" i="20" s="1"/>
  <c r="AE2828" i="20" s="1"/>
  <c r="AG2823" i="20"/>
  <c r="AF2823" i="20" s="1"/>
  <c r="AE2823" i="20" s="1"/>
  <c r="AG2812" i="20"/>
  <c r="AF2812" i="20" s="1"/>
  <c r="AE2812" i="20" s="1"/>
  <c r="AG2807" i="20"/>
  <c r="AF2807" i="20" s="1"/>
  <c r="AE2807" i="20" s="1"/>
  <c r="AG2796" i="20"/>
  <c r="AF2796" i="20" s="1"/>
  <c r="AE2796" i="20" s="1"/>
  <c r="AG2791" i="20"/>
  <c r="AF2791" i="20" s="1"/>
  <c r="AE2791" i="20" s="1"/>
  <c r="AG2780" i="20"/>
  <c r="AF2780" i="20" s="1"/>
  <c r="AE2780" i="20" s="1"/>
  <c r="AG2775" i="20"/>
  <c r="AF2775" i="20" s="1"/>
  <c r="AE2775" i="20" s="1"/>
  <c r="AG2764" i="20"/>
  <c r="AF2764" i="20" s="1"/>
  <c r="AE2764" i="20" s="1"/>
  <c r="AG2759" i="20"/>
  <c r="AF2759" i="20" s="1"/>
  <c r="AE2759" i="20" s="1"/>
  <c r="AG2748" i="20"/>
  <c r="AF2748" i="20" s="1"/>
  <c r="AE2748" i="20" s="1"/>
  <c r="AG2743" i="20"/>
  <c r="AF2743" i="20" s="1"/>
  <c r="AE2743" i="20" s="1"/>
  <c r="AG2732" i="20"/>
  <c r="AF2732" i="20" s="1"/>
  <c r="AE2732" i="20" s="1"/>
  <c r="AG2727" i="20"/>
  <c r="AF2727" i="20" s="1"/>
  <c r="AE2727" i="20" s="1"/>
  <c r="AG2716" i="20"/>
  <c r="AF2716" i="20" s="1"/>
  <c r="AE2716" i="20" s="1"/>
  <c r="AG2711" i="20"/>
  <c r="AF2711" i="20" s="1"/>
  <c r="AE2711" i="20" s="1"/>
  <c r="AG2700" i="20"/>
  <c r="AF2700" i="20" s="1"/>
  <c r="AE2700" i="20" s="1"/>
  <c r="AG2695" i="20"/>
  <c r="AF2695" i="20" s="1"/>
  <c r="AE2695" i="20" s="1"/>
  <c r="AG2684" i="20"/>
  <c r="AF2684" i="20" s="1"/>
  <c r="AE2684" i="20" s="1"/>
  <c r="AG2679" i="20"/>
  <c r="AF2679" i="20" s="1"/>
  <c r="AE2679" i="20" s="1"/>
  <c r="AG2668" i="20"/>
  <c r="AF2668" i="20" s="1"/>
  <c r="AE2668" i="20" s="1"/>
  <c r="AG3197" i="20"/>
  <c r="AF3197" i="20" s="1"/>
  <c r="AE3197" i="20" s="1"/>
  <c r="AG3181" i="20"/>
  <c r="AF3181" i="20" s="1"/>
  <c r="AE3181" i="20" s="1"/>
  <c r="AG3165" i="20"/>
  <c r="AF3165" i="20" s="1"/>
  <c r="AE3165" i="20" s="1"/>
  <c r="AG3149" i="20"/>
  <c r="AF3149" i="20" s="1"/>
  <c r="AE3149" i="20" s="1"/>
  <c r="AG3133" i="20"/>
  <c r="AF3133" i="20" s="1"/>
  <c r="AE3133" i="20" s="1"/>
  <c r="AG3117" i="20"/>
  <c r="AF3117" i="20" s="1"/>
  <c r="AE3117" i="20" s="1"/>
  <c r="AG3101" i="20"/>
  <c r="AF3101" i="20" s="1"/>
  <c r="AE3101" i="20" s="1"/>
  <c r="AG3085" i="20"/>
  <c r="AF3085" i="20" s="1"/>
  <c r="AE3085" i="20" s="1"/>
  <c r="AG3069" i="20"/>
  <c r="AF3069" i="20" s="1"/>
  <c r="AE3069" i="20" s="1"/>
  <c r="AG3053" i="20"/>
  <c r="AF3053" i="20" s="1"/>
  <c r="AE3053" i="20" s="1"/>
  <c r="AG3037" i="20"/>
  <c r="AF3037" i="20" s="1"/>
  <c r="AE3037" i="20" s="1"/>
  <c r="AG3021" i="20"/>
  <c r="AF3021" i="20" s="1"/>
  <c r="AE3021" i="20" s="1"/>
  <c r="AG3005" i="20"/>
  <c r="AF3005" i="20" s="1"/>
  <c r="AE3005" i="20" s="1"/>
  <c r="AG2989" i="20"/>
  <c r="AF2989" i="20" s="1"/>
  <c r="AE2989" i="20" s="1"/>
  <c r="AG2973" i="20"/>
  <c r="AF2973" i="20" s="1"/>
  <c r="AE2973" i="20" s="1"/>
  <c r="AG2957" i="20"/>
  <c r="AF2957" i="20" s="1"/>
  <c r="AE2957" i="20" s="1"/>
  <c r="AG2941" i="20"/>
  <c r="AF2941" i="20" s="1"/>
  <c r="AE2941" i="20" s="1"/>
  <c r="AG2439" i="20"/>
  <c r="AG3157" i="20"/>
  <c r="AF3157" i="20" s="1"/>
  <c r="AE3157" i="20" s="1"/>
  <c r="AG3141" i="20"/>
  <c r="AF3141" i="20" s="1"/>
  <c r="AE3141" i="20" s="1"/>
  <c r="AG3125" i="20"/>
  <c r="AF3125" i="20" s="1"/>
  <c r="AE3125" i="20" s="1"/>
  <c r="AG3109" i="20"/>
  <c r="AF3109" i="20" s="1"/>
  <c r="AE3109" i="20" s="1"/>
  <c r="AG3093" i="20"/>
  <c r="AF3093" i="20" s="1"/>
  <c r="AE3093" i="20" s="1"/>
  <c r="AG3077" i="20"/>
  <c r="AF3077" i="20" s="1"/>
  <c r="AE3077" i="20" s="1"/>
  <c r="AG3061" i="20"/>
  <c r="AF3061" i="20" s="1"/>
  <c r="AE3061" i="20" s="1"/>
  <c r="AG3045" i="20"/>
  <c r="AF3045" i="20" s="1"/>
  <c r="AE3045" i="20" s="1"/>
  <c r="AG3029" i="20"/>
  <c r="AF3029" i="20" s="1"/>
  <c r="AE3029" i="20" s="1"/>
  <c r="AG3013" i="20"/>
  <c r="AF3013" i="20" s="1"/>
  <c r="AE3013" i="20" s="1"/>
  <c r="AG2997" i="20"/>
  <c r="AF2997" i="20" s="1"/>
  <c r="AE2997" i="20" s="1"/>
  <c r="AG2981" i="20"/>
  <c r="AF2981" i="20" s="1"/>
  <c r="AE2981" i="20" s="1"/>
  <c r="AG2965" i="20"/>
  <c r="AF2965" i="20" s="1"/>
  <c r="AE2965" i="20" s="1"/>
  <c r="AG2949" i="20"/>
  <c r="AF2949" i="20" s="1"/>
  <c r="AE2949" i="20" s="1"/>
  <c r="AG2933" i="20"/>
  <c r="AF2933" i="20" s="1"/>
  <c r="AE2933" i="20" s="1"/>
  <c r="AG2917" i="20"/>
  <c r="AF2917" i="20" s="1"/>
  <c r="AE2917" i="20" s="1"/>
  <c r="AG2901" i="20"/>
  <c r="AF2901" i="20" s="1"/>
  <c r="AE2901" i="20" s="1"/>
  <c r="AG2885" i="20"/>
  <c r="AF2885" i="20" s="1"/>
  <c r="AE2885" i="20" s="1"/>
  <c r="AG2869" i="20"/>
  <c r="AF2869" i="20" s="1"/>
  <c r="AE2869" i="20" s="1"/>
  <c r="AG2853" i="20"/>
  <c r="AF2853" i="20" s="1"/>
  <c r="AE2853" i="20" s="1"/>
  <c r="AG2837" i="20"/>
  <c r="AF2837" i="20" s="1"/>
  <c r="AE2837" i="20" s="1"/>
  <c r="AG2821" i="20"/>
  <c r="AF2821" i="20" s="1"/>
  <c r="AE2821" i="20" s="1"/>
  <c r="AG2805" i="20"/>
  <c r="AF2805" i="20" s="1"/>
  <c r="AE2805" i="20" s="1"/>
  <c r="AG2789" i="20"/>
  <c r="AF2789" i="20" s="1"/>
  <c r="AE2789" i="20" s="1"/>
  <c r="AG2773" i="20"/>
  <c r="AF2773" i="20" s="1"/>
  <c r="AE2773" i="20" s="1"/>
  <c r="AG2757" i="20"/>
  <c r="AF2757" i="20" s="1"/>
  <c r="AE2757" i="20" s="1"/>
  <c r="AG2741" i="20"/>
  <c r="AF2741" i="20" s="1"/>
  <c r="AE2741" i="20" s="1"/>
  <c r="AG2725" i="20"/>
  <c r="AF2725" i="20" s="1"/>
  <c r="AE2725" i="20" s="1"/>
  <c r="AG2709" i="20"/>
  <c r="AF2709" i="20" s="1"/>
  <c r="AE2709" i="20" s="1"/>
  <c r="AG2693" i="20"/>
  <c r="AF2693" i="20" s="1"/>
  <c r="AE2693" i="20" s="1"/>
  <c r="AG2677" i="20"/>
  <c r="AF2677" i="20" s="1"/>
  <c r="AE2677" i="20" s="1"/>
  <c r="AG2666" i="20"/>
  <c r="AF2666" i="20" s="1"/>
  <c r="AE2666" i="20" s="1"/>
  <c r="AG2649" i="20"/>
  <c r="AF2649" i="20" s="1"/>
  <c r="AE2649" i="20" s="1"/>
  <c r="AG2636" i="20"/>
  <c r="AF2636" i="20" s="1"/>
  <c r="AE2636" i="20" s="1"/>
  <c r="AG2613" i="20"/>
  <c r="AF2613" i="20" s="1"/>
  <c r="AE2613" i="20" s="1"/>
  <c r="AG2609" i="20"/>
  <c r="AF2609" i="20" s="1"/>
  <c r="AE2609" i="20" s="1"/>
  <c r="AG2605" i="20"/>
  <c r="AF2605" i="20" s="1"/>
  <c r="AE2605" i="20" s="1"/>
  <c r="AG2585" i="20"/>
  <c r="AF2585" i="20" s="1"/>
  <c r="AE2585" i="20" s="1"/>
  <c r="AG2577" i="20"/>
  <c r="AF2577" i="20" s="1"/>
  <c r="AE2577" i="20" s="1"/>
  <c r="AG2569" i="20"/>
  <c r="AF2569" i="20" s="1"/>
  <c r="AE2569" i="20" s="1"/>
  <c r="AG2561" i="20"/>
  <c r="AF2561" i="20" s="1"/>
  <c r="AE2561" i="20" s="1"/>
  <c r="AG2541" i="20"/>
  <c r="AF2541" i="20" s="1"/>
  <c r="AE2541" i="20" s="1"/>
  <c r="AG2529" i="20"/>
  <c r="AF2529" i="20" s="1"/>
  <c r="AE2529" i="20" s="1"/>
  <c r="AG2521" i="20"/>
  <c r="AF2521" i="20" s="1"/>
  <c r="AE2521" i="20" s="1"/>
  <c r="AG2497" i="20"/>
  <c r="AF2497" i="20" s="1"/>
  <c r="AE2497" i="20" s="1"/>
  <c r="AG2493" i="20"/>
  <c r="AF2493" i="20" s="1"/>
  <c r="AE2493" i="20" s="1"/>
  <c r="AG2465" i="20"/>
  <c r="AF2465" i="20" s="1"/>
  <c r="AE2465" i="20" s="1"/>
  <c r="AG2461" i="20"/>
  <c r="AF2461" i="20" s="1"/>
  <c r="AE2461" i="20" s="1"/>
  <c r="AG2433" i="20"/>
  <c r="AF2433" i="20" s="1"/>
  <c r="AE2433" i="20" s="1"/>
  <c r="AG2429" i="20"/>
  <c r="AF2429" i="20" s="1"/>
  <c r="AE2429" i="20" s="1"/>
  <c r="AG2412" i="20"/>
  <c r="AF2412" i="20" s="1"/>
  <c r="AE2412" i="20" s="1"/>
  <c r="AG2409" i="20"/>
  <c r="AF2409" i="20" s="1"/>
  <c r="AE2409" i="20" s="1"/>
  <c r="AG2966" i="20"/>
  <c r="AF2966" i="20" s="1"/>
  <c r="AE2966" i="20" s="1"/>
  <c r="AG2959" i="20"/>
  <c r="AF2959" i="20" s="1"/>
  <c r="AE2959" i="20" s="1"/>
  <c r="AG2950" i="20"/>
  <c r="AF2950" i="20" s="1"/>
  <c r="AE2950" i="20" s="1"/>
  <c r="AG2947" i="20"/>
  <c r="AF2947" i="20" s="1"/>
  <c r="AE2947" i="20" s="1"/>
  <c r="AG2938" i="20"/>
  <c r="AF2938" i="20" s="1"/>
  <c r="AE2938" i="20" s="1"/>
  <c r="AG2936" i="20"/>
  <c r="AF2936" i="20" s="1"/>
  <c r="AE2936" i="20" s="1"/>
  <c r="AG2931" i="20"/>
  <c r="AF2931" i="20" s="1"/>
  <c r="AE2931" i="20" s="1"/>
  <c r="AG2922" i="20"/>
  <c r="AF2922" i="20" s="1"/>
  <c r="AE2922" i="20" s="1"/>
  <c r="AG2920" i="20"/>
  <c r="AF2920" i="20" s="1"/>
  <c r="AE2920" i="20" s="1"/>
  <c r="AG2915" i="20"/>
  <c r="AF2915" i="20" s="1"/>
  <c r="AE2915" i="20" s="1"/>
  <c r="AG2906" i="20"/>
  <c r="AF2906" i="20" s="1"/>
  <c r="AE2906" i="20" s="1"/>
  <c r="AG2904" i="20"/>
  <c r="AF2904" i="20" s="1"/>
  <c r="AE2904" i="20" s="1"/>
  <c r="AG2899" i="20"/>
  <c r="AF2899" i="20" s="1"/>
  <c r="AE2899" i="20" s="1"/>
  <c r="AG2890" i="20"/>
  <c r="AF2890" i="20" s="1"/>
  <c r="AE2890" i="20" s="1"/>
  <c r="AG2888" i="20"/>
  <c r="AF2888" i="20" s="1"/>
  <c r="AE2888" i="20" s="1"/>
  <c r="AG2883" i="20"/>
  <c r="AF2883" i="20" s="1"/>
  <c r="AE2883" i="20" s="1"/>
  <c r="AG2874" i="20"/>
  <c r="AF2874" i="20" s="1"/>
  <c r="AE2874" i="20" s="1"/>
  <c r="AG2872" i="20"/>
  <c r="AF2872" i="20" s="1"/>
  <c r="AE2872" i="20" s="1"/>
  <c r="AG2867" i="20"/>
  <c r="AF2867" i="20" s="1"/>
  <c r="AE2867" i="20" s="1"/>
  <c r="AG2858" i="20"/>
  <c r="AF2858" i="20" s="1"/>
  <c r="AE2858" i="20" s="1"/>
  <c r="AG2856" i="20"/>
  <c r="AF2856" i="20" s="1"/>
  <c r="AE2856" i="20" s="1"/>
  <c r="AG2851" i="20"/>
  <c r="AF2851" i="20" s="1"/>
  <c r="AE2851" i="20" s="1"/>
  <c r="AG2842" i="20"/>
  <c r="AF2842" i="20" s="1"/>
  <c r="AE2842" i="20" s="1"/>
  <c r="AG2840" i="20"/>
  <c r="AF2840" i="20" s="1"/>
  <c r="AE2840" i="20" s="1"/>
  <c r="AG2835" i="20"/>
  <c r="AF2835" i="20" s="1"/>
  <c r="AE2835" i="20" s="1"/>
  <c r="AG2826" i="20"/>
  <c r="AF2826" i="20" s="1"/>
  <c r="AE2826" i="20" s="1"/>
  <c r="AG2824" i="20"/>
  <c r="AF2824" i="20" s="1"/>
  <c r="AE2824" i="20" s="1"/>
  <c r="AG2819" i="20"/>
  <c r="AF2819" i="20" s="1"/>
  <c r="AE2819" i="20" s="1"/>
  <c r="AG2810" i="20"/>
  <c r="AF2810" i="20" s="1"/>
  <c r="AE2810" i="20" s="1"/>
  <c r="AG2808" i="20"/>
  <c r="AF2808" i="20" s="1"/>
  <c r="AE2808" i="20" s="1"/>
  <c r="AG2803" i="20"/>
  <c r="AF2803" i="20" s="1"/>
  <c r="AE2803" i="20" s="1"/>
  <c r="AG2794" i="20"/>
  <c r="AF2794" i="20" s="1"/>
  <c r="AE2794" i="20" s="1"/>
  <c r="AG2792" i="20"/>
  <c r="AF2792" i="20" s="1"/>
  <c r="AE2792" i="20" s="1"/>
  <c r="AG2787" i="20"/>
  <c r="AF2787" i="20" s="1"/>
  <c r="AE2787" i="20" s="1"/>
  <c r="AG2778" i="20"/>
  <c r="AF2778" i="20" s="1"/>
  <c r="AE2778" i="20" s="1"/>
  <c r="AG2776" i="20"/>
  <c r="AF2776" i="20" s="1"/>
  <c r="AE2776" i="20" s="1"/>
  <c r="AG2771" i="20"/>
  <c r="AF2771" i="20" s="1"/>
  <c r="AE2771" i="20" s="1"/>
  <c r="AG2762" i="20"/>
  <c r="AF2762" i="20" s="1"/>
  <c r="AE2762" i="20" s="1"/>
  <c r="AG2760" i="20"/>
  <c r="AF2760" i="20" s="1"/>
  <c r="AE2760" i="20" s="1"/>
  <c r="AG2755" i="20"/>
  <c r="AF2755" i="20" s="1"/>
  <c r="AE2755" i="20" s="1"/>
  <c r="AG2746" i="20"/>
  <c r="AF2746" i="20" s="1"/>
  <c r="AE2746" i="20" s="1"/>
  <c r="AG2744" i="20"/>
  <c r="AF2744" i="20" s="1"/>
  <c r="AE2744" i="20" s="1"/>
  <c r="AG2739" i="20"/>
  <c r="AF2739" i="20" s="1"/>
  <c r="AE2739" i="20" s="1"/>
  <c r="AG2730" i="20"/>
  <c r="AF2730" i="20" s="1"/>
  <c r="AE2730" i="20" s="1"/>
  <c r="AG2728" i="20"/>
  <c r="AF2728" i="20" s="1"/>
  <c r="AE2728" i="20" s="1"/>
  <c r="AG2723" i="20"/>
  <c r="AF2723" i="20" s="1"/>
  <c r="AE2723" i="20" s="1"/>
  <c r="AG2714" i="20"/>
  <c r="AF2714" i="20" s="1"/>
  <c r="AE2714" i="20" s="1"/>
  <c r="AG2712" i="20"/>
  <c r="AF2712" i="20" s="1"/>
  <c r="AE2712" i="20" s="1"/>
  <c r="AG2707" i="20"/>
  <c r="AF2707" i="20" s="1"/>
  <c r="AE2707" i="20" s="1"/>
  <c r="AG2698" i="20"/>
  <c r="AF2698" i="20" s="1"/>
  <c r="AE2698" i="20" s="1"/>
  <c r="AG2696" i="20"/>
  <c r="AF2696" i="20" s="1"/>
  <c r="AE2696" i="20" s="1"/>
  <c r="AG2691" i="20"/>
  <c r="AF2691" i="20" s="1"/>
  <c r="AE2691" i="20" s="1"/>
  <c r="AG2682" i="20"/>
  <c r="AF2682" i="20" s="1"/>
  <c r="AE2682" i="20" s="1"/>
  <c r="AG2680" i="20"/>
  <c r="AF2680" i="20" s="1"/>
  <c r="AE2680" i="20" s="1"/>
  <c r="AG2675" i="20"/>
  <c r="AF2675" i="20" s="1"/>
  <c r="AE2675" i="20" s="1"/>
  <c r="AG3193" i="20"/>
  <c r="AF3193" i="20" s="1"/>
  <c r="AE3193" i="20" s="1"/>
  <c r="AG3177" i="20"/>
  <c r="AF3177" i="20" s="1"/>
  <c r="AE3177" i="20" s="1"/>
  <c r="AG3161" i="20"/>
  <c r="AF3161" i="20" s="1"/>
  <c r="AE3161" i="20" s="1"/>
  <c r="AG3145" i="20"/>
  <c r="AF3145" i="20" s="1"/>
  <c r="AE3145" i="20" s="1"/>
  <c r="AG3129" i="20"/>
  <c r="AF3129" i="20" s="1"/>
  <c r="AE3129" i="20" s="1"/>
  <c r="AG3113" i="20"/>
  <c r="AF3113" i="20" s="1"/>
  <c r="AE3113" i="20" s="1"/>
  <c r="AG3097" i="20"/>
  <c r="AF3097" i="20" s="1"/>
  <c r="AE3097" i="20" s="1"/>
  <c r="AG3081" i="20"/>
  <c r="AF3081" i="20" s="1"/>
  <c r="AE3081" i="20" s="1"/>
  <c r="AG3065" i="20"/>
  <c r="AF3065" i="20" s="1"/>
  <c r="AE3065" i="20" s="1"/>
  <c r="AG3049" i="20"/>
  <c r="AF3049" i="20" s="1"/>
  <c r="AE3049" i="20" s="1"/>
  <c r="AG3033" i="20"/>
  <c r="AF3033" i="20" s="1"/>
  <c r="AE3033" i="20" s="1"/>
  <c r="AG3017" i="20"/>
  <c r="AF3017" i="20" s="1"/>
  <c r="AE3017" i="20" s="1"/>
  <c r="AG3001" i="20"/>
  <c r="AF3001" i="20" s="1"/>
  <c r="AE3001" i="20" s="1"/>
  <c r="AG2985" i="20"/>
  <c r="AF2985" i="20" s="1"/>
  <c r="AE2985" i="20" s="1"/>
  <c r="AG2969" i="20"/>
  <c r="AF2969" i="20" s="1"/>
  <c r="AE2969" i="20" s="1"/>
  <c r="AG2953" i="20"/>
  <c r="AF2953" i="20" s="1"/>
  <c r="AE2953" i="20" s="1"/>
  <c r="AG2937" i="20"/>
  <c r="AF2937" i="20" s="1"/>
  <c r="AE2937" i="20" s="1"/>
  <c r="AG2921" i="20"/>
  <c r="AF2921" i="20" s="1"/>
  <c r="AE2921" i="20" s="1"/>
  <c r="AG2905" i="20"/>
  <c r="AF2905" i="20" s="1"/>
  <c r="AE2905" i="20" s="1"/>
  <c r="AG2889" i="20"/>
  <c r="AF2889" i="20" s="1"/>
  <c r="AE2889" i="20" s="1"/>
  <c r="AG2873" i="20"/>
  <c r="AF2873" i="20" s="1"/>
  <c r="AE2873" i="20" s="1"/>
  <c r="AG2857" i="20"/>
  <c r="AF2857" i="20" s="1"/>
  <c r="AE2857" i="20" s="1"/>
  <c r="AG2841" i="20"/>
  <c r="AF2841" i="20" s="1"/>
  <c r="AE2841" i="20" s="1"/>
  <c r="AG2825" i="20"/>
  <c r="AF2825" i="20" s="1"/>
  <c r="AE2825" i="20" s="1"/>
  <c r="AG2809" i="20"/>
  <c r="AF2809" i="20" s="1"/>
  <c r="AE2809" i="20" s="1"/>
  <c r="AG2793" i="20"/>
  <c r="AF2793" i="20" s="1"/>
  <c r="AE2793" i="20" s="1"/>
  <c r="AG2777" i="20"/>
  <c r="AF2777" i="20" s="1"/>
  <c r="AE2777" i="20" s="1"/>
  <c r="AG2761" i="20"/>
  <c r="AF2761" i="20" s="1"/>
  <c r="AE2761" i="20" s="1"/>
  <c r="AG2745" i="20"/>
  <c r="AF2745" i="20" s="1"/>
  <c r="AE2745" i="20" s="1"/>
  <c r="AG2729" i="20"/>
  <c r="AF2729" i="20" s="1"/>
  <c r="AE2729" i="20" s="1"/>
  <c r="AG2925" i="20"/>
  <c r="AF2925" i="20" s="1"/>
  <c r="AE2925" i="20" s="1"/>
  <c r="AG2909" i="20"/>
  <c r="AF2909" i="20" s="1"/>
  <c r="AE2909" i="20" s="1"/>
  <c r="AG2893" i="20"/>
  <c r="AF2893" i="20" s="1"/>
  <c r="AE2893" i="20" s="1"/>
  <c r="AG2877" i="20"/>
  <c r="AF2877" i="20" s="1"/>
  <c r="AE2877" i="20" s="1"/>
  <c r="AG2861" i="20"/>
  <c r="AF2861" i="20" s="1"/>
  <c r="AE2861" i="20" s="1"/>
  <c r="AG2845" i="20"/>
  <c r="AF2845" i="20" s="1"/>
  <c r="AE2845" i="20" s="1"/>
  <c r="AG2829" i="20"/>
  <c r="AF2829" i="20" s="1"/>
  <c r="AE2829" i="20" s="1"/>
  <c r="AG2813" i="20"/>
  <c r="AF2813" i="20" s="1"/>
  <c r="AE2813" i="20" s="1"/>
  <c r="AG2797" i="20"/>
  <c r="AF2797" i="20" s="1"/>
  <c r="AE2797" i="20" s="1"/>
  <c r="AG2781" i="20"/>
  <c r="AF2781" i="20" s="1"/>
  <c r="AE2781" i="20" s="1"/>
  <c r="AG2765" i="20"/>
  <c r="AF2765" i="20" s="1"/>
  <c r="AE2765" i="20" s="1"/>
  <c r="AG2749" i="20"/>
  <c r="AF2749" i="20" s="1"/>
  <c r="AE2749" i="20" s="1"/>
  <c r="AG2733" i="20"/>
  <c r="AF2733" i="20" s="1"/>
  <c r="AE2733" i="20" s="1"/>
  <c r="AG2717" i="20"/>
  <c r="AF2717" i="20" s="1"/>
  <c r="AE2717" i="20" s="1"/>
  <c r="AG2701" i="20"/>
  <c r="AF2701" i="20" s="1"/>
  <c r="AE2701" i="20" s="1"/>
  <c r="AG2685" i="20"/>
  <c r="AF2685" i="20" s="1"/>
  <c r="AE2685" i="20" s="1"/>
  <c r="AG2669" i="20"/>
  <c r="AF2669" i="20" s="1"/>
  <c r="AE2669" i="20" s="1"/>
  <c r="AG2633" i="20"/>
  <c r="AF2633" i="20" s="1"/>
  <c r="AE2633" i="20" s="1"/>
  <c r="AG2625" i="20"/>
  <c r="AF2625" i="20" s="1"/>
  <c r="AE2625" i="20" s="1"/>
  <c r="AG2601" i="20"/>
  <c r="AF2601" i="20" s="1"/>
  <c r="AE2601" i="20" s="1"/>
  <c r="AG2593" i="20"/>
  <c r="AF2593" i="20" s="1"/>
  <c r="AE2593" i="20" s="1"/>
  <c r="AG2564" i="20"/>
  <c r="AF2564" i="20" s="1"/>
  <c r="AE2564" i="20" s="1"/>
  <c r="AG2553" i="20"/>
  <c r="AF2553" i="20" s="1"/>
  <c r="AE2553" i="20" s="1"/>
  <c r="AG2545" i="20"/>
  <c r="AF2545" i="20" s="1"/>
  <c r="AE2545" i="20" s="1"/>
  <c r="AG2524" i="20"/>
  <c r="AF2524" i="20" s="1"/>
  <c r="AE2524" i="20" s="1"/>
  <c r="AG2513" i="20"/>
  <c r="AF2513" i="20" s="1"/>
  <c r="AE2513" i="20" s="1"/>
  <c r="AG2481" i="20"/>
  <c r="AF2481" i="20" s="1"/>
  <c r="AE2481" i="20" s="1"/>
  <c r="AG2477" i="20"/>
  <c r="AF2477" i="20" s="1"/>
  <c r="AE2477" i="20" s="1"/>
  <c r="AG2449" i="20"/>
  <c r="AF2449" i="20" s="1"/>
  <c r="AE2449" i="20" s="1"/>
  <c r="AG2445" i="20"/>
  <c r="AF2445" i="20" s="1"/>
  <c r="AE2445" i="20" s="1"/>
  <c r="AG2421" i="20"/>
  <c r="AF2421" i="20" s="1"/>
  <c r="AE2421" i="20" s="1"/>
  <c r="AG2420" i="20"/>
  <c r="AF2420" i="20" s="1"/>
  <c r="AE2420" i="20" s="1"/>
  <c r="AG2404" i="20"/>
  <c r="AF2404" i="20" s="1"/>
  <c r="AE2404" i="20" s="1"/>
  <c r="AG2393" i="20"/>
  <c r="AF2393" i="20" s="1"/>
  <c r="AE2393" i="20" s="1"/>
  <c r="AG2361" i="20"/>
  <c r="AF2361" i="20" s="1"/>
  <c r="AE2361" i="20" s="1"/>
  <c r="AG2332" i="20"/>
  <c r="AF2332" i="20" s="1"/>
  <c r="AE2332" i="20" s="1"/>
  <c r="AG2321" i="20"/>
  <c r="AF2321" i="20" s="1"/>
  <c r="AE2321" i="20" s="1"/>
  <c r="AG2320" i="20"/>
  <c r="AF2320" i="20" s="1"/>
  <c r="AE2320" i="20" s="1"/>
  <c r="AG2297" i="20"/>
  <c r="AF2297" i="20" s="1"/>
  <c r="AE2297" i="20" s="1"/>
  <c r="AG2285" i="20"/>
  <c r="AF2285" i="20" s="1"/>
  <c r="AE2285" i="20" s="1"/>
  <c r="AG2253" i="20"/>
  <c r="AF2253" i="20" s="1"/>
  <c r="AE2253" i="20" s="1"/>
  <c r="AG2249" i="20"/>
  <c r="AF2249" i="20" s="1"/>
  <c r="AE2249" i="20" s="1"/>
  <c r="AG2245" i="20"/>
  <c r="AF2245" i="20" s="1"/>
  <c r="AE2245" i="20" s="1"/>
  <c r="AG2411" i="20"/>
  <c r="AF2411" i="20" s="1"/>
  <c r="AE2411" i="20" s="1"/>
  <c r="AG2400" i="20"/>
  <c r="AF2400" i="20" s="1"/>
  <c r="AE2400" i="20" s="1"/>
  <c r="AG2395" i="20"/>
  <c r="AF2395" i="20" s="1"/>
  <c r="AE2395" i="20" s="1"/>
  <c r="AG2388" i="20"/>
  <c r="AF2388" i="20" s="1"/>
  <c r="AE2388" i="20" s="1"/>
  <c r="AG2383" i="20"/>
  <c r="AF2383" i="20" s="1"/>
  <c r="AE2383" i="20" s="1"/>
  <c r="AG2363" i="20"/>
  <c r="AF2363" i="20" s="1"/>
  <c r="AE2363" i="20" s="1"/>
  <c r="AG2356" i="20"/>
  <c r="AF2356" i="20" s="1"/>
  <c r="AE2356" i="20" s="1"/>
  <c r="AG2351" i="20"/>
  <c r="AF2351" i="20" s="1"/>
  <c r="AE2351" i="20" s="1"/>
  <c r="AG2307" i="20"/>
  <c r="AF2307" i="20" s="1"/>
  <c r="AE2307" i="20" s="1"/>
  <c r="AG2287" i="20"/>
  <c r="AF2287" i="20" s="1"/>
  <c r="AE2287" i="20" s="1"/>
  <c r="AG2240" i="20"/>
  <c r="AF2240" i="20" s="1"/>
  <c r="AE2240" i="20" s="1"/>
  <c r="AG2225" i="20"/>
  <c r="AF2225" i="20" s="1"/>
  <c r="AE2225" i="20" s="1"/>
  <c r="AG2209" i="20"/>
  <c r="AF2209" i="20" s="1"/>
  <c r="AE2209" i="20" s="1"/>
  <c r="AG2193" i="20"/>
  <c r="AF2193" i="20" s="1"/>
  <c r="AE2193" i="20" s="1"/>
  <c r="AG2151" i="20"/>
  <c r="AF2151" i="20" s="1"/>
  <c r="AE2151" i="20" s="1"/>
  <c r="AG2147" i="20"/>
  <c r="AF2147" i="20" s="1"/>
  <c r="AE2147" i="20" s="1"/>
  <c r="AG2137" i="20"/>
  <c r="AF2137" i="20" s="1"/>
  <c r="AE2137" i="20" s="1"/>
  <c r="AG2129" i="20"/>
  <c r="AF2129" i="20" s="1"/>
  <c r="AE2129" i="20" s="1"/>
  <c r="AG2121" i="20"/>
  <c r="AF2121" i="20" s="1"/>
  <c r="AE2121" i="20" s="1"/>
  <c r="AG2105" i="20"/>
  <c r="AF2105" i="20" s="1"/>
  <c r="AE2105" i="20" s="1"/>
  <c r="AG2091" i="20"/>
  <c r="AF2091" i="20" s="1"/>
  <c r="AE2091" i="20" s="1"/>
  <c r="AG2079" i="20"/>
  <c r="AF2079" i="20" s="1"/>
  <c r="AE2079" i="20" s="1"/>
  <c r="AG2063" i="20"/>
  <c r="AF2063" i="20" s="1"/>
  <c r="AE2063" i="20" s="1"/>
  <c r="AG2059" i="20"/>
  <c r="AF2059" i="20" s="1"/>
  <c r="AE2059" i="20" s="1"/>
  <c r="AG2055" i="20"/>
  <c r="AF2055" i="20" s="1"/>
  <c r="AE2055" i="20" s="1"/>
  <c r="AG2051" i="20"/>
  <c r="AF2051" i="20" s="1"/>
  <c r="AE2051" i="20" s="1"/>
  <c r="AG2045" i="20"/>
  <c r="AF2045" i="20" s="1"/>
  <c r="AE2045" i="20" s="1"/>
  <c r="AG2029" i="20"/>
  <c r="AF2029" i="20" s="1"/>
  <c r="AE2029" i="20" s="1"/>
  <c r="AG2021" i="20"/>
  <c r="AF2021" i="20" s="1"/>
  <c r="AE2021" i="20" s="1"/>
  <c r="AG2005" i="20"/>
  <c r="AF2005" i="20" s="1"/>
  <c r="AE2005" i="20" s="1"/>
  <c r="AG2643" i="20"/>
  <c r="AF2643" i="20" s="1"/>
  <c r="AE2643" i="20" s="1"/>
  <c r="AG2628" i="20"/>
  <c r="AF2628" i="20" s="1"/>
  <c r="AE2628" i="20" s="1"/>
  <c r="AG2624" i="20"/>
  <c r="AF2624" i="20" s="1"/>
  <c r="AE2624" i="20" s="1"/>
  <c r="AG2619" i="20"/>
  <c r="AF2619" i="20" s="1"/>
  <c r="AE2619" i="20" s="1"/>
  <c r="AG2604" i="20"/>
  <c r="AF2604" i="20" s="1"/>
  <c r="AE2604" i="20" s="1"/>
  <c r="AG2579" i="20"/>
  <c r="AF2579" i="20" s="1"/>
  <c r="AE2579" i="20" s="1"/>
  <c r="AG2559" i="20"/>
  <c r="AF2559" i="20" s="1"/>
  <c r="AE2559" i="20" s="1"/>
  <c r="AG2555" i="20"/>
  <c r="AF2555" i="20" s="1"/>
  <c r="AE2555" i="20" s="1"/>
  <c r="AG2544" i="20"/>
  <c r="AF2544" i="20" s="1"/>
  <c r="AE2544" i="20" s="1"/>
  <c r="AG2540" i="20"/>
  <c r="AG2536" i="20"/>
  <c r="AF2536" i="20" s="1"/>
  <c r="AE2536" i="20" s="1"/>
  <c r="AG2532" i="20"/>
  <c r="AF2532" i="20" s="1"/>
  <c r="AE2532" i="20" s="1"/>
  <c r="AG2236" i="20"/>
  <c r="AF2236" i="20" s="1"/>
  <c r="AE2236" i="20" s="1"/>
  <c r="AG2220" i="20"/>
  <c r="AF2220" i="20" s="1"/>
  <c r="AE2220" i="20" s="1"/>
  <c r="AG2204" i="20"/>
  <c r="AF2204" i="20" s="1"/>
  <c r="AE2204" i="20" s="1"/>
  <c r="AG2188" i="20"/>
  <c r="AF2188" i="20" s="1"/>
  <c r="AE2188" i="20" s="1"/>
  <c r="AG2182" i="20"/>
  <c r="AF2182" i="20" s="1"/>
  <c r="AE2182" i="20" s="1"/>
  <c r="AG2166" i="20"/>
  <c r="AF2166" i="20" s="1"/>
  <c r="AE2166" i="20" s="1"/>
  <c r="AG2150" i="20"/>
  <c r="AF2150" i="20" s="1"/>
  <c r="AE2150" i="20" s="1"/>
  <c r="AG2134" i="20"/>
  <c r="AF2134" i="20" s="1"/>
  <c r="AE2134" i="20" s="1"/>
  <c r="AG2102" i="20"/>
  <c r="AF2102" i="20" s="1"/>
  <c r="AE2102" i="20" s="1"/>
  <c r="AG2086" i="20"/>
  <c r="AF2086" i="20" s="1"/>
  <c r="AE2086" i="20" s="1"/>
  <c r="AG2070" i="20"/>
  <c r="AF2070" i="20" s="1"/>
  <c r="AE2070" i="20" s="1"/>
  <c r="AG2054" i="20"/>
  <c r="AF2054" i="20" s="1"/>
  <c r="AE2054" i="20" s="1"/>
  <c r="AG2038" i="20"/>
  <c r="AF2038" i="20" s="1"/>
  <c r="AE2038" i="20" s="1"/>
  <c r="AG2234" i="20"/>
  <c r="AF2234" i="20" s="1"/>
  <c r="AE2234" i="20" s="1"/>
  <c r="AG2226" i="20"/>
  <c r="AF2226" i="20" s="1"/>
  <c r="AE2226" i="20" s="1"/>
  <c r="AG2218" i="20"/>
  <c r="AF2218" i="20" s="1"/>
  <c r="AE2218" i="20" s="1"/>
  <c r="AG2210" i="20"/>
  <c r="AF2210" i="20" s="1"/>
  <c r="AE2210" i="20" s="1"/>
  <c r="AG2202" i="20"/>
  <c r="AF2202" i="20" s="1"/>
  <c r="AE2202" i="20" s="1"/>
  <c r="AG2194" i="20"/>
  <c r="AF2194" i="20" s="1"/>
  <c r="AE2194" i="20" s="1"/>
  <c r="AG2116" i="20"/>
  <c r="AF2116" i="20" s="1"/>
  <c r="AE2116" i="20" s="1"/>
  <c r="AG2100" i="20"/>
  <c r="AF2100" i="20" s="1"/>
  <c r="AE2100" i="20" s="1"/>
  <c r="AG2088" i="20"/>
  <c r="AF2088" i="20" s="1"/>
  <c r="AE2088" i="20" s="1"/>
  <c r="AG2076" i="20"/>
  <c r="AF2076" i="20" s="1"/>
  <c r="AE2076" i="20" s="1"/>
  <c r="AG2064" i="20"/>
  <c r="AF2064" i="20" s="1"/>
  <c r="AE2064" i="20" s="1"/>
  <c r="AG2048" i="20"/>
  <c r="AF2048" i="20" s="1"/>
  <c r="AE2048" i="20" s="1"/>
  <c r="AG2036" i="20"/>
  <c r="AF2036" i="20" s="1"/>
  <c r="AE2036" i="20" s="1"/>
  <c r="AG2008" i="20"/>
  <c r="AF2008" i="20" s="1"/>
  <c r="AE2008" i="20" s="1"/>
  <c r="AG2186" i="20"/>
  <c r="AF2186" i="20" s="1"/>
  <c r="AE2186" i="20" s="1"/>
  <c r="AG2180" i="20"/>
  <c r="AF2180" i="20" s="1"/>
  <c r="AE2180" i="20" s="1"/>
  <c r="AG2172" i="20"/>
  <c r="AF2172" i="20" s="1"/>
  <c r="AE2172" i="20" s="1"/>
  <c r="AG2164" i="20"/>
  <c r="AF2164" i="20" s="1"/>
  <c r="AE2164" i="20" s="1"/>
  <c r="AG2156" i="20"/>
  <c r="AF2156" i="20" s="1"/>
  <c r="AE2156" i="20" s="1"/>
  <c r="AG2148" i="20"/>
  <c r="AF2148" i="20" s="1"/>
  <c r="AE2148" i="20" s="1"/>
  <c r="AG2140" i="20"/>
  <c r="AF2140" i="20" s="1"/>
  <c r="AE2140" i="20" s="1"/>
  <c r="AG2128" i="20"/>
  <c r="AF2128" i="20" s="1"/>
  <c r="AE2128" i="20" s="1"/>
  <c r="AG2120" i="20"/>
  <c r="AF2120" i="20" s="1"/>
  <c r="AE2120" i="20" s="1"/>
  <c r="AG2104" i="20"/>
  <c r="AF2104" i="20" s="1"/>
  <c r="AE2104" i="20" s="1"/>
  <c r="AG2084" i="20"/>
  <c r="AF2084" i="20" s="1"/>
  <c r="AE2084" i="20" s="1"/>
  <c r="AG2056" i="20"/>
  <c r="AF2056" i="20" s="1"/>
  <c r="AE2056" i="20" s="1"/>
  <c r="AG2040" i="20"/>
  <c r="AF2040" i="20" s="1"/>
  <c r="AE2040" i="20" s="1"/>
  <c r="AG2024" i="20"/>
  <c r="AF2024" i="20" s="1"/>
  <c r="AE2024" i="20" s="1"/>
  <c r="AG2397" i="20"/>
  <c r="AF2397" i="20" s="1"/>
  <c r="AE2397" i="20" s="1"/>
  <c r="AG2385" i="20"/>
  <c r="AF2385" i="20" s="1"/>
  <c r="AE2385" i="20" s="1"/>
  <c r="AG2377" i="20"/>
  <c r="AF2377" i="20" s="1"/>
  <c r="AE2377" i="20" s="1"/>
  <c r="AG2369" i="20"/>
  <c r="AF2369" i="20" s="1"/>
  <c r="AE2369" i="20" s="1"/>
  <c r="AG2365" i="20"/>
  <c r="AF2365" i="20" s="1"/>
  <c r="AE2365" i="20" s="1"/>
  <c r="AG2353" i="20"/>
  <c r="AF2353" i="20" s="1"/>
  <c r="AE2353" i="20" s="1"/>
  <c r="AG2345" i="20"/>
  <c r="AF2345" i="20" s="1"/>
  <c r="AE2345" i="20" s="1"/>
  <c r="AG2337" i="20"/>
  <c r="AF2337" i="20" s="1"/>
  <c r="AE2337" i="20" s="1"/>
  <c r="AG2325" i="20"/>
  <c r="AF2325" i="20" s="1"/>
  <c r="AE2325" i="20" s="1"/>
  <c r="AG2312" i="20"/>
  <c r="AF2312" i="20" s="1"/>
  <c r="AE2312" i="20" s="1"/>
  <c r="AG2309" i="20"/>
  <c r="AF2309" i="20" s="1"/>
  <c r="AE2309" i="20" s="1"/>
  <c r="AG2305" i="20"/>
  <c r="AF2305" i="20" s="1"/>
  <c r="AE2305" i="20" s="1"/>
  <c r="AG2293" i="20"/>
  <c r="AF2293" i="20" s="1"/>
  <c r="AE2293" i="20" s="1"/>
  <c r="AG2273" i="20"/>
  <c r="AF2273" i="20" s="1"/>
  <c r="AE2273" i="20" s="1"/>
  <c r="AG2269" i="20"/>
  <c r="AF2269" i="20" s="1"/>
  <c r="AE2269" i="20" s="1"/>
  <c r="AG2265" i="20"/>
  <c r="AF2265" i="20" s="1"/>
  <c r="AE2265" i="20" s="1"/>
  <c r="AG2507" i="20"/>
  <c r="AF2507" i="20" s="1"/>
  <c r="AE2507" i="20" s="1"/>
  <c r="AG2496" i="20"/>
  <c r="AF2496" i="20" s="1"/>
  <c r="AE2496" i="20" s="1"/>
  <c r="AG2491" i="20"/>
  <c r="AF2491" i="20" s="1"/>
  <c r="AE2491" i="20" s="1"/>
  <c r="AG2480" i="20"/>
  <c r="AF2480" i="20" s="1"/>
  <c r="AE2480" i="20" s="1"/>
  <c r="AG2475" i="20"/>
  <c r="AF2475" i="20" s="1"/>
  <c r="AE2475" i="20" s="1"/>
  <c r="AG2464" i="20"/>
  <c r="AF2464" i="20" s="1"/>
  <c r="AE2464" i="20" s="1"/>
  <c r="AG2459" i="20"/>
  <c r="AF2459" i="20" s="1"/>
  <c r="AE2459" i="20" s="1"/>
  <c r="AG2448" i="20"/>
  <c r="AF2448" i="20" s="1"/>
  <c r="AE2448" i="20" s="1"/>
  <c r="AG2443" i="20"/>
  <c r="AF2443" i="20" s="1"/>
  <c r="AE2443" i="20" s="1"/>
  <c r="AG2432" i="20"/>
  <c r="AF2432" i="20" s="1"/>
  <c r="AE2432" i="20" s="1"/>
  <c r="AG2427" i="20"/>
  <c r="AF2427" i="20" s="1"/>
  <c r="AE2427" i="20" s="1"/>
  <c r="AG2419" i="20"/>
  <c r="AF2419" i="20" s="1"/>
  <c r="AE2419" i="20" s="1"/>
  <c r="AG2399" i="20"/>
  <c r="AF2399" i="20" s="1"/>
  <c r="AE2399" i="20" s="1"/>
  <c r="AG2387" i="20"/>
  <c r="AF2387" i="20" s="1"/>
  <c r="AE2387" i="20" s="1"/>
  <c r="AG2375" i="20"/>
  <c r="AF2375" i="20" s="1"/>
  <c r="AE2375" i="20" s="1"/>
  <c r="AG2368" i="20"/>
  <c r="AF2368" i="20" s="1"/>
  <c r="AE2368" i="20" s="1"/>
  <c r="AG2355" i="20"/>
  <c r="AF2355" i="20" s="1"/>
  <c r="AE2355" i="20" s="1"/>
  <c r="AG2343" i="20"/>
  <c r="AF2343" i="20" s="1"/>
  <c r="AE2343" i="20" s="1"/>
  <c r="AG2323" i="20"/>
  <c r="AF2323" i="20" s="1"/>
  <c r="AE2323" i="20" s="1"/>
  <c r="AG2300" i="20"/>
  <c r="AF2300" i="20" s="1"/>
  <c r="AE2300" i="20" s="1"/>
  <c r="AG2295" i="20"/>
  <c r="AF2295" i="20" s="1"/>
  <c r="AE2295" i="20" s="1"/>
  <c r="AG2284" i="20"/>
  <c r="AF2284" i="20" s="1"/>
  <c r="AE2284" i="20" s="1"/>
  <c r="AG2268" i="20"/>
  <c r="AF2268" i="20" s="1"/>
  <c r="AE2268" i="20" s="1"/>
  <c r="AG2252" i="20"/>
  <c r="AF2252" i="20" s="1"/>
  <c r="AE2252" i="20" s="1"/>
  <c r="AG2167" i="20"/>
  <c r="AF2167" i="20" s="1"/>
  <c r="AE2167" i="20" s="1"/>
  <c r="AG2155" i="20"/>
  <c r="AF2155" i="20" s="1"/>
  <c r="AE2155" i="20" s="1"/>
  <c r="AG2119" i="20"/>
  <c r="AF2119" i="20" s="1"/>
  <c r="AE2119" i="20" s="1"/>
  <c r="AG2115" i="20"/>
  <c r="AF2115" i="20" s="1"/>
  <c r="AE2115" i="20" s="1"/>
  <c r="AG2111" i="20"/>
  <c r="AF2111" i="20" s="1"/>
  <c r="AE2111" i="20" s="1"/>
  <c r="AG2107" i="20"/>
  <c r="AF2107" i="20" s="1"/>
  <c r="AE2107" i="20" s="1"/>
  <c r="AG2095" i="20"/>
  <c r="AF2095" i="20" s="1"/>
  <c r="AE2095" i="20" s="1"/>
  <c r="AG2087" i="20"/>
  <c r="AF2087" i="20" s="1"/>
  <c r="AE2087" i="20" s="1"/>
  <c r="AG2083" i="20"/>
  <c r="AF2083" i="20" s="1"/>
  <c r="AE2083" i="20" s="1"/>
  <c r="AG2077" i="20"/>
  <c r="AF2077" i="20" s="1"/>
  <c r="AE2077" i="20" s="1"/>
  <c r="AG2067" i="20"/>
  <c r="AF2067" i="20" s="1"/>
  <c r="AE2067" i="20" s="1"/>
  <c r="AG2053" i="20"/>
  <c r="AF2053" i="20" s="1"/>
  <c r="AE2053" i="20" s="1"/>
  <c r="AG2043" i="20"/>
  <c r="AF2043" i="20" s="1"/>
  <c r="AE2043" i="20" s="1"/>
  <c r="AG2039" i="20"/>
  <c r="AF2039" i="20" s="1"/>
  <c r="AE2039" i="20" s="1"/>
  <c r="AG2033" i="20"/>
  <c r="AF2033" i="20" s="1"/>
  <c r="AE2033" i="20" s="1"/>
  <c r="AG2027" i="20"/>
  <c r="AF2027" i="20" s="1"/>
  <c r="AE2027" i="20" s="1"/>
  <c r="AG2015" i="20"/>
  <c r="AF2015" i="20" s="1"/>
  <c r="AE2015" i="20" s="1"/>
  <c r="AG2632" i="20"/>
  <c r="AF2632" i="20" s="1"/>
  <c r="AE2632" i="20" s="1"/>
  <c r="AG2627" i="20"/>
  <c r="AF2627" i="20" s="1"/>
  <c r="AE2627" i="20" s="1"/>
  <c r="AG2612" i="20"/>
  <c r="AF2612" i="20" s="1"/>
  <c r="AE2612" i="20" s="1"/>
  <c r="AG2608" i="20"/>
  <c r="AF2608" i="20" s="1"/>
  <c r="AE2608" i="20" s="1"/>
  <c r="AG2603" i="20"/>
  <c r="AF2603" i="20" s="1"/>
  <c r="AE2603" i="20" s="1"/>
  <c r="AG2592" i="20"/>
  <c r="AF2592" i="20" s="1"/>
  <c r="AE2592" i="20" s="1"/>
  <c r="AG2588" i="20"/>
  <c r="AF2588" i="20" s="1"/>
  <c r="AE2588" i="20" s="1"/>
  <c r="AG2568" i="20"/>
  <c r="AF2568" i="20" s="1"/>
  <c r="AE2568" i="20" s="1"/>
  <c r="AG2563" i="20"/>
  <c r="AF2563" i="20" s="1"/>
  <c r="AE2563" i="20" s="1"/>
  <c r="AG2548" i="20"/>
  <c r="AF2548" i="20" s="1"/>
  <c r="AE2548" i="20" s="1"/>
  <c r="AG2543" i="20"/>
  <c r="AF2543" i="20" s="1"/>
  <c r="AE2543" i="20" s="1"/>
  <c r="AG2539" i="20"/>
  <c r="AF2539" i="20" s="1"/>
  <c r="AE2539" i="20" s="1"/>
  <c r="AG2535" i="20"/>
  <c r="AF2535" i="20" s="1"/>
  <c r="AE2535" i="20" s="1"/>
  <c r="AG2531" i="20"/>
  <c r="AF2531" i="20" s="1"/>
  <c r="AE2531" i="20" s="1"/>
  <c r="AG2520" i="20"/>
  <c r="AF2520" i="20" s="1"/>
  <c r="AE2520" i="20" s="1"/>
  <c r="AG2516" i="20"/>
  <c r="AF2516" i="20" s="1"/>
  <c r="AE2516" i="20" s="1"/>
  <c r="AG2224" i="20"/>
  <c r="AF2224" i="20" s="1"/>
  <c r="AE2224" i="20" s="1"/>
  <c r="AG2208" i="20"/>
  <c r="AF2208" i="20" s="1"/>
  <c r="AE2208" i="20" s="1"/>
  <c r="AG2192" i="20"/>
  <c r="AF2192" i="20" s="1"/>
  <c r="AE2192" i="20" s="1"/>
  <c r="AG2170" i="20"/>
  <c r="AF2170" i="20" s="1"/>
  <c r="AE2170" i="20" s="1"/>
  <c r="AG2154" i="20"/>
  <c r="AF2154" i="20" s="1"/>
  <c r="AE2154" i="20" s="1"/>
  <c r="AG2138" i="20"/>
  <c r="AF2138" i="20" s="1"/>
  <c r="AE2138" i="20" s="1"/>
  <c r="AG2122" i="20"/>
  <c r="AF2122" i="20" s="1"/>
  <c r="AE2122" i="20" s="1"/>
  <c r="AG2090" i="20"/>
  <c r="AF2090" i="20" s="1"/>
  <c r="AE2090" i="20" s="1"/>
  <c r="AG2058" i="20"/>
  <c r="AF2058" i="20" s="1"/>
  <c r="AE2058" i="20" s="1"/>
  <c r="AG2042" i="20"/>
  <c r="AF2042" i="20" s="1"/>
  <c r="AE2042" i="20" s="1"/>
  <c r="AG2026" i="20"/>
  <c r="AF2026" i="20" s="1"/>
  <c r="AE2026" i="20" s="1"/>
  <c r="AG2010" i="20"/>
  <c r="AF2010" i="20" s="1"/>
  <c r="AE2010" i="20" s="1"/>
  <c r="AG2713" i="20"/>
  <c r="AF2713" i="20" s="1"/>
  <c r="AE2713" i="20" s="1"/>
  <c r="AG2697" i="20"/>
  <c r="AF2697" i="20" s="1"/>
  <c r="AE2697" i="20" s="1"/>
  <c r="AG2681" i="20"/>
  <c r="AF2681" i="20" s="1"/>
  <c r="AE2681" i="20" s="1"/>
  <c r="AG2665" i="20"/>
  <c r="AF2665" i="20" s="1"/>
  <c r="AE2665" i="20" s="1"/>
  <c r="AG2664" i="20"/>
  <c r="AF2664" i="20" s="1"/>
  <c r="AE2664" i="20" s="1"/>
  <c r="AG2657" i="20"/>
  <c r="AF2657" i="20" s="1"/>
  <c r="AE2657" i="20" s="1"/>
  <c r="AG2656" i="20"/>
  <c r="AF2656" i="20" s="1"/>
  <c r="AE2656" i="20" s="1"/>
  <c r="AG2645" i="20"/>
  <c r="AF2645" i="20" s="1"/>
  <c r="AE2645" i="20" s="1"/>
  <c r="AG2644" i="20"/>
  <c r="AF2644" i="20" s="1"/>
  <c r="AE2644" i="20" s="1"/>
  <c r="AG2637" i="20"/>
  <c r="AF2637" i="20" s="1"/>
  <c r="AE2637" i="20" s="1"/>
  <c r="AG2617" i="20"/>
  <c r="AF2617" i="20" s="1"/>
  <c r="AE2617" i="20" s="1"/>
  <c r="AG2597" i="20"/>
  <c r="AF2597" i="20" s="1"/>
  <c r="AE2597" i="20" s="1"/>
  <c r="AG2589" i="20"/>
  <c r="AF2589" i="20" s="1"/>
  <c r="AE2589" i="20" s="1"/>
  <c r="AG2581" i="20"/>
  <c r="AF2581" i="20" s="1"/>
  <c r="AE2581" i="20" s="1"/>
  <c r="AG2552" i="20"/>
  <c r="AF2552" i="20" s="1"/>
  <c r="AE2552" i="20" s="1"/>
  <c r="AG2512" i="20"/>
  <c r="AF2512" i="20" s="1"/>
  <c r="AE2512" i="20" s="1"/>
  <c r="AG2489" i="20"/>
  <c r="AF2489" i="20" s="1"/>
  <c r="AE2489" i="20" s="1"/>
  <c r="AG2485" i="20"/>
  <c r="AF2485" i="20" s="1"/>
  <c r="AE2485" i="20" s="1"/>
  <c r="AG2484" i="20"/>
  <c r="AF2484" i="20" s="1"/>
  <c r="AE2484" i="20" s="1"/>
  <c r="AG2482" i="20"/>
  <c r="AF2482" i="20" s="1"/>
  <c r="AE2482" i="20" s="1"/>
  <c r="AG2457" i="20"/>
  <c r="AF2457" i="20" s="1"/>
  <c r="AE2457" i="20" s="1"/>
  <c r="AG2453" i="20"/>
  <c r="AF2453" i="20" s="1"/>
  <c r="AE2453" i="20" s="1"/>
  <c r="AG2452" i="20"/>
  <c r="AF2452" i="20" s="1"/>
  <c r="AE2452" i="20" s="1"/>
  <c r="AG2450" i="20"/>
  <c r="AF2450" i="20" s="1"/>
  <c r="AE2450" i="20" s="1"/>
  <c r="AG2425" i="20"/>
  <c r="AF2425" i="20" s="1"/>
  <c r="AE2425" i="20" s="1"/>
  <c r="AG2405" i="20"/>
  <c r="AF2405" i="20" s="1"/>
  <c r="AE2405" i="20" s="1"/>
  <c r="AG2396" i="20"/>
  <c r="AF2396" i="20" s="1"/>
  <c r="AE2396" i="20" s="1"/>
  <c r="AG2381" i="20"/>
  <c r="AF2381" i="20" s="1"/>
  <c r="AE2381" i="20" s="1"/>
  <c r="AG2364" i="20"/>
  <c r="AF2364" i="20" s="1"/>
  <c r="AE2364" i="20" s="1"/>
  <c r="AG2349" i="20"/>
  <c r="AF2349" i="20" s="1"/>
  <c r="AE2349" i="20" s="1"/>
  <c r="AG2333" i="20"/>
  <c r="AF2333" i="20" s="1"/>
  <c r="AE2333" i="20" s="1"/>
  <c r="AG2324" i="20"/>
  <c r="AF2324" i="20" s="1"/>
  <c r="AE2324" i="20" s="1"/>
  <c r="AG2301" i="20"/>
  <c r="AF2301" i="20" s="1"/>
  <c r="AE2301" i="20" s="1"/>
  <c r="AG2289" i="20"/>
  <c r="AF2289" i="20" s="1"/>
  <c r="AE2289" i="20" s="1"/>
  <c r="AG2288" i="20"/>
  <c r="AF2288" i="20" s="1"/>
  <c r="AE2288" i="20" s="1"/>
  <c r="AG2261" i="20"/>
  <c r="AF2261" i="20" s="1"/>
  <c r="AE2261" i="20" s="1"/>
  <c r="AG2257" i="20"/>
  <c r="AF2257" i="20" s="1"/>
  <c r="AE2257" i="20" s="1"/>
  <c r="AG2256" i="20"/>
  <c r="AF2256" i="20" s="1"/>
  <c r="AE2256" i="20" s="1"/>
  <c r="AG2254" i="20"/>
  <c r="AF2254" i="20" s="1"/>
  <c r="AE2254" i="20" s="1"/>
  <c r="AG2495" i="20"/>
  <c r="AF2495" i="20" s="1"/>
  <c r="AE2495" i="20" s="1"/>
  <c r="AG2479" i="20"/>
  <c r="AF2479" i="20" s="1"/>
  <c r="AE2479" i="20" s="1"/>
  <c r="AG2463" i="20"/>
  <c r="AF2463" i="20" s="1"/>
  <c r="AE2463" i="20" s="1"/>
  <c r="AG2447" i="20"/>
  <c r="AF2447" i="20" s="1"/>
  <c r="AE2447" i="20" s="1"/>
  <c r="AG2431" i="20"/>
  <c r="AF2431" i="20" s="1"/>
  <c r="AE2431" i="20" s="1"/>
  <c r="AG2408" i="20"/>
  <c r="AF2408" i="20" s="1"/>
  <c r="AE2408" i="20" s="1"/>
  <c r="AG2403" i="20"/>
  <c r="AF2403" i="20" s="1"/>
  <c r="AE2403" i="20" s="1"/>
  <c r="AG2392" i="20"/>
  <c r="AF2392" i="20" s="1"/>
  <c r="AE2392" i="20" s="1"/>
  <c r="AG2379" i="20"/>
  <c r="AF2379" i="20" s="1"/>
  <c r="AE2379" i="20" s="1"/>
  <c r="AG2367" i="20"/>
  <c r="AF2367" i="20" s="1"/>
  <c r="AE2367" i="20" s="1"/>
  <c r="AG2360" i="20"/>
  <c r="AF2360" i="20" s="1"/>
  <c r="AE2360" i="20" s="1"/>
  <c r="AG2347" i="20"/>
  <c r="AF2347" i="20" s="1"/>
  <c r="AE2347" i="20" s="1"/>
  <c r="AG2331" i="20"/>
  <c r="AF2331" i="20" s="1"/>
  <c r="AE2331" i="20" s="1"/>
  <c r="AG2328" i="20"/>
  <c r="AF2328" i="20" s="1"/>
  <c r="AE2328" i="20" s="1"/>
  <c r="AG2316" i="20"/>
  <c r="AF2316" i="20" s="1"/>
  <c r="AE2316" i="20" s="1"/>
  <c r="AG2311" i="20"/>
  <c r="AF2311" i="20" s="1"/>
  <c r="AE2311" i="20" s="1"/>
  <c r="AG2299" i="20"/>
  <c r="AF2299" i="20" s="1"/>
  <c r="AE2299" i="20" s="1"/>
  <c r="AG2292" i="20"/>
  <c r="AF2292" i="20" s="1"/>
  <c r="AE2292" i="20" s="1"/>
  <c r="AG2280" i="20"/>
  <c r="AF2280" i="20" s="1"/>
  <c r="AE2280" i="20" s="1"/>
  <c r="AG2264" i="20"/>
  <c r="AF2264" i="20" s="1"/>
  <c r="AE2264" i="20" s="1"/>
  <c r="AG2248" i="20"/>
  <c r="AF2248" i="20" s="1"/>
  <c r="AE2248" i="20" s="1"/>
  <c r="AG2183" i="20"/>
  <c r="AF2183" i="20" s="1"/>
  <c r="AE2183" i="20" s="1"/>
  <c r="AG2171" i="20"/>
  <c r="AF2171" i="20" s="1"/>
  <c r="AE2171" i="20" s="1"/>
  <c r="AG2163" i="20"/>
  <c r="AF2163" i="20" s="1"/>
  <c r="AE2163" i="20" s="1"/>
  <c r="AG2159" i="20"/>
  <c r="AF2159" i="20" s="1"/>
  <c r="AE2159" i="20" s="1"/>
  <c r="AG2153" i="20"/>
  <c r="AF2153" i="20" s="1"/>
  <c r="AE2153" i="20" s="1"/>
  <c r="AG2145" i="20"/>
  <c r="AF2145" i="20" s="1"/>
  <c r="AE2145" i="20" s="1"/>
  <c r="AG2135" i="20"/>
  <c r="AF2135" i="20" s="1"/>
  <c r="AE2135" i="20" s="1"/>
  <c r="AG2127" i="20"/>
  <c r="AF2127" i="20" s="1"/>
  <c r="AE2127" i="20" s="1"/>
  <c r="AG2123" i="20"/>
  <c r="AF2123" i="20" s="1"/>
  <c r="AE2123" i="20" s="1"/>
  <c r="AG2103" i="20"/>
  <c r="AF2103" i="20" s="1"/>
  <c r="AE2103" i="20" s="1"/>
  <c r="AG2099" i="20"/>
  <c r="AF2099" i="20" s="1"/>
  <c r="AE2099" i="20" s="1"/>
  <c r="AG2093" i="20"/>
  <c r="AF2093" i="20" s="1"/>
  <c r="AE2093" i="20" s="1"/>
  <c r="AG2089" i="20"/>
  <c r="AF2089" i="20" s="1"/>
  <c r="AE2089" i="20" s="1"/>
  <c r="AG2075" i="20"/>
  <c r="AF2075" i="20" s="1"/>
  <c r="AE2075" i="20" s="1"/>
  <c r="AG2071" i="20"/>
  <c r="AF2071" i="20" s="1"/>
  <c r="AE2071" i="20" s="1"/>
  <c r="AG2061" i="20"/>
  <c r="AF2061" i="20" s="1"/>
  <c r="AE2061" i="20" s="1"/>
  <c r="AG2037" i="20"/>
  <c r="AF2037" i="20" s="1"/>
  <c r="AE2037" i="20" s="1"/>
  <c r="AG2023" i="20"/>
  <c r="AF2023" i="20" s="1"/>
  <c r="AE2023" i="20" s="1"/>
  <c r="AG2019" i="20"/>
  <c r="AF2019" i="20" s="1"/>
  <c r="AE2019" i="20" s="1"/>
  <c r="AG2013" i="20"/>
  <c r="AF2013" i="20" s="1"/>
  <c r="AE2013" i="20" s="1"/>
  <c r="AG2651" i="20"/>
  <c r="AF2651" i="20" s="1"/>
  <c r="AE2651" i="20" s="1"/>
  <c r="AG2616" i="20"/>
  <c r="AF2616" i="20" s="1"/>
  <c r="AE2616" i="20" s="1"/>
  <c r="AG2611" i="20"/>
  <c r="AF2611" i="20" s="1"/>
  <c r="AE2611" i="20" s="1"/>
  <c r="AG2504" i="20"/>
  <c r="AF2504" i="20" s="1"/>
  <c r="AE2504" i="20" s="1"/>
  <c r="AG2499" i="20"/>
  <c r="AF2499" i="20" s="1"/>
  <c r="AE2499" i="20" s="1"/>
  <c r="AG2488" i="20"/>
  <c r="AF2488" i="20" s="1"/>
  <c r="AE2488" i="20" s="1"/>
  <c r="AG2483" i="20"/>
  <c r="AF2483" i="20" s="1"/>
  <c r="AE2483" i="20" s="1"/>
  <c r="AG2472" i="20"/>
  <c r="AF2472" i="20" s="1"/>
  <c r="AE2472" i="20" s="1"/>
  <c r="AG2467" i="20"/>
  <c r="AF2467" i="20" s="1"/>
  <c r="AE2467" i="20" s="1"/>
  <c r="AG2456" i="20"/>
  <c r="AF2456" i="20" s="1"/>
  <c r="AE2456" i="20" s="1"/>
  <c r="AG2451" i="20"/>
  <c r="AF2451" i="20" s="1"/>
  <c r="AE2451" i="20" s="1"/>
  <c r="AG2440" i="20"/>
  <c r="AF2440" i="20" s="1"/>
  <c r="AE2440" i="20" s="1"/>
  <c r="AG2435" i="20"/>
  <c r="AF2435" i="20" s="1"/>
  <c r="AE2435" i="20" s="1"/>
  <c r="AG2424" i="20"/>
  <c r="AF2424" i="20" s="1"/>
  <c r="AE2424" i="20" s="1"/>
  <c r="AG2416" i="20"/>
  <c r="AF2416" i="20" s="1"/>
  <c r="AE2416" i="20" s="1"/>
  <c r="AG2407" i="20"/>
  <c r="AF2407" i="20" s="1"/>
  <c r="AE2407" i="20" s="1"/>
  <c r="AG2391" i="20"/>
  <c r="AF2391" i="20" s="1"/>
  <c r="AE2391" i="20" s="1"/>
  <c r="AG2384" i="20"/>
  <c r="AF2384" i="20" s="1"/>
  <c r="AE2384" i="20" s="1"/>
  <c r="AG2371" i="20"/>
  <c r="AF2371" i="20" s="1"/>
  <c r="AE2371" i="20" s="1"/>
  <c r="AG2359" i="20"/>
  <c r="AF2359" i="20" s="1"/>
  <c r="AE2359" i="20" s="1"/>
  <c r="AG2352" i="20"/>
  <c r="AF2352" i="20" s="1"/>
  <c r="AE2352" i="20" s="1"/>
  <c r="AG2339" i="20"/>
  <c r="AF2339" i="20" s="1"/>
  <c r="AE2339" i="20" s="1"/>
  <c r="AG2336" i="20"/>
  <c r="AF2336" i="20" s="1"/>
  <c r="AE2336" i="20" s="1"/>
  <c r="AG2315" i="20"/>
  <c r="AF2315" i="20" s="1"/>
  <c r="AE2315" i="20" s="1"/>
  <c r="AG2308" i="20"/>
  <c r="AF2308" i="20" s="1"/>
  <c r="AE2308" i="20" s="1"/>
  <c r="AG2291" i="20"/>
  <c r="AF2291" i="20" s="1"/>
  <c r="AE2291" i="20" s="1"/>
  <c r="AG2276" i="20"/>
  <c r="AF2276" i="20" s="1"/>
  <c r="AE2276" i="20" s="1"/>
  <c r="AG2260" i="20"/>
  <c r="AF2260" i="20" s="1"/>
  <c r="AE2260" i="20" s="1"/>
  <c r="AG2244" i="20"/>
  <c r="AF2244" i="20" s="1"/>
  <c r="AE2244" i="20" s="1"/>
  <c r="AG2179" i="20"/>
  <c r="AF2179" i="20" s="1"/>
  <c r="AE2179" i="20" s="1"/>
  <c r="AG2175" i="20"/>
  <c r="AF2175" i="20" s="1"/>
  <c r="AE2175" i="20" s="1"/>
  <c r="AG2143" i="20"/>
  <c r="AF2143" i="20" s="1"/>
  <c r="AE2143" i="20" s="1"/>
  <c r="AG2139" i="20"/>
  <c r="AF2139" i="20" s="1"/>
  <c r="AE2139" i="20" s="1"/>
  <c r="AG2113" i="20"/>
  <c r="AF2113" i="20" s="1"/>
  <c r="AE2113" i="20" s="1"/>
  <c r="AG2109" i="20"/>
  <c r="AF2109" i="20" s="1"/>
  <c r="AE2109" i="20" s="1"/>
  <c r="AG2101" i="20"/>
  <c r="AF2101" i="20" s="1"/>
  <c r="AE2101" i="20" s="1"/>
  <c r="AG2085" i="20"/>
  <c r="AF2085" i="20" s="1"/>
  <c r="AE2085" i="20" s="1"/>
  <c r="AG2069" i="20"/>
  <c r="AF2069" i="20" s="1"/>
  <c r="AE2069" i="20" s="1"/>
  <c r="AG2047" i="20"/>
  <c r="AF2047" i="20" s="1"/>
  <c r="AE2047" i="20" s="1"/>
  <c r="AG2035" i="20"/>
  <c r="AF2035" i="20" s="1"/>
  <c r="AE2035" i="20" s="1"/>
  <c r="AG2031" i="20"/>
  <c r="AF2031" i="20" s="1"/>
  <c r="AE2031" i="20" s="1"/>
  <c r="AG2025" i="20"/>
  <c r="AF2025" i="20" s="1"/>
  <c r="AE2025" i="20" s="1"/>
  <c r="AG2011" i="20"/>
  <c r="AF2011" i="20" s="1"/>
  <c r="AE2011" i="20" s="1"/>
  <c r="AG2007" i="20"/>
  <c r="AF2007" i="20" s="1"/>
  <c r="AE2007" i="20" s="1"/>
  <c r="AG2659" i="20"/>
  <c r="AF2659" i="20" s="1"/>
  <c r="AE2659" i="20" s="1"/>
  <c r="AG2635" i="20"/>
  <c r="AF2635" i="20" s="1"/>
  <c r="AE2635" i="20" s="1"/>
  <c r="AG2620" i="20"/>
  <c r="AF2620" i="20" s="1"/>
  <c r="AE2620" i="20" s="1"/>
  <c r="AG2600" i="20"/>
  <c r="AF2600" i="20" s="1"/>
  <c r="AE2600" i="20" s="1"/>
  <c r="AG2595" i="20"/>
  <c r="AF2595" i="20" s="1"/>
  <c r="AE2595" i="20" s="1"/>
  <c r="AG2580" i="20"/>
  <c r="AF2580" i="20" s="1"/>
  <c r="AE2580" i="20" s="1"/>
  <c r="AG2575" i="20"/>
  <c r="AF2575" i="20" s="1"/>
  <c r="AE2575" i="20" s="1"/>
  <c r="AG2571" i="20"/>
  <c r="AF2571" i="20" s="1"/>
  <c r="AE2571" i="20" s="1"/>
  <c r="AG2560" i="20"/>
  <c r="AF2560" i="20" s="1"/>
  <c r="AE2560" i="20" s="1"/>
  <c r="AG2556" i="20"/>
  <c r="AF2556" i="20" s="1"/>
  <c r="AE2556" i="20" s="1"/>
  <c r="AG2528" i="20"/>
  <c r="AF2528" i="20" s="1"/>
  <c r="AE2528" i="20" s="1"/>
  <c r="AG2523" i="20"/>
  <c r="AF2523" i="20" s="1"/>
  <c r="AE2523" i="20" s="1"/>
  <c r="AG2232" i="20"/>
  <c r="AF2232" i="20" s="1"/>
  <c r="AE2232" i="20" s="1"/>
  <c r="AG2216" i="20"/>
  <c r="AF2216" i="20" s="1"/>
  <c r="AE2216" i="20" s="1"/>
  <c r="AG2200" i="20"/>
  <c r="AF2200" i="20" s="1"/>
  <c r="AE2200" i="20" s="1"/>
  <c r="AG2178" i="20"/>
  <c r="AF2178" i="20" s="1"/>
  <c r="AE2178" i="20" s="1"/>
  <c r="AG2162" i="20"/>
  <c r="AF2162" i="20" s="1"/>
  <c r="AE2162" i="20" s="1"/>
  <c r="AG2146" i="20"/>
  <c r="AF2146" i="20" s="1"/>
  <c r="AE2146" i="20" s="1"/>
  <c r="AG2130" i="20"/>
  <c r="AF2130" i="20" s="1"/>
  <c r="AE2130" i="20" s="1"/>
  <c r="AG2114" i="20"/>
  <c r="AF2114" i="20" s="1"/>
  <c r="AE2114" i="20" s="1"/>
  <c r="AG2016" i="20"/>
  <c r="AF2016" i="20" s="1"/>
  <c r="AE2016" i="20" s="1"/>
  <c r="AG3871" i="20"/>
  <c r="AF3871" i="20" s="1"/>
  <c r="AE3871" i="20" s="1"/>
  <c r="AG3855" i="20"/>
  <c r="AF3855" i="20" s="1"/>
  <c r="AE3855" i="20" s="1"/>
  <c r="AG3831" i="20"/>
  <c r="AF3831" i="20" s="1"/>
  <c r="AE3831" i="20" s="1"/>
  <c r="AG3815" i="20"/>
  <c r="AF3815" i="20" s="1"/>
  <c r="AE3815" i="20" s="1"/>
  <c r="AG3799" i="20"/>
  <c r="AF3799" i="20" s="1"/>
  <c r="AE3799" i="20" s="1"/>
  <c r="AG3859" i="20"/>
  <c r="AF3859" i="20" s="1"/>
  <c r="AE3859" i="20" s="1"/>
  <c r="AG3843" i="20"/>
  <c r="AF3843" i="20" s="1"/>
  <c r="AE3843" i="20" s="1"/>
  <c r="AG3811" i="20"/>
  <c r="AF3811" i="20" s="1"/>
  <c r="AE3811" i="20" s="1"/>
  <c r="AG3803" i="20"/>
  <c r="AF3803" i="20" s="1"/>
  <c r="AE3803" i="20" s="1"/>
  <c r="AG3584" i="20"/>
  <c r="AF3584" i="20" s="1"/>
  <c r="AE3584" i="20" s="1"/>
  <c r="AG3576" i="20"/>
  <c r="AF3576" i="20" s="1"/>
  <c r="AE3576" i="20" s="1"/>
  <c r="AG3533" i="20"/>
  <c r="AF3533" i="20" s="1"/>
  <c r="AE3533" i="20" s="1"/>
  <c r="AG3525" i="20"/>
  <c r="AF3525" i="20" s="1"/>
  <c r="AE3525" i="20" s="1"/>
  <c r="AG3489" i="20"/>
  <c r="AF3489" i="20" s="1"/>
  <c r="AE3489" i="20" s="1"/>
  <c r="AG3473" i="20"/>
  <c r="AF3473" i="20" s="1"/>
  <c r="AE3473" i="20" s="1"/>
  <c r="AG3594" i="20"/>
  <c r="AF3594" i="20" s="1"/>
  <c r="AE3594" i="20" s="1"/>
  <c r="AG3578" i="20"/>
  <c r="AF3578" i="20" s="1"/>
  <c r="AE3578" i="20" s="1"/>
  <c r="AG3535" i="20"/>
  <c r="AF3535" i="20" s="1"/>
  <c r="AE3535" i="20" s="1"/>
  <c r="AG3519" i="20"/>
  <c r="AF3519" i="20" s="1"/>
  <c r="AE3519" i="20" s="1"/>
  <c r="AG3503" i="20"/>
  <c r="AF3503" i="20" s="1"/>
  <c r="AE3503" i="20" s="1"/>
  <c r="AG3973" i="20"/>
  <c r="AF3973" i="20" s="1"/>
  <c r="AE3973" i="20" s="1"/>
  <c r="AG3965" i="20"/>
  <c r="AF3965" i="20" s="1"/>
  <c r="AE3965" i="20" s="1"/>
  <c r="AG3839" i="20"/>
  <c r="AF3839" i="20" s="1"/>
  <c r="AE3839" i="20" s="1"/>
  <c r="AG3791" i="20"/>
  <c r="AF3791" i="20" s="1"/>
  <c r="AE3791" i="20" s="1"/>
  <c r="AG3767" i="20"/>
  <c r="AF3767" i="20" s="1"/>
  <c r="AE3767" i="20" s="1"/>
  <c r="AG3827" i="20"/>
  <c r="AF3827" i="20" s="1"/>
  <c r="AE3827" i="20" s="1"/>
  <c r="AG3795" i="20"/>
  <c r="AF3795" i="20" s="1"/>
  <c r="AE3795" i="20" s="1"/>
  <c r="AG3755" i="20"/>
  <c r="AF3755" i="20" s="1"/>
  <c r="AE3755" i="20" s="1"/>
  <c r="AG3677" i="20"/>
  <c r="AF3677" i="20" s="1"/>
  <c r="AE3677" i="20" s="1"/>
  <c r="AG3669" i="20"/>
  <c r="AF3669" i="20" s="1"/>
  <c r="AE3669" i="20" s="1"/>
  <c r="AG3661" i="20"/>
  <c r="AF3661" i="20" s="1"/>
  <c r="AE3661" i="20" s="1"/>
  <c r="AG3653" i="20"/>
  <c r="AF3653" i="20" s="1"/>
  <c r="AE3653" i="20" s="1"/>
  <c r="AG3645" i="20"/>
  <c r="AF3645" i="20" s="1"/>
  <c r="AE3645" i="20" s="1"/>
  <c r="AG3637" i="20"/>
  <c r="AF3637" i="20" s="1"/>
  <c r="AE3637" i="20" s="1"/>
  <c r="AG3596" i="20"/>
  <c r="AF3596" i="20" s="1"/>
  <c r="AE3596" i="20" s="1"/>
  <c r="AG3590" i="20"/>
  <c r="AF3590" i="20" s="1"/>
  <c r="AE3590" i="20" s="1"/>
  <c r="AG3517" i="20"/>
  <c r="AF3517" i="20" s="1"/>
  <c r="AE3517" i="20" s="1"/>
  <c r="AG3509" i="20"/>
  <c r="AF3509" i="20" s="1"/>
  <c r="AE3509" i="20" s="1"/>
  <c r="AG3501" i="20"/>
  <c r="AF3501" i="20" s="1"/>
  <c r="AE3501" i="20" s="1"/>
  <c r="AG3493" i="20"/>
  <c r="AF3493" i="20" s="1"/>
  <c r="AE3493" i="20" s="1"/>
  <c r="AG3477" i="20"/>
  <c r="AF3477" i="20" s="1"/>
  <c r="AE3477" i="20" s="1"/>
  <c r="AG3598" i="20"/>
  <c r="AF3598" i="20" s="1"/>
  <c r="AE3598" i="20" s="1"/>
  <c r="AG3582" i="20"/>
  <c r="AF3582" i="20" s="1"/>
  <c r="AE3582" i="20" s="1"/>
  <c r="AG3539" i="20"/>
  <c r="AF3539" i="20" s="1"/>
  <c r="AE3539" i="20" s="1"/>
  <c r="AG3507" i="20"/>
  <c r="AF3507" i="20" s="1"/>
  <c r="AE3507" i="20" s="1"/>
  <c r="AG3491" i="20"/>
  <c r="AF3491" i="20" s="1"/>
  <c r="AE3491" i="20" s="1"/>
  <c r="AG3483" i="20"/>
  <c r="AF3483" i="20" s="1"/>
  <c r="AE3483" i="20" s="1"/>
  <c r="AG3475" i="20"/>
  <c r="AF3475" i="20" s="1"/>
  <c r="AE3475" i="20" s="1"/>
  <c r="AG2335" i="20"/>
  <c r="AF2335" i="20" s="1"/>
  <c r="AE2335" i="20" s="1"/>
  <c r="AG2319" i="20"/>
  <c r="AF2319" i="20" s="1"/>
  <c r="AE2319" i="20" s="1"/>
  <c r="AG2303" i="20"/>
  <c r="AF2303" i="20" s="1"/>
  <c r="AE2303" i="20" s="1"/>
  <c r="AG2663" i="20"/>
  <c r="AF2663" i="20" s="1"/>
  <c r="AE2663" i="20" s="1"/>
  <c r="AG2647" i="20"/>
  <c r="AF2647" i="20" s="1"/>
  <c r="AE2647" i="20" s="1"/>
  <c r="AG2631" i="20"/>
  <c r="AF2631" i="20" s="1"/>
  <c r="AE2631" i="20" s="1"/>
  <c r="AG2615" i="20"/>
  <c r="AF2615" i="20" s="1"/>
  <c r="AE2615" i="20" s="1"/>
  <c r="AG2599" i="20"/>
  <c r="AF2599" i="20" s="1"/>
  <c r="AE2599" i="20" s="1"/>
  <c r="AG2583" i="20"/>
  <c r="AF2583" i="20" s="1"/>
  <c r="AE2583" i="20" s="1"/>
  <c r="AG2567" i="20"/>
  <c r="AF2567" i="20" s="1"/>
  <c r="AE2567" i="20" s="1"/>
  <c r="AG2551" i="20"/>
  <c r="AF2551" i="20" s="1"/>
  <c r="AE2551" i="20" s="1"/>
  <c r="AG2527" i="20"/>
  <c r="AF2527" i="20" s="1"/>
  <c r="AE2527" i="20" s="1"/>
  <c r="AG2511" i="20"/>
  <c r="AF2511" i="20" s="1"/>
  <c r="AE2511" i="20" s="1"/>
  <c r="AG2423" i="20"/>
  <c r="AF2423" i="20" s="1"/>
  <c r="AE2423" i="20" s="1"/>
  <c r="AG2415" i="20"/>
  <c r="AF2415" i="20" s="1"/>
  <c r="AE2415" i="20" s="1"/>
  <c r="AG2279" i="20"/>
  <c r="AF2279" i="20" s="1"/>
  <c r="AE2279" i="20" s="1"/>
  <c r="AG2271" i="20"/>
  <c r="AF2271" i="20" s="1"/>
  <c r="AE2271" i="20" s="1"/>
  <c r="AG2263" i="20"/>
  <c r="AF2263" i="20" s="1"/>
  <c r="AE2263" i="20" s="1"/>
  <c r="AG2255" i="20"/>
  <c r="AF2255" i="20" s="1"/>
  <c r="AE2255" i="20" s="1"/>
  <c r="AG2247" i="20"/>
  <c r="AF2247" i="20" s="1"/>
  <c r="AE2247" i="20" s="1"/>
  <c r="AG2239" i="20"/>
  <c r="AF2239" i="20" s="1"/>
  <c r="AE2239" i="20" s="1"/>
  <c r="AG2231" i="20"/>
  <c r="AF2231" i="20" s="1"/>
  <c r="AE2231" i="20" s="1"/>
  <c r="AG2223" i="20"/>
  <c r="AF2223" i="20" s="1"/>
  <c r="AE2223" i="20" s="1"/>
  <c r="AG2215" i="20"/>
  <c r="AF2215" i="20" s="1"/>
  <c r="AE2215" i="20" s="1"/>
  <c r="AG2207" i="20"/>
  <c r="AF2207" i="20" s="1"/>
  <c r="AE2207" i="20" s="1"/>
  <c r="AG2199" i="20"/>
  <c r="AF2199" i="20" s="1"/>
  <c r="AE2199" i="20" s="1"/>
  <c r="AG2191" i="20"/>
  <c r="AF2191" i="20" s="1"/>
  <c r="AE2191" i="20" s="1"/>
  <c r="AG2181" i="20"/>
  <c r="AF2181" i="20" s="1"/>
  <c r="AE2181" i="20" s="1"/>
  <c r="AG2173" i="20"/>
  <c r="AF2173" i="20" s="1"/>
  <c r="AE2173" i="20" s="1"/>
  <c r="AG2165" i="20"/>
  <c r="AF2165" i="20" s="1"/>
  <c r="AE2165" i="20" s="1"/>
  <c r="AG2157" i="20"/>
  <c r="AF2157" i="20" s="1"/>
  <c r="AE2157" i="20" s="1"/>
  <c r="AG2141" i="20"/>
  <c r="AF2141" i="20" s="1"/>
  <c r="AE2141" i="20" s="1"/>
  <c r="AG2125" i="20"/>
  <c r="AF2125" i="20" s="1"/>
  <c r="AE2125" i="20" s="1"/>
  <c r="AG2073" i="20"/>
  <c r="AF2073" i="20" s="1"/>
  <c r="AE2073" i="20" s="1"/>
  <c r="AG2057" i="20"/>
  <c r="AF2057" i="20" s="1"/>
  <c r="AE2057" i="20" s="1"/>
  <c r="AG2041" i="20"/>
  <c r="AF2041" i="20" s="1"/>
  <c r="AE2041" i="20" s="1"/>
  <c r="AG2009" i="20"/>
  <c r="AF2009" i="20" s="1"/>
  <c r="AE2009" i="20" s="1"/>
  <c r="AG2131" i="20"/>
  <c r="AF2131" i="20" s="1"/>
  <c r="AE2131" i="20" s="1"/>
  <c r="AG2591" i="20"/>
  <c r="AF2591" i="20" s="1"/>
  <c r="AE2591" i="20" s="1"/>
  <c r="AG2587" i="20"/>
  <c r="AF2587" i="20" s="1"/>
  <c r="AE2587" i="20" s="1"/>
  <c r="AG2576" i="20"/>
  <c r="AF2576" i="20" s="1"/>
  <c r="AE2576" i="20" s="1"/>
  <c r="AG2572" i="20"/>
  <c r="AF2572" i="20" s="1"/>
  <c r="AE2572" i="20" s="1"/>
  <c r="AG2547" i="20"/>
  <c r="AF2547" i="20" s="1"/>
  <c r="AE2547" i="20" s="1"/>
  <c r="AG2519" i="20"/>
  <c r="AF2519" i="20" s="1"/>
  <c r="AE2519" i="20" s="1"/>
  <c r="AG2515" i="20"/>
  <c r="AF2515" i="20" s="1"/>
  <c r="AE2515" i="20" s="1"/>
  <c r="AG2228" i="20"/>
  <c r="AF2228" i="20" s="1"/>
  <c r="AE2228" i="20" s="1"/>
  <c r="AG2212" i="20"/>
  <c r="AF2212" i="20" s="1"/>
  <c r="AE2212" i="20" s="1"/>
  <c r="AG2196" i="20"/>
  <c r="AF2196" i="20" s="1"/>
  <c r="AE2196" i="20" s="1"/>
  <c r="AG2174" i="20"/>
  <c r="AF2174" i="20" s="1"/>
  <c r="AE2174" i="20" s="1"/>
  <c r="AG2158" i="20"/>
  <c r="AF2158" i="20" s="1"/>
  <c r="AE2158" i="20" s="1"/>
  <c r="AG2142" i="20"/>
  <c r="AF2142" i="20" s="1"/>
  <c r="AE2142" i="20" s="1"/>
  <c r="AG2126" i="20"/>
  <c r="AF2126" i="20" s="1"/>
  <c r="AE2126" i="20" s="1"/>
  <c r="AG2110" i="20"/>
  <c r="AF2110" i="20" s="1"/>
  <c r="AE2110" i="20" s="1"/>
  <c r="AG2094" i="20"/>
  <c r="AF2094" i="20" s="1"/>
  <c r="AE2094" i="20" s="1"/>
  <c r="AG2078" i="20"/>
  <c r="AF2078" i="20" s="1"/>
  <c r="AE2078" i="20" s="1"/>
  <c r="AG2062" i="20"/>
  <c r="AF2062" i="20" s="1"/>
  <c r="AE2062" i="20" s="1"/>
  <c r="AG2046" i="20"/>
  <c r="AF2046" i="20" s="1"/>
  <c r="AE2046" i="20" s="1"/>
  <c r="AG2030" i="20"/>
  <c r="AF2030" i="20" s="1"/>
  <c r="AE2030" i="20" s="1"/>
  <c r="AG2014" i="20"/>
  <c r="AF2014" i="20" s="1"/>
  <c r="AE2014" i="20" s="1"/>
  <c r="AG2238" i="20"/>
  <c r="AF2238" i="20" s="1"/>
  <c r="AE2238" i="20" s="1"/>
  <c r="AG2230" i="20"/>
  <c r="AF2230" i="20" s="1"/>
  <c r="AE2230" i="20" s="1"/>
  <c r="AG2222" i="20"/>
  <c r="AF2222" i="20" s="1"/>
  <c r="AE2222" i="20" s="1"/>
  <c r="AG2214" i="20"/>
  <c r="AF2214" i="20" s="1"/>
  <c r="AE2214" i="20" s="1"/>
  <c r="AG2206" i="20"/>
  <c r="AF2206" i="20" s="1"/>
  <c r="AE2206" i="20" s="1"/>
  <c r="AG2198" i="20"/>
  <c r="AF2198" i="20" s="1"/>
  <c r="AE2198" i="20" s="1"/>
  <c r="AG2132" i="20"/>
  <c r="AF2132" i="20" s="1"/>
  <c r="AE2132" i="20" s="1"/>
  <c r="AG2108" i="20"/>
  <c r="AF2108" i="20" s="1"/>
  <c r="AE2108" i="20" s="1"/>
  <c r="AG2092" i="20"/>
  <c r="AF2092" i="20" s="1"/>
  <c r="AE2092" i="20" s="1"/>
  <c r="AG2080" i="20"/>
  <c r="AF2080" i="20" s="1"/>
  <c r="AE2080" i="20" s="1"/>
  <c r="AG2068" i="20"/>
  <c r="AF2068" i="20" s="1"/>
  <c r="AE2068" i="20" s="1"/>
  <c r="AG2060" i="20"/>
  <c r="AF2060" i="20" s="1"/>
  <c r="AE2060" i="20" s="1"/>
  <c r="AG2044" i="20"/>
  <c r="AF2044" i="20" s="1"/>
  <c r="AE2044" i="20" s="1"/>
  <c r="AG2028" i="20"/>
  <c r="AF2028" i="20" s="1"/>
  <c r="AE2028" i="20" s="1"/>
  <c r="AG2190" i="20"/>
  <c r="AF2190" i="20" s="1"/>
  <c r="AE2190" i="20" s="1"/>
  <c r="AG2184" i="20"/>
  <c r="AF2184" i="20" s="1"/>
  <c r="AE2184" i="20" s="1"/>
  <c r="AG2176" i="20"/>
  <c r="AF2176" i="20" s="1"/>
  <c r="AE2176" i="20" s="1"/>
  <c r="AG2168" i="20"/>
  <c r="AF2168" i="20" s="1"/>
  <c r="AE2168" i="20" s="1"/>
  <c r="AG2160" i="20"/>
  <c r="AF2160" i="20" s="1"/>
  <c r="AE2160" i="20" s="1"/>
  <c r="AG2152" i="20"/>
  <c r="AF2152" i="20" s="1"/>
  <c r="AE2152" i="20" s="1"/>
  <c r="AG2144" i="20"/>
  <c r="AF2144" i="20" s="1"/>
  <c r="AE2144" i="20" s="1"/>
  <c r="AG2136" i="20"/>
  <c r="AF2136" i="20" s="1"/>
  <c r="AE2136" i="20" s="1"/>
  <c r="AG2124" i="20"/>
  <c r="AF2124" i="20" s="1"/>
  <c r="AE2124" i="20" s="1"/>
  <c r="AG2112" i="20"/>
  <c r="AF2112" i="20" s="1"/>
  <c r="AE2112" i="20" s="1"/>
  <c r="AG2096" i="20"/>
  <c r="AF2096" i="20" s="1"/>
  <c r="AE2096" i="20" s="1"/>
  <c r="AG2072" i="20"/>
  <c r="AF2072" i="20" s="1"/>
  <c r="AE2072" i="20" s="1"/>
  <c r="AG2052" i="20"/>
  <c r="AF2052" i="20" s="1"/>
  <c r="AE2052" i="20" s="1"/>
  <c r="AG2032" i="20"/>
  <c r="AF2032" i="20" s="1"/>
  <c r="AE2032" i="20" s="1"/>
  <c r="AG2020" i="20"/>
  <c r="AF2020" i="20" s="1"/>
  <c r="AE2020" i="20" s="1"/>
  <c r="AG2012" i="20"/>
  <c r="AF2012" i="20" s="1"/>
  <c r="AE2012" i="20" s="1"/>
  <c r="AG3863" i="20"/>
  <c r="AF3863" i="20" s="1"/>
  <c r="AE3863" i="20" s="1"/>
  <c r="AG3823" i="20"/>
  <c r="AF3823" i="20" s="1"/>
  <c r="AE3823" i="20" s="1"/>
  <c r="AG3807" i="20"/>
  <c r="AF3807" i="20" s="1"/>
  <c r="AE3807" i="20" s="1"/>
  <c r="AG3783" i="20"/>
  <c r="AF3783" i="20" s="1"/>
  <c r="AE3783" i="20" s="1"/>
  <c r="AG3771" i="20"/>
  <c r="AF3771" i="20" s="1"/>
  <c r="AE3771" i="20" s="1"/>
  <c r="AG3851" i="20"/>
  <c r="AF3851" i="20" s="1"/>
  <c r="AE3851" i="20" s="1"/>
  <c r="AG3787" i="20"/>
  <c r="AF3787" i="20" s="1"/>
  <c r="AE3787" i="20" s="1"/>
  <c r="AG3737" i="20"/>
  <c r="AF3737" i="20" s="1"/>
  <c r="AE3737" i="20" s="1"/>
  <c r="AG3588" i="20"/>
  <c r="AF3588" i="20" s="1"/>
  <c r="AE3588" i="20" s="1"/>
  <c r="AG3580" i="20"/>
  <c r="AF3580" i="20" s="1"/>
  <c r="AE3580" i="20" s="1"/>
  <c r="AG3572" i="20"/>
  <c r="AF3572" i="20" s="1"/>
  <c r="AE3572" i="20" s="1"/>
  <c r="AG3537" i="20"/>
  <c r="AF3537" i="20" s="1"/>
  <c r="AE3537" i="20" s="1"/>
  <c r="AG3529" i="20"/>
  <c r="AF3529" i="20" s="1"/>
  <c r="AE3529" i="20" s="1"/>
  <c r="AG3523" i="20"/>
  <c r="AF3523" i="20" s="1"/>
  <c r="AE3523" i="20" s="1"/>
  <c r="AG3481" i="20"/>
  <c r="AF3481" i="20" s="1"/>
  <c r="AE3481" i="20" s="1"/>
  <c r="AG3586" i="20"/>
  <c r="AF3586" i="20" s="1"/>
  <c r="AE3586" i="20" s="1"/>
  <c r="AG3570" i="20"/>
  <c r="AF3570" i="20" s="1"/>
  <c r="AE3570" i="20" s="1"/>
  <c r="AG3527" i="20"/>
  <c r="AF3527" i="20" s="1"/>
  <c r="AE3527" i="20" s="1"/>
  <c r="AG3511" i="20"/>
  <c r="AF3511" i="20" s="1"/>
  <c r="AE3511" i="20" s="1"/>
  <c r="AG3495" i="20"/>
  <c r="AF3495" i="20" s="1"/>
  <c r="AE3495" i="20" s="1"/>
  <c r="AG2098" i="20"/>
  <c r="AF2098" i="20" s="1"/>
  <c r="AE2098" i="20" s="1"/>
  <c r="AG2082" i="20"/>
  <c r="AF2082" i="20" s="1"/>
  <c r="AE2082" i="20" s="1"/>
  <c r="AG2066" i="20"/>
  <c r="AF2066" i="20" s="1"/>
  <c r="AE2066" i="20" s="1"/>
  <c r="AG2050" i="20"/>
  <c r="AF2050" i="20" s="1"/>
  <c r="AE2050" i="20" s="1"/>
  <c r="AG2034" i="20"/>
  <c r="AF2034" i="20" s="1"/>
  <c r="AE2034" i="20" s="1"/>
  <c r="AG2018" i="20"/>
  <c r="AF2018" i="20" s="1"/>
  <c r="AE2018" i="20" s="1"/>
  <c r="AG3957" i="20"/>
  <c r="AF3957" i="20" s="1"/>
  <c r="AE3957" i="20" s="1"/>
  <c r="AG3977" i="20"/>
  <c r="AF3977" i="20" s="1"/>
  <c r="AE3977" i="20" s="1"/>
  <c r="AG3969" i="20"/>
  <c r="AF3969" i="20" s="1"/>
  <c r="AE3969" i="20" s="1"/>
  <c r="AG3961" i="20"/>
  <c r="AF3961" i="20" s="1"/>
  <c r="AE3961" i="20" s="1"/>
  <c r="AG3953" i="20"/>
  <c r="AF3953" i="20" s="1"/>
  <c r="AE3953" i="20" s="1"/>
  <c r="AG3949" i="20"/>
  <c r="AF3949" i="20" s="1"/>
  <c r="AE3949" i="20" s="1"/>
  <c r="AG3867" i="20"/>
  <c r="AF3867" i="20" s="1"/>
  <c r="AE3867" i="20" s="1"/>
  <c r="AG3847" i="20"/>
  <c r="AF3847" i="20" s="1"/>
  <c r="AE3847" i="20" s="1"/>
  <c r="AG3775" i="20"/>
  <c r="AF3775" i="20" s="1"/>
  <c r="AE3775" i="20" s="1"/>
  <c r="AG3759" i="20"/>
  <c r="AF3759" i="20" s="1"/>
  <c r="AE3759" i="20" s="1"/>
  <c r="AG3835" i="20"/>
  <c r="AF3835" i="20" s="1"/>
  <c r="AE3835" i="20" s="1"/>
  <c r="AG3819" i="20"/>
  <c r="AF3819" i="20" s="1"/>
  <c r="AE3819" i="20" s="1"/>
  <c r="AG3779" i="20"/>
  <c r="AF3779" i="20" s="1"/>
  <c r="AE3779" i="20" s="1"/>
  <c r="AG3763" i="20"/>
  <c r="AF3763" i="20" s="1"/>
  <c r="AE3763" i="20" s="1"/>
  <c r="AG3681" i="20"/>
  <c r="AF3681" i="20" s="1"/>
  <c r="AE3681" i="20" s="1"/>
  <c r="AG3673" i="20"/>
  <c r="AF3673" i="20" s="1"/>
  <c r="AE3673" i="20" s="1"/>
  <c r="AG3665" i="20"/>
  <c r="AF3665" i="20" s="1"/>
  <c r="AE3665" i="20" s="1"/>
  <c r="AG3657" i="20"/>
  <c r="AF3657" i="20" s="1"/>
  <c r="AE3657" i="20" s="1"/>
  <c r="AG3649" i="20"/>
  <c r="AF3649" i="20" s="1"/>
  <c r="AE3649" i="20" s="1"/>
  <c r="AG3641" i="20"/>
  <c r="AF3641" i="20" s="1"/>
  <c r="AE3641" i="20" s="1"/>
  <c r="AG3751" i="20"/>
  <c r="AF3751" i="20" s="1"/>
  <c r="AE3751" i="20" s="1"/>
  <c r="AG3741" i="20"/>
  <c r="AF3741" i="20" s="1"/>
  <c r="AE3741" i="20" s="1"/>
  <c r="AG3733" i="20"/>
  <c r="AF3733" i="20" s="1"/>
  <c r="AE3733" i="20" s="1"/>
  <c r="AG3633" i="20"/>
  <c r="AF3633" i="20" s="1"/>
  <c r="AE3633" i="20" s="1"/>
  <c r="AG3629" i="20"/>
  <c r="AF3629" i="20" s="1"/>
  <c r="AE3629" i="20" s="1"/>
  <c r="AG3600" i="20"/>
  <c r="AF3600" i="20" s="1"/>
  <c r="AE3600" i="20" s="1"/>
  <c r="AG3592" i="20"/>
  <c r="AF3592" i="20" s="1"/>
  <c r="AE3592" i="20" s="1"/>
  <c r="AG3521" i="20"/>
  <c r="AF3521" i="20" s="1"/>
  <c r="AE3521" i="20" s="1"/>
  <c r="AG3513" i="20"/>
  <c r="AF3513" i="20" s="1"/>
  <c r="AE3513" i="20" s="1"/>
  <c r="AG3505" i="20"/>
  <c r="AF3505" i="20" s="1"/>
  <c r="AE3505" i="20" s="1"/>
  <c r="AG3497" i="20"/>
  <c r="AF3497" i="20" s="1"/>
  <c r="AE3497" i="20" s="1"/>
  <c r="AG3485" i="20"/>
  <c r="AF3485" i="20" s="1"/>
  <c r="AE3485" i="20" s="1"/>
  <c r="AG3574" i="20"/>
  <c r="AF3574" i="20" s="1"/>
  <c r="AE3574" i="20" s="1"/>
  <c r="AG3531" i="20"/>
  <c r="AF3531" i="20" s="1"/>
  <c r="AE3531" i="20" s="1"/>
  <c r="AG3515" i="20"/>
  <c r="AF3515" i="20" s="1"/>
  <c r="AE3515" i="20" s="1"/>
  <c r="AG3499" i="20"/>
  <c r="AF3499" i="20" s="1"/>
  <c r="AE3499" i="20" s="1"/>
  <c r="AG3487" i="20"/>
  <c r="AF3487" i="20" s="1"/>
  <c r="AE3487" i="20" s="1"/>
  <c r="AG3479" i="20"/>
  <c r="AF3479" i="20" s="1"/>
  <c r="AE3479" i="20" s="1"/>
  <c r="AG3471" i="20"/>
  <c r="AF3471" i="20" s="1"/>
  <c r="AE3471" i="20" s="1"/>
  <c r="AG2327" i="20"/>
  <c r="AF2327" i="20" s="1"/>
  <c r="AE2327" i="20" s="1"/>
  <c r="AG2283" i="20"/>
  <c r="AF2283" i="20" s="1"/>
  <c r="AE2283" i="20" s="1"/>
  <c r="AG2655" i="20"/>
  <c r="AF2655" i="20" s="1"/>
  <c r="AE2655" i="20" s="1"/>
  <c r="AG2639" i="20"/>
  <c r="AF2639" i="20" s="1"/>
  <c r="AE2639" i="20" s="1"/>
  <c r="AG2623" i="20"/>
  <c r="AF2623" i="20" s="1"/>
  <c r="AE2623" i="20" s="1"/>
  <c r="AG2607" i="20"/>
  <c r="AF2607" i="20" s="1"/>
  <c r="AE2607" i="20" s="1"/>
  <c r="AG2275" i="20"/>
  <c r="AF2275" i="20" s="1"/>
  <c r="AE2275" i="20" s="1"/>
  <c r="AG2267" i="20"/>
  <c r="AF2267" i="20" s="1"/>
  <c r="AE2267" i="20" s="1"/>
  <c r="AG2259" i="20"/>
  <c r="AF2259" i="20" s="1"/>
  <c r="AE2259" i="20" s="1"/>
  <c r="AG2251" i="20"/>
  <c r="AF2251" i="20" s="1"/>
  <c r="AE2251" i="20" s="1"/>
  <c r="AG2243" i="20"/>
  <c r="AF2243" i="20" s="1"/>
  <c r="AE2243" i="20" s="1"/>
  <c r="AG2235" i="20"/>
  <c r="AF2235" i="20" s="1"/>
  <c r="AE2235" i="20" s="1"/>
  <c r="AG2227" i="20"/>
  <c r="AF2227" i="20" s="1"/>
  <c r="AE2227" i="20" s="1"/>
  <c r="AG2219" i="20"/>
  <c r="AF2219" i="20" s="1"/>
  <c r="AE2219" i="20" s="1"/>
  <c r="AG2211" i="20"/>
  <c r="AF2211" i="20" s="1"/>
  <c r="AE2211" i="20" s="1"/>
  <c r="AG2203" i="20"/>
  <c r="AF2203" i="20" s="1"/>
  <c r="AE2203" i="20" s="1"/>
  <c r="AG2195" i="20"/>
  <c r="AF2195" i="20" s="1"/>
  <c r="AE2195" i="20" s="1"/>
  <c r="AG2187" i="20"/>
  <c r="AF2187" i="20" s="1"/>
  <c r="AE2187" i="20" s="1"/>
  <c r="AG2177" i="20"/>
  <c r="AF2177" i="20" s="1"/>
  <c r="AE2177" i="20" s="1"/>
  <c r="AG2169" i="20"/>
  <c r="AF2169" i="20" s="1"/>
  <c r="AE2169" i="20" s="1"/>
  <c r="AG2161" i="20"/>
  <c r="AF2161" i="20" s="1"/>
  <c r="AE2161" i="20" s="1"/>
  <c r="AG2149" i="20"/>
  <c r="AF2149" i="20" s="1"/>
  <c r="AE2149" i="20" s="1"/>
  <c r="AG2133" i="20"/>
  <c r="AF2133" i="20" s="1"/>
  <c r="AE2133" i="20" s="1"/>
  <c r="AG2117" i="20"/>
  <c r="AF2117" i="20" s="1"/>
  <c r="AE2117" i="20" s="1"/>
  <c r="AG2097" i="20"/>
  <c r="AF2097" i="20" s="1"/>
  <c r="AE2097" i="20" s="1"/>
  <c r="AG2081" i="20"/>
  <c r="AF2081" i="20" s="1"/>
  <c r="AE2081" i="20" s="1"/>
  <c r="AG2065" i="20"/>
  <c r="AF2065" i="20" s="1"/>
  <c r="AE2065" i="20" s="1"/>
  <c r="AG2049" i="20"/>
  <c r="AF2049" i="20" s="1"/>
  <c r="AE2049" i="20" s="1"/>
  <c r="AG2017" i="20"/>
  <c r="AF2017" i="20" s="1"/>
  <c r="AE2017" i="20" s="1"/>
  <c r="AG2237" i="20"/>
  <c r="AF2237" i="20" s="1"/>
  <c r="AE2237" i="20" s="1"/>
  <c r="AG2233" i="20"/>
  <c r="AF2233" i="20" s="1"/>
  <c r="AE2233" i="20" s="1"/>
  <c r="AG2229" i="20"/>
  <c r="AF2229" i="20" s="1"/>
  <c r="AE2229" i="20" s="1"/>
  <c r="AG2221" i="20"/>
  <c r="AF2221" i="20" s="1"/>
  <c r="AE2221" i="20" s="1"/>
  <c r="AG2217" i="20"/>
  <c r="AF2217" i="20" s="1"/>
  <c r="AE2217" i="20" s="1"/>
  <c r="AG2213" i="20"/>
  <c r="AF2213" i="20" s="1"/>
  <c r="AE2213" i="20" s="1"/>
  <c r="AG2205" i="20"/>
  <c r="AF2205" i="20" s="1"/>
  <c r="AE2205" i="20" s="1"/>
  <c r="AG2201" i="20"/>
  <c r="AF2201" i="20" s="1"/>
  <c r="AE2201" i="20" s="1"/>
  <c r="AG2197" i="20"/>
  <c r="AF2197" i="20" s="1"/>
  <c r="AE2197" i="20" s="1"/>
  <c r="AG2189" i="20"/>
  <c r="AF2189" i="20" s="1"/>
  <c r="AE2189" i="20" s="1"/>
  <c r="AG2185" i="20"/>
  <c r="AF2185" i="20" s="1"/>
  <c r="AE2185" i="20" s="1"/>
  <c r="AF3654" i="20"/>
  <c r="AE3654" i="20" s="1"/>
  <c r="AF3930" i="20"/>
  <c r="AE3930" i="20" s="1"/>
  <c r="AF2304" i="20"/>
  <c r="AE2304" i="20" s="1"/>
  <c r="AF3858" i="20"/>
  <c r="AE3858" i="20" s="1"/>
  <c r="AF3854" i="20"/>
  <c r="AE3854" i="20" s="1"/>
  <c r="AF3758" i="20"/>
  <c r="AE3758" i="20" s="1"/>
  <c r="AF3111" i="20"/>
  <c r="AE3111" i="20" s="1"/>
  <c r="AF3603" i="20"/>
  <c r="AE3603" i="20" s="1"/>
  <c r="AF3543" i="20"/>
  <c r="AE3543" i="20" s="1"/>
  <c r="AF3088" i="20"/>
  <c r="AE3088" i="20" s="1"/>
  <c r="AF2438" i="20"/>
  <c r="AE2438" i="20" s="1"/>
  <c r="AF3628" i="20"/>
  <c r="AE3628" i="20" s="1"/>
  <c r="AF3040" i="20"/>
  <c r="AE3040" i="20" s="1"/>
  <c r="AF2586" i="20"/>
  <c r="AE2586" i="20" s="1"/>
  <c r="AF3778" i="20"/>
  <c r="AE3778" i="20" s="1"/>
  <c r="AF3694" i="20"/>
  <c r="AE3694" i="20" s="1"/>
  <c r="AF3638" i="20"/>
  <c r="AE3638" i="20" s="1"/>
  <c r="AF2998" i="20"/>
  <c r="AE2998" i="20" s="1"/>
  <c r="AF2948" i="20"/>
  <c r="AE2948" i="20" s="1"/>
  <c r="AF2474" i="20"/>
  <c r="AE2474" i="20" s="1"/>
  <c r="AF3874" i="20"/>
  <c r="AE3874" i="20" s="1"/>
  <c r="AF3712" i="20"/>
  <c r="AE3712" i="20" s="1"/>
  <c r="AF3946" i="20"/>
  <c r="AE3946" i="20" s="1"/>
  <c r="AF3668" i="20"/>
  <c r="AE3668" i="20" s="1"/>
  <c r="AF3644" i="20"/>
  <c r="AE3644" i="20" s="1"/>
  <c r="AF3439" i="20"/>
  <c r="AE3439" i="20" s="1"/>
  <c r="AF3247" i="20"/>
  <c r="AE3247" i="20" s="1"/>
  <c r="AF3000" i="20"/>
  <c r="AE3000" i="20" s="1"/>
  <c r="AF2980" i="20"/>
  <c r="AE2980" i="20" s="1"/>
  <c r="AF2928" i="20"/>
  <c r="AE2928" i="20" s="1"/>
  <c r="AF3364" i="20"/>
  <c r="AE3364" i="20" s="1"/>
  <c r="AF3163" i="20"/>
  <c r="AE3163" i="20" s="1"/>
  <c r="AF3099" i="20"/>
  <c r="AE3099" i="20" s="1"/>
  <c r="AF3066" i="20"/>
  <c r="AE3066" i="20" s="1"/>
  <c r="AF3032" i="20"/>
  <c r="AE3032" i="20" s="1"/>
  <c r="AF2960" i="20"/>
  <c r="AE2960" i="20" s="1"/>
  <c r="AF2927" i="20"/>
  <c r="AE2927" i="20" s="1"/>
  <c r="AF2466" i="20"/>
  <c r="AE2466" i="20" s="1"/>
  <c r="AF2322" i="20"/>
  <c r="AE2322" i="20" s="1"/>
  <c r="AF3896" i="20"/>
  <c r="AE3896" i="20" s="1"/>
  <c r="AF3623" i="20"/>
  <c r="AE3623" i="20" s="1"/>
  <c r="AF3940" i="20"/>
  <c r="AE3940" i="20" s="1"/>
  <c r="AF3866" i="20"/>
  <c r="AE3866" i="20" s="1"/>
  <c r="AF3818" i="20"/>
  <c r="AE3818" i="20" s="1"/>
  <c r="AF3770" i="20"/>
  <c r="AE3770" i="20" s="1"/>
  <c r="AF3387" i="20"/>
  <c r="AE3387" i="20" s="1"/>
  <c r="AF3291" i="20"/>
  <c r="AE3291" i="20" s="1"/>
  <c r="AF2992" i="20"/>
  <c r="AE2992" i="20" s="1"/>
  <c r="AF2704" i="20"/>
  <c r="AE2704" i="20" s="1"/>
  <c r="AF3972" i="20"/>
  <c r="AE3972" i="20" s="1"/>
  <c r="AF3960" i="20"/>
  <c r="AE3960" i="20" s="1"/>
  <c r="AF3891" i="20"/>
  <c r="AE3891" i="20" s="1"/>
  <c r="AF3817" i="20"/>
  <c r="AE3817" i="20" s="1"/>
  <c r="AF3663" i="20"/>
  <c r="AE3663" i="20" s="1"/>
  <c r="AF3281" i="20"/>
  <c r="AE3281" i="20" s="1"/>
  <c r="AF3200" i="20"/>
  <c r="AE3200" i="20" s="1"/>
  <c r="AF3104" i="20"/>
  <c r="AE3104" i="20" s="1"/>
  <c r="AF3072" i="20"/>
  <c r="AE3072" i="20" s="1"/>
  <c r="AF3056" i="20"/>
  <c r="AE3056" i="20" s="1"/>
  <c r="AF3011" i="20"/>
  <c r="AE3011" i="20" s="1"/>
  <c r="AF2939" i="20"/>
  <c r="AE2939" i="20" s="1"/>
  <c r="AF3802" i="20"/>
  <c r="AE3802" i="20" s="1"/>
  <c r="AF3862" i="20"/>
  <c r="AE3862" i="20" s="1"/>
  <c r="AF3838" i="20"/>
  <c r="AE3838" i="20" s="1"/>
  <c r="AF3814" i="20"/>
  <c r="AE3814" i="20" s="1"/>
  <c r="AF3636" i="20"/>
  <c r="AE3636" i="20" s="1"/>
  <c r="AF3215" i="20"/>
  <c r="AE3215" i="20" s="1"/>
  <c r="AF3952" i="20"/>
  <c r="AE3952" i="20" s="1"/>
  <c r="AF3948" i="20"/>
  <c r="AE3948" i="20" s="1"/>
  <c r="AF3496" i="20"/>
  <c r="AE3496" i="20" s="1"/>
  <c r="AF3397" i="20"/>
  <c r="AE3397" i="20" s="1"/>
  <c r="AF3301" i="20"/>
  <c r="AE3301" i="20" s="1"/>
  <c r="AF3253" i="20"/>
  <c r="AE3253" i="20" s="1"/>
  <c r="AF2354" i="20"/>
  <c r="AE2354" i="20" s="1"/>
  <c r="AF3016" i="20"/>
  <c r="AE3016" i="20" s="1"/>
  <c r="AF2994" i="20"/>
  <c r="AE2994" i="20" s="1"/>
  <c r="AF2964" i="20"/>
  <c r="AE2964" i="20" s="1"/>
  <c r="AF2942" i="20"/>
  <c r="AE2942" i="20" s="1"/>
  <c r="AF2820" i="20"/>
  <c r="AE2820" i="20" s="1"/>
  <c r="AF2800" i="20"/>
  <c r="AE2800" i="20" s="1"/>
  <c r="AF3709" i="20"/>
  <c r="AE3709" i="20" s="1"/>
  <c r="AF3834" i="20"/>
  <c r="AE3834" i="20" s="1"/>
  <c r="AF3762" i="20"/>
  <c r="AE3762" i="20" s="1"/>
  <c r="AF3656" i="20"/>
  <c r="AE3656" i="20" s="1"/>
  <c r="AF3403" i="20"/>
  <c r="AE3403" i="20" s="1"/>
  <c r="AF3204" i="20"/>
  <c r="AE3204" i="20" s="1"/>
  <c r="AF3188" i="20"/>
  <c r="AE3188" i="20" s="1"/>
  <c r="AF3966" i="20"/>
  <c r="AE3966" i="20" s="1"/>
  <c r="AF3015" i="20"/>
  <c r="AE3015" i="20" s="1"/>
  <c r="AF3514" i="20"/>
  <c r="AE3514" i="20" s="1"/>
  <c r="AF3447" i="20"/>
  <c r="AE3447" i="20" s="1"/>
  <c r="AF2740" i="20"/>
  <c r="AE2740" i="20" s="1"/>
  <c r="AF2462" i="20"/>
  <c r="AE2462" i="20" s="1"/>
  <c r="AF3482" i="20"/>
  <c r="AE3482" i="20" s="1"/>
  <c r="AF3327" i="20"/>
  <c r="AE3327" i="20" s="1"/>
  <c r="AF3279" i="20"/>
  <c r="AE3279" i="20" s="1"/>
  <c r="AF2976" i="20"/>
  <c r="AE2976" i="20" s="1"/>
  <c r="AF2832" i="20"/>
  <c r="AE2832" i="20" s="1"/>
  <c r="AF3982" i="20"/>
  <c r="AE3982" i="20" s="1"/>
  <c r="AF3942" i="20"/>
  <c r="AE3942" i="20" s="1"/>
  <c r="AF3958" i="20"/>
  <c r="AE3958" i="20" s="1"/>
  <c r="AF3607" i="20"/>
  <c r="AE3607" i="20" s="1"/>
  <c r="AF3602" i="20"/>
  <c r="AE3602" i="20" s="1"/>
  <c r="AF3587" i="20"/>
  <c r="AE3587" i="20" s="1"/>
  <c r="AF3374" i="20"/>
  <c r="AE3374" i="20" s="1"/>
  <c r="AF3456" i="20"/>
  <c r="AE3456" i="20" s="1"/>
  <c r="AF3360" i="20"/>
  <c r="AE3360" i="20" s="1"/>
  <c r="AF3264" i="20"/>
  <c r="AE3264" i="20" s="1"/>
  <c r="AF3192" i="20"/>
  <c r="AE3192" i="20" s="1"/>
  <c r="AF3128" i="20"/>
  <c r="AE3128" i="20" s="1"/>
  <c r="AF3096" i="20"/>
  <c r="AE3096" i="20" s="1"/>
  <c r="AF3047" i="20"/>
  <c r="AE3047" i="20" s="1"/>
  <c r="AF2914" i="20"/>
  <c r="AE2914" i="20" s="1"/>
  <c r="AF3158" i="20"/>
  <c r="AE3158" i="20" s="1"/>
  <c r="AF2752" i="20"/>
  <c r="AE2752" i="20" s="1"/>
  <c r="AF2262" i="20"/>
  <c r="AE2262" i="20" s="1"/>
  <c r="AF3476" i="20"/>
  <c r="AE3476" i="20" s="1"/>
  <c r="AF3418" i="20"/>
  <c r="AE3418" i="20" s="1"/>
  <c r="AF3322" i="20"/>
  <c r="AE3322" i="20" s="1"/>
  <c r="AF2642" i="20"/>
  <c r="AE2642" i="20" s="1"/>
  <c r="AF2594" i="20"/>
  <c r="AE2594" i="20" s="1"/>
  <c r="AF2542" i="20"/>
  <c r="AE2542" i="20" s="1"/>
  <c r="AF2439" i="20"/>
  <c r="AE2439" i="20" s="1"/>
  <c r="AF2538" i="20"/>
  <c r="AE2538" i="20" s="1"/>
  <c r="AF2514" i="20"/>
  <c r="AE2514" i="20" s="1"/>
  <c r="AF2434" i="20"/>
  <c r="AE2434" i="20" s="1"/>
  <c r="AF2422" i="20"/>
  <c r="AE2422" i="20" s="1"/>
  <c r="AF2374" i="20"/>
  <c r="AE2374" i="20" s="1"/>
  <c r="AF2326" i="20"/>
  <c r="AE2326" i="20" s="1"/>
  <c r="AF2278" i="20"/>
  <c r="AE2278" i="20" s="1"/>
  <c r="AF2266" i="20"/>
  <c r="AE2266" i="20" s="1"/>
  <c r="AF2242" i="20"/>
  <c r="AE2242" i="20" s="1"/>
  <c r="AF2827" i="20"/>
  <c r="AE2827" i="20" s="1"/>
  <c r="AF3073" i="20"/>
  <c r="AE3073" i="20" s="1"/>
  <c r="AF2881" i="20"/>
  <c r="AE2881" i="20" s="1"/>
  <c r="AF2630" i="20"/>
  <c r="AE2630" i="20" s="1"/>
  <c r="AF2582" i="20"/>
  <c r="AE2582" i="20" s="1"/>
  <c r="AF2558" i="20"/>
  <c r="AE2558" i="20" s="1"/>
  <c r="AF3234" i="20"/>
  <c r="AE3234" i="20" s="1"/>
  <c r="AF2650" i="20"/>
  <c r="AE2650" i="20" s="1"/>
  <c r="AF2578" i="20"/>
  <c r="AE2578" i="20" s="1"/>
  <c r="AF2622" i="20"/>
  <c r="AE2622" i="20" s="1"/>
  <c r="AF2329" i="20"/>
  <c r="AE2329" i="20" s="1"/>
  <c r="AI6" i="27"/>
  <c r="AI7" i="27"/>
  <c r="AI8" i="27"/>
  <c r="AI9" i="27"/>
  <c r="AI10" i="27"/>
  <c r="AI11" i="27"/>
  <c r="AI12" i="27"/>
  <c r="AI13" i="27"/>
  <c r="AI14" i="27"/>
  <c r="AI15" i="27"/>
  <c r="AI16" i="27"/>
  <c r="AI17"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5" i="27"/>
  <c r="AE3433" i="20" l="1"/>
  <c r="AF2596" i="20"/>
  <c r="AE2596" i="20" s="1"/>
  <c r="AF3983" i="20"/>
  <c r="AE3983" i="20" s="1"/>
  <c r="AF3127" i="20"/>
  <c r="AE3127" i="20" s="1"/>
  <c r="AE3294" i="20"/>
  <c r="AF2540" i="20"/>
  <c r="AE2540" i="20" s="1"/>
  <c r="AE3987" i="20"/>
  <c r="AE3229" i="20"/>
  <c r="G4" i="21" l="1"/>
  <c r="M113" i="24"/>
  <c r="O115" i="24"/>
  <c r="M117" i="24"/>
  <c r="O119" i="24"/>
  <c r="M121" i="24"/>
  <c r="O123" i="24"/>
  <c r="M125" i="24"/>
  <c r="M129" i="24"/>
  <c r="O131" i="24"/>
  <c r="M133" i="24"/>
  <c r="O135" i="24"/>
  <c r="O139" i="24"/>
  <c r="M141" i="24"/>
  <c r="M145" i="24"/>
  <c r="M149" i="24"/>
  <c r="M153" i="24"/>
  <c r="M157" i="24"/>
  <c r="O163" i="24"/>
  <c r="O167" i="24"/>
  <c r="M168" i="24"/>
  <c r="M170" i="24"/>
  <c r="O171" i="24"/>
  <c r="M172" i="24"/>
  <c r="M174" i="24"/>
  <c r="O175" i="24"/>
  <c r="M176" i="24"/>
  <c r="M178" i="24"/>
  <c r="O179" i="24"/>
  <c r="M180" i="24"/>
  <c r="M182" i="24"/>
  <c r="O183" i="24"/>
  <c r="M184" i="24"/>
  <c r="M186" i="24"/>
  <c r="O187" i="24"/>
  <c r="M188" i="24"/>
  <c r="M190" i="24"/>
  <c r="O191" i="24"/>
  <c r="M192" i="24"/>
  <c r="M194" i="24"/>
  <c r="O195" i="24"/>
  <c r="M196" i="24"/>
  <c r="M198" i="24"/>
  <c r="O199" i="24"/>
  <c r="M200" i="24"/>
  <c r="M202" i="24"/>
  <c r="M204" i="24"/>
  <c r="L7" i="24"/>
  <c r="L8" i="24"/>
  <c r="M9" i="24"/>
  <c r="L11" i="24"/>
  <c r="AI13" i="29" l="1"/>
  <c r="AA15" i="29"/>
  <c r="AI14" i="29"/>
  <c r="AA12" i="29"/>
  <c r="AI12" i="29"/>
  <c r="AA11" i="29"/>
  <c r="S14" i="29"/>
  <c r="S12" i="29"/>
  <c r="AA13" i="29"/>
  <c r="AQ11" i="29"/>
  <c r="AA10" i="29"/>
  <c r="AA14" i="29"/>
  <c r="AI15" i="29"/>
  <c r="S13" i="29"/>
  <c r="AY15" i="29"/>
  <c r="AQ12" i="29"/>
  <c r="AQ10" i="29"/>
  <c r="AQ14" i="29"/>
  <c r="AY13" i="29"/>
  <c r="AY14" i="29"/>
  <c r="AQ13" i="29"/>
  <c r="AY8" i="29"/>
  <c r="AY11" i="29"/>
  <c r="AY10" i="29"/>
  <c r="AY12" i="29"/>
  <c r="AQ15" i="29"/>
  <c r="BG9" i="29"/>
  <c r="BG14" i="29"/>
  <c r="BG15" i="29"/>
  <c r="BG12" i="29"/>
  <c r="BG10" i="29"/>
  <c r="BO14" i="29"/>
  <c r="BO15" i="29"/>
  <c r="BO12" i="29"/>
  <c r="BO11" i="29"/>
  <c r="BO13" i="29"/>
  <c r="BO10" i="29"/>
  <c r="BG13" i="29"/>
  <c r="AI10" i="29"/>
  <c r="BG11" i="29"/>
  <c r="BG8" i="29"/>
  <c r="AY9" i="29"/>
  <c r="AI11" i="29"/>
  <c r="M18" i="24"/>
  <c r="O18" i="24"/>
  <c r="Q18" i="24"/>
  <c r="L18" i="24"/>
  <c r="N18" i="24"/>
  <c r="P18" i="24"/>
  <c r="R18" i="24"/>
  <c r="M16" i="24"/>
  <c r="O16" i="24"/>
  <c r="Q16" i="24"/>
  <c r="L16" i="24"/>
  <c r="N16" i="24"/>
  <c r="P16" i="24"/>
  <c r="R16" i="24"/>
  <c r="M14" i="24"/>
  <c r="O14" i="24"/>
  <c r="Q14" i="24"/>
  <c r="L14" i="24"/>
  <c r="N14" i="24"/>
  <c r="P14" i="24"/>
  <c r="R14" i="24"/>
  <c r="M12" i="24"/>
  <c r="O12" i="24"/>
  <c r="Q12" i="24"/>
  <c r="L12" i="24"/>
  <c r="N12" i="24"/>
  <c r="P12" i="24"/>
  <c r="R12" i="24"/>
  <c r="L10" i="24"/>
  <c r="Q10" i="24"/>
  <c r="M10" i="24"/>
  <c r="L6" i="24"/>
  <c r="N6" i="24"/>
  <c r="P6" i="24"/>
  <c r="R6" i="24"/>
  <c r="M6" i="24"/>
  <c r="O6" i="24"/>
  <c r="Q6" i="24"/>
  <c r="L17" i="24"/>
  <c r="N17" i="24"/>
  <c r="P17" i="24"/>
  <c r="R17" i="24"/>
  <c r="M17" i="24"/>
  <c r="O17" i="24"/>
  <c r="Q17" i="24"/>
  <c r="L15" i="24"/>
  <c r="N15" i="24"/>
  <c r="P15" i="24"/>
  <c r="R15" i="24"/>
  <c r="M15" i="24"/>
  <c r="O15" i="24"/>
  <c r="Q15" i="24"/>
  <c r="L13" i="24"/>
  <c r="N13" i="24"/>
  <c r="P13" i="24"/>
  <c r="R13" i="24"/>
  <c r="M13" i="24"/>
  <c r="O13" i="24"/>
  <c r="Q13" i="24"/>
  <c r="M166" i="24"/>
  <c r="N166" i="24"/>
  <c r="L166" i="24"/>
  <c r="M164" i="24"/>
  <c r="N164" i="24"/>
  <c r="R164" i="24"/>
  <c r="L164" i="24"/>
  <c r="P164" i="24"/>
  <c r="M162" i="24"/>
  <c r="N162" i="24"/>
  <c r="R162" i="24"/>
  <c r="L162" i="24"/>
  <c r="P162" i="24"/>
  <c r="M160" i="24"/>
  <c r="N160" i="24"/>
  <c r="R160" i="24"/>
  <c r="L160" i="24"/>
  <c r="P160" i="24"/>
  <c r="M158" i="24"/>
  <c r="N158" i="24"/>
  <c r="R158" i="24"/>
  <c r="L158" i="24"/>
  <c r="P158" i="24"/>
  <c r="M156" i="24"/>
  <c r="N156" i="24"/>
  <c r="R156" i="24"/>
  <c r="L156" i="24"/>
  <c r="P156" i="24"/>
  <c r="M154" i="24"/>
  <c r="N154" i="24"/>
  <c r="R154" i="24"/>
  <c r="L154" i="24"/>
  <c r="P154" i="24"/>
  <c r="M152" i="24"/>
  <c r="N152" i="24"/>
  <c r="R152" i="24"/>
  <c r="L152" i="24"/>
  <c r="P152" i="24"/>
  <c r="M150" i="24"/>
  <c r="N150" i="24"/>
  <c r="R150" i="24"/>
  <c r="L150" i="24"/>
  <c r="P150" i="24"/>
  <c r="M148" i="24"/>
  <c r="N148" i="24"/>
  <c r="R148" i="24"/>
  <c r="L148" i="24"/>
  <c r="P148" i="24"/>
  <c r="M146" i="24"/>
  <c r="N146" i="24"/>
  <c r="R146" i="24"/>
  <c r="L146" i="24"/>
  <c r="P146" i="24"/>
  <c r="M144" i="24"/>
  <c r="N144" i="24"/>
  <c r="R144" i="24"/>
  <c r="L144" i="24"/>
  <c r="P144" i="24"/>
  <c r="M142" i="24"/>
  <c r="N142" i="24"/>
  <c r="R142" i="24"/>
  <c r="L142" i="24"/>
  <c r="P142" i="24"/>
  <c r="M140" i="24"/>
  <c r="N140" i="24"/>
  <c r="R140" i="24"/>
  <c r="L140" i="24"/>
  <c r="P140" i="24"/>
  <c r="M138" i="24"/>
  <c r="N138" i="24"/>
  <c r="R138" i="24"/>
  <c r="L138" i="24"/>
  <c r="P138" i="24"/>
  <c r="M136" i="24"/>
  <c r="N136" i="24"/>
  <c r="R136" i="24"/>
  <c r="L136" i="24"/>
  <c r="P136" i="24"/>
  <c r="M134" i="24"/>
  <c r="N134" i="24"/>
  <c r="R134" i="24"/>
  <c r="L134" i="24"/>
  <c r="P134" i="24"/>
  <c r="M132" i="24"/>
  <c r="N132" i="24"/>
  <c r="R132" i="24"/>
  <c r="L132" i="24"/>
  <c r="P132" i="24"/>
  <c r="M130" i="24"/>
  <c r="N130" i="24"/>
  <c r="R130" i="24"/>
  <c r="L130" i="24"/>
  <c r="P130" i="24"/>
  <c r="M128" i="24"/>
  <c r="N128" i="24"/>
  <c r="R128" i="24"/>
  <c r="L128" i="24"/>
  <c r="P128" i="24"/>
  <c r="M126" i="24"/>
  <c r="N126" i="24"/>
  <c r="R126" i="24"/>
  <c r="L126" i="24"/>
  <c r="P126" i="24"/>
  <c r="M124" i="24"/>
  <c r="N124" i="24"/>
  <c r="R124" i="24"/>
  <c r="L124" i="24"/>
  <c r="P124" i="24"/>
  <c r="M122" i="24"/>
  <c r="N122" i="24"/>
  <c r="R122" i="24"/>
  <c r="L122" i="24"/>
  <c r="P122" i="24"/>
  <c r="M120" i="24"/>
  <c r="N120" i="24"/>
  <c r="R120" i="24"/>
  <c r="L120" i="24"/>
  <c r="P120" i="24"/>
  <c r="M118" i="24"/>
  <c r="N118" i="24"/>
  <c r="R118" i="24"/>
  <c r="L118" i="24"/>
  <c r="P118" i="24"/>
  <c r="M116" i="24"/>
  <c r="N116" i="24"/>
  <c r="R116" i="24"/>
  <c r="L116" i="24"/>
  <c r="P116" i="24"/>
  <c r="M114" i="24"/>
  <c r="N114" i="24"/>
  <c r="R114" i="24"/>
  <c r="L114" i="24"/>
  <c r="P114" i="24"/>
  <c r="L112" i="24"/>
  <c r="N112" i="24"/>
  <c r="R112" i="24"/>
  <c r="P112" i="24"/>
  <c r="P204" i="24"/>
  <c r="L204" i="24"/>
  <c r="P202" i="24"/>
  <c r="L202" i="24"/>
  <c r="P200" i="24"/>
  <c r="L200" i="24"/>
  <c r="P198" i="24"/>
  <c r="L198" i="24"/>
  <c r="P196" i="24"/>
  <c r="L196" i="24"/>
  <c r="P194" i="24"/>
  <c r="L194" i="24"/>
  <c r="P192" i="24"/>
  <c r="L192" i="24"/>
  <c r="P190" i="24"/>
  <c r="L190" i="24"/>
  <c r="P188" i="24"/>
  <c r="L188" i="24"/>
  <c r="P186" i="24"/>
  <c r="L186" i="24"/>
  <c r="P184" i="24"/>
  <c r="L184" i="24"/>
  <c r="P182" i="24"/>
  <c r="L182" i="24"/>
  <c r="P180" i="24"/>
  <c r="L180" i="24"/>
  <c r="P178" i="24"/>
  <c r="L178" i="24"/>
  <c r="P176" i="24"/>
  <c r="L176" i="24"/>
  <c r="P174" i="24"/>
  <c r="L174" i="24"/>
  <c r="P172" i="24"/>
  <c r="L172" i="24"/>
  <c r="P170" i="24"/>
  <c r="L170" i="24"/>
  <c r="P168" i="24"/>
  <c r="L168" i="24"/>
  <c r="P166" i="24"/>
  <c r="R204" i="24"/>
  <c r="N204" i="24"/>
  <c r="R202" i="24"/>
  <c r="N202" i="24"/>
  <c r="R200" i="24"/>
  <c r="N200" i="24"/>
  <c r="R198" i="24"/>
  <c r="N198" i="24"/>
  <c r="R196" i="24"/>
  <c r="N196" i="24"/>
  <c r="R194" i="24"/>
  <c r="N194" i="24"/>
  <c r="R192" i="24"/>
  <c r="N192" i="24"/>
  <c r="R190" i="24"/>
  <c r="N190" i="24"/>
  <c r="R188" i="24"/>
  <c r="N188" i="24"/>
  <c r="R186" i="24"/>
  <c r="N186" i="24"/>
  <c r="R184" i="24"/>
  <c r="N184" i="24"/>
  <c r="R182" i="24"/>
  <c r="N182" i="24"/>
  <c r="R180" i="24"/>
  <c r="N180" i="24"/>
  <c r="R178" i="24"/>
  <c r="N178" i="24"/>
  <c r="R176" i="24"/>
  <c r="N176" i="24"/>
  <c r="R174" i="24"/>
  <c r="N174" i="24"/>
  <c r="R172" i="24"/>
  <c r="N172" i="24"/>
  <c r="R170" i="24"/>
  <c r="N170" i="24"/>
  <c r="R168" i="24"/>
  <c r="N168" i="24"/>
  <c r="R166" i="24"/>
  <c r="M32" i="24"/>
  <c r="O32" i="24"/>
  <c r="Q32" i="24"/>
  <c r="L32" i="24"/>
  <c r="N32" i="24"/>
  <c r="P32" i="24"/>
  <c r="R32" i="24"/>
  <c r="M28" i="24"/>
  <c r="O28" i="24"/>
  <c r="Q28" i="24"/>
  <c r="L28" i="24"/>
  <c r="N28" i="24"/>
  <c r="P28" i="24"/>
  <c r="R28" i="24"/>
  <c r="M24" i="24"/>
  <c r="O24" i="24"/>
  <c r="Q24" i="24"/>
  <c r="L24" i="24"/>
  <c r="N24" i="24"/>
  <c r="P24" i="24"/>
  <c r="R24" i="24"/>
  <c r="M20" i="24"/>
  <c r="O20" i="24"/>
  <c r="Q20" i="24"/>
  <c r="L20" i="24"/>
  <c r="N20" i="24"/>
  <c r="P20" i="24"/>
  <c r="R20" i="24"/>
  <c r="L203" i="24"/>
  <c r="N203" i="24"/>
  <c r="P203" i="24"/>
  <c r="R203" i="24"/>
  <c r="L201" i="24"/>
  <c r="N201" i="24"/>
  <c r="P201" i="24"/>
  <c r="R201" i="24"/>
  <c r="L197" i="24"/>
  <c r="N197" i="24"/>
  <c r="P197" i="24"/>
  <c r="R197" i="24"/>
  <c r="L193" i="24"/>
  <c r="N193" i="24"/>
  <c r="P193" i="24"/>
  <c r="R193" i="24"/>
  <c r="L189" i="24"/>
  <c r="N189" i="24"/>
  <c r="P189" i="24"/>
  <c r="R189" i="24"/>
  <c r="L185" i="24"/>
  <c r="N185" i="24"/>
  <c r="P185" i="24"/>
  <c r="R185" i="24"/>
  <c r="L181" i="24"/>
  <c r="N181" i="24"/>
  <c r="P181" i="24"/>
  <c r="R181" i="24"/>
  <c r="L177" i="24"/>
  <c r="N177" i="24"/>
  <c r="P177" i="24"/>
  <c r="R177" i="24"/>
  <c r="L173" i="24"/>
  <c r="N173" i="24"/>
  <c r="P173" i="24"/>
  <c r="R173" i="24"/>
  <c r="L169" i="24"/>
  <c r="N169" i="24"/>
  <c r="P169" i="24"/>
  <c r="R169" i="24"/>
  <c r="L165" i="24"/>
  <c r="N165" i="24"/>
  <c r="P165" i="24"/>
  <c r="R165" i="24"/>
  <c r="L161" i="24"/>
  <c r="N161" i="24"/>
  <c r="P161" i="24"/>
  <c r="R161" i="24"/>
  <c r="L159" i="24"/>
  <c r="N159" i="24"/>
  <c r="P159" i="24"/>
  <c r="R159" i="24"/>
  <c r="L155" i="24"/>
  <c r="N155" i="24"/>
  <c r="P155" i="24"/>
  <c r="R155" i="24"/>
  <c r="L151" i="24"/>
  <c r="N151" i="24"/>
  <c r="P151" i="24"/>
  <c r="R151" i="24"/>
  <c r="L147" i="24"/>
  <c r="N147" i="24"/>
  <c r="P147" i="24"/>
  <c r="R147" i="24"/>
  <c r="L143" i="24"/>
  <c r="N143" i="24"/>
  <c r="P143" i="24"/>
  <c r="R143" i="24"/>
  <c r="L137" i="24"/>
  <c r="N137" i="24"/>
  <c r="P137" i="24"/>
  <c r="R137" i="24"/>
  <c r="L127" i="24"/>
  <c r="N127" i="24"/>
  <c r="P127" i="24"/>
  <c r="R127" i="24"/>
  <c r="O203" i="24"/>
  <c r="Q201" i="24"/>
  <c r="M201" i="24"/>
  <c r="Q197" i="24"/>
  <c r="M197" i="24"/>
  <c r="Q193" i="24"/>
  <c r="M193" i="24"/>
  <c r="Q189" i="24"/>
  <c r="M189" i="24"/>
  <c r="Q185" i="24"/>
  <c r="M185" i="24"/>
  <c r="Q181" i="24"/>
  <c r="M181" i="24"/>
  <c r="Q177" i="24"/>
  <c r="M177" i="24"/>
  <c r="Q173" i="24"/>
  <c r="M173" i="24"/>
  <c r="Q169" i="24"/>
  <c r="M169" i="24"/>
  <c r="Q165" i="24"/>
  <c r="M165" i="24"/>
  <c r="Q161" i="24"/>
  <c r="M161" i="24"/>
  <c r="O159" i="24"/>
  <c r="Q157" i="24"/>
  <c r="O155" i="24"/>
  <c r="Q153" i="24"/>
  <c r="O151" i="24"/>
  <c r="Q149" i="24"/>
  <c r="O147" i="24"/>
  <c r="Q145" i="24"/>
  <c r="O143" i="24"/>
  <c r="Q141" i="24"/>
  <c r="Q137" i="24"/>
  <c r="M137" i="24"/>
  <c r="Q133" i="24"/>
  <c r="Q129" i="24"/>
  <c r="O127" i="24"/>
  <c r="Q125" i="24"/>
  <c r="Q121" i="24"/>
  <c r="Q117" i="24"/>
  <c r="Q113" i="24"/>
  <c r="M30" i="24"/>
  <c r="O30" i="24"/>
  <c r="Q30" i="24"/>
  <c r="L30" i="24"/>
  <c r="N30" i="24"/>
  <c r="P30" i="24"/>
  <c r="R30" i="24"/>
  <c r="M26" i="24"/>
  <c r="O26" i="24"/>
  <c r="Q26" i="24"/>
  <c r="L26" i="24"/>
  <c r="N26" i="24"/>
  <c r="P26" i="24"/>
  <c r="R26" i="24"/>
  <c r="M22" i="24"/>
  <c r="O22" i="24"/>
  <c r="Q22" i="24"/>
  <c r="L22" i="24"/>
  <c r="N22" i="24"/>
  <c r="P22" i="24"/>
  <c r="R22" i="24"/>
  <c r="L199" i="24"/>
  <c r="N199" i="24"/>
  <c r="P199" i="24"/>
  <c r="R199" i="24"/>
  <c r="L195" i="24"/>
  <c r="N195" i="24"/>
  <c r="P195" i="24"/>
  <c r="R195" i="24"/>
  <c r="L191" i="24"/>
  <c r="N191" i="24"/>
  <c r="P191" i="24"/>
  <c r="R191" i="24"/>
  <c r="L187" i="24"/>
  <c r="N187" i="24"/>
  <c r="P187" i="24"/>
  <c r="R187" i="24"/>
  <c r="L183" i="24"/>
  <c r="N183" i="24"/>
  <c r="P183" i="24"/>
  <c r="R183" i="24"/>
  <c r="L179" i="24"/>
  <c r="N179" i="24"/>
  <c r="P179" i="24"/>
  <c r="R179" i="24"/>
  <c r="L175" i="24"/>
  <c r="N175" i="24"/>
  <c r="P175" i="24"/>
  <c r="R175" i="24"/>
  <c r="L171" i="24"/>
  <c r="N171" i="24"/>
  <c r="P171" i="24"/>
  <c r="R171" i="24"/>
  <c r="L167" i="24"/>
  <c r="N167" i="24"/>
  <c r="P167" i="24"/>
  <c r="R167" i="24"/>
  <c r="L163" i="24"/>
  <c r="N163" i="24"/>
  <c r="P163" i="24"/>
  <c r="R163" i="24"/>
  <c r="L157" i="24"/>
  <c r="N157" i="24"/>
  <c r="P157" i="24"/>
  <c r="R157" i="24"/>
  <c r="L153" i="24"/>
  <c r="N153" i="24"/>
  <c r="P153" i="24"/>
  <c r="R153" i="24"/>
  <c r="L149" i="24"/>
  <c r="N149" i="24"/>
  <c r="P149" i="24"/>
  <c r="R149" i="24"/>
  <c r="L145" i="24"/>
  <c r="N145" i="24"/>
  <c r="P145" i="24"/>
  <c r="R145" i="24"/>
  <c r="L141" i="24"/>
  <c r="N141" i="24"/>
  <c r="P141" i="24"/>
  <c r="R141" i="24"/>
  <c r="L139" i="24"/>
  <c r="N139" i="24"/>
  <c r="P139" i="24"/>
  <c r="R139" i="24"/>
  <c r="L135" i="24"/>
  <c r="N135" i="24"/>
  <c r="P135" i="24"/>
  <c r="R135" i="24"/>
  <c r="L133" i="24"/>
  <c r="N133" i="24"/>
  <c r="P133" i="24"/>
  <c r="R133" i="24"/>
  <c r="L131" i="24"/>
  <c r="N131" i="24"/>
  <c r="P131" i="24"/>
  <c r="R131" i="24"/>
  <c r="L129" i="24"/>
  <c r="N129" i="24"/>
  <c r="P129" i="24"/>
  <c r="R129" i="24"/>
  <c r="L125" i="24"/>
  <c r="N125" i="24"/>
  <c r="P125" i="24"/>
  <c r="R125" i="24"/>
  <c r="L123" i="24"/>
  <c r="N123" i="24"/>
  <c r="P123" i="24"/>
  <c r="R123" i="24"/>
  <c r="L121" i="24"/>
  <c r="N121" i="24"/>
  <c r="P121" i="24"/>
  <c r="R121" i="24"/>
  <c r="L119" i="24"/>
  <c r="N119" i="24"/>
  <c r="P119" i="24"/>
  <c r="R119" i="24"/>
  <c r="L117" i="24"/>
  <c r="N117" i="24"/>
  <c r="P117" i="24"/>
  <c r="R117" i="24"/>
  <c r="L115" i="24"/>
  <c r="N115" i="24"/>
  <c r="P115" i="24"/>
  <c r="R115" i="24"/>
  <c r="L113" i="24"/>
  <c r="N113" i="24"/>
  <c r="P113" i="24"/>
  <c r="R113" i="24"/>
  <c r="L111" i="24"/>
  <c r="N111" i="24"/>
  <c r="P111" i="24"/>
  <c r="R111" i="24"/>
  <c r="M111" i="24"/>
  <c r="O111" i="24"/>
  <c r="Q111" i="24"/>
  <c r="L109" i="24"/>
  <c r="N109" i="24"/>
  <c r="P109" i="24"/>
  <c r="R109" i="24"/>
  <c r="M109" i="24"/>
  <c r="O109" i="24"/>
  <c r="Q109" i="24"/>
  <c r="L107" i="24"/>
  <c r="N107" i="24"/>
  <c r="P107" i="24"/>
  <c r="R107" i="24"/>
  <c r="M107" i="24"/>
  <c r="O107" i="24"/>
  <c r="Q107" i="24"/>
  <c r="L105" i="24"/>
  <c r="N105" i="24"/>
  <c r="P105" i="24"/>
  <c r="R105" i="24"/>
  <c r="M105" i="24"/>
  <c r="O105" i="24"/>
  <c r="Q105" i="24"/>
  <c r="L103" i="24"/>
  <c r="N103" i="24"/>
  <c r="P103" i="24"/>
  <c r="R103" i="24"/>
  <c r="M103" i="24"/>
  <c r="O103" i="24"/>
  <c r="Q103" i="24"/>
  <c r="L101" i="24"/>
  <c r="N101" i="24"/>
  <c r="P101" i="24"/>
  <c r="R101" i="24"/>
  <c r="M101" i="24"/>
  <c r="O101" i="24"/>
  <c r="Q101" i="24"/>
  <c r="L99" i="24"/>
  <c r="N99" i="24"/>
  <c r="P99" i="24"/>
  <c r="R99" i="24"/>
  <c r="M99" i="24"/>
  <c r="O99" i="24"/>
  <c r="Q99" i="24"/>
  <c r="L97" i="24"/>
  <c r="N97" i="24"/>
  <c r="P97" i="24"/>
  <c r="R97" i="24"/>
  <c r="M97" i="24"/>
  <c r="O97" i="24"/>
  <c r="Q97" i="24"/>
  <c r="L95" i="24"/>
  <c r="N95" i="24"/>
  <c r="P95" i="24"/>
  <c r="R95" i="24"/>
  <c r="M95" i="24"/>
  <c r="O95" i="24"/>
  <c r="Q95" i="24"/>
  <c r="L93" i="24"/>
  <c r="N93" i="24"/>
  <c r="P93" i="24"/>
  <c r="R93" i="24"/>
  <c r="M93" i="24"/>
  <c r="O93" i="24"/>
  <c r="Q93" i="24"/>
  <c r="L91" i="24"/>
  <c r="N91" i="24"/>
  <c r="P91" i="24"/>
  <c r="R91" i="24"/>
  <c r="M91" i="24"/>
  <c r="O91" i="24"/>
  <c r="Q91" i="24"/>
  <c r="L89" i="24"/>
  <c r="N89" i="24"/>
  <c r="P89" i="24"/>
  <c r="R89" i="24"/>
  <c r="M89" i="24"/>
  <c r="O89" i="24"/>
  <c r="Q89" i="24"/>
  <c r="L87" i="24"/>
  <c r="N87" i="24"/>
  <c r="P87" i="24"/>
  <c r="R87" i="24"/>
  <c r="M87" i="24"/>
  <c r="O87" i="24"/>
  <c r="Q87" i="24"/>
  <c r="L85" i="24"/>
  <c r="N85" i="24"/>
  <c r="P85" i="24"/>
  <c r="R85" i="24"/>
  <c r="M85" i="24"/>
  <c r="O85" i="24"/>
  <c r="Q85" i="24"/>
  <c r="L83" i="24"/>
  <c r="N83" i="24"/>
  <c r="P83" i="24"/>
  <c r="R83" i="24"/>
  <c r="M83" i="24"/>
  <c r="O83" i="24"/>
  <c r="Q83" i="24"/>
  <c r="L81" i="24"/>
  <c r="N81" i="24"/>
  <c r="P81" i="24"/>
  <c r="R81" i="24"/>
  <c r="M81" i="24"/>
  <c r="O81" i="24"/>
  <c r="Q81" i="24"/>
  <c r="L79" i="24"/>
  <c r="N79" i="24"/>
  <c r="P79" i="24"/>
  <c r="R79" i="24"/>
  <c r="M79" i="24"/>
  <c r="O79" i="24"/>
  <c r="Q79" i="24"/>
  <c r="L77" i="24"/>
  <c r="N77" i="24"/>
  <c r="P77" i="24"/>
  <c r="R77" i="24"/>
  <c r="M77" i="24"/>
  <c r="O77" i="24"/>
  <c r="Q77" i="24"/>
  <c r="L75" i="24"/>
  <c r="N75" i="24"/>
  <c r="P75" i="24"/>
  <c r="R75" i="24"/>
  <c r="M75" i="24"/>
  <c r="O75" i="24"/>
  <c r="Q75" i="24"/>
  <c r="L73" i="24"/>
  <c r="N73" i="24"/>
  <c r="P73" i="24"/>
  <c r="R73" i="24"/>
  <c r="M73" i="24"/>
  <c r="O73" i="24"/>
  <c r="Q73" i="24"/>
  <c r="L71" i="24"/>
  <c r="N71" i="24"/>
  <c r="P71" i="24"/>
  <c r="R71" i="24"/>
  <c r="M71" i="24"/>
  <c r="O71" i="24"/>
  <c r="Q71" i="24"/>
  <c r="L69" i="24"/>
  <c r="N69" i="24"/>
  <c r="P69" i="24"/>
  <c r="R69" i="24"/>
  <c r="M69" i="24"/>
  <c r="O69" i="24"/>
  <c r="Q69" i="24"/>
  <c r="L67" i="24"/>
  <c r="N67" i="24"/>
  <c r="P67" i="24"/>
  <c r="R67" i="24"/>
  <c r="M67" i="24"/>
  <c r="O67" i="24"/>
  <c r="Q67" i="24"/>
  <c r="L65" i="24"/>
  <c r="N65" i="24"/>
  <c r="P65" i="24"/>
  <c r="R65" i="24"/>
  <c r="M65" i="24"/>
  <c r="O65" i="24"/>
  <c r="Q65" i="24"/>
  <c r="L63" i="24"/>
  <c r="N63" i="24"/>
  <c r="M63" i="24"/>
  <c r="O63" i="24"/>
  <c r="P63" i="24"/>
  <c r="R63" i="24"/>
  <c r="Q63" i="24"/>
  <c r="L61" i="24"/>
  <c r="N61" i="24"/>
  <c r="P61" i="24"/>
  <c r="R61" i="24"/>
  <c r="M61" i="24"/>
  <c r="O61" i="24"/>
  <c r="Q61" i="24"/>
  <c r="L59" i="24"/>
  <c r="N59" i="24"/>
  <c r="P59" i="24"/>
  <c r="R59" i="24"/>
  <c r="M59" i="24"/>
  <c r="O59" i="24"/>
  <c r="Q59" i="24"/>
  <c r="L57" i="24"/>
  <c r="N57" i="24"/>
  <c r="P57" i="24"/>
  <c r="R57" i="24"/>
  <c r="M57" i="24"/>
  <c r="O57" i="24"/>
  <c r="Q57" i="24"/>
  <c r="L55" i="24"/>
  <c r="N55" i="24"/>
  <c r="P55" i="24"/>
  <c r="R55" i="24"/>
  <c r="M55" i="24"/>
  <c r="O55" i="24"/>
  <c r="Q55" i="24"/>
  <c r="L53" i="24"/>
  <c r="N53" i="24"/>
  <c r="P53" i="24"/>
  <c r="R53" i="24"/>
  <c r="M53" i="24"/>
  <c r="O53" i="24"/>
  <c r="Q53" i="24"/>
  <c r="L51" i="24"/>
  <c r="N51" i="24"/>
  <c r="P51" i="24"/>
  <c r="R51" i="24"/>
  <c r="M51" i="24"/>
  <c r="O51" i="24"/>
  <c r="Q51" i="24"/>
  <c r="L49" i="24"/>
  <c r="N49" i="24"/>
  <c r="P49" i="24"/>
  <c r="R49" i="24"/>
  <c r="M49" i="24"/>
  <c r="O49" i="24"/>
  <c r="Q49" i="24"/>
  <c r="L47" i="24"/>
  <c r="N47" i="24"/>
  <c r="P47" i="24"/>
  <c r="R47" i="24"/>
  <c r="M47" i="24"/>
  <c r="O47" i="24"/>
  <c r="Q47" i="24"/>
  <c r="L45" i="24"/>
  <c r="N45" i="24"/>
  <c r="P45" i="24"/>
  <c r="R45" i="24"/>
  <c r="M45" i="24"/>
  <c r="O45" i="24"/>
  <c r="Q45" i="24"/>
  <c r="L43" i="24"/>
  <c r="N43" i="24"/>
  <c r="P43" i="24"/>
  <c r="R43" i="24"/>
  <c r="M43" i="24"/>
  <c r="O43" i="24"/>
  <c r="Q43" i="24"/>
  <c r="L41" i="24"/>
  <c r="N41" i="24"/>
  <c r="P41" i="24"/>
  <c r="R41" i="24"/>
  <c r="M41" i="24"/>
  <c r="O41" i="24"/>
  <c r="Q41" i="24"/>
  <c r="L39" i="24"/>
  <c r="N39" i="24"/>
  <c r="P39" i="24"/>
  <c r="R39" i="24"/>
  <c r="M39" i="24"/>
  <c r="O39" i="24"/>
  <c r="Q39" i="24"/>
  <c r="L37" i="24"/>
  <c r="N37" i="24"/>
  <c r="P37" i="24"/>
  <c r="R37" i="24"/>
  <c r="M37" i="24"/>
  <c r="O37" i="24"/>
  <c r="Q37" i="24"/>
  <c r="L35" i="24"/>
  <c r="N35" i="24"/>
  <c r="P35" i="24"/>
  <c r="R35" i="24"/>
  <c r="M35" i="24"/>
  <c r="O35" i="24"/>
  <c r="Q35" i="24"/>
  <c r="Q203" i="24"/>
  <c r="M203" i="24"/>
  <c r="O201" i="24"/>
  <c r="Q199" i="24"/>
  <c r="M199" i="24"/>
  <c r="O197" i="24"/>
  <c r="Q195" i="24"/>
  <c r="M195" i="24"/>
  <c r="O193" i="24"/>
  <c r="Q191" i="24"/>
  <c r="M191" i="24"/>
  <c r="O189" i="24"/>
  <c r="Q187" i="24"/>
  <c r="M187" i="24"/>
  <c r="O185" i="24"/>
  <c r="Q183" i="24"/>
  <c r="M183" i="24"/>
  <c r="O181" i="24"/>
  <c r="Q179" i="24"/>
  <c r="M179" i="24"/>
  <c r="O177" i="24"/>
  <c r="Q175" i="24"/>
  <c r="M175" i="24"/>
  <c r="O173" i="24"/>
  <c r="Q171" i="24"/>
  <c r="M171" i="24"/>
  <c r="O169" i="24"/>
  <c r="Q167" i="24"/>
  <c r="M167" i="24"/>
  <c r="O165" i="24"/>
  <c r="Q163" i="24"/>
  <c r="M163" i="24"/>
  <c r="O161" i="24"/>
  <c r="Q159" i="24"/>
  <c r="M159" i="24"/>
  <c r="O157" i="24"/>
  <c r="Q155" i="24"/>
  <c r="M155" i="24"/>
  <c r="O153" i="24"/>
  <c r="Q151" i="24"/>
  <c r="M151" i="24"/>
  <c r="O149" i="24"/>
  <c r="Q147" i="24"/>
  <c r="M147" i="24"/>
  <c r="O145" i="24"/>
  <c r="Q143" i="24"/>
  <c r="M143" i="24"/>
  <c r="O141" i="24"/>
  <c r="Q139" i="24"/>
  <c r="M139" i="24"/>
  <c r="O137" i="24"/>
  <c r="Q135" i="24"/>
  <c r="M135" i="24"/>
  <c r="O133" i="24"/>
  <c r="Q131" i="24"/>
  <c r="M131" i="24"/>
  <c r="O129" i="24"/>
  <c r="Q127" i="24"/>
  <c r="M127" i="24"/>
  <c r="O125" i="24"/>
  <c r="Q123" i="24"/>
  <c r="M123" i="24"/>
  <c r="O121" i="24"/>
  <c r="Q119" i="24"/>
  <c r="M119" i="24"/>
  <c r="O117" i="24"/>
  <c r="Q115" i="24"/>
  <c r="M115" i="24"/>
  <c r="O113" i="24"/>
  <c r="L33" i="24"/>
  <c r="N33" i="24"/>
  <c r="P33" i="24"/>
  <c r="R33" i="24"/>
  <c r="M33" i="24"/>
  <c r="O33" i="24"/>
  <c r="Q33" i="24"/>
  <c r="L31" i="24"/>
  <c r="N31" i="24"/>
  <c r="P31" i="24"/>
  <c r="R31" i="24"/>
  <c r="M31" i="24"/>
  <c r="O31" i="24"/>
  <c r="Q31" i="24"/>
  <c r="L29" i="24"/>
  <c r="N29" i="24"/>
  <c r="P29" i="24"/>
  <c r="R29" i="24"/>
  <c r="M29" i="24"/>
  <c r="O29" i="24"/>
  <c r="Q29" i="24"/>
  <c r="L27" i="24"/>
  <c r="N27" i="24"/>
  <c r="P27" i="24"/>
  <c r="R27" i="24"/>
  <c r="M27" i="24"/>
  <c r="O27" i="24"/>
  <c r="Q27" i="24"/>
  <c r="L25" i="24"/>
  <c r="N25" i="24"/>
  <c r="P25" i="24"/>
  <c r="R25" i="24"/>
  <c r="M25" i="24"/>
  <c r="O25" i="24"/>
  <c r="Q25" i="24"/>
  <c r="L23" i="24"/>
  <c r="N23" i="24"/>
  <c r="P23" i="24"/>
  <c r="R23" i="24"/>
  <c r="M23" i="24"/>
  <c r="O23" i="24"/>
  <c r="Q23" i="24"/>
  <c r="L21" i="24"/>
  <c r="N21" i="24"/>
  <c r="P21" i="24"/>
  <c r="R21" i="24"/>
  <c r="M21" i="24"/>
  <c r="O21" i="24"/>
  <c r="Q21" i="24"/>
  <c r="L19" i="24"/>
  <c r="N19" i="24"/>
  <c r="P19" i="24"/>
  <c r="R19" i="24"/>
  <c r="M19" i="24"/>
  <c r="O19" i="24"/>
  <c r="Q19" i="24"/>
  <c r="M110" i="24"/>
  <c r="O110" i="24"/>
  <c r="Q110" i="24"/>
  <c r="L110" i="24"/>
  <c r="N110" i="24"/>
  <c r="P110" i="24"/>
  <c r="R110" i="24"/>
  <c r="M108" i="24"/>
  <c r="O108" i="24"/>
  <c r="Q108" i="24"/>
  <c r="L108" i="24"/>
  <c r="N108" i="24"/>
  <c r="P108" i="24"/>
  <c r="R108" i="24"/>
  <c r="M106" i="24"/>
  <c r="O106" i="24"/>
  <c r="Q106" i="24"/>
  <c r="L106" i="24"/>
  <c r="N106" i="24"/>
  <c r="P106" i="24"/>
  <c r="R106" i="24"/>
  <c r="M104" i="24"/>
  <c r="O104" i="24"/>
  <c r="Q104" i="24"/>
  <c r="L104" i="24"/>
  <c r="N104" i="24"/>
  <c r="P104" i="24"/>
  <c r="R104" i="24"/>
  <c r="M102" i="24"/>
  <c r="O102" i="24"/>
  <c r="Q102" i="24"/>
  <c r="L102" i="24"/>
  <c r="N102" i="24"/>
  <c r="P102" i="24"/>
  <c r="R102" i="24"/>
  <c r="M100" i="24"/>
  <c r="O100" i="24"/>
  <c r="Q100" i="24"/>
  <c r="L100" i="24"/>
  <c r="N100" i="24"/>
  <c r="P100" i="24"/>
  <c r="R100" i="24"/>
  <c r="M98" i="24"/>
  <c r="O98" i="24"/>
  <c r="Q98" i="24"/>
  <c r="L98" i="24"/>
  <c r="N98" i="24"/>
  <c r="P98" i="24"/>
  <c r="R98" i="24"/>
  <c r="M96" i="24"/>
  <c r="O96" i="24"/>
  <c r="Q96" i="24"/>
  <c r="L96" i="24"/>
  <c r="N96" i="24"/>
  <c r="P96" i="24"/>
  <c r="R96" i="24"/>
  <c r="M94" i="24"/>
  <c r="O94" i="24"/>
  <c r="Q94" i="24"/>
  <c r="L94" i="24"/>
  <c r="N94" i="24"/>
  <c r="P94" i="24"/>
  <c r="R94" i="24"/>
  <c r="M92" i="24"/>
  <c r="O92" i="24"/>
  <c r="Q92" i="24"/>
  <c r="L92" i="24"/>
  <c r="N92" i="24"/>
  <c r="P92" i="24"/>
  <c r="R92" i="24"/>
  <c r="M90" i="24"/>
  <c r="O90" i="24"/>
  <c r="Q90" i="24"/>
  <c r="L90" i="24"/>
  <c r="N90" i="24"/>
  <c r="P90" i="24"/>
  <c r="R90" i="24"/>
  <c r="M88" i="24"/>
  <c r="O88" i="24"/>
  <c r="Q88" i="24"/>
  <c r="L88" i="24"/>
  <c r="N88" i="24"/>
  <c r="P88" i="24"/>
  <c r="R88" i="24"/>
  <c r="M86" i="24"/>
  <c r="O86" i="24"/>
  <c r="Q86" i="24"/>
  <c r="L86" i="24"/>
  <c r="N86" i="24"/>
  <c r="P86" i="24"/>
  <c r="R86" i="24"/>
  <c r="M84" i="24"/>
  <c r="O84" i="24"/>
  <c r="Q84" i="24"/>
  <c r="L84" i="24"/>
  <c r="N84" i="24"/>
  <c r="P84" i="24"/>
  <c r="R84" i="24"/>
  <c r="M82" i="24"/>
  <c r="O82" i="24"/>
  <c r="Q82" i="24"/>
  <c r="L82" i="24"/>
  <c r="N82" i="24"/>
  <c r="P82" i="24"/>
  <c r="R82" i="24"/>
  <c r="M80" i="24"/>
  <c r="O80" i="24"/>
  <c r="Q80" i="24"/>
  <c r="L80" i="24"/>
  <c r="N80" i="24"/>
  <c r="P80" i="24"/>
  <c r="R80" i="24"/>
  <c r="M78" i="24"/>
  <c r="O78" i="24"/>
  <c r="Q78" i="24"/>
  <c r="L78" i="24"/>
  <c r="N78" i="24"/>
  <c r="P78" i="24"/>
  <c r="R78" i="24"/>
  <c r="M76" i="24"/>
  <c r="O76" i="24"/>
  <c r="Q76" i="24"/>
  <c r="L76" i="24"/>
  <c r="N76" i="24"/>
  <c r="P76" i="24"/>
  <c r="R76" i="24"/>
  <c r="M74" i="24"/>
  <c r="O74" i="24"/>
  <c r="Q74" i="24"/>
  <c r="L74" i="24"/>
  <c r="N74" i="24"/>
  <c r="P74" i="24"/>
  <c r="R74" i="24"/>
  <c r="M72" i="24"/>
  <c r="O72" i="24"/>
  <c r="Q72" i="24"/>
  <c r="L72" i="24"/>
  <c r="N72" i="24"/>
  <c r="P72" i="24"/>
  <c r="R72" i="24"/>
  <c r="M70" i="24"/>
  <c r="O70" i="24"/>
  <c r="Q70" i="24"/>
  <c r="L70" i="24"/>
  <c r="N70" i="24"/>
  <c r="P70" i="24"/>
  <c r="R70" i="24"/>
  <c r="M68" i="24"/>
  <c r="O68" i="24"/>
  <c r="Q68" i="24"/>
  <c r="L68" i="24"/>
  <c r="N68" i="24"/>
  <c r="P68" i="24"/>
  <c r="R68" i="24"/>
  <c r="M66" i="24"/>
  <c r="O66" i="24"/>
  <c r="Q66" i="24"/>
  <c r="L66" i="24"/>
  <c r="N66" i="24"/>
  <c r="P66" i="24"/>
  <c r="R66" i="24"/>
  <c r="M64" i="24"/>
  <c r="O64" i="24"/>
  <c r="Q64" i="24"/>
  <c r="L64" i="24"/>
  <c r="N64" i="24"/>
  <c r="P64" i="24"/>
  <c r="R64" i="24"/>
  <c r="M62" i="24"/>
  <c r="O62" i="24"/>
  <c r="Q62" i="24"/>
  <c r="L62" i="24"/>
  <c r="N62" i="24"/>
  <c r="P62" i="24"/>
  <c r="R62" i="24"/>
  <c r="M60" i="24"/>
  <c r="O60" i="24"/>
  <c r="Q60" i="24"/>
  <c r="L60" i="24"/>
  <c r="N60" i="24"/>
  <c r="P60" i="24"/>
  <c r="R60" i="24"/>
  <c r="M58" i="24"/>
  <c r="O58" i="24"/>
  <c r="Q58" i="24"/>
  <c r="L58" i="24"/>
  <c r="N58" i="24"/>
  <c r="P58" i="24"/>
  <c r="R58" i="24"/>
  <c r="M56" i="24"/>
  <c r="O56" i="24"/>
  <c r="Q56" i="24"/>
  <c r="L56" i="24"/>
  <c r="N56" i="24"/>
  <c r="P56" i="24"/>
  <c r="R56" i="24"/>
  <c r="M54" i="24"/>
  <c r="O54" i="24"/>
  <c r="Q54" i="24"/>
  <c r="L54" i="24"/>
  <c r="N54" i="24"/>
  <c r="P54" i="24"/>
  <c r="R54" i="24"/>
  <c r="M52" i="24"/>
  <c r="O52" i="24"/>
  <c r="Q52" i="24"/>
  <c r="L52" i="24"/>
  <c r="N52" i="24"/>
  <c r="P52" i="24"/>
  <c r="R52" i="24"/>
  <c r="M50" i="24"/>
  <c r="O50" i="24"/>
  <c r="Q50" i="24"/>
  <c r="L50" i="24"/>
  <c r="N50" i="24"/>
  <c r="P50" i="24"/>
  <c r="R50" i="24"/>
  <c r="M48" i="24"/>
  <c r="O48" i="24"/>
  <c r="Q48" i="24"/>
  <c r="L48" i="24"/>
  <c r="N48" i="24"/>
  <c r="P48" i="24"/>
  <c r="R48" i="24"/>
  <c r="M46" i="24"/>
  <c r="O46" i="24"/>
  <c r="Q46" i="24"/>
  <c r="L46" i="24"/>
  <c r="N46" i="24"/>
  <c r="P46" i="24"/>
  <c r="R46" i="24"/>
  <c r="M44" i="24"/>
  <c r="O44" i="24"/>
  <c r="Q44" i="24"/>
  <c r="L44" i="24"/>
  <c r="N44" i="24"/>
  <c r="P44" i="24"/>
  <c r="R44" i="24"/>
  <c r="M42" i="24"/>
  <c r="O42" i="24"/>
  <c r="Q42" i="24"/>
  <c r="L42" i="24"/>
  <c r="N42" i="24"/>
  <c r="P42" i="24"/>
  <c r="R42" i="24"/>
  <c r="M40" i="24"/>
  <c r="O40" i="24"/>
  <c r="Q40" i="24"/>
  <c r="L40" i="24"/>
  <c r="N40" i="24"/>
  <c r="P40" i="24"/>
  <c r="R40" i="24"/>
  <c r="M38" i="24"/>
  <c r="O38" i="24"/>
  <c r="Q38" i="24"/>
  <c r="L38" i="24"/>
  <c r="N38" i="24"/>
  <c r="P38" i="24"/>
  <c r="R38" i="24"/>
  <c r="M36" i="24"/>
  <c r="O36" i="24"/>
  <c r="Q36" i="24"/>
  <c r="L36" i="24"/>
  <c r="N36" i="24"/>
  <c r="P36" i="24"/>
  <c r="R36" i="24"/>
  <c r="M34" i="24"/>
  <c r="O34" i="24"/>
  <c r="Q34" i="24"/>
  <c r="L34" i="24"/>
  <c r="N34" i="24"/>
  <c r="P34" i="24"/>
  <c r="R34" i="24"/>
  <c r="Q204" i="24"/>
  <c r="O204" i="24"/>
  <c r="Q202" i="24"/>
  <c r="O202" i="24"/>
  <c r="Q200" i="24"/>
  <c r="O200" i="24"/>
  <c r="Q198" i="24"/>
  <c r="O198" i="24"/>
  <c r="Q196" i="24"/>
  <c r="O196" i="24"/>
  <c r="Q194" i="24"/>
  <c r="O194" i="24"/>
  <c r="Q192" i="24"/>
  <c r="O192" i="24"/>
  <c r="Q190" i="24"/>
  <c r="O190" i="24"/>
  <c r="Q188" i="24"/>
  <c r="O188" i="24"/>
  <c r="Q186" i="24"/>
  <c r="O186" i="24"/>
  <c r="Q184" i="24"/>
  <c r="O184" i="24"/>
  <c r="Q182" i="24"/>
  <c r="O182" i="24"/>
  <c r="Q180" i="24"/>
  <c r="O180" i="24"/>
  <c r="Q178" i="24"/>
  <c r="O178" i="24"/>
  <c r="Q176" i="24"/>
  <c r="O176" i="24"/>
  <c r="Q174" i="24"/>
  <c r="O174" i="24"/>
  <c r="Q172" i="24"/>
  <c r="O172" i="24"/>
  <c r="Q170" i="24"/>
  <c r="O170" i="24"/>
  <c r="Q168" i="24"/>
  <c r="O168" i="24"/>
  <c r="Q166" i="24"/>
  <c r="O166" i="24"/>
  <c r="Q164" i="24"/>
  <c r="O164" i="24"/>
  <c r="Q162" i="24"/>
  <c r="O162" i="24"/>
  <c r="Q160" i="24"/>
  <c r="O160" i="24"/>
  <c r="Q158" i="24"/>
  <c r="O158" i="24"/>
  <c r="Q156" i="24"/>
  <c r="O156" i="24"/>
  <c r="Q154" i="24"/>
  <c r="O154" i="24"/>
  <c r="Q152" i="24"/>
  <c r="O152" i="24"/>
  <c r="Q150" i="24"/>
  <c r="O150" i="24"/>
  <c r="Q148" i="24"/>
  <c r="O148" i="24"/>
  <c r="Q146" i="24"/>
  <c r="O146" i="24"/>
  <c r="Q144" i="24"/>
  <c r="O144" i="24"/>
  <c r="Q142" i="24"/>
  <c r="O142" i="24"/>
  <c r="Q140" i="24"/>
  <c r="O140" i="24"/>
  <c r="Q138" i="24"/>
  <c r="O138" i="24"/>
  <c r="Q136" i="24"/>
  <c r="O136" i="24"/>
  <c r="Q134" i="24"/>
  <c r="O134" i="24"/>
  <c r="Q132" i="24"/>
  <c r="O132" i="24"/>
  <c r="Q130" i="24"/>
  <c r="O130" i="24"/>
  <c r="Q128" i="24"/>
  <c r="O128" i="24"/>
  <c r="Q126" i="24"/>
  <c r="O126" i="24"/>
  <c r="Q124" i="24"/>
  <c r="O124" i="24"/>
  <c r="Q122" i="24"/>
  <c r="O122" i="24"/>
  <c r="Q120" i="24"/>
  <c r="O120" i="24"/>
  <c r="Q118" i="24"/>
  <c r="O118" i="24"/>
  <c r="Q116" i="24"/>
  <c r="O116" i="24"/>
  <c r="Q114" i="24"/>
  <c r="O114" i="24"/>
  <c r="Q112" i="24"/>
  <c r="O112" i="24"/>
  <c r="M112" i="24"/>
  <c r="O9" i="24"/>
  <c r="Q7" i="24"/>
  <c r="M7" i="24"/>
  <c r="O10" i="24"/>
  <c r="Q9" i="24"/>
  <c r="O7" i="24"/>
  <c r="R7" i="24"/>
  <c r="P7" i="24"/>
  <c r="N7" i="24"/>
  <c r="Q8" i="24"/>
  <c r="O8" i="24"/>
  <c r="M8" i="24"/>
  <c r="R8" i="24"/>
  <c r="P8" i="24"/>
  <c r="N8" i="24"/>
  <c r="P11" i="24"/>
  <c r="Q11" i="24"/>
  <c r="O11" i="24"/>
  <c r="M11" i="24"/>
  <c r="R11" i="24"/>
  <c r="N11" i="24"/>
  <c r="R10" i="24"/>
  <c r="P10" i="24"/>
  <c r="N10" i="24"/>
  <c r="R9" i="24"/>
  <c r="P9" i="24"/>
  <c r="N9" i="24"/>
  <c r="L9" i="24"/>
  <c r="K4" i="24"/>
  <c r="J4" i="24"/>
  <c r="I4" i="24"/>
  <c r="E12" i="29" l="1"/>
  <c r="D12" i="29" s="1"/>
  <c r="E13" i="29"/>
  <c r="D13" i="29" s="1"/>
  <c r="E14" i="29"/>
  <c r="D14" i="29" s="1"/>
  <c r="BG7" i="29"/>
  <c r="K8" i="24"/>
  <c r="J8" i="24"/>
  <c r="K74" i="24"/>
  <c r="J74" i="24"/>
  <c r="J45" i="24"/>
  <c r="K45" i="24"/>
  <c r="J11" i="24"/>
  <c r="K11" i="24"/>
  <c r="J7" i="24"/>
  <c r="K7" i="24"/>
  <c r="K38" i="24"/>
  <c r="J38" i="24"/>
  <c r="K46" i="24"/>
  <c r="J46" i="24"/>
  <c r="K54" i="24"/>
  <c r="J54" i="24"/>
  <c r="K62" i="24"/>
  <c r="J62" i="24"/>
  <c r="K70" i="24"/>
  <c r="J70" i="24"/>
  <c r="K78" i="24"/>
  <c r="J78" i="24"/>
  <c r="K86" i="24"/>
  <c r="J86" i="24"/>
  <c r="K94" i="24"/>
  <c r="J94" i="24"/>
  <c r="K102" i="24"/>
  <c r="J102" i="24"/>
  <c r="K110" i="24"/>
  <c r="J110" i="24"/>
  <c r="J23" i="24"/>
  <c r="K23" i="24"/>
  <c r="J31" i="24"/>
  <c r="K31" i="24"/>
  <c r="J41" i="24"/>
  <c r="K41" i="24"/>
  <c r="J49" i="24"/>
  <c r="K49" i="24"/>
  <c r="J57" i="24"/>
  <c r="K57" i="24"/>
  <c r="J65" i="24"/>
  <c r="K65" i="24"/>
  <c r="J73" i="24"/>
  <c r="K73" i="24"/>
  <c r="J81" i="24"/>
  <c r="K81" i="24"/>
  <c r="J89" i="24"/>
  <c r="K89" i="24"/>
  <c r="J97" i="24"/>
  <c r="K97" i="24"/>
  <c r="J105" i="24"/>
  <c r="K105" i="24"/>
  <c r="K26" i="24"/>
  <c r="J26" i="24"/>
  <c r="J127" i="24"/>
  <c r="K127" i="24"/>
  <c r="J137" i="24"/>
  <c r="K137" i="24"/>
  <c r="J143" i="24"/>
  <c r="K143" i="24"/>
  <c r="J147" i="24"/>
  <c r="K147" i="24"/>
  <c r="J151" i="24"/>
  <c r="K151" i="24"/>
  <c r="J155" i="24"/>
  <c r="K155" i="24"/>
  <c r="J159" i="24"/>
  <c r="K159" i="24"/>
  <c r="J161" i="24"/>
  <c r="K161" i="24"/>
  <c r="J165" i="24"/>
  <c r="K165" i="24"/>
  <c r="J169" i="24"/>
  <c r="K169" i="24"/>
  <c r="J173" i="24"/>
  <c r="K173" i="24"/>
  <c r="J177" i="24"/>
  <c r="K177" i="24"/>
  <c r="J181" i="24"/>
  <c r="K181" i="24"/>
  <c r="J185" i="24"/>
  <c r="K185" i="24"/>
  <c r="J189" i="24"/>
  <c r="K189" i="24"/>
  <c r="J193" i="24"/>
  <c r="K193" i="24"/>
  <c r="J197" i="24"/>
  <c r="K197" i="24"/>
  <c r="J201" i="24"/>
  <c r="K201" i="24"/>
  <c r="J203" i="24"/>
  <c r="K203" i="24"/>
  <c r="K20" i="24"/>
  <c r="J20" i="24"/>
  <c r="K116" i="24"/>
  <c r="J116" i="24"/>
  <c r="K124" i="24"/>
  <c r="J124" i="24"/>
  <c r="K132" i="24"/>
  <c r="J132" i="24"/>
  <c r="K140" i="24"/>
  <c r="J140" i="24"/>
  <c r="K148" i="24"/>
  <c r="J148" i="24"/>
  <c r="K156" i="24"/>
  <c r="J156" i="24"/>
  <c r="K164" i="24"/>
  <c r="J164" i="24"/>
  <c r="J17" i="24"/>
  <c r="K17" i="24"/>
  <c r="K16" i="24"/>
  <c r="J16" i="24"/>
  <c r="J9" i="24"/>
  <c r="K9" i="24"/>
  <c r="K50" i="24"/>
  <c r="J50" i="24"/>
  <c r="K66" i="24"/>
  <c r="J66" i="24"/>
  <c r="J27" i="24"/>
  <c r="K27" i="24"/>
  <c r="J61" i="24"/>
  <c r="K61" i="24"/>
  <c r="K10" i="24"/>
  <c r="J10" i="24"/>
  <c r="K36" i="24"/>
  <c r="J36" i="24"/>
  <c r="K44" i="24"/>
  <c r="J44" i="24"/>
  <c r="K52" i="24"/>
  <c r="J52" i="24"/>
  <c r="K60" i="24"/>
  <c r="J60" i="24"/>
  <c r="K68" i="24"/>
  <c r="J68" i="24"/>
  <c r="K76" i="24"/>
  <c r="J76" i="24"/>
  <c r="K84" i="24"/>
  <c r="J84" i="24"/>
  <c r="K92" i="24"/>
  <c r="J92" i="24"/>
  <c r="K100" i="24"/>
  <c r="J100" i="24"/>
  <c r="K108" i="24"/>
  <c r="J108" i="24"/>
  <c r="J21" i="24"/>
  <c r="K21" i="24"/>
  <c r="J29" i="24"/>
  <c r="K29" i="24"/>
  <c r="J39" i="24"/>
  <c r="K39" i="24"/>
  <c r="J47" i="24"/>
  <c r="K47" i="24"/>
  <c r="J55" i="24"/>
  <c r="K55" i="24"/>
  <c r="J63" i="24"/>
  <c r="K63" i="24"/>
  <c r="J71" i="24"/>
  <c r="K71" i="24"/>
  <c r="J79" i="24"/>
  <c r="K79" i="24"/>
  <c r="J87" i="24"/>
  <c r="K87" i="24"/>
  <c r="J95" i="24"/>
  <c r="K95" i="24"/>
  <c r="J103" i="24"/>
  <c r="K103" i="24"/>
  <c r="J111" i="24"/>
  <c r="K111" i="24"/>
  <c r="J113" i="24"/>
  <c r="K113" i="24"/>
  <c r="J115" i="24"/>
  <c r="K115" i="24"/>
  <c r="J117" i="24"/>
  <c r="K117" i="24"/>
  <c r="J119" i="24"/>
  <c r="K119" i="24"/>
  <c r="J121" i="24"/>
  <c r="K121" i="24"/>
  <c r="J123" i="24"/>
  <c r="K123" i="24"/>
  <c r="J125" i="24"/>
  <c r="K125" i="24"/>
  <c r="J129" i="24"/>
  <c r="K129" i="24"/>
  <c r="J131" i="24"/>
  <c r="K131" i="24"/>
  <c r="J133" i="24"/>
  <c r="K133" i="24"/>
  <c r="J135" i="24"/>
  <c r="K135" i="24"/>
  <c r="J139" i="24"/>
  <c r="K139" i="24"/>
  <c r="J141" i="24"/>
  <c r="K141" i="24"/>
  <c r="J145" i="24"/>
  <c r="K145" i="24"/>
  <c r="J149" i="24"/>
  <c r="K149" i="24"/>
  <c r="J153" i="24"/>
  <c r="K153" i="24"/>
  <c r="J157" i="24"/>
  <c r="K157" i="24"/>
  <c r="J163" i="24"/>
  <c r="K163" i="24"/>
  <c r="J167" i="24"/>
  <c r="K167" i="24"/>
  <c r="J171" i="24"/>
  <c r="K171" i="24"/>
  <c r="J175" i="24"/>
  <c r="K175" i="24"/>
  <c r="J179" i="24"/>
  <c r="K179" i="24"/>
  <c r="J183" i="24"/>
  <c r="K183" i="24"/>
  <c r="J187" i="24"/>
  <c r="K187" i="24"/>
  <c r="J191" i="24"/>
  <c r="K191" i="24"/>
  <c r="J195" i="24"/>
  <c r="K195" i="24"/>
  <c r="J199" i="24"/>
  <c r="K199" i="24"/>
  <c r="K22" i="24"/>
  <c r="J22" i="24"/>
  <c r="K32" i="24"/>
  <c r="J32" i="24"/>
  <c r="K170" i="24"/>
  <c r="J170" i="24"/>
  <c r="K174" i="24"/>
  <c r="J174" i="24"/>
  <c r="K178" i="24"/>
  <c r="J178" i="24"/>
  <c r="K182" i="24"/>
  <c r="J182" i="24"/>
  <c r="K186" i="24"/>
  <c r="J186" i="24"/>
  <c r="K190" i="24"/>
  <c r="J190" i="24"/>
  <c r="K194" i="24"/>
  <c r="J194" i="24"/>
  <c r="K198" i="24"/>
  <c r="J198" i="24"/>
  <c r="K202" i="24"/>
  <c r="J202" i="24"/>
  <c r="K118" i="24"/>
  <c r="J118" i="24"/>
  <c r="K126" i="24"/>
  <c r="J126" i="24"/>
  <c r="K134" i="24"/>
  <c r="J134" i="24"/>
  <c r="K142" i="24"/>
  <c r="J142" i="24"/>
  <c r="K150" i="24"/>
  <c r="J150" i="24"/>
  <c r="K158" i="24"/>
  <c r="J158" i="24"/>
  <c r="J15" i="24"/>
  <c r="K15" i="24"/>
  <c r="K14" i="24"/>
  <c r="J14" i="24"/>
  <c r="K34" i="24"/>
  <c r="J34" i="24"/>
  <c r="K58" i="24"/>
  <c r="J58" i="24"/>
  <c r="K90" i="24"/>
  <c r="J90" i="24"/>
  <c r="K98" i="24"/>
  <c r="J98" i="24"/>
  <c r="J69" i="24"/>
  <c r="K69" i="24"/>
  <c r="J77" i="24"/>
  <c r="K77" i="24"/>
  <c r="J85" i="24"/>
  <c r="K85" i="24"/>
  <c r="J93" i="24"/>
  <c r="K93" i="24"/>
  <c r="J101" i="24"/>
  <c r="K101" i="24"/>
  <c r="J109" i="24"/>
  <c r="K109" i="24"/>
  <c r="K28" i="24"/>
  <c r="J28" i="24"/>
  <c r="K112" i="24"/>
  <c r="J112" i="24"/>
  <c r="K120" i="24"/>
  <c r="J120" i="24"/>
  <c r="K128" i="24"/>
  <c r="J128" i="24"/>
  <c r="K136" i="24"/>
  <c r="J136" i="24"/>
  <c r="K144" i="24"/>
  <c r="J144" i="24"/>
  <c r="K152" i="24"/>
  <c r="J152" i="24"/>
  <c r="K160" i="24"/>
  <c r="J160" i="24"/>
  <c r="J13" i="24"/>
  <c r="K13" i="24"/>
  <c r="K12" i="24"/>
  <c r="J12" i="24"/>
  <c r="K42" i="24"/>
  <c r="J42" i="24"/>
  <c r="K82" i="24"/>
  <c r="J82" i="24"/>
  <c r="K106" i="24"/>
  <c r="J106" i="24"/>
  <c r="J19" i="24"/>
  <c r="K19" i="24"/>
  <c r="J37" i="24"/>
  <c r="K37" i="24"/>
  <c r="J53" i="24"/>
  <c r="K53" i="24"/>
  <c r="K40" i="24"/>
  <c r="J40" i="24"/>
  <c r="K48" i="24"/>
  <c r="J48" i="24"/>
  <c r="K56" i="24"/>
  <c r="J56" i="24"/>
  <c r="K64" i="24"/>
  <c r="J64" i="24"/>
  <c r="K72" i="24"/>
  <c r="J72" i="24"/>
  <c r="K80" i="24"/>
  <c r="J80" i="24"/>
  <c r="K88" i="24"/>
  <c r="J88" i="24"/>
  <c r="K96" i="24"/>
  <c r="J96" i="24"/>
  <c r="K104" i="24"/>
  <c r="J104" i="24"/>
  <c r="J25" i="24"/>
  <c r="K25" i="24"/>
  <c r="J33" i="24"/>
  <c r="K33" i="24"/>
  <c r="J35" i="24"/>
  <c r="K35" i="24"/>
  <c r="J43" i="24"/>
  <c r="K43" i="24"/>
  <c r="J51" i="24"/>
  <c r="K51" i="24"/>
  <c r="J59" i="24"/>
  <c r="K59" i="24"/>
  <c r="J67" i="24"/>
  <c r="K67" i="24"/>
  <c r="J75" i="24"/>
  <c r="K75" i="24"/>
  <c r="J83" i="24"/>
  <c r="K83" i="24"/>
  <c r="J91" i="24"/>
  <c r="K91" i="24"/>
  <c r="J99" i="24"/>
  <c r="K99" i="24"/>
  <c r="J107" i="24"/>
  <c r="K107" i="24"/>
  <c r="K30" i="24"/>
  <c r="J30" i="24"/>
  <c r="K24" i="24"/>
  <c r="J24" i="24"/>
  <c r="K168" i="24"/>
  <c r="J168" i="24"/>
  <c r="K172" i="24"/>
  <c r="J172" i="24"/>
  <c r="K176" i="24"/>
  <c r="J176" i="24"/>
  <c r="K180" i="24"/>
  <c r="J180" i="24"/>
  <c r="K184" i="24"/>
  <c r="J184" i="24"/>
  <c r="K188" i="24"/>
  <c r="J188" i="24"/>
  <c r="K192" i="24"/>
  <c r="J192" i="24"/>
  <c r="K196" i="24"/>
  <c r="J196" i="24"/>
  <c r="K200" i="24"/>
  <c r="J200" i="24"/>
  <c r="K204" i="24"/>
  <c r="J204" i="24"/>
  <c r="K114" i="24"/>
  <c r="J114" i="24"/>
  <c r="K122" i="24"/>
  <c r="J122" i="24"/>
  <c r="K130" i="24"/>
  <c r="J130" i="24"/>
  <c r="K138" i="24"/>
  <c r="J138" i="24"/>
  <c r="K146" i="24"/>
  <c r="J146" i="24"/>
  <c r="K154" i="24"/>
  <c r="J154" i="24"/>
  <c r="K162" i="24"/>
  <c r="J162" i="24"/>
  <c r="K166" i="24"/>
  <c r="J166" i="24"/>
  <c r="K6" i="24"/>
  <c r="Q9" i="29" s="1"/>
  <c r="J6" i="24"/>
  <c r="N9" i="29" s="1"/>
  <c r="K18" i="24"/>
  <c r="J18" i="24"/>
  <c r="P5" i="24"/>
  <c r="M5" i="24"/>
  <c r="O5" i="24"/>
  <c r="Q5" i="24"/>
  <c r="L5" i="24"/>
  <c r="N5" i="24"/>
  <c r="R5" i="24"/>
  <c r="Y9" i="29" l="1"/>
  <c r="Q10" i="29"/>
  <c r="V9" i="29"/>
  <c r="N10" i="29"/>
  <c r="R9" i="29"/>
  <c r="S9" i="29" s="1"/>
  <c r="J5" i="24"/>
  <c r="N8" i="29" s="1"/>
  <c r="K5" i="24"/>
  <c r="Q8" i="29" s="1"/>
  <c r="W4" i="27"/>
  <c r="V4" i="27"/>
  <c r="U4" i="27"/>
  <c r="Q7" i="29" l="1"/>
  <c r="N7" i="29"/>
  <c r="Z9" i="29"/>
  <c r="AA9" i="29" s="1"/>
  <c r="AD2004" i="20"/>
  <c r="AD2003" i="20"/>
  <c r="AD2002" i="20"/>
  <c r="AD2001" i="20"/>
  <c r="AD2000" i="20"/>
  <c r="Z1999" i="20"/>
  <c r="AD1998" i="20"/>
  <c r="AD1997" i="20"/>
  <c r="AD1996" i="20"/>
  <c r="AD1995" i="20"/>
  <c r="AD1994" i="20"/>
  <c r="AD1993" i="20"/>
  <c r="AD1992" i="20"/>
  <c r="AD1991" i="20"/>
  <c r="AD1990" i="20"/>
  <c r="AD1989" i="20"/>
  <c r="AD1988" i="20"/>
  <c r="Z1987" i="20"/>
  <c r="AD1986" i="20"/>
  <c r="AD1985" i="20"/>
  <c r="AD1984" i="20"/>
  <c r="AD1983" i="20"/>
  <c r="AD1982" i="20"/>
  <c r="AD1981" i="20"/>
  <c r="AD1980" i="20"/>
  <c r="AD1979" i="20"/>
  <c r="AD1978" i="20"/>
  <c r="AD1977" i="20"/>
  <c r="AD1976" i="20"/>
  <c r="AD1975" i="20"/>
  <c r="AD1974" i="20"/>
  <c r="AD1973" i="20"/>
  <c r="AD1972" i="20"/>
  <c r="AD1971" i="20"/>
  <c r="Z1970" i="20"/>
  <c r="AD1969" i="20"/>
  <c r="Z1968" i="20"/>
  <c r="AD1967" i="20"/>
  <c r="AD1966" i="20"/>
  <c r="AD1965" i="20"/>
  <c r="Z1964" i="20"/>
  <c r="AD1963" i="20"/>
  <c r="AD1962" i="20"/>
  <c r="AD1961" i="20"/>
  <c r="Z1960" i="20"/>
  <c r="AD1959" i="20"/>
  <c r="AD1958" i="20"/>
  <c r="AD1957" i="20"/>
  <c r="Z1956" i="20"/>
  <c r="AD1955" i="20"/>
  <c r="AD1954" i="20"/>
  <c r="AD1953" i="20"/>
  <c r="Z1952" i="20"/>
  <c r="AD1951" i="20"/>
  <c r="AD1950" i="20"/>
  <c r="AD1949" i="20"/>
  <c r="Z1948" i="20"/>
  <c r="AD1947" i="20"/>
  <c r="AD1946" i="20"/>
  <c r="AD1945" i="20"/>
  <c r="Z1944" i="20"/>
  <c r="AD1943" i="20"/>
  <c r="AD1942" i="20"/>
  <c r="AD1941" i="20"/>
  <c r="Z1940" i="20"/>
  <c r="AD1939" i="20"/>
  <c r="AB1938" i="20"/>
  <c r="AD1937" i="20"/>
  <c r="AD1936" i="20"/>
  <c r="AD1935" i="20"/>
  <c r="AD1934" i="20"/>
  <c r="AD1933" i="20"/>
  <c r="AD1932" i="20"/>
  <c r="AD1931" i="20"/>
  <c r="AD1930" i="20"/>
  <c r="AD1929" i="20"/>
  <c r="AD1928" i="20"/>
  <c r="AD1927" i="20"/>
  <c r="AD1926" i="20"/>
  <c r="AD1925" i="20"/>
  <c r="AD1924" i="20"/>
  <c r="AD1923" i="20"/>
  <c r="AD1922" i="20"/>
  <c r="AD1921" i="20"/>
  <c r="AD1920" i="20"/>
  <c r="AD1919" i="20"/>
  <c r="AD1918" i="20"/>
  <c r="AD1917" i="20"/>
  <c r="AD1916" i="20"/>
  <c r="AD1915" i="20"/>
  <c r="AD1914" i="20"/>
  <c r="AD1913" i="20"/>
  <c r="AD1912" i="20"/>
  <c r="AD1911" i="20"/>
  <c r="AD1909" i="20"/>
  <c r="AD1908" i="20"/>
  <c r="AD1907" i="20"/>
  <c r="AD1906" i="20"/>
  <c r="Z1905" i="20"/>
  <c r="AD1904" i="20"/>
  <c r="AD1903" i="20"/>
  <c r="AD1902" i="20"/>
  <c r="Z1901" i="20"/>
  <c r="AD1900" i="20"/>
  <c r="AD1899" i="20"/>
  <c r="AD1898" i="20"/>
  <c r="Z1897" i="20"/>
  <c r="AD1896" i="20"/>
  <c r="AD1895" i="20"/>
  <c r="AD1894" i="20"/>
  <c r="Z1893" i="20"/>
  <c r="AD1892" i="20"/>
  <c r="AD1891" i="20"/>
  <c r="AD1890" i="20"/>
  <c r="Z1889" i="20"/>
  <c r="AD1888" i="20"/>
  <c r="AD1887" i="20"/>
  <c r="AD1886" i="20"/>
  <c r="Z1885" i="20"/>
  <c r="AD1884" i="20"/>
  <c r="AD1883" i="20"/>
  <c r="AD1882" i="20"/>
  <c r="Z1881" i="20"/>
  <c r="AD1880" i="20"/>
  <c r="AD1879" i="20"/>
  <c r="AD1878" i="20"/>
  <c r="Z1877" i="20"/>
  <c r="AD1876" i="20"/>
  <c r="AD1875" i="20"/>
  <c r="AD1874" i="20"/>
  <c r="Z1873" i="20"/>
  <c r="AD1872" i="20"/>
  <c r="AD1871" i="20"/>
  <c r="AD1870" i="20"/>
  <c r="AD1869" i="20"/>
  <c r="AD1868" i="20"/>
  <c r="AD1867" i="20"/>
  <c r="AD1866" i="20"/>
  <c r="AD1865" i="20"/>
  <c r="AD1864" i="20"/>
  <c r="AD1863" i="20"/>
  <c r="AD1862" i="20"/>
  <c r="AD1861" i="20"/>
  <c r="AD1860" i="20"/>
  <c r="AD1859" i="20"/>
  <c r="AD1858" i="20"/>
  <c r="AD1857" i="20"/>
  <c r="AD1856" i="20"/>
  <c r="AD1855" i="20"/>
  <c r="AD1854" i="20"/>
  <c r="AD1853" i="20"/>
  <c r="AD1852" i="20"/>
  <c r="AD1851" i="20"/>
  <c r="AD1850" i="20"/>
  <c r="AD1849" i="20"/>
  <c r="AD1848" i="20"/>
  <c r="AD1847" i="20"/>
  <c r="AD1846" i="20"/>
  <c r="AD1845" i="20"/>
  <c r="AD1844" i="20"/>
  <c r="AD1843" i="20"/>
  <c r="AD1842" i="20"/>
  <c r="AD1841" i="20"/>
  <c r="AD1840" i="20"/>
  <c r="AD1839" i="20"/>
  <c r="AD1838" i="20"/>
  <c r="AD1837" i="20"/>
  <c r="AD1836" i="20"/>
  <c r="AD1835" i="20"/>
  <c r="AD1834" i="20"/>
  <c r="AD1833" i="20"/>
  <c r="AD1832" i="20"/>
  <c r="AD1831" i="20"/>
  <c r="AD1830" i="20"/>
  <c r="AD1829" i="20"/>
  <c r="AD1828" i="20"/>
  <c r="AD1827" i="20"/>
  <c r="AD1826" i="20"/>
  <c r="AD1825" i="20"/>
  <c r="AD1824" i="20"/>
  <c r="AD1823" i="20"/>
  <c r="Z1822" i="20"/>
  <c r="AD1821" i="20"/>
  <c r="AD1820" i="20"/>
  <c r="AD1819" i="20"/>
  <c r="Z1818" i="20"/>
  <c r="AD1817" i="20"/>
  <c r="AD1816" i="20"/>
  <c r="AD1815" i="20"/>
  <c r="Z1814" i="20"/>
  <c r="AD1813" i="20"/>
  <c r="AD1812" i="20"/>
  <c r="AD1811" i="20"/>
  <c r="Z1810" i="20"/>
  <c r="AD1809" i="20"/>
  <c r="AD1808" i="20"/>
  <c r="AD1807" i="20"/>
  <c r="Z1806" i="20"/>
  <c r="AD1805" i="20"/>
  <c r="AD1804" i="20"/>
  <c r="AD1803" i="20"/>
  <c r="Z1802" i="20"/>
  <c r="AD1801" i="20"/>
  <c r="AD1800" i="20"/>
  <c r="AD1799" i="20"/>
  <c r="Z1798" i="20"/>
  <c r="AD1797" i="20"/>
  <c r="AD1796" i="20"/>
  <c r="AD1795" i="20"/>
  <c r="Z1794" i="20"/>
  <c r="AD1793" i="20"/>
  <c r="AD1792" i="20"/>
  <c r="AD1791" i="20"/>
  <c r="Z1790" i="20"/>
  <c r="AD1789" i="20"/>
  <c r="AD1788" i="20"/>
  <c r="AD1787" i="20"/>
  <c r="Z1786" i="20"/>
  <c r="AD1785" i="20"/>
  <c r="Y1784" i="20"/>
  <c r="AD1783" i="20"/>
  <c r="AD1782" i="20"/>
  <c r="AD1781" i="20"/>
  <c r="AD1780" i="20"/>
  <c r="AD1779" i="20"/>
  <c r="AD1778" i="20"/>
  <c r="AD1777" i="20"/>
  <c r="AD1776" i="20"/>
  <c r="AD1775" i="20"/>
  <c r="AD1774" i="20"/>
  <c r="AD1773" i="20"/>
  <c r="AC1772" i="20"/>
  <c r="AD1771" i="20"/>
  <c r="AD1770" i="20"/>
  <c r="AD1769" i="20"/>
  <c r="AC1768" i="20"/>
  <c r="AD1767" i="20"/>
  <c r="AD1766" i="20"/>
  <c r="AD1765" i="20"/>
  <c r="AC1764" i="20"/>
  <c r="AD1763" i="20"/>
  <c r="AD1762" i="20"/>
  <c r="AD1761" i="20"/>
  <c r="AC1760" i="20"/>
  <c r="AD1759" i="20"/>
  <c r="AD1758" i="20"/>
  <c r="AD1757" i="20"/>
  <c r="AC1756" i="20"/>
  <c r="AD1755" i="20"/>
  <c r="AD1754" i="20"/>
  <c r="AD1753" i="20"/>
  <c r="AC1752" i="20"/>
  <c r="AD1751" i="20"/>
  <c r="AD1750" i="20"/>
  <c r="AD1749" i="20"/>
  <c r="AC1748" i="20"/>
  <c r="AD1747" i="20"/>
  <c r="AD1746" i="20"/>
  <c r="AD1745" i="20"/>
  <c r="AC1744" i="20"/>
  <c r="AD1743" i="20"/>
  <c r="AD1742" i="20"/>
  <c r="AD1741" i="20"/>
  <c r="AC1740" i="20"/>
  <c r="AD1739" i="20"/>
  <c r="AD1738" i="20"/>
  <c r="AD1737" i="20"/>
  <c r="AC1736" i="20"/>
  <c r="AD1735" i="20"/>
  <c r="AD1734" i="20"/>
  <c r="AD1733" i="20"/>
  <c r="AC1732" i="20"/>
  <c r="AD1731" i="20"/>
  <c r="AD1730" i="20"/>
  <c r="AD1729" i="20"/>
  <c r="AC1728" i="20"/>
  <c r="AD1727" i="20"/>
  <c r="AD1726" i="20"/>
  <c r="AD1725" i="20"/>
  <c r="AC1724" i="20"/>
  <c r="AD1723" i="20"/>
  <c r="AD1722" i="20"/>
  <c r="AD1721" i="20"/>
  <c r="AC1720" i="20"/>
  <c r="AD1719" i="20"/>
  <c r="AD1718" i="20"/>
  <c r="AD1717" i="20"/>
  <c r="AC1716" i="20"/>
  <c r="AD1715" i="20"/>
  <c r="AD1714" i="20"/>
  <c r="AD1713" i="20"/>
  <c r="AC1712" i="20"/>
  <c r="AD1711" i="20"/>
  <c r="AD1710" i="20"/>
  <c r="Z1709" i="20"/>
  <c r="AD1707" i="20"/>
  <c r="AD1706" i="20"/>
  <c r="Z1705" i="20"/>
  <c r="AD1704" i="20"/>
  <c r="AD1703" i="20"/>
  <c r="AD1702" i="20"/>
  <c r="Z1701" i="20"/>
  <c r="AD1700" i="20"/>
  <c r="AD1699" i="20"/>
  <c r="AD1698" i="20"/>
  <c r="Z1697" i="20"/>
  <c r="AD1696" i="20"/>
  <c r="AD1695" i="20"/>
  <c r="AD1694" i="20"/>
  <c r="Z1693" i="20"/>
  <c r="AD1692" i="20"/>
  <c r="AD1691" i="20"/>
  <c r="AD1690" i="20"/>
  <c r="Z1689" i="20"/>
  <c r="AD1688" i="20"/>
  <c r="AD1687" i="20"/>
  <c r="AD1686" i="20"/>
  <c r="Z1685" i="20"/>
  <c r="AD1684" i="20"/>
  <c r="AD1683" i="20"/>
  <c r="AD1682" i="20"/>
  <c r="Z1681" i="20"/>
  <c r="AD1680" i="20"/>
  <c r="AD1679" i="20"/>
  <c r="AD1678" i="20"/>
  <c r="Z1677" i="20"/>
  <c r="AD1676" i="20"/>
  <c r="AD1675" i="20"/>
  <c r="AD1674" i="20"/>
  <c r="Z1673" i="20"/>
  <c r="AD1672" i="20"/>
  <c r="Y1671" i="20"/>
  <c r="AD1670" i="20"/>
  <c r="AD1669" i="20"/>
  <c r="AD1668" i="20"/>
  <c r="AD1667" i="20"/>
  <c r="AD1666" i="20"/>
  <c r="AD1665" i="20"/>
  <c r="AD1664" i="20"/>
  <c r="AD1663" i="20"/>
  <c r="AD1662" i="20"/>
  <c r="AD1661" i="20"/>
  <c r="AD1660" i="20"/>
  <c r="AD1659" i="20"/>
  <c r="AD1658" i="20"/>
  <c r="AD1657" i="20"/>
  <c r="AD1656" i="20"/>
  <c r="AD1655" i="20"/>
  <c r="AD1654" i="20"/>
  <c r="AD1653" i="20"/>
  <c r="AD1652" i="20"/>
  <c r="AD1651" i="20"/>
  <c r="AD1650" i="20"/>
  <c r="AD1649" i="20"/>
  <c r="AD1648" i="20"/>
  <c r="AD1647" i="20"/>
  <c r="AD1646" i="20"/>
  <c r="AD1645" i="20"/>
  <c r="AD1644" i="20"/>
  <c r="AD1643" i="20"/>
  <c r="AD1642" i="20"/>
  <c r="AD1641" i="20"/>
  <c r="AD1640" i="20"/>
  <c r="AD1639" i="20"/>
  <c r="AD1638" i="20"/>
  <c r="AD1637" i="20"/>
  <c r="AD1636" i="20"/>
  <c r="AD1635" i="20"/>
  <c r="AD1634" i="20"/>
  <c r="AD1633" i="20"/>
  <c r="AD1632" i="20"/>
  <c r="AD1631" i="20"/>
  <c r="AD1630" i="20"/>
  <c r="AD1629" i="20"/>
  <c r="AD1628" i="20"/>
  <c r="AD1627" i="20"/>
  <c r="AD1626" i="20"/>
  <c r="AD1625" i="20"/>
  <c r="AD1624" i="20"/>
  <c r="AD1623" i="20"/>
  <c r="AD1622" i="20"/>
  <c r="AD1621" i="20"/>
  <c r="AD1620" i="20"/>
  <c r="AD1619" i="20"/>
  <c r="AD1618" i="20"/>
  <c r="AD1617" i="20"/>
  <c r="AD1616" i="20"/>
  <c r="AD1615" i="20"/>
  <c r="AD1614" i="20"/>
  <c r="AD1613" i="20"/>
  <c r="AD1612" i="20"/>
  <c r="AD1611" i="20"/>
  <c r="AD1610" i="20"/>
  <c r="AD1609" i="20"/>
  <c r="AD1608" i="20"/>
  <c r="AD1607" i="20"/>
  <c r="AD1606" i="20"/>
  <c r="AD1605" i="20"/>
  <c r="AD1604" i="20"/>
  <c r="AD1603" i="20"/>
  <c r="AD1602" i="20"/>
  <c r="AD1601" i="20"/>
  <c r="AD1600" i="20"/>
  <c r="AD1599" i="20"/>
  <c r="AD1598" i="20"/>
  <c r="AD1597" i="20"/>
  <c r="AD1596" i="20"/>
  <c r="AD1595" i="20"/>
  <c r="AD1594" i="20"/>
  <c r="AD1593" i="20"/>
  <c r="AD1592" i="20"/>
  <c r="AD1591" i="20"/>
  <c r="AD1590" i="20"/>
  <c r="AD1589" i="20"/>
  <c r="AD1588" i="20"/>
  <c r="AD1587" i="20"/>
  <c r="AD1586" i="20"/>
  <c r="AD1585" i="20"/>
  <c r="AD1584" i="20"/>
  <c r="AD1583" i="20"/>
  <c r="AD1582" i="20"/>
  <c r="AD1581" i="20"/>
  <c r="AD1580" i="20"/>
  <c r="AD1579" i="20"/>
  <c r="AD1578" i="20"/>
  <c r="AD1577" i="20"/>
  <c r="AD1576" i="20"/>
  <c r="AD1575" i="20"/>
  <c r="AD1574" i="20"/>
  <c r="AD1573" i="20"/>
  <c r="AD1572" i="20"/>
  <c r="AD1571" i="20"/>
  <c r="AD1570" i="20"/>
  <c r="AD1569" i="20"/>
  <c r="AD1568" i="20"/>
  <c r="AD1567" i="20"/>
  <c r="AD1566" i="20"/>
  <c r="AD1565" i="20"/>
  <c r="AD1564" i="20"/>
  <c r="AD1562" i="20"/>
  <c r="AD1561" i="20"/>
  <c r="AD1560" i="20"/>
  <c r="AC1559" i="20"/>
  <c r="AD1558" i="20"/>
  <c r="AD1557" i="20"/>
  <c r="AD1556" i="20"/>
  <c r="AC1555" i="20"/>
  <c r="AD1554" i="20"/>
  <c r="AD1553" i="20"/>
  <c r="AD1552" i="20"/>
  <c r="AC1551" i="20"/>
  <c r="AD1550" i="20"/>
  <c r="AD1549" i="20"/>
  <c r="AD1548" i="20"/>
  <c r="AC1547" i="20"/>
  <c r="AD1546" i="20"/>
  <c r="AD1545" i="20"/>
  <c r="AD1544" i="20"/>
  <c r="AC1543" i="20"/>
  <c r="AD1542" i="20"/>
  <c r="AD1541" i="20"/>
  <c r="AD1540" i="20"/>
  <c r="AC1539" i="20"/>
  <c r="AD1538" i="20"/>
  <c r="AD1537" i="20"/>
  <c r="AD1536" i="20"/>
  <c r="AC1535" i="20"/>
  <c r="AD1534" i="20"/>
  <c r="AD1533" i="20"/>
  <c r="AD1532" i="20"/>
  <c r="AC1531" i="20"/>
  <c r="AD1530" i="20"/>
  <c r="AD1529" i="20"/>
  <c r="AD1528" i="20"/>
  <c r="AC1527" i="20"/>
  <c r="AD1526" i="20"/>
  <c r="AD1525" i="20"/>
  <c r="AD1524" i="20"/>
  <c r="AC1523" i="20"/>
  <c r="AD1522" i="20"/>
  <c r="AD1521" i="20"/>
  <c r="Z1520" i="20"/>
  <c r="AC1519" i="20"/>
  <c r="AD1518" i="20"/>
  <c r="AD1517" i="20"/>
  <c r="Z1516" i="20"/>
  <c r="AC1515" i="20"/>
  <c r="AD1514" i="20"/>
  <c r="AD1513" i="20"/>
  <c r="Z1512" i="20"/>
  <c r="AC1511" i="20"/>
  <c r="AD1510" i="20"/>
  <c r="AD1509" i="20"/>
  <c r="Z1508" i="20"/>
  <c r="AD1507" i="20"/>
  <c r="AD1506" i="20"/>
  <c r="AD1505" i="20"/>
  <c r="Z1504" i="20"/>
  <c r="AD1503" i="20"/>
  <c r="AD1502" i="20"/>
  <c r="AD1501" i="20"/>
  <c r="Z1500" i="20"/>
  <c r="AD1499" i="20"/>
  <c r="AD1498" i="20"/>
  <c r="AD1497" i="20"/>
  <c r="Z1496" i="20"/>
  <c r="AD1495" i="20"/>
  <c r="AD1494" i="20"/>
  <c r="AD1493" i="20"/>
  <c r="Z1492" i="20"/>
  <c r="AD1491" i="20"/>
  <c r="AD1490" i="20"/>
  <c r="AD1489" i="20"/>
  <c r="AC1488" i="20"/>
  <c r="AD1487" i="20"/>
  <c r="AD1486" i="20"/>
  <c r="AD1485" i="20"/>
  <c r="AD1484" i="20"/>
  <c r="AD1483" i="20"/>
  <c r="AD1482" i="20"/>
  <c r="AD1481" i="20"/>
  <c r="AD1480" i="20"/>
  <c r="AD1479" i="20"/>
  <c r="AD1478" i="20"/>
  <c r="AD1477" i="20"/>
  <c r="AD1476" i="20"/>
  <c r="AD1475" i="20"/>
  <c r="AD1474" i="20"/>
  <c r="AD1473" i="20"/>
  <c r="AD1472" i="20"/>
  <c r="AD1471" i="20"/>
  <c r="AD1470" i="20"/>
  <c r="AD1469" i="20"/>
  <c r="AD1468" i="20"/>
  <c r="AD1467" i="20"/>
  <c r="AD1466" i="20"/>
  <c r="AD1465" i="20"/>
  <c r="AD1464" i="20"/>
  <c r="AD1463" i="20"/>
  <c r="AD1462" i="20"/>
  <c r="AD1461" i="20"/>
  <c r="AD1460" i="20"/>
  <c r="AD1459" i="20"/>
  <c r="AD1458" i="20"/>
  <c r="AD1457" i="20"/>
  <c r="AD1456" i="20"/>
  <c r="AD1455" i="20"/>
  <c r="AD1454" i="20"/>
  <c r="AD1453" i="20"/>
  <c r="AD1452" i="20"/>
  <c r="AD1451" i="20"/>
  <c r="AD1450" i="20"/>
  <c r="AD1449" i="20"/>
  <c r="AD1448" i="20"/>
  <c r="AD1447" i="20"/>
  <c r="AD1446" i="20"/>
  <c r="AD1445" i="20"/>
  <c r="AD1444" i="20"/>
  <c r="AD1443" i="20"/>
  <c r="AD1442" i="20"/>
  <c r="AD1441" i="20"/>
  <c r="AD1440" i="20"/>
  <c r="AD1439" i="20"/>
  <c r="AD1438" i="20"/>
  <c r="AD1437" i="20"/>
  <c r="AD1436" i="20"/>
  <c r="AD1435" i="20"/>
  <c r="AD1434" i="20"/>
  <c r="AD1433" i="20"/>
  <c r="AD1431" i="20"/>
  <c r="AD1430" i="20"/>
  <c r="AD1429" i="20"/>
  <c r="AD1428" i="20"/>
  <c r="AD1427" i="20"/>
  <c r="AD1426" i="20"/>
  <c r="AD1425" i="20"/>
  <c r="AD1424" i="20"/>
  <c r="AD1423" i="20"/>
  <c r="AD1422" i="20"/>
  <c r="AD1421" i="20"/>
  <c r="AD1420" i="20"/>
  <c r="AD1419" i="20"/>
  <c r="AD1418" i="20"/>
  <c r="AD1417" i="20"/>
  <c r="AD1416" i="20"/>
  <c r="AD1415" i="20"/>
  <c r="AD1414" i="20"/>
  <c r="AD1413" i="20"/>
  <c r="AD1412" i="20"/>
  <c r="AD1411" i="20"/>
  <c r="AD1410" i="20"/>
  <c r="AD1409" i="20"/>
  <c r="AD1408" i="20"/>
  <c r="AD1407" i="20"/>
  <c r="AD1406" i="20"/>
  <c r="AD1405" i="20"/>
  <c r="AD1404" i="20"/>
  <c r="AD1403" i="20"/>
  <c r="AD1402" i="20"/>
  <c r="AD1401" i="20"/>
  <c r="AD1400" i="20"/>
  <c r="AD1399" i="20"/>
  <c r="AD1398" i="20"/>
  <c r="AD1397" i="20"/>
  <c r="AD1396" i="20"/>
  <c r="AD1395" i="20"/>
  <c r="AD1394" i="20"/>
  <c r="AD1393" i="20"/>
  <c r="AD1392" i="20"/>
  <c r="AD1391" i="20"/>
  <c r="AD1390" i="20"/>
  <c r="AD1389" i="20"/>
  <c r="AD1388" i="20"/>
  <c r="AD1387" i="20"/>
  <c r="AD1386" i="20"/>
  <c r="AD1385" i="20"/>
  <c r="AD1384" i="20"/>
  <c r="AD1383" i="20"/>
  <c r="AD1382" i="20"/>
  <c r="AD1381" i="20"/>
  <c r="AD1380" i="20"/>
  <c r="AD1379" i="20"/>
  <c r="AD1378" i="20"/>
  <c r="AD1377" i="20"/>
  <c r="AD1376" i="20"/>
  <c r="AD1375" i="20"/>
  <c r="AD1374" i="20"/>
  <c r="AD1373" i="20"/>
  <c r="AD1372" i="20"/>
  <c r="AD1371" i="20"/>
  <c r="AD1370" i="20"/>
  <c r="AD1369" i="20"/>
  <c r="AD1368" i="20"/>
  <c r="AD1367" i="20"/>
  <c r="AD1366" i="20"/>
  <c r="AD1365" i="20"/>
  <c r="AD1364" i="20"/>
  <c r="AD1363" i="20"/>
  <c r="AD1362" i="20"/>
  <c r="AD1361" i="20"/>
  <c r="AD1360" i="20"/>
  <c r="AD1359" i="20"/>
  <c r="AD1358" i="20"/>
  <c r="AD1357" i="20"/>
  <c r="AD1356" i="20"/>
  <c r="AD1355" i="20"/>
  <c r="AD1354" i="20"/>
  <c r="AD1353" i="20"/>
  <c r="AD1352" i="20"/>
  <c r="AD1351" i="20"/>
  <c r="AD1350" i="20"/>
  <c r="AD1349" i="20"/>
  <c r="AD1348" i="20"/>
  <c r="AD1347" i="20"/>
  <c r="AD1346" i="20"/>
  <c r="AD1345" i="20"/>
  <c r="AD1344" i="20"/>
  <c r="AD1343" i="20"/>
  <c r="AD1342" i="20"/>
  <c r="AD1341" i="20"/>
  <c r="AD1340" i="20"/>
  <c r="AD1339" i="20"/>
  <c r="AD1338" i="20"/>
  <c r="AD1337" i="20"/>
  <c r="AD1336" i="20"/>
  <c r="AD1335" i="20"/>
  <c r="AD1334" i="20"/>
  <c r="AD1333" i="20"/>
  <c r="AD1332" i="20"/>
  <c r="AD1331" i="20"/>
  <c r="AD1330" i="20"/>
  <c r="AD1328" i="20"/>
  <c r="AD1327" i="20"/>
  <c r="AD1326" i="20"/>
  <c r="Z1325" i="20"/>
  <c r="AD1324" i="20"/>
  <c r="AD1323" i="20"/>
  <c r="AD1322" i="20"/>
  <c r="Z1321" i="20"/>
  <c r="AD1320" i="20"/>
  <c r="AD1319" i="20"/>
  <c r="AD1318" i="20"/>
  <c r="Z1317" i="20"/>
  <c r="AD1316" i="20"/>
  <c r="AD1315" i="20"/>
  <c r="AD1314" i="20"/>
  <c r="Z1313" i="20"/>
  <c r="AD1312" i="20"/>
  <c r="AD1311" i="20"/>
  <c r="AD1310" i="20"/>
  <c r="Z1309" i="20"/>
  <c r="AD1308" i="20"/>
  <c r="AD1307" i="20"/>
  <c r="AD1306" i="20"/>
  <c r="Z1305" i="20"/>
  <c r="AD1304" i="20"/>
  <c r="AD1303" i="20"/>
  <c r="AD1302" i="20"/>
  <c r="Z1301" i="20"/>
  <c r="AD1300" i="20"/>
  <c r="AD1299" i="20"/>
  <c r="AD1298" i="20"/>
  <c r="Z1297" i="20"/>
  <c r="AD1296" i="20"/>
  <c r="AD1295" i="20"/>
  <c r="AD1294" i="20"/>
  <c r="Z1293" i="20"/>
  <c r="AD1292" i="20"/>
  <c r="AD1291" i="20"/>
  <c r="AD1290" i="20"/>
  <c r="Z1289" i="20"/>
  <c r="AD1288" i="20"/>
  <c r="AD1287" i="20"/>
  <c r="AD1286" i="20"/>
  <c r="AD1285" i="20"/>
  <c r="AD1284" i="20"/>
  <c r="AD1283" i="20"/>
  <c r="AD1282" i="20"/>
  <c r="AD1281" i="20"/>
  <c r="AD1280" i="20"/>
  <c r="AD1279" i="20"/>
  <c r="AD1278" i="20"/>
  <c r="AD1277" i="20"/>
  <c r="AD1276" i="20"/>
  <c r="AD1275" i="20"/>
  <c r="AD1274" i="20"/>
  <c r="AD1273" i="20"/>
  <c r="AD1272" i="20"/>
  <c r="AD1271" i="20"/>
  <c r="AD1270" i="20"/>
  <c r="AD1269" i="20"/>
  <c r="AD1268" i="20"/>
  <c r="AD1267" i="20"/>
  <c r="AD1266" i="20"/>
  <c r="AD1265" i="20"/>
  <c r="AD1264" i="20"/>
  <c r="AD1263" i="20"/>
  <c r="AD1262" i="20"/>
  <c r="AD1261" i="20"/>
  <c r="AD1260" i="20"/>
  <c r="AD1259" i="20"/>
  <c r="AD1258" i="20"/>
  <c r="AD1257" i="20"/>
  <c r="AD1256" i="20"/>
  <c r="AD1255" i="20"/>
  <c r="AD1254" i="20"/>
  <c r="AD1253" i="20"/>
  <c r="AD1252" i="20"/>
  <c r="AD1251" i="20"/>
  <c r="AD1250" i="20"/>
  <c r="AD1249" i="20"/>
  <c r="AD1248" i="20"/>
  <c r="AD1247" i="20"/>
  <c r="AD1246" i="20"/>
  <c r="AD1245" i="20"/>
  <c r="AD1244" i="20"/>
  <c r="AD1243" i="20"/>
  <c r="AD1242" i="20"/>
  <c r="AD1241" i="20"/>
  <c r="AD1240" i="20"/>
  <c r="AD1239" i="20"/>
  <c r="AD1238" i="20"/>
  <c r="AD1237" i="20"/>
  <c r="AD1236" i="20"/>
  <c r="AD1235" i="20"/>
  <c r="AD1234" i="20"/>
  <c r="AD1233" i="20"/>
  <c r="AD1232" i="20"/>
  <c r="AD1231" i="20"/>
  <c r="AD1230" i="20"/>
  <c r="AD1229" i="20"/>
  <c r="AD1228" i="20"/>
  <c r="AD1227" i="20"/>
  <c r="AD1226" i="20"/>
  <c r="AD1225" i="20"/>
  <c r="AD1224" i="20"/>
  <c r="AD1223" i="20"/>
  <c r="AD1222" i="20"/>
  <c r="AD1221" i="20"/>
  <c r="AD1220" i="20"/>
  <c r="AD1219" i="20"/>
  <c r="AD1218" i="20"/>
  <c r="AD1217" i="20"/>
  <c r="AD1216" i="20"/>
  <c r="AD1215" i="20"/>
  <c r="AD1214" i="20"/>
  <c r="AD1212" i="20"/>
  <c r="AD1211" i="20"/>
  <c r="AD1210" i="20"/>
  <c r="AC1209" i="20"/>
  <c r="AD1208" i="20"/>
  <c r="AD1207" i="20"/>
  <c r="AD1206" i="20"/>
  <c r="AC1205" i="20"/>
  <c r="AD1204" i="20"/>
  <c r="AD1203" i="20"/>
  <c r="AD1202" i="20"/>
  <c r="AC1201" i="20"/>
  <c r="AD1200" i="20"/>
  <c r="AD1199" i="20"/>
  <c r="AD1198" i="20"/>
  <c r="AC1197" i="20"/>
  <c r="AD1196" i="20"/>
  <c r="AD1195" i="20"/>
  <c r="AD1194" i="20"/>
  <c r="AC1193" i="20"/>
  <c r="AD1192" i="20"/>
  <c r="AD1191" i="20"/>
  <c r="AD1190" i="20"/>
  <c r="AC1189" i="20"/>
  <c r="AD1188" i="20"/>
  <c r="AD1187" i="20"/>
  <c r="AD1186" i="20"/>
  <c r="AC1185" i="20"/>
  <c r="AD1184" i="20"/>
  <c r="AD1183" i="20"/>
  <c r="AD1182" i="20"/>
  <c r="AC1181" i="20"/>
  <c r="AD1180" i="20"/>
  <c r="AD1179" i="20"/>
  <c r="AD1178" i="20"/>
  <c r="AC1177" i="20"/>
  <c r="AD1176" i="20"/>
  <c r="AD1175" i="20"/>
  <c r="AD1174" i="20"/>
  <c r="AC1173" i="20"/>
  <c r="AD1172" i="20"/>
  <c r="AD1171" i="20"/>
  <c r="AD1170" i="20"/>
  <c r="AC1169" i="20"/>
  <c r="AD1168" i="20"/>
  <c r="AD1167" i="20"/>
  <c r="AD1166" i="20"/>
  <c r="AC1165" i="20"/>
  <c r="AD1164" i="20"/>
  <c r="AD1163" i="20"/>
  <c r="AD1162" i="20"/>
  <c r="AC1161" i="20"/>
  <c r="AD1160" i="20"/>
  <c r="AD1159" i="20"/>
  <c r="AD1158" i="20"/>
  <c r="AC1157" i="20"/>
  <c r="AD1156" i="20"/>
  <c r="AD1155" i="20"/>
  <c r="AD1154" i="20"/>
  <c r="AC1153" i="20"/>
  <c r="AD1152" i="20"/>
  <c r="AD1151" i="20"/>
  <c r="AD1150" i="20"/>
  <c r="AC1149" i="20"/>
  <c r="AD1148" i="20"/>
  <c r="AD1147" i="20"/>
  <c r="AD1146" i="20"/>
  <c r="AC1145" i="20"/>
  <c r="AD1144" i="20"/>
  <c r="AD1143" i="20"/>
  <c r="AD1142" i="20"/>
  <c r="AD1141" i="20"/>
  <c r="AD1140" i="20"/>
  <c r="AD1139" i="20"/>
  <c r="AD1138" i="20"/>
  <c r="AD1137" i="20"/>
  <c r="AD1136" i="20"/>
  <c r="AD1135" i="20"/>
  <c r="AD1134" i="20"/>
  <c r="AD1133" i="20"/>
  <c r="AD1132" i="20"/>
  <c r="AD1131" i="20"/>
  <c r="AD1130" i="20"/>
  <c r="AD1129" i="20"/>
  <c r="AD1128" i="20"/>
  <c r="AD1127" i="20"/>
  <c r="AD1126" i="20"/>
  <c r="AD1125" i="20"/>
  <c r="AD1124" i="20"/>
  <c r="AD1123" i="20"/>
  <c r="AD1122" i="20"/>
  <c r="AD1121" i="20"/>
  <c r="AD1120" i="20"/>
  <c r="AD1119" i="20"/>
  <c r="AD1118" i="20"/>
  <c r="AD1117" i="20"/>
  <c r="AD1116" i="20"/>
  <c r="AD1115" i="20"/>
  <c r="AD1114" i="20"/>
  <c r="AD1113" i="20"/>
  <c r="AD1112" i="20"/>
  <c r="AD1111" i="20"/>
  <c r="AD1110" i="20"/>
  <c r="AD1109" i="20"/>
  <c r="AD1108" i="20"/>
  <c r="AD1107" i="20"/>
  <c r="AD1106" i="20"/>
  <c r="AD1105" i="20"/>
  <c r="AD1104" i="20"/>
  <c r="AD1103" i="20"/>
  <c r="AD1102" i="20"/>
  <c r="AD1101" i="20"/>
  <c r="AD1100" i="20"/>
  <c r="AD1099" i="20"/>
  <c r="AD1098" i="20"/>
  <c r="AD1097" i="20"/>
  <c r="AD1096" i="20"/>
  <c r="AD1095" i="20"/>
  <c r="AD1094" i="20"/>
  <c r="AD1093" i="20"/>
  <c r="AD1092" i="20"/>
  <c r="AD1091" i="20"/>
  <c r="AD1090" i="20"/>
  <c r="AD1089" i="20"/>
  <c r="AD1088" i="20"/>
  <c r="AD1087" i="20"/>
  <c r="AD1086" i="20"/>
  <c r="AD1085" i="20"/>
  <c r="AD1084" i="20"/>
  <c r="AD1083" i="20"/>
  <c r="AD1082" i="20"/>
  <c r="AD1081" i="20"/>
  <c r="AD1080" i="20"/>
  <c r="AD1079" i="20"/>
  <c r="AD1078" i="20"/>
  <c r="AD1077" i="20"/>
  <c r="AD1076" i="20"/>
  <c r="AD1075" i="20"/>
  <c r="AD1074" i="20"/>
  <c r="AD1073" i="20"/>
  <c r="AD1072" i="20"/>
  <c r="AD1071" i="20"/>
  <c r="AD1070" i="20"/>
  <c r="AD1069" i="20"/>
  <c r="AD1068" i="20"/>
  <c r="AD1067" i="20"/>
  <c r="AD1066" i="20"/>
  <c r="AD1065" i="20"/>
  <c r="AD1064" i="20"/>
  <c r="AD1063" i="20"/>
  <c r="AD1062" i="20"/>
  <c r="AD1061" i="20"/>
  <c r="AD1060" i="20"/>
  <c r="AD1059" i="20"/>
  <c r="AD1058" i="20"/>
  <c r="AD1057" i="20"/>
  <c r="AD1056" i="20"/>
  <c r="AD1055" i="20"/>
  <c r="AD1054" i="20"/>
  <c r="AD1053" i="20"/>
  <c r="AD1052" i="20"/>
  <c r="AD1051" i="20"/>
  <c r="AD1050" i="20"/>
  <c r="AD1049" i="20"/>
  <c r="AD1048" i="20"/>
  <c r="AD1047" i="20"/>
  <c r="AD1046" i="20"/>
  <c r="AD1045" i="20"/>
  <c r="AD1044" i="20"/>
  <c r="AD1043" i="20"/>
  <c r="AD1042" i="20"/>
  <c r="AD1041" i="20"/>
  <c r="AD1040" i="20"/>
  <c r="AD1039" i="20"/>
  <c r="AD1038" i="20"/>
  <c r="AD1037" i="20"/>
  <c r="AD1036" i="20"/>
  <c r="AD1035" i="20"/>
  <c r="AD1034" i="20"/>
  <c r="AD1033" i="20"/>
  <c r="AD1032" i="20"/>
  <c r="AD1031" i="20"/>
  <c r="AD1030" i="20"/>
  <c r="AD1029" i="20"/>
  <c r="AD1028" i="20"/>
  <c r="AD1027" i="20"/>
  <c r="AD1026" i="20"/>
  <c r="AD1025" i="20"/>
  <c r="AD1024" i="20"/>
  <c r="AD1023" i="20"/>
  <c r="AD1022" i="20"/>
  <c r="AD1021" i="20"/>
  <c r="AD1020" i="20"/>
  <c r="AD1019" i="20"/>
  <c r="AD1018" i="20"/>
  <c r="AD1017" i="20"/>
  <c r="AD1016" i="20"/>
  <c r="AD1015" i="20"/>
  <c r="AD1014" i="20"/>
  <c r="AD1013" i="20"/>
  <c r="AD1012" i="20"/>
  <c r="AD1011" i="20"/>
  <c r="AD1010" i="20"/>
  <c r="AD1009" i="20"/>
  <c r="AD1008" i="20"/>
  <c r="AD1007" i="20"/>
  <c r="AD1006" i="20"/>
  <c r="AD1005" i="20"/>
  <c r="AD1004" i="20"/>
  <c r="AD1003" i="20"/>
  <c r="AD1002" i="20"/>
  <c r="AD1001" i="20"/>
  <c r="AD1000" i="20"/>
  <c r="AD999" i="20"/>
  <c r="AD998" i="20"/>
  <c r="AD997" i="20"/>
  <c r="AD996" i="20"/>
  <c r="AD995" i="20"/>
  <c r="AD994" i="20"/>
  <c r="AD993" i="20"/>
  <c r="AD992" i="20"/>
  <c r="AD991" i="20"/>
  <c r="AD990" i="20"/>
  <c r="AD989" i="20"/>
  <c r="AD988" i="20"/>
  <c r="AD987" i="20"/>
  <c r="AD986" i="20"/>
  <c r="AD985" i="20"/>
  <c r="AD984" i="20"/>
  <c r="AD983" i="20"/>
  <c r="AD982" i="20"/>
  <c r="AD981" i="20"/>
  <c r="AD980" i="20"/>
  <c r="AD979" i="20"/>
  <c r="AD978" i="20"/>
  <c r="AD977" i="20"/>
  <c r="AD976" i="20"/>
  <c r="AD975" i="20"/>
  <c r="AD974" i="20"/>
  <c r="AD973" i="20"/>
  <c r="AD972" i="20"/>
  <c r="AD971" i="20"/>
  <c r="AD970" i="20"/>
  <c r="AD969" i="20"/>
  <c r="AD968" i="20"/>
  <c r="AD967" i="20"/>
  <c r="AD966" i="20"/>
  <c r="AD965" i="20"/>
  <c r="AD964" i="20"/>
  <c r="AD963" i="20"/>
  <c r="AD962" i="20"/>
  <c r="AD961" i="20"/>
  <c r="AD959" i="20"/>
  <c r="Z958" i="20"/>
  <c r="AD957" i="20"/>
  <c r="AD956" i="20"/>
  <c r="AD955" i="20"/>
  <c r="Z954" i="20"/>
  <c r="AD953" i="20"/>
  <c r="AD952" i="20"/>
  <c r="AD951" i="20"/>
  <c r="Z950" i="20"/>
  <c r="AD949" i="20"/>
  <c r="AD948" i="20"/>
  <c r="AD947" i="20"/>
  <c r="Z946" i="20"/>
  <c r="AD945" i="20"/>
  <c r="AD944" i="20"/>
  <c r="AD943" i="20"/>
  <c r="Z942" i="20"/>
  <c r="AD941" i="20"/>
  <c r="AD940" i="20"/>
  <c r="AD939" i="20"/>
  <c r="Z938" i="20"/>
  <c r="AD937" i="20"/>
  <c r="AD936" i="20"/>
  <c r="AD935" i="20"/>
  <c r="Z934" i="20"/>
  <c r="AD933" i="20"/>
  <c r="AD932" i="20"/>
  <c r="AD931" i="20"/>
  <c r="Z930" i="20"/>
  <c r="AD929" i="20"/>
  <c r="AD928" i="20"/>
  <c r="AD927" i="20"/>
  <c r="Z926" i="20"/>
  <c r="AD925" i="20"/>
  <c r="AD924" i="20"/>
  <c r="AD923" i="20"/>
  <c r="AD922" i="20"/>
  <c r="AD921" i="20"/>
  <c r="AD920" i="20"/>
  <c r="AD919" i="20"/>
  <c r="AD918" i="20"/>
  <c r="AD917" i="20"/>
  <c r="AD916" i="20"/>
  <c r="AD915" i="20"/>
  <c r="AD914" i="20"/>
  <c r="AD913" i="20"/>
  <c r="AD912" i="20"/>
  <c r="AD911" i="20"/>
  <c r="AD910" i="20"/>
  <c r="AD909" i="20"/>
  <c r="AD908" i="20"/>
  <c r="AD907" i="20"/>
  <c r="AD906" i="20"/>
  <c r="AD905" i="20"/>
  <c r="AD904" i="20"/>
  <c r="AD903" i="20"/>
  <c r="AD902" i="20"/>
  <c r="AD901" i="20"/>
  <c r="AD900" i="20"/>
  <c r="AD899" i="20"/>
  <c r="AD898" i="20"/>
  <c r="AD897" i="20"/>
  <c r="AD896" i="20"/>
  <c r="AD895" i="20"/>
  <c r="AD894" i="20"/>
  <c r="AD893" i="20"/>
  <c r="AD892" i="20"/>
  <c r="AD891" i="20"/>
  <c r="AD890" i="20"/>
  <c r="AD889" i="20"/>
  <c r="AD888" i="20"/>
  <c r="AD887" i="20"/>
  <c r="AD886" i="20"/>
  <c r="AD885" i="20"/>
  <c r="AD884" i="20"/>
  <c r="AD883" i="20"/>
  <c r="AD882" i="20"/>
  <c r="AD881" i="20"/>
  <c r="Z880" i="20"/>
  <c r="AD879" i="20"/>
  <c r="AD878" i="20"/>
  <c r="AD877" i="20"/>
  <c r="AD875" i="20"/>
  <c r="AD874" i="20"/>
  <c r="AD873" i="20"/>
  <c r="AD871" i="20"/>
  <c r="AD870" i="20"/>
  <c r="AD869" i="20"/>
  <c r="AD867" i="20"/>
  <c r="AD866" i="20"/>
  <c r="AD865" i="20"/>
  <c r="AD863" i="20"/>
  <c r="AD862" i="20"/>
  <c r="AD861" i="20"/>
  <c r="AD859" i="20"/>
  <c r="AD858" i="20"/>
  <c r="AD857" i="20"/>
  <c r="AD855" i="20"/>
  <c r="AD854" i="20"/>
  <c r="AD853" i="20"/>
  <c r="AD851" i="20"/>
  <c r="AD850" i="20"/>
  <c r="AD849" i="20"/>
  <c r="AD847" i="20"/>
  <c r="AD846" i="20"/>
  <c r="AD845" i="20"/>
  <c r="AD843" i="20"/>
  <c r="AD842" i="20"/>
  <c r="AD841" i="20"/>
  <c r="AD839" i="20"/>
  <c r="AD838" i="20"/>
  <c r="AD837" i="20"/>
  <c r="AD835" i="20"/>
  <c r="AD834" i="20"/>
  <c r="AD833" i="20"/>
  <c r="AD831" i="20"/>
  <c r="AD830" i="20"/>
  <c r="AD829" i="20"/>
  <c r="AD827" i="20"/>
  <c r="AD826" i="20"/>
  <c r="AD825" i="20"/>
  <c r="AD823" i="20"/>
  <c r="AD822" i="20"/>
  <c r="AD821" i="20"/>
  <c r="AD819" i="20"/>
  <c r="AD818" i="20"/>
  <c r="AD817" i="20"/>
  <c r="AD815" i="20"/>
  <c r="AD814" i="20"/>
  <c r="AD813" i="20"/>
  <c r="AD811" i="20"/>
  <c r="AD810" i="20"/>
  <c r="AD809" i="20"/>
  <c r="AD807" i="20"/>
  <c r="AD806" i="20"/>
  <c r="AD805" i="20"/>
  <c r="AD803" i="20"/>
  <c r="AD802" i="20"/>
  <c r="AD801" i="20"/>
  <c r="AD799" i="20"/>
  <c r="AD798" i="20"/>
  <c r="AD797" i="20"/>
  <c r="Z796" i="20"/>
  <c r="AD795" i="20"/>
  <c r="AD794" i="20"/>
  <c r="Z792" i="20"/>
  <c r="AD791" i="20"/>
  <c r="AD790" i="20"/>
  <c r="AD789" i="20"/>
  <c r="Z788" i="20"/>
  <c r="AD787" i="20"/>
  <c r="AD786" i="20"/>
  <c r="AD785" i="20"/>
  <c r="AD783" i="20"/>
  <c r="AD782" i="20"/>
  <c r="AD781" i="20"/>
  <c r="AD779" i="20"/>
  <c r="AD778" i="20"/>
  <c r="AD777" i="20"/>
  <c r="AD775" i="20"/>
  <c r="AD774" i="20"/>
  <c r="AD773" i="20"/>
  <c r="AD771" i="20"/>
  <c r="AD770" i="20"/>
  <c r="AD769" i="20"/>
  <c r="AD767" i="20"/>
  <c r="AD766" i="20"/>
  <c r="AD765" i="20"/>
  <c r="AD763" i="20"/>
  <c r="AD762" i="20"/>
  <c r="AD761" i="20"/>
  <c r="AD759" i="20"/>
  <c r="AD758" i="20"/>
  <c r="AD757" i="20"/>
  <c r="AD755" i="20"/>
  <c r="AD754" i="20"/>
  <c r="AC753" i="20"/>
  <c r="AD751" i="20"/>
  <c r="AD750" i="20"/>
  <c r="AC749" i="20"/>
  <c r="AD747" i="20"/>
  <c r="AD746" i="20"/>
  <c r="AC745" i="20"/>
  <c r="AD743" i="20"/>
  <c r="AD742" i="20"/>
  <c r="AC741" i="20"/>
  <c r="AD739" i="20"/>
  <c r="AD738" i="20"/>
  <c r="AC737" i="20"/>
  <c r="AD735" i="20"/>
  <c r="AD734" i="20"/>
  <c r="AC733" i="20"/>
  <c r="AD731" i="20"/>
  <c r="AD730" i="20"/>
  <c r="AD729" i="20"/>
  <c r="Z728" i="20"/>
  <c r="AD727" i="20"/>
  <c r="AD726" i="20"/>
  <c r="AD725" i="20"/>
  <c r="AD723" i="20"/>
  <c r="AD722" i="20"/>
  <c r="AD721" i="20"/>
  <c r="AD719" i="20"/>
  <c r="AD718" i="20"/>
  <c r="AD717" i="20"/>
  <c r="AD715" i="20"/>
  <c r="Z714" i="20"/>
  <c r="AD713" i="20"/>
  <c r="AD711" i="20"/>
  <c r="AD710" i="20"/>
  <c r="AD709" i="20"/>
  <c r="AD707" i="20"/>
  <c r="AD706" i="20"/>
  <c r="AD705" i="20"/>
  <c r="AD703" i="20"/>
  <c r="AD702" i="20"/>
  <c r="AD701" i="20"/>
  <c r="AD699" i="20"/>
  <c r="AD698" i="20"/>
  <c r="AD697" i="20"/>
  <c r="AD695" i="20"/>
  <c r="AD694" i="20"/>
  <c r="AD693" i="20"/>
  <c r="AD691" i="20"/>
  <c r="AD690" i="20"/>
  <c r="AD689" i="20"/>
  <c r="AD687" i="20"/>
  <c r="AD686" i="20"/>
  <c r="AD685" i="20"/>
  <c r="AD683" i="20"/>
  <c r="AD682" i="20"/>
  <c r="AD681" i="20"/>
  <c r="AD679" i="20"/>
  <c r="AD678" i="20"/>
  <c r="AD677" i="20"/>
  <c r="AD675" i="20"/>
  <c r="AD674" i="20"/>
  <c r="AD673" i="20"/>
  <c r="AD671" i="20"/>
  <c r="AD670" i="20"/>
  <c r="AD669" i="20"/>
  <c r="AD667" i="20"/>
  <c r="AD666" i="20"/>
  <c r="AD665" i="20"/>
  <c r="Z664" i="20"/>
  <c r="AD663" i="20"/>
  <c r="AD662" i="20"/>
  <c r="AD661" i="20"/>
  <c r="AD659" i="20"/>
  <c r="AD658" i="20"/>
  <c r="AD657" i="20"/>
  <c r="AD655" i="20"/>
  <c r="AD654" i="20"/>
  <c r="AD653" i="20"/>
  <c r="AD651" i="20"/>
  <c r="AD650" i="20"/>
  <c r="AD649" i="20"/>
  <c r="AD647" i="20"/>
  <c r="AD646" i="20"/>
  <c r="AD645" i="20"/>
  <c r="AD643" i="20"/>
  <c r="AD642" i="20"/>
  <c r="AD641" i="20"/>
  <c r="AD639" i="20"/>
  <c r="AD638" i="20"/>
  <c r="AD637" i="20"/>
  <c r="AD635" i="20"/>
  <c r="AD634" i="20"/>
  <c r="AD633" i="20"/>
  <c r="AD631" i="20"/>
  <c r="AD630" i="20"/>
  <c r="AD629" i="20"/>
  <c r="AD627" i="20"/>
  <c r="AD626" i="20"/>
  <c r="AD625" i="20"/>
  <c r="AD623" i="20"/>
  <c r="AD622" i="20"/>
  <c r="AD621" i="20"/>
  <c r="AD619" i="20"/>
  <c r="Z618" i="20"/>
  <c r="AD617" i="20"/>
  <c r="AD615" i="20"/>
  <c r="Z614" i="20"/>
  <c r="AD613" i="20"/>
  <c r="AD611" i="20"/>
  <c r="Z610" i="20"/>
  <c r="AD609" i="20"/>
  <c r="AD607" i="20"/>
  <c r="Z606" i="20"/>
  <c r="AD605" i="20"/>
  <c r="AD603" i="20"/>
  <c r="Z602" i="20"/>
  <c r="AD601" i="20"/>
  <c r="AD599" i="20"/>
  <c r="Z598" i="20"/>
  <c r="AD597" i="20"/>
  <c r="AD595" i="20"/>
  <c r="Z594" i="20"/>
  <c r="AD593" i="20"/>
  <c r="AD591" i="20"/>
  <c r="Z590" i="20"/>
  <c r="AD589" i="20"/>
  <c r="AD587" i="20"/>
  <c r="AD586" i="20"/>
  <c r="AD585" i="20"/>
  <c r="AD583" i="20"/>
  <c r="AD582" i="20"/>
  <c r="AD581" i="20"/>
  <c r="AD579" i="20"/>
  <c r="AD578" i="20"/>
  <c r="AD577" i="20"/>
  <c r="AD575" i="20"/>
  <c r="AD574" i="20"/>
  <c r="AD573" i="20"/>
  <c r="Z572" i="20"/>
  <c r="AD571" i="20"/>
  <c r="AD570" i="20"/>
  <c r="AD569" i="20"/>
  <c r="Z568" i="20"/>
  <c r="AD567" i="20"/>
  <c r="AD566" i="20"/>
  <c r="AD565" i="20"/>
  <c r="Z564" i="20"/>
  <c r="AD563" i="20"/>
  <c r="AD562" i="20"/>
  <c r="AD561" i="20"/>
  <c r="Z560" i="20"/>
  <c r="AD559" i="20"/>
  <c r="AD558" i="20"/>
  <c r="AD557" i="20"/>
  <c r="Z556" i="20"/>
  <c r="AD555" i="20"/>
  <c r="AD554" i="20"/>
  <c r="AD553" i="20"/>
  <c r="Z552" i="20"/>
  <c r="AD551" i="20"/>
  <c r="AD550" i="20"/>
  <c r="AD549" i="20"/>
  <c r="Z548" i="20"/>
  <c r="AD547" i="20"/>
  <c r="AD546" i="20"/>
  <c r="AC545" i="20"/>
  <c r="AD544" i="20"/>
  <c r="AD543" i="20"/>
  <c r="AD542" i="20"/>
  <c r="AD541" i="20"/>
  <c r="AD540" i="20"/>
  <c r="AD539" i="20"/>
  <c r="AD538" i="20"/>
  <c r="AD537" i="20"/>
  <c r="AD536" i="20"/>
  <c r="AD535" i="20"/>
  <c r="AD534" i="20"/>
  <c r="AD533" i="20"/>
  <c r="AD532" i="20"/>
  <c r="AD531" i="20"/>
  <c r="AD530" i="20"/>
  <c r="AD529" i="20"/>
  <c r="AD528" i="20"/>
  <c r="AD527" i="20"/>
  <c r="AD526" i="20"/>
  <c r="AD525" i="20"/>
  <c r="AD524" i="20"/>
  <c r="AD523" i="20"/>
  <c r="AD522" i="20"/>
  <c r="AD521" i="20"/>
  <c r="AD520" i="20"/>
  <c r="AD519" i="20"/>
  <c r="AD518" i="20"/>
  <c r="AD517" i="20"/>
  <c r="AD516" i="20"/>
  <c r="AD515" i="20"/>
  <c r="AD514" i="20"/>
  <c r="AD513" i="20"/>
  <c r="AD512" i="20"/>
  <c r="AD511" i="20"/>
  <c r="AD510" i="20"/>
  <c r="AD509" i="20"/>
  <c r="AD508" i="20"/>
  <c r="AD507" i="20"/>
  <c r="AD506" i="20"/>
  <c r="AD505" i="20"/>
  <c r="AD504" i="20"/>
  <c r="AD503" i="20"/>
  <c r="AD502" i="20"/>
  <c r="AD501" i="20"/>
  <c r="AD500" i="20"/>
  <c r="AD499" i="20"/>
  <c r="AD498" i="20"/>
  <c r="AD497" i="20"/>
  <c r="AD496" i="20"/>
  <c r="AD495" i="20"/>
  <c r="AD494" i="20"/>
  <c r="AD493" i="20"/>
  <c r="AD492" i="20"/>
  <c r="AD491" i="20"/>
  <c r="AD490" i="20"/>
  <c r="AD489" i="20"/>
  <c r="AD488" i="20"/>
  <c r="AD487" i="20"/>
  <c r="AD486" i="20"/>
  <c r="AD485" i="20"/>
  <c r="AD484" i="20"/>
  <c r="AD483" i="20"/>
  <c r="AD482" i="20"/>
  <c r="AD481" i="20"/>
  <c r="AD480" i="20"/>
  <c r="AD479" i="20"/>
  <c r="AD478" i="20"/>
  <c r="AD477" i="20"/>
  <c r="AD476" i="20"/>
  <c r="AD475" i="20"/>
  <c r="AD474" i="20"/>
  <c r="AD473" i="20"/>
  <c r="AD472" i="20"/>
  <c r="AD471" i="20"/>
  <c r="AD470" i="20"/>
  <c r="AD469" i="20"/>
  <c r="AD468" i="20"/>
  <c r="AD467" i="20"/>
  <c r="AD466" i="20"/>
  <c r="AD465" i="20"/>
  <c r="AD464" i="20"/>
  <c r="AD463" i="20"/>
  <c r="AD462" i="20"/>
  <c r="AD461" i="20"/>
  <c r="AD460" i="20"/>
  <c r="AD459" i="20"/>
  <c r="AD458" i="20"/>
  <c r="AD457" i="20"/>
  <c r="AD456" i="20"/>
  <c r="AD455" i="20"/>
  <c r="AD454" i="20"/>
  <c r="AD453" i="20"/>
  <c r="AD452" i="20"/>
  <c r="AD451" i="20"/>
  <c r="AD450" i="20"/>
  <c r="AD449" i="20"/>
  <c r="AD448" i="20"/>
  <c r="AD447" i="20"/>
  <c r="AD446" i="20"/>
  <c r="AD445" i="20"/>
  <c r="AD444" i="20"/>
  <c r="AD443" i="20"/>
  <c r="AD442" i="20"/>
  <c r="AD441" i="20"/>
  <c r="AD440" i="20"/>
  <c r="AD439" i="20"/>
  <c r="AD438" i="20"/>
  <c r="AD437" i="20"/>
  <c r="AD436" i="20"/>
  <c r="AD435" i="20"/>
  <c r="AD434" i="20"/>
  <c r="AD433" i="20"/>
  <c r="AD432" i="20"/>
  <c r="AD431" i="20"/>
  <c r="AD430" i="20"/>
  <c r="AD429" i="20"/>
  <c r="AD428" i="20"/>
  <c r="AD427" i="20"/>
  <c r="AD426" i="20"/>
  <c r="AD425" i="20"/>
  <c r="AD424" i="20"/>
  <c r="AD423" i="20"/>
  <c r="AD422" i="20"/>
  <c r="AD421" i="20"/>
  <c r="AD420" i="20"/>
  <c r="AD419" i="20"/>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AD96" i="20"/>
  <c r="AD95" i="20"/>
  <c r="AD94" i="20"/>
  <c r="AD93" i="20"/>
  <c r="AD92" i="20"/>
  <c r="AD91" i="20"/>
  <c r="AD90" i="20"/>
  <c r="AD89" i="20"/>
  <c r="AD88" i="20"/>
  <c r="AD87" i="20"/>
  <c r="AD86" i="20"/>
  <c r="AD85" i="20"/>
  <c r="AD83" i="20"/>
  <c r="AD82" i="20"/>
  <c r="AD81" i="20"/>
  <c r="AC80" i="20"/>
  <c r="AD79" i="20"/>
  <c r="AD78" i="20"/>
  <c r="AD77" i="20"/>
  <c r="AC76" i="20"/>
  <c r="AD75" i="20"/>
  <c r="AD74" i="20"/>
  <c r="AD73" i="20"/>
  <c r="AC72" i="20"/>
  <c r="AD71" i="20"/>
  <c r="AD70" i="20"/>
  <c r="AD69" i="20"/>
  <c r="AC68" i="20"/>
  <c r="AD67" i="20"/>
  <c r="AD66" i="20"/>
  <c r="AD65" i="20"/>
  <c r="AC64" i="20"/>
  <c r="AD63" i="20"/>
  <c r="AD62" i="20"/>
  <c r="AD61" i="20"/>
  <c r="AC60" i="20"/>
  <c r="AD59" i="20"/>
  <c r="AD58" i="20"/>
  <c r="AD57" i="20"/>
  <c r="AC56" i="20"/>
  <c r="AD55" i="20"/>
  <c r="AD54" i="20"/>
  <c r="AD53" i="20"/>
  <c r="AC52" i="20"/>
  <c r="AD51" i="20"/>
  <c r="AD50" i="20"/>
  <c r="AD49" i="20"/>
  <c r="AC48" i="20"/>
  <c r="AD47" i="20"/>
  <c r="AD46" i="20"/>
  <c r="AD45" i="20"/>
  <c r="AC44" i="20"/>
  <c r="AD43" i="20"/>
  <c r="AD42" i="20"/>
  <c r="AD41" i="20"/>
  <c r="AC40" i="20"/>
  <c r="AD39" i="20"/>
  <c r="AD38" i="20"/>
  <c r="AD37" i="20"/>
  <c r="AC36" i="20"/>
  <c r="AC34" i="20"/>
  <c r="AH34" i="20"/>
  <c r="AD33" i="20"/>
  <c r="AH33" i="20"/>
  <c r="AC32" i="20"/>
  <c r="AH32" i="20"/>
  <c r="AD31" i="20"/>
  <c r="AH31" i="20"/>
  <c r="AC30" i="20"/>
  <c r="AH30" i="20"/>
  <c r="AD29" i="20"/>
  <c r="AH29" i="20"/>
  <c r="AC28" i="20"/>
  <c r="AH28" i="20"/>
  <c r="AD27" i="20"/>
  <c r="AH27" i="20"/>
  <c r="AC26" i="20"/>
  <c r="AH26" i="20"/>
  <c r="AD25" i="20"/>
  <c r="AH25" i="20"/>
  <c r="AC24" i="20"/>
  <c r="AH24" i="20"/>
  <c r="AD23" i="20"/>
  <c r="AH23" i="20"/>
  <c r="AC22" i="20"/>
  <c r="AH22" i="20"/>
  <c r="AD21" i="20"/>
  <c r="AH21" i="20"/>
  <c r="AC20" i="20"/>
  <c r="AH20" i="20"/>
  <c r="AD19" i="20"/>
  <c r="AH19" i="20"/>
  <c r="AC18" i="20"/>
  <c r="AH18" i="20"/>
  <c r="AD17" i="20"/>
  <c r="AH17" i="20"/>
  <c r="AC16" i="20"/>
  <c r="AH16" i="20"/>
  <c r="AD15" i="20"/>
  <c r="AG4" i="20"/>
  <c r="AF4" i="20"/>
  <c r="AM34" i="20" l="1"/>
  <c r="AN29" i="20"/>
  <c r="AM30" i="20"/>
  <c r="AN31" i="20"/>
  <c r="AM32" i="20"/>
  <c r="AN33" i="20"/>
  <c r="Z6" i="20"/>
  <c r="AB6" i="20"/>
  <c r="AD6" i="20"/>
  <c r="Y6" i="20"/>
  <c r="AA6" i="20"/>
  <c r="AC6" i="20"/>
  <c r="Y9" i="20"/>
  <c r="AI9" i="20" s="1"/>
  <c r="AA9" i="20"/>
  <c r="AK9" i="20" s="1"/>
  <c r="AC9" i="20"/>
  <c r="X9" i="20"/>
  <c r="Z9" i="20"/>
  <c r="AB9" i="20"/>
  <c r="AL9" i="20" s="1"/>
  <c r="AD9" i="20"/>
  <c r="Y11" i="20"/>
  <c r="AI11" i="20" s="1"/>
  <c r="AA11" i="20"/>
  <c r="AC11" i="20"/>
  <c r="AM11" i="20" s="1"/>
  <c r="X11" i="20"/>
  <c r="Z11" i="20"/>
  <c r="AJ11" i="20" s="1"/>
  <c r="AB11" i="20"/>
  <c r="AD11" i="20"/>
  <c r="X12" i="20"/>
  <c r="AH12" i="20" s="1"/>
  <c r="Z12" i="20"/>
  <c r="AB12" i="20"/>
  <c r="AD12" i="20"/>
  <c r="Y12" i="20"/>
  <c r="AA12" i="20"/>
  <c r="AC12" i="20"/>
  <c r="AM36" i="20"/>
  <c r="AH36" i="20"/>
  <c r="AH38" i="20"/>
  <c r="AN38" i="20"/>
  <c r="AM40" i="20"/>
  <c r="AH40" i="20"/>
  <c r="AH42" i="20"/>
  <c r="AN42" i="20"/>
  <c r="AM44" i="20"/>
  <c r="AH44" i="20"/>
  <c r="AH46" i="20"/>
  <c r="AN46" i="20"/>
  <c r="AM48" i="20"/>
  <c r="AH48" i="20"/>
  <c r="AH50" i="20"/>
  <c r="AN50" i="20"/>
  <c r="AM52" i="20"/>
  <c r="AH52" i="20"/>
  <c r="AH54" i="20"/>
  <c r="AN54" i="20"/>
  <c r="AM56" i="20"/>
  <c r="AH56" i="20"/>
  <c r="AH58" i="20"/>
  <c r="AN58" i="20"/>
  <c r="AM60" i="20"/>
  <c r="AH60" i="20"/>
  <c r="AH62" i="20"/>
  <c r="AN62" i="20"/>
  <c r="AM64" i="20"/>
  <c r="AH64" i="20"/>
  <c r="AH66" i="20"/>
  <c r="AN66" i="20"/>
  <c r="AM68" i="20"/>
  <c r="AH68" i="20"/>
  <c r="AH70" i="20"/>
  <c r="AN70" i="20"/>
  <c r="AM72" i="20"/>
  <c r="AH72" i="20"/>
  <c r="AH74" i="20"/>
  <c r="AN74" i="20"/>
  <c r="AM76" i="20"/>
  <c r="AH76" i="20"/>
  <c r="AH78" i="20"/>
  <c r="AN78" i="20"/>
  <c r="AM80" i="20"/>
  <c r="AH80" i="20"/>
  <c r="AH82" i="20"/>
  <c r="AN82" i="20"/>
  <c r="AH84" i="20"/>
  <c r="AH86" i="20"/>
  <c r="AN86" i="20"/>
  <c r="AN88" i="20"/>
  <c r="AH88" i="20"/>
  <c r="AH90" i="20"/>
  <c r="AN90" i="20"/>
  <c r="AH92" i="20"/>
  <c r="AN92" i="20"/>
  <c r="AN94" i="20"/>
  <c r="AH94" i="20"/>
  <c r="AH96" i="20"/>
  <c r="AN96" i="20"/>
  <c r="AN98" i="20"/>
  <c r="AH98" i="20"/>
  <c r="AH100" i="20"/>
  <c r="AN100" i="20"/>
  <c r="AN102" i="20"/>
  <c r="AH102" i="20"/>
  <c r="AH104" i="20"/>
  <c r="AN104" i="20"/>
  <c r="AN106" i="20"/>
  <c r="AH106" i="20"/>
  <c r="AH108" i="20"/>
  <c r="AN108" i="20"/>
  <c r="AN110" i="20"/>
  <c r="AH110" i="20"/>
  <c r="AH112" i="20"/>
  <c r="AN112" i="20"/>
  <c r="AN114" i="20"/>
  <c r="AH114" i="20"/>
  <c r="AH116" i="20"/>
  <c r="AN116" i="20"/>
  <c r="AN118" i="20"/>
  <c r="AH118" i="20"/>
  <c r="AH120" i="20"/>
  <c r="AN120" i="20"/>
  <c r="AN122" i="20"/>
  <c r="AH122" i="20"/>
  <c r="AH124" i="20"/>
  <c r="AN124" i="20"/>
  <c r="AN126" i="20"/>
  <c r="AH126" i="20"/>
  <c r="AH128" i="20"/>
  <c r="AN128" i="20"/>
  <c r="AN130" i="20"/>
  <c r="AH130" i="20"/>
  <c r="AH132" i="20"/>
  <c r="AN132" i="20"/>
  <c r="AN134" i="20"/>
  <c r="AH134" i="20"/>
  <c r="AH136" i="20"/>
  <c r="AN136" i="20"/>
  <c r="AN138" i="20"/>
  <c r="AH138" i="20"/>
  <c r="AH140" i="20"/>
  <c r="AN140" i="20"/>
  <c r="AN142" i="20"/>
  <c r="AH142" i="20"/>
  <c r="AH144" i="20"/>
  <c r="AN144" i="20"/>
  <c r="AN146" i="20"/>
  <c r="AH146" i="20"/>
  <c r="AH148" i="20"/>
  <c r="AN148" i="20"/>
  <c r="AN150" i="20"/>
  <c r="AH150" i="20"/>
  <c r="AH152" i="20"/>
  <c r="AN152" i="20"/>
  <c r="AN154" i="20"/>
  <c r="AH154" i="20"/>
  <c r="AH156" i="20"/>
  <c r="AN156" i="20"/>
  <c r="AN158" i="20"/>
  <c r="AH158" i="20"/>
  <c r="AH160" i="20"/>
  <c r="AN160" i="20"/>
  <c r="AN162" i="20"/>
  <c r="AH162" i="20"/>
  <c r="AH164" i="20"/>
  <c r="AN164" i="20"/>
  <c r="AH166" i="20"/>
  <c r="AN166" i="20"/>
  <c r="AH168" i="20"/>
  <c r="AN168" i="20"/>
  <c r="AH170" i="20"/>
  <c r="AN170" i="20"/>
  <c r="AH172" i="20"/>
  <c r="AN172" i="20"/>
  <c r="AH174" i="20"/>
  <c r="AN174" i="20"/>
  <c r="AH176" i="20"/>
  <c r="AN176" i="20"/>
  <c r="AH178" i="20"/>
  <c r="AN178" i="20"/>
  <c r="AH180" i="20"/>
  <c r="AN180" i="20"/>
  <c r="AH182" i="20"/>
  <c r="AN182" i="20"/>
  <c r="AH184" i="20"/>
  <c r="AN184" i="20"/>
  <c r="AH186" i="20"/>
  <c r="AN186" i="20"/>
  <c r="AH188" i="20"/>
  <c r="AN188" i="20"/>
  <c r="AH190" i="20"/>
  <c r="AN190" i="20"/>
  <c r="AH192" i="20"/>
  <c r="AN192" i="20"/>
  <c r="AH194" i="20"/>
  <c r="AN194" i="20"/>
  <c r="AH196" i="20"/>
  <c r="AN196" i="20"/>
  <c r="AH198" i="20"/>
  <c r="AN198" i="20"/>
  <c r="AH200" i="20"/>
  <c r="AN200" i="20"/>
  <c r="AH202" i="20"/>
  <c r="AN202" i="20"/>
  <c r="AH204" i="20"/>
  <c r="AN204" i="20"/>
  <c r="AH206" i="20"/>
  <c r="AN206" i="20"/>
  <c r="AH208" i="20"/>
  <c r="AN208" i="20"/>
  <c r="AH210" i="20"/>
  <c r="AN210" i="20"/>
  <c r="AH212" i="20"/>
  <c r="AN212" i="20"/>
  <c r="AH214" i="20"/>
  <c r="AN214" i="20"/>
  <c r="AH216" i="20"/>
  <c r="AN216" i="20"/>
  <c r="AH218" i="20"/>
  <c r="AN218" i="20"/>
  <c r="AH220" i="20"/>
  <c r="AN220" i="20"/>
  <c r="AH222" i="20"/>
  <c r="AN222" i="20"/>
  <c r="AH224" i="20"/>
  <c r="AN224" i="20"/>
  <c r="AH226" i="20"/>
  <c r="AN226" i="20"/>
  <c r="AH228" i="20"/>
  <c r="AN228" i="20"/>
  <c r="AH230" i="20"/>
  <c r="AN230" i="20"/>
  <c r="AH232" i="20"/>
  <c r="AN232" i="20"/>
  <c r="AH234" i="20"/>
  <c r="AN234" i="20"/>
  <c r="AH236" i="20"/>
  <c r="AN236" i="20"/>
  <c r="AH238" i="20"/>
  <c r="AN238" i="20"/>
  <c r="AH240" i="20"/>
  <c r="AN240" i="20"/>
  <c r="AH242" i="20"/>
  <c r="AN242" i="20"/>
  <c r="AH244" i="20"/>
  <c r="AN244" i="20"/>
  <c r="AH246" i="20"/>
  <c r="AN246" i="20"/>
  <c r="AH248" i="20"/>
  <c r="AN248" i="20"/>
  <c r="AH250" i="20"/>
  <c r="AN250" i="20"/>
  <c r="AH252" i="20"/>
  <c r="AN252" i="20"/>
  <c r="AH254" i="20"/>
  <c r="AN254" i="20"/>
  <c r="AH256" i="20"/>
  <c r="AN256" i="20"/>
  <c r="AH258" i="20"/>
  <c r="AN258" i="20"/>
  <c r="AH260" i="20"/>
  <c r="AN260" i="20"/>
  <c r="AH262" i="20"/>
  <c r="AN262" i="20"/>
  <c r="AH264" i="20"/>
  <c r="AN264" i="20"/>
  <c r="AH266" i="20"/>
  <c r="AN266" i="20"/>
  <c r="AH268" i="20"/>
  <c r="AN268" i="20"/>
  <c r="AH270" i="20"/>
  <c r="AN270" i="20"/>
  <c r="AH272" i="20"/>
  <c r="AN272" i="20"/>
  <c r="AH274" i="20"/>
  <c r="AN274" i="20"/>
  <c r="AH276" i="20"/>
  <c r="AN276" i="20"/>
  <c r="AH278" i="20"/>
  <c r="AN278" i="20"/>
  <c r="AH280" i="20"/>
  <c r="AN280" i="20"/>
  <c r="AH282" i="20"/>
  <c r="AN282" i="20"/>
  <c r="AH284" i="20"/>
  <c r="AN284" i="20"/>
  <c r="AH286" i="20"/>
  <c r="AN286" i="20"/>
  <c r="AH288" i="20"/>
  <c r="AN288" i="20"/>
  <c r="AH290" i="20"/>
  <c r="AN290" i="20"/>
  <c r="AH292" i="20"/>
  <c r="AN292" i="20"/>
  <c r="AH294" i="20"/>
  <c r="AN294" i="20"/>
  <c r="AH296" i="20"/>
  <c r="AN296" i="20"/>
  <c r="AH298" i="20"/>
  <c r="AN298" i="20"/>
  <c r="AH300" i="20"/>
  <c r="AN300" i="20"/>
  <c r="AH302" i="20"/>
  <c r="AN302" i="20"/>
  <c r="AH304" i="20"/>
  <c r="AN304" i="20"/>
  <c r="AH306" i="20"/>
  <c r="AN306" i="20"/>
  <c r="AH308" i="20"/>
  <c r="AN308" i="20"/>
  <c r="AH310" i="20"/>
  <c r="AN310" i="20"/>
  <c r="AH312" i="20"/>
  <c r="AN312" i="20"/>
  <c r="AH314" i="20"/>
  <c r="AN314" i="20"/>
  <c r="AH316" i="20"/>
  <c r="AN316" i="20"/>
  <c r="AH318" i="20"/>
  <c r="AN318" i="20"/>
  <c r="AH320" i="20"/>
  <c r="AN320" i="20"/>
  <c r="AH322" i="20"/>
  <c r="AN322" i="20"/>
  <c r="AH324" i="20"/>
  <c r="AN324" i="20"/>
  <c r="AH326" i="20"/>
  <c r="AN326" i="20"/>
  <c r="AH328" i="20"/>
  <c r="AN328" i="20"/>
  <c r="AH330" i="20"/>
  <c r="AN330" i="20"/>
  <c r="AH332" i="20"/>
  <c r="AN332" i="20"/>
  <c r="AH334" i="20"/>
  <c r="AN334" i="20"/>
  <c r="AH336" i="20"/>
  <c r="AN336" i="20"/>
  <c r="AH338" i="20"/>
  <c r="AN338" i="20"/>
  <c r="AH340" i="20"/>
  <c r="AN340" i="20"/>
  <c r="AH342" i="20"/>
  <c r="AN342" i="20"/>
  <c r="AH344" i="20"/>
  <c r="AN344" i="20"/>
  <c r="AH346" i="20"/>
  <c r="AN346" i="20"/>
  <c r="AH348" i="20"/>
  <c r="AN348" i="20"/>
  <c r="AH350" i="20"/>
  <c r="AN350" i="20"/>
  <c r="AH352" i="20"/>
  <c r="AN352" i="20"/>
  <c r="AH354" i="20"/>
  <c r="AN354" i="20"/>
  <c r="AH356" i="20"/>
  <c r="AN356" i="20"/>
  <c r="AH358" i="20"/>
  <c r="AN358" i="20"/>
  <c r="AH360" i="20"/>
  <c r="AN360" i="20"/>
  <c r="AH362" i="20"/>
  <c r="AN362" i="20"/>
  <c r="AH364" i="20"/>
  <c r="AN364" i="20"/>
  <c r="AH366" i="20"/>
  <c r="AN366" i="20"/>
  <c r="AH368" i="20"/>
  <c r="AN368" i="20"/>
  <c r="AH370" i="20"/>
  <c r="AN370" i="20"/>
  <c r="AH372" i="20"/>
  <c r="AN372" i="20"/>
  <c r="AH374" i="20"/>
  <c r="AN374" i="20"/>
  <c r="AH376" i="20"/>
  <c r="AN376" i="20"/>
  <c r="AH378" i="20"/>
  <c r="AN378" i="20"/>
  <c r="AH380" i="20"/>
  <c r="AN380" i="20"/>
  <c r="AH382" i="20"/>
  <c r="AN382" i="20"/>
  <c r="AH384" i="20"/>
  <c r="AN384" i="20"/>
  <c r="AH386" i="20"/>
  <c r="AN386" i="20"/>
  <c r="AH388" i="20"/>
  <c r="AN388" i="20"/>
  <c r="AH390" i="20"/>
  <c r="AN390" i="20"/>
  <c r="AH392" i="20"/>
  <c r="AN392" i="20"/>
  <c r="AH394" i="20"/>
  <c r="AN394" i="20"/>
  <c r="AH396" i="20"/>
  <c r="AN396" i="20"/>
  <c r="AH398" i="20"/>
  <c r="AN398" i="20"/>
  <c r="AH400" i="20"/>
  <c r="AN400" i="20"/>
  <c r="AH402" i="20"/>
  <c r="AN402" i="20"/>
  <c r="AH404" i="20"/>
  <c r="AN404" i="20"/>
  <c r="AH406" i="20"/>
  <c r="AN406" i="20"/>
  <c r="AH408" i="20"/>
  <c r="AN408" i="20"/>
  <c r="AH410" i="20"/>
  <c r="AN410" i="20"/>
  <c r="AH412" i="20"/>
  <c r="AN412" i="20"/>
  <c r="AH414" i="20"/>
  <c r="AN414" i="20"/>
  <c r="AH416" i="20"/>
  <c r="AN416" i="20"/>
  <c r="AH418" i="20"/>
  <c r="AN418" i="20"/>
  <c r="AH420" i="20"/>
  <c r="AN420" i="20"/>
  <c r="AH422" i="20"/>
  <c r="AN422" i="20"/>
  <c r="AH424" i="20"/>
  <c r="AN424" i="20"/>
  <c r="AH426" i="20"/>
  <c r="AN426" i="20"/>
  <c r="AH428" i="20"/>
  <c r="AN428" i="20"/>
  <c r="AH430" i="20"/>
  <c r="AN430" i="20"/>
  <c r="AH432" i="20"/>
  <c r="AN432" i="20"/>
  <c r="AH434" i="20"/>
  <c r="AN434" i="20"/>
  <c r="AH436" i="20"/>
  <c r="AN436" i="20"/>
  <c r="AH438" i="20"/>
  <c r="AN438" i="20"/>
  <c r="AH440" i="20"/>
  <c r="AN440" i="20"/>
  <c r="AH442" i="20"/>
  <c r="AN442" i="20"/>
  <c r="AH444" i="20"/>
  <c r="AN444" i="20"/>
  <c r="AH446" i="20"/>
  <c r="AN446" i="20"/>
  <c r="AH448" i="20"/>
  <c r="AN448" i="20"/>
  <c r="AH450" i="20"/>
  <c r="AN450" i="20"/>
  <c r="AH452" i="20"/>
  <c r="AN452" i="20"/>
  <c r="AH454" i="20"/>
  <c r="AN454" i="20"/>
  <c r="AH456" i="20"/>
  <c r="AN456" i="20"/>
  <c r="AH458" i="20"/>
  <c r="AN458" i="20"/>
  <c r="AH460" i="20"/>
  <c r="AN460" i="20"/>
  <c r="AH462" i="20"/>
  <c r="AN462" i="20"/>
  <c r="AH464" i="20"/>
  <c r="AN464" i="20"/>
  <c r="AH466" i="20"/>
  <c r="AN466" i="20"/>
  <c r="AH468" i="20"/>
  <c r="AN468" i="20"/>
  <c r="AH470" i="20"/>
  <c r="AN470" i="20"/>
  <c r="AH472" i="20"/>
  <c r="AN472" i="20"/>
  <c r="AH474" i="20"/>
  <c r="AN474" i="20"/>
  <c r="AH476" i="20"/>
  <c r="AN476" i="20"/>
  <c r="AH478" i="20"/>
  <c r="AN478" i="20"/>
  <c r="AH480" i="20"/>
  <c r="AN480" i="20"/>
  <c r="AH482" i="20"/>
  <c r="AN482" i="20"/>
  <c r="AH484" i="20"/>
  <c r="AN484" i="20"/>
  <c r="AH486" i="20"/>
  <c r="AN486" i="20"/>
  <c r="AH488" i="20"/>
  <c r="AN488" i="20"/>
  <c r="AH490" i="20"/>
  <c r="AN490" i="20"/>
  <c r="AH492" i="20"/>
  <c r="AN492" i="20"/>
  <c r="AH494" i="20"/>
  <c r="AN494" i="20"/>
  <c r="AH496" i="20"/>
  <c r="AN496" i="20"/>
  <c r="AH498" i="20"/>
  <c r="AN498" i="20"/>
  <c r="AH500" i="20"/>
  <c r="AN500" i="20"/>
  <c r="AH502" i="20"/>
  <c r="AN502" i="20"/>
  <c r="AH504" i="20"/>
  <c r="AN504" i="20"/>
  <c r="AH506" i="20"/>
  <c r="AN506" i="20"/>
  <c r="AH508" i="20"/>
  <c r="AN508" i="20"/>
  <c r="AH510" i="20"/>
  <c r="AN510" i="20"/>
  <c r="AH512" i="20"/>
  <c r="AN512" i="20"/>
  <c r="AH514" i="20"/>
  <c r="AN514" i="20"/>
  <c r="AH516" i="20"/>
  <c r="AN516" i="20"/>
  <c r="AH518" i="20"/>
  <c r="AN518" i="20"/>
  <c r="AH520" i="20"/>
  <c r="AN520" i="20"/>
  <c r="AH522" i="20"/>
  <c r="AN522" i="20"/>
  <c r="AH524" i="20"/>
  <c r="AN524" i="20"/>
  <c r="AH526" i="20"/>
  <c r="AN526" i="20"/>
  <c r="AH528" i="20"/>
  <c r="AN528" i="20"/>
  <c r="AH530" i="20"/>
  <c r="AN530" i="20"/>
  <c r="AH532" i="20"/>
  <c r="AN532" i="20"/>
  <c r="AH534" i="20"/>
  <c r="AN534" i="20"/>
  <c r="AH536" i="20"/>
  <c r="AN536" i="20"/>
  <c r="AH538" i="20"/>
  <c r="AN538" i="20"/>
  <c r="AH540" i="20"/>
  <c r="AN540" i="20"/>
  <c r="AH542" i="20"/>
  <c r="AN542" i="20"/>
  <c r="AH544" i="20"/>
  <c r="AN544" i="20"/>
  <c r="AH546" i="20"/>
  <c r="AN546" i="20"/>
  <c r="AH548" i="20"/>
  <c r="AJ548" i="20"/>
  <c r="AH550" i="20"/>
  <c r="AN550" i="20"/>
  <c r="AH552" i="20"/>
  <c r="AJ552" i="20"/>
  <c r="AH554" i="20"/>
  <c r="AN554" i="20"/>
  <c r="AH556" i="20"/>
  <c r="AJ556" i="20"/>
  <c r="AH558" i="20"/>
  <c r="AN558" i="20"/>
  <c r="AH560" i="20"/>
  <c r="AJ560" i="20"/>
  <c r="AH562" i="20"/>
  <c r="AN562" i="20"/>
  <c r="AH564" i="20"/>
  <c r="AJ564" i="20"/>
  <c r="AH566" i="20"/>
  <c r="AN566" i="20"/>
  <c r="AH568" i="20"/>
  <c r="AJ568" i="20"/>
  <c r="AH570" i="20"/>
  <c r="AN570" i="20"/>
  <c r="AH572" i="20"/>
  <c r="AJ572" i="20"/>
  <c r="AH574" i="20"/>
  <c r="AN574" i="20"/>
  <c r="AH576" i="20"/>
  <c r="AH578" i="20"/>
  <c r="AN578" i="20"/>
  <c r="AH580" i="20"/>
  <c r="AH582" i="20"/>
  <c r="AN582" i="20"/>
  <c r="AH584" i="20"/>
  <c r="AH586" i="20"/>
  <c r="AN586" i="20"/>
  <c r="AH588" i="20"/>
  <c r="AH590" i="20"/>
  <c r="AJ590" i="20"/>
  <c r="AH592" i="20"/>
  <c r="AH594" i="20"/>
  <c r="AJ594" i="20"/>
  <c r="AH596" i="20"/>
  <c r="AH598" i="20"/>
  <c r="AJ598" i="20"/>
  <c r="AH600" i="20"/>
  <c r="AH602" i="20"/>
  <c r="AJ602" i="20"/>
  <c r="AH604" i="20"/>
  <c r="AH606" i="20"/>
  <c r="AJ606" i="20"/>
  <c r="AH608" i="20"/>
  <c r="AH610" i="20"/>
  <c r="AJ610" i="20"/>
  <c r="AH612" i="20"/>
  <c r="AH614" i="20"/>
  <c r="AJ614" i="20"/>
  <c r="AH616" i="20"/>
  <c r="AH618" i="20"/>
  <c r="AJ618" i="20"/>
  <c r="AH620" i="20"/>
  <c r="AH622" i="20"/>
  <c r="AN622" i="20"/>
  <c r="AH624" i="20"/>
  <c r="AH626" i="20"/>
  <c r="AN626" i="20"/>
  <c r="AH628" i="20"/>
  <c r="AH630" i="20"/>
  <c r="AN630" i="20"/>
  <c r="AH632" i="20"/>
  <c r="AH634" i="20"/>
  <c r="AN634" i="20"/>
  <c r="AH636" i="20"/>
  <c r="AH638" i="20"/>
  <c r="AN638" i="20"/>
  <c r="AH640" i="20"/>
  <c r="AH642" i="20"/>
  <c r="AN642" i="20"/>
  <c r="AH644" i="20"/>
  <c r="AH646" i="20"/>
  <c r="AN646" i="20"/>
  <c r="AH648" i="20"/>
  <c r="AH650" i="20"/>
  <c r="AN650" i="20"/>
  <c r="AH652" i="20"/>
  <c r="AH654" i="20"/>
  <c r="AN654" i="20"/>
  <c r="AH656" i="20"/>
  <c r="AH658" i="20"/>
  <c r="AN658" i="20"/>
  <c r="AH660" i="20"/>
  <c r="AH662" i="20"/>
  <c r="AN662" i="20"/>
  <c r="AH664" i="20"/>
  <c r="AJ664" i="20"/>
  <c r="AH666" i="20"/>
  <c r="AN666" i="20"/>
  <c r="AH668" i="20"/>
  <c r="AH670" i="20"/>
  <c r="AN670" i="20"/>
  <c r="AH672" i="20"/>
  <c r="AH674" i="20"/>
  <c r="AN674" i="20"/>
  <c r="AH676" i="20"/>
  <c r="AH678" i="20"/>
  <c r="AN678" i="20"/>
  <c r="AH680" i="20"/>
  <c r="AH682" i="20"/>
  <c r="AN682" i="20"/>
  <c r="AH684" i="20"/>
  <c r="AH686" i="20"/>
  <c r="AN686" i="20"/>
  <c r="AH688" i="20"/>
  <c r="AH690" i="20"/>
  <c r="AN690" i="20"/>
  <c r="AH692" i="20"/>
  <c r="AH694" i="20"/>
  <c r="AN694" i="20"/>
  <c r="AH696" i="20"/>
  <c r="AH698" i="20"/>
  <c r="AN698" i="20"/>
  <c r="AH700" i="20"/>
  <c r="AH702" i="20"/>
  <c r="AN702" i="20"/>
  <c r="AH704" i="20"/>
  <c r="AH706" i="20"/>
  <c r="AN706" i="20"/>
  <c r="AH708" i="20"/>
  <c r="AH710" i="20"/>
  <c r="AN710" i="20"/>
  <c r="AH712" i="20"/>
  <c r="AH714" i="20"/>
  <c r="AJ714" i="20"/>
  <c r="AH716" i="20"/>
  <c r="AH718" i="20"/>
  <c r="AN718" i="20"/>
  <c r="AH720" i="20"/>
  <c r="AH722" i="20"/>
  <c r="AN722" i="20"/>
  <c r="AH724" i="20"/>
  <c r="AH726" i="20"/>
  <c r="AN726" i="20"/>
  <c r="AH728" i="20"/>
  <c r="AJ728" i="20"/>
  <c r="AH730" i="20"/>
  <c r="AN730" i="20"/>
  <c r="AH732" i="20"/>
  <c r="AH734" i="20"/>
  <c r="AN734" i="20"/>
  <c r="AH736" i="20"/>
  <c r="AH738" i="20"/>
  <c r="AN738" i="20"/>
  <c r="AH740" i="20"/>
  <c r="AH742" i="20"/>
  <c r="AN742" i="20"/>
  <c r="AH744" i="20"/>
  <c r="AH746" i="20"/>
  <c r="AN746" i="20"/>
  <c r="AH748" i="20"/>
  <c r="AH750" i="20"/>
  <c r="AN750" i="20"/>
  <c r="AH752" i="20"/>
  <c r="AH754" i="20"/>
  <c r="AN754" i="20"/>
  <c r="AH756" i="20"/>
  <c r="AH758" i="20"/>
  <c r="AN758" i="20"/>
  <c r="AH760" i="20"/>
  <c r="AH762" i="20"/>
  <c r="AN762" i="20"/>
  <c r="AH764" i="20"/>
  <c r="AH766" i="20"/>
  <c r="AN766" i="20"/>
  <c r="AH768" i="20"/>
  <c r="AH770" i="20"/>
  <c r="AN770" i="20"/>
  <c r="AH772" i="20"/>
  <c r="AH774" i="20"/>
  <c r="AN774" i="20"/>
  <c r="AH776" i="20"/>
  <c r="AH778" i="20"/>
  <c r="AN778" i="20"/>
  <c r="AH780" i="20"/>
  <c r="AH782" i="20"/>
  <c r="AN782" i="20"/>
  <c r="AH784" i="20"/>
  <c r="AH786" i="20"/>
  <c r="AN786" i="20"/>
  <c r="AH788" i="20"/>
  <c r="AJ788" i="20"/>
  <c r="AH790" i="20"/>
  <c r="AN790" i="20"/>
  <c r="AH792" i="20"/>
  <c r="AJ792" i="20"/>
  <c r="AH794" i="20"/>
  <c r="AN794" i="20"/>
  <c r="AH796" i="20"/>
  <c r="AJ796" i="20"/>
  <c r="AH798" i="20"/>
  <c r="AN798" i="20"/>
  <c r="AH800" i="20"/>
  <c r="AH802" i="20"/>
  <c r="AN802" i="20"/>
  <c r="AH804" i="20"/>
  <c r="AH806" i="20"/>
  <c r="AN806" i="20"/>
  <c r="AH808" i="20"/>
  <c r="AH810" i="20"/>
  <c r="AN810" i="20"/>
  <c r="AH812" i="20"/>
  <c r="AH814" i="20"/>
  <c r="AN814" i="20"/>
  <c r="AH816" i="20"/>
  <c r="AH818" i="20"/>
  <c r="AN818" i="20"/>
  <c r="AH820" i="20"/>
  <c r="AH822" i="20"/>
  <c r="AN822" i="20"/>
  <c r="AH824" i="20"/>
  <c r="AH826" i="20"/>
  <c r="AN826" i="20"/>
  <c r="AH828" i="20"/>
  <c r="AH830" i="20"/>
  <c r="AN830" i="20"/>
  <c r="AH832" i="20"/>
  <c r="AH834" i="20"/>
  <c r="AN834" i="20"/>
  <c r="AH836" i="20"/>
  <c r="AH838" i="20"/>
  <c r="AN838" i="20"/>
  <c r="AH840" i="20"/>
  <c r="AH842" i="20"/>
  <c r="AN842" i="20"/>
  <c r="AH844" i="20"/>
  <c r="AH846" i="20"/>
  <c r="AN846" i="20"/>
  <c r="AH848" i="20"/>
  <c r="AH850" i="20"/>
  <c r="AN850" i="20"/>
  <c r="AH852" i="20"/>
  <c r="AH854" i="20"/>
  <c r="AN854" i="20"/>
  <c r="AH856" i="20"/>
  <c r="AH858" i="20"/>
  <c r="AN858" i="20"/>
  <c r="AH860" i="20"/>
  <c r="AH862" i="20"/>
  <c r="AN862" i="20"/>
  <c r="AH864" i="20"/>
  <c r="AH866" i="20"/>
  <c r="AN866" i="20"/>
  <c r="AH868" i="20"/>
  <c r="AH870" i="20"/>
  <c r="AN870" i="20"/>
  <c r="AH872" i="20"/>
  <c r="AH874" i="20"/>
  <c r="AN874" i="20"/>
  <c r="AH876" i="20"/>
  <c r="AH878" i="20"/>
  <c r="AN878" i="20"/>
  <c r="AH880" i="20"/>
  <c r="AJ880" i="20"/>
  <c r="AH882" i="20"/>
  <c r="AN882" i="20"/>
  <c r="AH884" i="20"/>
  <c r="AN884" i="20"/>
  <c r="AH886" i="20"/>
  <c r="AN886" i="20"/>
  <c r="AH888" i="20"/>
  <c r="AN888" i="20"/>
  <c r="AH890" i="20"/>
  <c r="AN890" i="20"/>
  <c r="AH892" i="20"/>
  <c r="AN892" i="20"/>
  <c r="AH894" i="20"/>
  <c r="AN894" i="20"/>
  <c r="AH896" i="20"/>
  <c r="AN896" i="20"/>
  <c r="AH898" i="20"/>
  <c r="AN898" i="20"/>
  <c r="AH900" i="20"/>
  <c r="AN900" i="20"/>
  <c r="AH902" i="20"/>
  <c r="AN902" i="20"/>
  <c r="AH904" i="20"/>
  <c r="AN904" i="20"/>
  <c r="AH906" i="20"/>
  <c r="AN906" i="20"/>
  <c r="AH908" i="20"/>
  <c r="AN908" i="20"/>
  <c r="AH910" i="20"/>
  <c r="AN910" i="20"/>
  <c r="AH912" i="20"/>
  <c r="AN912" i="20"/>
  <c r="AH914" i="20"/>
  <c r="AN914" i="20"/>
  <c r="AH916" i="20"/>
  <c r="AN916" i="20"/>
  <c r="AH918" i="20"/>
  <c r="AN918" i="20"/>
  <c r="AH920" i="20"/>
  <c r="AN920" i="20"/>
  <c r="AH922" i="20"/>
  <c r="AN922" i="20"/>
  <c r="AH924" i="20"/>
  <c r="AN924" i="20"/>
  <c r="AH926" i="20"/>
  <c r="AJ926" i="20"/>
  <c r="AH928" i="20"/>
  <c r="AN928" i="20"/>
  <c r="AH930" i="20"/>
  <c r="AJ930" i="20"/>
  <c r="AH932" i="20"/>
  <c r="AN932" i="20"/>
  <c r="AH934" i="20"/>
  <c r="AJ934" i="20"/>
  <c r="AH936" i="20"/>
  <c r="AN936" i="20"/>
  <c r="AH938" i="20"/>
  <c r="AJ938" i="20"/>
  <c r="AH940" i="20"/>
  <c r="AN940" i="20"/>
  <c r="AH942" i="20"/>
  <c r="AJ942" i="20"/>
  <c r="AH944" i="20"/>
  <c r="AN944" i="20"/>
  <c r="AH946" i="20"/>
  <c r="AJ946" i="20"/>
  <c r="AH948" i="20"/>
  <c r="AN948" i="20"/>
  <c r="AH950" i="20"/>
  <c r="AJ950" i="20"/>
  <c r="AH952" i="20"/>
  <c r="AN952" i="20"/>
  <c r="AH954" i="20"/>
  <c r="AJ954" i="20"/>
  <c r="AH956" i="20"/>
  <c r="AN956" i="20"/>
  <c r="AH958" i="20"/>
  <c r="AJ958" i="20"/>
  <c r="AH960" i="20"/>
  <c r="AH962" i="20"/>
  <c r="AN962" i="20"/>
  <c r="AH964" i="20"/>
  <c r="AN964" i="20"/>
  <c r="AH966" i="20"/>
  <c r="AN966" i="20"/>
  <c r="AH968" i="20"/>
  <c r="AN968" i="20"/>
  <c r="AH970" i="20"/>
  <c r="AN970" i="20"/>
  <c r="AH972" i="20"/>
  <c r="AN972" i="20"/>
  <c r="AH974" i="20"/>
  <c r="AN974" i="20"/>
  <c r="AH976" i="20"/>
  <c r="AN976" i="20"/>
  <c r="AH978" i="20"/>
  <c r="AN978" i="20"/>
  <c r="AH980" i="20"/>
  <c r="AN980" i="20"/>
  <c r="AH982" i="20"/>
  <c r="AN982" i="20"/>
  <c r="AH984" i="20"/>
  <c r="AN984" i="20"/>
  <c r="AH986" i="20"/>
  <c r="AN986" i="20"/>
  <c r="AH988" i="20"/>
  <c r="AN988" i="20"/>
  <c r="AH990" i="20"/>
  <c r="AN990" i="20"/>
  <c r="AH992" i="20"/>
  <c r="AN992" i="20"/>
  <c r="AH994" i="20"/>
  <c r="AN994" i="20"/>
  <c r="AH996" i="20"/>
  <c r="AN996" i="20"/>
  <c r="AH998" i="20"/>
  <c r="AN998" i="20"/>
  <c r="AH1000" i="20"/>
  <c r="AN1000" i="20"/>
  <c r="AH1002" i="20"/>
  <c r="AN1002" i="20"/>
  <c r="AH1004" i="20"/>
  <c r="AN1004" i="20"/>
  <c r="AH1006" i="20"/>
  <c r="AN1006" i="20"/>
  <c r="AH1008" i="20"/>
  <c r="AN1008" i="20"/>
  <c r="AH1010" i="20"/>
  <c r="AN1010" i="20"/>
  <c r="AH1012" i="20"/>
  <c r="AN1012" i="20"/>
  <c r="AH1014" i="20"/>
  <c r="AN1014" i="20"/>
  <c r="AH1016" i="20"/>
  <c r="AN1016" i="20"/>
  <c r="AH1018" i="20"/>
  <c r="AN1018" i="20"/>
  <c r="AH1020" i="20"/>
  <c r="AN1020" i="20"/>
  <c r="AH1022" i="20"/>
  <c r="AN1022" i="20"/>
  <c r="AH1024" i="20"/>
  <c r="AN1024" i="20"/>
  <c r="AH1026" i="20"/>
  <c r="AN1026" i="20"/>
  <c r="AH1028" i="20"/>
  <c r="AN1028" i="20"/>
  <c r="AH1030" i="20"/>
  <c r="AN1030" i="20"/>
  <c r="AH1032" i="20"/>
  <c r="AN1032" i="20"/>
  <c r="AH1034" i="20"/>
  <c r="AN1034" i="20"/>
  <c r="AH1036" i="20"/>
  <c r="AN1036" i="20"/>
  <c r="AH1038" i="20"/>
  <c r="AN1038" i="20"/>
  <c r="AH1040" i="20"/>
  <c r="AN1040" i="20"/>
  <c r="AH1042" i="20"/>
  <c r="AN1042" i="20"/>
  <c r="AH1044" i="20"/>
  <c r="AN1044" i="20"/>
  <c r="AH1046" i="20"/>
  <c r="AN1046" i="20"/>
  <c r="AH1048" i="20"/>
  <c r="AN1048" i="20"/>
  <c r="AH1050" i="20"/>
  <c r="AN1050" i="20"/>
  <c r="AH1052" i="20"/>
  <c r="AN1052" i="20"/>
  <c r="AH1054" i="20"/>
  <c r="AN1054" i="20"/>
  <c r="AH1056" i="20"/>
  <c r="AN1056" i="20"/>
  <c r="AH1058" i="20"/>
  <c r="AN1058" i="20"/>
  <c r="AH1060" i="20"/>
  <c r="AN1060" i="20"/>
  <c r="AH1062" i="20"/>
  <c r="AN1062" i="20"/>
  <c r="AH1064" i="20"/>
  <c r="AN1064" i="20"/>
  <c r="AH1066" i="20"/>
  <c r="AN1066" i="20"/>
  <c r="AH1068" i="20"/>
  <c r="AN1068" i="20"/>
  <c r="AH1070" i="20"/>
  <c r="AN1070" i="20"/>
  <c r="AH1072" i="20"/>
  <c r="AN1072" i="20"/>
  <c r="AH1074" i="20"/>
  <c r="AN1074" i="20"/>
  <c r="AH1076" i="20"/>
  <c r="AN1076" i="20"/>
  <c r="AH1078" i="20"/>
  <c r="AN1078" i="20"/>
  <c r="AH1080" i="20"/>
  <c r="AN1080" i="20"/>
  <c r="AH1082" i="20"/>
  <c r="AN1082" i="20"/>
  <c r="AH1084" i="20"/>
  <c r="AN1084" i="20"/>
  <c r="AH1086" i="20"/>
  <c r="AN1086" i="20"/>
  <c r="AH1088" i="20"/>
  <c r="AN1088" i="20"/>
  <c r="AH1090" i="20"/>
  <c r="AN1090" i="20"/>
  <c r="AH1092" i="20"/>
  <c r="AN1092" i="20"/>
  <c r="AH1094" i="20"/>
  <c r="AN1094" i="20"/>
  <c r="AH1096" i="20"/>
  <c r="AN1096" i="20"/>
  <c r="AH1098" i="20"/>
  <c r="AN1098" i="20"/>
  <c r="AH1100" i="20"/>
  <c r="AN1100" i="20"/>
  <c r="AH1102" i="20"/>
  <c r="AN1102" i="20"/>
  <c r="AH1104" i="20"/>
  <c r="AN1104" i="20"/>
  <c r="AH1106" i="20"/>
  <c r="AN1106" i="20"/>
  <c r="AH1108" i="20"/>
  <c r="AN1108" i="20"/>
  <c r="AH1110" i="20"/>
  <c r="AN1110" i="20"/>
  <c r="AH1112" i="20"/>
  <c r="AN1112" i="20"/>
  <c r="AH1114" i="20"/>
  <c r="AN1114" i="20"/>
  <c r="AH1116" i="20"/>
  <c r="AN1116" i="20"/>
  <c r="AH1118" i="20"/>
  <c r="AN1118" i="20"/>
  <c r="AH1120" i="20"/>
  <c r="AN1120" i="20"/>
  <c r="AH1122" i="20"/>
  <c r="AN1122" i="20"/>
  <c r="AH1124" i="20"/>
  <c r="AN1124" i="20"/>
  <c r="AH1126" i="20"/>
  <c r="AN1126" i="20"/>
  <c r="AH1128" i="20"/>
  <c r="AN1128" i="20"/>
  <c r="AH1130" i="20"/>
  <c r="AN1130" i="20"/>
  <c r="AH1132" i="20"/>
  <c r="AN1132" i="20"/>
  <c r="AH1134" i="20"/>
  <c r="AN1134" i="20"/>
  <c r="AH1136" i="20"/>
  <c r="AN1136" i="20"/>
  <c r="AH1138" i="20"/>
  <c r="AN1138" i="20"/>
  <c r="AH1140" i="20"/>
  <c r="AN1140" i="20"/>
  <c r="AH1142" i="20"/>
  <c r="AN1142" i="20"/>
  <c r="AH1144" i="20"/>
  <c r="AN1144" i="20"/>
  <c r="AH1146" i="20"/>
  <c r="AN1146" i="20"/>
  <c r="AH1148" i="20"/>
  <c r="AN1148" i="20"/>
  <c r="AH1150" i="20"/>
  <c r="AN1150" i="20"/>
  <c r="AH1152" i="20"/>
  <c r="AN1152" i="20"/>
  <c r="AH1154" i="20"/>
  <c r="AN1154" i="20"/>
  <c r="AH1156" i="20"/>
  <c r="AN1156" i="20"/>
  <c r="AH1158" i="20"/>
  <c r="AN1158" i="20"/>
  <c r="AH1160" i="20"/>
  <c r="AN1160" i="20"/>
  <c r="AH1162" i="20"/>
  <c r="AN1162" i="20"/>
  <c r="AH1164" i="20"/>
  <c r="AN1164" i="20"/>
  <c r="AH1166" i="20"/>
  <c r="AN1166" i="20"/>
  <c r="AH1168" i="20"/>
  <c r="AN1168" i="20"/>
  <c r="AH1170" i="20"/>
  <c r="AN1170" i="20"/>
  <c r="AH1172" i="20"/>
  <c r="AN1172" i="20"/>
  <c r="AH1174" i="20"/>
  <c r="AN1174" i="20"/>
  <c r="AH1176" i="20"/>
  <c r="AN1176" i="20"/>
  <c r="AH1178" i="20"/>
  <c r="AN1178" i="20"/>
  <c r="AH1180" i="20"/>
  <c r="AN1180" i="20"/>
  <c r="AH1182" i="20"/>
  <c r="AN1182" i="20"/>
  <c r="AH1184" i="20"/>
  <c r="AN1184" i="20"/>
  <c r="AH1186" i="20"/>
  <c r="AN1186" i="20"/>
  <c r="AH1188" i="20"/>
  <c r="AN1188" i="20"/>
  <c r="AH1190" i="20"/>
  <c r="AN1190" i="20"/>
  <c r="AH1192" i="20"/>
  <c r="AN1192" i="20"/>
  <c r="AH1194" i="20"/>
  <c r="AN1194" i="20"/>
  <c r="AH1196" i="20"/>
  <c r="AN1196" i="20"/>
  <c r="AH1198" i="20"/>
  <c r="AN1198" i="20"/>
  <c r="AH1200" i="20"/>
  <c r="AN1200" i="20"/>
  <c r="AH1202" i="20"/>
  <c r="AN1202" i="20"/>
  <c r="AH1204" i="20"/>
  <c r="AN1204" i="20"/>
  <c r="AH1206" i="20"/>
  <c r="AN1206" i="20"/>
  <c r="AH1208" i="20"/>
  <c r="AN1208" i="20"/>
  <c r="AH1210" i="20"/>
  <c r="AN1210" i="20"/>
  <c r="AH1212" i="20"/>
  <c r="AN1212" i="20"/>
  <c r="AH1214" i="20"/>
  <c r="AN1214" i="20"/>
  <c r="AH1216" i="20"/>
  <c r="AN1216" i="20"/>
  <c r="AH1218" i="20"/>
  <c r="AN1218" i="20"/>
  <c r="AH1220" i="20"/>
  <c r="AN1220" i="20"/>
  <c r="AH1222" i="20"/>
  <c r="AN1222" i="20"/>
  <c r="AH1224" i="20"/>
  <c r="AN1224" i="20"/>
  <c r="AH1226" i="20"/>
  <c r="AN1226" i="20"/>
  <c r="AH1228" i="20"/>
  <c r="AN1228" i="20"/>
  <c r="AH1230" i="20"/>
  <c r="AN1230" i="20"/>
  <c r="AH1232" i="20"/>
  <c r="AN1232" i="20"/>
  <c r="AH1234" i="20"/>
  <c r="AN1234" i="20"/>
  <c r="AH1236" i="20"/>
  <c r="AN1236" i="20"/>
  <c r="AH1238" i="20"/>
  <c r="AN1238" i="20"/>
  <c r="AH1240" i="20"/>
  <c r="AN1240" i="20"/>
  <c r="AH1242" i="20"/>
  <c r="AN1242" i="20"/>
  <c r="AH1244" i="20"/>
  <c r="AN1244" i="20"/>
  <c r="AH1246" i="20"/>
  <c r="AN1246" i="20"/>
  <c r="AH1248" i="20"/>
  <c r="AN1248" i="20"/>
  <c r="AH1250" i="20"/>
  <c r="AN1250" i="20"/>
  <c r="AH1252" i="20"/>
  <c r="AN1252" i="20"/>
  <c r="AH1254" i="20"/>
  <c r="AN1254" i="20"/>
  <c r="AH1256" i="20"/>
  <c r="AN1256" i="20"/>
  <c r="AH1258" i="20"/>
  <c r="AN1258" i="20"/>
  <c r="AH1260" i="20"/>
  <c r="AN1260" i="20"/>
  <c r="AH1262" i="20"/>
  <c r="AN1262" i="20"/>
  <c r="AH1264" i="20"/>
  <c r="AN1264" i="20"/>
  <c r="AH1266" i="20"/>
  <c r="AN1266" i="20"/>
  <c r="AH1268" i="20"/>
  <c r="AN1268" i="20"/>
  <c r="AH1270" i="20"/>
  <c r="AN1270" i="20"/>
  <c r="AH1272" i="20"/>
  <c r="AN1272" i="20"/>
  <c r="AH1274" i="20"/>
  <c r="AN1274" i="20"/>
  <c r="AH1276" i="20"/>
  <c r="AN1276" i="20"/>
  <c r="AH1278" i="20"/>
  <c r="AN1278" i="20"/>
  <c r="AH1280" i="20"/>
  <c r="AN1280" i="20"/>
  <c r="AH1282" i="20"/>
  <c r="AN1282" i="20"/>
  <c r="AH1284" i="20"/>
  <c r="AN1284" i="20"/>
  <c r="AH1286" i="20"/>
  <c r="AN1286" i="20"/>
  <c r="AH1288" i="20"/>
  <c r="AN1288" i="20"/>
  <c r="AH1290" i="20"/>
  <c r="AN1290" i="20"/>
  <c r="AH1292" i="20"/>
  <c r="AN1292" i="20"/>
  <c r="AH1294" i="20"/>
  <c r="AN1294" i="20"/>
  <c r="AH1296" i="20"/>
  <c r="AN1296" i="20"/>
  <c r="AH1298" i="20"/>
  <c r="AN1298" i="20"/>
  <c r="AH1300" i="20"/>
  <c r="AN1300" i="20"/>
  <c r="AH1302" i="20"/>
  <c r="AN1302" i="20"/>
  <c r="AH1304" i="20"/>
  <c r="AN1304" i="20"/>
  <c r="AH1306" i="20"/>
  <c r="AN1306" i="20"/>
  <c r="AH1308" i="20"/>
  <c r="AN1308" i="20"/>
  <c r="AH1310" i="20"/>
  <c r="AN1310" i="20"/>
  <c r="AH1312" i="20"/>
  <c r="AN1312" i="20"/>
  <c r="AH1314" i="20"/>
  <c r="AN1314" i="20"/>
  <c r="AH1316" i="20"/>
  <c r="AN1316" i="20"/>
  <c r="AH1318" i="20"/>
  <c r="AN1318" i="20"/>
  <c r="AH1320" i="20"/>
  <c r="AN1320" i="20"/>
  <c r="AH1322" i="20"/>
  <c r="AN1322" i="20"/>
  <c r="AH1324" i="20"/>
  <c r="AN1324" i="20"/>
  <c r="AH1326" i="20"/>
  <c r="AN1326" i="20"/>
  <c r="AH1328" i="20"/>
  <c r="AN1328" i="20"/>
  <c r="AH1330" i="20"/>
  <c r="AN1330" i="20"/>
  <c r="AH1332" i="20"/>
  <c r="AN1332" i="20"/>
  <c r="AH1334" i="20"/>
  <c r="AN1334" i="20"/>
  <c r="AH1336" i="20"/>
  <c r="AN1336" i="20"/>
  <c r="AH1338" i="20"/>
  <c r="AN1338" i="20"/>
  <c r="AH1340" i="20"/>
  <c r="AN1340" i="20"/>
  <c r="AH1342" i="20"/>
  <c r="AN1342" i="20"/>
  <c r="AH1344" i="20"/>
  <c r="AN1344" i="20"/>
  <c r="AH1346" i="20"/>
  <c r="AN1346" i="20"/>
  <c r="AH1348" i="20"/>
  <c r="AN1348" i="20"/>
  <c r="AH1350" i="20"/>
  <c r="AN1350" i="20"/>
  <c r="AH1352" i="20"/>
  <c r="AN1352" i="20"/>
  <c r="AH1354" i="20"/>
  <c r="AN1354" i="20"/>
  <c r="AH1356" i="20"/>
  <c r="AN1356" i="20"/>
  <c r="AH1358" i="20"/>
  <c r="AN1358" i="20"/>
  <c r="AH1360" i="20"/>
  <c r="AN1360" i="20"/>
  <c r="AH1362" i="20"/>
  <c r="AN1362" i="20"/>
  <c r="AH1364" i="20"/>
  <c r="AN1364" i="20"/>
  <c r="AH1366" i="20"/>
  <c r="AN1366" i="20"/>
  <c r="AH1368" i="20"/>
  <c r="AN1368" i="20"/>
  <c r="AH1370" i="20"/>
  <c r="AN1370" i="20"/>
  <c r="AH1372" i="20"/>
  <c r="AN1372" i="20"/>
  <c r="AH1374" i="20"/>
  <c r="AN1374" i="20"/>
  <c r="AH1376" i="20"/>
  <c r="AN1376" i="20"/>
  <c r="AH1378" i="20"/>
  <c r="AN1378" i="20"/>
  <c r="AH1380" i="20"/>
  <c r="AN1380" i="20"/>
  <c r="AH1382" i="20"/>
  <c r="AN1382" i="20"/>
  <c r="AH1384" i="20"/>
  <c r="AN1384" i="20"/>
  <c r="AH1386" i="20"/>
  <c r="AN1386" i="20"/>
  <c r="AH1388" i="20"/>
  <c r="AN1388" i="20"/>
  <c r="AH1390" i="20"/>
  <c r="AN1390" i="20"/>
  <c r="AH1392" i="20"/>
  <c r="AN1392" i="20"/>
  <c r="AH1394" i="20"/>
  <c r="AN1394" i="20"/>
  <c r="AH1396" i="20"/>
  <c r="AN1396" i="20"/>
  <c r="AH1398" i="20"/>
  <c r="AN1398" i="20"/>
  <c r="AH1400" i="20"/>
  <c r="AN1400" i="20"/>
  <c r="AH1402" i="20"/>
  <c r="AN1402" i="20"/>
  <c r="AH1404" i="20"/>
  <c r="AN1404" i="20"/>
  <c r="AH1406" i="20"/>
  <c r="AN1406" i="20"/>
  <c r="AH1408" i="20"/>
  <c r="AN1408" i="20"/>
  <c r="AH1410" i="20"/>
  <c r="AN1410" i="20"/>
  <c r="AH1412" i="20"/>
  <c r="AN1412" i="20"/>
  <c r="AH1414" i="20"/>
  <c r="AN1414" i="20"/>
  <c r="AH1416" i="20"/>
  <c r="AN1416" i="20"/>
  <c r="AH1418" i="20"/>
  <c r="AN1418" i="20"/>
  <c r="AH1420" i="20"/>
  <c r="AN1420" i="20"/>
  <c r="AH1422" i="20"/>
  <c r="AN1422" i="20"/>
  <c r="AH1424" i="20"/>
  <c r="AN1424" i="20"/>
  <c r="AH1426" i="20"/>
  <c r="AN1426" i="20"/>
  <c r="AH1428" i="20"/>
  <c r="AN1428" i="20"/>
  <c r="AH1430" i="20"/>
  <c r="AN1430" i="20"/>
  <c r="AH1432" i="20"/>
  <c r="AH1434" i="20"/>
  <c r="AN1434" i="20"/>
  <c r="AH1436" i="20"/>
  <c r="AN1436" i="20"/>
  <c r="AH1438" i="20"/>
  <c r="AN1438" i="20"/>
  <c r="AH1440" i="20"/>
  <c r="AN1440" i="20"/>
  <c r="AH1442" i="20"/>
  <c r="AN1442" i="20"/>
  <c r="AH1444" i="20"/>
  <c r="AN1444" i="20"/>
  <c r="AH1446" i="20"/>
  <c r="AN1446" i="20"/>
  <c r="AH1448" i="20"/>
  <c r="AN1448" i="20"/>
  <c r="AH1450" i="20"/>
  <c r="AN1450" i="20"/>
  <c r="AH1452" i="20"/>
  <c r="AN1452" i="20"/>
  <c r="AH1454" i="20"/>
  <c r="AN1454" i="20"/>
  <c r="AH1456" i="20"/>
  <c r="AN1456" i="20"/>
  <c r="AH1458" i="20"/>
  <c r="AN1458" i="20"/>
  <c r="AH1460" i="20"/>
  <c r="AN1460" i="20"/>
  <c r="AH1462" i="20"/>
  <c r="AN1462" i="20"/>
  <c r="AH1464" i="20"/>
  <c r="AN1464" i="20"/>
  <c r="AH1466" i="20"/>
  <c r="AN1466" i="20"/>
  <c r="AH1468" i="20"/>
  <c r="AN1468" i="20"/>
  <c r="AH1470" i="20"/>
  <c r="AN1470" i="20"/>
  <c r="AH1472" i="20"/>
  <c r="AN1472" i="20"/>
  <c r="AH1474" i="20"/>
  <c r="AN1474" i="20"/>
  <c r="AH1476" i="20"/>
  <c r="AN1476" i="20"/>
  <c r="AH1478" i="20"/>
  <c r="AN1478" i="20"/>
  <c r="AH1480" i="20"/>
  <c r="AN1480" i="20"/>
  <c r="AH1482" i="20"/>
  <c r="AN1482" i="20"/>
  <c r="AH1484" i="20"/>
  <c r="AN1484" i="20"/>
  <c r="AH1486" i="20"/>
  <c r="AN1486" i="20"/>
  <c r="AH1488" i="20"/>
  <c r="AM1488" i="20"/>
  <c r="AH1490" i="20"/>
  <c r="AN1490" i="20"/>
  <c r="AH1492" i="20"/>
  <c r="AJ1492" i="20"/>
  <c r="AH1494" i="20"/>
  <c r="AN1494" i="20"/>
  <c r="AH1496" i="20"/>
  <c r="AJ1496" i="20"/>
  <c r="AH1498" i="20"/>
  <c r="AN1498" i="20"/>
  <c r="AH1500" i="20"/>
  <c r="AJ1500" i="20"/>
  <c r="AH1502" i="20"/>
  <c r="AN1502" i="20"/>
  <c r="AH1504" i="20"/>
  <c r="AJ1504" i="20"/>
  <c r="AH1506" i="20"/>
  <c r="AN1506" i="20"/>
  <c r="AH1508" i="20"/>
  <c r="AJ1508" i="20"/>
  <c r="AH1510" i="20"/>
  <c r="AN1510" i="20"/>
  <c r="AH1512" i="20"/>
  <c r="AJ1512" i="20"/>
  <c r="AH1514" i="20"/>
  <c r="AN1514" i="20"/>
  <c r="AH1516" i="20"/>
  <c r="AJ1516" i="20"/>
  <c r="AH1518" i="20"/>
  <c r="AN1518" i="20"/>
  <c r="AH1520" i="20"/>
  <c r="AJ1520" i="20"/>
  <c r="AH1522" i="20"/>
  <c r="AN1522" i="20"/>
  <c r="AH1524" i="20"/>
  <c r="AN1524" i="20"/>
  <c r="AH1526" i="20"/>
  <c r="AN1526" i="20"/>
  <c r="AH1528" i="20"/>
  <c r="AN1528" i="20"/>
  <c r="AH1530" i="20"/>
  <c r="AN1530" i="20"/>
  <c r="AH1532" i="20"/>
  <c r="AN1532" i="20"/>
  <c r="AH1534" i="20"/>
  <c r="AN1534" i="20"/>
  <c r="AH1536" i="20"/>
  <c r="AN1536" i="20"/>
  <c r="AH1538" i="20"/>
  <c r="AN1538" i="20"/>
  <c r="AH1540" i="20"/>
  <c r="AN1540" i="20"/>
  <c r="AH1542" i="20"/>
  <c r="AN1542" i="20"/>
  <c r="AH1544" i="20"/>
  <c r="AN1544" i="20"/>
  <c r="AH1546" i="20"/>
  <c r="AN1546" i="20"/>
  <c r="AH1548" i="20"/>
  <c r="AN1548" i="20"/>
  <c r="AH1550" i="20"/>
  <c r="AN1550" i="20"/>
  <c r="AH1552" i="20"/>
  <c r="AN1552" i="20"/>
  <c r="AH1554" i="20"/>
  <c r="AN1554" i="20"/>
  <c r="AH1556" i="20"/>
  <c r="AN1556" i="20"/>
  <c r="AH1558" i="20"/>
  <c r="AN1558" i="20"/>
  <c r="AH1560" i="20"/>
  <c r="AN1560" i="20"/>
  <c r="AH1562" i="20"/>
  <c r="AN1562" i="20"/>
  <c r="AH1564" i="20"/>
  <c r="AN1564" i="20"/>
  <c r="AH1566" i="20"/>
  <c r="AN1566" i="20"/>
  <c r="AH1568" i="20"/>
  <c r="AN1568" i="20"/>
  <c r="AH1570" i="20"/>
  <c r="AN1570" i="20"/>
  <c r="AH1572" i="20"/>
  <c r="AN1572" i="20"/>
  <c r="AH1574" i="20"/>
  <c r="AN1574" i="20"/>
  <c r="AH1576" i="20"/>
  <c r="AN1576" i="20"/>
  <c r="AH1578" i="20"/>
  <c r="AN1578" i="20"/>
  <c r="AH1580" i="20"/>
  <c r="AN1580" i="20"/>
  <c r="AH1582" i="20"/>
  <c r="AN1582" i="20"/>
  <c r="AH1584" i="20"/>
  <c r="AN1584" i="20"/>
  <c r="AH1586" i="20"/>
  <c r="AN1586" i="20"/>
  <c r="AH1588" i="20"/>
  <c r="AN1588" i="20"/>
  <c r="AH1590" i="20"/>
  <c r="AN1590" i="20"/>
  <c r="AH1592" i="20"/>
  <c r="AN1592" i="20"/>
  <c r="AH1594" i="20"/>
  <c r="AN1594" i="20"/>
  <c r="AH1596" i="20"/>
  <c r="AN1596" i="20"/>
  <c r="AH1598" i="20"/>
  <c r="AN1598" i="20"/>
  <c r="AH1600" i="20"/>
  <c r="AN1600" i="20"/>
  <c r="AH1602" i="20"/>
  <c r="AN1602" i="20"/>
  <c r="AH1604" i="20"/>
  <c r="AN1604" i="20"/>
  <c r="AH1606" i="20"/>
  <c r="AN1606" i="20"/>
  <c r="AH1608" i="20"/>
  <c r="AN1608" i="20"/>
  <c r="AH1610" i="20"/>
  <c r="AN1610" i="20"/>
  <c r="AH1612" i="20"/>
  <c r="AN1612" i="20"/>
  <c r="AH1614" i="20"/>
  <c r="AN1614" i="20"/>
  <c r="AH1616" i="20"/>
  <c r="AN1616" i="20"/>
  <c r="AH1618" i="20"/>
  <c r="AN1618" i="20"/>
  <c r="AH1620" i="20"/>
  <c r="AN1620" i="20"/>
  <c r="AH1622" i="20"/>
  <c r="AN1622" i="20"/>
  <c r="AH1624" i="20"/>
  <c r="AN1624" i="20"/>
  <c r="AH1626" i="20"/>
  <c r="AN1626" i="20"/>
  <c r="AH1628" i="20"/>
  <c r="AN1628" i="20"/>
  <c r="AH1630" i="20"/>
  <c r="AN1630" i="20"/>
  <c r="AH1632" i="20"/>
  <c r="AN1632" i="20"/>
  <c r="AH1634" i="20"/>
  <c r="AN1634" i="20"/>
  <c r="AH1636" i="20"/>
  <c r="AN1636" i="20"/>
  <c r="AH1638" i="20"/>
  <c r="AN1638" i="20"/>
  <c r="AH1640" i="20"/>
  <c r="AN1640" i="20"/>
  <c r="AH1642" i="20"/>
  <c r="AN1642" i="20"/>
  <c r="AH1644" i="20"/>
  <c r="AN1644" i="20"/>
  <c r="AH1646" i="20"/>
  <c r="AN1646" i="20"/>
  <c r="AH1648" i="20"/>
  <c r="AN1648" i="20"/>
  <c r="AH1650" i="20"/>
  <c r="AN1650" i="20"/>
  <c r="AH1652" i="20"/>
  <c r="AN1652" i="20"/>
  <c r="AH1654" i="20"/>
  <c r="AN1654" i="20"/>
  <c r="AH1656" i="20"/>
  <c r="AN1656" i="20"/>
  <c r="AH1658" i="20"/>
  <c r="AN1658" i="20"/>
  <c r="AH1660" i="20"/>
  <c r="AN1660" i="20"/>
  <c r="AH1662" i="20"/>
  <c r="AN1662" i="20"/>
  <c r="AH1664" i="20"/>
  <c r="AN1664" i="20"/>
  <c r="AH1666" i="20"/>
  <c r="AN1666" i="20"/>
  <c r="AH1668" i="20"/>
  <c r="AN1668" i="20"/>
  <c r="AH1670" i="20"/>
  <c r="AN1670" i="20"/>
  <c r="AH1672" i="20"/>
  <c r="AN1672" i="20"/>
  <c r="AH1674" i="20"/>
  <c r="AN1674" i="20"/>
  <c r="AH1676" i="20"/>
  <c r="AN1676" i="20"/>
  <c r="AH1678" i="20"/>
  <c r="AN1678" i="20"/>
  <c r="AH1680" i="20"/>
  <c r="AN1680" i="20"/>
  <c r="AH1682" i="20"/>
  <c r="AN1682" i="20"/>
  <c r="AH1684" i="20"/>
  <c r="AN1684" i="20"/>
  <c r="AH1686" i="20"/>
  <c r="AN1686" i="20"/>
  <c r="AH1688" i="20"/>
  <c r="AN1688" i="20"/>
  <c r="AH1690" i="20"/>
  <c r="AN1690" i="20"/>
  <c r="AH1692" i="20"/>
  <c r="AN1692" i="20"/>
  <c r="AH1694" i="20"/>
  <c r="AN1694" i="20"/>
  <c r="AH1696" i="20"/>
  <c r="AN1696" i="20"/>
  <c r="AH1698" i="20"/>
  <c r="AN1698" i="20"/>
  <c r="AH1700" i="20"/>
  <c r="AN1700" i="20"/>
  <c r="AH1702" i="20"/>
  <c r="AN1702" i="20"/>
  <c r="AH1704" i="20"/>
  <c r="AN1704" i="20"/>
  <c r="AH1706" i="20"/>
  <c r="AN1706" i="20"/>
  <c r="AH1708" i="20"/>
  <c r="AH1710" i="20"/>
  <c r="AN1710" i="20"/>
  <c r="AM1712" i="20"/>
  <c r="AH1712" i="20"/>
  <c r="AH1714" i="20"/>
  <c r="AN1714" i="20"/>
  <c r="AM1716" i="20"/>
  <c r="AH1716" i="20"/>
  <c r="AH1718" i="20"/>
  <c r="AN1718" i="20"/>
  <c r="AM1720" i="20"/>
  <c r="AH1720" i="20"/>
  <c r="AH1722" i="20"/>
  <c r="AN1722" i="20"/>
  <c r="AM1724" i="20"/>
  <c r="AH1724" i="20"/>
  <c r="AH1726" i="20"/>
  <c r="AN1726" i="20"/>
  <c r="AM1728" i="20"/>
  <c r="AH1728" i="20"/>
  <c r="AH1730" i="20"/>
  <c r="AN1730" i="20"/>
  <c r="AM1732" i="20"/>
  <c r="AH1732" i="20"/>
  <c r="AH1734" i="20"/>
  <c r="AN1734" i="20"/>
  <c r="AM1736" i="20"/>
  <c r="AH1736" i="20"/>
  <c r="AH1738" i="20"/>
  <c r="AN1738" i="20"/>
  <c r="AM1740" i="20"/>
  <c r="AH1740" i="20"/>
  <c r="AH1742" i="20"/>
  <c r="AN1742" i="20"/>
  <c r="AM1744" i="20"/>
  <c r="AH1744" i="20"/>
  <c r="AH1746" i="20"/>
  <c r="AN1746" i="20"/>
  <c r="AM1748" i="20"/>
  <c r="AH1748" i="20"/>
  <c r="AH1750" i="20"/>
  <c r="AN1750" i="20"/>
  <c r="AM1752" i="20"/>
  <c r="AH1752" i="20"/>
  <c r="AH1754" i="20"/>
  <c r="AN1754" i="20"/>
  <c r="AM1756" i="20"/>
  <c r="AH1756" i="20"/>
  <c r="AH1758" i="20"/>
  <c r="AN1758" i="20"/>
  <c r="AM1760" i="20"/>
  <c r="AH1760" i="20"/>
  <c r="AH1762" i="20"/>
  <c r="AN1762" i="20"/>
  <c r="AM1764" i="20"/>
  <c r="AH1764" i="20"/>
  <c r="AH1766" i="20"/>
  <c r="AN1766" i="20"/>
  <c r="AM1768" i="20"/>
  <c r="AH1768" i="20"/>
  <c r="AH1770" i="20"/>
  <c r="AN1770" i="20"/>
  <c r="AM1772" i="20"/>
  <c r="AH1772" i="20"/>
  <c r="AH1774" i="20"/>
  <c r="AN1774" i="20"/>
  <c r="AH1776" i="20"/>
  <c r="AN1776" i="20"/>
  <c r="AH1778" i="20"/>
  <c r="AN1778" i="20"/>
  <c r="AH1780" i="20"/>
  <c r="AN1780" i="20"/>
  <c r="AH1782" i="20"/>
  <c r="AN1782" i="20"/>
  <c r="AI1784" i="20"/>
  <c r="AH1784" i="20"/>
  <c r="AH1786" i="20"/>
  <c r="AJ1786" i="20"/>
  <c r="AH1788" i="20"/>
  <c r="AN1788" i="20"/>
  <c r="AH1790" i="20"/>
  <c r="AJ1790" i="20"/>
  <c r="AH1792" i="20"/>
  <c r="AN1792" i="20"/>
  <c r="AH1794" i="20"/>
  <c r="AJ1794" i="20"/>
  <c r="AH1796" i="20"/>
  <c r="AN1796" i="20"/>
  <c r="AH1798" i="20"/>
  <c r="AJ1798" i="20"/>
  <c r="AH1800" i="20"/>
  <c r="AN1800" i="20"/>
  <c r="AH1802" i="20"/>
  <c r="AJ1802" i="20"/>
  <c r="AH1804" i="20"/>
  <c r="AN1804" i="20"/>
  <c r="AH1806" i="20"/>
  <c r="AJ1806" i="20"/>
  <c r="AH1808" i="20"/>
  <c r="AN1808" i="20"/>
  <c r="AH1810" i="20"/>
  <c r="AJ1810" i="20"/>
  <c r="AH1812" i="20"/>
  <c r="AN1812" i="20"/>
  <c r="AH1814" i="20"/>
  <c r="AJ1814" i="20"/>
  <c r="AH1816" i="20"/>
  <c r="AN1816" i="20"/>
  <c r="AH1818" i="20"/>
  <c r="AJ1818" i="20"/>
  <c r="AH1820" i="20"/>
  <c r="AN1820" i="20"/>
  <c r="AH1822" i="20"/>
  <c r="AJ1822" i="20"/>
  <c r="AH1824" i="20"/>
  <c r="AN1824" i="20"/>
  <c r="AH1826" i="20"/>
  <c r="AN1826" i="20"/>
  <c r="AH1828" i="20"/>
  <c r="AN1828" i="20"/>
  <c r="AH1830" i="20"/>
  <c r="AN1830" i="20"/>
  <c r="AH1832" i="20"/>
  <c r="AN1832" i="20"/>
  <c r="AH1834" i="20"/>
  <c r="AN1834" i="20"/>
  <c r="AH1836" i="20"/>
  <c r="AN1836" i="20"/>
  <c r="AH1838" i="20"/>
  <c r="AN1838" i="20"/>
  <c r="AH1840" i="20"/>
  <c r="AN1840" i="20"/>
  <c r="AH1842" i="20"/>
  <c r="AN1842" i="20"/>
  <c r="AH1844" i="20"/>
  <c r="AN1844" i="20"/>
  <c r="AH1846" i="20"/>
  <c r="AN1846" i="20"/>
  <c r="AH1848" i="20"/>
  <c r="AN1848" i="20"/>
  <c r="AH1850" i="20"/>
  <c r="AN1850" i="20"/>
  <c r="AH1852" i="20"/>
  <c r="AN1852" i="20"/>
  <c r="AH1854" i="20"/>
  <c r="AN1854" i="20"/>
  <c r="AH1856" i="20"/>
  <c r="AN1856" i="20"/>
  <c r="AH1858" i="20"/>
  <c r="AN1858" i="20"/>
  <c r="AH1860" i="20"/>
  <c r="AN1860" i="20"/>
  <c r="AH1862" i="20"/>
  <c r="AN1862" i="20"/>
  <c r="AH1864" i="20"/>
  <c r="AN1864" i="20"/>
  <c r="AH1866" i="20"/>
  <c r="AN1866" i="20"/>
  <c r="AH1868" i="20"/>
  <c r="AN1868" i="20"/>
  <c r="AH1870" i="20"/>
  <c r="AN1870" i="20"/>
  <c r="AH1872" i="20"/>
  <c r="AN1872" i="20"/>
  <c r="AH1874" i="20"/>
  <c r="AN1874" i="20"/>
  <c r="AH1876" i="20"/>
  <c r="AN1876" i="20"/>
  <c r="AH1878" i="20"/>
  <c r="AN1878" i="20"/>
  <c r="AH1880" i="20"/>
  <c r="AN1880" i="20"/>
  <c r="AH1882" i="20"/>
  <c r="AN1882" i="20"/>
  <c r="AH1884" i="20"/>
  <c r="AN1884" i="20"/>
  <c r="AH1886" i="20"/>
  <c r="AN1886" i="20"/>
  <c r="AH1888" i="20"/>
  <c r="AN1888" i="20"/>
  <c r="AH1890" i="20"/>
  <c r="AN1890" i="20"/>
  <c r="AH1892" i="20"/>
  <c r="AN1892" i="20"/>
  <c r="AH1894" i="20"/>
  <c r="AN1894" i="20"/>
  <c r="AH1896" i="20"/>
  <c r="AN1896" i="20"/>
  <c r="AH1898" i="20"/>
  <c r="AN1898" i="20"/>
  <c r="AH1900" i="20"/>
  <c r="AN1900" i="20"/>
  <c r="AH1902" i="20"/>
  <c r="AN1902" i="20"/>
  <c r="AH1904" i="20"/>
  <c r="AN1904" i="20"/>
  <c r="AH1906" i="20"/>
  <c r="AN1906" i="20"/>
  <c r="AH1908" i="20"/>
  <c r="AN1908" i="20"/>
  <c r="AH1910" i="20"/>
  <c r="AH1912" i="20"/>
  <c r="AN1912" i="20"/>
  <c r="AH1914" i="20"/>
  <c r="AN1914" i="20"/>
  <c r="AH1916" i="20"/>
  <c r="AN1916" i="20"/>
  <c r="AH1918" i="20"/>
  <c r="AN1918" i="20"/>
  <c r="AH1920" i="20"/>
  <c r="AN1920" i="20"/>
  <c r="AH1922" i="20"/>
  <c r="AN1922" i="20"/>
  <c r="AH1924" i="20"/>
  <c r="AN1924" i="20"/>
  <c r="AH1926" i="20"/>
  <c r="AN1926" i="20"/>
  <c r="AH1928" i="20"/>
  <c r="AN1928" i="20"/>
  <c r="AH1930" i="20"/>
  <c r="AN1930" i="20"/>
  <c r="AH1932" i="20"/>
  <c r="AN1932" i="20"/>
  <c r="AH1934" i="20"/>
  <c r="AN1934" i="20"/>
  <c r="AH1936" i="20"/>
  <c r="AN1936" i="20"/>
  <c r="AH1938" i="20"/>
  <c r="AL1938" i="20"/>
  <c r="AH1940" i="20"/>
  <c r="AJ1940" i="20"/>
  <c r="AH1942" i="20"/>
  <c r="AN1942" i="20"/>
  <c r="AH1944" i="20"/>
  <c r="AJ1944" i="20"/>
  <c r="AH1946" i="20"/>
  <c r="AN1946" i="20"/>
  <c r="AH1948" i="20"/>
  <c r="AJ1948" i="20"/>
  <c r="AH1950" i="20"/>
  <c r="AN1950" i="20"/>
  <c r="AH1952" i="20"/>
  <c r="AJ1952" i="20"/>
  <c r="AH1954" i="20"/>
  <c r="AN1954" i="20"/>
  <c r="AH1956" i="20"/>
  <c r="AJ1956" i="20"/>
  <c r="AH1958" i="20"/>
  <c r="AN1958" i="20"/>
  <c r="AH1960" i="20"/>
  <c r="AJ1960" i="20"/>
  <c r="AH1962" i="20"/>
  <c r="AN1962" i="20"/>
  <c r="AH1964" i="20"/>
  <c r="AJ1964" i="20"/>
  <c r="AH1966" i="20"/>
  <c r="AN1966" i="20"/>
  <c r="AH1968" i="20"/>
  <c r="AJ1968" i="20"/>
  <c r="AH1970" i="20"/>
  <c r="AJ1970" i="20"/>
  <c r="AH1972" i="20"/>
  <c r="AN1972" i="20"/>
  <c r="AH1974" i="20"/>
  <c r="AN1974" i="20"/>
  <c r="AH1976" i="20"/>
  <c r="AN1976" i="20"/>
  <c r="AH1978" i="20"/>
  <c r="AN1978" i="20"/>
  <c r="AH1980" i="20"/>
  <c r="AN1980" i="20"/>
  <c r="AH1982" i="20"/>
  <c r="AN1982" i="20"/>
  <c r="AH1984" i="20"/>
  <c r="AN1984" i="20"/>
  <c r="AH1986" i="20"/>
  <c r="AN1986" i="20"/>
  <c r="AH1988" i="20"/>
  <c r="AN1988" i="20"/>
  <c r="AH1990" i="20"/>
  <c r="AN1990" i="20"/>
  <c r="AH1992" i="20"/>
  <c r="AN1992" i="20"/>
  <c r="AH1994" i="20"/>
  <c r="AN1994" i="20"/>
  <c r="AH1996" i="20"/>
  <c r="AN1996" i="20"/>
  <c r="AH1998" i="20"/>
  <c r="AN1998" i="20"/>
  <c r="AH2000" i="20"/>
  <c r="AN2000" i="20"/>
  <c r="AH2002" i="20"/>
  <c r="AN2002" i="20"/>
  <c r="AH2004" i="20"/>
  <c r="AN2004" i="20"/>
  <c r="AA5" i="20"/>
  <c r="AC5" i="20"/>
  <c r="AH5" i="20"/>
  <c r="Z5" i="20"/>
  <c r="AB5" i="20"/>
  <c r="AD5" i="20"/>
  <c r="Y7" i="20"/>
  <c r="AA7" i="20"/>
  <c r="AC7" i="20"/>
  <c r="X7" i="20"/>
  <c r="Z7" i="20"/>
  <c r="AB7" i="20"/>
  <c r="AD7" i="20"/>
  <c r="X8" i="20"/>
  <c r="Z8" i="20"/>
  <c r="AB8" i="20"/>
  <c r="AD8" i="20"/>
  <c r="Y8" i="20"/>
  <c r="AA8" i="20"/>
  <c r="AC8" i="20"/>
  <c r="X10" i="20"/>
  <c r="Z10" i="20"/>
  <c r="AJ10" i="20" s="1"/>
  <c r="AB10" i="20"/>
  <c r="AL10" i="20" s="1"/>
  <c r="AD10" i="20"/>
  <c r="AN10" i="20" s="1"/>
  <c r="Y10" i="20"/>
  <c r="AI10" i="20" s="1"/>
  <c r="AA10" i="20"/>
  <c r="AK10" i="20" s="1"/>
  <c r="AC10" i="20"/>
  <c r="AM10" i="20" s="1"/>
  <c r="AN11" i="20"/>
  <c r="AK11" i="20"/>
  <c r="Y13" i="20"/>
  <c r="AI13" i="20" s="1"/>
  <c r="AA13" i="20"/>
  <c r="AK13" i="20" s="1"/>
  <c r="AC13" i="20"/>
  <c r="AM13" i="20" s="1"/>
  <c r="X13" i="20"/>
  <c r="Z13" i="20"/>
  <c r="AJ13" i="20" s="1"/>
  <c r="AB13" i="20"/>
  <c r="AL13" i="20" s="1"/>
  <c r="AD13" i="20"/>
  <c r="AN13" i="20" s="1"/>
  <c r="X14" i="20"/>
  <c r="Z14" i="20"/>
  <c r="AJ14" i="20" s="1"/>
  <c r="AB14" i="20"/>
  <c r="AD14" i="20"/>
  <c r="Y14" i="20"/>
  <c r="AI14" i="20" s="1"/>
  <c r="AA14" i="20"/>
  <c r="AK14" i="20" s="1"/>
  <c r="AC14" i="20"/>
  <c r="AH35" i="20"/>
  <c r="AH37" i="20"/>
  <c r="AN37" i="20"/>
  <c r="AH39" i="20"/>
  <c r="AN39" i="20"/>
  <c r="AH41" i="20"/>
  <c r="AN41" i="20"/>
  <c r="AH43" i="20"/>
  <c r="AN43" i="20"/>
  <c r="AH45" i="20"/>
  <c r="AN45" i="20"/>
  <c r="AH47" i="20"/>
  <c r="AN47" i="20"/>
  <c r="AH49" i="20"/>
  <c r="AN49" i="20"/>
  <c r="AH51" i="20"/>
  <c r="AN51" i="20"/>
  <c r="AH53" i="20"/>
  <c r="AN53" i="20"/>
  <c r="AH55" i="20"/>
  <c r="AN55" i="20"/>
  <c r="AH57" i="20"/>
  <c r="AN57" i="20"/>
  <c r="AH59" i="20"/>
  <c r="AN59" i="20"/>
  <c r="AH61" i="20"/>
  <c r="AN61" i="20"/>
  <c r="AH63" i="20"/>
  <c r="AN63" i="20"/>
  <c r="AH65" i="20"/>
  <c r="AN65" i="20"/>
  <c r="AH67" i="20"/>
  <c r="AN67" i="20"/>
  <c r="AH69" i="20"/>
  <c r="AN69" i="20"/>
  <c r="AH71" i="20"/>
  <c r="AN71" i="20"/>
  <c r="AH73" i="20"/>
  <c r="AN73" i="20"/>
  <c r="AH75" i="20"/>
  <c r="AN75" i="20"/>
  <c r="AH77" i="20"/>
  <c r="AN77" i="20"/>
  <c r="AH79" i="20"/>
  <c r="AN79" i="20"/>
  <c r="AH81" i="20"/>
  <c r="AN81" i="20"/>
  <c r="AH83" i="20"/>
  <c r="AN83" i="20"/>
  <c r="AH85" i="20"/>
  <c r="AN85" i="20"/>
  <c r="AH87" i="20"/>
  <c r="AN87" i="20"/>
  <c r="AH89" i="20"/>
  <c r="AN89" i="20"/>
  <c r="AH91" i="20"/>
  <c r="AN91" i="20"/>
  <c r="AH93" i="20"/>
  <c r="AN93" i="20"/>
  <c r="AH95" i="20"/>
  <c r="AN95" i="20"/>
  <c r="AH97" i="20"/>
  <c r="AN97" i="20"/>
  <c r="AH99" i="20"/>
  <c r="AN99" i="20"/>
  <c r="AH101" i="20"/>
  <c r="AN101" i="20"/>
  <c r="AH103" i="20"/>
  <c r="AN103" i="20"/>
  <c r="AH105" i="20"/>
  <c r="AN105" i="20"/>
  <c r="AH107" i="20"/>
  <c r="AN107" i="20"/>
  <c r="AH109" i="20"/>
  <c r="AN109" i="20"/>
  <c r="AH111" i="20"/>
  <c r="AN111" i="20"/>
  <c r="AH113" i="20"/>
  <c r="AN113" i="20"/>
  <c r="AH115" i="20"/>
  <c r="AN115" i="20"/>
  <c r="AH117" i="20"/>
  <c r="AN117" i="20"/>
  <c r="AH119" i="20"/>
  <c r="AN119" i="20"/>
  <c r="AH121" i="20"/>
  <c r="AN121" i="20"/>
  <c r="AH123" i="20"/>
  <c r="AN123" i="20"/>
  <c r="AH125" i="20"/>
  <c r="AN125" i="20"/>
  <c r="AH127" i="20"/>
  <c r="AN127" i="20"/>
  <c r="AH129" i="20"/>
  <c r="AN129" i="20"/>
  <c r="AH131" i="20"/>
  <c r="AN131" i="20"/>
  <c r="AH133" i="20"/>
  <c r="AN133" i="20"/>
  <c r="AH135" i="20"/>
  <c r="AN135" i="20"/>
  <c r="AH137" i="20"/>
  <c r="AN137" i="20"/>
  <c r="AH139" i="20"/>
  <c r="AN139" i="20"/>
  <c r="AH141" i="20"/>
  <c r="AN141" i="20"/>
  <c r="AH143" i="20"/>
  <c r="AN143" i="20"/>
  <c r="AH145" i="20"/>
  <c r="AN145" i="20"/>
  <c r="AH147" i="20"/>
  <c r="AN147" i="20"/>
  <c r="AH149" i="20"/>
  <c r="AN149" i="20"/>
  <c r="AH151" i="20"/>
  <c r="AN151" i="20"/>
  <c r="AH153" i="20"/>
  <c r="AN153" i="20"/>
  <c r="AH155" i="20"/>
  <c r="AN155" i="20"/>
  <c r="AH157" i="20"/>
  <c r="AN157" i="20"/>
  <c r="AH159" i="20"/>
  <c r="AN159" i="20"/>
  <c r="AH161" i="20"/>
  <c r="AN161" i="20"/>
  <c r="AH163" i="20"/>
  <c r="AN163" i="20"/>
  <c r="AN165" i="20"/>
  <c r="AH165" i="20"/>
  <c r="AH167" i="20"/>
  <c r="AN167" i="20"/>
  <c r="AN169" i="20"/>
  <c r="AH169" i="20"/>
  <c r="AH171" i="20"/>
  <c r="AN171" i="20"/>
  <c r="AN173" i="20"/>
  <c r="AH173" i="20"/>
  <c r="AH175" i="20"/>
  <c r="AN175" i="20"/>
  <c r="AN177" i="20"/>
  <c r="AH177" i="20"/>
  <c r="AH179" i="20"/>
  <c r="AN179" i="20"/>
  <c r="AN181" i="20"/>
  <c r="AH181" i="20"/>
  <c r="AH183" i="20"/>
  <c r="AN183" i="20"/>
  <c r="AN185" i="20"/>
  <c r="AH185" i="20"/>
  <c r="AH187" i="20"/>
  <c r="AN187" i="20"/>
  <c r="AN189" i="20"/>
  <c r="AH189" i="20"/>
  <c r="AH191" i="20"/>
  <c r="AN191" i="20"/>
  <c r="AN193" i="20"/>
  <c r="AH193" i="20"/>
  <c r="AH195" i="20"/>
  <c r="AN195" i="20"/>
  <c r="AN197" i="20"/>
  <c r="AH197" i="20"/>
  <c r="AH199" i="20"/>
  <c r="AN199" i="20"/>
  <c r="AN201" i="20"/>
  <c r="AH201" i="20"/>
  <c r="AH203" i="20"/>
  <c r="AN203" i="20"/>
  <c r="AN205" i="20"/>
  <c r="AH205" i="20"/>
  <c r="AH207" i="20"/>
  <c r="AN207" i="20"/>
  <c r="AN209" i="20"/>
  <c r="AH209" i="20"/>
  <c r="AH211" i="20"/>
  <c r="AN211" i="20"/>
  <c r="AN213" i="20"/>
  <c r="AH213" i="20"/>
  <c r="AH215" i="20"/>
  <c r="AN215" i="20"/>
  <c r="AN217" i="20"/>
  <c r="AH217" i="20"/>
  <c r="AH219" i="20"/>
  <c r="AN219" i="20"/>
  <c r="AN221" i="20"/>
  <c r="AH221" i="20"/>
  <c r="AH223" i="20"/>
  <c r="AN223" i="20"/>
  <c r="AN225" i="20"/>
  <c r="AH225" i="20"/>
  <c r="AH227" i="20"/>
  <c r="AN227" i="20"/>
  <c r="AN229" i="20"/>
  <c r="AH229" i="20"/>
  <c r="AH231" i="20"/>
  <c r="AN231" i="20"/>
  <c r="AN233" i="20"/>
  <c r="AH233" i="20"/>
  <c r="AH235" i="20"/>
  <c r="AN235" i="20"/>
  <c r="AN237" i="20"/>
  <c r="AH237" i="20"/>
  <c r="AH239" i="20"/>
  <c r="AN239" i="20"/>
  <c r="AN241" i="20"/>
  <c r="AH241" i="20"/>
  <c r="AH243" i="20"/>
  <c r="AN243" i="20"/>
  <c r="AN245" i="20"/>
  <c r="AH245" i="20"/>
  <c r="AH247" i="20"/>
  <c r="AN247" i="20"/>
  <c r="AN249" i="20"/>
  <c r="AH249" i="20"/>
  <c r="AH251" i="20"/>
  <c r="AN251" i="20"/>
  <c r="AN253" i="20"/>
  <c r="AH253" i="20"/>
  <c r="AH255" i="20"/>
  <c r="AN255" i="20"/>
  <c r="AN257" i="20"/>
  <c r="AH257" i="20"/>
  <c r="AH259" i="20"/>
  <c r="AN259" i="20"/>
  <c r="AN261" i="20"/>
  <c r="AH261" i="20"/>
  <c r="AH263" i="20"/>
  <c r="AN263" i="20"/>
  <c r="AN265" i="20"/>
  <c r="AH265" i="20"/>
  <c r="AH267" i="20"/>
  <c r="AN267" i="20"/>
  <c r="AN269" i="20"/>
  <c r="AH269" i="20"/>
  <c r="AH271" i="20"/>
  <c r="AN271" i="20"/>
  <c r="AN273" i="20"/>
  <c r="AH273" i="20"/>
  <c r="AH275" i="20"/>
  <c r="AN275" i="20"/>
  <c r="AN277" i="20"/>
  <c r="AH277" i="20"/>
  <c r="AH279" i="20"/>
  <c r="AN279" i="20"/>
  <c r="AN281" i="20"/>
  <c r="AH281" i="20"/>
  <c r="AH283" i="20"/>
  <c r="AN283" i="20"/>
  <c r="AN285" i="20"/>
  <c r="AH285" i="20"/>
  <c r="AH287" i="20"/>
  <c r="AN287" i="20"/>
  <c r="AN289" i="20"/>
  <c r="AH289" i="20"/>
  <c r="AH291" i="20"/>
  <c r="AN291" i="20"/>
  <c r="AN293" i="20"/>
  <c r="AH293" i="20"/>
  <c r="AH295" i="20"/>
  <c r="AN295" i="20"/>
  <c r="AN297" i="20"/>
  <c r="AH297" i="20"/>
  <c r="AH299" i="20"/>
  <c r="AN299" i="20"/>
  <c r="AN301" i="20"/>
  <c r="AH301" i="20"/>
  <c r="AH303" i="20"/>
  <c r="AN303" i="20"/>
  <c r="AN305" i="20"/>
  <c r="AH305" i="20"/>
  <c r="AH307" i="20"/>
  <c r="AN307" i="20"/>
  <c r="AN309" i="20"/>
  <c r="AH309" i="20"/>
  <c r="AH311" i="20"/>
  <c r="AN311" i="20"/>
  <c r="AN313" i="20"/>
  <c r="AH313" i="20"/>
  <c r="AH315" i="20"/>
  <c r="AN315" i="20"/>
  <c r="AN317" i="20"/>
  <c r="AH317" i="20"/>
  <c r="AH319" i="20"/>
  <c r="AN319" i="20"/>
  <c r="AN321" i="20"/>
  <c r="AH321" i="20"/>
  <c r="AH323" i="20"/>
  <c r="AN323" i="20"/>
  <c r="AN325" i="20"/>
  <c r="AH325" i="20"/>
  <c r="AH327" i="20"/>
  <c r="AN327" i="20"/>
  <c r="AN329" i="20"/>
  <c r="AH329" i="20"/>
  <c r="AH331" i="20"/>
  <c r="AN331" i="20"/>
  <c r="AN333" i="20"/>
  <c r="AH333" i="20"/>
  <c r="AH335" i="20"/>
  <c r="AN335" i="20"/>
  <c r="AN337" i="20"/>
  <c r="AH337" i="20"/>
  <c r="AH339" i="20"/>
  <c r="AN339" i="20"/>
  <c r="AH341" i="20"/>
  <c r="AN341" i="20"/>
  <c r="AN343" i="20"/>
  <c r="AH343" i="20"/>
  <c r="AH345" i="20"/>
  <c r="AN345" i="20"/>
  <c r="AN347" i="20"/>
  <c r="AH347" i="20"/>
  <c r="AH349" i="20"/>
  <c r="AN349" i="20"/>
  <c r="AN351" i="20"/>
  <c r="AH351" i="20"/>
  <c r="AH353" i="20"/>
  <c r="AN353" i="20"/>
  <c r="AN355" i="20"/>
  <c r="AH355" i="20"/>
  <c r="AH357" i="20"/>
  <c r="AN357" i="20"/>
  <c r="AN359" i="20"/>
  <c r="AH359" i="20"/>
  <c r="AH361" i="20"/>
  <c r="AN361" i="20"/>
  <c r="AN363" i="20"/>
  <c r="AH363" i="20"/>
  <c r="AH365" i="20"/>
  <c r="AN365" i="20"/>
  <c r="AN367" i="20"/>
  <c r="AH367" i="20"/>
  <c r="AH369" i="20"/>
  <c r="AN369" i="20"/>
  <c r="AN371" i="20"/>
  <c r="AH371" i="20"/>
  <c r="AH373" i="20"/>
  <c r="AN373" i="20"/>
  <c r="AN375" i="20"/>
  <c r="AH375" i="20"/>
  <c r="AH377" i="20"/>
  <c r="AN377" i="20"/>
  <c r="AN379" i="20"/>
  <c r="AH379" i="20"/>
  <c r="AH381" i="20"/>
  <c r="AN381" i="20"/>
  <c r="AN383" i="20"/>
  <c r="AH383" i="20"/>
  <c r="AH385" i="20"/>
  <c r="AN385" i="20"/>
  <c r="AN387" i="20"/>
  <c r="AH387" i="20"/>
  <c r="AH389" i="20"/>
  <c r="AN389" i="20"/>
  <c r="AN391" i="20"/>
  <c r="AH391" i="20"/>
  <c r="AH393" i="20"/>
  <c r="AN393" i="20"/>
  <c r="AN395" i="20"/>
  <c r="AH395" i="20"/>
  <c r="AH397" i="20"/>
  <c r="AN397" i="20"/>
  <c r="AN399" i="20"/>
  <c r="AH399" i="20"/>
  <c r="AH401" i="20"/>
  <c r="AN401" i="20"/>
  <c r="AN403" i="20"/>
  <c r="AH403" i="20"/>
  <c r="AH405" i="20"/>
  <c r="AN405" i="20"/>
  <c r="AN407" i="20"/>
  <c r="AH407" i="20"/>
  <c r="AH409" i="20"/>
  <c r="AN409" i="20"/>
  <c r="AN411" i="20"/>
  <c r="AH411" i="20"/>
  <c r="AH413" i="20"/>
  <c r="AN413" i="20"/>
  <c r="AN415" i="20"/>
  <c r="AH415" i="20"/>
  <c r="AH417" i="20"/>
  <c r="AN417" i="20"/>
  <c r="AN419" i="20"/>
  <c r="AH419" i="20"/>
  <c r="AH421" i="20"/>
  <c r="AN421" i="20"/>
  <c r="AN423" i="20"/>
  <c r="AH423" i="20"/>
  <c r="AH425" i="20"/>
  <c r="AN425" i="20"/>
  <c r="AN427" i="20"/>
  <c r="AH427" i="20"/>
  <c r="AH429" i="20"/>
  <c r="AN429" i="20"/>
  <c r="AN431" i="20"/>
  <c r="AH431" i="20"/>
  <c r="AH433" i="20"/>
  <c r="AN433" i="20"/>
  <c r="AN435" i="20"/>
  <c r="AH435" i="20"/>
  <c r="AH437" i="20"/>
  <c r="AN437" i="20"/>
  <c r="AN439" i="20"/>
  <c r="AH439" i="20"/>
  <c r="AH441" i="20"/>
  <c r="AN441" i="20"/>
  <c r="AN443" i="20"/>
  <c r="AH443" i="20"/>
  <c r="AH445" i="20"/>
  <c r="AN445" i="20"/>
  <c r="AN447" i="20"/>
  <c r="AH447" i="20"/>
  <c r="AH449" i="20"/>
  <c r="AN449" i="20"/>
  <c r="AN451" i="20"/>
  <c r="AH451" i="20"/>
  <c r="AH453" i="20"/>
  <c r="AN453" i="20"/>
  <c r="AN455" i="20"/>
  <c r="AH455" i="20"/>
  <c r="AH457" i="20"/>
  <c r="AN457" i="20"/>
  <c r="AN459" i="20"/>
  <c r="AH459" i="20"/>
  <c r="AH461" i="20"/>
  <c r="AN461" i="20"/>
  <c r="AN463" i="20"/>
  <c r="AH463" i="20"/>
  <c r="AH465" i="20"/>
  <c r="AN465" i="20"/>
  <c r="AN467" i="20"/>
  <c r="AH467" i="20"/>
  <c r="AH469" i="20"/>
  <c r="AN469" i="20"/>
  <c r="AN471" i="20"/>
  <c r="AH471" i="20"/>
  <c r="AH473" i="20"/>
  <c r="AN473" i="20"/>
  <c r="AN475" i="20"/>
  <c r="AH475" i="20"/>
  <c r="AH477" i="20"/>
  <c r="AN477" i="20"/>
  <c r="AN479" i="20"/>
  <c r="AH479" i="20"/>
  <c r="AH481" i="20"/>
  <c r="AN481" i="20"/>
  <c r="AN483" i="20"/>
  <c r="AH483" i="20"/>
  <c r="AH485" i="20"/>
  <c r="AN485" i="20"/>
  <c r="AN487" i="20"/>
  <c r="AH487" i="20"/>
  <c r="AH489" i="20"/>
  <c r="AN489" i="20"/>
  <c r="AN491" i="20"/>
  <c r="AH491" i="20"/>
  <c r="AH493" i="20"/>
  <c r="AN493" i="20"/>
  <c r="AN495" i="20"/>
  <c r="AH495" i="20"/>
  <c r="AH497" i="20"/>
  <c r="AN497" i="20"/>
  <c r="AN499" i="20"/>
  <c r="AH499" i="20"/>
  <c r="AH501" i="20"/>
  <c r="AN501" i="20"/>
  <c r="AN503" i="20"/>
  <c r="AH503" i="20"/>
  <c r="AH505" i="20"/>
  <c r="AN505" i="20"/>
  <c r="AN507" i="20"/>
  <c r="AH507" i="20"/>
  <c r="AH509" i="20"/>
  <c r="AN509" i="20"/>
  <c r="AN511" i="20"/>
  <c r="AH511" i="20"/>
  <c r="AH513" i="20"/>
  <c r="AN513" i="20"/>
  <c r="AN515" i="20"/>
  <c r="AH515" i="20"/>
  <c r="AH517" i="20"/>
  <c r="AN517" i="20"/>
  <c r="AN519" i="20"/>
  <c r="AH519" i="20"/>
  <c r="AH521" i="20"/>
  <c r="AN521" i="20"/>
  <c r="AN523" i="20"/>
  <c r="AH523" i="20"/>
  <c r="AH525" i="20"/>
  <c r="AN525" i="20"/>
  <c r="AN527" i="20"/>
  <c r="AH527" i="20"/>
  <c r="AH529" i="20"/>
  <c r="AN529" i="20"/>
  <c r="AN531" i="20"/>
  <c r="AH531" i="20"/>
  <c r="AH533" i="20"/>
  <c r="AN533" i="20"/>
  <c r="AN535" i="20"/>
  <c r="AH535" i="20"/>
  <c r="AH537" i="20"/>
  <c r="AN537" i="20"/>
  <c r="AN539" i="20"/>
  <c r="AH539" i="20"/>
  <c r="AH541" i="20"/>
  <c r="AN541" i="20"/>
  <c r="AN543" i="20"/>
  <c r="AH543" i="20"/>
  <c r="AM545" i="20"/>
  <c r="AH545" i="20"/>
  <c r="AN547" i="20"/>
  <c r="AH547" i="20"/>
  <c r="AH549" i="20"/>
  <c r="AN549" i="20"/>
  <c r="AN551" i="20"/>
  <c r="AH551" i="20"/>
  <c r="AH553" i="20"/>
  <c r="AN553" i="20"/>
  <c r="AN555" i="20"/>
  <c r="AH555" i="20"/>
  <c r="AH557" i="20"/>
  <c r="AN557" i="20"/>
  <c r="AN559" i="20"/>
  <c r="AH559" i="20"/>
  <c r="AH561" i="20"/>
  <c r="AN561" i="20"/>
  <c r="AN563" i="20"/>
  <c r="AH563" i="20"/>
  <c r="AH565" i="20"/>
  <c r="AN565" i="20"/>
  <c r="AH567" i="20"/>
  <c r="AN567" i="20"/>
  <c r="AN569" i="20"/>
  <c r="AH569" i="20"/>
  <c r="AH571" i="20"/>
  <c r="AN571" i="20"/>
  <c r="AN573" i="20"/>
  <c r="AH573" i="20"/>
  <c r="AH575" i="20"/>
  <c r="AN575" i="20"/>
  <c r="AN577" i="20"/>
  <c r="AH577" i="20"/>
  <c r="AH579" i="20"/>
  <c r="AN579" i="20"/>
  <c r="AN581" i="20"/>
  <c r="AH581" i="20"/>
  <c r="AH583" i="20"/>
  <c r="AN583" i="20"/>
  <c r="AN585" i="20"/>
  <c r="AH585" i="20"/>
  <c r="AH587" i="20"/>
  <c r="AN587" i="20"/>
  <c r="AN589" i="20"/>
  <c r="AH589" i="20"/>
  <c r="AH591" i="20"/>
  <c r="AN591" i="20"/>
  <c r="AN593" i="20"/>
  <c r="AH593" i="20"/>
  <c r="AH595" i="20"/>
  <c r="AN595" i="20"/>
  <c r="AN597" i="20"/>
  <c r="AH597" i="20"/>
  <c r="AH599" i="20"/>
  <c r="AN599" i="20"/>
  <c r="AH601" i="20"/>
  <c r="AN601" i="20"/>
  <c r="AH603" i="20"/>
  <c r="AN603" i="20"/>
  <c r="AH605" i="20"/>
  <c r="AN605" i="20"/>
  <c r="AH607" i="20"/>
  <c r="AN607" i="20"/>
  <c r="AH609" i="20"/>
  <c r="AN609" i="20"/>
  <c r="AH611" i="20"/>
  <c r="AN611" i="20"/>
  <c r="AH613" i="20"/>
  <c r="AN613" i="20"/>
  <c r="AH615" i="20"/>
  <c r="AN615" i="20"/>
  <c r="AH617" i="20"/>
  <c r="AN617" i="20"/>
  <c r="AH619" i="20"/>
  <c r="AN619" i="20"/>
  <c r="AH621" i="20"/>
  <c r="AN621" i="20"/>
  <c r="AH623" i="20"/>
  <c r="AN623" i="20"/>
  <c r="AH625" i="20"/>
  <c r="AN625" i="20"/>
  <c r="AH627" i="20"/>
  <c r="AN627" i="20"/>
  <c r="AH629" i="20"/>
  <c r="AN629" i="20"/>
  <c r="AH631" i="20"/>
  <c r="AN631" i="20"/>
  <c r="AH633" i="20"/>
  <c r="AN633" i="20"/>
  <c r="AH635" i="20"/>
  <c r="AN635" i="20"/>
  <c r="AH637" i="20"/>
  <c r="AN637" i="20"/>
  <c r="AH639" i="20"/>
  <c r="AN639" i="20"/>
  <c r="AH641" i="20"/>
  <c r="AN641" i="20"/>
  <c r="AH643" i="20"/>
  <c r="AN643" i="20"/>
  <c r="AH645" i="20"/>
  <c r="AN645" i="20"/>
  <c r="AH647" i="20"/>
  <c r="AN647" i="20"/>
  <c r="AH649" i="20"/>
  <c r="AN649" i="20"/>
  <c r="AH651" i="20"/>
  <c r="AN651" i="20"/>
  <c r="AH653" i="20"/>
  <c r="AN653" i="20"/>
  <c r="AH655" i="20"/>
  <c r="AN655" i="20"/>
  <c r="AH657" i="20"/>
  <c r="AN657" i="20"/>
  <c r="AH659" i="20"/>
  <c r="AN659" i="20"/>
  <c r="AH661" i="20"/>
  <c r="AN661" i="20"/>
  <c r="AH663" i="20"/>
  <c r="AN663" i="20"/>
  <c r="AH665" i="20"/>
  <c r="AN665" i="20"/>
  <c r="AH667" i="20"/>
  <c r="AN667" i="20"/>
  <c r="AH669" i="20"/>
  <c r="AN669" i="20"/>
  <c r="AH671" i="20"/>
  <c r="AN671" i="20"/>
  <c r="AH673" i="20"/>
  <c r="AN673" i="20"/>
  <c r="AH675" i="20"/>
  <c r="AN675" i="20"/>
  <c r="AH677" i="20"/>
  <c r="AN677" i="20"/>
  <c r="AH679" i="20"/>
  <c r="AN679" i="20"/>
  <c r="AH681" i="20"/>
  <c r="AN681" i="20"/>
  <c r="AH683" i="20"/>
  <c r="AN683" i="20"/>
  <c r="AH685" i="20"/>
  <c r="AN685" i="20"/>
  <c r="AH687" i="20"/>
  <c r="AN687" i="20"/>
  <c r="AH689" i="20"/>
  <c r="AN689" i="20"/>
  <c r="AH691" i="20"/>
  <c r="AN691" i="20"/>
  <c r="AH693" i="20"/>
  <c r="AN693" i="20"/>
  <c r="AH695" i="20"/>
  <c r="AN695" i="20"/>
  <c r="AH697" i="20"/>
  <c r="AN697" i="20"/>
  <c r="AH699" i="20"/>
  <c r="AN699" i="20"/>
  <c r="AH701" i="20"/>
  <c r="AN701" i="20"/>
  <c r="AH703" i="20"/>
  <c r="AN703" i="20"/>
  <c r="AH705" i="20"/>
  <c r="AN705" i="20"/>
  <c r="AH707" i="20"/>
  <c r="AN707" i="20"/>
  <c r="AH709" i="20"/>
  <c r="AN709" i="20"/>
  <c r="AH711" i="20"/>
  <c r="AN711" i="20"/>
  <c r="AH713" i="20"/>
  <c r="AN713" i="20"/>
  <c r="AH715" i="20"/>
  <c r="AN715" i="20"/>
  <c r="AH717" i="20"/>
  <c r="AN717" i="20"/>
  <c r="AH719" i="20"/>
  <c r="AN719" i="20"/>
  <c r="AH721" i="20"/>
  <c r="AN721" i="20"/>
  <c r="AH723" i="20"/>
  <c r="AN723" i="20"/>
  <c r="AH725" i="20"/>
  <c r="AN725" i="20"/>
  <c r="AH727" i="20"/>
  <c r="AN727" i="20"/>
  <c r="AH729" i="20"/>
  <c r="AN729" i="20"/>
  <c r="AH731" i="20"/>
  <c r="AN731" i="20"/>
  <c r="AM733" i="20"/>
  <c r="AH733" i="20"/>
  <c r="AH735" i="20"/>
  <c r="AN735" i="20"/>
  <c r="AM737" i="20"/>
  <c r="AH737" i="20"/>
  <c r="AH739" i="20"/>
  <c r="AN739" i="20"/>
  <c r="AM741" i="20"/>
  <c r="AH741" i="20"/>
  <c r="AH743" i="20"/>
  <c r="AN743" i="20"/>
  <c r="AM745" i="20"/>
  <c r="AH745" i="20"/>
  <c r="AH747" i="20"/>
  <c r="AN747" i="20"/>
  <c r="AM749" i="20"/>
  <c r="AH749" i="20"/>
  <c r="AH751" i="20"/>
  <c r="AN751" i="20"/>
  <c r="AM753" i="20"/>
  <c r="AH753" i="20"/>
  <c r="AH755" i="20"/>
  <c r="AN755" i="20"/>
  <c r="AH757" i="20"/>
  <c r="AN757" i="20"/>
  <c r="AH759" i="20"/>
  <c r="AN759" i="20"/>
  <c r="AH761" i="20"/>
  <c r="AN761" i="20"/>
  <c r="AH763" i="20"/>
  <c r="AN763" i="20"/>
  <c r="AH765" i="20"/>
  <c r="AN765" i="20"/>
  <c r="AH767" i="20"/>
  <c r="AN767" i="20"/>
  <c r="AH769" i="20"/>
  <c r="AN769" i="20"/>
  <c r="AH771" i="20"/>
  <c r="AN771" i="20"/>
  <c r="AH773" i="20"/>
  <c r="AN773" i="20"/>
  <c r="AH775" i="20"/>
  <c r="AN775" i="20"/>
  <c r="AH777" i="20"/>
  <c r="AN777" i="20"/>
  <c r="AH779" i="20"/>
  <c r="AN779" i="20"/>
  <c r="AH781" i="20"/>
  <c r="AN781" i="20"/>
  <c r="AH783" i="20"/>
  <c r="AN783" i="20"/>
  <c r="AH785" i="20"/>
  <c r="AN785" i="20"/>
  <c r="AH787" i="20"/>
  <c r="AN787" i="20"/>
  <c r="AH789" i="20"/>
  <c r="AN789" i="20"/>
  <c r="AH791" i="20"/>
  <c r="AN791" i="20"/>
  <c r="AH793" i="20"/>
  <c r="AH795" i="20"/>
  <c r="AN795" i="20"/>
  <c r="AH797" i="20"/>
  <c r="AN797" i="20"/>
  <c r="AH799" i="20"/>
  <c r="AN799" i="20"/>
  <c r="AH801" i="20"/>
  <c r="AN801" i="20"/>
  <c r="AH803" i="20"/>
  <c r="AN803" i="20"/>
  <c r="AH805" i="20"/>
  <c r="AN805" i="20"/>
  <c r="AH807" i="20"/>
  <c r="AN807" i="20"/>
  <c r="AH809" i="20"/>
  <c r="AN809" i="20"/>
  <c r="AH811" i="20"/>
  <c r="AN811" i="20"/>
  <c r="AH813" i="20"/>
  <c r="AN813" i="20"/>
  <c r="AH815" i="20"/>
  <c r="AN815" i="20"/>
  <c r="AH817" i="20"/>
  <c r="AN817" i="20"/>
  <c r="AH819" i="20"/>
  <c r="AN819" i="20"/>
  <c r="AH821" i="20"/>
  <c r="AN821" i="20"/>
  <c r="AH823" i="20"/>
  <c r="AN823" i="20"/>
  <c r="AH825" i="20"/>
  <c r="AN825" i="20"/>
  <c r="AH827" i="20"/>
  <c r="AN827" i="20"/>
  <c r="AH829" i="20"/>
  <c r="AN829" i="20"/>
  <c r="AH831" i="20"/>
  <c r="AN831" i="20"/>
  <c r="AH833" i="20"/>
  <c r="AN833" i="20"/>
  <c r="AH835" i="20"/>
  <c r="AN835" i="20"/>
  <c r="AH837" i="20"/>
  <c r="AN837" i="20"/>
  <c r="AH839" i="20"/>
  <c r="AN839" i="20"/>
  <c r="AH841" i="20"/>
  <c r="AN841" i="20"/>
  <c r="AH843" i="20"/>
  <c r="AN843" i="20"/>
  <c r="AH845" i="20"/>
  <c r="AN845" i="20"/>
  <c r="AH847" i="20"/>
  <c r="AN847" i="20"/>
  <c r="AH849" i="20"/>
  <c r="AN849" i="20"/>
  <c r="AH851" i="20"/>
  <c r="AN851" i="20"/>
  <c r="AH853" i="20"/>
  <c r="AN853" i="20"/>
  <c r="AH855" i="20"/>
  <c r="AN855" i="20"/>
  <c r="AH857" i="20"/>
  <c r="AN857" i="20"/>
  <c r="AH859" i="20"/>
  <c r="AN859" i="20"/>
  <c r="AH861" i="20"/>
  <c r="AN861" i="20"/>
  <c r="AH863" i="20"/>
  <c r="AN863" i="20"/>
  <c r="AH865" i="20"/>
  <c r="AN865" i="20"/>
  <c r="AH867" i="20"/>
  <c r="AN867" i="20"/>
  <c r="AH869" i="20"/>
  <c r="AN869" i="20"/>
  <c r="AH871" i="20"/>
  <c r="AN871" i="20"/>
  <c r="AH873" i="20"/>
  <c r="AN873" i="20"/>
  <c r="AH875" i="20"/>
  <c r="AN875" i="20"/>
  <c r="AH877" i="20"/>
  <c r="AN877" i="20"/>
  <c r="AH879" i="20"/>
  <c r="AN879" i="20"/>
  <c r="AH881" i="20"/>
  <c r="AN881" i="20"/>
  <c r="AH883" i="20"/>
  <c r="AN883" i="20"/>
  <c r="AH885" i="20"/>
  <c r="AN885" i="20"/>
  <c r="AH887" i="20"/>
  <c r="AN887" i="20"/>
  <c r="AH889" i="20"/>
  <c r="AN889" i="20"/>
  <c r="AH891" i="20"/>
  <c r="AN891" i="20"/>
  <c r="AH893" i="20"/>
  <c r="AN893" i="20"/>
  <c r="AH895" i="20"/>
  <c r="AN895" i="20"/>
  <c r="AH897" i="20"/>
  <c r="AN897" i="20"/>
  <c r="AH899" i="20"/>
  <c r="AN899" i="20"/>
  <c r="AH901" i="20"/>
  <c r="AN901" i="20"/>
  <c r="AH903" i="20"/>
  <c r="AN903" i="20"/>
  <c r="AH905" i="20"/>
  <c r="AN905" i="20"/>
  <c r="AH907" i="20"/>
  <c r="AN907" i="20"/>
  <c r="AH909" i="20"/>
  <c r="AN909" i="20"/>
  <c r="AH911" i="20"/>
  <c r="AN911" i="20"/>
  <c r="AH913" i="20"/>
  <c r="AN913" i="20"/>
  <c r="AH915" i="20"/>
  <c r="AN915" i="20"/>
  <c r="AH917" i="20"/>
  <c r="AN917" i="20"/>
  <c r="AH919" i="20"/>
  <c r="AN919" i="20"/>
  <c r="AH921" i="20"/>
  <c r="AN921" i="20"/>
  <c r="AH923" i="20"/>
  <c r="AN923" i="20"/>
  <c r="AH925" i="20"/>
  <c r="AN925" i="20"/>
  <c r="AH927" i="20"/>
  <c r="AN927" i="20"/>
  <c r="AH929" i="20"/>
  <c r="AN929" i="20"/>
  <c r="AH931" i="20"/>
  <c r="AN931" i="20"/>
  <c r="AH933" i="20"/>
  <c r="AN933" i="20"/>
  <c r="AH935" i="20"/>
  <c r="AN935" i="20"/>
  <c r="AH937" i="20"/>
  <c r="AN937" i="20"/>
  <c r="AH939" i="20"/>
  <c r="AN939" i="20"/>
  <c r="AH941" i="20"/>
  <c r="AN941" i="20"/>
  <c r="AH943" i="20"/>
  <c r="AN943" i="20"/>
  <c r="AH945" i="20"/>
  <c r="AN945" i="20"/>
  <c r="AH947" i="20"/>
  <c r="AN947" i="20"/>
  <c r="AH949" i="20"/>
  <c r="AN949" i="20"/>
  <c r="AH951" i="20"/>
  <c r="AN951" i="20"/>
  <c r="AH953" i="20"/>
  <c r="AN953" i="20"/>
  <c r="AH955" i="20"/>
  <c r="AN955" i="20"/>
  <c r="AH957" i="20"/>
  <c r="AN957" i="20"/>
  <c r="AH959" i="20"/>
  <c r="AN959" i="20"/>
  <c r="AH961" i="20"/>
  <c r="AN961" i="20"/>
  <c r="AH963" i="20"/>
  <c r="AN963" i="20"/>
  <c r="AH965" i="20"/>
  <c r="AN965" i="20"/>
  <c r="AH967" i="20"/>
  <c r="AN967" i="20"/>
  <c r="AH969" i="20"/>
  <c r="AN969" i="20"/>
  <c r="AH971" i="20"/>
  <c r="AN971" i="20"/>
  <c r="AH973" i="20"/>
  <c r="AN973" i="20"/>
  <c r="AH975" i="20"/>
  <c r="AN975" i="20"/>
  <c r="AH977" i="20"/>
  <c r="AN977" i="20"/>
  <c r="AH979" i="20"/>
  <c r="AN979" i="20"/>
  <c r="AH981" i="20"/>
  <c r="AN981" i="20"/>
  <c r="AH983" i="20"/>
  <c r="AN983" i="20"/>
  <c r="AH985" i="20"/>
  <c r="AN985" i="20"/>
  <c r="AH987" i="20"/>
  <c r="AN987" i="20"/>
  <c r="AH989" i="20"/>
  <c r="AN989" i="20"/>
  <c r="AH991" i="20"/>
  <c r="AN991" i="20"/>
  <c r="AH993" i="20"/>
  <c r="AN993" i="20"/>
  <c r="AH995" i="20"/>
  <c r="AN995" i="20"/>
  <c r="AH997" i="20"/>
  <c r="AN997" i="20"/>
  <c r="AH999" i="20"/>
  <c r="AN999" i="20"/>
  <c r="AH1001" i="20"/>
  <c r="AN1001" i="20"/>
  <c r="AH1003" i="20"/>
  <c r="AN1003" i="20"/>
  <c r="AH1005" i="20"/>
  <c r="AN1005" i="20"/>
  <c r="AH1007" i="20"/>
  <c r="AN1007" i="20"/>
  <c r="AH1009" i="20"/>
  <c r="AN1009" i="20"/>
  <c r="AH1011" i="20"/>
  <c r="AN1011" i="20"/>
  <c r="AH1013" i="20"/>
  <c r="AN1013" i="20"/>
  <c r="AH1015" i="20"/>
  <c r="AN1015" i="20"/>
  <c r="AH1017" i="20"/>
  <c r="AN1017" i="20"/>
  <c r="AH1019" i="20"/>
  <c r="AN1019" i="20"/>
  <c r="AH1021" i="20"/>
  <c r="AN1021" i="20"/>
  <c r="AH1023" i="20"/>
  <c r="AN1023" i="20"/>
  <c r="AH1025" i="20"/>
  <c r="AN1025" i="20"/>
  <c r="AH1027" i="20"/>
  <c r="AN1027" i="20"/>
  <c r="AH1029" i="20"/>
  <c r="AN1029" i="20"/>
  <c r="AH1031" i="20"/>
  <c r="AN1031" i="20"/>
  <c r="AH1033" i="20"/>
  <c r="AN1033" i="20"/>
  <c r="AH1035" i="20"/>
  <c r="AN1035" i="20"/>
  <c r="AH1037" i="20"/>
  <c r="AN1037" i="20"/>
  <c r="AH1039" i="20"/>
  <c r="AN1039" i="20"/>
  <c r="AH1041" i="20"/>
  <c r="AN1041" i="20"/>
  <c r="AH1043" i="20"/>
  <c r="AN1043" i="20"/>
  <c r="AH1045" i="20"/>
  <c r="AN1045" i="20"/>
  <c r="AH1047" i="20"/>
  <c r="AN1047" i="20"/>
  <c r="AH1049" i="20"/>
  <c r="AN1049" i="20"/>
  <c r="AH1051" i="20"/>
  <c r="AN1051" i="20"/>
  <c r="AH1053" i="20"/>
  <c r="AN1053" i="20"/>
  <c r="AH1055" i="20"/>
  <c r="AN1055" i="20"/>
  <c r="AH1057" i="20"/>
  <c r="AN1057" i="20"/>
  <c r="AH1059" i="20"/>
  <c r="AN1059" i="20"/>
  <c r="AH1061" i="20"/>
  <c r="AN1061" i="20"/>
  <c r="AH1063" i="20"/>
  <c r="AN1063" i="20"/>
  <c r="AH1065" i="20"/>
  <c r="AN1065" i="20"/>
  <c r="AH1067" i="20"/>
  <c r="AN1067" i="20"/>
  <c r="AH1069" i="20"/>
  <c r="AN1069" i="20"/>
  <c r="AH1071" i="20"/>
  <c r="AN1071" i="20"/>
  <c r="AH1073" i="20"/>
  <c r="AN1073" i="20"/>
  <c r="AH1075" i="20"/>
  <c r="AN1075" i="20"/>
  <c r="AH1077" i="20"/>
  <c r="AN1077" i="20"/>
  <c r="AH1079" i="20"/>
  <c r="AN1079" i="20"/>
  <c r="AH1081" i="20"/>
  <c r="AN1081" i="20"/>
  <c r="AH1083" i="20"/>
  <c r="AN1083" i="20"/>
  <c r="AH1085" i="20"/>
  <c r="AN1085" i="20"/>
  <c r="AH1087" i="20"/>
  <c r="AN1087" i="20"/>
  <c r="AH1089" i="20"/>
  <c r="AN1089" i="20"/>
  <c r="AH1091" i="20"/>
  <c r="AN1091" i="20"/>
  <c r="AH1093" i="20"/>
  <c r="AN1093" i="20"/>
  <c r="AH1095" i="20"/>
  <c r="AN1095" i="20"/>
  <c r="AH1097" i="20"/>
  <c r="AN1097" i="20"/>
  <c r="AH1099" i="20"/>
  <c r="AN1099" i="20"/>
  <c r="AH1101" i="20"/>
  <c r="AN1101" i="20"/>
  <c r="AH1103" i="20"/>
  <c r="AN1103" i="20"/>
  <c r="AH1105" i="20"/>
  <c r="AN1105" i="20"/>
  <c r="AH1107" i="20"/>
  <c r="AN1107" i="20"/>
  <c r="AH1109" i="20"/>
  <c r="AN1109" i="20"/>
  <c r="AH1111" i="20"/>
  <c r="AN1111" i="20"/>
  <c r="AH1113" i="20"/>
  <c r="AN1113" i="20"/>
  <c r="AH1115" i="20"/>
  <c r="AN1115" i="20"/>
  <c r="AH1117" i="20"/>
  <c r="AN1117" i="20"/>
  <c r="AH1119" i="20"/>
  <c r="AN1119" i="20"/>
  <c r="AH1121" i="20"/>
  <c r="AN1121" i="20"/>
  <c r="AH1123" i="20"/>
  <c r="AN1123" i="20"/>
  <c r="AH1125" i="20"/>
  <c r="AN1125" i="20"/>
  <c r="AH1127" i="20"/>
  <c r="AN1127" i="20"/>
  <c r="AH1129" i="20"/>
  <c r="AN1129" i="20"/>
  <c r="AH1131" i="20"/>
  <c r="AN1131" i="20"/>
  <c r="AH1133" i="20"/>
  <c r="AN1133" i="20"/>
  <c r="AH1135" i="20"/>
  <c r="AN1135" i="20"/>
  <c r="AH1137" i="20"/>
  <c r="AN1137" i="20"/>
  <c r="AH1139" i="20"/>
  <c r="AN1139" i="20"/>
  <c r="AH1141" i="20"/>
  <c r="AN1141" i="20"/>
  <c r="AH1143" i="20"/>
  <c r="AN1143" i="20"/>
  <c r="AH1145" i="20"/>
  <c r="AM1145" i="20"/>
  <c r="AH1147" i="20"/>
  <c r="AN1147" i="20"/>
  <c r="AH1149" i="20"/>
  <c r="AM1149" i="20"/>
  <c r="AH1151" i="20"/>
  <c r="AN1151" i="20"/>
  <c r="AH1153" i="20"/>
  <c r="AM1153" i="20"/>
  <c r="AH1155" i="20"/>
  <c r="AN1155" i="20"/>
  <c r="AH1157" i="20"/>
  <c r="AM1157" i="20"/>
  <c r="AH1159" i="20"/>
  <c r="AN1159" i="20"/>
  <c r="AM1161" i="20"/>
  <c r="AH1161" i="20"/>
  <c r="AH1163" i="20"/>
  <c r="AN1163" i="20"/>
  <c r="AM1165" i="20"/>
  <c r="AH1165" i="20"/>
  <c r="AH1167" i="20"/>
  <c r="AN1167" i="20"/>
  <c r="AM1169" i="20"/>
  <c r="AH1169" i="20"/>
  <c r="AH1171" i="20"/>
  <c r="AN1171" i="20"/>
  <c r="AM1173" i="20"/>
  <c r="AH1173" i="20"/>
  <c r="AH1175" i="20"/>
  <c r="AN1175" i="20"/>
  <c r="AM1177" i="20"/>
  <c r="AH1177" i="20"/>
  <c r="AH1179" i="20"/>
  <c r="AN1179" i="20"/>
  <c r="AM1181" i="20"/>
  <c r="AH1181" i="20"/>
  <c r="AH1183" i="20"/>
  <c r="AN1183" i="20"/>
  <c r="AM1185" i="20"/>
  <c r="AH1185" i="20"/>
  <c r="AH1187" i="20"/>
  <c r="AN1187" i="20"/>
  <c r="AM1189" i="20"/>
  <c r="AH1189" i="20"/>
  <c r="AH1191" i="20"/>
  <c r="AN1191" i="20"/>
  <c r="AM1193" i="20"/>
  <c r="AH1193" i="20"/>
  <c r="AH1195" i="20"/>
  <c r="AN1195" i="20"/>
  <c r="AM1197" i="20"/>
  <c r="AH1197" i="20"/>
  <c r="AH1199" i="20"/>
  <c r="AN1199" i="20"/>
  <c r="AM1201" i="20"/>
  <c r="AH1201" i="20"/>
  <c r="AH1203" i="20"/>
  <c r="AN1203" i="20"/>
  <c r="AM1205" i="20"/>
  <c r="AH1205" i="20"/>
  <c r="AH1207" i="20"/>
  <c r="AN1207" i="20"/>
  <c r="AM1209" i="20"/>
  <c r="AH1209" i="20"/>
  <c r="AH1211" i="20"/>
  <c r="AN1211" i="20"/>
  <c r="AH1213" i="20"/>
  <c r="AH1215" i="20"/>
  <c r="AN1215" i="20"/>
  <c r="AH1217" i="20"/>
  <c r="AN1217" i="20"/>
  <c r="AH1219" i="20"/>
  <c r="AN1219" i="20"/>
  <c r="AH1221" i="20"/>
  <c r="AN1221" i="20"/>
  <c r="AH1223" i="20"/>
  <c r="AN1223" i="20"/>
  <c r="AH1225" i="20"/>
  <c r="AN1225" i="20"/>
  <c r="AH1227" i="20"/>
  <c r="AN1227" i="20"/>
  <c r="AH1229" i="20"/>
  <c r="AN1229" i="20"/>
  <c r="AH1231" i="20"/>
  <c r="AN1231" i="20"/>
  <c r="AH1233" i="20"/>
  <c r="AN1233" i="20"/>
  <c r="AH1235" i="20"/>
  <c r="AN1235" i="20"/>
  <c r="AH1237" i="20"/>
  <c r="AN1237" i="20"/>
  <c r="AH1239" i="20"/>
  <c r="AN1239" i="20"/>
  <c r="AH1241" i="20"/>
  <c r="AN1241" i="20"/>
  <c r="AH1243" i="20"/>
  <c r="AN1243" i="20"/>
  <c r="AH1245" i="20"/>
  <c r="AN1245" i="20"/>
  <c r="AH1247" i="20"/>
  <c r="AN1247" i="20"/>
  <c r="AH1249" i="20"/>
  <c r="AN1249" i="20"/>
  <c r="AH1251" i="20"/>
  <c r="AN1251" i="20"/>
  <c r="AH1253" i="20"/>
  <c r="AN1253" i="20"/>
  <c r="AH1255" i="20"/>
  <c r="AN1255" i="20"/>
  <c r="AH1257" i="20"/>
  <c r="AN1257" i="20"/>
  <c r="AH1259" i="20"/>
  <c r="AN1259" i="20"/>
  <c r="AH1261" i="20"/>
  <c r="AN1261" i="20"/>
  <c r="AH1263" i="20"/>
  <c r="AN1263" i="20"/>
  <c r="AH1265" i="20"/>
  <c r="AN1265" i="20"/>
  <c r="AH1267" i="20"/>
  <c r="AN1267" i="20"/>
  <c r="AH1269" i="20"/>
  <c r="AN1269" i="20"/>
  <c r="AH1271" i="20"/>
  <c r="AN1271" i="20"/>
  <c r="AH1273" i="20"/>
  <c r="AN1273" i="20"/>
  <c r="AH1275" i="20"/>
  <c r="AN1275" i="20"/>
  <c r="AH1277" i="20"/>
  <c r="AN1277" i="20"/>
  <c r="AH1279" i="20"/>
  <c r="AN1279" i="20"/>
  <c r="AH1281" i="20"/>
  <c r="AN1281" i="20"/>
  <c r="AH1283" i="20"/>
  <c r="AN1283" i="20"/>
  <c r="AH1285" i="20"/>
  <c r="AN1285" i="20"/>
  <c r="AH1287" i="20"/>
  <c r="AN1287" i="20"/>
  <c r="AH1289" i="20"/>
  <c r="AJ1289" i="20"/>
  <c r="AH1291" i="20"/>
  <c r="AN1291" i="20"/>
  <c r="AH1293" i="20"/>
  <c r="AJ1293" i="20"/>
  <c r="AH1295" i="20"/>
  <c r="AN1295" i="20"/>
  <c r="AH1297" i="20"/>
  <c r="AJ1297" i="20"/>
  <c r="AH1299" i="20"/>
  <c r="AN1299" i="20"/>
  <c r="AH1301" i="20"/>
  <c r="AJ1301" i="20"/>
  <c r="AH1303" i="20"/>
  <c r="AN1303" i="20"/>
  <c r="AH1305" i="20"/>
  <c r="AJ1305" i="20"/>
  <c r="AH1307" i="20"/>
  <c r="AN1307" i="20"/>
  <c r="AH1309" i="20"/>
  <c r="AJ1309" i="20"/>
  <c r="AH1311" i="20"/>
  <c r="AN1311" i="20"/>
  <c r="AH1313" i="20"/>
  <c r="AJ1313" i="20"/>
  <c r="AH1315" i="20"/>
  <c r="AN1315" i="20"/>
  <c r="AH1317" i="20"/>
  <c r="AJ1317" i="20"/>
  <c r="AH1319" i="20"/>
  <c r="AN1319" i="20"/>
  <c r="AH1321" i="20"/>
  <c r="AJ1321" i="20"/>
  <c r="AH1323" i="20"/>
  <c r="AN1323" i="20"/>
  <c r="AH1325" i="20"/>
  <c r="AJ1325" i="20"/>
  <c r="AH1327" i="20"/>
  <c r="AN1327" i="20"/>
  <c r="AH1329" i="20"/>
  <c r="AH1331" i="20"/>
  <c r="AN1331" i="20"/>
  <c r="AH1333" i="20"/>
  <c r="AN1333" i="20"/>
  <c r="AH1335" i="20"/>
  <c r="AN1335" i="20"/>
  <c r="AH1337" i="20"/>
  <c r="AN1337" i="20"/>
  <c r="AH1339" i="20"/>
  <c r="AN1339" i="20"/>
  <c r="AH1341" i="20"/>
  <c r="AN1341" i="20"/>
  <c r="AH1343" i="20"/>
  <c r="AN1343" i="20"/>
  <c r="AH1345" i="20"/>
  <c r="AN1345" i="20"/>
  <c r="AH1347" i="20"/>
  <c r="AN1347" i="20"/>
  <c r="AH1349" i="20"/>
  <c r="AN1349" i="20"/>
  <c r="AH1351" i="20"/>
  <c r="AN1351" i="20"/>
  <c r="AH1353" i="20"/>
  <c r="AN1353" i="20"/>
  <c r="AH1355" i="20"/>
  <c r="AN1355" i="20"/>
  <c r="AH1357" i="20"/>
  <c r="AN1357" i="20"/>
  <c r="AH1359" i="20"/>
  <c r="AN1359" i="20"/>
  <c r="AH1361" i="20"/>
  <c r="AN1361" i="20"/>
  <c r="AH1363" i="20"/>
  <c r="AN1363" i="20"/>
  <c r="AH1365" i="20"/>
  <c r="AN1365" i="20"/>
  <c r="AH1367" i="20"/>
  <c r="AN1367" i="20"/>
  <c r="AH1369" i="20"/>
  <c r="AN1369" i="20"/>
  <c r="AH1371" i="20"/>
  <c r="AN1371" i="20"/>
  <c r="AH1373" i="20"/>
  <c r="AN1373" i="20"/>
  <c r="AH1375" i="20"/>
  <c r="AN1375" i="20"/>
  <c r="AH1377" i="20"/>
  <c r="AN1377" i="20"/>
  <c r="AH1379" i="20"/>
  <c r="AN1379" i="20"/>
  <c r="AH1381" i="20"/>
  <c r="AN1381" i="20"/>
  <c r="AH1383" i="20"/>
  <c r="AN1383" i="20"/>
  <c r="AH1385" i="20"/>
  <c r="AN1385" i="20"/>
  <c r="AH1387" i="20"/>
  <c r="AN1387" i="20"/>
  <c r="AH1389" i="20"/>
  <c r="AN1389" i="20"/>
  <c r="AH1391" i="20"/>
  <c r="AN1391" i="20"/>
  <c r="AH1393" i="20"/>
  <c r="AN1393" i="20"/>
  <c r="AH1395" i="20"/>
  <c r="AN1395" i="20"/>
  <c r="AH1397" i="20"/>
  <c r="AN1397" i="20"/>
  <c r="AH1399" i="20"/>
  <c r="AN1399" i="20"/>
  <c r="AH1401" i="20"/>
  <c r="AN1401" i="20"/>
  <c r="AH1403" i="20"/>
  <c r="AN1403" i="20"/>
  <c r="AH1405" i="20"/>
  <c r="AN1405" i="20"/>
  <c r="AH1407" i="20"/>
  <c r="AN1407" i="20"/>
  <c r="AH1409" i="20"/>
  <c r="AN1409" i="20"/>
  <c r="AH1411" i="20"/>
  <c r="AN1411" i="20"/>
  <c r="AH1413" i="20"/>
  <c r="AN1413" i="20"/>
  <c r="AH1415" i="20"/>
  <c r="AN1415" i="20"/>
  <c r="AH1417" i="20"/>
  <c r="AN1417" i="20"/>
  <c r="AH1419" i="20"/>
  <c r="AN1419" i="20"/>
  <c r="AH1421" i="20"/>
  <c r="AN1421" i="20"/>
  <c r="AH1423" i="20"/>
  <c r="AN1423" i="20"/>
  <c r="AH1425" i="20"/>
  <c r="AN1425" i="20"/>
  <c r="AH1427" i="20"/>
  <c r="AN1427" i="20"/>
  <c r="AH1429" i="20"/>
  <c r="AN1429" i="20"/>
  <c r="AH1431" i="20"/>
  <c r="AN1431" i="20"/>
  <c r="AH1433" i="20"/>
  <c r="AN1433" i="20"/>
  <c r="AH1435" i="20"/>
  <c r="AN1435" i="20"/>
  <c r="AH1437" i="20"/>
  <c r="AN1437" i="20"/>
  <c r="AH1439" i="20"/>
  <c r="AN1439" i="20"/>
  <c r="AH1441" i="20"/>
  <c r="AN1441" i="20"/>
  <c r="AH1443" i="20"/>
  <c r="AN1443" i="20"/>
  <c r="AH1445" i="20"/>
  <c r="AN1445" i="20"/>
  <c r="AH1447" i="20"/>
  <c r="AN1447" i="20"/>
  <c r="AH1449" i="20"/>
  <c r="AN1449" i="20"/>
  <c r="AH1451" i="20"/>
  <c r="AN1451" i="20"/>
  <c r="AH1453" i="20"/>
  <c r="AN1453" i="20"/>
  <c r="AH1455" i="20"/>
  <c r="AN1455" i="20"/>
  <c r="AH1457" i="20"/>
  <c r="AN1457" i="20"/>
  <c r="AH1459" i="20"/>
  <c r="AN1459" i="20"/>
  <c r="AH1461" i="20"/>
  <c r="AN1461" i="20"/>
  <c r="AH1463" i="20"/>
  <c r="AN1463" i="20"/>
  <c r="AH1465" i="20"/>
  <c r="AN1465" i="20"/>
  <c r="AH1467" i="20"/>
  <c r="AN1467" i="20"/>
  <c r="AH1469" i="20"/>
  <c r="AN1469" i="20"/>
  <c r="AH1471" i="20"/>
  <c r="AN1471" i="20"/>
  <c r="AH1473" i="20"/>
  <c r="AN1473" i="20"/>
  <c r="AH1475" i="20"/>
  <c r="AN1475" i="20"/>
  <c r="AH1477" i="20"/>
  <c r="AN1477" i="20"/>
  <c r="AH1479" i="20"/>
  <c r="AN1479" i="20"/>
  <c r="AH1481" i="20"/>
  <c r="AN1481" i="20"/>
  <c r="AH1483" i="20"/>
  <c r="AN1483" i="20"/>
  <c r="AH1485" i="20"/>
  <c r="AN1485" i="20"/>
  <c r="AH1487" i="20"/>
  <c r="AN1487" i="20"/>
  <c r="AH1489" i="20"/>
  <c r="AN1489" i="20"/>
  <c r="AH1491" i="20"/>
  <c r="AN1491" i="20"/>
  <c r="AH1493" i="20"/>
  <c r="AN1493" i="20"/>
  <c r="AH1495" i="20"/>
  <c r="AN1495" i="20"/>
  <c r="AH1497" i="20"/>
  <c r="AN1497" i="20"/>
  <c r="AH1499" i="20"/>
  <c r="AN1499" i="20"/>
  <c r="AH1501" i="20"/>
  <c r="AN1501" i="20"/>
  <c r="AH1503" i="20"/>
  <c r="AN1503" i="20"/>
  <c r="AH1505" i="20"/>
  <c r="AN1505" i="20"/>
  <c r="AH1507" i="20"/>
  <c r="AN1507" i="20"/>
  <c r="AH1509" i="20"/>
  <c r="AN1509" i="20"/>
  <c r="AM1511" i="20"/>
  <c r="AH1511" i="20"/>
  <c r="AH1513" i="20"/>
  <c r="AN1513" i="20"/>
  <c r="AM1515" i="20"/>
  <c r="AH1515" i="20"/>
  <c r="AH1517" i="20"/>
  <c r="AN1517" i="20"/>
  <c r="AM1519" i="20"/>
  <c r="AH1519" i="20"/>
  <c r="AH1521" i="20"/>
  <c r="AN1521" i="20"/>
  <c r="AM1523" i="20"/>
  <c r="AH1523" i="20"/>
  <c r="AH1525" i="20"/>
  <c r="AN1525" i="20"/>
  <c r="AM1527" i="20"/>
  <c r="AH1527" i="20"/>
  <c r="AH1529" i="20"/>
  <c r="AN1529" i="20"/>
  <c r="AM1531" i="20"/>
  <c r="AH1531" i="20"/>
  <c r="AH1533" i="20"/>
  <c r="AN1533" i="20"/>
  <c r="AM1535" i="20"/>
  <c r="AH1535" i="20"/>
  <c r="AH1537" i="20"/>
  <c r="AN1537" i="20"/>
  <c r="AM1539" i="20"/>
  <c r="AH1539" i="20"/>
  <c r="AH1541" i="20"/>
  <c r="AN1541" i="20"/>
  <c r="AM1543" i="20"/>
  <c r="AH1543" i="20"/>
  <c r="AH1545" i="20"/>
  <c r="AN1545" i="20"/>
  <c r="AM1547" i="20"/>
  <c r="AH1547" i="20"/>
  <c r="AH1549" i="20"/>
  <c r="AN1549" i="20"/>
  <c r="AH1551" i="20"/>
  <c r="AM1551" i="20"/>
  <c r="AH1553" i="20"/>
  <c r="AN1553" i="20"/>
  <c r="AH1555" i="20"/>
  <c r="AM1555" i="20"/>
  <c r="AH1557" i="20"/>
  <c r="AN1557" i="20"/>
  <c r="AH1559" i="20"/>
  <c r="AM1559" i="20"/>
  <c r="AH1561" i="20"/>
  <c r="AN1561" i="20"/>
  <c r="AH1563" i="20"/>
  <c r="AH1565" i="20"/>
  <c r="AN1565" i="20"/>
  <c r="AH1567" i="20"/>
  <c r="AN1567" i="20"/>
  <c r="AH1569" i="20"/>
  <c r="AN1569" i="20"/>
  <c r="AH1571" i="20"/>
  <c r="AN1571" i="20"/>
  <c r="AH1573" i="20"/>
  <c r="AN1573" i="20"/>
  <c r="AH1575" i="20"/>
  <c r="AN1575" i="20"/>
  <c r="AH1577" i="20"/>
  <c r="AN1577" i="20"/>
  <c r="AH1579" i="20"/>
  <c r="AN1579" i="20"/>
  <c r="AH1581" i="20"/>
  <c r="AN1581" i="20"/>
  <c r="AH1583" i="20"/>
  <c r="AN1583" i="20"/>
  <c r="AH1585" i="20"/>
  <c r="AN1585" i="20"/>
  <c r="AH1587" i="20"/>
  <c r="AN1587" i="20"/>
  <c r="AH1589" i="20"/>
  <c r="AN1589" i="20"/>
  <c r="AH1591" i="20"/>
  <c r="AN1591" i="20"/>
  <c r="AH1593" i="20"/>
  <c r="AN1593" i="20"/>
  <c r="AH1595" i="20"/>
  <c r="AN1595" i="20"/>
  <c r="AH1597" i="20"/>
  <c r="AN1597" i="20"/>
  <c r="AH1599" i="20"/>
  <c r="AN1599" i="20"/>
  <c r="AH1601" i="20"/>
  <c r="AN1601" i="20"/>
  <c r="AH1603" i="20"/>
  <c r="AN1603" i="20"/>
  <c r="AH1605" i="20"/>
  <c r="AN1605" i="20"/>
  <c r="AH1607" i="20"/>
  <c r="AN1607" i="20"/>
  <c r="AH1609" i="20"/>
  <c r="AN1609" i="20"/>
  <c r="AH1611" i="20"/>
  <c r="AN1611" i="20"/>
  <c r="AH1613" i="20"/>
  <c r="AN1613" i="20"/>
  <c r="AH1615" i="20"/>
  <c r="AN1615" i="20"/>
  <c r="AH1617" i="20"/>
  <c r="AN1617" i="20"/>
  <c r="AH1619" i="20"/>
  <c r="AN1619" i="20"/>
  <c r="AH1621" i="20"/>
  <c r="AN1621" i="20"/>
  <c r="AH1623" i="20"/>
  <c r="AN1623" i="20"/>
  <c r="AH1625" i="20"/>
  <c r="AN1625" i="20"/>
  <c r="AH1627" i="20"/>
  <c r="AN1627" i="20"/>
  <c r="AH1629" i="20"/>
  <c r="AN1629" i="20"/>
  <c r="AH1631" i="20"/>
  <c r="AN1631" i="20"/>
  <c r="AH1633" i="20"/>
  <c r="AN1633" i="20"/>
  <c r="AH1635" i="20"/>
  <c r="AN1635" i="20"/>
  <c r="AH1637" i="20"/>
  <c r="AN1637" i="20"/>
  <c r="AH1639" i="20"/>
  <c r="AN1639" i="20"/>
  <c r="AH1641" i="20"/>
  <c r="AN1641" i="20"/>
  <c r="AH1643" i="20"/>
  <c r="AN1643" i="20"/>
  <c r="AH1645" i="20"/>
  <c r="AN1645" i="20"/>
  <c r="AH1647" i="20"/>
  <c r="AN1647" i="20"/>
  <c r="AH1649" i="20"/>
  <c r="AN1649" i="20"/>
  <c r="AH1651" i="20"/>
  <c r="AN1651" i="20"/>
  <c r="AH1653" i="20"/>
  <c r="AN1653" i="20"/>
  <c r="AH1655" i="20"/>
  <c r="AN1655" i="20"/>
  <c r="AH1657" i="20"/>
  <c r="AN1657" i="20"/>
  <c r="AH1659" i="20"/>
  <c r="AN1659" i="20"/>
  <c r="AH1661" i="20"/>
  <c r="AN1661" i="20"/>
  <c r="AH1663" i="20"/>
  <c r="AN1663" i="20"/>
  <c r="AH1665" i="20"/>
  <c r="AN1665" i="20"/>
  <c r="AH1667" i="20"/>
  <c r="AN1667" i="20"/>
  <c r="AH1669" i="20"/>
  <c r="AN1669" i="20"/>
  <c r="AH1671" i="20"/>
  <c r="AI1671" i="20"/>
  <c r="AH1673" i="20"/>
  <c r="AJ1673" i="20"/>
  <c r="AH1675" i="20"/>
  <c r="AN1675" i="20"/>
  <c r="AH1677" i="20"/>
  <c r="AJ1677" i="20"/>
  <c r="AH1679" i="20"/>
  <c r="AN1679" i="20"/>
  <c r="AH1681" i="20"/>
  <c r="AJ1681" i="20"/>
  <c r="AH1683" i="20"/>
  <c r="AN1683" i="20"/>
  <c r="AH1685" i="20"/>
  <c r="AJ1685" i="20"/>
  <c r="AH1687" i="20"/>
  <c r="AN1687" i="20"/>
  <c r="AH1689" i="20"/>
  <c r="AJ1689" i="20"/>
  <c r="AH1691" i="20"/>
  <c r="AN1691" i="20"/>
  <c r="AH1693" i="20"/>
  <c r="AJ1693" i="20"/>
  <c r="AH1695" i="20"/>
  <c r="AN1695" i="20"/>
  <c r="AH1697" i="20"/>
  <c r="AJ1697" i="20"/>
  <c r="AH1699" i="20"/>
  <c r="AN1699" i="20"/>
  <c r="AH1701" i="20"/>
  <c r="AJ1701" i="20"/>
  <c r="AH1703" i="20"/>
  <c r="AN1703" i="20"/>
  <c r="AH1705" i="20"/>
  <c r="AJ1705" i="20"/>
  <c r="AH1707" i="20"/>
  <c r="AN1707" i="20"/>
  <c r="AH1709" i="20"/>
  <c r="AJ1709" i="20"/>
  <c r="AH1711" i="20"/>
  <c r="AN1711" i="20"/>
  <c r="AH1713" i="20"/>
  <c r="AN1713" i="20"/>
  <c r="AH1715" i="20"/>
  <c r="AN1715" i="20"/>
  <c r="AH1717" i="20"/>
  <c r="AN1717" i="20"/>
  <c r="AH1719" i="20"/>
  <c r="AN1719" i="20"/>
  <c r="AH1721" i="20"/>
  <c r="AN1721" i="20"/>
  <c r="AH1723" i="20"/>
  <c r="AN1723" i="20"/>
  <c r="AH1725" i="20"/>
  <c r="AN1725" i="20"/>
  <c r="AH1727" i="20"/>
  <c r="AN1727" i="20"/>
  <c r="AH1729" i="20"/>
  <c r="AN1729" i="20"/>
  <c r="AH1731" i="20"/>
  <c r="AN1731" i="20"/>
  <c r="AH1733" i="20"/>
  <c r="AN1733" i="20"/>
  <c r="AH1735" i="20"/>
  <c r="AN1735" i="20"/>
  <c r="AH1737" i="20"/>
  <c r="AN1737" i="20"/>
  <c r="AH1739" i="20"/>
  <c r="AN1739" i="20"/>
  <c r="AH1741" i="20"/>
  <c r="AN1741" i="20"/>
  <c r="AH1743" i="20"/>
  <c r="AN1743" i="20"/>
  <c r="AH1745" i="20"/>
  <c r="AN1745" i="20"/>
  <c r="AH1747" i="20"/>
  <c r="AN1747" i="20"/>
  <c r="AH1749" i="20"/>
  <c r="AN1749" i="20"/>
  <c r="AH1751" i="20"/>
  <c r="AN1751" i="20"/>
  <c r="AH1753" i="20"/>
  <c r="AN1753" i="20"/>
  <c r="AH1755" i="20"/>
  <c r="AN1755" i="20"/>
  <c r="AH1757" i="20"/>
  <c r="AN1757" i="20"/>
  <c r="AH1759" i="20"/>
  <c r="AN1759" i="20"/>
  <c r="AH1761" i="20"/>
  <c r="AN1761" i="20"/>
  <c r="AH1763" i="20"/>
  <c r="AN1763" i="20"/>
  <c r="AH1765" i="20"/>
  <c r="AN1765" i="20"/>
  <c r="AH1767" i="20"/>
  <c r="AN1767" i="20"/>
  <c r="AH1769" i="20"/>
  <c r="AN1769" i="20"/>
  <c r="AH1771" i="20"/>
  <c r="AN1771" i="20"/>
  <c r="AH1773" i="20"/>
  <c r="AN1773" i="20"/>
  <c r="AH1775" i="20"/>
  <c r="AN1775" i="20"/>
  <c r="AH1777" i="20"/>
  <c r="AN1777" i="20"/>
  <c r="AH1779" i="20"/>
  <c r="AN1779" i="20"/>
  <c r="AH1781" i="20"/>
  <c r="AN1781" i="20"/>
  <c r="AH1783" i="20"/>
  <c r="AN1783" i="20"/>
  <c r="AH1785" i="20"/>
  <c r="AN1785" i="20"/>
  <c r="AH1787" i="20"/>
  <c r="AN1787" i="20"/>
  <c r="AH1789" i="20"/>
  <c r="AN1789" i="20"/>
  <c r="AH1791" i="20"/>
  <c r="AN1791" i="20"/>
  <c r="AH1793" i="20"/>
  <c r="AN1793" i="20"/>
  <c r="AH1795" i="20"/>
  <c r="AN1795" i="20"/>
  <c r="AH1797" i="20"/>
  <c r="AN1797" i="20"/>
  <c r="AH1799" i="20"/>
  <c r="AN1799" i="20"/>
  <c r="AH1801" i="20"/>
  <c r="AN1801" i="20"/>
  <c r="AH1803" i="20"/>
  <c r="AN1803" i="20"/>
  <c r="AH1805" i="20"/>
  <c r="AN1805" i="20"/>
  <c r="AH1807" i="20"/>
  <c r="AN1807" i="20"/>
  <c r="AH1809" i="20"/>
  <c r="AN1809" i="20"/>
  <c r="AH1811" i="20"/>
  <c r="AN1811" i="20"/>
  <c r="AH1813" i="20"/>
  <c r="AN1813" i="20"/>
  <c r="AH1815" i="20"/>
  <c r="AN1815" i="20"/>
  <c r="AH1817" i="20"/>
  <c r="AN1817" i="20"/>
  <c r="AH1819" i="20"/>
  <c r="AN1819" i="20"/>
  <c r="AH1821" i="20"/>
  <c r="AN1821" i="20"/>
  <c r="AH1823" i="20"/>
  <c r="AN1823" i="20"/>
  <c r="AH1825" i="20"/>
  <c r="AN1825" i="20"/>
  <c r="AH1827" i="20"/>
  <c r="AN1827" i="20"/>
  <c r="AH1829" i="20"/>
  <c r="AN1829" i="20"/>
  <c r="AH1831" i="20"/>
  <c r="AN1831" i="20"/>
  <c r="AH1833" i="20"/>
  <c r="AN1833" i="20"/>
  <c r="AH1835" i="20"/>
  <c r="AN1835" i="20"/>
  <c r="AH1837" i="20"/>
  <c r="AN1837" i="20"/>
  <c r="AH1839" i="20"/>
  <c r="AN1839" i="20"/>
  <c r="AH1841" i="20"/>
  <c r="AN1841" i="20"/>
  <c r="AH1843" i="20"/>
  <c r="AN1843" i="20"/>
  <c r="AH1845" i="20"/>
  <c r="AN1845" i="20"/>
  <c r="AH1847" i="20"/>
  <c r="AN1847" i="20"/>
  <c r="AH1849" i="20"/>
  <c r="AN1849" i="20"/>
  <c r="AH1851" i="20"/>
  <c r="AN1851" i="20"/>
  <c r="AH1853" i="20"/>
  <c r="AN1853" i="20"/>
  <c r="AH1855" i="20"/>
  <c r="AN1855" i="20"/>
  <c r="AH1857" i="20"/>
  <c r="AN1857" i="20"/>
  <c r="AH1859" i="20"/>
  <c r="AN1859" i="20"/>
  <c r="AH1861" i="20"/>
  <c r="AN1861" i="20"/>
  <c r="AH1863" i="20"/>
  <c r="AN1863" i="20"/>
  <c r="AH1865" i="20"/>
  <c r="AN1865" i="20"/>
  <c r="AH1867" i="20"/>
  <c r="AN1867" i="20"/>
  <c r="AH1869" i="20"/>
  <c r="AN1869" i="20"/>
  <c r="AH1871" i="20"/>
  <c r="AN1871" i="20"/>
  <c r="AH1873" i="20"/>
  <c r="AJ1873" i="20"/>
  <c r="AH1875" i="20"/>
  <c r="AN1875" i="20"/>
  <c r="AH1877" i="20"/>
  <c r="AJ1877" i="20"/>
  <c r="AH1879" i="20"/>
  <c r="AN1879" i="20"/>
  <c r="AH1881" i="20"/>
  <c r="AJ1881" i="20"/>
  <c r="AH1883" i="20"/>
  <c r="AN1883" i="20"/>
  <c r="AH1885" i="20"/>
  <c r="AJ1885" i="20"/>
  <c r="AH1887" i="20"/>
  <c r="AN1887" i="20"/>
  <c r="AH1889" i="20"/>
  <c r="AJ1889" i="20"/>
  <c r="AH1891" i="20"/>
  <c r="AN1891" i="20"/>
  <c r="AH1893" i="20"/>
  <c r="AJ1893" i="20"/>
  <c r="AH1895" i="20"/>
  <c r="AN1895" i="20"/>
  <c r="AH1897" i="20"/>
  <c r="AJ1897" i="20"/>
  <c r="AH1899" i="20"/>
  <c r="AN1899" i="20"/>
  <c r="AH1901" i="20"/>
  <c r="AJ1901" i="20"/>
  <c r="AH1903" i="20"/>
  <c r="AN1903" i="20"/>
  <c r="AH1905" i="20"/>
  <c r="AJ1905" i="20"/>
  <c r="AH1907" i="20"/>
  <c r="AN1907" i="20"/>
  <c r="AH1909" i="20"/>
  <c r="AN1909" i="20"/>
  <c r="AH1911" i="20"/>
  <c r="AN1911" i="20"/>
  <c r="AH1913" i="20"/>
  <c r="AN1913" i="20"/>
  <c r="AH1915" i="20"/>
  <c r="AN1915" i="20"/>
  <c r="AH1917" i="20"/>
  <c r="AN1917" i="20"/>
  <c r="AH1919" i="20"/>
  <c r="AN1919" i="20"/>
  <c r="AH1921" i="20"/>
  <c r="AN1921" i="20"/>
  <c r="AH1923" i="20"/>
  <c r="AN1923" i="20"/>
  <c r="AH1925" i="20"/>
  <c r="AN1925" i="20"/>
  <c r="AH1927" i="20"/>
  <c r="AN1927" i="20"/>
  <c r="AH1929" i="20"/>
  <c r="AN1929" i="20"/>
  <c r="AH1931" i="20"/>
  <c r="AN1931" i="20"/>
  <c r="AH1933" i="20"/>
  <c r="AN1933" i="20"/>
  <c r="AH1935" i="20"/>
  <c r="AN1935" i="20"/>
  <c r="AH1937" i="20"/>
  <c r="AN1937" i="20"/>
  <c r="AH1939" i="20"/>
  <c r="AN1939" i="20"/>
  <c r="AH1941" i="20"/>
  <c r="AN1941" i="20"/>
  <c r="AH1943" i="20"/>
  <c r="AN1943" i="20"/>
  <c r="AH1945" i="20"/>
  <c r="AN1945" i="20"/>
  <c r="AH1947" i="20"/>
  <c r="AN1947" i="20"/>
  <c r="AH1949" i="20"/>
  <c r="AN1949" i="20"/>
  <c r="AH1951" i="20"/>
  <c r="AN1951" i="20"/>
  <c r="AH1953" i="20"/>
  <c r="AN1953" i="20"/>
  <c r="AH1955" i="20"/>
  <c r="AN1955" i="20"/>
  <c r="AH1957" i="20"/>
  <c r="AN1957" i="20"/>
  <c r="AH1959" i="20"/>
  <c r="AN1959" i="20"/>
  <c r="AH1961" i="20"/>
  <c r="AN1961" i="20"/>
  <c r="AH1963" i="20"/>
  <c r="AN1963" i="20"/>
  <c r="AH1965" i="20"/>
  <c r="AN1965" i="20"/>
  <c r="AH1967" i="20"/>
  <c r="AN1967" i="20"/>
  <c r="AH1969" i="20"/>
  <c r="AN1969" i="20"/>
  <c r="AH1971" i="20"/>
  <c r="AN1971" i="20"/>
  <c r="AH1973" i="20"/>
  <c r="AN1973" i="20"/>
  <c r="AH1975" i="20"/>
  <c r="AN1975" i="20"/>
  <c r="AH1977" i="20"/>
  <c r="AN1977" i="20"/>
  <c r="AH1979" i="20"/>
  <c r="AN1979" i="20"/>
  <c r="AH1981" i="20"/>
  <c r="AN1981" i="20"/>
  <c r="AH1983" i="20"/>
  <c r="AN1983" i="20"/>
  <c r="AH1985" i="20"/>
  <c r="AN1985" i="20"/>
  <c r="AH1987" i="20"/>
  <c r="AJ1987" i="20"/>
  <c r="AH1989" i="20"/>
  <c r="AN1989" i="20"/>
  <c r="AH1991" i="20"/>
  <c r="AN1991" i="20"/>
  <c r="AH1993" i="20"/>
  <c r="AN1993" i="20"/>
  <c r="AH1995" i="20"/>
  <c r="AN1995" i="20"/>
  <c r="AH1997" i="20"/>
  <c r="AN1997" i="20"/>
  <c r="AH1999" i="20"/>
  <c r="AJ1999" i="20"/>
  <c r="AH2001" i="20"/>
  <c r="AN2001" i="20"/>
  <c r="AH2003" i="20"/>
  <c r="AN2003" i="20"/>
  <c r="AH6" i="20"/>
  <c r="AI6" i="20" s="1"/>
  <c r="AH8" i="20"/>
  <c r="AH14" i="20"/>
  <c r="AH10" i="20"/>
  <c r="AH7" i="20"/>
  <c r="AH9" i="20"/>
  <c r="AJ9" i="20"/>
  <c r="AH11" i="20"/>
  <c r="AL11" i="20"/>
  <c r="AH13" i="20"/>
  <c r="AM20" i="20"/>
  <c r="AN21" i="20"/>
  <c r="AM22" i="20"/>
  <c r="AN23" i="20"/>
  <c r="AM24" i="20"/>
  <c r="AN25" i="20"/>
  <c r="AM26" i="20"/>
  <c r="AN27" i="20"/>
  <c r="AA46" i="20"/>
  <c r="AK46" i="20" s="1"/>
  <c r="AA50" i="20"/>
  <c r="AK50" i="20" s="1"/>
  <c r="AA62" i="20"/>
  <c r="AK62" i="20" s="1"/>
  <c r="AA66" i="20"/>
  <c r="AK66" i="20" s="1"/>
  <c r="AA78" i="20"/>
  <c r="AK78" i="20" s="1"/>
  <c r="AA82" i="20"/>
  <c r="AK82" i="20" s="1"/>
  <c r="AA90" i="20"/>
  <c r="AK90" i="20" s="1"/>
  <c r="AA98" i="20"/>
  <c r="AK98" i="20" s="1"/>
  <c r="AA106" i="20"/>
  <c r="AK106" i="20" s="1"/>
  <c r="AA114" i="20"/>
  <c r="AK114" i="20" s="1"/>
  <c r="AA122" i="20"/>
  <c r="AK122" i="20" s="1"/>
  <c r="AA130" i="20"/>
  <c r="AK130" i="20" s="1"/>
  <c r="AA138" i="20"/>
  <c r="AK138" i="20" s="1"/>
  <c r="AA146" i="20"/>
  <c r="AK146" i="20" s="1"/>
  <c r="AA154" i="20"/>
  <c r="AK154" i="20" s="1"/>
  <c r="AA162" i="20"/>
  <c r="AK162" i="20" s="1"/>
  <c r="AA170" i="20"/>
  <c r="AK170" i="20" s="1"/>
  <c r="AA178" i="20"/>
  <c r="AK178" i="20" s="1"/>
  <c r="AA186" i="20"/>
  <c r="AK186" i="20" s="1"/>
  <c r="AA194" i="20"/>
  <c r="AK194" i="20" s="1"/>
  <c r="AA202" i="20"/>
  <c r="AK202" i="20" s="1"/>
  <c r="AA210" i="20"/>
  <c r="AK210" i="20" s="1"/>
  <c r="AA218" i="20"/>
  <c r="AK218" i="20" s="1"/>
  <c r="AA226" i="20"/>
  <c r="AK226" i="20" s="1"/>
  <c r="AA234" i="20"/>
  <c r="AK234" i="20" s="1"/>
  <c r="AA242" i="20"/>
  <c r="AK242" i="20" s="1"/>
  <c r="AA250" i="20"/>
  <c r="AK250" i="20" s="1"/>
  <c r="AA258" i="20"/>
  <c r="AK258" i="20" s="1"/>
  <c r="AA266" i="20"/>
  <c r="AK266" i="20" s="1"/>
  <c r="AA274" i="20"/>
  <c r="AK274" i="20" s="1"/>
  <c r="AA282" i="20"/>
  <c r="AK282" i="20" s="1"/>
  <c r="AA290" i="20"/>
  <c r="AK290" i="20" s="1"/>
  <c r="AA298" i="20"/>
  <c r="AK298" i="20" s="1"/>
  <c r="AA306" i="20"/>
  <c r="AK306" i="20" s="1"/>
  <c r="AA314" i="20"/>
  <c r="AK314" i="20" s="1"/>
  <c r="AA322" i="20"/>
  <c r="AK322" i="20" s="1"/>
  <c r="AA330" i="20"/>
  <c r="AK330" i="20" s="1"/>
  <c r="AA338" i="20"/>
  <c r="AK338" i="20" s="1"/>
  <c r="AA346" i="20"/>
  <c r="AK346" i="20" s="1"/>
  <c r="AA354" i="20"/>
  <c r="AK354" i="20" s="1"/>
  <c r="AA362" i="20"/>
  <c r="AK362" i="20" s="1"/>
  <c r="AA370" i="20"/>
  <c r="AK370" i="20" s="1"/>
  <c r="AA378" i="20"/>
  <c r="AK378" i="20" s="1"/>
  <c r="AA386" i="20"/>
  <c r="AK386" i="20" s="1"/>
  <c r="AA394" i="20"/>
  <c r="AK394" i="20" s="1"/>
  <c r="AA402" i="20"/>
  <c r="AK402" i="20" s="1"/>
  <c r="AA410" i="20"/>
  <c r="AK410" i="20" s="1"/>
  <c r="AA418" i="20"/>
  <c r="AK418" i="20" s="1"/>
  <c r="AA426" i="20"/>
  <c r="AK426" i="20" s="1"/>
  <c r="AA434" i="20"/>
  <c r="AK434" i="20" s="1"/>
  <c r="AA442" i="20"/>
  <c r="AK442" i="20" s="1"/>
  <c r="AA450" i="20"/>
  <c r="AK450" i="20" s="1"/>
  <c r="AA458" i="20"/>
  <c r="AK458" i="20" s="1"/>
  <c r="AA466" i="20"/>
  <c r="AK466" i="20" s="1"/>
  <c r="AA474" i="20"/>
  <c r="AK474" i="20" s="1"/>
  <c r="AA482" i="20"/>
  <c r="AK482" i="20" s="1"/>
  <c r="AA490" i="20"/>
  <c r="AK490" i="20" s="1"/>
  <c r="AA498" i="20"/>
  <c r="AK498" i="20" s="1"/>
  <c r="AA506" i="20"/>
  <c r="AK506" i="20" s="1"/>
  <c r="AA514" i="20"/>
  <c r="AK514" i="20" s="1"/>
  <c r="AA522" i="20"/>
  <c r="AK522" i="20" s="1"/>
  <c r="AA530" i="20"/>
  <c r="AK530" i="20" s="1"/>
  <c r="AA538" i="20"/>
  <c r="AK538" i="20" s="1"/>
  <c r="AA547" i="20"/>
  <c r="AK547" i="20" s="1"/>
  <c r="AA555" i="20"/>
  <c r="AK555" i="20" s="1"/>
  <c r="AA563" i="20"/>
  <c r="AK563" i="20" s="1"/>
  <c r="AA571" i="20"/>
  <c r="AK571" i="20" s="1"/>
  <c r="AA579" i="20"/>
  <c r="AK579" i="20" s="1"/>
  <c r="AA587" i="20"/>
  <c r="AK587" i="20" s="1"/>
  <c r="AA591" i="20"/>
  <c r="AK591" i="20" s="1"/>
  <c r="AA595" i="20"/>
  <c r="AK595" i="20" s="1"/>
  <c r="AA599" i="20"/>
  <c r="AK599" i="20" s="1"/>
  <c r="AA603" i="20"/>
  <c r="AK603" i="20" s="1"/>
  <c r="AA607" i="20"/>
  <c r="AK607" i="20" s="1"/>
  <c r="AA611" i="20"/>
  <c r="AK611" i="20" s="1"/>
  <c r="AA615" i="20"/>
  <c r="AK615" i="20" s="1"/>
  <c r="AA619" i="20"/>
  <c r="AK619" i="20" s="1"/>
  <c r="AA627" i="20"/>
  <c r="AK627" i="20" s="1"/>
  <c r="AA635" i="20"/>
  <c r="AK635" i="20" s="1"/>
  <c r="AA643" i="20"/>
  <c r="AK643" i="20" s="1"/>
  <c r="AA651" i="20"/>
  <c r="AK651" i="20" s="1"/>
  <c r="AA659" i="20"/>
  <c r="AK659" i="20" s="1"/>
  <c r="AA667" i="20"/>
  <c r="AK667" i="20" s="1"/>
  <c r="AA675" i="20"/>
  <c r="AK675" i="20" s="1"/>
  <c r="AA683" i="20"/>
  <c r="AK683" i="20" s="1"/>
  <c r="AA693" i="20"/>
  <c r="AK693" i="20" s="1"/>
  <c r="AA699" i="20"/>
  <c r="AK699" i="20" s="1"/>
  <c r="AA707" i="20"/>
  <c r="AK707" i="20" s="1"/>
  <c r="AA717" i="20"/>
  <c r="AK717" i="20" s="1"/>
  <c r="AA725" i="20"/>
  <c r="AK725" i="20" s="1"/>
  <c r="AA735" i="20"/>
  <c r="AK735" i="20" s="1"/>
  <c r="AA739" i="20"/>
  <c r="AK739" i="20" s="1"/>
  <c r="AA751" i="20"/>
  <c r="AK751" i="20" s="1"/>
  <c r="AA755" i="20"/>
  <c r="AK755" i="20" s="1"/>
  <c r="AA763" i="20"/>
  <c r="AK763" i="20" s="1"/>
  <c r="AA771" i="20"/>
  <c r="AK771" i="20" s="1"/>
  <c r="AA779" i="20"/>
  <c r="AK779" i="20" s="1"/>
  <c r="AA787" i="20"/>
  <c r="AK787" i="20" s="1"/>
  <c r="AA38" i="20"/>
  <c r="AK38" i="20" s="1"/>
  <c r="AA42" i="20"/>
  <c r="AK42" i="20" s="1"/>
  <c r="AA54" i="20"/>
  <c r="AK54" i="20" s="1"/>
  <c r="AA58" i="20"/>
  <c r="AK58" i="20" s="1"/>
  <c r="AA70" i="20"/>
  <c r="AK70" i="20" s="1"/>
  <c r="AA74" i="20"/>
  <c r="AK74" i="20" s="1"/>
  <c r="AA86" i="20"/>
  <c r="AK86" i="20" s="1"/>
  <c r="AA94" i="20"/>
  <c r="AK94" i="20" s="1"/>
  <c r="AA102" i="20"/>
  <c r="AK102" i="20" s="1"/>
  <c r="AA110" i="20"/>
  <c r="AK110" i="20" s="1"/>
  <c r="AA118" i="20"/>
  <c r="AK118" i="20" s="1"/>
  <c r="AA126" i="20"/>
  <c r="AK126" i="20" s="1"/>
  <c r="AA134" i="20"/>
  <c r="AK134" i="20" s="1"/>
  <c r="AA142" i="20"/>
  <c r="AK142" i="20" s="1"/>
  <c r="AA150" i="20"/>
  <c r="AK150" i="20" s="1"/>
  <c r="AA158" i="20"/>
  <c r="AK158" i="20" s="1"/>
  <c r="AA166" i="20"/>
  <c r="AK166" i="20" s="1"/>
  <c r="AA174" i="20"/>
  <c r="AK174" i="20" s="1"/>
  <c r="AA182" i="20"/>
  <c r="AK182" i="20" s="1"/>
  <c r="AA190" i="20"/>
  <c r="AK190" i="20" s="1"/>
  <c r="AA198" i="20"/>
  <c r="AK198" i="20" s="1"/>
  <c r="AA206" i="20"/>
  <c r="AK206" i="20" s="1"/>
  <c r="AA214" i="20"/>
  <c r="AK214" i="20" s="1"/>
  <c r="AA222" i="20"/>
  <c r="AK222" i="20" s="1"/>
  <c r="AA230" i="20"/>
  <c r="AK230" i="20" s="1"/>
  <c r="AA238" i="20"/>
  <c r="AK238" i="20" s="1"/>
  <c r="AA246" i="20"/>
  <c r="AK246" i="20" s="1"/>
  <c r="AA254" i="20"/>
  <c r="AK254" i="20" s="1"/>
  <c r="AA262" i="20"/>
  <c r="AK262" i="20" s="1"/>
  <c r="AA270" i="20"/>
  <c r="AK270" i="20" s="1"/>
  <c r="AA278" i="20"/>
  <c r="AK278" i="20" s="1"/>
  <c r="AA286" i="20"/>
  <c r="AK286" i="20" s="1"/>
  <c r="AA294" i="20"/>
  <c r="AK294" i="20" s="1"/>
  <c r="AA302" i="20"/>
  <c r="AK302" i="20" s="1"/>
  <c r="AA310" i="20"/>
  <c r="AK310" i="20" s="1"/>
  <c r="AA318" i="20"/>
  <c r="AK318" i="20" s="1"/>
  <c r="AA326" i="20"/>
  <c r="AK326" i="20" s="1"/>
  <c r="AA334" i="20"/>
  <c r="AK334" i="20" s="1"/>
  <c r="AA342" i="20"/>
  <c r="AK342" i="20" s="1"/>
  <c r="AA350" i="20"/>
  <c r="AK350" i="20" s="1"/>
  <c r="AA358" i="20"/>
  <c r="AK358" i="20" s="1"/>
  <c r="AA366" i="20"/>
  <c r="AK366" i="20" s="1"/>
  <c r="AA374" i="20"/>
  <c r="AK374" i="20" s="1"/>
  <c r="AA382" i="20"/>
  <c r="AK382" i="20" s="1"/>
  <c r="AA390" i="20"/>
  <c r="AK390" i="20" s="1"/>
  <c r="AA398" i="20"/>
  <c r="AK398" i="20" s="1"/>
  <c r="AA406" i="20"/>
  <c r="AK406" i="20" s="1"/>
  <c r="AA414" i="20"/>
  <c r="AK414" i="20" s="1"/>
  <c r="AA422" i="20"/>
  <c r="AK422" i="20" s="1"/>
  <c r="AA430" i="20"/>
  <c r="AK430" i="20" s="1"/>
  <c r="AA438" i="20"/>
  <c r="AK438" i="20" s="1"/>
  <c r="AA446" i="20"/>
  <c r="AK446" i="20" s="1"/>
  <c r="AA454" i="20"/>
  <c r="AK454" i="20" s="1"/>
  <c r="AA462" i="20"/>
  <c r="AK462" i="20" s="1"/>
  <c r="AA470" i="20"/>
  <c r="AK470" i="20" s="1"/>
  <c r="AA478" i="20"/>
  <c r="AK478" i="20" s="1"/>
  <c r="AA486" i="20"/>
  <c r="AK486" i="20" s="1"/>
  <c r="AA494" i="20"/>
  <c r="AK494" i="20" s="1"/>
  <c r="AA502" i="20"/>
  <c r="AK502" i="20" s="1"/>
  <c r="AA510" i="20"/>
  <c r="AK510" i="20" s="1"/>
  <c r="AA518" i="20"/>
  <c r="AK518" i="20" s="1"/>
  <c r="AA526" i="20"/>
  <c r="AK526" i="20" s="1"/>
  <c r="AA534" i="20"/>
  <c r="AK534" i="20" s="1"/>
  <c r="AA542" i="20"/>
  <c r="AK542" i="20" s="1"/>
  <c r="AA551" i="20"/>
  <c r="AK551" i="20" s="1"/>
  <c r="AA559" i="20"/>
  <c r="AK559" i="20" s="1"/>
  <c r="AA567" i="20"/>
  <c r="AK567" i="20" s="1"/>
  <c r="AA575" i="20"/>
  <c r="AK575" i="20" s="1"/>
  <c r="AA583" i="20"/>
  <c r="AK583" i="20" s="1"/>
  <c r="AD590" i="20"/>
  <c r="AN590" i="20" s="1"/>
  <c r="AD594" i="20"/>
  <c r="AN594" i="20" s="1"/>
  <c r="AD598" i="20"/>
  <c r="AN598" i="20" s="1"/>
  <c r="AD602" i="20"/>
  <c r="AN602" i="20" s="1"/>
  <c r="AD606" i="20"/>
  <c r="AN606" i="20" s="1"/>
  <c r="AD610" i="20"/>
  <c r="AN610" i="20" s="1"/>
  <c r="AD614" i="20"/>
  <c r="AN614" i="20" s="1"/>
  <c r="AD618" i="20"/>
  <c r="AN618" i="20" s="1"/>
  <c r="AA625" i="20"/>
  <c r="AK625" i="20" s="1"/>
  <c r="AA631" i="20"/>
  <c r="AK631" i="20" s="1"/>
  <c r="AA639" i="20"/>
  <c r="AK639" i="20" s="1"/>
  <c r="AA647" i="20"/>
  <c r="AK647" i="20" s="1"/>
  <c r="AA655" i="20"/>
  <c r="AK655" i="20" s="1"/>
  <c r="AA663" i="20"/>
  <c r="AK663" i="20" s="1"/>
  <c r="AA671" i="20"/>
  <c r="AK671" i="20" s="1"/>
  <c r="AA679" i="20"/>
  <c r="AK679" i="20" s="1"/>
  <c r="AA689" i="20"/>
  <c r="AK689" i="20" s="1"/>
  <c r="AA697" i="20"/>
  <c r="AK697" i="20" s="1"/>
  <c r="AA703" i="20"/>
  <c r="AK703" i="20" s="1"/>
  <c r="AA713" i="20"/>
  <c r="AK713" i="20" s="1"/>
  <c r="AA721" i="20"/>
  <c r="AK721" i="20" s="1"/>
  <c r="AA731" i="20"/>
  <c r="AK731" i="20" s="1"/>
  <c r="AA743" i="20"/>
  <c r="AK743" i="20" s="1"/>
  <c r="AA747" i="20"/>
  <c r="AK747" i="20" s="1"/>
  <c r="AA759" i="20"/>
  <c r="AK759" i="20" s="1"/>
  <c r="AA767" i="20"/>
  <c r="AK767" i="20" s="1"/>
  <c r="AA775" i="20"/>
  <c r="AK775" i="20" s="1"/>
  <c r="AA783" i="20"/>
  <c r="AK783" i="20" s="1"/>
  <c r="AD793" i="20"/>
  <c r="AN793" i="20" s="1"/>
  <c r="AA793" i="20"/>
  <c r="AK793" i="20" s="1"/>
  <c r="AA791" i="20"/>
  <c r="AK791" i="20" s="1"/>
  <c r="AD796" i="20"/>
  <c r="AN796" i="20" s="1"/>
  <c r="AA801" i="20"/>
  <c r="AK801" i="20" s="1"/>
  <c r="AA809" i="20"/>
  <c r="AK809" i="20" s="1"/>
  <c r="AA817" i="20"/>
  <c r="AK817" i="20" s="1"/>
  <c r="AA825" i="20"/>
  <c r="AK825" i="20" s="1"/>
  <c r="AA833" i="20"/>
  <c r="AK833" i="20" s="1"/>
  <c r="AA841" i="20"/>
  <c r="AK841" i="20" s="1"/>
  <c r="AA849" i="20"/>
  <c r="AK849" i="20" s="1"/>
  <c r="AA857" i="20"/>
  <c r="AK857" i="20" s="1"/>
  <c r="AA865" i="20"/>
  <c r="AK865" i="20" s="1"/>
  <c r="AA873" i="20"/>
  <c r="AK873" i="20" s="1"/>
  <c r="AD880" i="20"/>
  <c r="AN880" i="20" s="1"/>
  <c r="AA885" i="20"/>
  <c r="AK885" i="20" s="1"/>
  <c r="AA893" i="20"/>
  <c r="AK893" i="20" s="1"/>
  <c r="AA901" i="20"/>
  <c r="AK901" i="20" s="1"/>
  <c r="AA909" i="20"/>
  <c r="AK909" i="20" s="1"/>
  <c r="AA917" i="20"/>
  <c r="AK917" i="20" s="1"/>
  <c r="AA925" i="20"/>
  <c r="AK925" i="20" s="1"/>
  <c r="AA933" i="20"/>
  <c r="AK933" i="20" s="1"/>
  <c r="AA941" i="20"/>
  <c r="AK941" i="20" s="1"/>
  <c r="AA949" i="20"/>
  <c r="AK949" i="20" s="1"/>
  <c r="AA957" i="20"/>
  <c r="AK957" i="20" s="1"/>
  <c r="AA965" i="20"/>
  <c r="AK965" i="20" s="1"/>
  <c r="AA973" i="20"/>
  <c r="AK973" i="20" s="1"/>
  <c r="AA981" i="20"/>
  <c r="AK981" i="20" s="1"/>
  <c r="AA989" i="20"/>
  <c r="AK989" i="20" s="1"/>
  <c r="AA997" i="20"/>
  <c r="AK997" i="20" s="1"/>
  <c r="AA1005" i="20"/>
  <c r="AK1005" i="20" s="1"/>
  <c r="AA1013" i="20"/>
  <c r="AK1013" i="20" s="1"/>
  <c r="AA1021" i="20"/>
  <c r="AK1021" i="20" s="1"/>
  <c r="AA1029" i="20"/>
  <c r="AK1029" i="20" s="1"/>
  <c r="AA1037" i="20"/>
  <c r="AK1037" i="20" s="1"/>
  <c r="AA1045" i="20"/>
  <c r="AK1045" i="20" s="1"/>
  <c r="AA1053" i="20"/>
  <c r="AK1053" i="20" s="1"/>
  <c r="AA1061" i="20"/>
  <c r="AK1061" i="20" s="1"/>
  <c r="AA1069" i="20"/>
  <c r="AK1069" i="20" s="1"/>
  <c r="AA1077" i="20"/>
  <c r="AK1077" i="20" s="1"/>
  <c r="AA1085" i="20"/>
  <c r="AK1085" i="20" s="1"/>
  <c r="AA1093" i="20"/>
  <c r="AK1093" i="20" s="1"/>
  <c r="AA1101" i="20"/>
  <c r="AK1101" i="20" s="1"/>
  <c r="AA1109" i="20"/>
  <c r="AK1109" i="20" s="1"/>
  <c r="AA1117" i="20"/>
  <c r="AK1117" i="20" s="1"/>
  <c r="AA1125" i="20"/>
  <c r="AK1125" i="20" s="1"/>
  <c r="AA1133" i="20"/>
  <c r="AK1133" i="20" s="1"/>
  <c r="AA1141" i="20"/>
  <c r="AK1141" i="20" s="1"/>
  <c r="AA1147" i="20"/>
  <c r="AK1147" i="20" s="1"/>
  <c r="AA1159" i="20"/>
  <c r="AK1159" i="20" s="1"/>
  <c r="AA1163" i="20"/>
  <c r="AK1163" i="20" s="1"/>
  <c r="AA1175" i="20"/>
  <c r="AK1175" i="20" s="1"/>
  <c r="AA1179" i="20"/>
  <c r="AK1179" i="20" s="1"/>
  <c r="AA1191" i="20"/>
  <c r="AK1191" i="20" s="1"/>
  <c r="AA1195" i="20"/>
  <c r="AK1195" i="20" s="1"/>
  <c r="AA1207" i="20"/>
  <c r="AK1207" i="20" s="1"/>
  <c r="AA1211" i="20"/>
  <c r="AK1211" i="20" s="1"/>
  <c r="AA1219" i="20"/>
  <c r="AK1219" i="20" s="1"/>
  <c r="AA1227" i="20"/>
  <c r="AK1227" i="20" s="1"/>
  <c r="AA1235" i="20"/>
  <c r="AK1235" i="20" s="1"/>
  <c r="AA1243" i="20"/>
  <c r="AK1243" i="20" s="1"/>
  <c r="AA1251" i="20"/>
  <c r="AK1251" i="20" s="1"/>
  <c r="AA1259" i="20"/>
  <c r="AK1259" i="20" s="1"/>
  <c r="AA1267" i="20"/>
  <c r="AK1267" i="20" s="1"/>
  <c r="AA1275" i="20"/>
  <c r="AK1275" i="20" s="1"/>
  <c r="AA1283" i="20"/>
  <c r="AK1283" i="20" s="1"/>
  <c r="AA1292" i="20"/>
  <c r="AK1292" i="20" s="1"/>
  <c r="AA1300" i="20"/>
  <c r="AK1300" i="20" s="1"/>
  <c r="AA1308" i="20"/>
  <c r="AK1308" i="20" s="1"/>
  <c r="AA1316" i="20"/>
  <c r="AK1316" i="20" s="1"/>
  <c r="AA1324" i="20"/>
  <c r="AK1324" i="20" s="1"/>
  <c r="AA1332" i="20"/>
  <c r="AK1332" i="20" s="1"/>
  <c r="AA1340" i="20"/>
  <c r="AK1340" i="20" s="1"/>
  <c r="AA1348" i="20"/>
  <c r="AK1348" i="20" s="1"/>
  <c r="AA1356" i="20"/>
  <c r="AK1356" i="20" s="1"/>
  <c r="AA1364" i="20"/>
  <c r="AK1364" i="20" s="1"/>
  <c r="AA1372" i="20"/>
  <c r="AK1372" i="20" s="1"/>
  <c r="AA1380" i="20"/>
  <c r="AK1380" i="20" s="1"/>
  <c r="AA1388" i="20"/>
  <c r="AK1388" i="20" s="1"/>
  <c r="AA1396" i="20"/>
  <c r="AK1396" i="20" s="1"/>
  <c r="AA1404" i="20"/>
  <c r="AK1404" i="20" s="1"/>
  <c r="AA1412" i="20"/>
  <c r="AK1412" i="20" s="1"/>
  <c r="AA1420" i="20"/>
  <c r="AK1420" i="20" s="1"/>
  <c r="AA1428" i="20"/>
  <c r="AK1428" i="20" s="1"/>
  <c r="AA797" i="20"/>
  <c r="AK797" i="20" s="1"/>
  <c r="AA805" i="20"/>
  <c r="AK805" i="20" s="1"/>
  <c r="AA813" i="20"/>
  <c r="AK813" i="20" s="1"/>
  <c r="AA821" i="20"/>
  <c r="AK821" i="20" s="1"/>
  <c r="AA829" i="20"/>
  <c r="AK829" i="20" s="1"/>
  <c r="AA837" i="20"/>
  <c r="AK837" i="20" s="1"/>
  <c r="AA845" i="20"/>
  <c r="AK845" i="20" s="1"/>
  <c r="AA853" i="20"/>
  <c r="AK853" i="20" s="1"/>
  <c r="AA861" i="20"/>
  <c r="AK861" i="20" s="1"/>
  <c r="AA869" i="20"/>
  <c r="AK869" i="20" s="1"/>
  <c r="AA877" i="20"/>
  <c r="AK877" i="20" s="1"/>
  <c r="AA881" i="20"/>
  <c r="AK881" i="20" s="1"/>
  <c r="AA889" i="20"/>
  <c r="AK889" i="20" s="1"/>
  <c r="AA897" i="20"/>
  <c r="AK897" i="20" s="1"/>
  <c r="AA905" i="20"/>
  <c r="AK905" i="20" s="1"/>
  <c r="AA913" i="20"/>
  <c r="AK913" i="20" s="1"/>
  <c r="AA921" i="20"/>
  <c r="AK921" i="20" s="1"/>
  <c r="AA929" i="20"/>
  <c r="AK929" i="20" s="1"/>
  <c r="AA937" i="20"/>
  <c r="AK937" i="20" s="1"/>
  <c r="AA945" i="20"/>
  <c r="AK945" i="20" s="1"/>
  <c r="AA953" i="20"/>
  <c r="AK953" i="20" s="1"/>
  <c r="AA961" i="20"/>
  <c r="AK961" i="20" s="1"/>
  <c r="AA969" i="20"/>
  <c r="AK969" i="20" s="1"/>
  <c r="AA977" i="20"/>
  <c r="AK977" i="20" s="1"/>
  <c r="AA985" i="20"/>
  <c r="AK985" i="20" s="1"/>
  <c r="AA993" i="20"/>
  <c r="AK993" i="20" s="1"/>
  <c r="AA1001" i="20"/>
  <c r="AK1001" i="20" s="1"/>
  <c r="AA1009" i="20"/>
  <c r="AK1009" i="20" s="1"/>
  <c r="AA1017" i="20"/>
  <c r="AK1017" i="20" s="1"/>
  <c r="AA1025" i="20"/>
  <c r="AK1025" i="20" s="1"/>
  <c r="AA1033" i="20"/>
  <c r="AK1033" i="20" s="1"/>
  <c r="AA1041" i="20"/>
  <c r="AK1041" i="20" s="1"/>
  <c r="AA1049" i="20"/>
  <c r="AK1049" i="20" s="1"/>
  <c r="AA1057" i="20"/>
  <c r="AK1057" i="20" s="1"/>
  <c r="AA1065" i="20"/>
  <c r="AK1065" i="20" s="1"/>
  <c r="AA1073" i="20"/>
  <c r="AK1073" i="20" s="1"/>
  <c r="AA1081" i="20"/>
  <c r="AK1081" i="20" s="1"/>
  <c r="AA1089" i="20"/>
  <c r="AK1089" i="20" s="1"/>
  <c r="AA1097" i="20"/>
  <c r="AK1097" i="20" s="1"/>
  <c r="AA1105" i="20"/>
  <c r="AK1105" i="20" s="1"/>
  <c r="AA1113" i="20"/>
  <c r="AK1113" i="20" s="1"/>
  <c r="AA1121" i="20"/>
  <c r="AK1121" i="20" s="1"/>
  <c r="AA1129" i="20"/>
  <c r="AK1129" i="20" s="1"/>
  <c r="AA1137" i="20"/>
  <c r="AK1137" i="20" s="1"/>
  <c r="AA1151" i="20"/>
  <c r="AK1151" i="20" s="1"/>
  <c r="AA1155" i="20"/>
  <c r="AK1155" i="20" s="1"/>
  <c r="AA1167" i="20"/>
  <c r="AK1167" i="20" s="1"/>
  <c r="AA1171" i="20"/>
  <c r="AK1171" i="20" s="1"/>
  <c r="AA1183" i="20"/>
  <c r="AK1183" i="20" s="1"/>
  <c r="AA1187" i="20"/>
  <c r="AK1187" i="20" s="1"/>
  <c r="AA1199" i="20"/>
  <c r="AK1199" i="20" s="1"/>
  <c r="AA1203" i="20"/>
  <c r="AK1203" i="20" s="1"/>
  <c r="AA1215" i="20"/>
  <c r="AK1215" i="20" s="1"/>
  <c r="AA1223" i="20"/>
  <c r="AK1223" i="20" s="1"/>
  <c r="AA1231" i="20"/>
  <c r="AK1231" i="20" s="1"/>
  <c r="AA1239" i="20"/>
  <c r="AK1239" i="20" s="1"/>
  <c r="AA1247" i="20"/>
  <c r="AK1247" i="20" s="1"/>
  <c r="AA1255" i="20"/>
  <c r="AK1255" i="20" s="1"/>
  <c r="AA1263" i="20"/>
  <c r="AK1263" i="20" s="1"/>
  <c r="AA1271" i="20"/>
  <c r="AK1271" i="20" s="1"/>
  <c r="AA1279" i="20"/>
  <c r="AK1279" i="20" s="1"/>
  <c r="AA1287" i="20"/>
  <c r="AK1287" i="20" s="1"/>
  <c r="AA1296" i="20"/>
  <c r="AK1296" i="20" s="1"/>
  <c r="AA1304" i="20"/>
  <c r="AK1304" i="20" s="1"/>
  <c r="AA1312" i="20"/>
  <c r="AK1312" i="20" s="1"/>
  <c r="AA1320" i="20"/>
  <c r="AK1320" i="20" s="1"/>
  <c r="AA1328" i="20"/>
  <c r="AK1328" i="20" s="1"/>
  <c r="AA1336" i="20"/>
  <c r="AK1336" i="20" s="1"/>
  <c r="AA1344" i="20"/>
  <c r="AK1344" i="20" s="1"/>
  <c r="AA1352" i="20"/>
  <c r="AK1352" i="20" s="1"/>
  <c r="AA1360" i="20"/>
  <c r="AK1360" i="20" s="1"/>
  <c r="AA1368" i="20"/>
  <c r="AK1368" i="20" s="1"/>
  <c r="AA1376" i="20"/>
  <c r="AK1376" i="20" s="1"/>
  <c r="AA1384" i="20"/>
  <c r="AK1384" i="20" s="1"/>
  <c r="AA1392" i="20"/>
  <c r="AK1392" i="20" s="1"/>
  <c r="AA1400" i="20"/>
  <c r="AK1400" i="20" s="1"/>
  <c r="AA1408" i="20"/>
  <c r="AK1408" i="20" s="1"/>
  <c r="AA1416" i="20"/>
  <c r="AK1416" i="20" s="1"/>
  <c r="AA1424" i="20"/>
  <c r="AK1424" i="20" s="1"/>
  <c r="AD1432" i="20"/>
  <c r="AN1432" i="20" s="1"/>
  <c r="AA1432" i="20"/>
  <c r="AK1432" i="20" s="1"/>
  <c r="AA1440" i="20"/>
  <c r="AK1440" i="20" s="1"/>
  <c r="AA1448" i="20"/>
  <c r="AK1448" i="20" s="1"/>
  <c r="AA1456" i="20"/>
  <c r="AK1456" i="20" s="1"/>
  <c r="AA1464" i="20"/>
  <c r="AK1464" i="20" s="1"/>
  <c r="AA1472" i="20"/>
  <c r="AK1472" i="20" s="1"/>
  <c r="AA1480" i="20"/>
  <c r="AK1480" i="20" s="1"/>
  <c r="AA1488" i="20"/>
  <c r="AK1488" i="20" s="1"/>
  <c r="AA1495" i="20"/>
  <c r="AK1495" i="20" s="1"/>
  <c r="AA1503" i="20"/>
  <c r="AK1503" i="20" s="1"/>
  <c r="AA1513" i="20"/>
  <c r="AK1513" i="20" s="1"/>
  <c r="AD1516" i="20"/>
  <c r="AN1516" i="20" s="1"/>
  <c r="AA1521" i="20"/>
  <c r="AK1521" i="20" s="1"/>
  <c r="AA1525" i="20"/>
  <c r="AK1525" i="20" s="1"/>
  <c r="AA1537" i="20"/>
  <c r="AK1537" i="20" s="1"/>
  <c r="AA1541" i="20"/>
  <c r="AK1541" i="20" s="1"/>
  <c r="AA1553" i="20"/>
  <c r="AK1553" i="20" s="1"/>
  <c r="AA1557" i="20"/>
  <c r="AK1557" i="20" s="1"/>
  <c r="AA1565" i="20"/>
  <c r="AK1565" i="20" s="1"/>
  <c r="AA1573" i="20"/>
  <c r="AK1573" i="20" s="1"/>
  <c r="AA1581" i="20"/>
  <c r="AK1581" i="20" s="1"/>
  <c r="AA1589" i="20"/>
  <c r="AK1589" i="20" s="1"/>
  <c r="AA1597" i="20"/>
  <c r="AK1597" i="20" s="1"/>
  <c r="AA1605" i="20"/>
  <c r="AK1605" i="20" s="1"/>
  <c r="AA1613" i="20"/>
  <c r="AK1613" i="20" s="1"/>
  <c r="AA1621" i="20"/>
  <c r="AK1621" i="20" s="1"/>
  <c r="AA1629" i="20"/>
  <c r="AK1629" i="20" s="1"/>
  <c r="AA1637" i="20"/>
  <c r="AK1637" i="20" s="1"/>
  <c r="AA1645" i="20"/>
  <c r="AK1645" i="20" s="1"/>
  <c r="AA1653" i="20"/>
  <c r="AK1653" i="20" s="1"/>
  <c r="AA1661" i="20"/>
  <c r="AK1661" i="20" s="1"/>
  <c r="AA1669" i="20"/>
  <c r="AK1669" i="20" s="1"/>
  <c r="AA1674" i="20"/>
  <c r="AK1674" i="20" s="1"/>
  <c r="AA1678" i="20"/>
  <c r="AK1678" i="20" s="1"/>
  <c r="AA1682" i="20"/>
  <c r="AK1682" i="20" s="1"/>
  <c r="AA1686" i="20"/>
  <c r="AK1686" i="20" s="1"/>
  <c r="AA1690" i="20"/>
  <c r="AK1690" i="20" s="1"/>
  <c r="AA1694" i="20"/>
  <c r="AK1694" i="20" s="1"/>
  <c r="AA1698" i="20"/>
  <c r="AK1698" i="20" s="1"/>
  <c r="AA1702" i="20"/>
  <c r="AK1702" i="20" s="1"/>
  <c r="AA1706" i="20"/>
  <c r="AK1706" i="20" s="1"/>
  <c r="AA1718" i="20"/>
  <c r="AK1718" i="20" s="1"/>
  <c r="AA1722" i="20"/>
  <c r="AK1722" i="20" s="1"/>
  <c r="AA1734" i="20"/>
  <c r="AK1734" i="20" s="1"/>
  <c r="AA1738" i="20"/>
  <c r="AK1738" i="20" s="1"/>
  <c r="AA1750" i="20"/>
  <c r="AK1750" i="20" s="1"/>
  <c r="AA1754" i="20"/>
  <c r="AK1754" i="20" s="1"/>
  <c r="AA1766" i="20"/>
  <c r="AK1766" i="20" s="1"/>
  <c r="AA1770" i="20"/>
  <c r="AK1770" i="20" s="1"/>
  <c r="AA1778" i="20"/>
  <c r="AK1778" i="20" s="1"/>
  <c r="AD1786" i="20"/>
  <c r="AN1786" i="20" s="1"/>
  <c r="AD1790" i="20"/>
  <c r="AN1790" i="20" s="1"/>
  <c r="AD1794" i="20"/>
  <c r="AN1794" i="20" s="1"/>
  <c r="AD1798" i="20"/>
  <c r="AN1798" i="20" s="1"/>
  <c r="AD1802" i="20"/>
  <c r="AN1802" i="20" s="1"/>
  <c r="AD1806" i="20"/>
  <c r="AN1806" i="20" s="1"/>
  <c r="AD1810" i="20"/>
  <c r="AN1810" i="20" s="1"/>
  <c r="AD1814" i="20"/>
  <c r="AN1814" i="20" s="1"/>
  <c r="AD1818" i="20"/>
  <c r="AN1818" i="20" s="1"/>
  <c r="AA1825" i="20"/>
  <c r="AK1825" i="20" s="1"/>
  <c r="AA1833" i="20"/>
  <c r="AK1833" i="20" s="1"/>
  <c r="AA1841" i="20"/>
  <c r="AK1841" i="20" s="1"/>
  <c r="AA1849" i="20"/>
  <c r="AK1849" i="20" s="1"/>
  <c r="AA1857" i="20"/>
  <c r="AK1857" i="20" s="1"/>
  <c r="AA1865" i="20"/>
  <c r="AK1865" i="20" s="1"/>
  <c r="AD1873" i="20"/>
  <c r="AN1873" i="20" s="1"/>
  <c r="AD1877" i="20"/>
  <c r="AN1877" i="20" s="1"/>
  <c r="AD1881" i="20"/>
  <c r="AN1881" i="20" s="1"/>
  <c r="AD1885" i="20"/>
  <c r="AN1885" i="20" s="1"/>
  <c r="AD1889" i="20"/>
  <c r="AN1889" i="20" s="1"/>
  <c r="AD1893" i="20"/>
  <c r="AN1893" i="20" s="1"/>
  <c r="AD1897" i="20"/>
  <c r="AN1897" i="20" s="1"/>
  <c r="AD1901" i="20"/>
  <c r="AN1901" i="20" s="1"/>
  <c r="AA1908" i="20"/>
  <c r="AK1908" i="20" s="1"/>
  <c r="AA1984" i="20"/>
  <c r="AK1984" i="20" s="1"/>
  <c r="AA1988" i="20"/>
  <c r="AK1988" i="20" s="1"/>
  <c r="AA2000" i="20"/>
  <c r="AK2000" i="20" s="1"/>
  <c r="AA1436" i="20"/>
  <c r="AK1436" i="20" s="1"/>
  <c r="AA1444" i="20"/>
  <c r="AK1444" i="20" s="1"/>
  <c r="AA1452" i="20"/>
  <c r="AK1452" i="20" s="1"/>
  <c r="AA1460" i="20"/>
  <c r="AK1460" i="20" s="1"/>
  <c r="AA1468" i="20"/>
  <c r="AK1468" i="20" s="1"/>
  <c r="AA1476" i="20"/>
  <c r="AK1476" i="20" s="1"/>
  <c r="AA1484" i="20"/>
  <c r="AK1484" i="20" s="1"/>
  <c r="AA1491" i="20"/>
  <c r="AK1491" i="20" s="1"/>
  <c r="AA1499" i="20"/>
  <c r="AK1499" i="20" s="1"/>
  <c r="AA1507" i="20"/>
  <c r="AK1507" i="20" s="1"/>
  <c r="AD1512" i="20"/>
  <c r="AN1512" i="20" s="1"/>
  <c r="AA1517" i="20"/>
  <c r="AK1517" i="20" s="1"/>
  <c r="AD1520" i="20"/>
  <c r="AN1520" i="20" s="1"/>
  <c r="AA1529" i="20"/>
  <c r="AK1529" i="20" s="1"/>
  <c r="AA1533" i="20"/>
  <c r="AK1533" i="20" s="1"/>
  <c r="AA1545" i="20"/>
  <c r="AK1545" i="20" s="1"/>
  <c r="AA1549" i="20"/>
  <c r="AK1549" i="20" s="1"/>
  <c r="AA1561" i="20"/>
  <c r="AK1561" i="20" s="1"/>
  <c r="AA1569" i="20"/>
  <c r="AK1569" i="20" s="1"/>
  <c r="AA1577" i="20"/>
  <c r="AK1577" i="20" s="1"/>
  <c r="AA1585" i="20"/>
  <c r="AK1585" i="20" s="1"/>
  <c r="AA1593" i="20"/>
  <c r="AK1593" i="20" s="1"/>
  <c r="AA1601" i="20"/>
  <c r="AK1601" i="20" s="1"/>
  <c r="AA1609" i="20"/>
  <c r="AK1609" i="20" s="1"/>
  <c r="AA1617" i="20"/>
  <c r="AK1617" i="20" s="1"/>
  <c r="AA1625" i="20"/>
  <c r="AK1625" i="20" s="1"/>
  <c r="AA1633" i="20"/>
  <c r="AK1633" i="20" s="1"/>
  <c r="AA1641" i="20"/>
  <c r="AK1641" i="20" s="1"/>
  <c r="AA1649" i="20"/>
  <c r="AK1649" i="20" s="1"/>
  <c r="AA1657" i="20"/>
  <c r="AK1657" i="20" s="1"/>
  <c r="AA1665" i="20"/>
  <c r="AK1665" i="20" s="1"/>
  <c r="AD1673" i="20"/>
  <c r="AN1673" i="20" s="1"/>
  <c r="AD1677" i="20"/>
  <c r="AN1677" i="20" s="1"/>
  <c r="AD1681" i="20"/>
  <c r="AN1681" i="20" s="1"/>
  <c r="AD1685" i="20"/>
  <c r="AN1685" i="20" s="1"/>
  <c r="AD1689" i="20"/>
  <c r="AN1689" i="20" s="1"/>
  <c r="AD1693" i="20"/>
  <c r="AN1693" i="20" s="1"/>
  <c r="AD1697" i="20"/>
  <c r="AN1697" i="20" s="1"/>
  <c r="AD1701" i="20"/>
  <c r="AN1701" i="20" s="1"/>
  <c r="AD1705" i="20"/>
  <c r="AN1705" i="20" s="1"/>
  <c r="AA1710" i="20"/>
  <c r="AK1710" i="20" s="1"/>
  <c r="AA1714" i="20"/>
  <c r="AK1714" i="20" s="1"/>
  <c r="AA1726" i="20"/>
  <c r="AK1726" i="20" s="1"/>
  <c r="AA1730" i="20"/>
  <c r="AK1730" i="20" s="1"/>
  <c r="AA1742" i="20"/>
  <c r="AK1742" i="20" s="1"/>
  <c r="AA1746" i="20"/>
  <c r="AK1746" i="20" s="1"/>
  <c r="AA1758" i="20"/>
  <c r="AK1758" i="20" s="1"/>
  <c r="AA1762" i="20"/>
  <c r="AK1762" i="20" s="1"/>
  <c r="AA1774" i="20"/>
  <c r="AK1774" i="20" s="1"/>
  <c r="AA1782" i="20"/>
  <c r="AK1782" i="20" s="1"/>
  <c r="AA1787" i="20"/>
  <c r="AK1787" i="20" s="1"/>
  <c r="AA1791" i="20"/>
  <c r="AK1791" i="20" s="1"/>
  <c r="AA1795" i="20"/>
  <c r="AK1795" i="20" s="1"/>
  <c r="AA1799" i="20"/>
  <c r="AK1799" i="20" s="1"/>
  <c r="AA1803" i="20"/>
  <c r="AK1803" i="20" s="1"/>
  <c r="AA1807" i="20"/>
  <c r="AK1807" i="20" s="1"/>
  <c r="AA1811" i="20"/>
  <c r="AK1811" i="20" s="1"/>
  <c r="AA1815" i="20"/>
  <c r="AK1815" i="20" s="1"/>
  <c r="AA1819" i="20"/>
  <c r="AK1819" i="20" s="1"/>
  <c r="AA1829" i="20"/>
  <c r="AK1829" i="20" s="1"/>
  <c r="AA1837" i="20"/>
  <c r="AK1837" i="20" s="1"/>
  <c r="AA1845" i="20"/>
  <c r="AK1845" i="20" s="1"/>
  <c r="AA1853" i="20"/>
  <c r="AK1853" i="20" s="1"/>
  <c r="AA1861" i="20"/>
  <c r="AK1861" i="20" s="1"/>
  <c r="AA1869" i="20"/>
  <c r="AK1869" i="20" s="1"/>
  <c r="AA1874" i="20"/>
  <c r="AK1874" i="20" s="1"/>
  <c r="AA1878" i="20"/>
  <c r="AK1878" i="20" s="1"/>
  <c r="AA1882" i="20"/>
  <c r="AK1882" i="20" s="1"/>
  <c r="AA1886" i="20"/>
  <c r="AK1886" i="20" s="1"/>
  <c r="AA1890" i="20"/>
  <c r="AK1890" i="20" s="1"/>
  <c r="AA1894" i="20"/>
  <c r="AK1894" i="20" s="1"/>
  <c r="AA1898" i="20"/>
  <c r="AK1898" i="20" s="1"/>
  <c r="AA1902" i="20"/>
  <c r="AK1902" i="20" s="1"/>
  <c r="AA1979" i="20"/>
  <c r="AK1979" i="20" s="1"/>
  <c r="AD1987" i="20"/>
  <c r="AN1987" i="20" s="1"/>
  <c r="AD1999" i="20"/>
  <c r="AN1999" i="20" s="1"/>
  <c r="AM28" i="20"/>
  <c r="AD40" i="20"/>
  <c r="AN40" i="20" s="1"/>
  <c r="AA40" i="20"/>
  <c r="AK40" i="20" s="1"/>
  <c r="Y40" i="20"/>
  <c r="AI40" i="20" s="1"/>
  <c r="AD48" i="20"/>
  <c r="AN48" i="20" s="1"/>
  <c r="AA48" i="20"/>
  <c r="AK48" i="20" s="1"/>
  <c r="Y48" i="20"/>
  <c r="AI48" i="20" s="1"/>
  <c r="AD56" i="20"/>
  <c r="AN56" i="20" s="1"/>
  <c r="AA56" i="20"/>
  <c r="AK56" i="20" s="1"/>
  <c r="Y56" i="20"/>
  <c r="AI56" i="20" s="1"/>
  <c r="AD64" i="20"/>
  <c r="AN64" i="20" s="1"/>
  <c r="AA64" i="20"/>
  <c r="AK64" i="20" s="1"/>
  <c r="Y64" i="20"/>
  <c r="AI64" i="20" s="1"/>
  <c r="AD72" i="20"/>
  <c r="AN72" i="20" s="1"/>
  <c r="AA72" i="20"/>
  <c r="AK72" i="20" s="1"/>
  <c r="Y72" i="20"/>
  <c r="AI72" i="20" s="1"/>
  <c r="AD80" i="20"/>
  <c r="AN80" i="20" s="1"/>
  <c r="AA80" i="20"/>
  <c r="AK80" i="20" s="1"/>
  <c r="Y80" i="20"/>
  <c r="AI80" i="20" s="1"/>
  <c r="AD36" i="20"/>
  <c r="AN36" i="20" s="1"/>
  <c r="AA36" i="20"/>
  <c r="AK36" i="20" s="1"/>
  <c r="Y36" i="20"/>
  <c r="AI36" i="20" s="1"/>
  <c r="AD44" i="20"/>
  <c r="AN44" i="20" s="1"/>
  <c r="AA44" i="20"/>
  <c r="AK44" i="20" s="1"/>
  <c r="Y44" i="20"/>
  <c r="AI44" i="20" s="1"/>
  <c r="AD52" i="20"/>
  <c r="AN52" i="20" s="1"/>
  <c r="AA52" i="20"/>
  <c r="AK52" i="20" s="1"/>
  <c r="Y52" i="20"/>
  <c r="AI52" i="20" s="1"/>
  <c r="AD60" i="20"/>
  <c r="AN60" i="20" s="1"/>
  <c r="AA60" i="20"/>
  <c r="AK60" i="20" s="1"/>
  <c r="Y60" i="20"/>
  <c r="AI60" i="20" s="1"/>
  <c r="AD68" i="20"/>
  <c r="AN68" i="20" s="1"/>
  <c r="AA68" i="20"/>
  <c r="AK68" i="20" s="1"/>
  <c r="Y68" i="20"/>
  <c r="AI68" i="20" s="1"/>
  <c r="AD76" i="20"/>
  <c r="AN76" i="20" s="1"/>
  <c r="AA76" i="20"/>
  <c r="AK76" i="20" s="1"/>
  <c r="Y76" i="20"/>
  <c r="AI76" i="20" s="1"/>
  <c r="AD84" i="20"/>
  <c r="AN84" i="20" s="1"/>
  <c r="AC84" i="20"/>
  <c r="AM84" i="20" s="1"/>
  <c r="Y84" i="20"/>
  <c r="AI84" i="20" s="1"/>
  <c r="AA84" i="20"/>
  <c r="AK84" i="20" s="1"/>
  <c r="Y38" i="20"/>
  <c r="AI38" i="20" s="1"/>
  <c r="AC38" i="20"/>
  <c r="AM38" i="20" s="1"/>
  <c r="Y42" i="20"/>
  <c r="AI42" i="20" s="1"/>
  <c r="AC42" i="20"/>
  <c r="AM42" i="20" s="1"/>
  <c r="Y46" i="20"/>
  <c r="AI46" i="20" s="1"/>
  <c r="AC46" i="20"/>
  <c r="AM46" i="20" s="1"/>
  <c r="Y50" i="20"/>
  <c r="AI50" i="20" s="1"/>
  <c r="AC50" i="20"/>
  <c r="AM50" i="20" s="1"/>
  <c r="Y54" i="20"/>
  <c r="AI54" i="20" s="1"/>
  <c r="AC54" i="20"/>
  <c r="AM54" i="20" s="1"/>
  <c r="Y58" i="20"/>
  <c r="AI58" i="20" s="1"/>
  <c r="AC58" i="20"/>
  <c r="AM58" i="20" s="1"/>
  <c r="Y62" i="20"/>
  <c r="AI62" i="20" s="1"/>
  <c r="AC62" i="20"/>
  <c r="AM62" i="20" s="1"/>
  <c r="Y66" i="20"/>
  <c r="AI66" i="20" s="1"/>
  <c r="AC66" i="20"/>
  <c r="AM66" i="20" s="1"/>
  <c r="Y70" i="20"/>
  <c r="AI70" i="20" s="1"/>
  <c r="AC70" i="20"/>
  <c r="AM70" i="20" s="1"/>
  <c r="Y74" i="20"/>
  <c r="AI74" i="20" s="1"/>
  <c r="AC74" i="20"/>
  <c r="AM74" i="20" s="1"/>
  <c r="Y78" i="20"/>
  <c r="AI78" i="20" s="1"/>
  <c r="AC78" i="20"/>
  <c r="AM78" i="20" s="1"/>
  <c r="Y82" i="20"/>
  <c r="AI82" i="20" s="1"/>
  <c r="AC82" i="20"/>
  <c r="AM82" i="20" s="1"/>
  <c r="Y86" i="20"/>
  <c r="AI86" i="20" s="1"/>
  <c r="AC86" i="20"/>
  <c r="AM86" i="20" s="1"/>
  <c r="AA88" i="20"/>
  <c r="AK88" i="20" s="1"/>
  <c r="Y90" i="20"/>
  <c r="AI90" i="20" s="1"/>
  <c r="AC90" i="20"/>
  <c r="AM90" i="20" s="1"/>
  <c r="AA92" i="20"/>
  <c r="AK92" i="20" s="1"/>
  <c r="Y94" i="20"/>
  <c r="AI94" i="20" s="1"/>
  <c r="AC94" i="20"/>
  <c r="AM94" i="20" s="1"/>
  <c r="AA96" i="20"/>
  <c r="AK96" i="20" s="1"/>
  <c r="Y98" i="20"/>
  <c r="AI98" i="20" s="1"/>
  <c r="AC98" i="20"/>
  <c r="AM98" i="20" s="1"/>
  <c r="AA100" i="20"/>
  <c r="AK100" i="20" s="1"/>
  <c r="Y102" i="20"/>
  <c r="AI102" i="20" s="1"/>
  <c r="AC102" i="20"/>
  <c r="AM102" i="20" s="1"/>
  <c r="AA104" i="20"/>
  <c r="AK104" i="20" s="1"/>
  <c r="Y106" i="20"/>
  <c r="AI106" i="20" s="1"/>
  <c r="AC106" i="20"/>
  <c r="AM106" i="20" s="1"/>
  <c r="AA108" i="20"/>
  <c r="AK108" i="20" s="1"/>
  <c r="Y110" i="20"/>
  <c r="AI110" i="20" s="1"/>
  <c r="AC110" i="20"/>
  <c r="AM110" i="20" s="1"/>
  <c r="AA112" i="20"/>
  <c r="AK112" i="20" s="1"/>
  <c r="Y114" i="20"/>
  <c r="AI114" i="20" s="1"/>
  <c r="AC114" i="20"/>
  <c r="AM114" i="20" s="1"/>
  <c r="AA116" i="20"/>
  <c r="AK116" i="20" s="1"/>
  <c r="Y118" i="20"/>
  <c r="AI118" i="20" s="1"/>
  <c r="AC118" i="20"/>
  <c r="AM118" i="20" s="1"/>
  <c r="AA120" i="20"/>
  <c r="AK120" i="20" s="1"/>
  <c r="Y122" i="20"/>
  <c r="AI122" i="20" s="1"/>
  <c r="AC122" i="20"/>
  <c r="AM122" i="20" s="1"/>
  <c r="AA124" i="20"/>
  <c r="AK124" i="20" s="1"/>
  <c r="Y126" i="20"/>
  <c r="AI126" i="20" s="1"/>
  <c r="AC126" i="20"/>
  <c r="AM126" i="20" s="1"/>
  <c r="AA128" i="20"/>
  <c r="AK128" i="20" s="1"/>
  <c r="Y130" i="20"/>
  <c r="AI130" i="20" s="1"/>
  <c r="AC130" i="20"/>
  <c r="AM130" i="20" s="1"/>
  <c r="AA132" i="20"/>
  <c r="AK132" i="20" s="1"/>
  <c r="Y134" i="20"/>
  <c r="AI134" i="20" s="1"/>
  <c r="AC134" i="20"/>
  <c r="AM134" i="20" s="1"/>
  <c r="AA136" i="20"/>
  <c r="AK136" i="20" s="1"/>
  <c r="Y138" i="20"/>
  <c r="AI138" i="20" s="1"/>
  <c r="AC138" i="20"/>
  <c r="AM138" i="20" s="1"/>
  <c r="AA140" i="20"/>
  <c r="AK140" i="20" s="1"/>
  <c r="Y142" i="20"/>
  <c r="AI142" i="20" s="1"/>
  <c r="AC142" i="20"/>
  <c r="AM142" i="20" s="1"/>
  <c r="AA144" i="20"/>
  <c r="AK144" i="20" s="1"/>
  <c r="Y146" i="20"/>
  <c r="AI146" i="20" s="1"/>
  <c r="AC146" i="20"/>
  <c r="AM146" i="20" s="1"/>
  <c r="AA148" i="20"/>
  <c r="AK148" i="20" s="1"/>
  <c r="Y150" i="20"/>
  <c r="AI150" i="20" s="1"/>
  <c r="AC150" i="20"/>
  <c r="AM150" i="20" s="1"/>
  <c r="AA152" i="20"/>
  <c r="AK152" i="20" s="1"/>
  <c r="Y154" i="20"/>
  <c r="AI154" i="20" s="1"/>
  <c r="AC154" i="20"/>
  <c r="AM154" i="20" s="1"/>
  <c r="AA156" i="20"/>
  <c r="AK156" i="20" s="1"/>
  <c r="Y158" i="20"/>
  <c r="AI158" i="20" s="1"/>
  <c r="AC158" i="20"/>
  <c r="AM158" i="20" s="1"/>
  <c r="AA160" i="20"/>
  <c r="AK160" i="20" s="1"/>
  <c r="Y162" i="20"/>
  <c r="AI162" i="20" s="1"/>
  <c r="AC162" i="20"/>
  <c r="AM162" i="20" s="1"/>
  <c r="AA164" i="20"/>
  <c r="AK164" i="20" s="1"/>
  <c r="Y166" i="20"/>
  <c r="AI166" i="20" s="1"/>
  <c r="AC166" i="20"/>
  <c r="AM166" i="20" s="1"/>
  <c r="AA168" i="20"/>
  <c r="AK168" i="20" s="1"/>
  <c r="Y170" i="20"/>
  <c r="AI170" i="20" s="1"/>
  <c r="AC170" i="20"/>
  <c r="AM170" i="20" s="1"/>
  <c r="AA172" i="20"/>
  <c r="AK172" i="20" s="1"/>
  <c r="Y174" i="20"/>
  <c r="AI174" i="20" s="1"/>
  <c r="AC174" i="20"/>
  <c r="AM174" i="20" s="1"/>
  <c r="AA176" i="20"/>
  <c r="AK176" i="20" s="1"/>
  <c r="Y178" i="20"/>
  <c r="AI178" i="20" s="1"/>
  <c r="AC178" i="20"/>
  <c r="AM178" i="20" s="1"/>
  <c r="AA180" i="20"/>
  <c r="AK180" i="20" s="1"/>
  <c r="Y182" i="20"/>
  <c r="AI182" i="20" s="1"/>
  <c r="AC182" i="20"/>
  <c r="AM182" i="20" s="1"/>
  <c r="AA184" i="20"/>
  <c r="AK184" i="20" s="1"/>
  <c r="Y186" i="20"/>
  <c r="AI186" i="20" s="1"/>
  <c r="AC186" i="20"/>
  <c r="AM186" i="20" s="1"/>
  <c r="AA188" i="20"/>
  <c r="AK188" i="20" s="1"/>
  <c r="Y190" i="20"/>
  <c r="AI190" i="20" s="1"/>
  <c r="AC190" i="20"/>
  <c r="AM190" i="20" s="1"/>
  <c r="AA192" i="20"/>
  <c r="AK192" i="20" s="1"/>
  <c r="Y194" i="20"/>
  <c r="AI194" i="20" s="1"/>
  <c r="AC194" i="20"/>
  <c r="AM194" i="20" s="1"/>
  <c r="AA196" i="20"/>
  <c r="AK196" i="20" s="1"/>
  <c r="Y198" i="20"/>
  <c r="AI198" i="20" s="1"/>
  <c r="AC198" i="20"/>
  <c r="AM198" i="20" s="1"/>
  <c r="AA200" i="20"/>
  <c r="AK200" i="20" s="1"/>
  <c r="Y202" i="20"/>
  <c r="AI202" i="20" s="1"/>
  <c r="AC202" i="20"/>
  <c r="AM202" i="20" s="1"/>
  <c r="AA204" i="20"/>
  <c r="AK204" i="20" s="1"/>
  <c r="Y206" i="20"/>
  <c r="AI206" i="20" s="1"/>
  <c r="AC206" i="20"/>
  <c r="AM206" i="20" s="1"/>
  <c r="AA208" i="20"/>
  <c r="AK208" i="20" s="1"/>
  <c r="Y210" i="20"/>
  <c r="AI210" i="20" s="1"/>
  <c r="AC210" i="20"/>
  <c r="AM210" i="20" s="1"/>
  <c r="AA212" i="20"/>
  <c r="AK212" i="20" s="1"/>
  <c r="Y214" i="20"/>
  <c r="AI214" i="20" s="1"/>
  <c r="AC214" i="20"/>
  <c r="AM214" i="20" s="1"/>
  <c r="AA216" i="20"/>
  <c r="AK216" i="20" s="1"/>
  <c r="Y218" i="20"/>
  <c r="AI218" i="20" s="1"/>
  <c r="AC218" i="20"/>
  <c r="AM218" i="20" s="1"/>
  <c r="AA220" i="20"/>
  <c r="AK220" i="20" s="1"/>
  <c r="Y222" i="20"/>
  <c r="AI222" i="20" s="1"/>
  <c r="AC222" i="20"/>
  <c r="AM222" i="20" s="1"/>
  <c r="AA224" i="20"/>
  <c r="AK224" i="20" s="1"/>
  <c r="Y226" i="20"/>
  <c r="AI226" i="20" s="1"/>
  <c r="AC226" i="20"/>
  <c r="AM226" i="20" s="1"/>
  <c r="AA228" i="20"/>
  <c r="AK228" i="20" s="1"/>
  <c r="Y230" i="20"/>
  <c r="AI230" i="20" s="1"/>
  <c r="AC230" i="20"/>
  <c r="AM230" i="20" s="1"/>
  <c r="AA232" i="20"/>
  <c r="AK232" i="20" s="1"/>
  <c r="Y234" i="20"/>
  <c r="AI234" i="20" s="1"/>
  <c r="AC234" i="20"/>
  <c r="AM234" i="20" s="1"/>
  <c r="AA236" i="20"/>
  <c r="AK236" i="20" s="1"/>
  <c r="Y238" i="20"/>
  <c r="AI238" i="20" s="1"/>
  <c r="AC238" i="20"/>
  <c r="AM238" i="20" s="1"/>
  <c r="AA240" i="20"/>
  <c r="AK240" i="20" s="1"/>
  <c r="Y242" i="20"/>
  <c r="AI242" i="20" s="1"/>
  <c r="AC242" i="20"/>
  <c r="AM242" i="20" s="1"/>
  <c r="AA244" i="20"/>
  <c r="AK244" i="20" s="1"/>
  <c r="Y246" i="20"/>
  <c r="AI246" i="20" s="1"/>
  <c r="AC246" i="20"/>
  <c r="AM246" i="20" s="1"/>
  <c r="AA248" i="20"/>
  <c r="AK248" i="20" s="1"/>
  <c r="Y250" i="20"/>
  <c r="AI250" i="20" s="1"/>
  <c r="AC250" i="20"/>
  <c r="AM250" i="20" s="1"/>
  <c r="AA252" i="20"/>
  <c r="AK252" i="20" s="1"/>
  <c r="Y254" i="20"/>
  <c r="AI254" i="20" s="1"/>
  <c r="AC254" i="20"/>
  <c r="AM254" i="20" s="1"/>
  <c r="AA256" i="20"/>
  <c r="AK256" i="20" s="1"/>
  <c r="Y258" i="20"/>
  <c r="AI258" i="20" s="1"/>
  <c r="AC258" i="20"/>
  <c r="AM258" i="20" s="1"/>
  <c r="AA260" i="20"/>
  <c r="AK260" i="20" s="1"/>
  <c r="Y262" i="20"/>
  <c r="AI262" i="20" s="1"/>
  <c r="AC262" i="20"/>
  <c r="AM262" i="20" s="1"/>
  <c r="AA264" i="20"/>
  <c r="AK264" i="20" s="1"/>
  <c r="Y266" i="20"/>
  <c r="AI266" i="20" s="1"/>
  <c r="AC266" i="20"/>
  <c r="AM266" i="20" s="1"/>
  <c r="AA268" i="20"/>
  <c r="AK268" i="20" s="1"/>
  <c r="Y270" i="20"/>
  <c r="AI270" i="20" s="1"/>
  <c r="AC270" i="20"/>
  <c r="AM270" i="20" s="1"/>
  <c r="AA272" i="20"/>
  <c r="AK272" i="20" s="1"/>
  <c r="Y274" i="20"/>
  <c r="AI274" i="20" s="1"/>
  <c r="AC274" i="20"/>
  <c r="AM274" i="20" s="1"/>
  <c r="AA276" i="20"/>
  <c r="AK276" i="20" s="1"/>
  <c r="Y278" i="20"/>
  <c r="AI278" i="20" s="1"/>
  <c r="AC278" i="20"/>
  <c r="AM278" i="20" s="1"/>
  <c r="AA280" i="20"/>
  <c r="AK280" i="20" s="1"/>
  <c r="Y282" i="20"/>
  <c r="AI282" i="20" s="1"/>
  <c r="AC282" i="20"/>
  <c r="AM282" i="20" s="1"/>
  <c r="AA284" i="20"/>
  <c r="AK284" i="20" s="1"/>
  <c r="Y286" i="20"/>
  <c r="AI286" i="20" s="1"/>
  <c r="AC286" i="20"/>
  <c r="AM286" i="20" s="1"/>
  <c r="AA288" i="20"/>
  <c r="AK288" i="20" s="1"/>
  <c r="Y290" i="20"/>
  <c r="AI290" i="20" s="1"/>
  <c r="AC290" i="20"/>
  <c r="AM290" i="20" s="1"/>
  <c r="AA292" i="20"/>
  <c r="AK292" i="20" s="1"/>
  <c r="Y294" i="20"/>
  <c r="AI294" i="20" s="1"/>
  <c r="AC294" i="20"/>
  <c r="AM294" i="20" s="1"/>
  <c r="AA296" i="20"/>
  <c r="AK296" i="20" s="1"/>
  <c r="Y298" i="20"/>
  <c r="AI298" i="20" s="1"/>
  <c r="AC298" i="20"/>
  <c r="AM298" i="20" s="1"/>
  <c r="AA300" i="20"/>
  <c r="AK300" i="20" s="1"/>
  <c r="Y302" i="20"/>
  <c r="AI302" i="20" s="1"/>
  <c r="AC302" i="20"/>
  <c r="AM302" i="20" s="1"/>
  <c r="AA304" i="20"/>
  <c r="AK304" i="20" s="1"/>
  <c r="Y306" i="20"/>
  <c r="AI306" i="20" s="1"/>
  <c r="AC306" i="20"/>
  <c r="AM306" i="20" s="1"/>
  <c r="AA308" i="20"/>
  <c r="AK308" i="20" s="1"/>
  <c r="Y310" i="20"/>
  <c r="AI310" i="20" s="1"/>
  <c r="AC310" i="20"/>
  <c r="AM310" i="20" s="1"/>
  <c r="AA312" i="20"/>
  <c r="AK312" i="20" s="1"/>
  <c r="Y314" i="20"/>
  <c r="AI314" i="20" s="1"/>
  <c r="AC314" i="20"/>
  <c r="AM314" i="20" s="1"/>
  <c r="AA316" i="20"/>
  <c r="AK316" i="20" s="1"/>
  <c r="Y318" i="20"/>
  <c r="AI318" i="20" s="1"/>
  <c r="AC318" i="20"/>
  <c r="AM318" i="20" s="1"/>
  <c r="AA320" i="20"/>
  <c r="AK320" i="20" s="1"/>
  <c r="Y322" i="20"/>
  <c r="AI322" i="20" s="1"/>
  <c r="AC322" i="20"/>
  <c r="AM322" i="20" s="1"/>
  <c r="AA324" i="20"/>
  <c r="AK324" i="20" s="1"/>
  <c r="Y326" i="20"/>
  <c r="AI326" i="20" s="1"/>
  <c r="AC326" i="20"/>
  <c r="AM326" i="20" s="1"/>
  <c r="AA328" i="20"/>
  <c r="AK328" i="20" s="1"/>
  <c r="Y330" i="20"/>
  <c r="AI330" i="20" s="1"/>
  <c r="AC330" i="20"/>
  <c r="AM330" i="20" s="1"/>
  <c r="AA332" i="20"/>
  <c r="AK332" i="20" s="1"/>
  <c r="Y334" i="20"/>
  <c r="AI334" i="20" s="1"/>
  <c r="AC334" i="20"/>
  <c r="AM334" i="20" s="1"/>
  <c r="AA336" i="20"/>
  <c r="AK336" i="20" s="1"/>
  <c r="Y338" i="20"/>
  <c r="AI338" i="20" s="1"/>
  <c r="AC338" i="20"/>
  <c r="AM338" i="20" s="1"/>
  <c r="AA340" i="20"/>
  <c r="AK340" i="20" s="1"/>
  <c r="Y342" i="20"/>
  <c r="AI342" i="20" s="1"/>
  <c r="AC342" i="20"/>
  <c r="AM342" i="20" s="1"/>
  <c r="AA344" i="20"/>
  <c r="AK344" i="20" s="1"/>
  <c r="Y346" i="20"/>
  <c r="AI346" i="20" s="1"/>
  <c r="AC346" i="20"/>
  <c r="AM346" i="20" s="1"/>
  <c r="AA348" i="20"/>
  <c r="AK348" i="20" s="1"/>
  <c r="Y350" i="20"/>
  <c r="AI350" i="20" s="1"/>
  <c r="AC350" i="20"/>
  <c r="AM350" i="20" s="1"/>
  <c r="AA352" i="20"/>
  <c r="AK352" i="20" s="1"/>
  <c r="Y354" i="20"/>
  <c r="AI354" i="20" s="1"/>
  <c r="AC354" i="20"/>
  <c r="AM354" i="20" s="1"/>
  <c r="AA356" i="20"/>
  <c r="AK356" i="20" s="1"/>
  <c r="Y358" i="20"/>
  <c r="AI358" i="20" s="1"/>
  <c r="AC358" i="20"/>
  <c r="AM358" i="20" s="1"/>
  <c r="AA360" i="20"/>
  <c r="AK360" i="20" s="1"/>
  <c r="Y362" i="20"/>
  <c r="AI362" i="20" s="1"/>
  <c r="AC362" i="20"/>
  <c r="AM362" i="20" s="1"/>
  <c r="AA364" i="20"/>
  <c r="AK364" i="20" s="1"/>
  <c r="Y366" i="20"/>
  <c r="AI366" i="20" s="1"/>
  <c r="AC366" i="20"/>
  <c r="AM366" i="20" s="1"/>
  <c r="AA368" i="20"/>
  <c r="AK368" i="20" s="1"/>
  <c r="Y370" i="20"/>
  <c r="AI370" i="20" s="1"/>
  <c r="AC370" i="20"/>
  <c r="AM370" i="20" s="1"/>
  <c r="AA372" i="20"/>
  <c r="AK372" i="20" s="1"/>
  <c r="Y374" i="20"/>
  <c r="AI374" i="20" s="1"/>
  <c r="AC374" i="20"/>
  <c r="AM374" i="20" s="1"/>
  <c r="AA376" i="20"/>
  <c r="AK376" i="20" s="1"/>
  <c r="Y378" i="20"/>
  <c r="AI378" i="20" s="1"/>
  <c r="AC378" i="20"/>
  <c r="AM378" i="20" s="1"/>
  <c r="AA380" i="20"/>
  <c r="AK380" i="20" s="1"/>
  <c r="Y382" i="20"/>
  <c r="AI382" i="20" s="1"/>
  <c r="AC382" i="20"/>
  <c r="AM382" i="20" s="1"/>
  <c r="AA384" i="20"/>
  <c r="AK384" i="20" s="1"/>
  <c r="Y386" i="20"/>
  <c r="AI386" i="20" s="1"/>
  <c r="AC386" i="20"/>
  <c r="AM386" i="20" s="1"/>
  <c r="AA388" i="20"/>
  <c r="AK388" i="20" s="1"/>
  <c r="Y390" i="20"/>
  <c r="AI390" i="20" s="1"/>
  <c r="AC390" i="20"/>
  <c r="AM390" i="20" s="1"/>
  <c r="AA392" i="20"/>
  <c r="AK392" i="20" s="1"/>
  <c r="Y394" i="20"/>
  <c r="AI394" i="20" s="1"/>
  <c r="AC394" i="20"/>
  <c r="AM394" i="20" s="1"/>
  <c r="AA396" i="20"/>
  <c r="AK396" i="20" s="1"/>
  <c r="Y398" i="20"/>
  <c r="AI398" i="20" s="1"/>
  <c r="AC398" i="20"/>
  <c r="AM398" i="20" s="1"/>
  <c r="AA400" i="20"/>
  <c r="AK400" i="20" s="1"/>
  <c r="Y402" i="20"/>
  <c r="AI402" i="20" s="1"/>
  <c r="AC402" i="20"/>
  <c r="AM402" i="20" s="1"/>
  <c r="AA404" i="20"/>
  <c r="AK404" i="20" s="1"/>
  <c r="Y406" i="20"/>
  <c r="AI406" i="20" s="1"/>
  <c r="AC406" i="20"/>
  <c r="AM406" i="20" s="1"/>
  <c r="AA408" i="20"/>
  <c r="AK408" i="20" s="1"/>
  <c r="Y410" i="20"/>
  <c r="AI410" i="20" s="1"/>
  <c r="AC410" i="20"/>
  <c r="AM410" i="20" s="1"/>
  <c r="AA412" i="20"/>
  <c r="AK412" i="20" s="1"/>
  <c r="Y414" i="20"/>
  <c r="AI414" i="20" s="1"/>
  <c r="AC414" i="20"/>
  <c r="AM414" i="20" s="1"/>
  <c r="AA416" i="20"/>
  <c r="AK416" i="20" s="1"/>
  <c r="Y418" i="20"/>
  <c r="AI418" i="20" s="1"/>
  <c r="AC418" i="20"/>
  <c r="AM418" i="20" s="1"/>
  <c r="AA420" i="20"/>
  <c r="AK420" i="20" s="1"/>
  <c r="Y422" i="20"/>
  <c r="AI422" i="20" s="1"/>
  <c r="AC422" i="20"/>
  <c r="AM422" i="20" s="1"/>
  <c r="AA424" i="20"/>
  <c r="AK424" i="20" s="1"/>
  <c r="Y426" i="20"/>
  <c r="AI426" i="20" s="1"/>
  <c r="AC426" i="20"/>
  <c r="AM426" i="20" s="1"/>
  <c r="AA428" i="20"/>
  <c r="AK428" i="20" s="1"/>
  <c r="Y430" i="20"/>
  <c r="AI430" i="20" s="1"/>
  <c r="AC430" i="20"/>
  <c r="AM430" i="20" s="1"/>
  <c r="AA432" i="20"/>
  <c r="AK432" i="20" s="1"/>
  <c r="Y434" i="20"/>
  <c r="AI434" i="20" s="1"/>
  <c r="AC434" i="20"/>
  <c r="AM434" i="20" s="1"/>
  <c r="AA436" i="20"/>
  <c r="AK436" i="20" s="1"/>
  <c r="Y438" i="20"/>
  <c r="AI438" i="20" s="1"/>
  <c r="AC438" i="20"/>
  <c r="AM438" i="20" s="1"/>
  <c r="AA440" i="20"/>
  <c r="AK440" i="20" s="1"/>
  <c r="Y442" i="20"/>
  <c r="AI442" i="20" s="1"/>
  <c r="AC442" i="20"/>
  <c r="AM442" i="20" s="1"/>
  <c r="AA444" i="20"/>
  <c r="AK444" i="20" s="1"/>
  <c r="Y446" i="20"/>
  <c r="AI446" i="20" s="1"/>
  <c r="AC446" i="20"/>
  <c r="AM446" i="20" s="1"/>
  <c r="AA448" i="20"/>
  <c r="AK448" i="20" s="1"/>
  <c r="Y450" i="20"/>
  <c r="AI450" i="20" s="1"/>
  <c r="AC450" i="20"/>
  <c r="AM450" i="20" s="1"/>
  <c r="AA452" i="20"/>
  <c r="AK452" i="20" s="1"/>
  <c r="Y454" i="20"/>
  <c r="AI454" i="20" s="1"/>
  <c r="AC454" i="20"/>
  <c r="AM454" i="20" s="1"/>
  <c r="AA456" i="20"/>
  <c r="AK456" i="20" s="1"/>
  <c r="Y458" i="20"/>
  <c r="AI458" i="20" s="1"/>
  <c r="AC458" i="20"/>
  <c r="AM458" i="20" s="1"/>
  <c r="AA460" i="20"/>
  <c r="AK460" i="20" s="1"/>
  <c r="Y462" i="20"/>
  <c r="AI462" i="20" s="1"/>
  <c r="AC462" i="20"/>
  <c r="AM462" i="20" s="1"/>
  <c r="AA464" i="20"/>
  <c r="AK464" i="20" s="1"/>
  <c r="Y466" i="20"/>
  <c r="AI466" i="20" s="1"/>
  <c r="AC466" i="20"/>
  <c r="AM466" i="20" s="1"/>
  <c r="AA468" i="20"/>
  <c r="AK468" i="20" s="1"/>
  <c r="Y470" i="20"/>
  <c r="AI470" i="20" s="1"/>
  <c r="AC470" i="20"/>
  <c r="AM470" i="20" s="1"/>
  <c r="AA472" i="20"/>
  <c r="AK472" i="20" s="1"/>
  <c r="Y474" i="20"/>
  <c r="AI474" i="20" s="1"/>
  <c r="AC474" i="20"/>
  <c r="AM474" i="20" s="1"/>
  <c r="AA476" i="20"/>
  <c r="AK476" i="20" s="1"/>
  <c r="Y478" i="20"/>
  <c r="AI478" i="20" s="1"/>
  <c r="AC478" i="20"/>
  <c r="AM478" i="20" s="1"/>
  <c r="AA480" i="20"/>
  <c r="AK480" i="20" s="1"/>
  <c r="Y482" i="20"/>
  <c r="AI482" i="20" s="1"/>
  <c r="AC482" i="20"/>
  <c r="AM482" i="20" s="1"/>
  <c r="AA484" i="20"/>
  <c r="AK484" i="20" s="1"/>
  <c r="Y486" i="20"/>
  <c r="AI486" i="20" s="1"/>
  <c r="AC486" i="20"/>
  <c r="AM486" i="20" s="1"/>
  <c r="AA488" i="20"/>
  <c r="AK488" i="20" s="1"/>
  <c r="Y490" i="20"/>
  <c r="AI490" i="20" s="1"/>
  <c r="AC490" i="20"/>
  <c r="AM490" i="20" s="1"/>
  <c r="AA492" i="20"/>
  <c r="AK492" i="20" s="1"/>
  <c r="Y494" i="20"/>
  <c r="AI494" i="20" s="1"/>
  <c r="AC494" i="20"/>
  <c r="AM494" i="20" s="1"/>
  <c r="AA496" i="20"/>
  <c r="AK496" i="20" s="1"/>
  <c r="Y498" i="20"/>
  <c r="AI498" i="20" s="1"/>
  <c r="AC498" i="20"/>
  <c r="AM498" i="20" s="1"/>
  <c r="AA500" i="20"/>
  <c r="AK500" i="20" s="1"/>
  <c r="Y502" i="20"/>
  <c r="AI502" i="20" s="1"/>
  <c r="AC502" i="20"/>
  <c r="AM502" i="20" s="1"/>
  <c r="AA504" i="20"/>
  <c r="AK504" i="20" s="1"/>
  <c r="Y506" i="20"/>
  <c r="AI506" i="20" s="1"/>
  <c r="AC506" i="20"/>
  <c r="AM506" i="20" s="1"/>
  <c r="AA508" i="20"/>
  <c r="AK508" i="20" s="1"/>
  <c r="Y510" i="20"/>
  <c r="AI510" i="20" s="1"/>
  <c r="AC510" i="20"/>
  <c r="AM510" i="20" s="1"/>
  <c r="AA512" i="20"/>
  <c r="AK512" i="20" s="1"/>
  <c r="Y514" i="20"/>
  <c r="AI514" i="20" s="1"/>
  <c r="AC514" i="20"/>
  <c r="AM514" i="20" s="1"/>
  <c r="AA516" i="20"/>
  <c r="AK516" i="20" s="1"/>
  <c r="Y518" i="20"/>
  <c r="AI518" i="20" s="1"/>
  <c r="AC518" i="20"/>
  <c r="AM518" i="20" s="1"/>
  <c r="AA520" i="20"/>
  <c r="AK520" i="20" s="1"/>
  <c r="Y522" i="20"/>
  <c r="AI522" i="20" s="1"/>
  <c r="AC522" i="20"/>
  <c r="AM522" i="20" s="1"/>
  <c r="AA524" i="20"/>
  <c r="AK524" i="20" s="1"/>
  <c r="Y526" i="20"/>
  <c r="AI526" i="20" s="1"/>
  <c r="AC526" i="20"/>
  <c r="AM526" i="20" s="1"/>
  <c r="AA528" i="20"/>
  <c r="AK528" i="20" s="1"/>
  <c r="Y530" i="20"/>
  <c r="AI530" i="20" s="1"/>
  <c r="AC530" i="20"/>
  <c r="AM530" i="20" s="1"/>
  <c r="AA532" i="20"/>
  <c r="AK532" i="20" s="1"/>
  <c r="Y534" i="20"/>
  <c r="AI534" i="20" s="1"/>
  <c r="AC534" i="20"/>
  <c r="AM534" i="20" s="1"/>
  <c r="AA536" i="20"/>
  <c r="AK536" i="20" s="1"/>
  <c r="Y538" i="20"/>
  <c r="AI538" i="20" s="1"/>
  <c r="AC538" i="20"/>
  <c r="AM538" i="20" s="1"/>
  <c r="AA540" i="20"/>
  <c r="AK540" i="20" s="1"/>
  <c r="Y542" i="20"/>
  <c r="AI542" i="20" s="1"/>
  <c r="AC542" i="20"/>
  <c r="AM542" i="20" s="1"/>
  <c r="AA544" i="20"/>
  <c r="AK544" i="20" s="1"/>
  <c r="Y547" i="20"/>
  <c r="AI547" i="20" s="1"/>
  <c r="AC547" i="20"/>
  <c r="AM547" i="20" s="1"/>
  <c r="AD548" i="20"/>
  <c r="AN548" i="20" s="1"/>
  <c r="AA549" i="20"/>
  <c r="AK549" i="20" s="1"/>
  <c r="Y551" i="20"/>
  <c r="AI551" i="20" s="1"/>
  <c r="AC551" i="20"/>
  <c r="AM551" i="20" s="1"/>
  <c r="AD552" i="20"/>
  <c r="AN552" i="20" s="1"/>
  <c r="AA553" i="20"/>
  <c r="AK553" i="20" s="1"/>
  <c r="Y555" i="20"/>
  <c r="AI555" i="20" s="1"/>
  <c r="AC555" i="20"/>
  <c r="AM555" i="20" s="1"/>
  <c r="AD556" i="20"/>
  <c r="AN556" i="20" s="1"/>
  <c r="AA557" i="20"/>
  <c r="AK557" i="20" s="1"/>
  <c r="Y559" i="20"/>
  <c r="AI559" i="20" s="1"/>
  <c r="AC559" i="20"/>
  <c r="AM559" i="20" s="1"/>
  <c r="AD560" i="20"/>
  <c r="AN560" i="20" s="1"/>
  <c r="AA561" i="20"/>
  <c r="AK561" i="20" s="1"/>
  <c r="Y563" i="20"/>
  <c r="AI563" i="20" s="1"/>
  <c r="AC563" i="20"/>
  <c r="AM563" i="20" s="1"/>
  <c r="AD564" i="20"/>
  <c r="AN564" i="20" s="1"/>
  <c r="AA565" i="20"/>
  <c r="AK565" i="20" s="1"/>
  <c r="Y567" i="20"/>
  <c r="AI567" i="20" s="1"/>
  <c r="AC567" i="20"/>
  <c r="AM567" i="20" s="1"/>
  <c r="AD568" i="20"/>
  <c r="AN568" i="20" s="1"/>
  <c r="AA569" i="20"/>
  <c r="AK569" i="20" s="1"/>
  <c r="Y571" i="20"/>
  <c r="AI571" i="20" s="1"/>
  <c r="AC571" i="20"/>
  <c r="AM571" i="20" s="1"/>
  <c r="AD572" i="20"/>
  <c r="AN572" i="20" s="1"/>
  <c r="AA573" i="20"/>
  <c r="AK573" i="20" s="1"/>
  <c r="Y575" i="20"/>
  <c r="AI575" i="20" s="1"/>
  <c r="AC575" i="20"/>
  <c r="AM575" i="20" s="1"/>
  <c r="AA577" i="20"/>
  <c r="AK577" i="20" s="1"/>
  <c r="Y579" i="20"/>
  <c r="AI579" i="20" s="1"/>
  <c r="AC579" i="20"/>
  <c r="AM579" i="20" s="1"/>
  <c r="AA581" i="20"/>
  <c r="AK581" i="20" s="1"/>
  <c r="Y583" i="20"/>
  <c r="AI583" i="20" s="1"/>
  <c r="AC583" i="20"/>
  <c r="AM583" i="20" s="1"/>
  <c r="AA585" i="20"/>
  <c r="AK585" i="20" s="1"/>
  <c r="Y587" i="20"/>
  <c r="AI587" i="20" s="1"/>
  <c r="AC587" i="20"/>
  <c r="AM587" i="20" s="1"/>
  <c r="AA589" i="20"/>
  <c r="AK589" i="20" s="1"/>
  <c r="Y591" i="20"/>
  <c r="AI591" i="20" s="1"/>
  <c r="AC591" i="20"/>
  <c r="AM591" i="20" s="1"/>
  <c r="AA593" i="20"/>
  <c r="AK593" i="20" s="1"/>
  <c r="Y595" i="20"/>
  <c r="AI595" i="20" s="1"/>
  <c r="AC595" i="20"/>
  <c r="AM595" i="20" s="1"/>
  <c r="AA597" i="20"/>
  <c r="AK597" i="20" s="1"/>
  <c r="Y599" i="20"/>
  <c r="AI599" i="20" s="1"/>
  <c r="AC599" i="20"/>
  <c r="AM599" i="20" s="1"/>
  <c r="AA601" i="20"/>
  <c r="AK601" i="20" s="1"/>
  <c r="Y603" i="20"/>
  <c r="AI603" i="20" s="1"/>
  <c r="AC603" i="20"/>
  <c r="AM603" i="20" s="1"/>
  <c r="AA605" i="20"/>
  <c r="AK605" i="20" s="1"/>
  <c r="Y607" i="20"/>
  <c r="AI607" i="20" s="1"/>
  <c r="AC607" i="20"/>
  <c r="AM607" i="20" s="1"/>
  <c r="AA609" i="20"/>
  <c r="AK609" i="20" s="1"/>
  <c r="Y611" i="20"/>
  <c r="AI611" i="20" s="1"/>
  <c r="AC611" i="20"/>
  <c r="AM611" i="20" s="1"/>
  <c r="AA613" i="20"/>
  <c r="AK613" i="20" s="1"/>
  <c r="Y615" i="20"/>
  <c r="AI615" i="20" s="1"/>
  <c r="AC615" i="20"/>
  <c r="AM615" i="20" s="1"/>
  <c r="AA617" i="20"/>
  <c r="AK617" i="20" s="1"/>
  <c r="Y619" i="20"/>
  <c r="AI619" i="20" s="1"/>
  <c r="AC619" i="20"/>
  <c r="AM619" i="20" s="1"/>
  <c r="AA621" i="20"/>
  <c r="AK621" i="20" s="1"/>
  <c r="Z622" i="20"/>
  <c r="AJ622" i="20" s="1"/>
  <c r="AA623" i="20"/>
  <c r="AK623" i="20" s="1"/>
  <c r="Y625" i="20"/>
  <c r="AI625" i="20" s="1"/>
  <c r="AC625" i="20"/>
  <c r="AM625" i="20" s="1"/>
  <c r="Y627" i="20"/>
  <c r="AI627" i="20" s="1"/>
  <c r="AC627" i="20"/>
  <c r="AM627" i="20" s="1"/>
  <c r="AA629" i="20"/>
  <c r="AK629" i="20" s="1"/>
  <c r="Y631" i="20"/>
  <c r="AI631" i="20" s="1"/>
  <c r="AC631" i="20"/>
  <c r="AM631" i="20" s="1"/>
  <c r="AA633" i="20"/>
  <c r="AK633" i="20" s="1"/>
  <c r="Y635" i="20"/>
  <c r="AI635" i="20" s="1"/>
  <c r="AC635" i="20"/>
  <c r="AM635" i="20" s="1"/>
  <c r="AA637" i="20"/>
  <c r="AK637" i="20" s="1"/>
  <c r="Y639" i="20"/>
  <c r="AI639" i="20" s="1"/>
  <c r="AC639" i="20"/>
  <c r="AM639" i="20" s="1"/>
  <c r="AA641" i="20"/>
  <c r="AK641" i="20" s="1"/>
  <c r="Y643" i="20"/>
  <c r="AI643" i="20" s="1"/>
  <c r="AC643" i="20"/>
  <c r="AM643" i="20" s="1"/>
  <c r="AA645" i="20"/>
  <c r="AK645" i="20" s="1"/>
  <c r="Y647" i="20"/>
  <c r="AI647" i="20" s="1"/>
  <c r="AC647" i="20"/>
  <c r="AM647" i="20" s="1"/>
  <c r="AA649" i="20"/>
  <c r="AK649" i="20" s="1"/>
  <c r="Y651" i="20"/>
  <c r="AI651" i="20" s="1"/>
  <c r="AC651" i="20"/>
  <c r="AM651" i="20" s="1"/>
  <c r="AA653" i="20"/>
  <c r="AK653" i="20" s="1"/>
  <c r="Y655" i="20"/>
  <c r="AI655" i="20" s="1"/>
  <c r="AC655" i="20"/>
  <c r="AM655" i="20" s="1"/>
  <c r="AA657" i="20"/>
  <c r="AK657" i="20" s="1"/>
  <c r="Y659" i="20"/>
  <c r="AI659" i="20" s="1"/>
  <c r="AC659" i="20"/>
  <c r="AM659" i="20" s="1"/>
  <c r="AA661" i="20"/>
  <c r="AK661" i="20" s="1"/>
  <c r="Y663" i="20"/>
  <c r="AI663" i="20" s="1"/>
  <c r="AC663" i="20"/>
  <c r="AM663" i="20" s="1"/>
  <c r="AD664" i="20"/>
  <c r="AN664" i="20" s="1"/>
  <c r="AA665" i="20"/>
  <c r="AK665" i="20" s="1"/>
  <c r="Y667" i="20"/>
  <c r="AI667" i="20" s="1"/>
  <c r="AC667" i="20"/>
  <c r="AM667" i="20" s="1"/>
  <c r="AA669" i="20"/>
  <c r="AK669" i="20" s="1"/>
  <c r="Y671" i="20"/>
  <c r="AI671" i="20" s="1"/>
  <c r="AC671" i="20"/>
  <c r="AM671" i="20" s="1"/>
  <c r="AA673" i="20"/>
  <c r="AK673" i="20" s="1"/>
  <c r="Y675" i="20"/>
  <c r="AI675" i="20" s="1"/>
  <c r="AC675" i="20"/>
  <c r="AM675" i="20" s="1"/>
  <c r="AA677" i="20"/>
  <c r="AK677" i="20" s="1"/>
  <c r="Y679" i="20"/>
  <c r="AI679" i="20" s="1"/>
  <c r="AC679" i="20"/>
  <c r="AM679" i="20" s="1"/>
  <c r="AA681" i="20"/>
  <c r="AK681" i="20" s="1"/>
  <c r="Y683" i="20"/>
  <c r="AI683" i="20" s="1"/>
  <c r="AC683" i="20"/>
  <c r="AM683" i="20" s="1"/>
  <c r="AA685" i="20"/>
  <c r="AK685" i="20" s="1"/>
  <c r="Z686" i="20"/>
  <c r="AJ686" i="20" s="1"/>
  <c r="AA687" i="20"/>
  <c r="AK687" i="20" s="1"/>
  <c r="Y689" i="20"/>
  <c r="AI689" i="20" s="1"/>
  <c r="AC689" i="20"/>
  <c r="AM689" i="20" s="1"/>
  <c r="AA691" i="20"/>
  <c r="AK691" i="20" s="1"/>
  <c r="Y693" i="20"/>
  <c r="AI693" i="20" s="1"/>
  <c r="AC693" i="20"/>
  <c r="AM693" i="20" s="1"/>
  <c r="AA695" i="20"/>
  <c r="AK695" i="20" s="1"/>
  <c r="Y697" i="20"/>
  <c r="AI697" i="20" s="1"/>
  <c r="AC697" i="20"/>
  <c r="AM697" i="20" s="1"/>
  <c r="Y699" i="20"/>
  <c r="AI699" i="20" s="1"/>
  <c r="AC699" i="20"/>
  <c r="AM699" i="20" s="1"/>
  <c r="AA701" i="20"/>
  <c r="AK701" i="20" s="1"/>
  <c r="Y703" i="20"/>
  <c r="AI703" i="20" s="1"/>
  <c r="AC703" i="20"/>
  <c r="AM703" i="20" s="1"/>
  <c r="AA705" i="20"/>
  <c r="AK705" i="20" s="1"/>
  <c r="Y707" i="20"/>
  <c r="AI707" i="20" s="1"/>
  <c r="AC707" i="20"/>
  <c r="AM707" i="20" s="1"/>
  <c r="AA709" i="20"/>
  <c r="AK709" i="20" s="1"/>
  <c r="Z710" i="20"/>
  <c r="AJ710" i="20" s="1"/>
  <c r="AA711" i="20"/>
  <c r="AK711" i="20" s="1"/>
  <c r="Y713" i="20"/>
  <c r="AI713" i="20" s="1"/>
  <c r="AC713" i="20"/>
  <c r="AM713" i="20" s="1"/>
  <c r="AD714" i="20"/>
  <c r="AN714" i="20" s="1"/>
  <c r="AA715" i="20"/>
  <c r="AK715" i="20" s="1"/>
  <c r="Y717" i="20"/>
  <c r="AI717" i="20" s="1"/>
  <c r="AC717" i="20"/>
  <c r="AM717" i="20" s="1"/>
  <c r="AA719" i="20"/>
  <c r="AK719" i="20" s="1"/>
  <c r="Y721" i="20"/>
  <c r="AI721" i="20" s="1"/>
  <c r="AC721" i="20"/>
  <c r="AM721" i="20" s="1"/>
  <c r="AA723" i="20"/>
  <c r="AK723" i="20" s="1"/>
  <c r="Y725" i="20"/>
  <c r="AI725" i="20" s="1"/>
  <c r="AC725" i="20"/>
  <c r="AM725" i="20" s="1"/>
  <c r="AA727" i="20"/>
  <c r="AK727" i="20" s="1"/>
  <c r="AA729" i="20"/>
  <c r="AK729" i="20" s="1"/>
  <c r="Y731" i="20"/>
  <c r="AI731" i="20" s="1"/>
  <c r="AC731" i="20"/>
  <c r="AM731" i="20" s="1"/>
  <c r="AD737" i="20"/>
  <c r="AN737" i="20" s="1"/>
  <c r="AA737" i="20"/>
  <c r="AK737" i="20" s="1"/>
  <c r="Y737" i="20"/>
  <c r="AI737" i="20" s="1"/>
  <c r="AD745" i="20"/>
  <c r="AN745" i="20" s="1"/>
  <c r="AA745" i="20"/>
  <c r="AK745" i="20" s="1"/>
  <c r="Y745" i="20"/>
  <c r="AI745" i="20" s="1"/>
  <c r="AD753" i="20"/>
  <c r="AN753" i="20" s="1"/>
  <c r="AA753" i="20"/>
  <c r="AK753" i="20" s="1"/>
  <c r="Y753" i="20"/>
  <c r="AI753" i="20" s="1"/>
  <c r="Y88" i="20"/>
  <c r="AI88" i="20" s="1"/>
  <c r="AC88" i="20"/>
  <c r="AM88" i="20" s="1"/>
  <c r="Y92" i="20"/>
  <c r="AI92" i="20" s="1"/>
  <c r="AC92" i="20"/>
  <c r="AM92" i="20" s="1"/>
  <c r="Y96" i="20"/>
  <c r="AI96" i="20" s="1"/>
  <c r="AC96" i="20"/>
  <c r="AM96" i="20" s="1"/>
  <c r="Y100" i="20"/>
  <c r="AI100" i="20" s="1"/>
  <c r="AC100" i="20"/>
  <c r="AM100" i="20" s="1"/>
  <c r="Y104" i="20"/>
  <c r="AI104" i="20" s="1"/>
  <c r="AC104" i="20"/>
  <c r="AM104" i="20" s="1"/>
  <c r="Y108" i="20"/>
  <c r="AI108" i="20" s="1"/>
  <c r="AC108" i="20"/>
  <c r="AM108" i="20" s="1"/>
  <c r="Y112" i="20"/>
  <c r="AI112" i="20" s="1"/>
  <c r="AC112" i="20"/>
  <c r="AM112" i="20" s="1"/>
  <c r="Y116" i="20"/>
  <c r="AI116" i="20" s="1"/>
  <c r="AC116" i="20"/>
  <c r="AM116" i="20" s="1"/>
  <c r="Y120" i="20"/>
  <c r="AI120" i="20" s="1"/>
  <c r="AC120" i="20"/>
  <c r="AM120" i="20" s="1"/>
  <c r="Y124" i="20"/>
  <c r="AI124" i="20" s="1"/>
  <c r="AC124" i="20"/>
  <c r="AM124" i="20" s="1"/>
  <c r="Y128" i="20"/>
  <c r="AI128" i="20" s="1"/>
  <c r="AC128" i="20"/>
  <c r="AM128" i="20" s="1"/>
  <c r="Y132" i="20"/>
  <c r="AI132" i="20" s="1"/>
  <c r="AC132" i="20"/>
  <c r="AM132" i="20" s="1"/>
  <c r="Y136" i="20"/>
  <c r="AI136" i="20" s="1"/>
  <c r="AC136" i="20"/>
  <c r="AM136" i="20" s="1"/>
  <c r="Y140" i="20"/>
  <c r="AI140" i="20" s="1"/>
  <c r="AC140" i="20"/>
  <c r="AM140" i="20" s="1"/>
  <c r="Y144" i="20"/>
  <c r="AI144" i="20" s="1"/>
  <c r="AC144" i="20"/>
  <c r="AM144" i="20" s="1"/>
  <c r="Y148" i="20"/>
  <c r="AI148" i="20" s="1"/>
  <c r="AC148" i="20"/>
  <c r="AM148" i="20" s="1"/>
  <c r="Y152" i="20"/>
  <c r="AI152" i="20" s="1"/>
  <c r="AC152" i="20"/>
  <c r="AM152" i="20" s="1"/>
  <c r="Y156" i="20"/>
  <c r="AI156" i="20" s="1"/>
  <c r="AC156" i="20"/>
  <c r="AM156" i="20" s="1"/>
  <c r="Y160" i="20"/>
  <c r="AI160" i="20" s="1"/>
  <c r="AC160" i="20"/>
  <c r="AM160" i="20" s="1"/>
  <c r="Y164" i="20"/>
  <c r="AI164" i="20" s="1"/>
  <c r="AC164" i="20"/>
  <c r="AM164" i="20" s="1"/>
  <c r="Y168" i="20"/>
  <c r="AI168" i="20" s="1"/>
  <c r="AC168" i="20"/>
  <c r="AM168" i="20" s="1"/>
  <c r="Y172" i="20"/>
  <c r="AI172" i="20" s="1"/>
  <c r="AC172" i="20"/>
  <c r="AM172" i="20" s="1"/>
  <c r="Y176" i="20"/>
  <c r="AI176" i="20" s="1"/>
  <c r="AC176" i="20"/>
  <c r="AM176" i="20" s="1"/>
  <c r="Y180" i="20"/>
  <c r="AI180" i="20" s="1"/>
  <c r="AC180" i="20"/>
  <c r="AM180" i="20" s="1"/>
  <c r="Y184" i="20"/>
  <c r="AI184" i="20" s="1"/>
  <c r="AC184" i="20"/>
  <c r="AM184" i="20" s="1"/>
  <c r="Y188" i="20"/>
  <c r="AI188" i="20" s="1"/>
  <c r="AC188" i="20"/>
  <c r="AM188" i="20" s="1"/>
  <c r="Y192" i="20"/>
  <c r="AI192" i="20" s="1"/>
  <c r="AC192" i="20"/>
  <c r="AM192" i="20" s="1"/>
  <c r="Y196" i="20"/>
  <c r="AI196" i="20" s="1"/>
  <c r="AC196" i="20"/>
  <c r="AM196" i="20" s="1"/>
  <c r="Y200" i="20"/>
  <c r="AI200" i="20" s="1"/>
  <c r="AC200" i="20"/>
  <c r="AM200" i="20" s="1"/>
  <c r="Y204" i="20"/>
  <c r="AI204" i="20" s="1"/>
  <c r="AC204" i="20"/>
  <c r="AM204" i="20" s="1"/>
  <c r="Y208" i="20"/>
  <c r="AI208" i="20" s="1"/>
  <c r="AC208" i="20"/>
  <c r="AM208" i="20" s="1"/>
  <c r="Y212" i="20"/>
  <c r="AI212" i="20" s="1"/>
  <c r="AC212" i="20"/>
  <c r="AM212" i="20" s="1"/>
  <c r="Y216" i="20"/>
  <c r="AI216" i="20" s="1"/>
  <c r="AC216" i="20"/>
  <c r="AM216" i="20" s="1"/>
  <c r="Y220" i="20"/>
  <c r="AI220" i="20" s="1"/>
  <c r="AC220" i="20"/>
  <c r="AM220" i="20" s="1"/>
  <c r="Y224" i="20"/>
  <c r="AI224" i="20" s="1"/>
  <c r="AC224" i="20"/>
  <c r="AM224" i="20" s="1"/>
  <c r="Y228" i="20"/>
  <c r="AI228" i="20" s="1"/>
  <c r="AC228" i="20"/>
  <c r="AM228" i="20" s="1"/>
  <c r="Y232" i="20"/>
  <c r="AI232" i="20" s="1"/>
  <c r="AC232" i="20"/>
  <c r="AM232" i="20" s="1"/>
  <c r="Y236" i="20"/>
  <c r="AI236" i="20" s="1"/>
  <c r="AC236" i="20"/>
  <c r="AM236" i="20" s="1"/>
  <c r="Y240" i="20"/>
  <c r="AI240" i="20" s="1"/>
  <c r="AC240" i="20"/>
  <c r="AM240" i="20" s="1"/>
  <c r="Y244" i="20"/>
  <c r="AI244" i="20" s="1"/>
  <c r="AC244" i="20"/>
  <c r="AM244" i="20" s="1"/>
  <c r="Y248" i="20"/>
  <c r="AI248" i="20" s="1"/>
  <c r="AC248" i="20"/>
  <c r="AM248" i="20" s="1"/>
  <c r="Y252" i="20"/>
  <c r="AI252" i="20" s="1"/>
  <c r="AC252" i="20"/>
  <c r="AM252" i="20" s="1"/>
  <c r="Y256" i="20"/>
  <c r="AI256" i="20" s="1"/>
  <c r="AC256" i="20"/>
  <c r="AM256" i="20" s="1"/>
  <c r="Y260" i="20"/>
  <c r="AI260" i="20" s="1"/>
  <c r="AC260" i="20"/>
  <c r="AM260" i="20" s="1"/>
  <c r="Y264" i="20"/>
  <c r="AI264" i="20" s="1"/>
  <c r="AC264" i="20"/>
  <c r="AM264" i="20" s="1"/>
  <c r="Y268" i="20"/>
  <c r="AI268" i="20" s="1"/>
  <c r="AC268" i="20"/>
  <c r="AM268" i="20" s="1"/>
  <c r="Y272" i="20"/>
  <c r="AI272" i="20" s="1"/>
  <c r="AC272" i="20"/>
  <c r="AM272" i="20" s="1"/>
  <c r="Y276" i="20"/>
  <c r="AI276" i="20" s="1"/>
  <c r="AC276" i="20"/>
  <c r="AM276" i="20" s="1"/>
  <c r="Y280" i="20"/>
  <c r="AI280" i="20" s="1"/>
  <c r="AC280" i="20"/>
  <c r="AM280" i="20" s="1"/>
  <c r="Y284" i="20"/>
  <c r="AI284" i="20" s="1"/>
  <c r="AC284" i="20"/>
  <c r="AM284" i="20" s="1"/>
  <c r="Y288" i="20"/>
  <c r="AI288" i="20" s="1"/>
  <c r="AC288" i="20"/>
  <c r="AM288" i="20" s="1"/>
  <c r="Y292" i="20"/>
  <c r="AI292" i="20" s="1"/>
  <c r="AC292" i="20"/>
  <c r="AM292" i="20" s="1"/>
  <c r="Y296" i="20"/>
  <c r="AI296" i="20" s="1"/>
  <c r="AC296" i="20"/>
  <c r="AM296" i="20" s="1"/>
  <c r="Y300" i="20"/>
  <c r="AI300" i="20" s="1"/>
  <c r="AC300" i="20"/>
  <c r="AM300" i="20" s="1"/>
  <c r="Y304" i="20"/>
  <c r="AI304" i="20" s="1"/>
  <c r="AC304" i="20"/>
  <c r="AM304" i="20" s="1"/>
  <c r="Y308" i="20"/>
  <c r="AI308" i="20" s="1"/>
  <c r="AC308" i="20"/>
  <c r="AM308" i="20" s="1"/>
  <c r="Y312" i="20"/>
  <c r="AI312" i="20" s="1"/>
  <c r="AC312" i="20"/>
  <c r="AM312" i="20" s="1"/>
  <c r="Y316" i="20"/>
  <c r="AI316" i="20" s="1"/>
  <c r="AC316" i="20"/>
  <c r="AM316" i="20" s="1"/>
  <c r="Y320" i="20"/>
  <c r="AI320" i="20" s="1"/>
  <c r="AC320" i="20"/>
  <c r="AM320" i="20" s="1"/>
  <c r="Y324" i="20"/>
  <c r="AI324" i="20" s="1"/>
  <c r="AC324" i="20"/>
  <c r="AM324" i="20" s="1"/>
  <c r="Y328" i="20"/>
  <c r="AI328" i="20" s="1"/>
  <c r="AC328" i="20"/>
  <c r="AM328" i="20" s="1"/>
  <c r="Y332" i="20"/>
  <c r="AI332" i="20" s="1"/>
  <c r="AC332" i="20"/>
  <c r="AM332" i="20" s="1"/>
  <c r="Y336" i="20"/>
  <c r="AI336" i="20" s="1"/>
  <c r="AC336" i="20"/>
  <c r="AM336" i="20" s="1"/>
  <c r="Y340" i="20"/>
  <c r="AI340" i="20" s="1"/>
  <c r="AC340" i="20"/>
  <c r="AM340" i="20" s="1"/>
  <c r="Y344" i="20"/>
  <c r="AI344" i="20" s="1"/>
  <c r="AC344" i="20"/>
  <c r="AM344" i="20" s="1"/>
  <c r="Y348" i="20"/>
  <c r="AI348" i="20" s="1"/>
  <c r="AC348" i="20"/>
  <c r="AM348" i="20" s="1"/>
  <c r="Y352" i="20"/>
  <c r="AI352" i="20" s="1"/>
  <c r="AC352" i="20"/>
  <c r="AM352" i="20" s="1"/>
  <c r="Y356" i="20"/>
  <c r="AI356" i="20" s="1"/>
  <c r="AC356" i="20"/>
  <c r="AM356" i="20" s="1"/>
  <c r="Y360" i="20"/>
  <c r="AI360" i="20" s="1"/>
  <c r="AC360" i="20"/>
  <c r="AM360" i="20" s="1"/>
  <c r="Y364" i="20"/>
  <c r="AI364" i="20" s="1"/>
  <c r="AC364" i="20"/>
  <c r="AM364" i="20" s="1"/>
  <c r="Y368" i="20"/>
  <c r="AI368" i="20" s="1"/>
  <c r="AC368" i="20"/>
  <c r="AM368" i="20" s="1"/>
  <c r="Y372" i="20"/>
  <c r="AI372" i="20" s="1"/>
  <c r="AC372" i="20"/>
  <c r="AM372" i="20" s="1"/>
  <c r="Y376" i="20"/>
  <c r="AI376" i="20" s="1"/>
  <c r="AC376" i="20"/>
  <c r="AM376" i="20" s="1"/>
  <c r="Y380" i="20"/>
  <c r="AI380" i="20" s="1"/>
  <c r="AC380" i="20"/>
  <c r="AM380" i="20" s="1"/>
  <c r="Y384" i="20"/>
  <c r="AI384" i="20" s="1"/>
  <c r="AC384" i="20"/>
  <c r="AM384" i="20" s="1"/>
  <c r="Y388" i="20"/>
  <c r="AI388" i="20" s="1"/>
  <c r="AC388" i="20"/>
  <c r="AM388" i="20" s="1"/>
  <c r="Y392" i="20"/>
  <c r="AI392" i="20" s="1"/>
  <c r="AC392" i="20"/>
  <c r="AM392" i="20" s="1"/>
  <c r="Y396" i="20"/>
  <c r="AI396" i="20" s="1"/>
  <c r="AC396" i="20"/>
  <c r="AM396" i="20" s="1"/>
  <c r="Y400" i="20"/>
  <c r="AI400" i="20" s="1"/>
  <c r="AC400" i="20"/>
  <c r="AM400" i="20" s="1"/>
  <c r="Y404" i="20"/>
  <c r="AI404" i="20" s="1"/>
  <c r="AC404" i="20"/>
  <c r="AM404" i="20" s="1"/>
  <c r="Y408" i="20"/>
  <c r="AI408" i="20" s="1"/>
  <c r="AC408" i="20"/>
  <c r="AM408" i="20" s="1"/>
  <c r="Y412" i="20"/>
  <c r="AI412" i="20" s="1"/>
  <c r="AC412" i="20"/>
  <c r="AM412" i="20" s="1"/>
  <c r="Y416" i="20"/>
  <c r="AI416" i="20" s="1"/>
  <c r="AC416" i="20"/>
  <c r="AM416" i="20" s="1"/>
  <c r="Y420" i="20"/>
  <c r="AI420" i="20" s="1"/>
  <c r="AC420" i="20"/>
  <c r="AM420" i="20" s="1"/>
  <c r="Y424" i="20"/>
  <c r="AI424" i="20" s="1"/>
  <c r="AC424" i="20"/>
  <c r="AM424" i="20" s="1"/>
  <c r="Y428" i="20"/>
  <c r="AI428" i="20" s="1"/>
  <c r="AC428" i="20"/>
  <c r="AM428" i="20" s="1"/>
  <c r="Y432" i="20"/>
  <c r="AI432" i="20" s="1"/>
  <c r="AC432" i="20"/>
  <c r="AM432" i="20" s="1"/>
  <c r="Y436" i="20"/>
  <c r="AI436" i="20" s="1"/>
  <c r="AC436" i="20"/>
  <c r="AM436" i="20" s="1"/>
  <c r="Y440" i="20"/>
  <c r="AI440" i="20" s="1"/>
  <c r="AC440" i="20"/>
  <c r="AM440" i="20" s="1"/>
  <c r="Y444" i="20"/>
  <c r="AI444" i="20" s="1"/>
  <c r="AC444" i="20"/>
  <c r="AM444" i="20" s="1"/>
  <c r="Y448" i="20"/>
  <c r="AI448" i="20" s="1"/>
  <c r="AC448" i="20"/>
  <c r="AM448" i="20" s="1"/>
  <c r="Y452" i="20"/>
  <c r="AI452" i="20" s="1"/>
  <c r="AC452" i="20"/>
  <c r="AM452" i="20" s="1"/>
  <c r="Y456" i="20"/>
  <c r="AI456" i="20" s="1"/>
  <c r="AC456" i="20"/>
  <c r="AM456" i="20" s="1"/>
  <c r="Y460" i="20"/>
  <c r="AI460" i="20" s="1"/>
  <c r="AC460" i="20"/>
  <c r="AM460" i="20" s="1"/>
  <c r="Y464" i="20"/>
  <c r="AI464" i="20" s="1"/>
  <c r="AC464" i="20"/>
  <c r="AM464" i="20" s="1"/>
  <c r="Y468" i="20"/>
  <c r="AI468" i="20" s="1"/>
  <c r="AC468" i="20"/>
  <c r="AM468" i="20" s="1"/>
  <c r="Y472" i="20"/>
  <c r="AI472" i="20" s="1"/>
  <c r="AC472" i="20"/>
  <c r="AM472" i="20" s="1"/>
  <c r="Y476" i="20"/>
  <c r="AI476" i="20" s="1"/>
  <c r="AC476" i="20"/>
  <c r="AM476" i="20" s="1"/>
  <c r="Y480" i="20"/>
  <c r="AI480" i="20" s="1"/>
  <c r="AC480" i="20"/>
  <c r="AM480" i="20" s="1"/>
  <c r="Y484" i="20"/>
  <c r="AI484" i="20" s="1"/>
  <c r="AC484" i="20"/>
  <c r="AM484" i="20" s="1"/>
  <c r="Y488" i="20"/>
  <c r="AI488" i="20" s="1"/>
  <c r="AC488" i="20"/>
  <c r="AM488" i="20" s="1"/>
  <c r="Y492" i="20"/>
  <c r="AI492" i="20" s="1"/>
  <c r="AC492" i="20"/>
  <c r="AM492" i="20" s="1"/>
  <c r="Y496" i="20"/>
  <c r="AI496" i="20" s="1"/>
  <c r="AC496" i="20"/>
  <c r="AM496" i="20" s="1"/>
  <c r="Y500" i="20"/>
  <c r="AI500" i="20" s="1"/>
  <c r="AC500" i="20"/>
  <c r="AM500" i="20" s="1"/>
  <c r="Y504" i="20"/>
  <c r="AI504" i="20" s="1"/>
  <c r="AC504" i="20"/>
  <c r="AM504" i="20" s="1"/>
  <c r="Y508" i="20"/>
  <c r="AI508" i="20" s="1"/>
  <c r="AC508" i="20"/>
  <c r="AM508" i="20" s="1"/>
  <c r="Y512" i="20"/>
  <c r="AI512" i="20" s="1"/>
  <c r="AC512" i="20"/>
  <c r="AM512" i="20" s="1"/>
  <c r="Y516" i="20"/>
  <c r="AI516" i="20" s="1"/>
  <c r="AC516" i="20"/>
  <c r="AM516" i="20" s="1"/>
  <c r="Y520" i="20"/>
  <c r="AI520" i="20" s="1"/>
  <c r="AC520" i="20"/>
  <c r="AM520" i="20" s="1"/>
  <c r="Y524" i="20"/>
  <c r="AI524" i="20" s="1"/>
  <c r="AC524" i="20"/>
  <c r="AM524" i="20" s="1"/>
  <c r="Y528" i="20"/>
  <c r="AI528" i="20" s="1"/>
  <c r="AC528" i="20"/>
  <c r="AM528" i="20" s="1"/>
  <c r="Y532" i="20"/>
  <c r="AI532" i="20" s="1"/>
  <c r="AC532" i="20"/>
  <c r="AM532" i="20" s="1"/>
  <c r="Y536" i="20"/>
  <c r="AI536" i="20" s="1"/>
  <c r="AC536" i="20"/>
  <c r="AM536" i="20" s="1"/>
  <c r="Y540" i="20"/>
  <c r="AI540" i="20" s="1"/>
  <c r="AC540" i="20"/>
  <c r="AM540" i="20" s="1"/>
  <c r="Y544" i="20"/>
  <c r="AI544" i="20" s="1"/>
  <c r="AC544" i="20"/>
  <c r="AM544" i="20" s="1"/>
  <c r="Y549" i="20"/>
  <c r="AI549" i="20" s="1"/>
  <c r="AC549" i="20"/>
  <c r="AM549" i="20" s="1"/>
  <c r="Y553" i="20"/>
  <c r="AI553" i="20" s="1"/>
  <c r="AC553" i="20"/>
  <c r="AM553" i="20" s="1"/>
  <c r="Y557" i="20"/>
  <c r="AI557" i="20" s="1"/>
  <c r="AC557" i="20"/>
  <c r="AM557" i="20" s="1"/>
  <c r="Y561" i="20"/>
  <c r="AI561" i="20" s="1"/>
  <c r="AC561" i="20"/>
  <c r="AM561" i="20" s="1"/>
  <c r="Y565" i="20"/>
  <c r="AI565" i="20" s="1"/>
  <c r="AC565" i="20"/>
  <c r="AM565" i="20" s="1"/>
  <c r="Y569" i="20"/>
  <c r="AI569" i="20" s="1"/>
  <c r="AC569" i="20"/>
  <c r="AM569" i="20" s="1"/>
  <c r="Y573" i="20"/>
  <c r="AI573" i="20" s="1"/>
  <c r="AC573" i="20"/>
  <c r="AM573" i="20" s="1"/>
  <c r="Y577" i="20"/>
  <c r="AI577" i="20" s="1"/>
  <c r="AC577" i="20"/>
  <c r="AM577" i="20" s="1"/>
  <c r="Y581" i="20"/>
  <c r="AI581" i="20" s="1"/>
  <c r="AC581" i="20"/>
  <c r="AM581" i="20" s="1"/>
  <c r="Y585" i="20"/>
  <c r="AI585" i="20" s="1"/>
  <c r="AC585" i="20"/>
  <c r="AM585" i="20" s="1"/>
  <c r="Y589" i="20"/>
  <c r="AI589" i="20" s="1"/>
  <c r="AC589" i="20"/>
  <c r="AM589" i="20" s="1"/>
  <c r="Y593" i="20"/>
  <c r="AI593" i="20" s="1"/>
  <c r="AC593" i="20"/>
  <c r="AM593" i="20" s="1"/>
  <c r="Y597" i="20"/>
  <c r="AI597" i="20" s="1"/>
  <c r="AC597" i="20"/>
  <c r="AM597" i="20" s="1"/>
  <c r="Y601" i="20"/>
  <c r="AI601" i="20" s="1"/>
  <c r="AC601" i="20"/>
  <c r="AM601" i="20" s="1"/>
  <c r="Y605" i="20"/>
  <c r="AI605" i="20" s="1"/>
  <c r="AC605" i="20"/>
  <c r="AM605" i="20" s="1"/>
  <c r="Y609" i="20"/>
  <c r="AI609" i="20" s="1"/>
  <c r="AC609" i="20"/>
  <c r="AM609" i="20" s="1"/>
  <c r="Y613" i="20"/>
  <c r="AI613" i="20" s="1"/>
  <c r="AC613" i="20"/>
  <c r="AM613" i="20" s="1"/>
  <c r="Y617" i="20"/>
  <c r="AI617" i="20" s="1"/>
  <c r="AC617" i="20"/>
  <c r="AM617" i="20" s="1"/>
  <c r="Y621" i="20"/>
  <c r="AI621" i="20" s="1"/>
  <c r="AC621" i="20"/>
  <c r="AM621" i="20" s="1"/>
  <c r="Y623" i="20"/>
  <c r="AI623" i="20" s="1"/>
  <c r="AC623" i="20"/>
  <c r="AM623" i="20" s="1"/>
  <c r="Z626" i="20"/>
  <c r="AJ626" i="20" s="1"/>
  <c r="Y629" i="20"/>
  <c r="AI629" i="20" s="1"/>
  <c r="AC629" i="20"/>
  <c r="AM629" i="20" s="1"/>
  <c r="Y633" i="20"/>
  <c r="AI633" i="20" s="1"/>
  <c r="AC633" i="20"/>
  <c r="AM633" i="20" s="1"/>
  <c r="Y637" i="20"/>
  <c r="AI637" i="20" s="1"/>
  <c r="AC637" i="20"/>
  <c r="AM637" i="20" s="1"/>
  <c r="Y641" i="20"/>
  <c r="AI641" i="20" s="1"/>
  <c r="AC641" i="20"/>
  <c r="AM641" i="20" s="1"/>
  <c r="Y645" i="20"/>
  <c r="AI645" i="20" s="1"/>
  <c r="AC645" i="20"/>
  <c r="AM645" i="20" s="1"/>
  <c r="Y649" i="20"/>
  <c r="AI649" i="20" s="1"/>
  <c r="AC649" i="20"/>
  <c r="AM649" i="20" s="1"/>
  <c r="Y653" i="20"/>
  <c r="AI653" i="20" s="1"/>
  <c r="AC653" i="20"/>
  <c r="AM653" i="20" s="1"/>
  <c r="Y657" i="20"/>
  <c r="AI657" i="20" s="1"/>
  <c r="AC657" i="20"/>
  <c r="AM657" i="20" s="1"/>
  <c r="Y661" i="20"/>
  <c r="AI661" i="20" s="1"/>
  <c r="AC661" i="20"/>
  <c r="AM661" i="20" s="1"/>
  <c r="Y665" i="20"/>
  <c r="AI665" i="20" s="1"/>
  <c r="AC665" i="20"/>
  <c r="AM665" i="20" s="1"/>
  <c r="Y669" i="20"/>
  <c r="AI669" i="20" s="1"/>
  <c r="AC669" i="20"/>
  <c r="AM669" i="20" s="1"/>
  <c r="Y673" i="20"/>
  <c r="AI673" i="20" s="1"/>
  <c r="AC673" i="20"/>
  <c r="AM673" i="20" s="1"/>
  <c r="Y677" i="20"/>
  <c r="AI677" i="20" s="1"/>
  <c r="AC677" i="20"/>
  <c r="AM677" i="20" s="1"/>
  <c r="Y681" i="20"/>
  <c r="AI681" i="20" s="1"/>
  <c r="AC681" i="20"/>
  <c r="AM681" i="20" s="1"/>
  <c r="Y685" i="20"/>
  <c r="AI685" i="20" s="1"/>
  <c r="AC685" i="20"/>
  <c r="AM685" i="20" s="1"/>
  <c r="Y687" i="20"/>
  <c r="AI687" i="20" s="1"/>
  <c r="AC687" i="20"/>
  <c r="AM687" i="20" s="1"/>
  <c r="Y691" i="20"/>
  <c r="AI691" i="20" s="1"/>
  <c r="AC691" i="20"/>
  <c r="AM691" i="20" s="1"/>
  <c r="Y695" i="20"/>
  <c r="AI695" i="20" s="1"/>
  <c r="AC695" i="20"/>
  <c r="AM695" i="20" s="1"/>
  <c r="Z698" i="20"/>
  <c r="AJ698" i="20" s="1"/>
  <c r="Y701" i="20"/>
  <c r="AI701" i="20" s="1"/>
  <c r="AC701" i="20"/>
  <c r="AM701" i="20" s="1"/>
  <c r="Y705" i="20"/>
  <c r="AI705" i="20" s="1"/>
  <c r="AC705" i="20"/>
  <c r="AM705" i="20" s="1"/>
  <c r="Y709" i="20"/>
  <c r="AI709" i="20" s="1"/>
  <c r="AC709" i="20"/>
  <c r="AM709" i="20" s="1"/>
  <c r="Y711" i="20"/>
  <c r="AI711" i="20" s="1"/>
  <c r="AC711" i="20"/>
  <c r="AM711" i="20" s="1"/>
  <c r="Y715" i="20"/>
  <c r="AI715" i="20" s="1"/>
  <c r="AC715" i="20"/>
  <c r="AM715" i="20" s="1"/>
  <c r="Y719" i="20"/>
  <c r="AI719" i="20" s="1"/>
  <c r="AC719" i="20"/>
  <c r="AM719" i="20" s="1"/>
  <c r="Y723" i="20"/>
  <c r="AI723" i="20" s="1"/>
  <c r="AC723" i="20"/>
  <c r="AM723" i="20" s="1"/>
  <c r="Y727" i="20"/>
  <c r="AI727" i="20" s="1"/>
  <c r="AC727" i="20"/>
  <c r="AM727" i="20" s="1"/>
  <c r="Y729" i="20"/>
  <c r="AI729" i="20" s="1"/>
  <c r="AC729" i="20"/>
  <c r="AM729" i="20" s="1"/>
  <c r="AD733" i="20"/>
  <c r="AN733" i="20" s="1"/>
  <c r="AA733" i="20"/>
  <c r="AK733" i="20" s="1"/>
  <c r="Y733" i="20"/>
  <c r="AI733" i="20" s="1"/>
  <c r="AD741" i="20"/>
  <c r="AN741" i="20" s="1"/>
  <c r="AA741" i="20"/>
  <c r="AK741" i="20" s="1"/>
  <c r="Y741" i="20"/>
  <c r="AI741" i="20" s="1"/>
  <c r="AD749" i="20"/>
  <c r="AN749" i="20" s="1"/>
  <c r="AA749" i="20"/>
  <c r="AK749" i="20" s="1"/>
  <c r="Y749" i="20"/>
  <c r="AI749" i="20" s="1"/>
  <c r="Y735" i="20"/>
  <c r="AI735" i="20" s="1"/>
  <c r="AC735" i="20"/>
  <c r="AM735" i="20" s="1"/>
  <c r="Y739" i="20"/>
  <c r="AI739" i="20" s="1"/>
  <c r="AC739" i="20"/>
  <c r="AM739" i="20" s="1"/>
  <c r="Y743" i="20"/>
  <c r="AI743" i="20" s="1"/>
  <c r="AC743" i="20"/>
  <c r="AM743" i="20" s="1"/>
  <c r="Y747" i="20"/>
  <c r="AI747" i="20" s="1"/>
  <c r="AC747" i="20"/>
  <c r="AM747" i="20" s="1"/>
  <c r="Y751" i="20"/>
  <c r="AI751" i="20" s="1"/>
  <c r="AC751" i="20"/>
  <c r="AM751" i="20" s="1"/>
  <c r="Y755" i="20"/>
  <c r="AI755" i="20" s="1"/>
  <c r="AC755" i="20"/>
  <c r="AM755" i="20" s="1"/>
  <c r="AA757" i="20"/>
  <c r="AK757" i="20" s="1"/>
  <c r="Y759" i="20"/>
  <c r="AI759" i="20" s="1"/>
  <c r="AC759" i="20"/>
  <c r="AM759" i="20" s="1"/>
  <c r="AA761" i="20"/>
  <c r="AK761" i="20" s="1"/>
  <c r="Y763" i="20"/>
  <c r="AI763" i="20" s="1"/>
  <c r="AC763" i="20"/>
  <c r="AM763" i="20" s="1"/>
  <c r="AA765" i="20"/>
  <c r="AK765" i="20" s="1"/>
  <c r="Y767" i="20"/>
  <c r="AI767" i="20" s="1"/>
  <c r="AC767" i="20"/>
  <c r="AM767" i="20" s="1"/>
  <c r="AA769" i="20"/>
  <c r="AK769" i="20" s="1"/>
  <c r="Y771" i="20"/>
  <c r="AI771" i="20" s="1"/>
  <c r="AC771" i="20"/>
  <c r="AM771" i="20" s="1"/>
  <c r="AA773" i="20"/>
  <c r="AK773" i="20" s="1"/>
  <c r="Y775" i="20"/>
  <c r="AI775" i="20" s="1"/>
  <c r="AC775" i="20"/>
  <c r="AM775" i="20" s="1"/>
  <c r="AA777" i="20"/>
  <c r="AK777" i="20" s="1"/>
  <c r="Y779" i="20"/>
  <c r="AI779" i="20" s="1"/>
  <c r="AC779" i="20"/>
  <c r="AM779" i="20" s="1"/>
  <c r="AA781" i="20"/>
  <c r="AK781" i="20" s="1"/>
  <c r="Y783" i="20"/>
  <c r="AI783" i="20" s="1"/>
  <c r="AC783" i="20"/>
  <c r="AM783" i="20" s="1"/>
  <c r="AA785" i="20"/>
  <c r="AK785" i="20" s="1"/>
  <c r="Y787" i="20"/>
  <c r="AI787" i="20" s="1"/>
  <c r="AC787" i="20"/>
  <c r="AM787" i="20" s="1"/>
  <c r="AD788" i="20"/>
  <c r="AN788" i="20" s="1"/>
  <c r="AA789" i="20"/>
  <c r="AK789" i="20" s="1"/>
  <c r="Y791" i="20"/>
  <c r="AI791" i="20" s="1"/>
  <c r="AC791" i="20"/>
  <c r="AM791" i="20" s="1"/>
  <c r="Y793" i="20"/>
  <c r="AI793" i="20" s="1"/>
  <c r="AC793" i="20"/>
  <c r="AM793" i="20" s="1"/>
  <c r="AA795" i="20"/>
  <c r="AK795" i="20" s="1"/>
  <c r="Y797" i="20"/>
  <c r="AI797" i="20" s="1"/>
  <c r="AC797" i="20"/>
  <c r="AM797" i="20" s="1"/>
  <c r="AA799" i="20"/>
  <c r="AK799" i="20" s="1"/>
  <c r="Y801" i="20"/>
  <c r="AI801" i="20" s="1"/>
  <c r="AC801" i="20"/>
  <c r="AM801" i="20" s="1"/>
  <c r="AA803" i="20"/>
  <c r="AK803" i="20" s="1"/>
  <c r="Y805" i="20"/>
  <c r="AI805" i="20" s="1"/>
  <c r="AC805" i="20"/>
  <c r="AM805" i="20" s="1"/>
  <c r="AA807" i="20"/>
  <c r="AK807" i="20" s="1"/>
  <c r="Y809" i="20"/>
  <c r="AI809" i="20" s="1"/>
  <c r="AC809" i="20"/>
  <c r="AM809" i="20" s="1"/>
  <c r="AA811" i="20"/>
  <c r="AK811" i="20" s="1"/>
  <c r="Y813" i="20"/>
  <c r="AI813" i="20" s="1"/>
  <c r="AC813" i="20"/>
  <c r="AM813" i="20" s="1"/>
  <c r="AA815" i="20"/>
  <c r="AK815" i="20" s="1"/>
  <c r="Y817" i="20"/>
  <c r="AI817" i="20" s="1"/>
  <c r="AC817" i="20"/>
  <c r="AM817" i="20" s="1"/>
  <c r="AA819" i="20"/>
  <c r="AK819" i="20" s="1"/>
  <c r="Y821" i="20"/>
  <c r="AI821" i="20" s="1"/>
  <c r="AC821" i="20"/>
  <c r="AM821" i="20" s="1"/>
  <c r="AA823" i="20"/>
  <c r="AK823" i="20" s="1"/>
  <c r="Y825" i="20"/>
  <c r="AI825" i="20" s="1"/>
  <c r="AC825" i="20"/>
  <c r="AM825" i="20" s="1"/>
  <c r="AA827" i="20"/>
  <c r="AK827" i="20" s="1"/>
  <c r="Y829" i="20"/>
  <c r="AI829" i="20" s="1"/>
  <c r="AC829" i="20"/>
  <c r="AM829" i="20" s="1"/>
  <c r="AA831" i="20"/>
  <c r="AK831" i="20" s="1"/>
  <c r="Y833" i="20"/>
  <c r="AI833" i="20" s="1"/>
  <c r="AC833" i="20"/>
  <c r="AM833" i="20" s="1"/>
  <c r="AA835" i="20"/>
  <c r="AK835" i="20" s="1"/>
  <c r="Y837" i="20"/>
  <c r="AI837" i="20" s="1"/>
  <c r="AC837" i="20"/>
  <c r="AM837" i="20" s="1"/>
  <c r="AA839" i="20"/>
  <c r="AK839" i="20" s="1"/>
  <c r="Y841" i="20"/>
  <c r="AI841" i="20" s="1"/>
  <c r="AC841" i="20"/>
  <c r="AM841" i="20" s="1"/>
  <c r="AA843" i="20"/>
  <c r="AK843" i="20" s="1"/>
  <c r="Y845" i="20"/>
  <c r="AI845" i="20" s="1"/>
  <c r="AC845" i="20"/>
  <c r="AM845" i="20" s="1"/>
  <c r="AA847" i="20"/>
  <c r="AK847" i="20" s="1"/>
  <c r="Y849" i="20"/>
  <c r="AI849" i="20" s="1"/>
  <c r="AC849" i="20"/>
  <c r="AM849" i="20" s="1"/>
  <c r="AA851" i="20"/>
  <c r="AK851" i="20" s="1"/>
  <c r="Y853" i="20"/>
  <c r="AI853" i="20" s="1"/>
  <c r="AC853" i="20"/>
  <c r="AM853" i="20" s="1"/>
  <c r="AA855" i="20"/>
  <c r="AK855" i="20" s="1"/>
  <c r="Y857" i="20"/>
  <c r="AI857" i="20" s="1"/>
  <c r="AC857" i="20"/>
  <c r="AM857" i="20" s="1"/>
  <c r="AA859" i="20"/>
  <c r="AK859" i="20" s="1"/>
  <c r="Y861" i="20"/>
  <c r="AI861" i="20" s="1"/>
  <c r="AC861" i="20"/>
  <c r="AM861" i="20" s="1"/>
  <c r="AA863" i="20"/>
  <c r="AK863" i="20" s="1"/>
  <c r="Y865" i="20"/>
  <c r="AI865" i="20" s="1"/>
  <c r="AC865" i="20"/>
  <c r="AM865" i="20" s="1"/>
  <c r="AA867" i="20"/>
  <c r="AK867" i="20" s="1"/>
  <c r="Y869" i="20"/>
  <c r="AI869" i="20" s="1"/>
  <c r="AC869" i="20"/>
  <c r="AM869" i="20" s="1"/>
  <c r="AA871" i="20"/>
  <c r="AK871" i="20" s="1"/>
  <c r="Y873" i="20"/>
  <c r="AI873" i="20" s="1"/>
  <c r="AC873" i="20"/>
  <c r="AM873" i="20" s="1"/>
  <c r="AA875" i="20"/>
  <c r="AK875" i="20" s="1"/>
  <c r="Y877" i="20"/>
  <c r="AI877" i="20" s="1"/>
  <c r="AC877" i="20"/>
  <c r="AM877" i="20" s="1"/>
  <c r="AA879" i="20"/>
  <c r="AK879" i="20" s="1"/>
  <c r="Y881" i="20"/>
  <c r="AI881" i="20" s="1"/>
  <c r="AC881" i="20"/>
  <c r="AM881" i="20" s="1"/>
  <c r="AA883" i="20"/>
  <c r="AK883" i="20" s="1"/>
  <c r="Y885" i="20"/>
  <c r="AI885" i="20" s="1"/>
  <c r="AC885" i="20"/>
  <c r="AM885" i="20" s="1"/>
  <c r="AA887" i="20"/>
  <c r="AK887" i="20" s="1"/>
  <c r="Y889" i="20"/>
  <c r="AI889" i="20" s="1"/>
  <c r="AC889" i="20"/>
  <c r="AM889" i="20" s="1"/>
  <c r="AA891" i="20"/>
  <c r="AK891" i="20" s="1"/>
  <c r="Y893" i="20"/>
  <c r="AI893" i="20" s="1"/>
  <c r="AC893" i="20"/>
  <c r="AM893" i="20" s="1"/>
  <c r="AA895" i="20"/>
  <c r="AK895" i="20" s="1"/>
  <c r="Y897" i="20"/>
  <c r="AI897" i="20" s="1"/>
  <c r="AC897" i="20"/>
  <c r="AM897" i="20" s="1"/>
  <c r="AA899" i="20"/>
  <c r="AK899" i="20" s="1"/>
  <c r="Y901" i="20"/>
  <c r="AI901" i="20" s="1"/>
  <c r="AC901" i="20"/>
  <c r="AM901" i="20" s="1"/>
  <c r="AA903" i="20"/>
  <c r="AK903" i="20" s="1"/>
  <c r="Y905" i="20"/>
  <c r="AI905" i="20" s="1"/>
  <c r="AC905" i="20"/>
  <c r="AM905" i="20" s="1"/>
  <c r="AA907" i="20"/>
  <c r="AK907" i="20" s="1"/>
  <c r="Y909" i="20"/>
  <c r="AI909" i="20" s="1"/>
  <c r="AC909" i="20"/>
  <c r="AM909" i="20" s="1"/>
  <c r="AA911" i="20"/>
  <c r="AK911" i="20" s="1"/>
  <c r="Y913" i="20"/>
  <c r="AI913" i="20" s="1"/>
  <c r="AC913" i="20"/>
  <c r="AM913" i="20" s="1"/>
  <c r="AA915" i="20"/>
  <c r="AK915" i="20" s="1"/>
  <c r="Y917" i="20"/>
  <c r="AI917" i="20" s="1"/>
  <c r="AC917" i="20"/>
  <c r="AM917" i="20" s="1"/>
  <c r="AA919" i="20"/>
  <c r="AK919" i="20" s="1"/>
  <c r="Y921" i="20"/>
  <c r="AI921" i="20" s="1"/>
  <c r="AC921" i="20"/>
  <c r="AM921" i="20" s="1"/>
  <c r="AA923" i="20"/>
  <c r="AK923" i="20" s="1"/>
  <c r="Y925" i="20"/>
  <c r="AI925" i="20" s="1"/>
  <c r="AC925" i="20"/>
  <c r="AM925" i="20" s="1"/>
  <c r="AD926" i="20"/>
  <c r="AN926" i="20" s="1"/>
  <c r="AA927" i="20"/>
  <c r="AK927" i="20" s="1"/>
  <c r="Y929" i="20"/>
  <c r="AI929" i="20" s="1"/>
  <c r="AC929" i="20"/>
  <c r="AM929" i="20" s="1"/>
  <c r="AD930" i="20"/>
  <c r="AN930" i="20" s="1"/>
  <c r="AA931" i="20"/>
  <c r="AK931" i="20" s="1"/>
  <c r="Y933" i="20"/>
  <c r="AI933" i="20" s="1"/>
  <c r="AC933" i="20"/>
  <c r="AM933" i="20" s="1"/>
  <c r="AD934" i="20"/>
  <c r="AN934" i="20" s="1"/>
  <c r="AA935" i="20"/>
  <c r="AK935" i="20" s="1"/>
  <c r="Y937" i="20"/>
  <c r="AI937" i="20" s="1"/>
  <c r="AC937" i="20"/>
  <c r="AM937" i="20" s="1"/>
  <c r="AD938" i="20"/>
  <c r="AN938" i="20" s="1"/>
  <c r="AA939" i="20"/>
  <c r="AK939" i="20" s="1"/>
  <c r="Y941" i="20"/>
  <c r="AI941" i="20" s="1"/>
  <c r="AC941" i="20"/>
  <c r="AM941" i="20" s="1"/>
  <c r="AD942" i="20"/>
  <c r="AN942" i="20" s="1"/>
  <c r="AA943" i="20"/>
  <c r="AK943" i="20" s="1"/>
  <c r="Y945" i="20"/>
  <c r="AI945" i="20" s="1"/>
  <c r="AC945" i="20"/>
  <c r="AM945" i="20" s="1"/>
  <c r="AD946" i="20"/>
  <c r="AN946" i="20" s="1"/>
  <c r="AA947" i="20"/>
  <c r="AK947" i="20" s="1"/>
  <c r="Y949" i="20"/>
  <c r="AI949" i="20" s="1"/>
  <c r="AC949" i="20"/>
  <c r="AM949" i="20" s="1"/>
  <c r="AD950" i="20"/>
  <c r="AN950" i="20" s="1"/>
  <c r="AA951" i="20"/>
  <c r="AK951" i="20" s="1"/>
  <c r="Y953" i="20"/>
  <c r="AI953" i="20" s="1"/>
  <c r="AC953" i="20"/>
  <c r="AM953" i="20" s="1"/>
  <c r="AD954" i="20"/>
  <c r="AN954" i="20" s="1"/>
  <c r="AA955" i="20"/>
  <c r="AK955" i="20" s="1"/>
  <c r="Y957" i="20"/>
  <c r="AI957" i="20" s="1"/>
  <c r="AC957" i="20"/>
  <c r="AM957" i="20" s="1"/>
  <c r="AD958" i="20"/>
  <c r="AN958" i="20" s="1"/>
  <c r="AA959" i="20"/>
  <c r="AK959" i="20" s="1"/>
  <c r="Y961" i="20"/>
  <c r="AI961" i="20" s="1"/>
  <c r="AC961" i="20"/>
  <c r="AM961" i="20" s="1"/>
  <c r="AA963" i="20"/>
  <c r="AK963" i="20" s="1"/>
  <c r="Y965" i="20"/>
  <c r="AI965" i="20" s="1"/>
  <c r="AC965" i="20"/>
  <c r="AM965" i="20" s="1"/>
  <c r="AA967" i="20"/>
  <c r="AK967" i="20" s="1"/>
  <c r="Y969" i="20"/>
  <c r="AI969" i="20" s="1"/>
  <c r="AC969" i="20"/>
  <c r="AM969" i="20" s="1"/>
  <c r="AA971" i="20"/>
  <c r="AK971" i="20" s="1"/>
  <c r="Y973" i="20"/>
  <c r="AI973" i="20" s="1"/>
  <c r="AC973" i="20"/>
  <c r="AM973" i="20" s="1"/>
  <c r="AA975" i="20"/>
  <c r="AK975" i="20" s="1"/>
  <c r="Y977" i="20"/>
  <c r="AI977" i="20" s="1"/>
  <c r="AC977" i="20"/>
  <c r="AM977" i="20" s="1"/>
  <c r="AA979" i="20"/>
  <c r="AK979" i="20" s="1"/>
  <c r="Y981" i="20"/>
  <c r="AI981" i="20" s="1"/>
  <c r="AC981" i="20"/>
  <c r="AM981" i="20" s="1"/>
  <c r="AA983" i="20"/>
  <c r="AK983" i="20" s="1"/>
  <c r="Y985" i="20"/>
  <c r="AI985" i="20" s="1"/>
  <c r="AC985" i="20"/>
  <c r="AM985" i="20" s="1"/>
  <c r="AA987" i="20"/>
  <c r="AK987" i="20" s="1"/>
  <c r="Y989" i="20"/>
  <c r="AI989" i="20" s="1"/>
  <c r="AC989" i="20"/>
  <c r="AM989" i="20" s="1"/>
  <c r="AA991" i="20"/>
  <c r="AK991" i="20" s="1"/>
  <c r="Y993" i="20"/>
  <c r="AI993" i="20" s="1"/>
  <c r="AC993" i="20"/>
  <c r="AM993" i="20" s="1"/>
  <c r="AA995" i="20"/>
  <c r="AK995" i="20" s="1"/>
  <c r="Y997" i="20"/>
  <c r="AI997" i="20" s="1"/>
  <c r="AC997" i="20"/>
  <c r="AM997" i="20" s="1"/>
  <c r="AA999" i="20"/>
  <c r="AK999" i="20" s="1"/>
  <c r="Y1001" i="20"/>
  <c r="AI1001" i="20" s="1"/>
  <c r="AC1001" i="20"/>
  <c r="AM1001" i="20" s="1"/>
  <c r="AA1003" i="20"/>
  <c r="AK1003" i="20" s="1"/>
  <c r="Y1005" i="20"/>
  <c r="AI1005" i="20" s="1"/>
  <c r="AC1005" i="20"/>
  <c r="AM1005" i="20" s="1"/>
  <c r="AA1007" i="20"/>
  <c r="AK1007" i="20" s="1"/>
  <c r="Y1009" i="20"/>
  <c r="AI1009" i="20" s="1"/>
  <c r="AC1009" i="20"/>
  <c r="AM1009" i="20" s="1"/>
  <c r="AA1011" i="20"/>
  <c r="AK1011" i="20" s="1"/>
  <c r="Y1013" i="20"/>
  <c r="AI1013" i="20" s="1"/>
  <c r="AC1013" i="20"/>
  <c r="AM1013" i="20" s="1"/>
  <c r="AA1015" i="20"/>
  <c r="AK1015" i="20" s="1"/>
  <c r="Y1017" i="20"/>
  <c r="AI1017" i="20" s="1"/>
  <c r="AC1017" i="20"/>
  <c r="AM1017" i="20" s="1"/>
  <c r="AA1019" i="20"/>
  <c r="AK1019" i="20" s="1"/>
  <c r="Y1021" i="20"/>
  <c r="AI1021" i="20" s="1"/>
  <c r="AC1021" i="20"/>
  <c r="AM1021" i="20" s="1"/>
  <c r="AA1023" i="20"/>
  <c r="AK1023" i="20" s="1"/>
  <c r="Y1025" i="20"/>
  <c r="AI1025" i="20" s="1"/>
  <c r="AC1025" i="20"/>
  <c r="AM1025" i="20" s="1"/>
  <c r="AA1027" i="20"/>
  <c r="AK1027" i="20" s="1"/>
  <c r="Y1029" i="20"/>
  <c r="AI1029" i="20" s="1"/>
  <c r="AC1029" i="20"/>
  <c r="AM1029" i="20" s="1"/>
  <c r="AA1031" i="20"/>
  <c r="AK1031" i="20" s="1"/>
  <c r="Y1033" i="20"/>
  <c r="AI1033" i="20" s="1"/>
  <c r="AC1033" i="20"/>
  <c r="AM1033" i="20" s="1"/>
  <c r="AA1035" i="20"/>
  <c r="AK1035" i="20" s="1"/>
  <c r="Y1037" i="20"/>
  <c r="AI1037" i="20" s="1"/>
  <c r="AC1037" i="20"/>
  <c r="AM1037" i="20" s="1"/>
  <c r="AA1039" i="20"/>
  <c r="AK1039" i="20" s="1"/>
  <c r="Y1041" i="20"/>
  <c r="AI1041" i="20" s="1"/>
  <c r="AC1041" i="20"/>
  <c r="AM1041" i="20" s="1"/>
  <c r="AA1043" i="20"/>
  <c r="AK1043" i="20" s="1"/>
  <c r="Y1045" i="20"/>
  <c r="AI1045" i="20" s="1"/>
  <c r="AC1045" i="20"/>
  <c r="AM1045" i="20" s="1"/>
  <c r="AA1047" i="20"/>
  <c r="AK1047" i="20" s="1"/>
  <c r="Y1049" i="20"/>
  <c r="AI1049" i="20" s="1"/>
  <c r="AC1049" i="20"/>
  <c r="AM1049" i="20" s="1"/>
  <c r="AA1051" i="20"/>
  <c r="AK1051" i="20" s="1"/>
  <c r="Y1053" i="20"/>
  <c r="AI1053" i="20" s="1"/>
  <c r="AC1053" i="20"/>
  <c r="AM1053" i="20" s="1"/>
  <c r="AA1055" i="20"/>
  <c r="AK1055" i="20" s="1"/>
  <c r="Y1057" i="20"/>
  <c r="AI1057" i="20" s="1"/>
  <c r="AC1057" i="20"/>
  <c r="AM1057" i="20" s="1"/>
  <c r="AA1059" i="20"/>
  <c r="AK1059" i="20" s="1"/>
  <c r="Y1061" i="20"/>
  <c r="AI1061" i="20" s="1"/>
  <c r="AC1061" i="20"/>
  <c r="AM1061" i="20" s="1"/>
  <c r="AA1063" i="20"/>
  <c r="AK1063" i="20" s="1"/>
  <c r="Y1065" i="20"/>
  <c r="AI1065" i="20" s="1"/>
  <c r="AC1065" i="20"/>
  <c r="AM1065" i="20" s="1"/>
  <c r="AA1067" i="20"/>
  <c r="AK1067" i="20" s="1"/>
  <c r="Y1069" i="20"/>
  <c r="AI1069" i="20" s="1"/>
  <c r="AC1069" i="20"/>
  <c r="AM1069" i="20" s="1"/>
  <c r="AA1071" i="20"/>
  <c r="AK1071" i="20" s="1"/>
  <c r="Y1073" i="20"/>
  <c r="AI1073" i="20" s="1"/>
  <c r="AC1073" i="20"/>
  <c r="AM1073" i="20" s="1"/>
  <c r="AA1075" i="20"/>
  <c r="AK1075" i="20" s="1"/>
  <c r="Y1077" i="20"/>
  <c r="AI1077" i="20" s="1"/>
  <c r="AC1077" i="20"/>
  <c r="AM1077" i="20" s="1"/>
  <c r="AA1079" i="20"/>
  <c r="AK1079" i="20" s="1"/>
  <c r="Y1081" i="20"/>
  <c r="AI1081" i="20" s="1"/>
  <c r="AC1081" i="20"/>
  <c r="AM1081" i="20" s="1"/>
  <c r="AA1083" i="20"/>
  <c r="AK1083" i="20" s="1"/>
  <c r="Y1085" i="20"/>
  <c r="AI1085" i="20" s="1"/>
  <c r="AC1085" i="20"/>
  <c r="AM1085" i="20" s="1"/>
  <c r="AA1087" i="20"/>
  <c r="AK1087" i="20" s="1"/>
  <c r="Y1089" i="20"/>
  <c r="AI1089" i="20" s="1"/>
  <c r="AC1089" i="20"/>
  <c r="AM1089" i="20" s="1"/>
  <c r="AA1091" i="20"/>
  <c r="AK1091" i="20" s="1"/>
  <c r="Y1093" i="20"/>
  <c r="AI1093" i="20" s="1"/>
  <c r="AC1093" i="20"/>
  <c r="AM1093" i="20" s="1"/>
  <c r="AA1095" i="20"/>
  <c r="AK1095" i="20" s="1"/>
  <c r="Y1097" i="20"/>
  <c r="AI1097" i="20" s="1"/>
  <c r="AC1097" i="20"/>
  <c r="AM1097" i="20" s="1"/>
  <c r="AA1099" i="20"/>
  <c r="AK1099" i="20" s="1"/>
  <c r="Y1101" i="20"/>
  <c r="AI1101" i="20" s="1"/>
  <c r="AC1101" i="20"/>
  <c r="AM1101" i="20" s="1"/>
  <c r="AA1103" i="20"/>
  <c r="AK1103" i="20" s="1"/>
  <c r="Y1105" i="20"/>
  <c r="AI1105" i="20" s="1"/>
  <c r="AC1105" i="20"/>
  <c r="AM1105" i="20" s="1"/>
  <c r="AA1107" i="20"/>
  <c r="AK1107" i="20" s="1"/>
  <c r="Y1109" i="20"/>
  <c r="AI1109" i="20" s="1"/>
  <c r="AC1109" i="20"/>
  <c r="AM1109" i="20" s="1"/>
  <c r="AA1111" i="20"/>
  <c r="AK1111" i="20" s="1"/>
  <c r="Y1113" i="20"/>
  <c r="AI1113" i="20" s="1"/>
  <c r="AC1113" i="20"/>
  <c r="AM1113" i="20" s="1"/>
  <c r="AA1115" i="20"/>
  <c r="AK1115" i="20" s="1"/>
  <c r="Y1117" i="20"/>
  <c r="AI1117" i="20" s="1"/>
  <c r="AC1117" i="20"/>
  <c r="AM1117" i="20" s="1"/>
  <c r="AA1119" i="20"/>
  <c r="AK1119" i="20" s="1"/>
  <c r="Y1121" i="20"/>
  <c r="AI1121" i="20" s="1"/>
  <c r="AC1121" i="20"/>
  <c r="AM1121" i="20" s="1"/>
  <c r="AA1123" i="20"/>
  <c r="AK1123" i="20" s="1"/>
  <c r="Y1125" i="20"/>
  <c r="AI1125" i="20" s="1"/>
  <c r="AC1125" i="20"/>
  <c r="AM1125" i="20" s="1"/>
  <c r="AA1127" i="20"/>
  <c r="AK1127" i="20" s="1"/>
  <c r="Y1129" i="20"/>
  <c r="AI1129" i="20" s="1"/>
  <c r="AC1129" i="20"/>
  <c r="AM1129" i="20" s="1"/>
  <c r="AA1131" i="20"/>
  <c r="AK1131" i="20" s="1"/>
  <c r="Y1133" i="20"/>
  <c r="AI1133" i="20" s="1"/>
  <c r="AC1133" i="20"/>
  <c r="AM1133" i="20" s="1"/>
  <c r="AA1135" i="20"/>
  <c r="AK1135" i="20" s="1"/>
  <c r="Y1137" i="20"/>
  <c r="AI1137" i="20" s="1"/>
  <c r="AC1137" i="20"/>
  <c r="AM1137" i="20" s="1"/>
  <c r="AA1139" i="20"/>
  <c r="AK1139" i="20" s="1"/>
  <c r="Y1141" i="20"/>
  <c r="AI1141" i="20" s="1"/>
  <c r="AC1141" i="20"/>
  <c r="AM1141" i="20" s="1"/>
  <c r="AA1143" i="20"/>
  <c r="AK1143" i="20" s="1"/>
  <c r="AD1145" i="20"/>
  <c r="AN1145" i="20" s="1"/>
  <c r="AA1145" i="20"/>
  <c r="AK1145" i="20" s="1"/>
  <c r="Y1145" i="20"/>
  <c r="AI1145" i="20" s="1"/>
  <c r="AD1153" i="20"/>
  <c r="AN1153" i="20" s="1"/>
  <c r="AA1153" i="20"/>
  <c r="AK1153" i="20" s="1"/>
  <c r="Y1153" i="20"/>
  <c r="AI1153" i="20" s="1"/>
  <c r="AD1161" i="20"/>
  <c r="AN1161" i="20" s="1"/>
  <c r="AA1161" i="20"/>
  <c r="AK1161" i="20" s="1"/>
  <c r="Y1161" i="20"/>
  <c r="AI1161" i="20" s="1"/>
  <c r="AD1169" i="20"/>
  <c r="AN1169" i="20" s="1"/>
  <c r="AA1169" i="20"/>
  <c r="AK1169" i="20" s="1"/>
  <c r="Y1169" i="20"/>
  <c r="AI1169" i="20" s="1"/>
  <c r="AD1177" i="20"/>
  <c r="AN1177" i="20" s="1"/>
  <c r="AA1177" i="20"/>
  <c r="AK1177" i="20" s="1"/>
  <c r="Y1177" i="20"/>
  <c r="AI1177" i="20" s="1"/>
  <c r="AD1185" i="20"/>
  <c r="AN1185" i="20" s="1"/>
  <c r="AA1185" i="20"/>
  <c r="AK1185" i="20" s="1"/>
  <c r="Y1185" i="20"/>
  <c r="AI1185" i="20" s="1"/>
  <c r="AD1193" i="20"/>
  <c r="AN1193" i="20" s="1"/>
  <c r="AA1193" i="20"/>
  <c r="AK1193" i="20" s="1"/>
  <c r="Y1193" i="20"/>
  <c r="AI1193" i="20" s="1"/>
  <c r="AD1201" i="20"/>
  <c r="AN1201" i="20" s="1"/>
  <c r="AA1201" i="20"/>
  <c r="AK1201" i="20" s="1"/>
  <c r="Y1201" i="20"/>
  <c r="AI1201" i="20" s="1"/>
  <c r="AD1209" i="20"/>
  <c r="AN1209" i="20" s="1"/>
  <c r="AA1209" i="20"/>
  <c r="AK1209" i="20" s="1"/>
  <c r="Y1209" i="20"/>
  <c r="AI1209" i="20" s="1"/>
  <c r="Y757" i="20"/>
  <c r="AI757" i="20" s="1"/>
  <c r="AC757" i="20"/>
  <c r="AM757" i="20" s="1"/>
  <c r="Y761" i="20"/>
  <c r="AI761" i="20" s="1"/>
  <c r="AC761" i="20"/>
  <c r="AM761" i="20" s="1"/>
  <c r="Y765" i="20"/>
  <c r="AI765" i="20" s="1"/>
  <c r="AC765" i="20"/>
  <c r="AM765" i="20" s="1"/>
  <c r="Y769" i="20"/>
  <c r="AI769" i="20" s="1"/>
  <c r="AC769" i="20"/>
  <c r="AM769" i="20" s="1"/>
  <c r="Y773" i="20"/>
  <c r="AI773" i="20" s="1"/>
  <c r="AC773" i="20"/>
  <c r="AM773" i="20" s="1"/>
  <c r="Y777" i="20"/>
  <c r="AI777" i="20" s="1"/>
  <c r="AC777" i="20"/>
  <c r="AM777" i="20" s="1"/>
  <c r="Y781" i="20"/>
  <c r="AI781" i="20" s="1"/>
  <c r="AC781" i="20"/>
  <c r="AM781" i="20" s="1"/>
  <c r="Y785" i="20"/>
  <c r="AI785" i="20" s="1"/>
  <c r="AC785" i="20"/>
  <c r="AM785" i="20" s="1"/>
  <c r="Y789" i="20"/>
  <c r="AI789" i="20" s="1"/>
  <c r="AC789" i="20"/>
  <c r="AM789" i="20" s="1"/>
  <c r="Y795" i="20"/>
  <c r="AI795" i="20" s="1"/>
  <c r="AC795" i="20"/>
  <c r="AM795" i="20" s="1"/>
  <c r="Y799" i="20"/>
  <c r="AI799" i="20" s="1"/>
  <c r="AC799" i="20"/>
  <c r="AM799" i="20" s="1"/>
  <c r="Y803" i="20"/>
  <c r="AI803" i="20" s="1"/>
  <c r="AC803" i="20"/>
  <c r="AM803" i="20" s="1"/>
  <c r="Y807" i="20"/>
  <c r="AI807" i="20" s="1"/>
  <c r="AC807" i="20"/>
  <c r="AM807" i="20" s="1"/>
  <c r="Y811" i="20"/>
  <c r="AI811" i="20" s="1"/>
  <c r="AC811" i="20"/>
  <c r="AM811" i="20" s="1"/>
  <c r="Y815" i="20"/>
  <c r="AI815" i="20" s="1"/>
  <c r="AC815" i="20"/>
  <c r="AM815" i="20" s="1"/>
  <c r="Y819" i="20"/>
  <c r="AI819" i="20" s="1"/>
  <c r="AC819" i="20"/>
  <c r="AM819" i="20" s="1"/>
  <c r="Y823" i="20"/>
  <c r="AI823" i="20" s="1"/>
  <c r="AC823" i="20"/>
  <c r="AM823" i="20" s="1"/>
  <c r="Y827" i="20"/>
  <c r="AI827" i="20" s="1"/>
  <c r="AC827" i="20"/>
  <c r="AM827" i="20" s="1"/>
  <c r="Y831" i="20"/>
  <c r="AI831" i="20" s="1"/>
  <c r="AC831" i="20"/>
  <c r="AM831" i="20" s="1"/>
  <c r="Y835" i="20"/>
  <c r="AI835" i="20" s="1"/>
  <c r="AC835" i="20"/>
  <c r="AM835" i="20" s="1"/>
  <c r="Y839" i="20"/>
  <c r="AI839" i="20" s="1"/>
  <c r="AC839" i="20"/>
  <c r="AM839" i="20" s="1"/>
  <c r="Y843" i="20"/>
  <c r="AI843" i="20" s="1"/>
  <c r="AC843" i="20"/>
  <c r="AM843" i="20" s="1"/>
  <c r="Y847" i="20"/>
  <c r="AI847" i="20" s="1"/>
  <c r="AC847" i="20"/>
  <c r="AM847" i="20" s="1"/>
  <c r="Y851" i="20"/>
  <c r="AI851" i="20" s="1"/>
  <c r="AC851" i="20"/>
  <c r="AM851" i="20" s="1"/>
  <c r="Y855" i="20"/>
  <c r="AI855" i="20" s="1"/>
  <c r="AC855" i="20"/>
  <c r="AM855" i="20" s="1"/>
  <c r="Y859" i="20"/>
  <c r="AI859" i="20" s="1"/>
  <c r="AC859" i="20"/>
  <c r="AM859" i="20" s="1"/>
  <c r="Y863" i="20"/>
  <c r="AI863" i="20" s="1"/>
  <c r="AC863" i="20"/>
  <c r="AM863" i="20" s="1"/>
  <c r="Y867" i="20"/>
  <c r="AI867" i="20" s="1"/>
  <c r="AC867" i="20"/>
  <c r="AM867" i="20" s="1"/>
  <c r="Y871" i="20"/>
  <c r="AI871" i="20" s="1"/>
  <c r="AC871" i="20"/>
  <c r="AM871" i="20" s="1"/>
  <c r="Y875" i="20"/>
  <c r="AI875" i="20" s="1"/>
  <c r="AC875" i="20"/>
  <c r="AM875" i="20" s="1"/>
  <c r="Y879" i="20"/>
  <c r="AI879" i="20" s="1"/>
  <c r="AC879" i="20"/>
  <c r="AM879" i="20" s="1"/>
  <c r="Y883" i="20"/>
  <c r="AI883" i="20" s="1"/>
  <c r="AC883" i="20"/>
  <c r="AM883" i="20" s="1"/>
  <c r="Y887" i="20"/>
  <c r="AI887" i="20" s="1"/>
  <c r="AC887" i="20"/>
  <c r="AM887" i="20" s="1"/>
  <c r="Y891" i="20"/>
  <c r="AI891" i="20" s="1"/>
  <c r="AC891" i="20"/>
  <c r="AM891" i="20" s="1"/>
  <c r="Y895" i="20"/>
  <c r="AI895" i="20" s="1"/>
  <c r="AC895" i="20"/>
  <c r="AM895" i="20" s="1"/>
  <c r="Y899" i="20"/>
  <c r="AI899" i="20" s="1"/>
  <c r="AC899" i="20"/>
  <c r="AM899" i="20" s="1"/>
  <c r="Y903" i="20"/>
  <c r="AI903" i="20" s="1"/>
  <c r="AC903" i="20"/>
  <c r="AM903" i="20" s="1"/>
  <c r="Y907" i="20"/>
  <c r="AI907" i="20" s="1"/>
  <c r="AC907" i="20"/>
  <c r="AM907" i="20" s="1"/>
  <c r="Y911" i="20"/>
  <c r="AI911" i="20" s="1"/>
  <c r="AC911" i="20"/>
  <c r="AM911" i="20" s="1"/>
  <c r="Y915" i="20"/>
  <c r="AI915" i="20" s="1"/>
  <c r="AC915" i="20"/>
  <c r="AM915" i="20" s="1"/>
  <c r="Y919" i="20"/>
  <c r="AI919" i="20" s="1"/>
  <c r="AC919" i="20"/>
  <c r="AM919" i="20" s="1"/>
  <c r="Y923" i="20"/>
  <c r="AI923" i="20" s="1"/>
  <c r="AC923" i="20"/>
  <c r="AM923" i="20" s="1"/>
  <c r="Y927" i="20"/>
  <c r="AI927" i="20" s="1"/>
  <c r="AC927" i="20"/>
  <c r="AM927" i="20" s="1"/>
  <c r="Y931" i="20"/>
  <c r="AI931" i="20" s="1"/>
  <c r="AC931" i="20"/>
  <c r="AM931" i="20" s="1"/>
  <c r="Y935" i="20"/>
  <c r="AI935" i="20" s="1"/>
  <c r="AC935" i="20"/>
  <c r="AM935" i="20" s="1"/>
  <c r="Y939" i="20"/>
  <c r="AI939" i="20" s="1"/>
  <c r="AC939" i="20"/>
  <c r="AM939" i="20" s="1"/>
  <c r="Y943" i="20"/>
  <c r="AI943" i="20" s="1"/>
  <c r="AC943" i="20"/>
  <c r="AM943" i="20" s="1"/>
  <c r="Y947" i="20"/>
  <c r="AI947" i="20" s="1"/>
  <c r="AC947" i="20"/>
  <c r="AM947" i="20" s="1"/>
  <c r="Y951" i="20"/>
  <c r="AI951" i="20" s="1"/>
  <c r="AC951" i="20"/>
  <c r="AM951" i="20" s="1"/>
  <c r="Y955" i="20"/>
  <c r="AI955" i="20" s="1"/>
  <c r="AC955" i="20"/>
  <c r="AM955" i="20" s="1"/>
  <c r="Y959" i="20"/>
  <c r="AI959" i="20" s="1"/>
  <c r="AC959" i="20"/>
  <c r="AM959" i="20" s="1"/>
  <c r="Y963" i="20"/>
  <c r="AI963" i="20" s="1"/>
  <c r="AC963" i="20"/>
  <c r="AM963" i="20" s="1"/>
  <c r="Y967" i="20"/>
  <c r="AI967" i="20" s="1"/>
  <c r="AC967" i="20"/>
  <c r="AM967" i="20" s="1"/>
  <c r="Y971" i="20"/>
  <c r="AI971" i="20" s="1"/>
  <c r="AC971" i="20"/>
  <c r="AM971" i="20" s="1"/>
  <c r="Y975" i="20"/>
  <c r="AI975" i="20" s="1"/>
  <c r="AC975" i="20"/>
  <c r="AM975" i="20" s="1"/>
  <c r="Y979" i="20"/>
  <c r="AI979" i="20" s="1"/>
  <c r="AC979" i="20"/>
  <c r="AM979" i="20" s="1"/>
  <c r="Y983" i="20"/>
  <c r="AI983" i="20" s="1"/>
  <c r="AC983" i="20"/>
  <c r="AM983" i="20" s="1"/>
  <c r="Y987" i="20"/>
  <c r="AI987" i="20" s="1"/>
  <c r="AC987" i="20"/>
  <c r="AM987" i="20" s="1"/>
  <c r="Y991" i="20"/>
  <c r="AI991" i="20" s="1"/>
  <c r="AC991" i="20"/>
  <c r="AM991" i="20" s="1"/>
  <c r="Y995" i="20"/>
  <c r="AI995" i="20" s="1"/>
  <c r="AC995" i="20"/>
  <c r="AM995" i="20" s="1"/>
  <c r="Y999" i="20"/>
  <c r="AI999" i="20" s="1"/>
  <c r="AC999" i="20"/>
  <c r="AM999" i="20" s="1"/>
  <c r="Y1003" i="20"/>
  <c r="AI1003" i="20" s="1"/>
  <c r="AC1003" i="20"/>
  <c r="AM1003" i="20" s="1"/>
  <c r="Y1007" i="20"/>
  <c r="AI1007" i="20" s="1"/>
  <c r="AC1007" i="20"/>
  <c r="AM1007" i="20" s="1"/>
  <c r="Y1011" i="20"/>
  <c r="AI1011" i="20" s="1"/>
  <c r="AC1011" i="20"/>
  <c r="AM1011" i="20" s="1"/>
  <c r="Y1015" i="20"/>
  <c r="AI1015" i="20" s="1"/>
  <c r="AC1015" i="20"/>
  <c r="AM1015" i="20" s="1"/>
  <c r="Y1019" i="20"/>
  <c r="AI1019" i="20" s="1"/>
  <c r="AC1019" i="20"/>
  <c r="AM1019" i="20" s="1"/>
  <c r="Y1023" i="20"/>
  <c r="AI1023" i="20" s="1"/>
  <c r="AC1023" i="20"/>
  <c r="AM1023" i="20" s="1"/>
  <c r="Y1027" i="20"/>
  <c r="AI1027" i="20" s="1"/>
  <c r="AC1027" i="20"/>
  <c r="AM1027" i="20" s="1"/>
  <c r="Y1031" i="20"/>
  <c r="AI1031" i="20" s="1"/>
  <c r="AC1031" i="20"/>
  <c r="AM1031" i="20" s="1"/>
  <c r="Y1035" i="20"/>
  <c r="AI1035" i="20" s="1"/>
  <c r="AC1035" i="20"/>
  <c r="AM1035" i="20" s="1"/>
  <c r="Y1039" i="20"/>
  <c r="AI1039" i="20" s="1"/>
  <c r="AC1039" i="20"/>
  <c r="AM1039" i="20" s="1"/>
  <c r="Y1043" i="20"/>
  <c r="AI1043" i="20" s="1"/>
  <c r="AC1043" i="20"/>
  <c r="AM1043" i="20" s="1"/>
  <c r="Y1047" i="20"/>
  <c r="AI1047" i="20" s="1"/>
  <c r="AC1047" i="20"/>
  <c r="AM1047" i="20" s="1"/>
  <c r="Y1051" i="20"/>
  <c r="AI1051" i="20" s="1"/>
  <c r="AC1051" i="20"/>
  <c r="AM1051" i="20" s="1"/>
  <c r="Y1055" i="20"/>
  <c r="AI1055" i="20" s="1"/>
  <c r="AC1055" i="20"/>
  <c r="AM1055" i="20" s="1"/>
  <c r="Y1059" i="20"/>
  <c r="AI1059" i="20" s="1"/>
  <c r="AC1059" i="20"/>
  <c r="AM1059" i="20" s="1"/>
  <c r="Y1063" i="20"/>
  <c r="AI1063" i="20" s="1"/>
  <c r="AC1063" i="20"/>
  <c r="AM1063" i="20" s="1"/>
  <c r="Y1067" i="20"/>
  <c r="AI1067" i="20" s="1"/>
  <c r="AC1067" i="20"/>
  <c r="AM1067" i="20" s="1"/>
  <c r="Y1071" i="20"/>
  <c r="AI1071" i="20" s="1"/>
  <c r="AC1071" i="20"/>
  <c r="AM1071" i="20" s="1"/>
  <c r="Y1075" i="20"/>
  <c r="AI1075" i="20" s="1"/>
  <c r="AC1075" i="20"/>
  <c r="AM1075" i="20" s="1"/>
  <c r="Y1079" i="20"/>
  <c r="AI1079" i="20" s="1"/>
  <c r="AC1079" i="20"/>
  <c r="AM1079" i="20" s="1"/>
  <c r="Y1083" i="20"/>
  <c r="AI1083" i="20" s="1"/>
  <c r="AC1083" i="20"/>
  <c r="AM1083" i="20" s="1"/>
  <c r="Y1087" i="20"/>
  <c r="AI1087" i="20" s="1"/>
  <c r="AC1087" i="20"/>
  <c r="AM1087" i="20" s="1"/>
  <c r="Y1091" i="20"/>
  <c r="AI1091" i="20" s="1"/>
  <c r="AC1091" i="20"/>
  <c r="AM1091" i="20" s="1"/>
  <c r="Y1095" i="20"/>
  <c r="AI1095" i="20" s="1"/>
  <c r="AC1095" i="20"/>
  <c r="AM1095" i="20" s="1"/>
  <c r="Y1099" i="20"/>
  <c r="AI1099" i="20" s="1"/>
  <c r="AC1099" i="20"/>
  <c r="AM1099" i="20" s="1"/>
  <c r="Y1103" i="20"/>
  <c r="AI1103" i="20" s="1"/>
  <c r="AC1103" i="20"/>
  <c r="AM1103" i="20" s="1"/>
  <c r="Y1107" i="20"/>
  <c r="AI1107" i="20" s="1"/>
  <c r="AC1107" i="20"/>
  <c r="AM1107" i="20" s="1"/>
  <c r="Y1111" i="20"/>
  <c r="AI1111" i="20" s="1"/>
  <c r="AC1111" i="20"/>
  <c r="AM1111" i="20" s="1"/>
  <c r="Y1115" i="20"/>
  <c r="AI1115" i="20" s="1"/>
  <c r="AC1115" i="20"/>
  <c r="AM1115" i="20" s="1"/>
  <c r="Y1119" i="20"/>
  <c r="AI1119" i="20" s="1"/>
  <c r="AC1119" i="20"/>
  <c r="AM1119" i="20" s="1"/>
  <c r="Y1123" i="20"/>
  <c r="AI1123" i="20" s="1"/>
  <c r="AC1123" i="20"/>
  <c r="AM1123" i="20" s="1"/>
  <c r="Y1127" i="20"/>
  <c r="AI1127" i="20" s="1"/>
  <c r="AC1127" i="20"/>
  <c r="AM1127" i="20" s="1"/>
  <c r="Y1131" i="20"/>
  <c r="AI1131" i="20" s="1"/>
  <c r="AC1131" i="20"/>
  <c r="AM1131" i="20" s="1"/>
  <c r="Y1135" i="20"/>
  <c r="AI1135" i="20" s="1"/>
  <c r="AC1135" i="20"/>
  <c r="AM1135" i="20" s="1"/>
  <c r="Y1139" i="20"/>
  <c r="AI1139" i="20" s="1"/>
  <c r="AC1139" i="20"/>
  <c r="AM1139" i="20" s="1"/>
  <c r="Y1143" i="20"/>
  <c r="AI1143" i="20" s="1"/>
  <c r="AC1143" i="20"/>
  <c r="AM1143" i="20" s="1"/>
  <c r="AD1149" i="20"/>
  <c r="AN1149" i="20" s="1"/>
  <c r="AA1149" i="20"/>
  <c r="AK1149" i="20" s="1"/>
  <c r="Y1149" i="20"/>
  <c r="AI1149" i="20" s="1"/>
  <c r="AD1157" i="20"/>
  <c r="AN1157" i="20" s="1"/>
  <c r="AA1157" i="20"/>
  <c r="AK1157" i="20" s="1"/>
  <c r="Y1157" i="20"/>
  <c r="AI1157" i="20" s="1"/>
  <c r="AD1165" i="20"/>
  <c r="AN1165" i="20" s="1"/>
  <c r="AA1165" i="20"/>
  <c r="AK1165" i="20" s="1"/>
  <c r="Y1165" i="20"/>
  <c r="AI1165" i="20" s="1"/>
  <c r="AD1173" i="20"/>
  <c r="AN1173" i="20" s="1"/>
  <c r="AA1173" i="20"/>
  <c r="AK1173" i="20" s="1"/>
  <c r="Y1173" i="20"/>
  <c r="AI1173" i="20" s="1"/>
  <c r="AD1181" i="20"/>
  <c r="AN1181" i="20" s="1"/>
  <c r="AA1181" i="20"/>
  <c r="AK1181" i="20" s="1"/>
  <c r="Y1181" i="20"/>
  <c r="AI1181" i="20" s="1"/>
  <c r="AD1189" i="20"/>
  <c r="AN1189" i="20" s="1"/>
  <c r="AA1189" i="20"/>
  <c r="AK1189" i="20" s="1"/>
  <c r="Y1189" i="20"/>
  <c r="AI1189" i="20" s="1"/>
  <c r="AD1197" i="20"/>
  <c r="AN1197" i="20" s="1"/>
  <c r="AA1197" i="20"/>
  <c r="AK1197" i="20" s="1"/>
  <c r="Y1197" i="20"/>
  <c r="AI1197" i="20" s="1"/>
  <c r="AD1205" i="20"/>
  <c r="AN1205" i="20" s="1"/>
  <c r="AA1205" i="20"/>
  <c r="AK1205" i="20" s="1"/>
  <c r="Y1205" i="20"/>
  <c r="AI1205" i="20" s="1"/>
  <c r="AD1213" i="20"/>
  <c r="AN1213" i="20" s="1"/>
  <c r="AC1213" i="20"/>
  <c r="AM1213" i="20" s="1"/>
  <c r="AA1213" i="20"/>
  <c r="AK1213" i="20" s="1"/>
  <c r="Y1213" i="20"/>
  <c r="AI1213" i="20" s="1"/>
  <c r="Y1147" i="20"/>
  <c r="AI1147" i="20" s="1"/>
  <c r="AC1147" i="20"/>
  <c r="AM1147" i="20" s="1"/>
  <c r="Y1151" i="20"/>
  <c r="AI1151" i="20" s="1"/>
  <c r="AC1151" i="20"/>
  <c r="AM1151" i="20" s="1"/>
  <c r="Y1155" i="20"/>
  <c r="AI1155" i="20" s="1"/>
  <c r="AC1155" i="20"/>
  <c r="AM1155" i="20" s="1"/>
  <c r="Y1159" i="20"/>
  <c r="AI1159" i="20" s="1"/>
  <c r="AC1159" i="20"/>
  <c r="AM1159" i="20" s="1"/>
  <c r="Y1163" i="20"/>
  <c r="AI1163" i="20" s="1"/>
  <c r="AC1163" i="20"/>
  <c r="AM1163" i="20" s="1"/>
  <c r="Y1167" i="20"/>
  <c r="AI1167" i="20" s="1"/>
  <c r="AC1167" i="20"/>
  <c r="AM1167" i="20" s="1"/>
  <c r="Y1171" i="20"/>
  <c r="AI1171" i="20" s="1"/>
  <c r="AC1171" i="20"/>
  <c r="AM1171" i="20" s="1"/>
  <c r="Y1175" i="20"/>
  <c r="AI1175" i="20" s="1"/>
  <c r="AC1175" i="20"/>
  <c r="AM1175" i="20" s="1"/>
  <c r="Y1179" i="20"/>
  <c r="AI1179" i="20" s="1"/>
  <c r="AC1179" i="20"/>
  <c r="AM1179" i="20" s="1"/>
  <c r="Y1183" i="20"/>
  <c r="AI1183" i="20" s="1"/>
  <c r="AC1183" i="20"/>
  <c r="AM1183" i="20" s="1"/>
  <c r="Y1187" i="20"/>
  <c r="AI1187" i="20" s="1"/>
  <c r="AC1187" i="20"/>
  <c r="AM1187" i="20" s="1"/>
  <c r="Y1191" i="20"/>
  <c r="AI1191" i="20" s="1"/>
  <c r="AC1191" i="20"/>
  <c r="AM1191" i="20" s="1"/>
  <c r="Y1195" i="20"/>
  <c r="AI1195" i="20" s="1"/>
  <c r="AC1195" i="20"/>
  <c r="AM1195" i="20" s="1"/>
  <c r="Y1199" i="20"/>
  <c r="AI1199" i="20" s="1"/>
  <c r="AC1199" i="20"/>
  <c r="AM1199" i="20" s="1"/>
  <c r="Y1203" i="20"/>
  <c r="AI1203" i="20" s="1"/>
  <c r="AC1203" i="20"/>
  <c r="AM1203" i="20" s="1"/>
  <c r="Y1207" i="20"/>
  <c r="AI1207" i="20" s="1"/>
  <c r="AC1207" i="20"/>
  <c r="AM1207" i="20" s="1"/>
  <c r="Y1211" i="20"/>
  <c r="AI1211" i="20" s="1"/>
  <c r="AC1211" i="20"/>
  <c r="AM1211" i="20" s="1"/>
  <c r="Y1215" i="20"/>
  <c r="AI1215" i="20" s="1"/>
  <c r="AC1215" i="20"/>
  <c r="AM1215" i="20" s="1"/>
  <c r="AA1217" i="20"/>
  <c r="AK1217" i="20" s="1"/>
  <c r="Y1219" i="20"/>
  <c r="AI1219" i="20" s="1"/>
  <c r="AC1219" i="20"/>
  <c r="AM1219" i="20" s="1"/>
  <c r="AA1221" i="20"/>
  <c r="AK1221" i="20" s="1"/>
  <c r="Y1223" i="20"/>
  <c r="AI1223" i="20" s="1"/>
  <c r="AC1223" i="20"/>
  <c r="AM1223" i="20" s="1"/>
  <c r="AA1225" i="20"/>
  <c r="AK1225" i="20" s="1"/>
  <c r="Y1227" i="20"/>
  <c r="AI1227" i="20" s="1"/>
  <c r="AC1227" i="20"/>
  <c r="AM1227" i="20" s="1"/>
  <c r="AA1229" i="20"/>
  <c r="AK1229" i="20" s="1"/>
  <c r="Y1231" i="20"/>
  <c r="AI1231" i="20" s="1"/>
  <c r="AC1231" i="20"/>
  <c r="AM1231" i="20" s="1"/>
  <c r="AA1233" i="20"/>
  <c r="AK1233" i="20" s="1"/>
  <c r="Y1235" i="20"/>
  <c r="AI1235" i="20" s="1"/>
  <c r="AC1235" i="20"/>
  <c r="AM1235" i="20" s="1"/>
  <c r="AA1237" i="20"/>
  <c r="AK1237" i="20" s="1"/>
  <c r="Y1239" i="20"/>
  <c r="AI1239" i="20" s="1"/>
  <c r="AC1239" i="20"/>
  <c r="AM1239" i="20" s="1"/>
  <c r="AA1241" i="20"/>
  <c r="AK1241" i="20" s="1"/>
  <c r="Y1243" i="20"/>
  <c r="AI1243" i="20" s="1"/>
  <c r="AC1243" i="20"/>
  <c r="AM1243" i="20" s="1"/>
  <c r="AA1245" i="20"/>
  <c r="AK1245" i="20" s="1"/>
  <c r="Y1247" i="20"/>
  <c r="AI1247" i="20" s="1"/>
  <c r="AC1247" i="20"/>
  <c r="AM1247" i="20" s="1"/>
  <c r="AA1249" i="20"/>
  <c r="AK1249" i="20" s="1"/>
  <c r="Y1251" i="20"/>
  <c r="AI1251" i="20" s="1"/>
  <c r="AC1251" i="20"/>
  <c r="AM1251" i="20" s="1"/>
  <c r="AA1253" i="20"/>
  <c r="AK1253" i="20" s="1"/>
  <c r="Y1255" i="20"/>
  <c r="AI1255" i="20" s="1"/>
  <c r="AC1255" i="20"/>
  <c r="AM1255" i="20" s="1"/>
  <c r="AA1257" i="20"/>
  <c r="AK1257" i="20" s="1"/>
  <c r="Y1259" i="20"/>
  <c r="AI1259" i="20" s="1"/>
  <c r="AC1259" i="20"/>
  <c r="AM1259" i="20" s="1"/>
  <c r="AA1261" i="20"/>
  <c r="AK1261" i="20" s="1"/>
  <c r="Y1263" i="20"/>
  <c r="AI1263" i="20" s="1"/>
  <c r="AC1263" i="20"/>
  <c r="AM1263" i="20" s="1"/>
  <c r="AA1265" i="20"/>
  <c r="AK1265" i="20" s="1"/>
  <c r="Y1267" i="20"/>
  <c r="AI1267" i="20" s="1"/>
  <c r="AC1267" i="20"/>
  <c r="AM1267" i="20" s="1"/>
  <c r="AA1269" i="20"/>
  <c r="AK1269" i="20" s="1"/>
  <c r="Y1271" i="20"/>
  <c r="AI1271" i="20" s="1"/>
  <c r="AC1271" i="20"/>
  <c r="AM1271" i="20" s="1"/>
  <c r="AA1273" i="20"/>
  <c r="AK1273" i="20" s="1"/>
  <c r="Y1275" i="20"/>
  <c r="AI1275" i="20" s="1"/>
  <c r="AC1275" i="20"/>
  <c r="AM1275" i="20" s="1"/>
  <c r="AA1277" i="20"/>
  <c r="AK1277" i="20" s="1"/>
  <c r="Y1279" i="20"/>
  <c r="AI1279" i="20" s="1"/>
  <c r="AC1279" i="20"/>
  <c r="AM1279" i="20" s="1"/>
  <c r="AA1281" i="20"/>
  <c r="AK1281" i="20" s="1"/>
  <c r="Y1283" i="20"/>
  <c r="AI1283" i="20" s="1"/>
  <c r="AC1283" i="20"/>
  <c r="AM1283" i="20" s="1"/>
  <c r="AA1285" i="20"/>
  <c r="AK1285" i="20" s="1"/>
  <c r="Y1287" i="20"/>
  <c r="AI1287" i="20" s="1"/>
  <c r="AC1287" i="20"/>
  <c r="AM1287" i="20" s="1"/>
  <c r="AD1289" i="20"/>
  <c r="AN1289" i="20" s="1"/>
  <c r="AA1290" i="20"/>
  <c r="AK1290" i="20" s="1"/>
  <c r="Y1292" i="20"/>
  <c r="AI1292" i="20" s="1"/>
  <c r="AC1292" i="20"/>
  <c r="AM1292" i="20" s="1"/>
  <c r="AD1293" i="20"/>
  <c r="AN1293" i="20" s="1"/>
  <c r="AA1294" i="20"/>
  <c r="AK1294" i="20" s="1"/>
  <c r="Y1296" i="20"/>
  <c r="AI1296" i="20" s="1"/>
  <c r="AC1296" i="20"/>
  <c r="AM1296" i="20" s="1"/>
  <c r="AD1297" i="20"/>
  <c r="AN1297" i="20" s="1"/>
  <c r="AA1298" i="20"/>
  <c r="AK1298" i="20" s="1"/>
  <c r="Y1300" i="20"/>
  <c r="AI1300" i="20" s="1"/>
  <c r="AC1300" i="20"/>
  <c r="AM1300" i="20" s="1"/>
  <c r="AD1301" i="20"/>
  <c r="AN1301" i="20" s="1"/>
  <c r="AA1302" i="20"/>
  <c r="AK1302" i="20" s="1"/>
  <c r="Y1304" i="20"/>
  <c r="AI1304" i="20" s="1"/>
  <c r="AC1304" i="20"/>
  <c r="AM1304" i="20" s="1"/>
  <c r="AD1305" i="20"/>
  <c r="AN1305" i="20" s="1"/>
  <c r="AA1306" i="20"/>
  <c r="AK1306" i="20" s="1"/>
  <c r="Y1308" i="20"/>
  <c r="AI1308" i="20" s="1"/>
  <c r="AC1308" i="20"/>
  <c r="AM1308" i="20" s="1"/>
  <c r="AD1309" i="20"/>
  <c r="AN1309" i="20" s="1"/>
  <c r="AA1310" i="20"/>
  <c r="AK1310" i="20" s="1"/>
  <c r="Y1312" i="20"/>
  <c r="AI1312" i="20" s="1"/>
  <c r="AC1312" i="20"/>
  <c r="AM1312" i="20" s="1"/>
  <c r="AD1313" i="20"/>
  <c r="AN1313" i="20" s="1"/>
  <c r="AA1314" i="20"/>
  <c r="AK1314" i="20" s="1"/>
  <c r="Y1316" i="20"/>
  <c r="AI1316" i="20" s="1"/>
  <c r="AC1316" i="20"/>
  <c r="AM1316" i="20" s="1"/>
  <c r="AD1317" i="20"/>
  <c r="AN1317" i="20" s="1"/>
  <c r="AA1318" i="20"/>
  <c r="AK1318" i="20" s="1"/>
  <c r="Y1320" i="20"/>
  <c r="AI1320" i="20" s="1"/>
  <c r="AC1320" i="20"/>
  <c r="AM1320" i="20" s="1"/>
  <c r="AD1321" i="20"/>
  <c r="AN1321" i="20" s="1"/>
  <c r="AA1322" i="20"/>
  <c r="AK1322" i="20" s="1"/>
  <c r="Y1324" i="20"/>
  <c r="AI1324" i="20" s="1"/>
  <c r="AC1324" i="20"/>
  <c r="AM1324" i="20" s="1"/>
  <c r="AD1325" i="20"/>
  <c r="AN1325" i="20" s="1"/>
  <c r="AA1326" i="20"/>
  <c r="AK1326" i="20" s="1"/>
  <c r="Y1328" i="20"/>
  <c r="AI1328" i="20" s="1"/>
  <c r="AC1328" i="20"/>
  <c r="AM1328" i="20" s="1"/>
  <c r="AA1330" i="20"/>
  <c r="AK1330" i="20" s="1"/>
  <c r="Y1332" i="20"/>
  <c r="AI1332" i="20" s="1"/>
  <c r="AC1332" i="20"/>
  <c r="AM1332" i="20" s="1"/>
  <c r="AA1334" i="20"/>
  <c r="AK1334" i="20" s="1"/>
  <c r="Y1336" i="20"/>
  <c r="AI1336" i="20" s="1"/>
  <c r="AC1336" i="20"/>
  <c r="AM1336" i="20" s="1"/>
  <c r="AA1338" i="20"/>
  <c r="AK1338" i="20" s="1"/>
  <c r="Y1340" i="20"/>
  <c r="AI1340" i="20" s="1"/>
  <c r="AC1340" i="20"/>
  <c r="AM1340" i="20" s="1"/>
  <c r="AA1342" i="20"/>
  <c r="AK1342" i="20" s="1"/>
  <c r="Y1344" i="20"/>
  <c r="AI1344" i="20" s="1"/>
  <c r="AC1344" i="20"/>
  <c r="AM1344" i="20" s="1"/>
  <c r="AA1346" i="20"/>
  <c r="AK1346" i="20" s="1"/>
  <c r="Y1348" i="20"/>
  <c r="AI1348" i="20" s="1"/>
  <c r="AC1348" i="20"/>
  <c r="AM1348" i="20" s="1"/>
  <c r="AA1350" i="20"/>
  <c r="AK1350" i="20" s="1"/>
  <c r="Y1352" i="20"/>
  <c r="AI1352" i="20" s="1"/>
  <c r="AC1352" i="20"/>
  <c r="AM1352" i="20" s="1"/>
  <c r="AA1354" i="20"/>
  <c r="AK1354" i="20" s="1"/>
  <c r="Y1356" i="20"/>
  <c r="AI1356" i="20" s="1"/>
  <c r="AC1356" i="20"/>
  <c r="AM1356" i="20" s="1"/>
  <c r="AA1358" i="20"/>
  <c r="AK1358" i="20" s="1"/>
  <c r="Y1360" i="20"/>
  <c r="AI1360" i="20" s="1"/>
  <c r="AC1360" i="20"/>
  <c r="AM1360" i="20" s="1"/>
  <c r="AA1362" i="20"/>
  <c r="AK1362" i="20" s="1"/>
  <c r="Y1364" i="20"/>
  <c r="AI1364" i="20" s="1"/>
  <c r="AC1364" i="20"/>
  <c r="AM1364" i="20" s="1"/>
  <c r="AA1366" i="20"/>
  <c r="AK1366" i="20" s="1"/>
  <c r="Y1368" i="20"/>
  <c r="AI1368" i="20" s="1"/>
  <c r="AC1368" i="20"/>
  <c r="AM1368" i="20" s="1"/>
  <c r="AA1370" i="20"/>
  <c r="AK1370" i="20" s="1"/>
  <c r="Y1372" i="20"/>
  <c r="AI1372" i="20" s="1"/>
  <c r="AC1372" i="20"/>
  <c r="AM1372" i="20" s="1"/>
  <c r="AA1374" i="20"/>
  <c r="AK1374" i="20" s="1"/>
  <c r="Y1376" i="20"/>
  <c r="AI1376" i="20" s="1"/>
  <c r="AC1376" i="20"/>
  <c r="AM1376" i="20" s="1"/>
  <c r="AA1378" i="20"/>
  <c r="AK1378" i="20" s="1"/>
  <c r="Y1380" i="20"/>
  <c r="AI1380" i="20" s="1"/>
  <c r="AC1380" i="20"/>
  <c r="AM1380" i="20" s="1"/>
  <c r="AA1382" i="20"/>
  <c r="AK1382" i="20" s="1"/>
  <c r="Y1384" i="20"/>
  <c r="AI1384" i="20" s="1"/>
  <c r="AC1384" i="20"/>
  <c r="AM1384" i="20" s="1"/>
  <c r="AA1386" i="20"/>
  <c r="AK1386" i="20" s="1"/>
  <c r="Y1388" i="20"/>
  <c r="AI1388" i="20" s="1"/>
  <c r="AC1388" i="20"/>
  <c r="AM1388" i="20" s="1"/>
  <c r="AA1390" i="20"/>
  <c r="AK1390" i="20" s="1"/>
  <c r="Y1392" i="20"/>
  <c r="AI1392" i="20" s="1"/>
  <c r="AC1392" i="20"/>
  <c r="AM1392" i="20" s="1"/>
  <c r="AA1394" i="20"/>
  <c r="AK1394" i="20" s="1"/>
  <c r="Y1396" i="20"/>
  <c r="AI1396" i="20" s="1"/>
  <c r="AC1396" i="20"/>
  <c r="AM1396" i="20" s="1"/>
  <c r="AA1398" i="20"/>
  <c r="AK1398" i="20" s="1"/>
  <c r="Y1400" i="20"/>
  <c r="AI1400" i="20" s="1"/>
  <c r="AC1400" i="20"/>
  <c r="AM1400" i="20" s="1"/>
  <c r="AA1402" i="20"/>
  <c r="AK1402" i="20" s="1"/>
  <c r="Y1404" i="20"/>
  <c r="AI1404" i="20" s="1"/>
  <c r="AC1404" i="20"/>
  <c r="AM1404" i="20" s="1"/>
  <c r="AA1406" i="20"/>
  <c r="AK1406" i="20" s="1"/>
  <c r="Y1408" i="20"/>
  <c r="AI1408" i="20" s="1"/>
  <c r="AC1408" i="20"/>
  <c r="AM1408" i="20" s="1"/>
  <c r="AA1410" i="20"/>
  <c r="AK1410" i="20" s="1"/>
  <c r="Y1412" i="20"/>
  <c r="AI1412" i="20" s="1"/>
  <c r="AC1412" i="20"/>
  <c r="AM1412" i="20" s="1"/>
  <c r="AA1414" i="20"/>
  <c r="AK1414" i="20" s="1"/>
  <c r="Y1416" i="20"/>
  <c r="AI1416" i="20" s="1"/>
  <c r="AC1416" i="20"/>
  <c r="AM1416" i="20" s="1"/>
  <c r="AA1418" i="20"/>
  <c r="AK1418" i="20" s="1"/>
  <c r="Y1420" i="20"/>
  <c r="AI1420" i="20" s="1"/>
  <c r="AC1420" i="20"/>
  <c r="AM1420" i="20" s="1"/>
  <c r="AA1422" i="20"/>
  <c r="AK1422" i="20" s="1"/>
  <c r="Y1424" i="20"/>
  <c r="AI1424" i="20" s="1"/>
  <c r="AC1424" i="20"/>
  <c r="AM1424" i="20" s="1"/>
  <c r="AA1426" i="20"/>
  <c r="AK1426" i="20" s="1"/>
  <c r="Y1428" i="20"/>
  <c r="AI1428" i="20" s="1"/>
  <c r="AC1428" i="20"/>
  <c r="AM1428" i="20" s="1"/>
  <c r="AA1430" i="20"/>
  <c r="AK1430" i="20" s="1"/>
  <c r="Y1432" i="20"/>
  <c r="AI1432" i="20" s="1"/>
  <c r="AC1432" i="20"/>
  <c r="AM1432" i="20" s="1"/>
  <c r="AA1434" i="20"/>
  <c r="AK1434" i="20" s="1"/>
  <c r="Y1436" i="20"/>
  <c r="AI1436" i="20" s="1"/>
  <c r="AC1436" i="20"/>
  <c r="AM1436" i="20" s="1"/>
  <c r="AA1438" i="20"/>
  <c r="AK1438" i="20" s="1"/>
  <c r="Y1440" i="20"/>
  <c r="AI1440" i="20" s="1"/>
  <c r="AC1440" i="20"/>
  <c r="AM1440" i="20" s="1"/>
  <c r="AA1442" i="20"/>
  <c r="AK1442" i="20" s="1"/>
  <c r="Y1444" i="20"/>
  <c r="AI1444" i="20" s="1"/>
  <c r="AC1444" i="20"/>
  <c r="AM1444" i="20" s="1"/>
  <c r="AA1446" i="20"/>
  <c r="AK1446" i="20" s="1"/>
  <c r="Y1448" i="20"/>
  <c r="AI1448" i="20" s="1"/>
  <c r="AC1448" i="20"/>
  <c r="AM1448" i="20" s="1"/>
  <c r="AA1450" i="20"/>
  <c r="AK1450" i="20" s="1"/>
  <c r="Y1452" i="20"/>
  <c r="AI1452" i="20" s="1"/>
  <c r="AC1452" i="20"/>
  <c r="AM1452" i="20" s="1"/>
  <c r="AA1454" i="20"/>
  <c r="AK1454" i="20" s="1"/>
  <c r="Y1456" i="20"/>
  <c r="AI1456" i="20" s="1"/>
  <c r="AC1456" i="20"/>
  <c r="AM1456" i="20" s="1"/>
  <c r="AA1458" i="20"/>
  <c r="AK1458" i="20" s="1"/>
  <c r="Y1460" i="20"/>
  <c r="AI1460" i="20" s="1"/>
  <c r="AC1460" i="20"/>
  <c r="AM1460" i="20" s="1"/>
  <c r="AA1462" i="20"/>
  <c r="AK1462" i="20" s="1"/>
  <c r="Y1464" i="20"/>
  <c r="AI1464" i="20" s="1"/>
  <c r="AC1464" i="20"/>
  <c r="AM1464" i="20" s="1"/>
  <c r="AA1466" i="20"/>
  <c r="AK1466" i="20" s="1"/>
  <c r="Y1468" i="20"/>
  <c r="AI1468" i="20" s="1"/>
  <c r="AC1468" i="20"/>
  <c r="AM1468" i="20" s="1"/>
  <c r="AA1470" i="20"/>
  <c r="AK1470" i="20" s="1"/>
  <c r="Y1472" i="20"/>
  <c r="AI1472" i="20" s="1"/>
  <c r="AC1472" i="20"/>
  <c r="AM1472" i="20" s="1"/>
  <c r="AA1474" i="20"/>
  <c r="AK1474" i="20" s="1"/>
  <c r="Y1476" i="20"/>
  <c r="AI1476" i="20" s="1"/>
  <c r="AC1476" i="20"/>
  <c r="AM1476" i="20" s="1"/>
  <c r="AA1478" i="20"/>
  <c r="AK1478" i="20" s="1"/>
  <c r="Y1480" i="20"/>
  <c r="AI1480" i="20" s="1"/>
  <c r="AC1480" i="20"/>
  <c r="AM1480" i="20" s="1"/>
  <c r="AA1482" i="20"/>
  <c r="AK1482" i="20" s="1"/>
  <c r="Y1484" i="20"/>
  <c r="AI1484" i="20" s="1"/>
  <c r="AC1484" i="20"/>
  <c r="AM1484" i="20" s="1"/>
  <c r="AA1486" i="20"/>
  <c r="AK1486" i="20" s="1"/>
  <c r="Y1488" i="20"/>
  <c r="AI1488" i="20" s="1"/>
  <c r="AD1488" i="20"/>
  <c r="AN1488" i="20" s="1"/>
  <c r="AA1489" i="20"/>
  <c r="AK1489" i="20" s="1"/>
  <c r="Y1491" i="20"/>
  <c r="AI1491" i="20" s="1"/>
  <c r="AC1491" i="20"/>
  <c r="AM1491" i="20" s="1"/>
  <c r="AD1492" i="20"/>
  <c r="AN1492" i="20" s="1"/>
  <c r="AA1493" i="20"/>
  <c r="AK1493" i="20" s="1"/>
  <c r="Y1495" i="20"/>
  <c r="AI1495" i="20" s="1"/>
  <c r="AC1495" i="20"/>
  <c r="AM1495" i="20" s="1"/>
  <c r="AD1496" i="20"/>
  <c r="AN1496" i="20" s="1"/>
  <c r="AA1497" i="20"/>
  <c r="AK1497" i="20" s="1"/>
  <c r="Y1499" i="20"/>
  <c r="AI1499" i="20" s="1"/>
  <c r="AC1499" i="20"/>
  <c r="AM1499" i="20" s="1"/>
  <c r="AD1500" i="20"/>
  <c r="AN1500" i="20" s="1"/>
  <c r="AA1501" i="20"/>
  <c r="AK1501" i="20" s="1"/>
  <c r="Y1503" i="20"/>
  <c r="AI1503" i="20" s="1"/>
  <c r="AC1503" i="20"/>
  <c r="AM1503" i="20" s="1"/>
  <c r="AD1504" i="20"/>
  <c r="AN1504" i="20" s="1"/>
  <c r="AA1505" i="20"/>
  <c r="AK1505" i="20" s="1"/>
  <c r="Y1507" i="20"/>
  <c r="AI1507" i="20" s="1"/>
  <c r="AC1507" i="20"/>
  <c r="AM1507" i="20" s="1"/>
  <c r="AD1508" i="20"/>
  <c r="AN1508" i="20" s="1"/>
  <c r="AA1509" i="20"/>
  <c r="AK1509" i="20" s="1"/>
  <c r="AD1511" i="20"/>
  <c r="AN1511" i="20" s="1"/>
  <c r="AA1511" i="20"/>
  <c r="AK1511" i="20" s="1"/>
  <c r="Y1511" i="20"/>
  <c r="AI1511" i="20" s="1"/>
  <c r="AD1515" i="20"/>
  <c r="AN1515" i="20" s="1"/>
  <c r="AA1515" i="20"/>
  <c r="AK1515" i="20" s="1"/>
  <c r="Y1515" i="20"/>
  <c r="AI1515" i="20" s="1"/>
  <c r="AD1519" i="20"/>
  <c r="AN1519" i="20" s="1"/>
  <c r="AA1519" i="20"/>
  <c r="AK1519" i="20" s="1"/>
  <c r="Y1519" i="20"/>
  <c r="AI1519" i="20" s="1"/>
  <c r="AD1523" i="20"/>
  <c r="AN1523" i="20" s="1"/>
  <c r="AA1523" i="20"/>
  <c r="AK1523" i="20" s="1"/>
  <c r="Y1523" i="20"/>
  <c r="AI1523" i="20" s="1"/>
  <c r="AD1531" i="20"/>
  <c r="AN1531" i="20" s="1"/>
  <c r="AA1531" i="20"/>
  <c r="AK1531" i="20" s="1"/>
  <c r="Y1531" i="20"/>
  <c r="AI1531" i="20" s="1"/>
  <c r="AD1539" i="20"/>
  <c r="AN1539" i="20" s="1"/>
  <c r="AA1539" i="20"/>
  <c r="AK1539" i="20" s="1"/>
  <c r="Y1539" i="20"/>
  <c r="AI1539" i="20" s="1"/>
  <c r="AD1547" i="20"/>
  <c r="AN1547" i="20" s="1"/>
  <c r="AA1547" i="20"/>
  <c r="AK1547" i="20" s="1"/>
  <c r="Y1547" i="20"/>
  <c r="AI1547" i="20" s="1"/>
  <c r="AD1555" i="20"/>
  <c r="AN1555" i="20" s="1"/>
  <c r="AA1555" i="20"/>
  <c r="AK1555" i="20" s="1"/>
  <c r="Y1555" i="20"/>
  <c r="AI1555" i="20" s="1"/>
  <c r="AD1563" i="20"/>
  <c r="AN1563" i="20" s="1"/>
  <c r="AC1563" i="20"/>
  <c r="AM1563" i="20" s="1"/>
  <c r="Y1563" i="20"/>
  <c r="AI1563" i="20" s="1"/>
  <c r="AA1563" i="20"/>
  <c r="AK1563" i="20" s="1"/>
  <c r="Y1217" i="20"/>
  <c r="AI1217" i="20" s="1"/>
  <c r="AC1217" i="20"/>
  <c r="AM1217" i="20" s="1"/>
  <c r="Y1221" i="20"/>
  <c r="AI1221" i="20" s="1"/>
  <c r="AC1221" i="20"/>
  <c r="AM1221" i="20" s="1"/>
  <c r="Y1225" i="20"/>
  <c r="AI1225" i="20" s="1"/>
  <c r="AC1225" i="20"/>
  <c r="AM1225" i="20" s="1"/>
  <c r="Y1229" i="20"/>
  <c r="AI1229" i="20" s="1"/>
  <c r="AC1229" i="20"/>
  <c r="AM1229" i="20" s="1"/>
  <c r="Y1233" i="20"/>
  <c r="AI1233" i="20" s="1"/>
  <c r="AC1233" i="20"/>
  <c r="AM1233" i="20" s="1"/>
  <c r="Y1237" i="20"/>
  <c r="AI1237" i="20" s="1"/>
  <c r="AC1237" i="20"/>
  <c r="AM1237" i="20" s="1"/>
  <c r="Y1241" i="20"/>
  <c r="AI1241" i="20" s="1"/>
  <c r="AC1241" i="20"/>
  <c r="AM1241" i="20" s="1"/>
  <c r="Y1245" i="20"/>
  <c r="AI1245" i="20" s="1"/>
  <c r="AC1245" i="20"/>
  <c r="AM1245" i="20" s="1"/>
  <c r="Y1249" i="20"/>
  <c r="AI1249" i="20" s="1"/>
  <c r="AC1249" i="20"/>
  <c r="AM1249" i="20" s="1"/>
  <c r="Y1253" i="20"/>
  <c r="AI1253" i="20" s="1"/>
  <c r="AC1253" i="20"/>
  <c r="AM1253" i="20" s="1"/>
  <c r="Y1257" i="20"/>
  <c r="AI1257" i="20" s="1"/>
  <c r="AC1257" i="20"/>
  <c r="AM1257" i="20" s="1"/>
  <c r="Y1261" i="20"/>
  <c r="AI1261" i="20" s="1"/>
  <c r="AC1261" i="20"/>
  <c r="AM1261" i="20" s="1"/>
  <c r="Y1265" i="20"/>
  <c r="AI1265" i="20" s="1"/>
  <c r="AC1265" i="20"/>
  <c r="AM1265" i="20" s="1"/>
  <c r="Y1269" i="20"/>
  <c r="AI1269" i="20" s="1"/>
  <c r="AC1269" i="20"/>
  <c r="AM1269" i="20" s="1"/>
  <c r="Y1273" i="20"/>
  <c r="AI1273" i="20" s="1"/>
  <c r="AC1273" i="20"/>
  <c r="AM1273" i="20" s="1"/>
  <c r="Y1277" i="20"/>
  <c r="AI1277" i="20" s="1"/>
  <c r="AC1277" i="20"/>
  <c r="AM1277" i="20" s="1"/>
  <c r="Y1281" i="20"/>
  <c r="AI1281" i="20" s="1"/>
  <c r="AC1281" i="20"/>
  <c r="AM1281" i="20" s="1"/>
  <c r="Y1285" i="20"/>
  <c r="AI1285" i="20" s="1"/>
  <c r="AC1285" i="20"/>
  <c r="AM1285" i="20" s="1"/>
  <c r="Y1290" i="20"/>
  <c r="AI1290" i="20" s="1"/>
  <c r="AC1290" i="20"/>
  <c r="AM1290" i="20" s="1"/>
  <c r="Y1294" i="20"/>
  <c r="AI1294" i="20" s="1"/>
  <c r="AC1294" i="20"/>
  <c r="AM1294" i="20" s="1"/>
  <c r="Y1298" i="20"/>
  <c r="AI1298" i="20" s="1"/>
  <c r="AC1298" i="20"/>
  <c r="AM1298" i="20" s="1"/>
  <c r="Y1302" i="20"/>
  <c r="AI1302" i="20" s="1"/>
  <c r="AC1302" i="20"/>
  <c r="AM1302" i="20" s="1"/>
  <c r="Y1306" i="20"/>
  <c r="AI1306" i="20" s="1"/>
  <c r="AC1306" i="20"/>
  <c r="AM1306" i="20" s="1"/>
  <c r="Y1310" i="20"/>
  <c r="AI1310" i="20" s="1"/>
  <c r="AC1310" i="20"/>
  <c r="AM1310" i="20" s="1"/>
  <c r="Y1314" i="20"/>
  <c r="AI1314" i="20" s="1"/>
  <c r="AC1314" i="20"/>
  <c r="AM1314" i="20" s="1"/>
  <c r="Y1318" i="20"/>
  <c r="AI1318" i="20" s="1"/>
  <c r="AC1318" i="20"/>
  <c r="AM1318" i="20" s="1"/>
  <c r="Y1322" i="20"/>
  <c r="AI1322" i="20" s="1"/>
  <c r="AC1322" i="20"/>
  <c r="AM1322" i="20" s="1"/>
  <c r="Y1326" i="20"/>
  <c r="AI1326" i="20" s="1"/>
  <c r="AC1326" i="20"/>
  <c r="AM1326" i="20" s="1"/>
  <c r="Y1330" i="20"/>
  <c r="AI1330" i="20" s="1"/>
  <c r="AC1330" i="20"/>
  <c r="AM1330" i="20" s="1"/>
  <c r="Y1334" i="20"/>
  <c r="AI1334" i="20" s="1"/>
  <c r="AC1334" i="20"/>
  <c r="AM1334" i="20" s="1"/>
  <c r="Y1338" i="20"/>
  <c r="AI1338" i="20" s="1"/>
  <c r="AC1338" i="20"/>
  <c r="AM1338" i="20" s="1"/>
  <c r="Y1342" i="20"/>
  <c r="AI1342" i="20" s="1"/>
  <c r="AC1342" i="20"/>
  <c r="AM1342" i="20" s="1"/>
  <c r="Y1346" i="20"/>
  <c r="AI1346" i="20" s="1"/>
  <c r="AC1346" i="20"/>
  <c r="AM1346" i="20" s="1"/>
  <c r="Y1350" i="20"/>
  <c r="AI1350" i="20" s="1"/>
  <c r="AC1350" i="20"/>
  <c r="AM1350" i="20" s="1"/>
  <c r="Y1354" i="20"/>
  <c r="AI1354" i="20" s="1"/>
  <c r="AC1354" i="20"/>
  <c r="AM1354" i="20" s="1"/>
  <c r="Y1358" i="20"/>
  <c r="AI1358" i="20" s="1"/>
  <c r="AC1358" i="20"/>
  <c r="AM1358" i="20" s="1"/>
  <c r="Y1362" i="20"/>
  <c r="AI1362" i="20" s="1"/>
  <c r="AC1362" i="20"/>
  <c r="AM1362" i="20" s="1"/>
  <c r="Y1366" i="20"/>
  <c r="AI1366" i="20" s="1"/>
  <c r="AC1366" i="20"/>
  <c r="AM1366" i="20" s="1"/>
  <c r="Y1370" i="20"/>
  <c r="AI1370" i="20" s="1"/>
  <c r="AC1370" i="20"/>
  <c r="AM1370" i="20" s="1"/>
  <c r="Y1374" i="20"/>
  <c r="AI1374" i="20" s="1"/>
  <c r="AC1374" i="20"/>
  <c r="AM1374" i="20" s="1"/>
  <c r="Y1378" i="20"/>
  <c r="AI1378" i="20" s="1"/>
  <c r="AC1378" i="20"/>
  <c r="AM1378" i="20" s="1"/>
  <c r="Y1382" i="20"/>
  <c r="AI1382" i="20" s="1"/>
  <c r="AC1382" i="20"/>
  <c r="AM1382" i="20" s="1"/>
  <c r="Y1386" i="20"/>
  <c r="AI1386" i="20" s="1"/>
  <c r="AC1386" i="20"/>
  <c r="AM1386" i="20" s="1"/>
  <c r="Y1390" i="20"/>
  <c r="AI1390" i="20" s="1"/>
  <c r="AC1390" i="20"/>
  <c r="AM1390" i="20" s="1"/>
  <c r="Y1394" i="20"/>
  <c r="AI1394" i="20" s="1"/>
  <c r="AC1394" i="20"/>
  <c r="AM1394" i="20" s="1"/>
  <c r="Y1398" i="20"/>
  <c r="AI1398" i="20" s="1"/>
  <c r="AC1398" i="20"/>
  <c r="AM1398" i="20" s="1"/>
  <c r="Y1402" i="20"/>
  <c r="AI1402" i="20" s="1"/>
  <c r="AC1402" i="20"/>
  <c r="AM1402" i="20" s="1"/>
  <c r="Y1406" i="20"/>
  <c r="AI1406" i="20" s="1"/>
  <c r="AC1406" i="20"/>
  <c r="AM1406" i="20" s="1"/>
  <c r="Y1410" i="20"/>
  <c r="AI1410" i="20" s="1"/>
  <c r="AC1410" i="20"/>
  <c r="AM1410" i="20" s="1"/>
  <c r="Y1414" i="20"/>
  <c r="AI1414" i="20" s="1"/>
  <c r="AC1414" i="20"/>
  <c r="AM1414" i="20" s="1"/>
  <c r="Y1418" i="20"/>
  <c r="AI1418" i="20" s="1"/>
  <c r="AC1418" i="20"/>
  <c r="AM1418" i="20" s="1"/>
  <c r="Y1422" i="20"/>
  <c r="AI1422" i="20" s="1"/>
  <c r="AC1422" i="20"/>
  <c r="AM1422" i="20" s="1"/>
  <c r="Y1426" i="20"/>
  <c r="AI1426" i="20" s="1"/>
  <c r="AC1426" i="20"/>
  <c r="AM1426" i="20" s="1"/>
  <c r="Y1430" i="20"/>
  <c r="AI1430" i="20" s="1"/>
  <c r="AC1430" i="20"/>
  <c r="AM1430" i="20" s="1"/>
  <c r="Y1434" i="20"/>
  <c r="AI1434" i="20" s="1"/>
  <c r="AC1434" i="20"/>
  <c r="AM1434" i="20" s="1"/>
  <c r="Y1438" i="20"/>
  <c r="AI1438" i="20" s="1"/>
  <c r="AC1438" i="20"/>
  <c r="AM1438" i="20" s="1"/>
  <c r="Y1442" i="20"/>
  <c r="AI1442" i="20" s="1"/>
  <c r="AC1442" i="20"/>
  <c r="AM1442" i="20" s="1"/>
  <c r="Y1446" i="20"/>
  <c r="AI1446" i="20" s="1"/>
  <c r="AC1446" i="20"/>
  <c r="AM1446" i="20" s="1"/>
  <c r="Y1450" i="20"/>
  <c r="AI1450" i="20" s="1"/>
  <c r="AC1450" i="20"/>
  <c r="AM1450" i="20" s="1"/>
  <c r="Y1454" i="20"/>
  <c r="AI1454" i="20" s="1"/>
  <c r="AC1454" i="20"/>
  <c r="AM1454" i="20" s="1"/>
  <c r="Y1458" i="20"/>
  <c r="AI1458" i="20" s="1"/>
  <c r="AC1458" i="20"/>
  <c r="AM1458" i="20" s="1"/>
  <c r="Y1462" i="20"/>
  <c r="AI1462" i="20" s="1"/>
  <c r="AC1462" i="20"/>
  <c r="AM1462" i="20" s="1"/>
  <c r="Y1466" i="20"/>
  <c r="AI1466" i="20" s="1"/>
  <c r="AC1466" i="20"/>
  <c r="AM1466" i="20" s="1"/>
  <c r="Y1470" i="20"/>
  <c r="AI1470" i="20" s="1"/>
  <c r="AC1470" i="20"/>
  <c r="AM1470" i="20" s="1"/>
  <c r="Y1474" i="20"/>
  <c r="AI1474" i="20" s="1"/>
  <c r="AC1474" i="20"/>
  <c r="AM1474" i="20" s="1"/>
  <c r="Y1478" i="20"/>
  <c r="AI1478" i="20" s="1"/>
  <c r="AC1478" i="20"/>
  <c r="AM1478" i="20" s="1"/>
  <c r="Y1482" i="20"/>
  <c r="AI1482" i="20" s="1"/>
  <c r="AC1482" i="20"/>
  <c r="AM1482" i="20" s="1"/>
  <c r="Y1486" i="20"/>
  <c r="AI1486" i="20" s="1"/>
  <c r="AC1486" i="20"/>
  <c r="AM1486" i="20" s="1"/>
  <c r="Y1489" i="20"/>
  <c r="AI1489" i="20" s="1"/>
  <c r="AC1489" i="20"/>
  <c r="AM1489" i="20" s="1"/>
  <c r="Y1493" i="20"/>
  <c r="AI1493" i="20" s="1"/>
  <c r="AC1493" i="20"/>
  <c r="AM1493" i="20" s="1"/>
  <c r="Y1497" i="20"/>
  <c r="AI1497" i="20" s="1"/>
  <c r="AC1497" i="20"/>
  <c r="AM1497" i="20" s="1"/>
  <c r="Y1501" i="20"/>
  <c r="AI1501" i="20" s="1"/>
  <c r="AC1501" i="20"/>
  <c r="AM1501" i="20" s="1"/>
  <c r="Y1505" i="20"/>
  <c r="AI1505" i="20" s="1"/>
  <c r="AC1505" i="20"/>
  <c r="AM1505" i="20" s="1"/>
  <c r="Y1509" i="20"/>
  <c r="AI1509" i="20" s="1"/>
  <c r="AC1509" i="20"/>
  <c r="AM1509" i="20" s="1"/>
  <c r="AD1527" i="20"/>
  <c r="AN1527" i="20" s="1"/>
  <c r="AA1527" i="20"/>
  <c r="AK1527" i="20" s="1"/>
  <c r="Y1527" i="20"/>
  <c r="AI1527" i="20" s="1"/>
  <c r="AD1535" i="20"/>
  <c r="AN1535" i="20" s="1"/>
  <c r="AA1535" i="20"/>
  <c r="AK1535" i="20" s="1"/>
  <c r="Y1535" i="20"/>
  <c r="AI1535" i="20" s="1"/>
  <c r="AD1543" i="20"/>
  <c r="AN1543" i="20" s="1"/>
  <c r="AA1543" i="20"/>
  <c r="AK1543" i="20" s="1"/>
  <c r="Y1543" i="20"/>
  <c r="AI1543" i="20" s="1"/>
  <c r="AD1551" i="20"/>
  <c r="AN1551" i="20" s="1"/>
  <c r="AA1551" i="20"/>
  <c r="AK1551" i="20" s="1"/>
  <c r="Y1551" i="20"/>
  <c r="AI1551" i="20" s="1"/>
  <c r="AD1559" i="20"/>
  <c r="AN1559" i="20" s="1"/>
  <c r="AA1559" i="20"/>
  <c r="AK1559" i="20" s="1"/>
  <c r="Y1559" i="20"/>
  <c r="AI1559" i="20" s="1"/>
  <c r="Y1513" i="20"/>
  <c r="AI1513" i="20" s="1"/>
  <c r="AC1513" i="20"/>
  <c r="AM1513" i="20" s="1"/>
  <c r="Y1517" i="20"/>
  <c r="AI1517" i="20" s="1"/>
  <c r="AC1517" i="20"/>
  <c r="AM1517" i="20" s="1"/>
  <c r="Y1521" i="20"/>
  <c r="AI1521" i="20" s="1"/>
  <c r="AC1521" i="20"/>
  <c r="AM1521" i="20" s="1"/>
  <c r="Y1525" i="20"/>
  <c r="AI1525" i="20" s="1"/>
  <c r="AC1525" i="20"/>
  <c r="AM1525" i="20" s="1"/>
  <c r="Y1529" i="20"/>
  <c r="AI1529" i="20" s="1"/>
  <c r="AC1529" i="20"/>
  <c r="AM1529" i="20" s="1"/>
  <c r="Y1533" i="20"/>
  <c r="AI1533" i="20" s="1"/>
  <c r="AC1533" i="20"/>
  <c r="AM1533" i="20" s="1"/>
  <c r="Y1537" i="20"/>
  <c r="AI1537" i="20" s="1"/>
  <c r="AC1537" i="20"/>
  <c r="AM1537" i="20" s="1"/>
  <c r="Y1541" i="20"/>
  <c r="AI1541" i="20" s="1"/>
  <c r="AC1541" i="20"/>
  <c r="AM1541" i="20" s="1"/>
  <c r="Y1545" i="20"/>
  <c r="AI1545" i="20" s="1"/>
  <c r="AC1545" i="20"/>
  <c r="AM1545" i="20" s="1"/>
  <c r="Y1549" i="20"/>
  <c r="AI1549" i="20" s="1"/>
  <c r="AC1549" i="20"/>
  <c r="AM1549" i="20" s="1"/>
  <c r="Y1553" i="20"/>
  <c r="AI1553" i="20" s="1"/>
  <c r="AC1553" i="20"/>
  <c r="AM1553" i="20" s="1"/>
  <c r="Y1557" i="20"/>
  <c r="AI1557" i="20" s="1"/>
  <c r="AC1557" i="20"/>
  <c r="AM1557" i="20" s="1"/>
  <c r="Y1561" i="20"/>
  <c r="AI1561" i="20" s="1"/>
  <c r="AC1561" i="20"/>
  <c r="AM1561" i="20" s="1"/>
  <c r="Y1565" i="20"/>
  <c r="AI1565" i="20" s="1"/>
  <c r="AC1565" i="20"/>
  <c r="AM1565" i="20" s="1"/>
  <c r="AA1567" i="20"/>
  <c r="AK1567" i="20" s="1"/>
  <c r="Y1569" i="20"/>
  <c r="AI1569" i="20" s="1"/>
  <c r="AC1569" i="20"/>
  <c r="AM1569" i="20" s="1"/>
  <c r="AA1571" i="20"/>
  <c r="AK1571" i="20" s="1"/>
  <c r="Y1573" i="20"/>
  <c r="AI1573" i="20" s="1"/>
  <c r="AC1573" i="20"/>
  <c r="AM1573" i="20" s="1"/>
  <c r="AA1575" i="20"/>
  <c r="AK1575" i="20" s="1"/>
  <c r="Y1577" i="20"/>
  <c r="AI1577" i="20" s="1"/>
  <c r="AC1577" i="20"/>
  <c r="AM1577" i="20" s="1"/>
  <c r="AA1579" i="20"/>
  <c r="AK1579" i="20" s="1"/>
  <c r="Y1581" i="20"/>
  <c r="AI1581" i="20" s="1"/>
  <c r="AC1581" i="20"/>
  <c r="AM1581" i="20" s="1"/>
  <c r="AA1583" i="20"/>
  <c r="AK1583" i="20" s="1"/>
  <c r="Y1585" i="20"/>
  <c r="AI1585" i="20" s="1"/>
  <c r="AC1585" i="20"/>
  <c r="AM1585" i="20" s="1"/>
  <c r="AA1587" i="20"/>
  <c r="AK1587" i="20" s="1"/>
  <c r="Y1589" i="20"/>
  <c r="AI1589" i="20" s="1"/>
  <c r="AC1589" i="20"/>
  <c r="AM1589" i="20" s="1"/>
  <c r="AA1591" i="20"/>
  <c r="AK1591" i="20" s="1"/>
  <c r="Y1593" i="20"/>
  <c r="AI1593" i="20" s="1"/>
  <c r="AC1593" i="20"/>
  <c r="AM1593" i="20" s="1"/>
  <c r="AA1595" i="20"/>
  <c r="AK1595" i="20" s="1"/>
  <c r="Y1597" i="20"/>
  <c r="AI1597" i="20" s="1"/>
  <c r="AC1597" i="20"/>
  <c r="AM1597" i="20" s="1"/>
  <c r="AA1599" i="20"/>
  <c r="AK1599" i="20" s="1"/>
  <c r="Y1601" i="20"/>
  <c r="AI1601" i="20" s="1"/>
  <c r="AC1601" i="20"/>
  <c r="AM1601" i="20" s="1"/>
  <c r="AA1603" i="20"/>
  <c r="AK1603" i="20" s="1"/>
  <c r="Y1605" i="20"/>
  <c r="AI1605" i="20" s="1"/>
  <c r="AC1605" i="20"/>
  <c r="AM1605" i="20" s="1"/>
  <c r="AA1607" i="20"/>
  <c r="AK1607" i="20" s="1"/>
  <c r="Y1609" i="20"/>
  <c r="AI1609" i="20" s="1"/>
  <c r="AC1609" i="20"/>
  <c r="AM1609" i="20" s="1"/>
  <c r="AA1611" i="20"/>
  <c r="AK1611" i="20" s="1"/>
  <c r="Y1613" i="20"/>
  <c r="AI1613" i="20" s="1"/>
  <c r="AC1613" i="20"/>
  <c r="AM1613" i="20" s="1"/>
  <c r="AA1615" i="20"/>
  <c r="AK1615" i="20" s="1"/>
  <c r="Y1617" i="20"/>
  <c r="AI1617" i="20" s="1"/>
  <c r="AC1617" i="20"/>
  <c r="AM1617" i="20" s="1"/>
  <c r="AA1619" i="20"/>
  <c r="AK1619" i="20" s="1"/>
  <c r="Y1621" i="20"/>
  <c r="AI1621" i="20" s="1"/>
  <c r="AC1621" i="20"/>
  <c r="AM1621" i="20" s="1"/>
  <c r="AA1623" i="20"/>
  <c r="AK1623" i="20" s="1"/>
  <c r="Y1625" i="20"/>
  <c r="AI1625" i="20" s="1"/>
  <c r="AC1625" i="20"/>
  <c r="AM1625" i="20" s="1"/>
  <c r="AA1627" i="20"/>
  <c r="AK1627" i="20" s="1"/>
  <c r="Y1629" i="20"/>
  <c r="AI1629" i="20" s="1"/>
  <c r="AC1629" i="20"/>
  <c r="AM1629" i="20" s="1"/>
  <c r="AA1631" i="20"/>
  <c r="AK1631" i="20" s="1"/>
  <c r="Y1633" i="20"/>
  <c r="AI1633" i="20" s="1"/>
  <c r="AC1633" i="20"/>
  <c r="AM1633" i="20" s="1"/>
  <c r="AA1635" i="20"/>
  <c r="AK1635" i="20" s="1"/>
  <c r="Y1637" i="20"/>
  <c r="AI1637" i="20" s="1"/>
  <c r="AC1637" i="20"/>
  <c r="AM1637" i="20" s="1"/>
  <c r="AA1639" i="20"/>
  <c r="AK1639" i="20" s="1"/>
  <c r="Y1641" i="20"/>
  <c r="AI1641" i="20" s="1"/>
  <c r="AC1641" i="20"/>
  <c r="AM1641" i="20" s="1"/>
  <c r="AA1643" i="20"/>
  <c r="AK1643" i="20" s="1"/>
  <c r="Y1645" i="20"/>
  <c r="AI1645" i="20" s="1"/>
  <c r="AC1645" i="20"/>
  <c r="AM1645" i="20" s="1"/>
  <c r="AA1647" i="20"/>
  <c r="AK1647" i="20" s="1"/>
  <c r="Y1649" i="20"/>
  <c r="AI1649" i="20" s="1"/>
  <c r="AC1649" i="20"/>
  <c r="AM1649" i="20" s="1"/>
  <c r="AA1651" i="20"/>
  <c r="AK1651" i="20" s="1"/>
  <c r="Y1653" i="20"/>
  <c r="AI1653" i="20" s="1"/>
  <c r="AC1653" i="20"/>
  <c r="AM1653" i="20" s="1"/>
  <c r="AA1655" i="20"/>
  <c r="AK1655" i="20" s="1"/>
  <c r="Y1657" i="20"/>
  <c r="AI1657" i="20" s="1"/>
  <c r="AC1657" i="20"/>
  <c r="AM1657" i="20" s="1"/>
  <c r="AA1659" i="20"/>
  <c r="AK1659" i="20" s="1"/>
  <c r="Y1661" i="20"/>
  <c r="AI1661" i="20" s="1"/>
  <c r="AC1661" i="20"/>
  <c r="AM1661" i="20" s="1"/>
  <c r="AA1663" i="20"/>
  <c r="AK1663" i="20" s="1"/>
  <c r="Y1665" i="20"/>
  <c r="AI1665" i="20" s="1"/>
  <c r="AC1665" i="20"/>
  <c r="AM1665" i="20" s="1"/>
  <c r="AA1667" i="20"/>
  <c r="AK1667" i="20" s="1"/>
  <c r="Y1669" i="20"/>
  <c r="AI1669" i="20" s="1"/>
  <c r="AC1669" i="20"/>
  <c r="AM1669" i="20" s="1"/>
  <c r="AB1671" i="20"/>
  <c r="AL1671" i="20" s="1"/>
  <c r="AA1672" i="20"/>
  <c r="AK1672" i="20" s="1"/>
  <c r="Y1674" i="20"/>
  <c r="AI1674" i="20" s="1"/>
  <c r="AC1674" i="20"/>
  <c r="AM1674" i="20" s="1"/>
  <c r="AA1676" i="20"/>
  <c r="AK1676" i="20" s="1"/>
  <c r="Y1678" i="20"/>
  <c r="AI1678" i="20" s="1"/>
  <c r="AC1678" i="20"/>
  <c r="AM1678" i="20" s="1"/>
  <c r="AA1680" i="20"/>
  <c r="AK1680" i="20" s="1"/>
  <c r="Y1682" i="20"/>
  <c r="AI1682" i="20" s="1"/>
  <c r="AC1682" i="20"/>
  <c r="AM1682" i="20" s="1"/>
  <c r="AA1684" i="20"/>
  <c r="AK1684" i="20" s="1"/>
  <c r="Y1686" i="20"/>
  <c r="AI1686" i="20" s="1"/>
  <c r="AC1686" i="20"/>
  <c r="AM1686" i="20" s="1"/>
  <c r="AA1688" i="20"/>
  <c r="AK1688" i="20" s="1"/>
  <c r="Y1690" i="20"/>
  <c r="AI1690" i="20" s="1"/>
  <c r="AC1690" i="20"/>
  <c r="AM1690" i="20" s="1"/>
  <c r="AA1692" i="20"/>
  <c r="AK1692" i="20" s="1"/>
  <c r="Y1694" i="20"/>
  <c r="AI1694" i="20" s="1"/>
  <c r="AC1694" i="20"/>
  <c r="AM1694" i="20" s="1"/>
  <c r="AA1696" i="20"/>
  <c r="AK1696" i="20" s="1"/>
  <c r="Y1698" i="20"/>
  <c r="AI1698" i="20" s="1"/>
  <c r="AC1698" i="20"/>
  <c r="AM1698" i="20" s="1"/>
  <c r="AA1700" i="20"/>
  <c r="AK1700" i="20" s="1"/>
  <c r="Y1702" i="20"/>
  <c r="AI1702" i="20" s="1"/>
  <c r="AC1702" i="20"/>
  <c r="AM1702" i="20" s="1"/>
  <c r="AA1704" i="20"/>
  <c r="AK1704" i="20" s="1"/>
  <c r="Y1706" i="20"/>
  <c r="AI1706" i="20" s="1"/>
  <c r="AC1706" i="20"/>
  <c r="AM1706" i="20" s="1"/>
  <c r="AD1712" i="20"/>
  <c r="AN1712" i="20" s="1"/>
  <c r="AA1712" i="20"/>
  <c r="AK1712" i="20" s="1"/>
  <c r="Y1712" i="20"/>
  <c r="AI1712" i="20" s="1"/>
  <c r="AD1720" i="20"/>
  <c r="AN1720" i="20" s="1"/>
  <c r="AA1720" i="20"/>
  <c r="AK1720" i="20" s="1"/>
  <c r="Y1720" i="20"/>
  <c r="AI1720" i="20" s="1"/>
  <c r="AD1728" i="20"/>
  <c r="AN1728" i="20" s="1"/>
  <c r="AA1728" i="20"/>
  <c r="AK1728" i="20" s="1"/>
  <c r="Y1728" i="20"/>
  <c r="AI1728" i="20" s="1"/>
  <c r="AD1736" i="20"/>
  <c r="AN1736" i="20" s="1"/>
  <c r="AA1736" i="20"/>
  <c r="AK1736" i="20" s="1"/>
  <c r="Y1736" i="20"/>
  <c r="AI1736" i="20" s="1"/>
  <c r="AD1744" i="20"/>
  <c r="AN1744" i="20" s="1"/>
  <c r="AA1744" i="20"/>
  <c r="AK1744" i="20" s="1"/>
  <c r="Y1744" i="20"/>
  <c r="AI1744" i="20" s="1"/>
  <c r="AD1752" i="20"/>
  <c r="AN1752" i="20" s="1"/>
  <c r="AA1752" i="20"/>
  <c r="AK1752" i="20" s="1"/>
  <c r="Y1752" i="20"/>
  <c r="AI1752" i="20" s="1"/>
  <c r="AD1760" i="20"/>
  <c r="AN1760" i="20" s="1"/>
  <c r="AA1760" i="20"/>
  <c r="AK1760" i="20" s="1"/>
  <c r="Y1760" i="20"/>
  <c r="AI1760" i="20" s="1"/>
  <c r="AD1768" i="20"/>
  <c r="AN1768" i="20" s="1"/>
  <c r="AA1768" i="20"/>
  <c r="AK1768" i="20" s="1"/>
  <c r="Y1768" i="20"/>
  <c r="AI1768" i="20" s="1"/>
  <c r="Y1567" i="20"/>
  <c r="AI1567" i="20" s="1"/>
  <c r="AC1567" i="20"/>
  <c r="AM1567" i="20" s="1"/>
  <c r="Y1571" i="20"/>
  <c r="AI1571" i="20" s="1"/>
  <c r="AC1571" i="20"/>
  <c r="AM1571" i="20" s="1"/>
  <c r="Y1575" i="20"/>
  <c r="AI1575" i="20" s="1"/>
  <c r="AC1575" i="20"/>
  <c r="AM1575" i="20" s="1"/>
  <c r="Y1579" i="20"/>
  <c r="AI1579" i="20" s="1"/>
  <c r="AC1579" i="20"/>
  <c r="AM1579" i="20" s="1"/>
  <c r="Y1583" i="20"/>
  <c r="AI1583" i="20" s="1"/>
  <c r="AC1583" i="20"/>
  <c r="AM1583" i="20" s="1"/>
  <c r="Y1587" i="20"/>
  <c r="AI1587" i="20" s="1"/>
  <c r="AC1587" i="20"/>
  <c r="AM1587" i="20" s="1"/>
  <c r="Y1591" i="20"/>
  <c r="AI1591" i="20" s="1"/>
  <c r="AC1591" i="20"/>
  <c r="AM1591" i="20" s="1"/>
  <c r="Y1595" i="20"/>
  <c r="AI1595" i="20" s="1"/>
  <c r="AC1595" i="20"/>
  <c r="AM1595" i="20" s="1"/>
  <c r="Y1599" i="20"/>
  <c r="AI1599" i="20" s="1"/>
  <c r="AC1599" i="20"/>
  <c r="AM1599" i="20" s="1"/>
  <c r="Y1603" i="20"/>
  <c r="AI1603" i="20" s="1"/>
  <c r="AC1603" i="20"/>
  <c r="AM1603" i="20" s="1"/>
  <c r="Y1607" i="20"/>
  <c r="AI1607" i="20" s="1"/>
  <c r="AC1607" i="20"/>
  <c r="AM1607" i="20" s="1"/>
  <c r="Y1611" i="20"/>
  <c r="AI1611" i="20" s="1"/>
  <c r="AC1611" i="20"/>
  <c r="AM1611" i="20" s="1"/>
  <c r="Y1615" i="20"/>
  <c r="AI1615" i="20" s="1"/>
  <c r="AC1615" i="20"/>
  <c r="AM1615" i="20" s="1"/>
  <c r="Y1619" i="20"/>
  <c r="AI1619" i="20" s="1"/>
  <c r="AC1619" i="20"/>
  <c r="AM1619" i="20" s="1"/>
  <c r="Y1623" i="20"/>
  <c r="AI1623" i="20" s="1"/>
  <c r="AC1623" i="20"/>
  <c r="AM1623" i="20" s="1"/>
  <c r="Y1627" i="20"/>
  <c r="AI1627" i="20" s="1"/>
  <c r="AC1627" i="20"/>
  <c r="AM1627" i="20" s="1"/>
  <c r="Y1631" i="20"/>
  <c r="AI1631" i="20" s="1"/>
  <c r="AC1631" i="20"/>
  <c r="AM1631" i="20" s="1"/>
  <c r="Y1635" i="20"/>
  <c r="AI1635" i="20" s="1"/>
  <c r="AC1635" i="20"/>
  <c r="AM1635" i="20" s="1"/>
  <c r="Y1639" i="20"/>
  <c r="AI1639" i="20" s="1"/>
  <c r="AC1639" i="20"/>
  <c r="AM1639" i="20" s="1"/>
  <c r="Y1643" i="20"/>
  <c r="AI1643" i="20" s="1"/>
  <c r="AC1643" i="20"/>
  <c r="AM1643" i="20" s="1"/>
  <c r="Y1647" i="20"/>
  <c r="AI1647" i="20" s="1"/>
  <c r="AC1647" i="20"/>
  <c r="AM1647" i="20" s="1"/>
  <c r="Y1651" i="20"/>
  <c r="AI1651" i="20" s="1"/>
  <c r="AC1651" i="20"/>
  <c r="AM1651" i="20" s="1"/>
  <c r="Y1655" i="20"/>
  <c r="AI1655" i="20" s="1"/>
  <c r="AC1655" i="20"/>
  <c r="AM1655" i="20" s="1"/>
  <c r="Y1659" i="20"/>
  <c r="AI1659" i="20" s="1"/>
  <c r="AC1659" i="20"/>
  <c r="AM1659" i="20" s="1"/>
  <c r="Y1663" i="20"/>
  <c r="AI1663" i="20" s="1"/>
  <c r="AC1663" i="20"/>
  <c r="AM1663" i="20" s="1"/>
  <c r="Y1667" i="20"/>
  <c r="AI1667" i="20" s="1"/>
  <c r="AC1667" i="20"/>
  <c r="AM1667" i="20" s="1"/>
  <c r="Y1672" i="20"/>
  <c r="AI1672" i="20" s="1"/>
  <c r="AC1672" i="20"/>
  <c r="AM1672" i="20" s="1"/>
  <c r="Y1676" i="20"/>
  <c r="AI1676" i="20" s="1"/>
  <c r="AC1676" i="20"/>
  <c r="AM1676" i="20" s="1"/>
  <c r="Y1680" i="20"/>
  <c r="AI1680" i="20" s="1"/>
  <c r="AC1680" i="20"/>
  <c r="AM1680" i="20" s="1"/>
  <c r="Y1684" i="20"/>
  <c r="AI1684" i="20" s="1"/>
  <c r="AC1684" i="20"/>
  <c r="AM1684" i="20" s="1"/>
  <c r="Y1688" i="20"/>
  <c r="AI1688" i="20" s="1"/>
  <c r="AC1688" i="20"/>
  <c r="AM1688" i="20" s="1"/>
  <c r="Y1692" i="20"/>
  <c r="AI1692" i="20" s="1"/>
  <c r="AC1692" i="20"/>
  <c r="AM1692" i="20" s="1"/>
  <c r="Y1696" i="20"/>
  <c r="AI1696" i="20" s="1"/>
  <c r="AC1696" i="20"/>
  <c r="AM1696" i="20" s="1"/>
  <c r="Y1700" i="20"/>
  <c r="AI1700" i="20" s="1"/>
  <c r="AC1700" i="20"/>
  <c r="AM1700" i="20" s="1"/>
  <c r="Y1704" i="20"/>
  <c r="AI1704" i="20" s="1"/>
  <c r="AC1704" i="20"/>
  <c r="AM1704" i="20" s="1"/>
  <c r="AD1708" i="20"/>
  <c r="AN1708" i="20" s="1"/>
  <c r="AC1708" i="20"/>
  <c r="AM1708" i="20" s="1"/>
  <c r="Y1708" i="20"/>
  <c r="AI1708" i="20" s="1"/>
  <c r="AA1708" i="20"/>
  <c r="AK1708" i="20" s="1"/>
  <c r="AD1716" i="20"/>
  <c r="AN1716" i="20" s="1"/>
  <c r="AA1716" i="20"/>
  <c r="AK1716" i="20" s="1"/>
  <c r="Y1716" i="20"/>
  <c r="AI1716" i="20" s="1"/>
  <c r="AD1724" i="20"/>
  <c r="AN1724" i="20" s="1"/>
  <c r="AA1724" i="20"/>
  <c r="AK1724" i="20" s="1"/>
  <c r="Y1724" i="20"/>
  <c r="AI1724" i="20" s="1"/>
  <c r="AD1732" i="20"/>
  <c r="AN1732" i="20" s="1"/>
  <c r="AA1732" i="20"/>
  <c r="AK1732" i="20" s="1"/>
  <c r="Y1732" i="20"/>
  <c r="AI1732" i="20" s="1"/>
  <c r="AD1740" i="20"/>
  <c r="AN1740" i="20" s="1"/>
  <c r="AA1740" i="20"/>
  <c r="AK1740" i="20" s="1"/>
  <c r="Y1740" i="20"/>
  <c r="AI1740" i="20" s="1"/>
  <c r="AD1748" i="20"/>
  <c r="AN1748" i="20" s="1"/>
  <c r="AA1748" i="20"/>
  <c r="AK1748" i="20" s="1"/>
  <c r="Y1748" i="20"/>
  <c r="AI1748" i="20" s="1"/>
  <c r="AD1756" i="20"/>
  <c r="AN1756" i="20" s="1"/>
  <c r="AA1756" i="20"/>
  <c r="AK1756" i="20" s="1"/>
  <c r="Y1756" i="20"/>
  <c r="AI1756" i="20" s="1"/>
  <c r="AD1764" i="20"/>
  <c r="AN1764" i="20" s="1"/>
  <c r="AA1764" i="20"/>
  <c r="AK1764" i="20" s="1"/>
  <c r="Y1764" i="20"/>
  <c r="AI1764" i="20" s="1"/>
  <c r="AD1772" i="20"/>
  <c r="AN1772" i="20" s="1"/>
  <c r="AA1772" i="20"/>
  <c r="AK1772" i="20" s="1"/>
  <c r="Y1772" i="20"/>
  <c r="AI1772" i="20" s="1"/>
  <c r="Y1710" i="20"/>
  <c r="AI1710" i="20" s="1"/>
  <c r="AC1710" i="20"/>
  <c r="AM1710" i="20" s="1"/>
  <c r="Y1714" i="20"/>
  <c r="AI1714" i="20" s="1"/>
  <c r="AC1714" i="20"/>
  <c r="AM1714" i="20" s="1"/>
  <c r="Y1718" i="20"/>
  <c r="AI1718" i="20" s="1"/>
  <c r="AC1718" i="20"/>
  <c r="AM1718" i="20" s="1"/>
  <c r="Y1722" i="20"/>
  <c r="AI1722" i="20" s="1"/>
  <c r="AC1722" i="20"/>
  <c r="AM1722" i="20" s="1"/>
  <c r="Y1726" i="20"/>
  <c r="AI1726" i="20" s="1"/>
  <c r="AC1726" i="20"/>
  <c r="AM1726" i="20" s="1"/>
  <c r="Y1730" i="20"/>
  <c r="AI1730" i="20" s="1"/>
  <c r="AC1730" i="20"/>
  <c r="AM1730" i="20" s="1"/>
  <c r="Y1734" i="20"/>
  <c r="AI1734" i="20" s="1"/>
  <c r="AC1734" i="20"/>
  <c r="AM1734" i="20" s="1"/>
  <c r="Y1738" i="20"/>
  <c r="AI1738" i="20" s="1"/>
  <c r="AC1738" i="20"/>
  <c r="AM1738" i="20" s="1"/>
  <c r="Y1742" i="20"/>
  <c r="AI1742" i="20" s="1"/>
  <c r="AC1742" i="20"/>
  <c r="AM1742" i="20" s="1"/>
  <c r="Y1746" i="20"/>
  <c r="AI1746" i="20" s="1"/>
  <c r="AC1746" i="20"/>
  <c r="AM1746" i="20" s="1"/>
  <c r="Y1750" i="20"/>
  <c r="AI1750" i="20" s="1"/>
  <c r="AC1750" i="20"/>
  <c r="AM1750" i="20" s="1"/>
  <c r="Y1754" i="20"/>
  <c r="AI1754" i="20" s="1"/>
  <c r="AC1754" i="20"/>
  <c r="AM1754" i="20" s="1"/>
  <c r="Y1758" i="20"/>
  <c r="AI1758" i="20" s="1"/>
  <c r="AC1758" i="20"/>
  <c r="AM1758" i="20" s="1"/>
  <c r="Y1762" i="20"/>
  <c r="AI1762" i="20" s="1"/>
  <c r="AC1762" i="20"/>
  <c r="AM1762" i="20" s="1"/>
  <c r="Y1766" i="20"/>
  <c r="AI1766" i="20" s="1"/>
  <c r="AC1766" i="20"/>
  <c r="AM1766" i="20" s="1"/>
  <c r="Y1770" i="20"/>
  <c r="AI1770" i="20" s="1"/>
  <c r="AC1770" i="20"/>
  <c r="AM1770" i="20" s="1"/>
  <c r="Y1774" i="20"/>
  <c r="AI1774" i="20" s="1"/>
  <c r="AC1774" i="20"/>
  <c r="AM1774" i="20" s="1"/>
  <c r="AA1776" i="20"/>
  <c r="AK1776" i="20" s="1"/>
  <c r="Y1778" i="20"/>
  <c r="AI1778" i="20" s="1"/>
  <c r="AC1778" i="20"/>
  <c r="AM1778" i="20" s="1"/>
  <c r="AA1780" i="20"/>
  <c r="AK1780" i="20" s="1"/>
  <c r="Y1782" i="20"/>
  <c r="AI1782" i="20" s="1"/>
  <c r="AC1782" i="20"/>
  <c r="AM1782" i="20" s="1"/>
  <c r="AB1784" i="20"/>
  <c r="AL1784" i="20" s="1"/>
  <c r="AA1785" i="20"/>
  <c r="AK1785" i="20" s="1"/>
  <c r="Y1787" i="20"/>
  <c r="AI1787" i="20" s="1"/>
  <c r="AC1787" i="20"/>
  <c r="AM1787" i="20" s="1"/>
  <c r="AA1789" i="20"/>
  <c r="AK1789" i="20" s="1"/>
  <c r="Y1791" i="20"/>
  <c r="AI1791" i="20" s="1"/>
  <c r="AC1791" i="20"/>
  <c r="AM1791" i="20" s="1"/>
  <c r="AA1793" i="20"/>
  <c r="AK1793" i="20" s="1"/>
  <c r="Y1795" i="20"/>
  <c r="AI1795" i="20" s="1"/>
  <c r="AC1795" i="20"/>
  <c r="AM1795" i="20" s="1"/>
  <c r="AA1797" i="20"/>
  <c r="AK1797" i="20" s="1"/>
  <c r="Y1799" i="20"/>
  <c r="AI1799" i="20" s="1"/>
  <c r="AC1799" i="20"/>
  <c r="AM1799" i="20" s="1"/>
  <c r="AA1801" i="20"/>
  <c r="AK1801" i="20" s="1"/>
  <c r="Y1803" i="20"/>
  <c r="AI1803" i="20" s="1"/>
  <c r="AC1803" i="20"/>
  <c r="AM1803" i="20" s="1"/>
  <c r="AA1805" i="20"/>
  <c r="AK1805" i="20" s="1"/>
  <c r="Y1807" i="20"/>
  <c r="AI1807" i="20" s="1"/>
  <c r="AC1807" i="20"/>
  <c r="AM1807" i="20" s="1"/>
  <c r="AA1809" i="20"/>
  <c r="AK1809" i="20" s="1"/>
  <c r="Y1811" i="20"/>
  <c r="AI1811" i="20" s="1"/>
  <c r="AC1811" i="20"/>
  <c r="AM1811" i="20" s="1"/>
  <c r="AA1813" i="20"/>
  <c r="AK1813" i="20" s="1"/>
  <c r="Y1815" i="20"/>
  <c r="AI1815" i="20" s="1"/>
  <c r="AC1815" i="20"/>
  <c r="AM1815" i="20" s="1"/>
  <c r="AA1817" i="20"/>
  <c r="AK1817" i="20" s="1"/>
  <c r="Y1819" i="20"/>
  <c r="AI1819" i="20" s="1"/>
  <c r="AC1819" i="20"/>
  <c r="AM1819" i="20" s="1"/>
  <c r="AA1821" i="20"/>
  <c r="AK1821" i="20" s="1"/>
  <c r="AA1823" i="20"/>
  <c r="AK1823" i="20" s="1"/>
  <c r="Y1825" i="20"/>
  <c r="AI1825" i="20" s="1"/>
  <c r="AC1825" i="20"/>
  <c r="AM1825" i="20" s="1"/>
  <c r="AA1827" i="20"/>
  <c r="AK1827" i="20" s="1"/>
  <c r="Y1829" i="20"/>
  <c r="AI1829" i="20" s="1"/>
  <c r="AC1829" i="20"/>
  <c r="AM1829" i="20" s="1"/>
  <c r="AA1831" i="20"/>
  <c r="AK1831" i="20" s="1"/>
  <c r="Y1833" i="20"/>
  <c r="AI1833" i="20" s="1"/>
  <c r="AC1833" i="20"/>
  <c r="AM1833" i="20" s="1"/>
  <c r="AA1835" i="20"/>
  <c r="AK1835" i="20" s="1"/>
  <c r="Y1837" i="20"/>
  <c r="AI1837" i="20" s="1"/>
  <c r="AC1837" i="20"/>
  <c r="AM1837" i="20" s="1"/>
  <c r="AA1839" i="20"/>
  <c r="AK1839" i="20" s="1"/>
  <c r="Y1841" i="20"/>
  <c r="AI1841" i="20" s="1"/>
  <c r="AC1841" i="20"/>
  <c r="AM1841" i="20" s="1"/>
  <c r="AA1843" i="20"/>
  <c r="AK1843" i="20" s="1"/>
  <c r="Y1845" i="20"/>
  <c r="AI1845" i="20" s="1"/>
  <c r="AC1845" i="20"/>
  <c r="AM1845" i="20" s="1"/>
  <c r="AA1847" i="20"/>
  <c r="AK1847" i="20" s="1"/>
  <c r="Y1849" i="20"/>
  <c r="AI1849" i="20" s="1"/>
  <c r="AC1849" i="20"/>
  <c r="AM1849" i="20" s="1"/>
  <c r="AA1851" i="20"/>
  <c r="AK1851" i="20" s="1"/>
  <c r="Y1853" i="20"/>
  <c r="AI1853" i="20" s="1"/>
  <c r="AC1853" i="20"/>
  <c r="AM1853" i="20" s="1"/>
  <c r="AA1855" i="20"/>
  <c r="AK1855" i="20" s="1"/>
  <c r="Y1857" i="20"/>
  <c r="AI1857" i="20" s="1"/>
  <c r="AC1857" i="20"/>
  <c r="AM1857" i="20" s="1"/>
  <c r="AA1859" i="20"/>
  <c r="AK1859" i="20" s="1"/>
  <c r="Y1861" i="20"/>
  <c r="AI1861" i="20" s="1"/>
  <c r="AC1861" i="20"/>
  <c r="AM1861" i="20" s="1"/>
  <c r="AA1863" i="20"/>
  <c r="AK1863" i="20" s="1"/>
  <c r="Y1865" i="20"/>
  <c r="AI1865" i="20" s="1"/>
  <c r="AC1865" i="20"/>
  <c r="AM1865" i="20" s="1"/>
  <c r="AA1867" i="20"/>
  <c r="AK1867" i="20" s="1"/>
  <c r="Y1869" i="20"/>
  <c r="AI1869" i="20" s="1"/>
  <c r="AC1869" i="20"/>
  <c r="AM1869" i="20" s="1"/>
  <c r="AA1872" i="20"/>
  <c r="AK1872" i="20" s="1"/>
  <c r="Y1874" i="20"/>
  <c r="AI1874" i="20" s="1"/>
  <c r="AC1874" i="20"/>
  <c r="AM1874" i="20" s="1"/>
  <c r="AA1876" i="20"/>
  <c r="AK1876" i="20" s="1"/>
  <c r="Y1878" i="20"/>
  <c r="AI1878" i="20" s="1"/>
  <c r="AC1878" i="20"/>
  <c r="AM1878" i="20" s="1"/>
  <c r="AA1880" i="20"/>
  <c r="AK1880" i="20" s="1"/>
  <c r="Y1882" i="20"/>
  <c r="AI1882" i="20" s="1"/>
  <c r="AC1882" i="20"/>
  <c r="AM1882" i="20" s="1"/>
  <c r="AA1884" i="20"/>
  <c r="AK1884" i="20" s="1"/>
  <c r="Y1886" i="20"/>
  <c r="AI1886" i="20" s="1"/>
  <c r="AC1886" i="20"/>
  <c r="AM1886" i="20" s="1"/>
  <c r="AA1888" i="20"/>
  <c r="AK1888" i="20" s="1"/>
  <c r="Y1890" i="20"/>
  <c r="AI1890" i="20" s="1"/>
  <c r="AC1890" i="20"/>
  <c r="AM1890" i="20" s="1"/>
  <c r="AA1892" i="20"/>
  <c r="AK1892" i="20" s="1"/>
  <c r="Y1894" i="20"/>
  <c r="AI1894" i="20" s="1"/>
  <c r="AC1894" i="20"/>
  <c r="AM1894" i="20" s="1"/>
  <c r="AA1896" i="20"/>
  <c r="AK1896" i="20" s="1"/>
  <c r="Y1898" i="20"/>
  <c r="AI1898" i="20" s="1"/>
  <c r="AC1898" i="20"/>
  <c r="AM1898" i="20" s="1"/>
  <c r="AA1900" i="20"/>
  <c r="AK1900" i="20" s="1"/>
  <c r="Y1902" i="20"/>
  <c r="AI1902" i="20" s="1"/>
  <c r="AC1902" i="20"/>
  <c r="AM1902" i="20" s="1"/>
  <c r="AA1904" i="20"/>
  <c r="AK1904" i="20" s="1"/>
  <c r="AA1906" i="20"/>
  <c r="AK1906" i="20" s="1"/>
  <c r="Y1908" i="20"/>
  <c r="AI1908" i="20" s="1"/>
  <c r="AC1908" i="20"/>
  <c r="AM1908" i="20" s="1"/>
  <c r="Y1776" i="20"/>
  <c r="AI1776" i="20" s="1"/>
  <c r="AC1776" i="20"/>
  <c r="AM1776" i="20" s="1"/>
  <c r="Y1780" i="20"/>
  <c r="AI1780" i="20" s="1"/>
  <c r="AC1780" i="20"/>
  <c r="AM1780" i="20" s="1"/>
  <c r="Y1785" i="20"/>
  <c r="AI1785" i="20" s="1"/>
  <c r="AC1785" i="20"/>
  <c r="AM1785" i="20" s="1"/>
  <c r="Y1789" i="20"/>
  <c r="AI1789" i="20" s="1"/>
  <c r="AC1789" i="20"/>
  <c r="AM1789" i="20" s="1"/>
  <c r="Y1793" i="20"/>
  <c r="AI1793" i="20" s="1"/>
  <c r="AC1793" i="20"/>
  <c r="AM1793" i="20" s="1"/>
  <c r="Y1797" i="20"/>
  <c r="AI1797" i="20" s="1"/>
  <c r="AC1797" i="20"/>
  <c r="AM1797" i="20" s="1"/>
  <c r="Y1801" i="20"/>
  <c r="AI1801" i="20" s="1"/>
  <c r="AC1801" i="20"/>
  <c r="AM1801" i="20" s="1"/>
  <c r="Y1805" i="20"/>
  <c r="AI1805" i="20" s="1"/>
  <c r="AC1805" i="20"/>
  <c r="AM1805" i="20" s="1"/>
  <c r="Y1809" i="20"/>
  <c r="AI1809" i="20" s="1"/>
  <c r="AC1809" i="20"/>
  <c r="AM1809" i="20" s="1"/>
  <c r="Y1813" i="20"/>
  <c r="AI1813" i="20" s="1"/>
  <c r="AC1813" i="20"/>
  <c r="AM1813" i="20" s="1"/>
  <c r="Y1817" i="20"/>
  <c r="AI1817" i="20" s="1"/>
  <c r="AC1817" i="20"/>
  <c r="AM1817" i="20" s="1"/>
  <c r="Y1821" i="20"/>
  <c r="AI1821" i="20" s="1"/>
  <c r="AC1821" i="20"/>
  <c r="AM1821" i="20" s="1"/>
  <c r="Y1823" i="20"/>
  <c r="AI1823" i="20" s="1"/>
  <c r="AC1823" i="20"/>
  <c r="AM1823" i="20" s="1"/>
  <c r="Y1827" i="20"/>
  <c r="AI1827" i="20" s="1"/>
  <c r="AC1827" i="20"/>
  <c r="AM1827" i="20" s="1"/>
  <c r="Y1831" i="20"/>
  <c r="AI1831" i="20" s="1"/>
  <c r="AC1831" i="20"/>
  <c r="AM1831" i="20" s="1"/>
  <c r="Y1835" i="20"/>
  <c r="AI1835" i="20" s="1"/>
  <c r="AC1835" i="20"/>
  <c r="AM1835" i="20" s="1"/>
  <c r="Y1839" i="20"/>
  <c r="AI1839" i="20" s="1"/>
  <c r="AC1839" i="20"/>
  <c r="AM1839" i="20" s="1"/>
  <c r="Y1843" i="20"/>
  <c r="AI1843" i="20" s="1"/>
  <c r="AC1843" i="20"/>
  <c r="AM1843" i="20" s="1"/>
  <c r="Y1847" i="20"/>
  <c r="AI1847" i="20" s="1"/>
  <c r="AC1847" i="20"/>
  <c r="AM1847" i="20" s="1"/>
  <c r="Y1851" i="20"/>
  <c r="AI1851" i="20" s="1"/>
  <c r="AC1851" i="20"/>
  <c r="AM1851" i="20" s="1"/>
  <c r="Y1855" i="20"/>
  <c r="AI1855" i="20" s="1"/>
  <c r="AC1855" i="20"/>
  <c r="AM1855" i="20" s="1"/>
  <c r="Y1859" i="20"/>
  <c r="AI1859" i="20" s="1"/>
  <c r="AC1859" i="20"/>
  <c r="AM1859" i="20" s="1"/>
  <c r="Y1863" i="20"/>
  <c r="AI1863" i="20" s="1"/>
  <c r="AC1863" i="20"/>
  <c r="AM1863" i="20" s="1"/>
  <c r="Y1867" i="20"/>
  <c r="AI1867" i="20" s="1"/>
  <c r="AC1867" i="20"/>
  <c r="AM1867" i="20" s="1"/>
  <c r="Y1872" i="20"/>
  <c r="AI1872" i="20" s="1"/>
  <c r="AC1872" i="20"/>
  <c r="AM1872" i="20" s="1"/>
  <c r="Y1876" i="20"/>
  <c r="AI1876" i="20" s="1"/>
  <c r="AC1876" i="20"/>
  <c r="AM1876" i="20" s="1"/>
  <c r="Y1880" i="20"/>
  <c r="AI1880" i="20" s="1"/>
  <c r="AC1880" i="20"/>
  <c r="AM1880" i="20" s="1"/>
  <c r="Y1884" i="20"/>
  <c r="AI1884" i="20" s="1"/>
  <c r="AC1884" i="20"/>
  <c r="AM1884" i="20" s="1"/>
  <c r="Y1888" i="20"/>
  <c r="AI1888" i="20" s="1"/>
  <c r="AC1888" i="20"/>
  <c r="AM1888" i="20" s="1"/>
  <c r="Y1892" i="20"/>
  <c r="AI1892" i="20" s="1"/>
  <c r="AC1892" i="20"/>
  <c r="AM1892" i="20" s="1"/>
  <c r="Y1896" i="20"/>
  <c r="AI1896" i="20" s="1"/>
  <c r="AC1896" i="20"/>
  <c r="AM1896" i="20" s="1"/>
  <c r="Y1900" i="20"/>
  <c r="AI1900" i="20" s="1"/>
  <c r="AC1900" i="20"/>
  <c r="AM1900" i="20" s="1"/>
  <c r="Y1904" i="20"/>
  <c r="AI1904" i="20" s="1"/>
  <c r="AC1904" i="20"/>
  <c r="AM1904" i="20" s="1"/>
  <c r="Y1906" i="20"/>
  <c r="AI1906" i="20" s="1"/>
  <c r="AC1906" i="20"/>
  <c r="AM1906" i="20" s="1"/>
  <c r="AD1910" i="20"/>
  <c r="AN1910" i="20" s="1"/>
  <c r="AA1910" i="20"/>
  <c r="AK1910" i="20" s="1"/>
  <c r="AC1910" i="20"/>
  <c r="AM1910" i="20" s="1"/>
  <c r="Y1910" i="20"/>
  <c r="AI1910" i="20" s="1"/>
  <c r="AA1912" i="20"/>
  <c r="AK1912" i="20" s="1"/>
  <c r="Y1914" i="20"/>
  <c r="AI1914" i="20" s="1"/>
  <c r="AC1914" i="20"/>
  <c r="AM1914" i="20" s="1"/>
  <c r="AA1916" i="20"/>
  <c r="AK1916" i="20" s="1"/>
  <c r="Y1918" i="20"/>
  <c r="AI1918" i="20" s="1"/>
  <c r="AC1918" i="20"/>
  <c r="AM1918" i="20" s="1"/>
  <c r="AA1920" i="20"/>
  <c r="AK1920" i="20" s="1"/>
  <c r="Y1922" i="20"/>
  <c r="AI1922" i="20" s="1"/>
  <c r="AC1922" i="20"/>
  <c r="AM1922" i="20" s="1"/>
  <c r="AA1924" i="20"/>
  <c r="AK1924" i="20" s="1"/>
  <c r="Y1926" i="20"/>
  <c r="AI1926" i="20" s="1"/>
  <c r="AC1926" i="20"/>
  <c r="AM1926" i="20" s="1"/>
  <c r="AA1928" i="20"/>
  <c r="AK1928" i="20" s="1"/>
  <c r="Y1930" i="20"/>
  <c r="AI1930" i="20" s="1"/>
  <c r="AC1930" i="20"/>
  <c r="AM1930" i="20" s="1"/>
  <c r="AA1932" i="20"/>
  <c r="AK1932" i="20" s="1"/>
  <c r="Y1934" i="20"/>
  <c r="AI1934" i="20" s="1"/>
  <c r="AC1934" i="20"/>
  <c r="AM1934" i="20" s="1"/>
  <c r="AA1936" i="20"/>
  <c r="AK1936" i="20" s="1"/>
  <c r="Y1938" i="20"/>
  <c r="AI1938" i="20" s="1"/>
  <c r="Y1939" i="20"/>
  <c r="AI1939" i="20" s="1"/>
  <c r="AC1939" i="20"/>
  <c r="AM1939" i="20" s="1"/>
  <c r="AD1940" i="20"/>
  <c r="AN1940" i="20" s="1"/>
  <c r="AA1941" i="20"/>
  <c r="AK1941" i="20" s="1"/>
  <c r="Y1943" i="20"/>
  <c r="AI1943" i="20" s="1"/>
  <c r="AC1943" i="20"/>
  <c r="AM1943" i="20" s="1"/>
  <c r="AD1944" i="20"/>
  <c r="AN1944" i="20" s="1"/>
  <c r="AA1945" i="20"/>
  <c r="AK1945" i="20" s="1"/>
  <c r="Y1947" i="20"/>
  <c r="AI1947" i="20" s="1"/>
  <c r="AC1947" i="20"/>
  <c r="AM1947" i="20" s="1"/>
  <c r="AD1948" i="20"/>
  <c r="AN1948" i="20" s="1"/>
  <c r="AA1949" i="20"/>
  <c r="AK1949" i="20" s="1"/>
  <c r="Y1951" i="20"/>
  <c r="AI1951" i="20" s="1"/>
  <c r="AC1951" i="20"/>
  <c r="AM1951" i="20" s="1"/>
  <c r="AD1952" i="20"/>
  <c r="AN1952" i="20" s="1"/>
  <c r="AA1953" i="20"/>
  <c r="AK1953" i="20" s="1"/>
  <c r="Y1955" i="20"/>
  <c r="AI1955" i="20" s="1"/>
  <c r="AC1955" i="20"/>
  <c r="AM1955" i="20" s="1"/>
  <c r="AD1956" i="20"/>
  <c r="AN1956" i="20" s="1"/>
  <c r="AA1957" i="20"/>
  <c r="AK1957" i="20" s="1"/>
  <c r="Y1959" i="20"/>
  <c r="AI1959" i="20" s="1"/>
  <c r="AC1959" i="20"/>
  <c r="AM1959" i="20" s="1"/>
  <c r="AD1960" i="20"/>
  <c r="AN1960" i="20" s="1"/>
  <c r="AA1961" i="20"/>
  <c r="AK1961" i="20" s="1"/>
  <c r="Y1963" i="20"/>
  <c r="AI1963" i="20" s="1"/>
  <c r="AC1963" i="20"/>
  <c r="AM1963" i="20" s="1"/>
  <c r="AD1964" i="20"/>
  <c r="AN1964" i="20" s="1"/>
  <c r="AA1965" i="20"/>
  <c r="AK1965" i="20" s="1"/>
  <c r="Y1967" i="20"/>
  <c r="AI1967" i="20" s="1"/>
  <c r="AC1967" i="20"/>
  <c r="AM1967" i="20" s="1"/>
  <c r="AD1968" i="20"/>
  <c r="AN1968" i="20" s="1"/>
  <c r="AA1969" i="20"/>
  <c r="AK1969" i="20" s="1"/>
  <c r="Y1971" i="20"/>
  <c r="AI1971" i="20" s="1"/>
  <c r="AC1971" i="20"/>
  <c r="AM1971" i="20" s="1"/>
  <c r="AA1973" i="20"/>
  <c r="AK1973" i="20" s="1"/>
  <c r="Y1975" i="20"/>
  <c r="AI1975" i="20" s="1"/>
  <c r="AC1975" i="20"/>
  <c r="AM1975" i="20" s="1"/>
  <c r="AA1977" i="20"/>
  <c r="AK1977" i="20" s="1"/>
  <c r="Y1979" i="20"/>
  <c r="AI1979" i="20" s="1"/>
  <c r="AC1979" i="20"/>
  <c r="AM1979" i="20" s="1"/>
  <c r="AA1982" i="20"/>
  <c r="AK1982" i="20" s="1"/>
  <c r="Z1983" i="20"/>
  <c r="AJ1983" i="20" s="1"/>
  <c r="Y1984" i="20"/>
  <c r="AI1984" i="20" s="1"/>
  <c r="AC1984" i="20"/>
  <c r="AM1984" i="20" s="1"/>
  <c r="AA1986" i="20"/>
  <c r="AK1986" i="20" s="1"/>
  <c r="Y1988" i="20"/>
  <c r="AI1988" i="20" s="1"/>
  <c r="AC1988" i="20"/>
  <c r="AM1988" i="20" s="1"/>
  <c r="AA1990" i="20"/>
  <c r="AK1990" i="20" s="1"/>
  <c r="Z1991" i="20"/>
  <c r="AJ1991" i="20" s="1"/>
  <c r="Y1992" i="20"/>
  <c r="AI1992" i="20" s="1"/>
  <c r="AC1992" i="20"/>
  <c r="AM1992" i="20" s="1"/>
  <c r="AA1994" i="20"/>
  <c r="AK1994" i="20" s="1"/>
  <c r="Z1995" i="20"/>
  <c r="AJ1995" i="20" s="1"/>
  <c r="Y1996" i="20"/>
  <c r="AI1996" i="20" s="1"/>
  <c r="AC1996" i="20"/>
  <c r="AM1996" i="20" s="1"/>
  <c r="AA1998" i="20"/>
  <c r="AK1998" i="20" s="1"/>
  <c r="Y2000" i="20"/>
  <c r="AI2000" i="20" s="1"/>
  <c r="AC2000" i="20"/>
  <c r="AM2000" i="20" s="1"/>
  <c r="AA2002" i="20"/>
  <c r="AK2002" i="20" s="1"/>
  <c r="Y2004" i="20"/>
  <c r="AI2004" i="20" s="1"/>
  <c r="AC2004" i="20"/>
  <c r="AM2004" i="20" s="1"/>
  <c r="Y1912" i="20"/>
  <c r="AI1912" i="20" s="1"/>
  <c r="AC1912" i="20"/>
  <c r="AM1912" i="20" s="1"/>
  <c r="AA1914" i="20"/>
  <c r="AK1914" i="20" s="1"/>
  <c r="Y1916" i="20"/>
  <c r="AI1916" i="20" s="1"/>
  <c r="AC1916" i="20"/>
  <c r="AM1916" i="20" s="1"/>
  <c r="AA1918" i="20"/>
  <c r="AK1918" i="20" s="1"/>
  <c r="Y1920" i="20"/>
  <c r="AI1920" i="20" s="1"/>
  <c r="AC1920" i="20"/>
  <c r="AM1920" i="20" s="1"/>
  <c r="AA1922" i="20"/>
  <c r="AK1922" i="20" s="1"/>
  <c r="Y1924" i="20"/>
  <c r="AI1924" i="20" s="1"/>
  <c r="AC1924" i="20"/>
  <c r="AM1924" i="20" s="1"/>
  <c r="AA1926" i="20"/>
  <c r="AK1926" i="20" s="1"/>
  <c r="Y1928" i="20"/>
  <c r="AI1928" i="20" s="1"/>
  <c r="AC1928" i="20"/>
  <c r="AM1928" i="20" s="1"/>
  <c r="AA1930" i="20"/>
  <c r="AK1930" i="20" s="1"/>
  <c r="Y1932" i="20"/>
  <c r="AI1932" i="20" s="1"/>
  <c r="AC1932" i="20"/>
  <c r="AM1932" i="20" s="1"/>
  <c r="AA1934" i="20"/>
  <c r="AK1934" i="20" s="1"/>
  <c r="Y1936" i="20"/>
  <c r="AI1936" i="20" s="1"/>
  <c r="AC1936" i="20"/>
  <c r="AM1936" i="20" s="1"/>
  <c r="AA1939" i="20"/>
  <c r="AK1939" i="20" s="1"/>
  <c r="Y1941" i="20"/>
  <c r="AI1941" i="20" s="1"/>
  <c r="AC1941" i="20"/>
  <c r="AM1941" i="20" s="1"/>
  <c r="AA1943" i="20"/>
  <c r="AK1943" i="20" s="1"/>
  <c r="Y1945" i="20"/>
  <c r="AI1945" i="20" s="1"/>
  <c r="AC1945" i="20"/>
  <c r="AM1945" i="20" s="1"/>
  <c r="AA1947" i="20"/>
  <c r="AK1947" i="20" s="1"/>
  <c r="Y1949" i="20"/>
  <c r="AI1949" i="20" s="1"/>
  <c r="AC1949" i="20"/>
  <c r="AM1949" i="20" s="1"/>
  <c r="AA1951" i="20"/>
  <c r="AK1951" i="20" s="1"/>
  <c r="Y1953" i="20"/>
  <c r="AI1953" i="20" s="1"/>
  <c r="AC1953" i="20"/>
  <c r="AM1953" i="20" s="1"/>
  <c r="AA1955" i="20"/>
  <c r="AK1955" i="20" s="1"/>
  <c r="Y1957" i="20"/>
  <c r="AI1957" i="20" s="1"/>
  <c r="AC1957" i="20"/>
  <c r="AM1957" i="20" s="1"/>
  <c r="AA1959" i="20"/>
  <c r="AK1959" i="20" s="1"/>
  <c r="Y1961" i="20"/>
  <c r="AI1961" i="20" s="1"/>
  <c r="AC1961" i="20"/>
  <c r="AM1961" i="20" s="1"/>
  <c r="AA1963" i="20"/>
  <c r="AK1963" i="20" s="1"/>
  <c r="Y1965" i="20"/>
  <c r="AI1965" i="20" s="1"/>
  <c r="AC1965" i="20"/>
  <c r="AM1965" i="20" s="1"/>
  <c r="AA1967" i="20"/>
  <c r="AK1967" i="20" s="1"/>
  <c r="Y1969" i="20"/>
  <c r="AI1969" i="20" s="1"/>
  <c r="AC1969" i="20"/>
  <c r="AM1969" i="20" s="1"/>
  <c r="AA1971" i="20"/>
  <c r="AK1971" i="20" s="1"/>
  <c r="Y1973" i="20"/>
  <c r="AI1973" i="20" s="1"/>
  <c r="AC1973" i="20"/>
  <c r="AM1973" i="20" s="1"/>
  <c r="AA1975" i="20"/>
  <c r="AK1975" i="20" s="1"/>
  <c r="Y1977" i="20"/>
  <c r="AI1977" i="20" s="1"/>
  <c r="AC1977" i="20"/>
  <c r="AM1977" i="20" s="1"/>
  <c r="Y1982" i="20"/>
  <c r="AI1982" i="20" s="1"/>
  <c r="AC1982" i="20"/>
  <c r="AM1982" i="20" s="1"/>
  <c r="Y1986" i="20"/>
  <c r="AI1986" i="20" s="1"/>
  <c r="AC1986" i="20"/>
  <c r="AM1986" i="20" s="1"/>
  <c r="Y1990" i="20"/>
  <c r="AI1990" i="20" s="1"/>
  <c r="AC1990" i="20"/>
  <c r="AM1990" i="20" s="1"/>
  <c r="AA1992" i="20"/>
  <c r="AK1992" i="20" s="1"/>
  <c r="Y1994" i="20"/>
  <c r="AI1994" i="20" s="1"/>
  <c r="AC1994" i="20"/>
  <c r="AM1994" i="20" s="1"/>
  <c r="AA1996" i="20"/>
  <c r="AK1996" i="20" s="1"/>
  <c r="Y1998" i="20"/>
  <c r="AI1998" i="20" s="1"/>
  <c r="AC1998" i="20"/>
  <c r="AM1998" i="20" s="1"/>
  <c r="Y2002" i="20"/>
  <c r="AI2002" i="20" s="1"/>
  <c r="AC2002" i="20"/>
  <c r="AM2002" i="20" s="1"/>
  <c r="AA2004" i="20"/>
  <c r="AK2004" i="20" s="1"/>
  <c r="Y15" i="20"/>
  <c r="AA15" i="20"/>
  <c r="AC15" i="20"/>
  <c r="X16" i="20"/>
  <c r="Z16" i="20"/>
  <c r="AB16" i="20"/>
  <c r="AD16" i="20"/>
  <c r="Y17" i="20"/>
  <c r="AI17" i="20" s="1"/>
  <c r="AA17" i="20"/>
  <c r="AC17" i="20"/>
  <c r="X18" i="20"/>
  <c r="Z18" i="20"/>
  <c r="AJ18" i="20" s="1"/>
  <c r="AB18" i="20"/>
  <c r="AD18" i="20"/>
  <c r="Y19" i="20"/>
  <c r="AI19" i="20" s="1"/>
  <c r="AA19" i="20"/>
  <c r="AK19" i="20" s="1"/>
  <c r="AC19" i="20"/>
  <c r="X20" i="20"/>
  <c r="Z20" i="20"/>
  <c r="AJ20" i="20" s="1"/>
  <c r="AB20" i="20"/>
  <c r="AL20" i="20" s="1"/>
  <c r="AD20" i="20"/>
  <c r="AN20" i="20" s="1"/>
  <c r="Y21" i="20"/>
  <c r="AI21" i="20" s="1"/>
  <c r="AA21" i="20"/>
  <c r="AK21" i="20" s="1"/>
  <c r="AC21" i="20"/>
  <c r="AM21" i="20" s="1"/>
  <c r="X22" i="20"/>
  <c r="Z22" i="20"/>
  <c r="AJ22" i="20" s="1"/>
  <c r="AB22" i="20"/>
  <c r="AL22" i="20" s="1"/>
  <c r="AD22" i="20"/>
  <c r="AN22" i="20" s="1"/>
  <c r="Y23" i="20"/>
  <c r="AI23" i="20" s="1"/>
  <c r="AA23" i="20"/>
  <c r="AK23" i="20" s="1"/>
  <c r="AC23" i="20"/>
  <c r="AM23" i="20" s="1"/>
  <c r="X24" i="20"/>
  <c r="Z24" i="20"/>
  <c r="AJ24" i="20" s="1"/>
  <c r="AB24" i="20"/>
  <c r="AL24" i="20" s="1"/>
  <c r="AD24" i="20"/>
  <c r="AN24" i="20" s="1"/>
  <c r="Y25" i="20"/>
  <c r="AI25" i="20" s="1"/>
  <c r="AA25" i="20"/>
  <c r="AK25" i="20" s="1"/>
  <c r="AC25" i="20"/>
  <c r="AM25" i="20" s="1"/>
  <c r="X26" i="20"/>
  <c r="Z26" i="20"/>
  <c r="AJ26" i="20" s="1"/>
  <c r="AB26" i="20"/>
  <c r="AL26" i="20" s="1"/>
  <c r="AD26" i="20"/>
  <c r="AN26" i="20" s="1"/>
  <c r="Y27" i="20"/>
  <c r="AI27" i="20" s="1"/>
  <c r="AA27" i="20"/>
  <c r="AK27" i="20" s="1"/>
  <c r="AC27" i="20"/>
  <c r="AM27" i="20" s="1"/>
  <c r="X28" i="20"/>
  <c r="Z28" i="20"/>
  <c r="AJ28" i="20" s="1"/>
  <c r="AB28" i="20"/>
  <c r="AL28" i="20" s="1"/>
  <c r="AD28" i="20"/>
  <c r="AN28" i="20" s="1"/>
  <c r="Y29" i="20"/>
  <c r="AI29" i="20" s="1"/>
  <c r="AA29" i="20"/>
  <c r="AK29" i="20" s="1"/>
  <c r="AC29" i="20"/>
  <c r="AM29" i="20" s="1"/>
  <c r="X30" i="20"/>
  <c r="Z30" i="20"/>
  <c r="AJ30" i="20" s="1"/>
  <c r="AB30" i="20"/>
  <c r="AL30" i="20" s="1"/>
  <c r="AD30" i="20"/>
  <c r="AN30" i="20" s="1"/>
  <c r="Y31" i="20"/>
  <c r="AI31" i="20" s="1"/>
  <c r="AA31" i="20"/>
  <c r="AK31" i="20" s="1"/>
  <c r="AC31" i="20"/>
  <c r="AM31" i="20" s="1"/>
  <c r="X32" i="20"/>
  <c r="Z32" i="20"/>
  <c r="AJ32" i="20" s="1"/>
  <c r="AB32" i="20"/>
  <c r="AL32" i="20" s="1"/>
  <c r="AD32" i="20"/>
  <c r="AN32" i="20" s="1"/>
  <c r="Y33" i="20"/>
  <c r="AI33" i="20" s="1"/>
  <c r="AA33" i="20"/>
  <c r="AK33" i="20" s="1"/>
  <c r="AC33" i="20"/>
  <c r="AM33" i="20" s="1"/>
  <c r="X34" i="20"/>
  <c r="Z34" i="20"/>
  <c r="AJ34" i="20" s="1"/>
  <c r="AB34" i="20"/>
  <c r="AL34" i="20" s="1"/>
  <c r="AD34" i="20"/>
  <c r="AN34" i="20" s="1"/>
  <c r="X15" i="20"/>
  <c r="AH15" i="20" s="1"/>
  <c r="Z15" i="20"/>
  <c r="AB15" i="20"/>
  <c r="Y16" i="20"/>
  <c r="AI16" i="20" s="1"/>
  <c r="AA16" i="20"/>
  <c r="X17" i="20"/>
  <c r="Z17" i="20"/>
  <c r="AJ17" i="20" s="1"/>
  <c r="AB17" i="20"/>
  <c r="Y18" i="20"/>
  <c r="AI18" i="20" s="1"/>
  <c r="AA18" i="20"/>
  <c r="AK18" i="20" s="1"/>
  <c r="X19" i="20"/>
  <c r="Z19" i="20"/>
  <c r="AJ19" i="20" s="1"/>
  <c r="AB19" i="20"/>
  <c r="AL19" i="20" s="1"/>
  <c r="Y20" i="20"/>
  <c r="AI20" i="20" s="1"/>
  <c r="AA20" i="20"/>
  <c r="AK20" i="20" s="1"/>
  <c r="X21" i="20"/>
  <c r="Z21" i="20"/>
  <c r="AJ21" i="20" s="1"/>
  <c r="AB21" i="20"/>
  <c r="AL21" i="20" s="1"/>
  <c r="Y22" i="20"/>
  <c r="AI22" i="20" s="1"/>
  <c r="AA22" i="20"/>
  <c r="AK22" i="20" s="1"/>
  <c r="X23" i="20"/>
  <c r="Z23" i="20"/>
  <c r="AJ23" i="20" s="1"/>
  <c r="AB23" i="20"/>
  <c r="AL23" i="20" s="1"/>
  <c r="Y24" i="20"/>
  <c r="AI24" i="20" s="1"/>
  <c r="AA24" i="20"/>
  <c r="AK24" i="20" s="1"/>
  <c r="X25" i="20"/>
  <c r="Z25" i="20"/>
  <c r="AJ25" i="20" s="1"/>
  <c r="AB25" i="20"/>
  <c r="AL25" i="20" s="1"/>
  <c r="Y26" i="20"/>
  <c r="AI26" i="20" s="1"/>
  <c r="AA26" i="20"/>
  <c r="AK26" i="20" s="1"/>
  <c r="X27" i="20"/>
  <c r="Z27" i="20"/>
  <c r="AJ27" i="20" s="1"/>
  <c r="AB27" i="20"/>
  <c r="AL27" i="20" s="1"/>
  <c r="Y28" i="20"/>
  <c r="AI28" i="20" s="1"/>
  <c r="AA28" i="20"/>
  <c r="AK28" i="20" s="1"/>
  <c r="X29" i="20"/>
  <c r="Z29" i="20"/>
  <c r="AJ29" i="20" s="1"/>
  <c r="AB29" i="20"/>
  <c r="AL29" i="20" s="1"/>
  <c r="Y30" i="20"/>
  <c r="AI30" i="20" s="1"/>
  <c r="AA30" i="20"/>
  <c r="AK30" i="20" s="1"/>
  <c r="X31" i="20"/>
  <c r="Z31" i="20"/>
  <c r="AJ31" i="20" s="1"/>
  <c r="AB31" i="20"/>
  <c r="AL31" i="20" s="1"/>
  <c r="Y32" i="20"/>
  <c r="AI32" i="20" s="1"/>
  <c r="AA32" i="20"/>
  <c r="AK32" i="20" s="1"/>
  <c r="X33" i="20"/>
  <c r="Z33" i="20"/>
  <c r="AJ33" i="20" s="1"/>
  <c r="AB33" i="20"/>
  <c r="AL33" i="20" s="1"/>
  <c r="Y34" i="20"/>
  <c r="AI34" i="20" s="1"/>
  <c r="AA34" i="20"/>
  <c r="AK34" i="20" s="1"/>
  <c r="AD35" i="20"/>
  <c r="AN35" i="20" s="1"/>
  <c r="AB35" i="20"/>
  <c r="AL35" i="20" s="1"/>
  <c r="Z35" i="20"/>
  <c r="AJ35" i="20" s="1"/>
  <c r="X35" i="20"/>
  <c r="AC35" i="20"/>
  <c r="AM35" i="20" s="1"/>
  <c r="AA35" i="20"/>
  <c r="AK35" i="20" s="1"/>
  <c r="Y35" i="20"/>
  <c r="AI35" i="20" s="1"/>
  <c r="X36" i="20"/>
  <c r="Z36" i="20"/>
  <c r="AJ36" i="20" s="1"/>
  <c r="AB36" i="20"/>
  <c r="AL36" i="20" s="1"/>
  <c r="Y37" i="20"/>
  <c r="AI37" i="20" s="1"/>
  <c r="AA37" i="20"/>
  <c r="AK37" i="20" s="1"/>
  <c r="AC37" i="20"/>
  <c r="AM37" i="20" s="1"/>
  <c r="X38" i="20"/>
  <c r="Z38" i="20"/>
  <c r="AJ38" i="20" s="1"/>
  <c r="AB38" i="20"/>
  <c r="AL38" i="20" s="1"/>
  <c r="Y39" i="20"/>
  <c r="AI39" i="20" s="1"/>
  <c r="AA39" i="20"/>
  <c r="AK39" i="20" s="1"/>
  <c r="AC39" i="20"/>
  <c r="AM39" i="20" s="1"/>
  <c r="X40" i="20"/>
  <c r="Z40" i="20"/>
  <c r="AJ40" i="20" s="1"/>
  <c r="AB40" i="20"/>
  <c r="AL40" i="20" s="1"/>
  <c r="Y41" i="20"/>
  <c r="AI41" i="20" s="1"/>
  <c r="AA41" i="20"/>
  <c r="AK41" i="20" s="1"/>
  <c r="AC41" i="20"/>
  <c r="AM41" i="20" s="1"/>
  <c r="X42" i="20"/>
  <c r="Z42" i="20"/>
  <c r="AJ42" i="20" s="1"/>
  <c r="AB42" i="20"/>
  <c r="AL42" i="20" s="1"/>
  <c r="Y43" i="20"/>
  <c r="AI43" i="20" s="1"/>
  <c r="AA43" i="20"/>
  <c r="AK43" i="20" s="1"/>
  <c r="AC43" i="20"/>
  <c r="AM43" i="20" s="1"/>
  <c r="X44" i="20"/>
  <c r="Z44" i="20"/>
  <c r="AJ44" i="20" s="1"/>
  <c r="AB44" i="20"/>
  <c r="AL44" i="20" s="1"/>
  <c r="Y45" i="20"/>
  <c r="AI45" i="20" s="1"/>
  <c r="AA45" i="20"/>
  <c r="AK45" i="20" s="1"/>
  <c r="AC45" i="20"/>
  <c r="AM45" i="20" s="1"/>
  <c r="X46" i="20"/>
  <c r="Z46" i="20"/>
  <c r="AJ46" i="20" s="1"/>
  <c r="AB46" i="20"/>
  <c r="AL46" i="20" s="1"/>
  <c r="Y47" i="20"/>
  <c r="AI47" i="20" s="1"/>
  <c r="AA47" i="20"/>
  <c r="AK47" i="20" s="1"/>
  <c r="AC47" i="20"/>
  <c r="AM47" i="20" s="1"/>
  <c r="X48" i="20"/>
  <c r="Z48" i="20"/>
  <c r="AJ48" i="20" s="1"/>
  <c r="AB48" i="20"/>
  <c r="AL48" i="20" s="1"/>
  <c r="Y49" i="20"/>
  <c r="AI49" i="20" s="1"/>
  <c r="AA49" i="20"/>
  <c r="AK49" i="20" s="1"/>
  <c r="AC49" i="20"/>
  <c r="AM49" i="20" s="1"/>
  <c r="X50" i="20"/>
  <c r="Z50" i="20"/>
  <c r="AJ50" i="20" s="1"/>
  <c r="AB50" i="20"/>
  <c r="AL50" i="20" s="1"/>
  <c r="Y51" i="20"/>
  <c r="AI51" i="20" s="1"/>
  <c r="AA51" i="20"/>
  <c r="AK51" i="20" s="1"/>
  <c r="AC51" i="20"/>
  <c r="AM51" i="20" s="1"/>
  <c r="X52" i="20"/>
  <c r="Z52" i="20"/>
  <c r="AJ52" i="20" s="1"/>
  <c r="AB52" i="20"/>
  <c r="AL52" i="20" s="1"/>
  <c r="Y53" i="20"/>
  <c r="AI53" i="20" s="1"/>
  <c r="AA53" i="20"/>
  <c r="AK53" i="20" s="1"/>
  <c r="AC53" i="20"/>
  <c r="AM53" i="20" s="1"/>
  <c r="X54" i="20"/>
  <c r="Z54" i="20"/>
  <c r="AJ54" i="20" s="1"/>
  <c r="AB54" i="20"/>
  <c r="AL54" i="20" s="1"/>
  <c r="Y55" i="20"/>
  <c r="AI55" i="20" s="1"/>
  <c r="AA55" i="20"/>
  <c r="AK55" i="20" s="1"/>
  <c r="AC55" i="20"/>
  <c r="AM55" i="20" s="1"/>
  <c r="X56" i="20"/>
  <c r="Z56" i="20"/>
  <c r="AJ56" i="20" s="1"/>
  <c r="AB56" i="20"/>
  <c r="AL56" i="20" s="1"/>
  <c r="Y57" i="20"/>
  <c r="AI57" i="20" s="1"/>
  <c r="AA57" i="20"/>
  <c r="AK57" i="20" s="1"/>
  <c r="AC57" i="20"/>
  <c r="AM57" i="20" s="1"/>
  <c r="X58" i="20"/>
  <c r="Z58" i="20"/>
  <c r="AJ58" i="20" s="1"/>
  <c r="AB58" i="20"/>
  <c r="AL58" i="20" s="1"/>
  <c r="Y59" i="20"/>
  <c r="AI59" i="20" s="1"/>
  <c r="AA59" i="20"/>
  <c r="AK59" i="20" s="1"/>
  <c r="AC59" i="20"/>
  <c r="AM59" i="20" s="1"/>
  <c r="X60" i="20"/>
  <c r="Z60" i="20"/>
  <c r="AJ60" i="20" s="1"/>
  <c r="AB60" i="20"/>
  <c r="AL60" i="20" s="1"/>
  <c r="Y61" i="20"/>
  <c r="AI61" i="20" s="1"/>
  <c r="AA61" i="20"/>
  <c r="AK61" i="20" s="1"/>
  <c r="AC61" i="20"/>
  <c r="AM61" i="20" s="1"/>
  <c r="X62" i="20"/>
  <c r="Z62" i="20"/>
  <c r="AJ62" i="20" s="1"/>
  <c r="AB62" i="20"/>
  <c r="AL62" i="20" s="1"/>
  <c r="Y63" i="20"/>
  <c r="AI63" i="20" s="1"/>
  <c r="AA63" i="20"/>
  <c r="AK63" i="20" s="1"/>
  <c r="AC63" i="20"/>
  <c r="AM63" i="20" s="1"/>
  <c r="X64" i="20"/>
  <c r="Z64" i="20"/>
  <c r="AJ64" i="20" s="1"/>
  <c r="AB64" i="20"/>
  <c r="AL64" i="20" s="1"/>
  <c r="Y65" i="20"/>
  <c r="AI65" i="20" s="1"/>
  <c r="AA65" i="20"/>
  <c r="AK65" i="20" s="1"/>
  <c r="AC65" i="20"/>
  <c r="AM65" i="20" s="1"/>
  <c r="X66" i="20"/>
  <c r="Z66" i="20"/>
  <c r="AJ66" i="20" s="1"/>
  <c r="AB66" i="20"/>
  <c r="AL66" i="20" s="1"/>
  <c r="Y67" i="20"/>
  <c r="AI67" i="20" s="1"/>
  <c r="AA67" i="20"/>
  <c r="AK67" i="20" s="1"/>
  <c r="AC67" i="20"/>
  <c r="AM67" i="20" s="1"/>
  <c r="X68" i="20"/>
  <c r="Z68" i="20"/>
  <c r="AJ68" i="20" s="1"/>
  <c r="AB68" i="20"/>
  <c r="AL68" i="20" s="1"/>
  <c r="Y69" i="20"/>
  <c r="AI69" i="20" s="1"/>
  <c r="AA69" i="20"/>
  <c r="AK69" i="20" s="1"/>
  <c r="AC69" i="20"/>
  <c r="AM69" i="20" s="1"/>
  <c r="X70" i="20"/>
  <c r="Z70" i="20"/>
  <c r="AJ70" i="20" s="1"/>
  <c r="AB70" i="20"/>
  <c r="AL70" i="20" s="1"/>
  <c r="Y71" i="20"/>
  <c r="AI71" i="20" s="1"/>
  <c r="AA71" i="20"/>
  <c r="AK71" i="20" s="1"/>
  <c r="AC71" i="20"/>
  <c r="AM71" i="20" s="1"/>
  <c r="X72" i="20"/>
  <c r="Z72" i="20"/>
  <c r="AJ72" i="20" s="1"/>
  <c r="AB72" i="20"/>
  <c r="AL72" i="20" s="1"/>
  <c r="Y73" i="20"/>
  <c r="AI73" i="20" s="1"/>
  <c r="AA73" i="20"/>
  <c r="AK73" i="20" s="1"/>
  <c r="AC73" i="20"/>
  <c r="AM73" i="20" s="1"/>
  <c r="X74" i="20"/>
  <c r="Z74" i="20"/>
  <c r="AJ74" i="20" s="1"/>
  <c r="AB74" i="20"/>
  <c r="AL74" i="20" s="1"/>
  <c r="Y75" i="20"/>
  <c r="AI75" i="20" s="1"/>
  <c r="AA75" i="20"/>
  <c r="AK75" i="20" s="1"/>
  <c r="AC75" i="20"/>
  <c r="AM75" i="20" s="1"/>
  <c r="X76" i="20"/>
  <c r="Z76" i="20"/>
  <c r="AJ76" i="20" s="1"/>
  <c r="AB76" i="20"/>
  <c r="AL76" i="20" s="1"/>
  <c r="Y77" i="20"/>
  <c r="AI77" i="20" s="1"/>
  <c r="AA77" i="20"/>
  <c r="AK77" i="20" s="1"/>
  <c r="AC77" i="20"/>
  <c r="AM77" i="20" s="1"/>
  <c r="X78" i="20"/>
  <c r="Z78" i="20"/>
  <c r="AJ78" i="20" s="1"/>
  <c r="AB78" i="20"/>
  <c r="AL78" i="20" s="1"/>
  <c r="Y79" i="20"/>
  <c r="AI79" i="20" s="1"/>
  <c r="AA79" i="20"/>
  <c r="AK79" i="20" s="1"/>
  <c r="AC79" i="20"/>
  <c r="AM79" i="20" s="1"/>
  <c r="X80" i="20"/>
  <c r="Z80" i="20"/>
  <c r="AJ80" i="20" s="1"/>
  <c r="AB80" i="20"/>
  <c r="AL80" i="20" s="1"/>
  <c r="Y81" i="20"/>
  <c r="AI81" i="20" s="1"/>
  <c r="AA81" i="20"/>
  <c r="AK81" i="20" s="1"/>
  <c r="AC81" i="20"/>
  <c r="AM81" i="20" s="1"/>
  <c r="X82" i="20"/>
  <c r="Z82" i="20"/>
  <c r="AJ82" i="20" s="1"/>
  <c r="AB82" i="20"/>
  <c r="AL82" i="20" s="1"/>
  <c r="Y83" i="20"/>
  <c r="AI83" i="20" s="1"/>
  <c r="AA83" i="20"/>
  <c r="AK83" i="20" s="1"/>
  <c r="AC83" i="20"/>
  <c r="AM83" i="20" s="1"/>
  <c r="X84" i="20"/>
  <c r="Z84" i="20"/>
  <c r="AJ84" i="20" s="1"/>
  <c r="AB84" i="20"/>
  <c r="AL84" i="20" s="1"/>
  <c r="Y85" i="20"/>
  <c r="AI85" i="20" s="1"/>
  <c r="AA85" i="20"/>
  <c r="AK85" i="20" s="1"/>
  <c r="AC85" i="20"/>
  <c r="AM85" i="20" s="1"/>
  <c r="X86" i="20"/>
  <c r="Z86" i="20"/>
  <c r="AJ86" i="20" s="1"/>
  <c r="AB86" i="20"/>
  <c r="AL86" i="20" s="1"/>
  <c r="Y87" i="20"/>
  <c r="AI87" i="20" s="1"/>
  <c r="AA87" i="20"/>
  <c r="AK87" i="20" s="1"/>
  <c r="AC87" i="20"/>
  <c r="AM87" i="20" s="1"/>
  <c r="X88" i="20"/>
  <c r="Z88" i="20"/>
  <c r="AJ88" i="20" s="1"/>
  <c r="AB88" i="20"/>
  <c r="AL88" i="20" s="1"/>
  <c r="Y89" i="20"/>
  <c r="AI89" i="20" s="1"/>
  <c r="AA89" i="20"/>
  <c r="AK89" i="20" s="1"/>
  <c r="AC89" i="20"/>
  <c r="AM89" i="20" s="1"/>
  <c r="X90" i="20"/>
  <c r="Z90" i="20"/>
  <c r="AJ90" i="20" s="1"/>
  <c r="AB90" i="20"/>
  <c r="AL90" i="20" s="1"/>
  <c r="Y91" i="20"/>
  <c r="AI91" i="20" s="1"/>
  <c r="AA91" i="20"/>
  <c r="AK91" i="20" s="1"/>
  <c r="AC91" i="20"/>
  <c r="AM91" i="20" s="1"/>
  <c r="X92" i="20"/>
  <c r="Z92" i="20"/>
  <c r="AJ92" i="20" s="1"/>
  <c r="AB92" i="20"/>
  <c r="AL92" i="20" s="1"/>
  <c r="Y93" i="20"/>
  <c r="AI93" i="20" s="1"/>
  <c r="AA93" i="20"/>
  <c r="AK93" i="20" s="1"/>
  <c r="AC93" i="20"/>
  <c r="AM93" i="20" s="1"/>
  <c r="X94" i="20"/>
  <c r="Z94" i="20"/>
  <c r="AJ94" i="20" s="1"/>
  <c r="AB94" i="20"/>
  <c r="AL94" i="20" s="1"/>
  <c r="Y95" i="20"/>
  <c r="AI95" i="20" s="1"/>
  <c r="AA95" i="20"/>
  <c r="AK95" i="20" s="1"/>
  <c r="AC95" i="20"/>
  <c r="AM95" i="20" s="1"/>
  <c r="X96" i="20"/>
  <c r="Z96" i="20"/>
  <c r="AJ96" i="20" s="1"/>
  <c r="AB96" i="20"/>
  <c r="AL96" i="20" s="1"/>
  <c r="Y97" i="20"/>
  <c r="AI97" i="20" s="1"/>
  <c r="AA97" i="20"/>
  <c r="AK97" i="20" s="1"/>
  <c r="AC97" i="20"/>
  <c r="AM97" i="20" s="1"/>
  <c r="X98" i="20"/>
  <c r="Z98" i="20"/>
  <c r="AJ98" i="20" s="1"/>
  <c r="AB98" i="20"/>
  <c r="AL98" i="20" s="1"/>
  <c r="Y99" i="20"/>
  <c r="AI99" i="20" s="1"/>
  <c r="AA99" i="20"/>
  <c r="AK99" i="20" s="1"/>
  <c r="AC99" i="20"/>
  <c r="AM99" i="20" s="1"/>
  <c r="X100" i="20"/>
  <c r="Z100" i="20"/>
  <c r="AJ100" i="20" s="1"/>
  <c r="AB100" i="20"/>
  <c r="AL100" i="20" s="1"/>
  <c r="Y101" i="20"/>
  <c r="AI101" i="20" s="1"/>
  <c r="AA101" i="20"/>
  <c r="AK101" i="20" s="1"/>
  <c r="AC101" i="20"/>
  <c r="AM101" i="20" s="1"/>
  <c r="X102" i="20"/>
  <c r="Z102" i="20"/>
  <c r="AJ102" i="20" s="1"/>
  <c r="AB102" i="20"/>
  <c r="AL102" i="20" s="1"/>
  <c r="Y103" i="20"/>
  <c r="AI103" i="20" s="1"/>
  <c r="AA103" i="20"/>
  <c r="AK103" i="20" s="1"/>
  <c r="AC103" i="20"/>
  <c r="AM103" i="20" s="1"/>
  <c r="X104" i="20"/>
  <c r="Z104" i="20"/>
  <c r="AJ104" i="20" s="1"/>
  <c r="AB104" i="20"/>
  <c r="AL104" i="20" s="1"/>
  <c r="Y105" i="20"/>
  <c r="AI105" i="20" s="1"/>
  <c r="AA105" i="20"/>
  <c r="AK105" i="20" s="1"/>
  <c r="AC105" i="20"/>
  <c r="AM105" i="20" s="1"/>
  <c r="X106" i="20"/>
  <c r="Z106" i="20"/>
  <c r="AJ106" i="20" s="1"/>
  <c r="AB106" i="20"/>
  <c r="AL106" i="20" s="1"/>
  <c r="Y107" i="20"/>
  <c r="AI107" i="20" s="1"/>
  <c r="AA107" i="20"/>
  <c r="AK107" i="20" s="1"/>
  <c r="AC107" i="20"/>
  <c r="AM107" i="20" s="1"/>
  <c r="X108" i="20"/>
  <c r="Z108" i="20"/>
  <c r="AJ108" i="20" s="1"/>
  <c r="AB108" i="20"/>
  <c r="AL108" i="20" s="1"/>
  <c r="Y109" i="20"/>
  <c r="AI109" i="20" s="1"/>
  <c r="AA109" i="20"/>
  <c r="AK109" i="20" s="1"/>
  <c r="AC109" i="20"/>
  <c r="AM109" i="20" s="1"/>
  <c r="X110" i="20"/>
  <c r="Z110" i="20"/>
  <c r="AJ110" i="20" s="1"/>
  <c r="AB110" i="20"/>
  <c r="AL110" i="20" s="1"/>
  <c r="Y111" i="20"/>
  <c r="AI111" i="20" s="1"/>
  <c r="AA111" i="20"/>
  <c r="AK111" i="20" s="1"/>
  <c r="AC111" i="20"/>
  <c r="AM111" i="20" s="1"/>
  <c r="X112" i="20"/>
  <c r="Z112" i="20"/>
  <c r="AJ112" i="20" s="1"/>
  <c r="AB112" i="20"/>
  <c r="AL112" i="20" s="1"/>
  <c r="Y113" i="20"/>
  <c r="AI113" i="20" s="1"/>
  <c r="AA113" i="20"/>
  <c r="AK113" i="20" s="1"/>
  <c r="AC113" i="20"/>
  <c r="AM113" i="20" s="1"/>
  <c r="X114" i="20"/>
  <c r="Z114" i="20"/>
  <c r="AJ114" i="20" s="1"/>
  <c r="AB114" i="20"/>
  <c r="AL114" i="20" s="1"/>
  <c r="Y115" i="20"/>
  <c r="AI115" i="20" s="1"/>
  <c r="AA115" i="20"/>
  <c r="AK115" i="20" s="1"/>
  <c r="AC115" i="20"/>
  <c r="AM115" i="20" s="1"/>
  <c r="X116" i="20"/>
  <c r="Z116" i="20"/>
  <c r="AJ116" i="20" s="1"/>
  <c r="AB116" i="20"/>
  <c r="AL116" i="20" s="1"/>
  <c r="Y117" i="20"/>
  <c r="AI117" i="20" s="1"/>
  <c r="AA117" i="20"/>
  <c r="AK117" i="20" s="1"/>
  <c r="AC117" i="20"/>
  <c r="AM117" i="20" s="1"/>
  <c r="X118" i="20"/>
  <c r="Z118" i="20"/>
  <c r="AJ118" i="20" s="1"/>
  <c r="AB118" i="20"/>
  <c r="AL118" i="20" s="1"/>
  <c r="Y119" i="20"/>
  <c r="AI119" i="20" s="1"/>
  <c r="AA119" i="20"/>
  <c r="AK119" i="20" s="1"/>
  <c r="AC119" i="20"/>
  <c r="AM119" i="20" s="1"/>
  <c r="X120" i="20"/>
  <c r="Z120" i="20"/>
  <c r="AJ120" i="20" s="1"/>
  <c r="AB120" i="20"/>
  <c r="AL120" i="20" s="1"/>
  <c r="Y121" i="20"/>
  <c r="AI121" i="20" s="1"/>
  <c r="AA121" i="20"/>
  <c r="AK121" i="20" s="1"/>
  <c r="AC121" i="20"/>
  <c r="AM121" i="20" s="1"/>
  <c r="X122" i="20"/>
  <c r="Z122" i="20"/>
  <c r="AJ122" i="20" s="1"/>
  <c r="AB122" i="20"/>
  <c r="AL122" i="20" s="1"/>
  <c r="Y123" i="20"/>
  <c r="AI123" i="20" s="1"/>
  <c r="AA123" i="20"/>
  <c r="AK123" i="20" s="1"/>
  <c r="AC123" i="20"/>
  <c r="AM123" i="20" s="1"/>
  <c r="X124" i="20"/>
  <c r="Z124" i="20"/>
  <c r="AJ124" i="20" s="1"/>
  <c r="AB124" i="20"/>
  <c r="AL124" i="20" s="1"/>
  <c r="Y125" i="20"/>
  <c r="AI125" i="20" s="1"/>
  <c r="AA125" i="20"/>
  <c r="AK125" i="20" s="1"/>
  <c r="AC125" i="20"/>
  <c r="AM125" i="20" s="1"/>
  <c r="X126" i="20"/>
  <c r="Z126" i="20"/>
  <c r="AJ126" i="20" s="1"/>
  <c r="AB126" i="20"/>
  <c r="AL126" i="20" s="1"/>
  <c r="Y127" i="20"/>
  <c r="AI127" i="20" s="1"/>
  <c r="AA127" i="20"/>
  <c r="AK127" i="20" s="1"/>
  <c r="AC127" i="20"/>
  <c r="AM127" i="20" s="1"/>
  <c r="X128" i="20"/>
  <c r="Z128" i="20"/>
  <c r="AJ128" i="20" s="1"/>
  <c r="AB128" i="20"/>
  <c r="AL128" i="20" s="1"/>
  <c r="Y129" i="20"/>
  <c r="AI129" i="20" s="1"/>
  <c r="AA129" i="20"/>
  <c r="AK129" i="20" s="1"/>
  <c r="AC129" i="20"/>
  <c r="AM129" i="20" s="1"/>
  <c r="X130" i="20"/>
  <c r="Z130" i="20"/>
  <c r="AJ130" i="20" s="1"/>
  <c r="AB130" i="20"/>
  <c r="AL130" i="20" s="1"/>
  <c r="Y131" i="20"/>
  <c r="AI131" i="20" s="1"/>
  <c r="AA131" i="20"/>
  <c r="AK131" i="20" s="1"/>
  <c r="AC131" i="20"/>
  <c r="AM131" i="20" s="1"/>
  <c r="X132" i="20"/>
  <c r="Z132" i="20"/>
  <c r="AJ132" i="20" s="1"/>
  <c r="AB132" i="20"/>
  <c r="AL132" i="20" s="1"/>
  <c r="Y133" i="20"/>
  <c r="AI133" i="20" s="1"/>
  <c r="AA133" i="20"/>
  <c r="AK133" i="20" s="1"/>
  <c r="AC133" i="20"/>
  <c r="AM133" i="20" s="1"/>
  <c r="X134" i="20"/>
  <c r="Z134" i="20"/>
  <c r="AJ134" i="20" s="1"/>
  <c r="AB134" i="20"/>
  <c r="AL134" i="20" s="1"/>
  <c r="Y135" i="20"/>
  <c r="AI135" i="20" s="1"/>
  <c r="AA135" i="20"/>
  <c r="AK135" i="20" s="1"/>
  <c r="AC135" i="20"/>
  <c r="AM135" i="20" s="1"/>
  <c r="X136" i="20"/>
  <c r="Z136" i="20"/>
  <c r="AJ136" i="20" s="1"/>
  <c r="AB136" i="20"/>
  <c r="AL136" i="20" s="1"/>
  <c r="Y137" i="20"/>
  <c r="AI137" i="20" s="1"/>
  <c r="AA137" i="20"/>
  <c r="AK137" i="20" s="1"/>
  <c r="AC137" i="20"/>
  <c r="AM137" i="20" s="1"/>
  <c r="X138" i="20"/>
  <c r="Z138" i="20"/>
  <c r="AJ138" i="20" s="1"/>
  <c r="AB138" i="20"/>
  <c r="AL138" i="20" s="1"/>
  <c r="Y139" i="20"/>
  <c r="AI139" i="20" s="1"/>
  <c r="AA139" i="20"/>
  <c r="AK139" i="20" s="1"/>
  <c r="AC139" i="20"/>
  <c r="AM139" i="20" s="1"/>
  <c r="X140" i="20"/>
  <c r="Z140" i="20"/>
  <c r="AJ140" i="20" s="1"/>
  <c r="AB140" i="20"/>
  <c r="AL140" i="20" s="1"/>
  <c r="Y141" i="20"/>
  <c r="AI141" i="20" s="1"/>
  <c r="AA141" i="20"/>
  <c r="AK141" i="20" s="1"/>
  <c r="AC141" i="20"/>
  <c r="AM141" i="20" s="1"/>
  <c r="X142" i="20"/>
  <c r="Z142" i="20"/>
  <c r="AJ142" i="20" s="1"/>
  <c r="AB142" i="20"/>
  <c r="AL142" i="20" s="1"/>
  <c r="Y143" i="20"/>
  <c r="AI143" i="20" s="1"/>
  <c r="AA143" i="20"/>
  <c r="AK143" i="20" s="1"/>
  <c r="AC143" i="20"/>
  <c r="AM143" i="20" s="1"/>
  <c r="X144" i="20"/>
  <c r="Z144" i="20"/>
  <c r="AJ144" i="20" s="1"/>
  <c r="AB144" i="20"/>
  <c r="AL144" i="20" s="1"/>
  <c r="Y145" i="20"/>
  <c r="AI145" i="20" s="1"/>
  <c r="AA145" i="20"/>
  <c r="AK145" i="20" s="1"/>
  <c r="AC145" i="20"/>
  <c r="AM145" i="20" s="1"/>
  <c r="X146" i="20"/>
  <c r="Z146" i="20"/>
  <c r="AJ146" i="20" s="1"/>
  <c r="AB146" i="20"/>
  <c r="AL146" i="20" s="1"/>
  <c r="Y147" i="20"/>
  <c r="AI147" i="20" s="1"/>
  <c r="AA147" i="20"/>
  <c r="AK147" i="20" s="1"/>
  <c r="AC147" i="20"/>
  <c r="AM147" i="20" s="1"/>
  <c r="X148" i="20"/>
  <c r="Z148" i="20"/>
  <c r="AJ148" i="20" s="1"/>
  <c r="AB148" i="20"/>
  <c r="AL148" i="20" s="1"/>
  <c r="Y149" i="20"/>
  <c r="AI149" i="20" s="1"/>
  <c r="AA149" i="20"/>
  <c r="AK149" i="20" s="1"/>
  <c r="AC149" i="20"/>
  <c r="AM149" i="20" s="1"/>
  <c r="X150" i="20"/>
  <c r="Z150" i="20"/>
  <c r="AJ150" i="20" s="1"/>
  <c r="AB150" i="20"/>
  <c r="AL150" i="20" s="1"/>
  <c r="Y151" i="20"/>
  <c r="AI151" i="20" s="1"/>
  <c r="AA151" i="20"/>
  <c r="AK151" i="20" s="1"/>
  <c r="AC151" i="20"/>
  <c r="AM151" i="20" s="1"/>
  <c r="X152" i="20"/>
  <c r="Z152" i="20"/>
  <c r="AJ152" i="20" s="1"/>
  <c r="AB152" i="20"/>
  <c r="AL152" i="20" s="1"/>
  <c r="Y153" i="20"/>
  <c r="AI153" i="20" s="1"/>
  <c r="AA153" i="20"/>
  <c r="AK153" i="20" s="1"/>
  <c r="AC153" i="20"/>
  <c r="AM153" i="20" s="1"/>
  <c r="X154" i="20"/>
  <c r="Z154" i="20"/>
  <c r="AJ154" i="20" s="1"/>
  <c r="AB154" i="20"/>
  <c r="AL154" i="20" s="1"/>
  <c r="Y155" i="20"/>
  <c r="AI155" i="20" s="1"/>
  <c r="AA155" i="20"/>
  <c r="AK155" i="20" s="1"/>
  <c r="AC155" i="20"/>
  <c r="AM155" i="20" s="1"/>
  <c r="X156" i="20"/>
  <c r="Z156" i="20"/>
  <c r="AJ156" i="20" s="1"/>
  <c r="AB156" i="20"/>
  <c r="AL156" i="20" s="1"/>
  <c r="Y157" i="20"/>
  <c r="AI157" i="20" s="1"/>
  <c r="AA157" i="20"/>
  <c r="AK157" i="20" s="1"/>
  <c r="AC157" i="20"/>
  <c r="AM157" i="20" s="1"/>
  <c r="X158" i="20"/>
  <c r="Z158" i="20"/>
  <c r="AJ158" i="20" s="1"/>
  <c r="AB158" i="20"/>
  <c r="AL158" i="20" s="1"/>
  <c r="Y159" i="20"/>
  <c r="AI159" i="20" s="1"/>
  <c r="AA159" i="20"/>
  <c r="AK159" i="20" s="1"/>
  <c r="AC159" i="20"/>
  <c r="AM159" i="20" s="1"/>
  <c r="X160" i="20"/>
  <c r="Z160" i="20"/>
  <c r="AJ160" i="20" s="1"/>
  <c r="AB160" i="20"/>
  <c r="AL160" i="20" s="1"/>
  <c r="Y161" i="20"/>
  <c r="AI161" i="20" s="1"/>
  <c r="AA161" i="20"/>
  <c r="AK161" i="20" s="1"/>
  <c r="AC161" i="20"/>
  <c r="AM161" i="20" s="1"/>
  <c r="X162" i="20"/>
  <c r="Z162" i="20"/>
  <c r="AJ162" i="20" s="1"/>
  <c r="AB162" i="20"/>
  <c r="AL162" i="20" s="1"/>
  <c r="Y163" i="20"/>
  <c r="AI163" i="20" s="1"/>
  <c r="AA163" i="20"/>
  <c r="AK163" i="20" s="1"/>
  <c r="AC163" i="20"/>
  <c r="AM163" i="20" s="1"/>
  <c r="X164" i="20"/>
  <c r="Z164" i="20"/>
  <c r="AJ164" i="20" s="1"/>
  <c r="AB164" i="20"/>
  <c r="AL164" i="20" s="1"/>
  <c r="Y165" i="20"/>
  <c r="AI165" i="20" s="1"/>
  <c r="AA165" i="20"/>
  <c r="AK165" i="20" s="1"/>
  <c r="AC165" i="20"/>
  <c r="AM165" i="20" s="1"/>
  <c r="X166" i="20"/>
  <c r="Z166" i="20"/>
  <c r="AJ166" i="20" s="1"/>
  <c r="AB166" i="20"/>
  <c r="AL166" i="20" s="1"/>
  <c r="Y167" i="20"/>
  <c r="AI167" i="20" s="1"/>
  <c r="AA167" i="20"/>
  <c r="AK167" i="20" s="1"/>
  <c r="AC167" i="20"/>
  <c r="AM167" i="20" s="1"/>
  <c r="X168" i="20"/>
  <c r="Z168" i="20"/>
  <c r="AJ168" i="20" s="1"/>
  <c r="AB168" i="20"/>
  <c r="AL168" i="20" s="1"/>
  <c r="Y169" i="20"/>
  <c r="AI169" i="20" s="1"/>
  <c r="AA169" i="20"/>
  <c r="AK169" i="20" s="1"/>
  <c r="AC169" i="20"/>
  <c r="AM169" i="20" s="1"/>
  <c r="X170" i="20"/>
  <c r="Z170" i="20"/>
  <c r="AJ170" i="20" s="1"/>
  <c r="AB170" i="20"/>
  <c r="AL170" i="20" s="1"/>
  <c r="Y171" i="20"/>
  <c r="AI171" i="20" s="1"/>
  <c r="AA171" i="20"/>
  <c r="AK171" i="20" s="1"/>
  <c r="AC171" i="20"/>
  <c r="AM171" i="20" s="1"/>
  <c r="X172" i="20"/>
  <c r="Z172" i="20"/>
  <c r="AJ172" i="20" s="1"/>
  <c r="AB172" i="20"/>
  <c r="AL172" i="20" s="1"/>
  <c r="Y173" i="20"/>
  <c r="AI173" i="20" s="1"/>
  <c r="AA173" i="20"/>
  <c r="AK173" i="20" s="1"/>
  <c r="AC173" i="20"/>
  <c r="AM173" i="20" s="1"/>
  <c r="X174" i="20"/>
  <c r="Z174" i="20"/>
  <c r="AJ174" i="20" s="1"/>
  <c r="AB174" i="20"/>
  <c r="AL174" i="20" s="1"/>
  <c r="Y175" i="20"/>
  <c r="AI175" i="20" s="1"/>
  <c r="AA175" i="20"/>
  <c r="AK175" i="20" s="1"/>
  <c r="AC175" i="20"/>
  <c r="AM175" i="20" s="1"/>
  <c r="X176" i="20"/>
  <c r="Z176" i="20"/>
  <c r="AJ176" i="20" s="1"/>
  <c r="AB176" i="20"/>
  <c r="AL176" i="20" s="1"/>
  <c r="Y177" i="20"/>
  <c r="AI177" i="20" s="1"/>
  <c r="AA177" i="20"/>
  <c r="AK177" i="20" s="1"/>
  <c r="AC177" i="20"/>
  <c r="AM177" i="20" s="1"/>
  <c r="X178" i="20"/>
  <c r="Z178" i="20"/>
  <c r="AJ178" i="20" s="1"/>
  <c r="AB178" i="20"/>
  <c r="AL178" i="20" s="1"/>
  <c r="Y179" i="20"/>
  <c r="AI179" i="20" s="1"/>
  <c r="AA179" i="20"/>
  <c r="AK179" i="20" s="1"/>
  <c r="AC179" i="20"/>
  <c r="AM179" i="20" s="1"/>
  <c r="X180" i="20"/>
  <c r="Z180" i="20"/>
  <c r="AJ180" i="20" s="1"/>
  <c r="AB180" i="20"/>
  <c r="AL180" i="20" s="1"/>
  <c r="Y181" i="20"/>
  <c r="AI181" i="20" s="1"/>
  <c r="AA181" i="20"/>
  <c r="AK181" i="20" s="1"/>
  <c r="AC181" i="20"/>
  <c r="AM181" i="20" s="1"/>
  <c r="X182" i="20"/>
  <c r="Z182" i="20"/>
  <c r="AJ182" i="20" s="1"/>
  <c r="AB182" i="20"/>
  <c r="AL182" i="20" s="1"/>
  <c r="Y183" i="20"/>
  <c r="AI183" i="20" s="1"/>
  <c r="AA183" i="20"/>
  <c r="AK183" i="20" s="1"/>
  <c r="AC183" i="20"/>
  <c r="AM183" i="20" s="1"/>
  <c r="X184" i="20"/>
  <c r="Z184" i="20"/>
  <c r="AJ184" i="20" s="1"/>
  <c r="AB184" i="20"/>
  <c r="AL184" i="20" s="1"/>
  <c r="Y185" i="20"/>
  <c r="AI185" i="20" s="1"/>
  <c r="AA185" i="20"/>
  <c r="AK185" i="20" s="1"/>
  <c r="AC185" i="20"/>
  <c r="AM185" i="20" s="1"/>
  <c r="X186" i="20"/>
  <c r="Z186" i="20"/>
  <c r="AJ186" i="20" s="1"/>
  <c r="AB186" i="20"/>
  <c r="AL186" i="20" s="1"/>
  <c r="Y187" i="20"/>
  <c r="AI187" i="20" s="1"/>
  <c r="AA187" i="20"/>
  <c r="AK187" i="20" s="1"/>
  <c r="AC187" i="20"/>
  <c r="AM187" i="20" s="1"/>
  <c r="X188" i="20"/>
  <c r="Z188" i="20"/>
  <c r="AJ188" i="20" s="1"/>
  <c r="AB188" i="20"/>
  <c r="AL188" i="20" s="1"/>
  <c r="Y189" i="20"/>
  <c r="AI189" i="20" s="1"/>
  <c r="AA189" i="20"/>
  <c r="AK189" i="20" s="1"/>
  <c r="AC189" i="20"/>
  <c r="AM189" i="20" s="1"/>
  <c r="X190" i="20"/>
  <c r="Z190" i="20"/>
  <c r="AJ190" i="20" s="1"/>
  <c r="AB190" i="20"/>
  <c r="AL190" i="20" s="1"/>
  <c r="Y191" i="20"/>
  <c r="AI191" i="20" s="1"/>
  <c r="AA191" i="20"/>
  <c r="AK191" i="20" s="1"/>
  <c r="AC191" i="20"/>
  <c r="AM191" i="20" s="1"/>
  <c r="X192" i="20"/>
  <c r="Z192" i="20"/>
  <c r="AJ192" i="20" s="1"/>
  <c r="AB192" i="20"/>
  <c r="AL192" i="20" s="1"/>
  <c r="Y193" i="20"/>
  <c r="AI193" i="20" s="1"/>
  <c r="AA193" i="20"/>
  <c r="AK193" i="20" s="1"/>
  <c r="AC193" i="20"/>
  <c r="AM193" i="20" s="1"/>
  <c r="X194" i="20"/>
  <c r="Z194" i="20"/>
  <c r="AJ194" i="20" s="1"/>
  <c r="AB194" i="20"/>
  <c r="AL194" i="20" s="1"/>
  <c r="Y195" i="20"/>
  <c r="AI195" i="20" s="1"/>
  <c r="AA195" i="20"/>
  <c r="AK195" i="20" s="1"/>
  <c r="AC195" i="20"/>
  <c r="AM195" i="20" s="1"/>
  <c r="X196" i="20"/>
  <c r="Z196" i="20"/>
  <c r="AJ196" i="20" s="1"/>
  <c r="AB196" i="20"/>
  <c r="AL196" i="20" s="1"/>
  <c r="Y197" i="20"/>
  <c r="AI197" i="20" s="1"/>
  <c r="AA197" i="20"/>
  <c r="AK197" i="20" s="1"/>
  <c r="AC197" i="20"/>
  <c r="AM197" i="20" s="1"/>
  <c r="X198" i="20"/>
  <c r="Z198" i="20"/>
  <c r="AJ198" i="20" s="1"/>
  <c r="AB198" i="20"/>
  <c r="AL198" i="20" s="1"/>
  <c r="Y199" i="20"/>
  <c r="AI199" i="20" s="1"/>
  <c r="AA199" i="20"/>
  <c r="AK199" i="20" s="1"/>
  <c r="AC199" i="20"/>
  <c r="AM199" i="20" s="1"/>
  <c r="X200" i="20"/>
  <c r="Z200" i="20"/>
  <c r="AJ200" i="20" s="1"/>
  <c r="AB200" i="20"/>
  <c r="AL200" i="20" s="1"/>
  <c r="Y201" i="20"/>
  <c r="AI201" i="20" s="1"/>
  <c r="AA201" i="20"/>
  <c r="AK201" i="20" s="1"/>
  <c r="AC201" i="20"/>
  <c r="AM201" i="20" s="1"/>
  <c r="X202" i="20"/>
  <c r="Z202" i="20"/>
  <c r="AJ202" i="20" s="1"/>
  <c r="AB202" i="20"/>
  <c r="AL202" i="20" s="1"/>
  <c r="Y203" i="20"/>
  <c r="AI203" i="20" s="1"/>
  <c r="AA203" i="20"/>
  <c r="AK203" i="20" s="1"/>
  <c r="AC203" i="20"/>
  <c r="AM203" i="20" s="1"/>
  <c r="X204" i="20"/>
  <c r="Z204" i="20"/>
  <c r="AJ204" i="20" s="1"/>
  <c r="AB204" i="20"/>
  <c r="AL204" i="20" s="1"/>
  <c r="Y205" i="20"/>
  <c r="AI205" i="20" s="1"/>
  <c r="AA205" i="20"/>
  <c r="AK205" i="20" s="1"/>
  <c r="AC205" i="20"/>
  <c r="AM205" i="20" s="1"/>
  <c r="X206" i="20"/>
  <c r="Z206" i="20"/>
  <c r="AJ206" i="20" s="1"/>
  <c r="AB206" i="20"/>
  <c r="AL206" i="20" s="1"/>
  <c r="Y207" i="20"/>
  <c r="AI207" i="20" s="1"/>
  <c r="AA207" i="20"/>
  <c r="AK207" i="20" s="1"/>
  <c r="AC207" i="20"/>
  <c r="AM207" i="20" s="1"/>
  <c r="X208" i="20"/>
  <c r="Z208" i="20"/>
  <c r="AJ208" i="20" s="1"/>
  <c r="AB208" i="20"/>
  <c r="AL208" i="20" s="1"/>
  <c r="Y209" i="20"/>
  <c r="AI209" i="20" s="1"/>
  <c r="AA209" i="20"/>
  <c r="AK209" i="20" s="1"/>
  <c r="AC209" i="20"/>
  <c r="AM209" i="20" s="1"/>
  <c r="X210" i="20"/>
  <c r="Z210" i="20"/>
  <c r="AJ210" i="20" s="1"/>
  <c r="AB210" i="20"/>
  <c r="AL210" i="20" s="1"/>
  <c r="Y211" i="20"/>
  <c r="AI211" i="20" s="1"/>
  <c r="AA211" i="20"/>
  <c r="AK211" i="20" s="1"/>
  <c r="AC211" i="20"/>
  <c r="AM211" i="20" s="1"/>
  <c r="X212" i="20"/>
  <c r="Z212" i="20"/>
  <c r="AJ212" i="20" s="1"/>
  <c r="AB212" i="20"/>
  <c r="AL212" i="20" s="1"/>
  <c r="Y213" i="20"/>
  <c r="AI213" i="20" s="1"/>
  <c r="AA213" i="20"/>
  <c r="AK213" i="20" s="1"/>
  <c r="AC213" i="20"/>
  <c r="AM213" i="20" s="1"/>
  <c r="X214" i="20"/>
  <c r="Z214" i="20"/>
  <c r="AJ214" i="20" s="1"/>
  <c r="AB214" i="20"/>
  <c r="AL214" i="20" s="1"/>
  <c r="Y215" i="20"/>
  <c r="AI215" i="20" s="1"/>
  <c r="AA215" i="20"/>
  <c r="AK215" i="20" s="1"/>
  <c r="AC215" i="20"/>
  <c r="AM215" i="20" s="1"/>
  <c r="X216" i="20"/>
  <c r="Z216" i="20"/>
  <c r="AJ216" i="20" s="1"/>
  <c r="AB216" i="20"/>
  <c r="AL216" i="20" s="1"/>
  <c r="Y217" i="20"/>
  <c r="AI217" i="20" s="1"/>
  <c r="AA217" i="20"/>
  <c r="AK217" i="20" s="1"/>
  <c r="AC217" i="20"/>
  <c r="AM217" i="20" s="1"/>
  <c r="X218" i="20"/>
  <c r="Z218" i="20"/>
  <c r="AJ218" i="20" s="1"/>
  <c r="AB218" i="20"/>
  <c r="AL218" i="20" s="1"/>
  <c r="Y219" i="20"/>
  <c r="AI219" i="20" s="1"/>
  <c r="AA219" i="20"/>
  <c r="AK219" i="20" s="1"/>
  <c r="AC219" i="20"/>
  <c r="AM219" i="20" s="1"/>
  <c r="X220" i="20"/>
  <c r="Z220" i="20"/>
  <c r="AJ220" i="20" s="1"/>
  <c r="AB220" i="20"/>
  <c r="AL220" i="20" s="1"/>
  <c r="Y221" i="20"/>
  <c r="AI221" i="20" s="1"/>
  <c r="AA221" i="20"/>
  <c r="AK221" i="20" s="1"/>
  <c r="AC221" i="20"/>
  <c r="AM221" i="20" s="1"/>
  <c r="X222" i="20"/>
  <c r="Z222" i="20"/>
  <c r="AJ222" i="20" s="1"/>
  <c r="AB222" i="20"/>
  <c r="AL222" i="20" s="1"/>
  <c r="Y223" i="20"/>
  <c r="AI223" i="20" s="1"/>
  <c r="AA223" i="20"/>
  <c r="AK223" i="20" s="1"/>
  <c r="AC223" i="20"/>
  <c r="AM223" i="20" s="1"/>
  <c r="X224" i="20"/>
  <c r="Z224" i="20"/>
  <c r="AJ224" i="20" s="1"/>
  <c r="AB224" i="20"/>
  <c r="AL224" i="20" s="1"/>
  <c r="Y225" i="20"/>
  <c r="AI225" i="20" s="1"/>
  <c r="AA225" i="20"/>
  <c r="AK225" i="20" s="1"/>
  <c r="AC225" i="20"/>
  <c r="AM225" i="20" s="1"/>
  <c r="X226" i="20"/>
  <c r="Z226" i="20"/>
  <c r="AJ226" i="20" s="1"/>
  <c r="AB226" i="20"/>
  <c r="AL226" i="20" s="1"/>
  <c r="Y227" i="20"/>
  <c r="AI227" i="20" s="1"/>
  <c r="AA227" i="20"/>
  <c r="AK227" i="20" s="1"/>
  <c r="AC227" i="20"/>
  <c r="AM227" i="20" s="1"/>
  <c r="X228" i="20"/>
  <c r="Z228" i="20"/>
  <c r="AJ228" i="20" s="1"/>
  <c r="AB228" i="20"/>
  <c r="AL228" i="20" s="1"/>
  <c r="Y229" i="20"/>
  <c r="AI229" i="20" s="1"/>
  <c r="AA229" i="20"/>
  <c r="AK229" i="20" s="1"/>
  <c r="AC229" i="20"/>
  <c r="AM229" i="20" s="1"/>
  <c r="X230" i="20"/>
  <c r="Z230" i="20"/>
  <c r="AJ230" i="20" s="1"/>
  <c r="AB230" i="20"/>
  <c r="AL230" i="20" s="1"/>
  <c r="Y231" i="20"/>
  <c r="AI231" i="20" s="1"/>
  <c r="AA231" i="20"/>
  <c r="AK231" i="20" s="1"/>
  <c r="AC231" i="20"/>
  <c r="AM231" i="20" s="1"/>
  <c r="X232" i="20"/>
  <c r="Z232" i="20"/>
  <c r="AJ232" i="20" s="1"/>
  <c r="AB232" i="20"/>
  <c r="AL232" i="20" s="1"/>
  <c r="Y233" i="20"/>
  <c r="AI233" i="20" s="1"/>
  <c r="AA233" i="20"/>
  <c r="AK233" i="20" s="1"/>
  <c r="AC233" i="20"/>
  <c r="AM233" i="20" s="1"/>
  <c r="X234" i="20"/>
  <c r="Z234" i="20"/>
  <c r="AJ234" i="20" s="1"/>
  <c r="AB234" i="20"/>
  <c r="AL234" i="20" s="1"/>
  <c r="Y235" i="20"/>
  <c r="AI235" i="20" s="1"/>
  <c r="AA235" i="20"/>
  <c r="AK235" i="20" s="1"/>
  <c r="AC235" i="20"/>
  <c r="AM235" i="20" s="1"/>
  <c r="X236" i="20"/>
  <c r="Z236" i="20"/>
  <c r="AJ236" i="20" s="1"/>
  <c r="AB236" i="20"/>
  <c r="AL236" i="20" s="1"/>
  <c r="Y237" i="20"/>
  <c r="AI237" i="20" s="1"/>
  <c r="AA237" i="20"/>
  <c r="AK237" i="20" s="1"/>
  <c r="AC237" i="20"/>
  <c r="AM237" i="20" s="1"/>
  <c r="X238" i="20"/>
  <c r="Z238" i="20"/>
  <c r="AJ238" i="20" s="1"/>
  <c r="AB238" i="20"/>
  <c r="AL238" i="20" s="1"/>
  <c r="Y239" i="20"/>
  <c r="AI239" i="20" s="1"/>
  <c r="AA239" i="20"/>
  <c r="AK239" i="20" s="1"/>
  <c r="AC239" i="20"/>
  <c r="AM239" i="20" s="1"/>
  <c r="X240" i="20"/>
  <c r="Z240" i="20"/>
  <c r="AJ240" i="20" s="1"/>
  <c r="AB240" i="20"/>
  <c r="AL240" i="20" s="1"/>
  <c r="Y241" i="20"/>
  <c r="AI241" i="20" s="1"/>
  <c r="AA241" i="20"/>
  <c r="AK241" i="20" s="1"/>
  <c r="AC241" i="20"/>
  <c r="AM241" i="20" s="1"/>
  <c r="X242" i="20"/>
  <c r="Z242" i="20"/>
  <c r="AJ242" i="20" s="1"/>
  <c r="AB242" i="20"/>
  <c r="AL242" i="20" s="1"/>
  <c r="Y243" i="20"/>
  <c r="AI243" i="20" s="1"/>
  <c r="AA243" i="20"/>
  <c r="AK243" i="20" s="1"/>
  <c r="AC243" i="20"/>
  <c r="AM243" i="20" s="1"/>
  <c r="X244" i="20"/>
  <c r="Z244" i="20"/>
  <c r="AJ244" i="20" s="1"/>
  <c r="AB244" i="20"/>
  <c r="AL244" i="20" s="1"/>
  <c r="Y245" i="20"/>
  <c r="AI245" i="20" s="1"/>
  <c r="AA245" i="20"/>
  <c r="AK245" i="20" s="1"/>
  <c r="AC245" i="20"/>
  <c r="AM245" i="20" s="1"/>
  <c r="X246" i="20"/>
  <c r="Z246" i="20"/>
  <c r="AJ246" i="20" s="1"/>
  <c r="AB246" i="20"/>
  <c r="AL246" i="20" s="1"/>
  <c r="Y247" i="20"/>
  <c r="AI247" i="20" s="1"/>
  <c r="AA247" i="20"/>
  <c r="AK247" i="20" s="1"/>
  <c r="AC247" i="20"/>
  <c r="AM247" i="20" s="1"/>
  <c r="X248" i="20"/>
  <c r="Z248" i="20"/>
  <c r="AJ248" i="20" s="1"/>
  <c r="AB248" i="20"/>
  <c r="AL248" i="20" s="1"/>
  <c r="Y249" i="20"/>
  <c r="AI249" i="20" s="1"/>
  <c r="AA249" i="20"/>
  <c r="AK249" i="20" s="1"/>
  <c r="AC249" i="20"/>
  <c r="AM249" i="20" s="1"/>
  <c r="X250" i="20"/>
  <c r="Z250" i="20"/>
  <c r="AJ250" i="20" s="1"/>
  <c r="AB250" i="20"/>
  <c r="AL250" i="20" s="1"/>
  <c r="Y251" i="20"/>
  <c r="AI251" i="20" s="1"/>
  <c r="AA251" i="20"/>
  <c r="AK251" i="20" s="1"/>
  <c r="AC251" i="20"/>
  <c r="AM251" i="20" s="1"/>
  <c r="X252" i="20"/>
  <c r="Z252" i="20"/>
  <c r="AJ252" i="20" s="1"/>
  <c r="AB252" i="20"/>
  <c r="AL252" i="20" s="1"/>
  <c r="Y253" i="20"/>
  <c r="AI253" i="20" s="1"/>
  <c r="AA253" i="20"/>
  <c r="AK253" i="20" s="1"/>
  <c r="AC253" i="20"/>
  <c r="AM253" i="20" s="1"/>
  <c r="X254" i="20"/>
  <c r="Z254" i="20"/>
  <c r="AJ254" i="20" s="1"/>
  <c r="AB254" i="20"/>
  <c r="AL254" i="20" s="1"/>
  <c r="Y255" i="20"/>
  <c r="AI255" i="20" s="1"/>
  <c r="AA255" i="20"/>
  <c r="AK255" i="20" s="1"/>
  <c r="AC255" i="20"/>
  <c r="AM255" i="20" s="1"/>
  <c r="X256" i="20"/>
  <c r="Z256" i="20"/>
  <c r="AJ256" i="20" s="1"/>
  <c r="AB256" i="20"/>
  <c r="AL256" i="20" s="1"/>
  <c r="Y257" i="20"/>
  <c r="AI257" i="20" s="1"/>
  <c r="AA257" i="20"/>
  <c r="AK257" i="20" s="1"/>
  <c r="AC257" i="20"/>
  <c r="AM257" i="20" s="1"/>
  <c r="X258" i="20"/>
  <c r="Z258" i="20"/>
  <c r="AJ258" i="20" s="1"/>
  <c r="AB258" i="20"/>
  <c r="AL258" i="20" s="1"/>
  <c r="Y259" i="20"/>
  <c r="AI259" i="20" s="1"/>
  <c r="AA259" i="20"/>
  <c r="AK259" i="20" s="1"/>
  <c r="AC259" i="20"/>
  <c r="AM259" i="20" s="1"/>
  <c r="X260" i="20"/>
  <c r="Z260" i="20"/>
  <c r="AJ260" i="20" s="1"/>
  <c r="AB260" i="20"/>
  <c r="AL260" i="20" s="1"/>
  <c r="Y261" i="20"/>
  <c r="AI261" i="20" s="1"/>
  <c r="AA261" i="20"/>
  <c r="AK261" i="20" s="1"/>
  <c r="AC261" i="20"/>
  <c r="AM261" i="20" s="1"/>
  <c r="X262" i="20"/>
  <c r="Z262" i="20"/>
  <c r="AJ262" i="20" s="1"/>
  <c r="AB262" i="20"/>
  <c r="AL262" i="20" s="1"/>
  <c r="Y263" i="20"/>
  <c r="AI263" i="20" s="1"/>
  <c r="AA263" i="20"/>
  <c r="AK263" i="20" s="1"/>
  <c r="AC263" i="20"/>
  <c r="AM263" i="20" s="1"/>
  <c r="X264" i="20"/>
  <c r="Z264" i="20"/>
  <c r="AJ264" i="20" s="1"/>
  <c r="AB264" i="20"/>
  <c r="AL264" i="20" s="1"/>
  <c r="Y265" i="20"/>
  <c r="AI265" i="20" s="1"/>
  <c r="AA265" i="20"/>
  <c r="AK265" i="20" s="1"/>
  <c r="AC265" i="20"/>
  <c r="AM265" i="20" s="1"/>
  <c r="X266" i="20"/>
  <c r="Z266" i="20"/>
  <c r="AJ266" i="20" s="1"/>
  <c r="AB266" i="20"/>
  <c r="AL266" i="20" s="1"/>
  <c r="Y267" i="20"/>
  <c r="AI267" i="20" s="1"/>
  <c r="AA267" i="20"/>
  <c r="AK267" i="20" s="1"/>
  <c r="AC267" i="20"/>
  <c r="AM267" i="20" s="1"/>
  <c r="X268" i="20"/>
  <c r="Z268" i="20"/>
  <c r="AJ268" i="20" s="1"/>
  <c r="AB268" i="20"/>
  <c r="AL268" i="20" s="1"/>
  <c r="Y269" i="20"/>
  <c r="AI269" i="20" s="1"/>
  <c r="AA269" i="20"/>
  <c r="AK269" i="20" s="1"/>
  <c r="AC269" i="20"/>
  <c r="AM269" i="20" s="1"/>
  <c r="X270" i="20"/>
  <c r="Z270" i="20"/>
  <c r="AJ270" i="20" s="1"/>
  <c r="AB270" i="20"/>
  <c r="AL270" i="20" s="1"/>
  <c r="Y271" i="20"/>
  <c r="AI271" i="20" s="1"/>
  <c r="AA271" i="20"/>
  <c r="AK271" i="20" s="1"/>
  <c r="AC271" i="20"/>
  <c r="AM271" i="20" s="1"/>
  <c r="X272" i="20"/>
  <c r="Z272" i="20"/>
  <c r="AJ272" i="20" s="1"/>
  <c r="AB272" i="20"/>
  <c r="AL272" i="20" s="1"/>
  <c r="Y273" i="20"/>
  <c r="AI273" i="20" s="1"/>
  <c r="AA273" i="20"/>
  <c r="AK273" i="20" s="1"/>
  <c r="AC273" i="20"/>
  <c r="AM273" i="20" s="1"/>
  <c r="X274" i="20"/>
  <c r="Z274" i="20"/>
  <c r="AJ274" i="20" s="1"/>
  <c r="AB274" i="20"/>
  <c r="AL274" i="20" s="1"/>
  <c r="Y275" i="20"/>
  <c r="AI275" i="20" s="1"/>
  <c r="AA275" i="20"/>
  <c r="AK275" i="20" s="1"/>
  <c r="AC275" i="20"/>
  <c r="AM275" i="20" s="1"/>
  <c r="X276" i="20"/>
  <c r="Z276" i="20"/>
  <c r="AJ276" i="20" s="1"/>
  <c r="AB276" i="20"/>
  <c r="AL276" i="20" s="1"/>
  <c r="Y277" i="20"/>
  <c r="AI277" i="20" s="1"/>
  <c r="AA277" i="20"/>
  <c r="AK277" i="20" s="1"/>
  <c r="AC277" i="20"/>
  <c r="AM277" i="20" s="1"/>
  <c r="X278" i="20"/>
  <c r="Z278" i="20"/>
  <c r="AJ278" i="20" s="1"/>
  <c r="AB278" i="20"/>
  <c r="AL278" i="20" s="1"/>
  <c r="Y279" i="20"/>
  <c r="AI279" i="20" s="1"/>
  <c r="AA279" i="20"/>
  <c r="AK279" i="20" s="1"/>
  <c r="AC279" i="20"/>
  <c r="AM279" i="20" s="1"/>
  <c r="X280" i="20"/>
  <c r="Z280" i="20"/>
  <c r="AJ280" i="20" s="1"/>
  <c r="AB280" i="20"/>
  <c r="AL280" i="20" s="1"/>
  <c r="Y281" i="20"/>
  <c r="AI281" i="20" s="1"/>
  <c r="AA281" i="20"/>
  <c r="AK281" i="20" s="1"/>
  <c r="AC281" i="20"/>
  <c r="AM281" i="20" s="1"/>
  <c r="X282" i="20"/>
  <c r="Z282" i="20"/>
  <c r="AJ282" i="20" s="1"/>
  <c r="AB282" i="20"/>
  <c r="AL282" i="20" s="1"/>
  <c r="Y283" i="20"/>
  <c r="AI283" i="20" s="1"/>
  <c r="AA283" i="20"/>
  <c r="AK283" i="20" s="1"/>
  <c r="AC283" i="20"/>
  <c r="AM283" i="20" s="1"/>
  <c r="X284" i="20"/>
  <c r="Z284" i="20"/>
  <c r="AJ284" i="20" s="1"/>
  <c r="AB284" i="20"/>
  <c r="AL284" i="20" s="1"/>
  <c r="Y285" i="20"/>
  <c r="AI285" i="20" s="1"/>
  <c r="AA285" i="20"/>
  <c r="AK285" i="20" s="1"/>
  <c r="AC285" i="20"/>
  <c r="AM285" i="20" s="1"/>
  <c r="X286" i="20"/>
  <c r="Z286" i="20"/>
  <c r="AJ286" i="20" s="1"/>
  <c r="AB286" i="20"/>
  <c r="AL286" i="20" s="1"/>
  <c r="Y287" i="20"/>
  <c r="AI287" i="20" s="1"/>
  <c r="AA287" i="20"/>
  <c r="AK287" i="20" s="1"/>
  <c r="AC287" i="20"/>
  <c r="AM287" i="20" s="1"/>
  <c r="X288" i="20"/>
  <c r="Z288" i="20"/>
  <c r="AJ288" i="20" s="1"/>
  <c r="AB288" i="20"/>
  <c r="AL288" i="20" s="1"/>
  <c r="Y289" i="20"/>
  <c r="AI289" i="20" s="1"/>
  <c r="AA289" i="20"/>
  <c r="AK289" i="20" s="1"/>
  <c r="AC289" i="20"/>
  <c r="AM289" i="20" s="1"/>
  <c r="X290" i="20"/>
  <c r="Z290" i="20"/>
  <c r="AJ290" i="20" s="1"/>
  <c r="AB290" i="20"/>
  <c r="AL290" i="20" s="1"/>
  <c r="Y291" i="20"/>
  <c r="AI291" i="20" s="1"/>
  <c r="AA291" i="20"/>
  <c r="AK291" i="20" s="1"/>
  <c r="AC291" i="20"/>
  <c r="AM291" i="20" s="1"/>
  <c r="X292" i="20"/>
  <c r="Z292" i="20"/>
  <c r="AJ292" i="20" s="1"/>
  <c r="AB292" i="20"/>
  <c r="AL292" i="20" s="1"/>
  <c r="Y293" i="20"/>
  <c r="AI293" i="20" s="1"/>
  <c r="AA293" i="20"/>
  <c r="AK293" i="20" s="1"/>
  <c r="AC293" i="20"/>
  <c r="AM293" i="20" s="1"/>
  <c r="X294" i="20"/>
  <c r="Z294" i="20"/>
  <c r="AJ294" i="20" s="1"/>
  <c r="AB294" i="20"/>
  <c r="AL294" i="20" s="1"/>
  <c r="Y295" i="20"/>
  <c r="AI295" i="20" s="1"/>
  <c r="AA295" i="20"/>
  <c r="AK295" i="20" s="1"/>
  <c r="AC295" i="20"/>
  <c r="AM295" i="20" s="1"/>
  <c r="X296" i="20"/>
  <c r="Z296" i="20"/>
  <c r="AJ296" i="20" s="1"/>
  <c r="AB296" i="20"/>
  <c r="AL296" i="20" s="1"/>
  <c r="Y297" i="20"/>
  <c r="AI297" i="20" s="1"/>
  <c r="AA297" i="20"/>
  <c r="AK297" i="20" s="1"/>
  <c r="AC297" i="20"/>
  <c r="AM297" i="20" s="1"/>
  <c r="X298" i="20"/>
  <c r="Z298" i="20"/>
  <c r="AJ298" i="20" s="1"/>
  <c r="AB298" i="20"/>
  <c r="AL298" i="20" s="1"/>
  <c r="Y299" i="20"/>
  <c r="AI299" i="20" s="1"/>
  <c r="AA299" i="20"/>
  <c r="AK299" i="20" s="1"/>
  <c r="AC299" i="20"/>
  <c r="AM299" i="20" s="1"/>
  <c r="X300" i="20"/>
  <c r="Z300" i="20"/>
  <c r="AJ300" i="20" s="1"/>
  <c r="AB300" i="20"/>
  <c r="AL300" i="20" s="1"/>
  <c r="Y301" i="20"/>
  <c r="AI301" i="20" s="1"/>
  <c r="AA301" i="20"/>
  <c r="AK301" i="20" s="1"/>
  <c r="AC301" i="20"/>
  <c r="AM301" i="20" s="1"/>
  <c r="X302" i="20"/>
  <c r="Z302" i="20"/>
  <c r="AJ302" i="20" s="1"/>
  <c r="AB302" i="20"/>
  <c r="AL302" i="20" s="1"/>
  <c r="Y303" i="20"/>
  <c r="AI303" i="20" s="1"/>
  <c r="AA303" i="20"/>
  <c r="AK303" i="20" s="1"/>
  <c r="AC303" i="20"/>
  <c r="AM303" i="20" s="1"/>
  <c r="X304" i="20"/>
  <c r="Z304" i="20"/>
  <c r="AJ304" i="20" s="1"/>
  <c r="AB304" i="20"/>
  <c r="AL304" i="20" s="1"/>
  <c r="Y305" i="20"/>
  <c r="AI305" i="20" s="1"/>
  <c r="AA305" i="20"/>
  <c r="AK305" i="20" s="1"/>
  <c r="AC305" i="20"/>
  <c r="AM305" i="20" s="1"/>
  <c r="X306" i="20"/>
  <c r="Z306" i="20"/>
  <c r="AJ306" i="20" s="1"/>
  <c r="AB306" i="20"/>
  <c r="AL306" i="20" s="1"/>
  <c r="Y307" i="20"/>
  <c r="AI307" i="20" s="1"/>
  <c r="AA307" i="20"/>
  <c r="AK307" i="20" s="1"/>
  <c r="AC307" i="20"/>
  <c r="AM307" i="20" s="1"/>
  <c r="X308" i="20"/>
  <c r="Z308" i="20"/>
  <c r="AJ308" i="20" s="1"/>
  <c r="AB308" i="20"/>
  <c r="AL308" i="20" s="1"/>
  <c r="Y309" i="20"/>
  <c r="AI309" i="20" s="1"/>
  <c r="AA309" i="20"/>
  <c r="AK309" i="20" s="1"/>
  <c r="AC309" i="20"/>
  <c r="AM309" i="20" s="1"/>
  <c r="X310" i="20"/>
  <c r="Z310" i="20"/>
  <c r="AJ310" i="20" s="1"/>
  <c r="AB310" i="20"/>
  <c r="AL310" i="20" s="1"/>
  <c r="Y311" i="20"/>
  <c r="AI311" i="20" s="1"/>
  <c r="AA311" i="20"/>
  <c r="AK311" i="20" s="1"/>
  <c r="AC311" i="20"/>
  <c r="AM311" i="20" s="1"/>
  <c r="X312" i="20"/>
  <c r="Z312" i="20"/>
  <c r="AJ312" i="20" s="1"/>
  <c r="AB312" i="20"/>
  <c r="AL312" i="20" s="1"/>
  <c r="Y313" i="20"/>
  <c r="AI313" i="20" s="1"/>
  <c r="AA313" i="20"/>
  <c r="AK313" i="20" s="1"/>
  <c r="AC313" i="20"/>
  <c r="AM313" i="20" s="1"/>
  <c r="X314" i="20"/>
  <c r="Z314" i="20"/>
  <c r="AJ314" i="20" s="1"/>
  <c r="AB314" i="20"/>
  <c r="AL314" i="20" s="1"/>
  <c r="Y315" i="20"/>
  <c r="AI315" i="20" s="1"/>
  <c r="AA315" i="20"/>
  <c r="AK315" i="20" s="1"/>
  <c r="AC315" i="20"/>
  <c r="AM315" i="20" s="1"/>
  <c r="X316" i="20"/>
  <c r="Z316" i="20"/>
  <c r="AJ316" i="20" s="1"/>
  <c r="AB316" i="20"/>
  <c r="AL316" i="20" s="1"/>
  <c r="Y317" i="20"/>
  <c r="AI317" i="20" s="1"/>
  <c r="AA317" i="20"/>
  <c r="AK317" i="20" s="1"/>
  <c r="AC317" i="20"/>
  <c r="AM317" i="20" s="1"/>
  <c r="X318" i="20"/>
  <c r="Z318" i="20"/>
  <c r="AJ318" i="20" s="1"/>
  <c r="AB318" i="20"/>
  <c r="AL318" i="20" s="1"/>
  <c r="Y319" i="20"/>
  <c r="AI319" i="20" s="1"/>
  <c r="AA319" i="20"/>
  <c r="AK319" i="20" s="1"/>
  <c r="AC319" i="20"/>
  <c r="AM319" i="20" s="1"/>
  <c r="X320" i="20"/>
  <c r="Z320" i="20"/>
  <c r="AJ320" i="20" s="1"/>
  <c r="AB320" i="20"/>
  <c r="AL320" i="20" s="1"/>
  <c r="Y321" i="20"/>
  <c r="AI321" i="20" s="1"/>
  <c r="AA321" i="20"/>
  <c r="AK321" i="20" s="1"/>
  <c r="AC321" i="20"/>
  <c r="AM321" i="20" s="1"/>
  <c r="X322" i="20"/>
  <c r="Z322" i="20"/>
  <c r="AJ322" i="20" s="1"/>
  <c r="AB322" i="20"/>
  <c r="AL322" i="20" s="1"/>
  <c r="Y323" i="20"/>
  <c r="AI323" i="20" s="1"/>
  <c r="AA323" i="20"/>
  <c r="AK323" i="20" s="1"/>
  <c r="AC323" i="20"/>
  <c r="AM323" i="20" s="1"/>
  <c r="X324" i="20"/>
  <c r="Z324" i="20"/>
  <c r="AJ324" i="20" s="1"/>
  <c r="AB324" i="20"/>
  <c r="AL324" i="20" s="1"/>
  <c r="Y325" i="20"/>
  <c r="AI325" i="20" s="1"/>
  <c r="AA325" i="20"/>
  <c r="AK325" i="20" s="1"/>
  <c r="AC325" i="20"/>
  <c r="AM325" i="20" s="1"/>
  <c r="X326" i="20"/>
  <c r="Z326" i="20"/>
  <c r="AJ326" i="20" s="1"/>
  <c r="AB326" i="20"/>
  <c r="AL326" i="20" s="1"/>
  <c r="Y327" i="20"/>
  <c r="AI327" i="20" s="1"/>
  <c r="AA327" i="20"/>
  <c r="AK327" i="20" s="1"/>
  <c r="AC327" i="20"/>
  <c r="AM327" i="20" s="1"/>
  <c r="X328" i="20"/>
  <c r="Z328" i="20"/>
  <c r="AJ328" i="20" s="1"/>
  <c r="AB328" i="20"/>
  <c r="AL328" i="20" s="1"/>
  <c r="Y329" i="20"/>
  <c r="AI329" i="20" s="1"/>
  <c r="AA329" i="20"/>
  <c r="AK329" i="20" s="1"/>
  <c r="AC329" i="20"/>
  <c r="AM329" i="20" s="1"/>
  <c r="X330" i="20"/>
  <c r="Z330" i="20"/>
  <c r="AJ330" i="20" s="1"/>
  <c r="AB330" i="20"/>
  <c r="AL330" i="20" s="1"/>
  <c r="Y331" i="20"/>
  <c r="AI331" i="20" s="1"/>
  <c r="AA331" i="20"/>
  <c r="AK331" i="20" s="1"/>
  <c r="AC331" i="20"/>
  <c r="AM331" i="20" s="1"/>
  <c r="X332" i="20"/>
  <c r="Z332" i="20"/>
  <c r="AJ332" i="20" s="1"/>
  <c r="AB332" i="20"/>
  <c r="AL332" i="20" s="1"/>
  <c r="Y333" i="20"/>
  <c r="AI333" i="20" s="1"/>
  <c r="AA333" i="20"/>
  <c r="AK333" i="20" s="1"/>
  <c r="AC333" i="20"/>
  <c r="AM333" i="20" s="1"/>
  <c r="X334" i="20"/>
  <c r="Z334" i="20"/>
  <c r="AJ334" i="20" s="1"/>
  <c r="AB334" i="20"/>
  <c r="AL334" i="20" s="1"/>
  <c r="Y335" i="20"/>
  <c r="AI335" i="20" s="1"/>
  <c r="AA335" i="20"/>
  <c r="AK335" i="20" s="1"/>
  <c r="AC335" i="20"/>
  <c r="AM335" i="20" s="1"/>
  <c r="X336" i="20"/>
  <c r="Z336" i="20"/>
  <c r="AJ336" i="20" s="1"/>
  <c r="AB336" i="20"/>
  <c r="AL336" i="20" s="1"/>
  <c r="Y337" i="20"/>
  <c r="AI337" i="20" s="1"/>
  <c r="AA337" i="20"/>
  <c r="AK337" i="20" s="1"/>
  <c r="AC337" i="20"/>
  <c r="AM337" i="20" s="1"/>
  <c r="X338" i="20"/>
  <c r="Z338" i="20"/>
  <c r="AJ338" i="20" s="1"/>
  <c r="AB338" i="20"/>
  <c r="AL338" i="20" s="1"/>
  <c r="Y339" i="20"/>
  <c r="AI339" i="20" s="1"/>
  <c r="AA339" i="20"/>
  <c r="AK339" i="20" s="1"/>
  <c r="AC339" i="20"/>
  <c r="AM339" i="20" s="1"/>
  <c r="X340" i="20"/>
  <c r="Z340" i="20"/>
  <c r="AJ340" i="20" s="1"/>
  <c r="AB340" i="20"/>
  <c r="AL340" i="20" s="1"/>
  <c r="Y341" i="20"/>
  <c r="AI341" i="20" s="1"/>
  <c r="AA341" i="20"/>
  <c r="AK341" i="20" s="1"/>
  <c r="AC341" i="20"/>
  <c r="AM341" i="20" s="1"/>
  <c r="X342" i="20"/>
  <c r="Z342" i="20"/>
  <c r="AJ342" i="20" s="1"/>
  <c r="AB342" i="20"/>
  <c r="AL342" i="20" s="1"/>
  <c r="Y343" i="20"/>
  <c r="AI343" i="20" s="1"/>
  <c r="AA343" i="20"/>
  <c r="AK343" i="20" s="1"/>
  <c r="AC343" i="20"/>
  <c r="AM343" i="20" s="1"/>
  <c r="X344" i="20"/>
  <c r="Z344" i="20"/>
  <c r="AJ344" i="20" s="1"/>
  <c r="AB344" i="20"/>
  <c r="AL344" i="20" s="1"/>
  <c r="Y345" i="20"/>
  <c r="AI345" i="20" s="1"/>
  <c r="AA345" i="20"/>
  <c r="AK345" i="20" s="1"/>
  <c r="AC345" i="20"/>
  <c r="AM345" i="20" s="1"/>
  <c r="X346" i="20"/>
  <c r="Z346" i="20"/>
  <c r="AJ346" i="20" s="1"/>
  <c r="AB346" i="20"/>
  <c r="AL346" i="20" s="1"/>
  <c r="Y347" i="20"/>
  <c r="AI347" i="20" s="1"/>
  <c r="AA347" i="20"/>
  <c r="AK347" i="20" s="1"/>
  <c r="AC347" i="20"/>
  <c r="AM347" i="20" s="1"/>
  <c r="X348" i="20"/>
  <c r="Z348" i="20"/>
  <c r="AJ348" i="20" s="1"/>
  <c r="AB348" i="20"/>
  <c r="AL348" i="20" s="1"/>
  <c r="Y349" i="20"/>
  <c r="AI349" i="20" s="1"/>
  <c r="AA349" i="20"/>
  <c r="AK349" i="20" s="1"/>
  <c r="AC349" i="20"/>
  <c r="AM349" i="20" s="1"/>
  <c r="X350" i="20"/>
  <c r="Z350" i="20"/>
  <c r="AJ350" i="20" s="1"/>
  <c r="AB350" i="20"/>
  <c r="AL350" i="20" s="1"/>
  <c r="Y351" i="20"/>
  <c r="AI351" i="20" s="1"/>
  <c r="AA351" i="20"/>
  <c r="AK351" i="20" s="1"/>
  <c r="AC351" i="20"/>
  <c r="AM351" i="20" s="1"/>
  <c r="X352" i="20"/>
  <c r="Z352" i="20"/>
  <c r="AJ352" i="20" s="1"/>
  <c r="AB352" i="20"/>
  <c r="AL352" i="20" s="1"/>
  <c r="Y353" i="20"/>
  <c r="AI353" i="20" s="1"/>
  <c r="AA353" i="20"/>
  <c r="AK353" i="20" s="1"/>
  <c r="AC353" i="20"/>
  <c r="AM353" i="20" s="1"/>
  <c r="X354" i="20"/>
  <c r="Z354" i="20"/>
  <c r="AJ354" i="20" s="1"/>
  <c r="AB354" i="20"/>
  <c r="AL354" i="20" s="1"/>
  <c r="Y355" i="20"/>
  <c r="AI355" i="20" s="1"/>
  <c r="AA355" i="20"/>
  <c r="AK355" i="20" s="1"/>
  <c r="AC355" i="20"/>
  <c r="AM355" i="20" s="1"/>
  <c r="X356" i="20"/>
  <c r="Z356" i="20"/>
  <c r="AJ356" i="20" s="1"/>
  <c r="AB356" i="20"/>
  <c r="AL356" i="20" s="1"/>
  <c r="Y357" i="20"/>
  <c r="AI357" i="20" s="1"/>
  <c r="AA357" i="20"/>
  <c r="AK357" i="20" s="1"/>
  <c r="AC357" i="20"/>
  <c r="AM357" i="20" s="1"/>
  <c r="X358" i="20"/>
  <c r="Z358" i="20"/>
  <c r="AJ358" i="20" s="1"/>
  <c r="AB358" i="20"/>
  <c r="AL358" i="20" s="1"/>
  <c r="Y359" i="20"/>
  <c r="AI359" i="20" s="1"/>
  <c r="AA359" i="20"/>
  <c r="AK359" i="20" s="1"/>
  <c r="AC359" i="20"/>
  <c r="AM359" i="20" s="1"/>
  <c r="X360" i="20"/>
  <c r="Z360" i="20"/>
  <c r="AJ360" i="20" s="1"/>
  <c r="AB360" i="20"/>
  <c r="AL360" i="20" s="1"/>
  <c r="Y361" i="20"/>
  <c r="AI361" i="20" s="1"/>
  <c r="AA361" i="20"/>
  <c r="AK361" i="20" s="1"/>
  <c r="AC361" i="20"/>
  <c r="AM361" i="20" s="1"/>
  <c r="X362" i="20"/>
  <c r="Z362" i="20"/>
  <c r="AJ362" i="20" s="1"/>
  <c r="AB362" i="20"/>
  <c r="AL362" i="20" s="1"/>
  <c r="Y363" i="20"/>
  <c r="AI363" i="20" s="1"/>
  <c r="AA363" i="20"/>
  <c r="AK363" i="20" s="1"/>
  <c r="AC363" i="20"/>
  <c r="AM363" i="20" s="1"/>
  <c r="X364" i="20"/>
  <c r="Z364" i="20"/>
  <c r="AJ364" i="20" s="1"/>
  <c r="AB364" i="20"/>
  <c r="AL364" i="20" s="1"/>
  <c r="Y365" i="20"/>
  <c r="AI365" i="20" s="1"/>
  <c r="AA365" i="20"/>
  <c r="AK365" i="20" s="1"/>
  <c r="AC365" i="20"/>
  <c r="AM365" i="20" s="1"/>
  <c r="X366" i="20"/>
  <c r="Z366" i="20"/>
  <c r="AJ366" i="20" s="1"/>
  <c r="AB366" i="20"/>
  <c r="AL366" i="20" s="1"/>
  <c r="Y367" i="20"/>
  <c r="AI367" i="20" s="1"/>
  <c r="AA367" i="20"/>
  <c r="AK367" i="20" s="1"/>
  <c r="AC367" i="20"/>
  <c r="AM367" i="20" s="1"/>
  <c r="X368" i="20"/>
  <c r="Z368" i="20"/>
  <c r="AJ368" i="20" s="1"/>
  <c r="AB368" i="20"/>
  <c r="AL368" i="20" s="1"/>
  <c r="Y369" i="20"/>
  <c r="AI369" i="20" s="1"/>
  <c r="AA369" i="20"/>
  <c r="AK369" i="20" s="1"/>
  <c r="AC369" i="20"/>
  <c r="AM369" i="20" s="1"/>
  <c r="X370" i="20"/>
  <c r="Z370" i="20"/>
  <c r="AJ370" i="20" s="1"/>
  <c r="AB370" i="20"/>
  <c r="AL370" i="20" s="1"/>
  <c r="Y371" i="20"/>
  <c r="AI371" i="20" s="1"/>
  <c r="AA371" i="20"/>
  <c r="AK371" i="20" s="1"/>
  <c r="AC371" i="20"/>
  <c r="AM371" i="20" s="1"/>
  <c r="X372" i="20"/>
  <c r="Z372" i="20"/>
  <c r="AJ372" i="20" s="1"/>
  <c r="AB372" i="20"/>
  <c r="AL372" i="20" s="1"/>
  <c r="Y373" i="20"/>
  <c r="AI373" i="20" s="1"/>
  <c r="AA373" i="20"/>
  <c r="AK373" i="20" s="1"/>
  <c r="AC373" i="20"/>
  <c r="AM373" i="20" s="1"/>
  <c r="X374" i="20"/>
  <c r="Z374" i="20"/>
  <c r="AJ374" i="20" s="1"/>
  <c r="AB374" i="20"/>
  <c r="AL374" i="20" s="1"/>
  <c r="Y375" i="20"/>
  <c r="AI375" i="20" s="1"/>
  <c r="AA375" i="20"/>
  <c r="AK375" i="20" s="1"/>
  <c r="AC375" i="20"/>
  <c r="AM375" i="20" s="1"/>
  <c r="X376" i="20"/>
  <c r="Z376" i="20"/>
  <c r="AJ376" i="20" s="1"/>
  <c r="AB376" i="20"/>
  <c r="AL376" i="20" s="1"/>
  <c r="Y377" i="20"/>
  <c r="AI377" i="20" s="1"/>
  <c r="AA377" i="20"/>
  <c r="AK377" i="20" s="1"/>
  <c r="AC377" i="20"/>
  <c r="AM377" i="20" s="1"/>
  <c r="X378" i="20"/>
  <c r="Z378" i="20"/>
  <c r="AJ378" i="20" s="1"/>
  <c r="AB378" i="20"/>
  <c r="AL378" i="20" s="1"/>
  <c r="Y379" i="20"/>
  <c r="AI379" i="20" s="1"/>
  <c r="AA379" i="20"/>
  <c r="AK379" i="20" s="1"/>
  <c r="AC379" i="20"/>
  <c r="AM379" i="20" s="1"/>
  <c r="X380" i="20"/>
  <c r="Z380" i="20"/>
  <c r="AJ380" i="20" s="1"/>
  <c r="AB380" i="20"/>
  <c r="AL380" i="20" s="1"/>
  <c r="Y381" i="20"/>
  <c r="AI381" i="20" s="1"/>
  <c r="AA381" i="20"/>
  <c r="AK381" i="20" s="1"/>
  <c r="AC381" i="20"/>
  <c r="AM381" i="20" s="1"/>
  <c r="X382" i="20"/>
  <c r="Z382" i="20"/>
  <c r="AJ382" i="20" s="1"/>
  <c r="AB382" i="20"/>
  <c r="AL382" i="20" s="1"/>
  <c r="Y383" i="20"/>
  <c r="AI383" i="20" s="1"/>
  <c r="AA383" i="20"/>
  <c r="AK383" i="20" s="1"/>
  <c r="AC383" i="20"/>
  <c r="AM383" i="20" s="1"/>
  <c r="X384" i="20"/>
  <c r="Z384" i="20"/>
  <c r="AJ384" i="20" s="1"/>
  <c r="AB384" i="20"/>
  <c r="AL384" i="20" s="1"/>
  <c r="Y385" i="20"/>
  <c r="AI385" i="20" s="1"/>
  <c r="AA385" i="20"/>
  <c r="AK385" i="20" s="1"/>
  <c r="AC385" i="20"/>
  <c r="AM385" i="20" s="1"/>
  <c r="X386" i="20"/>
  <c r="Z386" i="20"/>
  <c r="AJ386" i="20" s="1"/>
  <c r="AB386" i="20"/>
  <c r="AL386" i="20" s="1"/>
  <c r="Y387" i="20"/>
  <c r="AI387" i="20" s="1"/>
  <c r="AA387" i="20"/>
  <c r="AK387" i="20" s="1"/>
  <c r="AC387" i="20"/>
  <c r="AM387" i="20" s="1"/>
  <c r="X388" i="20"/>
  <c r="Z388" i="20"/>
  <c r="AJ388" i="20" s="1"/>
  <c r="AB388" i="20"/>
  <c r="AL388" i="20" s="1"/>
  <c r="Y389" i="20"/>
  <c r="AI389" i="20" s="1"/>
  <c r="AA389" i="20"/>
  <c r="AK389" i="20" s="1"/>
  <c r="AC389" i="20"/>
  <c r="AM389" i="20" s="1"/>
  <c r="X390" i="20"/>
  <c r="Z390" i="20"/>
  <c r="AJ390" i="20" s="1"/>
  <c r="AB390" i="20"/>
  <c r="AL390" i="20" s="1"/>
  <c r="Y391" i="20"/>
  <c r="AI391" i="20" s="1"/>
  <c r="AA391" i="20"/>
  <c r="AK391" i="20" s="1"/>
  <c r="AC391" i="20"/>
  <c r="AM391" i="20" s="1"/>
  <c r="X392" i="20"/>
  <c r="Z392" i="20"/>
  <c r="AJ392" i="20" s="1"/>
  <c r="AB392" i="20"/>
  <c r="AL392" i="20" s="1"/>
  <c r="Y393" i="20"/>
  <c r="AI393" i="20" s="1"/>
  <c r="AA393" i="20"/>
  <c r="AK393" i="20" s="1"/>
  <c r="AC393" i="20"/>
  <c r="AM393" i="20" s="1"/>
  <c r="X394" i="20"/>
  <c r="Z394" i="20"/>
  <c r="AJ394" i="20" s="1"/>
  <c r="AB394" i="20"/>
  <c r="AL394" i="20" s="1"/>
  <c r="Y395" i="20"/>
  <c r="AI395" i="20" s="1"/>
  <c r="AA395" i="20"/>
  <c r="AK395" i="20" s="1"/>
  <c r="AC395" i="20"/>
  <c r="AM395" i="20" s="1"/>
  <c r="X396" i="20"/>
  <c r="Z396" i="20"/>
  <c r="AJ396" i="20" s="1"/>
  <c r="AB396" i="20"/>
  <c r="AL396" i="20" s="1"/>
  <c r="Y397" i="20"/>
  <c r="AI397" i="20" s="1"/>
  <c r="AA397" i="20"/>
  <c r="AK397" i="20" s="1"/>
  <c r="AC397" i="20"/>
  <c r="AM397" i="20" s="1"/>
  <c r="X398" i="20"/>
  <c r="Z398" i="20"/>
  <c r="AJ398" i="20" s="1"/>
  <c r="AB398" i="20"/>
  <c r="AL398" i="20" s="1"/>
  <c r="Y399" i="20"/>
  <c r="AI399" i="20" s="1"/>
  <c r="AA399" i="20"/>
  <c r="AK399" i="20" s="1"/>
  <c r="AC399" i="20"/>
  <c r="AM399" i="20" s="1"/>
  <c r="X400" i="20"/>
  <c r="Z400" i="20"/>
  <c r="AJ400" i="20" s="1"/>
  <c r="AB400" i="20"/>
  <c r="AL400" i="20" s="1"/>
  <c r="Y401" i="20"/>
  <c r="AI401" i="20" s="1"/>
  <c r="AA401" i="20"/>
  <c r="AK401" i="20" s="1"/>
  <c r="AC401" i="20"/>
  <c r="AM401" i="20" s="1"/>
  <c r="X402" i="20"/>
  <c r="Z402" i="20"/>
  <c r="AJ402" i="20" s="1"/>
  <c r="AB402" i="20"/>
  <c r="AL402" i="20" s="1"/>
  <c r="Y403" i="20"/>
  <c r="AI403" i="20" s="1"/>
  <c r="AA403" i="20"/>
  <c r="AK403" i="20" s="1"/>
  <c r="AC403" i="20"/>
  <c r="AM403" i="20" s="1"/>
  <c r="X404" i="20"/>
  <c r="Z404" i="20"/>
  <c r="AJ404" i="20" s="1"/>
  <c r="AB404" i="20"/>
  <c r="AL404" i="20" s="1"/>
  <c r="Y405" i="20"/>
  <c r="AI405" i="20" s="1"/>
  <c r="AA405" i="20"/>
  <c r="AK405" i="20" s="1"/>
  <c r="AC405" i="20"/>
  <c r="AM405" i="20" s="1"/>
  <c r="X406" i="20"/>
  <c r="Z406" i="20"/>
  <c r="AJ406" i="20" s="1"/>
  <c r="AB406" i="20"/>
  <c r="AL406" i="20" s="1"/>
  <c r="Y407" i="20"/>
  <c r="AI407" i="20" s="1"/>
  <c r="AA407" i="20"/>
  <c r="AK407" i="20" s="1"/>
  <c r="AC407" i="20"/>
  <c r="AM407" i="20" s="1"/>
  <c r="X408" i="20"/>
  <c r="Z408" i="20"/>
  <c r="AJ408" i="20" s="1"/>
  <c r="AB408" i="20"/>
  <c r="AL408" i="20" s="1"/>
  <c r="Y409" i="20"/>
  <c r="AI409" i="20" s="1"/>
  <c r="AA409" i="20"/>
  <c r="AK409" i="20" s="1"/>
  <c r="AC409" i="20"/>
  <c r="AM409" i="20" s="1"/>
  <c r="X410" i="20"/>
  <c r="Z410" i="20"/>
  <c r="AJ410" i="20" s="1"/>
  <c r="AB410" i="20"/>
  <c r="AL410" i="20" s="1"/>
  <c r="Y411" i="20"/>
  <c r="AI411" i="20" s="1"/>
  <c r="AA411" i="20"/>
  <c r="AK411" i="20" s="1"/>
  <c r="AC411" i="20"/>
  <c r="AM411" i="20" s="1"/>
  <c r="X412" i="20"/>
  <c r="Z412" i="20"/>
  <c r="AJ412" i="20" s="1"/>
  <c r="AB412" i="20"/>
  <c r="AL412" i="20" s="1"/>
  <c r="Y413" i="20"/>
  <c r="AI413" i="20" s="1"/>
  <c r="AA413" i="20"/>
  <c r="AK413" i="20" s="1"/>
  <c r="AC413" i="20"/>
  <c r="AM413" i="20" s="1"/>
  <c r="X414" i="20"/>
  <c r="Z414" i="20"/>
  <c r="AJ414" i="20" s="1"/>
  <c r="AB414" i="20"/>
  <c r="AL414" i="20" s="1"/>
  <c r="Y415" i="20"/>
  <c r="AI415" i="20" s="1"/>
  <c r="AA415" i="20"/>
  <c r="AK415" i="20" s="1"/>
  <c r="AC415" i="20"/>
  <c r="AM415" i="20" s="1"/>
  <c r="X416" i="20"/>
  <c r="Z416" i="20"/>
  <c r="AJ416" i="20" s="1"/>
  <c r="AB416" i="20"/>
  <c r="AL416" i="20" s="1"/>
  <c r="Y417" i="20"/>
  <c r="AI417" i="20" s="1"/>
  <c r="AA417" i="20"/>
  <c r="AK417" i="20" s="1"/>
  <c r="AC417" i="20"/>
  <c r="AM417" i="20" s="1"/>
  <c r="X418" i="20"/>
  <c r="Z418" i="20"/>
  <c r="AJ418" i="20" s="1"/>
  <c r="AB418" i="20"/>
  <c r="AL418" i="20" s="1"/>
  <c r="Y419" i="20"/>
  <c r="AI419" i="20" s="1"/>
  <c r="AA419" i="20"/>
  <c r="AK419" i="20" s="1"/>
  <c r="AC419" i="20"/>
  <c r="AM419" i="20" s="1"/>
  <c r="X420" i="20"/>
  <c r="Z420" i="20"/>
  <c r="AJ420" i="20" s="1"/>
  <c r="AB420" i="20"/>
  <c r="AL420" i="20" s="1"/>
  <c r="Y421" i="20"/>
  <c r="AI421" i="20" s="1"/>
  <c r="AA421" i="20"/>
  <c r="AK421" i="20" s="1"/>
  <c r="AC421" i="20"/>
  <c r="AM421" i="20" s="1"/>
  <c r="X422" i="20"/>
  <c r="Z422" i="20"/>
  <c r="AJ422" i="20" s="1"/>
  <c r="AB422" i="20"/>
  <c r="AL422" i="20" s="1"/>
  <c r="Y423" i="20"/>
  <c r="AI423" i="20" s="1"/>
  <c r="AA423" i="20"/>
  <c r="AK423" i="20" s="1"/>
  <c r="AC423" i="20"/>
  <c r="AM423" i="20" s="1"/>
  <c r="X424" i="20"/>
  <c r="Z424" i="20"/>
  <c r="AJ424" i="20" s="1"/>
  <c r="AB424" i="20"/>
  <c r="AL424" i="20" s="1"/>
  <c r="Y425" i="20"/>
  <c r="AI425" i="20" s="1"/>
  <c r="AA425" i="20"/>
  <c r="AK425" i="20" s="1"/>
  <c r="AC425" i="20"/>
  <c r="AM425" i="20" s="1"/>
  <c r="X426" i="20"/>
  <c r="Z426" i="20"/>
  <c r="AJ426" i="20" s="1"/>
  <c r="AB426" i="20"/>
  <c r="AL426" i="20" s="1"/>
  <c r="Y427" i="20"/>
  <c r="AI427" i="20" s="1"/>
  <c r="AA427" i="20"/>
  <c r="AK427" i="20" s="1"/>
  <c r="AC427" i="20"/>
  <c r="AM427" i="20" s="1"/>
  <c r="X428" i="20"/>
  <c r="Z428" i="20"/>
  <c r="AJ428" i="20" s="1"/>
  <c r="AB428" i="20"/>
  <c r="AL428" i="20" s="1"/>
  <c r="Y429" i="20"/>
  <c r="AI429" i="20" s="1"/>
  <c r="AA429" i="20"/>
  <c r="AK429" i="20" s="1"/>
  <c r="AC429" i="20"/>
  <c r="AM429" i="20" s="1"/>
  <c r="X430" i="20"/>
  <c r="Z430" i="20"/>
  <c r="AJ430" i="20" s="1"/>
  <c r="AB430" i="20"/>
  <c r="AL430" i="20" s="1"/>
  <c r="Y431" i="20"/>
  <c r="AI431" i="20" s="1"/>
  <c r="AA431" i="20"/>
  <c r="AK431" i="20" s="1"/>
  <c r="AC431" i="20"/>
  <c r="AM431" i="20" s="1"/>
  <c r="X432" i="20"/>
  <c r="Z432" i="20"/>
  <c r="AJ432" i="20" s="1"/>
  <c r="AB432" i="20"/>
  <c r="AL432" i="20" s="1"/>
  <c r="Y433" i="20"/>
  <c r="AI433" i="20" s="1"/>
  <c r="AA433" i="20"/>
  <c r="AK433" i="20" s="1"/>
  <c r="AC433" i="20"/>
  <c r="AM433" i="20" s="1"/>
  <c r="X434" i="20"/>
  <c r="Z434" i="20"/>
  <c r="AJ434" i="20" s="1"/>
  <c r="AB434" i="20"/>
  <c r="AL434" i="20" s="1"/>
  <c r="Y435" i="20"/>
  <c r="AI435" i="20" s="1"/>
  <c r="AA435" i="20"/>
  <c r="AK435" i="20" s="1"/>
  <c r="AC435" i="20"/>
  <c r="AM435" i="20" s="1"/>
  <c r="X436" i="20"/>
  <c r="Z436" i="20"/>
  <c r="AJ436" i="20" s="1"/>
  <c r="AB436" i="20"/>
  <c r="AL436" i="20" s="1"/>
  <c r="Y437" i="20"/>
  <c r="AI437" i="20" s="1"/>
  <c r="AA437" i="20"/>
  <c r="AK437" i="20" s="1"/>
  <c r="AC437" i="20"/>
  <c r="AM437" i="20" s="1"/>
  <c r="X438" i="20"/>
  <c r="Z438" i="20"/>
  <c r="AJ438" i="20" s="1"/>
  <c r="AB438" i="20"/>
  <c r="AL438" i="20" s="1"/>
  <c r="Y439" i="20"/>
  <c r="AI439" i="20" s="1"/>
  <c r="AA439" i="20"/>
  <c r="AK439" i="20" s="1"/>
  <c r="AC439" i="20"/>
  <c r="AM439" i="20" s="1"/>
  <c r="X440" i="20"/>
  <c r="Z440" i="20"/>
  <c r="AJ440" i="20" s="1"/>
  <c r="AB440" i="20"/>
  <c r="AL440" i="20" s="1"/>
  <c r="Y441" i="20"/>
  <c r="AI441" i="20" s="1"/>
  <c r="AA441" i="20"/>
  <c r="AK441" i="20" s="1"/>
  <c r="AC441" i="20"/>
  <c r="AM441" i="20" s="1"/>
  <c r="X442" i="20"/>
  <c r="Z442" i="20"/>
  <c r="AJ442" i="20" s="1"/>
  <c r="AB442" i="20"/>
  <c r="AL442" i="20" s="1"/>
  <c r="Y443" i="20"/>
  <c r="AI443" i="20" s="1"/>
  <c r="AA443" i="20"/>
  <c r="AK443" i="20" s="1"/>
  <c r="AC443" i="20"/>
  <c r="AM443" i="20" s="1"/>
  <c r="X444" i="20"/>
  <c r="Z444" i="20"/>
  <c r="AJ444" i="20" s="1"/>
  <c r="AB444" i="20"/>
  <c r="AL444" i="20" s="1"/>
  <c r="Y445" i="20"/>
  <c r="AI445" i="20" s="1"/>
  <c r="AA445" i="20"/>
  <c r="AK445" i="20" s="1"/>
  <c r="AC445" i="20"/>
  <c r="AM445" i="20" s="1"/>
  <c r="X446" i="20"/>
  <c r="Z446" i="20"/>
  <c r="AJ446" i="20" s="1"/>
  <c r="AB446" i="20"/>
  <c r="AL446" i="20" s="1"/>
  <c r="Y447" i="20"/>
  <c r="AI447" i="20" s="1"/>
  <c r="AA447" i="20"/>
  <c r="AK447" i="20" s="1"/>
  <c r="AC447" i="20"/>
  <c r="AM447" i="20" s="1"/>
  <c r="X448" i="20"/>
  <c r="Z448" i="20"/>
  <c r="AJ448" i="20" s="1"/>
  <c r="AB448" i="20"/>
  <c r="AL448" i="20" s="1"/>
  <c r="Y449" i="20"/>
  <c r="AI449" i="20" s="1"/>
  <c r="AA449" i="20"/>
  <c r="AK449" i="20" s="1"/>
  <c r="AC449" i="20"/>
  <c r="AM449" i="20" s="1"/>
  <c r="X450" i="20"/>
  <c r="Z450" i="20"/>
  <c r="AJ450" i="20" s="1"/>
  <c r="AB450" i="20"/>
  <c r="AL450" i="20" s="1"/>
  <c r="Y451" i="20"/>
  <c r="AI451" i="20" s="1"/>
  <c r="AA451" i="20"/>
  <c r="AK451" i="20" s="1"/>
  <c r="AC451" i="20"/>
  <c r="AM451" i="20" s="1"/>
  <c r="X452" i="20"/>
  <c r="Z452" i="20"/>
  <c r="AJ452" i="20" s="1"/>
  <c r="AB452" i="20"/>
  <c r="AL452" i="20" s="1"/>
  <c r="Y453" i="20"/>
  <c r="AI453" i="20" s="1"/>
  <c r="AA453" i="20"/>
  <c r="AK453" i="20" s="1"/>
  <c r="AC453" i="20"/>
  <c r="AM453" i="20" s="1"/>
  <c r="X454" i="20"/>
  <c r="Z454" i="20"/>
  <c r="AJ454" i="20" s="1"/>
  <c r="AB454" i="20"/>
  <c r="AL454" i="20" s="1"/>
  <c r="Y455" i="20"/>
  <c r="AI455" i="20" s="1"/>
  <c r="AA455" i="20"/>
  <c r="AK455" i="20" s="1"/>
  <c r="AC455" i="20"/>
  <c r="AM455" i="20" s="1"/>
  <c r="X456" i="20"/>
  <c r="Z456" i="20"/>
  <c r="AJ456" i="20" s="1"/>
  <c r="AB456" i="20"/>
  <c r="AL456" i="20" s="1"/>
  <c r="Y457" i="20"/>
  <c r="AI457" i="20" s="1"/>
  <c r="AA457" i="20"/>
  <c r="AK457" i="20" s="1"/>
  <c r="AC457" i="20"/>
  <c r="AM457" i="20" s="1"/>
  <c r="X458" i="20"/>
  <c r="Z458" i="20"/>
  <c r="AJ458" i="20" s="1"/>
  <c r="AB458" i="20"/>
  <c r="AL458" i="20" s="1"/>
  <c r="Y459" i="20"/>
  <c r="AI459" i="20" s="1"/>
  <c r="AA459" i="20"/>
  <c r="AK459" i="20" s="1"/>
  <c r="AC459" i="20"/>
  <c r="AM459" i="20" s="1"/>
  <c r="X460" i="20"/>
  <c r="Z460" i="20"/>
  <c r="AJ460" i="20" s="1"/>
  <c r="AB460" i="20"/>
  <c r="AL460" i="20" s="1"/>
  <c r="Y461" i="20"/>
  <c r="AI461" i="20" s="1"/>
  <c r="AA461" i="20"/>
  <c r="AK461" i="20" s="1"/>
  <c r="AC461" i="20"/>
  <c r="AM461" i="20" s="1"/>
  <c r="X462" i="20"/>
  <c r="Z462" i="20"/>
  <c r="AJ462" i="20" s="1"/>
  <c r="AB462" i="20"/>
  <c r="AL462" i="20" s="1"/>
  <c r="Y463" i="20"/>
  <c r="AI463" i="20" s="1"/>
  <c r="AA463" i="20"/>
  <c r="AK463" i="20" s="1"/>
  <c r="AC463" i="20"/>
  <c r="AM463" i="20" s="1"/>
  <c r="X464" i="20"/>
  <c r="Z464" i="20"/>
  <c r="AJ464" i="20" s="1"/>
  <c r="AB464" i="20"/>
  <c r="AL464" i="20" s="1"/>
  <c r="Y465" i="20"/>
  <c r="AI465" i="20" s="1"/>
  <c r="AA465" i="20"/>
  <c r="AK465" i="20" s="1"/>
  <c r="AC465" i="20"/>
  <c r="AM465" i="20" s="1"/>
  <c r="X466" i="20"/>
  <c r="Z466" i="20"/>
  <c r="AJ466" i="20" s="1"/>
  <c r="AB466" i="20"/>
  <c r="AL466" i="20" s="1"/>
  <c r="Y467" i="20"/>
  <c r="AI467" i="20" s="1"/>
  <c r="AA467" i="20"/>
  <c r="AK467" i="20" s="1"/>
  <c r="AC467" i="20"/>
  <c r="AM467" i="20" s="1"/>
  <c r="X468" i="20"/>
  <c r="Z468" i="20"/>
  <c r="AJ468" i="20" s="1"/>
  <c r="AB468" i="20"/>
  <c r="AL468" i="20" s="1"/>
  <c r="Y469" i="20"/>
  <c r="AI469" i="20" s="1"/>
  <c r="AA469" i="20"/>
  <c r="AK469" i="20" s="1"/>
  <c r="AC469" i="20"/>
  <c r="AM469" i="20" s="1"/>
  <c r="X470" i="20"/>
  <c r="Z470" i="20"/>
  <c r="AJ470" i="20" s="1"/>
  <c r="AB470" i="20"/>
  <c r="AL470" i="20" s="1"/>
  <c r="Y471" i="20"/>
  <c r="AI471" i="20" s="1"/>
  <c r="AA471" i="20"/>
  <c r="AK471" i="20" s="1"/>
  <c r="AC471" i="20"/>
  <c r="AM471" i="20" s="1"/>
  <c r="X472" i="20"/>
  <c r="Z472" i="20"/>
  <c r="AJ472" i="20" s="1"/>
  <c r="AB472" i="20"/>
  <c r="AL472" i="20" s="1"/>
  <c r="Y473" i="20"/>
  <c r="AI473" i="20" s="1"/>
  <c r="AA473" i="20"/>
  <c r="AK473" i="20" s="1"/>
  <c r="AC473" i="20"/>
  <c r="AM473" i="20" s="1"/>
  <c r="X474" i="20"/>
  <c r="Z474" i="20"/>
  <c r="AJ474" i="20" s="1"/>
  <c r="AB474" i="20"/>
  <c r="AL474" i="20" s="1"/>
  <c r="Y475" i="20"/>
  <c r="AI475" i="20" s="1"/>
  <c r="AA475" i="20"/>
  <c r="AK475" i="20" s="1"/>
  <c r="AC475" i="20"/>
  <c r="AM475" i="20" s="1"/>
  <c r="X476" i="20"/>
  <c r="Z476" i="20"/>
  <c r="AJ476" i="20" s="1"/>
  <c r="AB476" i="20"/>
  <c r="AL476" i="20" s="1"/>
  <c r="Y477" i="20"/>
  <c r="AI477" i="20" s="1"/>
  <c r="AA477" i="20"/>
  <c r="AK477" i="20" s="1"/>
  <c r="AC477" i="20"/>
  <c r="AM477" i="20" s="1"/>
  <c r="X478" i="20"/>
  <c r="Z478" i="20"/>
  <c r="AJ478" i="20" s="1"/>
  <c r="AB478" i="20"/>
  <c r="AL478" i="20" s="1"/>
  <c r="Y479" i="20"/>
  <c r="AI479" i="20" s="1"/>
  <c r="AA479" i="20"/>
  <c r="AK479" i="20" s="1"/>
  <c r="AC479" i="20"/>
  <c r="AM479" i="20" s="1"/>
  <c r="X480" i="20"/>
  <c r="Z480" i="20"/>
  <c r="AJ480" i="20" s="1"/>
  <c r="AB480" i="20"/>
  <c r="AL480" i="20" s="1"/>
  <c r="Y481" i="20"/>
  <c r="AI481" i="20" s="1"/>
  <c r="AA481" i="20"/>
  <c r="AK481" i="20" s="1"/>
  <c r="AC481" i="20"/>
  <c r="AM481" i="20" s="1"/>
  <c r="X482" i="20"/>
  <c r="Z482" i="20"/>
  <c r="AJ482" i="20" s="1"/>
  <c r="AB482" i="20"/>
  <c r="AL482" i="20" s="1"/>
  <c r="Y483" i="20"/>
  <c r="AI483" i="20" s="1"/>
  <c r="AA483" i="20"/>
  <c r="AK483" i="20" s="1"/>
  <c r="AC483" i="20"/>
  <c r="AM483" i="20" s="1"/>
  <c r="X484" i="20"/>
  <c r="Z484" i="20"/>
  <c r="AJ484" i="20" s="1"/>
  <c r="AB484" i="20"/>
  <c r="AL484" i="20" s="1"/>
  <c r="Y485" i="20"/>
  <c r="AI485" i="20" s="1"/>
  <c r="AA485" i="20"/>
  <c r="AK485" i="20" s="1"/>
  <c r="AC485" i="20"/>
  <c r="AM485" i="20" s="1"/>
  <c r="X486" i="20"/>
  <c r="Z486" i="20"/>
  <c r="AJ486" i="20" s="1"/>
  <c r="AB486" i="20"/>
  <c r="AL486" i="20" s="1"/>
  <c r="Y487" i="20"/>
  <c r="AI487" i="20" s="1"/>
  <c r="AA487" i="20"/>
  <c r="AK487" i="20" s="1"/>
  <c r="AC487" i="20"/>
  <c r="AM487" i="20" s="1"/>
  <c r="X488" i="20"/>
  <c r="Z488" i="20"/>
  <c r="AJ488" i="20" s="1"/>
  <c r="AB488" i="20"/>
  <c r="AL488" i="20" s="1"/>
  <c r="Y489" i="20"/>
  <c r="AI489" i="20" s="1"/>
  <c r="AA489" i="20"/>
  <c r="AK489" i="20" s="1"/>
  <c r="AC489" i="20"/>
  <c r="AM489" i="20" s="1"/>
  <c r="X490" i="20"/>
  <c r="Z490" i="20"/>
  <c r="AJ490" i="20" s="1"/>
  <c r="AB490" i="20"/>
  <c r="AL490" i="20" s="1"/>
  <c r="Y491" i="20"/>
  <c r="AI491" i="20" s="1"/>
  <c r="AA491" i="20"/>
  <c r="AK491" i="20" s="1"/>
  <c r="AC491" i="20"/>
  <c r="AM491" i="20" s="1"/>
  <c r="X492" i="20"/>
  <c r="Z492" i="20"/>
  <c r="AJ492" i="20" s="1"/>
  <c r="AB492" i="20"/>
  <c r="AL492" i="20" s="1"/>
  <c r="Y493" i="20"/>
  <c r="AI493" i="20" s="1"/>
  <c r="AA493" i="20"/>
  <c r="AK493" i="20" s="1"/>
  <c r="AC493" i="20"/>
  <c r="AM493" i="20" s="1"/>
  <c r="X494" i="20"/>
  <c r="Z494" i="20"/>
  <c r="AJ494" i="20" s="1"/>
  <c r="AB494" i="20"/>
  <c r="AL494" i="20" s="1"/>
  <c r="Y495" i="20"/>
  <c r="AI495" i="20" s="1"/>
  <c r="AA495" i="20"/>
  <c r="AK495" i="20" s="1"/>
  <c r="AC495" i="20"/>
  <c r="AM495" i="20" s="1"/>
  <c r="X496" i="20"/>
  <c r="Z496" i="20"/>
  <c r="AJ496" i="20" s="1"/>
  <c r="AB496" i="20"/>
  <c r="AL496" i="20" s="1"/>
  <c r="Y497" i="20"/>
  <c r="AI497" i="20" s="1"/>
  <c r="AA497" i="20"/>
  <c r="AK497" i="20" s="1"/>
  <c r="AC497" i="20"/>
  <c r="AM497" i="20" s="1"/>
  <c r="X498" i="20"/>
  <c r="Z498" i="20"/>
  <c r="AJ498" i="20" s="1"/>
  <c r="AB498" i="20"/>
  <c r="AL498" i="20" s="1"/>
  <c r="Y499" i="20"/>
  <c r="AI499" i="20" s="1"/>
  <c r="AA499" i="20"/>
  <c r="AK499" i="20" s="1"/>
  <c r="AC499" i="20"/>
  <c r="AM499" i="20" s="1"/>
  <c r="X500" i="20"/>
  <c r="Z500" i="20"/>
  <c r="AJ500" i="20" s="1"/>
  <c r="AB500" i="20"/>
  <c r="AL500" i="20" s="1"/>
  <c r="Y501" i="20"/>
  <c r="AI501" i="20" s="1"/>
  <c r="AA501" i="20"/>
  <c r="AK501" i="20" s="1"/>
  <c r="AC501" i="20"/>
  <c r="AM501" i="20" s="1"/>
  <c r="X502" i="20"/>
  <c r="Z502" i="20"/>
  <c r="AJ502" i="20" s="1"/>
  <c r="AB502" i="20"/>
  <c r="AL502" i="20" s="1"/>
  <c r="Y503" i="20"/>
  <c r="AI503" i="20" s="1"/>
  <c r="AA503" i="20"/>
  <c r="AK503" i="20" s="1"/>
  <c r="AC503" i="20"/>
  <c r="AM503" i="20" s="1"/>
  <c r="X504" i="20"/>
  <c r="Z504" i="20"/>
  <c r="AJ504" i="20" s="1"/>
  <c r="AB504" i="20"/>
  <c r="AL504" i="20" s="1"/>
  <c r="Y505" i="20"/>
  <c r="AI505" i="20" s="1"/>
  <c r="AA505" i="20"/>
  <c r="AK505" i="20" s="1"/>
  <c r="AC505" i="20"/>
  <c r="AM505" i="20" s="1"/>
  <c r="X506" i="20"/>
  <c r="Z506" i="20"/>
  <c r="AJ506" i="20" s="1"/>
  <c r="AB506" i="20"/>
  <c r="AL506" i="20" s="1"/>
  <c r="Y507" i="20"/>
  <c r="AI507" i="20" s="1"/>
  <c r="AA507" i="20"/>
  <c r="AK507" i="20" s="1"/>
  <c r="AC507" i="20"/>
  <c r="AM507" i="20" s="1"/>
  <c r="X508" i="20"/>
  <c r="Z508" i="20"/>
  <c r="AJ508" i="20" s="1"/>
  <c r="AB508" i="20"/>
  <c r="AL508" i="20" s="1"/>
  <c r="Y509" i="20"/>
  <c r="AI509" i="20" s="1"/>
  <c r="AA509" i="20"/>
  <c r="AK509" i="20" s="1"/>
  <c r="AC509" i="20"/>
  <c r="AM509" i="20" s="1"/>
  <c r="X510" i="20"/>
  <c r="Z510" i="20"/>
  <c r="AJ510" i="20" s="1"/>
  <c r="AB510" i="20"/>
  <c r="AL510" i="20" s="1"/>
  <c r="Y511" i="20"/>
  <c r="AI511" i="20" s="1"/>
  <c r="AA511" i="20"/>
  <c r="AK511" i="20" s="1"/>
  <c r="AC511" i="20"/>
  <c r="AM511" i="20" s="1"/>
  <c r="X512" i="20"/>
  <c r="Z512" i="20"/>
  <c r="AJ512" i="20" s="1"/>
  <c r="AB512" i="20"/>
  <c r="AL512" i="20" s="1"/>
  <c r="Y513" i="20"/>
  <c r="AI513" i="20" s="1"/>
  <c r="AA513" i="20"/>
  <c r="AK513" i="20" s="1"/>
  <c r="AC513" i="20"/>
  <c r="AM513" i="20" s="1"/>
  <c r="X514" i="20"/>
  <c r="Z514" i="20"/>
  <c r="AJ514" i="20" s="1"/>
  <c r="AB514" i="20"/>
  <c r="AL514" i="20" s="1"/>
  <c r="Y515" i="20"/>
  <c r="AI515" i="20" s="1"/>
  <c r="AA515" i="20"/>
  <c r="AK515" i="20" s="1"/>
  <c r="AC515" i="20"/>
  <c r="AM515" i="20" s="1"/>
  <c r="X516" i="20"/>
  <c r="Z516" i="20"/>
  <c r="AJ516" i="20" s="1"/>
  <c r="AB516" i="20"/>
  <c r="AL516" i="20" s="1"/>
  <c r="Y517" i="20"/>
  <c r="AI517" i="20" s="1"/>
  <c r="AA517" i="20"/>
  <c r="AK517" i="20" s="1"/>
  <c r="AC517" i="20"/>
  <c r="AM517" i="20" s="1"/>
  <c r="X518" i="20"/>
  <c r="Z518" i="20"/>
  <c r="AJ518" i="20" s="1"/>
  <c r="AB518" i="20"/>
  <c r="AL518" i="20" s="1"/>
  <c r="Y519" i="20"/>
  <c r="AI519" i="20" s="1"/>
  <c r="AA519" i="20"/>
  <c r="AK519" i="20" s="1"/>
  <c r="AC519" i="20"/>
  <c r="AM519" i="20" s="1"/>
  <c r="X520" i="20"/>
  <c r="Z520" i="20"/>
  <c r="AJ520" i="20" s="1"/>
  <c r="AB520" i="20"/>
  <c r="AL520" i="20" s="1"/>
  <c r="Y521" i="20"/>
  <c r="AI521" i="20" s="1"/>
  <c r="AA521" i="20"/>
  <c r="AK521" i="20" s="1"/>
  <c r="AC521" i="20"/>
  <c r="AM521" i="20" s="1"/>
  <c r="X522" i="20"/>
  <c r="Z522" i="20"/>
  <c r="AJ522" i="20" s="1"/>
  <c r="AB522" i="20"/>
  <c r="AL522" i="20" s="1"/>
  <c r="Y523" i="20"/>
  <c r="AI523" i="20" s="1"/>
  <c r="AA523" i="20"/>
  <c r="AK523" i="20" s="1"/>
  <c r="AC523" i="20"/>
  <c r="AM523" i="20" s="1"/>
  <c r="X524" i="20"/>
  <c r="Z524" i="20"/>
  <c r="AJ524" i="20" s="1"/>
  <c r="AB524" i="20"/>
  <c r="AL524" i="20" s="1"/>
  <c r="Y525" i="20"/>
  <c r="AI525" i="20" s="1"/>
  <c r="AA525" i="20"/>
  <c r="AK525" i="20" s="1"/>
  <c r="AC525" i="20"/>
  <c r="AM525" i="20" s="1"/>
  <c r="X526" i="20"/>
  <c r="Z526" i="20"/>
  <c r="AJ526" i="20" s="1"/>
  <c r="AB526" i="20"/>
  <c r="AL526" i="20" s="1"/>
  <c r="Y527" i="20"/>
  <c r="AI527" i="20" s="1"/>
  <c r="AA527" i="20"/>
  <c r="AK527" i="20" s="1"/>
  <c r="AC527" i="20"/>
  <c r="AM527" i="20" s="1"/>
  <c r="X528" i="20"/>
  <c r="Z528" i="20"/>
  <c r="AJ528" i="20" s="1"/>
  <c r="AB528" i="20"/>
  <c r="AL528" i="20" s="1"/>
  <c r="Y529" i="20"/>
  <c r="AI529" i="20" s="1"/>
  <c r="AA529" i="20"/>
  <c r="AK529" i="20" s="1"/>
  <c r="AC529" i="20"/>
  <c r="AM529" i="20" s="1"/>
  <c r="X530" i="20"/>
  <c r="Z530" i="20"/>
  <c r="AJ530" i="20" s="1"/>
  <c r="AB530" i="20"/>
  <c r="AL530" i="20" s="1"/>
  <c r="Y531" i="20"/>
  <c r="AI531" i="20" s="1"/>
  <c r="AA531" i="20"/>
  <c r="AK531" i="20" s="1"/>
  <c r="AC531" i="20"/>
  <c r="AM531" i="20" s="1"/>
  <c r="X532" i="20"/>
  <c r="Z532" i="20"/>
  <c r="AJ532" i="20" s="1"/>
  <c r="AB532" i="20"/>
  <c r="AL532" i="20" s="1"/>
  <c r="Y533" i="20"/>
  <c r="AI533" i="20" s="1"/>
  <c r="AA533" i="20"/>
  <c r="AK533" i="20" s="1"/>
  <c r="AC533" i="20"/>
  <c r="AM533" i="20" s="1"/>
  <c r="X534" i="20"/>
  <c r="Z534" i="20"/>
  <c r="AJ534" i="20" s="1"/>
  <c r="AB534" i="20"/>
  <c r="AL534" i="20" s="1"/>
  <c r="Y535" i="20"/>
  <c r="AI535" i="20" s="1"/>
  <c r="AA535" i="20"/>
  <c r="AK535" i="20" s="1"/>
  <c r="AC535" i="20"/>
  <c r="AM535" i="20" s="1"/>
  <c r="X536" i="20"/>
  <c r="Z536" i="20"/>
  <c r="AJ536" i="20" s="1"/>
  <c r="AB536" i="20"/>
  <c r="AL536" i="20" s="1"/>
  <c r="Y537" i="20"/>
  <c r="AI537" i="20" s="1"/>
  <c r="AA537" i="20"/>
  <c r="AK537" i="20" s="1"/>
  <c r="AC537" i="20"/>
  <c r="AM537" i="20" s="1"/>
  <c r="X538" i="20"/>
  <c r="Z538" i="20"/>
  <c r="AJ538" i="20" s="1"/>
  <c r="AB538" i="20"/>
  <c r="AL538" i="20" s="1"/>
  <c r="Y539" i="20"/>
  <c r="AI539" i="20" s="1"/>
  <c r="AA539" i="20"/>
  <c r="AK539" i="20" s="1"/>
  <c r="AC539" i="20"/>
  <c r="AM539" i="20" s="1"/>
  <c r="X540" i="20"/>
  <c r="Z540" i="20"/>
  <c r="AJ540" i="20" s="1"/>
  <c r="AB540" i="20"/>
  <c r="AL540" i="20" s="1"/>
  <c r="Y541" i="20"/>
  <c r="AI541" i="20" s="1"/>
  <c r="AA541" i="20"/>
  <c r="AK541" i="20" s="1"/>
  <c r="AC541" i="20"/>
  <c r="AM541" i="20" s="1"/>
  <c r="X542" i="20"/>
  <c r="Z542" i="20"/>
  <c r="AJ542" i="20" s="1"/>
  <c r="AB542" i="20"/>
  <c r="AL542" i="20" s="1"/>
  <c r="Y543" i="20"/>
  <c r="AI543" i="20" s="1"/>
  <c r="AA543" i="20"/>
  <c r="AK543" i="20" s="1"/>
  <c r="AC543" i="20"/>
  <c r="AM543" i="20" s="1"/>
  <c r="X544" i="20"/>
  <c r="Z544" i="20"/>
  <c r="AJ544" i="20" s="1"/>
  <c r="AB544" i="20"/>
  <c r="AL544" i="20" s="1"/>
  <c r="Y545" i="20"/>
  <c r="AI545" i="20" s="1"/>
  <c r="Z546" i="20"/>
  <c r="AJ546" i="20" s="1"/>
  <c r="AC548" i="20"/>
  <c r="AM548" i="20" s="1"/>
  <c r="AA548" i="20"/>
  <c r="AK548" i="20" s="1"/>
  <c r="Y548" i="20"/>
  <c r="AI548" i="20" s="1"/>
  <c r="X548" i="20"/>
  <c r="AB548" i="20"/>
  <c r="AL548" i="20" s="1"/>
  <c r="Z550" i="20"/>
  <c r="AJ550" i="20" s="1"/>
  <c r="AC552" i="20"/>
  <c r="AM552" i="20" s="1"/>
  <c r="AA552" i="20"/>
  <c r="AK552" i="20" s="1"/>
  <c r="Y552" i="20"/>
  <c r="AI552" i="20" s="1"/>
  <c r="X552" i="20"/>
  <c r="AB552" i="20"/>
  <c r="AL552" i="20" s="1"/>
  <c r="Z554" i="20"/>
  <c r="AJ554" i="20" s="1"/>
  <c r="AC556" i="20"/>
  <c r="AM556" i="20" s="1"/>
  <c r="AA556" i="20"/>
  <c r="AK556" i="20" s="1"/>
  <c r="Y556" i="20"/>
  <c r="AI556" i="20" s="1"/>
  <c r="X556" i="20"/>
  <c r="AB556" i="20"/>
  <c r="AL556" i="20" s="1"/>
  <c r="Z558" i="20"/>
  <c r="AJ558" i="20" s="1"/>
  <c r="AC560" i="20"/>
  <c r="AM560" i="20" s="1"/>
  <c r="AA560" i="20"/>
  <c r="AK560" i="20" s="1"/>
  <c r="Y560" i="20"/>
  <c r="AI560" i="20" s="1"/>
  <c r="X560" i="20"/>
  <c r="AB560" i="20"/>
  <c r="AL560" i="20" s="1"/>
  <c r="Z562" i="20"/>
  <c r="AJ562" i="20" s="1"/>
  <c r="AC564" i="20"/>
  <c r="AM564" i="20" s="1"/>
  <c r="AA564" i="20"/>
  <c r="AK564" i="20" s="1"/>
  <c r="Y564" i="20"/>
  <c r="AI564" i="20" s="1"/>
  <c r="X564" i="20"/>
  <c r="AB564" i="20"/>
  <c r="AL564" i="20" s="1"/>
  <c r="Z566" i="20"/>
  <c r="AJ566" i="20" s="1"/>
  <c r="AC568" i="20"/>
  <c r="AM568" i="20" s="1"/>
  <c r="AA568" i="20"/>
  <c r="AK568" i="20" s="1"/>
  <c r="Y568" i="20"/>
  <c r="AI568" i="20" s="1"/>
  <c r="X568" i="20"/>
  <c r="AB568" i="20"/>
  <c r="AL568" i="20" s="1"/>
  <c r="Z570" i="20"/>
  <c r="AJ570" i="20" s="1"/>
  <c r="AC572" i="20"/>
  <c r="AM572" i="20" s="1"/>
  <c r="AA572" i="20"/>
  <c r="AK572" i="20" s="1"/>
  <c r="Y572" i="20"/>
  <c r="AI572" i="20" s="1"/>
  <c r="X572" i="20"/>
  <c r="AB572" i="20"/>
  <c r="AL572" i="20" s="1"/>
  <c r="Z574" i="20"/>
  <c r="AJ574" i="20" s="1"/>
  <c r="AC576" i="20"/>
  <c r="AM576" i="20" s="1"/>
  <c r="AA576" i="20"/>
  <c r="AK576" i="20" s="1"/>
  <c r="Y576" i="20"/>
  <c r="AI576" i="20" s="1"/>
  <c r="X576" i="20"/>
  <c r="AB576" i="20"/>
  <c r="AL576" i="20" s="1"/>
  <c r="Z578" i="20"/>
  <c r="AJ578" i="20" s="1"/>
  <c r="AC580" i="20"/>
  <c r="AM580" i="20" s="1"/>
  <c r="AA580" i="20"/>
  <c r="AK580" i="20" s="1"/>
  <c r="Y580" i="20"/>
  <c r="AI580" i="20" s="1"/>
  <c r="X580" i="20"/>
  <c r="AB580" i="20"/>
  <c r="AL580" i="20" s="1"/>
  <c r="Z582" i="20"/>
  <c r="AJ582" i="20" s="1"/>
  <c r="AC584" i="20"/>
  <c r="AM584" i="20" s="1"/>
  <c r="AA584" i="20"/>
  <c r="AK584" i="20" s="1"/>
  <c r="Y584" i="20"/>
  <c r="AI584" i="20" s="1"/>
  <c r="X584" i="20"/>
  <c r="AB584" i="20"/>
  <c r="AL584" i="20" s="1"/>
  <c r="Z586" i="20"/>
  <c r="AJ586" i="20" s="1"/>
  <c r="AC588" i="20"/>
  <c r="AM588" i="20" s="1"/>
  <c r="AA588" i="20"/>
  <c r="AK588" i="20" s="1"/>
  <c r="Y588" i="20"/>
  <c r="AI588" i="20" s="1"/>
  <c r="X588" i="20"/>
  <c r="AB588" i="20"/>
  <c r="AL588" i="20" s="1"/>
  <c r="AC592" i="20"/>
  <c r="AM592" i="20" s="1"/>
  <c r="AA592" i="20"/>
  <c r="AK592" i="20" s="1"/>
  <c r="Y592" i="20"/>
  <c r="AI592" i="20" s="1"/>
  <c r="X592" i="20"/>
  <c r="AB592" i="20"/>
  <c r="AL592" i="20" s="1"/>
  <c r="AC596" i="20"/>
  <c r="AM596" i="20" s="1"/>
  <c r="AA596" i="20"/>
  <c r="AK596" i="20" s="1"/>
  <c r="Y596" i="20"/>
  <c r="AI596" i="20" s="1"/>
  <c r="X596" i="20"/>
  <c r="AB596" i="20"/>
  <c r="AL596" i="20" s="1"/>
  <c r="AC600" i="20"/>
  <c r="AM600" i="20" s="1"/>
  <c r="AA600" i="20"/>
  <c r="AK600" i="20" s="1"/>
  <c r="Y600" i="20"/>
  <c r="AI600" i="20" s="1"/>
  <c r="X600" i="20"/>
  <c r="AB600" i="20"/>
  <c r="AL600" i="20" s="1"/>
  <c r="AC604" i="20"/>
  <c r="AM604" i="20" s="1"/>
  <c r="AA604" i="20"/>
  <c r="AK604" i="20" s="1"/>
  <c r="Y604" i="20"/>
  <c r="AI604" i="20" s="1"/>
  <c r="X604" i="20"/>
  <c r="AB604" i="20"/>
  <c r="AL604" i="20" s="1"/>
  <c r="AC608" i="20"/>
  <c r="AM608" i="20" s="1"/>
  <c r="AA608" i="20"/>
  <c r="AK608" i="20" s="1"/>
  <c r="Y608" i="20"/>
  <c r="AI608" i="20" s="1"/>
  <c r="X608" i="20"/>
  <c r="AB608" i="20"/>
  <c r="AL608" i="20" s="1"/>
  <c r="AC612" i="20"/>
  <c r="AM612" i="20" s="1"/>
  <c r="AA612" i="20"/>
  <c r="AK612" i="20" s="1"/>
  <c r="Y612" i="20"/>
  <c r="AI612" i="20" s="1"/>
  <c r="X612" i="20"/>
  <c r="AB612" i="20"/>
  <c r="AL612" i="20" s="1"/>
  <c r="AC616" i="20"/>
  <c r="AM616" i="20" s="1"/>
  <c r="AA616" i="20"/>
  <c r="AK616" i="20" s="1"/>
  <c r="Y616" i="20"/>
  <c r="AI616" i="20" s="1"/>
  <c r="X616" i="20"/>
  <c r="AB616" i="20"/>
  <c r="AL616" i="20" s="1"/>
  <c r="AC620" i="20"/>
  <c r="AM620" i="20" s="1"/>
  <c r="AA620" i="20"/>
  <c r="AK620" i="20" s="1"/>
  <c r="Y620" i="20"/>
  <c r="AI620" i="20" s="1"/>
  <c r="X620" i="20"/>
  <c r="AB620" i="20"/>
  <c r="AL620" i="20" s="1"/>
  <c r="AC624" i="20"/>
  <c r="AM624" i="20" s="1"/>
  <c r="AA624" i="20"/>
  <c r="AK624" i="20" s="1"/>
  <c r="Y624" i="20"/>
  <c r="AI624" i="20" s="1"/>
  <c r="X624" i="20"/>
  <c r="AB624" i="20"/>
  <c r="AL624" i="20" s="1"/>
  <c r="AC628" i="20"/>
  <c r="AM628" i="20" s="1"/>
  <c r="AA628" i="20"/>
  <c r="AK628" i="20" s="1"/>
  <c r="Y628" i="20"/>
  <c r="AI628" i="20" s="1"/>
  <c r="X628" i="20"/>
  <c r="AB628" i="20"/>
  <c r="AL628" i="20" s="1"/>
  <c r="Z630" i="20"/>
  <c r="AJ630" i="20" s="1"/>
  <c r="AC632" i="20"/>
  <c r="AM632" i="20" s="1"/>
  <c r="AA632" i="20"/>
  <c r="AK632" i="20" s="1"/>
  <c r="Y632" i="20"/>
  <c r="AI632" i="20" s="1"/>
  <c r="X632" i="20"/>
  <c r="AB632" i="20"/>
  <c r="AL632" i="20" s="1"/>
  <c r="Z634" i="20"/>
  <c r="AJ634" i="20" s="1"/>
  <c r="AC636" i="20"/>
  <c r="AM636" i="20" s="1"/>
  <c r="AA636" i="20"/>
  <c r="AK636" i="20" s="1"/>
  <c r="Y636" i="20"/>
  <c r="AI636" i="20" s="1"/>
  <c r="X636" i="20"/>
  <c r="AB636" i="20"/>
  <c r="AL636" i="20" s="1"/>
  <c r="Z638" i="20"/>
  <c r="AJ638" i="20" s="1"/>
  <c r="AC640" i="20"/>
  <c r="AM640" i="20" s="1"/>
  <c r="AA640" i="20"/>
  <c r="AK640" i="20" s="1"/>
  <c r="Y640" i="20"/>
  <c r="AI640" i="20" s="1"/>
  <c r="X640" i="20"/>
  <c r="AB640" i="20"/>
  <c r="AL640" i="20" s="1"/>
  <c r="Z642" i="20"/>
  <c r="AJ642" i="20" s="1"/>
  <c r="AC644" i="20"/>
  <c r="AM644" i="20" s="1"/>
  <c r="AA644" i="20"/>
  <c r="AK644" i="20" s="1"/>
  <c r="Y644" i="20"/>
  <c r="AI644" i="20" s="1"/>
  <c r="X644" i="20"/>
  <c r="AB644" i="20"/>
  <c r="AL644" i="20" s="1"/>
  <c r="Z646" i="20"/>
  <c r="AJ646" i="20" s="1"/>
  <c r="AC648" i="20"/>
  <c r="AM648" i="20" s="1"/>
  <c r="AA648" i="20"/>
  <c r="AK648" i="20" s="1"/>
  <c r="Y648" i="20"/>
  <c r="AI648" i="20" s="1"/>
  <c r="X648" i="20"/>
  <c r="AB648" i="20"/>
  <c r="AL648" i="20" s="1"/>
  <c r="Z650" i="20"/>
  <c r="AJ650" i="20" s="1"/>
  <c r="AC652" i="20"/>
  <c r="AM652" i="20" s="1"/>
  <c r="AA652" i="20"/>
  <c r="AK652" i="20" s="1"/>
  <c r="Y652" i="20"/>
  <c r="AI652" i="20" s="1"/>
  <c r="X652" i="20"/>
  <c r="AB652" i="20"/>
  <c r="AL652" i="20" s="1"/>
  <c r="Z654" i="20"/>
  <c r="AJ654" i="20" s="1"/>
  <c r="AC656" i="20"/>
  <c r="AM656" i="20" s="1"/>
  <c r="AA656" i="20"/>
  <c r="AK656" i="20" s="1"/>
  <c r="Y656" i="20"/>
  <c r="AI656" i="20" s="1"/>
  <c r="X656" i="20"/>
  <c r="AB656" i="20"/>
  <c r="AL656" i="20" s="1"/>
  <c r="Z658" i="20"/>
  <c r="AJ658" i="20" s="1"/>
  <c r="AC660" i="20"/>
  <c r="AM660" i="20" s="1"/>
  <c r="AA660" i="20"/>
  <c r="AK660" i="20" s="1"/>
  <c r="Y660" i="20"/>
  <c r="AI660" i="20" s="1"/>
  <c r="X660" i="20"/>
  <c r="AB660" i="20"/>
  <c r="AL660" i="20" s="1"/>
  <c r="Z662" i="20"/>
  <c r="AJ662" i="20" s="1"/>
  <c r="AC664" i="20"/>
  <c r="AM664" i="20" s="1"/>
  <c r="AA664" i="20"/>
  <c r="AK664" i="20" s="1"/>
  <c r="Y664" i="20"/>
  <c r="AI664" i="20" s="1"/>
  <c r="X664" i="20"/>
  <c r="AB664" i="20"/>
  <c r="AL664" i="20" s="1"/>
  <c r="Z666" i="20"/>
  <c r="AJ666" i="20" s="1"/>
  <c r="AC668" i="20"/>
  <c r="AM668" i="20" s="1"/>
  <c r="AA668" i="20"/>
  <c r="AK668" i="20" s="1"/>
  <c r="Y668" i="20"/>
  <c r="AI668" i="20" s="1"/>
  <c r="X668" i="20"/>
  <c r="AB668" i="20"/>
  <c r="AL668" i="20" s="1"/>
  <c r="Z670" i="20"/>
  <c r="AJ670" i="20" s="1"/>
  <c r="AC672" i="20"/>
  <c r="AM672" i="20" s="1"/>
  <c r="AA672" i="20"/>
  <c r="AK672" i="20" s="1"/>
  <c r="Y672" i="20"/>
  <c r="AI672" i="20" s="1"/>
  <c r="X672" i="20"/>
  <c r="AB672" i="20"/>
  <c r="AL672" i="20" s="1"/>
  <c r="Z674" i="20"/>
  <c r="AJ674" i="20" s="1"/>
  <c r="AC676" i="20"/>
  <c r="AM676" i="20" s="1"/>
  <c r="AA676" i="20"/>
  <c r="AK676" i="20" s="1"/>
  <c r="Y676" i="20"/>
  <c r="AI676" i="20" s="1"/>
  <c r="X676" i="20"/>
  <c r="AB676" i="20"/>
  <c r="AL676" i="20" s="1"/>
  <c r="Z678" i="20"/>
  <c r="AJ678" i="20" s="1"/>
  <c r="AC680" i="20"/>
  <c r="AM680" i="20" s="1"/>
  <c r="AA680" i="20"/>
  <c r="AK680" i="20" s="1"/>
  <c r="Y680" i="20"/>
  <c r="AI680" i="20" s="1"/>
  <c r="X680" i="20"/>
  <c r="AB680" i="20"/>
  <c r="AL680" i="20" s="1"/>
  <c r="Z682" i="20"/>
  <c r="AJ682" i="20" s="1"/>
  <c r="AC684" i="20"/>
  <c r="AM684" i="20" s="1"/>
  <c r="AA684" i="20"/>
  <c r="AK684" i="20" s="1"/>
  <c r="Y684" i="20"/>
  <c r="AI684" i="20" s="1"/>
  <c r="X684" i="20"/>
  <c r="AB684" i="20"/>
  <c r="AL684" i="20" s="1"/>
  <c r="AC688" i="20"/>
  <c r="AM688" i="20" s="1"/>
  <c r="AA688" i="20"/>
  <c r="AK688" i="20" s="1"/>
  <c r="Y688" i="20"/>
  <c r="AI688" i="20" s="1"/>
  <c r="X688" i="20"/>
  <c r="AB688" i="20"/>
  <c r="AL688" i="20" s="1"/>
  <c r="Z690" i="20"/>
  <c r="AJ690" i="20" s="1"/>
  <c r="AC692" i="20"/>
  <c r="AM692" i="20" s="1"/>
  <c r="AA692" i="20"/>
  <c r="AK692" i="20" s="1"/>
  <c r="Y692" i="20"/>
  <c r="AI692" i="20" s="1"/>
  <c r="X692" i="20"/>
  <c r="AB692" i="20"/>
  <c r="AL692" i="20" s="1"/>
  <c r="Z694" i="20"/>
  <c r="AJ694" i="20" s="1"/>
  <c r="AC696" i="20"/>
  <c r="AM696" i="20" s="1"/>
  <c r="AA696" i="20"/>
  <c r="AK696" i="20" s="1"/>
  <c r="Y696" i="20"/>
  <c r="AI696" i="20" s="1"/>
  <c r="X696" i="20"/>
  <c r="AB696" i="20"/>
  <c r="AL696" i="20" s="1"/>
  <c r="AC700" i="20"/>
  <c r="AM700" i="20" s="1"/>
  <c r="AA700" i="20"/>
  <c r="AK700" i="20" s="1"/>
  <c r="Y700" i="20"/>
  <c r="AI700" i="20" s="1"/>
  <c r="X700" i="20"/>
  <c r="AB700" i="20"/>
  <c r="AL700" i="20" s="1"/>
  <c r="Z702" i="20"/>
  <c r="AJ702" i="20" s="1"/>
  <c r="AC704" i="20"/>
  <c r="AM704" i="20" s="1"/>
  <c r="AA704" i="20"/>
  <c r="AK704" i="20" s="1"/>
  <c r="Y704" i="20"/>
  <c r="AI704" i="20" s="1"/>
  <c r="X704" i="20"/>
  <c r="AB704" i="20"/>
  <c r="AL704" i="20" s="1"/>
  <c r="Z706" i="20"/>
  <c r="AJ706" i="20" s="1"/>
  <c r="AC708" i="20"/>
  <c r="AM708" i="20" s="1"/>
  <c r="AA708" i="20"/>
  <c r="AK708" i="20" s="1"/>
  <c r="Y708" i="20"/>
  <c r="AI708" i="20" s="1"/>
  <c r="X708" i="20"/>
  <c r="AB708" i="20"/>
  <c r="AL708" i="20" s="1"/>
  <c r="AC712" i="20"/>
  <c r="AM712" i="20" s="1"/>
  <c r="AA712" i="20"/>
  <c r="AK712" i="20" s="1"/>
  <c r="Y712" i="20"/>
  <c r="AI712" i="20" s="1"/>
  <c r="X712" i="20"/>
  <c r="AB712" i="20"/>
  <c r="AL712" i="20" s="1"/>
  <c r="AC716" i="20"/>
  <c r="AM716" i="20" s="1"/>
  <c r="AA716" i="20"/>
  <c r="AK716" i="20" s="1"/>
  <c r="Y716" i="20"/>
  <c r="AI716" i="20" s="1"/>
  <c r="X716" i="20"/>
  <c r="AB716" i="20"/>
  <c r="AL716" i="20" s="1"/>
  <c r="Z718" i="20"/>
  <c r="AJ718" i="20" s="1"/>
  <c r="AC720" i="20"/>
  <c r="AM720" i="20" s="1"/>
  <c r="AA720" i="20"/>
  <c r="AK720" i="20" s="1"/>
  <c r="Y720" i="20"/>
  <c r="AI720" i="20" s="1"/>
  <c r="X720" i="20"/>
  <c r="AB720" i="20"/>
  <c r="AL720" i="20" s="1"/>
  <c r="Z722" i="20"/>
  <c r="AJ722" i="20" s="1"/>
  <c r="AC724" i="20"/>
  <c r="AM724" i="20" s="1"/>
  <c r="AA724" i="20"/>
  <c r="AK724" i="20" s="1"/>
  <c r="Y724" i="20"/>
  <c r="AI724" i="20" s="1"/>
  <c r="X724" i="20"/>
  <c r="AB724" i="20"/>
  <c r="AL724" i="20" s="1"/>
  <c r="Z726" i="20"/>
  <c r="AJ726" i="20" s="1"/>
  <c r="AC728" i="20"/>
  <c r="AM728" i="20" s="1"/>
  <c r="AA728" i="20"/>
  <c r="AK728" i="20" s="1"/>
  <c r="Y728" i="20"/>
  <c r="AI728" i="20" s="1"/>
  <c r="X728" i="20"/>
  <c r="AB728" i="20"/>
  <c r="AL728" i="20" s="1"/>
  <c r="Z730" i="20"/>
  <c r="AJ730" i="20" s="1"/>
  <c r="AC732" i="20"/>
  <c r="AM732" i="20" s="1"/>
  <c r="AA732" i="20"/>
  <c r="AK732" i="20" s="1"/>
  <c r="Y732" i="20"/>
  <c r="AI732" i="20" s="1"/>
  <c r="X732" i="20"/>
  <c r="AB732" i="20"/>
  <c r="AL732" i="20" s="1"/>
  <c r="Z734" i="20"/>
  <c r="AJ734" i="20" s="1"/>
  <c r="AC736" i="20"/>
  <c r="AM736" i="20" s="1"/>
  <c r="AA736" i="20"/>
  <c r="AK736" i="20" s="1"/>
  <c r="Y736" i="20"/>
  <c r="AI736" i="20" s="1"/>
  <c r="X736" i="20"/>
  <c r="AB736" i="20"/>
  <c r="AL736" i="20" s="1"/>
  <c r="Z738" i="20"/>
  <c r="AJ738" i="20" s="1"/>
  <c r="AC740" i="20"/>
  <c r="AM740" i="20" s="1"/>
  <c r="AA740" i="20"/>
  <c r="AK740" i="20" s="1"/>
  <c r="Y740" i="20"/>
  <c r="AI740" i="20" s="1"/>
  <c r="X740" i="20"/>
  <c r="AB740" i="20"/>
  <c r="AL740" i="20" s="1"/>
  <c r="Z742" i="20"/>
  <c r="AJ742" i="20" s="1"/>
  <c r="AC744" i="20"/>
  <c r="AM744" i="20" s="1"/>
  <c r="AA744" i="20"/>
  <c r="AK744" i="20" s="1"/>
  <c r="Y744" i="20"/>
  <c r="AI744" i="20" s="1"/>
  <c r="X744" i="20"/>
  <c r="AB744" i="20"/>
  <c r="AL744" i="20" s="1"/>
  <c r="Z746" i="20"/>
  <c r="AJ746" i="20" s="1"/>
  <c r="AC748" i="20"/>
  <c r="AM748" i="20" s="1"/>
  <c r="AA748" i="20"/>
  <c r="AK748" i="20" s="1"/>
  <c r="Y748" i="20"/>
  <c r="AI748" i="20" s="1"/>
  <c r="X748" i="20"/>
  <c r="AB748" i="20"/>
  <c r="AL748" i="20" s="1"/>
  <c r="Z750" i="20"/>
  <c r="AJ750" i="20" s="1"/>
  <c r="AC752" i="20"/>
  <c r="AM752" i="20" s="1"/>
  <c r="AA752" i="20"/>
  <c r="AK752" i="20" s="1"/>
  <c r="Y752" i="20"/>
  <c r="AI752" i="20" s="1"/>
  <c r="X752" i="20"/>
  <c r="AB752" i="20"/>
  <c r="AL752" i="20" s="1"/>
  <c r="Z754" i="20"/>
  <c r="AJ754" i="20" s="1"/>
  <c r="AC756" i="20"/>
  <c r="AM756" i="20" s="1"/>
  <c r="AA756" i="20"/>
  <c r="AK756" i="20" s="1"/>
  <c r="Y756" i="20"/>
  <c r="AI756" i="20" s="1"/>
  <c r="X756" i="20"/>
  <c r="AB756" i="20"/>
  <c r="AL756" i="20" s="1"/>
  <c r="Z758" i="20"/>
  <c r="AJ758" i="20" s="1"/>
  <c r="AC760" i="20"/>
  <c r="AM760" i="20" s="1"/>
  <c r="AA760" i="20"/>
  <c r="AK760" i="20" s="1"/>
  <c r="Y760" i="20"/>
  <c r="AI760" i="20" s="1"/>
  <c r="X760" i="20"/>
  <c r="AB760" i="20"/>
  <c r="AL760" i="20" s="1"/>
  <c r="Z762" i="20"/>
  <c r="AJ762" i="20" s="1"/>
  <c r="AC764" i="20"/>
  <c r="AM764" i="20" s="1"/>
  <c r="AA764" i="20"/>
  <c r="AK764" i="20" s="1"/>
  <c r="Y764" i="20"/>
  <c r="AI764" i="20" s="1"/>
  <c r="X764" i="20"/>
  <c r="AB764" i="20"/>
  <c r="AL764" i="20" s="1"/>
  <c r="Z766" i="20"/>
  <c r="AJ766" i="20" s="1"/>
  <c r="AC768" i="20"/>
  <c r="AM768" i="20" s="1"/>
  <c r="AA768" i="20"/>
  <c r="AK768" i="20" s="1"/>
  <c r="Y768" i="20"/>
  <c r="AI768" i="20" s="1"/>
  <c r="X768" i="20"/>
  <c r="AB768" i="20"/>
  <c r="AL768" i="20" s="1"/>
  <c r="Z770" i="20"/>
  <c r="AJ770" i="20" s="1"/>
  <c r="AC772" i="20"/>
  <c r="AM772" i="20" s="1"/>
  <c r="AA772" i="20"/>
  <c r="AK772" i="20" s="1"/>
  <c r="Y772" i="20"/>
  <c r="AI772" i="20" s="1"/>
  <c r="X772" i="20"/>
  <c r="AB772" i="20"/>
  <c r="AL772" i="20" s="1"/>
  <c r="Z774" i="20"/>
  <c r="AJ774" i="20" s="1"/>
  <c r="AC776" i="20"/>
  <c r="AM776" i="20" s="1"/>
  <c r="AA776" i="20"/>
  <c r="AK776" i="20" s="1"/>
  <c r="Y776" i="20"/>
  <c r="AI776" i="20" s="1"/>
  <c r="X776" i="20"/>
  <c r="AB776" i="20"/>
  <c r="AL776" i="20" s="1"/>
  <c r="Z778" i="20"/>
  <c r="AJ778" i="20" s="1"/>
  <c r="AC780" i="20"/>
  <c r="AM780" i="20" s="1"/>
  <c r="AA780" i="20"/>
  <c r="AK780" i="20" s="1"/>
  <c r="Y780" i="20"/>
  <c r="AI780" i="20" s="1"/>
  <c r="X780" i="20"/>
  <c r="AB780" i="20"/>
  <c r="AL780" i="20" s="1"/>
  <c r="Z782" i="20"/>
  <c r="AJ782" i="20" s="1"/>
  <c r="AC784" i="20"/>
  <c r="AM784" i="20" s="1"/>
  <c r="AA784" i="20"/>
  <c r="AK784" i="20" s="1"/>
  <c r="Y784" i="20"/>
  <c r="AI784" i="20" s="1"/>
  <c r="X784" i="20"/>
  <c r="AB784" i="20"/>
  <c r="AL784" i="20" s="1"/>
  <c r="Z786" i="20"/>
  <c r="AJ786" i="20" s="1"/>
  <c r="AC788" i="20"/>
  <c r="AM788" i="20" s="1"/>
  <c r="AA788" i="20"/>
  <c r="AK788" i="20" s="1"/>
  <c r="Y788" i="20"/>
  <c r="AI788" i="20" s="1"/>
  <c r="X788" i="20"/>
  <c r="AB788" i="20"/>
  <c r="AL788" i="20" s="1"/>
  <c r="Z790" i="20"/>
  <c r="AJ790" i="20" s="1"/>
  <c r="AC792" i="20"/>
  <c r="AM792" i="20" s="1"/>
  <c r="AA792" i="20"/>
  <c r="AK792" i="20" s="1"/>
  <c r="Y792" i="20"/>
  <c r="AI792" i="20" s="1"/>
  <c r="X792" i="20"/>
  <c r="AB792" i="20"/>
  <c r="AL792" i="20" s="1"/>
  <c r="Z794" i="20"/>
  <c r="AJ794" i="20" s="1"/>
  <c r="AC796" i="20"/>
  <c r="AM796" i="20" s="1"/>
  <c r="AA796" i="20"/>
  <c r="AK796" i="20" s="1"/>
  <c r="Y796" i="20"/>
  <c r="AI796" i="20" s="1"/>
  <c r="X796" i="20"/>
  <c r="AB796" i="20"/>
  <c r="AL796" i="20" s="1"/>
  <c r="Z798" i="20"/>
  <c r="AJ798" i="20" s="1"/>
  <c r="AC800" i="20"/>
  <c r="AM800" i="20" s="1"/>
  <c r="AA800" i="20"/>
  <c r="AK800" i="20" s="1"/>
  <c r="Y800" i="20"/>
  <c r="AI800" i="20" s="1"/>
  <c r="X800" i="20"/>
  <c r="AB800" i="20"/>
  <c r="AL800" i="20" s="1"/>
  <c r="Z802" i="20"/>
  <c r="AJ802" i="20" s="1"/>
  <c r="AC804" i="20"/>
  <c r="AM804" i="20" s="1"/>
  <c r="AA804" i="20"/>
  <c r="AK804" i="20" s="1"/>
  <c r="Y804" i="20"/>
  <c r="AI804" i="20" s="1"/>
  <c r="X804" i="20"/>
  <c r="AB804" i="20"/>
  <c r="AL804" i="20" s="1"/>
  <c r="Z806" i="20"/>
  <c r="AJ806" i="20" s="1"/>
  <c r="AC808" i="20"/>
  <c r="AM808" i="20" s="1"/>
  <c r="AA808" i="20"/>
  <c r="AK808" i="20" s="1"/>
  <c r="Y808" i="20"/>
  <c r="AI808" i="20" s="1"/>
  <c r="X808" i="20"/>
  <c r="AB808" i="20"/>
  <c r="AL808" i="20" s="1"/>
  <c r="Z810" i="20"/>
  <c r="AJ810" i="20" s="1"/>
  <c r="AC812" i="20"/>
  <c r="AM812" i="20" s="1"/>
  <c r="AA812" i="20"/>
  <c r="AK812" i="20" s="1"/>
  <c r="Y812" i="20"/>
  <c r="AI812" i="20" s="1"/>
  <c r="X812" i="20"/>
  <c r="AB812" i="20"/>
  <c r="AL812" i="20" s="1"/>
  <c r="Z814" i="20"/>
  <c r="AJ814" i="20" s="1"/>
  <c r="AC816" i="20"/>
  <c r="AM816" i="20" s="1"/>
  <c r="AA816" i="20"/>
  <c r="AK816" i="20" s="1"/>
  <c r="Y816" i="20"/>
  <c r="AI816" i="20" s="1"/>
  <c r="X816" i="20"/>
  <c r="AB816" i="20"/>
  <c r="AL816" i="20" s="1"/>
  <c r="Z818" i="20"/>
  <c r="AJ818" i="20" s="1"/>
  <c r="AC820" i="20"/>
  <c r="AM820" i="20" s="1"/>
  <c r="AA820" i="20"/>
  <c r="AK820" i="20" s="1"/>
  <c r="Y820" i="20"/>
  <c r="AI820" i="20" s="1"/>
  <c r="X820" i="20"/>
  <c r="AB820" i="20"/>
  <c r="AL820" i="20" s="1"/>
  <c r="Z822" i="20"/>
  <c r="AJ822" i="20" s="1"/>
  <c r="AC824" i="20"/>
  <c r="AM824" i="20" s="1"/>
  <c r="AA824" i="20"/>
  <c r="AK824" i="20" s="1"/>
  <c r="Y824" i="20"/>
  <c r="AI824" i="20" s="1"/>
  <c r="X824" i="20"/>
  <c r="AB824" i="20"/>
  <c r="AL824" i="20" s="1"/>
  <c r="Z826" i="20"/>
  <c r="AJ826" i="20" s="1"/>
  <c r="AC828" i="20"/>
  <c r="AM828" i="20" s="1"/>
  <c r="AA828" i="20"/>
  <c r="AK828" i="20" s="1"/>
  <c r="Y828" i="20"/>
  <c r="AI828" i="20" s="1"/>
  <c r="X828" i="20"/>
  <c r="AB828" i="20"/>
  <c r="AL828" i="20" s="1"/>
  <c r="Z830" i="20"/>
  <c r="AJ830" i="20" s="1"/>
  <c r="AC832" i="20"/>
  <c r="AM832" i="20" s="1"/>
  <c r="AA832" i="20"/>
  <c r="AK832" i="20" s="1"/>
  <c r="Y832" i="20"/>
  <c r="AI832" i="20" s="1"/>
  <c r="X832" i="20"/>
  <c r="AB832" i="20"/>
  <c r="AL832" i="20" s="1"/>
  <c r="Z834" i="20"/>
  <c r="AJ834" i="20" s="1"/>
  <c r="AC836" i="20"/>
  <c r="AM836" i="20" s="1"/>
  <c r="AA836" i="20"/>
  <c r="AK836" i="20" s="1"/>
  <c r="Y836" i="20"/>
  <c r="AI836" i="20" s="1"/>
  <c r="X836" i="20"/>
  <c r="AB836" i="20"/>
  <c r="AL836" i="20" s="1"/>
  <c r="Z838" i="20"/>
  <c r="AJ838" i="20" s="1"/>
  <c r="AC840" i="20"/>
  <c r="AM840" i="20" s="1"/>
  <c r="AA840" i="20"/>
  <c r="AK840" i="20" s="1"/>
  <c r="Y840" i="20"/>
  <c r="AI840" i="20" s="1"/>
  <c r="X840" i="20"/>
  <c r="AB840" i="20"/>
  <c r="AL840" i="20" s="1"/>
  <c r="Z842" i="20"/>
  <c r="AJ842" i="20" s="1"/>
  <c r="AC844" i="20"/>
  <c r="AM844" i="20" s="1"/>
  <c r="AA844" i="20"/>
  <c r="AK844" i="20" s="1"/>
  <c r="Y844" i="20"/>
  <c r="AI844" i="20" s="1"/>
  <c r="X844" i="20"/>
  <c r="AB844" i="20"/>
  <c r="AL844" i="20" s="1"/>
  <c r="Z846" i="20"/>
  <c r="AJ846" i="20" s="1"/>
  <c r="AC848" i="20"/>
  <c r="AM848" i="20" s="1"/>
  <c r="AA848" i="20"/>
  <c r="AK848" i="20" s="1"/>
  <c r="Y848" i="20"/>
  <c r="AI848" i="20" s="1"/>
  <c r="X848" i="20"/>
  <c r="AB848" i="20"/>
  <c r="AL848" i="20" s="1"/>
  <c r="Z850" i="20"/>
  <c r="AJ850" i="20" s="1"/>
  <c r="AC852" i="20"/>
  <c r="AM852" i="20" s="1"/>
  <c r="AA852" i="20"/>
  <c r="AK852" i="20" s="1"/>
  <c r="Y852" i="20"/>
  <c r="AI852" i="20" s="1"/>
  <c r="X852" i="20"/>
  <c r="AB852" i="20"/>
  <c r="AL852" i="20" s="1"/>
  <c r="Z854" i="20"/>
  <c r="AJ854" i="20" s="1"/>
  <c r="AC856" i="20"/>
  <c r="AM856" i="20" s="1"/>
  <c r="AA856" i="20"/>
  <c r="AK856" i="20" s="1"/>
  <c r="Y856" i="20"/>
  <c r="AI856" i="20" s="1"/>
  <c r="X856" i="20"/>
  <c r="AB856" i="20"/>
  <c r="AL856" i="20" s="1"/>
  <c r="Z858" i="20"/>
  <c r="AJ858" i="20" s="1"/>
  <c r="AC860" i="20"/>
  <c r="AM860" i="20" s="1"/>
  <c r="AA860" i="20"/>
  <c r="AK860" i="20" s="1"/>
  <c r="Y860" i="20"/>
  <c r="AI860" i="20" s="1"/>
  <c r="X860" i="20"/>
  <c r="AB860" i="20"/>
  <c r="AL860" i="20" s="1"/>
  <c r="Z862" i="20"/>
  <c r="AJ862" i="20" s="1"/>
  <c r="AC864" i="20"/>
  <c r="AM864" i="20" s="1"/>
  <c r="AA864" i="20"/>
  <c r="AK864" i="20" s="1"/>
  <c r="Y864" i="20"/>
  <c r="AI864" i="20" s="1"/>
  <c r="X864" i="20"/>
  <c r="AB864" i="20"/>
  <c r="AL864" i="20" s="1"/>
  <c r="Z866" i="20"/>
  <c r="AJ866" i="20" s="1"/>
  <c r="AC868" i="20"/>
  <c r="AM868" i="20" s="1"/>
  <c r="AA868" i="20"/>
  <c r="AK868" i="20" s="1"/>
  <c r="Y868" i="20"/>
  <c r="AI868" i="20" s="1"/>
  <c r="X868" i="20"/>
  <c r="AB868" i="20"/>
  <c r="AL868" i="20" s="1"/>
  <c r="Z870" i="20"/>
  <c r="AJ870" i="20" s="1"/>
  <c r="AC872" i="20"/>
  <c r="AM872" i="20" s="1"/>
  <c r="AA872" i="20"/>
  <c r="AK872" i="20" s="1"/>
  <c r="Y872" i="20"/>
  <c r="AI872" i="20" s="1"/>
  <c r="X872" i="20"/>
  <c r="AB872" i="20"/>
  <c r="AL872" i="20" s="1"/>
  <c r="Z874" i="20"/>
  <c r="AJ874" i="20" s="1"/>
  <c r="AC876" i="20"/>
  <c r="AM876" i="20" s="1"/>
  <c r="AA876" i="20"/>
  <c r="AK876" i="20" s="1"/>
  <c r="Y876" i="20"/>
  <c r="AI876" i="20" s="1"/>
  <c r="X876" i="20"/>
  <c r="AB876" i="20"/>
  <c r="AL876" i="20" s="1"/>
  <c r="Z878" i="20"/>
  <c r="AJ878" i="20" s="1"/>
  <c r="AC880" i="20"/>
  <c r="AM880" i="20" s="1"/>
  <c r="AA880" i="20"/>
  <c r="AK880" i="20" s="1"/>
  <c r="Y880" i="20"/>
  <c r="AI880" i="20" s="1"/>
  <c r="X880" i="20"/>
  <c r="AB880" i="20"/>
  <c r="AL880" i="20" s="1"/>
  <c r="Z882" i="20"/>
  <c r="AJ882" i="20" s="1"/>
  <c r="X37" i="20"/>
  <c r="Z37" i="20"/>
  <c r="AJ37" i="20" s="1"/>
  <c r="AB37" i="20"/>
  <c r="AL37" i="20" s="1"/>
  <c r="X39" i="20"/>
  <c r="Z39" i="20"/>
  <c r="AJ39" i="20" s="1"/>
  <c r="AB39" i="20"/>
  <c r="AL39" i="20" s="1"/>
  <c r="X41" i="20"/>
  <c r="Z41" i="20"/>
  <c r="AJ41" i="20" s="1"/>
  <c r="AB41" i="20"/>
  <c r="AL41" i="20" s="1"/>
  <c r="X43" i="20"/>
  <c r="Z43" i="20"/>
  <c r="AJ43" i="20" s="1"/>
  <c r="AB43" i="20"/>
  <c r="AL43" i="20" s="1"/>
  <c r="X45" i="20"/>
  <c r="Z45" i="20"/>
  <c r="AJ45" i="20" s="1"/>
  <c r="AB45" i="20"/>
  <c r="AL45" i="20" s="1"/>
  <c r="X47" i="20"/>
  <c r="Z47" i="20"/>
  <c r="AJ47" i="20" s="1"/>
  <c r="AB47" i="20"/>
  <c r="AL47" i="20" s="1"/>
  <c r="X49" i="20"/>
  <c r="Z49" i="20"/>
  <c r="AJ49" i="20" s="1"/>
  <c r="AB49" i="20"/>
  <c r="AL49" i="20" s="1"/>
  <c r="X51" i="20"/>
  <c r="Z51" i="20"/>
  <c r="AJ51" i="20" s="1"/>
  <c r="AB51" i="20"/>
  <c r="AL51" i="20" s="1"/>
  <c r="X53" i="20"/>
  <c r="Z53" i="20"/>
  <c r="AJ53" i="20" s="1"/>
  <c r="AB53" i="20"/>
  <c r="AL53" i="20" s="1"/>
  <c r="X55" i="20"/>
  <c r="Z55" i="20"/>
  <c r="AJ55" i="20" s="1"/>
  <c r="AB55" i="20"/>
  <c r="AL55" i="20" s="1"/>
  <c r="X57" i="20"/>
  <c r="Z57" i="20"/>
  <c r="AJ57" i="20" s="1"/>
  <c r="AB57" i="20"/>
  <c r="AL57" i="20" s="1"/>
  <c r="X59" i="20"/>
  <c r="Z59" i="20"/>
  <c r="AJ59" i="20" s="1"/>
  <c r="AB59" i="20"/>
  <c r="AL59" i="20" s="1"/>
  <c r="X61" i="20"/>
  <c r="Z61" i="20"/>
  <c r="AJ61" i="20" s="1"/>
  <c r="AB61" i="20"/>
  <c r="AL61" i="20" s="1"/>
  <c r="X63" i="20"/>
  <c r="Z63" i="20"/>
  <c r="AJ63" i="20" s="1"/>
  <c r="AB63" i="20"/>
  <c r="AL63" i="20" s="1"/>
  <c r="X65" i="20"/>
  <c r="Z65" i="20"/>
  <c r="AJ65" i="20" s="1"/>
  <c r="AB65" i="20"/>
  <c r="AL65" i="20" s="1"/>
  <c r="X67" i="20"/>
  <c r="Z67" i="20"/>
  <c r="AJ67" i="20" s="1"/>
  <c r="AB67" i="20"/>
  <c r="AL67" i="20" s="1"/>
  <c r="X69" i="20"/>
  <c r="Z69" i="20"/>
  <c r="AJ69" i="20" s="1"/>
  <c r="AB69" i="20"/>
  <c r="AL69" i="20" s="1"/>
  <c r="X71" i="20"/>
  <c r="Z71" i="20"/>
  <c r="AJ71" i="20" s="1"/>
  <c r="AB71" i="20"/>
  <c r="AL71" i="20" s="1"/>
  <c r="X73" i="20"/>
  <c r="Z73" i="20"/>
  <c r="AJ73" i="20" s="1"/>
  <c r="AB73" i="20"/>
  <c r="AL73" i="20" s="1"/>
  <c r="X75" i="20"/>
  <c r="Z75" i="20"/>
  <c r="AJ75" i="20" s="1"/>
  <c r="AB75" i="20"/>
  <c r="AL75" i="20" s="1"/>
  <c r="X77" i="20"/>
  <c r="Z77" i="20"/>
  <c r="AJ77" i="20" s="1"/>
  <c r="AB77" i="20"/>
  <c r="AL77" i="20" s="1"/>
  <c r="X79" i="20"/>
  <c r="Z79" i="20"/>
  <c r="AJ79" i="20" s="1"/>
  <c r="AB79" i="20"/>
  <c r="AL79" i="20" s="1"/>
  <c r="X81" i="20"/>
  <c r="Z81" i="20"/>
  <c r="AJ81" i="20" s="1"/>
  <c r="AB81" i="20"/>
  <c r="AL81" i="20" s="1"/>
  <c r="X83" i="20"/>
  <c r="Z83" i="20"/>
  <c r="AJ83" i="20" s="1"/>
  <c r="AB83" i="20"/>
  <c r="AL83" i="20" s="1"/>
  <c r="X85" i="20"/>
  <c r="Z85" i="20"/>
  <c r="AJ85" i="20" s="1"/>
  <c r="AB85" i="20"/>
  <c r="AL85" i="20" s="1"/>
  <c r="X87" i="20"/>
  <c r="Z87" i="20"/>
  <c r="AJ87" i="20" s="1"/>
  <c r="AB87" i="20"/>
  <c r="AL87" i="20" s="1"/>
  <c r="X89" i="20"/>
  <c r="Z89" i="20"/>
  <c r="AJ89" i="20" s="1"/>
  <c r="AB89" i="20"/>
  <c r="AL89" i="20" s="1"/>
  <c r="X91" i="20"/>
  <c r="Z91" i="20"/>
  <c r="AJ91" i="20" s="1"/>
  <c r="AB91" i="20"/>
  <c r="AL91" i="20" s="1"/>
  <c r="X93" i="20"/>
  <c r="Z93" i="20"/>
  <c r="AJ93" i="20" s="1"/>
  <c r="AB93" i="20"/>
  <c r="AL93" i="20" s="1"/>
  <c r="X95" i="20"/>
  <c r="Z95" i="20"/>
  <c r="AJ95" i="20" s="1"/>
  <c r="AB95" i="20"/>
  <c r="AL95" i="20" s="1"/>
  <c r="X97" i="20"/>
  <c r="Z97" i="20"/>
  <c r="AJ97" i="20" s="1"/>
  <c r="AB97" i="20"/>
  <c r="AL97" i="20" s="1"/>
  <c r="X99" i="20"/>
  <c r="Z99" i="20"/>
  <c r="AJ99" i="20" s="1"/>
  <c r="AB99" i="20"/>
  <c r="AL99" i="20" s="1"/>
  <c r="X101" i="20"/>
  <c r="Z101" i="20"/>
  <c r="AJ101" i="20" s="1"/>
  <c r="AB101" i="20"/>
  <c r="AL101" i="20" s="1"/>
  <c r="X103" i="20"/>
  <c r="Z103" i="20"/>
  <c r="AJ103" i="20" s="1"/>
  <c r="AB103" i="20"/>
  <c r="AL103" i="20" s="1"/>
  <c r="X105" i="20"/>
  <c r="Z105" i="20"/>
  <c r="AJ105" i="20" s="1"/>
  <c r="AB105" i="20"/>
  <c r="AL105" i="20" s="1"/>
  <c r="X107" i="20"/>
  <c r="Z107" i="20"/>
  <c r="AJ107" i="20" s="1"/>
  <c r="AB107" i="20"/>
  <c r="AL107" i="20" s="1"/>
  <c r="X109" i="20"/>
  <c r="Z109" i="20"/>
  <c r="AJ109" i="20" s="1"/>
  <c r="AB109" i="20"/>
  <c r="AL109" i="20" s="1"/>
  <c r="X111" i="20"/>
  <c r="Z111" i="20"/>
  <c r="AJ111" i="20" s="1"/>
  <c r="AB111" i="20"/>
  <c r="AL111" i="20" s="1"/>
  <c r="X113" i="20"/>
  <c r="Z113" i="20"/>
  <c r="AJ113" i="20" s="1"/>
  <c r="AB113" i="20"/>
  <c r="AL113" i="20" s="1"/>
  <c r="X115" i="20"/>
  <c r="Z115" i="20"/>
  <c r="AJ115" i="20" s="1"/>
  <c r="AB115" i="20"/>
  <c r="AL115" i="20" s="1"/>
  <c r="X117" i="20"/>
  <c r="Z117" i="20"/>
  <c r="AJ117" i="20" s="1"/>
  <c r="AB117" i="20"/>
  <c r="AL117" i="20" s="1"/>
  <c r="X119" i="20"/>
  <c r="Z119" i="20"/>
  <c r="AJ119" i="20" s="1"/>
  <c r="AB119" i="20"/>
  <c r="AL119" i="20" s="1"/>
  <c r="X121" i="20"/>
  <c r="Z121" i="20"/>
  <c r="AJ121" i="20" s="1"/>
  <c r="AB121" i="20"/>
  <c r="AL121" i="20" s="1"/>
  <c r="X123" i="20"/>
  <c r="Z123" i="20"/>
  <c r="AJ123" i="20" s="1"/>
  <c r="AB123" i="20"/>
  <c r="AL123" i="20" s="1"/>
  <c r="X125" i="20"/>
  <c r="Z125" i="20"/>
  <c r="AJ125" i="20" s="1"/>
  <c r="AB125" i="20"/>
  <c r="AL125" i="20" s="1"/>
  <c r="X127" i="20"/>
  <c r="Z127" i="20"/>
  <c r="AJ127" i="20" s="1"/>
  <c r="AB127" i="20"/>
  <c r="AL127" i="20" s="1"/>
  <c r="X129" i="20"/>
  <c r="Z129" i="20"/>
  <c r="AJ129" i="20" s="1"/>
  <c r="AB129" i="20"/>
  <c r="AL129" i="20" s="1"/>
  <c r="X131" i="20"/>
  <c r="Z131" i="20"/>
  <c r="AJ131" i="20" s="1"/>
  <c r="AB131" i="20"/>
  <c r="AL131" i="20" s="1"/>
  <c r="X133" i="20"/>
  <c r="Z133" i="20"/>
  <c r="AJ133" i="20" s="1"/>
  <c r="AB133" i="20"/>
  <c r="AL133" i="20" s="1"/>
  <c r="X135" i="20"/>
  <c r="Z135" i="20"/>
  <c r="AJ135" i="20" s="1"/>
  <c r="AB135" i="20"/>
  <c r="AL135" i="20" s="1"/>
  <c r="X137" i="20"/>
  <c r="Z137" i="20"/>
  <c r="AJ137" i="20" s="1"/>
  <c r="AB137" i="20"/>
  <c r="AL137" i="20" s="1"/>
  <c r="X139" i="20"/>
  <c r="Z139" i="20"/>
  <c r="AJ139" i="20" s="1"/>
  <c r="AB139" i="20"/>
  <c r="AL139" i="20" s="1"/>
  <c r="X141" i="20"/>
  <c r="Z141" i="20"/>
  <c r="AJ141" i="20" s="1"/>
  <c r="AB141" i="20"/>
  <c r="AL141" i="20" s="1"/>
  <c r="X143" i="20"/>
  <c r="Z143" i="20"/>
  <c r="AJ143" i="20" s="1"/>
  <c r="AB143" i="20"/>
  <c r="AL143" i="20" s="1"/>
  <c r="X145" i="20"/>
  <c r="Z145" i="20"/>
  <c r="AJ145" i="20" s="1"/>
  <c r="AB145" i="20"/>
  <c r="AL145" i="20" s="1"/>
  <c r="X147" i="20"/>
  <c r="Z147" i="20"/>
  <c r="AJ147" i="20" s="1"/>
  <c r="AB147" i="20"/>
  <c r="AL147" i="20" s="1"/>
  <c r="X149" i="20"/>
  <c r="Z149" i="20"/>
  <c r="AJ149" i="20" s="1"/>
  <c r="AB149" i="20"/>
  <c r="AL149" i="20" s="1"/>
  <c r="X151" i="20"/>
  <c r="Z151" i="20"/>
  <c r="AJ151" i="20" s="1"/>
  <c r="AB151" i="20"/>
  <c r="AL151" i="20" s="1"/>
  <c r="X153" i="20"/>
  <c r="Z153" i="20"/>
  <c r="AJ153" i="20" s="1"/>
  <c r="AB153" i="20"/>
  <c r="AL153" i="20" s="1"/>
  <c r="X155" i="20"/>
  <c r="Z155" i="20"/>
  <c r="AJ155" i="20" s="1"/>
  <c r="AB155" i="20"/>
  <c r="AL155" i="20" s="1"/>
  <c r="X157" i="20"/>
  <c r="Z157" i="20"/>
  <c r="AJ157" i="20" s="1"/>
  <c r="AB157" i="20"/>
  <c r="AL157" i="20" s="1"/>
  <c r="X159" i="20"/>
  <c r="Z159" i="20"/>
  <c r="AJ159" i="20" s="1"/>
  <c r="AB159" i="20"/>
  <c r="AL159" i="20" s="1"/>
  <c r="X161" i="20"/>
  <c r="Z161" i="20"/>
  <c r="AJ161" i="20" s="1"/>
  <c r="AB161" i="20"/>
  <c r="AL161" i="20" s="1"/>
  <c r="X163" i="20"/>
  <c r="Z163" i="20"/>
  <c r="AJ163" i="20" s="1"/>
  <c r="AB163" i="20"/>
  <c r="AL163" i="20" s="1"/>
  <c r="X165" i="20"/>
  <c r="Z165" i="20"/>
  <c r="AJ165" i="20" s="1"/>
  <c r="AB165" i="20"/>
  <c r="AL165" i="20" s="1"/>
  <c r="X167" i="20"/>
  <c r="Z167" i="20"/>
  <c r="AJ167" i="20" s="1"/>
  <c r="AB167" i="20"/>
  <c r="AL167" i="20" s="1"/>
  <c r="X169" i="20"/>
  <c r="Z169" i="20"/>
  <c r="AJ169" i="20" s="1"/>
  <c r="AB169" i="20"/>
  <c r="AL169" i="20" s="1"/>
  <c r="X171" i="20"/>
  <c r="Z171" i="20"/>
  <c r="AJ171" i="20" s="1"/>
  <c r="AB171" i="20"/>
  <c r="AL171" i="20" s="1"/>
  <c r="X173" i="20"/>
  <c r="Z173" i="20"/>
  <c r="AJ173" i="20" s="1"/>
  <c r="AB173" i="20"/>
  <c r="AL173" i="20" s="1"/>
  <c r="X175" i="20"/>
  <c r="Z175" i="20"/>
  <c r="AJ175" i="20" s="1"/>
  <c r="AB175" i="20"/>
  <c r="AL175" i="20" s="1"/>
  <c r="X177" i="20"/>
  <c r="Z177" i="20"/>
  <c r="AJ177" i="20" s="1"/>
  <c r="AB177" i="20"/>
  <c r="AL177" i="20" s="1"/>
  <c r="X179" i="20"/>
  <c r="Z179" i="20"/>
  <c r="AJ179" i="20" s="1"/>
  <c r="AB179" i="20"/>
  <c r="AL179" i="20" s="1"/>
  <c r="X181" i="20"/>
  <c r="Z181" i="20"/>
  <c r="AJ181" i="20" s="1"/>
  <c r="AB181" i="20"/>
  <c r="AL181" i="20" s="1"/>
  <c r="X183" i="20"/>
  <c r="Z183" i="20"/>
  <c r="AJ183" i="20" s="1"/>
  <c r="AB183" i="20"/>
  <c r="AL183" i="20" s="1"/>
  <c r="X185" i="20"/>
  <c r="Z185" i="20"/>
  <c r="AJ185" i="20" s="1"/>
  <c r="AB185" i="20"/>
  <c r="AL185" i="20" s="1"/>
  <c r="X187" i="20"/>
  <c r="Z187" i="20"/>
  <c r="AJ187" i="20" s="1"/>
  <c r="AB187" i="20"/>
  <c r="AL187" i="20" s="1"/>
  <c r="X189" i="20"/>
  <c r="Z189" i="20"/>
  <c r="AJ189" i="20" s="1"/>
  <c r="AB189" i="20"/>
  <c r="AL189" i="20" s="1"/>
  <c r="X191" i="20"/>
  <c r="Z191" i="20"/>
  <c r="AJ191" i="20" s="1"/>
  <c r="AB191" i="20"/>
  <c r="AL191" i="20" s="1"/>
  <c r="X193" i="20"/>
  <c r="Z193" i="20"/>
  <c r="AJ193" i="20" s="1"/>
  <c r="AB193" i="20"/>
  <c r="AL193" i="20" s="1"/>
  <c r="X195" i="20"/>
  <c r="Z195" i="20"/>
  <c r="AJ195" i="20" s="1"/>
  <c r="AB195" i="20"/>
  <c r="AL195" i="20" s="1"/>
  <c r="X197" i="20"/>
  <c r="Z197" i="20"/>
  <c r="AJ197" i="20" s="1"/>
  <c r="AB197" i="20"/>
  <c r="AL197" i="20" s="1"/>
  <c r="X199" i="20"/>
  <c r="Z199" i="20"/>
  <c r="AJ199" i="20" s="1"/>
  <c r="AB199" i="20"/>
  <c r="AL199" i="20" s="1"/>
  <c r="X201" i="20"/>
  <c r="Z201" i="20"/>
  <c r="AJ201" i="20" s="1"/>
  <c r="AB201" i="20"/>
  <c r="AL201" i="20" s="1"/>
  <c r="X203" i="20"/>
  <c r="Z203" i="20"/>
  <c r="AJ203" i="20" s="1"/>
  <c r="AB203" i="20"/>
  <c r="AL203" i="20" s="1"/>
  <c r="X205" i="20"/>
  <c r="Z205" i="20"/>
  <c r="AJ205" i="20" s="1"/>
  <c r="AB205" i="20"/>
  <c r="AL205" i="20" s="1"/>
  <c r="X207" i="20"/>
  <c r="Z207" i="20"/>
  <c r="AJ207" i="20" s="1"/>
  <c r="AB207" i="20"/>
  <c r="AL207" i="20" s="1"/>
  <c r="X209" i="20"/>
  <c r="Z209" i="20"/>
  <c r="AJ209" i="20" s="1"/>
  <c r="AB209" i="20"/>
  <c r="AL209" i="20" s="1"/>
  <c r="X211" i="20"/>
  <c r="Z211" i="20"/>
  <c r="AJ211" i="20" s="1"/>
  <c r="AB211" i="20"/>
  <c r="AL211" i="20" s="1"/>
  <c r="X213" i="20"/>
  <c r="Z213" i="20"/>
  <c r="AJ213" i="20" s="1"/>
  <c r="AB213" i="20"/>
  <c r="AL213" i="20" s="1"/>
  <c r="X215" i="20"/>
  <c r="Z215" i="20"/>
  <c r="AJ215" i="20" s="1"/>
  <c r="AB215" i="20"/>
  <c r="AL215" i="20" s="1"/>
  <c r="X217" i="20"/>
  <c r="Z217" i="20"/>
  <c r="AJ217" i="20" s="1"/>
  <c r="AB217" i="20"/>
  <c r="AL217" i="20" s="1"/>
  <c r="X219" i="20"/>
  <c r="Z219" i="20"/>
  <c r="AJ219" i="20" s="1"/>
  <c r="AB219" i="20"/>
  <c r="AL219" i="20" s="1"/>
  <c r="X221" i="20"/>
  <c r="Z221" i="20"/>
  <c r="AJ221" i="20" s="1"/>
  <c r="AB221" i="20"/>
  <c r="AL221" i="20" s="1"/>
  <c r="X223" i="20"/>
  <c r="Z223" i="20"/>
  <c r="AJ223" i="20" s="1"/>
  <c r="AB223" i="20"/>
  <c r="AL223" i="20" s="1"/>
  <c r="X225" i="20"/>
  <c r="Z225" i="20"/>
  <c r="AJ225" i="20" s="1"/>
  <c r="AB225" i="20"/>
  <c r="AL225" i="20" s="1"/>
  <c r="X227" i="20"/>
  <c r="Z227" i="20"/>
  <c r="AJ227" i="20" s="1"/>
  <c r="AB227" i="20"/>
  <c r="AL227" i="20" s="1"/>
  <c r="X229" i="20"/>
  <c r="Z229" i="20"/>
  <c r="AJ229" i="20" s="1"/>
  <c r="AB229" i="20"/>
  <c r="AL229" i="20" s="1"/>
  <c r="X231" i="20"/>
  <c r="Z231" i="20"/>
  <c r="AJ231" i="20" s="1"/>
  <c r="AB231" i="20"/>
  <c r="AL231" i="20" s="1"/>
  <c r="X233" i="20"/>
  <c r="Z233" i="20"/>
  <c r="AJ233" i="20" s="1"/>
  <c r="AB233" i="20"/>
  <c r="AL233" i="20" s="1"/>
  <c r="X235" i="20"/>
  <c r="Z235" i="20"/>
  <c r="AJ235" i="20" s="1"/>
  <c r="AB235" i="20"/>
  <c r="AL235" i="20" s="1"/>
  <c r="X237" i="20"/>
  <c r="Z237" i="20"/>
  <c r="AJ237" i="20" s="1"/>
  <c r="AB237" i="20"/>
  <c r="AL237" i="20" s="1"/>
  <c r="X239" i="20"/>
  <c r="Z239" i="20"/>
  <c r="AJ239" i="20" s="1"/>
  <c r="AB239" i="20"/>
  <c r="AL239" i="20" s="1"/>
  <c r="X241" i="20"/>
  <c r="Z241" i="20"/>
  <c r="AJ241" i="20" s="1"/>
  <c r="AB241" i="20"/>
  <c r="AL241" i="20" s="1"/>
  <c r="X243" i="20"/>
  <c r="Z243" i="20"/>
  <c r="AJ243" i="20" s="1"/>
  <c r="AB243" i="20"/>
  <c r="AL243" i="20" s="1"/>
  <c r="X245" i="20"/>
  <c r="Z245" i="20"/>
  <c r="AJ245" i="20" s="1"/>
  <c r="AB245" i="20"/>
  <c r="AL245" i="20" s="1"/>
  <c r="X247" i="20"/>
  <c r="Z247" i="20"/>
  <c r="AJ247" i="20" s="1"/>
  <c r="AB247" i="20"/>
  <c r="AL247" i="20" s="1"/>
  <c r="X249" i="20"/>
  <c r="Z249" i="20"/>
  <c r="AJ249" i="20" s="1"/>
  <c r="AB249" i="20"/>
  <c r="AL249" i="20" s="1"/>
  <c r="X251" i="20"/>
  <c r="Z251" i="20"/>
  <c r="AJ251" i="20" s="1"/>
  <c r="AB251" i="20"/>
  <c r="AL251" i="20" s="1"/>
  <c r="X253" i="20"/>
  <c r="Z253" i="20"/>
  <c r="AJ253" i="20" s="1"/>
  <c r="AB253" i="20"/>
  <c r="AL253" i="20" s="1"/>
  <c r="X255" i="20"/>
  <c r="Z255" i="20"/>
  <c r="AJ255" i="20" s="1"/>
  <c r="AB255" i="20"/>
  <c r="AL255" i="20" s="1"/>
  <c r="X257" i="20"/>
  <c r="Z257" i="20"/>
  <c r="AJ257" i="20" s="1"/>
  <c r="AB257" i="20"/>
  <c r="AL257" i="20" s="1"/>
  <c r="X259" i="20"/>
  <c r="Z259" i="20"/>
  <c r="AJ259" i="20" s="1"/>
  <c r="AB259" i="20"/>
  <c r="AL259" i="20" s="1"/>
  <c r="X261" i="20"/>
  <c r="Z261" i="20"/>
  <c r="AJ261" i="20" s="1"/>
  <c r="AB261" i="20"/>
  <c r="AL261" i="20" s="1"/>
  <c r="X263" i="20"/>
  <c r="Z263" i="20"/>
  <c r="AJ263" i="20" s="1"/>
  <c r="AB263" i="20"/>
  <c r="AL263" i="20" s="1"/>
  <c r="X265" i="20"/>
  <c r="Z265" i="20"/>
  <c r="AJ265" i="20" s="1"/>
  <c r="AB265" i="20"/>
  <c r="AL265" i="20" s="1"/>
  <c r="X267" i="20"/>
  <c r="Z267" i="20"/>
  <c r="AJ267" i="20" s="1"/>
  <c r="AB267" i="20"/>
  <c r="AL267" i="20" s="1"/>
  <c r="X269" i="20"/>
  <c r="Z269" i="20"/>
  <c r="AJ269" i="20" s="1"/>
  <c r="AB269" i="20"/>
  <c r="AL269" i="20" s="1"/>
  <c r="X271" i="20"/>
  <c r="Z271" i="20"/>
  <c r="AJ271" i="20" s="1"/>
  <c r="AB271" i="20"/>
  <c r="AL271" i="20" s="1"/>
  <c r="X273" i="20"/>
  <c r="Z273" i="20"/>
  <c r="AJ273" i="20" s="1"/>
  <c r="AB273" i="20"/>
  <c r="AL273" i="20" s="1"/>
  <c r="X275" i="20"/>
  <c r="Z275" i="20"/>
  <c r="AJ275" i="20" s="1"/>
  <c r="AB275" i="20"/>
  <c r="AL275" i="20" s="1"/>
  <c r="X277" i="20"/>
  <c r="Z277" i="20"/>
  <c r="AJ277" i="20" s="1"/>
  <c r="AB277" i="20"/>
  <c r="AL277" i="20" s="1"/>
  <c r="X279" i="20"/>
  <c r="Z279" i="20"/>
  <c r="AJ279" i="20" s="1"/>
  <c r="AB279" i="20"/>
  <c r="AL279" i="20" s="1"/>
  <c r="X281" i="20"/>
  <c r="Z281" i="20"/>
  <c r="AJ281" i="20" s="1"/>
  <c r="AB281" i="20"/>
  <c r="AL281" i="20" s="1"/>
  <c r="X283" i="20"/>
  <c r="Z283" i="20"/>
  <c r="AJ283" i="20" s="1"/>
  <c r="AB283" i="20"/>
  <c r="AL283" i="20" s="1"/>
  <c r="X285" i="20"/>
  <c r="Z285" i="20"/>
  <c r="AJ285" i="20" s="1"/>
  <c r="AB285" i="20"/>
  <c r="AL285" i="20" s="1"/>
  <c r="X287" i="20"/>
  <c r="Z287" i="20"/>
  <c r="AJ287" i="20" s="1"/>
  <c r="AB287" i="20"/>
  <c r="AL287" i="20" s="1"/>
  <c r="X289" i="20"/>
  <c r="Z289" i="20"/>
  <c r="AJ289" i="20" s="1"/>
  <c r="AB289" i="20"/>
  <c r="AL289" i="20" s="1"/>
  <c r="X291" i="20"/>
  <c r="Z291" i="20"/>
  <c r="AJ291" i="20" s="1"/>
  <c r="AB291" i="20"/>
  <c r="AL291" i="20" s="1"/>
  <c r="X293" i="20"/>
  <c r="Z293" i="20"/>
  <c r="AJ293" i="20" s="1"/>
  <c r="AB293" i="20"/>
  <c r="AL293" i="20" s="1"/>
  <c r="X295" i="20"/>
  <c r="Z295" i="20"/>
  <c r="AJ295" i="20" s="1"/>
  <c r="AB295" i="20"/>
  <c r="AL295" i="20" s="1"/>
  <c r="X297" i="20"/>
  <c r="Z297" i="20"/>
  <c r="AJ297" i="20" s="1"/>
  <c r="AB297" i="20"/>
  <c r="AL297" i="20" s="1"/>
  <c r="X299" i="20"/>
  <c r="Z299" i="20"/>
  <c r="AJ299" i="20" s="1"/>
  <c r="AB299" i="20"/>
  <c r="AL299" i="20" s="1"/>
  <c r="X301" i="20"/>
  <c r="Z301" i="20"/>
  <c r="AJ301" i="20" s="1"/>
  <c r="AB301" i="20"/>
  <c r="AL301" i="20" s="1"/>
  <c r="X303" i="20"/>
  <c r="Z303" i="20"/>
  <c r="AJ303" i="20" s="1"/>
  <c r="AB303" i="20"/>
  <c r="AL303" i="20" s="1"/>
  <c r="X305" i="20"/>
  <c r="Z305" i="20"/>
  <c r="AJ305" i="20" s="1"/>
  <c r="AB305" i="20"/>
  <c r="AL305" i="20" s="1"/>
  <c r="X307" i="20"/>
  <c r="Z307" i="20"/>
  <c r="AJ307" i="20" s="1"/>
  <c r="AB307" i="20"/>
  <c r="AL307" i="20" s="1"/>
  <c r="X309" i="20"/>
  <c r="Z309" i="20"/>
  <c r="AJ309" i="20" s="1"/>
  <c r="AB309" i="20"/>
  <c r="AL309" i="20" s="1"/>
  <c r="X311" i="20"/>
  <c r="Z311" i="20"/>
  <c r="AJ311" i="20" s="1"/>
  <c r="AB311" i="20"/>
  <c r="AL311" i="20" s="1"/>
  <c r="X313" i="20"/>
  <c r="Z313" i="20"/>
  <c r="AJ313" i="20" s="1"/>
  <c r="AB313" i="20"/>
  <c r="AL313" i="20" s="1"/>
  <c r="X315" i="20"/>
  <c r="Z315" i="20"/>
  <c r="AJ315" i="20" s="1"/>
  <c r="AB315" i="20"/>
  <c r="AL315" i="20" s="1"/>
  <c r="X317" i="20"/>
  <c r="Z317" i="20"/>
  <c r="AJ317" i="20" s="1"/>
  <c r="AB317" i="20"/>
  <c r="AL317" i="20" s="1"/>
  <c r="X319" i="20"/>
  <c r="Z319" i="20"/>
  <c r="AJ319" i="20" s="1"/>
  <c r="AB319" i="20"/>
  <c r="AL319" i="20" s="1"/>
  <c r="X321" i="20"/>
  <c r="Z321" i="20"/>
  <c r="AJ321" i="20" s="1"/>
  <c r="AB321" i="20"/>
  <c r="AL321" i="20" s="1"/>
  <c r="X323" i="20"/>
  <c r="Z323" i="20"/>
  <c r="AJ323" i="20" s="1"/>
  <c r="AB323" i="20"/>
  <c r="AL323" i="20" s="1"/>
  <c r="X325" i="20"/>
  <c r="Z325" i="20"/>
  <c r="AJ325" i="20" s="1"/>
  <c r="AB325" i="20"/>
  <c r="AL325" i="20" s="1"/>
  <c r="X327" i="20"/>
  <c r="Z327" i="20"/>
  <c r="AJ327" i="20" s="1"/>
  <c r="AB327" i="20"/>
  <c r="AL327" i="20" s="1"/>
  <c r="X329" i="20"/>
  <c r="Z329" i="20"/>
  <c r="AJ329" i="20" s="1"/>
  <c r="AB329" i="20"/>
  <c r="AL329" i="20" s="1"/>
  <c r="X331" i="20"/>
  <c r="Z331" i="20"/>
  <c r="AJ331" i="20" s="1"/>
  <c r="AB331" i="20"/>
  <c r="AL331" i="20" s="1"/>
  <c r="X333" i="20"/>
  <c r="Z333" i="20"/>
  <c r="AJ333" i="20" s="1"/>
  <c r="AB333" i="20"/>
  <c r="AL333" i="20" s="1"/>
  <c r="X335" i="20"/>
  <c r="Z335" i="20"/>
  <c r="AJ335" i="20" s="1"/>
  <c r="AB335" i="20"/>
  <c r="AL335" i="20" s="1"/>
  <c r="X337" i="20"/>
  <c r="Z337" i="20"/>
  <c r="AJ337" i="20" s="1"/>
  <c r="AB337" i="20"/>
  <c r="AL337" i="20" s="1"/>
  <c r="X339" i="20"/>
  <c r="Z339" i="20"/>
  <c r="AJ339" i="20" s="1"/>
  <c r="AB339" i="20"/>
  <c r="AL339" i="20" s="1"/>
  <c r="X341" i="20"/>
  <c r="Z341" i="20"/>
  <c r="AJ341" i="20" s="1"/>
  <c r="AB341" i="20"/>
  <c r="AL341" i="20" s="1"/>
  <c r="X343" i="20"/>
  <c r="Z343" i="20"/>
  <c r="AJ343" i="20" s="1"/>
  <c r="AB343" i="20"/>
  <c r="AL343" i="20" s="1"/>
  <c r="X345" i="20"/>
  <c r="Z345" i="20"/>
  <c r="AJ345" i="20" s="1"/>
  <c r="AB345" i="20"/>
  <c r="AL345" i="20" s="1"/>
  <c r="X347" i="20"/>
  <c r="Z347" i="20"/>
  <c r="AJ347" i="20" s="1"/>
  <c r="AB347" i="20"/>
  <c r="AL347" i="20" s="1"/>
  <c r="X349" i="20"/>
  <c r="Z349" i="20"/>
  <c r="AJ349" i="20" s="1"/>
  <c r="AB349" i="20"/>
  <c r="AL349" i="20" s="1"/>
  <c r="X351" i="20"/>
  <c r="Z351" i="20"/>
  <c r="AJ351" i="20" s="1"/>
  <c r="AB351" i="20"/>
  <c r="AL351" i="20" s="1"/>
  <c r="X353" i="20"/>
  <c r="Z353" i="20"/>
  <c r="AJ353" i="20" s="1"/>
  <c r="AB353" i="20"/>
  <c r="AL353" i="20" s="1"/>
  <c r="X355" i="20"/>
  <c r="Z355" i="20"/>
  <c r="AJ355" i="20" s="1"/>
  <c r="AB355" i="20"/>
  <c r="AL355" i="20" s="1"/>
  <c r="X357" i="20"/>
  <c r="Z357" i="20"/>
  <c r="AJ357" i="20" s="1"/>
  <c r="AB357" i="20"/>
  <c r="AL357" i="20" s="1"/>
  <c r="X359" i="20"/>
  <c r="Z359" i="20"/>
  <c r="AJ359" i="20" s="1"/>
  <c r="AB359" i="20"/>
  <c r="AL359" i="20" s="1"/>
  <c r="X361" i="20"/>
  <c r="Z361" i="20"/>
  <c r="AJ361" i="20" s="1"/>
  <c r="AB361" i="20"/>
  <c r="AL361" i="20" s="1"/>
  <c r="X363" i="20"/>
  <c r="Z363" i="20"/>
  <c r="AJ363" i="20" s="1"/>
  <c r="AB363" i="20"/>
  <c r="AL363" i="20" s="1"/>
  <c r="X365" i="20"/>
  <c r="Z365" i="20"/>
  <c r="AJ365" i="20" s="1"/>
  <c r="AB365" i="20"/>
  <c r="AL365" i="20" s="1"/>
  <c r="X367" i="20"/>
  <c r="Z367" i="20"/>
  <c r="AJ367" i="20" s="1"/>
  <c r="AB367" i="20"/>
  <c r="AL367" i="20" s="1"/>
  <c r="X369" i="20"/>
  <c r="Z369" i="20"/>
  <c r="AJ369" i="20" s="1"/>
  <c r="AB369" i="20"/>
  <c r="AL369" i="20" s="1"/>
  <c r="X371" i="20"/>
  <c r="Z371" i="20"/>
  <c r="AJ371" i="20" s="1"/>
  <c r="AB371" i="20"/>
  <c r="AL371" i="20" s="1"/>
  <c r="X373" i="20"/>
  <c r="Z373" i="20"/>
  <c r="AJ373" i="20" s="1"/>
  <c r="AB373" i="20"/>
  <c r="AL373" i="20" s="1"/>
  <c r="X375" i="20"/>
  <c r="Z375" i="20"/>
  <c r="AJ375" i="20" s="1"/>
  <c r="AB375" i="20"/>
  <c r="AL375" i="20" s="1"/>
  <c r="X377" i="20"/>
  <c r="Z377" i="20"/>
  <c r="AJ377" i="20" s="1"/>
  <c r="AB377" i="20"/>
  <c r="AL377" i="20" s="1"/>
  <c r="X379" i="20"/>
  <c r="Z379" i="20"/>
  <c r="AJ379" i="20" s="1"/>
  <c r="AB379" i="20"/>
  <c r="AL379" i="20" s="1"/>
  <c r="X381" i="20"/>
  <c r="Z381" i="20"/>
  <c r="AJ381" i="20" s="1"/>
  <c r="AB381" i="20"/>
  <c r="AL381" i="20" s="1"/>
  <c r="X383" i="20"/>
  <c r="Z383" i="20"/>
  <c r="AJ383" i="20" s="1"/>
  <c r="AB383" i="20"/>
  <c r="AL383" i="20" s="1"/>
  <c r="X385" i="20"/>
  <c r="Z385" i="20"/>
  <c r="AJ385" i="20" s="1"/>
  <c r="AB385" i="20"/>
  <c r="AL385" i="20" s="1"/>
  <c r="X387" i="20"/>
  <c r="Z387" i="20"/>
  <c r="AJ387" i="20" s="1"/>
  <c r="AB387" i="20"/>
  <c r="AL387" i="20" s="1"/>
  <c r="X389" i="20"/>
  <c r="Z389" i="20"/>
  <c r="AJ389" i="20" s="1"/>
  <c r="AB389" i="20"/>
  <c r="AL389" i="20" s="1"/>
  <c r="X391" i="20"/>
  <c r="Z391" i="20"/>
  <c r="AJ391" i="20" s="1"/>
  <c r="AB391" i="20"/>
  <c r="AL391" i="20" s="1"/>
  <c r="X393" i="20"/>
  <c r="Z393" i="20"/>
  <c r="AJ393" i="20" s="1"/>
  <c r="AB393" i="20"/>
  <c r="AL393" i="20" s="1"/>
  <c r="X395" i="20"/>
  <c r="Z395" i="20"/>
  <c r="AJ395" i="20" s="1"/>
  <c r="AB395" i="20"/>
  <c r="AL395" i="20" s="1"/>
  <c r="X397" i="20"/>
  <c r="Z397" i="20"/>
  <c r="AJ397" i="20" s="1"/>
  <c r="AB397" i="20"/>
  <c r="AL397" i="20" s="1"/>
  <c r="X399" i="20"/>
  <c r="Z399" i="20"/>
  <c r="AJ399" i="20" s="1"/>
  <c r="AB399" i="20"/>
  <c r="AL399" i="20" s="1"/>
  <c r="X401" i="20"/>
  <c r="Z401" i="20"/>
  <c r="AJ401" i="20" s="1"/>
  <c r="AB401" i="20"/>
  <c r="AL401" i="20" s="1"/>
  <c r="X403" i="20"/>
  <c r="Z403" i="20"/>
  <c r="AJ403" i="20" s="1"/>
  <c r="AB403" i="20"/>
  <c r="AL403" i="20" s="1"/>
  <c r="X405" i="20"/>
  <c r="Z405" i="20"/>
  <c r="AJ405" i="20" s="1"/>
  <c r="AB405" i="20"/>
  <c r="AL405" i="20" s="1"/>
  <c r="X407" i="20"/>
  <c r="Z407" i="20"/>
  <c r="AJ407" i="20" s="1"/>
  <c r="AB407" i="20"/>
  <c r="AL407" i="20" s="1"/>
  <c r="X409" i="20"/>
  <c r="Z409" i="20"/>
  <c r="AJ409" i="20" s="1"/>
  <c r="AB409" i="20"/>
  <c r="AL409" i="20" s="1"/>
  <c r="X411" i="20"/>
  <c r="Z411" i="20"/>
  <c r="AJ411" i="20" s="1"/>
  <c r="AB411" i="20"/>
  <c r="AL411" i="20" s="1"/>
  <c r="X413" i="20"/>
  <c r="Z413" i="20"/>
  <c r="AJ413" i="20" s="1"/>
  <c r="AB413" i="20"/>
  <c r="AL413" i="20" s="1"/>
  <c r="X415" i="20"/>
  <c r="Z415" i="20"/>
  <c r="AJ415" i="20" s="1"/>
  <c r="AB415" i="20"/>
  <c r="AL415" i="20" s="1"/>
  <c r="X417" i="20"/>
  <c r="Z417" i="20"/>
  <c r="AJ417" i="20" s="1"/>
  <c r="AB417" i="20"/>
  <c r="AL417" i="20" s="1"/>
  <c r="X419" i="20"/>
  <c r="Z419" i="20"/>
  <c r="AJ419" i="20" s="1"/>
  <c r="AB419" i="20"/>
  <c r="AL419" i="20" s="1"/>
  <c r="X421" i="20"/>
  <c r="Z421" i="20"/>
  <c r="AJ421" i="20" s="1"/>
  <c r="AB421" i="20"/>
  <c r="AL421" i="20" s="1"/>
  <c r="X423" i="20"/>
  <c r="Z423" i="20"/>
  <c r="AJ423" i="20" s="1"/>
  <c r="AB423" i="20"/>
  <c r="AL423" i="20" s="1"/>
  <c r="X425" i="20"/>
  <c r="Z425" i="20"/>
  <c r="AJ425" i="20" s="1"/>
  <c r="AB425" i="20"/>
  <c r="AL425" i="20" s="1"/>
  <c r="X427" i="20"/>
  <c r="Z427" i="20"/>
  <c r="AJ427" i="20" s="1"/>
  <c r="AB427" i="20"/>
  <c r="AL427" i="20" s="1"/>
  <c r="X429" i="20"/>
  <c r="Z429" i="20"/>
  <c r="AJ429" i="20" s="1"/>
  <c r="AB429" i="20"/>
  <c r="AL429" i="20" s="1"/>
  <c r="X431" i="20"/>
  <c r="Z431" i="20"/>
  <c r="AJ431" i="20" s="1"/>
  <c r="AB431" i="20"/>
  <c r="AL431" i="20" s="1"/>
  <c r="X433" i="20"/>
  <c r="Z433" i="20"/>
  <c r="AJ433" i="20" s="1"/>
  <c r="AB433" i="20"/>
  <c r="AL433" i="20" s="1"/>
  <c r="X435" i="20"/>
  <c r="Z435" i="20"/>
  <c r="AJ435" i="20" s="1"/>
  <c r="AB435" i="20"/>
  <c r="AL435" i="20" s="1"/>
  <c r="X437" i="20"/>
  <c r="Z437" i="20"/>
  <c r="AJ437" i="20" s="1"/>
  <c r="AB437" i="20"/>
  <c r="AL437" i="20" s="1"/>
  <c r="X439" i="20"/>
  <c r="Z439" i="20"/>
  <c r="AJ439" i="20" s="1"/>
  <c r="AB439" i="20"/>
  <c r="AL439" i="20" s="1"/>
  <c r="X441" i="20"/>
  <c r="Z441" i="20"/>
  <c r="AJ441" i="20" s="1"/>
  <c r="AB441" i="20"/>
  <c r="AL441" i="20" s="1"/>
  <c r="X443" i="20"/>
  <c r="Z443" i="20"/>
  <c r="AJ443" i="20" s="1"/>
  <c r="AB443" i="20"/>
  <c r="AL443" i="20" s="1"/>
  <c r="X445" i="20"/>
  <c r="Z445" i="20"/>
  <c r="AJ445" i="20" s="1"/>
  <c r="AB445" i="20"/>
  <c r="AL445" i="20" s="1"/>
  <c r="X447" i="20"/>
  <c r="Z447" i="20"/>
  <c r="AJ447" i="20" s="1"/>
  <c r="AB447" i="20"/>
  <c r="AL447" i="20" s="1"/>
  <c r="X449" i="20"/>
  <c r="Z449" i="20"/>
  <c r="AJ449" i="20" s="1"/>
  <c r="AB449" i="20"/>
  <c r="AL449" i="20" s="1"/>
  <c r="X451" i="20"/>
  <c r="Z451" i="20"/>
  <c r="AJ451" i="20" s="1"/>
  <c r="AB451" i="20"/>
  <c r="AL451" i="20" s="1"/>
  <c r="X453" i="20"/>
  <c r="Z453" i="20"/>
  <c r="AJ453" i="20" s="1"/>
  <c r="AB453" i="20"/>
  <c r="AL453" i="20" s="1"/>
  <c r="X455" i="20"/>
  <c r="Z455" i="20"/>
  <c r="AJ455" i="20" s="1"/>
  <c r="AB455" i="20"/>
  <c r="AL455" i="20" s="1"/>
  <c r="X457" i="20"/>
  <c r="Z457" i="20"/>
  <c r="AJ457" i="20" s="1"/>
  <c r="AB457" i="20"/>
  <c r="AL457" i="20" s="1"/>
  <c r="X459" i="20"/>
  <c r="Z459" i="20"/>
  <c r="AJ459" i="20" s="1"/>
  <c r="AB459" i="20"/>
  <c r="AL459" i="20" s="1"/>
  <c r="X461" i="20"/>
  <c r="Z461" i="20"/>
  <c r="AJ461" i="20" s="1"/>
  <c r="AB461" i="20"/>
  <c r="AL461" i="20" s="1"/>
  <c r="X463" i="20"/>
  <c r="Z463" i="20"/>
  <c r="AJ463" i="20" s="1"/>
  <c r="AB463" i="20"/>
  <c r="AL463" i="20" s="1"/>
  <c r="X465" i="20"/>
  <c r="Z465" i="20"/>
  <c r="AJ465" i="20" s="1"/>
  <c r="AB465" i="20"/>
  <c r="AL465" i="20" s="1"/>
  <c r="X467" i="20"/>
  <c r="Z467" i="20"/>
  <c r="AJ467" i="20" s="1"/>
  <c r="AB467" i="20"/>
  <c r="AL467" i="20" s="1"/>
  <c r="X469" i="20"/>
  <c r="Z469" i="20"/>
  <c r="AJ469" i="20" s="1"/>
  <c r="AB469" i="20"/>
  <c r="AL469" i="20" s="1"/>
  <c r="X471" i="20"/>
  <c r="Z471" i="20"/>
  <c r="AJ471" i="20" s="1"/>
  <c r="AB471" i="20"/>
  <c r="AL471" i="20" s="1"/>
  <c r="X473" i="20"/>
  <c r="Z473" i="20"/>
  <c r="AJ473" i="20" s="1"/>
  <c r="AB473" i="20"/>
  <c r="AL473" i="20" s="1"/>
  <c r="X475" i="20"/>
  <c r="Z475" i="20"/>
  <c r="AJ475" i="20" s="1"/>
  <c r="AB475" i="20"/>
  <c r="AL475" i="20" s="1"/>
  <c r="X477" i="20"/>
  <c r="Z477" i="20"/>
  <c r="AJ477" i="20" s="1"/>
  <c r="AB477" i="20"/>
  <c r="AL477" i="20" s="1"/>
  <c r="X479" i="20"/>
  <c r="Z479" i="20"/>
  <c r="AJ479" i="20" s="1"/>
  <c r="AB479" i="20"/>
  <c r="AL479" i="20" s="1"/>
  <c r="X481" i="20"/>
  <c r="Z481" i="20"/>
  <c r="AJ481" i="20" s="1"/>
  <c r="AB481" i="20"/>
  <c r="AL481" i="20" s="1"/>
  <c r="X483" i="20"/>
  <c r="Z483" i="20"/>
  <c r="AJ483" i="20" s="1"/>
  <c r="AB483" i="20"/>
  <c r="AL483" i="20" s="1"/>
  <c r="X485" i="20"/>
  <c r="Z485" i="20"/>
  <c r="AJ485" i="20" s="1"/>
  <c r="AB485" i="20"/>
  <c r="AL485" i="20" s="1"/>
  <c r="X487" i="20"/>
  <c r="Z487" i="20"/>
  <c r="AJ487" i="20" s="1"/>
  <c r="AB487" i="20"/>
  <c r="AL487" i="20" s="1"/>
  <c r="X489" i="20"/>
  <c r="Z489" i="20"/>
  <c r="AJ489" i="20" s="1"/>
  <c r="AB489" i="20"/>
  <c r="AL489" i="20" s="1"/>
  <c r="X491" i="20"/>
  <c r="Z491" i="20"/>
  <c r="AJ491" i="20" s="1"/>
  <c r="AB491" i="20"/>
  <c r="AL491" i="20" s="1"/>
  <c r="X493" i="20"/>
  <c r="Z493" i="20"/>
  <c r="AJ493" i="20" s="1"/>
  <c r="AB493" i="20"/>
  <c r="AL493" i="20" s="1"/>
  <c r="X495" i="20"/>
  <c r="Z495" i="20"/>
  <c r="AJ495" i="20" s="1"/>
  <c r="AB495" i="20"/>
  <c r="AL495" i="20" s="1"/>
  <c r="X497" i="20"/>
  <c r="Z497" i="20"/>
  <c r="AJ497" i="20" s="1"/>
  <c r="AB497" i="20"/>
  <c r="AL497" i="20" s="1"/>
  <c r="X499" i="20"/>
  <c r="Z499" i="20"/>
  <c r="AJ499" i="20" s="1"/>
  <c r="AB499" i="20"/>
  <c r="AL499" i="20" s="1"/>
  <c r="X501" i="20"/>
  <c r="Z501" i="20"/>
  <c r="AJ501" i="20" s="1"/>
  <c r="AB501" i="20"/>
  <c r="AL501" i="20" s="1"/>
  <c r="X503" i="20"/>
  <c r="Z503" i="20"/>
  <c r="AJ503" i="20" s="1"/>
  <c r="AB503" i="20"/>
  <c r="AL503" i="20" s="1"/>
  <c r="X505" i="20"/>
  <c r="Z505" i="20"/>
  <c r="AJ505" i="20" s="1"/>
  <c r="AB505" i="20"/>
  <c r="AL505" i="20" s="1"/>
  <c r="X507" i="20"/>
  <c r="Z507" i="20"/>
  <c r="AJ507" i="20" s="1"/>
  <c r="AB507" i="20"/>
  <c r="AL507" i="20" s="1"/>
  <c r="X509" i="20"/>
  <c r="Z509" i="20"/>
  <c r="AJ509" i="20" s="1"/>
  <c r="AB509" i="20"/>
  <c r="AL509" i="20" s="1"/>
  <c r="X511" i="20"/>
  <c r="Z511" i="20"/>
  <c r="AJ511" i="20" s="1"/>
  <c r="AB511" i="20"/>
  <c r="AL511" i="20" s="1"/>
  <c r="X513" i="20"/>
  <c r="Z513" i="20"/>
  <c r="AJ513" i="20" s="1"/>
  <c r="AB513" i="20"/>
  <c r="AL513" i="20" s="1"/>
  <c r="X515" i="20"/>
  <c r="Z515" i="20"/>
  <c r="AJ515" i="20" s="1"/>
  <c r="AB515" i="20"/>
  <c r="AL515" i="20" s="1"/>
  <c r="X517" i="20"/>
  <c r="Z517" i="20"/>
  <c r="AJ517" i="20" s="1"/>
  <c r="AB517" i="20"/>
  <c r="AL517" i="20" s="1"/>
  <c r="X519" i="20"/>
  <c r="Z519" i="20"/>
  <c r="AJ519" i="20" s="1"/>
  <c r="AB519" i="20"/>
  <c r="AL519" i="20" s="1"/>
  <c r="X521" i="20"/>
  <c r="Z521" i="20"/>
  <c r="AJ521" i="20" s="1"/>
  <c r="AB521" i="20"/>
  <c r="AL521" i="20" s="1"/>
  <c r="X523" i="20"/>
  <c r="Z523" i="20"/>
  <c r="AJ523" i="20" s="1"/>
  <c r="AB523" i="20"/>
  <c r="AL523" i="20" s="1"/>
  <c r="X525" i="20"/>
  <c r="Z525" i="20"/>
  <c r="AJ525" i="20" s="1"/>
  <c r="AB525" i="20"/>
  <c r="AL525" i="20" s="1"/>
  <c r="X527" i="20"/>
  <c r="Z527" i="20"/>
  <c r="AJ527" i="20" s="1"/>
  <c r="AB527" i="20"/>
  <c r="AL527" i="20" s="1"/>
  <c r="X529" i="20"/>
  <c r="Z529" i="20"/>
  <c r="AJ529" i="20" s="1"/>
  <c r="AB529" i="20"/>
  <c r="AL529" i="20" s="1"/>
  <c r="X531" i="20"/>
  <c r="Z531" i="20"/>
  <c r="AJ531" i="20" s="1"/>
  <c r="AB531" i="20"/>
  <c r="AL531" i="20" s="1"/>
  <c r="X533" i="20"/>
  <c r="Z533" i="20"/>
  <c r="AJ533" i="20" s="1"/>
  <c r="AB533" i="20"/>
  <c r="AL533" i="20" s="1"/>
  <c r="X535" i="20"/>
  <c r="Z535" i="20"/>
  <c r="AJ535" i="20" s="1"/>
  <c r="AB535" i="20"/>
  <c r="AL535" i="20" s="1"/>
  <c r="X537" i="20"/>
  <c r="Z537" i="20"/>
  <c r="AJ537" i="20" s="1"/>
  <c r="AB537" i="20"/>
  <c r="AL537" i="20" s="1"/>
  <c r="X539" i="20"/>
  <c r="Z539" i="20"/>
  <c r="AJ539" i="20" s="1"/>
  <c r="AB539" i="20"/>
  <c r="AL539" i="20" s="1"/>
  <c r="X541" i="20"/>
  <c r="Z541" i="20"/>
  <c r="AJ541" i="20" s="1"/>
  <c r="AB541" i="20"/>
  <c r="AL541" i="20" s="1"/>
  <c r="X543" i="20"/>
  <c r="Z543" i="20"/>
  <c r="AJ543" i="20" s="1"/>
  <c r="AB543" i="20"/>
  <c r="AL543" i="20" s="1"/>
  <c r="AD545" i="20"/>
  <c r="AN545" i="20" s="1"/>
  <c r="AB545" i="20"/>
  <c r="AL545" i="20" s="1"/>
  <c r="Z545" i="20"/>
  <c r="AJ545" i="20" s="1"/>
  <c r="X545" i="20"/>
  <c r="AA545" i="20"/>
  <c r="AK545" i="20" s="1"/>
  <c r="AC546" i="20"/>
  <c r="AM546" i="20" s="1"/>
  <c r="AA546" i="20"/>
  <c r="AK546" i="20" s="1"/>
  <c r="Y546" i="20"/>
  <c r="AI546" i="20" s="1"/>
  <c r="X546" i="20"/>
  <c r="AB546" i="20"/>
  <c r="AL546" i="20" s="1"/>
  <c r="AC550" i="20"/>
  <c r="AM550" i="20" s="1"/>
  <c r="AA550" i="20"/>
  <c r="AK550" i="20" s="1"/>
  <c r="Y550" i="20"/>
  <c r="AI550" i="20" s="1"/>
  <c r="X550" i="20"/>
  <c r="AB550" i="20"/>
  <c r="AL550" i="20" s="1"/>
  <c r="AC554" i="20"/>
  <c r="AM554" i="20" s="1"/>
  <c r="AA554" i="20"/>
  <c r="AK554" i="20" s="1"/>
  <c r="Y554" i="20"/>
  <c r="AI554" i="20" s="1"/>
  <c r="X554" i="20"/>
  <c r="AB554" i="20"/>
  <c r="AL554" i="20" s="1"/>
  <c r="AC558" i="20"/>
  <c r="AM558" i="20" s="1"/>
  <c r="AA558" i="20"/>
  <c r="AK558" i="20" s="1"/>
  <c r="Y558" i="20"/>
  <c r="AI558" i="20" s="1"/>
  <c r="X558" i="20"/>
  <c r="AB558" i="20"/>
  <c r="AL558" i="20" s="1"/>
  <c r="AC562" i="20"/>
  <c r="AM562" i="20" s="1"/>
  <c r="AA562" i="20"/>
  <c r="AK562" i="20" s="1"/>
  <c r="Y562" i="20"/>
  <c r="AI562" i="20" s="1"/>
  <c r="X562" i="20"/>
  <c r="AB562" i="20"/>
  <c r="AL562" i="20" s="1"/>
  <c r="AC566" i="20"/>
  <c r="AM566" i="20" s="1"/>
  <c r="AA566" i="20"/>
  <c r="AK566" i="20" s="1"/>
  <c r="Y566" i="20"/>
  <c r="AI566" i="20" s="1"/>
  <c r="X566" i="20"/>
  <c r="AB566" i="20"/>
  <c r="AL566" i="20" s="1"/>
  <c r="AC570" i="20"/>
  <c r="AM570" i="20" s="1"/>
  <c r="AA570" i="20"/>
  <c r="AK570" i="20" s="1"/>
  <c r="Y570" i="20"/>
  <c r="AI570" i="20" s="1"/>
  <c r="X570" i="20"/>
  <c r="AB570" i="20"/>
  <c r="AL570" i="20" s="1"/>
  <c r="AC574" i="20"/>
  <c r="AM574" i="20" s="1"/>
  <c r="AA574" i="20"/>
  <c r="AK574" i="20" s="1"/>
  <c r="Y574" i="20"/>
  <c r="AI574" i="20" s="1"/>
  <c r="X574" i="20"/>
  <c r="AB574" i="20"/>
  <c r="AL574" i="20" s="1"/>
  <c r="Z576" i="20"/>
  <c r="AJ576" i="20" s="1"/>
  <c r="AD576" i="20"/>
  <c r="AN576" i="20" s="1"/>
  <c r="AC578" i="20"/>
  <c r="AM578" i="20" s="1"/>
  <c r="AA578" i="20"/>
  <c r="AK578" i="20" s="1"/>
  <c r="Y578" i="20"/>
  <c r="AI578" i="20" s="1"/>
  <c r="X578" i="20"/>
  <c r="AB578" i="20"/>
  <c r="AL578" i="20" s="1"/>
  <c r="Z580" i="20"/>
  <c r="AJ580" i="20" s="1"/>
  <c r="AD580" i="20"/>
  <c r="AN580" i="20" s="1"/>
  <c r="AC582" i="20"/>
  <c r="AM582" i="20" s="1"/>
  <c r="AA582" i="20"/>
  <c r="AK582" i="20" s="1"/>
  <c r="Y582" i="20"/>
  <c r="AI582" i="20" s="1"/>
  <c r="X582" i="20"/>
  <c r="AB582" i="20"/>
  <c r="AL582" i="20" s="1"/>
  <c r="Z584" i="20"/>
  <c r="AJ584" i="20" s="1"/>
  <c r="AD584" i="20"/>
  <c r="AN584" i="20" s="1"/>
  <c r="AC586" i="20"/>
  <c r="AM586" i="20" s="1"/>
  <c r="AA586" i="20"/>
  <c r="AK586" i="20" s="1"/>
  <c r="Y586" i="20"/>
  <c r="AI586" i="20" s="1"/>
  <c r="X586" i="20"/>
  <c r="AB586" i="20"/>
  <c r="AL586" i="20" s="1"/>
  <c r="Z588" i="20"/>
  <c r="AJ588" i="20" s="1"/>
  <c r="AD588" i="20"/>
  <c r="AN588" i="20" s="1"/>
  <c r="AC590" i="20"/>
  <c r="AM590" i="20" s="1"/>
  <c r="AA590" i="20"/>
  <c r="AK590" i="20" s="1"/>
  <c r="Y590" i="20"/>
  <c r="AI590" i="20" s="1"/>
  <c r="X590" i="20"/>
  <c r="AB590" i="20"/>
  <c r="AL590" i="20" s="1"/>
  <c r="Z592" i="20"/>
  <c r="AJ592" i="20" s="1"/>
  <c r="AD592" i="20"/>
  <c r="AN592" i="20" s="1"/>
  <c r="AC594" i="20"/>
  <c r="AM594" i="20" s="1"/>
  <c r="AA594" i="20"/>
  <c r="AK594" i="20" s="1"/>
  <c r="Y594" i="20"/>
  <c r="AI594" i="20" s="1"/>
  <c r="X594" i="20"/>
  <c r="AB594" i="20"/>
  <c r="AL594" i="20" s="1"/>
  <c r="Z596" i="20"/>
  <c r="AJ596" i="20" s="1"/>
  <c r="AD596" i="20"/>
  <c r="AN596" i="20" s="1"/>
  <c r="AC598" i="20"/>
  <c r="AM598" i="20" s="1"/>
  <c r="AA598" i="20"/>
  <c r="AK598" i="20" s="1"/>
  <c r="Y598" i="20"/>
  <c r="AI598" i="20" s="1"/>
  <c r="X598" i="20"/>
  <c r="AB598" i="20"/>
  <c r="AL598" i="20" s="1"/>
  <c r="Z600" i="20"/>
  <c r="AJ600" i="20" s="1"/>
  <c r="AD600" i="20"/>
  <c r="AN600" i="20" s="1"/>
  <c r="AC602" i="20"/>
  <c r="AM602" i="20" s="1"/>
  <c r="AA602" i="20"/>
  <c r="AK602" i="20" s="1"/>
  <c r="Y602" i="20"/>
  <c r="AI602" i="20" s="1"/>
  <c r="X602" i="20"/>
  <c r="AB602" i="20"/>
  <c r="AL602" i="20" s="1"/>
  <c r="Z604" i="20"/>
  <c r="AJ604" i="20" s="1"/>
  <c r="AD604" i="20"/>
  <c r="AN604" i="20" s="1"/>
  <c r="AC606" i="20"/>
  <c r="AM606" i="20" s="1"/>
  <c r="AA606" i="20"/>
  <c r="AK606" i="20" s="1"/>
  <c r="Y606" i="20"/>
  <c r="AI606" i="20" s="1"/>
  <c r="X606" i="20"/>
  <c r="AB606" i="20"/>
  <c r="AL606" i="20" s="1"/>
  <c r="Z608" i="20"/>
  <c r="AJ608" i="20" s="1"/>
  <c r="AD608" i="20"/>
  <c r="AN608" i="20" s="1"/>
  <c r="AC610" i="20"/>
  <c r="AM610" i="20" s="1"/>
  <c r="AA610" i="20"/>
  <c r="AK610" i="20" s="1"/>
  <c r="Y610" i="20"/>
  <c r="AI610" i="20" s="1"/>
  <c r="X610" i="20"/>
  <c r="AB610" i="20"/>
  <c r="AL610" i="20" s="1"/>
  <c r="Z612" i="20"/>
  <c r="AJ612" i="20" s="1"/>
  <c r="AD612" i="20"/>
  <c r="AN612" i="20" s="1"/>
  <c r="AC614" i="20"/>
  <c r="AM614" i="20" s="1"/>
  <c r="AA614" i="20"/>
  <c r="AK614" i="20" s="1"/>
  <c r="Y614" i="20"/>
  <c r="AI614" i="20" s="1"/>
  <c r="X614" i="20"/>
  <c r="AB614" i="20"/>
  <c r="AL614" i="20" s="1"/>
  <c r="Z616" i="20"/>
  <c r="AJ616" i="20" s="1"/>
  <c r="AD616" i="20"/>
  <c r="AN616" i="20" s="1"/>
  <c r="AC618" i="20"/>
  <c r="AM618" i="20" s="1"/>
  <c r="AA618" i="20"/>
  <c r="AK618" i="20" s="1"/>
  <c r="Y618" i="20"/>
  <c r="AI618" i="20" s="1"/>
  <c r="X618" i="20"/>
  <c r="AB618" i="20"/>
  <c r="AL618" i="20" s="1"/>
  <c r="Z620" i="20"/>
  <c r="AJ620" i="20" s="1"/>
  <c r="AD620" i="20"/>
  <c r="AN620" i="20" s="1"/>
  <c r="AC622" i="20"/>
  <c r="AM622" i="20" s="1"/>
  <c r="AA622" i="20"/>
  <c r="AK622" i="20" s="1"/>
  <c r="Y622" i="20"/>
  <c r="AI622" i="20" s="1"/>
  <c r="X622" i="20"/>
  <c r="AB622" i="20"/>
  <c r="AL622" i="20" s="1"/>
  <c r="Z624" i="20"/>
  <c r="AJ624" i="20" s="1"/>
  <c r="AD624" i="20"/>
  <c r="AN624" i="20" s="1"/>
  <c r="AC626" i="20"/>
  <c r="AM626" i="20" s="1"/>
  <c r="AA626" i="20"/>
  <c r="AK626" i="20" s="1"/>
  <c r="Y626" i="20"/>
  <c r="AI626" i="20" s="1"/>
  <c r="X626" i="20"/>
  <c r="AB626" i="20"/>
  <c r="AL626" i="20" s="1"/>
  <c r="Z628" i="20"/>
  <c r="AJ628" i="20" s="1"/>
  <c r="AD628" i="20"/>
  <c r="AN628" i="20" s="1"/>
  <c r="AC630" i="20"/>
  <c r="AM630" i="20" s="1"/>
  <c r="AA630" i="20"/>
  <c r="AK630" i="20" s="1"/>
  <c r="Y630" i="20"/>
  <c r="AI630" i="20" s="1"/>
  <c r="X630" i="20"/>
  <c r="AB630" i="20"/>
  <c r="AL630" i="20" s="1"/>
  <c r="Z632" i="20"/>
  <c r="AJ632" i="20" s="1"/>
  <c r="AD632" i="20"/>
  <c r="AN632" i="20" s="1"/>
  <c r="AC634" i="20"/>
  <c r="AM634" i="20" s="1"/>
  <c r="AA634" i="20"/>
  <c r="AK634" i="20" s="1"/>
  <c r="Y634" i="20"/>
  <c r="AI634" i="20" s="1"/>
  <c r="X634" i="20"/>
  <c r="AB634" i="20"/>
  <c r="AL634" i="20" s="1"/>
  <c r="Z636" i="20"/>
  <c r="AJ636" i="20" s="1"/>
  <c r="AD636" i="20"/>
  <c r="AN636" i="20" s="1"/>
  <c r="AC638" i="20"/>
  <c r="AM638" i="20" s="1"/>
  <c r="AA638" i="20"/>
  <c r="AK638" i="20" s="1"/>
  <c r="Y638" i="20"/>
  <c r="AI638" i="20" s="1"/>
  <c r="X638" i="20"/>
  <c r="AB638" i="20"/>
  <c r="AL638" i="20" s="1"/>
  <c r="Z640" i="20"/>
  <c r="AJ640" i="20" s="1"/>
  <c r="AD640" i="20"/>
  <c r="AN640" i="20" s="1"/>
  <c r="AC642" i="20"/>
  <c r="AM642" i="20" s="1"/>
  <c r="AA642" i="20"/>
  <c r="AK642" i="20" s="1"/>
  <c r="Y642" i="20"/>
  <c r="AI642" i="20" s="1"/>
  <c r="X642" i="20"/>
  <c r="AB642" i="20"/>
  <c r="AL642" i="20" s="1"/>
  <c r="Z644" i="20"/>
  <c r="AJ644" i="20" s="1"/>
  <c r="AD644" i="20"/>
  <c r="AN644" i="20" s="1"/>
  <c r="AC646" i="20"/>
  <c r="AM646" i="20" s="1"/>
  <c r="AA646" i="20"/>
  <c r="AK646" i="20" s="1"/>
  <c r="Y646" i="20"/>
  <c r="AI646" i="20" s="1"/>
  <c r="X646" i="20"/>
  <c r="AB646" i="20"/>
  <c r="AL646" i="20" s="1"/>
  <c r="Z648" i="20"/>
  <c r="AJ648" i="20" s="1"/>
  <c r="AD648" i="20"/>
  <c r="AN648" i="20" s="1"/>
  <c r="AC650" i="20"/>
  <c r="AM650" i="20" s="1"/>
  <c r="AA650" i="20"/>
  <c r="AK650" i="20" s="1"/>
  <c r="Y650" i="20"/>
  <c r="AI650" i="20" s="1"/>
  <c r="X650" i="20"/>
  <c r="AB650" i="20"/>
  <c r="AL650" i="20" s="1"/>
  <c r="Z652" i="20"/>
  <c r="AJ652" i="20" s="1"/>
  <c r="AD652" i="20"/>
  <c r="AN652" i="20" s="1"/>
  <c r="AC654" i="20"/>
  <c r="AM654" i="20" s="1"/>
  <c r="AA654" i="20"/>
  <c r="AK654" i="20" s="1"/>
  <c r="Y654" i="20"/>
  <c r="AI654" i="20" s="1"/>
  <c r="X654" i="20"/>
  <c r="AB654" i="20"/>
  <c r="AL654" i="20" s="1"/>
  <c r="Z656" i="20"/>
  <c r="AJ656" i="20" s="1"/>
  <c r="AD656" i="20"/>
  <c r="AN656" i="20" s="1"/>
  <c r="AC658" i="20"/>
  <c r="AM658" i="20" s="1"/>
  <c r="AA658" i="20"/>
  <c r="AK658" i="20" s="1"/>
  <c r="Y658" i="20"/>
  <c r="AI658" i="20" s="1"/>
  <c r="X658" i="20"/>
  <c r="AB658" i="20"/>
  <c r="AL658" i="20" s="1"/>
  <c r="Z660" i="20"/>
  <c r="AJ660" i="20" s="1"/>
  <c r="AD660" i="20"/>
  <c r="AN660" i="20" s="1"/>
  <c r="AC662" i="20"/>
  <c r="AM662" i="20" s="1"/>
  <c r="AA662" i="20"/>
  <c r="AK662" i="20" s="1"/>
  <c r="Y662" i="20"/>
  <c r="AI662" i="20" s="1"/>
  <c r="X662" i="20"/>
  <c r="AB662" i="20"/>
  <c r="AL662" i="20" s="1"/>
  <c r="AC666" i="20"/>
  <c r="AM666" i="20" s="1"/>
  <c r="AA666" i="20"/>
  <c r="AK666" i="20" s="1"/>
  <c r="Y666" i="20"/>
  <c r="AI666" i="20" s="1"/>
  <c r="X666" i="20"/>
  <c r="AB666" i="20"/>
  <c r="AL666" i="20" s="1"/>
  <c r="Z668" i="20"/>
  <c r="AJ668" i="20" s="1"/>
  <c r="AD668" i="20"/>
  <c r="AN668" i="20" s="1"/>
  <c r="AC670" i="20"/>
  <c r="AM670" i="20" s="1"/>
  <c r="AA670" i="20"/>
  <c r="AK670" i="20" s="1"/>
  <c r="Y670" i="20"/>
  <c r="AI670" i="20" s="1"/>
  <c r="X670" i="20"/>
  <c r="AB670" i="20"/>
  <c r="AL670" i="20" s="1"/>
  <c r="Z672" i="20"/>
  <c r="AJ672" i="20" s="1"/>
  <c r="AD672" i="20"/>
  <c r="AN672" i="20" s="1"/>
  <c r="AC674" i="20"/>
  <c r="AM674" i="20" s="1"/>
  <c r="AA674" i="20"/>
  <c r="AK674" i="20" s="1"/>
  <c r="Y674" i="20"/>
  <c r="AI674" i="20" s="1"/>
  <c r="X674" i="20"/>
  <c r="AB674" i="20"/>
  <c r="AL674" i="20" s="1"/>
  <c r="Z676" i="20"/>
  <c r="AJ676" i="20" s="1"/>
  <c r="AD676" i="20"/>
  <c r="AN676" i="20" s="1"/>
  <c r="AC678" i="20"/>
  <c r="AM678" i="20" s="1"/>
  <c r="AA678" i="20"/>
  <c r="AK678" i="20" s="1"/>
  <c r="Y678" i="20"/>
  <c r="AI678" i="20" s="1"/>
  <c r="X678" i="20"/>
  <c r="AB678" i="20"/>
  <c r="AL678" i="20" s="1"/>
  <c r="Z680" i="20"/>
  <c r="AJ680" i="20" s="1"/>
  <c r="AD680" i="20"/>
  <c r="AN680" i="20" s="1"/>
  <c r="AC682" i="20"/>
  <c r="AM682" i="20" s="1"/>
  <c r="AA682" i="20"/>
  <c r="AK682" i="20" s="1"/>
  <c r="Y682" i="20"/>
  <c r="AI682" i="20" s="1"/>
  <c r="X682" i="20"/>
  <c r="AB682" i="20"/>
  <c r="AL682" i="20" s="1"/>
  <c r="Z684" i="20"/>
  <c r="AJ684" i="20" s="1"/>
  <c r="AD684" i="20"/>
  <c r="AN684" i="20" s="1"/>
  <c r="AC686" i="20"/>
  <c r="AM686" i="20" s="1"/>
  <c r="AA686" i="20"/>
  <c r="AK686" i="20" s="1"/>
  <c r="Y686" i="20"/>
  <c r="AI686" i="20" s="1"/>
  <c r="X686" i="20"/>
  <c r="AB686" i="20"/>
  <c r="AL686" i="20" s="1"/>
  <c r="Z688" i="20"/>
  <c r="AJ688" i="20" s="1"/>
  <c r="AD688" i="20"/>
  <c r="AN688" i="20" s="1"/>
  <c r="AC690" i="20"/>
  <c r="AM690" i="20" s="1"/>
  <c r="AA690" i="20"/>
  <c r="AK690" i="20" s="1"/>
  <c r="Y690" i="20"/>
  <c r="AI690" i="20" s="1"/>
  <c r="X690" i="20"/>
  <c r="AB690" i="20"/>
  <c r="AL690" i="20" s="1"/>
  <c r="Z692" i="20"/>
  <c r="AJ692" i="20" s="1"/>
  <c r="AD692" i="20"/>
  <c r="AN692" i="20" s="1"/>
  <c r="AC694" i="20"/>
  <c r="AM694" i="20" s="1"/>
  <c r="AA694" i="20"/>
  <c r="AK694" i="20" s="1"/>
  <c r="Y694" i="20"/>
  <c r="AI694" i="20" s="1"/>
  <c r="X694" i="20"/>
  <c r="AB694" i="20"/>
  <c r="AL694" i="20" s="1"/>
  <c r="Z696" i="20"/>
  <c r="AJ696" i="20" s="1"/>
  <c r="AD696" i="20"/>
  <c r="AN696" i="20" s="1"/>
  <c r="AC698" i="20"/>
  <c r="AM698" i="20" s="1"/>
  <c r="AA698" i="20"/>
  <c r="AK698" i="20" s="1"/>
  <c r="Y698" i="20"/>
  <c r="AI698" i="20" s="1"/>
  <c r="X698" i="20"/>
  <c r="AB698" i="20"/>
  <c r="AL698" i="20" s="1"/>
  <c r="Z700" i="20"/>
  <c r="AJ700" i="20" s="1"/>
  <c r="AD700" i="20"/>
  <c r="AN700" i="20" s="1"/>
  <c r="AC702" i="20"/>
  <c r="AM702" i="20" s="1"/>
  <c r="AA702" i="20"/>
  <c r="AK702" i="20" s="1"/>
  <c r="Y702" i="20"/>
  <c r="AI702" i="20" s="1"/>
  <c r="X702" i="20"/>
  <c r="AB702" i="20"/>
  <c r="AL702" i="20" s="1"/>
  <c r="Z704" i="20"/>
  <c r="AJ704" i="20" s="1"/>
  <c r="AD704" i="20"/>
  <c r="AN704" i="20" s="1"/>
  <c r="AC706" i="20"/>
  <c r="AM706" i="20" s="1"/>
  <c r="AA706" i="20"/>
  <c r="AK706" i="20" s="1"/>
  <c r="Y706" i="20"/>
  <c r="AI706" i="20" s="1"/>
  <c r="X706" i="20"/>
  <c r="AB706" i="20"/>
  <c r="AL706" i="20" s="1"/>
  <c r="Z708" i="20"/>
  <c r="AJ708" i="20" s="1"/>
  <c r="AD708" i="20"/>
  <c r="AN708" i="20" s="1"/>
  <c r="AC710" i="20"/>
  <c r="AM710" i="20" s="1"/>
  <c r="AA710" i="20"/>
  <c r="AK710" i="20" s="1"/>
  <c r="Y710" i="20"/>
  <c r="AI710" i="20" s="1"/>
  <c r="X710" i="20"/>
  <c r="AB710" i="20"/>
  <c r="AL710" i="20" s="1"/>
  <c r="Z712" i="20"/>
  <c r="AJ712" i="20" s="1"/>
  <c r="AD712" i="20"/>
  <c r="AN712" i="20" s="1"/>
  <c r="AC714" i="20"/>
  <c r="AM714" i="20" s="1"/>
  <c r="AA714" i="20"/>
  <c r="AK714" i="20" s="1"/>
  <c r="Y714" i="20"/>
  <c r="AI714" i="20" s="1"/>
  <c r="X714" i="20"/>
  <c r="AB714" i="20"/>
  <c r="AL714" i="20" s="1"/>
  <c r="Z716" i="20"/>
  <c r="AJ716" i="20" s="1"/>
  <c r="AD716" i="20"/>
  <c r="AN716" i="20" s="1"/>
  <c r="AC718" i="20"/>
  <c r="AM718" i="20" s="1"/>
  <c r="AA718" i="20"/>
  <c r="AK718" i="20" s="1"/>
  <c r="Y718" i="20"/>
  <c r="AI718" i="20" s="1"/>
  <c r="X718" i="20"/>
  <c r="AB718" i="20"/>
  <c r="AL718" i="20" s="1"/>
  <c r="Z720" i="20"/>
  <c r="AJ720" i="20" s="1"/>
  <c r="AD720" i="20"/>
  <c r="AN720" i="20" s="1"/>
  <c r="AC722" i="20"/>
  <c r="AM722" i="20" s="1"/>
  <c r="AA722" i="20"/>
  <c r="AK722" i="20" s="1"/>
  <c r="Y722" i="20"/>
  <c r="AI722" i="20" s="1"/>
  <c r="X722" i="20"/>
  <c r="AB722" i="20"/>
  <c r="AL722" i="20" s="1"/>
  <c r="Z724" i="20"/>
  <c r="AJ724" i="20" s="1"/>
  <c r="AD724" i="20"/>
  <c r="AN724" i="20" s="1"/>
  <c r="AC726" i="20"/>
  <c r="AM726" i="20" s="1"/>
  <c r="AA726" i="20"/>
  <c r="AK726" i="20" s="1"/>
  <c r="Y726" i="20"/>
  <c r="AI726" i="20" s="1"/>
  <c r="X726" i="20"/>
  <c r="AB726" i="20"/>
  <c r="AL726" i="20" s="1"/>
  <c r="AD728" i="20"/>
  <c r="AN728" i="20" s="1"/>
  <c r="AC730" i="20"/>
  <c r="AM730" i="20" s="1"/>
  <c r="AA730" i="20"/>
  <c r="AK730" i="20" s="1"/>
  <c r="Y730" i="20"/>
  <c r="AI730" i="20" s="1"/>
  <c r="X730" i="20"/>
  <c r="AB730" i="20"/>
  <c r="AL730" i="20" s="1"/>
  <c r="Z732" i="20"/>
  <c r="AJ732" i="20" s="1"/>
  <c r="AD732" i="20"/>
  <c r="AN732" i="20" s="1"/>
  <c r="AC734" i="20"/>
  <c r="AM734" i="20" s="1"/>
  <c r="AA734" i="20"/>
  <c r="AK734" i="20" s="1"/>
  <c r="Y734" i="20"/>
  <c r="AI734" i="20" s="1"/>
  <c r="X734" i="20"/>
  <c r="AB734" i="20"/>
  <c r="AL734" i="20" s="1"/>
  <c r="Z736" i="20"/>
  <c r="AJ736" i="20" s="1"/>
  <c r="AD736" i="20"/>
  <c r="AN736" i="20" s="1"/>
  <c r="AC738" i="20"/>
  <c r="AM738" i="20" s="1"/>
  <c r="AA738" i="20"/>
  <c r="AK738" i="20" s="1"/>
  <c r="Y738" i="20"/>
  <c r="AI738" i="20" s="1"/>
  <c r="X738" i="20"/>
  <c r="AB738" i="20"/>
  <c r="AL738" i="20" s="1"/>
  <c r="Z740" i="20"/>
  <c r="AJ740" i="20" s="1"/>
  <c r="AD740" i="20"/>
  <c r="AN740" i="20" s="1"/>
  <c r="AC742" i="20"/>
  <c r="AM742" i="20" s="1"/>
  <c r="AA742" i="20"/>
  <c r="AK742" i="20" s="1"/>
  <c r="Y742" i="20"/>
  <c r="AI742" i="20" s="1"/>
  <c r="X742" i="20"/>
  <c r="AB742" i="20"/>
  <c r="AL742" i="20" s="1"/>
  <c r="Z744" i="20"/>
  <c r="AJ744" i="20" s="1"/>
  <c r="AD744" i="20"/>
  <c r="AN744" i="20" s="1"/>
  <c r="AC746" i="20"/>
  <c r="AM746" i="20" s="1"/>
  <c r="AA746" i="20"/>
  <c r="AK746" i="20" s="1"/>
  <c r="Y746" i="20"/>
  <c r="AI746" i="20" s="1"/>
  <c r="X746" i="20"/>
  <c r="AB746" i="20"/>
  <c r="AL746" i="20" s="1"/>
  <c r="Z748" i="20"/>
  <c r="AJ748" i="20" s="1"/>
  <c r="AD748" i="20"/>
  <c r="AN748" i="20" s="1"/>
  <c r="AC750" i="20"/>
  <c r="AM750" i="20" s="1"/>
  <c r="AA750" i="20"/>
  <c r="AK750" i="20" s="1"/>
  <c r="Y750" i="20"/>
  <c r="AI750" i="20" s="1"/>
  <c r="X750" i="20"/>
  <c r="AB750" i="20"/>
  <c r="AL750" i="20" s="1"/>
  <c r="Z752" i="20"/>
  <c r="AJ752" i="20" s="1"/>
  <c r="AD752" i="20"/>
  <c r="AN752" i="20" s="1"/>
  <c r="AC754" i="20"/>
  <c r="AM754" i="20" s="1"/>
  <c r="AA754" i="20"/>
  <c r="AK754" i="20" s="1"/>
  <c r="Y754" i="20"/>
  <c r="AI754" i="20" s="1"/>
  <c r="X754" i="20"/>
  <c r="AB754" i="20"/>
  <c r="AL754" i="20" s="1"/>
  <c r="Z756" i="20"/>
  <c r="AJ756" i="20" s="1"/>
  <c r="AD756" i="20"/>
  <c r="AN756" i="20" s="1"/>
  <c r="AC758" i="20"/>
  <c r="AM758" i="20" s="1"/>
  <c r="AA758" i="20"/>
  <c r="AK758" i="20" s="1"/>
  <c r="Y758" i="20"/>
  <c r="AI758" i="20" s="1"/>
  <c r="X758" i="20"/>
  <c r="AB758" i="20"/>
  <c r="AL758" i="20" s="1"/>
  <c r="Z760" i="20"/>
  <c r="AJ760" i="20" s="1"/>
  <c r="AD760" i="20"/>
  <c r="AN760" i="20" s="1"/>
  <c r="AC762" i="20"/>
  <c r="AM762" i="20" s="1"/>
  <c r="AA762" i="20"/>
  <c r="AK762" i="20" s="1"/>
  <c r="Y762" i="20"/>
  <c r="AI762" i="20" s="1"/>
  <c r="X762" i="20"/>
  <c r="AB762" i="20"/>
  <c r="AL762" i="20" s="1"/>
  <c r="Z764" i="20"/>
  <c r="AJ764" i="20" s="1"/>
  <c r="AD764" i="20"/>
  <c r="AN764" i="20" s="1"/>
  <c r="AC766" i="20"/>
  <c r="AM766" i="20" s="1"/>
  <c r="AA766" i="20"/>
  <c r="AK766" i="20" s="1"/>
  <c r="Y766" i="20"/>
  <c r="AI766" i="20" s="1"/>
  <c r="X766" i="20"/>
  <c r="AB766" i="20"/>
  <c r="AL766" i="20" s="1"/>
  <c r="Z768" i="20"/>
  <c r="AJ768" i="20" s="1"/>
  <c r="AD768" i="20"/>
  <c r="AN768" i="20" s="1"/>
  <c r="AC770" i="20"/>
  <c r="AM770" i="20" s="1"/>
  <c r="AA770" i="20"/>
  <c r="AK770" i="20" s="1"/>
  <c r="Y770" i="20"/>
  <c r="AI770" i="20" s="1"/>
  <c r="X770" i="20"/>
  <c r="AB770" i="20"/>
  <c r="AL770" i="20" s="1"/>
  <c r="Z772" i="20"/>
  <c r="AJ772" i="20" s="1"/>
  <c r="AD772" i="20"/>
  <c r="AN772" i="20" s="1"/>
  <c r="AC774" i="20"/>
  <c r="AM774" i="20" s="1"/>
  <c r="AA774" i="20"/>
  <c r="AK774" i="20" s="1"/>
  <c r="Y774" i="20"/>
  <c r="AI774" i="20" s="1"/>
  <c r="X774" i="20"/>
  <c r="AB774" i="20"/>
  <c r="AL774" i="20" s="1"/>
  <c r="Z776" i="20"/>
  <c r="AJ776" i="20" s="1"/>
  <c r="AD776" i="20"/>
  <c r="AN776" i="20" s="1"/>
  <c r="AC778" i="20"/>
  <c r="AM778" i="20" s="1"/>
  <c r="AA778" i="20"/>
  <c r="AK778" i="20" s="1"/>
  <c r="Y778" i="20"/>
  <c r="AI778" i="20" s="1"/>
  <c r="X778" i="20"/>
  <c r="AB778" i="20"/>
  <c r="AL778" i="20" s="1"/>
  <c r="Z780" i="20"/>
  <c r="AJ780" i="20" s="1"/>
  <c r="AD780" i="20"/>
  <c r="AN780" i="20" s="1"/>
  <c r="AC782" i="20"/>
  <c r="AM782" i="20" s="1"/>
  <c r="AA782" i="20"/>
  <c r="AK782" i="20" s="1"/>
  <c r="Y782" i="20"/>
  <c r="AI782" i="20" s="1"/>
  <c r="X782" i="20"/>
  <c r="AB782" i="20"/>
  <c r="AL782" i="20" s="1"/>
  <c r="Z784" i="20"/>
  <c r="AJ784" i="20" s="1"/>
  <c r="AD784" i="20"/>
  <c r="AN784" i="20" s="1"/>
  <c r="AC786" i="20"/>
  <c r="AM786" i="20" s="1"/>
  <c r="AA786" i="20"/>
  <c r="AK786" i="20" s="1"/>
  <c r="Y786" i="20"/>
  <c r="AI786" i="20" s="1"/>
  <c r="X786" i="20"/>
  <c r="AB786" i="20"/>
  <c r="AL786" i="20" s="1"/>
  <c r="AC790" i="20"/>
  <c r="AM790" i="20" s="1"/>
  <c r="AA790" i="20"/>
  <c r="AK790" i="20" s="1"/>
  <c r="Y790" i="20"/>
  <c r="AI790" i="20" s="1"/>
  <c r="X790" i="20"/>
  <c r="AB790" i="20"/>
  <c r="AL790" i="20" s="1"/>
  <c r="AD792" i="20"/>
  <c r="AN792" i="20" s="1"/>
  <c r="AC794" i="20"/>
  <c r="AM794" i="20" s="1"/>
  <c r="AA794" i="20"/>
  <c r="AK794" i="20" s="1"/>
  <c r="Y794" i="20"/>
  <c r="AI794" i="20" s="1"/>
  <c r="X794" i="20"/>
  <c r="AB794" i="20"/>
  <c r="AL794" i="20" s="1"/>
  <c r="AC798" i="20"/>
  <c r="AM798" i="20" s="1"/>
  <c r="AA798" i="20"/>
  <c r="AK798" i="20" s="1"/>
  <c r="Y798" i="20"/>
  <c r="AI798" i="20" s="1"/>
  <c r="X798" i="20"/>
  <c r="AB798" i="20"/>
  <c r="AL798" i="20" s="1"/>
  <c r="Z800" i="20"/>
  <c r="AJ800" i="20" s="1"/>
  <c r="AD800" i="20"/>
  <c r="AN800" i="20" s="1"/>
  <c r="AC802" i="20"/>
  <c r="AM802" i="20" s="1"/>
  <c r="AA802" i="20"/>
  <c r="AK802" i="20" s="1"/>
  <c r="Y802" i="20"/>
  <c r="AI802" i="20" s="1"/>
  <c r="X802" i="20"/>
  <c r="AB802" i="20"/>
  <c r="AL802" i="20" s="1"/>
  <c r="Z804" i="20"/>
  <c r="AJ804" i="20" s="1"/>
  <c r="AD804" i="20"/>
  <c r="AN804" i="20" s="1"/>
  <c r="AC806" i="20"/>
  <c r="AM806" i="20" s="1"/>
  <c r="AA806" i="20"/>
  <c r="AK806" i="20" s="1"/>
  <c r="Y806" i="20"/>
  <c r="AI806" i="20" s="1"/>
  <c r="X806" i="20"/>
  <c r="AB806" i="20"/>
  <c r="AL806" i="20" s="1"/>
  <c r="Z808" i="20"/>
  <c r="AJ808" i="20" s="1"/>
  <c r="AD808" i="20"/>
  <c r="AN808" i="20" s="1"/>
  <c r="AC810" i="20"/>
  <c r="AM810" i="20" s="1"/>
  <c r="AA810" i="20"/>
  <c r="AK810" i="20" s="1"/>
  <c r="Y810" i="20"/>
  <c r="AI810" i="20" s="1"/>
  <c r="X810" i="20"/>
  <c r="AB810" i="20"/>
  <c r="AL810" i="20" s="1"/>
  <c r="Z812" i="20"/>
  <c r="AJ812" i="20" s="1"/>
  <c r="AD812" i="20"/>
  <c r="AN812" i="20" s="1"/>
  <c r="AC814" i="20"/>
  <c r="AM814" i="20" s="1"/>
  <c r="AA814" i="20"/>
  <c r="AK814" i="20" s="1"/>
  <c r="Y814" i="20"/>
  <c r="AI814" i="20" s="1"/>
  <c r="X814" i="20"/>
  <c r="AB814" i="20"/>
  <c r="AL814" i="20" s="1"/>
  <c r="Z816" i="20"/>
  <c r="AJ816" i="20" s="1"/>
  <c r="AD816" i="20"/>
  <c r="AN816" i="20" s="1"/>
  <c r="AC818" i="20"/>
  <c r="AM818" i="20" s="1"/>
  <c r="AA818" i="20"/>
  <c r="AK818" i="20" s="1"/>
  <c r="Y818" i="20"/>
  <c r="AI818" i="20" s="1"/>
  <c r="X818" i="20"/>
  <c r="AB818" i="20"/>
  <c r="AL818" i="20" s="1"/>
  <c r="Z820" i="20"/>
  <c r="AJ820" i="20" s="1"/>
  <c r="AD820" i="20"/>
  <c r="AN820" i="20" s="1"/>
  <c r="AC822" i="20"/>
  <c r="AM822" i="20" s="1"/>
  <c r="AA822" i="20"/>
  <c r="AK822" i="20" s="1"/>
  <c r="Y822" i="20"/>
  <c r="AI822" i="20" s="1"/>
  <c r="X822" i="20"/>
  <c r="AB822" i="20"/>
  <c r="AL822" i="20" s="1"/>
  <c r="Z824" i="20"/>
  <c r="AJ824" i="20" s="1"/>
  <c r="AD824" i="20"/>
  <c r="AN824" i="20" s="1"/>
  <c r="AC826" i="20"/>
  <c r="AM826" i="20" s="1"/>
  <c r="AA826" i="20"/>
  <c r="AK826" i="20" s="1"/>
  <c r="Y826" i="20"/>
  <c r="AI826" i="20" s="1"/>
  <c r="X826" i="20"/>
  <c r="AB826" i="20"/>
  <c r="AL826" i="20" s="1"/>
  <c r="Z828" i="20"/>
  <c r="AJ828" i="20" s="1"/>
  <c r="AD828" i="20"/>
  <c r="AN828" i="20" s="1"/>
  <c r="AC830" i="20"/>
  <c r="AM830" i="20" s="1"/>
  <c r="AA830" i="20"/>
  <c r="AK830" i="20" s="1"/>
  <c r="Y830" i="20"/>
  <c r="AI830" i="20" s="1"/>
  <c r="X830" i="20"/>
  <c r="AB830" i="20"/>
  <c r="AL830" i="20" s="1"/>
  <c r="Z832" i="20"/>
  <c r="AJ832" i="20" s="1"/>
  <c r="AD832" i="20"/>
  <c r="AN832" i="20" s="1"/>
  <c r="AC834" i="20"/>
  <c r="AM834" i="20" s="1"/>
  <c r="AA834" i="20"/>
  <c r="AK834" i="20" s="1"/>
  <c r="Y834" i="20"/>
  <c r="AI834" i="20" s="1"/>
  <c r="X834" i="20"/>
  <c r="AB834" i="20"/>
  <c r="AL834" i="20" s="1"/>
  <c r="Z836" i="20"/>
  <c r="AJ836" i="20" s="1"/>
  <c r="AD836" i="20"/>
  <c r="AN836" i="20" s="1"/>
  <c r="AC838" i="20"/>
  <c r="AM838" i="20" s="1"/>
  <c r="AA838" i="20"/>
  <c r="AK838" i="20" s="1"/>
  <c r="Y838" i="20"/>
  <c r="AI838" i="20" s="1"/>
  <c r="X838" i="20"/>
  <c r="AB838" i="20"/>
  <c r="AL838" i="20" s="1"/>
  <c r="Z840" i="20"/>
  <c r="AJ840" i="20" s="1"/>
  <c r="AD840" i="20"/>
  <c r="AN840" i="20" s="1"/>
  <c r="AC842" i="20"/>
  <c r="AM842" i="20" s="1"/>
  <c r="AA842" i="20"/>
  <c r="AK842" i="20" s="1"/>
  <c r="Y842" i="20"/>
  <c r="AI842" i="20" s="1"/>
  <c r="X842" i="20"/>
  <c r="AB842" i="20"/>
  <c r="AL842" i="20" s="1"/>
  <c r="Z844" i="20"/>
  <c r="AJ844" i="20" s="1"/>
  <c r="AD844" i="20"/>
  <c r="AN844" i="20" s="1"/>
  <c r="AC846" i="20"/>
  <c r="AM846" i="20" s="1"/>
  <c r="AA846" i="20"/>
  <c r="AK846" i="20" s="1"/>
  <c r="Y846" i="20"/>
  <c r="AI846" i="20" s="1"/>
  <c r="X846" i="20"/>
  <c r="AB846" i="20"/>
  <c r="AL846" i="20" s="1"/>
  <c r="Z848" i="20"/>
  <c r="AJ848" i="20" s="1"/>
  <c r="AD848" i="20"/>
  <c r="AN848" i="20" s="1"/>
  <c r="AC850" i="20"/>
  <c r="AM850" i="20" s="1"/>
  <c r="AA850" i="20"/>
  <c r="AK850" i="20" s="1"/>
  <c r="Y850" i="20"/>
  <c r="AI850" i="20" s="1"/>
  <c r="X850" i="20"/>
  <c r="AB850" i="20"/>
  <c r="AL850" i="20" s="1"/>
  <c r="Z852" i="20"/>
  <c r="AJ852" i="20" s="1"/>
  <c r="AD852" i="20"/>
  <c r="AN852" i="20" s="1"/>
  <c r="AC854" i="20"/>
  <c r="AM854" i="20" s="1"/>
  <c r="AA854" i="20"/>
  <c r="AK854" i="20" s="1"/>
  <c r="Y854" i="20"/>
  <c r="AI854" i="20" s="1"/>
  <c r="X854" i="20"/>
  <c r="AB854" i="20"/>
  <c r="AL854" i="20" s="1"/>
  <c r="Z856" i="20"/>
  <c r="AJ856" i="20" s="1"/>
  <c r="AD856" i="20"/>
  <c r="AN856" i="20" s="1"/>
  <c r="AC858" i="20"/>
  <c r="AM858" i="20" s="1"/>
  <c r="AA858" i="20"/>
  <c r="AK858" i="20" s="1"/>
  <c r="Y858" i="20"/>
  <c r="AI858" i="20" s="1"/>
  <c r="X858" i="20"/>
  <c r="AB858" i="20"/>
  <c r="AL858" i="20" s="1"/>
  <c r="Z860" i="20"/>
  <c r="AJ860" i="20" s="1"/>
  <c r="AD860" i="20"/>
  <c r="AN860" i="20" s="1"/>
  <c r="AC862" i="20"/>
  <c r="AM862" i="20" s="1"/>
  <c r="AA862" i="20"/>
  <c r="AK862" i="20" s="1"/>
  <c r="Y862" i="20"/>
  <c r="AI862" i="20" s="1"/>
  <c r="X862" i="20"/>
  <c r="AB862" i="20"/>
  <c r="AL862" i="20" s="1"/>
  <c r="Z864" i="20"/>
  <c r="AJ864" i="20" s="1"/>
  <c r="AD864" i="20"/>
  <c r="AN864" i="20" s="1"/>
  <c r="AC866" i="20"/>
  <c r="AM866" i="20" s="1"/>
  <c r="AA866" i="20"/>
  <c r="AK866" i="20" s="1"/>
  <c r="Y866" i="20"/>
  <c r="AI866" i="20" s="1"/>
  <c r="X866" i="20"/>
  <c r="AB866" i="20"/>
  <c r="AL866" i="20" s="1"/>
  <c r="Z868" i="20"/>
  <c r="AJ868" i="20" s="1"/>
  <c r="AD868" i="20"/>
  <c r="AN868" i="20" s="1"/>
  <c r="AC870" i="20"/>
  <c r="AM870" i="20" s="1"/>
  <c r="AA870" i="20"/>
  <c r="AK870" i="20" s="1"/>
  <c r="Y870" i="20"/>
  <c r="AI870" i="20" s="1"/>
  <c r="X870" i="20"/>
  <c r="AB870" i="20"/>
  <c r="AL870" i="20" s="1"/>
  <c r="Z872" i="20"/>
  <c r="AJ872" i="20" s="1"/>
  <c r="AD872" i="20"/>
  <c r="AN872" i="20" s="1"/>
  <c r="AC874" i="20"/>
  <c r="AM874" i="20" s="1"/>
  <c r="AA874" i="20"/>
  <c r="AK874" i="20" s="1"/>
  <c r="Y874" i="20"/>
  <c r="AI874" i="20" s="1"/>
  <c r="X874" i="20"/>
  <c r="AB874" i="20"/>
  <c r="AL874" i="20" s="1"/>
  <c r="Z876" i="20"/>
  <c r="AJ876" i="20" s="1"/>
  <c r="AD876" i="20"/>
  <c r="AN876" i="20" s="1"/>
  <c r="AC878" i="20"/>
  <c r="AM878" i="20" s="1"/>
  <c r="AA878" i="20"/>
  <c r="AK878" i="20" s="1"/>
  <c r="Y878" i="20"/>
  <c r="AI878" i="20" s="1"/>
  <c r="X878" i="20"/>
  <c r="AB878" i="20"/>
  <c r="AL878" i="20" s="1"/>
  <c r="AC882" i="20"/>
  <c r="AM882" i="20" s="1"/>
  <c r="AA882" i="20"/>
  <c r="AK882" i="20" s="1"/>
  <c r="Y882" i="20"/>
  <c r="AI882" i="20" s="1"/>
  <c r="X882" i="20"/>
  <c r="AB882" i="20"/>
  <c r="AL882" i="20" s="1"/>
  <c r="X547" i="20"/>
  <c r="Z547" i="20"/>
  <c r="AJ547" i="20" s="1"/>
  <c r="AB547" i="20"/>
  <c r="AL547" i="20" s="1"/>
  <c r="X549" i="20"/>
  <c r="Z549" i="20"/>
  <c r="AJ549" i="20" s="1"/>
  <c r="AB549" i="20"/>
  <c r="AL549" i="20" s="1"/>
  <c r="X551" i="20"/>
  <c r="Z551" i="20"/>
  <c r="AJ551" i="20" s="1"/>
  <c r="AB551" i="20"/>
  <c r="AL551" i="20" s="1"/>
  <c r="X553" i="20"/>
  <c r="Z553" i="20"/>
  <c r="AJ553" i="20" s="1"/>
  <c r="AB553" i="20"/>
  <c r="AL553" i="20" s="1"/>
  <c r="X555" i="20"/>
  <c r="Z555" i="20"/>
  <c r="AJ555" i="20" s="1"/>
  <c r="AB555" i="20"/>
  <c r="AL555" i="20" s="1"/>
  <c r="X557" i="20"/>
  <c r="Z557" i="20"/>
  <c r="AJ557" i="20" s="1"/>
  <c r="AB557" i="20"/>
  <c r="AL557" i="20" s="1"/>
  <c r="X559" i="20"/>
  <c r="Z559" i="20"/>
  <c r="AJ559" i="20" s="1"/>
  <c r="AB559" i="20"/>
  <c r="AL559" i="20" s="1"/>
  <c r="X561" i="20"/>
  <c r="Z561" i="20"/>
  <c r="AJ561" i="20" s="1"/>
  <c r="AB561" i="20"/>
  <c r="AL561" i="20" s="1"/>
  <c r="X563" i="20"/>
  <c r="Z563" i="20"/>
  <c r="AJ563" i="20" s="1"/>
  <c r="AB563" i="20"/>
  <c r="AL563" i="20" s="1"/>
  <c r="X565" i="20"/>
  <c r="Z565" i="20"/>
  <c r="AJ565" i="20" s="1"/>
  <c r="AB565" i="20"/>
  <c r="AL565" i="20" s="1"/>
  <c r="X567" i="20"/>
  <c r="Z567" i="20"/>
  <c r="AJ567" i="20" s="1"/>
  <c r="AB567" i="20"/>
  <c r="AL567" i="20" s="1"/>
  <c r="X569" i="20"/>
  <c r="Z569" i="20"/>
  <c r="AJ569" i="20" s="1"/>
  <c r="AB569" i="20"/>
  <c r="AL569" i="20" s="1"/>
  <c r="X571" i="20"/>
  <c r="Z571" i="20"/>
  <c r="AJ571" i="20" s="1"/>
  <c r="AB571" i="20"/>
  <c r="AL571" i="20" s="1"/>
  <c r="X573" i="20"/>
  <c r="Z573" i="20"/>
  <c r="AJ573" i="20" s="1"/>
  <c r="AB573" i="20"/>
  <c r="AL573" i="20" s="1"/>
  <c r="X575" i="20"/>
  <c r="Z575" i="20"/>
  <c r="AJ575" i="20" s="1"/>
  <c r="AB575" i="20"/>
  <c r="AL575" i="20" s="1"/>
  <c r="X577" i="20"/>
  <c r="Z577" i="20"/>
  <c r="AJ577" i="20" s="1"/>
  <c r="AB577" i="20"/>
  <c r="AL577" i="20" s="1"/>
  <c r="X579" i="20"/>
  <c r="Z579" i="20"/>
  <c r="AJ579" i="20" s="1"/>
  <c r="AB579" i="20"/>
  <c r="AL579" i="20" s="1"/>
  <c r="X581" i="20"/>
  <c r="Z581" i="20"/>
  <c r="AJ581" i="20" s="1"/>
  <c r="AB581" i="20"/>
  <c r="AL581" i="20" s="1"/>
  <c r="X583" i="20"/>
  <c r="Z583" i="20"/>
  <c r="AJ583" i="20" s="1"/>
  <c r="AB583" i="20"/>
  <c r="AL583" i="20" s="1"/>
  <c r="X585" i="20"/>
  <c r="Z585" i="20"/>
  <c r="AJ585" i="20" s="1"/>
  <c r="AB585" i="20"/>
  <c r="AL585" i="20" s="1"/>
  <c r="X587" i="20"/>
  <c r="Z587" i="20"/>
  <c r="AJ587" i="20" s="1"/>
  <c r="AB587" i="20"/>
  <c r="AL587" i="20" s="1"/>
  <c r="X589" i="20"/>
  <c r="Z589" i="20"/>
  <c r="AJ589" i="20" s="1"/>
  <c r="AB589" i="20"/>
  <c r="AL589" i="20" s="1"/>
  <c r="X591" i="20"/>
  <c r="Z591" i="20"/>
  <c r="AJ591" i="20" s="1"/>
  <c r="AB591" i="20"/>
  <c r="AL591" i="20" s="1"/>
  <c r="X593" i="20"/>
  <c r="Z593" i="20"/>
  <c r="AJ593" i="20" s="1"/>
  <c r="AB593" i="20"/>
  <c r="AL593" i="20" s="1"/>
  <c r="X595" i="20"/>
  <c r="Z595" i="20"/>
  <c r="AJ595" i="20" s="1"/>
  <c r="AB595" i="20"/>
  <c r="AL595" i="20" s="1"/>
  <c r="X597" i="20"/>
  <c r="Z597" i="20"/>
  <c r="AJ597" i="20" s="1"/>
  <c r="AB597" i="20"/>
  <c r="AL597" i="20" s="1"/>
  <c r="X599" i="20"/>
  <c r="Z599" i="20"/>
  <c r="AJ599" i="20" s="1"/>
  <c r="AB599" i="20"/>
  <c r="AL599" i="20" s="1"/>
  <c r="X601" i="20"/>
  <c r="Z601" i="20"/>
  <c r="AJ601" i="20" s="1"/>
  <c r="AB601" i="20"/>
  <c r="AL601" i="20" s="1"/>
  <c r="X603" i="20"/>
  <c r="Z603" i="20"/>
  <c r="AJ603" i="20" s="1"/>
  <c r="AB603" i="20"/>
  <c r="AL603" i="20" s="1"/>
  <c r="X605" i="20"/>
  <c r="Z605" i="20"/>
  <c r="AJ605" i="20" s="1"/>
  <c r="AB605" i="20"/>
  <c r="AL605" i="20" s="1"/>
  <c r="X607" i="20"/>
  <c r="Z607" i="20"/>
  <c r="AJ607" i="20" s="1"/>
  <c r="AB607" i="20"/>
  <c r="AL607" i="20" s="1"/>
  <c r="X609" i="20"/>
  <c r="Z609" i="20"/>
  <c r="AJ609" i="20" s="1"/>
  <c r="AB609" i="20"/>
  <c r="AL609" i="20" s="1"/>
  <c r="X611" i="20"/>
  <c r="Z611" i="20"/>
  <c r="AJ611" i="20" s="1"/>
  <c r="AB611" i="20"/>
  <c r="AL611" i="20" s="1"/>
  <c r="X613" i="20"/>
  <c r="Z613" i="20"/>
  <c r="AJ613" i="20" s="1"/>
  <c r="AB613" i="20"/>
  <c r="AL613" i="20" s="1"/>
  <c r="X615" i="20"/>
  <c r="Z615" i="20"/>
  <c r="AJ615" i="20" s="1"/>
  <c r="AB615" i="20"/>
  <c r="AL615" i="20" s="1"/>
  <c r="X617" i="20"/>
  <c r="Z617" i="20"/>
  <c r="AJ617" i="20" s="1"/>
  <c r="AB617" i="20"/>
  <c r="AL617" i="20" s="1"/>
  <c r="X619" i="20"/>
  <c r="Z619" i="20"/>
  <c r="AJ619" i="20" s="1"/>
  <c r="AB619" i="20"/>
  <c r="AL619" i="20" s="1"/>
  <c r="X621" i="20"/>
  <c r="Z621" i="20"/>
  <c r="AJ621" i="20" s="1"/>
  <c r="AB621" i="20"/>
  <c r="AL621" i="20" s="1"/>
  <c r="X623" i="20"/>
  <c r="Z623" i="20"/>
  <c r="AJ623" i="20" s="1"/>
  <c r="AB623" i="20"/>
  <c r="AL623" i="20" s="1"/>
  <c r="X625" i="20"/>
  <c r="Z625" i="20"/>
  <c r="AJ625" i="20" s="1"/>
  <c r="AB625" i="20"/>
  <c r="AL625" i="20" s="1"/>
  <c r="X627" i="20"/>
  <c r="Z627" i="20"/>
  <c r="AJ627" i="20" s="1"/>
  <c r="AB627" i="20"/>
  <c r="AL627" i="20" s="1"/>
  <c r="X629" i="20"/>
  <c r="Z629" i="20"/>
  <c r="AJ629" i="20" s="1"/>
  <c r="AB629" i="20"/>
  <c r="AL629" i="20" s="1"/>
  <c r="X631" i="20"/>
  <c r="Z631" i="20"/>
  <c r="AJ631" i="20" s="1"/>
  <c r="AB631" i="20"/>
  <c r="AL631" i="20" s="1"/>
  <c r="X633" i="20"/>
  <c r="Z633" i="20"/>
  <c r="AJ633" i="20" s="1"/>
  <c r="AB633" i="20"/>
  <c r="AL633" i="20" s="1"/>
  <c r="X635" i="20"/>
  <c r="Z635" i="20"/>
  <c r="AJ635" i="20" s="1"/>
  <c r="AB635" i="20"/>
  <c r="AL635" i="20" s="1"/>
  <c r="X637" i="20"/>
  <c r="Z637" i="20"/>
  <c r="AJ637" i="20" s="1"/>
  <c r="AB637" i="20"/>
  <c r="AL637" i="20" s="1"/>
  <c r="X639" i="20"/>
  <c r="Z639" i="20"/>
  <c r="AJ639" i="20" s="1"/>
  <c r="AB639" i="20"/>
  <c r="AL639" i="20" s="1"/>
  <c r="X641" i="20"/>
  <c r="Z641" i="20"/>
  <c r="AJ641" i="20" s="1"/>
  <c r="AB641" i="20"/>
  <c r="AL641" i="20" s="1"/>
  <c r="X643" i="20"/>
  <c r="Z643" i="20"/>
  <c r="AJ643" i="20" s="1"/>
  <c r="AB643" i="20"/>
  <c r="AL643" i="20" s="1"/>
  <c r="X645" i="20"/>
  <c r="Z645" i="20"/>
  <c r="AJ645" i="20" s="1"/>
  <c r="AB645" i="20"/>
  <c r="AL645" i="20" s="1"/>
  <c r="X647" i="20"/>
  <c r="Z647" i="20"/>
  <c r="AJ647" i="20" s="1"/>
  <c r="AB647" i="20"/>
  <c r="AL647" i="20" s="1"/>
  <c r="X649" i="20"/>
  <c r="Z649" i="20"/>
  <c r="AJ649" i="20" s="1"/>
  <c r="AB649" i="20"/>
  <c r="AL649" i="20" s="1"/>
  <c r="X651" i="20"/>
  <c r="Z651" i="20"/>
  <c r="AJ651" i="20" s="1"/>
  <c r="AB651" i="20"/>
  <c r="AL651" i="20" s="1"/>
  <c r="X653" i="20"/>
  <c r="Z653" i="20"/>
  <c r="AJ653" i="20" s="1"/>
  <c r="AB653" i="20"/>
  <c r="AL653" i="20" s="1"/>
  <c r="X655" i="20"/>
  <c r="Z655" i="20"/>
  <c r="AJ655" i="20" s="1"/>
  <c r="AB655" i="20"/>
  <c r="AL655" i="20" s="1"/>
  <c r="X657" i="20"/>
  <c r="Z657" i="20"/>
  <c r="AJ657" i="20" s="1"/>
  <c r="AB657" i="20"/>
  <c r="AL657" i="20" s="1"/>
  <c r="X659" i="20"/>
  <c r="Z659" i="20"/>
  <c r="AJ659" i="20" s="1"/>
  <c r="AB659" i="20"/>
  <c r="AL659" i="20" s="1"/>
  <c r="X661" i="20"/>
  <c r="Z661" i="20"/>
  <c r="AJ661" i="20" s="1"/>
  <c r="AB661" i="20"/>
  <c r="AL661" i="20" s="1"/>
  <c r="X663" i="20"/>
  <c r="Z663" i="20"/>
  <c r="AJ663" i="20" s="1"/>
  <c r="AB663" i="20"/>
  <c r="AL663" i="20" s="1"/>
  <c r="X665" i="20"/>
  <c r="Z665" i="20"/>
  <c r="AJ665" i="20" s="1"/>
  <c r="AB665" i="20"/>
  <c r="AL665" i="20" s="1"/>
  <c r="X667" i="20"/>
  <c r="Z667" i="20"/>
  <c r="AJ667" i="20" s="1"/>
  <c r="AB667" i="20"/>
  <c r="AL667" i="20" s="1"/>
  <c r="X669" i="20"/>
  <c r="Z669" i="20"/>
  <c r="AJ669" i="20" s="1"/>
  <c r="AB669" i="20"/>
  <c r="AL669" i="20" s="1"/>
  <c r="X671" i="20"/>
  <c r="Z671" i="20"/>
  <c r="AJ671" i="20" s="1"/>
  <c r="AB671" i="20"/>
  <c r="AL671" i="20" s="1"/>
  <c r="X673" i="20"/>
  <c r="Z673" i="20"/>
  <c r="AJ673" i="20" s="1"/>
  <c r="AB673" i="20"/>
  <c r="AL673" i="20" s="1"/>
  <c r="X675" i="20"/>
  <c r="Z675" i="20"/>
  <c r="AJ675" i="20" s="1"/>
  <c r="AB675" i="20"/>
  <c r="AL675" i="20" s="1"/>
  <c r="X677" i="20"/>
  <c r="Z677" i="20"/>
  <c r="AJ677" i="20" s="1"/>
  <c r="AB677" i="20"/>
  <c r="AL677" i="20" s="1"/>
  <c r="X679" i="20"/>
  <c r="Z679" i="20"/>
  <c r="AJ679" i="20" s="1"/>
  <c r="AB679" i="20"/>
  <c r="AL679" i="20" s="1"/>
  <c r="X681" i="20"/>
  <c r="Z681" i="20"/>
  <c r="AJ681" i="20" s="1"/>
  <c r="AB681" i="20"/>
  <c r="AL681" i="20" s="1"/>
  <c r="X683" i="20"/>
  <c r="Z683" i="20"/>
  <c r="AJ683" i="20" s="1"/>
  <c r="AB683" i="20"/>
  <c r="AL683" i="20" s="1"/>
  <c r="X685" i="20"/>
  <c r="Z685" i="20"/>
  <c r="AJ685" i="20" s="1"/>
  <c r="AB685" i="20"/>
  <c r="AL685" i="20" s="1"/>
  <c r="X687" i="20"/>
  <c r="Z687" i="20"/>
  <c r="AJ687" i="20" s="1"/>
  <c r="AB687" i="20"/>
  <c r="AL687" i="20" s="1"/>
  <c r="X689" i="20"/>
  <c r="Z689" i="20"/>
  <c r="AJ689" i="20" s="1"/>
  <c r="AB689" i="20"/>
  <c r="AL689" i="20" s="1"/>
  <c r="X691" i="20"/>
  <c r="Z691" i="20"/>
  <c r="AJ691" i="20" s="1"/>
  <c r="AB691" i="20"/>
  <c r="AL691" i="20" s="1"/>
  <c r="X693" i="20"/>
  <c r="Z693" i="20"/>
  <c r="AJ693" i="20" s="1"/>
  <c r="AB693" i="20"/>
  <c r="AL693" i="20" s="1"/>
  <c r="X695" i="20"/>
  <c r="Z695" i="20"/>
  <c r="AJ695" i="20" s="1"/>
  <c r="AB695" i="20"/>
  <c r="AL695" i="20" s="1"/>
  <c r="X697" i="20"/>
  <c r="Z697" i="20"/>
  <c r="AJ697" i="20" s="1"/>
  <c r="AB697" i="20"/>
  <c r="AL697" i="20" s="1"/>
  <c r="X699" i="20"/>
  <c r="Z699" i="20"/>
  <c r="AJ699" i="20" s="1"/>
  <c r="AB699" i="20"/>
  <c r="AL699" i="20" s="1"/>
  <c r="X701" i="20"/>
  <c r="Z701" i="20"/>
  <c r="AJ701" i="20" s="1"/>
  <c r="AB701" i="20"/>
  <c r="AL701" i="20" s="1"/>
  <c r="X703" i="20"/>
  <c r="Z703" i="20"/>
  <c r="AJ703" i="20" s="1"/>
  <c r="AB703" i="20"/>
  <c r="AL703" i="20" s="1"/>
  <c r="X705" i="20"/>
  <c r="Z705" i="20"/>
  <c r="AJ705" i="20" s="1"/>
  <c r="AB705" i="20"/>
  <c r="AL705" i="20" s="1"/>
  <c r="X707" i="20"/>
  <c r="Z707" i="20"/>
  <c r="AJ707" i="20" s="1"/>
  <c r="AB707" i="20"/>
  <c r="AL707" i="20" s="1"/>
  <c r="X709" i="20"/>
  <c r="Z709" i="20"/>
  <c r="AJ709" i="20" s="1"/>
  <c r="AB709" i="20"/>
  <c r="AL709" i="20" s="1"/>
  <c r="X711" i="20"/>
  <c r="Z711" i="20"/>
  <c r="AJ711" i="20" s="1"/>
  <c r="AB711" i="20"/>
  <c r="AL711" i="20" s="1"/>
  <c r="X713" i="20"/>
  <c r="Z713" i="20"/>
  <c r="AJ713" i="20" s="1"/>
  <c r="AB713" i="20"/>
  <c r="AL713" i="20" s="1"/>
  <c r="X715" i="20"/>
  <c r="Z715" i="20"/>
  <c r="AJ715" i="20" s="1"/>
  <c r="AB715" i="20"/>
  <c r="AL715" i="20" s="1"/>
  <c r="X717" i="20"/>
  <c r="Z717" i="20"/>
  <c r="AJ717" i="20" s="1"/>
  <c r="AB717" i="20"/>
  <c r="AL717" i="20" s="1"/>
  <c r="X719" i="20"/>
  <c r="Z719" i="20"/>
  <c r="AJ719" i="20" s="1"/>
  <c r="AB719" i="20"/>
  <c r="AL719" i="20" s="1"/>
  <c r="X721" i="20"/>
  <c r="Z721" i="20"/>
  <c r="AJ721" i="20" s="1"/>
  <c r="AB721" i="20"/>
  <c r="AL721" i="20" s="1"/>
  <c r="X723" i="20"/>
  <c r="Z723" i="20"/>
  <c r="AJ723" i="20" s="1"/>
  <c r="AB723" i="20"/>
  <c r="AL723" i="20" s="1"/>
  <c r="X725" i="20"/>
  <c r="Z725" i="20"/>
  <c r="AJ725" i="20" s="1"/>
  <c r="AB725" i="20"/>
  <c r="AL725" i="20" s="1"/>
  <c r="X727" i="20"/>
  <c r="Z727" i="20"/>
  <c r="AJ727" i="20" s="1"/>
  <c r="AB727" i="20"/>
  <c r="AL727" i="20" s="1"/>
  <c r="X729" i="20"/>
  <c r="Z729" i="20"/>
  <c r="AJ729" i="20" s="1"/>
  <c r="AB729" i="20"/>
  <c r="AL729" i="20" s="1"/>
  <c r="X731" i="20"/>
  <c r="Z731" i="20"/>
  <c r="AJ731" i="20" s="1"/>
  <c r="AB731" i="20"/>
  <c r="AL731" i="20" s="1"/>
  <c r="X733" i="20"/>
  <c r="Z733" i="20"/>
  <c r="AJ733" i="20" s="1"/>
  <c r="AB733" i="20"/>
  <c r="AL733" i="20" s="1"/>
  <c r="X735" i="20"/>
  <c r="Z735" i="20"/>
  <c r="AJ735" i="20" s="1"/>
  <c r="AB735" i="20"/>
  <c r="AL735" i="20" s="1"/>
  <c r="X737" i="20"/>
  <c r="Z737" i="20"/>
  <c r="AJ737" i="20" s="1"/>
  <c r="AB737" i="20"/>
  <c r="AL737" i="20" s="1"/>
  <c r="X739" i="20"/>
  <c r="Z739" i="20"/>
  <c r="AJ739" i="20" s="1"/>
  <c r="AB739" i="20"/>
  <c r="AL739" i="20" s="1"/>
  <c r="X741" i="20"/>
  <c r="Z741" i="20"/>
  <c r="AJ741" i="20" s="1"/>
  <c r="AB741" i="20"/>
  <c r="AL741" i="20" s="1"/>
  <c r="X743" i="20"/>
  <c r="Z743" i="20"/>
  <c r="AJ743" i="20" s="1"/>
  <c r="AB743" i="20"/>
  <c r="AL743" i="20" s="1"/>
  <c r="X745" i="20"/>
  <c r="Z745" i="20"/>
  <c r="AJ745" i="20" s="1"/>
  <c r="AB745" i="20"/>
  <c r="AL745" i="20" s="1"/>
  <c r="X747" i="20"/>
  <c r="Z747" i="20"/>
  <c r="AJ747" i="20" s="1"/>
  <c r="AB747" i="20"/>
  <c r="AL747" i="20" s="1"/>
  <c r="X749" i="20"/>
  <c r="Z749" i="20"/>
  <c r="AJ749" i="20" s="1"/>
  <c r="AB749" i="20"/>
  <c r="AL749" i="20" s="1"/>
  <c r="X751" i="20"/>
  <c r="Z751" i="20"/>
  <c r="AJ751" i="20" s="1"/>
  <c r="AB751" i="20"/>
  <c r="AL751" i="20" s="1"/>
  <c r="X753" i="20"/>
  <c r="Z753" i="20"/>
  <c r="AJ753" i="20" s="1"/>
  <c r="AB753" i="20"/>
  <c r="AL753" i="20" s="1"/>
  <c r="X755" i="20"/>
  <c r="Z755" i="20"/>
  <c r="AJ755" i="20" s="1"/>
  <c r="AB755" i="20"/>
  <c r="AL755" i="20" s="1"/>
  <c r="X757" i="20"/>
  <c r="Z757" i="20"/>
  <c r="AJ757" i="20" s="1"/>
  <c r="AB757" i="20"/>
  <c r="AL757" i="20" s="1"/>
  <c r="X759" i="20"/>
  <c r="Z759" i="20"/>
  <c r="AJ759" i="20" s="1"/>
  <c r="AB759" i="20"/>
  <c r="AL759" i="20" s="1"/>
  <c r="X761" i="20"/>
  <c r="Z761" i="20"/>
  <c r="AJ761" i="20" s="1"/>
  <c r="AB761" i="20"/>
  <c r="AL761" i="20" s="1"/>
  <c r="X763" i="20"/>
  <c r="Z763" i="20"/>
  <c r="AJ763" i="20" s="1"/>
  <c r="AB763" i="20"/>
  <c r="AL763" i="20" s="1"/>
  <c r="X765" i="20"/>
  <c r="Z765" i="20"/>
  <c r="AJ765" i="20" s="1"/>
  <c r="AB765" i="20"/>
  <c r="AL765" i="20" s="1"/>
  <c r="X767" i="20"/>
  <c r="Z767" i="20"/>
  <c r="AJ767" i="20" s="1"/>
  <c r="AB767" i="20"/>
  <c r="AL767" i="20" s="1"/>
  <c r="X769" i="20"/>
  <c r="Z769" i="20"/>
  <c r="AJ769" i="20" s="1"/>
  <c r="AB769" i="20"/>
  <c r="AL769" i="20" s="1"/>
  <c r="X771" i="20"/>
  <c r="Z771" i="20"/>
  <c r="AJ771" i="20" s="1"/>
  <c r="AB771" i="20"/>
  <c r="AL771" i="20" s="1"/>
  <c r="X773" i="20"/>
  <c r="Z773" i="20"/>
  <c r="AJ773" i="20" s="1"/>
  <c r="AB773" i="20"/>
  <c r="AL773" i="20" s="1"/>
  <c r="X775" i="20"/>
  <c r="Z775" i="20"/>
  <c r="AJ775" i="20" s="1"/>
  <c r="AB775" i="20"/>
  <c r="AL775" i="20" s="1"/>
  <c r="X777" i="20"/>
  <c r="Z777" i="20"/>
  <c r="AJ777" i="20" s="1"/>
  <c r="AB777" i="20"/>
  <c r="AL777" i="20" s="1"/>
  <c r="X779" i="20"/>
  <c r="Z779" i="20"/>
  <c r="AJ779" i="20" s="1"/>
  <c r="AB779" i="20"/>
  <c r="AL779" i="20" s="1"/>
  <c r="X781" i="20"/>
  <c r="Z781" i="20"/>
  <c r="AJ781" i="20" s="1"/>
  <c r="AB781" i="20"/>
  <c r="AL781" i="20" s="1"/>
  <c r="X783" i="20"/>
  <c r="Z783" i="20"/>
  <c r="AJ783" i="20" s="1"/>
  <c r="AB783" i="20"/>
  <c r="AL783" i="20" s="1"/>
  <c r="X785" i="20"/>
  <c r="Z785" i="20"/>
  <c r="AJ785" i="20" s="1"/>
  <c r="AB785" i="20"/>
  <c r="AL785" i="20" s="1"/>
  <c r="X787" i="20"/>
  <c r="Z787" i="20"/>
  <c r="AJ787" i="20" s="1"/>
  <c r="AB787" i="20"/>
  <c r="AL787" i="20" s="1"/>
  <c r="X789" i="20"/>
  <c r="Z789" i="20"/>
  <c r="AJ789" i="20" s="1"/>
  <c r="AB789" i="20"/>
  <c r="AL789" i="20" s="1"/>
  <c r="X791" i="20"/>
  <c r="Z791" i="20"/>
  <c r="AJ791" i="20" s="1"/>
  <c r="AB791" i="20"/>
  <c r="AL791" i="20" s="1"/>
  <c r="X793" i="20"/>
  <c r="Z793" i="20"/>
  <c r="AJ793" i="20" s="1"/>
  <c r="AB793" i="20"/>
  <c r="AL793" i="20" s="1"/>
  <c r="X795" i="20"/>
  <c r="Z795" i="20"/>
  <c r="AJ795" i="20" s="1"/>
  <c r="AB795" i="20"/>
  <c r="AL795" i="20" s="1"/>
  <c r="X797" i="20"/>
  <c r="Z797" i="20"/>
  <c r="AJ797" i="20" s="1"/>
  <c r="AB797" i="20"/>
  <c r="AL797" i="20" s="1"/>
  <c r="X799" i="20"/>
  <c r="Z799" i="20"/>
  <c r="AJ799" i="20" s="1"/>
  <c r="AB799" i="20"/>
  <c r="AL799" i="20" s="1"/>
  <c r="X801" i="20"/>
  <c r="Z801" i="20"/>
  <c r="AJ801" i="20" s="1"/>
  <c r="AB801" i="20"/>
  <c r="AL801" i="20" s="1"/>
  <c r="X803" i="20"/>
  <c r="Z803" i="20"/>
  <c r="AJ803" i="20" s="1"/>
  <c r="AB803" i="20"/>
  <c r="AL803" i="20" s="1"/>
  <c r="X805" i="20"/>
  <c r="Z805" i="20"/>
  <c r="AJ805" i="20" s="1"/>
  <c r="AB805" i="20"/>
  <c r="AL805" i="20" s="1"/>
  <c r="X807" i="20"/>
  <c r="Z807" i="20"/>
  <c r="AJ807" i="20" s="1"/>
  <c r="AB807" i="20"/>
  <c r="AL807" i="20" s="1"/>
  <c r="X809" i="20"/>
  <c r="Z809" i="20"/>
  <c r="AJ809" i="20" s="1"/>
  <c r="AB809" i="20"/>
  <c r="AL809" i="20" s="1"/>
  <c r="X811" i="20"/>
  <c r="Z811" i="20"/>
  <c r="AJ811" i="20" s="1"/>
  <c r="AB811" i="20"/>
  <c r="AL811" i="20" s="1"/>
  <c r="X813" i="20"/>
  <c r="Z813" i="20"/>
  <c r="AJ813" i="20" s="1"/>
  <c r="AB813" i="20"/>
  <c r="AL813" i="20" s="1"/>
  <c r="X815" i="20"/>
  <c r="Z815" i="20"/>
  <c r="AJ815" i="20" s="1"/>
  <c r="AB815" i="20"/>
  <c r="AL815" i="20" s="1"/>
  <c r="X817" i="20"/>
  <c r="Z817" i="20"/>
  <c r="AJ817" i="20" s="1"/>
  <c r="AB817" i="20"/>
  <c r="AL817" i="20" s="1"/>
  <c r="X819" i="20"/>
  <c r="Z819" i="20"/>
  <c r="AJ819" i="20" s="1"/>
  <c r="AB819" i="20"/>
  <c r="AL819" i="20" s="1"/>
  <c r="X821" i="20"/>
  <c r="Z821" i="20"/>
  <c r="AJ821" i="20" s="1"/>
  <c r="AB821" i="20"/>
  <c r="AL821" i="20" s="1"/>
  <c r="X823" i="20"/>
  <c r="Z823" i="20"/>
  <c r="AJ823" i="20" s="1"/>
  <c r="AB823" i="20"/>
  <c r="AL823" i="20" s="1"/>
  <c r="X825" i="20"/>
  <c r="Z825" i="20"/>
  <c r="AJ825" i="20" s="1"/>
  <c r="AB825" i="20"/>
  <c r="AL825" i="20" s="1"/>
  <c r="X827" i="20"/>
  <c r="Z827" i="20"/>
  <c r="AJ827" i="20" s="1"/>
  <c r="AB827" i="20"/>
  <c r="AL827" i="20" s="1"/>
  <c r="X829" i="20"/>
  <c r="Z829" i="20"/>
  <c r="AJ829" i="20" s="1"/>
  <c r="AB829" i="20"/>
  <c r="AL829" i="20" s="1"/>
  <c r="X831" i="20"/>
  <c r="Z831" i="20"/>
  <c r="AJ831" i="20" s="1"/>
  <c r="AB831" i="20"/>
  <c r="AL831" i="20" s="1"/>
  <c r="X833" i="20"/>
  <c r="Z833" i="20"/>
  <c r="AJ833" i="20" s="1"/>
  <c r="AB833" i="20"/>
  <c r="AL833" i="20" s="1"/>
  <c r="X835" i="20"/>
  <c r="Z835" i="20"/>
  <c r="AJ835" i="20" s="1"/>
  <c r="AB835" i="20"/>
  <c r="AL835" i="20" s="1"/>
  <c r="X837" i="20"/>
  <c r="Z837" i="20"/>
  <c r="AJ837" i="20" s="1"/>
  <c r="AB837" i="20"/>
  <c r="AL837" i="20" s="1"/>
  <c r="X839" i="20"/>
  <c r="Z839" i="20"/>
  <c r="AJ839" i="20" s="1"/>
  <c r="AB839" i="20"/>
  <c r="AL839" i="20" s="1"/>
  <c r="X841" i="20"/>
  <c r="Z841" i="20"/>
  <c r="AJ841" i="20" s="1"/>
  <c r="AB841" i="20"/>
  <c r="AL841" i="20" s="1"/>
  <c r="X843" i="20"/>
  <c r="Z843" i="20"/>
  <c r="AJ843" i="20" s="1"/>
  <c r="AB843" i="20"/>
  <c r="AL843" i="20" s="1"/>
  <c r="X845" i="20"/>
  <c r="Z845" i="20"/>
  <c r="AJ845" i="20" s="1"/>
  <c r="AB845" i="20"/>
  <c r="AL845" i="20" s="1"/>
  <c r="X847" i="20"/>
  <c r="Z847" i="20"/>
  <c r="AJ847" i="20" s="1"/>
  <c r="AB847" i="20"/>
  <c r="AL847" i="20" s="1"/>
  <c r="X849" i="20"/>
  <c r="Z849" i="20"/>
  <c r="AJ849" i="20" s="1"/>
  <c r="AB849" i="20"/>
  <c r="AL849" i="20" s="1"/>
  <c r="X851" i="20"/>
  <c r="Z851" i="20"/>
  <c r="AJ851" i="20" s="1"/>
  <c r="AB851" i="20"/>
  <c r="AL851" i="20" s="1"/>
  <c r="X853" i="20"/>
  <c r="Z853" i="20"/>
  <c r="AJ853" i="20" s="1"/>
  <c r="AB853" i="20"/>
  <c r="AL853" i="20" s="1"/>
  <c r="X855" i="20"/>
  <c r="Z855" i="20"/>
  <c r="AJ855" i="20" s="1"/>
  <c r="AB855" i="20"/>
  <c r="AL855" i="20" s="1"/>
  <c r="X857" i="20"/>
  <c r="Z857" i="20"/>
  <c r="AJ857" i="20" s="1"/>
  <c r="AB857" i="20"/>
  <c r="AL857" i="20" s="1"/>
  <c r="X859" i="20"/>
  <c r="Z859" i="20"/>
  <c r="AJ859" i="20" s="1"/>
  <c r="AB859" i="20"/>
  <c r="AL859" i="20" s="1"/>
  <c r="X861" i="20"/>
  <c r="Z861" i="20"/>
  <c r="AJ861" i="20" s="1"/>
  <c r="AB861" i="20"/>
  <c r="AL861" i="20" s="1"/>
  <c r="X863" i="20"/>
  <c r="Z863" i="20"/>
  <c r="AJ863" i="20" s="1"/>
  <c r="AB863" i="20"/>
  <c r="AL863" i="20" s="1"/>
  <c r="X865" i="20"/>
  <c r="Z865" i="20"/>
  <c r="AJ865" i="20" s="1"/>
  <c r="AB865" i="20"/>
  <c r="AL865" i="20" s="1"/>
  <c r="X867" i="20"/>
  <c r="Z867" i="20"/>
  <c r="AJ867" i="20" s="1"/>
  <c r="AB867" i="20"/>
  <c r="AL867" i="20" s="1"/>
  <c r="X869" i="20"/>
  <c r="Z869" i="20"/>
  <c r="AJ869" i="20" s="1"/>
  <c r="AB869" i="20"/>
  <c r="AL869" i="20" s="1"/>
  <c r="X871" i="20"/>
  <c r="Z871" i="20"/>
  <c r="AJ871" i="20" s="1"/>
  <c r="AB871" i="20"/>
  <c r="AL871" i="20" s="1"/>
  <c r="X873" i="20"/>
  <c r="Z873" i="20"/>
  <c r="AJ873" i="20" s="1"/>
  <c r="AB873" i="20"/>
  <c r="AL873" i="20" s="1"/>
  <c r="X875" i="20"/>
  <c r="Z875" i="20"/>
  <c r="AJ875" i="20" s="1"/>
  <c r="AB875" i="20"/>
  <c r="AL875" i="20" s="1"/>
  <c r="X877" i="20"/>
  <c r="Z877" i="20"/>
  <c r="AJ877" i="20" s="1"/>
  <c r="AB877" i="20"/>
  <c r="AL877" i="20" s="1"/>
  <c r="X879" i="20"/>
  <c r="Z879" i="20"/>
  <c r="AJ879" i="20" s="1"/>
  <c r="AB879" i="20"/>
  <c r="AL879" i="20" s="1"/>
  <c r="X881" i="20"/>
  <c r="Z881" i="20"/>
  <c r="AJ881" i="20" s="1"/>
  <c r="AB881" i="20"/>
  <c r="AL881" i="20" s="1"/>
  <c r="X883" i="20"/>
  <c r="Z883" i="20"/>
  <c r="AJ883" i="20" s="1"/>
  <c r="AB883" i="20"/>
  <c r="AL883" i="20" s="1"/>
  <c r="Y884" i="20"/>
  <c r="AI884" i="20" s="1"/>
  <c r="AA884" i="20"/>
  <c r="AK884" i="20" s="1"/>
  <c r="AC884" i="20"/>
  <c r="AM884" i="20" s="1"/>
  <c r="X885" i="20"/>
  <c r="Z885" i="20"/>
  <c r="AJ885" i="20" s="1"/>
  <c r="AB885" i="20"/>
  <c r="AL885" i="20" s="1"/>
  <c r="Y886" i="20"/>
  <c r="AI886" i="20" s="1"/>
  <c r="AA886" i="20"/>
  <c r="AK886" i="20" s="1"/>
  <c r="AC886" i="20"/>
  <c r="AM886" i="20" s="1"/>
  <c r="X887" i="20"/>
  <c r="Z887" i="20"/>
  <c r="AJ887" i="20" s="1"/>
  <c r="AB887" i="20"/>
  <c r="AL887" i="20" s="1"/>
  <c r="Y888" i="20"/>
  <c r="AI888" i="20" s="1"/>
  <c r="AA888" i="20"/>
  <c r="AK888" i="20" s="1"/>
  <c r="AC888" i="20"/>
  <c r="AM888" i="20" s="1"/>
  <c r="X889" i="20"/>
  <c r="Z889" i="20"/>
  <c r="AJ889" i="20" s="1"/>
  <c r="AB889" i="20"/>
  <c r="AL889" i="20" s="1"/>
  <c r="Y890" i="20"/>
  <c r="AI890" i="20" s="1"/>
  <c r="AA890" i="20"/>
  <c r="AK890" i="20" s="1"/>
  <c r="AC890" i="20"/>
  <c r="AM890" i="20" s="1"/>
  <c r="X891" i="20"/>
  <c r="Z891" i="20"/>
  <c r="AJ891" i="20" s="1"/>
  <c r="AB891" i="20"/>
  <c r="AL891" i="20" s="1"/>
  <c r="Y892" i="20"/>
  <c r="AI892" i="20" s="1"/>
  <c r="AA892" i="20"/>
  <c r="AK892" i="20" s="1"/>
  <c r="AC892" i="20"/>
  <c r="AM892" i="20" s="1"/>
  <c r="X893" i="20"/>
  <c r="Z893" i="20"/>
  <c r="AJ893" i="20" s="1"/>
  <c r="AB893" i="20"/>
  <c r="AL893" i="20" s="1"/>
  <c r="Y894" i="20"/>
  <c r="AI894" i="20" s="1"/>
  <c r="AA894" i="20"/>
  <c r="AK894" i="20" s="1"/>
  <c r="AC894" i="20"/>
  <c r="AM894" i="20" s="1"/>
  <c r="X895" i="20"/>
  <c r="Z895" i="20"/>
  <c r="AJ895" i="20" s="1"/>
  <c r="AB895" i="20"/>
  <c r="AL895" i="20" s="1"/>
  <c r="Y896" i="20"/>
  <c r="AI896" i="20" s="1"/>
  <c r="AA896" i="20"/>
  <c r="AK896" i="20" s="1"/>
  <c r="AC896" i="20"/>
  <c r="AM896" i="20" s="1"/>
  <c r="X897" i="20"/>
  <c r="Z897" i="20"/>
  <c r="AJ897" i="20" s="1"/>
  <c r="AB897" i="20"/>
  <c r="AL897" i="20" s="1"/>
  <c r="Y898" i="20"/>
  <c r="AI898" i="20" s="1"/>
  <c r="AA898" i="20"/>
  <c r="AK898" i="20" s="1"/>
  <c r="AC898" i="20"/>
  <c r="AM898" i="20" s="1"/>
  <c r="X899" i="20"/>
  <c r="Z899" i="20"/>
  <c r="AJ899" i="20" s="1"/>
  <c r="AB899" i="20"/>
  <c r="AL899" i="20" s="1"/>
  <c r="Y900" i="20"/>
  <c r="AI900" i="20" s="1"/>
  <c r="AA900" i="20"/>
  <c r="AK900" i="20" s="1"/>
  <c r="AC900" i="20"/>
  <c r="AM900" i="20" s="1"/>
  <c r="X901" i="20"/>
  <c r="Z901" i="20"/>
  <c r="AJ901" i="20" s="1"/>
  <c r="AB901" i="20"/>
  <c r="AL901" i="20" s="1"/>
  <c r="Y902" i="20"/>
  <c r="AI902" i="20" s="1"/>
  <c r="AA902" i="20"/>
  <c r="AK902" i="20" s="1"/>
  <c r="AC902" i="20"/>
  <c r="AM902" i="20" s="1"/>
  <c r="X903" i="20"/>
  <c r="Z903" i="20"/>
  <c r="AJ903" i="20" s="1"/>
  <c r="AB903" i="20"/>
  <c r="AL903" i="20" s="1"/>
  <c r="Y904" i="20"/>
  <c r="AI904" i="20" s="1"/>
  <c r="AA904" i="20"/>
  <c r="AK904" i="20" s="1"/>
  <c r="AC904" i="20"/>
  <c r="AM904" i="20" s="1"/>
  <c r="X905" i="20"/>
  <c r="Z905" i="20"/>
  <c r="AJ905" i="20" s="1"/>
  <c r="AB905" i="20"/>
  <c r="AL905" i="20" s="1"/>
  <c r="Y906" i="20"/>
  <c r="AI906" i="20" s="1"/>
  <c r="AA906" i="20"/>
  <c r="AK906" i="20" s="1"/>
  <c r="AC906" i="20"/>
  <c r="AM906" i="20" s="1"/>
  <c r="X907" i="20"/>
  <c r="Z907" i="20"/>
  <c r="AJ907" i="20" s="1"/>
  <c r="AB907" i="20"/>
  <c r="AL907" i="20" s="1"/>
  <c r="Y908" i="20"/>
  <c r="AI908" i="20" s="1"/>
  <c r="AA908" i="20"/>
  <c r="AK908" i="20" s="1"/>
  <c r="AC908" i="20"/>
  <c r="AM908" i="20" s="1"/>
  <c r="X909" i="20"/>
  <c r="Z909" i="20"/>
  <c r="AJ909" i="20" s="1"/>
  <c r="AB909" i="20"/>
  <c r="AL909" i="20" s="1"/>
  <c r="Y910" i="20"/>
  <c r="AI910" i="20" s="1"/>
  <c r="AA910" i="20"/>
  <c r="AK910" i="20" s="1"/>
  <c r="AC910" i="20"/>
  <c r="AM910" i="20" s="1"/>
  <c r="X911" i="20"/>
  <c r="Z911" i="20"/>
  <c r="AJ911" i="20" s="1"/>
  <c r="AB911" i="20"/>
  <c r="AL911" i="20" s="1"/>
  <c r="Y912" i="20"/>
  <c r="AI912" i="20" s="1"/>
  <c r="AA912" i="20"/>
  <c r="AK912" i="20" s="1"/>
  <c r="AC912" i="20"/>
  <c r="AM912" i="20" s="1"/>
  <c r="X913" i="20"/>
  <c r="Z913" i="20"/>
  <c r="AJ913" i="20" s="1"/>
  <c r="AB913" i="20"/>
  <c r="AL913" i="20" s="1"/>
  <c r="Y914" i="20"/>
  <c r="AI914" i="20" s="1"/>
  <c r="AA914" i="20"/>
  <c r="AK914" i="20" s="1"/>
  <c r="AC914" i="20"/>
  <c r="AM914" i="20" s="1"/>
  <c r="X915" i="20"/>
  <c r="Z915" i="20"/>
  <c r="AJ915" i="20" s="1"/>
  <c r="AB915" i="20"/>
  <c r="AL915" i="20" s="1"/>
  <c r="Y916" i="20"/>
  <c r="AI916" i="20" s="1"/>
  <c r="AA916" i="20"/>
  <c r="AK916" i="20" s="1"/>
  <c r="AC916" i="20"/>
  <c r="AM916" i="20" s="1"/>
  <c r="X917" i="20"/>
  <c r="Z917" i="20"/>
  <c r="AJ917" i="20" s="1"/>
  <c r="AB917" i="20"/>
  <c r="AL917" i="20" s="1"/>
  <c r="Y918" i="20"/>
  <c r="AI918" i="20" s="1"/>
  <c r="AA918" i="20"/>
  <c r="AK918" i="20" s="1"/>
  <c r="AC918" i="20"/>
  <c r="AM918" i="20" s="1"/>
  <c r="X919" i="20"/>
  <c r="Z919" i="20"/>
  <c r="AJ919" i="20" s="1"/>
  <c r="AB919" i="20"/>
  <c r="AL919" i="20" s="1"/>
  <c r="Y920" i="20"/>
  <c r="AI920" i="20" s="1"/>
  <c r="AA920" i="20"/>
  <c r="AK920" i="20" s="1"/>
  <c r="AC920" i="20"/>
  <c r="AM920" i="20" s="1"/>
  <c r="X921" i="20"/>
  <c r="Z921" i="20"/>
  <c r="AJ921" i="20" s="1"/>
  <c r="AB921" i="20"/>
  <c r="AL921" i="20" s="1"/>
  <c r="Y922" i="20"/>
  <c r="AI922" i="20" s="1"/>
  <c r="AA922" i="20"/>
  <c r="AK922" i="20" s="1"/>
  <c r="AC922" i="20"/>
  <c r="AM922" i="20" s="1"/>
  <c r="X923" i="20"/>
  <c r="Z923" i="20"/>
  <c r="AJ923" i="20" s="1"/>
  <c r="AB923" i="20"/>
  <c r="AL923" i="20" s="1"/>
  <c r="Z924" i="20"/>
  <c r="AJ924" i="20" s="1"/>
  <c r="AC926" i="20"/>
  <c r="AM926" i="20" s="1"/>
  <c r="AA926" i="20"/>
  <c r="AK926" i="20" s="1"/>
  <c r="Y926" i="20"/>
  <c r="AI926" i="20" s="1"/>
  <c r="X926" i="20"/>
  <c r="AB926" i="20"/>
  <c r="AL926" i="20" s="1"/>
  <c r="Z928" i="20"/>
  <c r="AJ928" i="20" s="1"/>
  <c r="AC930" i="20"/>
  <c r="AM930" i="20" s="1"/>
  <c r="AA930" i="20"/>
  <c r="AK930" i="20" s="1"/>
  <c r="Y930" i="20"/>
  <c r="AI930" i="20" s="1"/>
  <c r="X930" i="20"/>
  <c r="AB930" i="20"/>
  <c r="AL930" i="20" s="1"/>
  <c r="Z932" i="20"/>
  <c r="AJ932" i="20" s="1"/>
  <c r="AC934" i="20"/>
  <c r="AM934" i="20" s="1"/>
  <c r="AA934" i="20"/>
  <c r="AK934" i="20" s="1"/>
  <c r="Y934" i="20"/>
  <c r="AI934" i="20" s="1"/>
  <c r="X934" i="20"/>
  <c r="AB934" i="20"/>
  <c r="AL934" i="20" s="1"/>
  <c r="Z936" i="20"/>
  <c r="AJ936" i="20" s="1"/>
  <c r="AC938" i="20"/>
  <c r="AM938" i="20" s="1"/>
  <c r="AA938" i="20"/>
  <c r="AK938" i="20" s="1"/>
  <c r="Y938" i="20"/>
  <c r="AI938" i="20" s="1"/>
  <c r="X938" i="20"/>
  <c r="AB938" i="20"/>
  <c r="AL938" i="20" s="1"/>
  <c r="Z940" i="20"/>
  <c r="AJ940" i="20" s="1"/>
  <c r="AC942" i="20"/>
  <c r="AM942" i="20" s="1"/>
  <c r="AA942" i="20"/>
  <c r="AK942" i="20" s="1"/>
  <c r="Y942" i="20"/>
  <c r="AI942" i="20" s="1"/>
  <c r="X942" i="20"/>
  <c r="AB942" i="20"/>
  <c r="AL942" i="20" s="1"/>
  <c r="Z944" i="20"/>
  <c r="AJ944" i="20" s="1"/>
  <c r="AC946" i="20"/>
  <c r="AM946" i="20" s="1"/>
  <c r="AA946" i="20"/>
  <c r="AK946" i="20" s="1"/>
  <c r="Y946" i="20"/>
  <c r="AI946" i="20" s="1"/>
  <c r="X946" i="20"/>
  <c r="AB946" i="20"/>
  <c r="AL946" i="20" s="1"/>
  <c r="Z948" i="20"/>
  <c r="AJ948" i="20" s="1"/>
  <c r="AC950" i="20"/>
  <c r="AM950" i="20" s="1"/>
  <c r="AA950" i="20"/>
  <c r="AK950" i="20" s="1"/>
  <c r="Y950" i="20"/>
  <c r="AI950" i="20" s="1"/>
  <c r="X950" i="20"/>
  <c r="AB950" i="20"/>
  <c r="AL950" i="20" s="1"/>
  <c r="Z952" i="20"/>
  <c r="AJ952" i="20" s="1"/>
  <c r="AC954" i="20"/>
  <c r="AM954" i="20" s="1"/>
  <c r="AA954" i="20"/>
  <c r="AK954" i="20" s="1"/>
  <c r="Y954" i="20"/>
  <c r="AI954" i="20" s="1"/>
  <c r="X954" i="20"/>
  <c r="AB954" i="20"/>
  <c r="AL954" i="20" s="1"/>
  <c r="Z956" i="20"/>
  <c r="AJ956" i="20" s="1"/>
  <c r="AC958" i="20"/>
  <c r="AM958" i="20" s="1"/>
  <c r="AA958" i="20"/>
  <c r="AK958" i="20" s="1"/>
  <c r="Y958" i="20"/>
  <c r="AI958" i="20" s="1"/>
  <c r="X958" i="20"/>
  <c r="AB958" i="20"/>
  <c r="AL958" i="20" s="1"/>
  <c r="X884" i="20"/>
  <c r="Z884" i="20"/>
  <c r="AJ884" i="20" s="1"/>
  <c r="AB884" i="20"/>
  <c r="AL884" i="20" s="1"/>
  <c r="X886" i="20"/>
  <c r="Z886" i="20"/>
  <c r="AJ886" i="20" s="1"/>
  <c r="AB886" i="20"/>
  <c r="AL886" i="20" s="1"/>
  <c r="X888" i="20"/>
  <c r="Z888" i="20"/>
  <c r="AJ888" i="20" s="1"/>
  <c r="AB888" i="20"/>
  <c r="AL888" i="20" s="1"/>
  <c r="X890" i="20"/>
  <c r="Z890" i="20"/>
  <c r="AJ890" i="20" s="1"/>
  <c r="AB890" i="20"/>
  <c r="AL890" i="20" s="1"/>
  <c r="X892" i="20"/>
  <c r="Z892" i="20"/>
  <c r="AJ892" i="20" s="1"/>
  <c r="AB892" i="20"/>
  <c r="AL892" i="20" s="1"/>
  <c r="X894" i="20"/>
  <c r="Z894" i="20"/>
  <c r="AJ894" i="20" s="1"/>
  <c r="AB894" i="20"/>
  <c r="AL894" i="20" s="1"/>
  <c r="X896" i="20"/>
  <c r="Z896" i="20"/>
  <c r="AJ896" i="20" s="1"/>
  <c r="AB896" i="20"/>
  <c r="AL896" i="20" s="1"/>
  <c r="X898" i="20"/>
  <c r="Z898" i="20"/>
  <c r="AJ898" i="20" s="1"/>
  <c r="AB898" i="20"/>
  <c r="AL898" i="20" s="1"/>
  <c r="X900" i="20"/>
  <c r="Z900" i="20"/>
  <c r="AJ900" i="20" s="1"/>
  <c r="AB900" i="20"/>
  <c r="AL900" i="20" s="1"/>
  <c r="X902" i="20"/>
  <c r="Z902" i="20"/>
  <c r="AJ902" i="20" s="1"/>
  <c r="AB902" i="20"/>
  <c r="AL902" i="20" s="1"/>
  <c r="X904" i="20"/>
  <c r="Z904" i="20"/>
  <c r="AJ904" i="20" s="1"/>
  <c r="AB904" i="20"/>
  <c r="AL904" i="20" s="1"/>
  <c r="X906" i="20"/>
  <c r="Z906" i="20"/>
  <c r="AJ906" i="20" s="1"/>
  <c r="AB906" i="20"/>
  <c r="AL906" i="20" s="1"/>
  <c r="X908" i="20"/>
  <c r="Z908" i="20"/>
  <c r="AJ908" i="20" s="1"/>
  <c r="AB908" i="20"/>
  <c r="AL908" i="20" s="1"/>
  <c r="X910" i="20"/>
  <c r="Z910" i="20"/>
  <c r="AJ910" i="20" s="1"/>
  <c r="AB910" i="20"/>
  <c r="AL910" i="20" s="1"/>
  <c r="X912" i="20"/>
  <c r="Z912" i="20"/>
  <c r="AJ912" i="20" s="1"/>
  <c r="AB912" i="20"/>
  <c r="AL912" i="20" s="1"/>
  <c r="X914" i="20"/>
  <c r="Z914" i="20"/>
  <c r="AJ914" i="20" s="1"/>
  <c r="AB914" i="20"/>
  <c r="AL914" i="20" s="1"/>
  <c r="X916" i="20"/>
  <c r="Z916" i="20"/>
  <c r="AJ916" i="20" s="1"/>
  <c r="AB916" i="20"/>
  <c r="AL916" i="20" s="1"/>
  <c r="X918" i="20"/>
  <c r="Z918" i="20"/>
  <c r="AJ918" i="20" s="1"/>
  <c r="AB918" i="20"/>
  <c r="AL918" i="20" s="1"/>
  <c r="X920" i="20"/>
  <c r="Z920" i="20"/>
  <c r="AJ920" i="20" s="1"/>
  <c r="AB920" i="20"/>
  <c r="AL920" i="20" s="1"/>
  <c r="X922" i="20"/>
  <c r="Z922" i="20"/>
  <c r="AJ922" i="20" s="1"/>
  <c r="AB922" i="20"/>
  <c r="AL922" i="20" s="1"/>
  <c r="AC924" i="20"/>
  <c r="AM924" i="20" s="1"/>
  <c r="AA924" i="20"/>
  <c r="AK924" i="20" s="1"/>
  <c r="Y924" i="20"/>
  <c r="AI924" i="20" s="1"/>
  <c r="X924" i="20"/>
  <c r="AB924" i="20"/>
  <c r="AL924" i="20" s="1"/>
  <c r="AC928" i="20"/>
  <c r="AM928" i="20" s="1"/>
  <c r="AA928" i="20"/>
  <c r="AK928" i="20" s="1"/>
  <c r="Y928" i="20"/>
  <c r="AI928" i="20" s="1"/>
  <c r="X928" i="20"/>
  <c r="AB928" i="20"/>
  <c r="AL928" i="20" s="1"/>
  <c r="AC932" i="20"/>
  <c r="AM932" i="20" s="1"/>
  <c r="AA932" i="20"/>
  <c r="AK932" i="20" s="1"/>
  <c r="Y932" i="20"/>
  <c r="AI932" i="20" s="1"/>
  <c r="X932" i="20"/>
  <c r="AB932" i="20"/>
  <c r="AL932" i="20" s="1"/>
  <c r="AC936" i="20"/>
  <c r="AM936" i="20" s="1"/>
  <c r="AA936" i="20"/>
  <c r="AK936" i="20" s="1"/>
  <c r="Y936" i="20"/>
  <c r="AI936" i="20" s="1"/>
  <c r="X936" i="20"/>
  <c r="AB936" i="20"/>
  <c r="AL936" i="20" s="1"/>
  <c r="AC940" i="20"/>
  <c r="AM940" i="20" s="1"/>
  <c r="AA940" i="20"/>
  <c r="AK940" i="20" s="1"/>
  <c r="Y940" i="20"/>
  <c r="AI940" i="20" s="1"/>
  <c r="X940" i="20"/>
  <c r="AB940" i="20"/>
  <c r="AL940" i="20" s="1"/>
  <c r="AC944" i="20"/>
  <c r="AM944" i="20" s="1"/>
  <c r="AA944" i="20"/>
  <c r="AK944" i="20" s="1"/>
  <c r="Y944" i="20"/>
  <c r="AI944" i="20" s="1"/>
  <c r="X944" i="20"/>
  <c r="AB944" i="20"/>
  <c r="AL944" i="20" s="1"/>
  <c r="AC948" i="20"/>
  <c r="AM948" i="20" s="1"/>
  <c r="AA948" i="20"/>
  <c r="AK948" i="20" s="1"/>
  <c r="Y948" i="20"/>
  <c r="AI948" i="20" s="1"/>
  <c r="X948" i="20"/>
  <c r="AB948" i="20"/>
  <c r="AL948" i="20" s="1"/>
  <c r="AC952" i="20"/>
  <c r="AM952" i="20" s="1"/>
  <c r="AA952" i="20"/>
  <c r="AK952" i="20" s="1"/>
  <c r="Y952" i="20"/>
  <c r="AI952" i="20" s="1"/>
  <c r="X952" i="20"/>
  <c r="AB952" i="20"/>
  <c r="AL952" i="20" s="1"/>
  <c r="AC956" i="20"/>
  <c r="AM956" i="20" s="1"/>
  <c r="AA956" i="20"/>
  <c r="AK956" i="20" s="1"/>
  <c r="Y956" i="20"/>
  <c r="AI956" i="20" s="1"/>
  <c r="X956" i="20"/>
  <c r="AB956" i="20"/>
  <c r="AL956" i="20" s="1"/>
  <c r="AD960" i="20"/>
  <c r="AN960" i="20" s="1"/>
  <c r="AB960" i="20"/>
  <c r="AL960" i="20" s="1"/>
  <c r="Z960" i="20"/>
  <c r="AJ960" i="20" s="1"/>
  <c r="AC960" i="20"/>
  <c r="AM960" i="20" s="1"/>
  <c r="AA960" i="20"/>
  <c r="AK960" i="20" s="1"/>
  <c r="Y960" i="20"/>
  <c r="AI960" i="20" s="1"/>
  <c r="X960" i="20"/>
  <c r="X925" i="20"/>
  <c r="Z925" i="20"/>
  <c r="AJ925" i="20" s="1"/>
  <c r="AB925" i="20"/>
  <c r="AL925" i="20" s="1"/>
  <c r="X927" i="20"/>
  <c r="Z927" i="20"/>
  <c r="AJ927" i="20" s="1"/>
  <c r="AB927" i="20"/>
  <c r="AL927" i="20" s="1"/>
  <c r="X929" i="20"/>
  <c r="Z929" i="20"/>
  <c r="AJ929" i="20" s="1"/>
  <c r="AB929" i="20"/>
  <c r="AL929" i="20" s="1"/>
  <c r="X931" i="20"/>
  <c r="Z931" i="20"/>
  <c r="AJ931" i="20" s="1"/>
  <c r="AB931" i="20"/>
  <c r="AL931" i="20" s="1"/>
  <c r="X933" i="20"/>
  <c r="Z933" i="20"/>
  <c r="AJ933" i="20" s="1"/>
  <c r="AB933" i="20"/>
  <c r="AL933" i="20" s="1"/>
  <c r="X935" i="20"/>
  <c r="Z935" i="20"/>
  <c r="AJ935" i="20" s="1"/>
  <c r="AB935" i="20"/>
  <c r="AL935" i="20" s="1"/>
  <c r="X937" i="20"/>
  <c r="Z937" i="20"/>
  <c r="AJ937" i="20" s="1"/>
  <c r="AB937" i="20"/>
  <c r="AL937" i="20" s="1"/>
  <c r="X939" i="20"/>
  <c r="Z939" i="20"/>
  <c r="AJ939" i="20" s="1"/>
  <c r="AB939" i="20"/>
  <c r="AL939" i="20" s="1"/>
  <c r="X941" i="20"/>
  <c r="Z941" i="20"/>
  <c r="AJ941" i="20" s="1"/>
  <c r="AB941" i="20"/>
  <c r="AL941" i="20" s="1"/>
  <c r="X943" i="20"/>
  <c r="Z943" i="20"/>
  <c r="AJ943" i="20" s="1"/>
  <c r="AB943" i="20"/>
  <c r="AL943" i="20" s="1"/>
  <c r="X945" i="20"/>
  <c r="Z945" i="20"/>
  <c r="AJ945" i="20" s="1"/>
  <c r="AB945" i="20"/>
  <c r="AL945" i="20" s="1"/>
  <c r="X947" i="20"/>
  <c r="Z947" i="20"/>
  <c r="AJ947" i="20" s="1"/>
  <c r="AB947" i="20"/>
  <c r="AL947" i="20" s="1"/>
  <c r="X949" i="20"/>
  <c r="Z949" i="20"/>
  <c r="AJ949" i="20" s="1"/>
  <c r="AB949" i="20"/>
  <c r="AL949" i="20" s="1"/>
  <c r="X951" i="20"/>
  <c r="Z951" i="20"/>
  <c r="AJ951" i="20" s="1"/>
  <c r="AB951" i="20"/>
  <c r="AL951" i="20" s="1"/>
  <c r="X953" i="20"/>
  <c r="Z953" i="20"/>
  <c r="AJ953" i="20" s="1"/>
  <c r="AB953" i="20"/>
  <c r="AL953" i="20" s="1"/>
  <c r="X955" i="20"/>
  <c r="Z955" i="20"/>
  <c r="AJ955" i="20" s="1"/>
  <c r="AB955" i="20"/>
  <c r="AL955" i="20" s="1"/>
  <c r="X957" i="20"/>
  <c r="Z957" i="20"/>
  <c r="AJ957" i="20" s="1"/>
  <c r="AB957" i="20"/>
  <c r="AL957" i="20" s="1"/>
  <c r="X959" i="20"/>
  <c r="Z959" i="20"/>
  <c r="AJ959" i="20" s="1"/>
  <c r="AB959" i="20"/>
  <c r="AL959" i="20" s="1"/>
  <c r="X961" i="20"/>
  <c r="Z961" i="20"/>
  <c r="AJ961" i="20" s="1"/>
  <c r="AB961" i="20"/>
  <c r="AL961" i="20" s="1"/>
  <c r="Y962" i="20"/>
  <c r="AI962" i="20" s="1"/>
  <c r="AA962" i="20"/>
  <c r="AK962" i="20" s="1"/>
  <c r="AC962" i="20"/>
  <c r="AM962" i="20" s="1"/>
  <c r="X963" i="20"/>
  <c r="Z963" i="20"/>
  <c r="AJ963" i="20" s="1"/>
  <c r="AB963" i="20"/>
  <c r="AL963" i="20" s="1"/>
  <c r="Y964" i="20"/>
  <c r="AI964" i="20" s="1"/>
  <c r="AA964" i="20"/>
  <c r="AK964" i="20" s="1"/>
  <c r="AC964" i="20"/>
  <c r="AM964" i="20" s="1"/>
  <c r="X965" i="20"/>
  <c r="Z965" i="20"/>
  <c r="AJ965" i="20" s="1"/>
  <c r="AB965" i="20"/>
  <c r="AL965" i="20" s="1"/>
  <c r="Y966" i="20"/>
  <c r="AI966" i="20" s="1"/>
  <c r="AA966" i="20"/>
  <c r="AK966" i="20" s="1"/>
  <c r="AC966" i="20"/>
  <c r="AM966" i="20" s="1"/>
  <c r="X967" i="20"/>
  <c r="Z967" i="20"/>
  <c r="AJ967" i="20" s="1"/>
  <c r="AB967" i="20"/>
  <c r="AL967" i="20" s="1"/>
  <c r="Y968" i="20"/>
  <c r="AI968" i="20" s="1"/>
  <c r="AA968" i="20"/>
  <c r="AK968" i="20" s="1"/>
  <c r="AC968" i="20"/>
  <c r="AM968" i="20" s="1"/>
  <c r="X969" i="20"/>
  <c r="Z969" i="20"/>
  <c r="AJ969" i="20" s="1"/>
  <c r="AB969" i="20"/>
  <c r="AL969" i="20" s="1"/>
  <c r="Y970" i="20"/>
  <c r="AI970" i="20" s="1"/>
  <c r="AA970" i="20"/>
  <c r="AK970" i="20" s="1"/>
  <c r="AC970" i="20"/>
  <c r="AM970" i="20" s="1"/>
  <c r="X971" i="20"/>
  <c r="Z971" i="20"/>
  <c r="AJ971" i="20" s="1"/>
  <c r="AB971" i="20"/>
  <c r="AL971" i="20" s="1"/>
  <c r="Y972" i="20"/>
  <c r="AI972" i="20" s="1"/>
  <c r="AA972" i="20"/>
  <c r="AK972" i="20" s="1"/>
  <c r="AC972" i="20"/>
  <c r="AM972" i="20" s="1"/>
  <c r="X973" i="20"/>
  <c r="Z973" i="20"/>
  <c r="AJ973" i="20" s="1"/>
  <c r="AB973" i="20"/>
  <c r="AL973" i="20" s="1"/>
  <c r="Y974" i="20"/>
  <c r="AI974" i="20" s="1"/>
  <c r="AA974" i="20"/>
  <c r="AK974" i="20" s="1"/>
  <c r="AC974" i="20"/>
  <c r="AM974" i="20" s="1"/>
  <c r="X975" i="20"/>
  <c r="Z975" i="20"/>
  <c r="AJ975" i="20" s="1"/>
  <c r="AB975" i="20"/>
  <c r="AL975" i="20" s="1"/>
  <c r="Y976" i="20"/>
  <c r="AI976" i="20" s="1"/>
  <c r="AA976" i="20"/>
  <c r="AK976" i="20" s="1"/>
  <c r="AC976" i="20"/>
  <c r="AM976" i="20" s="1"/>
  <c r="X977" i="20"/>
  <c r="Z977" i="20"/>
  <c r="AJ977" i="20" s="1"/>
  <c r="AB977" i="20"/>
  <c r="AL977" i="20" s="1"/>
  <c r="Y978" i="20"/>
  <c r="AI978" i="20" s="1"/>
  <c r="AA978" i="20"/>
  <c r="AK978" i="20" s="1"/>
  <c r="AC978" i="20"/>
  <c r="AM978" i="20" s="1"/>
  <c r="X979" i="20"/>
  <c r="Z979" i="20"/>
  <c r="AJ979" i="20" s="1"/>
  <c r="AB979" i="20"/>
  <c r="AL979" i="20" s="1"/>
  <c r="Y980" i="20"/>
  <c r="AI980" i="20" s="1"/>
  <c r="AA980" i="20"/>
  <c r="AK980" i="20" s="1"/>
  <c r="AC980" i="20"/>
  <c r="AM980" i="20" s="1"/>
  <c r="X981" i="20"/>
  <c r="Z981" i="20"/>
  <c r="AJ981" i="20" s="1"/>
  <c r="AB981" i="20"/>
  <c r="AL981" i="20" s="1"/>
  <c r="Y982" i="20"/>
  <c r="AI982" i="20" s="1"/>
  <c r="AA982" i="20"/>
  <c r="AK982" i="20" s="1"/>
  <c r="AC982" i="20"/>
  <c r="AM982" i="20" s="1"/>
  <c r="X983" i="20"/>
  <c r="Z983" i="20"/>
  <c r="AJ983" i="20" s="1"/>
  <c r="AB983" i="20"/>
  <c r="AL983" i="20" s="1"/>
  <c r="Y984" i="20"/>
  <c r="AI984" i="20" s="1"/>
  <c r="AA984" i="20"/>
  <c r="AK984" i="20" s="1"/>
  <c r="AC984" i="20"/>
  <c r="AM984" i="20" s="1"/>
  <c r="X985" i="20"/>
  <c r="Z985" i="20"/>
  <c r="AJ985" i="20" s="1"/>
  <c r="AB985" i="20"/>
  <c r="AL985" i="20" s="1"/>
  <c r="Y986" i="20"/>
  <c r="AI986" i="20" s="1"/>
  <c r="AA986" i="20"/>
  <c r="AK986" i="20" s="1"/>
  <c r="AC986" i="20"/>
  <c r="AM986" i="20" s="1"/>
  <c r="X987" i="20"/>
  <c r="Z987" i="20"/>
  <c r="AJ987" i="20" s="1"/>
  <c r="AB987" i="20"/>
  <c r="AL987" i="20" s="1"/>
  <c r="Y988" i="20"/>
  <c r="AI988" i="20" s="1"/>
  <c r="AA988" i="20"/>
  <c r="AK988" i="20" s="1"/>
  <c r="AC988" i="20"/>
  <c r="AM988" i="20" s="1"/>
  <c r="X989" i="20"/>
  <c r="Z989" i="20"/>
  <c r="AJ989" i="20" s="1"/>
  <c r="AB989" i="20"/>
  <c r="AL989" i="20" s="1"/>
  <c r="Y990" i="20"/>
  <c r="AI990" i="20" s="1"/>
  <c r="AA990" i="20"/>
  <c r="AK990" i="20" s="1"/>
  <c r="AC990" i="20"/>
  <c r="AM990" i="20" s="1"/>
  <c r="X991" i="20"/>
  <c r="Z991" i="20"/>
  <c r="AJ991" i="20" s="1"/>
  <c r="AB991" i="20"/>
  <c r="AL991" i="20" s="1"/>
  <c r="Y992" i="20"/>
  <c r="AI992" i="20" s="1"/>
  <c r="AA992" i="20"/>
  <c r="AK992" i="20" s="1"/>
  <c r="AC992" i="20"/>
  <c r="AM992" i="20" s="1"/>
  <c r="X993" i="20"/>
  <c r="Z993" i="20"/>
  <c r="AJ993" i="20" s="1"/>
  <c r="AB993" i="20"/>
  <c r="AL993" i="20" s="1"/>
  <c r="Y994" i="20"/>
  <c r="AI994" i="20" s="1"/>
  <c r="AA994" i="20"/>
  <c r="AK994" i="20" s="1"/>
  <c r="AC994" i="20"/>
  <c r="AM994" i="20" s="1"/>
  <c r="X995" i="20"/>
  <c r="Z995" i="20"/>
  <c r="AJ995" i="20" s="1"/>
  <c r="AB995" i="20"/>
  <c r="AL995" i="20" s="1"/>
  <c r="Y996" i="20"/>
  <c r="AI996" i="20" s="1"/>
  <c r="AA996" i="20"/>
  <c r="AK996" i="20" s="1"/>
  <c r="AC996" i="20"/>
  <c r="AM996" i="20" s="1"/>
  <c r="X997" i="20"/>
  <c r="Z997" i="20"/>
  <c r="AJ997" i="20" s="1"/>
  <c r="AB997" i="20"/>
  <c r="AL997" i="20" s="1"/>
  <c r="Y998" i="20"/>
  <c r="AI998" i="20" s="1"/>
  <c r="AA998" i="20"/>
  <c r="AK998" i="20" s="1"/>
  <c r="AC998" i="20"/>
  <c r="AM998" i="20" s="1"/>
  <c r="X999" i="20"/>
  <c r="Z999" i="20"/>
  <c r="AJ999" i="20" s="1"/>
  <c r="AB999" i="20"/>
  <c r="AL999" i="20" s="1"/>
  <c r="Y1000" i="20"/>
  <c r="AI1000" i="20" s="1"/>
  <c r="AA1000" i="20"/>
  <c r="AK1000" i="20" s="1"/>
  <c r="AC1000" i="20"/>
  <c r="AM1000" i="20" s="1"/>
  <c r="X1001" i="20"/>
  <c r="Z1001" i="20"/>
  <c r="AJ1001" i="20" s="1"/>
  <c r="AB1001" i="20"/>
  <c r="AL1001" i="20" s="1"/>
  <c r="Y1002" i="20"/>
  <c r="AI1002" i="20" s="1"/>
  <c r="AA1002" i="20"/>
  <c r="AK1002" i="20" s="1"/>
  <c r="AC1002" i="20"/>
  <c r="AM1002" i="20" s="1"/>
  <c r="X1003" i="20"/>
  <c r="Z1003" i="20"/>
  <c r="AJ1003" i="20" s="1"/>
  <c r="AB1003" i="20"/>
  <c r="AL1003" i="20" s="1"/>
  <c r="Y1004" i="20"/>
  <c r="AI1004" i="20" s="1"/>
  <c r="AA1004" i="20"/>
  <c r="AK1004" i="20" s="1"/>
  <c r="AC1004" i="20"/>
  <c r="AM1004" i="20" s="1"/>
  <c r="X1005" i="20"/>
  <c r="Z1005" i="20"/>
  <c r="AJ1005" i="20" s="1"/>
  <c r="AB1005" i="20"/>
  <c r="AL1005" i="20" s="1"/>
  <c r="Y1006" i="20"/>
  <c r="AI1006" i="20" s="1"/>
  <c r="AA1006" i="20"/>
  <c r="AK1006" i="20" s="1"/>
  <c r="AC1006" i="20"/>
  <c r="AM1006" i="20" s="1"/>
  <c r="X1007" i="20"/>
  <c r="Z1007" i="20"/>
  <c r="AJ1007" i="20" s="1"/>
  <c r="AB1007" i="20"/>
  <c r="AL1007" i="20" s="1"/>
  <c r="Y1008" i="20"/>
  <c r="AI1008" i="20" s="1"/>
  <c r="AA1008" i="20"/>
  <c r="AK1008" i="20" s="1"/>
  <c r="AC1008" i="20"/>
  <c r="AM1008" i="20" s="1"/>
  <c r="X1009" i="20"/>
  <c r="Z1009" i="20"/>
  <c r="AJ1009" i="20" s="1"/>
  <c r="AB1009" i="20"/>
  <c r="AL1009" i="20" s="1"/>
  <c r="Y1010" i="20"/>
  <c r="AI1010" i="20" s="1"/>
  <c r="AA1010" i="20"/>
  <c r="AK1010" i="20" s="1"/>
  <c r="AC1010" i="20"/>
  <c r="AM1010" i="20" s="1"/>
  <c r="X1011" i="20"/>
  <c r="Z1011" i="20"/>
  <c r="AJ1011" i="20" s="1"/>
  <c r="AB1011" i="20"/>
  <c r="AL1011" i="20" s="1"/>
  <c r="Y1012" i="20"/>
  <c r="AI1012" i="20" s="1"/>
  <c r="AA1012" i="20"/>
  <c r="AK1012" i="20" s="1"/>
  <c r="AC1012" i="20"/>
  <c r="AM1012" i="20" s="1"/>
  <c r="X1013" i="20"/>
  <c r="Z1013" i="20"/>
  <c r="AJ1013" i="20" s="1"/>
  <c r="AB1013" i="20"/>
  <c r="AL1013" i="20" s="1"/>
  <c r="Y1014" i="20"/>
  <c r="AI1014" i="20" s="1"/>
  <c r="AA1014" i="20"/>
  <c r="AK1014" i="20" s="1"/>
  <c r="AC1014" i="20"/>
  <c r="AM1014" i="20" s="1"/>
  <c r="X1015" i="20"/>
  <c r="Z1015" i="20"/>
  <c r="AJ1015" i="20" s="1"/>
  <c r="AB1015" i="20"/>
  <c r="AL1015" i="20" s="1"/>
  <c r="Y1016" i="20"/>
  <c r="AI1016" i="20" s="1"/>
  <c r="AA1016" i="20"/>
  <c r="AK1016" i="20" s="1"/>
  <c r="AC1016" i="20"/>
  <c r="AM1016" i="20" s="1"/>
  <c r="X1017" i="20"/>
  <c r="Z1017" i="20"/>
  <c r="AJ1017" i="20" s="1"/>
  <c r="AB1017" i="20"/>
  <c r="AL1017" i="20" s="1"/>
  <c r="Y1018" i="20"/>
  <c r="AI1018" i="20" s="1"/>
  <c r="AA1018" i="20"/>
  <c r="AK1018" i="20" s="1"/>
  <c r="AC1018" i="20"/>
  <c r="AM1018" i="20" s="1"/>
  <c r="X1019" i="20"/>
  <c r="Z1019" i="20"/>
  <c r="AJ1019" i="20" s="1"/>
  <c r="AB1019" i="20"/>
  <c r="AL1019" i="20" s="1"/>
  <c r="Y1020" i="20"/>
  <c r="AI1020" i="20" s="1"/>
  <c r="AA1020" i="20"/>
  <c r="AK1020" i="20" s="1"/>
  <c r="AC1020" i="20"/>
  <c r="AM1020" i="20" s="1"/>
  <c r="X1021" i="20"/>
  <c r="Z1021" i="20"/>
  <c r="AJ1021" i="20" s="1"/>
  <c r="AB1021" i="20"/>
  <c r="AL1021" i="20" s="1"/>
  <c r="Y1022" i="20"/>
  <c r="AI1022" i="20" s="1"/>
  <c r="AA1022" i="20"/>
  <c r="AK1022" i="20" s="1"/>
  <c r="AC1022" i="20"/>
  <c r="AM1022" i="20" s="1"/>
  <c r="X1023" i="20"/>
  <c r="Z1023" i="20"/>
  <c r="AJ1023" i="20" s="1"/>
  <c r="AB1023" i="20"/>
  <c r="AL1023" i="20" s="1"/>
  <c r="Y1024" i="20"/>
  <c r="AI1024" i="20" s="1"/>
  <c r="AA1024" i="20"/>
  <c r="AK1024" i="20" s="1"/>
  <c r="AC1024" i="20"/>
  <c r="AM1024" i="20" s="1"/>
  <c r="X1025" i="20"/>
  <c r="Z1025" i="20"/>
  <c r="AJ1025" i="20" s="1"/>
  <c r="AB1025" i="20"/>
  <c r="AL1025" i="20" s="1"/>
  <c r="Y1026" i="20"/>
  <c r="AI1026" i="20" s="1"/>
  <c r="AA1026" i="20"/>
  <c r="AK1026" i="20" s="1"/>
  <c r="AC1026" i="20"/>
  <c r="AM1026" i="20" s="1"/>
  <c r="X1027" i="20"/>
  <c r="Z1027" i="20"/>
  <c r="AJ1027" i="20" s="1"/>
  <c r="AB1027" i="20"/>
  <c r="AL1027" i="20" s="1"/>
  <c r="Y1028" i="20"/>
  <c r="AI1028" i="20" s="1"/>
  <c r="AA1028" i="20"/>
  <c r="AK1028" i="20" s="1"/>
  <c r="AC1028" i="20"/>
  <c r="AM1028" i="20" s="1"/>
  <c r="X1029" i="20"/>
  <c r="Z1029" i="20"/>
  <c r="AJ1029" i="20" s="1"/>
  <c r="AB1029" i="20"/>
  <c r="AL1029" i="20" s="1"/>
  <c r="Y1030" i="20"/>
  <c r="AI1030" i="20" s="1"/>
  <c r="AA1030" i="20"/>
  <c r="AK1030" i="20" s="1"/>
  <c r="AC1030" i="20"/>
  <c r="AM1030" i="20" s="1"/>
  <c r="X1031" i="20"/>
  <c r="Z1031" i="20"/>
  <c r="AJ1031" i="20" s="1"/>
  <c r="AB1031" i="20"/>
  <c r="AL1031" i="20" s="1"/>
  <c r="Y1032" i="20"/>
  <c r="AI1032" i="20" s="1"/>
  <c r="AA1032" i="20"/>
  <c r="AK1032" i="20" s="1"/>
  <c r="AC1032" i="20"/>
  <c r="AM1032" i="20" s="1"/>
  <c r="X1033" i="20"/>
  <c r="Z1033" i="20"/>
  <c r="AJ1033" i="20" s="1"/>
  <c r="AB1033" i="20"/>
  <c r="AL1033" i="20" s="1"/>
  <c r="Y1034" i="20"/>
  <c r="AI1034" i="20" s="1"/>
  <c r="AA1034" i="20"/>
  <c r="AK1034" i="20" s="1"/>
  <c r="AC1034" i="20"/>
  <c r="AM1034" i="20" s="1"/>
  <c r="X1035" i="20"/>
  <c r="Z1035" i="20"/>
  <c r="AJ1035" i="20" s="1"/>
  <c r="AB1035" i="20"/>
  <c r="AL1035" i="20" s="1"/>
  <c r="Y1036" i="20"/>
  <c r="AI1036" i="20" s="1"/>
  <c r="AA1036" i="20"/>
  <c r="AK1036" i="20" s="1"/>
  <c r="AC1036" i="20"/>
  <c r="AM1036" i="20" s="1"/>
  <c r="X1037" i="20"/>
  <c r="Z1037" i="20"/>
  <c r="AJ1037" i="20" s="1"/>
  <c r="AB1037" i="20"/>
  <c r="AL1037" i="20" s="1"/>
  <c r="Y1038" i="20"/>
  <c r="AI1038" i="20" s="1"/>
  <c r="AA1038" i="20"/>
  <c r="AK1038" i="20" s="1"/>
  <c r="AC1038" i="20"/>
  <c r="AM1038" i="20" s="1"/>
  <c r="X1039" i="20"/>
  <c r="Z1039" i="20"/>
  <c r="AJ1039" i="20" s="1"/>
  <c r="AB1039" i="20"/>
  <c r="AL1039" i="20" s="1"/>
  <c r="Y1040" i="20"/>
  <c r="AI1040" i="20" s="1"/>
  <c r="AA1040" i="20"/>
  <c r="AK1040" i="20" s="1"/>
  <c r="AC1040" i="20"/>
  <c r="AM1040" i="20" s="1"/>
  <c r="X1041" i="20"/>
  <c r="Z1041" i="20"/>
  <c r="AJ1041" i="20" s="1"/>
  <c r="AB1041" i="20"/>
  <c r="AL1041" i="20" s="1"/>
  <c r="Y1042" i="20"/>
  <c r="AI1042" i="20" s="1"/>
  <c r="AA1042" i="20"/>
  <c r="AK1042" i="20" s="1"/>
  <c r="AC1042" i="20"/>
  <c r="AM1042" i="20" s="1"/>
  <c r="X1043" i="20"/>
  <c r="Z1043" i="20"/>
  <c r="AJ1043" i="20" s="1"/>
  <c r="AB1043" i="20"/>
  <c r="AL1043" i="20" s="1"/>
  <c r="Y1044" i="20"/>
  <c r="AI1044" i="20" s="1"/>
  <c r="AA1044" i="20"/>
  <c r="AK1044" i="20" s="1"/>
  <c r="AC1044" i="20"/>
  <c r="AM1044" i="20" s="1"/>
  <c r="X1045" i="20"/>
  <c r="Z1045" i="20"/>
  <c r="AJ1045" i="20" s="1"/>
  <c r="AB1045" i="20"/>
  <c r="AL1045" i="20" s="1"/>
  <c r="Y1046" i="20"/>
  <c r="AI1046" i="20" s="1"/>
  <c r="AA1046" i="20"/>
  <c r="AK1046" i="20" s="1"/>
  <c r="AC1046" i="20"/>
  <c r="AM1046" i="20" s="1"/>
  <c r="X1047" i="20"/>
  <c r="Z1047" i="20"/>
  <c r="AJ1047" i="20" s="1"/>
  <c r="AB1047" i="20"/>
  <c r="AL1047" i="20" s="1"/>
  <c r="Y1048" i="20"/>
  <c r="AI1048" i="20" s="1"/>
  <c r="AA1048" i="20"/>
  <c r="AK1048" i="20" s="1"/>
  <c r="AC1048" i="20"/>
  <c r="AM1048" i="20" s="1"/>
  <c r="X1049" i="20"/>
  <c r="Z1049" i="20"/>
  <c r="AJ1049" i="20" s="1"/>
  <c r="AB1049" i="20"/>
  <c r="AL1049" i="20" s="1"/>
  <c r="Y1050" i="20"/>
  <c r="AI1050" i="20" s="1"/>
  <c r="AA1050" i="20"/>
  <c r="AK1050" i="20" s="1"/>
  <c r="AC1050" i="20"/>
  <c r="AM1050" i="20" s="1"/>
  <c r="X1051" i="20"/>
  <c r="Z1051" i="20"/>
  <c r="AJ1051" i="20" s="1"/>
  <c r="AB1051" i="20"/>
  <c r="AL1051" i="20" s="1"/>
  <c r="Y1052" i="20"/>
  <c r="AI1052" i="20" s="1"/>
  <c r="AA1052" i="20"/>
  <c r="AK1052" i="20" s="1"/>
  <c r="AC1052" i="20"/>
  <c r="AM1052" i="20" s="1"/>
  <c r="X1053" i="20"/>
  <c r="Z1053" i="20"/>
  <c r="AJ1053" i="20" s="1"/>
  <c r="AB1053" i="20"/>
  <c r="AL1053" i="20" s="1"/>
  <c r="Y1054" i="20"/>
  <c r="AI1054" i="20" s="1"/>
  <c r="AA1054" i="20"/>
  <c r="AK1054" i="20" s="1"/>
  <c r="AC1054" i="20"/>
  <c r="AM1054" i="20" s="1"/>
  <c r="X1055" i="20"/>
  <c r="Z1055" i="20"/>
  <c r="AJ1055" i="20" s="1"/>
  <c r="AB1055" i="20"/>
  <c r="AL1055" i="20" s="1"/>
  <c r="Y1056" i="20"/>
  <c r="AI1056" i="20" s="1"/>
  <c r="AA1056" i="20"/>
  <c r="AK1056" i="20" s="1"/>
  <c r="AC1056" i="20"/>
  <c r="AM1056" i="20" s="1"/>
  <c r="X1057" i="20"/>
  <c r="Z1057" i="20"/>
  <c r="AJ1057" i="20" s="1"/>
  <c r="AB1057" i="20"/>
  <c r="AL1057" i="20" s="1"/>
  <c r="Y1058" i="20"/>
  <c r="AI1058" i="20" s="1"/>
  <c r="AA1058" i="20"/>
  <c r="AK1058" i="20" s="1"/>
  <c r="AC1058" i="20"/>
  <c r="AM1058" i="20" s="1"/>
  <c r="X1059" i="20"/>
  <c r="Z1059" i="20"/>
  <c r="AJ1059" i="20" s="1"/>
  <c r="AB1059" i="20"/>
  <c r="AL1059" i="20" s="1"/>
  <c r="Y1060" i="20"/>
  <c r="AI1060" i="20" s="1"/>
  <c r="AA1060" i="20"/>
  <c r="AK1060" i="20" s="1"/>
  <c r="AC1060" i="20"/>
  <c r="AM1060" i="20" s="1"/>
  <c r="X1061" i="20"/>
  <c r="Z1061" i="20"/>
  <c r="AJ1061" i="20" s="1"/>
  <c r="AB1061" i="20"/>
  <c r="AL1061" i="20" s="1"/>
  <c r="Y1062" i="20"/>
  <c r="AI1062" i="20" s="1"/>
  <c r="AA1062" i="20"/>
  <c r="AK1062" i="20" s="1"/>
  <c r="AC1062" i="20"/>
  <c r="AM1062" i="20" s="1"/>
  <c r="X1063" i="20"/>
  <c r="Z1063" i="20"/>
  <c r="AJ1063" i="20" s="1"/>
  <c r="AB1063" i="20"/>
  <c r="AL1063" i="20" s="1"/>
  <c r="Y1064" i="20"/>
  <c r="AI1064" i="20" s="1"/>
  <c r="AA1064" i="20"/>
  <c r="AK1064" i="20" s="1"/>
  <c r="AC1064" i="20"/>
  <c r="AM1064" i="20" s="1"/>
  <c r="X1065" i="20"/>
  <c r="Z1065" i="20"/>
  <c r="AJ1065" i="20" s="1"/>
  <c r="AB1065" i="20"/>
  <c r="AL1065" i="20" s="1"/>
  <c r="Y1066" i="20"/>
  <c r="AI1066" i="20" s="1"/>
  <c r="AA1066" i="20"/>
  <c r="AK1066" i="20" s="1"/>
  <c r="AC1066" i="20"/>
  <c r="AM1066" i="20" s="1"/>
  <c r="X1067" i="20"/>
  <c r="Z1067" i="20"/>
  <c r="AJ1067" i="20" s="1"/>
  <c r="AB1067" i="20"/>
  <c r="AL1067" i="20" s="1"/>
  <c r="Y1068" i="20"/>
  <c r="AI1068" i="20" s="1"/>
  <c r="AA1068" i="20"/>
  <c r="AK1068" i="20" s="1"/>
  <c r="AC1068" i="20"/>
  <c r="AM1068" i="20" s="1"/>
  <c r="X1069" i="20"/>
  <c r="Z1069" i="20"/>
  <c r="AJ1069" i="20" s="1"/>
  <c r="AB1069" i="20"/>
  <c r="AL1069" i="20" s="1"/>
  <c r="Y1070" i="20"/>
  <c r="AI1070" i="20" s="1"/>
  <c r="AA1070" i="20"/>
  <c r="AK1070" i="20" s="1"/>
  <c r="AC1070" i="20"/>
  <c r="AM1070" i="20" s="1"/>
  <c r="X1071" i="20"/>
  <c r="Z1071" i="20"/>
  <c r="AJ1071" i="20" s="1"/>
  <c r="AB1071" i="20"/>
  <c r="AL1071" i="20" s="1"/>
  <c r="Y1072" i="20"/>
  <c r="AI1072" i="20" s="1"/>
  <c r="AA1072" i="20"/>
  <c r="AK1072" i="20" s="1"/>
  <c r="AC1072" i="20"/>
  <c r="AM1072" i="20" s="1"/>
  <c r="X1073" i="20"/>
  <c r="Z1073" i="20"/>
  <c r="AJ1073" i="20" s="1"/>
  <c r="AB1073" i="20"/>
  <c r="AL1073" i="20" s="1"/>
  <c r="Y1074" i="20"/>
  <c r="AI1074" i="20" s="1"/>
  <c r="AA1074" i="20"/>
  <c r="AK1074" i="20" s="1"/>
  <c r="AC1074" i="20"/>
  <c r="AM1074" i="20" s="1"/>
  <c r="X1075" i="20"/>
  <c r="Z1075" i="20"/>
  <c r="AJ1075" i="20" s="1"/>
  <c r="AB1075" i="20"/>
  <c r="AL1075" i="20" s="1"/>
  <c r="Y1076" i="20"/>
  <c r="AI1076" i="20" s="1"/>
  <c r="AA1076" i="20"/>
  <c r="AK1076" i="20" s="1"/>
  <c r="AC1076" i="20"/>
  <c r="AM1076" i="20" s="1"/>
  <c r="X1077" i="20"/>
  <c r="Z1077" i="20"/>
  <c r="AJ1077" i="20" s="1"/>
  <c r="AB1077" i="20"/>
  <c r="AL1077" i="20" s="1"/>
  <c r="Y1078" i="20"/>
  <c r="AI1078" i="20" s="1"/>
  <c r="AA1078" i="20"/>
  <c r="AK1078" i="20" s="1"/>
  <c r="AC1078" i="20"/>
  <c r="AM1078" i="20" s="1"/>
  <c r="X1079" i="20"/>
  <c r="Z1079" i="20"/>
  <c r="AJ1079" i="20" s="1"/>
  <c r="AB1079" i="20"/>
  <c r="AL1079" i="20" s="1"/>
  <c r="Y1080" i="20"/>
  <c r="AI1080" i="20" s="1"/>
  <c r="AA1080" i="20"/>
  <c r="AK1080" i="20" s="1"/>
  <c r="AC1080" i="20"/>
  <c r="AM1080" i="20" s="1"/>
  <c r="X1081" i="20"/>
  <c r="Z1081" i="20"/>
  <c r="AJ1081" i="20" s="1"/>
  <c r="AB1081" i="20"/>
  <c r="AL1081" i="20" s="1"/>
  <c r="Y1082" i="20"/>
  <c r="AI1082" i="20" s="1"/>
  <c r="AA1082" i="20"/>
  <c r="AK1082" i="20" s="1"/>
  <c r="AC1082" i="20"/>
  <c r="AM1082" i="20" s="1"/>
  <c r="X1083" i="20"/>
  <c r="Z1083" i="20"/>
  <c r="AJ1083" i="20" s="1"/>
  <c r="AB1083" i="20"/>
  <c r="AL1083" i="20" s="1"/>
  <c r="Y1084" i="20"/>
  <c r="AI1084" i="20" s="1"/>
  <c r="AA1084" i="20"/>
  <c r="AK1084" i="20" s="1"/>
  <c r="AC1084" i="20"/>
  <c r="AM1084" i="20" s="1"/>
  <c r="X1085" i="20"/>
  <c r="Z1085" i="20"/>
  <c r="AJ1085" i="20" s="1"/>
  <c r="AB1085" i="20"/>
  <c r="AL1085" i="20" s="1"/>
  <c r="Y1086" i="20"/>
  <c r="AI1086" i="20" s="1"/>
  <c r="AA1086" i="20"/>
  <c r="AK1086" i="20" s="1"/>
  <c r="AC1086" i="20"/>
  <c r="AM1086" i="20" s="1"/>
  <c r="X1087" i="20"/>
  <c r="Z1087" i="20"/>
  <c r="AJ1087" i="20" s="1"/>
  <c r="AB1087" i="20"/>
  <c r="AL1087" i="20" s="1"/>
  <c r="Y1088" i="20"/>
  <c r="AI1088" i="20" s="1"/>
  <c r="AA1088" i="20"/>
  <c r="AK1088" i="20" s="1"/>
  <c r="AC1088" i="20"/>
  <c r="AM1088" i="20" s="1"/>
  <c r="X1089" i="20"/>
  <c r="Z1089" i="20"/>
  <c r="AJ1089" i="20" s="1"/>
  <c r="AB1089" i="20"/>
  <c r="AL1089" i="20" s="1"/>
  <c r="Y1090" i="20"/>
  <c r="AI1090" i="20" s="1"/>
  <c r="AA1090" i="20"/>
  <c r="AK1090" i="20" s="1"/>
  <c r="AC1090" i="20"/>
  <c r="AM1090" i="20" s="1"/>
  <c r="X1091" i="20"/>
  <c r="Z1091" i="20"/>
  <c r="AJ1091" i="20" s="1"/>
  <c r="AB1091" i="20"/>
  <c r="AL1091" i="20" s="1"/>
  <c r="Y1092" i="20"/>
  <c r="AI1092" i="20" s="1"/>
  <c r="AA1092" i="20"/>
  <c r="AK1092" i="20" s="1"/>
  <c r="AC1092" i="20"/>
  <c r="AM1092" i="20" s="1"/>
  <c r="X1093" i="20"/>
  <c r="Z1093" i="20"/>
  <c r="AJ1093" i="20" s="1"/>
  <c r="AB1093" i="20"/>
  <c r="AL1093" i="20" s="1"/>
  <c r="Y1094" i="20"/>
  <c r="AI1094" i="20" s="1"/>
  <c r="AA1094" i="20"/>
  <c r="AK1094" i="20" s="1"/>
  <c r="AC1094" i="20"/>
  <c r="AM1094" i="20" s="1"/>
  <c r="X1095" i="20"/>
  <c r="Z1095" i="20"/>
  <c r="AJ1095" i="20" s="1"/>
  <c r="AB1095" i="20"/>
  <c r="AL1095" i="20" s="1"/>
  <c r="Y1096" i="20"/>
  <c r="AI1096" i="20" s="1"/>
  <c r="AA1096" i="20"/>
  <c r="AK1096" i="20" s="1"/>
  <c r="AC1096" i="20"/>
  <c r="AM1096" i="20" s="1"/>
  <c r="X1097" i="20"/>
  <c r="Z1097" i="20"/>
  <c r="AJ1097" i="20" s="1"/>
  <c r="AB1097" i="20"/>
  <c r="AL1097" i="20" s="1"/>
  <c r="Y1098" i="20"/>
  <c r="AI1098" i="20" s="1"/>
  <c r="AA1098" i="20"/>
  <c r="AK1098" i="20" s="1"/>
  <c r="AC1098" i="20"/>
  <c r="AM1098" i="20" s="1"/>
  <c r="X1099" i="20"/>
  <c r="Z1099" i="20"/>
  <c r="AJ1099" i="20" s="1"/>
  <c r="AB1099" i="20"/>
  <c r="AL1099" i="20" s="1"/>
  <c r="Y1100" i="20"/>
  <c r="AI1100" i="20" s="1"/>
  <c r="AA1100" i="20"/>
  <c r="AK1100" i="20" s="1"/>
  <c r="AC1100" i="20"/>
  <c r="AM1100" i="20" s="1"/>
  <c r="X1101" i="20"/>
  <c r="Z1101" i="20"/>
  <c r="AJ1101" i="20" s="1"/>
  <c r="AB1101" i="20"/>
  <c r="AL1101" i="20" s="1"/>
  <c r="Y1102" i="20"/>
  <c r="AI1102" i="20" s="1"/>
  <c r="AA1102" i="20"/>
  <c r="AK1102" i="20" s="1"/>
  <c r="AC1102" i="20"/>
  <c r="AM1102" i="20" s="1"/>
  <c r="X1103" i="20"/>
  <c r="Z1103" i="20"/>
  <c r="AJ1103" i="20" s="1"/>
  <c r="AB1103" i="20"/>
  <c r="AL1103" i="20" s="1"/>
  <c r="Y1104" i="20"/>
  <c r="AI1104" i="20" s="1"/>
  <c r="AA1104" i="20"/>
  <c r="AK1104" i="20" s="1"/>
  <c r="AC1104" i="20"/>
  <c r="AM1104" i="20" s="1"/>
  <c r="X1105" i="20"/>
  <c r="Z1105" i="20"/>
  <c r="AJ1105" i="20" s="1"/>
  <c r="AB1105" i="20"/>
  <c r="AL1105" i="20" s="1"/>
  <c r="Y1106" i="20"/>
  <c r="AI1106" i="20" s="1"/>
  <c r="AA1106" i="20"/>
  <c r="AK1106" i="20" s="1"/>
  <c r="AC1106" i="20"/>
  <c r="AM1106" i="20" s="1"/>
  <c r="X1107" i="20"/>
  <c r="Z1107" i="20"/>
  <c r="AJ1107" i="20" s="1"/>
  <c r="AB1107" i="20"/>
  <c r="AL1107" i="20" s="1"/>
  <c r="Y1108" i="20"/>
  <c r="AI1108" i="20" s="1"/>
  <c r="AA1108" i="20"/>
  <c r="AK1108" i="20" s="1"/>
  <c r="AC1108" i="20"/>
  <c r="AM1108" i="20" s="1"/>
  <c r="X1109" i="20"/>
  <c r="Z1109" i="20"/>
  <c r="AJ1109" i="20" s="1"/>
  <c r="AB1109" i="20"/>
  <c r="AL1109" i="20" s="1"/>
  <c r="Y1110" i="20"/>
  <c r="AI1110" i="20" s="1"/>
  <c r="AA1110" i="20"/>
  <c r="AK1110" i="20" s="1"/>
  <c r="AC1110" i="20"/>
  <c r="AM1110" i="20" s="1"/>
  <c r="X1111" i="20"/>
  <c r="Z1111" i="20"/>
  <c r="AJ1111" i="20" s="1"/>
  <c r="AB1111" i="20"/>
  <c r="AL1111" i="20" s="1"/>
  <c r="Y1112" i="20"/>
  <c r="AI1112" i="20" s="1"/>
  <c r="AA1112" i="20"/>
  <c r="AK1112" i="20" s="1"/>
  <c r="AC1112" i="20"/>
  <c r="AM1112" i="20" s="1"/>
  <c r="X1113" i="20"/>
  <c r="Z1113" i="20"/>
  <c r="AJ1113" i="20" s="1"/>
  <c r="AB1113" i="20"/>
  <c r="AL1113" i="20" s="1"/>
  <c r="Y1114" i="20"/>
  <c r="AI1114" i="20" s="1"/>
  <c r="AA1114" i="20"/>
  <c r="AK1114" i="20" s="1"/>
  <c r="AC1114" i="20"/>
  <c r="AM1114" i="20" s="1"/>
  <c r="X1115" i="20"/>
  <c r="Z1115" i="20"/>
  <c r="AJ1115" i="20" s="1"/>
  <c r="AB1115" i="20"/>
  <c r="AL1115" i="20" s="1"/>
  <c r="Y1116" i="20"/>
  <c r="AI1116" i="20" s="1"/>
  <c r="AA1116" i="20"/>
  <c r="AK1116" i="20" s="1"/>
  <c r="AC1116" i="20"/>
  <c r="AM1116" i="20" s="1"/>
  <c r="X1117" i="20"/>
  <c r="Z1117" i="20"/>
  <c r="AJ1117" i="20" s="1"/>
  <c r="AB1117" i="20"/>
  <c r="AL1117" i="20" s="1"/>
  <c r="Y1118" i="20"/>
  <c r="AI1118" i="20" s="1"/>
  <c r="AA1118" i="20"/>
  <c r="AK1118" i="20" s="1"/>
  <c r="AC1118" i="20"/>
  <c r="AM1118" i="20" s="1"/>
  <c r="X1119" i="20"/>
  <c r="Z1119" i="20"/>
  <c r="AJ1119" i="20" s="1"/>
  <c r="AB1119" i="20"/>
  <c r="AL1119" i="20" s="1"/>
  <c r="Y1120" i="20"/>
  <c r="AI1120" i="20" s="1"/>
  <c r="AA1120" i="20"/>
  <c r="AK1120" i="20" s="1"/>
  <c r="AC1120" i="20"/>
  <c r="AM1120" i="20" s="1"/>
  <c r="X1121" i="20"/>
  <c r="Z1121" i="20"/>
  <c r="AJ1121" i="20" s="1"/>
  <c r="AB1121" i="20"/>
  <c r="AL1121" i="20" s="1"/>
  <c r="Y1122" i="20"/>
  <c r="AI1122" i="20" s="1"/>
  <c r="AA1122" i="20"/>
  <c r="AK1122" i="20" s="1"/>
  <c r="AC1122" i="20"/>
  <c r="AM1122" i="20" s="1"/>
  <c r="X1123" i="20"/>
  <c r="Z1123" i="20"/>
  <c r="AJ1123" i="20" s="1"/>
  <c r="AB1123" i="20"/>
  <c r="AL1123" i="20" s="1"/>
  <c r="Y1124" i="20"/>
  <c r="AI1124" i="20" s="1"/>
  <c r="AA1124" i="20"/>
  <c r="AK1124" i="20" s="1"/>
  <c r="AC1124" i="20"/>
  <c r="AM1124" i="20" s="1"/>
  <c r="X1125" i="20"/>
  <c r="Z1125" i="20"/>
  <c r="AJ1125" i="20" s="1"/>
  <c r="AB1125" i="20"/>
  <c r="AL1125" i="20" s="1"/>
  <c r="Y1126" i="20"/>
  <c r="AI1126" i="20" s="1"/>
  <c r="AA1126" i="20"/>
  <c r="AK1126" i="20" s="1"/>
  <c r="AC1126" i="20"/>
  <c r="AM1126" i="20" s="1"/>
  <c r="X1127" i="20"/>
  <c r="Z1127" i="20"/>
  <c r="AJ1127" i="20" s="1"/>
  <c r="AB1127" i="20"/>
  <c r="AL1127" i="20" s="1"/>
  <c r="Y1128" i="20"/>
  <c r="AI1128" i="20" s="1"/>
  <c r="AA1128" i="20"/>
  <c r="AK1128" i="20" s="1"/>
  <c r="AC1128" i="20"/>
  <c r="AM1128" i="20" s="1"/>
  <c r="X1129" i="20"/>
  <c r="Z1129" i="20"/>
  <c r="AJ1129" i="20" s="1"/>
  <c r="AB1129" i="20"/>
  <c r="AL1129" i="20" s="1"/>
  <c r="Y1130" i="20"/>
  <c r="AI1130" i="20" s="1"/>
  <c r="AA1130" i="20"/>
  <c r="AK1130" i="20" s="1"/>
  <c r="AC1130" i="20"/>
  <c r="AM1130" i="20" s="1"/>
  <c r="X1131" i="20"/>
  <c r="Z1131" i="20"/>
  <c r="AJ1131" i="20" s="1"/>
  <c r="AB1131" i="20"/>
  <c r="AL1131" i="20" s="1"/>
  <c r="Y1132" i="20"/>
  <c r="AI1132" i="20" s="1"/>
  <c r="AA1132" i="20"/>
  <c r="AK1132" i="20" s="1"/>
  <c r="AC1132" i="20"/>
  <c r="AM1132" i="20" s="1"/>
  <c r="X1133" i="20"/>
  <c r="Z1133" i="20"/>
  <c r="AJ1133" i="20" s="1"/>
  <c r="AB1133" i="20"/>
  <c r="AL1133" i="20" s="1"/>
  <c r="Y1134" i="20"/>
  <c r="AI1134" i="20" s="1"/>
  <c r="AA1134" i="20"/>
  <c r="AK1134" i="20" s="1"/>
  <c r="AC1134" i="20"/>
  <c r="AM1134" i="20" s="1"/>
  <c r="X1135" i="20"/>
  <c r="Z1135" i="20"/>
  <c r="AJ1135" i="20" s="1"/>
  <c r="AB1135" i="20"/>
  <c r="AL1135" i="20" s="1"/>
  <c r="Y1136" i="20"/>
  <c r="AI1136" i="20" s="1"/>
  <c r="AA1136" i="20"/>
  <c r="AK1136" i="20" s="1"/>
  <c r="AC1136" i="20"/>
  <c r="AM1136" i="20" s="1"/>
  <c r="X1137" i="20"/>
  <c r="Z1137" i="20"/>
  <c r="AJ1137" i="20" s="1"/>
  <c r="AB1137" i="20"/>
  <c r="AL1137" i="20" s="1"/>
  <c r="Y1138" i="20"/>
  <c r="AI1138" i="20" s="1"/>
  <c r="AA1138" i="20"/>
  <c r="AK1138" i="20" s="1"/>
  <c r="AC1138" i="20"/>
  <c r="AM1138" i="20" s="1"/>
  <c r="X1139" i="20"/>
  <c r="Z1139" i="20"/>
  <c r="AJ1139" i="20" s="1"/>
  <c r="AB1139" i="20"/>
  <c r="AL1139" i="20" s="1"/>
  <c r="Y1140" i="20"/>
  <c r="AI1140" i="20" s="1"/>
  <c r="AA1140" i="20"/>
  <c r="AK1140" i="20" s="1"/>
  <c r="AC1140" i="20"/>
  <c r="AM1140" i="20" s="1"/>
  <c r="X1141" i="20"/>
  <c r="Z1141" i="20"/>
  <c r="AJ1141" i="20" s="1"/>
  <c r="AB1141" i="20"/>
  <c r="AL1141" i="20" s="1"/>
  <c r="Y1142" i="20"/>
  <c r="AI1142" i="20" s="1"/>
  <c r="AA1142" i="20"/>
  <c r="AK1142" i="20" s="1"/>
  <c r="AC1142" i="20"/>
  <c r="AM1142" i="20" s="1"/>
  <c r="X1143" i="20"/>
  <c r="Z1143" i="20"/>
  <c r="AJ1143" i="20" s="1"/>
  <c r="AB1143" i="20"/>
  <c r="AL1143" i="20" s="1"/>
  <c r="Y1144" i="20"/>
  <c r="AI1144" i="20" s="1"/>
  <c r="AA1144" i="20"/>
  <c r="AK1144" i="20" s="1"/>
  <c r="AC1144" i="20"/>
  <c r="AM1144" i="20" s="1"/>
  <c r="X1145" i="20"/>
  <c r="Z1145" i="20"/>
  <c r="AJ1145" i="20" s="1"/>
  <c r="AB1145" i="20"/>
  <c r="AL1145" i="20" s="1"/>
  <c r="Y1146" i="20"/>
  <c r="AI1146" i="20" s="1"/>
  <c r="AA1146" i="20"/>
  <c r="AK1146" i="20" s="1"/>
  <c r="AC1146" i="20"/>
  <c r="AM1146" i="20" s="1"/>
  <c r="X1147" i="20"/>
  <c r="Z1147" i="20"/>
  <c r="AJ1147" i="20" s="1"/>
  <c r="AB1147" i="20"/>
  <c r="AL1147" i="20" s="1"/>
  <c r="Y1148" i="20"/>
  <c r="AI1148" i="20" s="1"/>
  <c r="AA1148" i="20"/>
  <c r="AK1148" i="20" s="1"/>
  <c r="AC1148" i="20"/>
  <c r="AM1148" i="20" s="1"/>
  <c r="X1149" i="20"/>
  <c r="Z1149" i="20"/>
  <c r="AJ1149" i="20" s="1"/>
  <c r="AB1149" i="20"/>
  <c r="AL1149" i="20" s="1"/>
  <c r="Y1150" i="20"/>
  <c r="AI1150" i="20" s="1"/>
  <c r="AA1150" i="20"/>
  <c r="AK1150" i="20" s="1"/>
  <c r="AC1150" i="20"/>
  <c r="AM1150" i="20" s="1"/>
  <c r="X1151" i="20"/>
  <c r="Z1151" i="20"/>
  <c r="AJ1151" i="20" s="1"/>
  <c r="AB1151" i="20"/>
  <c r="AL1151" i="20" s="1"/>
  <c r="Y1152" i="20"/>
  <c r="AI1152" i="20" s="1"/>
  <c r="AA1152" i="20"/>
  <c r="AK1152" i="20" s="1"/>
  <c r="AC1152" i="20"/>
  <c r="AM1152" i="20" s="1"/>
  <c r="X1153" i="20"/>
  <c r="Z1153" i="20"/>
  <c r="AJ1153" i="20" s="1"/>
  <c r="AB1153" i="20"/>
  <c r="AL1153" i="20" s="1"/>
  <c r="Y1154" i="20"/>
  <c r="AI1154" i="20" s="1"/>
  <c r="AA1154" i="20"/>
  <c r="AK1154" i="20" s="1"/>
  <c r="AC1154" i="20"/>
  <c r="AM1154" i="20" s="1"/>
  <c r="X1155" i="20"/>
  <c r="Z1155" i="20"/>
  <c r="AJ1155" i="20" s="1"/>
  <c r="AB1155" i="20"/>
  <c r="AL1155" i="20" s="1"/>
  <c r="Y1156" i="20"/>
  <c r="AI1156" i="20" s="1"/>
  <c r="AA1156" i="20"/>
  <c r="AK1156" i="20" s="1"/>
  <c r="AC1156" i="20"/>
  <c r="AM1156" i="20" s="1"/>
  <c r="X1157" i="20"/>
  <c r="Z1157" i="20"/>
  <c r="AJ1157" i="20" s="1"/>
  <c r="AB1157" i="20"/>
  <c r="AL1157" i="20" s="1"/>
  <c r="Y1158" i="20"/>
  <c r="AI1158" i="20" s="1"/>
  <c r="AA1158" i="20"/>
  <c r="AK1158" i="20" s="1"/>
  <c r="AC1158" i="20"/>
  <c r="AM1158" i="20" s="1"/>
  <c r="X1159" i="20"/>
  <c r="Z1159" i="20"/>
  <c r="AJ1159" i="20" s="1"/>
  <c r="AB1159" i="20"/>
  <c r="AL1159" i="20" s="1"/>
  <c r="Y1160" i="20"/>
  <c r="AI1160" i="20" s="1"/>
  <c r="AA1160" i="20"/>
  <c r="AK1160" i="20" s="1"/>
  <c r="AC1160" i="20"/>
  <c r="AM1160" i="20" s="1"/>
  <c r="X1161" i="20"/>
  <c r="Z1161" i="20"/>
  <c r="AJ1161" i="20" s="1"/>
  <c r="AB1161" i="20"/>
  <c r="AL1161" i="20" s="1"/>
  <c r="Y1162" i="20"/>
  <c r="AI1162" i="20" s="1"/>
  <c r="AA1162" i="20"/>
  <c r="AK1162" i="20" s="1"/>
  <c r="AC1162" i="20"/>
  <c r="AM1162" i="20" s="1"/>
  <c r="X1163" i="20"/>
  <c r="Z1163" i="20"/>
  <c r="AJ1163" i="20" s="1"/>
  <c r="AB1163" i="20"/>
  <c r="AL1163" i="20" s="1"/>
  <c r="Y1164" i="20"/>
  <c r="AI1164" i="20" s="1"/>
  <c r="AA1164" i="20"/>
  <c r="AK1164" i="20" s="1"/>
  <c r="AC1164" i="20"/>
  <c r="AM1164" i="20" s="1"/>
  <c r="X1165" i="20"/>
  <c r="Z1165" i="20"/>
  <c r="AJ1165" i="20" s="1"/>
  <c r="AB1165" i="20"/>
  <c r="AL1165" i="20" s="1"/>
  <c r="Y1166" i="20"/>
  <c r="AI1166" i="20" s="1"/>
  <c r="AA1166" i="20"/>
  <c r="AK1166" i="20" s="1"/>
  <c r="AC1166" i="20"/>
  <c r="AM1166" i="20" s="1"/>
  <c r="X1167" i="20"/>
  <c r="Z1167" i="20"/>
  <c r="AJ1167" i="20" s="1"/>
  <c r="AB1167" i="20"/>
  <c r="AL1167" i="20" s="1"/>
  <c r="Y1168" i="20"/>
  <c r="AI1168" i="20" s="1"/>
  <c r="AA1168" i="20"/>
  <c r="AK1168" i="20" s="1"/>
  <c r="AC1168" i="20"/>
  <c r="AM1168" i="20" s="1"/>
  <c r="X1169" i="20"/>
  <c r="Z1169" i="20"/>
  <c r="AJ1169" i="20" s="1"/>
  <c r="AB1169" i="20"/>
  <c r="AL1169" i="20" s="1"/>
  <c r="Y1170" i="20"/>
  <c r="AI1170" i="20" s="1"/>
  <c r="AA1170" i="20"/>
  <c r="AK1170" i="20" s="1"/>
  <c r="AC1170" i="20"/>
  <c r="AM1170" i="20" s="1"/>
  <c r="X1171" i="20"/>
  <c r="Z1171" i="20"/>
  <c r="AJ1171" i="20" s="1"/>
  <c r="AB1171" i="20"/>
  <c r="AL1171" i="20" s="1"/>
  <c r="Y1172" i="20"/>
  <c r="AI1172" i="20" s="1"/>
  <c r="AA1172" i="20"/>
  <c r="AK1172" i="20" s="1"/>
  <c r="AC1172" i="20"/>
  <c r="AM1172" i="20" s="1"/>
  <c r="X1173" i="20"/>
  <c r="Z1173" i="20"/>
  <c r="AJ1173" i="20" s="1"/>
  <c r="AB1173" i="20"/>
  <c r="AL1173" i="20" s="1"/>
  <c r="Y1174" i="20"/>
  <c r="AI1174" i="20" s="1"/>
  <c r="AA1174" i="20"/>
  <c r="AK1174" i="20" s="1"/>
  <c r="AC1174" i="20"/>
  <c r="AM1174" i="20" s="1"/>
  <c r="X1175" i="20"/>
  <c r="Z1175" i="20"/>
  <c r="AJ1175" i="20" s="1"/>
  <c r="AB1175" i="20"/>
  <c r="AL1175" i="20" s="1"/>
  <c r="Y1176" i="20"/>
  <c r="AI1176" i="20" s="1"/>
  <c r="AA1176" i="20"/>
  <c r="AK1176" i="20" s="1"/>
  <c r="AC1176" i="20"/>
  <c r="AM1176" i="20" s="1"/>
  <c r="X1177" i="20"/>
  <c r="Z1177" i="20"/>
  <c r="AJ1177" i="20" s="1"/>
  <c r="AB1177" i="20"/>
  <c r="AL1177" i="20" s="1"/>
  <c r="Y1178" i="20"/>
  <c r="AI1178" i="20" s="1"/>
  <c r="AA1178" i="20"/>
  <c r="AK1178" i="20" s="1"/>
  <c r="AC1178" i="20"/>
  <c r="AM1178" i="20" s="1"/>
  <c r="X1179" i="20"/>
  <c r="Z1179" i="20"/>
  <c r="AJ1179" i="20" s="1"/>
  <c r="AB1179" i="20"/>
  <c r="AL1179" i="20" s="1"/>
  <c r="Y1180" i="20"/>
  <c r="AI1180" i="20" s="1"/>
  <c r="AA1180" i="20"/>
  <c r="AK1180" i="20" s="1"/>
  <c r="AC1180" i="20"/>
  <c r="AM1180" i="20" s="1"/>
  <c r="X1181" i="20"/>
  <c r="Z1181" i="20"/>
  <c r="AJ1181" i="20" s="1"/>
  <c r="AB1181" i="20"/>
  <c r="AL1181" i="20" s="1"/>
  <c r="Y1182" i="20"/>
  <c r="AI1182" i="20" s="1"/>
  <c r="AA1182" i="20"/>
  <c r="AK1182" i="20" s="1"/>
  <c r="AC1182" i="20"/>
  <c r="AM1182" i="20" s="1"/>
  <c r="X1183" i="20"/>
  <c r="Z1183" i="20"/>
  <c r="AJ1183" i="20" s="1"/>
  <c r="AB1183" i="20"/>
  <c r="AL1183" i="20" s="1"/>
  <c r="Y1184" i="20"/>
  <c r="AI1184" i="20" s="1"/>
  <c r="AA1184" i="20"/>
  <c r="AK1184" i="20" s="1"/>
  <c r="AC1184" i="20"/>
  <c r="AM1184" i="20" s="1"/>
  <c r="X1185" i="20"/>
  <c r="Z1185" i="20"/>
  <c r="AJ1185" i="20" s="1"/>
  <c r="AB1185" i="20"/>
  <c r="AL1185" i="20" s="1"/>
  <c r="Y1186" i="20"/>
  <c r="AI1186" i="20" s="1"/>
  <c r="AA1186" i="20"/>
  <c r="AK1186" i="20" s="1"/>
  <c r="AC1186" i="20"/>
  <c r="AM1186" i="20" s="1"/>
  <c r="X1187" i="20"/>
  <c r="Z1187" i="20"/>
  <c r="AJ1187" i="20" s="1"/>
  <c r="AB1187" i="20"/>
  <c r="AL1187" i="20" s="1"/>
  <c r="Y1188" i="20"/>
  <c r="AI1188" i="20" s="1"/>
  <c r="AA1188" i="20"/>
  <c r="AK1188" i="20" s="1"/>
  <c r="AC1188" i="20"/>
  <c r="AM1188" i="20" s="1"/>
  <c r="X1189" i="20"/>
  <c r="Z1189" i="20"/>
  <c r="AJ1189" i="20" s="1"/>
  <c r="AB1189" i="20"/>
  <c r="AL1189" i="20" s="1"/>
  <c r="Y1190" i="20"/>
  <c r="AI1190" i="20" s="1"/>
  <c r="AA1190" i="20"/>
  <c r="AK1190" i="20" s="1"/>
  <c r="AC1190" i="20"/>
  <c r="AM1190" i="20" s="1"/>
  <c r="X1191" i="20"/>
  <c r="Z1191" i="20"/>
  <c r="AJ1191" i="20" s="1"/>
  <c r="AB1191" i="20"/>
  <c r="AL1191" i="20" s="1"/>
  <c r="Y1192" i="20"/>
  <c r="AI1192" i="20" s="1"/>
  <c r="AA1192" i="20"/>
  <c r="AK1192" i="20" s="1"/>
  <c r="AC1192" i="20"/>
  <c r="AM1192" i="20" s="1"/>
  <c r="X1193" i="20"/>
  <c r="Z1193" i="20"/>
  <c r="AJ1193" i="20" s="1"/>
  <c r="AB1193" i="20"/>
  <c r="AL1193" i="20" s="1"/>
  <c r="Y1194" i="20"/>
  <c r="AI1194" i="20" s="1"/>
  <c r="AA1194" i="20"/>
  <c r="AK1194" i="20" s="1"/>
  <c r="AC1194" i="20"/>
  <c r="AM1194" i="20" s="1"/>
  <c r="X1195" i="20"/>
  <c r="Z1195" i="20"/>
  <c r="AJ1195" i="20" s="1"/>
  <c r="AB1195" i="20"/>
  <c r="AL1195" i="20" s="1"/>
  <c r="Y1196" i="20"/>
  <c r="AI1196" i="20" s="1"/>
  <c r="AA1196" i="20"/>
  <c r="AK1196" i="20" s="1"/>
  <c r="AC1196" i="20"/>
  <c r="AM1196" i="20" s="1"/>
  <c r="X1197" i="20"/>
  <c r="Z1197" i="20"/>
  <c r="AJ1197" i="20" s="1"/>
  <c r="AB1197" i="20"/>
  <c r="AL1197" i="20" s="1"/>
  <c r="Y1198" i="20"/>
  <c r="AI1198" i="20" s="1"/>
  <c r="AA1198" i="20"/>
  <c r="AK1198" i="20" s="1"/>
  <c r="AC1198" i="20"/>
  <c r="AM1198" i="20" s="1"/>
  <c r="X1199" i="20"/>
  <c r="Z1199" i="20"/>
  <c r="AJ1199" i="20" s="1"/>
  <c r="AB1199" i="20"/>
  <c r="AL1199" i="20" s="1"/>
  <c r="Y1200" i="20"/>
  <c r="AI1200" i="20" s="1"/>
  <c r="AA1200" i="20"/>
  <c r="AK1200" i="20" s="1"/>
  <c r="AC1200" i="20"/>
  <c r="AM1200" i="20" s="1"/>
  <c r="X1201" i="20"/>
  <c r="Z1201" i="20"/>
  <c r="AJ1201" i="20" s="1"/>
  <c r="AB1201" i="20"/>
  <c r="AL1201" i="20" s="1"/>
  <c r="Y1202" i="20"/>
  <c r="AI1202" i="20" s="1"/>
  <c r="AA1202" i="20"/>
  <c r="AK1202" i="20" s="1"/>
  <c r="AC1202" i="20"/>
  <c r="AM1202" i="20" s="1"/>
  <c r="X1203" i="20"/>
  <c r="Z1203" i="20"/>
  <c r="AJ1203" i="20" s="1"/>
  <c r="AB1203" i="20"/>
  <c r="AL1203" i="20" s="1"/>
  <c r="Y1204" i="20"/>
  <c r="AI1204" i="20" s="1"/>
  <c r="AA1204" i="20"/>
  <c r="AK1204" i="20" s="1"/>
  <c r="AC1204" i="20"/>
  <c r="AM1204" i="20" s="1"/>
  <c r="X1205" i="20"/>
  <c r="Z1205" i="20"/>
  <c r="AJ1205" i="20" s="1"/>
  <c r="AB1205" i="20"/>
  <c r="AL1205" i="20" s="1"/>
  <c r="Y1206" i="20"/>
  <c r="AI1206" i="20" s="1"/>
  <c r="AA1206" i="20"/>
  <c r="AK1206" i="20" s="1"/>
  <c r="AC1206" i="20"/>
  <c r="AM1206" i="20" s="1"/>
  <c r="X1207" i="20"/>
  <c r="Z1207" i="20"/>
  <c r="AJ1207" i="20" s="1"/>
  <c r="AB1207" i="20"/>
  <c r="AL1207" i="20" s="1"/>
  <c r="Y1208" i="20"/>
  <c r="AI1208" i="20" s="1"/>
  <c r="AA1208" i="20"/>
  <c r="AK1208" i="20" s="1"/>
  <c r="AC1208" i="20"/>
  <c r="AM1208" i="20" s="1"/>
  <c r="X1209" i="20"/>
  <c r="Z1209" i="20"/>
  <c r="AJ1209" i="20" s="1"/>
  <c r="AB1209" i="20"/>
  <c r="AL1209" i="20" s="1"/>
  <c r="Y1210" i="20"/>
  <c r="AI1210" i="20" s="1"/>
  <c r="AA1210" i="20"/>
  <c r="AK1210" i="20" s="1"/>
  <c r="AC1210" i="20"/>
  <c r="AM1210" i="20" s="1"/>
  <c r="X1211" i="20"/>
  <c r="Z1211" i="20"/>
  <c r="AJ1211" i="20" s="1"/>
  <c r="AB1211" i="20"/>
  <c r="AL1211" i="20" s="1"/>
  <c r="Y1212" i="20"/>
  <c r="AI1212" i="20" s="1"/>
  <c r="AA1212" i="20"/>
  <c r="AK1212" i="20" s="1"/>
  <c r="AC1212" i="20"/>
  <c r="AM1212" i="20" s="1"/>
  <c r="X1213" i="20"/>
  <c r="Z1213" i="20"/>
  <c r="AJ1213" i="20" s="1"/>
  <c r="AB1213" i="20"/>
  <c r="AL1213" i="20" s="1"/>
  <c r="Y1214" i="20"/>
  <c r="AI1214" i="20" s="1"/>
  <c r="AA1214" i="20"/>
  <c r="AK1214" i="20" s="1"/>
  <c r="AC1214" i="20"/>
  <c r="AM1214" i="20" s="1"/>
  <c r="X1215" i="20"/>
  <c r="Z1215" i="20"/>
  <c r="AJ1215" i="20" s="1"/>
  <c r="AB1215" i="20"/>
  <c r="AL1215" i="20" s="1"/>
  <c r="Y1216" i="20"/>
  <c r="AI1216" i="20" s="1"/>
  <c r="AA1216" i="20"/>
  <c r="AK1216" i="20" s="1"/>
  <c r="AC1216" i="20"/>
  <c r="AM1216" i="20" s="1"/>
  <c r="X1217" i="20"/>
  <c r="Z1217" i="20"/>
  <c r="AJ1217" i="20" s="1"/>
  <c r="AB1217" i="20"/>
  <c r="AL1217" i="20" s="1"/>
  <c r="Y1218" i="20"/>
  <c r="AI1218" i="20" s="1"/>
  <c r="AA1218" i="20"/>
  <c r="AK1218" i="20" s="1"/>
  <c r="AC1218" i="20"/>
  <c r="AM1218" i="20" s="1"/>
  <c r="X1219" i="20"/>
  <c r="Z1219" i="20"/>
  <c r="AJ1219" i="20" s="1"/>
  <c r="AB1219" i="20"/>
  <c r="AL1219" i="20" s="1"/>
  <c r="Y1220" i="20"/>
  <c r="AI1220" i="20" s="1"/>
  <c r="AA1220" i="20"/>
  <c r="AK1220" i="20" s="1"/>
  <c r="AC1220" i="20"/>
  <c r="AM1220" i="20" s="1"/>
  <c r="X1221" i="20"/>
  <c r="Z1221" i="20"/>
  <c r="AJ1221" i="20" s="1"/>
  <c r="AB1221" i="20"/>
  <c r="AL1221" i="20" s="1"/>
  <c r="Y1222" i="20"/>
  <c r="AI1222" i="20" s="1"/>
  <c r="AA1222" i="20"/>
  <c r="AK1222" i="20" s="1"/>
  <c r="AC1222" i="20"/>
  <c r="AM1222" i="20" s="1"/>
  <c r="X1223" i="20"/>
  <c r="Z1223" i="20"/>
  <c r="AJ1223" i="20" s="1"/>
  <c r="AB1223" i="20"/>
  <c r="AL1223" i="20" s="1"/>
  <c r="Y1224" i="20"/>
  <c r="AI1224" i="20" s="1"/>
  <c r="AA1224" i="20"/>
  <c r="AK1224" i="20" s="1"/>
  <c r="AC1224" i="20"/>
  <c r="AM1224" i="20" s="1"/>
  <c r="X1225" i="20"/>
  <c r="Z1225" i="20"/>
  <c r="AJ1225" i="20" s="1"/>
  <c r="AB1225" i="20"/>
  <c r="AL1225" i="20" s="1"/>
  <c r="Y1226" i="20"/>
  <c r="AI1226" i="20" s="1"/>
  <c r="AA1226" i="20"/>
  <c r="AK1226" i="20" s="1"/>
  <c r="AC1226" i="20"/>
  <c r="AM1226" i="20" s="1"/>
  <c r="X1227" i="20"/>
  <c r="Z1227" i="20"/>
  <c r="AJ1227" i="20" s="1"/>
  <c r="AB1227" i="20"/>
  <c r="AL1227" i="20" s="1"/>
  <c r="Y1228" i="20"/>
  <c r="AI1228" i="20" s="1"/>
  <c r="AA1228" i="20"/>
  <c r="AK1228" i="20" s="1"/>
  <c r="AC1228" i="20"/>
  <c r="AM1228" i="20" s="1"/>
  <c r="X1229" i="20"/>
  <c r="Z1229" i="20"/>
  <c r="AJ1229" i="20" s="1"/>
  <c r="AB1229" i="20"/>
  <c r="AL1229" i="20" s="1"/>
  <c r="Y1230" i="20"/>
  <c r="AI1230" i="20" s="1"/>
  <c r="AA1230" i="20"/>
  <c r="AK1230" i="20" s="1"/>
  <c r="AC1230" i="20"/>
  <c r="AM1230" i="20" s="1"/>
  <c r="X1231" i="20"/>
  <c r="Z1231" i="20"/>
  <c r="AJ1231" i="20" s="1"/>
  <c r="AB1231" i="20"/>
  <c r="AL1231" i="20" s="1"/>
  <c r="Y1232" i="20"/>
  <c r="AI1232" i="20" s="1"/>
  <c r="AA1232" i="20"/>
  <c r="AK1232" i="20" s="1"/>
  <c r="AC1232" i="20"/>
  <c r="AM1232" i="20" s="1"/>
  <c r="X1233" i="20"/>
  <c r="Z1233" i="20"/>
  <c r="AJ1233" i="20" s="1"/>
  <c r="AB1233" i="20"/>
  <c r="AL1233" i="20" s="1"/>
  <c r="Y1234" i="20"/>
  <c r="AI1234" i="20" s="1"/>
  <c r="AA1234" i="20"/>
  <c r="AK1234" i="20" s="1"/>
  <c r="AC1234" i="20"/>
  <c r="AM1234" i="20" s="1"/>
  <c r="X1235" i="20"/>
  <c r="Z1235" i="20"/>
  <c r="AJ1235" i="20" s="1"/>
  <c r="AB1235" i="20"/>
  <c r="AL1235" i="20" s="1"/>
  <c r="Y1236" i="20"/>
  <c r="AI1236" i="20" s="1"/>
  <c r="AA1236" i="20"/>
  <c r="AK1236" i="20" s="1"/>
  <c r="AC1236" i="20"/>
  <c r="AM1236" i="20" s="1"/>
  <c r="X1237" i="20"/>
  <c r="Z1237" i="20"/>
  <c r="AJ1237" i="20" s="1"/>
  <c r="AB1237" i="20"/>
  <c r="AL1237" i="20" s="1"/>
  <c r="Y1238" i="20"/>
  <c r="AI1238" i="20" s="1"/>
  <c r="AA1238" i="20"/>
  <c r="AK1238" i="20" s="1"/>
  <c r="AC1238" i="20"/>
  <c r="AM1238" i="20" s="1"/>
  <c r="X1239" i="20"/>
  <c r="Z1239" i="20"/>
  <c r="AJ1239" i="20" s="1"/>
  <c r="AB1239" i="20"/>
  <c r="AL1239" i="20" s="1"/>
  <c r="Y1240" i="20"/>
  <c r="AI1240" i="20" s="1"/>
  <c r="AA1240" i="20"/>
  <c r="AK1240" i="20" s="1"/>
  <c r="AC1240" i="20"/>
  <c r="AM1240" i="20" s="1"/>
  <c r="X1241" i="20"/>
  <c r="Z1241" i="20"/>
  <c r="AJ1241" i="20" s="1"/>
  <c r="AB1241" i="20"/>
  <c r="AL1241" i="20" s="1"/>
  <c r="Y1242" i="20"/>
  <c r="AI1242" i="20" s="1"/>
  <c r="AA1242" i="20"/>
  <c r="AK1242" i="20" s="1"/>
  <c r="AC1242" i="20"/>
  <c r="AM1242" i="20" s="1"/>
  <c r="X1243" i="20"/>
  <c r="Z1243" i="20"/>
  <c r="AJ1243" i="20" s="1"/>
  <c r="AB1243" i="20"/>
  <c r="AL1243" i="20" s="1"/>
  <c r="Y1244" i="20"/>
  <c r="AI1244" i="20" s="1"/>
  <c r="AA1244" i="20"/>
  <c r="AK1244" i="20" s="1"/>
  <c r="AC1244" i="20"/>
  <c r="AM1244" i="20" s="1"/>
  <c r="X1245" i="20"/>
  <c r="Z1245" i="20"/>
  <c r="AJ1245" i="20" s="1"/>
  <c r="AB1245" i="20"/>
  <c r="AL1245" i="20" s="1"/>
  <c r="Y1246" i="20"/>
  <c r="AI1246" i="20" s="1"/>
  <c r="AA1246" i="20"/>
  <c r="AK1246" i="20" s="1"/>
  <c r="AC1246" i="20"/>
  <c r="AM1246" i="20" s="1"/>
  <c r="X1247" i="20"/>
  <c r="Z1247" i="20"/>
  <c r="AJ1247" i="20" s="1"/>
  <c r="AB1247" i="20"/>
  <c r="AL1247" i="20" s="1"/>
  <c r="Y1248" i="20"/>
  <c r="AI1248" i="20" s="1"/>
  <c r="AA1248" i="20"/>
  <c r="AK1248" i="20" s="1"/>
  <c r="AC1248" i="20"/>
  <c r="AM1248" i="20" s="1"/>
  <c r="X1249" i="20"/>
  <c r="Z1249" i="20"/>
  <c r="AJ1249" i="20" s="1"/>
  <c r="AB1249" i="20"/>
  <c r="AL1249" i="20" s="1"/>
  <c r="Y1250" i="20"/>
  <c r="AI1250" i="20" s="1"/>
  <c r="AA1250" i="20"/>
  <c r="AK1250" i="20" s="1"/>
  <c r="AC1250" i="20"/>
  <c r="AM1250" i="20" s="1"/>
  <c r="X1251" i="20"/>
  <c r="Z1251" i="20"/>
  <c r="AJ1251" i="20" s="1"/>
  <c r="AB1251" i="20"/>
  <c r="AL1251" i="20" s="1"/>
  <c r="Y1252" i="20"/>
  <c r="AI1252" i="20" s="1"/>
  <c r="AA1252" i="20"/>
  <c r="AK1252" i="20" s="1"/>
  <c r="AC1252" i="20"/>
  <c r="AM1252" i="20" s="1"/>
  <c r="X1253" i="20"/>
  <c r="Z1253" i="20"/>
  <c r="AJ1253" i="20" s="1"/>
  <c r="AB1253" i="20"/>
  <c r="AL1253" i="20" s="1"/>
  <c r="Y1254" i="20"/>
  <c r="AI1254" i="20" s="1"/>
  <c r="AA1254" i="20"/>
  <c r="AK1254" i="20" s="1"/>
  <c r="AC1254" i="20"/>
  <c r="AM1254" i="20" s="1"/>
  <c r="X1255" i="20"/>
  <c r="Z1255" i="20"/>
  <c r="AJ1255" i="20" s="1"/>
  <c r="AB1255" i="20"/>
  <c r="AL1255" i="20" s="1"/>
  <c r="Y1256" i="20"/>
  <c r="AI1256" i="20" s="1"/>
  <c r="AA1256" i="20"/>
  <c r="AK1256" i="20" s="1"/>
  <c r="AC1256" i="20"/>
  <c r="AM1256" i="20" s="1"/>
  <c r="X1257" i="20"/>
  <c r="Z1257" i="20"/>
  <c r="AJ1257" i="20" s="1"/>
  <c r="AB1257" i="20"/>
  <c r="AL1257" i="20" s="1"/>
  <c r="Y1258" i="20"/>
  <c r="AI1258" i="20" s="1"/>
  <c r="AA1258" i="20"/>
  <c r="AK1258" i="20" s="1"/>
  <c r="AC1258" i="20"/>
  <c r="AM1258" i="20" s="1"/>
  <c r="X1259" i="20"/>
  <c r="Z1259" i="20"/>
  <c r="AJ1259" i="20" s="1"/>
  <c r="AB1259" i="20"/>
  <c r="AL1259" i="20" s="1"/>
  <c r="Y1260" i="20"/>
  <c r="AI1260" i="20" s="1"/>
  <c r="AA1260" i="20"/>
  <c r="AK1260" i="20" s="1"/>
  <c r="AC1260" i="20"/>
  <c r="AM1260" i="20" s="1"/>
  <c r="X1261" i="20"/>
  <c r="Z1261" i="20"/>
  <c r="AJ1261" i="20" s="1"/>
  <c r="AB1261" i="20"/>
  <c r="AL1261" i="20" s="1"/>
  <c r="Y1262" i="20"/>
  <c r="AI1262" i="20" s="1"/>
  <c r="AA1262" i="20"/>
  <c r="AK1262" i="20" s="1"/>
  <c r="AC1262" i="20"/>
  <c r="AM1262" i="20" s="1"/>
  <c r="X1263" i="20"/>
  <c r="Z1263" i="20"/>
  <c r="AJ1263" i="20" s="1"/>
  <c r="AB1263" i="20"/>
  <c r="AL1263" i="20" s="1"/>
  <c r="Y1264" i="20"/>
  <c r="AI1264" i="20" s="1"/>
  <c r="AA1264" i="20"/>
  <c r="AK1264" i="20" s="1"/>
  <c r="AC1264" i="20"/>
  <c r="AM1264" i="20" s="1"/>
  <c r="X1265" i="20"/>
  <c r="Z1265" i="20"/>
  <c r="AJ1265" i="20" s="1"/>
  <c r="AB1265" i="20"/>
  <c r="AL1265" i="20" s="1"/>
  <c r="Y1266" i="20"/>
  <c r="AI1266" i="20" s="1"/>
  <c r="AA1266" i="20"/>
  <c r="AK1266" i="20" s="1"/>
  <c r="AC1266" i="20"/>
  <c r="AM1266" i="20" s="1"/>
  <c r="X1267" i="20"/>
  <c r="Z1267" i="20"/>
  <c r="AJ1267" i="20" s="1"/>
  <c r="AB1267" i="20"/>
  <c r="AL1267" i="20" s="1"/>
  <c r="Y1268" i="20"/>
  <c r="AI1268" i="20" s="1"/>
  <c r="AA1268" i="20"/>
  <c r="AK1268" i="20" s="1"/>
  <c r="AC1268" i="20"/>
  <c r="AM1268" i="20" s="1"/>
  <c r="X1269" i="20"/>
  <c r="Z1269" i="20"/>
  <c r="AJ1269" i="20" s="1"/>
  <c r="AB1269" i="20"/>
  <c r="AL1269" i="20" s="1"/>
  <c r="Y1270" i="20"/>
  <c r="AI1270" i="20" s="1"/>
  <c r="AA1270" i="20"/>
  <c r="AK1270" i="20" s="1"/>
  <c r="AC1270" i="20"/>
  <c r="AM1270" i="20" s="1"/>
  <c r="X1271" i="20"/>
  <c r="Z1271" i="20"/>
  <c r="AJ1271" i="20" s="1"/>
  <c r="AB1271" i="20"/>
  <c r="AL1271" i="20" s="1"/>
  <c r="Y1272" i="20"/>
  <c r="AI1272" i="20" s="1"/>
  <c r="AA1272" i="20"/>
  <c r="AK1272" i="20" s="1"/>
  <c r="AC1272" i="20"/>
  <c r="AM1272" i="20" s="1"/>
  <c r="X1273" i="20"/>
  <c r="Z1273" i="20"/>
  <c r="AJ1273" i="20" s="1"/>
  <c r="AB1273" i="20"/>
  <c r="AL1273" i="20" s="1"/>
  <c r="Y1274" i="20"/>
  <c r="AI1274" i="20" s="1"/>
  <c r="AA1274" i="20"/>
  <c r="AK1274" i="20" s="1"/>
  <c r="AC1274" i="20"/>
  <c r="AM1274" i="20" s="1"/>
  <c r="X1275" i="20"/>
  <c r="Z1275" i="20"/>
  <c r="AJ1275" i="20" s="1"/>
  <c r="AB1275" i="20"/>
  <c r="AL1275" i="20" s="1"/>
  <c r="Y1276" i="20"/>
  <c r="AI1276" i="20" s="1"/>
  <c r="AA1276" i="20"/>
  <c r="AK1276" i="20" s="1"/>
  <c r="AC1276" i="20"/>
  <c r="AM1276" i="20" s="1"/>
  <c r="X1277" i="20"/>
  <c r="Z1277" i="20"/>
  <c r="AJ1277" i="20" s="1"/>
  <c r="AB1277" i="20"/>
  <c r="AL1277" i="20" s="1"/>
  <c r="Y1278" i="20"/>
  <c r="AI1278" i="20" s="1"/>
  <c r="AA1278" i="20"/>
  <c r="AK1278" i="20" s="1"/>
  <c r="AC1278" i="20"/>
  <c r="AM1278" i="20" s="1"/>
  <c r="X1279" i="20"/>
  <c r="Z1279" i="20"/>
  <c r="AJ1279" i="20" s="1"/>
  <c r="AB1279" i="20"/>
  <c r="AL1279" i="20" s="1"/>
  <c r="Y1280" i="20"/>
  <c r="AI1280" i="20" s="1"/>
  <c r="AA1280" i="20"/>
  <c r="AK1280" i="20" s="1"/>
  <c r="AC1280" i="20"/>
  <c r="AM1280" i="20" s="1"/>
  <c r="X1281" i="20"/>
  <c r="Z1281" i="20"/>
  <c r="AJ1281" i="20" s="1"/>
  <c r="AB1281" i="20"/>
  <c r="AL1281" i="20" s="1"/>
  <c r="Y1282" i="20"/>
  <c r="AI1282" i="20" s="1"/>
  <c r="AA1282" i="20"/>
  <c r="AK1282" i="20" s="1"/>
  <c r="AC1282" i="20"/>
  <c r="AM1282" i="20" s="1"/>
  <c r="X1283" i="20"/>
  <c r="Z1283" i="20"/>
  <c r="AJ1283" i="20" s="1"/>
  <c r="AB1283" i="20"/>
  <c r="AL1283" i="20" s="1"/>
  <c r="Y1284" i="20"/>
  <c r="AI1284" i="20" s="1"/>
  <c r="AA1284" i="20"/>
  <c r="AK1284" i="20" s="1"/>
  <c r="AC1284" i="20"/>
  <c r="AM1284" i="20" s="1"/>
  <c r="X1285" i="20"/>
  <c r="Z1285" i="20"/>
  <c r="AJ1285" i="20" s="1"/>
  <c r="AB1285" i="20"/>
  <c r="AL1285" i="20" s="1"/>
  <c r="Y1286" i="20"/>
  <c r="AI1286" i="20" s="1"/>
  <c r="AA1286" i="20"/>
  <c r="AK1286" i="20" s="1"/>
  <c r="AC1286" i="20"/>
  <c r="AM1286" i="20" s="1"/>
  <c r="X1287" i="20"/>
  <c r="Z1287" i="20"/>
  <c r="AJ1287" i="20" s="1"/>
  <c r="AB1287" i="20"/>
  <c r="AL1287" i="20" s="1"/>
  <c r="Y1288" i="20"/>
  <c r="AI1288" i="20" s="1"/>
  <c r="AA1288" i="20"/>
  <c r="AK1288" i="20" s="1"/>
  <c r="AC1288" i="20"/>
  <c r="AM1288" i="20" s="1"/>
  <c r="AC1289" i="20"/>
  <c r="AM1289" i="20" s="1"/>
  <c r="AA1289" i="20"/>
  <c r="AK1289" i="20" s="1"/>
  <c r="Y1289" i="20"/>
  <c r="AI1289" i="20" s="1"/>
  <c r="X1289" i="20"/>
  <c r="AB1289" i="20"/>
  <c r="AL1289" i="20" s="1"/>
  <c r="Z1291" i="20"/>
  <c r="AJ1291" i="20" s="1"/>
  <c r="AC1293" i="20"/>
  <c r="AM1293" i="20" s="1"/>
  <c r="AA1293" i="20"/>
  <c r="AK1293" i="20" s="1"/>
  <c r="Y1293" i="20"/>
  <c r="AI1293" i="20" s="1"/>
  <c r="X1293" i="20"/>
  <c r="AB1293" i="20"/>
  <c r="AL1293" i="20" s="1"/>
  <c r="Z1295" i="20"/>
  <c r="AJ1295" i="20" s="1"/>
  <c r="AC1297" i="20"/>
  <c r="AM1297" i="20" s="1"/>
  <c r="AA1297" i="20"/>
  <c r="AK1297" i="20" s="1"/>
  <c r="Y1297" i="20"/>
  <c r="AI1297" i="20" s="1"/>
  <c r="X1297" i="20"/>
  <c r="AB1297" i="20"/>
  <c r="AL1297" i="20" s="1"/>
  <c r="Z1299" i="20"/>
  <c r="AJ1299" i="20" s="1"/>
  <c r="AC1301" i="20"/>
  <c r="AM1301" i="20" s="1"/>
  <c r="AA1301" i="20"/>
  <c r="AK1301" i="20" s="1"/>
  <c r="Y1301" i="20"/>
  <c r="AI1301" i="20" s="1"/>
  <c r="X1301" i="20"/>
  <c r="AB1301" i="20"/>
  <c r="AL1301" i="20" s="1"/>
  <c r="Z1303" i="20"/>
  <c r="AJ1303" i="20" s="1"/>
  <c r="AC1305" i="20"/>
  <c r="AM1305" i="20" s="1"/>
  <c r="AA1305" i="20"/>
  <c r="AK1305" i="20" s="1"/>
  <c r="Y1305" i="20"/>
  <c r="AI1305" i="20" s="1"/>
  <c r="X1305" i="20"/>
  <c r="AB1305" i="20"/>
  <c r="AL1305" i="20" s="1"/>
  <c r="Z1307" i="20"/>
  <c r="AJ1307" i="20" s="1"/>
  <c r="AC1309" i="20"/>
  <c r="AM1309" i="20" s="1"/>
  <c r="AA1309" i="20"/>
  <c r="AK1309" i="20" s="1"/>
  <c r="Y1309" i="20"/>
  <c r="AI1309" i="20" s="1"/>
  <c r="X1309" i="20"/>
  <c r="AB1309" i="20"/>
  <c r="AL1309" i="20" s="1"/>
  <c r="Z1311" i="20"/>
  <c r="AJ1311" i="20" s="1"/>
  <c r="AC1313" i="20"/>
  <c r="AM1313" i="20" s="1"/>
  <c r="AA1313" i="20"/>
  <c r="AK1313" i="20" s="1"/>
  <c r="Y1313" i="20"/>
  <c r="AI1313" i="20" s="1"/>
  <c r="X1313" i="20"/>
  <c r="AB1313" i="20"/>
  <c r="AL1313" i="20" s="1"/>
  <c r="Z1315" i="20"/>
  <c r="AJ1315" i="20" s="1"/>
  <c r="AC1317" i="20"/>
  <c r="AM1317" i="20" s="1"/>
  <c r="AA1317" i="20"/>
  <c r="AK1317" i="20" s="1"/>
  <c r="Y1317" i="20"/>
  <c r="AI1317" i="20" s="1"/>
  <c r="X1317" i="20"/>
  <c r="AB1317" i="20"/>
  <c r="AL1317" i="20" s="1"/>
  <c r="Z1319" i="20"/>
  <c r="AJ1319" i="20" s="1"/>
  <c r="AC1321" i="20"/>
  <c r="AM1321" i="20" s="1"/>
  <c r="AA1321" i="20"/>
  <c r="AK1321" i="20" s="1"/>
  <c r="Y1321" i="20"/>
  <c r="AI1321" i="20" s="1"/>
  <c r="X1321" i="20"/>
  <c r="AB1321" i="20"/>
  <c r="AL1321" i="20" s="1"/>
  <c r="Z1323" i="20"/>
  <c r="AJ1323" i="20" s="1"/>
  <c r="AC1325" i="20"/>
  <c r="AM1325" i="20" s="1"/>
  <c r="AA1325" i="20"/>
  <c r="AK1325" i="20" s="1"/>
  <c r="Y1325" i="20"/>
  <c r="AI1325" i="20" s="1"/>
  <c r="X1325" i="20"/>
  <c r="AB1325" i="20"/>
  <c r="AL1325" i="20" s="1"/>
  <c r="Z1327" i="20"/>
  <c r="AJ1327" i="20" s="1"/>
  <c r="AD1329" i="20"/>
  <c r="AN1329" i="20" s="1"/>
  <c r="AB1329" i="20"/>
  <c r="AL1329" i="20" s="1"/>
  <c r="Z1329" i="20"/>
  <c r="AJ1329" i="20" s="1"/>
  <c r="X1329" i="20"/>
  <c r="AC1329" i="20"/>
  <c r="AM1329" i="20" s="1"/>
  <c r="AA1329" i="20"/>
  <c r="AK1329" i="20" s="1"/>
  <c r="Y1329" i="20"/>
  <c r="AI1329" i="20" s="1"/>
  <c r="X962" i="20"/>
  <c r="Z962" i="20"/>
  <c r="AJ962" i="20" s="1"/>
  <c r="AB962" i="20"/>
  <c r="AL962" i="20" s="1"/>
  <c r="X964" i="20"/>
  <c r="Z964" i="20"/>
  <c r="AJ964" i="20" s="1"/>
  <c r="AB964" i="20"/>
  <c r="AL964" i="20" s="1"/>
  <c r="X966" i="20"/>
  <c r="Z966" i="20"/>
  <c r="AJ966" i="20" s="1"/>
  <c r="AB966" i="20"/>
  <c r="AL966" i="20" s="1"/>
  <c r="X968" i="20"/>
  <c r="Z968" i="20"/>
  <c r="AJ968" i="20" s="1"/>
  <c r="AB968" i="20"/>
  <c r="AL968" i="20" s="1"/>
  <c r="X970" i="20"/>
  <c r="Z970" i="20"/>
  <c r="AJ970" i="20" s="1"/>
  <c r="AB970" i="20"/>
  <c r="AL970" i="20" s="1"/>
  <c r="X972" i="20"/>
  <c r="Z972" i="20"/>
  <c r="AJ972" i="20" s="1"/>
  <c r="AB972" i="20"/>
  <c r="AL972" i="20" s="1"/>
  <c r="X974" i="20"/>
  <c r="Z974" i="20"/>
  <c r="AJ974" i="20" s="1"/>
  <c r="AB974" i="20"/>
  <c r="AL974" i="20" s="1"/>
  <c r="X976" i="20"/>
  <c r="Z976" i="20"/>
  <c r="AJ976" i="20" s="1"/>
  <c r="AB976" i="20"/>
  <c r="AL976" i="20" s="1"/>
  <c r="X978" i="20"/>
  <c r="Z978" i="20"/>
  <c r="AJ978" i="20" s="1"/>
  <c r="AB978" i="20"/>
  <c r="AL978" i="20" s="1"/>
  <c r="X980" i="20"/>
  <c r="Z980" i="20"/>
  <c r="AJ980" i="20" s="1"/>
  <c r="AB980" i="20"/>
  <c r="AL980" i="20" s="1"/>
  <c r="X982" i="20"/>
  <c r="Z982" i="20"/>
  <c r="AJ982" i="20" s="1"/>
  <c r="AB982" i="20"/>
  <c r="AL982" i="20" s="1"/>
  <c r="X984" i="20"/>
  <c r="Z984" i="20"/>
  <c r="AJ984" i="20" s="1"/>
  <c r="AB984" i="20"/>
  <c r="AL984" i="20" s="1"/>
  <c r="X986" i="20"/>
  <c r="Z986" i="20"/>
  <c r="AJ986" i="20" s="1"/>
  <c r="AB986" i="20"/>
  <c r="AL986" i="20" s="1"/>
  <c r="X988" i="20"/>
  <c r="Z988" i="20"/>
  <c r="AJ988" i="20" s="1"/>
  <c r="AB988" i="20"/>
  <c r="AL988" i="20" s="1"/>
  <c r="X990" i="20"/>
  <c r="Z990" i="20"/>
  <c r="AJ990" i="20" s="1"/>
  <c r="AB990" i="20"/>
  <c r="AL990" i="20" s="1"/>
  <c r="X992" i="20"/>
  <c r="Z992" i="20"/>
  <c r="AJ992" i="20" s="1"/>
  <c r="AB992" i="20"/>
  <c r="AL992" i="20" s="1"/>
  <c r="X994" i="20"/>
  <c r="Z994" i="20"/>
  <c r="AJ994" i="20" s="1"/>
  <c r="AB994" i="20"/>
  <c r="AL994" i="20" s="1"/>
  <c r="X996" i="20"/>
  <c r="Z996" i="20"/>
  <c r="AJ996" i="20" s="1"/>
  <c r="AB996" i="20"/>
  <c r="AL996" i="20" s="1"/>
  <c r="X998" i="20"/>
  <c r="Z998" i="20"/>
  <c r="AJ998" i="20" s="1"/>
  <c r="AB998" i="20"/>
  <c r="AL998" i="20" s="1"/>
  <c r="X1000" i="20"/>
  <c r="Z1000" i="20"/>
  <c r="AJ1000" i="20" s="1"/>
  <c r="AB1000" i="20"/>
  <c r="AL1000" i="20" s="1"/>
  <c r="X1002" i="20"/>
  <c r="Z1002" i="20"/>
  <c r="AJ1002" i="20" s="1"/>
  <c r="AB1002" i="20"/>
  <c r="AL1002" i="20" s="1"/>
  <c r="X1004" i="20"/>
  <c r="Z1004" i="20"/>
  <c r="AJ1004" i="20" s="1"/>
  <c r="AB1004" i="20"/>
  <c r="AL1004" i="20" s="1"/>
  <c r="X1006" i="20"/>
  <c r="Z1006" i="20"/>
  <c r="AJ1006" i="20" s="1"/>
  <c r="AB1006" i="20"/>
  <c r="AL1006" i="20" s="1"/>
  <c r="X1008" i="20"/>
  <c r="Z1008" i="20"/>
  <c r="AJ1008" i="20" s="1"/>
  <c r="AB1008" i="20"/>
  <c r="AL1008" i="20" s="1"/>
  <c r="X1010" i="20"/>
  <c r="Z1010" i="20"/>
  <c r="AJ1010" i="20" s="1"/>
  <c r="AB1010" i="20"/>
  <c r="AL1010" i="20" s="1"/>
  <c r="X1012" i="20"/>
  <c r="Z1012" i="20"/>
  <c r="AJ1012" i="20" s="1"/>
  <c r="AB1012" i="20"/>
  <c r="AL1012" i="20" s="1"/>
  <c r="X1014" i="20"/>
  <c r="Z1014" i="20"/>
  <c r="AJ1014" i="20" s="1"/>
  <c r="AB1014" i="20"/>
  <c r="AL1014" i="20" s="1"/>
  <c r="X1016" i="20"/>
  <c r="Z1016" i="20"/>
  <c r="AJ1016" i="20" s="1"/>
  <c r="AB1016" i="20"/>
  <c r="AL1016" i="20" s="1"/>
  <c r="X1018" i="20"/>
  <c r="Z1018" i="20"/>
  <c r="AJ1018" i="20" s="1"/>
  <c r="AB1018" i="20"/>
  <c r="AL1018" i="20" s="1"/>
  <c r="X1020" i="20"/>
  <c r="Z1020" i="20"/>
  <c r="AJ1020" i="20" s="1"/>
  <c r="AB1020" i="20"/>
  <c r="AL1020" i="20" s="1"/>
  <c r="X1022" i="20"/>
  <c r="Z1022" i="20"/>
  <c r="AJ1022" i="20" s="1"/>
  <c r="AB1022" i="20"/>
  <c r="AL1022" i="20" s="1"/>
  <c r="X1024" i="20"/>
  <c r="Z1024" i="20"/>
  <c r="AJ1024" i="20" s="1"/>
  <c r="AB1024" i="20"/>
  <c r="AL1024" i="20" s="1"/>
  <c r="X1026" i="20"/>
  <c r="Z1026" i="20"/>
  <c r="AJ1026" i="20" s="1"/>
  <c r="AB1026" i="20"/>
  <c r="AL1026" i="20" s="1"/>
  <c r="X1028" i="20"/>
  <c r="Z1028" i="20"/>
  <c r="AJ1028" i="20" s="1"/>
  <c r="AB1028" i="20"/>
  <c r="AL1028" i="20" s="1"/>
  <c r="X1030" i="20"/>
  <c r="Z1030" i="20"/>
  <c r="AJ1030" i="20" s="1"/>
  <c r="AB1030" i="20"/>
  <c r="AL1030" i="20" s="1"/>
  <c r="X1032" i="20"/>
  <c r="Z1032" i="20"/>
  <c r="AJ1032" i="20" s="1"/>
  <c r="AB1032" i="20"/>
  <c r="AL1032" i="20" s="1"/>
  <c r="X1034" i="20"/>
  <c r="Z1034" i="20"/>
  <c r="AJ1034" i="20" s="1"/>
  <c r="AB1034" i="20"/>
  <c r="AL1034" i="20" s="1"/>
  <c r="X1036" i="20"/>
  <c r="Z1036" i="20"/>
  <c r="AJ1036" i="20" s="1"/>
  <c r="AB1036" i="20"/>
  <c r="AL1036" i="20" s="1"/>
  <c r="X1038" i="20"/>
  <c r="Z1038" i="20"/>
  <c r="AJ1038" i="20" s="1"/>
  <c r="AB1038" i="20"/>
  <c r="AL1038" i="20" s="1"/>
  <c r="X1040" i="20"/>
  <c r="Z1040" i="20"/>
  <c r="AJ1040" i="20" s="1"/>
  <c r="AB1040" i="20"/>
  <c r="AL1040" i="20" s="1"/>
  <c r="X1042" i="20"/>
  <c r="Z1042" i="20"/>
  <c r="AJ1042" i="20" s="1"/>
  <c r="AB1042" i="20"/>
  <c r="AL1042" i="20" s="1"/>
  <c r="X1044" i="20"/>
  <c r="Z1044" i="20"/>
  <c r="AJ1044" i="20" s="1"/>
  <c r="AB1044" i="20"/>
  <c r="AL1044" i="20" s="1"/>
  <c r="X1046" i="20"/>
  <c r="Z1046" i="20"/>
  <c r="AJ1046" i="20" s="1"/>
  <c r="AB1046" i="20"/>
  <c r="AL1046" i="20" s="1"/>
  <c r="X1048" i="20"/>
  <c r="Z1048" i="20"/>
  <c r="AJ1048" i="20" s="1"/>
  <c r="AB1048" i="20"/>
  <c r="AL1048" i="20" s="1"/>
  <c r="X1050" i="20"/>
  <c r="Z1050" i="20"/>
  <c r="AJ1050" i="20" s="1"/>
  <c r="AB1050" i="20"/>
  <c r="AL1050" i="20" s="1"/>
  <c r="X1052" i="20"/>
  <c r="Z1052" i="20"/>
  <c r="AJ1052" i="20" s="1"/>
  <c r="AB1052" i="20"/>
  <c r="AL1052" i="20" s="1"/>
  <c r="X1054" i="20"/>
  <c r="Z1054" i="20"/>
  <c r="AJ1054" i="20" s="1"/>
  <c r="AB1054" i="20"/>
  <c r="AL1054" i="20" s="1"/>
  <c r="X1056" i="20"/>
  <c r="Z1056" i="20"/>
  <c r="AJ1056" i="20" s="1"/>
  <c r="AB1056" i="20"/>
  <c r="AL1056" i="20" s="1"/>
  <c r="X1058" i="20"/>
  <c r="Z1058" i="20"/>
  <c r="AJ1058" i="20" s="1"/>
  <c r="AB1058" i="20"/>
  <c r="AL1058" i="20" s="1"/>
  <c r="X1060" i="20"/>
  <c r="Z1060" i="20"/>
  <c r="AJ1060" i="20" s="1"/>
  <c r="AB1060" i="20"/>
  <c r="AL1060" i="20" s="1"/>
  <c r="X1062" i="20"/>
  <c r="Z1062" i="20"/>
  <c r="AJ1062" i="20" s="1"/>
  <c r="AB1062" i="20"/>
  <c r="AL1062" i="20" s="1"/>
  <c r="X1064" i="20"/>
  <c r="Z1064" i="20"/>
  <c r="AJ1064" i="20" s="1"/>
  <c r="AB1064" i="20"/>
  <c r="AL1064" i="20" s="1"/>
  <c r="X1066" i="20"/>
  <c r="Z1066" i="20"/>
  <c r="AJ1066" i="20" s="1"/>
  <c r="AB1066" i="20"/>
  <c r="AL1066" i="20" s="1"/>
  <c r="X1068" i="20"/>
  <c r="Z1068" i="20"/>
  <c r="AJ1068" i="20" s="1"/>
  <c r="AB1068" i="20"/>
  <c r="AL1068" i="20" s="1"/>
  <c r="X1070" i="20"/>
  <c r="Z1070" i="20"/>
  <c r="AJ1070" i="20" s="1"/>
  <c r="AB1070" i="20"/>
  <c r="AL1070" i="20" s="1"/>
  <c r="X1072" i="20"/>
  <c r="Z1072" i="20"/>
  <c r="AJ1072" i="20" s="1"/>
  <c r="AB1072" i="20"/>
  <c r="AL1072" i="20" s="1"/>
  <c r="X1074" i="20"/>
  <c r="Z1074" i="20"/>
  <c r="AJ1074" i="20" s="1"/>
  <c r="AB1074" i="20"/>
  <c r="AL1074" i="20" s="1"/>
  <c r="X1076" i="20"/>
  <c r="Z1076" i="20"/>
  <c r="AJ1076" i="20" s="1"/>
  <c r="AB1076" i="20"/>
  <c r="AL1076" i="20" s="1"/>
  <c r="X1078" i="20"/>
  <c r="Z1078" i="20"/>
  <c r="AJ1078" i="20" s="1"/>
  <c r="AB1078" i="20"/>
  <c r="AL1078" i="20" s="1"/>
  <c r="X1080" i="20"/>
  <c r="Z1080" i="20"/>
  <c r="AJ1080" i="20" s="1"/>
  <c r="AB1080" i="20"/>
  <c r="AL1080" i="20" s="1"/>
  <c r="X1082" i="20"/>
  <c r="Z1082" i="20"/>
  <c r="AJ1082" i="20" s="1"/>
  <c r="AB1082" i="20"/>
  <c r="AL1082" i="20" s="1"/>
  <c r="X1084" i="20"/>
  <c r="Z1084" i="20"/>
  <c r="AJ1084" i="20" s="1"/>
  <c r="AB1084" i="20"/>
  <c r="AL1084" i="20" s="1"/>
  <c r="X1086" i="20"/>
  <c r="Z1086" i="20"/>
  <c r="AJ1086" i="20" s="1"/>
  <c r="AB1086" i="20"/>
  <c r="AL1086" i="20" s="1"/>
  <c r="X1088" i="20"/>
  <c r="Z1088" i="20"/>
  <c r="AJ1088" i="20" s="1"/>
  <c r="AB1088" i="20"/>
  <c r="AL1088" i="20" s="1"/>
  <c r="X1090" i="20"/>
  <c r="Z1090" i="20"/>
  <c r="AJ1090" i="20" s="1"/>
  <c r="AB1090" i="20"/>
  <c r="AL1090" i="20" s="1"/>
  <c r="X1092" i="20"/>
  <c r="Z1092" i="20"/>
  <c r="AJ1092" i="20" s="1"/>
  <c r="AB1092" i="20"/>
  <c r="AL1092" i="20" s="1"/>
  <c r="X1094" i="20"/>
  <c r="Z1094" i="20"/>
  <c r="AJ1094" i="20" s="1"/>
  <c r="AB1094" i="20"/>
  <c r="AL1094" i="20" s="1"/>
  <c r="X1096" i="20"/>
  <c r="Z1096" i="20"/>
  <c r="AJ1096" i="20" s="1"/>
  <c r="AB1096" i="20"/>
  <c r="AL1096" i="20" s="1"/>
  <c r="X1098" i="20"/>
  <c r="Z1098" i="20"/>
  <c r="AJ1098" i="20" s="1"/>
  <c r="AB1098" i="20"/>
  <c r="AL1098" i="20" s="1"/>
  <c r="X1100" i="20"/>
  <c r="Z1100" i="20"/>
  <c r="AJ1100" i="20" s="1"/>
  <c r="AB1100" i="20"/>
  <c r="AL1100" i="20" s="1"/>
  <c r="X1102" i="20"/>
  <c r="Z1102" i="20"/>
  <c r="AJ1102" i="20" s="1"/>
  <c r="AB1102" i="20"/>
  <c r="AL1102" i="20" s="1"/>
  <c r="X1104" i="20"/>
  <c r="Z1104" i="20"/>
  <c r="AJ1104" i="20" s="1"/>
  <c r="AB1104" i="20"/>
  <c r="AL1104" i="20" s="1"/>
  <c r="X1106" i="20"/>
  <c r="Z1106" i="20"/>
  <c r="AJ1106" i="20" s="1"/>
  <c r="AB1106" i="20"/>
  <c r="AL1106" i="20" s="1"/>
  <c r="X1108" i="20"/>
  <c r="Z1108" i="20"/>
  <c r="AJ1108" i="20" s="1"/>
  <c r="AB1108" i="20"/>
  <c r="AL1108" i="20" s="1"/>
  <c r="X1110" i="20"/>
  <c r="Z1110" i="20"/>
  <c r="AJ1110" i="20" s="1"/>
  <c r="AB1110" i="20"/>
  <c r="AL1110" i="20" s="1"/>
  <c r="X1112" i="20"/>
  <c r="Z1112" i="20"/>
  <c r="AJ1112" i="20" s="1"/>
  <c r="AB1112" i="20"/>
  <c r="AL1112" i="20" s="1"/>
  <c r="X1114" i="20"/>
  <c r="Z1114" i="20"/>
  <c r="AJ1114" i="20" s="1"/>
  <c r="AB1114" i="20"/>
  <c r="AL1114" i="20" s="1"/>
  <c r="X1116" i="20"/>
  <c r="Z1116" i="20"/>
  <c r="AJ1116" i="20" s="1"/>
  <c r="AB1116" i="20"/>
  <c r="AL1116" i="20" s="1"/>
  <c r="X1118" i="20"/>
  <c r="Z1118" i="20"/>
  <c r="AJ1118" i="20" s="1"/>
  <c r="AB1118" i="20"/>
  <c r="AL1118" i="20" s="1"/>
  <c r="X1120" i="20"/>
  <c r="Z1120" i="20"/>
  <c r="AJ1120" i="20" s="1"/>
  <c r="AB1120" i="20"/>
  <c r="AL1120" i="20" s="1"/>
  <c r="X1122" i="20"/>
  <c r="Z1122" i="20"/>
  <c r="AJ1122" i="20" s="1"/>
  <c r="AB1122" i="20"/>
  <c r="AL1122" i="20" s="1"/>
  <c r="X1124" i="20"/>
  <c r="Z1124" i="20"/>
  <c r="AJ1124" i="20" s="1"/>
  <c r="AB1124" i="20"/>
  <c r="AL1124" i="20" s="1"/>
  <c r="X1126" i="20"/>
  <c r="Z1126" i="20"/>
  <c r="AJ1126" i="20" s="1"/>
  <c r="AB1126" i="20"/>
  <c r="AL1126" i="20" s="1"/>
  <c r="X1128" i="20"/>
  <c r="Z1128" i="20"/>
  <c r="AJ1128" i="20" s="1"/>
  <c r="AB1128" i="20"/>
  <c r="AL1128" i="20" s="1"/>
  <c r="X1130" i="20"/>
  <c r="Z1130" i="20"/>
  <c r="AJ1130" i="20" s="1"/>
  <c r="AB1130" i="20"/>
  <c r="AL1130" i="20" s="1"/>
  <c r="X1132" i="20"/>
  <c r="Z1132" i="20"/>
  <c r="AJ1132" i="20" s="1"/>
  <c r="AB1132" i="20"/>
  <c r="AL1132" i="20" s="1"/>
  <c r="X1134" i="20"/>
  <c r="Z1134" i="20"/>
  <c r="AJ1134" i="20" s="1"/>
  <c r="AB1134" i="20"/>
  <c r="AL1134" i="20" s="1"/>
  <c r="X1136" i="20"/>
  <c r="Z1136" i="20"/>
  <c r="AJ1136" i="20" s="1"/>
  <c r="AB1136" i="20"/>
  <c r="AL1136" i="20" s="1"/>
  <c r="X1138" i="20"/>
  <c r="Z1138" i="20"/>
  <c r="AJ1138" i="20" s="1"/>
  <c r="AB1138" i="20"/>
  <c r="AL1138" i="20" s="1"/>
  <c r="X1140" i="20"/>
  <c r="Z1140" i="20"/>
  <c r="AJ1140" i="20" s="1"/>
  <c r="AB1140" i="20"/>
  <c r="AL1140" i="20" s="1"/>
  <c r="X1142" i="20"/>
  <c r="Z1142" i="20"/>
  <c r="AJ1142" i="20" s="1"/>
  <c r="AB1142" i="20"/>
  <c r="AL1142" i="20" s="1"/>
  <c r="X1144" i="20"/>
  <c r="Z1144" i="20"/>
  <c r="AJ1144" i="20" s="1"/>
  <c r="AB1144" i="20"/>
  <c r="AL1144" i="20" s="1"/>
  <c r="X1146" i="20"/>
  <c r="Z1146" i="20"/>
  <c r="AJ1146" i="20" s="1"/>
  <c r="AB1146" i="20"/>
  <c r="AL1146" i="20" s="1"/>
  <c r="X1148" i="20"/>
  <c r="Z1148" i="20"/>
  <c r="AJ1148" i="20" s="1"/>
  <c r="AB1148" i="20"/>
  <c r="AL1148" i="20" s="1"/>
  <c r="X1150" i="20"/>
  <c r="Z1150" i="20"/>
  <c r="AJ1150" i="20" s="1"/>
  <c r="AB1150" i="20"/>
  <c r="AL1150" i="20" s="1"/>
  <c r="X1152" i="20"/>
  <c r="Z1152" i="20"/>
  <c r="AJ1152" i="20" s="1"/>
  <c r="AB1152" i="20"/>
  <c r="AL1152" i="20" s="1"/>
  <c r="X1154" i="20"/>
  <c r="Z1154" i="20"/>
  <c r="AJ1154" i="20" s="1"/>
  <c r="AB1154" i="20"/>
  <c r="AL1154" i="20" s="1"/>
  <c r="X1156" i="20"/>
  <c r="Z1156" i="20"/>
  <c r="AJ1156" i="20" s="1"/>
  <c r="AB1156" i="20"/>
  <c r="AL1156" i="20" s="1"/>
  <c r="X1158" i="20"/>
  <c r="Z1158" i="20"/>
  <c r="AJ1158" i="20" s="1"/>
  <c r="AB1158" i="20"/>
  <c r="AL1158" i="20" s="1"/>
  <c r="X1160" i="20"/>
  <c r="Z1160" i="20"/>
  <c r="AJ1160" i="20" s="1"/>
  <c r="AB1160" i="20"/>
  <c r="AL1160" i="20" s="1"/>
  <c r="X1162" i="20"/>
  <c r="Z1162" i="20"/>
  <c r="AJ1162" i="20" s="1"/>
  <c r="AB1162" i="20"/>
  <c r="AL1162" i="20" s="1"/>
  <c r="X1164" i="20"/>
  <c r="Z1164" i="20"/>
  <c r="AJ1164" i="20" s="1"/>
  <c r="AB1164" i="20"/>
  <c r="AL1164" i="20" s="1"/>
  <c r="X1166" i="20"/>
  <c r="Z1166" i="20"/>
  <c r="AJ1166" i="20" s="1"/>
  <c r="AB1166" i="20"/>
  <c r="AL1166" i="20" s="1"/>
  <c r="X1168" i="20"/>
  <c r="Z1168" i="20"/>
  <c r="AJ1168" i="20" s="1"/>
  <c r="AB1168" i="20"/>
  <c r="AL1168" i="20" s="1"/>
  <c r="X1170" i="20"/>
  <c r="Z1170" i="20"/>
  <c r="AJ1170" i="20" s="1"/>
  <c r="AB1170" i="20"/>
  <c r="AL1170" i="20" s="1"/>
  <c r="X1172" i="20"/>
  <c r="Z1172" i="20"/>
  <c r="AJ1172" i="20" s="1"/>
  <c r="AB1172" i="20"/>
  <c r="AL1172" i="20" s="1"/>
  <c r="X1174" i="20"/>
  <c r="Z1174" i="20"/>
  <c r="AJ1174" i="20" s="1"/>
  <c r="AB1174" i="20"/>
  <c r="AL1174" i="20" s="1"/>
  <c r="X1176" i="20"/>
  <c r="Z1176" i="20"/>
  <c r="AJ1176" i="20" s="1"/>
  <c r="AB1176" i="20"/>
  <c r="AL1176" i="20" s="1"/>
  <c r="X1178" i="20"/>
  <c r="Z1178" i="20"/>
  <c r="AJ1178" i="20" s="1"/>
  <c r="AB1178" i="20"/>
  <c r="AL1178" i="20" s="1"/>
  <c r="X1180" i="20"/>
  <c r="Z1180" i="20"/>
  <c r="AJ1180" i="20" s="1"/>
  <c r="AB1180" i="20"/>
  <c r="AL1180" i="20" s="1"/>
  <c r="X1182" i="20"/>
  <c r="Z1182" i="20"/>
  <c r="AJ1182" i="20" s="1"/>
  <c r="AB1182" i="20"/>
  <c r="AL1182" i="20" s="1"/>
  <c r="X1184" i="20"/>
  <c r="Z1184" i="20"/>
  <c r="AJ1184" i="20" s="1"/>
  <c r="AB1184" i="20"/>
  <c r="AL1184" i="20" s="1"/>
  <c r="X1186" i="20"/>
  <c r="Z1186" i="20"/>
  <c r="AJ1186" i="20" s="1"/>
  <c r="AB1186" i="20"/>
  <c r="AL1186" i="20" s="1"/>
  <c r="X1188" i="20"/>
  <c r="Z1188" i="20"/>
  <c r="AJ1188" i="20" s="1"/>
  <c r="AB1188" i="20"/>
  <c r="AL1188" i="20" s="1"/>
  <c r="X1190" i="20"/>
  <c r="Z1190" i="20"/>
  <c r="AJ1190" i="20" s="1"/>
  <c r="AB1190" i="20"/>
  <c r="AL1190" i="20" s="1"/>
  <c r="X1192" i="20"/>
  <c r="Z1192" i="20"/>
  <c r="AJ1192" i="20" s="1"/>
  <c r="AB1192" i="20"/>
  <c r="AL1192" i="20" s="1"/>
  <c r="X1194" i="20"/>
  <c r="Z1194" i="20"/>
  <c r="AJ1194" i="20" s="1"/>
  <c r="AB1194" i="20"/>
  <c r="AL1194" i="20" s="1"/>
  <c r="X1196" i="20"/>
  <c r="Z1196" i="20"/>
  <c r="AJ1196" i="20" s="1"/>
  <c r="AB1196" i="20"/>
  <c r="AL1196" i="20" s="1"/>
  <c r="X1198" i="20"/>
  <c r="Z1198" i="20"/>
  <c r="AJ1198" i="20" s="1"/>
  <c r="AB1198" i="20"/>
  <c r="AL1198" i="20" s="1"/>
  <c r="X1200" i="20"/>
  <c r="Z1200" i="20"/>
  <c r="AJ1200" i="20" s="1"/>
  <c r="AB1200" i="20"/>
  <c r="AL1200" i="20" s="1"/>
  <c r="X1202" i="20"/>
  <c r="Z1202" i="20"/>
  <c r="AJ1202" i="20" s="1"/>
  <c r="AB1202" i="20"/>
  <c r="AL1202" i="20" s="1"/>
  <c r="X1204" i="20"/>
  <c r="Z1204" i="20"/>
  <c r="AJ1204" i="20" s="1"/>
  <c r="AB1204" i="20"/>
  <c r="AL1204" i="20" s="1"/>
  <c r="X1206" i="20"/>
  <c r="Z1206" i="20"/>
  <c r="AJ1206" i="20" s="1"/>
  <c r="AB1206" i="20"/>
  <c r="AL1206" i="20" s="1"/>
  <c r="X1208" i="20"/>
  <c r="Z1208" i="20"/>
  <c r="AJ1208" i="20" s="1"/>
  <c r="AB1208" i="20"/>
  <c r="AL1208" i="20" s="1"/>
  <c r="X1210" i="20"/>
  <c r="Z1210" i="20"/>
  <c r="AJ1210" i="20" s="1"/>
  <c r="AB1210" i="20"/>
  <c r="AL1210" i="20" s="1"/>
  <c r="X1212" i="20"/>
  <c r="Z1212" i="20"/>
  <c r="AJ1212" i="20" s="1"/>
  <c r="AB1212" i="20"/>
  <c r="AL1212" i="20" s="1"/>
  <c r="X1214" i="20"/>
  <c r="Z1214" i="20"/>
  <c r="AJ1214" i="20" s="1"/>
  <c r="AB1214" i="20"/>
  <c r="AL1214" i="20" s="1"/>
  <c r="X1216" i="20"/>
  <c r="Z1216" i="20"/>
  <c r="AJ1216" i="20" s="1"/>
  <c r="AB1216" i="20"/>
  <c r="AL1216" i="20" s="1"/>
  <c r="X1218" i="20"/>
  <c r="Z1218" i="20"/>
  <c r="AJ1218" i="20" s="1"/>
  <c r="AB1218" i="20"/>
  <c r="AL1218" i="20" s="1"/>
  <c r="X1220" i="20"/>
  <c r="Z1220" i="20"/>
  <c r="AJ1220" i="20" s="1"/>
  <c r="AB1220" i="20"/>
  <c r="AL1220" i="20" s="1"/>
  <c r="X1222" i="20"/>
  <c r="Z1222" i="20"/>
  <c r="AJ1222" i="20" s="1"/>
  <c r="AB1222" i="20"/>
  <c r="AL1222" i="20" s="1"/>
  <c r="X1224" i="20"/>
  <c r="Z1224" i="20"/>
  <c r="AJ1224" i="20" s="1"/>
  <c r="AB1224" i="20"/>
  <c r="AL1224" i="20" s="1"/>
  <c r="X1226" i="20"/>
  <c r="Z1226" i="20"/>
  <c r="AJ1226" i="20" s="1"/>
  <c r="AB1226" i="20"/>
  <c r="AL1226" i="20" s="1"/>
  <c r="X1228" i="20"/>
  <c r="Z1228" i="20"/>
  <c r="AJ1228" i="20" s="1"/>
  <c r="AB1228" i="20"/>
  <c r="AL1228" i="20" s="1"/>
  <c r="X1230" i="20"/>
  <c r="Z1230" i="20"/>
  <c r="AJ1230" i="20" s="1"/>
  <c r="AB1230" i="20"/>
  <c r="AL1230" i="20" s="1"/>
  <c r="X1232" i="20"/>
  <c r="Z1232" i="20"/>
  <c r="AJ1232" i="20" s="1"/>
  <c r="AB1232" i="20"/>
  <c r="AL1232" i="20" s="1"/>
  <c r="X1234" i="20"/>
  <c r="Z1234" i="20"/>
  <c r="AJ1234" i="20" s="1"/>
  <c r="AB1234" i="20"/>
  <c r="AL1234" i="20" s="1"/>
  <c r="X1236" i="20"/>
  <c r="Z1236" i="20"/>
  <c r="AJ1236" i="20" s="1"/>
  <c r="AB1236" i="20"/>
  <c r="AL1236" i="20" s="1"/>
  <c r="X1238" i="20"/>
  <c r="Z1238" i="20"/>
  <c r="AJ1238" i="20" s="1"/>
  <c r="AB1238" i="20"/>
  <c r="AL1238" i="20" s="1"/>
  <c r="X1240" i="20"/>
  <c r="Z1240" i="20"/>
  <c r="AJ1240" i="20" s="1"/>
  <c r="AB1240" i="20"/>
  <c r="AL1240" i="20" s="1"/>
  <c r="X1242" i="20"/>
  <c r="Z1242" i="20"/>
  <c r="AJ1242" i="20" s="1"/>
  <c r="AB1242" i="20"/>
  <c r="AL1242" i="20" s="1"/>
  <c r="X1244" i="20"/>
  <c r="Z1244" i="20"/>
  <c r="AJ1244" i="20" s="1"/>
  <c r="AB1244" i="20"/>
  <c r="AL1244" i="20" s="1"/>
  <c r="X1246" i="20"/>
  <c r="Z1246" i="20"/>
  <c r="AJ1246" i="20" s="1"/>
  <c r="AB1246" i="20"/>
  <c r="AL1246" i="20" s="1"/>
  <c r="X1248" i="20"/>
  <c r="Z1248" i="20"/>
  <c r="AJ1248" i="20" s="1"/>
  <c r="AB1248" i="20"/>
  <c r="AL1248" i="20" s="1"/>
  <c r="X1250" i="20"/>
  <c r="Z1250" i="20"/>
  <c r="AJ1250" i="20" s="1"/>
  <c r="AB1250" i="20"/>
  <c r="AL1250" i="20" s="1"/>
  <c r="X1252" i="20"/>
  <c r="Z1252" i="20"/>
  <c r="AJ1252" i="20" s="1"/>
  <c r="AB1252" i="20"/>
  <c r="AL1252" i="20" s="1"/>
  <c r="X1254" i="20"/>
  <c r="Z1254" i="20"/>
  <c r="AJ1254" i="20" s="1"/>
  <c r="AB1254" i="20"/>
  <c r="AL1254" i="20" s="1"/>
  <c r="X1256" i="20"/>
  <c r="Z1256" i="20"/>
  <c r="AJ1256" i="20" s="1"/>
  <c r="AB1256" i="20"/>
  <c r="AL1256" i="20" s="1"/>
  <c r="X1258" i="20"/>
  <c r="Z1258" i="20"/>
  <c r="AJ1258" i="20" s="1"/>
  <c r="AB1258" i="20"/>
  <c r="AL1258" i="20" s="1"/>
  <c r="X1260" i="20"/>
  <c r="Z1260" i="20"/>
  <c r="AJ1260" i="20" s="1"/>
  <c r="AB1260" i="20"/>
  <c r="AL1260" i="20" s="1"/>
  <c r="X1262" i="20"/>
  <c r="Z1262" i="20"/>
  <c r="AJ1262" i="20" s="1"/>
  <c r="AB1262" i="20"/>
  <c r="AL1262" i="20" s="1"/>
  <c r="X1264" i="20"/>
  <c r="Z1264" i="20"/>
  <c r="AJ1264" i="20" s="1"/>
  <c r="AB1264" i="20"/>
  <c r="AL1264" i="20" s="1"/>
  <c r="X1266" i="20"/>
  <c r="Z1266" i="20"/>
  <c r="AJ1266" i="20" s="1"/>
  <c r="AB1266" i="20"/>
  <c r="AL1266" i="20" s="1"/>
  <c r="X1268" i="20"/>
  <c r="Z1268" i="20"/>
  <c r="AJ1268" i="20" s="1"/>
  <c r="AB1268" i="20"/>
  <c r="AL1268" i="20" s="1"/>
  <c r="X1270" i="20"/>
  <c r="Z1270" i="20"/>
  <c r="AJ1270" i="20" s="1"/>
  <c r="AB1270" i="20"/>
  <c r="AL1270" i="20" s="1"/>
  <c r="X1272" i="20"/>
  <c r="Z1272" i="20"/>
  <c r="AJ1272" i="20" s="1"/>
  <c r="AB1272" i="20"/>
  <c r="AL1272" i="20" s="1"/>
  <c r="X1274" i="20"/>
  <c r="Z1274" i="20"/>
  <c r="AJ1274" i="20" s="1"/>
  <c r="AB1274" i="20"/>
  <c r="AL1274" i="20" s="1"/>
  <c r="X1276" i="20"/>
  <c r="Z1276" i="20"/>
  <c r="AJ1276" i="20" s="1"/>
  <c r="AB1276" i="20"/>
  <c r="AL1276" i="20" s="1"/>
  <c r="X1278" i="20"/>
  <c r="Z1278" i="20"/>
  <c r="AJ1278" i="20" s="1"/>
  <c r="AB1278" i="20"/>
  <c r="AL1278" i="20" s="1"/>
  <c r="X1280" i="20"/>
  <c r="Z1280" i="20"/>
  <c r="AJ1280" i="20" s="1"/>
  <c r="AB1280" i="20"/>
  <c r="AL1280" i="20" s="1"/>
  <c r="X1282" i="20"/>
  <c r="Z1282" i="20"/>
  <c r="AJ1282" i="20" s="1"/>
  <c r="AB1282" i="20"/>
  <c r="AL1282" i="20" s="1"/>
  <c r="X1284" i="20"/>
  <c r="Z1284" i="20"/>
  <c r="AJ1284" i="20" s="1"/>
  <c r="AB1284" i="20"/>
  <c r="AL1284" i="20" s="1"/>
  <c r="X1286" i="20"/>
  <c r="Z1286" i="20"/>
  <c r="AJ1286" i="20" s="1"/>
  <c r="AB1286" i="20"/>
  <c r="AL1286" i="20" s="1"/>
  <c r="X1288" i="20"/>
  <c r="Z1288" i="20"/>
  <c r="AJ1288" i="20" s="1"/>
  <c r="AB1288" i="20"/>
  <c r="AL1288" i="20" s="1"/>
  <c r="AC1291" i="20"/>
  <c r="AM1291" i="20" s="1"/>
  <c r="AA1291" i="20"/>
  <c r="AK1291" i="20" s="1"/>
  <c r="Y1291" i="20"/>
  <c r="AI1291" i="20" s="1"/>
  <c r="X1291" i="20"/>
  <c r="AB1291" i="20"/>
  <c r="AL1291" i="20" s="1"/>
  <c r="AC1295" i="20"/>
  <c r="AM1295" i="20" s="1"/>
  <c r="AA1295" i="20"/>
  <c r="AK1295" i="20" s="1"/>
  <c r="Y1295" i="20"/>
  <c r="AI1295" i="20" s="1"/>
  <c r="X1295" i="20"/>
  <c r="AB1295" i="20"/>
  <c r="AL1295" i="20" s="1"/>
  <c r="AC1299" i="20"/>
  <c r="AM1299" i="20" s="1"/>
  <c r="AA1299" i="20"/>
  <c r="AK1299" i="20" s="1"/>
  <c r="Y1299" i="20"/>
  <c r="AI1299" i="20" s="1"/>
  <c r="X1299" i="20"/>
  <c r="AB1299" i="20"/>
  <c r="AL1299" i="20" s="1"/>
  <c r="AC1303" i="20"/>
  <c r="AM1303" i="20" s="1"/>
  <c r="AA1303" i="20"/>
  <c r="AK1303" i="20" s="1"/>
  <c r="Y1303" i="20"/>
  <c r="AI1303" i="20" s="1"/>
  <c r="X1303" i="20"/>
  <c r="AB1303" i="20"/>
  <c r="AL1303" i="20" s="1"/>
  <c r="AC1307" i="20"/>
  <c r="AM1307" i="20" s="1"/>
  <c r="AA1307" i="20"/>
  <c r="AK1307" i="20" s="1"/>
  <c r="Y1307" i="20"/>
  <c r="AI1307" i="20" s="1"/>
  <c r="X1307" i="20"/>
  <c r="AB1307" i="20"/>
  <c r="AL1307" i="20" s="1"/>
  <c r="AC1311" i="20"/>
  <c r="AM1311" i="20" s="1"/>
  <c r="AA1311" i="20"/>
  <c r="AK1311" i="20" s="1"/>
  <c r="Y1311" i="20"/>
  <c r="AI1311" i="20" s="1"/>
  <c r="X1311" i="20"/>
  <c r="AB1311" i="20"/>
  <c r="AL1311" i="20" s="1"/>
  <c r="AC1315" i="20"/>
  <c r="AM1315" i="20" s="1"/>
  <c r="AA1315" i="20"/>
  <c r="AK1315" i="20" s="1"/>
  <c r="Y1315" i="20"/>
  <c r="AI1315" i="20" s="1"/>
  <c r="X1315" i="20"/>
  <c r="AB1315" i="20"/>
  <c r="AL1315" i="20" s="1"/>
  <c r="AC1319" i="20"/>
  <c r="AM1319" i="20" s="1"/>
  <c r="AA1319" i="20"/>
  <c r="AK1319" i="20" s="1"/>
  <c r="Y1319" i="20"/>
  <c r="AI1319" i="20" s="1"/>
  <c r="X1319" i="20"/>
  <c r="AB1319" i="20"/>
  <c r="AL1319" i="20" s="1"/>
  <c r="AC1323" i="20"/>
  <c r="AM1323" i="20" s="1"/>
  <c r="AA1323" i="20"/>
  <c r="AK1323" i="20" s="1"/>
  <c r="Y1323" i="20"/>
  <c r="AI1323" i="20" s="1"/>
  <c r="X1323" i="20"/>
  <c r="AB1323" i="20"/>
  <c r="AL1323" i="20" s="1"/>
  <c r="AC1327" i="20"/>
  <c r="AM1327" i="20" s="1"/>
  <c r="AA1327" i="20"/>
  <c r="AK1327" i="20" s="1"/>
  <c r="Y1327" i="20"/>
  <c r="AI1327" i="20" s="1"/>
  <c r="X1327" i="20"/>
  <c r="AB1327" i="20"/>
  <c r="AL1327" i="20" s="1"/>
  <c r="X1290" i="20"/>
  <c r="Z1290" i="20"/>
  <c r="AJ1290" i="20" s="1"/>
  <c r="AB1290" i="20"/>
  <c r="AL1290" i="20" s="1"/>
  <c r="X1292" i="20"/>
  <c r="Z1292" i="20"/>
  <c r="AJ1292" i="20" s="1"/>
  <c r="AB1292" i="20"/>
  <c r="AL1292" i="20" s="1"/>
  <c r="X1294" i="20"/>
  <c r="Z1294" i="20"/>
  <c r="AJ1294" i="20" s="1"/>
  <c r="AB1294" i="20"/>
  <c r="AL1294" i="20" s="1"/>
  <c r="X1296" i="20"/>
  <c r="Z1296" i="20"/>
  <c r="AJ1296" i="20" s="1"/>
  <c r="AB1296" i="20"/>
  <c r="AL1296" i="20" s="1"/>
  <c r="X1298" i="20"/>
  <c r="Z1298" i="20"/>
  <c r="AJ1298" i="20" s="1"/>
  <c r="AB1298" i="20"/>
  <c r="AL1298" i="20" s="1"/>
  <c r="X1300" i="20"/>
  <c r="Z1300" i="20"/>
  <c r="AJ1300" i="20" s="1"/>
  <c r="AB1300" i="20"/>
  <c r="AL1300" i="20" s="1"/>
  <c r="X1302" i="20"/>
  <c r="Z1302" i="20"/>
  <c r="AJ1302" i="20" s="1"/>
  <c r="AB1302" i="20"/>
  <c r="AL1302" i="20" s="1"/>
  <c r="X1304" i="20"/>
  <c r="Z1304" i="20"/>
  <c r="AJ1304" i="20" s="1"/>
  <c r="AB1304" i="20"/>
  <c r="AL1304" i="20" s="1"/>
  <c r="X1306" i="20"/>
  <c r="Z1306" i="20"/>
  <c r="AJ1306" i="20" s="1"/>
  <c r="AB1306" i="20"/>
  <c r="AL1306" i="20" s="1"/>
  <c r="X1308" i="20"/>
  <c r="Z1308" i="20"/>
  <c r="AJ1308" i="20" s="1"/>
  <c r="AB1308" i="20"/>
  <c r="AL1308" i="20" s="1"/>
  <c r="X1310" i="20"/>
  <c r="Z1310" i="20"/>
  <c r="AJ1310" i="20" s="1"/>
  <c r="AB1310" i="20"/>
  <c r="AL1310" i="20" s="1"/>
  <c r="X1312" i="20"/>
  <c r="Z1312" i="20"/>
  <c r="AJ1312" i="20" s="1"/>
  <c r="AB1312" i="20"/>
  <c r="AL1312" i="20" s="1"/>
  <c r="X1314" i="20"/>
  <c r="Z1314" i="20"/>
  <c r="AJ1314" i="20" s="1"/>
  <c r="AB1314" i="20"/>
  <c r="AL1314" i="20" s="1"/>
  <c r="X1316" i="20"/>
  <c r="Z1316" i="20"/>
  <c r="AJ1316" i="20" s="1"/>
  <c r="AB1316" i="20"/>
  <c r="AL1316" i="20" s="1"/>
  <c r="X1318" i="20"/>
  <c r="Z1318" i="20"/>
  <c r="AJ1318" i="20" s="1"/>
  <c r="AB1318" i="20"/>
  <c r="AL1318" i="20" s="1"/>
  <c r="X1320" i="20"/>
  <c r="Z1320" i="20"/>
  <c r="AJ1320" i="20" s="1"/>
  <c r="AB1320" i="20"/>
  <c r="AL1320" i="20" s="1"/>
  <c r="X1322" i="20"/>
  <c r="Z1322" i="20"/>
  <c r="AJ1322" i="20" s="1"/>
  <c r="AB1322" i="20"/>
  <c r="AL1322" i="20" s="1"/>
  <c r="X1324" i="20"/>
  <c r="Z1324" i="20"/>
  <c r="AJ1324" i="20" s="1"/>
  <c r="AB1324" i="20"/>
  <c r="AL1324" i="20" s="1"/>
  <c r="X1326" i="20"/>
  <c r="Z1326" i="20"/>
  <c r="AJ1326" i="20" s="1"/>
  <c r="AB1326" i="20"/>
  <c r="AL1326" i="20" s="1"/>
  <c r="X1328" i="20"/>
  <c r="Z1328" i="20"/>
  <c r="AJ1328" i="20" s="1"/>
  <c r="AB1328" i="20"/>
  <c r="AL1328" i="20" s="1"/>
  <c r="X1330" i="20"/>
  <c r="Z1330" i="20"/>
  <c r="AJ1330" i="20" s="1"/>
  <c r="AB1330" i="20"/>
  <c r="AL1330" i="20" s="1"/>
  <c r="Y1331" i="20"/>
  <c r="AI1331" i="20" s="1"/>
  <c r="AA1331" i="20"/>
  <c r="AK1331" i="20" s="1"/>
  <c r="AC1331" i="20"/>
  <c r="AM1331" i="20" s="1"/>
  <c r="X1332" i="20"/>
  <c r="Z1332" i="20"/>
  <c r="AJ1332" i="20" s="1"/>
  <c r="AB1332" i="20"/>
  <c r="AL1332" i="20" s="1"/>
  <c r="Y1333" i="20"/>
  <c r="AI1333" i="20" s="1"/>
  <c r="AA1333" i="20"/>
  <c r="AK1333" i="20" s="1"/>
  <c r="AC1333" i="20"/>
  <c r="AM1333" i="20" s="1"/>
  <c r="X1334" i="20"/>
  <c r="Z1334" i="20"/>
  <c r="AJ1334" i="20" s="1"/>
  <c r="AB1334" i="20"/>
  <c r="AL1334" i="20" s="1"/>
  <c r="Y1335" i="20"/>
  <c r="AI1335" i="20" s="1"/>
  <c r="AA1335" i="20"/>
  <c r="AK1335" i="20" s="1"/>
  <c r="AC1335" i="20"/>
  <c r="AM1335" i="20" s="1"/>
  <c r="X1336" i="20"/>
  <c r="Z1336" i="20"/>
  <c r="AJ1336" i="20" s="1"/>
  <c r="AB1336" i="20"/>
  <c r="AL1336" i="20" s="1"/>
  <c r="Y1337" i="20"/>
  <c r="AI1337" i="20" s="1"/>
  <c r="AA1337" i="20"/>
  <c r="AK1337" i="20" s="1"/>
  <c r="AC1337" i="20"/>
  <c r="AM1337" i="20" s="1"/>
  <c r="X1338" i="20"/>
  <c r="Z1338" i="20"/>
  <c r="AJ1338" i="20" s="1"/>
  <c r="AB1338" i="20"/>
  <c r="AL1338" i="20" s="1"/>
  <c r="Y1339" i="20"/>
  <c r="AI1339" i="20" s="1"/>
  <c r="AA1339" i="20"/>
  <c r="AK1339" i="20" s="1"/>
  <c r="AC1339" i="20"/>
  <c r="AM1339" i="20" s="1"/>
  <c r="X1340" i="20"/>
  <c r="Z1340" i="20"/>
  <c r="AJ1340" i="20" s="1"/>
  <c r="AB1340" i="20"/>
  <c r="AL1340" i="20" s="1"/>
  <c r="Y1341" i="20"/>
  <c r="AI1341" i="20" s="1"/>
  <c r="AA1341" i="20"/>
  <c r="AK1341" i="20" s="1"/>
  <c r="AC1341" i="20"/>
  <c r="AM1341" i="20" s="1"/>
  <c r="X1342" i="20"/>
  <c r="Z1342" i="20"/>
  <c r="AJ1342" i="20" s="1"/>
  <c r="AB1342" i="20"/>
  <c r="AL1342" i="20" s="1"/>
  <c r="Y1343" i="20"/>
  <c r="AI1343" i="20" s="1"/>
  <c r="AA1343" i="20"/>
  <c r="AK1343" i="20" s="1"/>
  <c r="AC1343" i="20"/>
  <c r="AM1343" i="20" s="1"/>
  <c r="X1344" i="20"/>
  <c r="Z1344" i="20"/>
  <c r="AJ1344" i="20" s="1"/>
  <c r="AB1344" i="20"/>
  <c r="AL1344" i="20" s="1"/>
  <c r="Y1345" i="20"/>
  <c r="AI1345" i="20" s="1"/>
  <c r="AA1345" i="20"/>
  <c r="AK1345" i="20" s="1"/>
  <c r="AC1345" i="20"/>
  <c r="AM1345" i="20" s="1"/>
  <c r="X1346" i="20"/>
  <c r="Z1346" i="20"/>
  <c r="AJ1346" i="20" s="1"/>
  <c r="AB1346" i="20"/>
  <c r="AL1346" i="20" s="1"/>
  <c r="Y1347" i="20"/>
  <c r="AI1347" i="20" s="1"/>
  <c r="AA1347" i="20"/>
  <c r="AK1347" i="20" s="1"/>
  <c r="AC1347" i="20"/>
  <c r="AM1347" i="20" s="1"/>
  <c r="X1348" i="20"/>
  <c r="Z1348" i="20"/>
  <c r="AJ1348" i="20" s="1"/>
  <c r="AB1348" i="20"/>
  <c r="AL1348" i="20" s="1"/>
  <c r="Y1349" i="20"/>
  <c r="AI1349" i="20" s="1"/>
  <c r="AA1349" i="20"/>
  <c r="AK1349" i="20" s="1"/>
  <c r="AC1349" i="20"/>
  <c r="AM1349" i="20" s="1"/>
  <c r="X1350" i="20"/>
  <c r="Z1350" i="20"/>
  <c r="AJ1350" i="20" s="1"/>
  <c r="AB1350" i="20"/>
  <c r="AL1350" i="20" s="1"/>
  <c r="Y1351" i="20"/>
  <c r="AI1351" i="20" s="1"/>
  <c r="AA1351" i="20"/>
  <c r="AK1351" i="20" s="1"/>
  <c r="AC1351" i="20"/>
  <c r="AM1351" i="20" s="1"/>
  <c r="X1352" i="20"/>
  <c r="Z1352" i="20"/>
  <c r="AJ1352" i="20" s="1"/>
  <c r="AB1352" i="20"/>
  <c r="AL1352" i="20" s="1"/>
  <c r="Y1353" i="20"/>
  <c r="AI1353" i="20" s="1"/>
  <c r="AA1353" i="20"/>
  <c r="AK1353" i="20" s="1"/>
  <c r="AC1353" i="20"/>
  <c r="AM1353" i="20" s="1"/>
  <c r="X1354" i="20"/>
  <c r="Z1354" i="20"/>
  <c r="AJ1354" i="20" s="1"/>
  <c r="AB1354" i="20"/>
  <c r="AL1354" i="20" s="1"/>
  <c r="Y1355" i="20"/>
  <c r="AI1355" i="20" s="1"/>
  <c r="AA1355" i="20"/>
  <c r="AK1355" i="20" s="1"/>
  <c r="AC1355" i="20"/>
  <c r="AM1355" i="20" s="1"/>
  <c r="X1356" i="20"/>
  <c r="Z1356" i="20"/>
  <c r="AJ1356" i="20" s="1"/>
  <c r="AB1356" i="20"/>
  <c r="AL1356" i="20" s="1"/>
  <c r="Y1357" i="20"/>
  <c r="AI1357" i="20" s="1"/>
  <c r="AA1357" i="20"/>
  <c r="AK1357" i="20" s="1"/>
  <c r="AC1357" i="20"/>
  <c r="AM1357" i="20" s="1"/>
  <c r="X1358" i="20"/>
  <c r="Z1358" i="20"/>
  <c r="AJ1358" i="20" s="1"/>
  <c r="AB1358" i="20"/>
  <c r="AL1358" i="20" s="1"/>
  <c r="Y1359" i="20"/>
  <c r="AI1359" i="20" s="1"/>
  <c r="AA1359" i="20"/>
  <c r="AK1359" i="20" s="1"/>
  <c r="AC1359" i="20"/>
  <c r="AM1359" i="20" s="1"/>
  <c r="X1360" i="20"/>
  <c r="Z1360" i="20"/>
  <c r="AJ1360" i="20" s="1"/>
  <c r="AB1360" i="20"/>
  <c r="AL1360" i="20" s="1"/>
  <c r="Y1361" i="20"/>
  <c r="AI1361" i="20" s="1"/>
  <c r="AA1361" i="20"/>
  <c r="AK1361" i="20" s="1"/>
  <c r="AC1361" i="20"/>
  <c r="AM1361" i="20" s="1"/>
  <c r="X1362" i="20"/>
  <c r="Z1362" i="20"/>
  <c r="AJ1362" i="20" s="1"/>
  <c r="AB1362" i="20"/>
  <c r="AL1362" i="20" s="1"/>
  <c r="Y1363" i="20"/>
  <c r="AI1363" i="20" s="1"/>
  <c r="AA1363" i="20"/>
  <c r="AK1363" i="20" s="1"/>
  <c r="AC1363" i="20"/>
  <c r="AM1363" i="20" s="1"/>
  <c r="X1364" i="20"/>
  <c r="Z1364" i="20"/>
  <c r="AJ1364" i="20" s="1"/>
  <c r="AB1364" i="20"/>
  <c r="AL1364" i="20" s="1"/>
  <c r="Y1365" i="20"/>
  <c r="AI1365" i="20" s="1"/>
  <c r="AA1365" i="20"/>
  <c r="AK1365" i="20" s="1"/>
  <c r="AC1365" i="20"/>
  <c r="AM1365" i="20" s="1"/>
  <c r="X1366" i="20"/>
  <c r="Z1366" i="20"/>
  <c r="AJ1366" i="20" s="1"/>
  <c r="AB1366" i="20"/>
  <c r="AL1366" i="20" s="1"/>
  <c r="Y1367" i="20"/>
  <c r="AI1367" i="20" s="1"/>
  <c r="AA1367" i="20"/>
  <c r="AK1367" i="20" s="1"/>
  <c r="AC1367" i="20"/>
  <c r="AM1367" i="20" s="1"/>
  <c r="X1368" i="20"/>
  <c r="Z1368" i="20"/>
  <c r="AJ1368" i="20" s="1"/>
  <c r="AB1368" i="20"/>
  <c r="AL1368" i="20" s="1"/>
  <c r="Y1369" i="20"/>
  <c r="AI1369" i="20" s="1"/>
  <c r="AA1369" i="20"/>
  <c r="AK1369" i="20" s="1"/>
  <c r="AC1369" i="20"/>
  <c r="AM1369" i="20" s="1"/>
  <c r="X1370" i="20"/>
  <c r="Z1370" i="20"/>
  <c r="AJ1370" i="20" s="1"/>
  <c r="AB1370" i="20"/>
  <c r="AL1370" i="20" s="1"/>
  <c r="Y1371" i="20"/>
  <c r="AI1371" i="20" s="1"/>
  <c r="AA1371" i="20"/>
  <c r="AK1371" i="20" s="1"/>
  <c r="AC1371" i="20"/>
  <c r="AM1371" i="20" s="1"/>
  <c r="X1372" i="20"/>
  <c r="Z1372" i="20"/>
  <c r="AJ1372" i="20" s="1"/>
  <c r="AB1372" i="20"/>
  <c r="AL1372" i="20" s="1"/>
  <c r="Y1373" i="20"/>
  <c r="AI1373" i="20" s="1"/>
  <c r="AA1373" i="20"/>
  <c r="AK1373" i="20" s="1"/>
  <c r="AC1373" i="20"/>
  <c r="AM1373" i="20" s="1"/>
  <c r="X1374" i="20"/>
  <c r="Z1374" i="20"/>
  <c r="AJ1374" i="20" s="1"/>
  <c r="AB1374" i="20"/>
  <c r="AL1374" i="20" s="1"/>
  <c r="Y1375" i="20"/>
  <c r="AI1375" i="20" s="1"/>
  <c r="AA1375" i="20"/>
  <c r="AK1375" i="20" s="1"/>
  <c r="AC1375" i="20"/>
  <c r="AM1375" i="20" s="1"/>
  <c r="X1376" i="20"/>
  <c r="Z1376" i="20"/>
  <c r="AJ1376" i="20" s="1"/>
  <c r="AB1376" i="20"/>
  <c r="AL1376" i="20" s="1"/>
  <c r="Y1377" i="20"/>
  <c r="AI1377" i="20" s="1"/>
  <c r="AA1377" i="20"/>
  <c r="AK1377" i="20" s="1"/>
  <c r="AC1377" i="20"/>
  <c r="AM1377" i="20" s="1"/>
  <c r="X1378" i="20"/>
  <c r="Z1378" i="20"/>
  <c r="AJ1378" i="20" s="1"/>
  <c r="AB1378" i="20"/>
  <c r="AL1378" i="20" s="1"/>
  <c r="Y1379" i="20"/>
  <c r="AI1379" i="20" s="1"/>
  <c r="AA1379" i="20"/>
  <c r="AK1379" i="20" s="1"/>
  <c r="AC1379" i="20"/>
  <c r="AM1379" i="20" s="1"/>
  <c r="X1380" i="20"/>
  <c r="Z1380" i="20"/>
  <c r="AJ1380" i="20" s="1"/>
  <c r="AB1380" i="20"/>
  <c r="AL1380" i="20" s="1"/>
  <c r="Y1381" i="20"/>
  <c r="AI1381" i="20" s="1"/>
  <c r="AA1381" i="20"/>
  <c r="AK1381" i="20" s="1"/>
  <c r="AC1381" i="20"/>
  <c r="AM1381" i="20" s="1"/>
  <c r="X1382" i="20"/>
  <c r="Z1382" i="20"/>
  <c r="AJ1382" i="20" s="1"/>
  <c r="AB1382" i="20"/>
  <c r="AL1382" i="20" s="1"/>
  <c r="Y1383" i="20"/>
  <c r="AI1383" i="20" s="1"/>
  <c r="AA1383" i="20"/>
  <c r="AK1383" i="20" s="1"/>
  <c r="AC1383" i="20"/>
  <c r="AM1383" i="20" s="1"/>
  <c r="X1384" i="20"/>
  <c r="Z1384" i="20"/>
  <c r="AJ1384" i="20" s="1"/>
  <c r="AB1384" i="20"/>
  <c r="AL1384" i="20" s="1"/>
  <c r="Y1385" i="20"/>
  <c r="AI1385" i="20" s="1"/>
  <c r="AA1385" i="20"/>
  <c r="AK1385" i="20" s="1"/>
  <c r="AC1385" i="20"/>
  <c r="AM1385" i="20" s="1"/>
  <c r="X1386" i="20"/>
  <c r="Z1386" i="20"/>
  <c r="AJ1386" i="20" s="1"/>
  <c r="AB1386" i="20"/>
  <c r="AL1386" i="20" s="1"/>
  <c r="Y1387" i="20"/>
  <c r="AI1387" i="20" s="1"/>
  <c r="AA1387" i="20"/>
  <c r="AK1387" i="20" s="1"/>
  <c r="AC1387" i="20"/>
  <c r="AM1387" i="20" s="1"/>
  <c r="X1388" i="20"/>
  <c r="Z1388" i="20"/>
  <c r="AJ1388" i="20" s="1"/>
  <c r="AB1388" i="20"/>
  <c r="AL1388" i="20" s="1"/>
  <c r="Y1389" i="20"/>
  <c r="AI1389" i="20" s="1"/>
  <c r="AA1389" i="20"/>
  <c r="AK1389" i="20" s="1"/>
  <c r="AC1389" i="20"/>
  <c r="AM1389" i="20" s="1"/>
  <c r="X1390" i="20"/>
  <c r="Z1390" i="20"/>
  <c r="AJ1390" i="20" s="1"/>
  <c r="AB1390" i="20"/>
  <c r="AL1390" i="20" s="1"/>
  <c r="Y1391" i="20"/>
  <c r="AI1391" i="20" s="1"/>
  <c r="AA1391" i="20"/>
  <c r="AK1391" i="20" s="1"/>
  <c r="AC1391" i="20"/>
  <c r="AM1391" i="20" s="1"/>
  <c r="X1392" i="20"/>
  <c r="Z1392" i="20"/>
  <c r="AJ1392" i="20" s="1"/>
  <c r="AB1392" i="20"/>
  <c r="AL1392" i="20" s="1"/>
  <c r="Y1393" i="20"/>
  <c r="AI1393" i="20" s="1"/>
  <c r="AA1393" i="20"/>
  <c r="AK1393" i="20" s="1"/>
  <c r="AC1393" i="20"/>
  <c r="AM1393" i="20" s="1"/>
  <c r="X1394" i="20"/>
  <c r="Z1394" i="20"/>
  <c r="AJ1394" i="20" s="1"/>
  <c r="AB1394" i="20"/>
  <c r="AL1394" i="20" s="1"/>
  <c r="Y1395" i="20"/>
  <c r="AI1395" i="20" s="1"/>
  <c r="AA1395" i="20"/>
  <c r="AK1395" i="20" s="1"/>
  <c r="AC1395" i="20"/>
  <c r="AM1395" i="20" s="1"/>
  <c r="X1396" i="20"/>
  <c r="Z1396" i="20"/>
  <c r="AJ1396" i="20" s="1"/>
  <c r="AB1396" i="20"/>
  <c r="AL1396" i="20" s="1"/>
  <c r="Y1397" i="20"/>
  <c r="AI1397" i="20" s="1"/>
  <c r="AA1397" i="20"/>
  <c r="AK1397" i="20" s="1"/>
  <c r="AC1397" i="20"/>
  <c r="AM1397" i="20" s="1"/>
  <c r="X1398" i="20"/>
  <c r="Z1398" i="20"/>
  <c r="AJ1398" i="20" s="1"/>
  <c r="AB1398" i="20"/>
  <c r="AL1398" i="20" s="1"/>
  <c r="Y1399" i="20"/>
  <c r="AI1399" i="20" s="1"/>
  <c r="AA1399" i="20"/>
  <c r="AK1399" i="20" s="1"/>
  <c r="AC1399" i="20"/>
  <c r="AM1399" i="20" s="1"/>
  <c r="X1400" i="20"/>
  <c r="Z1400" i="20"/>
  <c r="AJ1400" i="20" s="1"/>
  <c r="AB1400" i="20"/>
  <c r="AL1400" i="20" s="1"/>
  <c r="Y1401" i="20"/>
  <c r="AI1401" i="20" s="1"/>
  <c r="AA1401" i="20"/>
  <c r="AK1401" i="20" s="1"/>
  <c r="AC1401" i="20"/>
  <c r="AM1401" i="20" s="1"/>
  <c r="X1402" i="20"/>
  <c r="Z1402" i="20"/>
  <c r="AJ1402" i="20" s="1"/>
  <c r="AB1402" i="20"/>
  <c r="AL1402" i="20" s="1"/>
  <c r="Y1403" i="20"/>
  <c r="AI1403" i="20" s="1"/>
  <c r="AA1403" i="20"/>
  <c r="AK1403" i="20" s="1"/>
  <c r="AC1403" i="20"/>
  <c r="AM1403" i="20" s="1"/>
  <c r="X1404" i="20"/>
  <c r="Z1404" i="20"/>
  <c r="AJ1404" i="20" s="1"/>
  <c r="AB1404" i="20"/>
  <c r="AL1404" i="20" s="1"/>
  <c r="Y1405" i="20"/>
  <c r="AI1405" i="20" s="1"/>
  <c r="AA1405" i="20"/>
  <c r="AK1405" i="20" s="1"/>
  <c r="AC1405" i="20"/>
  <c r="AM1405" i="20" s="1"/>
  <c r="X1406" i="20"/>
  <c r="Z1406" i="20"/>
  <c r="AJ1406" i="20" s="1"/>
  <c r="AB1406" i="20"/>
  <c r="AL1406" i="20" s="1"/>
  <c r="Y1407" i="20"/>
  <c r="AI1407" i="20" s="1"/>
  <c r="AA1407" i="20"/>
  <c r="AK1407" i="20" s="1"/>
  <c r="AC1407" i="20"/>
  <c r="AM1407" i="20" s="1"/>
  <c r="X1408" i="20"/>
  <c r="Z1408" i="20"/>
  <c r="AJ1408" i="20" s="1"/>
  <c r="AB1408" i="20"/>
  <c r="AL1408" i="20" s="1"/>
  <c r="Y1409" i="20"/>
  <c r="AI1409" i="20" s="1"/>
  <c r="AA1409" i="20"/>
  <c r="AK1409" i="20" s="1"/>
  <c r="AC1409" i="20"/>
  <c r="AM1409" i="20" s="1"/>
  <c r="X1410" i="20"/>
  <c r="Z1410" i="20"/>
  <c r="AJ1410" i="20" s="1"/>
  <c r="AB1410" i="20"/>
  <c r="AL1410" i="20" s="1"/>
  <c r="Y1411" i="20"/>
  <c r="AI1411" i="20" s="1"/>
  <c r="AA1411" i="20"/>
  <c r="AK1411" i="20" s="1"/>
  <c r="AC1411" i="20"/>
  <c r="AM1411" i="20" s="1"/>
  <c r="X1412" i="20"/>
  <c r="Z1412" i="20"/>
  <c r="AJ1412" i="20" s="1"/>
  <c r="AB1412" i="20"/>
  <c r="AL1412" i="20" s="1"/>
  <c r="Y1413" i="20"/>
  <c r="AI1413" i="20" s="1"/>
  <c r="AA1413" i="20"/>
  <c r="AK1413" i="20" s="1"/>
  <c r="AC1413" i="20"/>
  <c r="AM1413" i="20" s="1"/>
  <c r="X1414" i="20"/>
  <c r="Z1414" i="20"/>
  <c r="AJ1414" i="20" s="1"/>
  <c r="AB1414" i="20"/>
  <c r="AL1414" i="20" s="1"/>
  <c r="Y1415" i="20"/>
  <c r="AI1415" i="20" s="1"/>
  <c r="AA1415" i="20"/>
  <c r="AK1415" i="20" s="1"/>
  <c r="AC1415" i="20"/>
  <c r="AM1415" i="20" s="1"/>
  <c r="X1416" i="20"/>
  <c r="Z1416" i="20"/>
  <c r="AJ1416" i="20" s="1"/>
  <c r="AB1416" i="20"/>
  <c r="AL1416" i="20" s="1"/>
  <c r="Y1417" i="20"/>
  <c r="AI1417" i="20" s="1"/>
  <c r="AA1417" i="20"/>
  <c r="AK1417" i="20" s="1"/>
  <c r="AC1417" i="20"/>
  <c r="AM1417" i="20" s="1"/>
  <c r="X1418" i="20"/>
  <c r="Z1418" i="20"/>
  <c r="AJ1418" i="20" s="1"/>
  <c r="AB1418" i="20"/>
  <c r="AL1418" i="20" s="1"/>
  <c r="Y1419" i="20"/>
  <c r="AI1419" i="20" s="1"/>
  <c r="AA1419" i="20"/>
  <c r="AK1419" i="20" s="1"/>
  <c r="AC1419" i="20"/>
  <c r="AM1419" i="20" s="1"/>
  <c r="X1420" i="20"/>
  <c r="Z1420" i="20"/>
  <c r="AJ1420" i="20" s="1"/>
  <c r="AB1420" i="20"/>
  <c r="AL1420" i="20" s="1"/>
  <c r="Y1421" i="20"/>
  <c r="AI1421" i="20" s="1"/>
  <c r="AA1421" i="20"/>
  <c r="AK1421" i="20" s="1"/>
  <c r="AC1421" i="20"/>
  <c r="AM1421" i="20" s="1"/>
  <c r="X1422" i="20"/>
  <c r="Z1422" i="20"/>
  <c r="AJ1422" i="20" s="1"/>
  <c r="AB1422" i="20"/>
  <c r="AL1422" i="20" s="1"/>
  <c r="Y1423" i="20"/>
  <c r="AI1423" i="20" s="1"/>
  <c r="AA1423" i="20"/>
  <c r="AK1423" i="20" s="1"/>
  <c r="AC1423" i="20"/>
  <c r="AM1423" i="20" s="1"/>
  <c r="X1424" i="20"/>
  <c r="Z1424" i="20"/>
  <c r="AJ1424" i="20" s="1"/>
  <c r="AB1424" i="20"/>
  <c r="AL1424" i="20" s="1"/>
  <c r="Y1425" i="20"/>
  <c r="AI1425" i="20" s="1"/>
  <c r="AA1425" i="20"/>
  <c r="AK1425" i="20" s="1"/>
  <c r="AC1425" i="20"/>
  <c r="AM1425" i="20" s="1"/>
  <c r="X1426" i="20"/>
  <c r="Z1426" i="20"/>
  <c r="AJ1426" i="20" s="1"/>
  <c r="AB1426" i="20"/>
  <c r="AL1426" i="20" s="1"/>
  <c r="Y1427" i="20"/>
  <c r="AI1427" i="20" s="1"/>
  <c r="AA1427" i="20"/>
  <c r="AK1427" i="20" s="1"/>
  <c r="AC1427" i="20"/>
  <c r="AM1427" i="20" s="1"/>
  <c r="X1428" i="20"/>
  <c r="Z1428" i="20"/>
  <c r="AJ1428" i="20" s="1"/>
  <c r="AB1428" i="20"/>
  <c r="AL1428" i="20" s="1"/>
  <c r="Y1429" i="20"/>
  <c r="AI1429" i="20" s="1"/>
  <c r="AA1429" i="20"/>
  <c r="AK1429" i="20" s="1"/>
  <c r="AC1429" i="20"/>
  <c r="AM1429" i="20" s="1"/>
  <c r="X1430" i="20"/>
  <c r="Z1430" i="20"/>
  <c r="AJ1430" i="20" s="1"/>
  <c r="AB1430" i="20"/>
  <c r="AL1430" i="20" s="1"/>
  <c r="Y1431" i="20"/>
  <c r="AI1431" i="20" s="1"/>
  <c r="AA1431" i="20"/>
  <c r="AK1431" i="20" s="1"/>
  <c r="AC1431" i="20"/>
  <c r="AM1431" i="20" s="1"/>
  <c r="X1432" i="20"/>
  <c r="Z1432" i="20"/>
  <c r="AJ1432" i="20" s="1"/>
  <c r="AB1432" i="20"/>
  <c r="AL1432" i="20" s="1"/>
  <c r="Y1433" i="20"/>
  <c r="AI1433" i="20" s="1"/>
  <c r="AA1433" i="20"/>
  <c r="AK1433" i="20" s="1"/>
  <c r="AC1433" i="20"/>
  <c r="AM1433" i="20" s="1"/>
  <c r="X1434" i="20"/>
  <c r="Z1434" i="20"/>
  <c r="AJ1434" i="20" s="1"/>
  <c r="AB1434" i="20"/>
  <c r="AL1434" i="20" s="1"/>
  <c r="Y1435" i="20"/>
  <c r="AI1435" i="20" s="1"/>
  <c r="AA1435" i="20"/>
  <c r="AK1435" i="20" s="1"/>
  <c r="AC1435" i="20"/>
  <c r="AM1435" i="20" s="1"/>
  <c r="X1436" i="20"/>
  <c r="Z1436" i="20"/>
  <c r="AJ1436" i="20" s="1"/>
  <c r="AB1436" i="20"/>
  <c r="AL1436" i="20" s="1"/>
  <c r="Y1437" i="20"/>
  <c r="AI1437" i="20" s="1"/>
  <c r="AA1437" i="20"/>
  <c r="AK1437" i="20" s="1"/>
  <c r="AC1437" i="20"/>
  <c r="AM1437" i="20" s="1"/>
  <c r="X1438" i="20"/>
  <c r="Z1438" i="20"/>
  <c r="AJ1438" i="20" s="1"/>
  <c r="AB1438" i="20"/>
  <c r="AL1438" i="20" s="1"/>
  <c r="Y1439" i="20"/>
  <c r="AI1439" i="20" s="1"/>
  <c r="AA1439" i="20"/>
  <c r="AK1439" i="20" s="1"/>
  <c r="AC1439" i="20"/>
  <c r="AM1439" i="20" s="1"/>
  <c r="X1440" i="20"/>
  <c r="Z1440" i="20"/>
  <c r="AJ1440" i="20" s="1"/>
  <c r="AB1440" i="20"/>
  <c r="AL1440" i="20" s="1"/>
  <c r="Y1441" i="20"/>
  <c r="AI1441" i="20" s="1"/>
  <c r="AA1441" i="20"/>
  <c r="AK1441" i="20" s="1"/>
  <c r="AC1441" i="20"/>
  <c r="AM1441" i="20" s="1"/>
  <c r="X1442" i="20"/>
  <c r="Z1442" i="20"/>
  <c r="AJ1442" i="20" s="1"/>
  <c r="AB1442" i="20"/>
  <c r="AL1442" i="20" s="1"/>
  <c r="Y1443" i="20"/>
  <c r="AI1443" i="20" s="1"/>
  <c r="AA1443" i="20"/>
  <c r="AK1443" i="20" s="1"/>
  <c r="AC1443" i="20"/>
  <c r="AM1443" i="20" s="1"/>
  <c r="X1444" i="20"/>
  <c r="Z1444" i="20"/>
  <c r="AJ1444" i="20" s="1"/>
  <c r="AB1444" i="20"/>
  <c r="AL1444" i="20" s="1"/>
  <c r="Y1445" i="20"/>
  <c r="AI1445" i="20" s="1"/>
  <c r="AA1445" i="20"/>
  <c r="AK1445" i="20" s="1"/>
  <c r="AC1445" i="20"/>
  <c r="AM1445" i="20" s="1"/>
  <c r="X1446" i="20"/>
  <c r="Z1446" i="20"/>
  <c r="AJ1446" i="20" s="1"/>
  <c r="AB1446" i="20"/>
  <c r="AL1446" i="20" s="1"/>
  <c r="Y1447" i="20"/>
  <c r="AI1447" i="20" s="1"/>
  <c r="AA1447" i="20"/>
  <c r="AK1447" i="20" s="1"/>
  <c r="AC1447" i="20"/>
  <c r="AM1447" i="20" s="1"/>
  <c r="X1448" i="20"/>
  <c r="Z1448" i="20"/>
  <c r="AJ1448" i="20" s="1"/>
  <c r="AB1448" i="20"/>
  <c r="AL1448" i="20" s="1"/>
  <c r="Y1449" i="20"/>
  <c r="AI1449" i="20" s="1"/>
  <c r="AA1449" i="20"/>
  <c r="AK1449" i="20" s="1"/>
  <c r="AC1449" i="20"/>
  <c r="AM1449" i="20" s="1"/>
  <c r="X1450" i="20"/>
  <c r="Z1450" i="20"/>
  <c r="AJ1450" i="20" s="1"/>
  <c r="AB1450" i="20"/>
  <c r="AL1450" i="20" s="1"/>
  <c r="Y1451" i="20"/>
  <c r="AI1451" i="20" s="1"/>
  <c r="AA1451" i="20"/>
  <c r="AK1451" i="20" s="1"/>
  <c r="AC1451" i="20"/>
  <c r="AM1451" i="20" s="1"/>
  <c r="X1452" i="20"/>
  <c r="Z1452" i="20"/>
  <c r="AJ1452" i="20" s="1"/>
  <c r="AB1452" i="20"/>
  <c r="AL1452" i="20" s="1"/>
  <c r="Y1453" i="20"/>
  <c r="AI1453" i="20" s="1"/>
  <c r="AA1453" i="20"/>
  <c r="AK1453" i="20" s="1"/>
  <c r="AC1453" i="20"/>
  <c r="AM1453" i="20" s="1"/>
  <c r="X1454" i="20"/>
  <c r="Z1454" i="20"/>
  <c r="AJ1454" i="20" s="1"/>
  <c r="AB1454" i="20"/>
  <c r="AL1454" i="20" s="1"/>
  <c r="Y1455" i="20"/>
  <c r="AI1455" i="20" s="1"/>
  <c r="AA1455" i="20"/>
  <c r="AK1455" i="20" s="1"/>
  <c r="AC1455" i="20"/>
  <c r="AM1455" i="20" s="1"/>
  <c r="X1456" i="20"/>
  <c r="Z1456" i="20"/>
  <c r="AJ1456" i="20" s="1"/>
  <c r="AB1456" i="20"/>
  <c r="AL1456" i="20" s="1"/>
  <c r="Y1457" i="20"/>
  <c r="AI1457" i="20" s="1"/>
  <c r="AA1457" i="20"/>
  <c r="AK1457" i="20" s="1"/>
  <c r="AC1457" i="20"/>
  <c r="AM1457" i="20" s="1"/>
  <c r="X1458" i="20"/>
  <c r="Z1458" i="20"/>
  <c r="AJ1458" i="20" s="1"/>
  <c r="AB1458" i="20"/>
  <c r="AL1458" i="20" s="1"/>
  <c r="Y1459" i="20"/>
  <c r="AI1459" i="20" s="1"/>
  <c r="AA1459" i="20"/>
  <c r="AK1459" i="20" s="1"/>
  <c r="AC1459" i="20"/>
  <c r="AM1459" i="20" s="1"/>
  <c r="X1460" i="20"/>
  <c r="Z1460" i="20"/>
  <c r="AJ1460" i="20" s="1"/>
  <c r="AB1460" i="20"/>
  <c r="AL1460" i="20" s="1"/>
  <c r="Y1461" i="20"/>
  <c r="AI1461" i="20" s="1"/>
  <c r="AA1461" i="20"/>
  <c r="AK1461" i="20" s="1"/>
  <c r="AC1461" i="20"/>
  <c r="AM1461" i="20" s="1"/>
  <c r="X1462" i="20"/>
  <c r="Z1462" i="20"/>
  <c r="AJ1462" i="20" s="1"/>
  <c r="AB1462" i="20"/>
  <c r="AL1462" i="20" s="1"/>
  <c r="Y1463" i="20"/>
  <c r="AI1463" i="20" s="1"/>
  <c r="AA1463" i="20"/>
  <c r="AK1463" i="20" s="1"/>
  <c r="AC1463" i="20"/>
  <c r="AM1463" i="20" s="1"/>
  <c r="X1464" i="20"/>
  <c r="Z1464" i="20"/>
  <c r="AJ1464" i="20" s="1"/>
  <c r="AB1464" i="20"/>
  <c r="AL1464" i="20" s="1"/>
  <c r="Y1465" i="20"/>
  <c r="AI1465" i="20" s="1"/>
  <c r="AA1465" i="20"/>
  <c r="AK1465" i="20" s="1"/>
  <c r="AC1465" i="20"/>
  <c r="AM1465" i="20" s="1"/>
  <c r="X1466" i="20"/>
  <c r="Z1466" i="20"/>
  <c r="AJ1466" i="20" s="1"/>
  <c r="AB1466" i="20"/>
  <c r="AL1466" i="20" s="1"/>
  <c r="Y1467" i="20"/>
  <c r="AI1467" i="20" s="1"/>
  <c r="AA1467" i="20"/>
  <c r="AK1467" i="20" s="1"/>
  <c r="AC1467" i="20"/>
  <c r="AM1467" i="20" s="1"/>
  <c r="X1468" i="20"/>
  <c r="Z1468" i="20"/>
  <c r="AJ1468" i="20" s="1"/>
  <c r="AB1468" i="20"/>
  <c r="AL1468" i="20" s="1"/>
  <c r="Y1469" i="20"/>
  <c r="AI1469" i="20" s="1"/>
  <c r="AA1469" i="20"/>
  <c r="AK1469" i="20" s="1"/>
  <c r="AC1469" i="20"/>
  <c r="AM1469" i="20" s="1"/>
  <c r="X1470" i="20"/>
  <c r="Z1470" i="20"/>
  <c r="AJ1470" i="20" s="1"/>
  <c r="AB1470" i="20"/>
  <c r="AL1470" i="20" s="1"/>
  <c r="Y1471" i="20"/>
  <c r="AI1471" i="20" s="1"/>
  <c r="AA1471" i="20"/>
  <c r="AK1471" i="20" s="1"/>
  <c r="AC1471" i="20"/>
  <c r="AM1471" i="20" s="1"/>
  <c r="X1472" i="20"/>
  <c r="Z1472" i="20"/>
  <c r="AJ1472" i="20" s="1"/>
  <c r="AB1472" i="20"/>
  <c r="AL1472" i="20" s="1"/>
  <c r="Y1473" i="20"/>
  <c r="AI1473" i="20" s="1"/>
  <c r="AA1473" i="20"/>
  <c r="AK1473" i="20" s="1"/>
  <c r="AC1473" i="20"/>
  <c r="AM1473" i="20" s="1"/>
  <c r="X1474" i="20"/>
  <c r="Z1474" i="20"/>
  <c r="AJ1474" i="20" s="1"/>
  <c r="AB1474" i="20"/>
  <c r="AL1474" i="20" s="1"/>
  <c r="Y1475" i="20"/>
  <c r="AI1475" i="20" s="1"/>
  <c r="AA1475" i="20"/>
  <c r="AK1475" i="20" s="1"/>
  <c r="AC1475" i="20"/>
  <c r="AM1475" i="20" s="1"/>
  <c r="X1476" i="20"/>
  <c r="Z1476" i="20"/>
  <c r="AJ1476" i="20" s="1"/>
  <c r="AB1476" i="20"/>
  <c r="AL1476" i="20" s="1"/>
  <c r="Y1477" i="20"/>
  <c r="AI1477" i="20" s="1"/>
  <c r="AA1477" i="20"/>
  <c r="AK1477" i="20" s="1"/>
  <c r="AC1477" i="20"/>
  <c r="AM1477" i="20" s="1"/>
  <c r="X1478" i="20"/>
  <c r="Z1478" i="20"/>
  <c r="AJ1478" i="20" s="1"/>
  <c r="AB1478" i="20"/>
  <c r="AL1478" i="20" s="1"/>
  <c r="Y1479" i="20"/>
  <c r="AI1479" i="20" s="1"/>
  <c r="AA1479" i="20"/>
  <c r="AK1479" i="20" s="1"/>
  <c r="AC1479" i="20"/>
  <c r="AM1479" i="20" s="1"/>
  <c r="X1480" i="20"/>
  <c r="Z1480" i="20"/>
  <c r="AJ1480" i="20" s="1"/>
  <c r="AB1480" i="20"/>
  <c r="AL1480" i="20" s="1"/>
  <c r="Y1481" i="20"/>
  <c r="AI1481" i="20" s="1"/>
  <c r="AA1481" i="20"/>
  <c r="AK1481" i="20" s="1"/>
  <c r="AC1481" i="20"/>
  <c r="AM1481" i="20" s="1"/>
  <c r="X1482" i="20"/>
  <c r="Z1482" i="20"/>
  <c r="AJ1482" i="20" s="1"/>
  <c r="AB1482" i="20"/>
  <c r="AL1482" i="20" s="1"/>
  <c r="Y1483" i="20"/>
  <c r="AI1483" i="20" s="1"/>
  <c r="AA1483" i="20"/>
  <c r="AK1483" i="20" s="1"/>
  <c r="AC1483" i="20"/>
  <c r="AM1483" i="20" s="1"/>
  <c r="X1484" i="20"/>
  <c r="Z1484" i="20"/>
  <c r="AJ1484" i="20" s="1"/>
  <c r="AB1484" i="20"/>
  <c r="AL1484" i="20" s="1"/>
  <c r="Y1485" i="20"/>
  <c r="AI1485" i="20" s="1"/>
  <c r="AA1485" i="20"/>
  <c r="AK1485" i="20" s="1"/>
  <c r="AC1485" i="20"/>
  <c r="AM1485" i="20" s="1"/>
  <c r="X1486" i="20"/>
  <c r="Z1486" i="20"/>
  <c r="AJ1486" i="20" s="1"/>
  <c r="AB1486" i="20"/>
  <c r="AL1486" i="20" s="1"/>
  <c r="Y1487" i="20"/>
  <c r="AI1487" i="20" s="1"/>
  <c r="AA1487" i="20"/>
  <c r="AK1487" i="20" s="1"/>
  <c r="AC1487" i="20"/>
  <c r="AM1487" i="20" s="1"/>
  <c r="X1488" i="20"/>
  <c r="Z1488" i="20"/>
  <c r="AJ1488" i="20" s="1"/>
  <c r="AB1488" i="20"/>
  <c r="AL1488" i="20" s="1"/>
  <c r="Z1490" i="20"/>
  <c r="AJ1490" i="20" s="1"/>
  <c r="AC1492" i="20"/>
  <c r="AM1492" i="20" s="1"/>
  <c r="AA1492" i="20"/>
  <c r="AK1492" i="20" s="1"/>
  <c r="Y1492" i="20"/>
  <c r="AI1492" i="20" s="1"/>
  <c r="X1492" i="20"/>
  <c r="AB1492" i="20"/>
  <c r="AL1492" i="20" s="1"/>
  <c r="Z1494" i="20"/>
  <c r="AJ1494" i="20" s="1"/>
  <c r="AC1496" i="20"/>
  <c r="AM1496" i="20" s="1"/>
  <c r="AA1496" i="20"/>
  <c r="AK1496" i="20" s="1"/>
  <c r="Y1496" i="20"/>
  <c r="AI1496" i="20" s="1"/>
  <c r="X1496" i="20"/>
  <c r="AB1496" i="20"/>
  <c r="AL1496" i="20" s="1"/>
  <c r="Z1498" i="20"/>
  <c r="AJ1498" i="20" s="1"/>
  <c r="AC1500" i="20"/>
  <c r="AM1500" i="20" s="1"/>
  <c r="AA1500" i="20"/>
  <c r="AK1500" i="20" s="1"/>
  <c r="Y1500" i="20"/>
  <c r="AI1500" i="20" s="1"/>
  <c r="X1500" i="20"/>
  <c r="AB1500" i="20"/>
  <c r="AL1500" i="20" s="1"/>
  <c r="Z1502" i="20"/>
  <c r="AJ1502" i="20" s="1"/>
  <c r="AC1504" i="20"/>
  <c r="AM1504" i="20" s="1"/>
  <c r="AA1504" i="20"/>
  <c r="AK1504" i="20" s="1"/>
  <c r="Y1504" i="20"/>
  <c r="AI1504" i="20" s="1"/>
  <c r="X1504" i="20"/>
  <c r="AB1504" i="20"/>
  <c r="AL1504" i="20" s="1"/>
  <c r="Z1506" i="20"/>
  <c r="AJ1506" i="20" s="1"/>
  <c r="AC1508" i="20"/>
  <c r="AM1508" i="20" s="1"/>
  <c r="AA1508" i="20"/>
  <c r="AK1508" i="20" s="1"/>
  <c r="Y1508" i="20"/>
  <c r="AI1508" i="20" s="1"/>
  <c r="X1508" i="20"/>
  <c r="AB1508" i="20"/>
  <c r="AL1508" i="20" s="1"/>
  <c r="Z1510" i="20"/>
  <c r="AJ1510" i="20" s="1"/>
  <c r="AC1512" i="20"/>
  <c r="AM1512" i="20" s="1"/>
  <c r="AA1512" i="20"/>
  <c r="AK1512" i="20" s="1"/>
  <c r="Y1512" i="20"/>
  <c r="AI1512" i="20" s="1"/>
  <c r="X1512" i="20"/>
  <c r="AB1512" i="20"/>
  <c r="AL1512" i="20" s="1"/>
  <c r="Z1514" i="20"/>
  <c r="AJ1514" i="20" s="1"/>
  <c r="AC1516" i="20"/>
  <c r="AM1516" i="20" s="1"/>
  <c r="AA1516" i="20"/>
  <c r="AK1516" i="20" s="1"/>
  <c r="Y1516" i="20"/>
  <c r="AI1516" i="20" s="1"/>
  <c r="X1516" i="20"/>
  <c r="AB1516" i="20"/>
  <c r="AL1516" i="20" s="1"/>
  <c r="Z1518" i="20"/>
  <c r="AJ1518" i="20" s="1"/>
  <c r="AC1520" i="20"/>
  <c r="AM1520" i="20" s="1"/>
  <c r="AA1520" i="20"/>
  <c r="AK1520" i="20" s="1"/>
  <c r="Y1520" i="20"/>
  <c r="AI1520" i="20" s="1"/>
  <c r="X1520" i="20"/>
  <c r="AB1520" i="20"/>
  <c r="AL1520" i="20" s="1"/>
  <c r="Z1522" i="20"/>
  <c r="AJ1522" i="20" s="1"/>
  <c r="X1331" i="20"/>
  <c r="Z1331" i="20"/>
  <c r="AJ1331" i="20" s="1"/>
  <c r="AB1331" i="20"/>
  <c r="AL1331" i="20" s="1"/>
  <c r="X1333" i="20"/>
  <c r="Z1333" i="20"/>
  <c r="AJ1333" i="20" s="1"/>
  <c r="AB1333" i="20"/>
  <c r="AL1333" i="20" s="1"/>
  <c r="X1335" i="20"/>
  <c r="Z1335" i="20"/>
  <c r="AJ1335" i="20" s="1"/>
  <c r="AB1335" i="20"/>
  <c r="AL1335" i="20" s="1"/>
  <c r="X1337" i="20"/>
  <c r="Z1337" i="20"/>
  <c r="AJ1337" i="20" s="1"/>
  <c r="AB1337" i="20"/>
  <c r="AL1337" i="20" s="1"/>
  <c r="X1339" i="20"/>
  <c r="Z1339" i="20"/>
  <c r="AJ1339" i="20" s="1"/>
  <c r="AB1339" i="20"/>
  <c r="AL1339" i="20" s="1"/>
  <c r="X1341" i="20"/>
  <c r="Z1341" i="20"/>
  <c r="AJ1341" i="20" s="1"/>
  <c r="AB1341" i="20"/>
  <c r="AL1341" i="20" s="1"/>
  <c r="X1343" i="20"/>
  <c r="Z1343" i="20"/>
  <c r="AJ1343" i="20" s="1"/>
  <c r="AB1343" i="20"/>
  <c r="AL1343" i="20" s="1"/>
  <c r="X1345" i="20"/>
  <c r="Z1345" i="20"/>
  <c r="AJ1345" i="20" s="1"/>
  <c r="AB1345" i="20"/>
  <c r="AL1345" i="20" s="1"/>
  <c r="X1347" i="20"/>
  <c r="Z1347" i="20"/>
  <c r="AJ1347" i="20" s="1"/>
  <c r="AB1347" i="20"/>
  <c r="AL1347" i="20" s="1"/>
  <c r="X1349" i="20"/>
  <c r="Z1349" i="20"/>
  <c r="AJ1349" i="20" s="1"/>
  <c r="AB1349" i="20"/>
  <c r="AL1349" i="20" s="1"/>
  <c r="X1351" i="20"/>
  <c r="Z1351" i="20"/>
  <c r="AJ1351" i="20" s="1"/>
  <c r="AB1351" i="20"/>
  <c r="AL1351" i="20" s="1"/>
  <c r="X1353" i="20"/>
  <c r="Z1353" i="20"/>
  <c r="AJ1353" i="20" s="1"/>
  <c r="AB1353" i="20"/>
  <c r="AL1353" i="20" s="1"/>
  <c r="X1355" i="20"/>
  <c r="Z1355" i="20"/>
  <c r="AJ1355" i="20" s="1"/>
  <c r="AB1355" i="20"/>
  <c r="AL1355" i="20" s="1"/>
  <c r="X1357" i="20"/>
  <c r="Z1357" i="20"/>
  <c r="AJ1357" i="20" s="1"/>
  <c r="AB1357" i="20"/>
  <c r="AL1357" i="20" s="1"/>
  <c r="X1359" i="20"/>
  <c r="Z1359" i="20"/>
  <c r="AJ1359" i="20" s="1"/>
  <c r="AB1359" i="20"/>
  <c r="AL1359" i="20" s="1"/>
  <c r="X1361" i="20"/>
  <c r="Z1361" i="20"/>
  <c r="AJ1361" i="20" s="1"/>
  <c r="AB1361" i="20"/>
  <c r="AL1361" i="20" s="1"/>
  <c r="X1363" i="20"/>
  <c r="Z1363" i="20"/>
  <c r="AJ1363" i="20" s="1"/>
  <c r="AB1363" i="20"/>
  <c r="AL1363" i="20" s="1"/>
  <c r="X1365" i="20"/>
  <c r="Z1365" i="20"/>
  <c r="AJ1365" i="20" s="1"/>
  <c r="AB1365" i="20"/>
  <c r="AL1365" i="20" s="1"/>
  <c r="X1367" i="20"/>
  <c r="Z1367" i="20"/>
  <c r="AJ1367" i="20" s="1"/>
  <c r="AB1367" i="20"/>
  <c r="AL1367" i="20" s="1"/>
  <c r="X1369" i="20"/>
  <c r="Z1369" i="20"/>
  <c r="AJ1369" i="20" s="1"/>
  <c r="AB1369" i="20"/>
  <c r="AL1369" i="20" s="1"/>
  <c r="X1371" i="20"/>
  <c r="Z1371" i="20"/>
  <c r="AJ1371" i="20" s="1"/>
  <c r="AB1371" i="20"/>
  <c r="AL1371" i="20" s="1"/>
  <c r="X1373" i="20"/>
  <c r="Z1373" i="20"/>
  <c r="AJ1373" i="20" s="1"/>
  <c r="AB1373" i="20"/>
  <c r="AL1373" i="20" s="1"/>
  <c r="X1375" i="20"/>
  <c r="Z1375" i="20"/>
  <c r="AJ1375" i="20" s="1"/>
  <c r="AB1375" i="20"/>
  <c r="AL1375" i="20" s="1"/>
  <c r="X1377" i="20"/>
  <c r="Z1377" i="20"/>
  <c r="AJ1377" i="20" s="1"/>
  <c r="AB1377" i="20"/>
  <c r="AL1377" i="20" s="1"/>
  <c r="X1379" i="20"/>
  <c r="Z1379" i="20"/>
  <c r="AJ1379" i="20" s="1"/>
  <c r="AB1379" i="20"/>
  <c r="AL1379" i="20" s="1"/>
  <c r="X1381" i="20"/>
  <c r="Z1381" i="20"/>
  <c r="AJ1381" i="20" s="1"/>
  <c r="AB1381" i="20"/>
  <c r="AL1381" i="20" s="1"/>
  <c r="X1383" i="20"/>
  <c r="Z1383" i="20"/>
  <c r="AJ1383" i="20" s="1"/>
  <c r="AB1383" i="20"/>
  <c r="AL1383" i="20" s="1"/>
  <c r="X1385" i="20"/>
  <c r="Z1385" i="20"/>
  <c r="AJ1385" i="20" s="1"/>
  <c r="AB1385" i="20"/>
  <c r="AL1385" i="20" s="1"/>
  <c r="X1387" i="20"/>
  <c r="Z1387" i="20"/>
  <c r="AJ1387" i="20" s="1"/>
  <c r="AB1387" i="20"/>
  <c r="AL1387" i="20" s="1"/>
  <c r="X1389" i="20"/>
  <c r="Z1389" i="20"/>
  <c r="AJ1389" i="20" s="1"/>
  <c r="AB1389" i="20"/>
  <c r="AL1389" i="20" s="1"/>
  <c r="X1391" i="20"/>
  <c r="Z1391" i="20"/>
  <c r="AJ1391" i="20" s="1"/>
  <c r="AB1391" i="20"/>
  <c r="AL1391" i="20" s="1"/>
  <c r="X1393" i="20"/>
  <c r="Z1393" i="20"/>
  <c r="AJ1393" i="20" s="1"/>
  <c r="AB1393" i="20"/>
  <c r="AL1393" i="20" s="1"/>
  <c r="X1395" i="20"/>
  <c r="Z1395" i="20"/>
  <c r="AJ1395" i="20" s="1"/>
  <c r="AB1395" i="20"/>
  <c r="AL1395" i="20" s="1"/>
  <c r="X1397" i="20"/>
  <c r="Z1397" i="20"/>
  <c r="AJ1397" i="20" s="1"/>
  <c r="AB1397" i="20"/>
  <c r="AL1397" i="20" s="1"/>
  <c r="X1399" i="20"/>
  <c r="Z1399" i="20"/>
  <c r="AJ1399" i="20" s="1"/>
  <c r="AB1399" i="20"/>
  <c r="AL1399" i="20" s="1"/>
  <c r="X1401" i="20"/>
  <c r="Z1401" i="20"/>
  <c r="AJ1401" i="20" s="1"/>
  <c r="AB1401" i="20"/>
  <c r="AL1401" i="20" s="1"/>
  <c r="X1403" i="20"/>
  <c r="Z1403" i="20"/>
  <c r="AJ1403" i="20" s="1"/>
  <c r="AB1403" i="20"/>
  <c r="AL1403" i="20" s="1"/>
  <c r="X1405" i="20"/>
  <c r="Z1405" i="20"/>
  <c r="AJ1405" i="20" s="1"/>
  <c r="AB1405" i="20"/>
  <c r="AL1405" i="20" s="1"/>
  <c r="X1407" i="20"/>
  <c r="Z1407" i="20"/>
  <c r="AJ1407" i="20" s="1"/>
  <c r="AB1407" i="20"/>
  <c r="AL1407" i="20" s="1"/>
  <c r="X1409" i="20"/>
  <c r="Z1409" i="20"/>
  <c r="AJ1409" i="20" s="1"/>
  <c r="AB1409" i="20"/>
  <c r="AL1409" i="20" s="1"/>
  <c r="X1411" i="20"/>
  <c r="Z1411" i="20"/>
  <c r="AJ1411" i="20" s="1"/>
  <c r="AB1411" i="20"/>
  <c r="AL1411" i="20" s="1"/>
  <c r="X1413" i="20"/>
  <c r="Z1413" i="20"/>
  <c r="AJ1413" i="20" s="1"/>
  <c r="AB1413" i="20"/>
  <c r="AL1413" i="20" s="1"/>
  <c r="X1415" i="20"/>
  <c r="Z1415" i="20"/>
  <c r="AJ1415" i="20" s="1"/>
  <c r="AB1415" i="20"/>
  <c r="AL1415" i="20" s="1"/>
  <c r="X1417" i="20"/>
  <c r="Z1417" i="20"/>
  <c r="AJ1417" i="20" s="1"/>
  <c r="AB1417" i="20"/>
  <c r="AL1417" i="20" s="1"/>
  <c r="X1419" i="20"/>
  <c r="Z1419" i="20"/>
  <c r="AJ1419" i="20" s="1"/>
  <c r="AB1419" i="20"/>
  <c r="AL1419" i="20" s="1"/>
  <c r="X1421" i="20"/>
  <c r="Z1421" i="20"/>
  <c r="AJ1421" i="20" s="1"/>
  <c r="AB1421" i="20"/>
  <c r="AL1421" i="20" s="1"/>
  <c r="X1423" i="20"/>
  <c r="Z1423" i="20"/>
  <c r="AJ1423" i="20" s="1"/>
  <c r="AB1423" i="20"/>
  <c r="AL1423" i="20" s="1"/>
  <c r="X1425" i="20"/>
  <c r="Z1425" i="20"/>
  <c r="AJ1425" i="20" s="1"/>
  <c r="AB1425" i="20"/>
  <c r="AL1425" i="20" s="1"/>
  <c r="X1427" i="20"/>
  <c r="Z1427" i="20"/>
  <c r="AJ1427" i="20" s="1"/>
  <c r="AB1427" i="20"/>
  <c r="AL1427" i="20" s="1"/>
  <c r="X1429" i="20"/>
  <c r="Z1429" i="20"/>
  <c r="AJ1429" i="20" s="1"/>
  <c r="AB1429" i="20"/>
  <c r="AL1429" i="20" s="1"/>
  <c r="X1431" i="20"/>
  <c r="Z1431" i="20"/>
  <c r="AJ1431" i="20" s="1"/>
  <c r="AB1431" i="20"/>
  <c r="AL1431" i="20" s="1"/>
  <c r="X1433" i="20"/>
  <c r="Z1433" i="20"/>
  <c r="AJ1433" i="20" s="1"/>
  <c r="AB1433" i="20"/>
  <c r="AL1433" i="20" s="1"/>
  <c r="X1435" i="20"/>
  <c r="Z1435" i="20"/>
  <c r="AJ1435" i="20" s="1"/>
  <c r="AB1435" i="20"/>
  <c r="AL1435" i="20" s="1"/>
  <c r="X1437" i="20"/>
  <c r="Z1437" i="20"/>
  <c r="AJ1437" i="20" s="1"/>
  <c r="AB1437" i="20"/>
  <c r="AL1437" i="20" s="1"/>
  <c r="X1439" i="20"/>
  <c r="Z1439" i="20"/>
  <c r="AJ1439" i="20" s="1"/>
  <c r="AB1439" i="20"/>
  <c r="AL1439" i="20" s="1"/>
  <c r="X1441" i="20"/>
  <c r="Z1441" i="20"/>
  <c r="AJ1441" i="20" s="1"/>
  <c r="AB1441" i="20"/>
  <c r="AL1441" i="20" s="1"/>
  <c r="X1443" i="20"/>
  <c r="Z1443" i="20"/>
  <c r="AJ1443" i="20" s="1"/>
  <c r="AB1443" i="20"/>
  <c r="AL1443" i="20" s="1"/>
  <c r="X1445" i="20"/>
  <c r="Z1445" i="20"/>
  <c r="AJ1445" i="20" s="1"/>
  <c r="AB1445" i="20"/>
  <c r="AL1445" i="20" s="1"/>
  <c r="X1447" i="20"/>
  <c r="Z1447" i="20"/>
  <c r="AJ1447" i="20" s="1"/>
  <c r="AB1447" i="20"/>
  <c r="AL1447" i="20" s="1"/>
  <c r="X1449" i="20"/>
  <c r="Z1449" i="20"/>
  <c r="AJ1449" i="20" s="1"/>
  <c r="AB1449" i="20"/>
  <c r="AL1449" i="20" s="1"/>
  <c r="X1451" i="20"/>
  <c r="Z1451" i="20"/>
  <c r="AJ1451" i="20" s="1"/>
  <c r="AB1451" i="20"/>
  <c r="AL1451" i="20" s="1"/>
  <c r="X1453" i="20"/>
  <c r="Z1453" i="20"/>
  <c r="AJ1453" i="20" s="1"/>
  <c r="AB1453" i="20"/>
  <c r="AL1453" i="20" s="1"/>
  <c r="X1455" i="20"/>
  <c r="Z1455" i="20"/>
  <c r="AJ1455" i="20" s="1"/>
  <c r="AB1455" i="20"/>
  <c r="AL1455" i="20" s="1"/>
  <c r="X1457" i="20"/>
  <c r="Z1457" i="20"/>
  <c r="AJ1457" i="20" s="1"/>
  <c r="AB1457" i="20"/>
  <c r="AL1457" i="20" s="1"/>
  <c r="X1459" i="20"/>
  <c r="Z1459" i="20"/>
  <c r="AJ1459" i="20" s="1"/>
  <c r="AB1459" i="20"/>
  <c r="AL1459" i="20" s="1"/>
  <c r="X1461" i="20"/>
  <c r="Z1461" i="20"/>
  <c r="AJ1461" i="20" s="1"/>
  <c r="AB1461" i="20"/>
  <c r="AL1461" i="20" s="1"/>
  <c r="X1463" i="20"/>
  <c r="Z1463" i="20"/>
  <c r="AJ1463" i="20" s="1"/>
  <c r="AB1463" i="20"/>
  <c r="AL1463" i="20" s="1"/>
  <c r="X1465" i="20"/>
  <c r="Z1465" i="20"/>
  <c r="AJ1465" i="20" s="1"/>
  <c r="AB1465" i="20"/>
  <c r="AL1465" i="20" s="1"/>
  <c r="X1467" i="20"/>
  <c r="Z1467" i="20"/>
  <c r="AJ1467" i="20" s="1"/>
  <c r="AB1467" i="20"/>
  <c r="AL1467" i="20" s="1"/>
  <c r="X1469" i="20"/>
  <c r="Z1469" i="20"/>
  <c r="AJ1469" i="20" s="1"/>
  <c r="AB1469" i="20"/>
  <c r="AL1469" i="20" s="1"/>
  <c r="X1471" i="20"/>
  <c r="Z1471" i="20"/>
  <c r="AJ1471" i="20" s="1"/>
  <c r="AB1471" i="20"/>
  <c r="AL1471" i="20" s="1"/>
  <c r="X1473" i="20"/>
  <c r="Z1473" i="20"/>
  <c r="AJ1473" i="20" s="1"/>
  <c r="AB1473" i="20"/>
  <c r="AL1473" i="20" s="1"/>
  <c r="X1475" i="20"/>
  <c r="Z1475" i="20"/>
  <c r="AJ1475" i="20" s="1"/>
  <c r="AB1475" i="20"/>
  <c r="AL1475" i="20" s="1"/>
  <c r="X1477" i="20"/>
  <c r="Z1477" i="20"/>
  <c r="AJ1477" i="20" s="1"/>
  <c r="AB1477" i="20"/>
  <c r="AL1477" i="20" s="1"/>
  <c r="X1479" i="20"/>
  <c r="Z1479" i="20"/>
  <c r="AJ1479" i="20" s="1"/>
  <c r="AB1479" i="20"/>
  <c r="AL1479" i="20" s="1"/>
  <c r="X1481" i="20"/>
  <c r="Z1481" i="20"/>
  <c r="AJ1481" i="20" s="1"/>
  <c r="AB1481" i="20"/>
  <c r="AL1481" i="20" s="1"/>
  <c r="X1483" i="20"/>
  <c r="Z1483" i="20"/>
  <c r="AJ1483" i="20" s="1"/>
  <c r="AB1483" i="20"/>
  <c r="AL1483" i="20" s="1"/>
  <c r="X1485" i="20"/>
  <c r="Z1485" i="20"/>
  <c r="AJ1485" i="20" s="1"/>
  <c r="AB1485" i="20"/>
  <c r="AL1485" i="20" s="1"/>
  <c r="X1487" i="20"/>
  <c r="Z1487" i="20"/>
  <c r="AJ1487" i="20" s="1"/>
  <c r="AB1487" i="20"/>
  <c r="AL1487" i="20" s="1"/>
  <c r="AC1490" i="20"/>
  <c r="AM1490" i="20" s="1"/>
  <c r="AA1490" i="20"/>
  <c r="AK1490" i="20" s="1"/>
  <c r="Y1490" i="20"/>
  <c r="AI1490" i="20" s="1"/>
  <c r="X1490" i="20"/>
  <c r="AB1490" i="20"/>
  <c r="AL1490" i="20" s="1"/>
  <c r="AC1494" i="20"/>
  <c r="AM1494" i="20" s="1"/>
  <c r="AA1494" i="20"/>
  <c r="AK1494" i="20" s="1"/>
  <c r="Y1494" i="20"/>
  <c r="AI1494" i="20" s="1"/>
  <c r="X1494" i="20"/>
  <c r="AB1494" i="20"/>
  <c r="AL1494" i="20" s="1"/>
  <c r="AC1498" i="20"/>
  <c r="AM1498" i="20" s="1"/>
  <c r="AA1498" i="20"/>
  <c r="AK1498" i="20" s="1"/>
  <c r="Y1498" i="20"/>
  <c r="AI1498" i="20" s="1"/>
  <c r="X1498" i="20"/>
  <c r="AB1498" i="20"/>
  <c r="AL1498" i="20" s="1"/>
  <c r="AC1502" i="20"/>
  <c r="AM1502" i="20" s="1"/>
  <c r="AA1502" i="20"/>
  <c r="AK1502" i="20" s="1"/>
  <c r="Y1502" i="20"/>
  <c r="AI1502" i="20" s="1"/>
  <c r="X1502" i="20"/>
  <c r="AB1502" i="20"/>
  <c r="AL1502" i="20" s="1"/>
  <c r="AC1506" i="20"/>
  <c r="AM1506" i="20" s="1"/>
  <c r="AA1506" i="20"/>
  <c r="AK1506" i="20" s="1"/>
  <c r="Y1506" i="20"/>
  <c r="AI1506" i="20" s="1"/>
  <c r="X1506" i="20"/>
  <c r="AB1506" i="20"/>
  <c r="AL1506" i="20" s="1"/>
  <c r="AC1510" i="20"/>
  <c r="AM1510" i="20" s="1"/>
  <c r="AA1510" i="20"/>
  <c r="AK1510" i="20" s="1"/>
  <c r="Y1510" i="20"/>
  <c r="AI1510" i="20" s="1"/>
  <c r="X1510" i="20"/>
  <c r="AB1510" i="20"/>
  <c r="AL1510" i="20" s="1"/>
  <c r="AC1514" i="20"/>
  <c r="AM1514" i="20" s="1"/>
  <c r="AA1514" i="20"/>
  <c r="AK1514" i="20" s="1"/>
  <c r="Y1514" i="20"/>
  <c r="AI1514" i="20" s="1"/>
  <c r="X1514" i="20"/>
  <c r="AB1514" i="20"/>
  <c r="AL1514" i="20" s="1"/>
  <c r="AC1518" i="20"/>
  <c r="AM1518" i="20" s="1"/>
  <c r="AA1518" i="20"/>
  <c r="AK1518" i="20" s="1"/>
  <c r="Y1518" i="20"/>
  <c r="AI1518" i="20" s="1"/>
  <c r="X1518" i="20"/>
  <c r="AB1518" i="20"/>
  <c r="AL1518" i="20" s="1"/>
  <c r="AC1522" i="20"/>
  <c r="AM1522" i="20" s="1"/>
  <c r="AA1522" i="20"/>
  <c r="AK1522" i="20" s="1"/>
  <c r="Y1522" i="20"/>
  <c r="AI1522" i="20" s="1"/>
  <c r="X1522" i="20"/>
  <c r="AB1522" i="20"/>
  <c r="AL1522" i="20" s="1"/>
  <c r="X1489" i="20"/>
  <c r="Z1489" i="20"/>
  <c r="AJ1489" i="20" s="1"/>
  <c r="AB1489" i="20"/>
  <c r="AL1489" i="20" s="1"/>
  <c r="X1491" i="20"/>
  <c r="Z1491" i="20"/>
  <c r="AJ1491" i="20" s="1"/>
  <c r="AB1491" i="20"/>
  <c r="AL1491" i="20" s="1"/>
  <c r="X1493" i="20"/>
  <c r="Z1493" i="20"/>
  <c r="AJ1493" i="20" s="1"/>
  <c r="AB1493" i="20"/>
  <c r="AL1493" i="20" s="1"/>
  <c r="X1495" i="20"/>
  <c r="Z1495" i="20"/>
  <c r="AJ1495" i="20" s="1"/>
  <c r="AB1495" i="20"/>
  <c r="AL1495" i="20" s="1"/>
  <c r="X1497" i="20"/>
  <c r="Z1497" i="20"/>
  <c r="AJ1497" i="20" s="1"/>
  <c r="AB1497" i="20"/>
  <c r="AL1497" i="20" s="1"/>
  <c r="X1499" i="20"/>
  <c r="Z1499" i="20"/>
  <c r="AJ1499" i="20" s="1"/>
  <c r="AB1499" i="20"/>
  <c r="AL1499" i="20" s="1"/>
  <c r="X1501" i="20"/>
  <c r="Z1501" i="20"/>
  <c r="AJ1501" i="20" s="1"/>
  <c r="AB1501" i="20"/>
  <c r="AL1501" i="20" s="1"/>
  <c r="X1503" i="20"/>
  <c r="Z1503" i="20"/>
  <c r="AJ1503" i="20" s="1"/>
  <c r="AB1503" i="20"/>
  <c r="AL1503" i="20" s="1"/>
  <c r="X1505" i="20"/>
  <c r="Z1505" i="20"/>
  <c r="AJ1505" i="20" s="1"/>
  <c r="AB1505" i="20"/>
  <c r="AL1505" i="20" s="1"/>
  <c r="X1507" i="20"/>
  <c r="Z1507" i="20"/>
  <c r="AJ1507" i="20" s="1"/>
  <c r="AB1507" i="20"/>
  <c r="AL1507" i="20" s="1"/>
  <c r="X1509" i="20"/>
  <c r="Z1509" i="20"/>
  <c r="AJ1509" i="20" s="1"/>
  <c r="AB1509" i="20"/>
  <c r="AL1509" i="20" s="1"/>
  <c r="X1511" i="20"/>
  <c r="Z1511" i="20"/>
  <c r="AJ1511" i="20" s="1"/>
  <c r="AB1511" i="20"/>
  <c r="AL1511" i="20" s="1"/>
  <c r="X1513" i="20"/>
  <c r="Z1513" i="20"/>
  <c r="AJ1513" i="20" s="1"/>
  <c r="AB1513" i="20"/>
  <c r="AL1513" i="20" s="1"/>
  <c r="X1515" i="20"/>
  <c r="Z1515" i="20"/>
  <c r="AJ1515" i="20" s="1"/>
  <c r="AB1515" i="20"/>
  <c r="AL1515" i="20" s="1"/>
  <c r="X1517" i="20"/>
  <c r="Z1517" i="20"/>
  <c r="AJ1517" i="20" s="1"/>
  <c r="AB1517" i="20"/>
  <c r="AL1517" i="20" s="1"/>
  <c r="X1519" i="20"/>
  <c r="Z1519" i="20"/>
  <c r="AJ1519" i="20" s="1"/>
  <c r="AB1519" i="20"/>
  <c r="AL1519" i="20" s="1"/>
  <c r="X1521" i="20"/>
  <c r="Z1521" i="20"/>
  <c r="AJ1521" i="20" s="1"/>
  <c r="AB1521" i="20"/>
  <c r="AL1521" i="20" s="1"/>
  <c r="X1523" i="20"/>
  <c r="Z1523" i="20"/>
  <c r="AJ1523" i="20" s="1"/>
  <c r="AB1523" i="20"/>
  <c r="AL1523" i="20" s="1"/>
  <c r="Y1524" i="20"/>
  <c r="AI1524" i="20" s="1"/>
  <c r="AA1524" i="20"/>
  <c r="AK1524" i="20" s="1"/>
  <c r="AC1524" i="20"/>
  <c r="AM1524" i="20" s="1"/>
  <c r="X1525" i="20"/>
  <c r="Z1525" i="20"/>
  <c r="AJ1525" i="20" s="1"/>
  <c r="AB1525" i="20"/>
  <c r="AL1525" i="20" s="1"/>
  <c r="Y1526" i="20"/>
  <c r="AI1526" i="20" s="1"/>
  <c r="AA1526" i="20"/>
  <c r="AK1526" i="20" s="1"/>
  <c r="AC1526" i="20"/>
  <c r="AM1526" i="20" s="1"/>
  <c r="X1527" i="20"/>
  <c r="Z1527" i="20"/>
  <c r="AJ1527" i="20" s="1"/>
  <c r="AB1527" i="20"/>
  <c r="AL1527" i="20" s="1"/>
  <c r="Y1528" i="20"/>
  <c r="AI1528" i="20" s="1"/>
  <c r="AA1528" i="20"/>
  <c r="AK1528" i="20" s="1"/>
  <c r="AC1528" i="20"/>
  <c r="AM1528" i="20" s="1"/>
  <c r="X1529" i="20"/>
  <c r="Z1529" i="20"/>
  <c r="AJ1529" i="20" s="1"/>
  <c r="AB1529" i="20"/>
  <c r="AL1529" i="20" s="1"/>
  <c r="Y1530" i="20"/>
  <c r="AI1530" i="20" s="1"/>
  <c r="AA1530" i="20"/>
  <c r="AK1530" i="20" s="1"/>
  <c r="AC1530" i="20"/>
  <c r="AM1530" i="20" s="1"/>
  <c r="X1531" i="20"/>
  <c r="Z1531" i="20"/>
  <c r="AJ1531" i="20" s="1"/>
  <c r="AB1531" i="20"/>
  <c r="AL1531" i="20" s="1"/>
  <c r="Y1532" i="20"/>
  <c r="AI1532" i="20" s="1"/>
  <c r="AA1532" i="20"/>
  <c r="AK1532" i="20" s="1"/>
  <c r="AC1532" i="20"/>
  <c r="AM1532" i="20" s="1"/>
  <c r="X1533" i="20"/>
  <c r="Z1533" i="20"/>
  <c r="AJ1533" i="20" s="1"/>
  <c r="AB1533" i="20"/>
  <c r="AL1533" i="20" s="1"/>
  <c r="Y1534" i="20"/>
  <c r="AI1534" i="20" s="1"/>
  <c r="AA1534" i="20"/>
  <c r="AK1534" i="20" s="1"/>
  <c r="AC1534" i="20"/>
  <c r="AM1534" i="20" s="1"/>
  <c r="X1535" i="20"/>
  <c r="Z1535" i="20"/>
  <c r="AJ1535" i="20" s="1"/>
  <c r="AB1535" i="20"/>
  <c r="AL1535" i="20" s="1"/>
  <c r="Y1536" i="20"/>
  <c r="AI1536" i="20" s="1"/>
  <c r="AA1536" i="20"/>
  <c r="AK1536" i="20" s="1"/>
  <c r="AC1536" i="20"/>
  <c r="AM1536" i="20" s="1"/>
  <c r="X1537" i="20"/>
  <c r="Z1537" i="20"/>
  <c r="AJ1537" i="20" s="1"/>
  <c r="AB1537" i="20"/>
  <c r="AL1537" i="20" s="1"/>
  <c r="Y1538" i="20"/>
  <c r="AI1538" i="20" s="1"/>
  <c r="AA1538" i="20"/>
  <c r="AK1538" i="20" s="1"/>
  <c r="AC1538" i="20"/>
  <c r="AM1538" i="20" s="1"/>
  <c r="X1539" i="20"/>
  <c r="Z1539" i="20"/>
  <c r="AJ1539" i="20" s="1"/>
  <c r="AB1539" i="20"/>
  <c r="AL1539" i="20" s="1"/>
  <c r="Y1540" i="20"/>
  <c r="AI1540" i="20" s="1"/>
  <c r="AA1540" i="20"/>
  <c r="AK1540" i="20" s="1"/>
  <c r="AC1540" i="20"/>
  <c r="AM1540" i="20" s="1"/>
  <c r="X1541" i="20"/>
  <c r="Z1541" i="20"/>
  <c r="AJ1541" i="20" s="1"/>
  <c r="AB1541" i="20"/>
  <c r="AL1541" i="20" s="1"/>
  <c r="Y1542" i="20"/>
  <c r="AI1542" i="20" s="1"/>
  <c r="AA1542" i="20"/>
  <c r="AK1542" i="20" s="1"/>
  <c r="AC1542" i="20"/>
  <c r="AM1542" i="20" s="1"/>
  <c r="X1543" i="20"/>
  <c r="Z1543" i="20"/>
  <c r="AJ1543" i="20" s="1"/>
  <c r="AB1543" i="20"/>
  <c r="AL1543" i="20" s="1"/>
  <c r="Y1544" i="20"/>
  <c r="AI1544" i="20" s="1"/>
  <c r="AA1544" i="20"/>
  <c r="AK1544" i="20" s="1"/>
  <c r="AC1544" i="20"/>
  <c r="AM1544" i="20" s="1"/>
  <c r="X1545" i="20"/>
  <c r="Z1545" i="20"/>
  <c r="AJ1545" i="20" s="1"/>
  <c r="AB1545" i="20"/>
  <c r="AL1545" i="20" s="1"/>
  <c r="Y1546" i="20"/>
  <c r="AI1546" i="20" s="1"/>
  <c r="AA1546" i="20"/>
  <c r="AK1546" i="20" s="1"/>
  <c r="AC1546" i="20"/>
  <c r="AM1546" i="20" s="1"/>
  <c r="X1547" i="20"/>
  <c r="Z1547" i="20"/>
  <c r="AJ1547" i="20" s="1"/>
  <c r="AB1547" i="20"/>
  <c r="AL1547" i="20" s="1"/>
  <c r="Y1548" i="20"/>
  <c r="AI1548" i="20" s="1"/>
  <c r="AA1548" i="20"/>
  <c r="AK1548" i="20" s="1"/>
  <c r="AC1548" i="20"/>
  <c r="AM1548" i="20" s="1"/>
  <c r="X1549" i="20"/>
  <c r="Z1549" i="20"/>
  <c r="AJ1549" i="20" s="1"/>
  <c r="AB1549" i="20"/>
  <c r="AL1549" i="20" s="1"/>
  <c r="Y1550" i="20"/>
  <c r="AI1550" i="20" s="1"/>
  <c r="AA1550" i="20"/>
  <c r="AK1550" i="20" s="1"/>
  <c r="AC1550" i="20"/>
  <c r="AM1550" i="20" s="1"/>
  <c r="X1551" i="20"/>
  <c r="Z1551" i="20"/>
  <c r="AJ1551" i="20" s="1"/>
  <c r="AB1551" i="20"/>
  <c r="AL1551" i="20" s="1"/>
  <c r="Y1552" i="20"/>
  <c r="AI1552" i="20" s="1"/>
  <c r="AA1552" i="20"/>
  <c r="AK1552" i="20" s="1"/>
  <c r="AC1552" i="20"/>
  <c r="AM1552" i="20" s="1"/>
  <c r="X1553" i="20"/>
  <c r="Z1553" i="20"/>
  <c r="AJ1553" i="20" s="1"/>
  <c r="AB1553" i="20"/>
  <c r="AL1553" i="20" s="1"/>
  <c r="Y1554" i="20"/>
  <c r="AI1554" i="20" s="1"/>
  <c r="AA1554" i="20"/>
  <c r="AK1554" i="20" s="1"/>
  <c r="AC1554" i="20"/>
  <c r="AM1554" i="20" s="1"/>
  <c r="X1555" i="20"/>
  <c r="Z1555" i="20"/>
  <c r="AJ1555" i="20" s="1"/>
  <c r="AB1555" i="20"/>
  <c r="AL1555" i="20" s="1"/>
  <c r="Y1556" i="20"/>
  <c r="AI1556" i="20" s="1"/>
  <c r="AA1556" i="20"/>
  <c r="AK1556" i="20" s="1"/>
  <c r="AC1556" i="20"/>
  <c r="AM1556" i="20" s="1"/>
  <c r="X1557" i="20"/>
  <c r="Z1557" i="20"/>
  <c r="AJ1557" i="20" s="1"/>
  <c r="AB1557" i="20"/>
  <c r="AL1557" i="20" s="1"/>
  <c r="Y1558" i="20"/>
  <c r="AI1558" i="20" s="1"/>
  <c r="AA1558" i="20"/>
  <c r="AK1558" i="20" s="1"/>
  <c r="AC1558" i="20"/>
  <c r="AM1558" i="20" s="1"/>
  <c r="X1559" i="20"/>
  <c r="Z1559" i="20"/>
  <c r="AJ1559" i="20" s="1"/>
  <c r="AB1559" i="20"/>
  <c r="AL1559" i="20" s="1"/>
  <c r="Y1560" i="20"/>
  <c r="AI1560" i="20" s="1"/>
  <c r="AA1560" i="20"/>
  <c r="AK1560" i="20" s="1"/>
  <c r="AC1560" i="20"/>
  <c r="AM1560" i="20" s="1"/>
  <c r="X1561" i="20"/>
  <c r="Z1561" i="20"/>
  <c r="AJ1561" i="20" s="1"/>
  <c r="AB1561" i="20"/>
  <c r="AL1561" i="20" s="1"/>
  <c r="Y1562" i="20"/>
  <c r="AI1562" i="20" s="1"/>
  <c r="AA1562" i="20"/>
  <c r="AK1562" i="20" s="1"/>
  <c r="AC1562" i="20"/>
  <c r="AM1562" i="20" s="1"/>
  <c r="X1563" i="20"/>
  <c r="Z1563" i="20"/>
  <c r="AJ1563" i="20" s="1"/>
  <c r="AB1563" i="20"/>
  <c r="AL1563" i="20" s="1"/>
  <c r="Y1564" i="20"/>
  <c r="AI1564" i="20" s="1"/>
  <c r="AA1564" i="20"/>
  <c r="AK1564" i="20" s="1"/>
  <c r="AC1564" i="20"/>
  <c r="AM1564" i="20" s="1"/>
  <c r="X1565" i="20"/>
  <c r="Z1565" i="20"/>
  <c r="AJ1565" i="20" s="1"/>
  <c r="AB1565" i="20"/>
  <c r="AL1565" i="20" s="1"/>
  <c r="Y1566" i="20"/>
  <c r="AI1566" i="20" s="1"/>
  <c r="AA1566" i="20"/>
  <c r="AK1566" i="20" s="1"/>
  <c r="AC1566" i="20"/>
  <c r="AM1566" i="20" s="1"/>
  <c r="X1567" i="20"/>
  <c r="Z1567" i="20"/>
  <c r="AJ1567" i="20" s="1"/>
  <c r="AB1567" i="20"/>
  <c r="AL1567" i="20" s="1"/>
  <c r="Y1568" i="20"/>
  <c r="AI1568" i="20" s="1"/>
  <c r="AA1568" i="20"/>
  <c r="AK1568" i="20" s="1"/>
  <c r="AC1568" i="20"/>
  <c r="AM1568" i="20" s="1"/>
  <c r="X1569" i="20"/>
  <c r="Z1569" i="20"/>
  <c r="AJ1569" i="20" s="1"/>
  <c r="AB1569" i="20"/>
  <c r="AL1569" i="20" s="1"/>
  <c r="Y1570" i="20"/>
  <c r="AI1570" i="20" s="1"/>
  <c r="AA1570" i="20"/>
  <c r="AK1570" i="20" s="1"/>
  <c r="AC1570" i="20"/>
  <c r="AM1570" i="20" s="1"/>
  <c r="X1571" i="20"/>
  <c r="Z1571" i="20"/>
  <c r="AJ1571" i="20" s="1"/>
  <c r="AB1571" i="20"/>
  <c r="AL1571" i="20" s="1"/>
  <c r="Y1572" i="20"/>
  <c r="AI1572" i="20" s="1"/>
  <c r="AA1572" i="20"/>
  <c r="AK1572" i="20" s="1"/>
  <c r="AC1572" i="20"/>
  <c r="AM1572" i="20" s="1"/>
  <c r="X1573" i="20"/>
  <c r="Z1573" i="20"/>
  <c r="AJ1573" i="20" s="1"/>
  <c r="AB1573" i="20"/>
  <c r="AL1573" i="20" s="1"/>
  <c r="Y1574" i="20"/>
  <c r="AI1574" i="20" s="1"/>
  <c r="AA1574" i="20"/>
  <c r="AK1574" i="20" s="1"/>
  <c r="AC1574" i="20"/>
  <c r="AM1574" i="20" s="1"/>
  <c r="X1575" i="20"/>
  <c r="Z1575" i="20"/>
  <c r="AJ1575" i="20" s="1"/>
  <c r="AB1575" i="20"/>
  <c r="AL1575" i="20" s="1"/>
  <c r="Y1576" i="20"/>
  <c r="AI1576" i="20" s="1"/>
  <c r="AA1576" i="20"/>
  <c r="AK1576" i="20" s="1"/>
  <c r="AC1576" i="20"/>
  <c r="AM1576" i="20" s="1"/>
  <c r="X1577" i="20"/>
  <c r="Z1577" i="20"/>
  <c r="AJ1577" i="20" s="1"/>
  <c r="AB1577" i="20"/>
  <c r="AL1577" i="20" s="1"/>
  <c r="Y1578" i="20"/>
  <c r="AI1578" i="20" s="1"/>
  <c r="AA1578" i="20"/>
  <c r="AK1578" i="20" s="1"/>
  <c r="AC1578" i="20"/>
  <c r="AM1578" i="20" s="1"/>
  <c r="X1579" i="20"/>
  <c r="Z1579" i="20"/>
  <c r="AJ1579" i="20" s="1"/>
  <c r="AB1579" i="20"/>
  <c r="AL1579" i="20" s="1"/>
  <c r="Y1580" i="20"/>
  <c r="AI1580" i="20" s="1"/>
  <c r="AA1580" i="20"/>
  <c r="AK1580" i="20" s="1"/>
  <c r="AC1580" i="20"/>
  <c r="AM1580" i="20" s="1"/>
  <c r="X1581" i="20"/>
  <c r="Z1581" i="20"/>
  <c r="AJ1581" i="20" s="1"/>
  <c r="AB1581" i="20"/>
  <c r="AL1581" i="20" s="1"/>
  <c r="Y1582" i="20"/>
  <c r="AI1582" i="20" s="1"/>
  <c r="AA1582" i="20"/>
  <c r="AK1582" i="20" s="1"/>
  <c r="AC1582" i="20"/>
  <c r="AM1582" i="20" s="1"/>
  <c r="X1583" i="20"/>
  <c r="Z1583" i="20"/>
  <c r="AJ1583" i="20" s="1"/>
  <c r="AB1583" i="20"/>
  <c r="AL1583" i="20" s="1"/>
  <c r="Y1584" i="20"/>
  <c r="AI1584" i="20" s="1"/>
  <c r="AA1584" i="20"/>
  <c r="AK1584" i="20" s="1"/>
  <c r="AC1584" i="20"/>
  <c r="AM1584" i="20" s="1"/>
  <c r="X1585" i="20"/>
  <c r="Z1585" i="20"/>
  <c r="AJ1585" i="20" s="1"/>
  <c r="AB1585" i="20"/>
  <c r="AL1585" i="20" s="1"/>
  <c r="Y1586" i="20"/>
  <c r="AI1586" i="20" s="1"/>
  <c r="AA1586" i="20"/>
  <c r="AK1586" i="20" s="1"/>
  <c r="AC1586" i="20"/>
  <c r="AM1586" i="20" s="1"/>
  <c r="X1587" i="20"/>
  <c r="Z1587" i="20"/>
  <c r="AJ1587" i="20" s="1"/>
  <c r="AB1587" i="20"/>
  <c r="AL1587" i="20" s="1"/>
  <c r="Y1588" i="20"/>
  <c r="AI1588" i="20" s="1"/>
  <c r="AA1588" i="20"/>
  <c r="AK1588" i="20" s="1"/>
  <c r="AC1588" i="20"/>
  <c r="AM1588" i="20" s="1"/>
  <c r="X1589" i="20"/>
  <c r="Z1589" i="20"/>
  <c r="AJ1589" i="20" s="1"/>
  <c r="AB1589" i="20"/>
  <c r="AL1589" i="20" s="1"/>
  <c r="Y1590" i="20"/>
  <c r="AI1590" i="20" s="1"/>
  <c r="AA1590" i="20"/>
  <c r="AK1590" i="20" s="1"/>
  <c r="AC1590" i="20"/>
  <c r="AM1590" i="20" s="1"/>
  <c r="X1591" i="20"/>
  <c r="Z1591" i="20"/>
  <c r="AJ1591" i="20" s="1"/>
  <c r="AB1591" i="20"/>
  <c r="AL1591" i="20" s="1"/>
  <c r="Y1592" i="20"/>
  <c r="AI1592" i="20" s="1"/>
  <c r="AA1592" i="20"/>
  <c r="AK1592" i="20" s="1"/>
  <c r="AC1592" i="20"/>
  <c r="AM1592" i="20" s="1"/>
  <c r="X1593" i="20"/>
  <c r="Z1593" i="20"/>
  <c r="AJ1593" i="20" s="1"/>
  <c r="AB1593" i="20"/>
  <c r="AL1593" i="20" s="1"/>
  <c r="Y1594" i="20"/>
  <c r="AI1594" i="20" s="1"/>
  <c r="AA1594" i="20"/>
  <c r="AK1594" i="20" s="1"/>
  <c r="AC1594" i="20"/>
  <c r="AM1594" i="20" s="1"/>
  <c r="X1595" i="20"/>
  <c r="Z1595" i="20"/>
  <c r="AJ1595" i="20" s="1"/>
  <c r="AB1595" i="20"/>
  <c r="AL1595" i="20" s="1"/>
  <c r="Y1596" i="20"/>
  <c r="AI1596" i="20" s="1"/>
  <c r="AA1596" i="20"/>
  <c r="AK1596" i="20" s="1"/>
  <c r="AC1596" i="20"/>
  <c r="AM1596" i="20" s="1"/>
  <c r="X1597" i="20"/>
  <c r="Z1597" i="20"/>
  <c r="AJ1597" i="20" s="1"/>
  <c r="AB1597" i="20"/>
  <c r="AL1597" i="20" s="1"/>
  <c r="Y1598" i="20"/>
  <c r="AI1598" i="20" s="1"/>
  <c r="AA1598" i="20"/>
  <c r="AK1598" i="20" s="1"/>
  <c r="AC1598" i="20"/>
  <c r="AM1598" i="20" s="1"/>
  <c r="X1599" i="20"/>
  <c r="Z1599" i="20"/>
  <c r="AJ1599" i="20" s="1"/>
  <c r="AB1599" i="20"/>
  <c r="AL1599" i="20" s="1"/>
  <c r="Y1600" i="20"/>
  <c r="AI1600" i="20" s="1"/>
  <c r="AA1600" i="20"/>
  <c r="AK1600" i="20" s="1"/>
  <c r="AC1600" i="20"/>
  <c r="AM1600" i="20" s="1"/>
  <c r="X1601" i="20"/>
  <c r="Z1601" i="20"/>
  <c r="AJ1601" i="20" s="1"/>
  <c r="AB1601" i="20"/>
  <c r="AL1601" i="20" s="1"/>
  <c r="Y1602" i="20"/>
  <c r="AI1602" i="20" s="1"/>
  <c r="AA1602" i="20"/>
  <c r="AK1602" i="20" s="1"/>
  <c r="AC1602" i="20"/>
  <c r="AM1602" i="20" s="1"/>
  <c r="X1603" i="20"/>
  <c r="Z1603" i="20"/>
  <c r="AJ1603" i="20" s="1"/>
  <c r="AB1603" i="20"/>
  <c r="AL1603" i="20" s="1"/>
  <c r="Y1604" i="20"/>
  <c r="AI1604" i="20" s="1"/>
  <c r="AA1604" i="20"/>
  <c r="AK1604" i="20" s="1"/>
  <c r="AC1604" i="20"/>
  <c r="AM1604" i="20" s="1"/>
  <c r="X1605" i="20"/>
  <c r="Z1605" i="20"/>
  <c r="AJ1605" i="20" s="1"/>
  <c r="AB1605" i="20"/>
  <c r="AL1605" i="20" s="1"/>
  <c r="Y1606" i="20"/>
  <c r="AI1606" i="20" s="1"/>
  <c r="AA1606" i="20"/>
  <c r="AK1606" i="20" s="1"/>
  <c r="AC1606" i="20"/>
  <c r="AM1606" i="20" s="1"/>
  <c r="X1607" i="20"/>
  <c r="Z1607" i="20"/>
  <c r="AJ1607" i="20" s="1"/>
  <c r="AB1607" i="20"/>
  <c r="AL1607" i="20" s="1"/>
  <c r="Y1608" i="20"/>
  <c r="AI1608" i="20" s="1"/>
  <c r="AA1608" i="20"/>
  <c r="AK1608" i="20" s="1"/>
  <c r="AC1608" i="20"/>
  <c r="AM1608" i="20" s="1"/>
  <c r="X1609" i="20"/>
  <c r="Z1609" i="20"/>
  <c r="AJ1609" i="20" s="1"/>
  <c r="AB1609" i="20"/>
  <c r="AL1609" i="20" s="1"/>
  <c r="Y1610" i="20"/>
  <c r="AI1610" i="20" s="1"/>
  <c r="AA1610" i="20"/>
  <c r="AK1610" i="20" s="1"/>
  <c r="AC1610" i="20"/>
  <c r="AM1610" i="20" s="1"/>
  <c r="X1611" i="20"/>
  <c r="Z1611" i="20"/>
  <c r="AJ1611" i="20" s="1"/>
  <c r="AB1611" i="20"/>
  <c r="AL1611" i="20" s="1"/>
  <c r="Y1612" i="20"/>
  <c r="AI1612" i="20" s="1"/>
  <c r="AA1612" i="20"/>
  <c r="AK1612" i="20" s="1"/>
  <c r="AC1612" i="20"/>
  <c r="AM1612" i="20" s="1"/>
  <c r="X1613" i="20"/>
  <c r="Z1613" i="20"/>
  <c r="AJ1613" i="20" s="1"/>
  <c r="AB1613" i="20"/>
  <c r="AL1613" i="20" s="1"/>
  <c r="Y1614" i="20"/>
  <c r="AI1614" i="20" s="1"/>
  <c r="AA1614" i="20"/>
  <c r="AK1614" i="20" s="1"/>
  <c r="AC1614" i="20"/>
  <c r="AM1614" i="20" s="1"/>
  <c r="X1615" i="20"/>
  <c r="Z1615" i="20"/>
  <c r="AJ1615" i="20" s="1"/>
  <c r="AB1615" i="20"/>
  <c r="AL1615" i="20" s="1"/>
  <c r="Y1616" i="20"/>
  <c r="AI1616" i="20" s="1"/>
  <c r="AA1616" i="20"/>
  <c r="AK1616" i="20" s="1"/>
  <c r="AC1616" i="20"/>
  <c r="AM1616" i="20" s="1"/>
  <c r="X1617" i="20"/>
  <c r="Z1617" i="20"/>
  <c r="AJ1617" i="20" s="1"/>
  <c r="AB1617" i="20"/>
  <c r="AL1617" i="20" s="1"/>
  <c r="Y1618" i="20"/>
  <c r="AI1618" i="20" s="1"/>
  <c r="AA1618" i="20"/>
  <c r="AK1618" i="20" s="1"/>
  <c r="AC1618" i="20"/>
  <c r="AM1618" i="20" s="1"/>
  <c r="X1619" i="20"/>
  <c r="Z1619" i="20"/>
  <c r="AJ1619" i="20" s="1"/>
  <c r="AB1619" i="20"/>
  <c r="AL1619" i="20" s="1"/>
  <c r="Y1620" i="20"/>
  <c r="AI1620" i="20" s="1"/>
  <c r="AA1620" i="20"/>
  <c r="AK1620" i="20" s="1"/>
  <c r="AC1620" i="20"/>
  <c r="AM1620" i="20" s="1"/>
  <c r="X1621" i="20"/>
  <c r="Z1621" i="20"/>
  <c r="AJ1621" i="20" s="1"/>
  <c r="AB1621" i="20"/>
  <c r="AL1621" i="20" s="1"/>
  <c r="Y1622" i="20"/>
  <c r="AI1622" i="20" s="1"/>
  <c r="AA1622" i="20"/>
  <c r="AK1622" i="20" s="1"/>
  <c r="AC1622" i="20"/>
  <c r="AM1622" i="20" s="1"/>
  <c r="X1623" i="20"/>
  <c r="Z1623" i="20"/>
  <c r="AJ1623" i="20" s="1"/>
  <c r="AB1623" i="20"/>
  <c r="AL1623" i="20" s="1"/>
  <c r="Y1624" i="20"/>
  <c r="AI1624" i="20" s="1"/>
  <c r="AA1624" i="20"/>
  <c r="AK1624" i="20" s="1"/>
  <c r="AC1624" i="20"/>
  <c r="AM1624" i="20" s="1"/>
  <c r="X1625" i="20"/>
  <c r="Z1625" i="20"/>
  <c r="AJ1625" i="20" s="1"/>
  <c r="AB1625" i="20"/>
  <c r="AL1625" i="20" s="1"/>
  <c r="Y1626" i="20"/>
  <c r="AI1626" i="20" s="1"/>
  <c r="AA1626" i="20"/>
  <c r="AK1626" i="20" s="1"/>
  <c r="AC1626" i="20"/>
  <c r="AM1626" i="20" s="1"/>
  <c r="X1627" i="20"/>
  <c r="Z1627" i="20"/>
  <c r="AJ1627" i="20" s="1"/>
  <c r="AB1627" i="20"/>
  <c r="AL1627" i="20" s="1"/>
  <c r="Y1628" i="20"/>
  <c r="AI1628" i="20" s="1"/>
  <c r="AA1628" i="20"/>
  <c r="AK1628" i="20" s="1"/>
  <c r="AC1628" i="20"/>
  <c r="AM1628" i="20" s="1"/>
  <c r="X1629" i="20"/>
  <c r="Z1629" i="20"/>
  <c r="AJ1629" i="20" s="1"/>
  <c r="AB1629" i="20"/>
  <c r="AL1629" i="20" s="1"/>
  <c r="Y1630" i="20"/>
  <c r="AI1630" i="20" s="1"/>
  <c r="AA1630" i="20"/>
  <c r="AK1630" i="20" s="1"/>
  <c r="AC1630" i="20"/>
  <c r="AM1630" i="20" s="1"/>
  <c r="X1631" i="20"/>
  <c r="Z1631" i="20"/>
  <c r="AJ1631" i="20" s="1"/>
  <c r="AB1631" i="20"/>
  <c r="AL1631" i="20" s="1"/>
  <c r="Y1632" i="20"/>
  <c r="AI1632" i="20" s="1"/>
  <c r="AA1632" i="20"/>
  <c r="AK1632" i="20" s="1"/>
  <c r="AC1632" i="20"/>
  <c r="AM1632" i="20" s="1"/>
  <c r="X1633" i="20"/>
  <c r="Z1633" i="20"/>
  <c r="AJ1633" i="20" s="1"/>
  <c r="AB1633" i="20"/>
  <c r="AL1633" i="20" s="1"/>
  <c r="Y1634" i="20"/>
  <c r="AI1634" i="20" s="1"/>
  <c r="AA1634" i="20"/>
  <c r="AK1634" i="20" s="1"/>
  <c r="AC1634" i="20"/>
  <c r="AM1634" i="20" s="1"/>
  <c r="X1635" i="20"/>
  <c r="Z1635" i="20"/>
  <c r="AJ1635" i="20" s="1"/>
  <c r="AB1635" i="20"/>
  <c r="AL1635" i="20" s="1"/>
  <c r="Y1636" i="20"/>
  <c r="AI1636" i="20" s="1"/>
  <c r="AA1636" i="20"/>
  <c r="AK1636" i="20" s="1"/>
  <c r="AC1636" i="20"/>
  <c r="AM1636" i="20" s="1"/>
  <c r="X1637" i="20"/>
  <c r="Z1637" i="20"/>
  <c r="AJ1637" i="20" s="1"/>
  <c r="AB1637" i="20"/>
  <c r="AL1637" i="20" s="1"/>
  <c r="Y1638" i="20"/>
  <c r="AI1638" i="20" s="1"/>
  <c r="AA1638" i="20"/>
  <c r="AK1638" i="20" s="1"/>
  <c r="AC1638" i="20"/>
  <c r="AM1638" i="20" s="1"/>
  <c r="X1639" i="20"/>
  <c r="Z1639" i="20"/>
  <c r="AJ1639" i="20" s="1"/>
  <c r="AB1639" i="20"/>
  <c r="AL1639" i="20" s="1"/>
  <c r="Y1640" i="20"/>
  <c r="AI1640" i="20" s="1"/>
  <c r="AA1640" i="20"/>
  <c r="AK1640" i="20" s="1"/>
  <c r="AC1640" i="20"/>
  <c r="AM1640" i="20" s="1"/>
  <c r="X1641" i="20"/>
  <c r="Z1641" i="20"/>
  <c r="AJ1641" i="20" s="1"/>
  <c r="AB1641" i="20"/>
  <c r="AL1641" i="20" s="1"/>
  <c r="Y1642" i="20"/>
  <c r="AI1642" i="20" s="1"/>
  <c r="AA1642" i="20"/>
  <c r="AK1642" i="20" s="1"/>
  <c r="AC1642" i="20"/>
  <c r="AM1642" i="20" s="1"/>
  <c r="X1643" i="20"/>
  <c r="Z1643" i="20"/>
  <c r="AJ1643" i="20" s="1"/>
  <c r="AB1643" i="20"/>
  <c r="AL1643" i="20" s="1"/>
  <c r="Y1644" i="20"/>
  <c r="AI1644" i="20" s="1"/>
  <c r="AA1644" i="20"/>
  <c r="AK1644" i="20" s="1"/>
  <c r="AC1644" i="20"/>
  <c r="AM1644" i="20" s="1"/>
  <c r="X1645" i="20"/>
  <c r="Z1645" i="20"/>
  <c r="AJ1645" i="20" s="1"/>
  <c r="AB1645" i="20"/>
  <c r="AL1645" i="20" s="1"/>
  <c r="Y1646" i="20"/>
  <c r="AI1646" i="20" s="1"/>
  <c r="AA1646" i="20"/>
  <c r="AK1646" i="20" s="1"/>
  <c r="AC1646" i="20"/>
  <c r="AM1646" i="20" s="1"/>
  <c r="X1647" i="20"/>
  <c r="Z1647" i="20"/>
  <c r="AJ1647" i="20" s="1"/>
  <c r="AB1647" i="20"/>
  <c r="AL1647" i="20" s="1"/>
  <c r="Y1648" i="20"/>
  <c r="AI1648" i="20" s="1"/>
  <c r="AA1648" i="20"/>
  <c r="AK1648" i="20" s="1"/>
  <c r="AC1648" i="20"/>
  <c r="AM1648" i="20" s="1"/>
  <c r="X1649" i="20"/>
  <c r="Z1649" i="20"/>
  <c r="AJ1649" i="20" s="1"/>
  <c r="AB1649" i="20"/>
  <c r="AL1649" i="20" s="1"/>
  <c r="Y1650" i="20"/>
  <c r="AI1650" i="20" s="1"/>
  <c r="AA1650" i="20"/>
  <c r="AK1650" i="20" s="1"/>
  <c r="AC1650" i="20"/>
  <c r="AM1650" i="20" s="1"/>
  <c r="X1651" i="20"/>
  <c r="Z1651" i="20"/>
  <c r="AJ1651" i="20" s="1"/>
  <c r="AB1651" i="20"/>
  <c r="AL1651" i="20" s="1"/>
  <c r="Y1652" i="20"/>
  <c r="AI1652" i="20" s="1"/>
  <c r="AA1652" i="20"/>
  <c r="AK1652" i="20" s="1"/>
  <c r="AC1652" i="20"/>
  <c r="AM1652" i="20" s="1"/>
  <c r="X1653" i="20"/>
  <c r="Z1653" i="20"/>
  <c r="AJ1653" i="20" s="1"/>
  <c r="AB1653" i="20"/>
  <c r="AL1653" i="20" s="1"/>
  <c r="Y1654" i="20"/>
  <c r="AI1654" i="20" s="1"/>
  <c r="AA1654" i="20"/>
  <c r="AK1654" i="20" s="1"/>
  <c r="AC1654" i="20"/>
  <c r="AM1654" i="20" s="1"/>
  <c r="X1655" i="20"/>
  <c r="Z1655" i="20"/>
  <c r="AJ1655" i="20" s="1"/>
  <c r="AB1655" i="20"/>
  <c r="AL1655" i="20" s="1"/>
  <c r="Y1656" i="20"/>
  <c r="AI1656" i="20" s="1"/>
  <c r="AA1656" i="20"/>
  <c r="AK1656" i="20" s="1"/>
  <c r="AC1656" i="20"/>
  <c r="AM1656" i="20" s="1"/>
  <c r="X1657" i="20"/>
  <c r="Z1657" i="20"/>
  <c r="AJ1657" i="20" s="1"/>
  <c r="AB1657" i="20"/>
  <c r="AL1657" i="20" s="1"/>
  <c r="Y1658" i="20"/>
  <c r="AI1658" i="20" s="1"/>
  <c r="AA1658" i="20"/>
  <c r="AK1658" i="20" s="1"/>
  <c r="AC1658" i="20"/>
  <c r="AM1658" i="20" s="1"/>
  <c r="X1659" i="20"/>
  <c r="Z1659" i="20"/>
  <c r="AJ1659" i="20" s="1"/>
  <c r="AB1659" i="20"/>
  <c r="AL1659" i="20" s="1"/>
  <c r="Y1660" i="20"/>
  <c r="AI1660" i="20" s="1"/>
  <c r="AA1660" i="20"/>
  <c r="AK1660" i="20" s="1"/>
  <c r="AC1660" i="20"/>
  <c r="AM1660" i="20" s="1"/>
  <c r="X1661" i="20"/>
  <c r="Z1661" i="20"/>
  <c r="AJ1661" i="20" s="1"/>
  <c r="AB1661" i="20"/>
  <c r="AL1661" i="20" s="1"/>
  <c r="Y1662" i="20"/>
  <c r="AI1662" i="20" s="1"/>
  <c r="AA1662" i="20"/>
  <c r="AK1662" i="20" s="1"/>
  <c r="AC1662" i="20"/>
  <c r="AM1662" i="20" s="1"/>
  <c r="X1663" i="20"/>
  <c r="Z1663" i="20"/>
  <c r="AJ1663" i="20" s="1"/>
  <c r="AB1663" i="20"/>
  <c r="AL1663" i="20" s="1"/>
  <c r="Y1664" i="20"/>
  <c r="AI1664" i="20" s="1"/>
  <c r="AA1664" i="20"/>
  <c r="AK1664" i="20" s="1"/>
  <c r="AC1664" i="20"/>
  <c r="AM1664" i="20" s="1"/>
  <c r="X1665" i="20"/>
  <c r="Z1665" i="20"/>
  <c r="AJ1665" i="20" s="1"/>
  <c r="AB1665" i="20"/>
  <c r="AL1665" i="20" s="1"/>
  <c r="Y1666" i="20"/>
  <c r="AI1666" i="20" s="1"/>
  <c r="AA1666" i="20"/>
  <c r="AK1666" i="20" s="1"/>
  <c r="AC1666" i="20"/>
  <c r="AM1666" i="20" s="1"/>
  <c r="X1667" i="20"/>
  <c r="Z1667" i="20"/>
  <c r="AJ1667" i="20" s="1"/>
  <c r="AB1667" i="20"/>
  <c r="AL1667" i="20" s="1"/>
  <c r="Y1668" i="20"/>
  <c r="AI1668" i="20" s="1"/>
  <c r="AA1668" i="20"/>
  <c r="AK1668" i="20" s="1"/>
  <c r="AC1668" i="20"/>
  <c r="AM1668" i="20" s="1"/>
  <c r="X1669" i="20"/>
  <c r="Z1669" i="20"/>
  <c r="AJ1669" i="20" s="1"/>
  <c r="AB1669" i="20"/>
  <c r="AL1669" i="20" s="1"/>
  <c r="Y1670" i="20"/>
  <c r="AI1670" i="20" s="1"/>
  <c r="AA1670" i="20"/>
  <c r="AK1670" i="20" s="1"/>
  <c r="AC1670" i="20"/>
  <c r="AM1670" i="20" s="1"/>
  <c r="AC1671" i="20"/>
  <c r="AM1671" i="20" s="1"/>
  <c r="AA1671" i="20"/>
  <c r="AK1671" i="20" s="1"/>
  <c r="X1671" i="20"/>
  <c r="Z1671" i="20"/>
  <c r="AJ1671" i="20" s="1"/>
  <c r="AD1671" i="20"/>
  <c r="AN1671" i="20" s="1"/>
  <c r="AC1673" i="20"/>
  <c r="AM1673" i="20" s="1"/>
  <c r="AA1673" i="20"/>
  <c r="AK1673" i="20" s="1"/>
  <c r="Y1673" i="20"/>
  <c r="AI1673" i="20" s="1"/>
  <c r="X1673" i="20"/>
  <c r="AB1673" i="20"/>
  <c r="AL1673" i="20" s="1"/>
  <c r="Z1675" i="20"/>
  <c r="AJ1675" i="20" s="1"/>
  <c r="AC1677" i="20"/>
  <c r="AM1677" i="20" s="1"/>
  <c r="AA1677" i="20"/>
  <c r="AK1677" i="20" s="1"/>
  <c r="Y1677" i="20"/>
  <c r="AI1677" i="20" s="1"/>
  <c r="X1677" i="20"/>
  <c r="AB1677" i="20"/>
  <c r="AL1677" i="20" s="1"/>
  <c r="Z1679" i="20"/>
  <c r="AJ1679" i="20" s="1"/>
  <c r="AC1681" i="20"/>
  <c r="AM1681" i="20" s="1"/>
  <c r="AA1681" i="20"/>
  <c r="AK1681" i="20" s="1"/>
  <c r="Y1681" i="20"/>
  <c r="AI1681" i="20" s="1"/>
  <c r="X1681" i="20"/>
  <c r="AB1681" i="20"/>
  <c r="AL1681" i="20" s="1"/>
  <c r="Z1683" i="20"/>
  <c r="AJ1683" i="20" s="1"/>
  <c r="AC1685" i="20"/>
  <c r="AM1685" i="20" s="1"/>
  <c r="AA1685" i="20"/>
  <c r="AK1685" i="20" s="1"/>
  <c r="Y1685" i="20"/>
  <c r="AI1685" i="20" s="1"/>
  <c r="X1685" i="20"/>
  <c r="AB1685" i="20"/>
  <c r="AL1685" i="20" s="1"/>
  <c r="Z1687" i="20"/>
  <c r="AJ1687" i="20" s="1"/>
  <c r="AC1689" i="20"/>
  <c r="AM1689" i="20" s="1"/>
  <c r="AA1689" i="20"/>
  <c r="AK1689" i="20" s="1"/>
  <c r="Y1689" i="20"/>
  <c r="AI1689" i="20" s="1"/>
  <c r="X1689" i="20"/>
  <c r="AB1689" i="20"/>
  <c r="AL1689" i="20" s="1"/>
  <c r="Z1691" i="20"/>
  <c r="AJ1691" i="20" s="1"/>
  <c r="AC1693" i="20"/>
  <c r="AM1693" i="20" s="1"/>
  <c r="AA1693" i="20"/>
  <c r="AK1693" i="20" s="1"/>
  <c r="Y1693" i="20"/>
  <c r="AI1693" i="20" s="1"/>
  <c r="X1693" i="20"/>
  <c r="AB1693" i="20"/>
  <c r="AL1693" i="20" s="1"/>
  <c r="Z1695" i="20"/>
  <c r="AJ1695" i="20" s="1"/>
  <c r="AC1697" i="20"/>
  <c r="AM1697" i="20" s="1"/>
  <c r="AA1697" i="20"/>
  <c r="AK1697" i="20" s="1"/>
  <c r="Y1697" i="20"/>
  <c r="AI1697" i="20" s="1"/>
  <c r="X1697" i="20"/>
  <c r="AB1697" i="20"/>
  <c r="AL1697" i="20" s="1"/>
  <c r="Z1699" i="20"/>
  <c r="AJ1699" i="20" s="1"/>
  <c r="AC1701" i="20"/>
  <c r="AM1701" i="20" s="1"/>
  <c r="AA1701" i="20"/>
  <c r="AK1701" i="20" s="1"/>
  <c r="Y1701" i="20"/>
  <c r="AI1701" i="20" s="1"/>
  <c r="X1701" i="20"/>
  <c r="AB1701" i="20"/>
  <c r="AL1701" i="20" s="1"/>
  <c r="Z1703" i="20"/>
  <c r="AJ1703" i="20" s="1"/>
  <c r="AC1705" i="20"/>
  <c r="AM1705" i="20" s="1"/>
  <c r="AA1705" i="20"/>
  <c r="AK1705" i="20" s="1"/>
  <c r="Y1705" i="20"/>
  <c r="AI1705" i="20" s="1"/>
  <c r="X1705" i="20"/>
  <c r="AB1705" i="20"/>
  <c r="AL1705" i="20" s="1"/>
  <c r="Z1707" i="20"/>
  <c r="AJ1707" i="20" s="1"/>
  <c r="AD1709" i="20"/>
  <c r="AN1709" i="20" s="1"/>
  <c r="AC1709" i="20"/>
  <c r="AM1709" i="20" s="1"/>
  <c r="AA1709" i="20"/>
  <c r="AK1709" i="20" s="1"/>
  <c r="Y1709" i="20"/>
  <c r="AI1709" i="20" s="1"/>
  <c r="X1709" i="20"/>
  <c r="AB1709" i="20"/>
  <c r="AL1709" i="20" s="1"/>
  <c r="X1524" i="20"/>
  <c r="Z1524" i="20"/>
  <c r="AJ1524" i="20" s="1"/>
  <c r="AB1524" i="20"/>
  <c r="AL1524" i="20" s="1"/>
  <c r="X1526" i="20"/>
  <c r="Z1526" i="20"/>
  <c r="AJ1526" i="20" s="1"/>
  <c r="AB1526" i="20"/>
  <c r="AL1526" i="20" s="1"/>
  <c r="X1528" i="20"/>
  <c r="Z1528" i="20"/>
  <c r="AJ1528" i="20" s="1"/>
  <c r="AB1528" i="20"/>
  <c r="AL1528" i="20" s="1"/>
  <c r="X1530" i="20"/>
  <c r="Z1530" i="20"/>
  <c r="AJ1530" i="20" s="1"/>
  <c r="AB1530" i="20"/>
  <c r="AL1530" i="20" s="1"/>
  <c r="X1532" i="20"/>
  <c r="Z1532" i="20"/>
  <c r="AJ1532" i="20" s="1"/>
  <c r="AB1532" i="20"/>
  <c r="AL1532" i="20" s="1"/>
  <c r="X1534" i="20"/>
  <c r="Z1534" i="20"/>
  <c r="AJ1534" i="20" s="1"/>
  <c r="AB1534" i="20"/>
  <c r="AL1534" i="20" s="1"/>
  <c r="X1536" i="20"/>
  <c r="Z1536" i="20"/>
  <c r="AJ1536" i="20" s="1"/>
  <c r="AB1536" i="20"/>
  <c r="AL1536" i="20" s="1"/>
  <c r="X1538" i="20"/>
  <c r="Z1538" i="20"/>
  <c r="AJ1538" i="20" s="1"/>
  <c r="AB1538" i="20"/>
  <c r="AL1538" i="20" s="1"/>
  <c r="X1540" i="20"/>
  <c r="Z1540" i="20"/>
  <c r="AJ1540" i="20" s="1"/>
  <c r="AB1540" i="20"/>
  <c r="AL1540" i="20" s="1"/>
  <c r="X1542" i="20"/>
  <c r="Z1542" i="20"/>
  <c r="AJ1542" i="20" s="1"/>
  <c r="AB1542" i="20"/>
  <c r="AL1542" i="20" s="1"/>
  <c r="X1544" i="20"/>
  <c r="Z1544" i="20"/>
  <c r="AJ1544" i="20" s="1"/>
  <c r="AB1544" i="20"/>
  <c r="AL1544" i="20" s="1"/>
  <c r="X1546" i="20"/>
  <c r="Z1546" i="20"/>
  <c r="AJ1546" i="20" s="1"/>
  <c r="AB1546" i="20"/>
  <c r="AL1546" i="20" s="1"/>
  <c r="X1548" i="20"/>
  <c r="Z1548" i="20"/>
  <c r="AJ1548" i="20" s="1"/>
  <c r="AB1548" i="20"/>
  <c r="AL1548" i="20" s="1"/>
  <c r="X1550" i="20"/>
  <c r="Z1550" i="20"/>
  <c r="AJ1550" i="20" s="1"/>
  <c r="AB1550" i="20"/>
  <c r="AL1550" i="20" s="1"/>
  <c r="X1552" i="20"/>
  <c r="Z1552" i="20"/>
  <c r="AJ1552" i="20" s="1"/>
  <c r="AB1552" i="20"/>
  <c r="AL1552" i="20" s="1"/>
  <c r="X1554" i="20"/>
  <c r="Z1554" i="20"/>
  <c r="AJ1554" i="20" s="1"/>
  <c r="AB1554" i="20"/>
  <c r="AL1554" i="20" s="1"/>
  <c r="X1556" i="20"/>
  <c r="Z1556" i="20"/>
  <c r="AJ1556" i="20" s="1"/>
  <c r="AB1556" i="20"/>
  <c r="AL1556" i="20" s="1"/>
  <c r="X1558" i="20"/>
  <c r="Z1558" i="20"/>
  <c r="AJ1558" i="20" s="1"/>
  <c r="AB1558" i="20"/>
  <c r="AL1558" i="20" s="1"/>
  <c r="X1560" i="20"/>
  <c r="Z1560" i="20"/>
  <c r="AJ1560" i="20" s="1"/>
  <c r="AB1560" i="20"/>
  <c r="AL1560" i="20" s="1"/>
  <c r="X1562" i="20"/>
  <c r="Z1562" i="20"/>
  <c r="AJ1562" i="20" s="1"/>
  <c r="AB1562" i="20"/>
  <c r="AL1562" i="20" s="1"/>
  <c r="X1564" i="20"/>
  <c r="Z1564" i="20"/>
  <c r="AJ1564" i="20" s="1"/>
  <c r="AB1564" i="20"/>
  <c r="AL1564" i="20" s="1"/>
  <c r="X1566" i="20"/>
  <c r="Z1566" i="20"/>
  <c r="AJ1566" i="20" s="1"/>
  <c r="AB1566" i="20"/>
  <c r="AL1566" i="20" s="1"/>
  <c r="X1568" i="20"/>
  <c r="Z1568" i="20"/>
  <c r="AJ1568" i="20" s="1"/>
  <c r="AB1568" i="20"/>
  <c r="AL1568" i="20" s="1"/>
  <c r="X1570" i="20"/>
  <c r="Z1570" i="20"/>
  <c r="AJ1570" i="20" s="1"/>
  <c r="AB1570" i="20"/>
  <c r="AL1570" i="20" s="1"/>
  <c r="X1572" i="20"/>
  <c r="Z1572" i="20"/>
  <c r="AJ1572" i="20" s="1"/>
  <c r="AB1572" i="20"/>
  <c r="AL1572" i="20" s="1"/>
  <c r="X1574" i="20"/>
  <c r="Z1574" i="20"/>
  <c r="AJ1574" i="20" s="1"/>
  <c r="AB1574" i="20"/>
  <c r="AL1574" i="20" s="1"/>
  <c r="X1576" i="20"/>
  <c r="Z1576" i="20"/>
  <c r="AJ1576" i="20" s="1"/>
  <c r="AB1576" i="20"/>
  <c r="AL1576" i="20" s="1"/>
  <c r="X1578" i="20"/>
  <c r="Z1578" i="20"/>
  <c r="AJ1578" i="20" s="1"/>
  <c r="AB1578" i="20"/>
  <c r="AL1578" i="20" s="1"/>
  <c r="X1580" i="20"/>
  <c r="Z1580" i="20"/>
  <c r="AJ1580" i="20" s="1"/>
  <c r="AB1580" i="20"/>
  <c r="AL1580" i="20" s="1"/>
  <c r="X1582" i="20"/>
  <c r="Z1582" i="20"/>
  <c r="AJ1582" i="20" s="1"/>
  <c r="AB1582" i="20"/>
  <c r="AL1582" i="20" s="1"/>
  <c r="X1584" i="20"/>
  <c r="Z1584" i="20"/>
  <c r="AJ1584" i="20" s="1"/>
  <c r="AB1584" i="20"/>
  <c r="AL1584" i="20" s="1"/>
  <c r="X1586" i="20"/>
  <c r="Z1586" i="20"/>
  <c r="AJ1586" i="20" s="1"/>
  <c r="AB1586" i="20"/>
  <c r="AL1586" i="20" s="1"/>
  <c r="X1588" i="20"/>
  <c r="Z1588" i="20"/>
  <c r="AJ1588" i="20" s="1"/>
  <c r="AB1588" i="20"/>
  <c r="AL1588" i="20" s="1"/>
  <c r="X1590" i="20"/>
  <c r="Z1590" i="20"/>
  <c r="AJ1590" i="20" s="1"/>
  <c r="AB1590" i="20"/>
  <c r="AL1590" i="20" s="1"/>
  <c r="X1592" i="20"/>
  <c r="Z1592" i="20"/>
  <c r="AJ1592" i="20" s="1"/>
  <c r="AB1592" i="20"/>
  <c r="AL1592" i="20" s="1"/>
  <c r="X1594" i="20"/>
  <c r="Z1594" i="20"/>
  <c r="AJ1594" i="20" s="1"/>
  <c r="AB1594" i="20"/>
  <c r="AL1594" i="20" s="1"/>
  <c r="X1596" i="20"/>
  <c r="Z1596" i="20"/>
  <c r="AJ1596" i="20" s="1"/>
  <c r="AB1596" i="20"/>
  <c r="AL1596" i="20" s="1"/>
  <c r="X1598" i="20"/>
  <c r="Z1598" i="20"/>
  <c r="AJ1598" i="20" s="1"/>
  <c r="AB1598" i="20"/>
  <c r="AL1598" i="20" s="1"/>
  <c r="X1600" i="20"/>
  <c r="Z1600" i="20"/>
  <c r="AJ1600" i="20" s="1"/>
  <c r="AB1600" i="20"/>
  <c r="AL1600" i="20" s="1"/>
  <c r="X1602" i="20"/>
  <c r="Z1602" i="20"/>
  <c r="AJ1602" i="20" s="1"/>
  <c r="AB1602" i="20"/>
  <c r="AL1602" i="20" s="1"/>
  <c r="X1604" i="20"/>
  <c r="Z1604" i="20"/>
  <c r="AJ1604" i="20" s="1"/>
  <c r="AB1604" i="20"/>
  <c r="AL1604" i="20" s="1"/>
  <c r="X1606" i="20"/>
  <c r="Z1606" i="20"/>
  <c r="AJ1606" i="20" s="1"/>
  <c r="AB1606" i="20"/>
  <c r="AL1606" i="20" s="1"/>
  <c r="X1608" i="20"/>
  <c r="Z1608" i="20"/>
  <c r="AJ1608" i="20" s="1"/>
  <c r="AB1608" i="20"/>
  <c r="AL1608" i="20" s="1"/>
  <c r="X1610" i="20"/>
  <c r="Z1610" i="20"/>
  <c r="AJ1610" i="20" s="1"/>
  <c r="AB1610" i="20"/>
  <c r="AL1610" i="20" s="1"/>
  <c r="X1612" i="20"/>
  <c r="Z1612" i="20"/>
  <c r="AJ1612" i="20" s="1"/>
  <c r="AB1612" i="20"/>
  <c r="AL1612" i="20" s="1"/>
  <c r="X1614" i="20"/>
  <c r="Z1614" i="20"/>
  <c r="AJ1614" i="20" s="1"/>
  <c r="AB1614" i="20"/>
  <c r="AL1614" i="20" s="1"/>
  <c r="X1616" i="20"/>
  <c r="Z1616" i="20"/>
  <c r="AJ1616" i="20" s="1"/>
  <c r="AB1616" i="20"/>
  <c r="AL1616" i="20" s="1"/>
  <c r="X1618" i="20"/>
  <c r="Z1618" i="20"/>
  <c r="AJ1618" i="20" s="1"/>
  <c r="AB1618" i="20"/>
  <c r="AL1618" i="20" s="1"/>
  <c r="X1620" i="20"/>
  <c r="Z1620" i="20"/>
  <c r="AJ1620" i="20" s="1"/>
  <c r="AB1620" i="20"/>
  <c r="AL1620" i="20" s="1"/>
  <c r="X1622" i="20"/>
  <c r="Z1622" i="20"/>
  <c r="AJ1622" i="20" s="1"/>
  <c r="AB1622" i="20"/>
  <c r="AL1622" i="20" s="1"/>
  <c r="X1624" i="20"/>
  <c r="Z1624" i="20"/>
  <c r="AJ1624" i="20" s="1"/>
  <c r="AB1624" i="20"/>
  <c r="AL1624" i="20" s="1"/>
  <c r="X1626" i="20"/>
  <c r="Z1626" i="20"/>
  <c r="AJ1626" i="20" s="1"/>
  <c r="AB1626" i="20"/>
  <c r="AL1626" i="20" s="1"/>
  <c r="X1628" i="20"/>
  <c r="Z1628" i="20"/>
  <c r="AJ1628" i="20" s="1"/>
  <c r="AB1628" i="20"/>
  <c r="AL1628" i="20" s="1"/>
  <c r="X1630" i="20"/>
  <c r="Z1630" i="20"/>
  <c r="AJ1630" i="20" s="1"/>
  <c r="AB1630" i="20"/>
  <c r="AL1630" i="20" s="1"/>
  <c r="X1632" i="20"/>
  <c r="Z1632" i="20"/>
  <c r="AJ1632" i="20" s="1"/>
  <c r="AB1632" i="20"/>
  <c r="AL1632" i="20" s="1"/>
  <c r="X1634" i="20"/>
  <c r="Z1634" i="20"/>
  <c r="AJ1634" i="20" s="1"/>
  <c r="AB1634" i="20"/>
  <c r="AL1634" i="20" s="1"/>
  <c r="X1636" i="20"/>
  <c r="Z1636" i="20"/>
  <c r="AJ1636" i="20" s="1"/>
  <c r="AB1636" i="20"/>
  <c r="AL1636" i="20" s="1"/>
  <c r="X1638" i="20"/>
  <c r="Z1638" i="20"/>
  <c r="AJ1638" i="20" s="1"/>
  <c r="AB1638" i="20"/>
  <c r="AL1638" i="20" s="1"/>
  <c r="X1640" i="20"/>
  <c r="Z1640" i="20"/>
  <c r="AJ1640" i="20" s="1"/>
  <c r="AB1640" i="20"/>
  <c r="AL1640" i="20" s="1"/>
  <c r="X1642" i="20"/>
  <c r="Z1642" i="20"/>
  <c r="AJ1642" i="20" s="1"/>
  <c r="AB1642" i="20"/>
  <c r="AL1642" i="20" s="1"/>
  <c r="X1644" i="20"/>
  <c r="Z1644" i="20"/>
  <c r="AJ1644" i="20" s="1"/>
  <c r="AB1644" i="20"/>
  <c r="AL1644" i="20" s="1"/>
  <c r="X1646" i="20"/>
  <c r="Z1646" i="20"/>
  <c r="AJ1646" i="20" s="1"/>
  <c r="AB1646" i="20"/>
  <c r="AL1646" i="20" s="1"/>
  <c r="X1648" i="20"/>
  <c r="Z1648" i="20"/>
  <c r="AJ1648" i="20" s="1"/>
  <c r="AB1648" i="20"/>
  <c r="AL1648" i="20" s="1"/>
  <c r="X1650" i="20"/>
  <c r="Z1650" i="20"/>
  <c r="AJ1650" i="20" s="1"/>
  <c r="AB1650" i="20"/>
  <c r="AL1650" i="20" s="1"/>
  <c r="X1652" i="20"/>
  <c r="Z1652" i="20"/>
  <c r="AJ1652" i="20" s="1"/>
  <c r="AB1652" i="20"/>
  <c r="AL1652" i="20" s="1"/>
  <c r="X1654" i="20"/>
  <c r="Z1654" i="20"/>
  <c r="AJ1654" i="20" s="1"/>
  <c r="AB1654" i="20"/>
  <c r="AL1654" i="20" s="1"/>
  <c r="X1656" i="20"/>
  <c r="Z1656" i="20"/>
  <c r="AJ1656" i="20" s="1"/>
  <c r="AB1656" i="20"/>
  <c r="AL1656" i="20" s="1"/>
  <c r="X1658" i="20"/>
  <c r="Z1658" i="20"/>
  <c r="AJ1658" i="20" s="1"/>
  <c r="AB1658" i="20"/>
  <c r="AL1658" i="20" s="1"/>
  <c r="X1660" i="20"/>
  <c r="Z1660" i="20"/>
  <c r="AJ1660" i="20" s="1"/>
  <c r="AB1660" i="20"/>
  <c r="AL1660" i="20" s="1"/>
  <c r="X1662" i="20"/>
  <c r="Z1662" i="20"/>
  <c r="AJ1662" i="20" s="1"/>
  <c r="AB1662" i="20"/>
  <c r="AL1662" i="20" s="1"/>
  <c r="X1664" i="20"/>
  <c r="Z1664" i="20"/>
  <c r="AJ1664" i="20" s="1"/>
  <c r="AB1664" i="20"/>
  <c r="AL1664" i="20" s="1"/>
  <c r="X1666" i="20"/>
  <c r="Z1666" i="20"/>
  <c r="AJ1666" i="20" s="1"/>
  <c r="AB1666" i="20"/>
  <c r="AL1666" i="20" s="1"/>
  <c r="X1668" i="20"/>
  <c r="Z1668" i="20"/>
  <c r="AJ1668" i="20" s="1"/>
  <c r="AB1668" i="20"/>
  <c r="AL1668" i="20" s="1"/>
  <c r="X1670" i="20"/>
  <c r="Z1670" i="20"/>
  <c r="AJ1670" i="20" s="1"/>
  <c r="AB1670" i="20"/>
  <c r="AL1670" i="20" s="1"/>
  <c r="AC1675" i="20"/>
  <c r="AM1675" i="20" s="1"/>
  <c r="AA1675" i="20"/>
  <c r="AK1675" i="20" s="1"/>
  <c r="Y1675" i="20"/>
  <c r="AI1675" i="20" s="1"/>
  <c r="X1675" i="20"/>
  <c r="AB1675" i="20"/>
  <c r="AL1675" i="20" s="1"/>
  <c r="AC1679" i="20"/>
  <c r="AM1679" i="20" s="1"/>
  <c r="AA1679" i="20"/>
  <c r="AK1679" i="20" s="1"/>
  <c r="Y1679" i="20"/>
  <c r="AI1679" i="20" s="1"/>
  <c r="X1679" i="20"/>
  <c r="AB1679" i="20"/>
  <c r="AL1679" i="20" s="1"/>
  <c r="AC1683" i="20"/>
  <c r="AM1683" i="20" s="1"/>
  <c r="AA1683" i="20"/>
  <c r="AK1683" i="20" s="1"/>
  <c r="Y1683" i="20"/>
  <c r="AI1683" i="20" s="1"/>
  <c r="X1683" i="20"/>
  <c r="AB1683" i="20"/>
  <c r="AL1683" i="20" s="1"/>
  <c r="AC1687" i="20"/>
  <c r="AM1687" i="20" s="1"/>
  <c r="AA1687" i="20"/>
  <c r="AK1687" i="20" s="1"/>
  <c r="Y1687" i="20"/>
  <c r="AI1687" i="20" s="1"/>
  <c r="X1687" i="20"/>
  <c r="AB1687" i="20"/>
  <c r="AL1687" i="20" s="1"/>
  <c r="AC1691" i="20"/>
  <c r="AM1691" i="20" s="1"/>
  <c r="AA1691" i="20"/>
  <c r="AK1691" i="20" s="1"/>
  <c r="Y1691" i="20"/>
  <c r="AI1691" i="20" s="1"/>
  <c r="X1691" i="20"/>
  <c r="AB1691" i="20"/>
  <c r="AL1691" i="20" s="1"/>
  <c r="AC1695" i="20"/>
  <c r="AM1695" i="20" s="1"/>
  <c r="AA1695" i="20"/>
  <c r="AK1695" i="20" s="1"/>
  <c r="Y1695" i="20"/>
  <c r="AI1695" i="20" s="1"/>
  <c r="X1695" i="20"/>
  <c r="AB1695" i="20"/>
  <c r="AL1695" i="20" s="1"/>
  <c r="AC1699" i="20"/>
  <c r="AM1699" i="20" s="1"/>
  <c r="AA1699" i="20"/>
  <c r="AK1699" i="20" s="1"/>
  <c r="Y1699" i="20"/>
  <c r="AI1699" i="20" s="1"/>
  <c r="X1699" i="20"/>
  <c r="AB1699" i="20"/>
  <c r="AL1699" i="20" s="1"/>
  <c r="AC1703" i="20"/>
  <c r="AM1703" i="20" s="1"/>
  <c r="AA1703" i="20"/>
  <c r="AK1703" i="20" s="1"/>
  <c r="Y1703" i="20"/>
  <c r="AI1703" i="20" s="1"/>
  <c r="X1703" i="20"/>
  <c r="AB1703" i="20"/>
  <c r="AL1703" i="20" s="1"/>
  <c r="AC1707" i="20"/>
  <c r="AM1707" i="20" s="1"/>
  <c r="AA1707" i="20"/>
  <c r="AK1707" i="20" s="1"/>
  <c r="Y1707" i="20"/>
  <c r="AI1707" i="20" s="1"/>
  <c r="X1707" i="20"/>
  <c r="AB1707" i="20"/>
  <c r="AL1707" i="20" s="1"/>
  <c r="X1672" i="20"/>
  <c r="Z1672" i="20"/>
  <c r="AJ1672" i="20" s="1"/>
  <c r="AB1672" i="20"/>
  <c r="AL1672" i="20" s="1"/>
  <c r="X1674" i="20"/>
  <c r="Z1674" i="20"/>
  <c r="AJ1674" i="20" s="1"/>
  <c r="AB1674" i="20"/>
  <c r="AL1674" i="20" s="1"/>
  <c r="X1676" i="20"/>
  <c r="Z1676" i="20"/>
  <c r="AJ1676" i="20" s="1"/>
  <c r="AB1676" i="20"/>
  <c r="AL1676" i="20" s="1"/>
  <c r="X1678" i="20"/>
  <c r="Z1678" i="20"/>
  <c r="AJ1678" i="20" s="1"/>
  <c r="AB1678" i="20"/>
  <c r="AL1678" i="20" s="1"/>
  <c r="X1680" i="20"/>
  <c r="Z1680" i="20"/>
  <c r="AJ1680" i="20" s="1"/>
  <c r="AB1680" i="20"/>
  <c r="AL1680" i="20" s="1"/>
  <c r="X1682" i="20"/>
  <c r="Z1682" i="20"/>
  <c r="AJ1682" i="20" s="1"/>
  <c r="AB1682" i="20"/>
  <c r="AL1682" i="20" s="1"/>
  <c r="X1684" i="20"/>
  <c r="Z1684" i="20"/>
  <c r="AJ1684" i="20" s="1"/>
  <c r="AB1684" i="20"/>
  <c r="AL1684" i="20" s="1"/>
  <c r="X1686" i="20"/>
  <c r="Z1686" i="20"/>
  <c r="AJ1686" i="20" s="1"/>
  <c r="AB1686" i="20"/>
  <c r="AL1686" i="20" s="1"/>
  <c r="X1688" i="20"/>
  <c r="Z1688" i="20"/>
  <c r="AJ1688" i="20" s="1"/>
  <c r="AB1688" i="20"/>
  <c r="AL1688" i="20" s="1"/>
  <c r="X1690" i="20"/>
  <c r="Z1690" i="20"/>
  <c r="AJ1690" i="20" s="1"/>
  <c r="AB1690" i="20"/>
  <c r="AL1690" i="20" s="1"/>
  <c r="X1692" i="20"/>
  <c r="Z1692" i="20"/>
  <c r="AJ1692" i="20" s="1"/>
  <c r="AB1692" i="20"/>
  <c r="AL1692" i="20" s="1"/>
  <c r="X1694" i="20"/>
  <c r="Z1694" i="20"/>
  <c r="AJ1694" i="20" s="1"/>
  <c r="AB1694" i="20"/>
  <c r="AL1694" i="20" s="1"/>
  <c r="X1696" i="20"/>
  <c r="Z1696" i="20"/>
  <c r="AJ1696" i="20" s="1"/>
  <c r="AB1696" i="20"/>
  <c r="AL1696" i="20" s="1"/>
  <c r="X1698" i="20"/>
  <c r="Z1698" i="20"/>
  <c r="AJ1698" i="20" s="1"/>
  <c r="AB1698" i="20"/>
  <c r="AL1698" i="20" s="1"/>
  <c r="X1700" i="20"/>
  <c r="Z1700" i="20"/>
  <c r="AJ1700" i="20" s="1"/>
  <c r="AB1700" i="20"/>
  <c r="AL1700" i="20" s="1"/>
  <c r="X1702" i="20"/>
  <c r="Z1702" i="20"/>
  <c r="AJ1702" i="20" s="1"/>
  <c r="AB1702" i="20"/>
  <c r="AL1702" i="20" s="1"/>
  <c r="X1704" i="20"/>
  <c r="Z1704" i="20"/>
  <c r="AJ1704" i="20" s="1"/>
  <c r="AB1704" i="20"/>
  <c r="AL1704" i="20" s="1"/>
  <c r="X1706" i="20"/>
  <c r="Z1706" i="20"/>
  <c r="AJ1706" i="20" s="1"/>
  <c r="AB1706" i="20"/>
  <c r="AL1706" i="20" s="1"/>
  <c r="X1708" i="20"/>
  <c r="Z1708" i="20"/>
  <c r="AJ1708" i="20" s="1"/>
  <c r="AB1708" i="20"/>
  <c r="AL1708" i="20" s="1"/>
  <c r="X1710" i="20"/>
  <c r="Z1710" i="20"/>
  <c r="AJ1710" i="20" s="1"/>
  <c r="AB1710" i="20"/>
  <c r="AL1710" i="20" s="1"/>
  <c r="Y1711" i="20"/>
  <c r="AI1711" i="20" s="1"/>
  <c r="AA1711" i="20"/>
  <c r="AK1711" i="20" s="1"/>
  <c r="AC1711" i="20"/>
  <c r="AM1711" i="20" s="1"/>
  <c r="X1712" i="20"/>
  <c r="Z1712" i="20"/>
  <c r="AJ1712" i="20" s="1"/>
  <c r="AB1712" i="20"/>
  <c r="AL1712" i="20" s="1"/>
  <c r="Y1713" i="20"/>
  <c r="AI1713" i="20" s="1"/>
  <c r="AA1713" i="20"/>
  <c r="AK1713" i="20" s="1"/>
  <c r="AC1713" i="20"/>
  <c r="AM1713" i="20" s="1"/>
  <c r="X1714" i="20"/>
  <c r="Z1714" i="20"/>
  <c r="AJ1714" i="20" s="1"/>
  <c r="AB1714" i="20"/>
  <c r="AL1714" i="20" s="1"/>
  <c r="Y1715" i="20"/>
  <c r="AI1715" i="20" s="1"/>
  <c r="AA1715" i="20"/>
  <c r="AK1715" i="20" s="1"/>
  <c r="AC1715" i="20"/>
  <c r="AM1715" i="20" s="1"/>
  <c r="X1716" i="20"/>
  <c r="Z1716" i="20"/>
  <c r="AJ1716" i="20" s="1"/>
  <c r="AB1716" i="20"/>
  <c r="AL1716" i="20" s="1"/>
  <c r="Y1717" i="20"/>
  <c r="AI1717" i="20" s="1"/>
  <c r="AA1717" i="20"/>
  <c r="AK1717" i="20" s="1"/>
  <c r="AC1717" i="20"/>
  <c r="AM1717" i="20" s="1"/>
  <c r="X1718" i="20"/>
  <c r="Z1718" i="20"/>
  <c r="AJ1718" i="20" s="1"/>
  <c r="AB1718" i="20"/>
  <c r="AL1718" i="20" s="1"/>
  <c r="Y1719" i="20"/>
  <c r="AI1719" i="20" s="1"/>
  <c r="AA1719" i="20"/>
  <c r="AK1719" i="20" s="1"/>
  <c r="AC1719" i="20"/>
  <c r="AM1719" i="20" s="1"/>
  <c r="X1720" i="20"/>
  <c r="Z1720" i="20"/>
  <c r="AJ1720" i="20" s="1"/>
  <c r="AB1720" i="20"/>
  <c r="AL1720" i="20" s="1"/>
  <c r="Y1721" i="20"/>
  <c r="AI1721" i="20" s="1"/>
  <c r="AA1721" i="20"/>
  <c r="AK1721" i="20" s="1"/>
  <c r="AC1721" i="20"/>
  <c r="AM1721" i="20" s="1"/>
  <c r="X1722" i="20"/>
  <c r="Z1722" i="20"/>
  <c r="AJ1722" i="20" s="1"/>
  <c r="AB1722" i="20"/>
  <c r="AL1722" i="20" s="1"/>
  <c r="Y1723" i="20"/>
  <c r="AI1723" i="20" s="1"/>
  <c r="AA1723" i="20"/>
  <c r="AK1723" i="20" s="1"/>
  <c r="AC1723" i="20"/>
  <c r="AM1723" i="20" s="1"/>
  <c r="X1724" i="20"/>
  <c r="Z1724" i="20"/>
  <c r="AJ1724" i="20" s="1"/>
  <c r="AB1724" i="20"/>
  <c r="AL1724" i="20" s="1"/>
  <c r="Y1725" i="20"/>
  <c r="AI1725" i="20" s="1"/>
  <c r="AA1725" i="20"/>
  <c r="AK1725" i="20" s="1"/>
  <c r="AC1725" i="20"/>
  <c r="AM1725" i="20" s="1"/>
  <c r="X1726" i="20"/>
  <c r="Z1726" i="20"/>
  <c r="AJ1726" i="20" s="1"/>
  <c r="AB1726" i="20"/>
  <c r="AL1726" i="20" s="1"/>
  <c r="Y1727" i="20"/>
  <c r="AI1727" i="20" s="1"/>
  <c r="AA1727" i="20"/>
  <c r="AK1727" i="20" s="1"/>
  <c r="AC1727" i="20"/>
  <c r="AM1727" i="20" s="1"/>
  <c r="X1728" i="20"/>
  <c r="Z1728" i="20"/>
  <c r="AJ1728" i="20" s="1"/>
  <c r="AB1728" i="20"/>
  <c r="AL1728" i="20" s="1"/>
  <c r="Y1729" i="20"/>
  <c r="AI1729" i="20" s="1"/>
  <c r="AA1729" i="20"/>
  <c r="AK1729" i="20" s="1"/>
  <c r="AC1729" i="20"/>
  <c r="AM1729" i="20" s="1"/>
  <c r="X1730" i="20"/>
  <c r="Z1730" i="20"/>
  <c r="AJ1730" i="20" s="1"/>
  <c r="AB1730" i="20"/>
  <c r="AL1730" i="20" s="1"/>
  <c r="Y1731" i="20"/>
  <c r="AI1731" i="20" s="1"/>
  <c r="AA1731" i="20"/>
  <c r="AK1731" i="20" s="1"/>
  <c r="AC1731" i="20"/>
  <c r="AM1731" i="20" s="1"/>
  <c r="X1732" i="20"/>
  <c r="Z1732" i="20"/>
  <c r="AJ1732" i="20" s="1"/>
  <c r="AB1732" i="20"/>
  <c r="AL1732" i="20" s="1"/>
  <c r="Y1733" i="20"/>
  <c r="AI1733" i="20" s="1"/>
  <c r="AA1733" i="20"/>
  <c r="AK1733" i="20" s="1"/>
  <c r="AC1733" i="20"/>
  <c r="AM1733" i="20" s="1"/>
  <c r="X1734" i="20"/>
  <c r="Z1734" i="20"/>
  <c r="AJ1734" i="20" s="1"/>
  <c r="AB1734" i="20"/>
  <c r="AL1734" i="20" s="1"/>
  <c r="Y1735" i="20"/>
  <c r="AI1735" i="20" s="1"/>
  <c r="AA1735" i="20"/>
  <c r="AK1735" i="20" s="1"/>
  <c r="AC1735" i="20"/>
  <c r="AM1735" i="20" s="1"/>
  <c r="X1736" i="20"/>
  <c r="Z1736" i="20"/>
  <c r="AJ1736" i="20" s="1"/>
  <c r="AB1736" i="20"/>
  <c r="AL1736" i="20" s="1"/>
  <c r="Y1737" i="20"/>
  <c r="AI1737" i="20" s="1"/>
  <c r="AA1737" i="20"/>
  <c r="AK1737" i="20" s="1"/>
  <c r="AC1737" i="20"/>
  <c r="AM1737" i="20" s="1"/>
  <c r="X1738" i="20"/>
  <c r="Z1738" i="20"/>
  <c r="AJ1738" i="20" s="1"/>
  <c r="AB1738" i="20"/>
  <c r="AL1738" i="20" s="1"/>
  <c r="Y1739" i="20"/>
  <c r="AI1739" i="20" s="1"/>
  <c r="AA1739" i="20"/>
  <c r="AK1739" i="20" s="1"/>
  <c r="AC1739" i="20"/>
  <c r="AM1739" i="20" s="1"/>
  <c r="X1740" i="20"/>
  <c r="Z1740" i="20"/>
  <c r="AJ1740" i="20" s="1"/>
  <c r="AB1740" i="20"/>
  <c r="AL1740" i="20" s="1"/>
  <c r="Y1741" i="20"/>
  <c r="AI1741" i="20" s="1"/>
  <c r="AA1741" i="20"/>
  <c r="AK1741" i="20" s="1"/>
  <c r="AC1741" i="20"/>
  <c r="AM1741" i="20" s="1"/>
  <c r="X1742" i="20"/>
  <c r="Z1742" i="20"/>
  <c r="AJ1742" i="20" s="1"/>
  <c r="AB1742" i="20"/>
  <c r="AL1742" i="20" s="1"/>
  <c r="Y1743" i="20"/>
  <c r="AI1743" i="20" s="1"/>
  <c r="AA1743" i="20"/>
  <c r="AK1743" i="20" s="1"/>
  <c r="AC1743" i="20"/>
  <c r="AM1743" i="20" s="1"/>
  <c r="X1744" i="20"/>
  <c r="Z1744" i="20"/>
  <c r="AJ1744" i="20" s="1"/>
  <c r="AB1744" i="20"/>
  <c r="AL1744" i="20" s="1"/>
  <c r="Y1745" i="20"/>
  <c r="AI1745" i="20" s="1"/>
  <c r="AA1745" i="20"/>
  <c r="AK1745" i="20" s="1"/>
  <c r="AC1745" i="20"/>
  <c r="AM1745" i="20" s="1"/>
  <c r="X1746" i="20"/>
  <c r="Z1746" i="20"/>
  <c r="AJ1746" i="20" s="1"/>
  <c r="AB1746" i="20"/>
  <c r="AL1746" i="20" s="1"/>
  <c r="Y1747" i="20"/>
  <c r="AI1747" i="20" s="1"/>
  <c r="AA1747" i="20"/>
  <c r="AK1747" i="20" s="1"/>
  <c r="AC1747" i="20"/>
  <c r="AM1747" i="20" s="1"/>
  <c r="X1748" i="20"/>
  <c r="Z1748" i="20"/>
  <c r="AJ1748" i="20" s="1"/>
  <c r="AB1748" i="20"/>
  <c r="AL1748" i="20" s="1"/>
  <c r="Y1749" i="20"/>
  <c r="AI1749" i="20" s="1"/>
  <c r="AA1749" i="20"/>
  <c r="AK1749" i="20" s="1"/>
  <c r="AC1749" i="20"/>
  <c r="AM1749" i="20" s="1"/>
  <c r="X1750" i="20"/>
  <c r="Z1750" i="20"/>
  <c r="AJ1750" i="20" s="1"/>
  <c r="AB1750" i="20"/>
  <c r="AL1750" i="20" s="1"/>
  <c r="Y1751" i="20"/>
  <c r="AI1751" i="20" s="1"/>
  <c r="AA1751" i="20"/>
  <c r="AK1751" i="20" s="1"/>
  <c r="AC1751" i="20"/>
  <c r="AM1751" i="20" s="1"/>
  <c r="X1752" i="20"/>
  <c r="Z1752" i="20"/>
  <c r="AJ1752" i="20" s="1"/>
  <c r="AB1752" i="20"/>
  <c r="AL1752" i="20" s="1"/>
  <c r="Y1753" i="20"/>
  <c r="AI1753" i="20" s="1"/>
  <c r="AA1753" i="20"/>
  <c r="AK1753" i="20" s="1"/>
  <c r="AC1753" i="20"/>
  <c r="AM1753" i="20" s="1"/>
  <c r="X1754" i="20"/>
  <c r="Z1754" i="20"/>
  <c r="AJ1754" i="20" s="1"/>
  <c r="AB1754" i="20"/>
  <c r="AL1754" i="20" s="1"/>
  <c r="Y1755" i="20"/>
  <c r="AI1755" i="20" s="1"/>
  <c r="AA1755" i="20"/>
  <c r="AK1755" i="20" s="1"/>
  <c r="AC1755" i="20"/>
  <c r="AM1755" i="20" s="1"/>
  <c r="X1756" i="20"/>
  <c r="Z1756" i="20"/>
  <c r="AJ1756" i="20" s="1"/>
  <c r="AB1756" i="20"/>
  <c r="AL1756" i="20" s="1"/>
  <c r="Y1757" i="20"/>
  <c r="AI1757" i="20" s="1"/>
  <c r="AA1757" i="20"/>
  <c r="AK1757" i="20" s="1"/>
  <c r="AC1757" i="20"/>
  <c r="AM1757" i="20" s="1"/>
  <c r="X1758" i="20"/>
  <c r="Z1758" i="20"/>
  <c r="AJ1758" i="20" s="1"/>
  <c r="AB1758" i="20"/>
  <c r="AL1758" i="20" s="1"/>
  <c r="Y1759" i="20"/>
  <c r="AI1759" i="20" s="1"/>
  <c r="AA1759" i="20"/>
  <c r="AK1759" i="20" s="1"/>
  <c r="AC1759" i="20"/>
  <c r="AM1759" i="20" s="1"/>
  <c r="X1760" i="20"/>
  <c r="Z1760" i="20"/>
  <c r="AJ1760" i="20" s="1"/>
  <c r="AB1760" i="20"/>
  <c r="AL1760" i="20" s="1"/>
  <c r="Y1761" i="20"/>
  <c r="AI1761" i="20" s="1"/>
  <c r="AA1761" i="20"/>
  <c r="AK1761" i="20" s="1"/>
  <c r="AC1761" i="20"/>
  <c r="AM1761" i="20" s="1"/>
  <c r="X1762" i="20"/>
  <c r="Z1762" i="20"/>
  <c r="AJ1762" i="20" s="1"/>
  <c r="AB1762" i="20"/>
  <c r="AL1762" i="20" s="1"/>
  <c r="Y1763" i="20"/>
  <c r="AI1763" i="20" s="1"/>
  <c r="AA1763" i="20"/>
  <c r="AK1763" i="20" s="1"/>
  <c r="AC1763" i="20"/>
  <c r="AM1763" i="20" s="1"/>
  <c r="X1764" i="20"/>
  <c r="Z1764" i="20"/>
  <c r="AJ1764" i="20" s="1"/>
  <c r="AB1764" i="20"/>
  <c r="AL1764" i="20" s="1"/>
  <c r="Y1765" i="20"/>
  <c r="AI1765" i="20" s="1"/>
  <c r="AA1765" i="20"/>
  <c r="AK1765" i="20" s="1"/>
  <c r="AC1765" i="20"/>
  <c r="AM1765" i="20" s="1"/>
  <c r="X1766" i="20"/>
  <c r="Z1766" i="20"/>
  <c r="AJ1766" i="20" s="1"/>
  <c r="AB1766" i="20"/>
  <c r="AL1766" i="20" s="1"/>
  <c r="Y1767" i="20"/>
  <c r="AI1767" i="20" s="1"/>
  <c r="AA1767" i="20"/>
  <c r="AK1767" i="20" s="1"/>
  <c r="AC1767" i="20"/>
  <c r="AM1767" i="20" s="1"/>
  <c r="X1768" i="20"/>
  <c r="Z1768" i="20"/>
  <c r="AJ1768" i="20" s="1"/>
  <c r="AB1768" i="20"/>
  <c r="AL1768" i="20" s="1"/>
  <c r="Y1769" i="20"/>
  <c r="AI1769" i="20" s="1"/>
  <c r="AA1769" i="20"/>
  <c r="AK1769" i="20" s="1"/>
  <c r="AC1769" i="20"/>
  <c r="AM1769" i="20" s="1"/>
  <c r="X1770" i="20"/>
  <c r="Z1770" i="20"/>
  <c r="AJ1770" i="20" s="1"/>
  <c r="AB1770" i="20"/>
  <c r="AL1770" i="20" s="1"/>
  <c r="Y1771" i="20"/>
  <c r="AI1771" i="20" s="1"/>
  <c r="AA1771" i="20"/>
  <c r="AK1771" i="20" s="1"/>
  <c r="AC1771" i="20"/>
  <c r="AM1771" i="20" s="1"/>
  <c r="X1772" i="20"/>
  <c r="Z1772" i="20"/>
  <c r="AJ1772" i="20" s="1"/>
  <c r="AB1772" i="20"/>
  <c r="AL1772" i="20" s="1"/>
  <c r="Y1773" i="20"/>
  <c r="AI1773" i="20" s="1"/>
  <c r="AA1773" i="20"/>
  <c r="AK1773" i="20" s="1"/>
  <c r="AC1773" i="20"/>
  <c r="AM1773" i="20" s="1"/>
  <c r="X1774" i="20"/>
  <c r="Z1774" i="20"/>
  <c r="AJ1774" i="20" s="1"/>
  <c r="AB1774" i="20"/>
  <c r="AL1774" i="20" s="1"/>
  <c r="Y1775" i="20"/>
  <c r="AI1775" i="20" s="1"/>
  <c r="AA1775" i="20"/>
  <c r="AK1775" i="20" s="1"/>
  <c r="AC1775" i="20"/>
  <c r="AM1775" i="20" s="1"/>
  <c r="X1776" i="20"/>
  <c r="Z1776" i="20"/>
  <c r="AJ1776" i="20" s="1"/>
  <c r="AB1776" i="20"/>
  <c r="AL1776" i="20" s="1"/>
  <c r="Y1777" i="20"/>
  <c r="AI1777" i="20" s="1"/>
  <c r="AA1777" i="20"/>
  <c r="AK1777" i="20" s="1"/>
  <c r="AC1777" i="20"/>
  <c r="AM1777" i="20" s="1"/>
  <c r="X1778" i="20"/>
  <c r="Z1778" i="20"/>
  <c r="AJ1778" i="20" s="1"/>
  <c r="AB1778" i="20"/>
  <c r="AL1778" i="20" s="1"/>
  <c r="Y1779" i="20"/>
  <c r="AI1779" i="20" s="1"/>
  <c r="AA1779" i="20"/>
  <c r="AK1779" i="20" s="1"/>
  <c r="AC1779" i="20"/>
  <c r="AM1779" i="20" s="1"/>
  <c r="X1780" i="20"/>
  <c r="Z1780" i="20"/>
  <c r="AJ1780" i="20" s="1"/>
  <c r="AB1780" i="20"/>
  <c r="AL1780" i="20" s="1"/>
  <c r="Y1781" i="20"/>
  <c r="AI1781" i="20" s="1"/>
  <c r="AA1781" i="20"/>
  <c r="AK1781" i="20" s="1"/>
  <c r="AC1781" i="20"/>
  <c r="AM1781" i="20" s="1"/>
  <c r="X1782" i="20"/>
  <c r="Z1782" i="20"/>
  <c r="AJ1782" i="20" s="1"/>
  <c r="AB1782" i="20"/>
  <c r="AL1782" i="20" s="1"/>
  <c r="Y1783" i="20"/>
  <c r="AI1783" i="20" s="1"/>
  <c r="AA1783" i="20"/>
  <c r="AK1783" i="20" s="1"/>
  <c r="AC1783" i="20"/>
  <c r="AM1783" i="20" s="1"/>
  <c r="AC1784" i="20"/>
  <c r="AM1784" i="20" s="1"/>
  <c r="AA1784" i="20"/>
  <c r="AK1784" i="20" s="1"/>
  <c r="X1784" i="20"/>
  <c r="Z1784" i="20"/>
  <c r="AJ1784" i="20" s="1"/>
  <c r="AD1784" i="20"/>
  <c r="AN1784" i="20" s="1"/>
  <c r="AC1786" i="20"/>
  <c r="AM1786" i="20" s="1"/>
  <c r="AA1786" i="20"/>
  <c r="AK1786" i="20" s="1"/>
  <c r="Y1786" i="20"/>
  <c r="AI1786" i="20" s="1"/>
  <c r="X1786" i="20"/>
  <c r="AB1786" i="20"/>
  <c r="AL1786" i="20" s="1"/>
  <c r="Z1788" i="20"/>
  <c r="AJ1788" i="20" s="1"/>
  <c r="AC1790" i="20"/>
  <c r="AM1790" i="20" s="1"/>
  <c r="AA1790" i="20"/>
  <c r="AK1790" i="20" s="1"/>
  <c r="Y1790" i="20"/>
  <c r="AI1790" i="20" s="1"/>
  <c r="X1790" i="20"/>
  <c r="AB1790" i="20"/>
  <c r="AL1790" i="20" s="1"/>
  <c r="Z1792" i="20"/>
  <c r="AJ1792" i="20" s="1"/>
  <c r="AC1794" i="20"/>
  <c r="AM1794" i="20" s="1"/>
  <c r="AA1794" i="20"/>
  <c r="AK1794" i="20" s="1"/>
  <c r="Y1794" i="20"/>
  <c r="AI1794" i="20" s="1"/>
  <c r="X1794" i="20"/>
  <c r="AB1794" i="20"/>
  <c r="AL1794" i="20" s="1"/>
  <c r="Z1796" i="20"/>
  <c r="AJ1796" i="20" s="1"/>
  <c r="AC1798" i="20"/>
  <c r="AM1798" i="20" s="1"/>
  <c r="AA1798" i="20"/>
  <c r="AK1798" i="20" s="1"/>
  <c r="Y1798" i="20"/>
  <c r="AI1798" i="20" s="1"/>
  <c r="X1798" i="20"/>
  <c r="AB1798" i="20"/>
  <c r="AL1798" i="20" s="1"/>
  <c r="Z1800" i="20"/>
  <c r="AJ1800" i="20" s="1"/>
  <c r="AC1802" i="20"/>
  <c r="AM1802" i="20" s="1"/>
  <c r="AA1802" i="20"/>
  <c r="AK1802" i="20" s="1"/>
  <c r="Y1802" i="20"/>
  <c r="AI1802" i="20" s="1"/>
  <c r="X1802" i="20"/>
  <c r="AB1802" i="20"/>
  <c r="AL1802" i="20" s="1"/>
  <c r="Z1804" i="20"/>
  <c r="AJ1804" i="20" s="1"/>
  <c r="AC1806" i="20"/>
  <c r="AM1806" i="20" s="1"/>
  <c r="AA1806" i="20"/>
  <c r="AK1806" i="20" s="1"/>
  <c r="Y1806" i="20"/>
  <c r="AI1806" i="20" s="1"/>
  <c r="X1806" i="20"/>
  <c r="AB1806" i="20"/>
  <c r="AL1806" i="20" s="1"/>
  <c r="Z1808" i="20"/>
  <c r="AJ1808" i="20" s="1"/>
  <c r="AC1810" i="20"/>
  <c r="AM1810" i="20" s="1"/>
  <c r="AA1810" i="20"/>
  <c r="AK1810" i="20" s="1"/>
  <c r="Y1810" i="20"/>
  <c r="AI1810" i="20" s="1"/>
  <c r="X1810" i="20"/>
  <c r="AB1810" i="20"/>
  <c r="AL1810" i="20" s="1"/>
  <c r="Z1812" i="20"/>
  <c r="AJ1812" i="20" s="1"/>
  <c r="AC1814" i="20"/>
  <c r="AM1814" i="20" s="1"/>
  <c r="AA1814" i="20"/>
  <c r="AK1814" i="20" s="1"/>
  <c r="Y1814" i="20"/>
  <c r="AI1814" i="20" s="1"/>
  <c r="X1814" i="20"/>
  <c r="AB1814" i="20"/>
  <c r="AL1814" i="20" s="1"/>
  <c r="Z1816" i="20"/>
  <c r="AJ1816" i="20" s="1"/>
  <c r="AC1818" i="20"/>
  <c r="AM1818" i="20" s="1"/>
  <c r="AA1818" i="20"/>
  <c r="AK1818" i="20" s="1"/>
  <c r="Y1818" i="20"/>
  <c r="AI1818" i="20" s="1"/>
  <c r="X1818" i="20"/>
  <c r="AB1818" i="20"/>
  <c r="AL1818" i="20" s="1"/>
  <c r="Z1820" i="20"/>
  <c r="AJ1820" i="20" s="1"/>
  <c r="AD1822" i="20"/>
  <c r="AN1822" i="20" s="1"/>
  <c r="AB1822" i="20"/>
  <c r="AL1822" i="20" s="1"/>
  <c r="AC1822" i="20"/>
  <c r="AM1822" i="20" s="1"/>
  <c r="AA1822" i="20"/>
  <c r="AK1822" i="20" s="1"/>
  <c r="Y1822" i="20"/>
  <c r="AI1822" i="20" s="1"/>
  <c r="X1822" i="20"/>
  <c r="X1711" i="20"/>
  <c r="Z1711" i="20"/>
  <c r="AJ1711" i="20" s="1"/>
  <c r="AB1711" i="20"/>
  <c r="AL1711" i="20" s="1"/>
  <c r="X1713" i="20"/>
  <c r="Z1713" i="20"/>
  <c r="AJ1713" i="20" s="1"/>
  <c r="AB1713" i="20"/>
  <c r="AL1713" i="20" s="1"/>
  <c r="X1715" i="20"/>
  <c r="Z1715" i="20"/>
  <c r="AJ1715" i="20" s="1"/>
  <c r="AB1715" i="20"/>
  <c r="AL1715" i="20" s="1"/>
  <c r="X1717" i="20"/>
  <c r="Z1717" i="20"/>
  <c r="AJ1717" i="20" s="1"/>
  <c r="AB1717" i="20"/>
  <c r="AL1717" i="20" s="1"/>
  <c r="X1719" i="20"/>
  <c r="Z1719" i="20"/>
  <c r="AJ1719" i="20" s="1"/>
  <c r="AB1719" i="20"/>
  <c r="AL1719" i="20" s="1"/>
  <c r="X1721" i="20"/>
  <c r="Z1721" i="20"/>
  <c r="AJ1721" i="20" s="1"/>
  <c r="AB1721" i="20"/>
  <c r="AL1721" i="20" s="1"/>
  <c r="X1723" i="20"/>
  <c r="Z1723" i="20"/>
  <c r="AJ1723" i="20" s="1"/>
  <c r="AB1723" i="20"/>
  <c r="AL1723" i="20" s="1"/>
  <c r="X1725" i="20"/>
  <c r="Z1725" i="20"/>
  <c r="AJ1725" i="20" s="1"/>
  <c r="AB1725" i="20"/>
  <c r="AL1725" i="20" s="1"/>
  <c r="X1727" i="20"/>
  <c r="Z1727" i="20"/>
  <c r="AJ1727" i="20" s="1"/>
  <c r="AB1727" i="20"/>
  <c r="AL1727" i="20" s="1"/>
  <c r="X1729" i="20"/>
  <c r="Z1729" i="20"/>
  <c r="AJ1729" i="20" s="1"/>
  <c r="AB1729" i="20"/>
  <c r="AL1729" i="20" s="1"/>
  <c r="X1731" i="20"/>
  <c r="Z1731" i="20"/>
  <c r="AJ1731" i="20" s="1"/>
  <c r="AB1731" i="20"/>
  <c r="AL1731" i="20" s="1"/>
  <c r="X1733" i="20"/>
  <c r="Z1733" i="20"/>
  <c r="AJ1733" i="20" s="1"/>
  <c r="AB1733" i="20"/>
  <c r="AL1733" i="20" s="1"/>
  <c r="X1735" i="20"/>
  <c r="Z1735" i="20"/>
  <c r="AJ1735" i="20" s="1"/>
  <c r="AB1735" i="20"/>
  <c r="AL1735" i="20" s="1"/>
  <c r="X1737" i="20"/>
  <c r="Z1737" i="20"/>
  <c r="AJ1737" i="20" s="1"/>
  <c r="AB1737" i="20"/>
  <c r="AL1737" i="20" s="1"/>
  <c r="X1739" i="20"/>
  <c r="Z1739" i="20"/>
  <c r="AJ1739" i="20" s="1"/>
  <c r="AB1739" i="20"/>
  <c r="AL1739" i="20" s="1"/>
  <c r="X1741" i="20"/>
  <c r="Z1741" i="20"/>
  <c r="AJ1741" i="20" s="1"/>
  <c r="AB1741" i="20"/>
  <c r="AL1741" i="20" s="1"/>
  <c r="X1743" i="20"/>
  <c r="Z1743" i="20"/>
  <c r="AJ1743" i="20" s="1"/>
  <c r="AB1743" i="20"/>
  <c r="AL1743" i="20" s="1"/>
  <c r="X1745" i="20"/>
  <c r="Z1745" i="20"/>
  <c r="AJ1745" i="20" s="1"/>
  <c r="AB1745" i="20"/>
  <c r="AL1745" i="20" s="1"/>
  <c r="X1747" i="20"/>
  <c r="Z1747" i="20"/>
  <c r="AJ1747" i="20" s="1"/>
  <c r="AB1747" i="20"/>
  <c r="AL1747" i="20" s="1"/>
  <c r="X1749" i="20"/>
  <c r="Z1749" i="20"/>
  <c r="AJ1749" i="20" s="1"/>
  <c r="AB1749" i="20"/>
  <c r="AL1749" i="20" s="1"/>
  <c r="X1751" i="20"/>
  <c r="Z1751" i="20"/>
  <c r="AJ1751" i="20" s="1"/>
  <c r="AB1751" i="20"/>
  <c r="AL1751" i="20" s="1"/>
  <c r="X1753" i="20"/>
  <c r="Z1753" i="20"/>
  <c r="AJ1753" i="20" s="1"/>
  <c r="AB1753" i="20"/>
  <c r="AL1753" i="20" s="1"/>
  <c r="X1755" i="20"/>
  <c r="Z1755" i="20"/>
  <c r="AJ1755" i="20" s="1"/>
  <c r="AB1755" i="20"/>
  <c r="AL1755" i="20" s="1"/>
  <c r="X1757" i="20"/>
  <c r="Z1757" i="20"/>
  <c r="AJ1757" i="20" s="1"/>
  <c r="AB1757" i="20"/>
  <c r="AL1757" i="20" s="1"/>
  <c r="X1759" i="20"/>
  <c r="Z1759" i="20"/>
  <c r="AJ1759" i="20" s="1"/>
  <c r="AB1759" i="20"/>
  <c r="AL1759" i="20" s="1"/>
  <c r="X1761" i="20"/>
  <c r="Z1761" i="20"/>
  <c r="AJ1761" i="20" s="1"/>
  <c r="AB1761" i="20"/>
  <c r="AL1761" i="20" s="1"/>
  <c r="X1763" i="20"/>
  <c r="Z1763" i="20"/>
  <c r="AJ1763" i="20" s="1"/>
  <c r="AB1763" i="20"/>
  <c r="AL1763" i="20" s="1"/>
  <c r="X1765" i="20"/>
  <c r="Z1765" i="20"/>
  <c r="AJ1765" i="20" s="1"/>
  <c r="AB1765" i="20"/>
  <c r="AL1765" i="20" s="1"/>
  <c r="X1767" i="20"/>
  <c r="Z1767" i="20"/>
  <c r="AJ1767" i="20" s="1"/>
  <c r="AB1767" i="20"/>
  <c r="AL1767" i="20" s="1"/>
  <c r="X1769" i="20"/>
  <c r="Z1769" i="20"/>
  <c r="AJ1769" i="20" s="1"/>
  <c r="AB1769" i="20"/>
  <c r="AL1769" i="20" s="1"/>
  <c r="X1771" i="20"/>
  <c r="Z1771" i="20"/>
  <c r="AJ1771" i="20" s="1"/>
  <c r="AB1771" i="20"/>
  <c r="AL1771" i="20" s="1"/>
  <c r="X1773" i="20"/>
  <c r="Z1773" i="20"/>
  <c r="AJ1773" i="20" s="1"/>
  <c r="AB1773" i="20"/>
  <c r="AL1773" i="20" s="1"/>
  <c r="X1775" i="20"/>
  <c r="Z1775" i="20"/>
  <c r="AJ1775" i="20" s="1"/>
  <c r="AB1775" i="20"/>
  <c r="AL1775" i="20" s="1"/>
  <c r="X1777" i="20"/>
  <c r="Z1777" i="20"/>
  <c r="AJ1777" i="20" s="1"/>
  <c r="AB1777" i="20"/>
  <c r="AL1777" i="20" s="1"/>
  <c r="X1779" i="20"/>
  <c r="Z1779" i="20"/>
  <c r="AJ1779" i="20" s="1"/>
  <c r="AB1779" i="20"/>
  <c r="AL1779" i="20" s="1"/>
  <c r="X1781" i="20"/>
  <c r="Z1781" i="20"/>
  <c r="AJ1781" i="20" s="1"/>
  <c r="AB1781" i="20"/>
  <c r="AL1781" i="20" s="1"/>
  <c r="X1783" i="20"/>
  <c r="Z1783" i="20"/>
  <c r="AJ1783" i="20" s="1"/>
  <c r="AB1783" i="20"/>
  <c r="AL1783" i="20" s="1"/>
  <c r="AC1788" i="20"/>
  <c r="AM1788" i="20" s="1"/>
  <c r="AA1788" i="20"/>
  <c r="AK1788" i="20" s="1"/>
  <c r="Y1788" i="20"/>
  <c r="AI1788" i="20" s="1"/>
  <c r="X1788" i="20"/>
  <c r="AB1788" i="20"/>
  <c r="AL1788" i="20" s="1"/>
  <c r="AC1792" i="20"/>
  <c r="AM1792" i="20" s="1"/>
  <c r="AA1792" i="20"/>
  <c r="AK1792" i="20" s="1"/>
  <c r="Y1792" i="20"/>
  <c r="AI1792" i="20" s="1"/>
  <c r="X1792" i="20"/>
  <c r="AB1792" i="20"/>
  <c r="AL1792" i="20" s="1"/>
  <c r="AC1796" i="20"/>
  <c r="AM1796" i="20" s="1"/>
  <c r="AA1796" i="20"/>
  <c r="AK1796" i="20" s="1"/>
  <c r="Y1796" i="20"/>
  <c r="AI1796" i="20" s="1"/>
  <c r="X1796" i="20"/>
  <c r="AB1796" i="20"/>
  <c r="AL1796" i="20" s="1"/>
  <c r="AC1800" i="20"/>
  <c r="AM1800" i="20" s="1"/>
  <c r="AA1800" i="20"/>
  <c r="AK1800" i="20" s="1"/>
  <c r="Y1800" i="20"/>
  <c r="AI1800" i="20" s="1"/>
  <c r="X1800" i="20"/>
  <c r="AB1800" i="20"/>
  <c r="AL1800" i="20" s="1"/>
  <c r="AC1804" i="20"/>
  <c r="AM1804" i="20" s="1"/>
  <c r="AA1804" i="20"/>
  <c r="AK1804" i="20" s="1"/>
  <c r="Y1804" i="20"/>
  <c r="AI1804" i="20" s="1"/>
  <c r="X1804" i="20"/>
  <c r="AB1804" i="20"/>
  <c r="AL1804" i="20" s="1"/>
  <c r="AC1808" i="20"/>
  <c r="AM1808" i="20" s="1"/>
  <c r="AA1808" i="20"/>
  <c r="AK1808" i="20" s="1"/>
  <c r="Y1808" i="20"/>
  <c r="AI1808" i="20" s="1"/>
  <c r="X1808" i="20"/>
  <c r="AB1808" i="20"/>
  <c r="AL1808" i="20" s="1"/>
  <c r="AC1812" i="20"/>
  <c r="AM1812" i="20" s="1"/>
  <c r="AA1812" i="20"/>
  <c r="AK1812" i="20" s="1"/>
  <c r="Y1812" i="20"/>
  <c r="AI1812" i="20" s="1"/>
  <c r="X1812" i="20"/>
  <c r="AB1812" i="20"/>
  <c r="AL1812" i="20" s="1"/>
  <c r="AC1816" i="20"/>
  <c r="AM1816" i="20" s="1"/>
  <c r="AA1816" i="20"/>
  <c r="AK1816" i="20" s="1"/>
  <c r="Y1816" i="20"/>
  <c r="AI1816" i="20" s="1"/>
  <c r="X1816" i="20"/>
  <c r="AB1816" i="20"/>
  <c r="AL1816" i="20" s="1"/>
  <c r="AC1820" i="20"/>
  <c r="AM1820" i="20" s="1"/>
  <c r="AA1820" i="20"/>
  <c r="AK1820" i="20" s="1"/>
  <c r="Y1820" i="20"/>
  <c r="AI1820" i="20" s="1"/>
  <c r="X1820" i="20"/>
  <c r="AB1820" i="20"/>
  <c r="AL1820" i="20" s="1"/>
  <c r="X1785" i="20"/>
  <c r="Z1785" i="20"/>
  <c r="AJ1785" i="20" s="1"/>
  <c r="AB1785" i="20"/>
  <c r="AL1785" i="20" s="1"/>
  <c r="X1787" i="20"/>
  <c r="Z1787" i="20"/>
  <c r="AJ1787" i="20" s="1"/>
  <c r="AB1787" i="20"/>
  <c r="AL1787" i="20" s="1"/>
  <c r="X1789" i="20"/>
  <c r="Z1789" i="20"/>
  <c r="AJ1789" i="20" s="1"/>
  <c r="AB1789" i="20"/>
  <c r="AL1789" i="20" s="1"/>
  <c r="X1791" i="20"/>
  <c r="Z1791" i="20"/>
  <c r="AJ1791" i="20" s="1"/>
  <c r="AB1791" i="20"/>
  <c r="AL1791" i="20" s="1"/>
  <c r="X1793" i="20"/>
  <c r="Z1793" i="20"/>
  <c r="AJ1793" i="20" s="1"/>
  <c r="AB1793" i="20"/>
  <c r="AL1793" i="20" s="1"/>
  <c r="X1795" i="20"/>
  <c r="Z1795" i="20"/>
  <c r="AJ1795" i="20" s="1"/>
  <c r="AB1795" i="20"/>
  <c r="AL1795" i="20" s="1"/>
  <c r="X1797" i="20"/>
  <c r="Z1797" i="20"/>
  <c r="AJ1797" i="20" s="1"/>
  <c r="AB1797" i="20"/>
  <c r="AL1797" i="20" s="1"/>
  <c r="X1799" i="20"/>
  <c r="Z1799" i="20"/>
  <c r="AJ1799" i="20" s="1"/>
  <c r="AB1799" i="20"/>
  <c r="AL1799" i="20" s="1"/>
  <c r="X1801" i="20"/>
  <c r="Z1801" i="20"/>
  <c r="AJ1801" i="20" s="1"/>
  <c r="AB1801" i="20"/>
  <c r="AL1801" i="20" s="1"/>
  <c r="X1803" i="20"/>
  <c r="Z1803" i="20"/>
  <c r="AJ1803" i="20" s="1"/>
  <c r="AB1803" i="20"/>
  <c r="AL1803" i="20" s="1"/>
  <c r="X1805" i="20"/>
  <c r="Z1805" i="20"/>
  <c r="AJ1805" i="20" s="1"/>
  <c r="AB1805" i="20"/>
  <c r="AL1805" i="20" s="1"/>
  <c r="X1807" i="20"/>
  <c r="Z1807" i="20"/>
  <c r="AJ1807" i="20" s="1"/>
  <c r="AB1807" i="20"/>
  <c r="AL1807" i="20" s="1"/>
  <c r="X1809" i="20"/>
  <c r="Z1809" i="20"/>
  <c r="AJ1809" i="20" s="1"/>
  <c r="AB1809" i="20"/>
  <c r="AL1809" i="20" s="1"/>
  <c r="X1811" i="20"/>
  <c r="Z1811" i="20"/>
  <c r="AJ1811" i="20" s="1"/>
  <c r="AB1811" i="20"/>
  <c r="AL1811" i="20" s="1"/>
  <c r="X1813" i="20"/>
  <c r="Z1813" i="20"/>
  <c r="AJ1813" i="20" s="1"/>
  <c r="AB1813" i="20"/>
  <c r="AL1813" i="20" s="1"/>
  <c r="X1815" i="20"/>
  <c r="Z1815" i="20"/>
  <c r="AJ1815" i="20" s="1"/>
  <c r="AB1815" i="20"/>
  <c r="AL1815" i="20" s="1"/>
  <c r="X1817" i="20"/>
  <c r="Z1817" i="20"/>
  <c r="AJ1817" i="20" s="1"/>
  <c r="AB1817" i="20"/>
  <c r="AL1817" i="20" s="1"/>
  <c r="X1819" i="20"/>
  <c r="Z1819" i="20"/>
  <c r="AJ1819" i="20" s="1"/>
  <c r="AB1819" i="20"/>
  <c r="AL1819" i="20" s="1"/>
  <c r="X1821" i="20"/>
  <c r="Z1821" i="20"/>
  <c r="AJ1821" i="20" s="1"/>
  <c r="AB1821" i="20"/>
  <c r="AL1821" i="20" s="1"/>
  <c r="X1823" i="20"/>
  <c r="Z1823" i="20"/>
  <c r="AJ1823" i="20" s="1"/>
  <c r="AB1823" i="20"/>
  <c r="AL1823" i="20" s="1"/>
  <c r="Y1824" i="20"/>
  <c r="AI1824" i="20" s="1"/>
  <c r="AA1824" i="20"/>
  <c r="AK1824" i="20" s="1"/>
  <c r="AC1824" i="20"/>
  <c r="AM1824" i="20" s="1"/>
  <c r="X1825" i="20"/>
  <c r="Z1825" i="20"/>
  <c r="AJ1825" i="20" s="1"/>
  <c r="AB1825" i="20"/>
  <c r="AL1825" i="20" s="1"/>
  <c r="Y1826" i="20"/>
  <c r="AI1826" i="20" s="1"/>
  <c r="AA1826" i="20"/>
  <c r="AK1826" i="20" s="1"/>
  <c r="AC1826" i="20"/>
  <c r="AM1826" i="20" s="1"/>
  <c r="X1827" i="20"/>
  <c r="Z1827" i="20"/>
  <c r="AJ1827" i="20" s="1"/>
  <c r="AB1827" i="20"/>
  <c r="AL1827" i="20" s="1"/>
  <c r="Y1828" i="20"/>
  <c r="AI1828" i="20" s="1"/>
  <c r="AA1828" i="20"/>
  <c r="AK1828" i="20" s="1"/>
  <c r="AC1828" i="20"/>
  <c r="AM1828" i="20" s="1"/>
  <c r="X1829" i="20"/>
  <c r="Z1829" i="20"/>
  <c r="AJ1829" i="20" s="1"/>
  <c r="AB1829" i="20"/>
  <c r="AL1829" i="20" s="1"/>
  <c r="Y1830" i="20"/>
  <c r="AI1830" i="20" s="1"/>
  <c r="AA1830" i="20"/>
  <c r="AK1830" i="20" s="1"/>
  <c r="AC1830" i="20"/>
  <c r="AM1830" i="20" s="1"/>
  <c r="X1831" i="20"/>
  <c r="Z1831" i="20"/>
  <c r="AJ1831" i="20" s="1"/>
  <c r="AB1831" i="20"/>
  <c r="AL1831" i="20" s="1"/>
  <c r="Y1832" i="20"/>
  <c r="AI1832" i="20" s="1"/>
  <c r="AA1832" i="20"/>
  <c r="AK1832" i="20" s="1"/>
  <c r="AC1832" i="20"/>
  <c r="AM1832" i="20" s="1"/>
  <c r="X1833" i="20"/>
  <c r="Z1833" i="20"/>
  <c r="AJ1833" i="20" s="1"/>
  <c r="AB1833" i="20"/>
  <c r="AL1833" i="20" s="1"/>
  <c r="Y1834" i="20"/>
  <c r="AI1834" i="20" s="1"/>
  <c r="AA1834" i="20"/>
  <c r="AK1834" i="20" s="1"/>
  <c r="AC1834" i="20"/>
  <c r="AM1834" i="20" s="1"/>
  <c r="X1835" i="20"/>
  <c r="Z1835" i="20"/>
  <c r="AJ1835" i="20" s="1"/>
  <c r="AB1835" i="20"/>
  <c r="AL1835" i="20" s="1"/>
  <c r="Y1836" i="20"/>
  <c r="AI1836" i="20" s="1"/>
  <c r="AA1836" i="20"/>
  <c r="AK1836" i="20" s="1"/>
  <c r="AC1836" i="20"/>
  <c r="AM1836" i="20" s="1"/>
  <c r="X1837" i="20"/>
  <c r="Z1837" i="20"/>
  <c r="AJ1837" i="20" s="1"/>
  <c r="AB1837" i="20"/>
  <c r="AL1837" i="20" s="1"/>
  <c r="Y1838" i="20"/>
  <c r="AI1838" i="20" s="1"/>
  <c r="AA1838" i="20"/>
  <c r="AK1838" i="20" s="1"/>
  <c r="AC1838" i="20"/>
  <c r="AM1838" i="20" s="1"/>
  <c r="X1839" i="20"/>
  <c r="Z1839" i="20"/>
  <c r="AJ1839" i="20" s="1"/>
  <c r="AB1839" i="20"/>
  <c r="AL1839" i="20" s="1"/>
  <c r="Y1840" i="20"/>
  <c r="AI1840" i="20" s="1"/>
  <c r="AA1840" i="20"/>
  <c r="AK1840" i="20" s="1"/>
  <c r="AC1840" i="20"/>
  <c r="AM1840" i="20" s="1"/>
  <c r="X1841" i="20"/>
  <c r="Z1841" i="20"/>
  <c r="AJ1841" i="20" s="1"/>
  <c r="AB1841" i="20"/>
  <c r="AL1841" i="20" s="1"/>
  <c r="Y1842" i="20"/>
  <c r="AI1842" i="20" s="1"/>
  <c r="AA1842" i="20"/>
  <c r="AK1842" i="20" s="1"/>
  <c r="AC1842" i="20"/>
  <c r="AM1842" i="20" s="1"/>
  <c r="X1843" i="20"/>
  <c r="Z1843" i="20"/>
  <c r="AJ1843" i="20" s="1"/>
  <c r="AB1843" i="20"/>
  <c r="AL1843" i="20" s="1"/>
  <c r="Y1844" i="20"/>
  <c r="AI1844" i="20" s="1"/>
  <c r="AA1844" i="20"/>
  <c r="AK1844" i="20" s="1"/>
  <c r="AC1844" i="20"/>
  <c r="AM1844" i="20" s="1"/>
  <c r="X1845" i="20"/>
  <c r="Z1845" i="20"/>
  <c r="AJ1845" i="20" s="1"/>
  <c r="AB1845" i="20"/>
  <c r="AL1845" i="20" s="1"/>
  <c r="Y1846" i="20"/>
  <c r="AI1846" i="20" s="1"/>
  <c r="AA1846" i="20"/>
  <c r="AK1846" i="20" s="1"/>
  <c r="AC1846" i="20"/>
  <c r="AM1846" i="20" s="1"/>
  <c r="X1847" i="20"/>
  <c r="Z1847" i="20"/>
  <c r="AJ1847" i="20" s="1"/>
  <c r="AB1847" i="20"/>
  <c r="AL1847" i="20" s="1"/>
  <c r="Y1848" i="20"/>
  <c r="AI1848" i="20" s="1"/>
  <c r="AA1848" i="20"/>
  <c r="AK1848" i="20" s="1"/>
  <c r="AC1848" i="20"/>
  <c r="AM1848" i="20" s="1"/>
  <c r="X1849" i="20"/>
  <c r="Z1849" i="20"/>
  <c r="AJ1849" i="20" s="1"/>
  <c r="AB1849" i="20"/>
  <c r="AL1849" i="20" s="1"/>
  <c r="Y1850" i="20"/>
  <c r="AI1850" i="20" s="1"/>
  <c r="AA1850" i="20"/>
  <c r="AK1850" i="20" s="1"/>
  <c r="AC1850" i="20"/>
  <c r="AM1850" i="20" s="1"/>
  <c r="X1851" i="20"/>
  <c r="Z1851" i="20"/>
  <c r="AJ1851" i="20" s="1"/>
  <c r="AB1851" i="20"/>
  <c r="AL1851" i="20" s="1"/>
  <c r="Y1852" i="20"/>
  <c r="AI1852" i="20" s="1"/>
  <c r="AA1852" i="20"/>
  <c r="AK1852" i="20" s="1"/>
  <c r="AC1852" i="20"/>
  <c r="AM1852" i="20" s="1"/>
  <c r="X1853" i="20"/>
  <c r="Z1853" i="20"/>
  <c r="AJ1853" i="20" s="1"/>
  <c r="AB1853" i="20"/>
  <c r="AL1853" i="20" s="1"/>
  <c r="Y1854" i="20"/>
  <c r="AI1854" i="20" s="1"/>
  <c r="AA1854" i="20"/>
  <c r="AK1854" i="20" s="1"/>
  <c r="AC1854" i="20"/>
  <c r="AM1854" i="20" s="1"/>
  <c r="X1855" i="20"/>
  <c r="Z1855" i="20"/>
  <c r="AJ1855" i="20" s="1"/>
  <c r="AB1855" i="20"/>
  <c r="AL1855" i="20" s="1"/>
  <c r="Y1856" i="20"/>
  <c r="AI1856" i="20" s="1"/>
  <c r="AA1856" i="20"/>
  <c r="AK1856" i="20" s="1"/>
  <c r="AC1856" i="20"/>
  <c r="AM1856" i="20" s="1"/>
  <c r="X1857" i="20"/>
  <c r="Z1857" i="20"/>
  <c r="AJ1857" i="20" s="1"/>
  <c r="AB1857" i="20"/>
  <c r="AL1857" i="20" s="1"/>
  <c r="Y1858" i="20"/>
  <c r="AI1858" i="20" s="1"/>
  <c r="AA1858" i="20"/>
  <c r="AK1858" i="20" s="1"/>
  <c r="AC1858" i="20"/>
  <c r="AM1858" i="20" s="1"/>
  <c r="X1859" i="20"/>
  <c r="Z1859" i="20"/>
  <c r="AJ1859" i="20" s="1"/>
  <c r="AB1859" i="20"/>
  <c r="AL1859" i="20" s="1"/>
  <c r="Y1860" i="20"/>
  <c r="AI1860" i="20" s="1"/>
  <c r="AA1860" i="20"/>
  <c r="AK1860" i="20" s="1"/>
  <c r="AC1860" i="20"/>
  <c r="AM1860" i="20" s="1"/>
  <c r="X1861" i="20"/>
  <c r="Z1861" i="20"/>
  <c r="AJ1861" i="20" s="1"/>
  <c r="AB1861" i="20"/>
  <c r="AL1861" i="20" s="1"/>
  <c r="Y1862" i="20"/>
  <c r="AI1862" i="20" s="1"/>
  <c r="AA1862" i="20"/>
  <c r="AK1862" i="20" s="1"/>
  <c r="AC1862" i="20"/>
  <c r="AM1862" i="20" s="1"/>
  <c r="X1863" i="20"/>
  <c r="Z1863" i="20"/>
  <c r="AJ1863" i="20" s="1"/>
  <c r="AB1863" i="20"/>
  <c r="AL1863" i="20" s="1"/>
  <c r="Y1864" i="20"/>
  <c r="AI1864" i="20" s="1"/>
  <c r="AA1864" i="20"/>
  <c r="AK1864" i="20" s="1"/>
  <c r="AC1864" i="20"/>
  <c r="AM1864" i="20" s="1"/>
  <c r="X1865" i="20"/>
  <c r="Z1865" i="20"/>
  <c r="AJ1865" i="20" s="1"/>
  <c r="AB1865" i="20"/>
  <c r="AL1865" i="20" s="1"/>
  <c r="Y1866" i="20"/>
  <c r="AI1866" i="20" s="1"/>
  <c r="AA1866" i="20"/>
  <c r="AK1866" i="20" s="1"/>
  <c r="AC1866" i="20"/>
  <c r="AM1866" i="20" s="1"/>
  <c r="X1867" i="20"/>
  <c r="Z1867" i="20"/>
  <c r="AJ1867" i="20" s="1"/>
  <c r="AB1867" i="20"/>
  <c r="AL1867" i="20" s="1"/>
  <c r="Y1868" i="20"/>
  <c r="AI1868" i="20" s="1"/>
  <c r="AA1868" i="20"/>
  <c r="AK1868" i="20" s="1"/>
  <c r="AC1868" i="20"/>
  <c r="AM1868" i="20" s="1"/>
  <c r="X1869" i="20"/>
  <c r="Z1869" i="20"/>
  <c r="AJ1869" i="20" s="1"/>
  <c r="AB1869" i="20"/>
  <c r="AL1869" i="20" s="1"/>
  <c r="Y1870" i="20"/>
  <c r="AI1870" i="20" s="1"/>
  <c r="AA1870" i="20"/>
  <c r="AK1870" i="20" s="1"/>
  <c r="AC1870" i="20"/>
  <c r="AM1870" i="20" s="1"/>
  <c r="Z1871" i="20"/>
  <c r="AJ1871" i="20" s="1"/>
  <c r="AC1873" i="20"/>
  <c r="AM1873" i="20" s="1"/>
  <c r="AA1873" i="20"/>
  <c r="AK1873" i="20" s="1"/>
  <c r="Y1873" i="20"/>
  <c r="AI1873" i="20" s="1"/>
  <c r="X1873" i="20"/>
  <c r="AB1873" i="20"/>
  <c r="AL1873" i="20" s="1"/>
  <c r="Z1875" i="20"/>
  <c r="AJ1875" i="20" s="1"/>
  <c r="AC1877" i="20"/>
  <c r="AM1877" i="20" s="1"/>
  <c r="AA1877" i="20"/>
  <c r="AK1877" i="20" s="1"/>
  <c r="Y1877" i="20"/>
  <c r="AI1877" i="20" s="1"/>
  <c r="X1877" i="20"/>
  <c r="AB1877" i="20"/>
  <c r="AL1877" i="20" s="1"/>
  <c r="Z1879" i="20"/>
  <c r="AJ1879" i="20" s="1"/>
  <c r="AC1881" i="20"/>
  <c r="AM1881" i="20" s="1"/>
  <c r="AA1881" i="20"/>
  <c r="AK1881" i="20" s="1"/>
  <c r="Y1881" i="20"/>
  <c r="AI1881" i="20" s="1"/>
  <c r="X1881" i="20"/>
  <c r="AB1881" i="20"/>
  <c r="AL1881" i="20" s="1"/>
  <c r="Z1883" i="20"/>
  <c r="AJ1883" i="20" s="1"/>
  <c r="AC1885" i="20"/>
  <c r="AM1885" i="20" s="1"/>
  <c r="AA1885" i="20"/>
  <c r="AK1885" i="20" s="1"/>
  <c r="Y1885" i="20"/>
  <c r="AI1885" i="20" s="1"/>
  <c r="X1885" i="20"/>
  <c r="AB1885" i="20"/>
  <c r="AL1885" i="20" s="1"/>
  <c r="Z1887" i="20"/>
  <c r="AJ1887" i="20" s="1"/>
  <c r="AC1889" i="20"/>
  <c r="AM1889" i="20" s="1"/>
  <c r="AA1889" i="20"/>
  <c r="AK1889" i="20" s="1"/>
  <c r="Y1889" i="20"/>
  <c r="AI1889" i="20" s="1"/>
  <c r="X1889" i="20"/>
  <c r="AB1889" i="20"/>
  <c r="AL1889" i="20" s="1"/>
  <c r="Z1891" i="20"/>
  <c r="AJ1891" i="20" s="1"/>
  <c r="AC1893" i="20"/>
  <c r="AM1893" i="20" s="1"/>
  <c r="AA1893" i="20"/>
  <c r="AK1893" i="20" s="1"/>
  <c r="Y1893" i="20"/>
  <c r="AI1893" i="20" s="1"/>
  <c r="X1893" i="20"/>
  <c r="AB1893" i="20"/>
  <c r="AL1893" i="20" s="1"/>
  <c r="Z1895" i="20"/>
  <c r="AJ1895" i="20" s="1"/>
  <c r="AC1897" i="20"/>
  <c r="AM1897" i="20" s="1"/>
  <c r="AA1897" i="20"/>
  <c r="AK1897" i="20" s="1"/>
  <c r="Y1897" i="20"/>
  <c r="AI1897" i="20" s="1"/>
  <c r="X1897" i="20"/>
  <c r="AB1897" i="20"/>
  <c r="AL1897" i="20" s="1"/>
  <c r="Z1899" i="20"/>
  <c r="AJ1899" i="20" s="1"/>
  <c r="AC1901" i="20"/>
  <c r="AM1901" i="20" s="1"/>
  <c r="AA1901" i="20"/>
  <c r="AK1901" i="20" s="1"/>
  <c r="Y1901" i="20"/>
  <c r="AI1901" i="20" s="1"/>
  <c r="X1901" i="20"/>
  <c r="AB1901" i="20"/>
  <c r="AL1901" i="20" s="1"/>
  <c r="Z1903" i="20"/>
  <c r="AJ1903" i="20" s="1"/>
  <c r="AD1905" i="20"/>
  <c r="AN1905" i="20" s="1"/>
  <c r="AB1905" i="20"/>
  <c r="AL1905" i="20" s="1"/>
  <c r="AC1905" i="20"/>
  <c r="AM1905" i="20" s="1"/>
  <c r="AA1905" i="20"/>
  <c r="AK1905" i="20" s="1"/>
  <c r="Y1905" i="20"/>
  <c r="AI1905" i="20" s="1"/>
  <c r="X1905" i="20"/>
  <c r="X1824" i="20"/>
  <c r="Z1824" i="20"/>
  <c r="AJ1824" i="20" s="1"/>
  <c r="AB1824" i="20"/>
  <c r="AL1824" i="20" s="1"/>
  <c r="X1826" i="20"/>
  <c r="Z1826" i="20"/>
  <c r="AJ1826" i="20" s="1"/>
  <c r="AB1826" i="20"/>
  <c r="AL1826" i="20" s="1"/>
  <c r="X1828" i="20"/>
  <c r="Z1828" i="20"/>
  <c r="AJ1828" i="20" s="1"/>
  <c r="AB1828" i="20"/>
  <c r="AL1828" i="20" s="1"/>
  <c r="X1830" i="20"/>
  <c r="Z1830" i="20"/>
  <c r="AJ1830" i="20" s="1"/>
  <c r="AB1830" i="20"/>
  <c r="AL1830" i="20" s="1"/>
  <c r="X1832" i="20"/>
  <c r="Z1832" i="20"/>
  <c r="AJ1832" i="20" s="1"/>
  <c r="AB1832" i="20"/>
  <c r="AL1832" i="20" s="1"/>
  <c r="X1834" i="20"/>
  <c r="Z1834" i="20"/>
  <c r="AJ1834" i="20" s="1"/>
  <c r="AB1834" i="20"/>
  <c r="AL1834" i="20" s="1"/>
  <c r="X1836" i="20"/>
  <c r="Z1836" i="20"/>
  <c r="AJ1836" i="20" s="1"/>
  <c r="AB1836" i="20"/>
  <c r="AL1836" i="20" s="1"/>
  <c r="X1838" i="20"/>
  <c r="Z1838" i="20"/>
  <c r="AJ1838" i="20" s="1"/>
  <c r="AB1838" i="20"/>
  <c r="AL1838" i="20" s="1"/>
  <c r="X1840" i="20"/>
  <c r="Z1840" i="20"/>
  <c r="AJ1840" i="20" s="1"/>
  <c r="AB1840" i="20"/>
  <c r="AL1840" i="20" s="1"/>
  <c r="X1842" i="20"/>
  <c r="Z1842" i="20"/>
  <c r="AJ1842" i="20" s="1"/>
  <c r="AB1842" i="20"/>
  <c r="AL1842" i="20" s="1"/>
  <c r="X1844" i="20"/>
  <c r="Z1844" i="20"/>
  <c r="AJ1844" i="20" s="1"/>
  <c r="AB1844" i="20"/>
  <c r="AL1844" i="20" s="1"/>
  <c r="X1846" i="20"/>
  <c r="Z1846" i="20"/>
  <c r="AJ1846" i="20" s="1"/>
  <c r="AB1846" i="20"/>
  <c r="AL1846" i="20" s="1"/>
  <c r="X1848" i="20"/>
  <c r="Z1848" i="20"/>
  <c r="AJ1848" i="20" s="1"/>
  <c r="AB1848" i="20"/>
  <c r="AL1848" i="20" s="1"/>
  <c r="X1850" i="20"/>
  <c r="Z1850" i="20"/>
  <c r="AJ1850" i="20" s="1"/>
  <c r="AB1850" i="20"/>
  <c r="AL1850" i="20" s="1"/>
  <c r="X1852" i="20"/>
  <c r="Z1852" i="20"/>
  <c r="AJ1852" i="20" s="1"/>
  <c r="AB1852" i="20"/>
  <c r="AL1852" i="20" s="1"/>
  <c r="X1854" i="20"/>
  <c r="Z1854" i="20"/>
  <c r="AJ1854" i="20" s="1"/>
  <c r="AB1854" i="20"/>
  <c r="AL1854" i="20" s="1"/>
  <c r="X1856" i="20"/>
  <c r="Z1856" i="20"/>
  <c r="AJ1856" i="20" s="1"/>
  <c r="AB1856" i="20"/>
  <c r="AL1856" i="20" s="1"/>
  <c r="X1858" i="20"/>
  <c r="Z1858" i="20"/>
  <c r="AJ1858" i="20" s="1"/>
  <c r="AB1858" i="20"/>
  <c r="AL1858" i="20" s="1"/>
  <c r="X1860" i="20"/>
  <c r="Z1860" i="20"/>
  <c r="AJ1860" i="20" s="1"/>
  <c r="AB1860" i="20"/>
  <c r="AL1860" i="20" s="1"/>
  <c r="X1862" i="20"/>
  <c r="Z1862" i="20"/>
  <c r="AJ1862" i="20" s="1"/>
  <c r="AB1862" i="20"/>
  <c r="AL1862" i="20" s="1"/>
  <c r="X1864" i="20"/>
  <c r="Z1864" i="20"/>
  <c r="AJ1864" i="20" s="1"/>
  <c r="AB1864" i="20"/>
  <c r="AL1864" i="20" s="1"/>
  <c r="X1866" i="20"/>
  <c r="Z1866" i="20"/>
  <c r="AJ1866" i="20" s="1"/>
  <c r="AB1866" i="20"/>
  <c r="AL1866" i="20" s="1"/>
  <c r="X1868" i="20"/>
  <c r="Z1868" i="20"/>
  <c r="AJ1868" i="20" s="1"/>
  <c r="AB1868" i="20"/>
  <c r="AL1868" i="20" s="1"/>
  <c r="X1870" i="20"/>
  <c r="Z1870" i="20"/>
  <c r="AJ1870" i="20" s="1"/>
  <c r="AB1870" i="20"/>
  <c r="AL1870" i="20" s="1"/>
  <c r="AC1871" i="20"/>
  <c r="AM1871" i="20" s="1"/>
  <c r="AA1871" i="20"/>
  <c r="AK1871" i="20" s="1"/>
  <c r="Y1871" i="20"/>
  <c r="AI1871" i="20" s="1"/>
  <c r="X1871" i="20"/>
  <c r="AB1871" i="20"/>
  <c r="AL1871" i="20" s="1"/>
  <c r="AC1875" i="20"/>
  <c r="AM1875" i="20" s="1"/>
  <c r="AA1875" i="20"/>
  <c r="AK1875" i="20" s="1"/>
  <c r="Y1875" i="20"/>
  <c r="AI1875" i="20" s="1"/>
  <c r="X1875" i="20"/>
  <c r="AB1875" i="20"/>
  <c r="AL1875" i="20" s="1"/>
  <c r="AC1879" i="20"/>
  <c r="AM1879" i="20" s="1"/>
  <c r="AA1879" i="20"/>
  <c r="AK1879" i="20" s="1"/>
  <c r="Y1879" i="20"/>
  <c r="AI1879" i="20" s="1"/>
  <c r="X1879" i="20"/>
  <c r="AB1879" i="20"/>
  <c r="AL1879" i="20" s="1"/>
  <c r="AC1883" i="20"/>
  <c r="AM1883" i="20" s="1"/>
  <c r="AA1883" i="20"/>
  <c r="AK1883" i="20" s="1"/>
  <c r="Y1883" i="20"/>
  <c r="AI1883" i="20" s="1"/>
  <c r="X1883" i="20"/>
  <c r="AB1883" i="20"/>
  <c r="AL1883" i="20" s="1"/>
  <c r="AC1887" i="20"/>
  <c r="AM1887" i="20" s="1"/>
  <c r="AA1887" i="20"/>
  <c r="AK1887" i="20" s="1"/>
  <c r="Y1887" i="20"/>
  <c r="AI1887" i="20" s="1"/>
  <c r="X1887" i="20"/>
  <c r="AB1887" i="20"/>
  <c r="AL1887" i="20" s="1"/>
  <c r="AC1891" i="20"/>
  <c r="AM1891" i="20" s="1"/>
  <c r="AA1891" i="20"/>
  <c r="AK1891" i="20" s="1"/>
  <c r="Y1891" i="20"/>
  <c r="AI1891" i="20" s="1"/>
  <c r="X1891" i="20"/>
  <c r="AB1891" i="20"/>
  <c r="AL1891" i="20" s="1"/>
  <c r="AC1895" i="20"/>
  <c r="AM1895" i="20" s="1"/>
  <c r="AA1895" i="20"/>
  <c r="AK1895" i="20" s="1"/>
  <c r="Y1895" i="20"/>
  <c r="AI1895" i="20" s="1"/>
  <c r="X1895" i="20"/>
  <c r="AB1895" i="20"/>
  <c r="AL1895" i="20" s="1"/>
  <c r="AC1899" i="20"/>
  <c r="AM1899" i="20" s="1"/>
  <c r="AA1899" i="20"/>
  <c r="AK1899" i="20" s="1"/>
  <c r="Y1899" i="20"/>
  <c r="AI1899" i="20" s="1"/>
  <c r="X1899" i="20"/>
  <c r="AB1899" i="20"/>
  <c r="AL1899" i="20" s="1"/>
  <c r="AC1903" i="20"/>
  <c r="AM1903" i="20" s="1"/>
  <c r="AA1903" i="20"/>
  <c r="AK1903" i="20" s="1"/>
  <c r="Y1903" i="20"/>
  <c r="AI1903" i="20" s="1"/>
  <c r="X1903" i="20"/>
  <c r="AB1903" i="20"/>
  <c r="AL1903" i="20" s="1"/>
  <c r="X1872" i="20"/>
  <c r="Z1872" i="20"/>
  <c r="AJ1872" i="20" s="1"/>
  <c r="AB1872" i="20"/>
  <c r="AL1872" i="20" s="1"/>
  <c r="X1874" i="20"/>
  <c r="Z1874" i="20"/>
  <c r="AJ1874" i="20" s="1"/>
  <c r="AB1874" i="20"/>
  <c r="AL1874" i="20" s="1"/>
  <c r="X1876" i="20"/>
  <c r="Z1876" i="20"/>
  <c r="AJ1876" i="20" s="1"/>
  <c r="AB1876" i="20"/>
  <c r="AL1876" i="20" s="1"/>
  <c r="X1878" i="20"/>
  <c r="Z1878" i="20"/>
  <c r="AJ1878" i="20" s="1"/>
  <c r="AB1878" i="20"/>
  <c r="AL1878" i="20" s="1"/>
  <c r="X1880" i="20"/>
  <c r="Z1880" i="20"/>
  <c r="AJ1880" i="20" s="1"/>
  <c r="AB1880" i="20"/>
  <c r="AL1880" i="20" s="1"/>
  <c r="X1882" i="20"/>
  <c r="Z1882" i="20"/>
  <c r="AJ1882" i="20" s="1"/>
  <c r="AB1882" i="20"/>
  <c r="AL1882" i="20" s="1"/>
  <c r="X1884" i="20"/>
  <c r="Z1884" i="20"/>
  <c r="AJ1884" i="20" s="1"/>
  <c r="AB1884" i="20"/>
  <c r="AL1884" i="20" s="1"/>
  <c r="X1886" i="20"/>
  <c r="Z1886" i="20"/>
  <c r="AJ1886" i="20" s="1"/>
  <c r="AB1886" i="20"/>
  <c r="AL1886" i="20" s="1"/>
  <c r="X1888" i="20"/>
  <c r="Z1888" i="20"/>
  <c r="AJ1888" i="20" s="1"/>
  <c r="AB1888" i="20"/>
  <c r="AL1888" i="20" s="1"/>
  <c r="X1890" i="20"/>
  <c r="Z1890" i="20"/>
  <c r="AJ1890" i="20" s="1"/>
  <c r="AB1890" i="20"/>
  <c r="AL1890" i="20" s="1"/>
  <c r="X1892" i="20"/>
  <c r="Z1892" i="20"/>
  <c r="AJ1892" i="20" s="1"/>
  <c r="AB1892" i="20"/>
  <c r="AL1892" i="20" s="1"/>
  <c r="X1894" i="20"/>
  <c r="Z1894" i="20"/>
  <c r="AJ1894" i="20" s="1"/>
  <c r="AB1894" i="20"/>
  <c r="AL1894" i="20" s="1"/>
  <c r="X1896" i="20"/>
  <c r="Z1896" i="20"/>
  <c r="AJ1896" i="20" s="1"/>
  <c r="AB1896" i="20"/>
  <c r="AL1896" i="20" s="1"/>
  <c r="X1898" i="20"/>
  <c r="Z1898" i="20"/>
  <c r="AJ1898" i="20" s="1"/>
  <c r="AB1898" i="20"/>
  <c r="AL1898" i="20" s="1"/>
  <c r="X1900" i="20"/>
  <c r="Z1900" i="20"/>
  <c r="AJ1900" i="20" s="1"/>
  <c r="AB1900" i="20"/>
  <c r="AL1900" i="20" s="1"/>
  <c r="X1902" i="20"/>
  <c r="Z1902" i="20"/>
  <c r="AJ1902" i="20" s="1"/>
  <c r="AB1902" i="20"/>
  <c r="AL1902" i="20" s="1"/>
  <c r="X1904" i="20"/>
  <c r="Z1904" i="20"/>
  <c r="AJ1904" i="20" s="1"/>
  <c r="AB1904" i="20"/>
  <c r="AL1904" i="20" s="1"/>
  <c r="X1906" i="20"/>
  <c r="Z1906" i="20"/>
  <c r="AJ1906" i="20" s="1"/>
  <c r="AB1906" i="20"/>
  <c r="AL1906" i="20" s="1"/>
  <c r="Y1907" i="20"/>
  <c r="AI1907" i="20" s="1"/>
  <c r="AA1907" i="20"/>
  <c r="AK1907" i="20" s="1"/>
  <c r="AC1907" i="20"/>
  <c r="AM1907" i="20" s="1"/>
  <c r="X1908" i="20"/>
  <c r="Z1908" i="20"/>
  <c r="AJ1908" i="20" s="1"/>
  <c r="AB1908" i="20"/>
  <c r="AL1908" i="20" s="1"/>
  <c r="Y1909" i="20"/>
  <c r="AI1909" i="20" s="1"/>
  <c r="AA1909" i="20"/>
  <c r="AK1909" i="20" s="1"/>
  <c r="AC1909" i="20"/>
  <c r="AM1909" i="20" s="1"/>
  <c r="X1910" i="20"/>
  <c r="Z1910" i="20"/>
  <c r="AJ1910" i="20" s="1"/>
  <c r="AB1910" i="20"/>
  <c r="AL1910" i="20" s="1"/>
  <c r="Y1911" i="20"/>
  <c r="AI1911" i="20" s="1"/>
  <c r="AA1911" i="20"/>
  <c r="AK1911" i="20" s="1"/>
  <c r="AC1911" i="20"/>
  <c r="AM1911" i="20" s="1"/>
  <c r="X1912" i="20"/>
  <c r="Z1912" i="20"/>
  <c r="AJ1912" i="20" s="1"/>
  <c r="AB1912" i="20"/>
  <c r="AL1912" i="20" s="1"/>
  <c r="Y1913" i="20"/>
  <c r="AI1913" i="20" s="1"/>
  <c r="AA1913" i="20"/>
  <c r="AK1913" i="20" s="1"/>
  <c r="AC1913" i="20"/>
  <c r="AM1913" i="20" s="1"/>
  <c r="X1914" i="20"/>
  <c r="Z1914" i="20"/>
  <c r="AJ1914" i="20" s="1"/>
  <c r="AB1914" i="20"/>
  <c r="AL1914" i="20" s="1"/>
  <c r="Y1915" i="20"/>
  <c r="AI1915" i="20" s="1"/>
  <c r="AA1915" i="20"/>
  <c r="AK1915" i="20" s="1"/>
  <c r="AC1915" i="20"/>
  <c r="AM1915" i="20" s="1"/>
  <c r="X1916" i="20"/>
  <c r="Z1916" i="20"/>
  <c r="AJ1916" i="20" s="1"/>
  <c r="AB1916" i="20"/>
  <c r="AL1916" i="20" s="1"/>
  <c r="Y1917" i="20"/>
  <c r="AI1917" i="20" s="1"/>
  <c r="AA1917" i="20"/>
  <c r="AK1917" i="20" s="1"/>
  <c r="AC1917" i="20"/>
  <c r="AM1917" i="20" s="1"/>
  <c r="X1918" i="20"/>
  <c r="Z1918" i="20"/>
  <c r="AJ1918" i="20" s="1"/>
  <c r="AB1918" i="20"/>
  <c r="AL1918" i="20" s="1"/>
  <c r="Y1919" i="20"/>
  <c r="AI1919" i="20" s="1"/>
  <c r="AA1919" i="20"/>
  <c r="AK1919" i="20" s="1"/>
  <c r="AC1919" i="20"/>
  <c r="AM1919" i="20" s="1"/>
  <c r="X1920" i="20"/>
  <c r="Z1920" i="20"/>
  <c r="AJ1920" i="20" s="1"/>
  <c r="AB1920" i="20"/>
  <c r="AL1920" i="20" s="1"/>
  <c r="Y1921" i="20"/>
  <c r="AI1921" i="20" s="1"/>
  <c r="AA1921" i="20"/>
  <c r="AK1921" i="20" s="1"/>
  <c r="AC1921" i="20"/>
  <c r="AM1921" i="20" s="1"/>
  <c r="X1922" i="20"/>
  <c r="Z1922" i="20"/>
  <c r="AJ1922" i="20" s="1"/>
  <c r="AB1922" i="20"/>
  <c r="AL1922" i="20" s="1"/>
  <c r="Y1923" i="20"/>
  <c r="AI1923" i="20" s="1"/>
  <c r="AA1923" i="20"/>
  <c r="AK1923" i="20" s="1"/>
  <c r="AC1923" i="20"/>
  <c r="AM1923" i="20" s="1"/>
  <c r="X1924" i="20"/>
  <c r="Z1924" i="20"/>
  <c r="AJ1924" i="20" s="1"/>
  <c r="AB1924" i="20"/>
  <c r="AL1924" i="20" s="1"/>
  <c r="Y1925" i="20"/>
  <c r="AI1925" i="20" s="1"/>
  <c r="AA1925" i="20"/>
  <c r="AK1925" i="20" s="1"/>
  <c r="AC1925" i="20"/>
  <c r="AM1925" i="20" s="1"/>
  <c r="X1926" i="20"/>
  <c r="Z1926" i="20"/>
  <c r="AJ1926" i="20" s="1"/>
  <c r="AB1926" i="20"/>
  <c r="AL1926" i="20" s="1"/>
  <c r="Y1927" i="20"/>
  <c r="AI1927" i="20" s="1"/>
  <c r="AA1927" i="20"/>
  <c r="AK1927" i="20" s="1"/>
  <c r="AC1927" i="20"/>
  <c r="AM1927" i="20" s="1"/>
  <c r="X1928" i="20"/>
  <c r="Z1928" i="20"/>
  <c r="AJ1928" i="20" s="1"/>
  <c r="AB1928" i="20"/>
  <c r="AL1928" i="20" s="1"/>
  <c r="Y1929" i="20"/>
  <c r="AI1929" i="20" s="1"/>
  <c r="AA1929" i="20"/>
  <c r="AK1929" i="20" s="1"/>
  <c r="AC1929" i="20"/>
  <c r="AM1929" i="20" s="1"/>
  <c r="X1930" i="20"/>
  <c r="Z1930" i="20"/>
  <c r="AJ1930" i="20" s="1"/>
  <c r="AB1930" i="20"/>
  <c r="AL1930" i="20" s="1"/>
  <c r="Y1931" i="20"/>
  <c r="AI1931" i="20" s="1"/>
  <c r="AA1931" i="20"/>
  <c r="AK1931" i="20" s="1"/>
  <c r="AC1931" i="20"/>
  <c r="AM1931" i="20" s="1"/>
  <c r="X1932" i="20"/>
  <c r="Z1932" i="20"/>
  <c r="AJ1932" i="20" s="1"/>
  <c r="AB1932" i="20"/>
  <c r="AL1932" i="20" s="1"/>
  <c r="Y1933" i="20"/>
  <c r="AI1933" i="20" s="1"/>
  <c r="AA1933" i="20"/>
  <c r="AK1933" i="20" s="1"/>
  <c r="AC1933" i="20"/>
  <c r="AM1933" i="20" s="1"/>
  <c r="X1934" i="20"/>
  <c r="Z1934" i="20"/>
  <c r="AJ1934" i="20" s="1"/>
  <c r="AB1934" i="20"/>
  <c r="AL1934" i="20" s="1"/>
  <c r="Y1935" i="20"/>
  <c r="AI1935" i="20" s="1"/>
  <c r="AA1935" i="20"/>
  <c r="AK1935" i="20" s="1"/>
  <c r="AC1935" i="20"/>
  <c r="AM1935" i="20" s="1"/>
  <c r="X1936" i="20"/>
  <c r="Z1936" i="20"/>
  <c r="AJ1936" i="20" s="1"/>
  <c r="AB1936" i="20"/>
  <c r="AL1936" i="20" s="1"/>
  <c r="Y1937" i="20"/>
  <c r="AI1937" i="20" s="1"/>
  <c r="AA1937" i="20"/>
  <c r="AK1937" i="20" s="1"/>
  <c r="AC1937" i="20"/>
  <c r="AM1937" i="20" s="1"/>
  <c r="AC1938" i="20"/>
  <c r="AM1938" i="20" s="1"/>
  <c r="AA1938" i="20"/>
  <c r="AK1938" i="20" s="1"/>
  <c r="X1938" i="20"/>
  <c r="Z1938" i="20"/>
  <c r="AJ1938" i="20" s="1"/>
  <c r="AD1938" i="20"/>
  <c r="AN1938" i="20" s="1"/>
  <c r="AC1940" i="20"/>
  <c r="AM1940" i="20" s="1"/>
  <c r="AA1940" i="20"/>
  <c r="AK1940" i="20" s="1"/>
  <c r="Y1940" i="20"/>
  <c r="AI1940" i="20" s="1"/>
  <c r="X1940" i="20"/>
  <c r="AB1940" i="20"/>
  <c r="AL1940" i="20" s="1"/>
  <c r="Z1942" i="20"/>
  <c r="AJ1942" i="20" s="1"/>
  <c r="AC1944" i="20"/>
  <c r="AM1944" i="20" s="1"/>
  <c r="AA1944" i="20"/>
  <c r="AK1944" i="20" s="1"/>
  <c r="Y1944" i="20"/>
  <c r="AI1944" i="20" s="1"/>
  <c r="X1944" i="20"/>
  <c r="AB1944" i="20"/>
  <c r="AL1944" i="20" s="1"/>
  <c r="Z1946" i="20"/>
  <c r="AJ1946" i="20" s="1"/>
  <c r="AC1948" i="20"/>
  <c r="AM1948" i="20" s="1"/>
  <c r="AA1948" i="20"/>
  <c r="AK1948" i="20" s="1"/>
  <c r="Y1948" i="20"/>
  <c r="AI1948" i="20" s="1"/>
  <c r="X1948" i="20"/>
  <c r="AB1948" i="20"/>
  <c r="AL1948" i="20" s="1"/>
  <c r="Z1950" i="20"/>
  <c r="AJ1950" i="20" s="1"/>
  <c r="AC1952" i="20"/>
  <c r="AM1952" i="20" s="1"/>
  <c r="AA1952" i="20"/>
  <c r="AK1952" i="20" s="1"/>
  <c r="Y1952" i="20"/>
  <c r="AI1952" i="20" s="1"/>
  <c r="X1952" i="20"/>
  <c r="AB1952" i="20"/>
  <c r="AL1952" i="20" s="1"/>
  <c r="Z1954" i="20"/>
  <c r="AJ1954" i="20" s="1"/>
  <c r="AC1956" i="20"/>
  <c r="AM1956" i="20" s="1"/>
  <c r="AA1956" i="20"/>
  <c r="AK1956" i="20" s="1"/>
  <c r="Y1956" i="20"/>
  <c r="AI1956" i="20" s="1"/>
  <c r="X1956" i="20"/>
  <c r="AB1956" i="20"/>
  <c r="AL1956" i="20" s="1"/>
  <c r="Z1958" i="20"/>
  <c r="AJ1958" i="20" s="1"/>
  <c r="AC1960" i="20"/>
  <c r="AM1960" i="20" s="1"/>
  <c r="AA1960" i="20"/>
  <c r="AK1960" i="20" s="1"/>
  <c r="Y1960" i="20"/>
  <c r="AI1960" i="20" s="1"/>
  <c r="X1960" i="20"/>
  <c r="AB1960" i="20"/>
  <c r="AL1960" i="20" s="1"/>
  <c r="Z1962" i="20"/>
  <c r="AJ1962" i="20" s="1"/>
  <c r="AC1964" i="20"/>
  <c r="AM1964" i="20" s="1"/>
  <c r="AA1964" i="20"/>
  <c r="AK1964" i="20" s="1"/>
  <c r="Y1964" i="20"/>
  <c r="AI1964" i="20" s="1"/>
  <c r="X1964" i="20"/>
  <c r="AB1964" i="20"/>
  <c r="AL1964" i="20" s="1"/>
  <c r="Z1966" i="20"/>
  <c r="AJ1966" i="20" s="1"/>
  <c r="AC1968" i="20"/>
  <c r="AM1968" i="20" s="1"/>
  <c r="AA1968" i="20"/>
  <c r="AK1968" i="20" s="1"/>
  <c r="Y1968" i="20"/>
  <c r="AI1968" i="20" s="1"/>
  <c r="X1968" i="20"/>
  <c r="AB1968" i="20"/>
  <c r="AL1968" i="20" s="1"/>
  <c r="X1907" i="20"/>
  <c r="Z1907" i="20"/>
  <c r="AJ1907" i="20" s="1"/>
  <c r="AB1907" i="20"/>
  <c r="AL1907" i="20" s="1"/>
  <c r="X1909" i="20"/>
  <c r="Z1909" i="20"/>
  <c r="AJ1909" i="20" s="1"/>
  <c r="AB1909" i="20"/>
  <c r="AL1909" i="20" s="1"/>
  <c r="X1911" i="20"/>
  <c r="Z1911" i="20"/>
  <c r="AJ1911" i="20" s="1"/>
  <c r="AB1911" i="20"/>
  <c r="AL1911" i="20" s="1"/>
  <c r="X1913" i="20"/>
  <c r="Z1913" i="20"/>
  <c r="AJ1913" i="20" s="1"/>
  <c r="AB1913" i="20"/>
  <c r="AL1913" i="20" s="1"/>
  <c r="X1915" i="20"/>
  <c r="Z1915" i="20"/>
  <c r="AJ1915" i="20" s="1"/>
  <c r="AB1915" i="20"/>
  <c r="AL1915" i="20" s="1"/>
  <c r="X1917" i="20"/>
  <c r="Z1917" i="20"/>
  <c r="AJ1917" i="20" s="1"/>
  <c r="AB1917" i="20"/>
  <c r="AL1917" i="20" s="1"/>
  <c r="X1919" i="20"/>
  <c r="Z1919" i="20"/>
  <c r="AJ1919" i="20" s="1"/>
  <c r="AB1919" i="20"/>
  <c r="AL1919" i="20" s="1"/>
  <c r="X1921" i="20"/>
  <c r="Z1921" i="20"/>
  <c r="AJ1921" i="20" s="1"/>
  <c r="AB1921" i="20"/>
  <c r="AL1921" i="20" s="1"/>
  <c r="X1923" i="20"/>
  <c r="Z1923" i="20"/>
  <c r="AJ1923" i="20" s="1"/>
  <c r="AB1923" i="20"/>
  <c r="AL1923" i="20" s="1"/>
  <c r="X1925" i="20"/>
  <c r="Z1925" i="20"/>
  <c r="AJ1925" i="20" s="1"/>
  <c r="AB1925" i="20"/>
  <c r="AL1925" i="20" s="1"/>
  <c r="X1927" i="20"/>
  <c r="Z1927" i="20"/>
  <c r="AJ1927" i="20" s="1"/>
  <c r="AB1927" i="20"/>
  <c r="AL1927" i="20" s="1"/>
  <c r="X1929" i="20"/>
  <c r="Z1929" i="20"/>
  <c r="AJ1929" i="20" s="1"/>
  <c r="AB1929" i="20"/>
  <c r="AL1929" i="20" s="1"/>
  <c r="X1931" i="20"/>
  <c r="Z1931" i="20"/>
  <c r="AJ1931" i="20" s="1"/>
  <c r="AB1931" i="20"/>
  <c r="AL1931" i="20" s="1"/>
  <c r="X1933" i="20"/>
  <c r="Z1933" i="20"/>
  <c r="AJ1933" i="20" s="1"/>
  <c r="AB1933" i="20"/>
  <c r="AL1933" i="20" s="1"/>
  <c r="X1935" i="20"/>
  <c r="Z1935" i="20"/>
  <c r="AJ1935" i="20" s="1"/>
  <c r="AB1935" i="20"/>
  <c r="AL1935" i="20" s="1"/>
  <c r="X1937" i="20"/>
  <c r="Z1937" i="20"/>
  <c r="AJ1937" i="20" s="1"/>
  <c r="AB1937" i="20"/>
  <c r="AL1937" i="20" s="1"/>
  <c r="AC1942" i="20"/>
  <c r="AM1942" i="20" s="1"/>
  <c r="AA1942" i="20"/>
  <c r="AK1942" i="20" s="1"/>
  <c r="Y1942" i="20"/>
  <c r="AI1942" i="20" s="1"/>
  <c r="X1942" i="20"/>
  <c r="AB1942" i="20"/>
  <c r="AL1942" i="20" s="1"/>
  <c r="AC1946" i="20"/>
  <c r="AM1946" i="20" s="1"/>
  <c r="AA1946" i="20"/>
  <c r="AK1946" i="20" s="1"/>
  <c r="Y1946" i="20"/>
  <c r="AI1946" i="20" s="1"/>
  <c r="X1946" i="20"/>
  <c r="AB1946" i="20"/>
  <c r="AL1946" i="20" s="1"/>
  <c r="AC1950" i="20"/>
  <c r="AM1950" i="20" s="1"/>
  <c r="AA1950" i="20"/>
  <c r="AK1950" i="20" s="1"/>
  <c r="Y1950" i="20"/>
  <c r="AI1950" i="20" s="1"/>
  <c r="X1950" i="20"/>
  <c r="AB1950" i="20"/>
  <c r="AL1950" i="20" s="1"/>
  <c r="AC1954" i="20"/>
  <c r="AM1954" i="20" s="1"/>
  <c r="AA1954" i="20"/>
  <c r="AK1954" i="20" s="1"/>
  <c r="Y1954" i="20"/>
  <c r="AI1954" i="20" s="1"/>
  <c r="X1954" i="20"/>
  <c r="AB1954" i="20"/>
  <c r="AL1954" i="20" s="1"/>
  <c r="AC1958" i="20"/>
  <c r="AM1958" i="20" s="1"/>
  <c r="AA1958" i="20"/>
  <c r="AK1958" i="20" s="1"/>
  <c r="Y1958" i="20"/>
  <c r="AI1958" i="20" s="1"/>
  <c r="X1958" i="20"/>
  <c r="AB1958" i="20"/>
  <c r="AL1958" i="20" s="1"/>
  <c r="AC1962" i="20"/>
  <c r="AM1962" i="20" s="1"/>
  <c r="AA1962" i="20"/>
  <c r="AK1962" i="20" s="1"/>
  <c r="Y1962" i="20"/>
  <c r="AI1962" i="20" s="1"/>
  <c r="X1962" i="20"/>
  <c r="AB1962" i="20"/>
  <c r="AL1962" i="20" s="1"/>
  <c r="AC1966" i="20"/>
  <c r="AM1966" i="20" s="1"/>
  <c r="AA1966" i="20"/>
  <c r="AK1966" i="20" s="1"/>
  <c r="Y1966" i="20"/>
  <c r="AI1966" i="20" s="1"/>
  <c r="X1966" i="20"/>
  <c r="AB1966" i="20"/>
  <c r="AL1966" i="20" s="1"/>
  <c r="AD1970" i="20"/>
  <c r="AN1970" i="20" s="1"/>
  <c r="AC1970" i="20"/>
  <c r="AM1970" i="20" s="1"/>
  <c r="AA1970" i="20"/>
  <c r="AK1970" i="20" s="1"/>
  <c r="Y1970" i="20"/>
  <c r="AI1970" i="20" s="1"/>
  <c r="X1970" i="20"/>
  <c r="AB1970" i="20"/>
  <c r="AL1970" i="20" s="1"/>
  <c r="X1939" i="20"/>
  <c r="Z1939" i="20"/>
  <c r="AJ1939" i="20" s="1"/>
  <c r="AB1939" i="20"/>
  <c r="AL1939" i="20" s="1"/>
  <c r="X1941" i="20"/>
  <c r="Z1941" i="20"/>
  <c r="AJ1941" i="20" s="1"/>
  <c r="AB1941" i="20"/>
  <c r="AL1941" i="20" s="1"/>
  <c r="X1943" i="20"/>
  <c r="Z1943" i="20"/>
  <c r="AJ1943" i="20" s="1"/>
  <c r="AB1943" i="20"/>
  <c r="AL1943" i="20" s="1"/>
  <c r="X1945" i="20"/>
  <c r="Z1945" i="20"/>
  <c r="AJ1945" i="20" s="1"/>
  <c r="AB1945" i="20"/>
  <c r="AL1945" i="20" s="1"/>
  <c r="X1947" i="20"/>
  <c r="Z1947" i="20"/>
  <c r="AJ1947" i="20" s="1"/>
  <c r="AB1947" i="20"/>
  <c r="AL1947" i="20" s="1"/>
  <c r="X1949" i="20"/>
  <c r="Z1949" i="20"/>
  <c r="AJ1949" i="20" s="1"/>
  <c r="AB1949" i="20"/>
  <c r="AL1949" i="20" s="1"/>
  <c r="X1951" i="20"/>
  <c r="Z1951" i="20"/>
  <c r="AJ1951" i="20" s="1"/>
  <c r="AB1951" i="20"/>
  <c r="AL1951" i="20" s="1"/>
  <c r="X1953" i="20"/>
  <c r="Z1953" i="20"/>
  <c r="AJ1953" i="20" s="1"/>
  <c r="AB1953" i="20"/>
  <c r="AL1953" i="20" s="1"/>
  <c r="X1955" i="20"/>
  <c r="Z1955" i="20"/>
  <c r="AJ1955" i="20" s="1"/>
  <c r="AB1955" i="20"/>
  <c r="AL1955" i="20" s="1"/>
  <c r="X1957" i="20"/>
  <c r="Z1957" i="20"/>
  <c r="AJ1957" i="20" s="1"/>
  <c r="AB1957" i="20"/>
  <c r="AL1957" i="20" s="1"/>
  <c r="X1959" i="20"/>
  <c r="Z1959" i="20"/>
  <c r="AJ1959" i="20" s="1"/>
  <c r="AB1959" i="20"/>
  <c r="AL1959" i="20" s="1"/>
  <c r="X1961" i="20"/>
  <c r="Z1961" i="20"/>
  <c r="AJ1961" i="20" s="1"/>
  <c r="AB1961" i="20"/>
  <c r="AL1961" i="20" s="1"/>
  <c r="X1963" i="20"/>
  <c r="Z1963" i="20"/>
  <c r="AJ1963" i="20" s="1"/>
  <c r="AB1963" i="20"/>
  <c r="AL1963" i="20" s="1"/>
  <c r="X1965" i="20"/>
  <c r="Z1965" i="20"/>
  <c r="AJ1965" i="20" s="1"/>
  <c r="AB1965" i="20"/>
  <c r="AL1965" i="20" s="1"/>
  <c r="X1967" i="20"/>
  <c r="Z1967" i="20"/>
  <c r="AJ1967" i="20" s="1"/>
  <c r="AB1967" i="20"/>
  <c r="AL1967" i="20" s="1"/>
  <c r="X1969" i="20"/>
  <c r="Z1969" i="20"/>
  <c r="AJ1969" i="20" s="1"/>
  <c r="AB1969" i="20"/>
  <c r="AL1969" i="20" s="1"/>
  <c r="X1971" i="20"/>
  <c r="Z1971" i="20"/>
  <c r="AJ1971" i="20" s="1"/>
  <c r="AB1971" i="20"/>
  <c r="AL1971" i="20" s="1"/>
  <c r="Y1972" i="20"/>
  <c r="AI1972" i="20" s="1"/>
  <c r="AA1972" i="20"/>
  <c r="AK1972" i="20" s="1"/>
  <c r="AC1972" i="20"/>
  <c r="AM1972" i="20" s="1"/>
  <c r="X1973" i="20"/>
  <c r="Z1973" i="20"/>
  <c r="AJ1973" i="20" s="1"/>
  <c r="AB1973" i="20"/>
  <c r="AL1973" i="20" s="1"/>
  <c r="Y1974" i="20"/>
  <c r="AI1974" i="20" s="1"/>
  <c r="AA1974" i="20"/>
  <c r="AK1974" i="20" s="1"/>
  <c r="AC1974" i="20"/>
  <c r="AM1974" i="20" s="1"/>
  <c r="X1975" i="20"/>
  <c r="Z1975" i="20"/>
  <c r="AJ1975" i="20" s="1"/>
  <c r="AB1975" i="20"/>
  <c r="AL1975" i="20" s="1"/>
  <c r="Y1976" i="20"/>
  <c r="AI1976" i="20" s="1"/>
  <c r="AA1976" i="20"/>
  <c r="AK1976" i="20" s="1"/>
  <c r="AC1976" i="20"/>
  <c r="AM1976" i="20" s="1"/>
  <c r="X1977" i="20"/>
  <c r="Z1977" i="20"/>
  <c r="AJ1977" i="20" s="1"/>
  <c r="AB1977" i="20"/>
  <c r="AL1977" i="20" s="1"/>
  <c r="Y1978" i="20"/>
  <c r="AI1978" i="20" s="1"/>
  <c r="AA1978" i="20"/>
  <c r="AK1978" i="20" s="1"/>
  <c r="AC1978" i="20"/>
  <c r="AM1978" i="20" s="1"/>
  <c r="X1979" i="20"/>
  <c r="Z1979" i="20"/>
  <c r="AJ1979" i="20" s="1"/>
  <c r="AB1979" i="20"/>
  <c r="AL1979" i="20" s="1"/>
  <c r="Y1980" i="20"/>
  <c r="AI1980" i="20" s="1"/>
  <c r="AA1980" i="20"/>
  <c r="AK1980" i="20" s="1"/>
  <c r="AC1980" i="20"/>
  <c r="AM1980" i="20" s="1"/>
  <c r="Z1981" i="20"/>
  <c r="AJ1981" i="20" s="1"/>
  <c r="AC1983" i="20"/>
  <c r="AM1983" i="20" s="1"/>
  <c r="AA1983" i="20"/>
  <c r="AK1983" i="20" s="1"/>
  <c r="Y1983" i="20"/>
  <c r="AI1983" i="20" s="1"/>
  <c r="X1983" i="20"/>
  <c r="AB1983" i="20"/>
  <c r="AL1983" i="20" s="1"/>
  <c r="Z1985" i="20"/>
  <c r="AJ1985" i="20" s="1"/>
  <c r="AC1987" i="20"/>
  <c r="AM1987" i="20" s="1"/>
  <c r="AA1987" i="20"/>
  <c r="AK1987" i="20" s="1"/>
  <c r="Y1987" i="20"/>
  <c r="AI1987" i="20" s="1"/>
  <c r="X1987" i="20"/>
  <c r="AB1987" i="20"/>
  <c r="AL1987" i="20" s="1"/>
  <c r="Z1989" i="20"/>
  <c r="AJ1989" i="20" s="1"/>
  <c r="AC1991" i="20"/>
  <c r="AM1991" i="20" s="1"/>
  <c r="AA1991" i="20"/>
  <c r="AK1991" i="20" s="1"/>
  <c r="Y1991" i="20"/>
  <c r="AI1991" i="20" s="1"/>
  <c r="X1991" i="20"/>
  <c r="AB1991" i="20"/>
  <c r="AL1991" i="20" s="1"/>
  <c r="Z1993" i="20"/>
  <c r="AJ1993" i="20" s="1"/>
  <c r="AC1995" i="20"/>
  <c r="AM1995" i="20" s="1"/>
  <c r="AA1995" i="20"/>
  <c r="AK1995" i="20" s="1"/>
  <c r="Y1995" i="20"/>
  <c r="AI1995" i="20" s="1"/>
  <c r="X1995" i="20"/>
  <c r="AB1995" i="20"/>
  <c r="AL1995" i="20" s="1"/>
  <c r="Z1997" i="20"/>
  <c r="AJ1997" i="20" s="1"/>
  <c r="AC1999" i="20"/>
  <c r="AM1999" i="20" s="1"/>
  <c r="AA1999" i="20"/>
  <c r="AK1999" i="20" s="1"/>
  <c r="Y1999" i="20"/>
  <c r="AI1999" i="20" s="1"/>
  <c r="X1999" i="20"/>
  <c r="AB1999" i="20"/>
  <c r="AL1999" i="20" s="1"/>
  <c r="X1972" i="20"/>
  <c r="Z1972" i="20"/>
  <c r="AJ1972" i="20" s="1"/>
  <c r="AB1972" i="20"/>
  <c r="AL1972" i="20" s="1"/>
  <c r="X1974" i="20"/>
  <c r="Z1974" i="20"/>
  <c r="AJ1974" i="20" s="1"/>
  <c r="AB1974" i="20"/>
  <c r="AL1974" i="20" s="1"/>
  <c r="X1976" i="20"/>
  <c r="Z1976" i="20"/>
  <c r="AJ1976" i="20" s="1"/>
  <c r="AB1976" i="20"/>
  <c r="AL1976" i="20" s="1"/>
  <c r="X1978" i="20"/>
  <c r="Z1978" i="20"/>
  <c r="AJ1978" i="20" s="1"/>
  <c r="AB1978" i="20"/>
  <c r="AL1978" i="20" s="1"/>
  <c r="X1980" i="20"/>
  <c r="Z1980" i="20"/>
  <c r="AJ1980" i="20" s="1"/>
  <c r="AB1980" i="20"/>
  <c r="AL1980" i="20" s="1"/>
  <c r="AC1981" i="20"/>
  <c r="AM1981" i="20" s="1"/>
  <c r="AA1981" i="20"/>
  <c r="AK1981" i="20" s="1"/>
  <c r="Y1981" i="20"/>
  <c r="AI1981" i="20" s="1"/>
  <c r="X1981" i="20"/>
  <c r="AB1981" i="20"/>
  <c r="AL1981" i="20" s="1"/>
  <c r="AC1985" i="20"/>
  <c r="AM1985" i="20" s="1"/>
  <c r="AA1985" i="20"/>
  <c r="AK1985" i="20" s="1"/>
  <c r="Y1985" i="20"/>
  <c r="AI1985" i="20" s="1"/>
  <c r="X1985" i="20"/>
  <c r="AB1985" i="20"/>
  <c r="AL1985" i="20" s="1"/>
  <c r="AC1989" i="20"/>
  <c r="AM1989" i="20" s="1"/>
  <c r="AA1989" i="20"/>
  <c r="AK1989" i="20" s="1"/>
  <c r="Y1989" i="20"/>
  <c r="AI1989" i="20" s="1"/>
  <c r="X1989" i="20"/>
  <c r="AB1989" i="20"/>
  <c r="AL1989" i="20" s="1"/>
  <c r="AC1993" i="20"/>
  <c r="AM1993" i="20" s="1"/>
  <c r="AA1993" i="20"/>
  <c r="AK1993" i="20" s="1"/>
  <c r="Y1993" i="20"/>
  <c r="AI1993" i="20" s="1"/>
  <c r="X1993" i="20"/>
  <c r="AB1993" i="20"/>
  <c r="AL1993" i="20" s="1"/>
  <c r="AC1997" i="20"/>
  <c r="AM1997" i="20" s="1"/>
  <c r="AA1997" i="20"/>
  <c r="AK1997" i="20" s="1"/>
  <c r="Y1997" i="20"/>
  <c r="AI1997" i="20" s="1"/>
  <c r="X1997" i="20"/>
  <c r="AB1997" i="20"/>
  <c r="AL1997" i="20" s="1"/>
  <c r="X1982" i="20"/>
  <c r="Z1982" i="20"/>
  <c r="AJ1982" i="20" s="1"/>
  <c r="AB1982" i="20"/>
  <c r="AL1982" i="20" s="1"/>
  <c r="X1984" i="20"/>
  <c r="Z1984" i="20"/>
  <c r="AJ1984" i="20" s="1"/>
  <c r="AB1984" i="20"/>
  <c r="AL1984" i="20" s="1"/>
  <c r="X1986" i="20"/>
  <c r="Z1986" i="20"/>
  <c r="AJ1986" i="20" s="1"/>
  <c r="AB1986" i="20"/>
  <c r="AL1986" i="20" s="1"/>
  <c r="X1988" i="20"/>
  <c r="Z1988" i="20"/>
  <c r="AJ1988" i="20" s="1"/>
  <c r="AB1988" i="20"/>
  <c r="AL1988" i="20" s="1"/>
  <c r="X1990" i="20"/>
  <c r="Z1990" i="20"/>
  <c r="AJ1990" i="20" s="1"/>
  <c r="AB1990" i="20"/>
  <c r="AL1990" i="20" s="1"/>
  <c r="X1992" i="20"/>
  <c r="Z1992" i="20"/>
  <c r="AJ1992" i="20" s="1"/>
  <c r="AB1992" i="20"/>
  <c r="AL1992" i="20" s="1"/>
  <c r="X1994" i="20"/>
  <c r="Z1994" i="20"/>
  <c r="AJ1994" i="20" s="1"/>
  <c r="AB1994" i="20"/>
  <c r="AL1994" i="20" s="1"/>
  <c r="X1996" i="20"/>
  <c r="Z1996" i="20"/>
  <c r="AJ1996" i="20" s="1"/>
  <c r="AB1996" i="20"/>
  <c r="AL1996" i="20" s="1"/>
  <c r="X1998" i="20"/>
  <c r="Z1998" i="20"/>
  <c r="AJ1998" i="20" s="1"/>
  <c r="AB1998" i="20"/>
  <c r="AL1998" i="20" s="1"/>
  <c r="X2000" i="20"/>
  <c r="Z2000" i="20"/>
  <c r="AJ2000" i="20" s="1"/>
  <c r="AB2000" i="20"/>
  <c r="AL2000" i="20" s="1"/>
  <c r="Y2001" i="20"/>
  <c r="AI2001" i="20" s="1"/>
  <c r="AA2001" i="20"/>
  <c r="AK2001" i="20" s="1"/>
  <c r="AC2001" i="20"/>
  <c r="AM2001" i="20" s="1"/>
  <c r="X2002" i="20"/>
  <c r="Z2002" i="20"/>
  <c r="AJ2002" i="20" s="1"/>
  <c r="AB2002" i="20"/>
  <c r="AL2002" i="20" s="1"/>
  <c r="Y2003" i="20"/>
  <c r="AI2003" i="20" s="1"/>
  <c r="AA2003" i="20"/>
  <c r="AK2003" i="20" s="1"/>
  <c r="AC2003" i="20"/>
  <c r="AM2003" i="20" s="1"/>
  <c r="X2004" i="20"/>
  <c r="Z2004" i="20"/>
  <c r="AJ2004" i="20" s="1"/>
  <c r="AB2004" i="20"/>
  <c r="AL2004" i="20" s="1"/>
  <c r="X2001" i="20"/>
  <c r="Z2001" i="20"/>
  <c r="AJ2001" i="20" s="1"/>
  <c r="AB2001" i="20"/>
  <c r="AL2001" i="20" s="1"/>
  <c r="X2003" i="20"/>
  <c r="Z2003" i="20"/>
  <c r="AJ2003" i="20" s="1"/>
  <c r="AB2003" i="20"/>
  <c r="AL2003" i="20" s="1"/>
  <c r="AG1796" i="20" l="1"/>
  <c r="AG1705" i="20"/>
  <c r="AG1689" i="20"/>
  <c r="AG1512" i="20"/>
  <c r="AG1496" i="20"/>
  <c r="AG1315" i="20"/>
  <c r="AF1315" i="20" s="1"/>
  <c r="AG1299" i="20"/>
  <c r="AG1964" i="20"/>
  <c r="AF1964" i="20" s="1"/>
  <c r="AG1948" i="20"/>
  <c r="AF1948" i="20" s="1"/>
  <c r="AG958" i="20"/>
  <c r="AF958" i="20" s="1"/>
  <c r="AE958" i="20" s="1"/>
  <c r="AG950" i="20"/>
  <c r="AG942" i="20"/>
  <c r="AF942" i="20" s="1"/>
  <c r="AE942" i="20" s="1"/>
  <c r="AG934" i="20"/>
  <c r="AF934" i="20" s="1"/>
  <c r="AE934" i="20" s="1"/>
  <c r="AG926" i="20"/>
  <c r="AF926" i="20" s="1"/>
  <c r="AE926" i="20" s="1"/>
  <c r="AG614" i="20"/>
  <c r="AG598" i="20"/>
  <c r="AF598" i="20" s="1"/>
  <c r="AE598" i="20" s="1"/>
  <c r="AG796" i="20"/>
  <c r="AF796" i="20" s="1"/>
  <c r="AG788" i="20"/>
  <c r="AF788" i="20" s="1"/>
  <c r="AG568" i="20"/>
  <c r="AG560" i="20"/>
  <c r="AF560" i="20" s="1"/>
  <c r="AE560" i="20" s="1"/>
  <c r="AG552" i="20"/>
  <c r="AF552" i="20" s="1"/>
  <c r="AE552" i="20" s="1"/>
  <c r="AG1956" i="20"/>
  <c r="AF1956" i="20" s="1"/>
  <c r="AG1940" i="20"/>
  <c r="AG1697" i="20"/>
  <c r="AF1697" i="20" s="1"/>
  <c r="AE1697" i="20" s="1"/>
  <c r="AG1681" i="20"/>
  <c r="AF1681" i="20" s="1"/>
  <c r="AE1681" i="20" s="1"/>
  <c r="AG1673" i="20"/>
  <c r="AF1673" i="20" s="1"/>
  <c r="AE1673" i="20" s="1"/>
  <c r="AG1520" i="20"/>
  <c r="AG1504" i="20"/>
  <c r="AF1504" i="20" s="1"/>
  <c r="AE1504" i="20" s="1"/>
  <c r="AG954" i="20"/>
  <c r="AF954" i="20" s="1"/>
  <c r="AE954" i="20" s="1"/>
  <c r="AG946" i="20"/>
  <c r="AF946" i="20" s="1"/>
  <c r="AE946" i="20" s="1"/>
  <c r="AG938" i="20"/>
  <c r="AG930" i="20"/>
  <c r="AF930" i="20" s="1"/>
  <c r="AG606" i="20"/>
  <c r="AF606" i="20" s="1"/>
  <c r="AE606" i="20" s="1"/>
  <c r="AG590" i="20"/>
  <c r="AF590" i="20" s="1"/>
  <c r="AE590" i="20" s="1"/>
  <c r="AG728" i="20"/>
  <c r="AG664" i="20"/>
  <c r="AF664" i="20" s="1"/>
  <c r="AE664" i="20" s="1"/>
  <c r="AG572" i="20"/>
  <c r="AF572" i="20" s="1"/>
  <c r="AE572" i="20" s="1"/>
  <c r="AG564" i="20"/>
  <c r="AF564" i="20" s="1"/>
  <c r="AE564" i="20" s="1"/>
  <c r="AG556" i="20"/>
  <c r="AG548" i="20"/>
  <c r="AF548" i="20" s="1"/>
  <c r="AE548" i="20" s="1"/>
  <c r="AG1985" i="20"/>
  <c r="AF1985" i="20" s="1"/>
  <c r="AE1985" i="20" s="1"/>
  <c r="AG1970" i="20"/>
  <c r="AF1970" i="20" s="1"/>
  <c r="AG1905" i="20"/>
  <c r="AG1901" i="20"/>
  <c r="AF1901" i="20" s="1"/>
  <c r="AE1901" i="20" s="1"/>
  <c r="AG1893" i="20"/>
  <c r="AF1893" i="20" s="1"/>
  <c r="AE1893" i="20" s="1"/>
  <c r="AG1885" i="20"/>
  <c r="AF1885" i="20" s="1"/>
  <c r="AE1885" i="20" s="1"/>
  <c r="AG1877" i="20"/>
  <c r="AG1822" i="20"/>
  <c r="AF1822" i="20" s="1"/>
  <c r="AE1822" i="20" s="1"/>
  <c r="AG1818" i="20"/>
  <c r="AF1818" i="20" s="1"/>
  <c r="AG1810" i="20"/>
  <c r="AF1810" i="20" s="1"/>
  <c r="AG1802" i="20"/>
  <c r="AG1794" i="20"/>
  <c r="AF1794" i="20" s="1"/>
  <c r="AG1786" i="20"/>
  <c r="AF1786" i="20" s="1"/>
  <c r="AG1695" i="20"/>
  <c r="AF1695" i="20" s="1"/>
  <c r="AE1695" i="20" s="1"/>
  <c r="AG1679" i="20"/>
  <c r="AG1709" i="20"/>
  <c r="AF1709" i="20" s="1"/>
  <c r="AE1709" i="20" s="1"/>
  <c r="AG1812" i="20"/>
  <c r="AF1812" i="20" s="1"/>
  <c r="AG1991" i="20"/>
  <c r="AF1991" i="20" s="1"/>
  <c r="AE1991" i="20" s="1"/>
  <c r="AG622" i="20"/>
  <c r="AG880" i="20"/>
  <c r="AF880" i="20" s="1"/>
  <c r="AE880" i="20" s="1"/>
  <c r="AG792" i="20"/>
  <c r="AF792" i="20" s="1"/>
  <c r="AJ6" i="20"/>
  <c r="AK6" i="20" s="1"/>
  <c r="AL6" i="20" s="1"/>
  <c r="AG948" i="20"/>
  <c r="AG932" i="20"/>
  <c r="AF932" i="20" s="1"/>
  <c r="AE932" i="20" s="1"/>
  <c r="AG882" i="20"/>
  <c r="AF882" i="20" s="1"/>
  <c r="AE882" i="20" s="1"/>
  <c r="AG874" i="20"/>
  <c r="AF874" i="20" s="1"/>
  <c r="AE874" i="20" s="1"/>
  <c r="AG858" i="20"/>
  <c r="AG842" i="20"/>
  <c r="AF842" i="20" s="1"/>
  <c r="AE842" i="20" s="1"/>
  <c r="AG826" i="20"/>
  <c r="AF826" i="20" s="1"/>
  <c r="AE826" i="20" s="1"/>
  <c r="AG810" i="20"/>
  <c r="AF810" i="20" s="1"/>
  <c r="AE810" i="20" s="1"/>
  <c r="AG722" i="20"/>
  <c r="AG674" i="20"/>
  <c r="AF674" i="20" s="1"/>
  <c r="AE674" i="20" s="1"/>
  <c r="AG650" i="20"/>
  <c r="AF650" i="20" s="1"/>
  <c r="AE650" i="20" s="1"/>
  <c r="AG634" i="20"/>
  <c r="AF634" i="20" s="1"/>
  <c r="AG618" i="20"/>
  <c r="AG602" i="20"/>
  <c r="AF602" i="20" s="1"/>
  <c r="AE602" i="20" s="1"/>
  <c r="AG1968" i="20"/>
  <c r="AF1968" i="20" s="1"/>
  <c r="AG1960" i="20"/>
  <c r="AF1960" i="20" s="1"/>
  <c r="AG1952" i="20"/>
  <c r="AG1944" i="20"/>
  <c r="AF1944" i="20" s="1"/>
  <c r="AG1899" i="20"/>
  <c r="AF1899" i="20" s="1"/>
  <c r="AE1899" i="20" s="1"/>
  <c r="AG1883" i="20"/>
  <c r="AF1883" i="20" s="1"/>
  <c r="AE1883" i="20" s="1"/>
  <c r="AG1701" i="20"/>
  <c r="AG1693" i="20"/>
  <c r="AF1693" i="20" s="1"/>
  <c r="AE1693" i="20" s="1"/>
  <c r="AG1685" i="20"/>
  <c r="AF1685" i="20" s="1"/>
  <c r="AE1685" i="20" s="1"/>
  <c r="AG1677" i="20"/>
  <c r="AF1677" i="20" s="1"/>
  <c r="AE1677" i="20" s="1"/>
  <c r="AG1516" i="20"/>
  <c r="AG1508" i="20"/>
  <c r="AF1508" i="20" s="1"/>
  <c r="AE1508" i="20" s="1"/>
  <c r="AG1500" i="20"/>
  <c r="AF1500" i="20" s="1"/>
  <c r="AE1500" i="20" s="1"/>
  <c r="AG1492" i="20"/>
  <c r="AF1492" i="20" s="1"/>
  <c r="AE1492" i="20" s="1"/>
  <c r="AG1995" i="20"/>
  <c r="AG1966" i="20"/>
  <c r="AG1950" i="20"/>
  <c r="AF1950" i="20" s="1"/>
  <c r="AG1897" i="20"/>
  <c r="AF1897" i="20" s="1"/>
  <c r="AE1897" i="20" s="1"/>
  <c r="AG1889" i="20"/>
  <c r="AG1881" i="20"/>
  <c r="AF1881" i="20" s="1"/>
  <c r="AE1881" i="20" s="1"/>
  <c r="AG1873" i="20"/>
  <c r="AF1873" i="20" s="1"/>
  <c r="AE1873" i="20" s="1"/>
  <c r="AG1814" i="20"/>
  <c r="AF1814" i="20" s="1"/>
  <c r="AG1806" i="20"/>
  <c r="AG1798" i="20"/>
  <c r="AF1798" i="20" s="1"/>
  <c r="AG1790" i="20"/>
  <c r="AF1790" i="20" s="1"/>
  <c r="AG1514" i="20"/>
  <c r="AF1514" i="20" s="1"/>
  <c r="AE1514" i="20" s="1"/>
  <c r="AG1498" i="20"/>
  <c r="AG774" i="20"/>
  <c r="AF774" i="20" s="1"/>
  <c r="AE774" i="20" s="1"/>
  <c r="AG758" i="20"/>
  <c r="AF758" i="20" s="1"/>
  <c r="AE758" i="20" s="1"/>
  <c r="AG742" i="20"/>
  <c r="AF742" i="20" s="1"/>
  <c r="AE742" i="20" s="1"/>
  <c r="AG714" i="20"/>
  <c r="AG698" i="20"/>
  <c r="AG610" i="20"/>
  <c r="AF610" i="20" s="1"/>
  <c r="AG594" i="20"/>
  <c r="AF594" i="20" s="1"/>
  <c r="AE594" i="20" s="1"/>
  <c r="AG578" i="20"/>
  <c r="AG570" i="20"/>
  <c r="AF570" i="20" s="1"/>
  <c r="AE570" i="20" s="1"/>
  <c r="AG554" i="20"/>
  <c r="AF554" i="20" s="1"/>
  <c r="AE554" i="20" s="1"/>
  <c r="AI8" i="20"/>
  <c r="AJ8" i="20" s="1"/>
  <c r="AK8" i="20" s="1"/>
  <c r="AL8" i="20" s="1"/>
  <c r="AM8" i="20" s="1"/>
  <c r="AI7" i="20"/>
  <c r="AJ7" i="20" s="1"/>
  <c r="AK7" i="20" s="1"/>
  <c r="AL7" i="20" s="1"/>
  <c r="AM7" i="20" s="1"/>
  <c r="AG1933" i="20"/>
  <c r="AF1933" i="20" s="1"/>
  <c r="AE1933" i="20" s="1"/>
  <c r="AG1917" i="20"/>
  <c r="AF1917" i="20" s="1"/>
  <c r="AE1917" i="20" s="1"/>
  <c r="AG1909" i="20"/>
  <c r="AF1909" i="20" s="1"/>
  <c r="AE1909" i="20" s="1"/>
  <c r="AG1502" i="20"/>
  <c r="AF1502" i="20" s="1"/>
  <c r="AE1502" i="20" s="1"/>
  <c r="AG786" i="20"/>
  <c r="AF786" i="20" s="1"/>
  <c r="AE786" i="20" s="1"/>
  <c r="AG770" i="20"/>
  <c r="AF770" i="20" s="1"/>
  <c r="AE770" i="20" s="1"/>
  <c r="AG754" i="20"/>
  <c r="AG738" i="20"/>
  <c r="AF738" i="20" s="1"/>
  <c r="AE738" i="20" s="1"/>
  <c r="AG574" i="20"/>
  <c r="AF574" i="20" s="1"/>
  <c r="AE574" i="20" s="1"/>
  <c r="AG558" i="20"/>
  <c r="AF558" i="20" s="1"/>
  <c r="AE558" i="20" s="1"/>
  <c r="AG1925" i="20"/>
  <c r="AF1925" i="20" s="1"/>
  <c r="AE1925" i="20" s="1"/>
  <c r="AG866" i="20"/>
  <c r="AF866" i="20" s="1"/>
  <c r="AE866" i="20" s="1"/>
  <c r="AG850" i="20"/>
  <c r="AF850" i="20" s="1"/>
  <c r="AE850" i="20" s="1"/>
  <c r="AG834" i="20"/>
  <c r="AF834" i="20" s="1"/>
  <c r="AE834" i="20" s="1"/>
  <c r="AG818" i="20"/>
  <c r="AG802" i="20"/>
  <c r="AG794" i="20"/>
  <c r="AF794" i="20" s="1"/>
  <c r="AG682" i="20"/>
  <c r="AF682" i="20" s="1"/>
  <c r="AE682" i="20" s="1"/>
  <c r="AG666" i="20"/>
  <c r="AG658" i="20"/>
  <c r="AF658" i="20" s="1"/>
  <c r="AE658" i="20" s="1"/>
  <c r="AG642" i="20"/>
  <c r="AF642" i="20" s="1"/>
  <c r="AG1954" i="20"/>
  <c r="AF1954" i="20" s="1"/>
  <c r="AG1518" i="20"/>
  <c r="AG2001" i="20"/>
  <c r="AF2001" i="20" s="1"/>
  <c r="AE2001" i="20" s="1"/>
  <c r="AG1962" i="20"/>
  <c r="AF1962" i="20" s="1"/>
  <c r="AG1946" i="20"/>
  <c r="AF1946" i="20" s="1"/>
  <c r="AG1664" i="20"/>
  <c r="AF1664" i="20" s="1"/>
  <c r="AG1656" i="20"/>
  <c r="AF1656" i="20" s="1"/>
  <c r="AG1648" i="20"/>
  <c r="AF1648" i="20" s="1"/>
  <c r="AG1640" i="20"/>
  <c r="AF1640" i="20" s="1"/>
  <c r="AG1632" i="20"/>
  <c r="AG1624" i="20"/>
  <c r="AF1624" i="20" s="1"/>
  <c r="AG1616" i="20"/>
  <c r="AF1616" i="20" s="1"/>
  <c r="AG1608" i="20"/>
  <c r="AF1608" i="20" s="1"/>
  <c r="AG1600" i="20"/>
  <c r="AF1600" i="20" s="1"/>
  <c r="AE1600" i="20" s="1"/>
  <c r="AG1592" i="20"/>
  <c r="AF1592" i="20" s="1"/>
  <c r="AE1592" i="20" s="1"/>
  <c r="AG1584" i="20"/>
  <c r="AF1584" i="20" s="1"/>
  <c r="AE1584" i="20" s="1"/>
  <c r="AG1576" i="20"/>
  <c r="AF1576" i="20" s="1"/>
  <c r="AE1576" i="20" s="1"/>
  <c r="AG1568" i="20"/>
  <c r="AF1568" i="20" s="1"/>
  <c r="AE1568" i="20" s="1"/>
  <c r="AG1560" i="20"/>
  <c r="AF1560" i="20" s="1"/>
  <c r="AE1560" i="20" s="1"/>
  <c r="AG1552" i="20"/>
  <c r="AF1552" i="20" s="1"/>
  <c r="AE1552" i="20" s="1"/>
  <c r="AG1544" i="20"/>
  <c r="AG1536" i="20"/>
  <c r="AF1536" i="20" s="1"/>
  <c r="AE1536" i="20" s="1"/>
  <c r="AG1528" i="20"/>
  <c r="AF1528" i="20" s="1"/>
  <c r="AE1528" i="20" s="1"/>
  <c r="AG1510" i="20"/>
  <c r="AF1510" i="20" s="1"/>
  <c r="AE1510" i="20" s="1"/>
  <c r="AG1494" i="20"/>
  <c r="AF1494" i="20" s="1"/>
  <c r="AE1494" i="20" s="1"/>
  <c r="AG1282" i="20"/>
  <c r="AF1282" i="20" s="1"/>
  <c r="AE1282" i="20" s="1"/>
  <c r="AG1274" i="20"/>
  <c r="AF1274" i="20" s="1"/>
  <c r="AE1274" i="20" s="1"/>
  <c r="AG1266" i="20"/>
  <c r="AF1266" i="20" s="1"/>
  <c r="AE1266" i="20" s="1"/>
  <c r="AG1258" i="20"/>
  <c r="AF1258" i="20" s="1"/>
  <c r="AE1258" i="20" s="1"/>
  <c r="AG1250" i="20"/>
  <c r="AF1250" i="20" s="1"/>
  <c r="AE1250" i="20" s="1"/>
  <c r="AG1242" i="20"/>
  <c r="AF1242" i="20" s="1"/>
  <c r="AE1242" i="20" s="1"/>
  <c r="AG1234" i="20"/>
  <c r="AF1234" i="20" s="1"/>
  <c r="AE1234" i="20" s="1"/>
  <c r="AG1226" i="20"/>
  <c r="AF1226" i="20" s="1"/>
  <c r="AE1226" i="20" s="1"/>
  <c r="AG1218" i="20"/>
  <c r="AF1218" i="20" s="1"/>
  <c r="AE1218" i="20" s="1"/>
  <c r="AG1210" i="20"/>
  <c r="AG1202" i="20"/>
  <c r="AF1202" i="20" s="1"/>
  <c r="AE1202" i="20" s="1"/>
  <c r="AG1194" i="20"/>
  <c r="AF1194" i="20" s="1"/>
  <c r="AE1194" i="20" s="1"/>
  <c r="AG1186" i="20"/>
  <c r="AF1186" i="20" s="1"/>
  <c r="AE1186" i="20" s="1"/>
  <c r="AG1178" i="20"/>
  <c r="AF1178" i="20" s="1"/>
  <c r="AE1178" i="20" s="1"/>
  <c r="AG1170" i="20"/>
  <c r="AF1170" i="20" s="1"/>
  <c r="AE1170" i="20" s="1"/>
  <c r="AG1162" i="20"/>
  <c r="AF1162" i="20" s="1"/>
  <c r="AE1162" i="20" s="1"/>
  <c r="AG1154" i="20"/>
  <c r="AF1154" i="20" s="1"/>
  <c r="AE1154" i="20" s="1"/>
  <c r="AG1146" i="20"/>
  <c r="AF1146" i="20" s="1"/>
  <c r="AE1146" i="20" s="1"/>
  <c r="AG1138" i="20"/>
  <c r="AF1138" i="20" s="1"/>
  <c r="AE1138" i="20" s="1"/>
  <c r="AG1130" i="20"/>
  <c r="AF1130" i="20" s="1"/>
  <c r="AE1130" i="20" s="1"/>
  <c r="AG1122" i="20"/>
  <c r="AF1122" i="20" s="1"/>
  <c r="AE1122" i="20" s="1"/>
  <c r="AG1114" i="20"/>
  <c r="AF1114" i="20" s="1"/>
  <c r="AE1114" i="20" s="1"/>
  <c r="AG1106" i="20"/>
  <c r="AF1106" i="20" s="1"/>
  <c r="AE1106" i="20" s="1"/>
  <c r="AG1098" i="20"/>
  <c r="AF1098" i="20" s="1"/>
  <c r="AG1090" i="20"/>
  <c r="AF1090" i="20" s="1"/>
  <c r="AE1090" i="20" s="1"/>
  <c r="AG1082" i="20"/>
  <c r="AG1074" i="20"/>
  <c r="AF1074" i="20" s="1"/>
  <c r="AG1066" i="20"/>
  <c r="AF1066" i="20" s="1"/>
  <c r="AG1058" i="20"/>
  <c r="AF1058" i="20" s="1"/>
  <c r="AG1050" i="20"/>
  <c r="AF1050" i="20" s="1"/>
  <c r="AE1050" i="20" s="1"/>
  <c r="AG1042" i="20"/>
  <c r="AF1042" i="20" s="1"/>
  <c r="AE1042" i="20" s="1"/>
  <c r="AG1034" i="20"/>
  <c r="AF1034" i="20" s="1"/>
  <c r="AE1034" i="20" s="1"/>
  <c r="AG1026" i="20"/>
  <c r="AF1026" i="20" s="1"/>
  <c r="AE1026" i="20" s="1"/>
  <c r="AG1018" i="20"/>
  <c r="AG1010" i="20"/>
  <c r="AF1010" i="20" s="1"/>
  <c r="AE1010" i="20" s="1"/>
  <c r="AG1002" i="20"/>
  <c r="AF1002" i="20" s="1"/>
  <c r="AE1002" i="20" s="1"/>
  <c r="AG994" i="20"/>
  <c r="AF994" i="20" s="1"/>
  <c r="AE994" i="20" s="1"/>
  <c r="AG986" i="20"/>
  <c r="AF986" i="20" s="1"/>
  <c r="AE986" i="20" s="1"/>
  <c r="AG978" i="20"/>
  <c r="AF978" i="20" s="1"/>
  <c r="AE978" i="20" s="1"/>
  <c r="AG970" i="20"/>
  <c r="AF970" i="20" s="1"/>
  <c r="AE970" i="20" s="1"/>
  <c r="AG962" i="20"/>
  <c r="AF962" i="20" s="1"/>
  <c r="AE962" i="20" s="1"/>
  <c r="AG778" i="20"/>
  <c r="AF778" i="20" s="1"/>
  <c r="AE778" i="20" s="1"/>
  <c r="AG762" i="20"/>
  <c r="AF762" i="20" s="1"/>
  <c r="AE762" i="20" s="1"/>
  <c r="AG746" i="20"/>
  <c r="AG730" i="20"/>
  <c r="AF730" i="20" s="1"/>
  <c r="AE730" i="20" s="1"/>
  <c r="AG702" i="20"/>
  <c r="AF702" i="20" s="1"/>
  <c r="AE702" i="20" s="1"/>
  <c r="AG582" i="20"/>
  <c r="AF582" i="20" s="1"/>
  <c r="AE582" i="20" s="1"/>
  <c r="AG566" i="20"/>
  <c r="AF566" i="20" s="1"/>
  <c r="AG550" i="20"/>
  <c r="AG772" i="20"/>
  <c r="AG756" i="20"/>
  <c r="AF756" i="20" s="1"/>
  <c r="AE756" i="20" s="1"/>
  <c r="AG740" i="20"/>
  <c r="AF740" i="20" s="1"/>
  <c r="AE740" i="20" s="1"/>
  <c r="AG576" i="20"/>
  <c r="AG1703" i="20"/>
  <c r="AF1703" i="20" s="1"/>
  <c r="AE1703" i="20" s="1"/>
  <c r="AG1687" i="20"/>
  <c r="AF1687" i="20" s="1"/>
  <c r="AE1687" i="20" s="1"/>
  <c r="AG1483" i="20"/>
  <c r="AF1483" i="20" s="1"/>
  <c r="AG1475" i="20"/>
  <c r="AF1475" i="20" s="1"/>
  <c r="AG1467" i="20"/>
  <c r="AG1459" i="20"/>
  <c r="AF1459" i="20" s="1"/>
  <c r="AG1451" i="20"/>
  <c r="AF1451" i="20" s="1"/>
  <c r="AE1451" i="20" s="1"/>
  <c r="AG1443" i="20"/>
  <c r="AF1443" i="20" s="1"/>
  <c r="AE1443" i="20" s="1"/>
  <c r="AG1435" i="20"/>
  <c r="AF1435" i="20" s="1"/>
  <c r="AE1435" i="20" s="1"/>
  <c r="AG1427" i="20"/>
  <c r="AF1427" i="20" s="1"/>
  <c r="AE1427" i="20" s="1"/>
  <c r="AG1419" i="20"/>
  <c r="AF1419" i="20" s="1"/>
  <c r="AE1419" i="20" s="1"/>
  <c r="AG1411" i="20"/>
  <c r="AF1411" i="20" s="1"/>
  <c r="AE1411" i="20" s="1"/>
  <c r="AG1403" i="20"/>
  <c r="AG1395" i="20"/>
  <c r="AF1395" i="20" s="1"/>
  <c r="AE1395" i="20" s="1"/>
  <c r="AG1387" i="20"/>
  <c r="AF1387" i="20" s="1"/>
  <c r="AE1387" i="20" s="1"/>
  <c r="AG1379" i="20"/>
  <c r="AF1379" i="20" s="1"/>
  <c r="AE1379" i="20" s="1"/>
  <c r="AG1371" i="20"/>
  <c r="AF1371" i="20" s="1"/>
  <c r="AE1371" i="20" s="1"/>
  <c r="AG1363" i="20"/>
  <c r="AF1363" i="20" s="1"/>
  <c r="AE1363" i="20" s="1"/>
  <c r="AG1355" i="20"/>
  <c r="AF1355" i="20" s="1"/>
  <c r="AE1355" i="20" s="1"/>
  <c r="AG1347" i="20"/>
  <c r="AF1347" i="20" s="1"/>
  <c r="AE1347" i="20" s="1"/>
  <c r="AG1339" i="20"/>
  <c r="AF1339" i="20" s="1"/>
  <c r="AG1331" i="20"/>
  <c r="AF1331" i="20" s="1"/>
  <c r="AG956" i="20"/>
  <c r="AF956" i="20" s="1"/>
  <c r="AE956" i="20" s="1"/>
  <c r="AG940" i="20"/>
  <c r="AF940" i="20" s="1"/>
  <c r="AE940" i="20" s="1"/>
  <c r="AG924" i="20"/>
  <c r="AF924" i="20" s="1"/>
  <c r="AE924" i="20" s="1"/>
  <c r="AG1976" i="20"/>
  <c r="AF1976" i="20" s="1"/>
  <c r="AE1976" i="20" s="1"/>
  <c r="AG1987" i="20"/>
  <c r="AF1987" i="20" s="1"/>
  <c r="AE1987" i="20" s="1"/>
  <c r="AG1319" i="20"/>
  <c r="AF1319" i="20" s="1"/>
  <c r="AG1303" i="20"/>
  <c r="AF1303" i="20" s="1"/>
  <c r="AG1325" i="20"/>
  <c r="AF1325" i="20" s="1"/>
  <c r="AG1317" i="20"/>
  <c r="AF1317" i="20" s="1"/>
  <c r="AG1309" i="20"/>
  <c r="AF1309" i="20" s="1"/>
  <c r="AG1301" i="20"/>
  <c r="AF1301" i="20" s="1"/>
  <c r="AG1293" i="20"/>
  <c r="AF1293" i="20" s="1"/>
  <c r="AG916" i="20"/>
  <c r="AF916" i="20" s="1"/>
  <c r="AE916" i="20" s="1"/>
  <c r="AG908" i="20"/>
  <c r="AG900" i="20"/>
  <c r="AG892" i="20"/>
  <c r="AF892" i="20" s="1"/>
  <c r="AE892" i="20" s="1"/>
  <c r="AG884" i="20"/>
  <c r="AF884" i="20" s="1"/>
  <c r="AE884" i="20" s="1"/>
  <c r="AG626" i="20"/>
  <c r="AF626" i="20" s="1"/>
  <c r="AG1927" i="20"/>
  <c r="AF1927" i="20" s="1"/>
  <c r="AE1927" i="20" s="1"/>
  <c r="AG1911" i="20"/>
  <c r="AF1911" i="20" s="1"/>
  <c r="AE1911" i="20" s="1"/>
  <c r="AG1891" i="20"/>
  <c r="AF1891" i="20" s="1"/>
  <c r="AE1891" i="20" s="1"/>
  <c r="AG686" i="20"/>
  <c r="AF686" i="20" s="1"/>
  <c r="AE686" i="20" s="1"/>
  <c r="AG868" i="20"/>
  <c r="AG852" i="20"/>
  <c r="AF852" i="20" s="1"/>
  <c r="AE852" i="20" s="1"/>
  <c r="AG836" i="20"/>
  <c r="AF836" i="20" s="1"/>
  <c r="AE836" i="20" s="1"/>
  <c r="AG820" i="20"/>
  <c r="AG804" i="20"/>
  <c r="AF804" i="20" s="1"/>
  <c r="AE804" i="20" s="1"/>
  <c r="AG716" i="20"/>
  <c r="AF716" i="20" s="1"/>
  <c r="AG684" i="20"/>
  <c r="AF684" i="20" s="1"/>
  <c r="AE684" i="20" s="1"/>
  <c r="AG668" i="20"/>
  <c r="AF668" i="20" s="1"/>
  <c r="AE668" i="20" s="1"/>
  <c r="AG660" i="20"/>
  <c r="AF660" i="20" s="1"/>
  <c r="AE660" i="20" s="1"/>
  <c r="AG644" i="20"/>
  <c r="AF644" i="20" s="1"/>
  <c r="AG628" i="20"/>
  <c r="AF628" i="20" s="1"/>
  <c r="AE628" i="20" s="1"/>
  <c r="AG612" i="20"/>
  <c r="AF612" i="20" s="1"/>
  <c r="AE612" i="20" s="1"/>
  <c r="AG596" i="20"/>
  <c r="AF596" i="20" s="1"/>
  <c r="AE596" i="20" s="1"/>
  <c r="AG539" i="20"/>
  <c r="AF539" i="20" s="1"/>
  <c r="AG531" i="20"/>
  <c r="AF531" i="20" s="1"/>
  <c r="AG523" i="20"/>
  <c r="AF523" i="20" s="1"/>
  <c r="AG515" i="20"/>
  <c r="AF515" i="20" s="1"/>
  <c r="AG507" i="20"/>
  <c r="AF507" i="20" s="1"/>
  <c r="AG499" i="20"/>
  <c r="AF499" i="20" s="1"/>
  <c r="AG491" i="20"/>
  <c r="AF491" i="20" s="1"/>
  <c r="AG483" i="20"/>
  <c r="AF483" i="20" s="1"/>
  <c r="AG475" i="20"/>
  <c r="AF475" i="20" s="1"/>
  <c r="AG467" i="20"/>
  <c r="AF467" i="20" s="1"/>
  <c r="AG459" i="20"/>
  <c r="AG451" i="20"/>
  <c r="AG443" i="20"/>
  <c r="AF443" i="20" s="1"/>
  <c r="AG435" i="20"/>
  <c r="AF435" i="20" s="1"/>
  <c r="AG427" i="20"/>
  <c r="AF427" i="20" s="1"/>
  <c r="AG419" i="20"/>
  <c r="AF419" i="20" s="1"/>
  <c r="AG411" i="20"/>
  <c r="AF411" i="20" s="1"/>
  <c r="AG403" i="20"/>
  <c r="AG395" i="20"/>
  <c r="AG387" i="20"/>
  <c r="AF387" i="20" s="1"/>
  <c r="AG379" i="20"/>
  <c r="AF379" i="20" s="1"/>
  <c r="AG371" i="20"/>
  <c r="AF371" i="20" s="1"/>
  <c r="AG363" i="20"/>
  <c r="AF363" i="20" s="1"/>
  <c r="AG355" i="20"/>
  <c r="AF355" i="20" s="1"/>
  <c r="AG347" i="20"/>
  <c r="AF347" i="20" s="1"/>
  <c r="AG339" i="20"/>
  <c r="AF339" i="20" s="1"/>
  <c r="AG331" i="20"/>
  <c r="AG323" i="20"/>
  <c r="AF323" i="20" s="1"/>
  <c r="AG315" i="20"/>
  <c r="AF315" i="20" s="1"/>
  <c r="AG307" i="20"/>
  <c r="AF307" i="20" s="1"/>
  <c r="AG299" i="20"/>
  <c r="AF299" i="20" s="1"/>
  <c r="AG291" i="20"/>
  <c r="AF291" i="20" s="1"/>
  <c r="AG283" i="20"/>
  <c r="AF283" i="20" s="1"/>
  <c r="AG275" i="20"/>
  <c r="AF275" i="20" s="1"/>
  <c r="AG267" i="20"/>
  <c r="AG259" i="20"/>
  <c r="AG251" i="20"/>
  <c r="AF251" i="20" s="1"/>
  <c r="AG243" i="20"/>
  <c r="AF243" i="20" s="1"/>
  <c r="AG235" i="20"/>
  <c r="AF235" i="20" s="1"/>
  <c r="AG227" i="20"/>
  <c r="AF227" i="20" s="1"/>
  <c r="AG219" i="20"/>
  <c r="AF219" i="20" s="1"/>
  <c r="AG211" i="20"/>
  <c r="AF211" i="20" s="1"/>
  <c r="AE211" i="20" s="1"/>
  <c r="AG203" i="20"/>
  <c r="AG195" i="20"/>
  <c r="AG187" i="20"/>
  <c r="AF187" i="20" s="1"/>
  <c r="AG179" i="20"/>
  <c r="AF179" i="20" s="1"/>
  <c r="AG171" i="20"/>
  <c r="AF171" i="20" s="1"/>
  <c r="AG163" i="20"/>
  <c r="AF163" i="20" s="1"/>
  <c r="AG155" i="20"/>
  <c r="AF155" i="20" s="1"/>
  <c r="AG147" i="20"/>
  <c r="AG139" i="20"/>
  <c r="AG131" i="20"/>
  <c r="AF131" i="20" s="1"/>
  <c r="AG123" i="20"/>
  <c r="AF123" i="20" s="1"/>
  <c r="AG115" i="20"/>
  <c r="AF115" i="20" s="1"/>
  <c r="AG107" i="20"/>
  <c r="AF107" i="20" s="1"/>
  <c r="AG99" i="20"/>
  <c r="AF99" i="20" s="1"/>
  <c r="AE99" i="20" s="1"/>
  <c r="AG91" i="20"/>
  <c r="AF91" i="20" s="1"/>
  <c r="AE91" i="20" s="1"/>
  <c r="AG83" i="20"/>
  <c r="AF83" i="20" s="1"/>
  <c r="AG75" i="20"/>
  <c r="AG67" i="20"/>
  <c r="AF67" i="20" s="1"/>
  <c r="AG59" i="20"/>
  <c r="AF59" i="20" s="1"/>
  <c r="AG51" i="20"/>
  <c r="AF51" i="20" s="1"/>
  <c r="AG43" i="20"/>
  <c r="AF43" i="20" s="1"/>
  <c r="AG1935" i="20"/>
  <c r="AF1935" i="20" s="1"/>
  <c r="AE1935" i="20" s="1"/>
  <c r="AG1919" i="20"/>
  <c r="AF1919" i="20" s="1"/>
  <c r="AG1875" i="20"/>
  <c r="AF1875" i="20" s="1"/>
  <c r="AE1875" i="20" s="1"/>
  <c r="AG1999" i="20"/>
  <c r="AF1999" i="20" s="1"/>
  <c r="AE1999" i="20" s="1"/>
  <c r="AG33" i="20"/>
  <c r="AF33" i="20" s="1"/>
  <c r="AE33" i="20" s="1"/>
  <c r="AG25" i="20"/>
  <c r="AF25" i="20" s="1"/>
  <c r="AE25" i="20" s="1"/>
  <c r="AG1652" i="20"/>
  <c r="AF1652" i="20" s="1"/>
  <c r="AG1644" i="20"/>
  <c r="AG1636" i="20"/>
  <c r="AF1636" i="20" s="1"/>
  <c r="AG1628" i="20"/>
  <c r="AF1628" i="20" s="1"/>
  <c r="AG1620" i="20"/>
  <c r="AF1620" i="20" s="1"/>
  <c r="AG1612" i="20"/>
  <c r="AF1612" i="20" s="1"/>
  <c r="AG1580" i="20"/>
  <c r="AF1580" i="20" s="1"/>
  <c r="AE1580" i="20" s="1"/>
  <c r="AG1548" i="20"/>
  <c r="AF1548" i="20" s="1"/>
  <c r="AE1548" i="20" s="1"/>
  <c r="AG1540" i="20"/>
  <c r="AF1540" i="20" s="1"/>
  <c r="AE1540" i="20" s="1"/>
  <c r="AG1532" i="20"/>
  <c r="AF1532" i="20" s="1"/>
  <c r="AE1532" i="20" s="1"/>
  <c r="AG1278" i="20"/>
  <c r="AF1278" i="20" s="1"/>
  <c r="AE1278" i="20" s="1"/>
  <c r="AG1254" i="20"/>
  <c r="AF1254" i="20" s="1"/>
  <c r="AE1254" i="20" s="1"/>
  <c r="AG1230" i="20"/>
  <c r="AF1230" i="20" s="1"/>
  <c r="AE1230" i="20" s="1"/>
  <c r="AG1214" i="20"/>
  <c r="AF1214" i="20" s="1"/>
  <c r="AE1214" i="20" s="1"/>
  <c r="AG1198" i="20"/>
  <c r="AG1190" i="20"/>
  <c r="AF1190" i="20" s="1"/>
  <c r="AE1190" i="20" s="1"/>
  <c r="AG1182" i="20"/>
  <c r="AF1182" i="20" s="1"/>
  <c r="AE1182" i="20" s="1"/>
  <c r="AG1158" i="20"/>
  <c r="AF1158" i="20" s="1"/>
  <c r="AE1158" i="20" s="1"/>
  <c r="AG1150" i="20"/>
  <c r="AF1150" i="20" s="1"/>
  <c r="AE1150" i="20" s="1"/>
  <c r="AG1134" i="20"/>
  <c r="AF1134" i="20" s="1"/>
  <c r="AE1134" i="20" s="1"/>
  <c r="AG1118" i="20"/>
  <c r="AF1118" i="20" s="1"/>
  <c r="AE1118" i="20" s="1"/>
  <c r="AG1110" i="20"/>
  <c r="AF1110" i="20" s="1"/>
  <c r="AE1110" i="20" s="1"/>
  <c r="AG1094" i="20"/>
  <c r="AF1094" i="20" s="1"/>
  <c r="AG1086" i="20"/>
  <c r="AF1086" i="20" s="1"/>
  <c r="AG1078" i="20"/>
  <c r="AF1078" i="20" s="1"/>
  <c r="AG1070" i="20"/>
  <c r="AF1070" i="20" s="1"/>
  <c r="AG1022" i="20"/>
  <c r="AF1022" i="20" s="1"/>
  <c r="AE1022" i="20" s="1"/>
  <c r="AG1014" i="20"/>
  <c r="AF1014" i="20" s="1"/>
  <c r="AE1014" i="20" s="1"/>
  <c r="AG1006" i="20"/>
  <c r="AF1006" i="20" s="1"/>
  <c r="AE1006" i="20" s="1"/>
  <c r="AG998" i="20"/>
  <c r="AF998" i="20" s="1"/>
  <c r="AE998" i="20" s="1"/>
  <c r="AG990" i="20"/>
  <c r="AG982" i="20"/>
  <c r="AF982" i="20" s="1"/>
  <c r="AE982" i="20" s="1"/>
  <c r="AG966" i="20"/>
  <c r="AF966" i="20" s="1"/>
  <c r="AE966" i="20" s="1"/>
  <c r="AG952" i="20"/>
  <c r="AF952" i="20" s="1"/>
  <c r="AE952" i="20" s="1"/>
  <c r="AG870" i="20"/>
  <c r="AF870" i="20" s="1"/>
  <c r="AE870" i="20" s="1"/>
  <c r="AG822" i="20"/>
  <c r="AF822" i="20" s="1"/>
  <c r="AE822" i="20" s="1"/>
  <c r="AG670" i="20"/>
  <c r="AF670" i="20" s="1"/>
  <c r="AE670" i="20" s="1"/>
  <c r="AG780" i="20"/>
  <c r="AF780" i="20" s="1"/>
  <c r="AE780" i="20" s="1"/>
  <c r="AG764" i="20"/>
  <c r="AF764" i="20" s="1"/>
  <c r="AE764" i="20" s="1"/>
  <c r="AG748" i="20"/>
  <c r="AF748" i="20" s="1"/>
  <c r="AE748" i="20" s="1"/>
  <c r="AG732" i="20"/>
  <c r="AF732" i="20" s="1"/>
  <c r="AE732" i="20" s="1"/>
  <c r="AG704" i="20"/>
  <c r="AF704" i="20" s="1"/>
  <c r="AE704" i="20" s="1"/>
  <c r="AG584" i="20"/>
  <c r="AF584" i="20" s="1"/>
  <c r="AE584" i="20" s="1"/>
  <c r="AG31" i="20"/>
  <c r="AF31" i="20" s="1"/>
  <c r="AE31" i="20" s="1"/>
  <c r="AG23" i="20"/>
  <c r="AF23" i="20" s="1"/>
  <c r="AE23" i="20" s="1"/>
  <c r="AG1286" i="20"/>
  <c r="AG1262" i="20"/>
  <c r="AG1246" i="20"/>
  <c r="AF1246" i="20" s="1"/>
  <c r="AE1246" i="20" s="1"/>
  <c r="AG1238" i="20"/>
  <c r="AF1238" i="20" s="1"/>
  <c r="AE1238" i="20" s="1"/>
  <c r="AG1222" i="20"/>
  <c r="AF1222" i="20" s="1"/>
  <c r="AE1222" i="20" s="1"/>
  <c r="AG1206" i="20"/>
  <c r="AF1206" i="20" s="1"/>
  <c r="AE1206" i="20" s="1"/>
  <c r="AG1174" i="20"/>
  <c r="AF1174" i="20" s="1"/>
  <c r="AE1174" i="20" s="1"/>
  <c r="AG1166" i="20"/>
  <c r="AF1166" i="20" s="1"/>
  <c r="AE1166" i="20" s="1"/>
  <c r="AG1142" i="20"/>
  <c r="AG1126" i="20"/>
  <c r="AG1102" i="20"/>
  <c r="AF1102" i="20" s="1"/>
  <c r="AE1102" i="20" s="1"/>
  <c r="AG1062" i="20"/>
  <c r="AF1062" i="20" s="1"/>
  <c r="AG1054" i="20"/>
  <c r="AF1054" i="20" s="1"/>
  <c r="AE1054" i="20" s="1"/>
  <c r="AG1046" i="20"/>
  <c r="AF1046" i="20" s="1"/>
  <c r="AE1046" i="20" s="1"/>
  <c r="AG1038" i="20"/>
  <c r="AF1038" i="20" s="1"/>
  <c r="AE1038" i="20" s="1"/>
  <c r="AG1030" i="20"/>
  <c r="AF1030" i="20" s="1"/>
  <c r="AE1030" i="20" s="1"/>
  <c r="AG974" i="20"/>
  <c r="AF974" i="20" s="1"/>
  <c r="AE974" i="20" s="1"/>
  <c r="AG936" i="20"/>
  <c r="AF936" i="20" s="1"/>
  <c r="AE936" i="20" s="1"/>
  <c r="AG854" i="20"/>
  <c r="AF854" i="20" s="1"/>
  <c r="AE854" i="20" s="1"/>
  <c r="AG838" i="20"/>
  <c r="AF838" i="20" s="1"/>
  <c r="AE838" i="20" s="1"/>
  <c r="AG806" i="20"/>
  <c r="AF806" i="20" s="1"/>
  <c r="AG718" i="20"/>
  <c r="AF718" i="20" s="1"/>
  <c r="AE718" i="20" s="1"/>
  <c r="AG662" i="20"/>
  <c r="AF662" i="20" s="1"/>
  <c r="AE662" i="20" s="1"/>
  <c r="AG646" i="20"/>
  <c r="AF646" i="20" s="1"/>
  <c r="AE646" i="20" s="1"/>
  <c r="AG630" i="20"/>
  <c r="AG1983" i="20"/>
  <c r="AF1983" i="20" s="1"/>
  <c r="AE1983" i="20" s="1"/>
  <c r="AG1321" i="20"/>
  <c r="AF1321" i="20" s="1"/>
  <c r="AG1313" i="20"/>
  <c r="AF1313" i="20" s="1"/>
  <c r="AG1305" i="20"/>
  <c r="AF1305" i="20" s="1"/>
  <c r="AG1297" i="20"/>
  <c r="AF1297" i="20" s="1"/>
  <c r="AG1289" i="20"/>
  <c r="AF1289" i="20" s="1"/>
  <c r="AG790" i="20"/>
  <c r="AF790" i="20" s="1"/>
  <c r="AG782" i="20"/>
  <c r="AF782" i="20" s="1"/>
  <c r="AE782" i="20" s="1"/>
  <c r="AG766" i="20"/>
  <c r="AG750" i="20"/>
  <c r="AF750" i="20" s="1"/>
  <c r="AE750" i="20" s="1"/>
  <c r="AG734" i="20"/>
  <c r="AF734" i="20" s="1"/>
  <c r="AE734" i="20" s="1"/>
  <c r="AG706" i="20"/>
  <c r="AF706" i="20" s="1"/>
  <c r="AE706" i="20" s="1"/>
  <c r="AG690" i="20"/>
  <c r="AF690" i="20" s="1"/>
  <c r="AE690" i="20" s="1"/>
  <c r="AG586" i="20"/>
  <c r="AF586" i="20" s="1"/>
  <c r="AE586" i="20" s="1"/>
  <c r="AG562" i="20"/>
  <c r="AF562" i="20" s="1"/>
  <c r="AE562" i="20" s="1"/>
  <c r="AG546" i="20"/>
  <c r="AF546" i="20" s="1"/>
  <c r="AG1699" i="20"/>
  <c r="AG1683" i="20"/>
  <c r="AF1683" i="20" s="1"/>
  <c r="AG1668" i="20"/>
  <c r="AF1668" i="20" s="1"/>
  <c r="AG1660" i="20"/>
  <c r="AF1660" i="20" s="1"/>
  <c r="AG1604" i="20"/>
  <c r="AF1604" i="20" s="1"/>
  <c r="AE1604" i="20" s="1"/>
  <c r="AG1596" i="20"/>
  <c r="AF1596" i="20" s="1"/>
  <c r="AE1596" i="20" s="1"/>
  <c r="AG1588" i="20"/>
  <c r="AF1588" i="20" s="1"/>
  <c r="AE1588" i="20" s="1"/>
  <c r="AG1572" i="20"/>
  <c r="AG1564" i="20"/>
  <c r="AF1564" i="20" s="1"/>
  <c r="AE1564" i="20" s="1"/>
  <c r="AG1556" i="20"/>
  <c r="AF1556" i="20" s="1"/>
  <c r="AE1556" i="20" s="1"/>
  <c r="AG1524" i="20"/>
  <c r="AF1524" i="20" s="1"/>
  <c r="AE1524" i="20" s="1"/>
  <c r="AG1270" i="20"/>
  <c r="AF1270" i="20" s="1"/>
  <c r="AE1270" i="20" s="1"/>
  <c r="AG2003" i="20"/>
  <c r="AF2003" i="20" s="1"/>
  <c r="AE2003" i="20" s="1"/>
  <c r="AG1937" i="20"/>
  <c r="AF1937" i="20" s="1"/>
  <c r="AE1937" i="20" s="1"/>
  <c r="AG1929" i="20"/>
  <c r="AF1929" i="20" s="1"/>
  <c r="AE1929" i="20" s="1"/>
  <c r="AG1921" i="20"/>
  <c r="AF1921" i="20" s="1"/>
  <c r="AE1921" i="20" s="1"/>
  <c r="AG1913" i="20"/>
  <c r="AG1784" i="20"/>
  <c r="AF1784" i="20" s="1"/>
  <c r="AE1784" i="20" s="1"/>
  <c r="AG1707" i="20"/>
  <c r="AF1707" i="20" s="1"/>
  <c r="AE1707" i="20" s="1"/>
  <c r="AG1691" i="20"/>
  <c r="AF1691" i="20" s="1"/>
  <c r="AE1691" i="20" s="1"/>
  <c r="AG1675" i="20"/>
  <c r="AF1675" i="20" s="1"/>
  <c r="AE1675" i="20" s="1"/>
  <c r="AG878" i="20"/>
  <c r="AF878" i="20" s="1"/>
  <c r="AE878" i="20" s="1"/>
  <c r="AG862" i="20"/>
  <c r="AF862" i="20" s="1"/>
  <c r="AE862" i="20" s="1"/>
  <c r="AG846" i="20"/>
  <c r="AF846" i="20" s="1"/>
  <c r="AG830" i="20"/>
  <c r="AG814" i="20"/>
  <c r="AF814" i="20" s="1"/>
  <c r="AG798" i="20"/>
  <c r="AF798" i="20" s="1"/>
  <c r="AG726" i="20"/>
  <c r="AF726" i="20" s="1"/>
  <c r="AE726" i="20" s="1"/>
  <c r="AG710" i="20"/>
  <c r="AF710" i="20" s="1"/>
  <c r="AE710" i="20" s="1"/>
  <c r="AG678" i="20"/>
  <c r="AF678" i="20" s="1"/>
  <c r="AE678" i="20" s="1"/>
  <c r="AG654" i="20"/>
  <c r="AF654" i="20" s="1"/>
  <c r="AE654" i="20" s="1"/>
  <c r="AG638" i="20"/>
  <c r="AF638" i="20" s="1"/>
  <c r="AG11" i="20"/>
  <c r="AF11" i="20" s="1"/>
  <c r="AE11" i="20" s="1"/>
  <c r="AG1915" i="20"/>
  <c r="AF1915" i="20" s="1"/>
  <c r="AE1915" i="20" s="1"/>
  <c r="AG1993" i="20"/>
  <c r="AF1993" i="20" s="1"/>
  <c r="AE1993" i="20" s="1"/>
  <c r="AG1989" i="20"/>
  <c r="AF1989" i="20" s="1"/>
  <c r="AE1989" i="20" s="1"/>
  <c r="AG1980" i="20"/>
  <c r="AF1980" i="20" s="1"/>
  <c r="AE1980" i="20" s="1"/>
  <c r="AG1972" i="20"/>
  <c r="AF1972" i="20" s="1"/>
  <c r="AG1895" i="20"/>
  <c r="AF1895" i="20" s="1"/>
  <c r="AE1895" i="20" s="1"/>
  <c r="AG1879" i="20"/>
  <c r="AG1868" i="20"/>
  <c r="AG1864" i="20"/>
  <c r="AF1864" i="20" s="1"/>
  <c r="AG1860" i="20"/>
  <c r="AF1860" i="20" s="1"/>
  <c r="AG1856" i="20"/>
  <c r="AF1856" i="20" s="1"/>
  <c r="AG1852" i="20"/>
  <c r="AF1852" i="20" s="1"/>
  <c r="AG1848" i="20"/>
  <c r="AF1848" i="20" s="1"/>
  <c r="AG1844" i="20"/>
  <c r="AF1844" i="20" s="1"/>
  <c r="AG1840" i="20"/>
  <c r="AF1840" i="20" s="1"/>
  <c r="AG1836" i="20"/>
  <c r="AF1836" i="20" s="1"/>
  <c r="AG1832" i="20"/>
  <c r="AF1832" i="20" s="1"/>
  <c r="AG1828" i="20"/>
  <c r="AF1828" i="20" s="1"/>
  <c r="AG1824" i="20"/>
  <c r="AF1824" i="20" s="1"/>
  <c r="AG1816" i="20"/>
  <c r="AF1816" i="20" s="1"/>
  <c r="AG1800" i="20"/>
  <c r="AF1800" i="20" s="1"/>
  <c r="AG1783" i="20"/>
  <c r="AF1783" i="20" s="1"/>
  <c r="AE1783" i="20" s="1"/>
  <c r="AG1779" i="20"/>
  <c r="AF1779" i="20" s="1"/>
  <c r="AE1779" i="20" s="1"/>
  <c r="AG1775" i="20"/>
  <c r="AF1775" i="20" s="1"/>
  <c r="AE1775" i="20" s="1"/>
  <c r="AG1771" i="20"/>
  <c r="AF1771" i="20" s="1"/>
  <c r="AE1771" i="20" s="1"/>
  <c r="AG1767" i="20"/>
  <c r="AF1767" i="20" s="1"/>
  <c r="AE1767" i="20" s="1"/>
  <c r="AG1763" i="20"/>
  <c r="AF1763" i="20" s="1"/>
  <c r="AE1763" i="20" s="1"/>
  <c r="AG1759" i="20"/>
  <c r="AF1759" i="20" s="1"/>
  <c r="AE1759" i="20" s="1"/>
  <c r="AG1755" i="20"/>
  <c r="AF1755" i="20" s="1"/>
  <c r="AE1755" i="20" s="1"/>
  <c r="AG1751" i="20"/>
  <c r="AF1751" i="20" s="1"/>
  <c r="AE1751" i="20" s="1"/>
  <c r="AG1747" i="20"/>
  <c r="AF1747" i="20" s="1"/>
  <c r="AE1747" i="20" s="1"/>
  <c r="AG1743" i="20"/>
  <c r="AF1743" i="20" s="1"/>
  <c r="AE1743" i="20" s="1"/>
  <c r="AG1739" i="20"/>
  <c r="AF1739" i="20" s="1"/>
  <c r="AE1739" i="20" s="1"/>
  <c r="AG1735" i="20"/>
  <c r="AF1735" i="20" s="1"/>
  <c r="AE1735" i="20" s="1"/>
  <c r="AG1731" i="20"/>
  <c r="AF1731" i="20" s="1"/>
  <c r="AE1731" i="20" s="1"/>
  <c r="AG1727" i="20"/>
  <c r="AF1727" i="20" s="1"/>
  <c r="AE1727" i="20" s="1"/>
  <c r="AG1723" i="20"/>
  <c r="AF1723" i="20" s="1"/>
  <c r="AE1723" i="20" s="1"/>
  <c r="AG1719" i="20"/>
  <c r="AF1719" i="20" s="1"/>
  <c r="AE1719" i="20" s="1"/>
  <c r="AG1715" i="20"/>
  <c r="AF1715" i="20" s="1"/>
  <c r="AE1715" i="20" s="1"/>
  <c r="AG1711" i="20"/>
  <c r="AG1487" i="20"/>
  <c r="AF1487" i="20" s="1"/>
  <c r="AG1479" i="20"/>
  <c r="AG1471" i="20"/>
  <c r="AF1471" i="20" s="1"/>
  <c r="AE1471" i="20" s="1"/>
  <c r="AG1463" i="20"/>
  <c r="AF1463" i="20" s="1"/>
  <c r="AE1463" i="20" s="1"/>
  <c r="AG1455" i="20"/>
  <c r="AF1455" i="20" s="1"/>
  <c r="AE1455" i="20" s="1"/>
  <c r="AG1447" i="20"/>
  <c r="AF1447" i="20" s="1"/>
  <c r="AE1447" i="20" s="1"/>
  <c r="AG1439" i="20"/>
  <c r="AF1439" i="20" s="1"/>
  <c r="AE1439" i="20" s="1"/>
  <c r="AG1431" i="20"/>
  <c r="AF1431" i="20" s="1"/>
  <c r="AE1431" i="20" s="1"/>
  <c r="AG1423" i="20"/>
  <c r="AF1423" i="20" s="1"/>
  <c r="AE1423" i="20" s="1"/>
  <c r="AG1415" i="20"/>
  <c r="AF1415" i="20" s="1"/>
  <c r="AE1415" i="20" s="1"/>
  <c r="AG1407" i="20"/>
  <c r="AF1407" i="20" s="1"/>
  <c r="AE1407" i="20" s="1"/>
  <c r="AG1399" i="20"/>
  <c r="AF1399" i="20" s="1"/>
  <c r="AE1399" i="20" s="1"/>
  <c r="AG1391" i="20"/>
  <c r="AF1391" i="20" s="1"/>
  <c r="AE1391" i="20" s="1"/>
  <c r="AG1383" i="20"/>
  <c r="AF1383" i="20" s="1"/>
  <c r="AE1383" i="20" s="1"/>
  <c r="AG1375" i="20"/>
  <c r="AF1375" i="20" s="1"/>
  <c r="AE1375" i="20" s="1"/>
  <c r="AG1367" i="20"/>
  <c r="AF1367" i="20" s="1"/>
  <c r="AE1367" i="20" s="1"/>
  <c r="AG1359" i="20"/>
  <c r="AF1359" i="20" s="1"/>
  <c r="AE1359" i="20" s="1"/>
  <c r="AG1351" i="20"/>
  <c r="AF1351" i="20" s="1"/>
  <c r="AE1351" i="20" s="1"/>
  <c r="AG1343" i="20"/>
  <c r="AF1343" i="20" s="1"/>
  <c r="AG1335" i="20"/>
  <c r="AF1335" i="20" s="1"/>
  <c r="AG960" i="20"/>
  <c r="AG920" i="20"/>
  <c r="AF920" i="20" s="1"/>
  <c r="AE920" i="20" s="1"/>
  <c r="AG912" i="20"/>
  <c r="AF912" i="20" s="1"/>
  <c r="AE912" i="20" s="1"/>
  <c r="AG904" i="20"/>
  <c r="AG896" i="20"/>
  <c r="AF896" i="20" s="1"/>
  <c r="AE896" i="20" s="1"/>
  <c r="AG888" i="20"/>
  <c r="AF888" i="20" s="1"/>
  <c r="AE888" i="20" s="1"/>
  <c r="AG1931" i="20"/>
  <c r="AF1931" i="20" s="1"/>
  <c r="AE1931" i="20" s="1"/>
  <c r="AG876" i="20"/>
  <c r="AF876" i="20" s="1"/>
  <c r="AE876" i="20" s="1"/>
  <c r="AG860" i="20"/>
  <c r="AF860" i="20" s="1"/>
  <c r="AE860" i="20" s="1"/>
  <c r="AG844" i="20"/>
  <c r="AF844" i="20" s="1"/>
  <c r="AE844" i="20" s="1"/>
  <c r="AG828" i="20"/>
  <c r="AF828" i="20" s="1"/>
  <c r="AE828" i="20" s="1"/>
  <c r="AG812" i="20"/>
  <c r="AF812" i="20" s="1"/>
  <c r="AE812" i="20" s="1"/>
  <c r="AG724" i="20"/>
  <c r="AF724" i="20" s="1"/>
  <c r="AG676" i="20"/>
  <c r="AF676" i="20" s="1"/>
  <c r="AE676" i="20" s="1"/>
  <c r="AG652" i="20"/>
  <c r="AF652" i="20" s="1"/>
  <c r="AG636" i="20"/>
  <c r="AF636" i="20" s="1"/>
  <c r="AG543" i="20"/>
  <c r="AF543" i="20" s="1"/>
  <c r="AG535" i="20"/>
  <c r="AF535" i="20" s="1"/>
  <c r="AG527" i="20"/>
  <c r="AG519" i="20"/>
  <c r="AF519" i="20" s="1"/>
  <c r="AG511" i="20"/>
  <c r="AF511" i="20" s="1"/>
  <c r="AG503" i="20"/>
  <c r="AF503" i="20" s="1"/>
  <c r="AG495" i="20"/>
  <c r="AF495" i="20" s="1"/>
  <c r="AG487" i="20"/>
  <c r="AF487" i="20" s="1"/>
  <c r="AG479" i="20"/>
  <c r="AF479" i="20" s="1"/>
  <c r="AG471" i="20"/>
  <c r="AF471" i="20" s="1"/>
  <c r="AG463" i="20"/>
  <c r="AF463" i="20" s="1"/>
  <c r="AG455" i="20"/>
  <c r="AG447" i="20"/>
  <c r="AF447" i="20" s="1"/>
  <c r="AG439" i="20"/>
  <c r="AF439" i="20" s="1"/>
  <c r="AG431" i="20"/>
  <c r="AF431" i="20" s="1"/>
  <c r="AG423" i="20"/>
  <c r="AF423" i="20" s="1"/>
  <c r="AG415" i="20"/>
  <c r="AF415" i="20" s="1"/>
  <c r="AG407" i="20"/>
  <c r="AF407" i="20" s="1"/>
  <c r="AG399" i="20"/>
  <c r="AF399" i="20" s="1"/>
  <c r="AG391" i="20"/>
  <c r="AF391" i="20" s="1"/>
  <c r="AG383" i="20"/>
  <c r="AF383" i="20" s="1"/>
  <c r="AG375" i="20"/>
  <c r="AF375" i="20" s="1"/>
  <c r="AG367" i="20"/>
  <c r="AF367" i="20" s="1"/>
  <c r="AG359" i="20"/>
  <c r="AF359" i="20" s="1"/>
  <c r="AG351" i="20"/>
  <c r="AF351" i="20" s="1"/>
  <c r="AG343" i="20"/>
  <c r="AF343" i="20" s="1"/>
  <c r="AG335" i="20"/>
  <c r="AF335" i="20" s="1"/>
  <c r="AG327" i="20"/>
  <c r="AF327" i="20" s="1"/>
  <c r="AG319" i="20"/>
  <c r="AF319" i="20" s="1"/>
  <c r="AG311" i="20"/>
  <c r="AF311" i="20" s="1"/>
  <c r="AG303" i="20"/>
  <c r="AF303" i="20" s="1"/>
  <c r="AG295" i="20"/>
  <c r="AF295" i="20" s="1"/>
  <c r="AG287" i="20"/>
  <c r="AF287" i="20" s="1"/>
  <c r="AG279" i="20"/>
  <c r="AF279" i="20" s="1"/>
  <c r="AG271" i="20"/>
  <c r="AF271" i="20" s="1"/>
  <c r="AG263" i="20"/>
  <c r="AF263" i="20" s="1"/>
  <c r="AG255" i="20"/>
  <c r="AF255" i="20" s="1"/>
  <c r="AG247" i="20"/>
  <c r="AG239" i="20"/>
  <c r="AF239" i="20" s="1"/>
  <c r="AG231" i="20"/>
  <c r="AF231" i="20" s="1"/>
  <c r="AG223" i="20"/>
  <c r="AF223" i="20" s="1"/>
  <c r="AG215" i="20"/>
  <c r="AF215" i="20" s="1"/>
  <c r="AE215" i="20" s="1"/>
  <c r="AG207" i="20"/>
  <c r="AF207" i="20" s="1"/>
  <c r="AE207" i="20" s="1"/>
  <c r="AG199" i="20"/>
  <c r="AF199" i="20" s="1"/>
  <c r="AG191" i="20"/>
  <c r="AF191" i="20" s="1"/>
  <c r="AG183" i="20"/>
  <c r="AF183" i="20" s="1"/>
  <c r="AG175" i="20"/>
  <c r="AF175" i="20" s="1"/>
  <c r="AG167" i="20"/>
  <c r="AF167" i="20" s="1"/>
  <c r="AG159" i="20"/>
  <c r="AF159" i="20" s="1"/>
  <c r="AG151" i="20"/>
  <c r="AF151" i="20" s="1"/>
  <c r="AG143" i="20"/>
  <c r="AF143" i="20" s="1"/>
  <c r="AG135" i="20"/>
  <c r="AF135" i="20" s="1"/>
  <c r="AG127" i="20"/>
  <c r="AF127" i="20" s="1"/>
  <c r="AG119" i="20"/>
  <c r="AF119" i="20" s="1"/>
  <c r="AG111" i="20"/>
  <c r="AF111" i="20" s="1"/>
  <c r="AG103" i="20"/>
  <c r="AF103" i="20" s="1"/>
  <c r="AG95" i="20"/>
  <c r="AF95" i="20" s="1"/>
  <c r="AE95" i="20" s="1"/>
  <c r="AG87" i="20"/>
  <c r="AF87" i="20" s="1"/>
  <c r="AG79" i="20"/>
  <c r="AF79" i="20" s="1"/>
  <c r="AG71" i="20"/>
  <c r="AG63" i="20"/>
  <c r="AF63" i="20" s="1"/>
  <c r="AG55" i="20"/>
  <c r="AF55" i="20" s="1"/>
  <c r="AG47" i="20"/>
  <c r="AF47" i="20" s="1"/>
  <c r="AG39" i="20"/>
  <c r="AF39" i="20" s="1"/>
  <c r="AG2002" i="20"/>
  <c r="AF2002" i="20" s="1"/>
  <c r="AG1990" i="20"/>
  <c r="AF1990" i="20" s="1"/>
  <c r="AG1982" i="20"/>
  <c r="AF1982" i="20" s="1"/>
  <c r="AG1969" i="20"/>
  <c r="AF1969" i="20" s="1"/>
  <c r="AE1969" i="20" s="1"/>
  <c r="AG1953" i="20"/>
  <c r="AF1953" i="20" s="1"/>
  <c r="AE1953" i="20" s="1"/>
  <c r="AG1936" i="20"/>
  <c r="AF1936" i="20" s="1"/>
  <c r="AG1920" i="20"/>
  <c r="AF1920" i="20" s="1"/>
  <c r="AG2004" i="20"/>
  <c r="AF2004" i="20" s="1"/>
  <c r="AG1975" i="20"/>
  <c r="AF1975" i="20" s="1"/>
  <c r="AE1975" i="20" s="1"/>
  <c r="AG1922" i="20"/>
  <c r="AF1922" i="20" s="1"/>
  <c r="AG1898" i="20"/>
  <c r="AF1898" i="20" s="1"/>
  <c r="AG1882" i="20"/>
  <c r="AF1882" i="20" s="1"/>
  <c r="AG1865" i="20"/>
  <c r="AF1865" i="20" s="1"/>
  <c r="AE1865" i="20" s="1"/>
  <c r="AG1849" i="20"/>
  <c r="AF1849" i="20" s="1"/>
  <c r="AE1849" i="20" s="1"/>
  <c r="AG1833" i="20"/>
  <c r="AF1833" i="20" s="1"/>
  <c r="AE1833" i="20" s="1"/>
  <c r="AG1907" i="20"/>
  <c r="AF1907" i="20" s="1"/>
  <c r="AE1907" i="20" s="1"/>
  <c r="AG1997" i="20"/>
  <c r="AF1997" i="20" s="1"/>
  <c r="AE1997" i="20" s="1"/>
  <c r="AG1981" i="20"/>
  <c r="AF1981" i="20" s="1"/>
  <c r="AE1981" i="20" s="1"/>
  <c r="AG1978" i="20"/>
  <c r="AF1978" i="20" s="1"/>
  <c r="AG1974" i="20"/>
  <c r="AF1974" i="20" s="1"/>
  <c r="AG1958" i="20"/>
  <c r="AF1958" i="20" s="1"/>
  <c r="AG1942" i="20"/>
  <c r="AF1942" i="20" s="1"/>
  <c r="AG1938" i="20"/>
  <c r="AF1938" i="20" s="1"/>
  <c r="AG1903" i="20"/>
  <c r="AF1903" i="20" s="1"/>
  <c r="AE1903" i="20" s="1"/>
  <c r="AG1887" i="20"/>
  <c r="AF1887" i="20" s="1"/>
  <c r="AE1887" i="20" s="1"/>
  <c r="AG1871" i="20"/>
  <c r="AF1871" i="20" s="1"/>
  <c r="AE1871" i="20" s="1"/>
  <c r="AG1870" i="20"/>
  <c r="AF1870" i="20" s="1"/>
  <c r="AE1870" i="20" s="1"/>
  <c r="AG1866" i="20"/>
  <c r="AG1862" i="20"/>
  <c r="AF1862" i="20" s="1"/>
  <c r="AE1862" i="20" s="1"/>
  <c r="AG1858" i="20"/>
  <c r="AF1858" i="20" s="1"/>
  <c r="AE1858" i="20" s="1"/>
  <c r="AG1854" i="20"/>
  <c r="AF1854" i="20" s="1"/>
  <c r="AE1854" i="20" s="1"/>
  <c r="AG1850" i="20"/>
  <c r="AF1850" i="20" s="1"/>
  <c r="AE1850" i="20" s="1"/>
  <c r="AG1846" i="20"/>
  <c r="AF1846" i="20" s="1"/>
  <c r="AE1846" i="20" s="1"/>
  <c r="AG1842" i="20"/>
  <c r="AF1842" i="20" s="1"/>
  <c r="AE1842" i="20" s="1"/>
  <c r="AG1838" i="20"/>
  <c r="AF1838" i="20" s="1"/>
  <c r="AE1838" i="20" s="1"/>
  <c r="AG1834" i="20"/>
  <c r="AF1834" i="20" s="1"/>
  <c r="AE1834" i="20" s="1"/>
  <c r="AG1830" i="20"/>
  <c r="AF1830" i="20" s="1"/>
  <c r="AE1830" i="20" s="1"/>
  <c r="AG1826" i="20"/>
  <c r="AF1826" i="20" s="1"/>
  <c r="AE1826" i="20" s="1"/>
  <c r="AG1808" i="20"/>
  <c r="AF1808" i="20" s="1"/>
  <c r="AG1792" i="20"/>
  <c r="AF1792" i="20" s="1"/>
  <c r="AG1781" i="20"/>
  <c r="AF1781" i="20" s="1"/>
  <c r="AE1781" i="20" s="1"/>
  <c r="AG1777" i="20"/>
  <c r="AF1777" i="20" s="1"/>
  <c r="AE1777" i="20" s="1"/>
  <c r="AG1773" i="20"/>
  <c r="AF1773" i="20" s="1"/>
  <c r="AE1773" i="20" s="1"/>
  <c r="AG1769" i="20"/>
  <c r="AG1765" i="20"/>
  <c r="AF1765" i="20" s="1"/>
  <c r="AE1765" i="20" s="1"/>
  <c r="AG1761" i="20"/>
  <c r="AF1761" i="20" s="1"/>
  <c r="AE1761" i="20" s="1"/>
  <c r="AG1757" i="20"/>
  <c r="AF1757" i="20" s="1"/>
  <c r="AE1757" i="20" s="1"/>
  <c r="AG1753" i="20"/>
  <c r="AF1753" i="20" s="1"/>
  <c r="AE1753" i="20" s="1"/>
  <c r="AG1749" i="20"/>
  <c r="AF1749" i="20" s="1"/>
  <c r="AE1749" i="20" s="1"/>
  <c r="AG1745" i="20"/>
  <c r="AF1745" i="20" s="1"/>
  <c r="AE1745" i="20" s="1"/>
  <c r="AG1741" i="20"/>
  <c r="AF1741" i="20" s="1"/>
  <c r="AE1741" i="20" s="1"/>
  <c r="AG1737" i="20"/>
  <c r="AF1737" i="20" s="1"/>
  <c r="AE1737" i="20" s="1"/>
  <c r="AG1733" i="20"/>
  <c r="AF1733" i="20" s="1"/>
  <c r="AE1733" i="20" s="1"/>
  <c r="AG1729" i="20"/>
  <c r="AF1729" i="20" s="1"/>
  <c r="AE1729" i="20" s="1"/>
  <c r="AG1725" i="20"/>
  <c r="AF1725" i="20" s="1"/>
  <c r="AE1725" i="20" s="1"/>
  <c r="AG1721" i="20"/>
  <c r="AF1721" i="20" s="1"/>
  <c r="AE1721" i="20" s="1"/>
  <c r="AG1717" i="20"/>
  <c r="AF1717" i="20" s="1"/>
  <c r="AE1717" i="20" s="1"/>
  <c r="AG1713" i="20"/>
  <c r="AF1713" i="20" s="1"/>
  <c r="AE1713" i="20" s="1"/>
  <c r="AG1671" i="20"/>
  <c r="AF1671" i="20" s="1"/>
  <c r="AE1671" i="20" s="1"/>
  <c r="AG1522" i="20"/>
  <c r="AF1522" i="20" s="1"/>
  <c r="AE1522" i="20" s="1"/>
  <c r="AG1506" i="20"/>
  <c r="AF1506" i="20" s="1"/>
  <c r="AE1506" i="20" s="1"/>
  <c r="AG1490" i="20"/>
  <c r="AF1490" i="20" s="1"/>
  <c r="AE1490" i="20" s="1"/>
  <c r="AG1485" i="20"/>
  <c r="AF1485" i="20" s="1"/>
  <c r="AG1481" i="20"/>
  <c r="AF1481" i="20" s="1"/>
  <c r="AG1477" i="20"/>
  <c r="AF1477" i="20" s="1"/>
  <c r="AG1473" i="20"/>
  <c r="AF1473" i="20" s="1"/>
  <c r="AG1469" i="20"/>
  <c r="AF1469" i="20" s="1"/>
  <c r="AG1465" i="20"/>
  <c r="AG1461" i="20"/>
  <c r="AF1461" i="20" s="1"/>
  <c r="AG1457" i="20"/>
  <c r="AF1457" i="20" s="1"/>
  <c r="AG1453" i="20"/>
  <c r="AF1453" i="20" s="1"/>
  <c r="AG1449" i="20"/>
  <c r="AF1449" i="20" s="1"/>
  <c r="AG1445" i="20"/>
  <c r="AF1445" i="20" s="1"/>
  <c r="AG1441" i="20"/>
  <c r="AF1441" i="20" s="1"/>
  <c r="AG1437" i="20"/>
  <c r="AF1437" i="20" s="1"/>
  <c r="AG1433" i="20"/>
  <c r="AF1433" i="20" s="1"/>
  <c r="AG1429" i="20"/>
  <c r="AF1429" i="20" s="1"/>
  <c r="AG1425" i="20"/>
  <c r="AF1425" i="20" s="1"/>
  <c r="AG1421" i="20"/>
  <c r="AF1421" i="20" s="1"/>
  <c r="AG1417" i="20"/>
  <c r="AF1417" i="20" s="1"/>
  <c r="AG1413" i="20"/>
  <c r="AF1413" i="20" s="1"/>
  <c r="AG1409" i="20"/>
  <c r="AF1409" i="20" s="1"/>
  <c r="AG1405" i="20"/>
  <c r="AF1405" i="20" s="1"/>
  <c r="AG1401" i="20"/>
  <c r="AF1401" i="20" s="1"/>
  <c r="AG1397" i="20"/>
  <c r="AF1397" i="20" s="1"/>
  <c r="AG1393" i="20"/>
  <c r="AF1393" i="20" s="1"/>
  <c r="AG1389" i="20"/>
  <c r="AF1389" i="20" s="1"/>
  <c r="AG1385" i="20"/>
  <c r="AF1385" i="20" s="1"/>
  <c r="AG1381" i="20"/>
  <c r="AF1381" i="20" s="1"/>
  <c r="AG1377" i="20"/>
  <c r="AF1377" i="20" s="1"/>
  <c r="AG1373" i="20"/>
  <c r="AF1373" i="20" s="1"/>
  <c r="AG1369" i="20"/>
  <c r="AF1369" i="20" s="1"/>
  <c r="AG1365" i="20"/>
  <c r="AF1365" i="20" s="1"/>
  <c r="AG1361" i="20"/>
  <c r="AF1361" i="20" s="1"/>
  <c r="AG1357" i="20"/>
  <c r="AF1357" i="20" s="1"/>
  <c r="AG1353" i="20"/>
  <c r="AF1353" i="20" s="1"/>
  <c r="AG1349" i="20"/>
  <c r="AF1349" i="20" s="1"/>
  <c r="AG1345" i="20"/>
  <c r="AF1345" i="20" s="1"/>
  <c r="AG1341" i="20"/>
  <c r="AF1341" i="20" s="1"/>
  <c r="AG1337" i="20"/>
  <c r="AF1337" i="20" s="1"/>
  <c r="AG1333" i="20"/>
  <c r="AF1333" i="20" s="1"/>
  <c r="AG1327" i="20"/>
  <c r="AF1327" i="20" s="1"/>
  <c r="AG1311" i="20"/>
  <c r="AF1311" i="20" s="1"/>
  <c r="AG1295" i="20"/>
  <c r="AF1295" i="20" s="1"/>
  <c r="AG1329" i="20"/>
  <c r="AF1329" i="20" s="1"/>
  <c r="AE1329" i="20" s="1"/>
  <c r="AG922" i="20"/>
  <c r="AF922" i="20" s="1"/>
  <c r="AE922" i="20" s="1"/>
  <c r="AG918" i="20"/>
  <c r="AF918" i="20" s="1"/>
  <c r="AE918" i="20" s="1"/>
  <c r="AG914" i="20"/>
  <c r="AF914" i="20" s="1"/>
  <c r="AE914" i="20" s="1"/>
  <c r="AG910" i="20"/>
  <c r="AF910" i="20" s="1"/>
  <c r="AE910" i="20" s="1"/>
  <c r="AG906" i="20"/>
  <c r="AF906" i="20" s="1"/>
  <c r="AE906" i="20" s="1"/>
  <c r="AG902" i="20"/>
  <c r="AF902" i="20" s="1"/>
  <c r="AE902" i="20" s="1"/>
  <c r="AG898" i="20"/>
  <c r="AF898" i="20" s="1"/>
  <c r="AE898" i="20" s="1"/>
  <c r="AG894" i="20"/>
  <c r="AF894" i="20" s="1"/>
  <c r="AE894" i="20" s="1"/>
  <c r="AG890" i="20"/>
  <c r="AF890" i="20" s="1"/>
  <c r="AE890" i="20" s="1"/>
  <c r="AG886" i="20"/>
  <c r="AF886" i="20" s="1"/>
  <c r="AE886" i="20" s="1"/>
  <c r="AG1923" i="20"/>
  <c r="AF1923" i="20" s="1"/>
  <c r="AE1923" i="20" s="1"/>
  <c r="AG1820" i="20"/>
  <c r="AF1820" i="20" s="1"/>
  <c r="AG1804" i="20"/>
  <c r="AF1804" i="20" s="1"/>
  <c r="AG1788" i="20"/>
  <c r="AF1788" i="20" s="1"/>
  <c r="AG1670" i="20"/>
  <c r="AF1670" i="20" s="1"/>
  <c r="AG1666" i="20"/>
  <c r="AF1666" i="20" s="1"/>
  <c r="AG1662" i="20"/>
  <c r="AG1658" i="20"/>
  <c r="AG1654" i="20"/>
  <c r="AF1654" i="20" s="1"/>
  <c r="AG1650" i="20"/>
  <c r="AF1650" i="20" s="1"/>
  <c r="AG1646" i="20"/>
  <c r="AF1646" i="20" s="1"/>
  <c r="AG1642" i="20"/>
  <c r="AF1642" i="20" s="1"/>
  <c r="AG1638" i="20"/>
  <c r="AF1638" i="20" s="1"/>
  <c r="AG1634" i="20"/>
  <c r="AF1634" i="20" s="1"/>
  <c r="AG1630" i="20"/>
  <c r="AF1630" i="20" s="1"/>
  <c r="AG1626" i="20"/>
  <c r="AF1626" i="20" s="1"/>
  <c r="AG1622" i="20"/>
  <c r="AF1622" i="20" s="1"/>
  <c r="AG1618" i="20"/>
  <c r="AF1618" i="20" s="1"/>
  <c r="AG1614" i="20"/>
  <c r="AF1614" i="20" s="1"/>
  <c r="AG1610" i="20"/>
  <c r="AF1610" i="20" s="1"/>
  <c r="AG1606" i="20"/>
  <c r="AF1606" i="20" s="1"/>
  <c r="AE1606" i="20" s="1"/>
  <c r="AG1602" i="20"/>
  <c r="AF1602" i="20" s="1"/>
  <c r="AE1602" i="20" s="1"/>
  <c r="AG1598" i="20"/>
  <c r="AF1598" i="20" s="1"/>
  <c r="AE1598" i="20" s="1"/>
  <c r="AG1594" i="20"/>
  <c r="AF1594" i="20" s="1"/>
  <c r="AE1594" i="20" s="1"/>
  <c r="AG1590" i="20"/>
  <c r="AF1590" i="20" s="1"/>
  <c r="AE1590" i="20" s="1"/>
  <c r="AG1586" i="20"/>
  <c r="AF1586" i="20" s="1"/>
  <c r="AE1586" i="20" s="1"/>
  <c r="AG1582" i="20"/>
  <c r="AF1582" i="20" s="1"/>
  <c r="AE1582" i="20" s="1"/>
  <c r="AG1578" i="20"/>
  <c r="AF1578" i="20" s="1"/>
  <c r="AE1578" i="20" s="1"/>
  <c r="AG1574" i="20"/>
  <c r="AF1574" i="20" s="1"/>
  <c r="AE1574" i="20" s="1"/>
  <c r="AG1570" i="20"/>
  <c r="AF1570" i="20" s="1"/>
  <c r="AE1570" i="20" s="1"/>
  <c r="AG1566" i="20"/>
  <c r="AF1566" i="20" s="1"/>
  <c r="AG1562" i="20"/>
  <c r="AF1562" i="20" s="1"/>
  <c r="AG1558" i="20"/>
  <c r="AG1554" i="20"/>
  <c r="AG1550" i="20"/>
  <c r="AF1550" i="20" s="1"/>
  <c r="AE1550" i="20" s="1"/>
  <c r="AG1546" i="20"/>
  <c r="AF1546" i="20" s="1"/>
  <c r="AG1542" i="20"/>
  <c r="AF1542" i="20" s="1"/>
  <c r="AE1542" i="20" s="1"/>
  <c r="AG1538" i="20"/>
  <c r="AF1538" i="20" s="1"/>
  <c r="AE1538" i="20" s="1"/>
  <c r="AG1534" i="20"/>
  <c r="AF1534" i="20" s="1"/>
  <c r="AE1534" i="20" s="1"/>
  <c r="AG1530" i="20"/>
  <c r="AF1530" i="20" s="1"/>
  <c r="AE1530" i="20" s="1"/>
  <c r="AG1526" i="20"/>
  <c r="AF1526" i="20" s="1"/>
  <c r="AE1526" i="20" s="1"/>
  <c r="AG1323" i="20"/>
  <c r="AF1323" i="20" s="1"/>
  <c r="AG1307" i="20"/>
  <c r="AF1307" i="20" s="1"/>
  <c r="AG1291" i="20"/>
  <c r="AF1291" i="20" s="1"/>
  <c r="AG1288" i="20"/>
  <c r="AF1288" i="20" s="1"/>
  <c r="AE1288" i="20" s="1"/>
  <c r="AG1284" i="20"/>
  <c r="AF1284" i="20" s="1"/>
  <c r="AE1284" i="20" s="1"/>
  <c r="AG1280" i="20"/>
  <c r="AF1280" i="20" s="1"/>
  <c r="AE1280" i="20" s="1"/>
  <c r="AG1276" i="20"/>
  <c r="AF1276" i="20" s="1"/>
  <c r="AE1276" i="20" s="1"/>
  <c r="AG1272" i="20"/>
  <c r="AF1272" i="20" s="1"/>
  <c r="AE1272" i="20" s="1"/>
  <c r="AG1268" i="20"/>
  <c r="AF1268" i="20" s="1"/>
  <c r="AE1268" i="20" s="1"/>
  <c r="AG1264" i="20"/>
  <c r="AF1264" i="20" s="1"/>
  <c r="AE1264" i="20" s="1"/>
  <c r="AG1260" i="20"/>
  <c r="AF1260" i="20" s="1"/>
  <c r="AE1260" i="20" s="1"/>
  <c r="AG1256" i="20"/>
  <c r="AF1256" i="20" s="1"/>
  <c r="AE1256" i="20" s="1"/>
  <c r="AG1252" i="20"/>
  <c r="AF1252" i="20" s="1"/>
  <c r="AE1252" i="20" s="1"/>
  <c r="AG1248" i="20"/>
  <c r="AF1248" i="20" s="1"/>
  <c r="AE1248" i="20" s="1"/>
  <c r="AG1244" i="20"/>
  <c r="AF1244" i="20" s="1"/>
  <c r="AE1244" i="20" s="1"/>
  <c r="AG1240" i="20"/>
  <c r="AF1240" i="20" s="1"/>
  <c r="AE1240" i="20" s="1"/>
  <c r="AG1236" i="20"/>
  <c r="AF1236" i="20" s="1"/>
  <c r="AE1236" i="20" s="1"/>
  <c r="AG1232" i="20"/>
  <c r="AF1232" i="20" s="1"/>
  <c r="AE1232" i="20" s="1"/>
  <c r="AG1228" i="20"/>
  <c r="AF1228" i="20" s="1"/>
  <c r="AE1228" i="20" s="1"/>
  <c r="AG1224" i="20"/>
  <c r="AF1224" i="20" s="1"/>
  <c r="AE1224" i="20" s="1"/>
  <c r="AG1220" i="20"/>
  <c r="AF1220" i="20" s="1"/>
  <c r="AE1220" i="20" s="1"/>
  <c r="AG1216" i="20"/>
  <c r="AF1216" i="20" s="1"/>
  <c r="AE1216" i="20" s="1"/>
  <c r="AG1212" i="20"/>
  <c r="AF1212" i="20" s="1"/>
  <c r="AG1208" i="20"/>
  <c r="AF1208" i="20" s="1"/>
  <c r="AE1208" i="20" s="1"/>
  <c r="AG1204" i="20"/>
  <c r="AF1204" i="20" s="1"/>
  <c r="AE1204" i="20" s="1"/>
  <c r="AG1200" i="20"/>
  <c r="AF1200" i="20" s="1"/>
  <c r="AE1200" i="20" s="1"/>
  <c r="AG1196" i="20"/>
  <c r="AF1196" i="20" s="1"/>
  <c r="AE1196" i="20" s="1"/>
  <c r="AG1192" i="20"/>
  <c r="AF1192" i="20" s="1"/>
  <c r="AE1192" i="20" s="1"/>
  <c r="AG1188" i="20"/>
  <c r="AF1188" i="20" s="1"/>
  <c r="AE1188" i="20" s="1"/>
  <c r="AG1184" i="20"/>
  <c r="AF1184" i="20" s="1"/>
  <c r="AE1184" i="20" s="1"/>
  <c r="AG1180" i="20"/>
  <c r="AF1180" i="20" s="1"/>
  <c r="AE1180" i="20" s="1"/>
  <c r="AG1176" i="20"/>
  <c r="AF1176" i="20" s="1"/>
  <c r="AE1176" i="20" s="1"/>
  <c r="AG1172" i="20"/>
  <c r="AF1172" i="20" s="1"/>
  <c r="AG1168" i="20"/>
  <c r="AG1164" i="20"/>
  <c r="AF1164" i="20" s="1"/>
  <c r="AE1164" i="20" s="1"/>
  <c r="AG1160" i="20"/>
  <c r="AF1160" i="20" s="1"/>
  <c r="AE1160" i="20" s="1"/>
  <c r="AG1156" i="20"/>
  <c r="AF1156" i="20" s="1"/>
  <c r="AE1156" i="20" s="1"/>
  <c r="AG1152" i="20"/>
  <c r="AF1152" i="20" s="1"/>
  <c r="AE1152" i="20" s="1"/>
  <c r="AG1148" i="20"/>
  <c r="AF1148" i="20" s="1"/>
  <c r="AE1148" i="20" s="1"/>
  <c r="AG1144" i="20"/>
  <c r="AF1144" i="20" s="1"/>
  <c r="AE1144" i="20" s="1"/>
  <c r="AG1140" i="20"/>
  <c r="AF1140" i="20" s="1"/>
  <c r="AE1140" i="20" s="1"/>
  <c r="AG1136" i="20"/>
  <c r="AF1136" i="20" s="1"/>
  <c r="AE1136" i="20" s="1"/>
  <c r="AG1132" i="20"/>
  <c r="AF1132" i="20" s="1"/>
  <c r="AE1132" i="20" s="1"/>
  <c r="AG1128" i="20"/>
  <c r="AF1128" i="20" s="1"/>
  <c r="AE1128" i="20" s="1"/>
  <c r="AG1124" i="20"/>
  <c r="AF1124" i="20" s="1"/>
  <c r="AE1124" i="20" s="1"/>
  <c r="AG1120" i="20"/>
  <c r="AF1120" i="20" s="1"/>
  <c r="AE1120" i="20" s="1"/>
  <c r="AG1116" i="20"/>
  <c r="AF1116" i="20" s="1"/>
  <c r="AE1116" i="20" s="1"/>
  <c r="AG1112" i="20"/>
  <c r="AF1112" i="20" s="1"/>
  <c r="AE1112" i="20" s="1"/>
  <c r="AG1108" i="20"/>
  <c r="AF1108" i="20" s="1"/>
  <c r="AE1108" i="20" s="1"/>
  <c r="AG1104" i="20"/>
  <c r="AF1104" i="20" s="1"/>
  <c r="AE1104" i="20" s="1"/>
  <c r="AG1100" i="20"/>
  <c r="AF1100" i="20" s="1"/>
  <c r="AE1100" i="20" s="1"/>
  <c r="AG1096" i="20"/>
  <c r="AF1096" i="20" s="1"/>
  <c r="AG1092" i="20"/>
  <c r="AF1092" i="20" s="1"/>
  <c r="AG1088" i="20"/>
  <c r="AF1088" i="20" s="1"/>
  <c r="AG1084" i="20"/>
  <c r="AF1084" i="20" s="1"/>
  <c r="AG1080" i="20"/>
  <c r="AF1080" i="20" s="1"/>
  <c r="AG1076" i="20"/>
  <c r="AF1076" i="20" s="1"/>
  <c r="AG1072" i="20"/>
  <c r="AF1072" i="20" s="1"/>
  <c r="AG1068" i="20"/>
  <c r="AF1068" i="20" s="1"/>
  <c r="AG1064" i="20"/>
  <c r="AF1064" i="20" s="1"/>
  <c r="AG1060" i="20"/>
  <c r="AF1060" i="20" s="1"/>
  <c r="AG1056" i="20"/>
  <c r="AF1056" i="20" s="1"/>
  <c r="AE1056" i="20" s="1"/>
  <c r="AG1052" i="20"/>
  <c r="AF1052" i="20" s="1"/>
  <c r="AE1052" i="20" s="1"/>
  <c r="AG1048" i="20"/>
  <c r="AF1048" i="20" s="1"/>
  <c r="AE1048" i="20" s="1"/>
  <c r="AG1044" i="20"/>
  <c r="AF1044" i="20" s="1"/>
  <c r="AE1044" i="20" s="1"/>
  <c r="AG1040" i="20"/>
  <c r="AF1040" i="20" s="1"/>
  <c r="AE1040" i="20" s="1"/>
  <c r="AG1036" i="20"/>
  <c r="AF1036" i="20" s="1"/>
  <c r="AE1036" i="20" s="1"/>
  <c r="AG1032" i="20"/>
  <c r="AF1032" i="20" s="1"/>
  <c r="AE1032" i="20" s="1"/>
  <c r="AG1028" i="20"/>
  <c r="AF1028" i="20" s="1"/>
  <c r="AE1028" i="20" s="1"/>
  <c r="AG1024" i="20"/>
  <c r="AF1024" i="20" s="1"/>
  <c r="AE1024" i="20" s="1"/>
  <c r="AG1020" i="20"/>
  <c r="AF1020" i="20" s="1"/>
  <c r="AG1016" i="20"/>
  <c r="AG1012" i="20"/>
  <c r="AF1012" i="20" s="1"/>
  <c r="AE1012" i="20" s="1"/>
  <c r="AG1008" i="20"/>
  <c r="AF1008" i="20" s="1"/>
  <c r="AE1008" i="20" s="1"/>
  <c r="AG1004" i="20"/>
  <c r="AF1004" i="20" s="1"/>
  <c r="AE1004" i="20" s="1"/>
  <c r="AG1000" i="20"/>
  <c r="AF1000" i="20" s="1"/>
  <c r="AE1000" i="20" s="1"/>
  <c r="AG996" i="20"/>
  <c r="AF996" i="20" s="1"/>
  <c r="AE996" i="20" s="1"/>
  <c r="AG992" i="20"/>
  <c r="AF992" i="20" s="1"/>
  <c r="AE992" i="20" s="1"/>
  <c r="AG988" i="20"/>
  <c r="AF988" i="20" s="1"/>
  <c r="AE988" i="20" s="1"/>
  <c r="AG984" i="20"/>
  <c r="AF984" i="20" s="1"/>
  <c r="AE984" i="20" s="1"/>
  <c r="AG980" i="20"/>
  <c r="AF980" i="20" s="1"/>
  <c r="AE980" i="20" s="1"/>
  <c r="AG976" i="20"/>
  <c r="AF976" i="20" s="1"/>
  <c r="AE976" i="20" s="1"/>
  <c r="AG972" i="20"/>
  <c r="AF972" i="20" s="1"/>
  <c r="AE972" i="20" s="1"/>
  <c r="AG968" i="20"/>
  <c r="AF968" i="20" s="1"/>
  <c r="AE968" i="20" s="1"/>
  <c r="AG964" i="20"/>
  <c r="AF964" i="20" s="1"/>
  <c r="AE964" i="20" s="1"/>
  <c r="AG944" i="20"/>
  <c r="AF944" i="20" s="1"/>
  <c r="AE944" i="20" s="1"/>
  <c r="AG928" i="20"/>
  <c r="AF928" i="20" s="1"/>
  <c r="AE928" i="20" s="1"/>
  <c r="AG694" i="20"/>
  <c r="AF694" i="20" s="1"/>
  <c r="AE694" i="20" s="1"/>
  <c r="AG696" i="20"/>
  <c r="AF696" i="20" s="1"/>
  <c r="AE696" i="20" s="1"/>
  <c r="AG688" i="20"/>
  <c r="AF688" i="20" s="1"/>
  <c r="AE688" i="20" s="1"/>
  <c r="AG616" i="20"/>
  <c r="AF616" i="20" s="1"/>
  <c r="AG600" i="20"/>
  <c r="AF600" i="20" s="1"/>
  <c r="AE600" i="20" s="1"/>
  <c r="AG29" i="20"/>
  <c r="AF29" i="20" s="1"/>
  <c r="AE29" i="20" s="1"/>
  <c r="AG21" i="20"/>
  <c r="AF21" i="20" s="1"/>
  <c r="AE21" i="20" s="1"/>
  <c r="AG1965" i="20"/>
  <c r="AF1965" i="20" s="1"/>
  <c r="AE1965" i="20" s="1"/>
  <c r="AG1949" i="20"/>
  <c r="AF1949" i="20" s="1"/>
  <c r="AE1949" i="20" s="1"/>
  <c r="AG1932" i="20"/>
  <c r="AF1932" i="20" s="1"/>
  <c r="AG1916" i="20"/>
  <c r="AF1916" i="20" s="1"/>
  <c r="AG2000" i="20"/>
  <c r="AF2000" i="20" s="1"/>
  <c r="AG1971" i="20"/>
  <c r="AF1971" i="20" s="1"/>
  <c r="AE1971" i="20" s="1"/>
  <c r="AG1967" i="20"/>
  <c r="AF1967" i="20" s="1"/>
  <c r="AE1967" i="20" s="1"/>
  <c r="AG1963" i="20"/>
  <c r="AF1963" i="20" s="1"/>
  <c r="AE1963" i="20" s="1"/>
  <c r="AG1959" i="20"/>
  <c r="AF1959" i="20" s="1"/>
  <c r="AE1959" i="20" s="1"/>
  <c r="AG1955" i="20"/>
  <c r="AF1955" i="20" s="1"/>
  <c r="AE1955" i="20" s="1"/>
  <c r="AG1951" i="20"/>
  <c r="AF1951" i="20" s="1"/>
  <c r="AE1951" i="20" s="1"/>
  <c r="AG1947" i="20"/>
  <c r="AF1947" i="20" s="1"/>
  <c r="AE1947" i="20" s="1"/>
  <c r="AG1943" i="20"/>
  <c r="AF1943" i="20" s="1"/>
  <c r="AG1939" i="20"/>
  <c r="AF1939" i="20" s="1"/>
  <c r="AE1939" i="20" s="1"/>
  <c r="AG1934" i="20"/>
  <c r="AF1934" i="20" s="1"/>
  <c r="AG1918" i="20"/>
  <c r="AF1918" i="20" s="1"/>
  <c r="AG1904" i="20"/>
  <c r="AF1904" i="20" s="1"/>
  <c r="AG1811" i="20"/>
  <c r="AF1811" i="20" s="1"/>
  <c r="AE1811" i="20" s="1"/>
  <c r="AG1795" i="20"/>
  <c r="AF1795" i="20" s="1"/>
  <c r="AE1795" i="20" s="1"/>
  <c r="AG1774" i="20"/>
  <c r="AF1774" i="20" s="1"/>
  <c r="AG1766" i="20"/>
  <c r="AF1766" i="20" s="1"/>
  <c r="AG1758" i="20"/>
  <c r="AF1758" i="20" s="1"/>
  <c r="AG1750" i="20"/>
  <c r="AF1750" i="20" s="1"/>
  <c r="AG1742" i="20"/>
  <c r="AF1742" i="20" s="1"/>
  <c r="AG1734" i="20"/>
  <c r="AF1734" i="20" s="1"/>
  <c r="AG1726" i="20"/>
  <c r="AF1726" i="20" s="1"/>
  <c r="AG1718" i="20"/>
  <c r="AF1718" i="20" s="1"/>
  <c r="AG1710" i="20"/>
  <c r="AF1710" i="20" s="1"/>
  <c r="AG1708" i="20"/>
  <c r="AF1708" i="20" s="1"/>
  <c r="AG1700" i="20"/>
  <c r="AF1700" i="20" s="1"/>
  <c r="AG1692" i="20"/>
  <c r="AF1692" i="20" s="1"/>
  <c r="AG1684" i="20"/>
  <c r="AF1684" i="20" s="1"/>
  <c r="AG1676" i="20"/>
  <c r="AF1676" i="20" s="1"/>
  <c r="AG1667" i="20"/>
  <c r="AF1667" i="20" s="1"/>
  <c r="AE1667" i="20" s="1"/>
  <c r="AG1659" i="20"/>
  <c r="AF1659" i="20" s="1"/>
  <c r="AE1659" i="20" s="1"/>
  <c r="AG1651" i="20"/>
  <c r="AF1651" i="20" s="1"/>
  <c r="AE1651" i="20" s="1"/>
  <c r="AG1643" i="20"/>
  <c r="AF1643" i="20" s="1"/>
  <c r="AG1635" i="20"/>
  <c r="AF1635" i="20" s="1"/>
  <c r="AG1627" i="20"/>
  <c r="AF1627" i="20" s="1"/>
  <c r="AG1619" i="20"/>
  <c r="AF1619" i="20" s="1"/>
  <c r="AG1611" i="20"/>
  <c r="AF1611" i="20" s="1"/>
  <c r="AG1603" i="20"/>
  <c r="AF1603" i="20" s="1"/>
  <c r="AE1603" i="20" s="1"/>
  <c r="AG1595" i="20"/>
  <c r="AF1595" i="20" s="1"/>
  <c r="AG1587" i="20"/>
  <c r="AF1587" i="20" s="1"/>
  <c r="AG1579" i="20"/>
  <c r="AF1579" i="20" s="1"/>
  <c r="AG1571" i="20"/>
  <c r="AF1571" i="20" s="1"/>
  <c r="AG1706" i="20"/>
  <c r="AF1706" i="20" s="1"/>
  <c r="AG1690" i="20"/>
  <c r="AF1690" i="20" s="1"/>
  <c r="AG1674" i="20"/>
  <c r="AF1674" i="20" s="1"/>
  <c r="AG1669" i="20"/>
  <c r="AF1669" i="20" s="1"/>
  <c r="AE1669" i="20" s="1"/>
  <c r="AG1653" i="20"/>
  <c r="AF1653" i="20" s="1"/>
  <c r="AE1653" i="20" s="1"/>
  <c r="AG1637" i="20"/>
  <c r="AF1637" i="20" s="1"/>
  <c r="AG1621" i="20"/>
  <c r="AF1621" i="20" s="1"/>
  <c r="AG1605" i="20"/>
  <c r="AF1605" i="20" s="1"/>
  <c r="AE1605" i="20" s="1"/>
  <c r="AG1589" i="20"/>
  <c r="AF1589" i="20" s="1"/>
  <c r="AG1573" i="20"/>
  <c r="AF1573" i="20" s="1"/>
  <c r="AG1561" i="20"/>
  <c r="AG1553" i="20"/>
  <c r="AF1553" i="20" s="1"/>
  <c r="AG1545" i="20"/>
  <c r="AF1545" i="20" s="1"/>
  <c r="AG1537" i="20"/>
  <c r="AF1537" i="20" s="1"/>
  <c r="AG1529" i="20"/>
  <c r="AF1529" i="20" s="1"/>
  <c r="AG1521" i="20"/>
  <c r="AF1521" i="20" s="1"/>
  <c r="AG1513" i="20"/>
  <c r="AF1513" i="20" s="1"/>
  <c r="AG1480" i="20"/>
  <c r="AF1480" i="20" s="1"/>
  <c r="AE1480" i="20" s="1"/>
  <c r="AG1464" i="20"/>
  <c r="AF1464" i="20" s="1"/>
  <c r="AE1464" i="20" s="1"/>
  <c r="AG1448" i="20"/>
  <c r="AF1448" i="20" s="1"/>
  <c r="AE1448" i="20" s="1"/>
  <c r="AG1432" i="20"/>
  <c r="AF1432" i="20" s="1"/>
  <c r="AE1432" i="20" s="1"/>
  <c r="AG1416" i="20"/>
  <c r="AF1416" i="20" s="1"/>
  <c r="AE1416" i="20" s="1"/>
  <c r="AG1400" i="20"/>
  <c r="AF1400" i="20" s="1"/>
  <c r="AE1400" i="20" s="1"/>
  <c r="AG1384" i="20"/>
  <c r="AF1384" i="20" s="1"/>
  <c r="AE1384" i="20" s="1"/>
  <c r="AG1368" i="20"/>
  <c r="AF1368" i="20" s="1"/>
  <c r="AE1368" i="20" s="1"/>
  <c r="AG1352" i="20"/>
  <c r="AF1352" i="20" s="1"/>
  <c r="AE1352" i="20" s="1"/>
  <c r="AG1336" i="20"/>
  <c r="AG1279" i="20"/>
  <c r="AF1279" i="20" s="1"/>
  <c r="AG1263" i="20"/>
  <c r="AF1263" i="20" s="1"/>
  <c r="AG1247" i="20"/>
  <c r="AF1247" i="20" s="1"/>
  <c r="AG1231" i="20"/>
  <c r="AF1231" i="20" s="1"/>
  <c r="AG1215" i="20"/>
  <c r="AF1215" i="20" s="1"/>
  <c r="AG1207" i="20"/>
  <c r="AF1207" i="20" s="1"/>
  <c r="AG1199" i="20"/>
  <c r="AF1199" i="20" s="1"/>
  <c r="AG1191" i="20"/>
  <c r="AF1191" i="20" s="1"/>
  <c r="AG1183" i="20"/>
  <c r="AF1183" i="20" s="1"/>
  <c r="AG1175" i="20"/>
  <c r="AF1175" i="20" s="1"/>
  <c r="AG1167" i="20"/>
  <c r="AF1167" i="20" s="1"/>
  <c r="AG1159" i="20"/>
  <c r="AF1159" i="20" s="1"/>
  <c r="AG1151" i="20"/>
  <c r="AF1151" i="20" s="1"/>
  <c r="AG1143" i="20"/>
  <c r="AF1143" i="20" s="1"/>
  <c r="AG1135" i="20"/>
  <c r="AF1135" i="20" s="1"/>
  <c r="AG1127" i="20"/>
  <c r="AF1127" i="20" s="1"/>
  <c r="AG1119" i="20"/>
  <c r="AF1119" i="20" s="1"/>
  <c r="AG1111" i="20"/>
  <c r="AF1111" i="20" s="1"/>
  <c r="AG1103" i="20"/>
  <c r="AF1103" i="20" s="1"/>
  <c r="AG1095" i="20"/>
  <c r="AF1095" i="20" s="1"/>
  <c r="AG1087" i="20"/>
  <c r="AF1087" i="20" s="1"/>
  <c r="AE1087" i="20" s="1"/>
  <c r="AG1079" i="20"/>
  <c r="AF1079" i="20" s="1"/>
  <c r="AE1079" i="20" s="1"/>
  <c r="AG1071" i="20"/>
  <c r="AF1071" i="20" s="1"/>
  <c r="AG1063" i="20"/>
  <c r="AF1063" i="20" s="1"/>
  <c r="AG1055" i="20"/>
  <c r="AF1055" i="20" s="1"/>
  <c r="AG1047" i="20"/>
  <c r="AF1047" i="20" s="1"/>
  <c r="AG1039" i="20"/>
  <c r="AF1039" i="20" s="1"/>
  <c r="AG1031" i="20"/>
  <c r="AF1031" i="20" s="1"/>
  <c r="AG1023" i="20"/>
  <c r="AF1023" i="20" s="1"/>
  <c r="AG1015" i="20"/>
  <c r="AF1015" i="20" s="1"/>
  <c r="AG1007" i="20"/>
  <c r="AF1007" i="20" s="1"/>
  <c r="AG999" i="20"/>
  <c r="AG991" i="20"/>
  <c r="AF991" i="20" s="1"/>
  <c r="AG983" i="20"/>
  <c r="AF983" i="20" s="1"/>
  <c r="AG975" i="20"/>
  <c r="AF975" i="20" s="1"/>
  <c r="AG967" i="20"/>
  <c r="AF967" i="20" s="1"/>
  <c r="AG959" i="20"/>
  <c r="AF959" i="20" s="1"/>
  <c r="AG951" i="20"/>
  <c r="AF951" i="20" s="1"/>
  <c r="AG943" i="20"/>
  <c r="AF943" i="20" s="1"/>
  <c r="AG935" i="20"/>
  <c r="AF935" i="20" s="1"/>
  <c r="AG927" i="20"/>
  <c r="AF927" i="20" s="1"/>
  <c r="AG919" i="20"/>
  <c r="AF919" i="20" s="1"/>
  <c r="AG911" i="20"/>
  <c r="AF911" i="20" s="1"/>
  <c r="AG903" i="20"/>
  <c r="AF903" i="20" s="1"/>
  <c r="AE903" i="20" s="1"/>
  <c r="AG895" i="20"/>
  <c r="AF895" i="20" s="1"/>
  <c r="AE895" i="20" s="1"/>
  <c r="AG887" i="20"/>
  <c r="AF887" i="20" s="1"/>
  <c r="AE887" i="20" s="1"/>
  <c r="AG879" i="20"/>
  <c r="AF879" i="20" s="1"/>
  <c r="AE879" i="20" s="1"/>
  <c r="AG871" i="20"/>
  <c r="AF871" i="20" s="1"/>
  <c r="AE871" i="20" s="1"/>
  <c r="AG863" i="20"/>
  <c r="AF863" i="20" s="1"/>
  <c r="AE863" i="20" s="1"/>
  <c r="AG855" i="20"/>
  <c r="AF855" i="20" s="1"/>
  <c r="AE855" i="20" s="1"/>
  <c r="AG847" i="20"/>
  <c r="AF847" i="20" s="1"/>
  <c r="AG839" i="20"/>
  <c r="AF839" i="20" s="1"/>
  <c r="AG831" i="20"/>
  <c r="AF831" i="20" s="1"/>
  <c r="AG823" i="20"/>
  <c r="AF823" i="20" s="1"/>
  <c r="AG815" i="20"/>
  <c r="AF815" i="20" s="1"/>
  <c r="AG807" i="20"/>
  <c r="AF807" i="20" s="1"/>
  <c r="AG799" i="20"/>
  <c r="AF799" i="20" s="1"/>
  <c r="AE799" i="20" s="1"/>
  <c r="AG789" i="20"/>
  <c r="AF789" i="20" s="1"/>
  <c r="AG781" i="20"/>
  <c r="AF781" i="20" s="1"/>
  <c r="AG773" i="20"/>
  <c r="AF773" i="20" s="1"/>
  <c r="AG765" i="20"/>
  <c r="AF765" i="20" s="1"/>
  <c r="AG757" i="20"/>
  <c r="AF757" i="20" s="1"/>
  <c r="AG1133" i="20"/>
  <c r="AF1133" i="20" s="1"/>
  <c r="AG1117" i="20"/>
  <c r="AF1117" i="20" s="1"/>
  <c r="AG1101" i="20"/>
  <c r="AF1101" i="20" s="1"/>
  <c r="AG1085" i="20"/>
  <c r="AF1085" i="20" s="1"/>
  <c r="AE1085" i="20" s="1"/>
  <c r="AG1069" i="20"/>
  <c r="AF1069" i="20" s="1"/>
  <c r="AG1053" i="20"/>
  <c r="AF1053" i="20" s="1"/>
  <c r="AG1037" i="20"/>
  <c r="AF1037" i="20" s="1"/>
  <c r="AG1021" i="20"/>
  <c r="AF1021" i="20" s="1"/>
  <c r="AG1005" i="20"/>
  <c r="AF1005" i="20" s="1"/>
  <c r="AG989" i="20"/>
  <c r="AF989" i="20" s="1"/>
  <c r="AG973" i="20"/>
  <c r="AF973" i="20" s="1"/>
  <c r="AG921" i="20"/>
  <c r="AF921" i="20" s="1"/>
  <c r="AG905" i="20"/>
  <c r="AF905" i="20" s="1"/>
  <c r="AE905" i="20" s="1"/>
  <c r="AG889" i="20"/>
  <c r="AF889" i="20" s="1"/>
  <c r="AE889" i="20" s="1"/>
  <c r="AG873" i="20"/>
  <c r="AF873" i="20" s="1"/>
  <c r="AE873" i="20" s="1"/>
  <c r="AG857" i="20"/>
  <c r="AF857" i="20" s="1"/>
  <c r="AE857" i="20" s="1"/>
  <c r="AG841" i="20"/>
  <c r="AF841" i="20" s="1"/>
  <c r="AG825" i="20"/>
  <c r="AF825" i="20" s="1"/>
  <c r="AG809" i="20"/>
  <c r="AF809" i="20" s="1"/>
  <c r="AG793" i="20"/>
  <c r="AF793" i="20" s="1"/>
  <c r="AE793" i="20" s="1"/>
  <c r="AG779" i="20"/>
  <c r="AF779" i="20" s="1"/>
  <c r="AG763" i="20"/>
  <c r="AF763" i="20" s="1"/>
  <c r="AG751" i="20"/>
  <c r="AF751" i="20" s="1"/>
  <c r="AG743" i="20"/>
  <c r="AF743" i="20" s="1"/>
  <c r="AG735" i="20"/>
  <c r="AF735" i="20" s="1"/>
  <c r="AG691" i="20"/>
  <c r="AF691" i="20" s="1"/>
  <c r="AG685" i="20"/>
  <c r="AF685" i="20" s="1"/>
  <c r="AG677" i="20"/>
  <c r="AF677" i="20" s="1"/>
  <c r="AG669" i="20"/>
  <c r="AF669" i="20" s="1"/>
  <c r="AG661" i="20"/>
  <c r="AF661" i="20" s="1"/>
  <c r="AG653" i="20"/>
  <c r="AF653" i="20" s="1"/>
  <c r="AG645" i="20"/>
  <c r="AF645" i="20" s="1"/>
  <c r="AE645" i="20" s="1"/>
  <c r="AG637" i="20"/>
  <c r="AF637" i="20" s="1"/>
  <c r="AE637" i="20" s="1"/>
  <c r="AG629" i="20"/>
  <c r="AF629" i="20" s="1"/>
  <c r="AG717" i="20"/>
  <c r="AG713" i="20"/>
  <c r="AF713" i="20" s="1"/>
  <c r="AG703" i="20"/>
  <c r="AF703" i="20" s="1"/>
  <c r="AG693" i="20"/>
  <c r="AF693" i="20" s="1"/>
  <c r="AG683" i="20"/>
  <c r="AF683" i="20" s="1"/>
  <c r="AG667" i="20"/>
  <c r="AF667" i="20" s="1"/>
  <c r="AG663" i="20"/>
  <c r="AF663" i="20" s="1"/>
  <c r="AG647" i="20"/>
  <c r="AF647" i="20" s="1"/>
  <c r="AG631" i="20"/>
  <c r="AF631" i="20" s="1"/>
  <c r="AE631" i="20" s="1"/>
  <c r="AG611" i="20"/>
  <c r="AF611" i="20" s="1"/>
  <c r="AG595" i="20"/>
  <c r="AF595" i="20" s="1"/>
  <c r="AG579" i="20"/>
  <c r="AF579" i="20" s="1"/>
  <c r="AG534" i="20"/>
  <c r="AF534" i="20" s="1"/>
  <c r="AE534" i="20" s="1"/>
  <c r="AG518" i="20"/>
  <c r="AF518" i="20" s="1"/>
  <c r="AE518" i="20" s="1"/>
  <c r="AG502" i="20"/>
  <c r="AF502" i="20" s="1"/>
  <c r="AE502" i="20" s="1"/>
  <c r="AG486" i="20"/>
  <c r="AG470" i="20"/>
  <c r="AF470" i="20" s="1"/>
  <c r="AE470" i="20" s="1"/>
  <c r="AG454" i="20"/>
  <c r="AF454" i="20" s="1"/>
  <c r="AE454" i="20" s="1"/>
  <c r="AG712" i="20"/>
  <c r="AF712" i="20" s="1"/>
  <c r="AE712" i="20" s="1"/>
  <c r="AG692" i="20"/>
  <c r="AF692" i="20" s="1"/>
  <c r="AE692" i="20" s="1"/>
  <c r="AG624" i="20"/>
  <c r="AF624" i="20" s="1"/>
  <c r="AG608" i="20"/>
  <c r="AF608" i="20" s="1"/>
  <c r="AE608" i="20" s="1"/>
  <c r="AG592" i="20"/>
  <c r="AF592" i="20" s="1"/>
  <c r="AE592" i="20" s="1"/>
  <c r="AG1994" i="20"/>
  <c r="AF1994" i="20" s="1"/>
  <c r="AG1973" i="20"/>
  <c r="AF1973" i="20" s="1"/>
  <c r="AE1973" i="20" s="1"/>
  <c r="AG1957" i="20"/>
  <c r="AF1957" i="20" s="1"/>
  <c r="AE1957" i="20" s="1"/>
  <c r="AG1941" i="20"/>
  <c r="AF1941" i="20" s="1"/>
  <c r="AE1941" i="20" s="1"/>
  <c r="AG1924" i="20"/>
  <c r="AF1924" i="20" s="1"/>
  <c r="AG1984" i="20"/>
  <c r="AF1984" i="20" s="1"/>
  <c r="AG1979" i="20"/>
  <c r="AF1979" i="20" s="1"/>
  <c r="AE1979" i="20" s="1"/>
  <c r="AG1926" i="20"/>
  <c r="AF1926" i="20" s="1"/>
  <c r="AG1906" i="20"/>
  <c r="AG1900" i="20"/>
  <c r="AF1900" i="20" s="1"/>
  <c r="AG1892" i="20"/>
  <c r="AF1892" i="20" s="1"/>
  <c r="AG1884" i="20"/>
  <c r="AF1884" i="20" s="1"/>
  <c r="AG1876" i="20"/>
  <c r="AF1876" i="20" s="1"/>
  <c r="AG1867" i="20"/>
  <c r="AF1867" i="20" s="1"/>
  <c r="AE1867" i="20" s="1"/>
  <c r="AG1859" i="20"/>
  <c r="AF1859" i="20" s="1"/>
  <c r="AE1859" i="20" s="1"/>
  <c r="AG1851" i="20"/>
  <c r="AF1851" i="20" s="1"/>
  <c r="AE1851" i="20" s="1"/>
  <c r="AG1843" i="20"/>
  <c r="AF1843" i="20" s="1"/>
  <c r="AE1843" i="20" s="1"/>
  <c r="AG1835" i="20"/>
  <c r="AF1835" i="20" s="1"/>
  <c r="AE1835" i="20" s="1"/>
  <c r="AG1827" i="20"/>
  <c r="AF1827" i="20" s="1"/>
  <c r="AE1827" i="20" s="1"/>
  <c r="AG1821" i="20"/>
  <c r="AF1821" i="20" s="1"/>
  <c r="AE1821" i="20" s="1"/>
  <c r="AG1813" i="20"/>
  <c r="AF1813" i="20" s="1"/>
  <c r="AG1805" i="20"/>
  <c r="AF1805" i="20" s="1"/>
  <c r="AE1805" i="20" s="1"/>
  <c r="AG1797" i="20"/>
  <c r="AF1797" i="20" s="1"/>
  <c r="AE1797" i="20" s="1"/>
  <c r="AG1789" i="20"/>
  <c r="AF1789" i="20" s="1"/>
  <c r="AE1789" i="20" s="1"/>
  <c r="AG1780" i="20"/>
  <c r="AF1780" i="20" s="1"/>
  <c r="AG1908" i="20"/>
  <c r="AF1908" i="20" s="1"/>
  <c r="AG1902" i="20"/>
  <c r="AF1902" i="20" s="1"/>
  <c r="AG1886" i="20"/>
  <c r="AF1886" i="20" s="1"/>
  <c r="AG1869" i="20"/>
  <c r="AF1869" i="20" s="1"/>
  <c r="AE1869" i="20" s="1"/>
  <c r="AG1853" i="20"/>
  <c r="AF1853" i="20" s="1"/>
  <c r="AE1853" i="20" s="1"/>
  <c r="AG1837" i="20"/>
  <c r="AF1837" i="20" s="1"/>
  <c r="AE1837" i="20" s="1"/>
  <c r="AG1815" i="20"/>
  <c r="AF1815" i="20" s="1"/>
  <c r="AE1815" i="20" s="1"/>
  <c r="AG1799" i="20"/>
  <c r="AF1799" i="20" s="1"/>
  <c r="AE1799" i="20" s="1"/>
  <c r="AG1778" i="20"/>
  <c r="AF1778" i="20" s="1"/>
  <c r="AG1694" i="20"/>
  <c r="AF1694" i="20" s="1"/>
  <c r="AG1678" i="20"/>
  <c r="AF1678" i="20" s="1"/>
  <c r="AG1657" i="20"/>
  <c r="AF1657" i="20" s="1"/>
  <c r="AE1657" i="20" s="1"/>
  <c r="AG1641" i="20"/>
  <c r="AF1641" i="20" s="1"/>
  <c r="AG872" i="20"/>
  <c r="AF872" i="20" s="1"/>
  <c r="AE872" i="20" s="1"/>
  <c r="AG864" i="20"/>
  <c r="AF864" i="20" s="1"/>
  <c r="AE864" i="20" s="1"/>
  <c r="AG856" i="20"/>
  <c r="AF856" i="20" s="1"/>
  <c r="AE856" i="20" s="1"/>
  <c r="AG848" i="20"/>
  <c r="AF848" i="20" s="1"/>
  <c r="AE848" i="20" s="1"/>
  <c r="AG840" i="20"/>
  <c r="AF840" i="20" s="1"/>
  <c r="AE840" i="20" s="1"/>
  <c r="AG832" i="20"/>
  <c r="AF832" i="20" s="1"/>
  <c r="AE832" i="20" s="1"/>
  <c r="AG824" i="20"/>
  <c r="AF824" i="20" s="1"/>
  <c r="AE824" i="20" s="1"/>
  <c r="AG816" i="20"/>
  <c r="AF816" i="20" s="1"/>
  <c r="AE816" i="20" s="1"/>
  <c r="AG808" i="20"/>
  <c r="AF808" i="20" s="1"/>
  <c r="AE808" i="20" s="1"/>
  <c r="AG800" i="20"/>
  <c r="AF800" i="20" s="1"/>
  <c r="AG784" i="20"/>
  <c r="AF784" i="20" s="1"/>
  <c r="AE784" i="20" s="1"/>
  <c r="AG776" i="20"/>
  <c r="AF776" i="20" s="1"/>
  <c r="AE776" i="20" s="1"/>
  <c r="AG768" i="20"/>
  <c r="AF768" i="20" s="1"/>
  <c r="AE768" i="20" s="1"/>
  <c r="AG760" i="20"/>
  <c r="AF760" i="20" s="1"/>
  <c r="AE760" i="20" s="1"/>
  <c r="AG752" i="20"/>
  <c r="AF752" i="20" s="1"/>
  <c r="AE752" i="20" s="1"/>
  <c r="AG744" i="20"/>
  <c r="AF744" i="20" s="1"/>
  <c r="AE744" i="20" s="1"/>
  <c r="AG736" i="20"/>
  <c r="AF736" i="20" s="1"/>
  <c r="AE736" i="20" s="1"/>
  <c r="AG720" i="20"/>
  <c r="AF720" i="20" s="1"/>
  <c r="AE720" i="20" s="1"/>
  <c r="AG708" i="20"/>
  <c r="AF708" i="20" s="1"/>
  <c r="AE708" i="20" s="1"/>
  <c r="AG700" i="20"/>
  <c r="AF700" i="20" s="1"/>
  <c r="AE700" i="20" s="1"/>
  <c r="AG680" i="20"/>
  <c r="AF680" i="20" s="1"/>
  <c r="AE680" i="20" s="1"/>
  <c r="AG672" i="20"/>
  <c r="AF672" i="20" s="1"/>
  <c r="AE672" i="20" s="1"/>
  <c r="AG656" i="20"/>
  <c r="AF656" i="20" s="1"/>
  <c r="AE656" i="20" s="1"/>
  <c r="AG648" i="20"/>
  <c r="AF648" i="20" s="1"/>
  <c r="AE648" i="20" s="1"/>
  <c r="AG640" i="20"/>
  <c r="AF640" i="20" s="1"/>
  <c r="AG632" i="20"/>
  <c r="AF632" i="20" s="1"/>
  <c r="AG620" i="20"/>
  <c r="AF620" i="20" s="1"/>
  <c r="AG604" i="20"/>
  <c r="AF604" i="20" s="1"/>
  <c r="AE604" i="20" s="1"/>
  <c r="AG588" i="20"/>
  <c r="AF588" i="20" s="1"/>
  <c r="AE588" i="20" s="1"/>
  <c r="AG580" i="20"/>
  <c r="AF580" i="20" s="1"/>
  <c r="AE580" i="20" s="1"/>
  <c r="AG541" i="20"/>
  <c r="AF541" i="20" s="1"/>
  <c r="AG537" i="20"/>
  <c r="AF537" i="20" s="1"/>
  <c r="AG533" i="20"/>
  <c r="AF533" i="20" s="1"/>
  <c r="AG529" i="20"/>
  <c r="AF529" i="20" s="1"/>
  <c r="AG525" i="20"/>
  <c r="AF525" i="20" s="1"/>
  <c r="AG521" i="20"/>
  <c r="AF521" i="20" s="1"/>
  <c r="AG517" i="20"/>
  <c r="AF517" i="20" s="1"/>
  <c r="AG513" i="20"/>
  <c r="AF513" i="20" s="1"/>
  <c r="AG509" i="20"/>
  <c r="AF509" i="20" s="1"/>
  <c r="AG505" i="20"/>
  <c r="AF505" i="20" s="1"/>
  <c r="AG501" i="20"/>
  <c r="AF501" i="20" s="1"/>
  <c r="AG497" i="20"/>
  <c r="AF497" i="20" s="1"/>
  <c r="AG493" i="20"/>
  <c r="AF493" i="20" s="1"/>
  <c r="AG489" i="20"/>
  <c r="AF489" i="20" s="1"/>
  <c r="AG485" i="20"/>
  <c r="AF485" i="20" s="1"/>
  <c r="AG481" i="20"/>
  <c r="AF481" i="20" s="1"/>
  <c r="AG477" i="20"/>
  <c r="AF477" i="20" s="1"/>
  <c r="AG473" i="20"/>
  <c r="AF473" i="20" s="1"/>
  <c r="AG469" i="20"/>
  <c r="AF469" i="20" s="1"/>
  <c r="AG465" i="20"/>
  <c r="AF465" i="20" s="1"/>
  <c r="AG461" i="20"/>
  <c r="AF461" i="20" s="1"/>
  <c r="AG457" i="20"/>
  <c r="AF457" i="20" s="1"/>
  <c r="AG453" i="20"/>
  <c r="AF453" i="20" s="1"/>
  <c r="AG449" i="20"/>
  <c r="AF449" i="20" s="1"/>
  <c r="AG445" i="20"/>
  <c r="AF445" i="20" s="1"/>
  <c r="AG441" i="20"/>
  <c r="AF441" i="20" s="1"/>
  <c r="AG437" i="20"/>
  <c r="AF437" i="20" s="1"/>
  <c r="AG433" i="20"/>
  <c r="AF433" i="20" s="1"/>
  <c r="AG429" i="20"/>
  <c r="AF429" i="20" s="1"/>
  <c r="AG425" i="20"/>
  <c r="AF425" i="20" s="1"/>
  <c r="AG421" i="20"/>
  <c r="AF421" i="20" s="1"/>
  <c r="AG417" i="20"/>
  <c r="AF417" i="20" s="1"/>
  <c r="AG413" i="20"/>
  <c r="AF413" i="20" s="1"/>
  <c r="AG409" i="20"/>
  <c r="AF409" i="20" s="1"/>
  <c r="AG405" i="20"/>
  <c r="AF405" i="20" s="1"/>
  <c r="AG401" i="20"/>
  <c r="AF401" i="20" s="1"/>
  <c r="AG397" i="20"/>
  <c r="AF397" i="20" s="1"/>
  <c r="AG393" i="20"/>
  <c r="AF393" i="20" s="1"/>
  <c r="AG389" i="20"/>
  <c r="AF389" i="20" s="1"/>
  <c r="AG385" i="20"/>
  <c r="AF385" i="20" s="1"/>
  <c r="AG381" i="20"/>
  <c r="AF381" i="20" s="1"/>
  <c r="AG377" i="20"/>
  <c r="AF377" i="20" s="1"/>
  <c r="AG373" i="20"/>
  <c r="AF373" i="20" s="1"/>
  <c r="AG369" i="20"/>
  <c r="AF369" i="20" s="1"/>
  <c r="AG365" i="20"/>
  <c r="AF365" i="20" s="1"/>
  <c r="AG361" i="20"/>
  <c r="AF361" i="20" s="1"/>
  <c r="AG357" i="20"/>
  <c r="AF357" i="20" s="1"/>
  <c r="AG353" i="20"/>
  <c r="AF353" i="20" s="1"/>
  <c r="AG349" i="20"/>
  <c r="AF349" i="20" s="1"/>
  <c r="AG345" i="20"/>
  <c r="AF345" i="20" s="1"/>
  <c r="AG341" i="20"/>
  <c r="AF341" i="20" s="1"/>
  <c r="AG337" i="20"/>
  <c r="AF337" i="20" s="1"/>
  <c r="AG333" i="20"/>
  <c r="AF333" i="20" s="1"/>
  <c r="AG329" i="20"/>
  <c r="AF329" i="20" s="1"/>
  <c r="AG325" i="20"/>
  <c r="AF325" i="20" s="1"/>
  <c r="AG321" i="20"/>
  <c r="AF321" i="20" s="1"/>
  <c r="AG317" i="20"/>
  <c r="AF317" i="20" s="1"/>
  <c r="AG313" i="20"/>
  <c r="AF313" i="20" s="1"/>
  <c r="AG309" i="20"/>
  <c r="AF309" i="20" s="1"/>
  <c r="AG305" i="20"/>
  <c r="AF305" i="20" s="1"/>
  <c r="AG301" i="20"/>
  <c r="AF301" i="20" s="1"/>
  <c r="AG297" i="20"/>
  <c r="AF297" i="20" s="1"/>
  <c r="AG293" i="20"/>
  <c r="AF293" i="20" s="1"/>
  <c r="AG289" i="20"/>
  <c r="AF289" i="20" s="1"/>
  <c r="AG285" i="20"/>
  <c r="AF285" i="20" s="1"/>
  <c r="AG281" i="20"/>
  <c r="AF281" i="20" s="1"/>
  <c r="AG277" i="20"/>
  <c r="AF277" i="20" s="1"/>
  <c r="AG273" i="20"/>
  <c r="AF273" i="20" s="1"/>
  <c r="AG269" i="20"/>
  <c r="AF269" i="20" s="1"/>
  <c r="AG265" i="20"/>
  <c r="AF265" i="20" s="1"/>
  <c r="AG261" i="20"/>
  <c r="AF261" i="20" s="1"/>
  <c r="AG257" i="20"/>
  <c r="AF257" i="20" s="1"/>
  <c r="AG253" i="20"/>
  <c r="AF253" i="20" s="1"/>
  <c r="AG249" i="20"/>
  <c r="AF249" i="20" s="1"/>
  <c r="AG245" i="20"/>
  <c r="AF245" i="20" s="1"/>
  <c r="AG241" i="20"/>
  <c r="AF241" i="20" s="1"/>
  <c r="AG237" i="20"/>
  <c r="AF237" i="20" s="1"/>
  <c r="AG233" i="20"/>
  <c r="AF233" i="20" s="1"/>
  <c r="AG229" i="20"/>
  <c r="AF229" i="20" s="1"/>
  <c r="AG225" i="20"/>
  <c r="AF225" i="20" s="1"/>
  <c r="AG221" i="20"/>
  <c r="AF221" i="20" s="1"/>
  <c r="AG217" i="20"/>
  <c r="AF217" i="20" s="1"/>
  <c r="AE217" i="20" s="1"/>
  <c r="AG213" i="20"/>
  <c r="AF213" i="20" s="1"/>
  <c r="AE213" i="20" s="1"/>
  <c r="AG209" i="20"/>
  <c r="AF209" i="20" s="1"/>
  <c r="AE209" i="20" s="1"/>
  <c r="AG205" i="20"/>
  <c r="AF205" i="20" s="1"/>
  <c r="AE205" i="20" s="1"/>
  <c r="AG201" i="20"/>
  <c r="AF201" i="20" s="1"/>
  <c r="AG197" i="20"/>
  <c r="AF197" i="20" s="1"/>
  <c r="AG193" i="20"/>
  <c r="AF193" i="20" s="1"/>
  <c r="AG189" i="20"/>
  <c r="AF189" i="20" s="1"/>
  <c r="AG185" i="20"/>
  <c r="AF185" i="20" s="1"/>
  <c r="AG181" i="20"/>
  <c r="AF181" i="20" s="1"/>
  <c r="AG177" i="20"/>
  <c r="AF177" i="20" s="1"/>
  <c r="AG173" i="20"/>
  <c r="AF173" i="20" s="1"/>
  <c r="AG169" i="20"/>
  <c r="AF169" i="20" s="1"/>
  <c r="AG165" i="20"/>
  <c r="AF165" i="20" s="1"/>
  <c r="AG161" i="20"/>
  <c r="AF161" i="20" s="1"/>
  <c r="AG157" i="20"/>
  <c r="AF157" i="20" s="1"/>
  <c r="AG153" i="20"/>
  <c r="AF153" i="20" s="1"/>
  <c r="AG149" i="20"/>
  <c r="AF149" i="20" s="1"/>
  <c r="AG145" i="20"/>
  <c r="AF145" i="20" s="1"/>
  <c r="AG141" i="20"/>
  <c r="AF141" i="20" s="1"/>
  <c r="AG137" i="20"/>
  <c r="AF137" i="20" s="1"/>
  <c r="AG133" i="20"/>
  <c r="AF133" i="20" s="1"/>
  <c r="AG129" i="20"/>
  <c r="AF129" i="20" s="1"/>
  <c r="AG125" i="20"/>
  <c r="AF125" i="20" s="1"/>
  <c r="AG121" i="20"/>
  <c r="AF121" i="20" s="1"/>
  <c r="AG117" i="20"/>
  <c r="AF117" i="20" s="1"/>
  <c r="AG113" i="20"/>
  <c r="AF113" i="20" s="1"/>
  <c r="AG109" i="20"/>
  <c r="AF109" i="20" s="1"/>
  <c r="AG105" i="20"/>
  <c r="AF105" i="20" s="1"/>
  <c r="AG101" i="20"/>
  <c r="AF101" i="20" s="1"/>
  <c r="AG97" i="20"/>
  <c r="AF97" i="20" s="1"/>
  <c r="AE97" i="20" s="1"/>
  <c r="AG93" i="20"/>
  <c r="AF93" i="20" s="1"/>
  <c r="AE93" i="20" s="1"/>
  <c r="AG89" i="20"/>
  <c r="AF89" i="20" s="1"/>
  <c r="AE89" i="20" s="1"/>
  <c r="AG85" i="20"/>
  <c r="AF85" i="20" s="1"/>
  <c r="AG81" i="20"/>
  <c r="AF81" i="20" s="1"/>
  <c r="AG77" i="20"/>
  <c r="AF77" i="20" s="1"/>
  <c r="AG73" i="20"/>
  <c r="AF73" i="20" s="1"/>
  <c r="AG69" i="20"/>
  <c r="AF69" i="20" s="1"/>
  <c r="AG65" i="20"/>
  <c r="AF65" i="20" s="1"/>
  <c r="AG61" i="20"/>
  <c r="AF61" i="20" s="1"/>
  <c r="AG57" i="20"/>
  <c r="AF57" i="20" s="1"/>
  <c r="AG53" i="20"/>
  <c r="AF53" i="20" s="1"/>
  <c r="AG49" i="20"/>
  <c r="AF49" i="20" s="1"/>
  <c r="AG45" i="20"/>
  <c r="AF45" i="20" s="1"/>
  <c r="AG41" i="20"/>
  <c r="AF41" i="20" s="1"/>
  <c r="AG37" i="20"/>
  <c r="AF37" i="20" s="1"/>
  <c r="AG35" i="20"/>
  <c r="AF35" i="20" s="1"/>
  <c r="AG27" i="20"/>
  <c r="AF27" i="20" s="1"/>
  <c r="AE27" i="20" s="1"/>
  <c r="AG1998" i="20"/>
  <c r="AF1998" i="20" s="1"/>
  <c r="AG1986" i="20"/>
  <c r="AF1986" i="20" s="1"/>
  <c r="AG1977" i="20"/>
  <c r="AF1977" i="20" s="1"/>
  <c r="AE1977" i="20" s="1"/>
  <c r="AG1961" i="20"/>
  <c r="AF1961" i="20" s="1"/>
  <c r="AE1961" i="20" s="1"/>
  <c r="AG1945" i="20"/>
  <c r="AF1945" i="20" s="1"/>
  <c r="AE1945" i="20" s="1"/>
  <c r="AG1928" i="20"/>
  <c r="AF1928" i="20" s="1"/>
  <c r="AG1912" i="20"/>
  <c r="AF1912" i="20" s="1"/>
  <c r="AG1996" i="20"/>
  <c r="AF1996" i="20" s="1"/>
  <c r="AG1992" i="20"/>
  <c r="AF1992" i="20" s="1"/>
  <c r="AG1988" i="20"/>
  <c r="AF1988" i="20" s="1"/>
  <c r="AG1930" i="20"/>
  <c r="AF1930" i="20" s="1"/>
  <c r="AG1914" i="20"/>
  <c r="AF1914" i="20" s="1"/>
  <c r="AG1910" i="20"/>
  <c r="AF1910" i="20" s="1"/>
  <c r="AG1890" i="20"/>
  <c r="AF1890" i="20" s="1"/>
  <c r="AG1874" i="20"/>
  <c r="AF1874" i="20" s="1"/>
  <c r="AG1857" i="20"/>
  <c r="AF1857" i="20" s="1"/>
  <c r="AE1857" i="20" s="1"/>
  <c r="AG1841" i="20"/>
  <c r="AF1841" i="20" s="1"/>
  <c r="AE1841" i="20" s="1"/>
  <c r="AG1825" i="20"/>
  <c r="AF1825" i="20" s="1"/>
  <c r="AE1825" i="20" s="1"/>
  <c r="AG1819" i="20"/>
  <c r="AF1819" i="20" s="1"/>
  <c r="AE1819" i="20" s="1"/>
  <c r="AG1803" i="20"/>
  <c r="AF1803" i="20" s="1"/>
  <c r="AE1803" i="20" s="1"/>
  <c r="AG1787" i="20"/>
  <c r="AF1787" i="20" s="1"/>
  <c r="AE1787" i="20" s="1"/>
  <c r="AG1782" i="20"/>
  <c r="AF1782" i="20" s="1"/>
  <c r="AG1770" i="20"/>
  <c r="AF1770" i="20" s="1"/>
  <c r="AG1762" i="20"/>
  <c r="AF1762" i="20" s="1"/>
  <c r="AG1754" i="20"/>
  <c r="AF1754" i="20" s="1"/>
  <c r="AG1746" i="20"/>
  <c r="AF1746" i="20" s="1"/>
  <c r="AG1738" i="20"/>
  <c r="AF1738" i="20" s="1"/>
  <c r="AG1730" i="20"/>
  <c r="AF1730" i="20" s="1"/>
  <c r="AG1896" i="20"/>
  <c r="AF1896" i="20" s="1"/>
  <c r="AG1888" i="20"/>
  <c r="AF1888" i="20" s="1"/>
  <c r="AG1880" i="20"/>
  <c r="AF1880" i="20" s="1"/>
  <c r="AG1872" i="20"/>
  <c r="AF1872" i="20" s="1"/>
  <c r="AG1863" i="20"/>
  <c r="AF1863" i="20" s="1"/>
  <c r="AE1863" i="20" s="1"/>
  <c r="AG1855" i="20"/>
  <c r="AF1855" i="20" s="1"/>
  <c r="AE1855" i="20" s="1"/>
  <c r="AG1847" i="20"/>
  <c r="AF1847" i="20" s="1"/>
  <c r="AE1847" i="20" s="1"/>
  <c r="AG1839" i="20"/>
  <c r="AF1839" i="20" s="1"/>
  <c r="AE1839" i="20" s="1"/>
  <c r="AG1831" i="20"/>
  <c r="AF1831" i="20" s="1"/>
  <c r="AE1831" i="20" s="1"/>
  <c r="AG1823" i="20"/>
  <c r="AF1823" i="20" s="1"/>
  <c r="AE1823" i="20" s="1"/>
  <c r="AG1817" i="20"/>
  <c r="AF1817" i="20" s="1"/>
  <c r="AE1817" i="20" s="1"/>
  <c r="AG1809" i="20"/>
  <c r="AF1809" i="20" s="1"/>
  <c r="AE1809" i="20" s="1"/>
  <c r="AG1801" i="20"/>
  <c r="AF1801" i="20" s="1"/>
  <c r="AE1801" i="20" s="1"/>
  <c r="AG1793" i="20"/>
  <c r="AF1793" i="20" s="1"/>
  <c r="AE1793" i="20" s="1"/>
  <c r="AG1785" i="20"/>
  <c r="AF1785" i="20" s="1"/>
  <c r="AE1785" i="20" s="1"/>
  <c r="AG1776" i="20"/>
  <c r="AF1776" i="20" s="1"/>
  <c r="AG1894" i="20"/>
  <c r="AF1894" i="20" s="1"/>
  <c r="AG1878" i="20"/>
  <c r="AF1878" i="20" s="1"/>
  <c r="AG1861" i="20"/>
  <c r="AF1861" i="20" s="1"/>
  <c r="AE1861" i="20" s="1"/>
  <c r="AG1845" i="20"/>
  <c r="AF1845" i="20" s="1"/>
  <c r="AE1845" i="20" s="1"/>
  <c r="AG1829" i="20"/>
  <c r="AF1829" i="20" s="1"/>
  <c r="AE1829" i="20" s="1"/>
  <c r="AG1807" i="20"/>
  <c r="AF1807" i="20" s="1"/>
  <c r="AE1807" i="20" s="1"/>
  <c r="AG1791" i="20"/>
  <c r="AF1791" i="20" s="1"/>
  <c r="AE1791" i="20" s="1"/>
  <c r="AG1702" i="20"/>
  <c r="AF1702" i="20" s="1"/>
  <c r="AG1686" i="20"/>
  <c r="AF1686" i="20" s="1"/>
  <c r="AG1665" i="20"/>
  <c r="AF1665" i="20" s="1"/>
  <c r="AE1665" i="20" s="1"/>
  <c r="AG1649" i="20"/>
  <c r="AF1649" i="20" s="1"/>
  <c r="AG1633" i="20"/>
  <c r="AF1633" i="20" s="1"/>
  <c r="AG1617" i="20"/>
  <c r="AF1617" i="20" s="1"/>
  <c r="AG1601" i="20"/>
  <c r="AF1601" i="20" s="1"/>
  <c r="AE1601" i="20" s="1"/>
  <c r="AG1585" i="20"/>
  <c r="AF1585" i="20" s="1"/>
  <c r="AG1569" i="20"/>
  <c r="AF1569" i="20" s="1"/>
  <c r="AG1505" i="20"/>
  <c r="AF1505" i="20" s="1"/>
  <c r="AG1497" i="20"/>
  <c r="AF1497" i="20" s="1"/>
  <c r="AG1489" i="20"/>
  <c r="AF1489" i="20" s="1"/>
  <c r="AG1482" i="20"/>
  <c r="AF1482" i="20" s="1"/>
  <c r="AE1482" i="20" s="1"/>
  <c r="AG1474" i="20"/>
  <c r="AF1474" i="20" s="1"/>
  <c r="AE1474" i="20" s="1"/>
  <c r="AG1466" i="20"/>
  <c r="AF1466" i="20" s="1"/>
  <c r="AE1466" i="20" s="1"/>
  <c r="AG1458" i="20"/>
  <c r="AF1458" i="20" s="1"/>
  <c r="AE1458" i="20" s="1"/>
  <c r="AG1450" i="20"/>
  <c r="AF1450" i="20" s="1"/>
  <c r="AE1450" i="20" s="1"/>
  <c r="AG1442" i="20"/>
  <c r="AF1442" i="20" s="1"/>
  <c r="AG1434" i="20"/>
  <c r="AF1434" i="20" s="1"/>
  <c r="AE1434" i="20" s="1"/>
  <c r="AG1426" i="20"/>
  <c r="AF1426" i="20" s="1"/>
  <c r="AE1426" i="20" s="1"/>
  <c r="AG1418" i="20"/>
  <c r="AF1418" i="20" s="1"/>
  <c r="AE1418" i="20" s="1"/>
  <c r="AG1410" i="20"/>
  <c r="AF1410" i="20" s="1"/>
  <c r="AE1410" i="20" s="1"/>
  <c r="AG1402" i="20"/>
  <c r="AF1402" i="20" s="1"/>
  <c r="AE1402" i="20" s="1"/>
  <c r="AG1394" i="20"/>
  <c r="AF1394" i="20" s="1"/>
  <c r="AE1394" i="20" s="1"/>
  <c r="AG1386" i="20"/>
  <c r="AF1386" i="20" s="1"/>
  <c r="AE1386" i="20" s="1"/>
  <c r="AG1378" i="20"/>
  <c r="AF1378" i="20" s="1"/>
  <c r="AE1378" i="20" s="1"/>
  <c r="AG1370" i="20"/>
  <c r="AF1370" i="20" s="1"/>
  <c r="AE1370" i="20" s="1"/>
  <c r="AG1362" i="20"/>
  <c r="AF1362" i="20" s="1"/>
  <c r="AE1362" i="20" s="1"/>
  <c r="AG1354" i="20"/>
  <c r="AF1354" i="20" s="1"/>
  <c r="AE1354" i="20" s="1"/>
  <c r="AG1346" i="20"/>
  <c r="AF1346" i="20" s="1"/>
  <c r="AE1346" i="20" s="1"/>
  <c r="AG1338" i="20"/>
  <c r="AF1338" i="20" s="1"/>
  <c r="AE1338" i="20" s="1"/>
  <c r="AG1330" i="20"/>
  <c r="AF1330" i="20" s="1"/>
  <c r="AE1330" i="20" s="1"/>
  <c r="AG1322" i="20"/>
  <c r="AF1322" i="20" s="1"/>
  <c r="AE1322" i="20" s="1"/>
  <c r="AG1314" i="20"/>
  <c r="AF1314" i="20" s="1"/>
  <c r="AE1314" i="20" s="1"/>
  <c r="AG1306" i="20"/>
  <c r="AF1306" i="20" s="1"/>
  <c r="AG1298" i="20"/>
  <c r="AF1298" i="20" s="1"/>
  <c r="AE1298" i="20" s="1"/>
  <c r="AG1290" i="20"/>
  <c r="AF1290" i="20" s="1"/>
  <c r="AE1290" i="20" s="1"/>
  <c r="AG1281" i="20"/>
  <c r="AF1281" i="20" s="1"/>
  <c r="AG1273" i="20"/>
  <c r="AF1273" i="20" s="1"/>
  <c r="AG1265" i="20"/>
  <c r="AF1265" i="20" s="1"/>
  <c r="AG1257" i="20"/>
  <c r="AF1257" i="20" s="1"/>
  <c r="AG1249" i="20"/>
  <c r="AF1249" i="20" s="1"/>
  <c r="AG1241" i="20"/>
  <c r="AF1241" i="20" s="1"/>
  <c r="AG1233" i="20"/>
  <c r="AF1233" i="20" s="1"/>
  <c r="AG1225" i="20"/>
  <c r="AF1225" i="20" s="1"/>
  <c r="AG1217" i="20"/>
  <c r="AF1217" i="20" s="1"/>
  <c r="AG1563" i="20"/>
  <c r="AF1563" i="20" s="1"/>
  <c r="AG1507" i="20"/>
  <c r="AF1507" i="20" s="1"/>
  <c r="AG1503" i="20"/>
  <c r="AF1503" i="20" s="1"/>
  <c r="AG1499" i="20"/>
  <c r="AF1499" i="20" s="1"/>
  <c r="AG1495" i="20"/>
  <c r="AF1495" i="20" s="1"/>
  <c r="AG1491" i="20"/>
  <c r="AF1491" i="20" s="1"/>
  <c r="AG1476" i="20"/>
  <c r="AF1476" i="20" s="1"/>
  <c r="AE1476" i="20" s="1"/>
  <c r="AG1460" i="20"/>
  <c r="AF1460" i="20" s="1"/>
  <c r="AE1460" i="20" s="1"/>
  <c r="AG1444" i="20"/>
  <c r="AF1444" i="20" s="1"/>
  <c r="AE1444" i="20" s="1"/>
  <c r="AG1428" i="20"/>
  <c r="AF1428" i="20" s="1"/>
  <c r="AE1428" i="20" s="1"/>
  <c r="AG1412" i="20"/>
  <c r="AF1412" i="20" s="1"/>
  <c r="AE1412" i="20" s="1"/>
  <c r="AG1396" i="20"/>
  <c r="AF1396" i="20" s="1"/>
  <c r="AE1396" i="20" s="1"/>
  <c r="AG1380" i="20"/>
  <c r="AF1380" i="20" s="1"/>
  <c r="AE1380" i="20" s="1"/>
  <c r="AG1364" i="20"/>
  <c r="AF1364" i="20" s="1"/>
  <c r="AE1364" i="20" s="1"/>
  <c r="AG1348" i="20"/>
  <c r="AF1348" i="20" s="1"/>
  <c r="AE1348" i="20" s="1"/>
  <c r="AG1332" i="20"/>
  <c r="AF1332" i="20" s="1"/>
  <c r="AE1332" i="20" s="1"/>
  <c r="AG1275" i="20"/>
  <c r="AF1275" i="20" s="1"/>
  <c r="AG1259" i="20"/>
  <c r="AF1259" i="20" s="1"/>
  <c r="AG1243" i="20"/>
  <c r="AF1243" i="20" s="1"/>
  <c r="AG1227" i="20"/>
  <c r="AF1227" i="20" s="1"/>
  <c r="AG1129" i="20"/>
  <c r="AF1129" i="20" s="1"/>
  <c r="AG1113" i="20"/>
  <c r="AF1113" i="20" s="1"/>
  <c r="AG1097" i="20"/>
  <c r="AF1097" i="20" s="1"/>
  <c r="AG1081" i="20"/>
  <c r="AF1081" i="20" s="1"/>
  <c r="AE1081" i="20" s="1"/>
  <c r="AG1065" i="20"/>
  <c r="AF1065" i="20" s="1"/>
  <c r="AG1049" i="20"/>
  <c r="AF1049" i="20" s="1"/>
  <c r="AG1033" i="20"/>
  <c r="AF1033" i="20" s="1"/>
  <c r="AG1017" i="20"/>
  <c r="AF1017" i="20" s="1"/>
  <c r="AG1001" i="20"/>
  <c r="AF1001" i="20" s="1"/>
  <c r="AG985" i="20"/>
  <c r="AF985" i="20" s="1"/>
  <c r="AG969" i="20"/>
  <c r="AF969" i="20" s="1"/>
  <c r="AG917" i="20"/>
  <c r="AF917" i="20" s="1"/>
  <c r="AG901" i="20"/>
  <c r="AF901" i="20" s="1"/>
  <c r="AE901" i="20" s="1"/>
  <c r="AG885" i="20"/>
  <c r="AF885" i="20" s="1"/>
  <c r="AE885" i="20" s="1"/>
  <c r="AG869" i="20"/>
  <c r="AF869" i="20" s="1"/>
  <c r="AE869" i="20" s="1"/>
  <c r="AG853" i="20"/>
  <c r="AF853" i="20" s="1"/>
  <c r="AE853" i="20" s="1"/>
  <c r="AG837" i="20"/>
  <c r="AF837" i="20" s="1"/>
  <c r="AG821" i="20"/>
  <c r="AF821" i="20" s="1"/>
  <c r="AG805" i="20"/>
  <c r="AF805" i="20" s="1"/>
  <c r="AG775" i="20"/>
  <c r="AF775" i="20" s="1"/>
  <c r="AG759" i="20"/>
  <c r="AF759" i="20" s="1"/>
  <c r="AG729" i="20"/>
  <c r="AF729" i="20" s="1"/>
  <c r="AG723" i="20"/>
  <c r="AF723" i="20" s="1"/>
  <c r="AG715" i="20"/>
  <c r="AF715" i="20" s="1"/>
  <c r="AG709" i="20"/>
  <c r="AF709" i="20" s="1"/>
  <c r="AG701" i="20"/>
  <c r="AF701" i="20" s="1"/>
  <c r="AG623" i="20"/>
  <c r="AF623" i="20" s="1"/>
  <c r="AE623" i="20" s="1"/>
  <c r="AG617" i="20"/>
  <c r="AF617" i="20" s="1"/>
  <c r="AG609" i="20"/>
  <c r="AF609" i="20" s="1"/>
  <c r="AG601" i="20"/>
  <c r="AF601" i="20" s="1"/>
  <c r="AG593" i="20"/>
  <c r="AF593" i="20" s="1"/>
  <c r="AG585" i="20"/>
  <c r="AF585" i="20" s="1"/>
  <c r="AG577" i="20"/>
  <c r="AF577" i="20" s="1"/>
  <c r="AG569" i="20"/>
  <c r="AF569" i="20" s="1"/>
  <c r="AG561" i="20"/>
  <c r="AF561" i="20" s="1"/>
  <c r="AE561" i="20" s="1"/>
  <c r="AG553" i="20"/>
  <c r="AF553" i="20" s="1"/>
  <c r="AG544" i="20"/>
  <c r="AF544" i="20" s="1"/>
  <c r="AE544" i="20" s="1"/>
  <c r="AG536" i="20"/>
  <c r="AF536" i="20" s="1"/>
  <c r="AE536" i="20" s="1"/>
  <c r="AG528" i="20"/>
  <c r="AF528" i="20" s="1"/>
  <c r="AE528" i="20" s="1"/>
  <c r="AG520" i="20"/>
  <c r="AF520" i="20" s="1"/>
  <c r="AE520" i="20" s="1"/>
  <c r="AG512" i="20"/>
  <c r="AF512" i="20" s="1"/>
  <c r="AE512" i="20" s="1"/>
  <c r="AG504" i="20"/>
  <c r="AF504" i="20" s="1"/>
  <c r="AE504" i="20" s="1"/>
  <c r="AG496" i="20"/>
  <c r="AF496" i="20" s="1"/>
  <c r="AE496" i="20" s="1"/>
  <c r="AG488" i="20"/>
  <c r="AF488" i="20" s="1"/>
  <c r="AE488" i="20" s="1"/>
  <c r="AG480" i="20"/>
  <c r="AF480" i="20" s="1"/>
  <c r="AE480" i="20" s="1"/>
  <c r="AG472" i="20"/>
  <c r="AF472" i="20" s="1"/>
  <c r="AE472" i="20" s="1"/>
  <c r="AG464" i="20"/>
  <c r="AF464" i="20" s="1"/>
  <c r="AE464" i="20" s="1"/>
  <c r="AG456" i="20"/>
  <c r="AF456" i="20" s="1"/>
  <c r="AE456" i="20" s="1"/>
  <c r="AG448" i="20"/>
  <c r="AF448" i="20" s="1"/>
  <c r="AE448" i="20" s="1"/>
  <c r="AG440" i="20"/>
  <c r="AF440" i="20" s="1"/>
  <c r="AE440" i="20" s="1"/>
  <c r="AG432" i="20"/>
  <c r="AF432" i="20" s="1"/>
  <c r="AE432" i="20" s="1"/>
  <c r="AG424" i="20"/>
  <c r="AF424" i="20" s="1"/>
  <c r="AE424" i="20" s="1"/>
  <c r="AG416" i="20"/>
  <c r="AF416" i="20" s="1"/>
  <c r="AE416" i="20" s="1"/>
  <c r="AG408" i="20"/>
  <c r="AF408" i="20" s="1"/>
  <c r="AE408" i="20" s="1"/>
  <c r="AG400" i="20"/>
  <c r="AF400" i="20" s="1"/>
  <c r="AE400" i="20" s="1"/>
  <c r="AG392" i="20"/>
  <c r="AF392" i="20" s="1"/>
  <c r="AE392" i="20" s="1"/>
  <c r="AG384" i="20"/>
  <c r="AF384" i="20" s="1"/>
  <c r="AE384" i="20" s="1"/>
  <c r="AG376" i="20"/>
  <c r="AF376" i="20" s="1"/>
  <c r="AE376" i="20" s="1"/>
  <c r="AG368" i="20"/>
  <c r="AF368" i="20" s="1"/>
  <c r="AE368" i="20" s="1"/>
  <c r="AG360" i="20"/>
  <c r="AF360" i="20" s="1"/>
  <c r="AG352" i="20"/>
  <c r="AF352" i="20" s="1"/>
  <c r="AE352" i="20" s="1"/>
  <c r="AG344" i="20"/>
  <c r="AF344" i="20" s="1"/>
  <c r="AE344" i="20" s="1"/>
  <c r="AG336" i="20"/>
  <c r="AF336" i="20" s="1"/>
  <c r="AG328" i="20"/>
  <c r="AF328" i="20" s="1"/>
  <c r="AE328" i="20" s="1"/>
  <c r="AG320" i="20"/>
  <c r="AF320" i="20" s="1"/>
  <c r="AE320" i="20" s="1"/>
  <c r="AG312" i="20"/>
  <c r="AF312" i="20" s="1"/>
  <c r="AE312" i="20" s="1"/>
  <c r="AG304" i="20"/>
  <c r="AF304" i="20" s="1"/>
  <c r="AE304" i="20" s="1"/>
  <c r="AG296" i="20"/>
  <c r="AF296" i="20" s="1"/>
  <c r="AE296" i="20" s="1"/>
  <c r="AG288" i="20"/>
  <c r="AF288" i="20" s="1"/>
  <c r="AE288" i="20" s="1"/>
  <c r="AG280" i="20"/>
  <c r="AF280" i="20" s="1"/>
  <c r="AE280" i="20" s="1"/>
  <c r="AG272" i="20"/>
  <c r="AF272" i="20" s="1"/>
  <c r="AE272" i="20" s="1"/>
  <c r="AG264" i="20"/>
  <c r="AF264" i="20" s="1"/>
  <c r="AE264" i="20" s="1"/>
  <c r="AG256" i="20"/>
  <c r="AF256" i="20" s="1"/>
  <c r="AE256" i="20" s="1"/>
  <c r="AG248" i="20"/>
  <c r="AF248" i="20" s="1"/>
  <c r="AE248" i="20" s="1"/>
  <c r="AG240" i="20"/>
  <c r="AF240" i="20" s="1"/>
  <c r="AE240" i="20" s="1"/>
  <c r="AG232" i="20"/>
  <c r="AF232" i="20" s="1"/>
  <c r="AG224" i="20"/>
  <c r="AF224" i="20" s="1"/>
  <c r="AE224" i="20" s="1"/>
  <c r="AG216" i="20"/>
  <c r="AF216" i="20" s="1"/>
  <c r="AE216" i="20" s="1"/>
  <c r="AG208" i="20"/>
  <c r="AF208" i="20" s="1"/>
  <c r="AE208" i="20" s="1"/>
  <c r="AG200" i="20"/>
  <c r="AF200" i="20" s="1"/>
  <c r="AE200" i="20" s="1"/>
  <c r="AG192" i="20"/>
  <c r="AF192" i="20" s="1"/>
  <c r="AE192" i="20" s="1"/>
  <c r="AG438" i="20"/>
  <c r="AF438" i="20" s="1"/>
  <c r="AE438" i="20" s="1"/>
  <c r="AG422" i="20"/>
  <c r="AF422" i="20" s="1"/>
  <c r="AE422" i="20" s="1"/>
  <c r="AG406" i="20"/>
  <c r="AF406" i="20" s="1"/>
  <c r="AE406" i="20" s="1"/>
  <c r="AG390" i="20"/>
  <c r="AF390" i="20" s="1"/>
  <c r="AE390" i="20" s="1"/>
  <c r="AG374" i="20"/>
  <c r="AF374" i="20" s="1"/>
  <c r="AE374" i="20" s="1"/>
  <c r="AG358" i="20"/>
  <c r="AF358" i="20" s="1"/>
  <c r="AE358" i="20" s="1"/>
  <c r="AG342" i="20"/>
  <c r="AF342" i="20" s="1"/>
  <c r="AE342" i="20" s="1"/>
  <c r="AG326" i="20"/>
  <c r="AF326" i="20" s="1"/>
  <c r="AE326" i="20" s="1"/>
  <c r="AG310" i="20"/>
  <c r="AF310" i="20" s="1"/>
  <c r="AE310" i="20" s="1"/>
  <c r="AG294" i="20"/>
  <c r="AF294" i="20" s="1"/>
  <c r="AE294" i="20" s="1"/>
  <c r="AG278" i="20"/>
  <c r="AF278" i="20" s="1"/>
  <c r="AE278" i="20" s="1"/>
  <c r="AG262" i="20"/>
  <c r="AF262" i="20" s="1"/>
  <c r="AG246" i="20"/>
  <c r="AF246" i="20" s="1"/>
  <c r="AE246" i="20" s="1"/>
  <c r="AG230" i="20"/>
  <c r="AF230" i="20" s="1"/>
  <c r="AE230" i="20" s="1"/>
  <c r="AG214" i="20"/>
  <c r="AF214" i="20" s="1"/>
  <c r="AE214" i="20" s="1"/>
  <c r="AG198" i="20"/>
  <c r="AF198" i="20" s="1"/>
  <c r="AE198" i="20" s="1"/>
  <c r="AG182" i="20"/>
  <c r="AF182" i="20" s="1"/>
  <c r="AE182" i="20" s="1"/>
  <c r="AG166" i="20"/>
  <c r="AF166" i="20" s="1"/>
  <c r="AE166" i="20" s="1"/>
  <c r="AG150" i="20"/>
  <c r="AF150" i="20" s="1"/>
  <c r="AE150" i="20" s="1"/>
  <c r="AG134" i="20"/>
  <c r="AF134" i="20" s="1"/>
  <c r="AG118" i="20"/>
  <c r="AF118" i="20" s="1"/>
  <c r="AE118" i="20" s="1"/>
  <c r="AG102" i="20"/>
  <c r="AF102" i="20" s="1"/>
  <c r="AE102" i="20" s="1"/>
  <c r="AG86" i="20"/>
  <c r="AF86" i="20" s="1"/>
  <c r="AE86" i="20" s="1"/>
  <c r="AG78" i="20"/>
  <c r="AF78" i="20" s="1"/>
  <c r="AE78" i="20" s="1"/>
  <c r="AG70" i="20"/>
  <c r="AF70" i="20" s="1"/>
  <c r="AE70" i="20" s="1"/>
  <c r="AG62" i="20"/>
  <c r="AF62" i="20" s="1"/>
  <c r="AE62" i="20" s="1"/>
  <c r="AG54" i="20"/>
  <c r="AF54" i="20" s="1"/>
  <c r="AE54" i="20" s="1"/>
  <c r="AG46" i="20"/>
  <c r="AF46" i="20" s="1"/>
  <c r="AE46" i="20" s="1"/>
  <c r="AG38" i="20"/>
  <c r="AF38" i="20" s="1"/>
  <c r="AE38" i="20" s="1"/>
  <c r="AG84" i="20"/>
  <c r="AF84" i="20" s="1"/>
  <c r="AE84" i="20" s="1"/>
  <c r="AG1625" i="20"/>
  <c r="AF1625" i="20" s="1"/>
  <c r="AG1609" i="20"/>
  <c r="AF1609" i="20" s="1"/>
  <c r="AG1593" i="20"/>
  <c r="AF1593" i="20" s="1"/>
  <c r="AG1577" i="20"/>
  <c r="AF1577" i="20" s="1"/>
  <c r="AG1509" i="20"/>
  <c r="AF1509" i="20" s="1"/>
  <c r="AG1501" i="20"/>
  <c r="AF1501" i="20" s="1"/>
  <c r="AG1493" i="20"/>
  <c r="AF1493" i="20" s="1"/>
  <c r="AG1486" i="20"/>
  <c r="AF1486" i="20" s="1"/>
  <c r="AE1486" i="20" s="1"/>
  <c r="AG1478" i="20"/>
  <c r="AF1478" i="20" s="1"/>
  <c r="AE1478" i="20" s="1"/>
  <c r="AG1470" i="20"/>
  <c r="AF1470" i="20" s="1"/>
  <c r="AE1470" i="20" s="1"/>
  <c r="AG1462" i="20"/>
  <c r="AF1462" i="20" s="1"/>
  <c r="AE1462" i="20" s="1"/>
  <c r="AG1454" i="20"/>
  <c r="AF1454" i="20" s="1"/>
  <c r="AE1454" i="20" s="1"/>
  <c r="AG1446" i="20"/>
  <c r="AF1446" i="20" s="1"/>
  <c r="AE1446" i="20" s="1"/>
  <c r="AG1438" i="20"/>
  <c r="AF1438" i="20" s="1"/>
  <c r="AE1438" i="20" s="1"/>
  <c r="AG1430" i="20"/>
  <c r="AF1430" i="20" s="1"/>
  <c r="AE1430" i="20" s="1"/>
  <c r="AG1422" i="20"/>
  <c r="AF1422" i="20" s="1"/>
  <c r="AE1422" i="20" s="1"/>
  <c r="AG1414" i="20"/>
  <c r="AF1414" i="20" s="1"/>
  <c r="AE1414" i="20" s="1"/>
  <c r="AG1406" i="20"/>
  <c r="AF1406" i="20" s="1"/>
  <c r="AE1406" i="20" s="1"/>
  <c r="AG1398" i="20"/>
  <c r="AF1398" i="20" s="1"/>
  <c r="AE1398" i="20" s="1"/>
  <c r="AG1390" i="20"/>
  <c r="AF1390" i="20" s="1"/>
  <c r="AE1390" i="20" s="1"/>
  <c r="AG1382" i="20"/>
  <c r="AF1382" i="20" s="1"/>
  <c r="AE1382" i="20" s="1"/>
  <c r="AG1374" i="20"/>
  <c r="AF1374" i="20" s="1"/>
  <c r="AE1374" i="20" s="1"/>
  <c r="AG1366" i="20"/>
  <c r="AF1366" i="20" s="1"/>
  <c r="AE1366" i="20" s="1"/>
  <c r="AG1358" i="20"/>
  <c r="AF1358" i="20" s="1"/>
  <c r="AE1358" i="20" s="1"/>
  <c r="AG1350" i="20"/>
  <c r="AF1350" i="20" s="1"/>
  <c r="AE1350" i="20" s="1"/>
  <c r="AG1342" i="20"/>
  <c r="AF1342" i="20" s="1"/>
  <c r="AE1342" i="20" s="1"/>
  <c r="AG1334" i="20"/>
  <c r="AF1334" i="20" s="1"/>
  <c r="AE1334" i="20" s="1"/>
  <c r="AG1326" i="20"/>
  <c r="AF1326" i="20" s="1"/>
  <c r="AE1326" i="20" s="1"/>
  <c r="AG1318" i="20"/>
  <c r="AF1318" i="20" s="1"/>
  <c r="AE1318" i="20" s="1"/>
  <c r="AG1310" i="20"/>
  <c r="AF1310" i="20" s="1"/>
  <c r="AE1310" i="20" s="1"/>
  <c r="AG1302" i="20"/>
  <c r="AF1302" i="20" s="1"/>
  <c r="AE1302" i="20" s="1"/>
  <c r="AG1294" i="20"/>
  <c r="AF1294" i="20" s="1"/>
  <c r="AE1294" i="20" s="1"/>
  <c r="AG1285" i="20"/>
  <c r="AF1285" i="20" s="1"/>
  <c r="AG1277" i="20"/>
  <c r="AF1277" i="20" s="1"/>
  <c r="AG1269" i="20"/>
  <c r="AF1269" i="20" s="1"/>
  <c r="AG1261" i="20"/>
  <c r="AF1261" i="20" s="1"/>
  <c r="AG1253" i="20"/>
  <c r="AF1253" i="20" s="1"/>
  <c r="AG1245" i="20"/>
  <c r="AF1245" i="20" s="1"/>
  <c r="AG1237" i="20"/>
  <c r="AF1237" i="20" s="1"/>
  <c r="AG1229" i="20"/>
  <c r="AF1229" i="20" s="1"/>
  <c r="AG1221" i="20"/>
  <c r="AF1221" i="20" s="1"/>
  <c r="AG1484" i="20"/>
  <c r="AF1484" i="20" s="1"/>
  <c r="AE1484" i="20" s="1"/>
  <c r="AG1468" i="20"/>
  <c r="AF1468" i="20" s="1"/>
  <c r="AE1468" i="20" s="1"/>
  <c r="AG1452" i="20"/>
  <c r="AF1452" i="20" s="1"/>
  <c r="AE1452" i="20" s="1"/>
  <c r="AG1436" i="20"/>
  <c r="AF1436" i="20" s="1"/>
  <c r="AE1436" i="20" s="1"/>
  <c r="AG1420" i="20"/>
  <c r="AF1420" i="20" s="1"/>
  <c r="AE1420" i="20" s="1"/>
  <c r="AG1404" i="20"/>
  <c r="AF1404" i="20" s="1"/>
  <c r="AE1404" i="20" s="1"/>
  <c r="AG1388" i="20"/>
  <c r="AF1388" i="20" s="1"/>
  <c r="AE1388" i="20" s="1"/>
  <c r="AG1372" i="20"/>
  <c r="AF1372" i="20" s="1"/>
  <c r="AE1372" i="20" s="1"/>
  <c r="AG1356" i="20"/>
  <c r="AF1356" i="20" s="1"/>
  <c r="AE1356" i="20" s="1"/>
  <c r="AG1340" i="20"/>
  <c r="AF1340" i="20" s="1"/>
  <c r="AE1340" i="20" s="1"/>
  <c r="AG1283" i="20"/>
  <c r="AF1283" i="20" s="1"/>
  <c r="AG1267" i="20"/>
  <c r="AF1267" i="20" s="1"/>
  <c r="AG1251" i="20"/>
  <c r="AF1251" i="20" s="1"/>
  <c r="AG1235" i="20"/>
  <c r="AF1235" i="20" s="1"/>
  <c r="AG1219" i="20"/>
  <c r="AF1219" i="20" s="1"/>
  <c r="AG1137" i="20"/>
  <c r="AF1137" i="20" s="1"/>
  <c r="AG1121" i="20"/>
  <c r="AF1121" i="20" s="1"/>
  <c r="AG1105" i="20"/>
  <c r="AF1105" i="20" s="1"/>
  <c r="AG1089" i="20"/>
  <c r="AF1089" i="20" s="1"/>
  <c r="AG1073" i="20"/>
  <c r="AF1073" i="20" s="1"/>
  <c r="AG1057" i="20"/>
  <c r="AF1057" i="20" s="1"/>
  <c r="AG1041" i="20"/>
  <c r="AF1041" i="20" s="1"/>
  <c r="AG1025" i="20"/>
  <c r="AF1025" i="20" s="1"/>
  <c r="AG1009" i="20"/>
  <c r="AF1009" i="20" s="1"/>
  <c r="AG993" i="20"/>
  <c r="AF993" i="20" s="1"/>
  <c r="AG977" i="20"/>
  <c r="AF977" i="20" s="1"/>
  <c r="AG961" i="20"/>
  <c r="AF961" i="20" s="1"/>
  <c r="AG957" i="20"/>
  <c r="AF957" i="20" s="1"/>
  <c r="AG953" i="20"/>
  <c r="AF953" i="20" s="1"/>
  <c r="AG949" i="20"/>
  <c r="AF949" i="20" s="1"/>
  <c r="AG945" i="20"/>
  <c r="AF945" i="20" s="1"/>
  <c r="AG941" i="20"/>
  <c r="AF941" i="20" s="1"/>
  <c r="AG937" i="20"/>
  <c r="AF937" i="20" s="1"/>
  <c r="AG933" i="20"/>
  <c r="AF933" i="20" s="1"/>
  <c r="AG929" i="20"/>
  <c r="AF929" i="20" s="1"/>
  <c r="AG925" i="20"/>
  <c r="AF925" i="20" s="1"/>
  <c r="AG909" i="20"/>
  <c r="AF909" i="20" s="1"/>
  <c r="AG893" i="20"/>
  <c r="AF893" i="20" s="1"/>
  <c r="AE893" i="20" s="1"/>
  <c r="AG877" i="20"/>
  <c r="AF877" i="20" s="1"/>
  <c r="AE877" i="20" s="1"/>
  <c r="AG861" i="20"/>
  <c r="AF861" i="20" s="1"/>
  <c r="AE861" i="20" s="1"/>
  <c r="AG845" i="20"/>
  <c r="AF845" i="20" s="1"/>
  <c r="AG829" i="20"/>
  <c r="AF829" i="20" s="1"/>
  <c r="AG813" i="20"/>
  <c r="AF813" i="20" s="1"/>
  <c r="AG797" i="20"/>
  <c r="AF797" i="20" s="1"/>
  <c r="AE797" i="20" s="1"/>
  <c r="AG783" i="20"/>
  <c r="AF783" i="20" s="1"/>
  <c r="AG767" i="20"/>
  <c r="AF767" i="20" s="1"/>
  <c r="AG727" i="20"/>
  <c r="AF727" i="20" s="1"/>
  <c r="AG719" i="20"/>
  <c r="AF719" i="20" s="1"/>
  <c r="AG711" i="20"/>
  <c r="AF711" i="20" s="1"/>
  <c r="AG705" i="20"/>
  <c r="AF705" i="20" s="1"/>
  <c r="AG621" i="20"/>
  <c r="AF621" i="20" s="1"/>
  <c r="AG613" i="20"/>
  <c r="AF613" i="20" s="1"/>
  <c r="AG605" i="20"/>
  <c r="AF605" i="20" s="1"/>
  <c r="AG597" i="20"/>
  <c r="AF597" i="20" s="1"/>
  <c r="AG589" i="20"/>
  <c r="AF589" i="20" s="1"/>
  <c r="AG581" i="20"/>
  <c r="AF581" i="20" s="1"/>
  <c r="AG573" i="20"/>
  <c r="AF573" i="20" s="1"/>
  <c r="AG565" i="20"/>
  <c r="AF565" i="20" s="1"/>
  <c r="AG557" i="20"/>
  <c r="AF557" i="20" s="1"/>
  <c r="AE557" i="20" s="1"/>
  <c r="AG1722" i="20"/>
  <c r="AF1722" i="20" s="1"/>
  <c r="AG1714" i="20"/>
  <c r="AF1714" i="20" s="1"/>
  <c r="AG1704" i="20"/>
  <c r="AF1704" i="20" s="1"/>
  <c r="AG1696" i="20"/>
  <c r="AF1696" i="20" s="1"/>
  <c r="AG1688" i="20"/>
  <c r="AF1688" i="20" s="1"/>
  <c r="AG1680" i="20"/>
  <c r="AF1680" i="20" s="1"/>
  <c r="AG1672" i="20"/>
  <c r="AF1672" i="20" s="1"/>
  <c r="AG1663" i="20"/>
  <c r="AF1663" i="20" s="1"/>
  <c r="AE1663" i="20" s="1"/>
  <c r="AG1655" i="20"/>
  <c r="AF1655" i="20" s="1"/>
  <c r="AE1655" i="20" s="1"/>
  <c r="AG1647" i="20"/>
  <c r="AF1647" i="20" s="1"/>
  <c r="AG1639" i="20"/>
  <c r="AF1639" i="20" s="1"/>
  <c r="AG1631" i="20"/>
  <c r="AF1631" i="20" s="1"/>
  <c r="AG1623" i="20"/>
  <c r="AF1623" i="20" s="1"/>
  <c r="AG1615" i="20"/>
  <c r="AF1615" i="20" s="1"/>
  <c r="AG1607" i="20"/>
  <c r="AF1607" i="20" s="1"/>
  <c r="AE1607" i="20" s="1"/>
  <c r="AG1599" i="20"/>
  <c r="AF1599" i="20" s="1"/>
  <c r="AE1599" i="20" s="1"/>
  <c r="AG1591" i="20"/>
  <c r="AF1591" i="20" s="1"/>
  <c r="AG1583" i="20"/>
  <c r="AF1583" i="20" s="1"/>
  <c r="AG1575" i="20"/>
  <c r="AF1575" i="20" s="1"/>
  <c r="AG1567" i="20"/>
  <c r="AF1567" i="20" s="1"/>
  <c r="AG1698" i="20"/>
  <c r="AF1698" i="20" s="1"/>
  <c r="AG1682" i="20"/>
  <c r="AF1682" i="20" s="1"/>
  <c r="AG1661" i="20"/>
  <c r="AF1661" i="20" s="1"/>
  <c r="AE1661" i="20" s="1"/>
  <c r="AG1645" i="20"/>
  <c r="AF1645" i="20" s="1"/>
  <c r="AG1629" i="20"/>
  <c r="AF1629" i="20" s="1"/>
  <c r="AG1613" i="20"/>
  <c r="AF1613" i="20" s="1"/>
  <c r="AG1597" i="20"/>
  <c r="AF1597" i="20" s="1"/>
  <c r="AG1581" i="20"/>
  <c r="AF1581" i="20" s="1"/>
  <c r="AG1565" i="20"/>
  <c r="AF1565" i="20" s="1"/>
  <c r="AG1557" i="20"/>
  <c r="AF1557" i="20" s="1"/>
  <c r="AG1549" i="20"/>
  <c r="AF1549" i="20" s="1"/>
  <c r="AG1541" i="20"/>
  <c r="AF1541" i="20" s="1"/>
  <c r="AG1533" i="20"/>
  <c r="AF1533" i="20" s="1"/>
  <c r="AG1525" i="20"/>
  <c r="AF1525" i="20" s="1"/>
  <c r="AG1517" i="20"/>
  <c r="AF1517" i="20" s="1"/>
  <c r="AG1472" i="20"/>
  <c r="AF1472" i="20" s="1"/>
  <c r="AE1472" i="20" s="1"/>
  <c r="AG1456" i="20"/>
  <c r="AF1456" i="20" s="1"/>
  <c r="AE1456" i="20" s="1"/>
  <c r="AG1440" i="20"/>
  <c r="AF1440" i="20" s="1"/>
  <c r="AE1440" i="20" s="1"/>
  <c r="AG1424" i="20"/>
  <c r="AF1424" i="20" s="1"/>
  <c r="AE1424" i="20" s="1"/>
  <c r="AG1408" i="20"/>
  <c r="AF1408" i="20" s="1"/>
  <c r="AE1408" i="20" s="1"/>
  <c r="AG1392" i="20"/>
  <c r="AF1392" i="20" s="1"/>
  <c r="AE1392" i="20" s="1"/>
  <c r="AG1376" i="20"/>
  <c r="AF1376" i="20" s="1"/>
  <c r="AE1376" i="20" s="1"/>
  <c r="AG1360" i="20"/>
  <c r="AF1360" i="20" s="1"/>
  <c r="AE1360" i="20" s="1"/>
  <c r="AG1344" i="20"/>
  <c r="AF1344" i="20" s="1"/>
  <c r="AE1344" i="20" s="1"/>
  <c r="AG1328" i="20"/>
  <c r="AF1328" i="20" s="1"/>
  <c r="AE1328" i="20" s="1"/>
  <c r="AG1324" i="20"/>
  <c r="AF1324" i="20" s="1"/>
  <c r="AG1320" i="20"/>
  <c r="AF1320" i="20" s="1"/>
  <c r="AE1320" i="20" s="1"/>
  <c r="AG1316" i="20"/>
  <c r="AF1316" i="20" s="1"/>
  <c r="AE1316" i="20" s="1"/>
  <c r="AG1312" i="20"/>
  <c r="AF1312" i="20" s="1"/>
  <c r="AE1312" i="20" s="1"/>
  <c r="AG1308" i="20"/>
  <c r="AF1308" i="20" s="1"/>
  <c r="AE1308" i="20" s="1"/>
  <c r="AG1304" i="20"/>
  <c r="AF1304" i="20" s="1"/>
  <c r="AE1304" i="20" s="1"/>
  <c r="AG1300" i="20"/>
  <c r="AF1300" i="20" s="1"/>
  <c r="AE1300" i="20" s="1"/>
  <c r="AG1296" i="20"/>
  <c r="AF1296" i="20" s="1"/>
  <c r="AE1296" i="20" s="1"/>
  <c r="AG1292" i="20"/>
  <c r="AF1292" i="20" s="1"/>
  <c r="AG1287" i="20"/>
  <c r="AF1287" i="20" s="1"/>
  <c r="AG1271" i="20"/>
  <c r="AF1271" i="20" s="1"/>
  <c r="AG1255" i="20"/>
  <c r="AF1255" i="20" s="1"/>
  <c r="AG1239" i="20"/>
  <c r="AF1239" i="20" s="1"/>
  <c r="AG1223" i="20"/>
  <c r="AF1223" i="20" s="1"/>
  <c r="AG1211" i="20"/>
  <c r="AF1211" i="20" s="1"/>
  <c r="AG1203" i="20"/>
  <c r="AF1203" i="20" s="1"/>
  <c r="AG1195" i="20"/>
  <c r="AF1195" i="20" s="1"/>
  <c r="AG1187" i="20"/>
  <c r="AF1187" i="20" s="1"/>
  <c r="AG1179" i="20"/>
  <c r="AF1179" i="20" s="1"/>
  <c r="AG1171" i="20"/>
  <c r="AF1171" i="20" s="1"/>
  <c r="AG1163" i="20"/>
  <c r="AF1163" i="20" s="1"/>
  <c r="AG1155" i="20"/>
  <c r="AF1155" i="20" s="1"/>
  <c r="AG1147" i="20"/>
  <c r="AF1147" i="20" s="1"/>
  <c r="AG1213" i="20"/>
  <c r="AF1213" i="20" s="1"/>
  <c r="AG1139" i="20"/>
  <c r="AF1139" i="20" s="1"/>
  <c r="AG1131" i="20"/>
  <c r="AF1131" i="20" s="1"/>
  <c r="AG1123" i="20"/>
  <c r="AF1123" i="20" s="1"/>
  <c r="AG1115" i="20"/>
  <c r="AF1115" i="20" s="1"/>
  <c r="AG1107" i="20"/>
  <c r="AF1107" i="20" s="1"/>
  <c r="AG1099" i="20"/>
  <c r="AF1099" i="20" s="1"/>
  <c r="AG1091" i="20"/>
  <c r="AF1091" i="20" s="1"/>
  <c r="AG1083" i="20"/>
  <c r="AF1083" i="20" s="1"/>
  <c r="AE1083" i="20" s="1"/>
  <c r="AG1075" i="20"/>
  <c r="AF1075" i="20" s="1"/>
  <c r="AE1075" i="20" s="1"/>
  <c r="AG1067" i="20"/>
  <c r="AF1067" i="20" s="1"/>
  <c r="AG1059" i="20"/>
  <c r="AF1059" i="20" s="1"/>
  <c r="AG1051" i="20"/>
  <c r="AF1051" i="20" s="1"/>
  <c r="AG1043" i="20"/>
  <c r="AF1043" i="20" s="1"/>
  <c r="AG1035" i="20"/>
  <c r="AF1035" i="20" s="1"/>
  <c r="AG1027" i="20"/>
  <c r="AF1027" i="20" s="1"/>
  <c r="AG1019" i="20"/>
  <c r="AF1019" i="20" s="1"/>
  <c r="AG1011" i="20"/>
  <c r="AF1011" i="20" s="1"/>
  <c r="AG1003" i="20"/>
  <c r="AF1003" i="20" s="1"/>
  <c r="AG995" i="20"/>
  <c r="AF995" i="20" s="1"/>
  <c r="AG987" i="20"/>
  <c r="AF987" i="20" s="1"/>
  <c r="AG979" i="20"/>
  <c r="AF979" i="20" s="1"/>
  <c r="AG971" i="20"/>
  <c r="AF971" i="20" s="1"/>
  <c r="AG963" i="20"/>
  <c r="AF963" i="20" s="1"/>
  <c r="AG955" i="20"/>
  <c r="AF955" i="20" s="1"/>
  <c r="AG947" i="20"/>
  <c r="AF947" i="20" s="1"/>
  <c r="AG939" i="20"/>
  <c r="AF939" i="20" s="1"/>
  <c r="AG931" i="20"/>
  <c r="AF931" i="20" s="1"/>
  <c r="AG923" i="20"/>
  <c r="AF923" i="20" s="1"/>
  <c r="AG915" i="20"/>
  <c r="AF915" i="20" s="1"/>
  <c r="AG907" i="20"/>
  <c r="AF907" i="20" s="1"/>
  <c r="AG899" i="20"/>
  <c r="AF899" i="20" s="1"/>
  <c r="AE899" i="20" s="1"/>
  <c r="AG891" i="20"/>
  <c r="AF891" i="20" s="1"/>
  <c r="AE891" i="20" s="1"/>
  <c r="AG883" i="20"/>
  <c r="AF883" i="20" s="1"/>
  <c r="AE883" i="20" s="1"/>
  <c r="AG875" i="20"/>
  <c r="AF875" i="20" s="1"/>
  <c r="AE875" i="20" s="1"/>
  <c r="AG867" i="20"/>
  <c r="AF867" i="20" s="1"/>
  <c r="AE867" i="20" s="1"/>
  <c r="AG859" i="20"/>
  <c r="AG851" i="20"/>
  <c r="AF851" i="20" s="1"/>
  <c r="AE851" i="20" s="1"/>
  <c r="AG843" i="20"/>
  <c r="AF843" i="20" s="1"/>
  <c r="AG835" i="20"/>
  <c r="AF835" i="20" s="1"/>
  <c r="AG827" i="20"/>
  <c r="AF827" i="20" s="1"/>
  <c r="AG819" i="20"/>
  <c r="AF819" i="20" s="1"/>
  <c r="AG811" i="20"/>
  <c r="AF811" i="20" s="1"/>
  <c r="AG803" i="20"/>
  <c r="AF803" i="20" s="1"/>
  <c r="AG795" i="20"/>
  <c r="AF795" i="20" s="1"/>
  <c r="AE795" i="20" s="1"/>
  <c r="AG785" i="20"/>
  <c r="AF785" i="20" s="1"/>
  <c r="AG777" i="20"/>
  <c r="AF777" i="20" s="1"/>
  <c r="AG769" i="20"/>
  <c r="AF769" i="20" s="1"/>
  <c r="AG761" i="20"/>
  <c r="AF761" i="20" s="1"/>
  <c r="AG1141" i="20"/>
  <c r="AF1141" i="20" s="1"/>
  <c r="AG1125" i="20"/>
  <c r="AF1125" i="20" s="1"/>
  <c r="AG1109" i="20"/>
  <c r="AF1109" i="20" s="1"/>
  <c r="AG1093" i="20"/>
  <c r="AF1093" i="20" s="1"/>
  <c r="AG1077" i="20"/>
  <c r="AF1077" i="20" s="1"/>
  <c r="AE1077" i="20" s="1"/>
  <c r="AG1061" i="20"/>
  <c r="AF1061" i="20" s="1"/>
  <c r="AG1045" i="20"/>
  <c r="AF1045" i="20" s="1"/>
  <c r="AG1029" i="20"/>
  <c r="AF1029" i="20" s="1"/>
  <c r="AG1013" i="20"/>
  <c r="AF1013" i="20" s="1"/>
  <c r="AG997" i="20"/>
  <c r="AF997" i="20" s="1"/>
  <c r="AG981" i="20"/>
  <c r="AF981" i="20" s="1"/>
  <c r="AG965" i="20"/>
  <c r="AF965" i="20" s="1"/>
  <c r="AG184" i="20"/>
  <c r="AF184" i="20" s="1"/>
  <c r="AE184" i="20" s="1"/>
  <c r="AG176" i="20"/>
  <c r="AF176" i="20" s="1"/>
  <c r="AE176" i="20" s="1"/>
  <c r="AG168" i="20"/>
  <c r="AF168" i="20" s="1"/>
  <c r="AG160" i="20"/>
  <c r="AF160" i="20" s="1"/>
  <c r="AE160" i="20" s="1"/>
  <c r="AG152" i="20"/>
  <c r="AF152" i="20" s="1"/>
  <c r="AE152" i="20" s="1"/>
  <c r="AG144" i="20"/>
  <c r="AF144" i="20" s="1"/>
  <c r="AE144" i="20" s="1"/>
  <c r="AG136" i="20"/>
  <c r="AF136" i="20" s="1"/>
  <c r="AE136" i="20" s="1"/>
  <c r="AG128" i="20"/>
  <c r="AF128" i="20" s="1"/>
  <c r="AE128" i="20" s="1"/>
  <c r="AG120" i="20"/>
  <c r="AF120" i="20" s="1"/>
  <c r="AE120" i="20" s="1"/>
  <c r="AG112" i="20"/>
  <c r="AF112" i="20" s="1"/>
  <c r="AE112" i="20" s="1"/>
  <c r="AG104" i="20"/>
  <c r="AF104" i="20" s="1"/>
  <c r="AE104" i="20" s="1"/>
  <c r="AG96" i="20"/>
  <c r="AF96" i="20" s="1"/>
  <c r="AE96" i="20" s="1"/>
  <c r="AG88" i="20"/>
  <c r="AF88" i="20" s="1"/>
  <c r="AE88" i="20" s="1"/>
  <c r="AG699" i="20"/>
  <c r="AF699" i="20" s="1"/>
  <c r="AG689" i="20"/>
  <c r="AF689" i="20" s="1"/>
  <c r="AG679" i="20"/>
  <c r="AF679" i="20" s="1"/>
  <c r="AG659" i="20"/>
  <c r="AF659" i="20" s="1"/>
  <c r="AG643" i="20"/>
  <c r="AF643" i="20" s="1"/>
  <c r="AG627" i="20"/>
  <c r="AF627" i="20" s="1"/>
  <c r="AG607" i="20"/>
  <c r="AF607" i="20" s="1"/>
  <c r="AG591" i="20"/>
  <c r="AF591" i="20" s="1"/>
  <c r="AG575" i="20"/>
  <c r="AF575" i="20" s="1"/>
  <c r="AG571" i="20"/>
  <c r="AF571" i="20" s="1"/>
  <c r="AG567" i="20"/>
  <c r="AF567" i="20" s="1"/>
  <c r="AG563" i="20"/>
  <c r="AF563" i="20" s="1"/>
  <c r="AG559" i="20"/>
  <c r="AF559" i="20" s="1"/>
  <c r="AE559" i="20" s="1"/>
  <c r="AG555" i="20"/>
  <c r="AF555" i="20" s="1"/>
  <c r="AG551" i="20"/>
  <c r="AF551" i="20" s="1"/>
  <c r="AG547" i="20"/>
  <c r="AF547" i="20" s="1"/>
  <c r="AG530" i="20"/>
  <c r="AF530" i="20" s="1"/>
  <c r="AE530" i="20" s="1"/>
  <c r="AG514" i="20"/>
  <c r="AF514" i="20" s="1"/>
  <c r="AE514" i="20" s="1"/>
  <c r="AG498" i="20"/>
  <c r="AF498" i="20" s="1"/>
  <c r="AE498" i="20" s="1"/>
  <c r="AG482" i="20"/>
  <c r="AF482" i="20" s="1"/>
  <c r="AE482" i="20" s="1"/>
  <c r="AG466" i="20"/>
  <c r="AF466" i="20" s="1"/>
  <c r="AE466" i="20" s="1"/>
  <c r="AG450" i="20"/>
  <c r="AF450" i="20" s="1"/>
  <c r="AE450" i="20" s="1"/>
  <c r="AG434" i="20"/>
  <c r="AF434" i="20" s="1"/>
  <c r="AE434" i="20" s="1"/>
  <c r="AG418" i="20"/>
  <c r="AF418" i="20" s="1"/>
  <c r="AE418" i="20" s="1"/>
  <c r="AG402" i="20"/>
  <c r="AF402" i="20" s="1"/>
  <c r="AE402" i="20" s="1"/>
  <c r="AG386" i="20"/>
  <c r="AF386" i="20" s="1"/>
  <c r="AE386" i="20" s="1"/>
  <c r="AG370" i="20"/>
  <c r="AF370" i="20" s="1"/>
  <c r="AE370" i="20" s="1"/>
  <c r="AG354" i="20"/>
  <c r="AF354" i="20" s="1"/>
  <c r="AE354" i="20" s="1"/>
  <c r="AG338" i="20"/>
  <c r="AF338" i="20" s="1"/>
  <c r="AE338" i="20" s="1"/>
  <c r="AG322" i="20"/>
  <c r="AF322" i="20" s="1"/>
  <c r="AE322" i="20" s="1"/>
  <c r="AG306" i="20"/>
  <c r="AF306" i="20" s="1"/>
  <c r="AE306" i="20" s="1"/>
  <c r="AG290" i="20"/>
  <c r="AF290" i="20" s="1"/>
  <c r="AE290" i="20" s="1"/>
  <c r="AG274" i="20"/>
  <c r="AF274" i="20" s="1"/>
  <c r="AE274" i="20" s="1"/>
  <c r="AG258" i="20"/>
  <c r="AF258" i="20" s="1"/>
  <c r="AE258" i="20" s="1"/>
  <c r="AG242" i="20"/>
  <c r="AF242" i="20" s="1"/>
  <c r="AE242" i="20" s="1"/>
  <c r="AG226" i="20"/>
  <c r="AF226" i="20" s="1"/>
  <c r="AE226" i="20" s="1"/>
  <c r="AG210" i="20"/>
  <c r="AF210" i="20" s="1"/>
  <c r="AE210" i="20" s="1"/>
  <c r="AG194" i="20"/>
  <c r="AF194" i="20" s="1"/>
  <c r="AE194" i="20" s="1"/>
  <c r="AG178" i="20"/>
  <c r="AF178" i="20" s="1"/>
  <c r="AE178" i="20" s="1"/>
  <c r="AG162" i="20"/>
  <c r="AF162" i="20" s="1"/>
  <c r="AG146" i="20"/>
  <c r="AF146" i="20" s="1"/>
  <c r="AE146" i="20" s="1"/>
  <c r="AG130" i="20"/>
  <c r="AF130" i="20" s="1"/>
  <c r="AE130" i="20" s="1"/>
  <c r="AG114" i="20"/>
  <c r="AF114" i="20" s="1"/>
  <c r="AE114" i="20" s="1"/>
  <c r="AG98" i="20"/>
  <c r="AF98" i="20" s="1"/>
  <c r="AE98" i="20" s="1"/>
  <c r="AG24" i="20"/>
  <c r="AF24" i="20" s="1"/>
  <c r="AE24" i="20" s="1"/>
  <c r="AG20" i="20"/>
  <c r="AF20" i="20" s="1"/>
  <c r="AE20" i="20" s="1"/>
  <c r="AG1547" i="20"/>
  <c r="AF1547" i="20" s="1"/>
  <c r="AG1543" i="20"/>
  <c r="AF1543" i="20" s="1"/>
  <c r="AG1539" i="20"/>
  <c r="AF1539" i="20" s="1"/>
  <c r="AG1535" i="20"/>
  <c r="AF1535" i="20" s="1"/>
  <c r="AG1531" i="20"/>
  <c r="AF1531" i="20" s="1"/>
  <c r="AG1527" i="20"/>
  <c r="AF1527" i="20" s="1"/>
  <c r="AG1523" i="20"/>
  <c r="AF1523" i="20" s="1"/>
  <c r="AG1519" i="20"/>
  <c r="AF1519" i="20" s="1"/>
  <c r="AG1515" i="20"/>
  <c r="AF1515" i="20" s="1"/>
  <c r="AG1511" i="20"/>
  <c r="AF1511" i="20" s="1"/>
  <c r="AG1209" i="20"/>
  <c r="AF1209" i="20" s="1"/>
  <c r="AG1205" i="20"/>
  <c r="AF1205" i="20" s="1"/>
  <c r="AG1201" i="20"/>
  <c r="AF1201" i="20" s="1"/>
  <c r="AG1197" i="20"/>
  <c r="AF1197" i="20" s="1"/>
  <c r="AG1193" i="20"/>
  <c r="AF1193" i="20" s="1"/>
  <c r="AG1189" i="20"/>
  <c r="AF1189" i="20" s="1"/>
  <c r="AG1185" i="20"/>
  <c r="AF1185" i="20" s="1"/>
  <c r="AG1181" i="20"/>
  <c r="AF1181" i="20" s="1"/>
  <c r="AG1177" i="20"/>
  <c r="AF1177" i="20" s="1"/>
  <c r="AG1173" i="20"/>
  <c r="AF1173" i="20" s="1"/>
  <c r="AG1169" i="20"/>
  <c r="AF1169" i="20" s="1"/>
  <c r="AG1165" i="20"/>
  <c r="AF1165" i="20" s="1"/>
  <c r="AG1161" i="20"/>
  <c r="AF1161" i="20" s="1"/>
  <c r="AG13" i="20"/>
  <c r="AF13" i="20" s="1"/>
  <c r="AG32" i="20"/>
  <c r="AF32" i="20" s="1"/>
  <c r="AE32" i="20" s="1"/>
  <c r="AG34" i="20"/>
  <c r="AF34" i="20" s="1"/>
  <c r="AE34" i="20" s="1"/>
  <c r="AG10" i="20"/>
  <c r="AF10" i="20" s="1"/>
  <c r="AE10" i="20" s="1"/>
  <c r="AG1772" i="20"/>
  <c r="AF1772" i="20" s="1"/>
  <c r="AG1768" i="20"/>
  <c r="AF1768" i="20" s="1"/>
  <c r="AG1764" i="20"/>
  <c r="AF1764" i="20" s="1"/>
  <c r="AG1760" i="20"/>
  <c r="AF1760" i="20" s="1"/>
  <c r="AG1756" i="20"/>
  <c r="AF1756" i="20" s="1"/>
  <c r="AG1752" i="20"/>
  <c r="AF1752" i="20" s="1"/>
  <c r="AG1748" i="20"/>
  <c r="AF1748" i="20" s="1"/>
  <c r="AG1744" i="20"/>
  <c r="AF1744" i="20" s="1"/>
  <c r="AG1740" i="20"/>
  <c r="AF1740" i="20" s="1"/>
  <c r="AG1736" i="20"/>
  <c r="AF1736" i="20" s="1"/>
  <c r="AG1732" i="20"/>
  <c r="AF1732" i="20" s="1"/>
  <c r="AG1728" i="20"/>
  <c r="AF1728" i="20" s="1"/>
  <c r="AG1724" i="20"/>
  <c r="AF1724" i="20" s="1"/>
  <c r="AG1720" i="20"/>
  <c r="AF1720" i="20" s="1"/>
  <c r="AG1716" i="20"/>
  <c r="AF1716" i="20" s="1"/>
  <c r="AG1712" i="20"/>
  <c r="AF1712" i="20" s="1"/>
  <c r="AG549" i="20"/>
  <c r="AF549" i="20" s="1"/>
  <c r="AG540" i="20"/>
  <c r="AF540" i="20" s="1"/>
  <c r="AE540" i="20" s="1"/>
  <c r="AG532" i="20"/>
  <c r="AF532" i="20" s="1"/>
  <c r="AE532" i="20" s="1"/>
  <c r="AG524" i="20"/>
  <c r="AF524" i="20" s="1"/>
  <c r="AG516" i="20"/>
  <c r="AF516" i="20" s="1"/>
  <c r="AE516" i="20" s="1"/>
  <c r="AG508" i="20"/>
  <c r="AF508" i="20" s="1"/>
  <c r="AE508" i="20" s="1"/>
  <c r="AG500" i="20"/>
  <c r="AF500" i="20" s="1"/>
  <c r="AE500" i="20" s="1"/>
  <c r="AG492" i="20"/>
  <c r="AF492" i="20" s="1"/>
  <c r="AG484" i="20"/>
  <c r="AF484" i="20" s="1"/>
  <c r="AE484" i="20" s="1"/>
  <c r="AG476" i="20"/>
  <c r="AF476" i="20" s="1"/>
  <c r="AE476" i="20" s="1"/>
  <c r="AG468" i="20"/>
  <c r="AF468" i="20" s="1"/>
  <c r="AE468" i="20" s="1"/>
  <c r="AG460" i="20"/>
  <c r="AF460" i="20" s="1"/>
  <c r="AG452" i="20"/>
  <c r="AF452" i="20" s="1"/>
  <c r="AE452" i="20" s="1"/>
  <c r="AG444" i="20"/>
  <c r="AF444" i="20" s="1"/>
  <c r="AE444" i="20" s="1"/>
  <c r="AG436" i="20"/>
  <c r="AF436" i="20" s="1"/>
  <c r="AE436" i="20" s="1"/>
  <c r="AG428" i="20"/>
  <c r="AF428" i="20" s="1"/>
  <c r="AG420" i="20"/>
  <c r="AF420" i="20" s="1"/>
  <c r="AE420" i="20" s="1"/>
  <c r="AG412" i="20"/>
  <c r="AF412" i="20" s="1"/>
  <c r="AE412" i="20" s="1"/>
  <c r="AG404" i="20"/>
  <c r="AF404" i="20" s="1"/>
  <c r="AE404" i="20" s="1"/>
  <c r="AG396" i="20"/>
  <c r="AF396" i="20" s="1"/>
  <c r="AG388" i="20"/>
  <c r="AF388" i="20" s="1"/>
  <c r="AE388" i="20" s="1"/>
  <c r="AG380" i="20"/>
  <c r="AF380" i="20" s="1"/>
  <c r="AE380" i="20" s="1"/>
  <c r="AG372" i="20"/>
  <c r="AF372" i="20" s="1"/>
  <c r="AE372" i="20" s="1"/>
  <c r="AG364" i="20"/>
  <c r="AF364" i="20" s="1"/>
  <c r="AG356" i="20"/>
  <c r="AF356" i="20" s="1"/>
  <c r="AE356" i="20" s="1"/>
  <c r="AG348" i="20"/>
  <c r="AF348" i="20" s="1"/>
  <c r="AE348" i="20" s="1"/>
  <c r="AG340" i="20"/>
  <c r="AF340" i="20" s="1"/>
  <c r="AE340" i="20" s="1"/>
  <c r="AG332" i="20"/>
  <c r="AF332" i="20" s="1"/>
  <c r="AE332" i="20" s="1"/>
  <c r="AG324" i="20"/>
  <c r="AF324" i="20" s="1"/>
  <c r="AE324" i="20" s="1"/>
  <c r="AG316" i="20"/>
  <c r="AF316" i="20" s="1"/>
  <c r="AE316" i="20" s="1"/>
  <c r="AG308" i="20"/>
  <c r="AF308" i="20" s="1"/>
  <c r="AG300" i="20"/>
  <c r="AF300" i="20" s="1"/>
  <c r="AE300" i="20" s="1"/>
  <c r="AG292" i="20"/>
  <c r="AF292" i="20" s="1"/>
  <c r="AE292" i="20" s="1"/>
  <c r="AG284" i="20"/>
  <c r="AF284" i="20" s="1"/>
  <c r="AE284" i="20" s="1"/>
  <c r="AG276" i="20"/>
  <c r="AF276" i="20" s="1"/>
  <c r="AE276" i="20" s="1"/>
  <c r="AG268" i="20"/>
  <c r="AF268" i="20" s="1"/>
  <c r="AE268" i="20" s="1"/>
  <c r="AG260" i="20"/>
  <c r="AF260" i="20" s="1"/>
  <c r="AE260" i="20" s="1"/>
  <c r="AG252" i="20"/>
  <c r="AF252" i="20" s="1"/>
  <c r="AE252" i="20" s="1"/>
  <c r="AG244" i="20"/>
  <c r="AF244" i="20" s="1"/>
  <c r="AE244" i="20" s="1"/>
  <c r="AG236" i="20"/>
  <c r="AF236" i="20" s="1"/>
  <c r="AE236" i="20" s="1"/>
  <c r="AG228" i="20"/>
  <c r="AF228" i="20" s="1"/>
  <c r="AE228" i="20" s="1"/>
  <c r="AG220" i="20"/>
  <c r="AF220" i="20" s="1"/>
  <c r="AE220" i="20" s="1"/>
  <c r="AG212" i="20"/>
  <c r="AG204" i="20"/>
  <c r="AF204" i="20" s="1"/>
  <c r="AE204" i="20" s="1"/>
  <c r="AG196" i="20"/>
  <c r="AF196" i="20" s="1"/>
  <c r="AE196" i="20" s="1"/>
  <c r="AG188" i="20"/>
  <c r="AF188" i="20" s="1"/>
  <c r="AE188" i="20" s="1"/>
  <c r="AG180" i="20"/>
  <c r="AF180" i="20" s="1"/>
  <c r="AE180" i="20" s="1"/>
  <c r="AG172" i="20"/>
  <c r="AF172" i="20" s="1"/>
  <c r="AE172" i="20" s="1"/>
  <c r="AG164" i="20"/>
  <c r="AF164" i="20" s="1"/>
  <c r="AE164" i="20" s="1"/>
  <c r="AG156" i="20"/>
  <c r="AF156" i="20" s="1"/>
  <c r="AE156" i="20" s="1"/>
  <c r="AG148" i="20"/>
  <c r="AF148" i="20" s="1"/>
  <c r="AE148" i="20" s="1"/>
  <c r="AG140" i="20"/>
  <c r="AF140" i="20" s="1"/>
  <c r="AE140" i="20" s="1"/>
  <c r="AG132" i="20"/>
  <c r="AF132" i="20" s="1"/>
  <c r="AE132" i="20" s="1"/>
  <c r="AG124" i="20"/>
  <c r="AF124" i="20" s="1"/>
  <c r="AE124" i="20" s="1"/>
  <c r="AG116" i="20"/>
  <c r="AF116" i="20" s="1"/>
  <c r="AG108" i="20"/>
  <c r="AF108" i="20" s="1"/>
  <c r="AE108" i="20" s="1"/>
  <c r="AG100" i="20"/>
  <c r="AF100" i="20" s="1"/>
  <c r="AE100" i="20" s="1"/>
  <c r="AG92" i="20"/>
  <c r="AF92" i="20" s="1"/>
  <c r="AE92" i="20" s="1"/>
  <c r="AG721" i="20"/>
  <c r="AF721" i="20" s="1"/>
  <c r="AG707" i="20"/>
  <c r="AF707" i="20" s="1"/>
  <c r="AG697" i="20"/>
  <c r="AF697" i="20" s="1"/>
  <c r="AG671" i="20"/>
  <c r="AF671" i="20" s="1"/>
  <c r="AG651" i="20"/>
  <c r="AF651" i="20" s="1"/>
  <c r="AG635" i="20"/>
  <c r="AF635" i="20" s="1"/>
  <c r="AG625" i="20"/>
  <c r="AF625" i="20" s="1"/>
  <c r="AG615" i="20"/>
  <c r="AF615" i="20" s="1"/>
  <c r="AG599" i="20"/>
  <c r="AF599" i="20" s="1"/>
  <c r="AG583" i="20"/>
  <c r="AF583" i="20" s="1"/>
  <c r="AG538" i="20"/>
  <c r="AF538" i="20" s="1"/>
  <c r="AE538" i="20" s="1"/>
  <c r="AG522" i="20"/>
  <c r="AF522" i="20" s="1"/>
  <c r="AE522" i="20" s="1"/>
  <c r="AG506" i="20"/>
  <c r="AF506" i="20" s="1"/>
  <c r="AE506" i="20" s="1"/>
  <c r="AG490" i="20"/>
  <c r="AF490" i="20" s="1"/>
  <c r="AE490" i="20" s="1"/>
  <c r="AG474" i="20"/>
  <c r="AF474" i="20" s="1"/>
  <c r="AE474" i="20" s="1"/>
  <c r="AG458" i="20"/>
  <c r="AF458" i="20" s="1"/>
  <c r="AE458" i="20" s="1"/>
  <c r="AG442" i="20"/>
  <c r="AF442" i="20" s="1"/>
  <c r="AE442" i="20" s="1"/>
  <c r="AG426" i="20"/>
  <c r="AF426" i="20" s="1"/>
  <c r="AE426" i="20" s="1"/>
  <c r="AG410" i="20"/>
  <c r="AF410" i="20" s="1"/>
  <c r="AE410" i="20" s="1"/>
  <c r="AG394" i="20"/>
  <c r="AF394" i="20" s="1"/>
  <c r="AE394" i="20" s="1"/>
  <c r="AG378" i="20"/>
  <c r="AF378" i="20" s="1"/>
  <c r="AE378" i="20" s="1"/>
  <c r="AG362" i="20"/>
  <c r="AF362" i="20" s="1"/>
  <c r="AG346" i="20"/>
  <c r="AF346" i="20" s="1"/>
  <c r="AE346" i="20" s="1"/>
  <c r="AG330" i="20"/>
  <c r="AF330" i="20" s="1"/>
  <c r="AE330" i="20" s="1"/>
  <c r="AG314" i="20"/>
  <c r="AF314" i="20" s="1"/>
  <c r="AE314" i="20" s="1"/>
  <c r="AG298" i="20"/>
  <c r="AF298" i="20" s="1"/>
  <c r="AE298" i="20" s="1"/>
  <c r="AG282" i="20"/>
  <c r="AF282" i="20" s="1"/>
  <c r="AE282" i="20" s="1"/>
  <c r="AG266" i="20"/>
  <c r="AF266" i="20" s="1"/>
  <c r="AE266" i="20" s="1"/>
  <c r="AG250" i="20"/>
  <c r="AF250" i="20" s="1"/>
  <c r="AE250" i="20" s="1"/>
  <c r="AG234" i="20"/>
  <c r="AF234" i="20" s="1"/>
  <c r="AE234" i="20" s="1"/>
  <c r="AG218" i="20"/>
  <c r="AF218" i="20" s="1"/>
  <c r="AE218" i="20" s="1"/>
  <c r="AG202" i="20"/>
  <c r="AF202" i="20" s="1"/>
  <c r="AG186" i="20"/>
  <c r="AF186" i="20" s="1"/>
  <c r="AE186" i="20" s="1"/>
  <c r="AG170" i="20"/>
  <c r="AF170" i="20" s="1"/>
  <c r="AG154" i="20"/>
  <c r="AF154" i="20" s="1"/>
  <c r="AE154" i="20" s="1"/>
  <c r="AG138" i="20"/>
  <c r="AF138" i="20" s="1"/>
  <c r="AE138" i="20" s="1"/>
  <c r="AG122" i="20"/>
  <c r="AF122" i="20" s="1"/>
  <c r="AE122" i="20" s="1"/>
  <c r="AG106" i="20"/>
  <c r="AF106" i="20" s="1"/>
  <c r="AE106" i="20" s="1"/>
  <c r="AG90" i="20"/>
  <c r="AF90" i="20" s="1"/>
  <c r="AE90" i="20" s="1"/>
  <c r="AG26" i="20"/>
  <c r="AF26" i="20" s="1"/>
  <c r="AE26" i="20" s="1"/>
  <c r="AG22" i="20"/>
  <c r="AF22" i="20" s="1"/>
  <c r="AE22" i="20" s="1"/>
  <c r="AG80" i="20"/>
  <c r="AF80" i="20" s="1"/>
  <c r="AE80" i="20" s="1"/>
  <c r="AG76" i="20"/>
  <c r="AF76" i="20" s="1"/>
  <c r="AE76" i="20" s="1"/>
  <c r="AG72" i="20"/>
  <c r="AF72" i="20" s="1"/>
  <c r="AE72" i="20" s="1"/>
  <c r="AG68" i="20"/>
  <c r="AF68" i="20" s="1"/>
  <c r="AE68" i="20" s="1"/>
  <c r="AG64" i="20"/>
  <c r="AF64" i="20" s="1"/>
  <c r="AE64" i="20" s="1"/>
  <c r="AG60" i="20"/>
  <c r="AF60" i="20" s="1"/>
  <c r="AE60" i="20" s="1"/>
  <c r="AG56" i="20"/>
  <c r="AF56" i="20" s="1"/>
  <c r="AE56" i="20" s="1"/>
  <c r="AG52" i="20"/>
  <c r="AF52" i="20" s="1"/>
  <c r="AE52" i="20" s="1"/>
  <c r="AG48" i="20"/>
  <c r="AF48" i="20" s="1"/>
  <c r="AE48" i="20" s="1"/>
  <c r="AG44" i="20"/>
  <c r="AF44" i="20" s="1"/>
  <c r="AE44" i="20" s="1"/>
  <c r="AG40" i="20"/>
  <c r="AF40" i="20" s="1"/>
  <c r="AE40" i="20" s="1"/>
  <c r="AG36" i="20"/>
  <c r="AF36" i="20" s="1"/>
  <c r="AE36" i="20" s="1"/>
  <c r="AG30" i="20"/>
  <c r="AF30" i="20" s="1"/>
  <c r="AE30" i="20" s="1"/>
  <c r="AG913" i="20"/>
  <c r="AF913" i="20" s="1"/>
  <c r="AG897" i="20"/>
  <c r="AF897" i="20" s="1"/>
  <c r="AE897" i="20" s="1"/>
  <c r="AG881" i="20"/>
  <c r="AF881" i="20" s="1"/>
  <c r="AE881" i="20" s="1"/>
  <c r="AG865" i="20"/>
  <c r="AF865" i="20" s="1"/>
  <c r="AE865" i="20" s="1"/>
  <c r="AG849" i="20"/>
  <c r="AF849" i="20" s="1"/>
  <c r="AE849" i="20" s="1"/>
  <c r="AG833" i="20"/>
  <c r="AF833" i="20" s="1"/>
  <c r="AG817" i="20"/>
  <c r="AF817" i="20" s="1"/>
  <c r="AG801" i="20"/>
  <c r="AF801" i="20" s="1"/>
  <c r="AG791" i="20"/>
  <c r="AF791" i="20" s="1"/>
  <c r="AE791" i="20" s="1"/>
  <c r="AG787" i="20"/>
  <c r="AF787" i="20" s="1"/>
  <c r="AG771" i="20"/>
  <c r="AF771" i="20" s="1"/>
  <c r="AG755" i="20"/>
  <c r="AF755" i="20" s="1"/>
  <c r="AG747" i="20"/>
  <c r="AF747" i="20" s="1"/>
  <c r="AG739" i="20"/>
  <c r="AF739" i="20" s="1"/>
  <c r="AG695" i="20"/>
  <c r="AF695" i="20" s="1"/>
  <c r="AG687" i="20"/>
  <c r="AF687" i="20" s="1"/>
  <c r="AG681" i="20"/>
  <c r="AF681" i="20" s="1"/>
  <c r="AG673" i="20"/>
  <c r="AF673" i="20" s="1"/>
  <c r="AG665" i="20"/>
  <c r="AF665" i="20" s="1"/>
  <c r="AG657" i="20"/>
  <c r="AF657" i="20" s="1"/>
  <c r="AG649" i="20"/>
  <c r="AF649" i="20" s="1"/>
  <c r="AG641" i="20"/>
  <c r="AF641" i="20" s="1"/>
  <c r="AG633" i="20"/>
  <c r="AF633" i="20" s="1"/>
  <c r="AE633" i="20" s="1"/>
  <c r="AG731" i="20"/>
  <c r="AF731" i="20" s="1"/>
  <c r="AG725" i="20"/>
  <c r="AF725" i="20" s="1"/>
  <c r="AG675" i="20"/>
  <c r="AF675" i="20" s="1"/>
  <c r="AG655" i="20"/>
  <c r="AF655" i="20" s="1"/>
  <c r="AG639" i="20"/>
  <c r="AF639" i="20" s="1"/>
  <c r="AG619" i="20"/>
  <c r="AF619" i="20" s="1"/>
  <c r="AE619" i="20" s="1"/>
  <c r="AG603" i="20"/>
  <c r="AF603" i="20" s="1"/>
  <c r="AG587" i="20"/>
  <c r="AF587" i="20" s="1"/>
  <c r="AG542" i="20"/>
  <c r="AF542" i="20" s="1"/>
  <c r="AE542" i="20" s="1"/>
  <c r="AG526" i="20"/>
  <c r="AF526" i="20" s="1"/>
  <c r="AE526" i="20" s="1"/>
  <c r="AG510" i="20"/>
  <c r="AF510" i="20" s="1"/>
  <c r="AE510" i="20" s="1"/>
  <c r="AG494" i="20"/>
  <c r="AF494" i="20" s="1"/>
  <c r="AG478" i="20"/>
  <c r="AF478" i="20" s="1"/>
  <c r="AE478" i="20" s="1"/>
  <c r="AG462" i="20"/>
  <c r="AF462" i="20" s="1"/>
  <c r="AE462" i="20" s="1"/>
  <c r="AG446" i="20"/>
  <c r="AF446" i="20" s="1"/>
  <c r="AE446" i="20" s="1"/>
  <c r="AG430" i="20"/>
  <c r="AG414" i="20"/>
  <c r="AF414" i="20" s="1"/>
  <c r="AE414" i="20" s="1"/>
  <c r="AG398" i="20"/>
  <c r="AF398" i="20" s="1"/>
  <c r="AE398" i="20" s="1"/>
  <c r="AG382" i="20"/>
  <c r="AF382" i="20" s="1"/>
  <c r="AE382" i="20" s="1"/>
  <c r="AG366" i="20"/>
  <c r="AG350" i="20"/>
  <c r="AF350" i="20" s="1"/>
  <c r="AE350" i="20" s="1"/>
  <c r="AG334" i="20"/>
  <c r="AF334" i="20" s="1"/>
  <c r="AE334" i="20" s="1"/>
  <c r="AG318" i="20"/>
  <c r="AF318" i="20" s="1"/>
  <c r="AG302" i="20"/>
  <c r="AF302" i="20" s="1"/>
  <c r="AG286" i="20"/>
  <c r="AF286" i="20" s="1"/>
  <c r="AE286" i="20" s="1"/>
  <c r="AG270" i="20"/>
  <c r="AF270" i="20" s="1"/>
  <c r="AE270" i="20" s="1"/>
  <c r="AG254" i="20"/>
  <c r="AF254" i="20" s="1"/>
  <c r="AE254" i="20" s="1"/>
  <c r="AG238" i="20"/>
  <c r="AF238" i="20" s="1"/>
  <c r="AG222" i="20"/>
  <c r="AF222" i="20" s="1"/>
  <c r="AE222" i="20" s="1"/>
  <c r="AG206" i="20"/>
  <c r="AF206" i="20" s="1"/>
  <c r="AE206" i="20" s="1"/>
  <c r="AG190" i="20"/>
  <c r="AF190" i="20" s="1"/>
  <c r="AE190" i="20" s="1"/>
  <c r="AG174" i="20"/>
  <c r="AG158" i="20"/>
  <c r="AF158" i="20" s="1"/>
  <c r="AE158" i="20" s="1"/>
  <c r="AG142" i="20"/>
  <c r="AF142" i="20" s="1"/>
  <c r="AE142" i="20" s="1"/>
  <c r="AG126" i="20"/>
  <c r="AF126" i="20" s="1"/>
  <c r="AG110" i="20"/>
  <c r="AG94" i="20"/>
  <c r="AF94" i="20" s="1"/>
  <c r="AE94" i="20" s="1"/>
  <c r="AG82" i="20"/>
  <c r="AF82" i="20" s="1"/>
  <c r="AE82" i="20" s="1"/>
  <c r="AG74" i="20"/>
  <c r="AF74" i="20" s="1"/>
  <c r="AG66" i="20"/>
  <c r="AF66" i="20" s="1"/>
  <c r="AE66" i="20" s="1"/>
  <c r="AG58" i="20"/>
  <c r="AF58" i="20" s="1"/>
  <c r="AE58" i="20" s="1"/>
  <c r="AG50" i="20"/>
  <c r="AF50" i="20" s="1"/>
  <c r="AE50" i="20" s="1"/>
  <c r="AG42" i="20"/>
  <c r="AF42" i="20" s="1"/>
  <c r="AG28" i="20"/>
  <c r="AF28" i="20" s="1"/>
  <c r="AG1559" i="20"/>
  <c r="AF1559" i="20" s="1"/>
  <c r="AG1555" i="20"/>
  <c r="AF1555" i="20" s="1"/>
  <c r="AG1551" i="20"/>
  <c r="AF1551" i="20" s="1"/>
  <c r="AG1157" i="20"/>
  <c r="AF1157" i="20" s="1"/>
  <c r="AG1153" i="20"/>
  <c r="AF1153" i="20" s="1"/>
  <c r="AG1149" i="20"/>
  <c r="AF1149" i="20" s="1"/>
  <c r="AG1145" i="20"/>
  <c r="AF1145" i="20" s="1"/>
  <c r="AG753" i="20"/>
  <c r="AF753" i="20" s="1"/>
  <c r="AG749" i="20"/>
  <c r="AF749" i="20" s="1"/>
  <c r="AG745" i="20"/>
  <c r="AF745" i="20" s="1"/>
  <c r="AG741" i="20"/>
  <c r="AF741" i="20" s="1"/>
  <c r="AG737" i="20"/>
  <c r="AF737" i="20" s="1"/>
  <c r="AG733" i="20"/>
  <c r="AF733" i="20" s="1"/>
  <c r="AG545" i="20"/>
  <c r="AF545" i="20" s="1"/>
  <c r="AG1488" i="20"/>
  <c r="AF1488" i="20" s="1"/>
  <c r="AE1488" i="20" s="1"/>
  <c r="AF960" i="20"/>
  <c r="AE960" i="20" s="1"/>
  <c r="AF1662" i="20"/>
  <c r="AF1658" i="20"/>
  <c r="AF1558" i="20"/>
  <c r="AE1558" i="20" s="1"/>
  <c r="AF1940" i="20"/>
  <c r="AF1701" i="20"/>
  <c r="AE1701" i="20" s="1"/>
  <c r="AL14" i="20"/>
  <c r="AM9" i="20"/>
  <c r="AG9" i="20" s="1"/>
  <c r="AF1518" i="20"/>
  <c r="AE1518" i="20" s="1"/>
  <c r="AF1520" i="20"/>
  <c r="AE1520" i="20" s="1"/>
  <c r="AF1516" i="20"/>
  <c r="AE1516" i="20" s="1"/>
  <c r="AF1889" i="20"/>
  <c r="AE1889" i="20" s="1"/>
  <c r="AF1877" i="20"/>
  <c r="AE1877" i="20" s="1"/>
  <c r="AF1868" i="20"/>
  <c r="AF1806" i="20"/>
  <c r="AF1711" i="20"/>
  <c r="AE1711" i="20" s="1"/>
  <c r="AF1498" i="20"/>
  <c r="AE1498" i="20" s="1"/>
  <c r="AF1467" i="20"/>
  <c r="AF1403" i="20"/>
  <c r="AE1403" i="20" s="1"/>
  <c r="AF1512" i="20"/>
  <c r="AE1512" i="20" s="1"/>
  <c r="AF1496" i="20"/>
  <c r="AE1496" i="20" s="1"/>
  <c r="AF1299" i="20"/>
  <c r="AF1210" i="20"/>
  <c r="AE1210" i="20" s="1"/>
  <c r="AF1082" i="20"/>
  <c r="AF1018" i="20"/>
  <c r="AE1018" i="20" s="1"/>
  <c r="AF938" i="20"/>
  <c r="AE938" i="20" s="1"/>
  <c r="AF630" i="20"/>
  <c r="AE630" i="20" s="1"/>
  <c r="AF550" i="20"/>
  <c r="AE550" i="20" s="1"/>
  <c r="AF868" i="20"/>
  <c r="AE868" i="20" s="1"/>
  <c r="AF772" i="20"/>
  <c r="AE772" i="20" s="1"/>
  <c r="AF556" i="20"/>
  <c r="AF802" i="20"/>
  <c r="AE802" i="20" s="1"/>
  <c r="AF722" i="20"/>
  <c r="AE722" i="20" s="1"/>
  <c r="AF714" i="20"/>
  <c r="AF666" i="20"/>
  <c r="AE666" i="20" s="1"/>
  <c r="AF578" i="20"/>
  <c r="AE578" i="20" s="1"/>
  <c r="AF1952" i="20"/>
  <c r="AF1016" i="20"/>
  <c r="AE1016" i="20" s="1"/>
  <c r="AF1905" i="20"/>
  <c r="AE1905" i="20" s="1"/>
  <c r="AF1802" i="20"/>
  <c r="AF1769" i="20"/>
  <c r="AE1769" i="20" s="1"/>
  <c r="AF1679" i="20"/>
  <c r="AE1679" i="20" s="1"/>
  <c r="AF1465" i="20"/>
  <c r="AF830" i="20"/>
  <c r="AE830" i="20" s="1"/>
  <c r="AF1142" i="20"/>
  <c r="AE1142" i="20" s="1"/>
  <c r="AF1126" i="20"/>
  <c r="AE1126" i="20" s="1"/>
  <c r="AF990" i="20"/>
  <c r="AE990" i="20" s="1"/>
  <c r="AF1286" i="20"/>
  <c r="AE1286" i="20" s="1"/>
  <c r="AF1262" i="20"/>
  <c r="AE1262" i="20" s="1"/>
  <c r="AF1198" i="20"/>
  <c r="AE1198" i="20" s="1"/>
  <c r="AF1866" i="20"/>
  <c r="AE1866" i="20" s="1"/>
  <c r="AF622" i="20"/>
  <c r="AF1913" i="20"/>
  <c r="AE1913" i="20" s="1"/>
  <c r="AF754" i="20"/>
  <c r="AE754" i="20" s="1"/>
  <c r="AF1995" i="20"/>
  <c r="AE1995" i="20" s="1"/>
  <c r="AF1879" i="20"/>
  <c r="AE1879" i="20" s="1"/>
  <c r="AF908" i="20"/>
  <c r="AE908" i="20" s="1"/>
  <c r="AF904" i="20"/>
  <c r="AE904" i="20" s="1"/>
  <c r="AF900" i="20"/>
  <c r="AE900" i="20" s="1"/>
  <c r="AF1479" i="20"/>
  <c r="AE1479" i="20" s="1"/>
  <c r="AF1168" i="20"/>
  <c r="AE1168" i="20" s="1"/>
  <c r="AF1966" i="20"/>
  <c r="AF1796" i="20"/>
  <c r="AF1699" i="20"/>
  <c r="AE1699" i="20" s="1"/>
  <c r="AF1705" i="20"/>
  <c r="AE1705" i="20" s="1"/>
  <c r="AF1689" i="20"/>
  <c r="AE1689" i="20" s="1"/>
  <c r="AF1644" i="20"/>
  <c r="AF1632" i="20"/>
  <c r="AF1572" i="20"/>
  <c r="AE1572" i="20" s="1"/>
  <c r="AF1544" i="20"/>
  <c r="AE1544" i="20" s="1"/>
  <c r="AF948" i="20"/>
  <c r="AE948" i="20" s="1"/>
  <c r="AF858" i="20"/>
  <c r="AE858" i="20" s="1"/>
  <c r="AF766" i="20"/>
  <c r="AE766" i="20" s="1"/>
  <c r="AF728" i="20"/>
  <c r="AE728" i="20" s="1"/>
  <c r="AF486" i="20"/>
  <c r="AE486" i="20" s="1"/>
  <c r="AF818" i="20"/>
  <c r="AE818" i="20" s="1"/>
  <c r="AF698" i="20"/>
  <c r="AE698" i="20" s="1"/>
  <c r="AF950" i="20"/>
  <c r="AE950" i="20" s="1"/>
  <c r="AF746" i="20"/>
  <c r="AE746" i="20" s="1"/>
  <c r="AF614" i="20"/>
  <c r="AF576" i="20"/>
  <c r="AE576" i="20" s="1"/>
  <c r="AF568" i="20"/>
  <c r="AE568" i="20" s="1"/>
  <c r="AF527" i="20"/>
  <c r="AF459" i="20"/>
  <c r="AF455" i="20"/>
  <c r="AF451" i="20"/>
  <c r="AF1906" i="20"/>
  <c r="AF618" i="20"/>
  <c r="AF403" i="20"/>
  <c r="AF395" i="20"/>
  <c r="AF331" i="20"/>
  <c r="AF267" i="20"/>
  <c r="AF259" i="20"/>
  <c r="AF247" i="20"/>
  <c r="AF203" i="20"/>
  <c r="AE203" i="20" s="1"/>
  <c r="AF195" i="20"/>
  <c r="AF147" i="20"/>
  <c r="AF139" i="20"/>
  <c r="AF75" i="20"/>
  <c r="AE75" i="20" s="1"/>
  <c r="AF71" i="20"/>
  <c r="AF1561" i="20"/>
  <c r="AF999" i="20"/>
  <c r="AF717" i="20"/>
  <c r="AM6" i="20"/>
  <c r="AG6" i="20" s="1"/>
  <c r="BK9" i="29" s="1"/>
  <c r="AI5" i="20"/>
  <c r="AJ5" i="20" s="1"/>
  <c r="AK5" i="20" s="1"/>
  <c r="AL5" i="20" s="1"/>
  <c r="AM14" i="20"/>
  <c r="AE1212" i="20"/>
  <c r="AN9" i="20"/>
  <c r="AM19" i="20"/>
  <c r="AG19" i="20" s="1"/>
  <c r="AL18" i="20"/>
  <c r="AK17" i="20"/>
  <c r="AL17" i="20" s="1"/>
  <c r="AJ16" i="20"/>
  <c r="AK16" i="20" s="1"/>
  <c r="AL16" i="20" s="1"/>
  <c r="AI15" i="20"/>
  <c r="AJ15" i="20" s="1"/>
  <c r="AK15" i="20" s="1"/>
  <c r="AL15" i="20" s="1"/>
  <c r="AE1938" i="20" l="1"/>
  <c r="AE652" i="20"/>
  <c r="AE1566" i="20"/>
  <c r="AE1683" i="20"/>
  <c r="AE1546" i="20"/>
  <c r="AN6" i="20"/>
  <c r="AG7" i="20"/>
  <c r="AN7" i="20"/>
  <c r="AG8" i="20"/>
  <c r="AM9" i="29" s="1"/>
  <c r="AN8" i="20"/>
  <c r="AE262" i="20"/>
  <c r="AE232" i="20"/>
  <c r="AE1442" i="20"/>
  <c r="AE42" i="20"/>
  <c r="AE1020" i="20"/>
  <c r="AE546" i="20"/>
  <c r="AE126" i="20"/>
  <c r="AE1813" i="20"/>
  <c r="AF1336" i="20"/>
  <c r="AE1336" i="20" s="1"/>
  <c r="AF820" i="20"/>
  <c r="AE820" i="20" s="1"/>
  <c r="AE1943" i="20"/>
  <c r="AE336" i="20"/>
  <c r="AE806" i="20"/>
  <c r="AE1562" i="20"/>
  <c r="AF859" i="20"/>
  <c r="AE859" i="20" s="1"/>
  <c r="AE318" i="20"/>
  <c r="AE1919" i="20"/>
  <c r="AE134" i="20"/>
  <c r="AE1292" i="20"/>
  <c r="AE724" i="20"/>
  <c r="AE814" i="20"/>
  <c r="AF1554" i="20"/>
  <c r="AE1554" i="20" s="1"/>
  <c r="AE308" i="20"/>
  <c r="AE1972" i="20"/>
  <c r="AE1487" i="20"/>
  <c r="AE1306" i="20"/>
  <c r="AE1172" i="20"/>
  <c r="AE28" i="20"/>
  <c r="AF174" i="20"/>
  <c r="AE174" i="20" s="1"/>
  <c r="AF430" i="20"/>
  <c r="AE430" i="20" s="1"/>
  <c r="AF212" i="20"/>
  <c r="AE212" i="20" s="1"/>
  <c r="AF110" i="20"/>
  <c r="AE110" i="20" s="1"/>
  <c r="AF366" i="20"/>
  <c r="AE366" i="20" s="1"/>
  <c r="AE302" i="20"/>
  <c r="AE116" i="20"/>
  <c r="AE238" i="20"/>
  <c r="AE494" i="20"/>
  <c r="AE1324" i="20"/>
  <c r="AE162" i="20"/>
  <c r="AF6" i="20"/>
  <c r="AF9" i="20"/>
  <c r="AE9" i="20" s="1"/>
  <c r="AN14" i="20"/>
  <c r="AG14" i="20"/>
  <c r="AM5" i="20"/>
  <c r="AE1459" i="20"/>
  <c r="AE1467" i="20"/>
  <c r="AE1475" i="20"/>
  <c r="AE1483" i="20"/>
  <c r="AE1728" i="20"/>
  <c r="AE1760" i="20"/>
  <c r="AE1708" i="20"/>
  <c r="AE1710" i="20"/>
  <c r="AE1718" i="20"/>
  <c r="AE1726" i="20"/>
  <c r="AE1734" i="20"/>
  <c r="AE1742" i="20"/>
  <c r="AE1750" i="20"/>
  <c r="AE1758" i="20"/>
  <c r="AE1766" i="20"/>
  <c r="AE1774" i="20"/>
  <c r="AE1988" i="20"/>
  <c r="AE1996" i="20"/>
  <c r="AE1982" i="20"/>
  <c r="AE1682" i="20"/>
  <c r="AE1698" i="20"/>
  <c r="AE1874" i="20"/>
  <c r="AE1890" i="20"/>
  <c r="AE364" i="20"/>
  <c r="AE396" i="20"/>
  <c r="AE428" i="20"/>
  <c r="AE460" i="20"/>
  <c r="AE492" i="20"/>
  <c r="AE524" i="20"/>
  <c r="AE1676" i="20"/>
  <c r="AE1684" i="20"/>
  <c r="AE1692" i="20"/>
  <c r="AE1700" i="20"/>
  <c r="AE1720" i="20"/>
  <c r="AE1752" i="20"/>
  <c r="AE1776" i="20"/>
  <c r="AE1872" i="20"/>
  <c r="AE1880" i="20"/>
  <c r="AE1888" i="20"/>
  <c r="AE1896" i="20"/>
  <c r="AE1904" i="20"/>
  <c r="AE1910" i="20"/>
  <c r="AE1918" i="20"/>
  <c r="AE1926" i="20"/>
  <c r="AE1934" i="20"/>
  <c r="AE1990" i="20"/>
  <c r="AE1998" i="20"/>
  <c r="AE1914" i="20"/>
  <c r="AE1922" i="20"/>
  <c r="AE1930" i="20"/>
  <c r="AE2004" i="20"/>
  <c r="AE37" i="20"/>
  <c r="AE41" i="20"/>
  <c r="AE45" i="20"/>
  <c r="AE49" i="20"/>
  <c r="AE53" i="20"/>
  <c r="AE57" i="20"/>
  <c r="AE61" i="20"/>
  <c r="AE65" i="20"/>
  <c r="AE69" i="20"/>
  <c r="AE73" i="20"/>
  <c r="AE77" i="20"/>
  <c r="AE81" i="20"/>
  <c r="AE85" i="20"/>
  <c r="AE101" i="20"/>
  <c r="AE105" i="20"/>
  <c r="AE109" i="20"/>
  <c r="AE113" i="20"/>
  <c r="AE117" i="20"/>
  <c r="AE121" i="20"/>
  <c r="AE125" i="20"/>
  <c r="AE129" i="20"/>
  <c r="AE133" i="20"/>
  <c r="AE137" i="20"/>
  <c r="AE141" i="20"/>
  <c r="AE145" i="20"/>
  <c r="AE149" i="20"/>
  <c r="AE153" i="20"/>
  <c r="AE157" i="20"/>
  <c r="AE161" i="20"/>
  <c r="AE165" i="20"/>
  <c r="AE169" i="20"/>
  <c r="AE173" i="20"/>
  <c r="AE177" i="20"/>
  <c r="AE181" i="20"/>
  <c r="AE185" i="20"/>
  <c r="AE553" i="20"/>
  <c r="AE569" i="20"/>
  <c r="AE577" i="20"/>
  <c r="AE585" i="20"/>
  <c r="AE593" i="20"/>
  <c r="AE601" i="20"/>
  <c r="AE609" i="20"/>
  <c r="AE617" i="20"/>
  <c r="AE805" i="20"/>
  <c r="AE821" i="20"/>
  <c r="AE837" i="20"/>
  <c r="AE969" i="20"/>
  <c r="AE985" i="20"/>
  <c r="AE1001" i="20"/>
  <c r="AE1017" i="20"/>
  <c r="AE1033" i="20"/>
  <c r="AE1049" i="20"/>
  <c r="AE1065" i="20"/>
  <c r="AE1295" i="20"/>
  <c r="AE1303" i="20"/>
  <c r="AE1311" i="20"/>
  <c r="AE1319" i="20"/>
  <c r="AE1327" i="20"/>
  <c r="AE1495" i="20"/>
  <c r="AE1503" i="20"/>
  <c r="AE1609" i="20"/>
  <c r="AE1625" i="20"/>
  <c r="AE1641" i="20"/>
  <c r="AE717" i="20"/>
  <c r="AE641" i="20"/>
  <c r="AE649" i="20"/>
  <c r="AE657" i="20"/>
  <c r="AE665" i="20"/>
  <c r="AE673" i="20"/>
  <c r="AE681" i="20"/>
  <c r="AE801" i="20"/>
  <c r="AE817" i="20"/>
  <c r="AE833" i="20"/>
  <c r="AE973" i="20"/>
  <c r="AE989" i="20"/>
  <c r="AE1005" i="20"/>
  <c r="AE1021" i="20"/>
  <c r="AE1037" i="20"/>
  <c r="AE1053" i="20"/>
  <c r="AE1069" i="20"/>
  <c r="AE1101" i="20"/>
  <c r="AE1117" i="20"/>
  <c r="AE1133" i="20"/>
  <c r="AE757" i="20"/>
  <c r="AE765" i="20"/>
  <c r="AE773" i="20"/>
  <c r="AE781" i="20"/>
  <c r="AE789" i="20"/>
  <c r="AE967" i="20"/>
  <c r="AE975" i="20"/>
  <c r="AE983" i="20"/>
  <c r="AE991" i="20"/>
  <c r="AE999" i="20"/>
  <c r="AE1007" i="20"/>
  <c r="AE1015" i="20"/>
  <c r="AE1023" i="20"/>
  <c r="AE1031" i="20"/>
  <c r="AE1039" i="20"/>
  <c r="AE1047" i="20"/>
  <c r="AE1055" i="20"/>
  <c r="AE1063" i="20"/>
  <c r="AE1071" i="20"/>
  <c r="AE1095" i="20"/>
  <c r="AE1103" i="20"/>
  <c r="AE1111" i="20"/>
  <c r="AE1119" i="20"/>
  <c r="AE1127" i="20"/>
  <c r="AE1135" i="20"/>
  <c r="AE1143" i="20"/>
  <c r="AE1147" i="20"/>
  <c r="AE1155" i="20"/>
  <c r="AE1163" i="20"/>
  <c r="AE1171" i="20"/>
  <c r="AE1179" i="20"/>
  <c r="AE1187" i="20"/>
  <c r="AE1195" i="20"/>
  <c r="AE1203" i="20"/>
  <c r="AE1211" i="20"/>
  <c r="AE1223" i="20"/>
  <c r="AE1239" i="20"/>
  <c r="AE1255" i="20"/>
  <c r="AE1271" i="20"/>
  <c r="AE1287" i="20"/>
  <c r="AE1525" i="20"/>
  <c r="AE1533" i="20"/>
  <c r="AE1541" i="20"/>
  <c r="AE1549" i="20"/>
  <c r="AE1557" i="20"/>
  <c r="AE1565" i="20"/>
  <c r="AE1581" i="20"/>
  <c r="AE1597" i="20"/>
  <c r="AE1621" i="20"/>
  <c r="AE1637" i="20"/>
  <c r="AE1567" i="20"/>
  <c r="AE1575" i="20"/>
  <c r="AE1583" i="20"/>
  <c r="AE1591" i="20"/>
  <c r="AE1615" i="20"/>
  <c r="AE1623" i="20"/>
  <c r="AE1631" i="20"/>
  <c r="AE1639" i="20"/>
  <c r="AE1647" i="20"/>
  <c r="AE191" i="20"/>
  <c r="AE195" i="20"/>
  <c r="AE199" i="20"/>
  <c r="AE219" i="20"/>
  <c r="AE223" i="20"/>
  <c r="AE227" i="20"/>
  <c r="AE231" i="20"/>
  <c r="AE235" i="20"/>
  <c r="AE239" i="20"/>
  <c r="AE243" i="20"/>
  <c r="AE247" i="20"/>
  <c r="AE251" i="20"/>
  <c r="AE255" i="20"/>
  <c r="AE259" i="20"/>
  <c r="AE263" i="20"/>
  <c r="AE267" i="20"/>
  <c r="AE271" i="20"/>
  <c r="AE275" i="20"/>
  <c r="AE279" i="20"/>
  <c r="AE283" i="20"/>
  <c r="AE287" i="20"/>
  <c r="AE291" i="20"/>
  <c r="AE295" i="20"/>
  <c r="AE299" i="20"/>
  <c r="AE303" i="20"/>
  <c r="AE307" i="20"/>
  <c r="AE311" i="20"/>
  <c r="AE315" i="20"/>
  <c r="AE319" i="20"/>
  <c r="AE323" i="20"/>
  <c r="AE327" i="20"/>
  <c r="AE331" i="20"/>
  <c r="AE335" i="20"/>
  <c r="AE339" i="20"/>
  <c r="AE343" i="20"/>
  <c r="AE347" i="20"/>
  <c r="AE351" i="20"/>
  <c r="AE355" i="20"/>
  <c r="AE359" i="20"/>
  <c r="AE363" i="20"/>
  <c r="AE367" i="20"/>
  <c r="AE371" i="20"/>
  <c r="AE375" i="20"/>
  <c r="AE379" i="20"/>
  <c r="AE383" i="20"/>
  <c r="AE387" i="20"/>
  <c r="AE391" i="20"/>
  <c r="AE395" i="20"/>
  <c r="AE399" i="20"/>
  <c r="AE403" i="20"/>
  <c r="AE407" i="20"/>
  <c r="AE411" i="20"/>
  <c r="AE415" i="20"/>
  <c r="AE419" i="20"/>
  <c r="AE423" i="20"/>
  <c r="AE427" i="20"/>
  <c r="AE431" i="20"/>
  <c r="AE435" i="20"/>
  <c r="AE439" i="20"/>
  <c r="AE443" i="20"/>
  <c r="AE447" i="20"/>
  <c r="AE451" i="20"/>
  <c r="AE455" i="20"/>
  <c r="AE459" i="20"/>
  <c r="AE463" i="20"/>
  <c r="AE467" i="20"/>
  <c r="AE471" i="20"/>
  <c r="AE475" i="20"/>
  <c r="AE479" i="20"/>
  <c r="AE483" i="20"/>
  <c r="AE487" i="20"/>
  <c r="AE491" i="20"/>
  <c r="AE495" i="20"/>
  <c r="AE499" i="20"/>
  <c r="AE503" i="20"/>
  <c r="AE507" i="20"/>
  <c r="AE511" i="20"/>
  <c r="AE515" i="20"/>
  <c r="AE519" i="20"/>
  <c r="AE523" i="20"/>
  <c r="AE527" i="20"/>
  <c r="AE531" i="20"/>
  <c r="AE535" i="20"/>
  <c r="AE539" i="20"/>
  <c r="AE543" i="20"/>
  <c r="AE632" i="20"/>
  <c r="AE640" i="20"/>
  <c r="AE792" i="20"/>
  <c r="AE800" i="20"/>
  <c r="AE610" i="20"/>
  <c r="AE618" i="20"/>
  <c r="AE626" i="20"/>
  <c r="AE634" i="20"/>
  <c r="AE642" i="20"/>
  <c r="AE714" i="20"/>
  <c r="AE794" i="20"/>
  <c r="AE551" i="20"/>
  <c r="AE587" i="20"/>
  <c r="AE603" i="20"/>
  <c r="AE627" i="20"/>
  <c r="AE655" i="20"/>
  <c r="AE671" i="20"/>
  <c r="AE687" i="20"/>
  <c r="AE695" i="20"/>
  <c r="AE703" i="20"/>
  <c r="AE711" i="20"/>
  <c r="AE719" i="20"/>
  <c r="AE727" i="20"/>
  <c r="AE759" i="20"/>
  <c r="AE775" i="20"/>
  <c r="AE909" i="20"/>
  <c r="AE911" i="20"/>
  <c r="AE919" i="20"/>
  <c r="AE921" i="20"/>
  <c r="AE930" i="20"/>
  <c r="AE927" i="20"/>
  <c r="AE935" i="20"/>
  <c r="AE943" i="20"/>
  <c r="AE951" i="20"/>
  <c r="AE959" i="20"/>
  <c r="AE1060" i="20"/>
  <c r="AE1064" i="20"/>
  <c r="AE1068" i="20"/>
  <c r="AE1072" i="20"/>
  <c r="AE1076" i="20"/>
  <c r="AE1080" i="20"/>
  <c r="AE1084" i="20"/>
  <c r="AE1088" i="20"/>
  <c r="AE1092" i="20"/>
  <c r="AE1096" i="20"/>
  <c r="AE1291" i="20"/>
  <c r="AE1299" i="20"/>
  <c r="AE1307" i="20"/>
  <c r="AE1315" i="20"/>
  <c r="AE1323" i="20"/>
  <c r="AE1331" i="20"/>
  <c r="AE1339" i="20"/>
  <c r="AE1493" i="20"/>
  <c r="AE1501" i="20"/>
  <c r="AE1509" i="20"/>
  <c r="AE1517" i="20"/>
  <c r="AE1608" i="20"/>
  <c r="AE1612" i="20"/>
  <c r="AE1616" i="20"/>
  <c r="AE1620" i="20"/>
  <c r="AE1624" i="20"/>
  <c r="AE1628" i="20"/>
  <c r="AE1632" i="20"/>
  <c r="AE1636" i="20"/>
  <c r="AE1640" i="20"/>
  <c r="AE1644" i="20"/>
  <c r="AE1648" i="20"/>
  <c r="AE1652" i="20"/>
  <c r="AE1656" i="20"/>
  <c r="AE1660" i="20"/>
  <c r="AE1664" i="20"/>
  <c r="AE1668" i="20"/>
  <c r="AE1786" i="20"/>
  <c r="AE1794" i="20"/>
  <c r="AE1802" i="20"/>
  <c r="AE1810" i="20"/>
  <c r="AE1818" i="20"/>
  <c r="AE1788" i="20"/>
  <c r="AE1796" i="20"/>
  <c r="AE1804" i="20"/>
  <c r="AE1812" i="20"/>
  <c r="AE1820" i="20"/>
  <c r="AE1940" i="20"/>
  <c r="AE1948" i="20"/>
  <c r="AE1956" i="20"/>
  <c r="AE1964" i="20"/>
  <c r="AE1958" i="20"/>
  <c r="AE1716" i="20"/>
  <c r="AE1724" i="20"/>
  <c r="AE1748" i="20"/>
  <c r="AE1756" i="20"/>
  <c r="AE733" i="20"/>
  <c r="AE741" i="20"/>
  <c r="AE749" i="20"/>
  <c r="AE1712" i="20"/>
  <c r="AE1744" i="20"/>
  <c r="AE1672" i="20"/>
  <c r="AE1680" i="20"/>
  <c r="AE1688" i="20"/>
  <c r="AE1696" i="20"/>
  <c r="AE1704" i="20"/>
  <c r="AE1732" i="20"/>
  <c r="AE1764" i="20"/>
  <c r="AE1722" i="20"/>
  <c r="AE1730" i="20"/>
  <c r="AE1754" i="20"/>
  <c r="AE1762" i="20"/>
  <c r="AE1992" i="20"/>
  <c r="AE1912" i="20"/>
  <c r="AE1920" i="20"/>
  <c r="AE1928" i="20"/>
  <c r="AE1936" i="20"/>
  <c r="AE1986" i="20"/>
  <c r="AE2002" i="20"/>
  <c r="AE1511" i="20"/>
  <c r="AE1519" i="20"/>
  <c r="AE74" i="20"/>
  <c r="AE1674" i="20"/>
  <c r="AE1690" i="20"/>
  <c r="AE1706" i="20"/>
  <c r="AE1738" i="20"/>
  <c r="AE1770" i="20"/>
  <c r="AE1714" i="20"/>
  <c r="AE1746" i="20"/>
  <c r="AE1782" i="20"/>
  <c r="AE1882" i="20"/>
  <c r="AE1898" i="20"/>
  <c r="AE170" i="20"/>
  <c r="AE202" i="20"/>
  <c r="AE362" i="20"/>
  <c r="AE168" i="20"/>
  <c r="AE360" i="20"/>
  <c r="AE1678" i="20"/>
  <c r="AE1686" i="20"/>
  <c r="AE1694" i="20"/>
  <c r="AE1702" i="20"/>
  <c r="AE1736" i="20"/>
  <c r="AE1768" i="20"/>
  <c r="AE1740" i="20"/>
  <c r="AE1772" i="20"/>
  <c r="AE1778" i="20"/>
  <c r="AE1878" i="20"/>
  <c r="AE1886" i="20"/>
  <c r="AE1894" i="20"/>
  <c r="AE1902" i="20"/>
  <c r="AE1908" i="20"/>
  <c r="AE1780" i="20"/>
  <c r="AE1876" i="20"/>
  <c r="AE1884" i="20"/>
  <c r="AE1892" i="20"/>
  <c r="AE1900" i="20"/>
  <c r="AE1906" i="20"/>
  <c r="AE1984" i="20"/>
  <c r="AE2000" i="20"/>
  <c r="AE1916" i="20"/>
  <c r="AE1924" i="20"/>
  <c r="AE1932" i="20"/>
  <c r="AE1994" i="20"/>
  <c r="AE35" i="20"/>
  <c r="AE39" i="20"/>
  <c r="AE43" i="20"/>
  <c r="AE47" i="20"/>
  <c r="AE51" i="20"/>
  <c r="AE55" i="20"/>
  <c r="AE59" i="20"/>
  <c r="AE63" i="20"/>
  <c r="AE67" i="20"/>
  <c r="AE71" i="20"/>
  <c r="AE79" i="20"/>
  <c r="AE83" i="20"/>
  <c r="AE87" i="20"/>
  <c r="AE103" i="20"/>
  <c r="AE107" i="20"/>
  <c r="AE111" i="20"/>
  <c r="AE115" i="20"/>
  <c r="AE119" i="20"/>
  <c r="AE123" i="20"/>
  <c r="AE127" i="20"/>
  <c r="AE131" i="20"/>
  <c r="AE135" i="20"/>
  <c r="AE139" i="20"/>
  <c r="AE143" i="20"/>
  <c r="AE147" i="20"/>
  <c r="AE151" i="20"/>
  <c r="AE563" i="20"/>
  <c r="AE571" i="20"/>
  <c r="AE625" i="20"/>
  <c r="AE679" i="20"/>
  <c r="AE701" i="20"/>
  <c r="AE709" i="20"/>
  <c r="AE767" i="20"/>
  <c r="AE783" i="20"/>
  <c r="AE813" i="20"/>
  <c r="AE829" i="20"/>
  <c r="AE845" i="20"/>
  <c r="AE917" i="20"/>
  <c r="AE929" i="20"/>
  <c r="AE937" i="20"/>
  <c r="AE945" i="20"/>
  <c r="AE953" i="20"/>
  <c r="AE961" i="20"/>
  <c r="AE977" i="20"/>
  <c r="AE993" i="20"/>
  <c r="AE1009" i="20"/>
  <c r="AE1025" i="20"/>
  <c r="AE1041" i="20"/>
  <c r="AE1057" i="20"/>
  <c r="AE1073" i="20"/>
  <c r="AE1617" i="20"/>
  <c r="AE1633" i="20"/>
  <c r="AE1649" i="20"/>
  <c r="AE155" i="20"/>
  <c r="AE159" i="20"/>
  <c r="AE163" i="20"/>
  <c r="AE167" i="20"/>
  <c r="AE171" i="20"/>
  <c r="AE175" i="20"/>
  <c r="AE179" i="20"/>
  <c r="AE183" i="20"/>
  <c r="AE187" i="20"/>
  <c r="AE616" i="20"/>
  <c r="AE624" i="20"/>
  <c r="AE545" i="20"/>
  <c r="AE549" i="20"/>
  <c r="AE565" i="20"/>
  <c r="AE573" i="20"/>
  <c r="AE581" i="20"/>
  <c r="AE589" i="20"/>
  <c r="AE597" i="20"/>
  <c r="AE605" i="20"/>
  <c r="AE613" i="20"/>
  <c r="AE621" i="20"/>
  <c r="AE689" i="20"/>
  <c r="AE697" i="20"/>
  <c r="AE705" i="20"/>
  <c r="AE721" i="20"/>
  <c r="AE729" i="20"/>
  <c r="AE737" i="20"/>
  <c r="AE745" i="20"/>
  <c r="AE753" i="20"/>
  <c r="AE925" i="20"/>
  <c r="AE933" i="20"/>
  <c r="AE941" i="20"/>
  <c r="AE949" i="20"/>
  <c r="AE957" i="20"/>
  <c r="AE1089" i="20"/>
  <c r="AE1097" i="20"/>
  <c r="AE1105" i="20"/>
  <c r="AE1113" i="20"/>
  <c r="AE1121" i="20"/>
  <c r="AE1129" i="20"/>
  <c r="AE1137" i="20"/>
  <c r="AE1145" i="20"/>
  <c r="AE1149" i="20"/>
  <c r="AE1153" i="20"/>
  <c r="AE1157" i="20"/>
  <c r="AE1161" i="20"/>
  <c r="AE1165" i="20"/>
  <c r="AE1169" i="20"/>
  <c r="AE1173" i="20"/>
  <c r="AE1177" i="20"/>
  <c r="AE1181" i="20"/>
  <c r="AE1185" i="20"/>
  <c r="AE1189" i="20"/>
  <c r="AE1193" i="20"/>
  <c r="AE1197" i="20"/>
  <c r="AE1201" i="20"/>
  <c r="AE1205" i="20"/>
  <c r="AE1209" i="20"/>
  <c r="AE1217" i="20"/>
  <c r="AE1219" i="20"/>
  <c r="AE1221" i="20"/>
  <c r="AE1225" i="20"/>
  <c r="AE1227" i="20"/>
  <c r="AE1229" i="20"/>
  <c r="AE1233" i="20"/>
  <c r="AE1235" i="20"/>
  <c r="AE1237" i="20"/>
  <c r="AE1241" i="20"/>
  <c r="AE1243" i="20"/>
  <c r="AE1245" i="20"/>
  <c r="AE1249" i="20"/>
  <c r="AE1251" i="20"/>
  <c r="AE1253" i="20"/>
  <c r="AE1257" i="20"/>
  <c r="AE1259" i="20"/>
  <c r="AE1261" i="20"/>
  <c r="AE1265" i="20"/>
  <c r="AE1267" i="20"/>
  <c r="AE1269" i="20"/>
  <c r="AE1273" i="20"/>
  <c r="AE1275" i="20"/>
  <c r="AE1277" i="20"/>
  <c r="AE1281" i="20"/>
  <c r="AE1283" i="20"/>
  <c r="AE1285" i="20"/>
  <c r="AE1289" i="20"/>
  <c r="AE1293" i="20"/>
  <c r="AE1297" i="20"/>
  <c r="AE1301" i="20"/>
  <c r="AE1305" i="20"/>
  <c r="AE1309" i="20"/>
  <c r="AE1313" i="20"/>
  <c r="AE1317" i="20"/>
  <c r="AE1321" i="20"/>
  <c r="AE1325" i="20"/>
  <c r="AE1337" i="20"/>
  <c r="AE1345" i="20"/>
  <c r="AE1353" i="20"/>
  <c r="AE1361" i="20"/>
  <c r="AE1369" i="20"/>
  <c r="AE1377" i="20"/>
  <c r="AE1385" i="20"/>
  <c r="AE1393" i="20"/>
  <c r="AE1401" i="20"/>
  <c r="AE1409" i="20"/>
  <c r="AE1417" i="20"/>
  <c r="AE1425" i="20"/>
  <c r="AE1433" i="20"/>
  <c r="AE1441" i="20"/>
  <c r="AE1449" i="20"/>
  <c r="AE1457" i="20"/>
  <c r="AE1465" i="20"/>
  <c r="AE1473" i="20"/>
  <c r="AE1481" i="20"/>
  <c r="AE1333" i="20"/>
  <c r="AE1341" i="20"/>
  <c r="AE1349" i="20"/>
  <c r="AE1357" i="20"/>
  <c r="AE1365" i="20"/>
  <c r="AE1373" i="20"/>
  <c r="AE1381" i="20"/>
  <c r="AE1389" i="20"/>
  <c r="AE1397" i="20"/>
  <c r="AE1405" i="20"/>
  <c r="AE1413" i="20"/>
  <c r="AE1421" i="20"/>
  <c r="AE1429" i="20"/>
  <c r="AE1437" i="20"/>
  <c r="AE1445" i="20"/>
  <c r="AE1453" i="20"/>
  <c r="AE1461" i="20"/>
  <c r="AE1469" i="20"/>
  <c r="AE1477" i="20"/>
  <c r="AE1485" i="20"/>
  <c r="AE1491" i="20"/>
  <c r="AE1499" i="20"/>
  <c r="AE1507" i="20"/>
  <c r="AE1515" i="20"/>
  <c r="AE1523" i="20"/>
  <c r="AE1527" i="20"/>
  <c r="AE1531" i="20"/>
  <c r="AE1535" i="20"/>
  <c r="AE1539" i="20"/>
  <c r="AE1543" i="20"/>
  <c r="AE1547" i="20"/>
  <c r="AE1551" i="20"/>
  <c r="AE1555" i="20"/>
  <c r="AE1559" i="20"/>
  <c r="AE1563" i="20"/>
  <c r="AE1569" i="20"/>
  <c r="AE1577" i="20"/>
  <c r="AE1585" i="20"/>
  <c r="AE1593" i="20"/>
  <c r="AE1950" i="20"/>
  <c r="AE1966" i="20"/>
  <c r="AE579" i="20"/>
  <c r="AE595" i="20"/>
  <c r="AE611" i="20"/>
  <c r="AE639" i="20"/>
  <c r="AE647" i="20"/>
  <c r="AE663" i="20"/>
  <c r="AE693" i="20"/>
  <c r="AE713" i="20"/>
  <c r="AE725" i="20"/>
  <c r="AE629" i="20"/>
  <c r="AE653" i="20"/>
  <c r="AE661" i="20"/>
  <c r="AE669" i="20"/>
  <c r="AE677" i="20"/>
  <c r="AE685" i="20"/>
  <c r="AE735" i="20"/>
  <c r="AE743" i="20"/>
  <c r="AE751" i="20"/>
  <c r="AE809" i="20"/>
  <c r="AE825" i="20"/>
  <c r="AE841" i="20"/>
  <c r="AE913" i="20"/>
  <c r="AE965" i="20"/>
  <c r="AE981" i="20"/>
  <c r="AE997" i="20"/>
  <c r="AE1013" i="20"/>
  <c r="AE1029" i="20"/>
  <c r="AE1045" i="20"/>
  <c r="AE1061" i="20"/>
  <c r="AE1093" i="20"/>
  <c r="AE1109" i="20"/>
  <c r="AE1125" i="20"/>
  <c r="AE1141" i="20"/>
  <c r="AE761" i="20"/>
  <c r="AE769" i="20"/>
  <c r="AE777" i="20"/>
  <c r="AE785" i="20"/>
  <c r="AE803" i="20"/>
  <c r="AE811" i="20"/>
  <c r="AE819" i="20"/>
  <c r="AE827" i="20"/>
  <c r="AE835" i="20"/>
  <c r="AE843" i="20"/>
  <c r="AE907" i="20"/>
  <c r="AE915" i="20"/>
  <c r="AE923" i="20"/>
  <c r="AE963" i="20"/>
  <c r="AE971" i="20"/>
  <c r="AE979" i="20"/>
  <c r="AE987" i="20"/>
  <c r="AE995" i="20"/>
  <c r="AE1003" i="20"/>
  <c r="AE1011" i="20"/>
  <c r="AE1019" i="20"/>
  <c r="AE1027" i="20"/>
  <c r="AE1035" i="20"/>
  <c r="AE1043" i="20"/>
  <c r="AE1051" i="20"/>
  <c r="AE1059" i="20"/>
  <c r="AE1067" i="20"/>
  <c r="AE1091" i="20"/>
  <c r="AE1099" i="20"/>
  <c r="AE1107" i="20"/>
  <c r="AE1115" i="20"/>
  <c r="AE1123" i="20"/>
  <c r="AE1131" i="20"/>
  <c r="AE1139" i="20"/>
  <c r="AE1213" i="20"/>
  <c r="AE1151" i="20"/>
  <c r="AE1159" i="20"/>
  <c r="AE1167" i="20"/>
  <c r="AE1175" i="20"/>
  <c r="AE1183" i="20"/>
  <c r="AE1191" i="20"/>
  <c r="AE1199" i="20"/>
  <c r="AE1207" i="20"/>
  <c r="AE1215" i="20"/>
  <c r="AE1231" i="20"/>
  <c r="AE1247" i="20"/>
  <c r="AE1263" i="20"/>
  <c r="AE1279" i="20"/>
  <c r="AE1529" i="20"/>
  <c r="AE1537" i="20"/>
  <c r="AE1545" i="20"/>
  <c r="AE1553" i="20"/>
  <c r="AE1561" i="20"/>
  <c r="AE1573" i="20"/>
  <c r="AE1589" i="20"/>
  <c r="AE1613" i="20"/>
  <c r="AE1629" i="20"/>
  <c r="AE1645" i="20"/>
  <c r="AE1571" i="20"/>
  <c r="AE1579" i="20"/>
  <c r="AE1587" i="20"/>
  <c r="AE1595" i="20"/>
  <c r="AE1611" i="20"/>
  <c r="AE1619" i="20"/>
  <c r="AE1627" i="20"/>
  <c r="AE1635" i="20"/>
  <c r="AE1643" i="20"/>
  <c r="AE189" i="20"/>
  <c r="AE193" i="20"/>
  <c r="AE197" i="20"/>
  <c r="AE201" i="20"/>
  <c r="AE221" i="20"/>
  <c r="AE225" i="20"/>
  <c r="AE229" i="20"/>
  <c r="AE237" i="20"/>
  <c r="AE245" i="20"/>
  <c r="AE253" i="20"/>
  <c r="AE261" i="20"/>
  <c r="AE269" i="20"/>
  <c r="AE277" i="20"/>
  <c r="AE285" i="20"/>
  <c r="AE289" i="20"/>
  <c r="AE297" i="20"/>
  <c r="AE305" i="20"/>
  <c r="AE313" i="20"/>
  <c r="AE321" i="20"/>
  <c r="AE329" i="20"/>
  <c r="AE337" i="20"/>
  <c r="AE345" i="20"/>
  <c r="AE353" i="20"/>
  <c r="AE361" i="20"/>
  <c r="AE369" i="20"/>
  <c r="AE377" i="20"/>
  <c r="AE385" i="20"/>
  <c r="AE393" i="20"/>
  <c r="AE401" i="20"/>
  <c r="AE409" i="20"/>
  <c r="AE417" i="20"/>
  <c r="AE425" i="20"/>
  <c r="AE433" i="20"/>
  <c r="AE441" i="20"/>
  <c r="AE449" i="20"/>
  <c r="AE457" i="20"/>
  <c r="AE465" i="20"/>
  <c r="AE473" i="20"/>
  <c r="AE481" i="20"/>
  <c r="AE489" i="20"/>
  <c r="AE497" i="20"/>
  <c r="AE505" i="20"/>
  <c r="AE513" i="20"/>
  <c r="AE521" i="20"/>
  <c r="AE529" i="20"/>
  <c r="AE537" i="20"/>
  <c r="AE556" i="20"/>
  <c r="AE620" i="20"/>
  <c r="AE636" i="20"/>
  <c r="AE644" i="20"/>
  <c r="AE716" i="20"/>
  <c r="AE788" i="20"/>
  <c r="AE796" i="20"/>
  <c r="AE233" i="20"/>
  <c r="AE241" i="20"/>
  <c r="AE249" i="20"/>
  <c r="AE257" i="20"/>
  <c r="AE265" i="20"/>
  <c r="AE273" i="20"/>
  <c r="AE281" i="20"/>
  <c r="AE293" i="20"/>
  <c r="AE301" i="20"/>
  <c r="AE309" i="20"/>
  <c r="AE317" i="20"/>
  <c r="AE325" i="20"/>
  <c r="AE333" i="20"/>
  <c r="AE341" i="20"/>
  <c r="AE349" i="20"/>
  <c r="AE357" i="20"/>
  <c r="AE365" i="20"/>
  <c r="AE373" i="20"/>
  <c r="AE381" i="20"/>
  <c r="AE389" i="20"/>
  <c r="AE397" i="20"/>
  <c r="AE405" i="20"/>
  <c r="AE413" i="20"/>
  <c r="AE421" i="20"/>
  <c r="AE429" i="20"/>
  <c r="AE437" i="20"/>
  <c r="AE445" i="20"/>
  <c r="AE453" i="20"/>
  <c r="AE461" i="20"/>
  <c r="AE469" i="20"/>
  <c r="AE477" i="20"/>
  <c r="AE485" i="20"/>
  <c r="AE493" i="20"/>
  <c r="AE501" i="20"/>
  <c r="AE509" i="20"/>
  <c r="AE517" i="20"/>
  <c r="AE525" i="20"/>
  <c r="AE533" i="20"/>
  <c r="AE541" i="20"/>
  <c r="AE566" i="20"/>
  <c r="AE614" i="20"/>
  <c r="AE622" i="20"/>
  <c r="AE638" i="20"/>
  <c r="AE790" i="20"/>
  <c r="AE798" i="20"/>
  <c r="AE846" i="20"/>
  <c r="AE547" i="20"/>
  <c r="AE555" i="20"/>
  <c r="AE567" i="20"/>
  <c r="AE575" i="20"/>
  <c r="AE583" i="20"/>
  <c r="AE591" i="20"/>
  <c r="AE599" i="20"/>
  <c r="AE607" i="20"/>
  <c r="AE615" i="20"/>
  <c r="AE635" i="20"/>
  <c r="AE643" i="20"/>
  <c r="AE651" i="20"/>
  <c r="AE659" i="20"/>
  <c r="AE667" i="20"/>
  <c r="AE675" i="20"/>
  <c r="AE683" i="20"/>
  <c r="AE691" i="20"/>
  <c r="AE699" i="20"/>
  <c r="AE707" i="20"/>
  <c r="AE715" i="20"/>
  <c r="AE723" i="20"/>
  <c r="AE731" i="20"/>
  <c r="AE739" i="20"/>
  <c r="AE747" i="20"/>
  <c r="AE755" i="20"/>
  <c r="AE763" i="20"/>
  <c r="AE771" i="20"/>
  <c r="AE779" i="20"/>
  <c r="AE787" i="20"/>
  <c r="AE807" i="20"/>
  <c r="AE815" i="20"/>
  <c r="AE823" i="20"/>
  <c r="AE831" i="20"/>
  <c r="AE839" i="20"/>
  <c r="AE847" i="20"/>
  <c r="AE931" i="20"/>
  <c r="AE939" i="20"/>
  <c r="AE947" i="20"/>
  <c r="AE955" i="20"/>
  <c r="AE1058" i="20"/>
  <c r="AE1062" i="20"/>
  <c r="AE1066" i="20"/>
  <c r="AE1070" i="20"/>
  <c r="AE1074" i="20"/>
  <c r="AE1078" i="20"/>
  <c r="AE1082" i="20"/>
  <c r="AE1086" i="20"/>
  <c r="AE1094" i="20"/>
  <c r="AE1098" i="20"/>
  <c r="AE1335" i="20"/>
  <c r="AE1343" i="20"/>
  <c r="AE1489" i="20"/>
  <c r="AE1497" i="20"/>
  <c r="AE1505" i="20"/>
  <c r="AE1513" i="20"/>
  <c r="AE1521" i="20"/>
  <c r="AE1610" i="20"/>
  <c r="AE1614" i="20"/>
  <c r="AE1618" i="20"/>
  <c r="AE1622" i="20"/>
  <c r="AE1626" i="20"/>
  <c r="AE1630" i="20"/>
  <c r="AE1634" i="20"/>
  <c r="AE1638" i="20"/>
  <c r="AE1642" i="20"/>
  <c r="AE1646" i="20"/>
  <c r="AE1650" i="20"/>
  <c r="AE1654" i="20"/>
  <c r="AE1658" i="20"/>
  <c r="AE1662" i="20"/>
  <c r="AE1666" i="20"/>
  <c r="AE1670" i="20"/>
  <c r="AE1790" i="20"/>
  <c r="AE1798" i="20"/>
  <c r="AE1806" i="20"/>
  <c r="AE1814" i="20"/>
  <c r="AE1792" i="20"/>
  <c r="AE1800" i="20"/>
  <c r="AE1808" i="20"/>
  <c r="AE1816" i="20"/>
  <c r="AE1824" i="20"/>
  <c r="AE1828" i="20"/>
  <c r="AE1832" i="20"/>
  <c r="AE1836" i="20"/>
  <c r="AE1840" i="20"/>
  <c r="AE1844" i="20"/>
  <c r="AE1848" i="20"/>
  <c r="AE1852" i="20"/>
  <c r="AE1856" i="20"/>
  <c r="AE1860" i="20"/>
  <c r="AE1868" i="20"/>
  <c r="AE1952" i="20"/>
  <c r="AE1968" i="20"/>
  <c r="AE1946" i="20"/>
  <c r="AE1962" i="20"/>
  <c r="AE1974" i="20"/>
  <c r="AE1978" i="20"/>
  <c r="AE1864" i="20"/>
  <c r="AE1944" i="20"/>
  <c r="AE1960" i="20"/>
  <c r="AE1942" i="20"/>
  <c r="AE1954" i="20"/>
  <c r="AE1970" i="20"/>
  <c r="AE13" i="20"/>
  <c r="AM16" i="20"/>
  <c r="AG16" i="20" s="1"/>
  <c r="AM15" i="20"/>
  <c r="AG15" i="20" s="1"/>
  <c r="AM17" i="20"/>
  <c r="AG17" i="20" s="1"/>
  <c r="AN19" i="20"/>
  <c r="AF19" i="20" s="1"/>
  <c r="AM18" i="20"/>
  <c r="AG18" i="20" s="1"/>
  <c r="AE8" i="29" l="1"/>
  <c r="O10" i="29"/>
  <c r="AF8" i="20"/>
  <c r="AE9" i="29"/>
  <c r="AF7" i="20"/>
  <c r="AG5" i="20"/>
  <c r="AN5" i="20"/>
  <c r="AE6" i="20"/>
  <c r="BH9" i="29" s="1"/>
  <c r="BN9" i="29" s="1"/>
  <c r="BO9" i="29" s="1"/>
  <c r="AF16" i="20"/>
  <c r="AF15" i="20"/>
  <c r="AF14" i="20"/>
  <c r="AE14" i="20" s="1"/>
  <c r="AE19" i="20"/>
  <c r="AN18" i="20"/>
  <c r="AF18" i="20" s="1"/>
  <c r="AN17" i="20"/>
  <c r="AF17" i="20" s="1"/>
  <c r="AN15" i="20"/>
  <c r="AN16" i="20"/>
  <c r="AE7" i="20" l="1"/>
  <c r="H10" i="29"/>
  <c r="G10" i="29" s="1"/>
  <c r="W8" i="29"/>
  <c r="BK8" i="29"/>
  <c r="O8" i="29"/>
  <c r="O7" i="29" s="1"/>
  <c r="AM8" i="29"/>
  <c r="AE8" i="20"/>
  <c r="H9" i="29"/>
  <c r="G9" i="29" s="1"/>
  <c r="AF5" i="20"/>
  <c r="AE5" i="20" s="1"/>
  <c r="AE15" i="20"/>
  <c r="AE17" i="20"/>
  <c r="AE16" i="20"/>
  <c r="AE18" i="20"/>
  <c r="AB8" i="29" l="1"/>
  <c r="AH8" i="29" s="1"/>
  <c r="AI8" i="29" s="1"/>
  <c r="L10" i="29"/>
  <c r="R10" i="29" s="1"/>
  <c r="T8" i="29"/>
  <c r="Z8" i="29" s="1"/>
  <c r="AA8" i="29" s="1"/>
  <c r="BH8" i="29"/>
  <c r="BN8" i="29" s="1"/>
  <c r="BO8" i="29" s="1"/>
  <c r="L8" i="29"/>
  <c r="R8" i="29" s="1"/>
  <c r="S8" i="29" s="1"/>
  <c r="AJ8" i="29"/>
  <c r="AP8" i="29" s="1"/>
  <c r="AQ8" i="29" s="1"/>
  <c r="AB9" i="29"/>
  <c r="AH9" i="29" s="1"/>
  <c r="AI9" i="29" s="1"/>
  <c r="AJ9" i="29"/>
  <c r="AP9" i="29" s="1"/>
  <c r="AQ9" i="29" s="1"/>
  <c r="H8" i="29"/>
  <c r="G8" i="29" s="1"/>
  <c r="AI12" i="20"/>
  <c r="AJ12" i="20" s="1"/>
  <c r="AK12" i="20" s="1"/>
  <c r="AL12" i="20" s="1"/>
  <c r="S10" i="29" l="1"/>
  <c r="E10" i="29" s="1"/>
  <c r="F10" i="29"/>
  <c r="F8" i="29"/>
  <c r="E8" i="29"/>
  <c r="F9" i="29"/>
  <c r="E9" i="29"/>
  <c r="H7" i="29"/>
  <c r="G7" i="29" s="1"/>
  <c r="L7" i="29"/>
  <c r="AM12" i="20"/>
  <c r="D10" i="29" l="1"/>
  <c r="D9" i="29"/>
  <c r="AG12" i="20"/>
  <c r="AN12" i="20"/>
  <c r="D8" i="29" l="1"/>
  <c r="AF12" i="20"/>
  <c r="AE12" i="20" s="1"/>
  <c r="BB7" i="29"/>
  <c r="AP7" i="29"/>
  <c r="BN7" i="29"/>
  <c r="AW7" i="29"/>
  <c r="AG7" i="29"/>
  <c r="BM7" i="29"/>
  <c r="BC7" i="29"/>
  <c r="AJ7" i="29"/>
  <c r="AR7" i="29"/>
  <c r="AQ7" i="29"/>
  <c r="AT7" i="29"/>
  <c r="AI7" i="29"/>
  <c r="AD7" i="29"/>
  <c r="BJ7" i="29"/>
  <c r="AL7" i="29"/>
  <c r="AK7" i="29"/>
  <c r="BE7" i="29"/>
  <c r="AO7" i="29"/>
  <c r="AS7" i="29"/>
  <c r="BI7" i="29"/>
  <c r="BH7" i="29"/>
  <c r="BA7" i="29"/>
  <c r="AY7" i="29"/>
  <c r="BF7" i="29"/>
  <c r="AH7" i="29"/>
  <c r="AU7" i="29"/>
  <c r="BD7" i="29"/>
  <c r="AZ7" i="29"/>
  <c r="AV7" i="29"/>
  <c r="AX7" i="29"/>
  <c r="BO7" i="29"/>
  <c r="AC7" i="29"/>
  <c r="BL7" i="29"/>
  <c r="BK7" i="29"/>
  <c r="AB7" i="29"/>
  <c r="AN7" i="29"/>
  <c r="AM7" i="29"/>
  <c r="AF7" i="29"/>
  <c r="AE7" i="29"/>
  <c r="AA7" i="29"/>
  <c r="W7" i="29"/>
  <c r="T7" i="29"/>
  <c r="Z7" i="29"/>
  <c r="Y7" i="29"/>
  <c r="U7" i="29"/>
  <c r="V7" i="29"/>
  <c r="X7" i="29"/>
  <c r="R15" i="29"/>
  <c r="P7" i="29"/>
  <c r="M7" i="29" s="1"/>
  <c r="F15" i="29" l="1"/>
  <c r="S15" i="29"/>
  <c r="E15" i="29" s="1"/>
  <c r="R11" i="29"/>
  <c r="F11" i="29" l="1"/>
  <c r="F7" i="29" s="1"/>
  <c r="S11" i="29"/>
  <c r="R7" i="29"/>
  <c r="D15" i="29"/>
  <c r="S7" i="29" l="1"/>
  <c r="E11" i="29"/>
  <c r="E7" i="29" l="1"/>
  <c r="D7" i="29" s="1"/>
  <c r="D11" i="29"/>
</calcChain>
</file>

<file path=xl/sharedStrings.xml><?xml version="1.0" encoding="utf-8"?>
<sst xmlns="http://schemas.openxmlformats.org/spreadsheetml/2006/main" count="574" uniqueCount="236">
  <si>
    <t>Firma:</t>
  </si>
  <si>
    <t>Geschäftsjahr:</t>
  </si>
  <si>
    <t>Gasqualität:</t>
  </si>
  <si>
    <t>Marktgebiet:</t>
  </si>
  <si>
    <t>Firma des Verpächters</t>
  </si>
  <si>
    <t>Erläuterung</t>
  </si>
  <si>
    <t>Kürzungen</t>
  </si>
  <si>
    <t>Selbst geschaffene gewerbliche Schutzrechte und ähnliche Rechte und Werte</t>
  </si>
  <si>
    <t>entgeltlich erworbene Konzessionen, gewerbliche Schutzrechte und ähnliche Rechte und Werte sowie Lizenzen an solchen Rechten und Werten</t>
  </si>
  <si>
    <t>Summe</t>
  </si>
  <si>
    <t>Anlagengruppe</t>
  </si>
  <si>
    <t>Hinzurechnungen</t>
  </si>
  <si>
    <t>Betriebsgebäude</t>
  </si>
  <si>
    <t>I. Angaben zum Netzbetreiber</t>
  </si>
  <si>
    <t>Angaben zu den Nutzungsdauern</t>
  </si>
  <si>
    <t>Anlagengruppen</t>
  </si>
  <si>
    <t>Jahre</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</si>
  <si>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</si>
  <si>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</si>
  <si>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</si>
  <si>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</si>
  <si>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</si>
  <si>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</si>
  <si>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</si>
  <si>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</si>
  <si>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</si>
  <si>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</si>
  <si>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</si>
  <si>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</si>
  <si>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</si>
  <si>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</si>
  <si>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</si>
  <si>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</si>
  <si>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</si>
  <si>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</si>
  <si>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</si>
  <si>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</si>
  <si>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</si>
  <si>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</si>
  <si>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</si>
  <si>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</si>
  <si>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</si>
  <si>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</si>
  <si>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</si>
  <si>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</si>
  <si>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</si>
  <si>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</si>
  <si>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</si>
  <si>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</si>
  <si>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</si>
  <si>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</si>
  <si>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</si>
  <si>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</si>
  <si>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</si>
  <si>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</si>
  <si>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</si>
  <si>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</si>
  <si>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</si>
  <si>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</si>
  <si>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NetzId</t>
  </si>
  <si>
    <t>Angaben zur Anlage/Anlagengruppe</t>
  </si>
  <si>
    <t>D Sachanlagevermögen</t>
  </si>
  <si>
    <t>D2 Auflösung von Baukostenzuschüssen/Netzanschlusskostenbeiträgen in Verbindung mit der GasNEV</t>
  </si>
  <si>
    <t>Zugangsjahr</t>
  </si>
  <si>
    <t>Vermögensgegenstand</t>
  </si>
  <si>
    <t>geleistete Anzahlungen auf immaterielle Vermögensgegenstände</t>
  </si>
  <si>
    <t>geleistete Anzahlungen und Anlagen im Bau des Sachanlagevermögens</t>
  </si>
  <si>
    <t>Nutzungsdauer (handelsrechtlich)</t>
  </si>
  <si>
    <t>D3 Weiteres Anlagevermögen</t>
  </si>
  <si>
    <t>WAV-Positionen</t>
  </si>
  <si>
    <t>Beschreibung</t>
  </si>
  <si>
    <t>Tabellenblatt</t>
  </si>
  <si>
    <t>Version</t>
  </si>
  <si>
    <t>Zellbereich</t>
  </si>
  <si>
    <t>Unterer Rand</t>
  </si>
  <si>
    <t>Oberer Rand</t>
  </si>
  <si>
    <t>bitte wählen</t>
  </si>
  <si>
    <t>Erhebungsbogen für Gasverteilernetzbetreiber nach § 10a ARegV</t>
  </si>
  <si>
    <t>II. Informationen über Netzeigentümer/Verpächter</t>
  </si>
  <si>
    <t>Anschaffungs-jahr</t>
  </si>
  <si>
    <t xml:space="preserve">davon in Kostenwälzung Biogas berücksichtigt
</t>
  </si>
  <si>
    <t>davon genehmigte Investitions-maßnahmen</t>
  </si>
  <si>
    <t>Abgänge, soweit sie nicht Netzübergänge betreffen</t>
  </si>
  <si>
    <t>kalkulatorische Abschreibungen</t>
  </si>
  <si>
    <t>kalkulatorische Gewerbesteuer</t>
  </si>
  <si>
    <t>Restwerte zum 31.12.</t>
  </si>
  <si>
    <t>Zugänge auf Grund von Netzübergängen gemäß § 26 II ARegV</t>
  </si>
  <si>
    <t>Abgänge auf Grund von Netzübergängen nach § 26 II ARegV</t>
  </si>
  <si>
    <t>Zugänge auf Grund von Netzübergängen gemäß § 26 I ARegV</t>
  </si>
  <si>
    <t>Zugänge, soweit sie nicht Netzübergänge betreffen</t>
  </si>
  <si>
    <t>(Erwartete) historische Zugänge von Baukostenzuschüssen und Netzanschlusskostenbeiträgen</t>
  </si>
  <si>
    <t>Zu berücksichtigende Werte</t>
  </si>
  <si>
    <t>Zu berücksich-tigende Werte</t>
  </si>
  <si>
    <t>der BKZ/NAKB</t>
  </si>
  <si>
    <t>EK-Zins</t>
  </si>
  <si>
    <t>nach § 7 Abs. 6 NEV</t>
  </si>
  <si>
    <t>nach § 7 Abs. 7 NEV</t>
  </si>
  <si>
    <t>gewichtet</t>
  </si>
  <si>
    <t>kalkulatorische Verzinsung</t>
  </si>
  <si>
    <t>Position</t>
  </si>
  <si>
    <t>B Berechnung des Kapitalkostenaufschlag</t>
  </si>
  <si>
    <t>Zugänge im Zugangsjahr</t>
  </si>
  <si>
    <t>2. Werden Netzteile im Antragsjahr vorraussichtlich aufgenommen?</t>
  </si>
  <si>
    <t>1.a Werden für diese Netzaufnahmen Beträge geltend gemacht, die ursprünglich nicht beim Antragsteller angefallen sind?</t>
  </si>
  <si>
    <t>2.a Werden für diese vorrausichtlichen Netzaufnahmen Beträge als Planwerte geltend gemacht?</t>
  </si>
  <si>
    <t>4. Werden Netzteile im Antragsjahr vorrausichtlich abgegeben?</t>
  </si>
  <si>
    <t>3.a Werden Beträge für das abgegebene Netzteil in Abzug gebracht?</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</si>
  <si>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</si>
  <si>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</si>
  <si>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</si>
  <si>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GewSt-Hebesatz</t>
  </si>
  <si>
    <t>Antragsjahr/Kapitalkosten-aufschlag für die Erlösober-grenze</t>
  </si>
  <si>
    <t>Angaben zu den (erwarteten) Anschaffungs- und Herstellungskosten</t>
  </si>
  <si>
    <t>Angaben zu den (erwarteten) bilanziellen Wertansätzen</t>
  </si>
  <si>
    <t>alle</t>
  </si>
  <si>
    <t>Release-Version</t>
  </si>
  <si>
    <t>Investitionsjahre</t>
  </si>
  <si>
    <t>Zeitreihe_1</t>
  </si>
  <si>
    <t>Zeitreihe_2</t>
  </si>
  <si>
    <t>D3_WAV</t>
  </si>
  <si>
    <t>A_Stammdaten</t>
  </si>
  <si>
    <t>D_SAV</t>
  </si>
  <si>
    <t>E Anmerkungen</t>
  </si>
  <si>
    <t>Zelle bzw. Spalte</t>
  </si>
  <si>
    <t>Sachverhalt</t>
  </si>
  <si>
    <t>Bitte auswählen</t>
  </si>
  <si>
    <t>B_KKauf</t>
  </si>
  <si>
    <t>D2_BKZ_NAKB</t>
  </si>
  <si>
    <t>E_Erläuterungen</t>
  </si>
  <si>
    <t>Aktenzeichen</t>
  </si>
  <si>
    <t>Art des Übergangs</t>
  </si>
  <si>
    <t>Bezeichnung Netz/Anlage</t>
  </si>
  <si>
    <t>Datum des Übergangs</t>
  </si>
  <si>
    <t>Ausfüllhilfe</t>
  </si>
  <si>
    <t>Erläuterungen der einzelnen Tabellenblätter und Spaltenüberschriften</t>
  </si>
  <si>
    <t>E_Anmerkungen</t>
  </si>
  <si>
    <r>
      <t xml:space="preserve">Der Netzbetreiber kann hier Anmerkungen im Zusammenhang mit der Befüllung des Erhebungsbogens vornehmen. Insbesondere sind die Zugänge, Abgänge sowie Hinzurechnungen und Kürzungen zu erläutern. </t>
    </r>
    <r>
      <rPr>
        <sz val="11"/>
        <rFont val="Calibri"/>
        <family val="2"/>
        <scheme val="minor"/>
      </rPr>
      <t>Des Weiteren sind etwaige Netzübergänge im Tabellenblatt E_Anmerkungen aufzulisten.</t>
    </r>
  </si>
  <si>
    <t>Spaltenbezeichnung</t>
  </si>
  <si>
    <t xml:space="preserve">Erstmalig in einem Kapitalkostenaufschlagverfahren beantragter Wert einer Anlage je Netz-ID. Dieser Wert ist in Folgeanträgen unverändert beizubehalten. Veränderungen im Wertansatz der Anlage ausgehend von ursprünglichen Ansatz sind über die Spalten "Hinzurechnungen" und "Kürzungen" abzubilden.  </t>
  </si>
  <si>
    <t>Hierunter sind bspw. außerplanmäßige Anlagenabgänge zu erfassen (Verschrottungen, Havarieren usw.). Die Position ist zu erläutern.</t>
  </si>
  <si>
    <t>ABC GmbH</t>
  </si>
  <si>
    <t>Ausfüllbeispiel Anlagen im Bau</t>
  </si>
  <si>
    <t xml:space="preserve">Im Tabellenblatt D_SAV sind die für Sachanlagen in dem Basisjahr nachfolgenden Kalenderjahren sich ergebende Anschaffungs- und Herstellungskosten einzutragen. 
Diese setzen sich aus den Anschaffungs- und Herstellungskosten zusammen, die nach dem Basisjahr der Ausgangsnvieauermittlung bis zum letzten abschlossenen Geschäftsjahr entstanden sind sowie den Anschaffungs-und Herstellungskosten, die nach dem letzten abgeschlossenen Geschäftsjahr bis zum 31.12. des Jahres, welches der Antragstellung folgt, entstehen werden. </t>
  </si>
  <si>
    <t>Im Tabellenblatt D3_WAV ist das Anlagelagevermögen darzustellen, welches nicht zum Sachanlagevermögen im Sinne der GasNEV/ARegV gehört. 
Grundsätzlich sind für weiteres Anlagevermögen die für Sachanlagen und Baukostenzuschüssen/Netzanschlusskostenbeiträgen dargestellten Ausführungen zu beachten.
Bei der Darstellung der Anlagen im Bau ist dabei zudem folgendes zu beachten:
Sofern der Netzbetreiber Anlagen im Bau geltend macht, ist darauf zu achten, dass nur die Buchwerte der Anlagen im Bau angegeben werden, welche im Antragsjahr als Anlage im Bau bilanziert  bzw. voraussichtlich bilanziert werden und bei denen nicht erwartet wird, dass diese für den im Antragsjahr betrachteten Zeitraum in Betrieb genommen werden. 
Wird die Anlage im Bau im Folgejahr erweitert, ist dafür eine neue Zeile - für des Zwecke des KKAUF als seperate Anlage im Bau - in diesem Folgejahr zu erfassen.  Die im Vorjahr angesetzte Anlage im Bau ist für dieses Vorjahr weiter anzusetzen. Sofern die Anlage im Bau im Antragsjahr als Fertiganlage in Betrieb genommen wird, sind die handelsrechtlichen Wertansätze der Anlage im Bau zum 31.12. mit Null anzusetzen.
Die in Betrieb genommen Fertiganlage ist sodann über das Tabellenblatt "D_SAV" zu erfassen.
(siehe auch Tabellenblatt "Ausfüllbsp AiB")</t>
  </si>
  <si>
    <t>NB1</t>
  </si>
  <si>
    <t>Netzübergänge</t>
  </si>
  <si>
    <t>Teilnetzabgang</t>
  </si>
  <si>
    <t>Teilnetzaufnahme</t>
  </si>
  <si>
    <t>Vollnetzaufnahme</t>
  </si>
  <si>
    <t>Hierunter sind bspw. Nachaktivierungen und /oder Zugänge (z.B.  Anlagenkäufe) aus dem nicht-regulierten Bereich darzustellen. Nachaktivierungen sind im  Jahr der Nachaktivierung zu erfassen. Die Position ist zu erläutern.</t>
  </si>
  <si>
    <t>Hierunter sind bspw. Abweichungen durch eventuelle Schlüsseländerungen und aufgrund von Planansätzen auszuweisen. Eintragungen in diesen Spalten sind im Antrag zu erläutern.</t>
  </si>
  <si>
    <t>Hinzurechnungen aus Schlüsseländerungen</t>
  </si>
  <si>
    <t>weitere Hinzurechnungen</t>
  </si>
  <si>
    <t>Kürzungen aus Schlüsseländerungen</t>
  </si>
  <si>
    <t>weitere Kürzungen</t>
  </si>
  <si>
    <t>davon für den Aufbau einer seperaten Wasserstoff-infrastruktur</t>
  </si>
  <si>
    <t>Historische AK/HK, der Investitionen seit dem 01.01.2021</t>
  </si>
  <si>
    <t>Übersicht über die Teile des Gasversorgungsnetzes oder die Anlagen des Netzbetreibers welche zwischen dem 1.1.2023 und dem 31.12.2027 übergegangen sind:</t>
  </si>
  <si>
    <t>1. Sind seit dem Basisjahr 2020 Netzteile durch den Netzbetreiber aufgenommen worden?</t>
  </si>
  <si>
    <t>3. Sind seit dem Basisjahr 2020 Netzteile durch den Netzbetreiber abgegeben worden?</t>
  </si>
  <si>
    <t>abgelehnte NEP-Kürzel und Versionsummer</t>
  </si>
  <si>
    <t>davon zur Herstellung der grundsätzlichen Kompatibilität von Erdgasnetzinfrastruktur mit Wasserstoff, welche über die bloße Zuspeisung im Sinne des 
§ 3 Nr. 19a EnWG hinausgeht</t>
  </si>
  <si>
    <t>davon zur Herstellung der grundsätzlichen Kompatibilität von Erdgasnetzinfrastruktur mit Wasserstoff, welche über die bloße Zuspeisung im Sinne des § 3 Nr. 19a EnWG hinausgeht</t>
  </si>
  <si>
    <t>Kalenderjahr</t>
  </si>
  <si>
    <t>des Sachanlagever-mögens</t>
  </si>
  <si>
    <t>des weiteren Anlagever-mögens</t>
  </si>
  <si>
    <t>Kapitalkosten-aufschlag</t>
  </si>
  <si>
    <t>Mittelwert</t>
  </si>
  <si>
    <t>Unternehmenanteile</t>
  </si>
  <si>
    <t>Abschreibungen</t>
  </si>
  <si>
    <t>kalkulatorische Restwerte der Zugänge des Jahres</t>
  </si>
  <si>
    <t>AfA</t>
  </si>
  <si>
    <t>VNB-FK_Zins</t>
  </si>
  <si>
    <t>Grundstücke</t>
  </si>
  <si>
    <t xml:space="preserve">grundstücksgleiche Rechte </t>
  </si>
  <si>
    <t>Restwert zum 31.12.</t>
  </si>
  <si>
    <t xml:space="preserve">kalkulatorische Verzinsungsbasis </t>
  </si>
  <si>
    <t>kalkulatorische Verzinsungsbasis</t>
  </si>
  <si>
    <t xml:space="preserve">kalkulatorische Verzinsung </t>
  </si>
  <si>
    <t>Anlagen im Bau und geleistete Anzahlungen auf immatrielle Vermögensgegenstände</t>
  </si>
  <si>
    <t>Nutzungs-dauer Unterer Rand gemäß GasNEV</t>
  </si>
  <si>
    <t>Nutzungs-dauer Oberer Rand gemäß GasNEV</t>
  </si>
  <si>
    <t>alle Beispiele:
- Antrag zum 30.06.2022 für das Jahr 2023
- d.h. der Wert 2021 ist bekannt, die Werte der Jahre 2022 und 2023 sind Planwerte
- bei allen Beispielen handelt es sich jeweils um eine Anlage</t>
  </si>
  <si>
    <t>1. Beispiel:
- erwarteter Zugang einer Anlage im Bau im Jahr 2023 in Höhe von 100 GE</t>
  </si>
  <si>
    <t>(Erwartete) historische AK/HK zum Stand 31.12.2023</t>
  </si>
  <si>
    <t>2. Beispiel:
- Zugang einer Anlage im Bau im Jahr 2021 in Höhe von 100 GE
- Korrektur des ursprünglichen Planwertes des Jahres 2021 in Höhe von 100 GE um 10 GE</t>
  </si>
  <si>
    <t>3. Beispiel:
- Zugang der Anlage im Bau im Jahr 2021 in Höhe von 100
- Korrektur des ursprünglichen Planwertes des Jahres 2021 um 10 GE
- erwartete Erweiterung der Anlage im Bau im Jahr 2022 in Höhe von 70
- erwartete Erweiterung der Anlage im Bau im Jahr 2023 in Höhe von 200</t>
  </si>
  <si>
    <t>4. Beispiel:
- Zugang einer Anlage im Bau im Jahr 2021 in Höhe von 100
- erwartete Erweiterung der Anlage im Bau im Jahr 2022 in Höhe von 70
- Umbuchung der Anlage im Bau in die fertig gestellten Anlagen im Jahr 2023</t>
  </si>
  <si>
    <t>handelsrechtlicher Wertansatz zum 01.01.2023</t>
  </si>
  <si>
    <t>Abschreibungen 2023</t>
  </si>
  <si>
    <t>handelsrechtlicher Wertansatz zum 31.12.2023</t>
  </si>
  <si>
    <t>Spaltenbezeichnungen in den Tabellenblättern  D_SAV, D2_BKZ und D3_WAV</t>
  </si>
  <si>
    <t>Die Zellen des Erhebungsbogens sind farblich markiert:</t>
  </si>
  <si>
    <t>Eingabe erwartet</t>
  </si>
  <si>
    <t>Kreditreihen (1-5 Jahre) über 1 Million ( BUD 128)</t>
  </si>
  <si>
    <t>III. Fragen</t>
  </si>
  <si>
    <t>LNG Anbindungsanlagen gemäß separater Festlegung</t>
  </si>
  <si>
    <t>LRegB BW_Gas_KKAuf_v1.0</t>
  </si>
  <si>
    <t>Netzbetreibernummer (LRegB) / 
Betriebsnummer (BNetzA):</t>
  </si>
  <si>
    <t>(Erwartete) historische AK/HK im Anschaffungsjahr im Gesamtunternehmen</t>
  </si>
  <si>
    <t>Anteil (Schlüssel) Sparte Gasnetz [%]</t>
  </si>
  <si>
    <t>Schlüsselbezeichnung; Jahr auf das sich der Schlüssel bezieht</t>
  </si>
  <si>
    <t>(Erwartete) historische AK/HK im Anschaffungsjahr in der Sparte Gasnetz</t>
  </si>
  <si>
    <t>Abgänge auf Grund von Netzübergängen nach § 26 II ARegV nach dem Basisjahr</t>
  </si>
  <si>
    <t>Auf dem Tabellenblatt A sind die Stammdaten des Netzbetreibers einzutragen. Zudem hat der Netzbetreiber anzugeben, ob die gemeldeten Kapitalkosten originär bei ihm selbst entstehen oder ob diese bei einem oder mehreren Verpächtern entstehen. Zur Plausibilisierung  muss die im Erhebungsbogen angegebene NetzID mit der NetzID des jeweiligen Netzbereichs aus dem Basisjahr übereinstimmen. Die Fragen unter III. sind zwingend zu beantworten. Des Weiteren sind Netzübergänge im Anschreiben bzw. im Tabellenblatt E_Anmerkungen zu nennen. Falls Fragen zu Biogas oder Wasserstoff mit ja beantwortet wurden, sind die zugehörigen Spalten in den Tabellenblättern D_SAV und D3_WAV zu befüllen.</t>
  </si>
  <si>
    <t>Das Tabellenblatt B_KKauf berechnet automatisch den aus Sicht der LRegB BW aufgrund der vom Netzbetreiber gemeldeten Daten genehmigungsfähigen Kapitalkostenaufschlag. Die Zellen bzgl. der kalkulatorischen Abschreibungen (Gesamt), der kalkulatorischen Verzinsung, der kalkulatorischen Gewerbesteuer sowie der Gesamtbetrag des beantragten Kapitalkostenaufschlags können vom Netzbetreiber überschrieben werden, sollte er einen anderen als den automatisch berechneten Betrag für anerkennungsfähig erachten. Dieses Vorgehen ist dann zu erläutern.</t>
  </si>
  <si>
    <t>Berechnung durch LRegB BW</t>
  </si>
  <si>
    <t>Ergebnisrechnung der LRegB BW die der Netzbetreiber ersetzen kann</t>
  </si>
  <si>
    <t>erwartete historische AK/HK im Anschaffungsjahr im Gesamtunternehmen</t>
  </si>
  <si>
    <t xml:space="preserve">Angabe des Schlüsselwertes mit dem die Anschaffungs- und Herstellungskosten der Sparte Gasnetz zugerechnet worden sind. </t>
  </si>
  <si>
    <t>Angabe, welcher Schlüssel verwendet worden ist. Bei Anschaffungs- und Herstellungskosten, die zu 100 % dem Gasnetz zugerechnet werden, kann diese Angabe entfallen.</t>
  </si>
  <si>
    <t>Schlüsselbezeichnung; Jahr auf das sich der Schlüssel bezieht, 
Spalte F (D_SAV) bzw. Spalte G (D3_WAV)</t>
  </si>
  <si>
    <t>Anteil (Schlüssel) Sparte Gasnetz [%]; Spalte E (D_SAV) bzw. Spalte F (D3_WAV)</t>
  </si>
  <si>
    <t>6. Bei Teilnahme am Regelverfahren:</t>
  </si>
  <si>
    <t>Sind in den Anschaffungs- und Herstellungskosten aktivierte Eigenleistungen enthalten, die Personalzusatzkosten nach § 11 Abs. 2 S. 1 Nr. 9 ARegV enthalten?</t>
  </si>
  <si>
    <t>7. Entsprechen die Angaben im Erhebungsbogen den Angaben ihrer offiziellen unternehmensinternen Investitionsplanung?</t>
  </si>
  <si>
    <t>8. Sind zusätzliche Kosten dadurch entstanden, dass eine separate Wasserstoffinsfrastruktur aufgebaut wurde?</t>
  </si>
  <si>
    <t>9. Sind zusätzliche Kosten zur Herstellung der grundsätzlichen Kompatibilität von Erdgasnetzinfrastruktur mit Wasserstoff, welche über die bloße Zuspeisung im Sinne des § 3 Nr. 19a EnWG hinausgeht, angefallen?</t>
  </si>
  <si>
    <t>Art des Verfahrens</t>
  </si>
  <si>
    <t>VNB</t>
  </si>
  <si>
    <t>LRegB BW_Gas_KKAuf_v1.1</t>
  </si>
  <si>
    <t>A7; B7</t>
  </si>
  <si>
    <t>Änderung der Zeilenbezeichnung in A7, Ergänzung Auswahlliste (VNB, FNB)</t>
  </si>
  <si>
    <t>LRegB BW_Gas_KKAuf_v1.2</t>
  </si>
  <si>
    <t>Spalte N</t>
  </si>
  <si>
    <t>Änderung Formelbezug von Spalte E auf Spalte H</t>
  </si>
  <si>
    <t>D2_BKZ</t>
  </si>
  <si>
    <t xml:space="preserve">Im Tabellenblatt D2_BKZ sind die für Baukostenzuschüsse und Netzanschlusskostenbeiträge in dem Basisjahr nachfolgenden Kalenderjahren sich ergebende Baukostenzuschüsse und Netzanschlusskostenbeiträge einzutragen. 
Diese setzen sich aus den Baukostenzuschüssen und Netzanschlusskostenbeiträgen  zusammen, die nach dem Basisjahr der Ausgangsniveauermittlung bis zum letzten abschlossenen Geschäftsjahr entstanden sind sowie den Baukostenzuschüssen und Netzanschlusskostenbeiträgen, die nach dem letzten abgeschlossenen Geschäftsjahr bis zum 31.12. des Jahres, welches der Antragstellung folgt, entstehen werden. </t>
  </si>
  <si>
    <t>LRegB BW_Gas_KKAuf_v1.3</t>
  </si>
  <si>
    <t>Listen</t>
  </si>
  <si>
    <t>EK II Zins von 2,02 % auf 2,03% angepasst</t>
  </si>
  <si>
    <t>G3; I15-I21</t>
  </si>
  <si>
    <t>LRegB BW_Gas_KKAuf_v1.4</t>
  </si>
  <si>
    <t>alle; A_Stammdaten</t>
  </si>
  <si>
    <t>alle; B6</t>
  </si>
  <si>
    <t>Arbeitsmappenschutz aufgehoben; Formatierung angepasst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</si>
</sst>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 _€_-;\-* #,##0\ _€_-;_-* &quot;-&quot;??\ _€_-;_-@_-"/>
    <numFmt numFmtId="165" formatCode="0_ ;\-0\ "/>
    <numFmt numFmtId="166" formatCode="0.000%"/>
    <numFmt numFmtId="167" formatCode="[$-407]General"/>
    <numFmt numFmtId="168" formatCode="#,##0&quot;    &quot;;&quot;-&quot;#,##0&quot;    &quot;;&quot; -&quot;#&quot;    &quot;;@&quot; &quot;"/>
    <numFmt numFmtId="169" formatCode="[$-407]dd&quot;.&quot;mm&quot;.&quot;yyyy"/>
    <numFmt numFmtId="170" formatCode="_-* #,##0\ _€_-;\-* #,##0\ _€_-;_-* &quot;-&quot;\ _€_-;_-@_-"/>
  </numFmts>
  <fonts count="28" x14ac:knownFonts="1">
    <font>
      <sz val="11"/>
      <color theme="1"/>
      <name val="Calibri"/>
      <family val="2"/>
      <scheme val="minor"/>
    </font>
    <font>
      <sz val="10"/>
      <color theme="1"/>
      <name val="Arial"/>
      <family val="2"/>
    </font>
    <font>
      <sz val="11"/>
      <color theme="1"/>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sz val="11"/>
      <name val="Calibri"/>
      <family val="2"/>
      <scheme val="minor"/>
    </font>
    <font>
      <b/>
      <sz val="14"/>
      <name val="Calibri"/>
      <family val="2"/>
      <scheme val="minor"/>
    </font>
    <font>
      <b/>
      <sz val="14"/>
      <color theme="1"/>
      <name val="Calibri"/>
      <family val="2"/>
      <scheme val="minor"/>
    </font>
    <font>
      <sz val="11"/>
      <color theme="0"/>
      <name val="Calibri"/>
      <family val="2"/>
      <scheme val="minor"/>
    </font>
    <font>
      <b/>
      <sz val="16"/>
      <color theme="1"/>
      <name val="Calibri"/>
      <family val="2"/>
      <scheme val="minor"/>
    </font>
    <font>
      <sz val="14"/>
      <name val="Calibri"/>
      <family val="2"/>
      <scheme val="minor"/>
    </font>
    <font>
      <b/>
      <sz val="11"/>
      <color rgb="FFFA7D00"/>
      <name val="Calibri"/>
      <family val="2"/>
      <scheme val="minor"/>
    </font>
    <font>
      <sz val="11"/>
      <color rgb="FFFA7D00"/>
      <name val="Calibri"/>
      <family val="2"/>
      <scheme val="minor"/>
    </font>
    <font>
      <b/>
      <sz val="12"/>
      <color theme="1"/>
      <name val="Calibri"/>
      <family val="2"/>
      <scheme val="minor"/>
    </font>
    <font>
      <sz val="11"/>
      <color rgb="FF000000"/>
      <name val="Calibri"/>
      <family val="2"/>
    </font>
    <font>
      <b/>
      <sz val="14"/>
      <color rgb="FF000000"/>
      <name val="Calibri"/>
      <family val="2"/>
    </font>
    <font>
      <sz val="12"/>
      <color theme="0"/>
      <name val="Calibri"/>
      <family val="2"/>
    </font>
    <font>
      <sz val="11"/>
      <color theme="0"/>
      <name val="Calibri"/>
      <family val="2"/>
    </font>
    <font>
      <b/>
      <sz val="12"/>
      <color rgb="FF000000"/>
      <name val="Calibri"/>
      <family val="2"/>
    </font>
    <font>
      <b/>
      <u/>
      <sz val="16"/>
      <color rgb="FF000000"/>
      <name val="Calibri"/>
      <family val="2"/>
    </font>
    <font>
      <sz val="12"/>
      <color rgb="FF000000"/>
      <name val="Calibri"/>
      <family val="2"/>
    </font>
    <font>
      <sz val="11"/>
      <name val="Calibri"/>
      <family val="2"/>
    </font>
    <font>
      <i/>
      <sz val="11"/>
      <color theme="1"/>
      <name val="Calibri"/>
      <family val="2"/>
      <scheme val="minor"/>
    </font>
    <font>
      <sz val="10"/>
      <name val="Arial"/>
      <family val="2"/>
    </font>
    <font>
      <sz val="10"/>
      <color theme="1"/>
      <name val="Arial"/>
      <family val="2"/>
    </font>
    <font>
      <sz val="11"/>
      <color rgb="FFFF0000"/>
      <name val="Calibri"/>
      <family val="2"/>
      <scheme val="minor"/>
    </font>
    <font>
      <b/>
      <sz val="11"/>
      <color rgb="FFFF0000"/>
      <name val="Calibri"/>
      <family val="2"/>
      <scheme val="minor"/>
    </font>
  </fonts>
  <fills count="24">
    <fill>
      <patternFill patternType="none"/>
    </fill>
    <fill>
      <patternFill patternType="gray125"/>
    </fill>
    <fill>
      <patternFill patternType="solid">
        <fgColor rgb="FFF2F2F2"/>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gray0625">
        <fgColor theme="0" tint="-0.499984740745262"/>
        <bgColor theme="5" tint="0.79992065187536243"/>
      </patternFill>
    </fill>
    <fill>
      <patternFill patternType="gray0625">
        <fgColor auto="1"/>
        <bgColor theme="5" tint="0.79995117038483843"/>
      </patternFill>
    </fill>
    <fill>
      <patternFill patternType="solid">
        <fgColor rgb="FFE6B9B8"/>
        <bgColor rgb="FFE6B9B8"/>
      </patternFill>
    </fill>
    <fill>
      <patternFill patternType="solid">
        <fgColor rgb="FFF2DCDB"/>
        <bgColor rgb="FFF2DCDB"/>
      </patternFill>
    </fill>
    <fill>
      <patternFill patternType="solid">
        <fgColor theme="4" tint="0.79998168889431442"/>
        <bgColor indexed="65"/>
      </patternFill>
    </fill>
    <fill>
      <patternFill patternType="solid">
        <fgColor theme="5" tint="0.79998168889431442"/>
        <bgColor rgb="FFE6B9B8"/>
      </patternFill>
    </fill>
    <fill>
      <patternFill patternType="solid">
        <fgColor theme="4" tint="0.39997558519241921"/>
        <bgColor rgb="FFE6B9B8"/>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59999389629810485"/>
        <bgColor indexed="65"/>
      </patternFill>
    </fill>
    <fill>
      <patternFill patternType="solid">
        <fgColor theme="6" tint="0.59999389629810485"/>
        <bgColor indexed="65"/>
      </patternFill>
    </fill>
    <fill>
      <patternFill patternType="gray0625">
        <bgColor theme="5" tint="0.79992065187536243"/>
      </patternFill>
    </fill>
    <fill>
      <patternFill patternType="solid">
        <fgColor theme="0"/>
        <bgColor indexed="64"/>
      </patternFill>
    </fill>
    <fill>
      <patternFill patternType="gray125">
        <bgColor theme="5" tint="0.79995117038483843"/>
      </patternFill>
    </fill>
    <fill>
      <patternFill patternType="solid">
        <fgColor theme="6" tint="0.59999389629810485"/>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top style="thin">
        <color rgb="FF7F7F7F"/>
      </top>
      <bottom style="thin">
        <color rgb="FF7F7F7F"/>
      </bottom>
      <diagonal/>
    </border>
    <border>
      <left/>
      <right/>
      <top/>
      <bottom style="thin">
        <color rgb="FF7F7F7F"/>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bottom style="thin">
        <color rgb="FF7F7F7F"/>
      </bottom>
      <diagonal/>
    </border>
    <border>
      <left style="thin">
        <color rgb="FF7F7F7F"/>
      </left>
      <right style="thin">
        <color rgb="FF7F7F7F"/>
      </right>
      <top/>
      <bottom/>
      <diagonal/>
    </border>
    <border>
      <left style="thin">
        <color rgb="FF7F7F7F"/>
      </left>
      <right style="thin">
        <color rgb="FF7F7F7F"/>
      </right>
      <top/>
      <bottom style="double">
        <color auto="1"/>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14">
    <xf numFmtId="0" fontId="0" fillId="0" borderId="0"/>
    <xf numFmtId="0" fontId="3" fillId="2" borderId="2" applyNumberFormat="0" applyAlignment="0" applyProtection="0"/>
    <xf numFmtId="0" fontId="2" fillId="3" borderId="0" applyNumberFormat="0" applyBorder="0" applyAlignment="0" applyProtection="0"/>
    <xf numFmtId="0" fontId="9" fillId="4"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0" fontId="12" fillId="2" borderId="1" applyNumberFormat="0" applyAlignment="0" applyProtection="0"/>
    <xf numFmtId="0" fontId="2" fillId="10" borderId="0" applyNumberFormat="0" applyBorder="0" applyAlignment="0" applyProtection="0"/>
    <xf numFmtId="170" fontId="6" fillId="16" borderId="0">
      <alignment horizontal="left" vertical="center"/>
    </xf>
    <xf numFmtId="0" fontId="2" fillId="18" borderId="0" applyNumberFormat="0" applyBorder="0" applyAlignment="0" applyProtection="0"/>
    <xf numFmtId="0" fontId="2" fillId="19" borderId="0" applyNumberFormat="0" applyBorder="0" applyAlignment="0" applyProtection="0"/>
    <xf numFmtId="44" fontId="2" fillId="0" borderId="0" applyFont="0" applyFill="0" applyBorder="0" applyAlignment="0" applyProtection="0"/>
    <xf numFmtId="0" fontId="24" fillId="0" borderId="0"/>
    <xf numFmtId="44" fontId="2" fillId="0" borderId="0" applyFont="0" applyFill="0" applyBorder="0" applyAlignment="0" applyProtection="0"/>
  </cellStyleXfs>
  <cellXfs count="232">
    <xf numFmtId="0" fontId="0" fillId="0" borderId="0" xfId="0"/>
    <xf numFmtId="0" fontId="0" fillId="0" borderId="0" xfId="0" applyProtection="1"/>
    <xf numFmtId="0" fontId="2" fillId="3" borderId="3" xfId="2" applyBorder="1" applyAlignment="1" applyProtection="1">
      <alignment horizontal="center" vertical="center" wrapText="1"/>
    </xf>
    <xf numFmtId="0" fontId="0" fillId="3" borderId="3" xfId="2" applyFont="1" applyBorder="1" applyAlignment="1" applyProtection="1">
      <alignment horizontal="center" vertical="center" wrapText="1"/>
    </xf>
    <xf numFmtId="0" fontId="11" fillId="4" borderId="4" xfId="3" applyFont="1" applyBorder="1" applyProtection="1"/>
    <xf numFmtId="0" fontId="11" fillId="4" borderId="6" xfId="3" applyFont="1" applyBorder="1" applyProtection="1"/>
    <xf numFmtId="0" fontId="11" fillId="4" borderId="5" xfId="3" applyFont="1" applyBorder="1" applyProtection="1"/>
    <xf numFmtId="0" fontId="6" fillId="0" borderId="0" xfId="0" applyFont="1" applyProtection="1"/>
    <xf numFmtId="0" fontId="6" fillId="0" borderId="0" xfId="0" applyFont="1" applyFill="1" applyBorder="1" applyAlignment="1" applyProtection="1">
      <alignment horizontal="centerContinuous" vertical="center"/>
    </xf>
    <xf numFmtId="0" fontId="5" fillId="0" borderId="0" xfId="0" applyFont="1" applyProtection="1"/>
    <xf numFmtId="0" fontId="11" fillId="4" borderId="3" xfId="3" applyFont="1" applyBorder="1" applyProtection="1"/>
    <xf numFmtId="0" fontId="11" fillId="4" borderId="3" xfId="3" applyFont="1" applyBorder="1" applyAlignment="1" applyProtection="1">
      <alignment horizontal="centerContinuous" vertical="center" wrapText="1"/>
    </xf>
    <xf numFmtId="0" fontId="11" fillId="0" borderId="0" xfId="0" applyFont="1" applyProtection="1"/>
    <xf numFmtId="0" fontId="7" fillId="0" borderId="0" xfId="0" applyFont="1" applyBorder="1" applyAlignment="1" applyProtection="1">
      <alignment horizontal="left" vertical="center"/>
    </xf>
    <xf numFmtId="0" fontId="0" fillId="3" borderId="3" xfId="2" applyFont="1" applyBorder="1" applyAlignment="1" applyProtection="1">
      <alignment horizontal="center" vertical="center"/>
    </xf>
    <xf numFmtId="0" fontId="0" fillId="0" borderId="0" xfId="0" applyProtection="1"/>
    <xf numFmtId="164" fontId="3" fillId="2" borderId="2" xfId="1" applyNumberFormat="1" applyFont="1" applyProtection="1"/>
    <xf numFmtId="164" fontId="2" fillId="5" borderId="1" xfId="4" applyNumberFormat="1" applyBorder="1" applyProtection="1">
      <protection locked="0"/>
    </xf>
    <xf numFmtId="0" fontId="10" fillId="0" borderId="0" xfId="0" applyFont="1" applyProtection="1"/>
    <xf numFmtId="0" fontId="0" fillId="0" borderId="3" xfId="0" applyBorder="1" applyAlignment="1" applyProtection="1">
      <alignment horizontal="left" vertical="center"/>
    </xf>
    <xf numFmtId="0" fontId="0" fillId="0" borderId="0" xfId="0" applyFill="1" applyBorder="1" applyProtection="1"/>
    <xf numFmtId="0" fontId="0" fillId="0" borderId="0" xfId="0" applyFill="1" applyProtection="1"/>
    <xf numFmtId="0" fontId="0" fillId="3" borderId="3" xfId="2" applyFont="1" applyBorder="1" applyAlignment="1" applyProtection="1">
      <alignment vertical="center" wrapText="1"/>
    </xf>
    <xf numFmtId="0" fontId="8" fillId="0" borderId="0" xfId="0" applyFont="1" applyProtection="1"/>
    <xf numFmtId="0" fontId="11" fillId="4" borderId="4" xfId="3" applyFont="1" applyBorder="1" applyAlignment="1" applyProtection="1">
      <alignment vertical="center"/>
    </xf>
    <xf numFmtId="0" fontId="11" fillId="4" borderId="6" xfId="3" applyFont="1" applyBorder="1" applyAlignment="1" applyProtection="1">
      <alignment vertical="center"/>
    </xf>
    <xf numFmtId="0" fontId="11" fillId="4" borderId="5" xfId="3" applyFont="1" applyBorder="1" applyAlignment="1" applyProtection="1">
      <alignment vertical="center"/>
    </xf>
    <xf numFmtId="0" fontId="11" fillId="4" borderId="4" xfId="3" applyFont="1" applyBorder="1" applyAlignment="1" applyProtection="1"/>
    <xf numFmtId="0" fontId="11" fillId="4" borderId="6" xfId="3" applyFont="1" applyBorder="1" applyAlignment="1" applyProtection="1"/>
    <xf numFmtId="0" fontId="2" fillId="3" borderId="3" xfId="2" applyBorder="1" applyAlignment="1" applyProtection="1">
      <alignment vertical="center" wrapText="1"/>
    </xf>
    <xf numFmtId="0" fontId="0" fillId="0" borderId="0" xfId="0" applyBorder="1" applyAlignment="1" applyProtection="1">
      <alignment vertical="center" wrapText="1"/>
    </xf>
    <xf numFmtId="0" fontId="0" fillId="0" borderId="0" xfId="0" applyAlignment="1" applyProtection="1">
      <alignment vertical="center" wrapText="1"/>
    </xf>
    <xf numFmtId="164" fontId="6" fillId="0" borderId="0" xfId="0" applyNumberFormat="1" applyFont="1" applyBorder="1" applyProtection="1"/>
    <xf numFmtId="0" fontId="6" fillId="0" borderId="0" xfId="0" applyFont="1" applyProtection="1"/>
    <xf numFmtId="1" fontId="0" fillId="0" borderId="0" xfId="0" applyNumberFormat="1" applyProtection="1"/>
    <xf numFmtId="1" fontId="2" fillId="5" borderId="1" xfId="4" applyNumberFormat="1" applyBorder="1" applyProtection="1">
      <protection locked="0"/>
    </xf>
    <xf numFmtId="164" fontId="2" fillId="5" borderId="7" xfId="4" applyNumberFormat="1" applyBorder="1" applyAlignment="1" applyProtection="1">
      <alignment horizontal="center" vertical="center"/>
      <protection locked="0"/>
    </xf>
    <xf numFmtId="164" fontId="0" fillId="5" borderId="1" xfId="4" applyNumberFormat="1" applyFont="1" applyBorder="1" applyProtection="1">
      <protection locked="0"/>
    </xf>
    <xf numFmtId="164" fontId="2" fillId="5" borderId="1" xfId="4" applyNumberFormat="1" applyBorder="1" applyAlignment="1" applyProtection="1">
      <alignment horizontal="center" vertical="center"/>
      <protection locked="0"/>
    </xf>
    <xf numFmtId="0" fontId="0" fillId="0" borderId="0" xfId="0" applyAlignment="1">
      <alignment wrapText="1"/>
    </xf>
    <xf numFmtId="0" fontId="0" fillId="0" borderId="0" xfId="0" applyAlignment="1">
      <alignment horizontal="left" vertical="center" wrapText="1"/>
    </xf>
    <xf numFmtId="164" fontId="2" fillId="5" borderId="10" xfId="4" applyNumberFormat="1" applyBorder="1" applyAlignment="1" applyProtection="1">
      <alignment horizontal="center" vertical="center"/>
      <protection locked="0"/>
    </xf>
    <xf numFmtId="0" fontId="4" fillId="0" borderId="3" xfId="0" applyFont="1" applyBorder="1" applyAlignment="1" applyProtection="1">
      <alignment wrapText="1"/>
    </xf>
    <xf numFmtId="0" fontId="2" fillId="3" borderId="5" xfId="2" applyBorder="1" applyAlignment="1" applyProtection="1">
      <alignment horizontal="left" vertical="center"/>
    </xf>
    <xf numFmtId="1" fontId="4" fillId="5" borderId="7" xfId="4" applyNumberFormat="1" applyFont="1" applyBorder="1" applyAlignment="1" applyProtection="1">
      <alignment horizontal="center" vertical="center"/>
      <protection locked="0"/>
    </xf>
    <xf numFmtId="165" fontId="0" fillId="5" borderId="8" xfId="4" applyNumberFormat="1" applyFont="1" applyBorder="1" applyAlignment="1" applyProtection="1">
      <alignment horizontal="center" vertical="center"/>
      <protection locked="0"/>
    </xf>
    <xf numFmtId="0" fontId="6" fillId="3" borderId="3" xfId="2" applyFont="1" applyBorder="1" applyAlignment="1" applyProtection="1">
      <alignment horizontal="center" vertical="center" wrapText="1"/>
    </xf>
    <xf numFmtId="0" fontId="4" fillId="3" borderId="3" xfId="2" applyFont="1" applyBorder="1" applyAlignment="1" applyProtection="1">
      <alignment horizontal="center" vertical="center" wrapText="1"/>
    </xf>
    <xf numFmtId="164" fontId="6" fillId="0" borderId="0" xfId="0" applyNumberFormat="1" applyFont="1" applyProtection="1"/>
    <xf numFmtId="1" fontId="2" fillId="6" borderId="1" xfId="4" applyNumberFormat="1" applyFill="1" applyBorder="1" applyAlignment="1" applyProtection="1">
      <alignment horizontal="center"/>
      <protection locked="0"/>
    </xf>
    <xf numFmtId="0" fontId="11" fillId="4" borderId="5" xfId="3" applyFont="1" applyBorder="1" applyAlignment="1" applyProtection="1"/>
    <xf numFmtId="164" fontId="12" fillId="2" borderId="1" xfId="6" applyNumberFormat="1" applyProtection="1"/>
    <xf numFmtId="165" fontId="2" fillId="5" borderId="1" xfId="4" applyNumberFormat="1" applyBorder="1" applyProtection="1">
      <protection locked="0"/>
    </xf>
    <xf numFmtId="10" fontId="2" fillId="5" borderId="7" xfId="5" applyNumberFormat="1" applyFill="1" applyBorder="1" applyAlignment="1" applyProtection="1">
      <alignment horizontal="center" vertical="center"/>
      <protection locked="0"/>
    </xf>
    <xf numFmtId="0" fontId="0" fillId="3" borderId="3" xfId="2" applyFont="1" applyBorder="1" applyAlignment="1" applyProtection="1">
      <alignment horizontal="left" vertical="center" wrapText="1"/>
    </xf>
    <xf numFmtId="0" fontId="11" fillId="4" borderId="4" xfId="3" applyFont="1" applyBorder="1" applyAlignment="1" applyProtection="1">
      <alignment horizontal="left" vertical="center"/>
    </xf>
    <xf numFmtId="0" fontId="0" fillId="0" borderId="0" xfId="0" applyAlignment="1" applyProtection="1">
      <alignment vertical="center"/>
    </xf>
    <xf numFmtId="0" fontId="0" fillId="0" borderId="0" xfId="0" applyFill="1" applyBorder="1" applyAlignment="1" applyProtection="1">
      <alignment vertical="center"/>
    </xf>
    <xf numFmtId="10" fontId="2" fillId="5" borderId="1" xfId="5" applyNumberFormat="1" applyFill="1" applyBorder="1" applyAlignment="1" applyProtection="1">
      <alignment horizontal="center" vertical="center"/>
      <protection locked="0"/>
    </xf>
    <xf numFmtId="0" fontId="0" fillId="3" borderId="5" xfId="2" applyFont="1" applyBorder="1" applyAlignment="1" applyProtection="1">
      <alignment horizontal="left" vertical="center"/>
    </xf>
    <xf numFmtId="164" fontId="2" fillId="5" borderId="8" xfId="4" applyNumberFormat="1" applyBorder="1" applyAlignment="1" applyProtection="1">
      <alignment horizontal="center" vertical="center"/>
    </xf>
    <xf numFmtId="165" fontId="2" fillId="5" borderId="8" xfId="4" applyNumberFormat="1" applyBorder="1" applyAlignment="1" applyProtection="1">
      <alignment horizontal="center" vertical="center"/>
    </xf>
    <xf numFmtId="164" fontId="3" fillId="2" borderId="2" xfId="1" applyNumberFormat="1" applyProtection="1"/>
    <xf numFmtId="1" fontId="3" fillId="2" borderId="2" xfId="1" applyNumberFormat="1" applyAlignment="1" applyProtection="1">
      <alignment horizontal="center" vertical="center"/>
    </xf>
    <xf numFmtId="0" fontId="0" fillId="0" borderId="0" xfId="0" applyAlignment="1">
      <alignment vertical="center"/>
    </xf>
    <xf numFmtId="0" fontId="0" fillId="0" borderId="0" xfId="0" applyAlignment="1">
      <alignment vertical="center" wrapText="1"/>
    </xf>
    <xf numFmtId="16" fontId="0" fillId="0" borderId="0" xfId="0" quotePrefix="1" applyNumberFormat="1" applyAlignment="1">
      <alignment horizontal="right" vertical="center"/>
    </xf>
    <xf numFmtId="16" fontId="0" fillId="0" borderId="0" xfId="0" quotePrefix="1" applyNumberFormat="1" applyAlignment="1">
      <alignment horizontal="right"/>
    </xf>
    <xf numFmtId="164" fontId="0" fillId="5" borderId="9" xfId="4" applyNumberFormat="1" applyFont="1" applyBorder="1" applyAlignment="1" applyProtection="1">
      <alignment horizontal="left" vertical="center"/>
      <protection locked="0"/>
    </xf>
    <xf numFmtId="0" fontId="16" fillId="0" borderId="0" xfId="0" applyFont="1"/>
    <xf numFmtId="0" fontId="0" fillId="0" borderId="0" xfId="0"/>
    <xf numFmtId="0" fontId="0" fillId="0" borderId="0" xfId="0" applyFill="1" applyBorder="1"/>
    <xf numFmtId="0" fontId="17" fillId="0" borderId="0" xfId="0" applyFont="1" applyFill="1" applyBorder="1"/>
    <xf numFmtId="0" fontId="18" fillId="0" borderId="0" xfId="0" applyFont="1" applyFill="1" applyBorder="1"/>
    <xf numFmtId="0" fontId="19" fillId="0" borderId="0" xfId="0" applyFont="1"/>
    <xf numFmtId="0" fontId="0" fillId="0" borderId="0" xfId="0"/>
    <xf numFmtId="0" fontId="20" fillId="0" borderId="0" xfId="0" applyFont="1"/>
    <xf numFmtId="0" fontId="22" fillId="0" borderId="12" xfId="0" applyFont="1" applyBorder="1" applyAlignment="1">
      <alignment vertical="center" wrapText="1"/>
    </xf>
    <xf numFmtId="0" fontId="22" fillId="0" borderId="12" xfId="0" applyFont="1" applyBorder="1" applyAlignment="1">
      <alignment wrapText="1"/>
    </xf>
    <xf numFmtId="0" fontId="21" fillId="0" borderId="0" xfId="0" applyFont="1" applyFill="1" applyBorder="1"/>
    <xf numFmtId="0" fontId="15" fillId="0" borderId="0" xfId="0" applyFont="1" applyBorder="1" applyAlignment="1">
      <alignment wrapText="1"/>
    </xf>
    <xf numFmtId="0" fontId="19" fillId="0" borderId="0" xfId="0" applyFont="1" applyFill="1" applyBorder="1"/>
    <xf numFmtId="0" fontId="16" fillId="0" borderId="0" xfId="0" applyFont="1" applyBorder="1"/>
    <xf numFmtId="0" fontId="15" fillId="0" borderId="0" xfId="0" applyFont="1" applyAlignment="1">
      <alignment vertical="center"/>
    </xf>
    <xf numFmtId="0" fontId="0" fillId="9" borderId="12" xfId="0" applyFill="1" applyBorder="1" applyAlignment="1">
      <alignment vertical="top" wrapText="1"/>
    </xf>
    <xf numFmtId="0" fontId="0" fillId="9" borderId="12" xfId="0" applyFill="1" applyBorder="1" applyAlignment="1">
      <alignment vertical="top"/>
    </xf>
    <xf numFmtId="0" fontId="22" fillId="0" borderId="3" xfId="0" applyFont="1" applyBorder="1" applyAlignment="1">
      <alignment vertical="top" wrapText="1"/>
    </xf>
    <xf numFmtId="0" fontId="22" fillId="0" borderId="13" xfId="0" applyFont="1" applyBorder="1" applyAlignment="1">
      <alignment vertical="top" wrapText="1"/>
    </xf>
    <xf numFmtId="0" fontId="22" fillId="0" borderId="12" xfId="0" applyFont="1" applyBorder="1" applyAlignment="1">
      <alignment vertical="top" wrapText="1"/>
    </xf>
    <xf numFmtId="0" fontId="21" fillId="8" borderId="12" xfId="0" applyFont="1" applyFill="1" applyBorder="1" applyAlignment="1">
      <alignment vertical="top"/>
    </xf>
    <xf numFmtId="164" fontId="2" fillId="10" borderId="1" xfId="7" applyNumberFormat="1" applyBorder="1" applyProtection="1">
      <protection locked="0"/>
    </xf>
    <xf numFmtId="164" fontId="2" fillId="10" borderId="2" xfId="7" applyNumberFormat="1" applyBorder="1" applyProtection="1"/>
    <xf numFmtId="1" fontId="2" fillId="10" borderId="1" xfId="7" applyNumberFormat="1" applyBorder="1" applyProtection="1">
      <protection locked="0"/>
    </xf>
    <xf numFmtId="164" fontId="0" fillId="10" borderId="1" xfId="7" quotePrefix="1" applyNumberFormat="1" applyFont="1" applyBorder="1" applyAlignment="1" applyProtection="1">
      <alignment wrapText="1"/>
      <protection locked="0"/>
    </xf>
    <xf numFmtId="49" fontId="0" fillId="10" borderId="1" xfId="7" quotePrefix="1" applyNumberFormat="1" applyFont="1" applyBorder="1" applyAlignment="1" applyProtection="1">
      <alignment wrapText="1"/>
      <protection locked="0"/>
    </xf>
    <xf numFmtId="164" fontId="0" fillId="10" borderId="1" xfId="7" applyNumberFormat="1" applyFont="1" applyBorder="1" applyAlignment="1" applyProtection="1">
      <alignment wrapText="1"/>
      <protection locked="0"/>
    </xf>
    <xf numFmtId="0" fontId="0" fillId="3" borderId="4" xfId="2" applyFont="1" applyBorder="1" applyAlignment="1" applyProtection="1">
      <alignment horizontal="center" vertical="center" wrapText="1"/>
    </xf>
    <xf numFmtId="164" fontId="0" fillId="10" borderId="14" xfId="7" applyNumberFormat="1" applyFont="1" applyBorder="1" applyAlignment="1" applyProtection="1">
      <alignment wrapText="1"/>
      <protection locked="0"/>
    </xf>
    <xf numFmtId="164" fontId="2" fillId="10" borderId="14" xfId="7" applyNumberFormat="1" applyBorder="1" applyProtection="1">
      <protection locked="0"/>
    </xf>
    <xf numFmtId="164" fontId="0" fillId="0" borderId="0" xfId="7" applyNumberFormat="1" applyFont="1" applyFill="1" applyBorder="1" applyAlignment="1" applyProtection="1">
      <alignment wrapText="1"/>
      <protection locked="0"/>
    </xf>
    <xf numFmtId="20" fontId="0" fillId="0" borderId="0" xfId="0" quotePrefix="1" applyNumberFormat="1"/>
    <xf numFmtId="0" fontId="0" fillId="0" borderId="0" xfId="0" applyFill="1" applyAlignment="1">
      <alignment vertical="center"/>
    </xf>
    <xf numFmtId="0" fontId="0" fillId="0" borderId="0" xfId="0" applyFill="1"/>
    <xf numFmtId="0" fontId="0" fillId="0" borderId="0" xfId="0" applyFill="1" applyAlignment="1">
      <alignment wrapText="1"/>
    </xf>
    <xf numFmtId="167" fontId="22" fillId="13" borderId="12" xfId="0" applyNumberFormat="1" applyFont="1" applyFill="1" applyBorder="1" applyAlignment="1" applyProtection="1">
      <alignment horizontal="center" vertical="center" wrapText="1"/>
    </xf>
    <xf numFmtId="0" fontId="15" fillId="12" borderId="12" xfId="0" applyFont="1" applyFill="1" applyBorder="1"/>
    <xf numFmtId="168" fontId="0" fillId="14" borderId="12" xfId="0" applyNumberFormat="1" applyFill="1" applyBorder="1" applyAlignment="1" applyProtection="1">
      <protection locked="0"/>
    </xf>
    <xf numFmtId="168" fontId="0" fillId="14" borderId="12" xfId="0" applyNumberFormat="1" applyFill="1" applyBorder="1" applyAlignment="1" applyProtection="1">
      <alignment horizontal="center"/>
      <protection locked="0"/>
    </xf>
    <xf numFmtId="169" fontId="0" fillId="14" borderId="12" xfId="0" applyNumberFormat="1" applyFill="1" applyBorder="1" applyAlignment="1" applyProtection="1">
      <alignment horizontal="center"/>
      <protection locked="0"/>
    </xf>
    <xf numFmtId="0" fontId="0" fillId="11" borderId="12" xfId="0" applyFill="1" applyBorder="1" applyAlignment="1" applyProtection="1">
      <alignment vertical="center"/>
      <protection locked="0"/>
    </xf>
    <xf numFmtId="0" fontId="0" fillId="11" borderId="12" xfId="0" applyFill="1" applyBorder="1" applyAlignment="1" applyProtection="1">
      <alignment vertical="center" wrapText="1"/>
      <protection locked="0"/>
    </xf>
    <xf numFmtId="49" fontId="0" fillId="11" borderId="12" xfId="0" applyNumberFormat="1" applyFill="1" applyBorder="1" applyAlignment="1" applyProtection="1">
      <alignment vertical="center" wrapText="1"/>
      <protection locked="0"/>
    </xf>
    <xf numFmtId="0" fontId="19" fillId="0" borderId="0" xfId="0" applyFont="1" applyProtection="1"/>
    <xf numFmtId="0" fontId="0" fillId="0" borderId="0" xfId="0" quotePrefix="1" applyAlignment="1">
      <alignment horizontal="right" vertical="center"/>
    </xf>
    <xf numFmtId="166" fontId="0" fillId="15" borderId="0" xfId="5" applyNumberFormat="1" applyFont="1" applyFill="1" applyProtection="1"/>
    <xf numFmtId="164" fontId="2" fillId="5" borderId="14" xfId="4" applyNumberFormat="1" applyBorder="1" applyProtection="1">
      <protection locked="0"/>
    </xf>
    <xf numFmtId="10" fontId="0" fillId="14" borderId="0" xfId="0" applyNumberFormat="1" applyFill="1" applyProtection="1"/>
    <xf numFmtId="0" fontId="0" fillId="3" borderId="3" xfId="2" applyNumberFormat="1" applyFont="1" applyBorder="1" applyAlignment="1" applyProtection="1">
      <alignment horizontal="center" vertical="center" wrapText="1"/>
    </xf>
    <xf numFmtId="164" fontId="2" fillId="17" borderId="1" xfId="4" applyNumberFormat="1" applyFill="1" applyBorder="1" applyProtection="1">
      <protection locked="0"/>
    </xf>
    <xf numFmtId="0" fontId="6" fillId="4" borderId="16" xfId="3" applyFont="1" applyBorder="1" applyAlignment="1" applyProtection="1">
      <alignment horizontal="center"/>
    </xf>
    <xf numFmtId="164" fontId="14" fillId="7" borderId="17" xfId="4" applyNumberFormat="1" applyFont="1" applyFill="1" applyBorder="1" applyProtection="1">
      <protection locked="0"/>
    </xf>
    <xf numFmtId="164" fontId="14" fillId="7" borderId="18" xfId="4" applyNumberFormat="1" applyFont="1" applyFill="1" applyBorder="1" applyProtection="1">
      <protection locked="0"/>
    </xf>
    <xf numFmtId="164" fontId="14" fillId="7" borderId="19" xfId="4" applyNumberFormat="1" applyFont="1" applyFill="1" applyBorder="1" applyProtection="1">
      <protection locked="0"/>
    </xf>
    <xf numFmtId="0" fontId="6" fillId="4" borderId="20" xfId="3" applyFont="1" applyBorder="1" applyAlignment="1" applyProtection="1">
      <alignment horizontal="center"/>
    </xf>
    <xf numFmtId="0" fontId="6" fillId="4" borderId="15" xfId="3" applyFont="1" applyBorder="1" applyAlignment="1" applyProtection="1">
      <alignment horizontal="center"/>
    </xf>
    <xf numFmtId="10" fontId="0" fillId="0" borderId="0" xfId="0" applyNumberFormat="1" applyProtection="1"/>
    <xf numFmtId="0" fontId="6" fillId="4" borderId="21" xfId="3" applyFont="1" applyBorder="1" applyAlignment="1" applyProtection="1">
      <alignment horizontal="center"/>
    </xf>
    <xf numFmtId="0" fontId="6" fillId="4" borderId="4" xfId="3" applyFont="1" applyBorder="1" applyAlignment="1" applyProtection="1"/>
    <xf numFmtId="0" fontId="6" fillId="4" borderId="6" xfId="3" applyFont="1" applyBorder="1" applyAlignment="1" applyProtection="1"/>
    <xf numFmtId="0" fontId="6" fillId="4" borderId="5" xfId="3" applyFont="1" applyBorder="1" applyAlignment="1" applyProtection="1"/>
    <xf numFmtId="0" fontId="2" fillId="19" borderId="3" xfId="10" applyBorder="1" applyAlignment="1">
      <alignment wrapText="1"/>
    </xf>
    <xf numFmtId="164" fontId="3" fillId="2" borderId="2" xfId="1" applyNumberFormat="1"/>
    <xf numFmtId="164" fontId="13" fillId="2" borderId="1" xfId="6" applyNumberFormat="1" applyFont="1"/>
    <xf numFmtId="0" fontId="3" fillId="2" borderId="2" xfId="1" applyAlignment="1" applyProtection="1">
      <alignment horizontal="center"/>
    </xf>
    <xf numFmtId="0" fontId="6" fillId="4" borderId="22" xfId="3" applyFont="1" applyBorder="1" applyAlignment="1" applyProtection="1">
      <alignment horizontal="center"/>
    </xf>
    <xf numFmtId="0" fontId="2" fillId="19" borderId="4" xfId="10" applyBorder="1"/>
    <xf numFmtId="0" fontId="2" fillId="19" borderId="6" xfId="10" applyBorder="1"/>
    <xf numFmtId="0" fontId="2" fillId="18" borderId="16" xfId="9" applyBorder="1" applyAlignment="1">
      <alignment wrapText="1"/>
    </xf>
    <xf numFmtId="0" fontId="2" fillId="18" borderId="6" xfId="9" applyBorder="1"/>
    <xf numFmtId="0" fontId="2" fillId="18" borderId="23" xfId="9" applyBorder="1"/>
    <xf numFmtId="0" fontId="0" fillId="18" borderId="4" xfId="9" applyFont="1" applyBorder="1"/>
    <xf numFmtId="0" fontId="0" fillId="18" borderId="25" xfId="9" applyFont="1" applyBorder="1"/>
    <xf numFmtId="0" fontId="2" fillId="18" borderId="24" xfId="9" applyNumberFormat="1" applyBorder="1"/>
    <xf numFmtId="0" fontId="0" fillId="18" borderId="6" xfId="9" applyFont="1" applyBorder="1"/>
    <xf numFmtId="10" fontId="12" fillId="0" borderId="0" xfId="6" applyNumberFormat="1" applyFill="1" applyBorder="1" applyProtection="1"/>
    <xf numFmtId="10" fontId="12" fillId="2" borderId="3" xfId="6" applyNumberFormat="1" applyBorder="1" applyProtection="1"/>
    <xf numFmtId="170" fontId="6" fillId="16" borderId="3" xfId="8" applyBorder="1">
      <alignment horizontal="left" vertical="center"/>
    </xf>
    <xf numFmtId="165" fontId="6" fillId="16" borderId="3" xfId="8" applyNumberFormat="1" applyBorder="1">
      <alignment horizontal="left" vertical="center"/>
    </xf>
    <xf numFmtId="0" fontId="2" fillId="5" borderId="4" xfId="4" applyBorder="1"/>
    <xf numFmtId="0" fontId="2" fillId="5" borderId="6" xfId="4" applyBorder="1"/>
    <xf numFmtId="0" fontId="2" fillId="5" borderId="25" xfId="4" applyBorder="1"/>
    <xf numFmtId="0" fontId="2" fillId="5" borderId="23" xfId="4" applyBorder="1"/>
    <xf numFmtId="0" fontId="2" fillId="5" borderId="24" xfId="4" applyNumberFormat="1" applyBorder="1"/>
    <xf numFmtId="0" fontId="2" fillId="5" borderId="16" xfId="4" applyBorder="1" applyAlignment="1">
      <alignment wrapText="1"/>
    </xf>
    <xf numFmtId="0" fontId="23" fillId="18" borderId="6" xfId="9" applyFont="1" applyBorder="1"/>
    <xf numFmtId="0" fontId="23" fillId="5" borderId="6" xfId="4" applyFont="1" applyBorder="1"/>
    <xf numFmtId="0" fontId="2" fillId="19" borderId="23" xfId="10" applyBorder="1"/>
    <xf numFmtId="0" fontId="2" fillId="19" borderId="25" xfId="10" applyBorder="1"/>
    <xf numFmtId="0" fontId="0" fillId="18" borderId="23" xfId="9" applyFont="1" applyBorder="1"/>
    <xf numFmtId="44" fontId="0" fillId="0" borderId="0" xfId="11" applyFont="1"/>
    <xf numFmtId="44" fontId="0" fillId="0" borderId="0" xfId="0" applyNumberFormat="1"/>
    <xf numFmtId="0" fontId="9" fillId="21" borderId="0" xfId="0" applyFont="1" applyFill="1" applyBorder="1" applyProtection="1"/>
    <xf numFmtId="0" fontId="0" fillId="23" borderId="16" xfId="10" applyFont="1" applyFill="1" applyBorder="1" applyAlignment="1">
      <alignment wrapText="1"/>
    </xf>
    <xf numFmtId="0" fontId="2" fillId="14" borderId="4" xfId="4" applyFill="1" applyBorder="1"/>
    <xf numFmtId="0" fontId="2" fillId="14" borderId="6" xfId="4" applyFill="1" applyBorder="1"/>
    <xf numFmtId="0" fontId="23" fillId="14" borderId="6" xfId="4" applyFont="1" applyFill="1" applyBorder="1"/>
    <xf numFmtId="0" fontId="2" fillId="14" borderId="25" xfId="4" applyFill="1" applyBorder="1"/>
    <xf numFmtId="0" fontId="2" fillId="14" borderId="23" xfId="4" applyFill="1" applyBorder="1"/>
    <xf numFmtId="0" fontId="2" fillId="14" borderId="24" xfId="4" applyNumberFormat="1" applyFill="1" applyBorder="1"/>
    <xf numFmtId="0" fontId="2" fillId="14" borderId="16" xfId="4" applyFill="1" applyBorder="1" applyAlignment="1">
      <alignment wrapText="1"/>
    </xf>
    <xf numFmtId="164" fontId="2" fillId="20" borderId="1" xfId="4" applyNumberFormat="1" applyFill="1" applyBorder="1" applyProtection="1">
      <protection locked="0"/>
    </xf>
    <xf numFmtId="170" fontId="6" fillId="16" borderId="3" xfId="8" applyFill="1" applyBorder="1" applyAlignment="1">
      <alignment horizontal="left" vertical="center" wrapText="1"/>
    </xf>
    <xf numFmtId="0" fontId="0" fillId="16" borderId="3" xfId="2" applyFont="1" applyFill="1" applyBorder="1" applyAlignment="1" applyProtection="1">
      <alignment horizontal="center" vertical="center" wrapText="1"/>
    </xf>
    <xf numFmtId="0" fontId="11" fillId="4" borderId="6" xfId="3" applyFont="1" applyBorder="1" applyAlignment="1" applyProtection="1">
      <alignment horizontal="left" vertical="center"/>
    </xf>
    <xf numFmtId="164" fontId="2" fillId="10" borderId="0" xfId="7" applyNumberFormat="1" applyBorder="1" applyProtection="1"/>
    <xf numFmtId="0" fontId="0" fillId="0" borderId="0" xfId="0" applyAlignment="1" applyProtection="1">
      <alignment horizontal="left" vertical="center" wrapText="1"/>
    </xf>
    <xf numFmtId="0" fontId="0" fillId="0" borderId="3" xfId="0" applyBorder="1" applyAlignment="1" applyProtection="1">
      <alignment horizontal="left" vertical="center" wrapText="1"/>
    </xf>
    <xf numFmtId="0" fontId="26" fillId="0" borderId="0" xfId="0" applyFont="1" applyProtection="1"/>
    <xf numFmtId="0" fontId="27" fillId="0" borderId="0" xfId="0" applyFont="1" applyProtection="1"/>
    <xf numFmtId="10" fontId="0" fillId="5" borderId="1" xfId="5" applyNumberFormat="1" applyFont="1" applyFill="1" applyBorder="1" applyAlignment="1" applyProtection="1">
      <alignment horizontal="center" vertical="center"/>
      <protection locked="0"/>
    </xf>
    <xf numFmtId="3" fontId="3" fillId="2" borderId="2" xfId="1" applyNumberFormat="1" applyProtection="1"/>
    <xf numFmtId="164" fontId="6" fillId="5" borderId="1" xfId="4" applyNumberFormat="1" applyFont="1" applyBorder="1" applyProtection="1">
      <protection locked="0"/>
    </xf>
    <xf numFmtId="0" fontId="0" fillId="21" borderId="3" xfId="0" applyFill="1" applyBorder="1" applyAlignment="1" applyProtection="1">
      <alignment horizontal="left" vertical="center"/>
    </xf>
    <xf numFmtId="165" fontId="0" fillId="14" borderId="1" xfId="4" applyNumberFormat="1" applyFont="1" applyFill="1" applyBorder="1" applyAlignment="1" applyProtection="1">
      <alignment horizontal="center" vertical="center"/>
      <protection locked="0"/>
    </xf>
    <xf numFmtId="0" fontId="0" fillId="3" borderId="4" xfId="2" applyFont="1" applyBorder="1" applyAlignment="1" applyProtection="1">
      <alignment horizontal="left" vertical="center"/>
    </xf>
    <xf numFmtId="0" fontId="0" fillId="0" borderId="0" xfId="0" applyAlignment="1">
      <alignment vertical="center"/>
    </xf>
    <xf numFmtId="0" fontId="0" fillId="0" borderId="0" xfId="0" applyAlignment="1">
      <alignment vertical="center" wrapText="1"/>
    </xf>
    <xf numFmtId="165" fontId="0" fillId="5" borderId="10" xfId="4" applyNumberFormat="1" applyFont="1" applyBorder="1" applyAlignment="1" applyProtection="1">
      <alignment horizontal="center" vertical="center"/>
      <protection locked="0"/>
    </xf>
    <xf numFmtId="4" fontId="24" fillId="17" borderId="3" xfId="12" applyNumberFormat="1" applyFont="1" applyFill="1" applyBorder="1" applyAlignment="1" applyProtection="1">
      <alignment vertical="center"/>
    </xf>
    <xf numFmtId="0" fontId="0" fillId="0" borderId="3" xfId="0" applyBorder="1" applyAlignment="1"/>
    <xf numFmtId="4" fontId="25" fillId="5" borderId="3" xfId="4" applyNumberFormat="1" applyFont="1" applyBorder="1" applyAlignment="1" applyProtection="1">
      <alignment vertical="center"/>
      <protection locked="0"/>
    </xf>
    <xf numFmtId="4" fontId="1" fillId="22" borderId="3" xfId="4" applyNumberFormat="1" applyFont="1" applyFill="1" applyBorder="1" applyAlignment="1" applyProtection="1">
      <alignment vertical="center"/>
      <protection locked="0"/>
    </xf>
    <xf numFmtId="0" fontId="0" fillId="0" borderId="0" xfId="0" applyFill="1" applyBorder="1" applyAlignment="1" applyProtection="1">
      <alignment horizontal="left" vertical="center" wrapText="1"/>
    </xf>
    <xf numFmtId="0" fontId="0" fillId="0" borderId="0" xfId="0" applyAlignment="1" applyProtection="1">
      <alignment horizontal="left" vertical="center" wrapText="1"/>
    </xf>
    <xf numFmtId="0" fontId="0" fillId="0" borderId="11" xfId="0" applyBorder="1" applyAlignment="1" applyProtection="1">
      <alignment horizontal="left" vertical="center" wrapText="1"/>
    </xf>
    <xf numFmtId="0" fontId="0" fillId="0" borderId="0" xfId="0" applyAlignment="1" applyProtection="1">
      <alignment vertical="center" wrapText="1"/>
    </xf>
    <xf numFmtId="0" fontId="0" fillId="0" borderId="0" xfId="0" applyAlignment="1">
      <alignment vertical="center"/>
    </xf>
    <xf numFmtId="0" fontId="0" fillId="0" borderId="11" xfId="0" applyBorder="1" applyAlignment="1">
      <alignment vertical="center"/>
    </xf>
    <xf numFmtId="0" fontId="2" fillId="18" borderId="6" xfId="9" applyBorder="1" applyAlignment="1"/>
    <xf numFmtId="0" fontId="0" fillId="0" borderId="5" xfId="0" applyBorder="1" applyAlignment="1"/>
    <xf numFmtId="0" fontId="0" fillId="18" borderId="16" xfId="9" applyFont="1" applyBorder="1" applyAlignment="1">
      <alignment vertical="top" wrapText="1"/>
    </xf>
    <xf numFmtId="0" fontId="2" fillId="18" borderId="3" xfId="9" applyBorder="1" applyAlignment="1">
      <alignment vertical="top"/>
    </xf>
    <xf numFmtId="0" fontId="0" fillId="18" borderId="15" xfId="9" applyNumberFormat="1" applyFont="1" applyBorder="1" applyAlignment="1">
      <alignment vertical="top" wrapText="1"/>
    </xf>
    <xf numFmtId="0" fontId="0" fillId="0" borderId="16" xfId="0" applyBorder="1" applyAlignment="1">
      <alignment vertical="top" wrapText="1"/>
    </xf>
    <xf numFmtId="0" fontId="2" fillId="5" borderId="6" xfId="4" applyBorder="1" applyAlignment="1"/>
    <xf numFmtId="0" fontId="2" fillId="5" borderId="5" xfId="4" applyBorder="1" applyAlignment="1"/>
    <xf numFmtId="0" fontId="2" fillId="5" borderId="16" xfId="4" applyBorder="1" applyAlignment="1">
      <alignment vertical="top" wrapText="1"/>
    </xf>
    <xf numFmtId="0" fontId="2" fillId="5" borderId="3" xfId="4" applyBorder="1" applyAlignment="1">
      <alignment vertical="top"/>
    </xf>
    <xf numFmtId="0" fontId="2" fillId="5" borderId="15" xfId="4" applyNumberFormat="1" applyBorder="1" applyAlignment="1">
      <alignment vertical="top" wrapText="1"/>
    </xf>
    <xf numFmtId="0" fontId="2" fillId="14" borderId="6" xfId="4" applyFill="1" applyBorder="1" applyAlignment="1"/>
    <xf numFmtId="0" fontId="2" fillId="14" borderId="5" xfId="4" applyFill="1" applyBorder="1" applyAlignment="1"/>
    <xf numFmtId="0" fontId="2" fillId="14" borderId="15" xfId="4" applyNumberFormat="1" applyFill="1" applyBorder="1" applyAlignment="1">
      <alignment vertical="top" wrapText="1"/>
    </xf>
    <xf numFmtId="0" fontId="2" fillId="14" borderId="16" xfId="4" applyFill="1" applyBorder="1" applyAlignment="1">
      <alignment vertical="top" wrapText="1"/>
    </xf>
    <xf numFmtId="0" fontId="2" fillId="14" borderId="3" xfId="4" applyFill="1" applyBorder="1" applyAlignment="1">
      <alignment vertical="top"/>
    </xf>
    <xf numFmtId="0" fontId="14" fillId="0" borderId="3" xfId="0" applyFont="1" applyBorder="1" applyAlignment="1">
      <alignment vertical="top" wrapText="1"/>
    </xf>
    <xf numFmtId="0" fontId="0" fillId="0" borderId="3" xfId="0" applyBorder="1" applyAlignment="1">
      <alignment vertical="top"/>
    </xf>
    <xf numFmtId="0" fontId="14" fillId="0" borderId="5" xfId="0" applyFont="1" applyBorder="1" applyAlignment="1">
      <alignment vertical="top" wrapText="1"/>
    </xf>
    <xf numFmtId="0" fontId="2" fillId="23" borderId="26" xfId="10" applyFont="1" applyFill="1" applyBorder="1" applyAlignment="1">
      <alignment wrapText="1"/>
    </xf>
    <xf numFmtId="0" fontId="2" fillId="23" borderId="21" xfId="0" applyFont="1" applyFill="1" applyBorder="1" applyAlignment="1">
      <alignment wrapText="1"/>
    </xf>
    <xf numFmtId="0" fontId="2" fillId="23" borderId="25" xfId="0" applyFont="1" applyFill="1" applyBorder="1" applyAlignment="1">
      <alignment wrapText="1"/>
    </xf>
    <xf numFmtId="0" fontId="2" fillId="23" borderId="24" xfId="0" applyFont="1" applyFill="1" applyBorder="1" applyAlignment="1">
      <alignment wrapText="1"/>
    </xf>
    <xf numFmtId="0" fontId="11" fillId="4" borderId="4" xfId="3" applyFont="1" applyBorder="1" applyAlignment="1" applyProtection="1">
      <alignment horizontal="center" wrapText="1"/>
    </xf>
    <xf numFmtId="0" fontId="11" fillId="4" borderId="5" xfId="3" applyFont="1" applyBorder="1" applyAlignment="1" applyProtection="1">
      <alignment horizontal="center" wrapText="1"/>
    </xf>
    <xf numFmtId="0" fontId="6" fillId="4" borderId="4" xfId="3" applyFont="1" applyBorder="1" applyAlignment="1" applyProtection="1">
      <alignment horizontal="center"/>
    </xf>
    <xf numFmtId="0" fontId="6" fillId="4" borderId="6" xfId="3" applyFont="1" applyBorder="1" applyAlignment="1" applyProtection="1">
      <alignment horizontal="center"/>
    </xf>
    <xf numFmtId="0" fontId="6" fillId="4" borderId="5" xfId="3" applyFont="1" applyBorder="1" applyAlignment="1" applyProtection="1">
      <alignment horizontal="center"/>
    </xf>
    <xf numFmtId="0" fontId="11" fillId="4" borderId="4" xfId="3" applyFont="1" applyBorder="1" applyAlignment="1" applyProtection="1">
      <alignment vertical="center"/>
    </xf>
    <xf numFmtId="0" fontId="0" fillId="0" borderId="6" xfId="0" applyBorder="1" applyAlignment="1">
      <alignment vertical="center"/>
    </xf>
    <xf numFmtId="170" fontId="6" fillId="16" borderId="3" xfId="8" applyBorder="1">
      <alignment horizontal="left" vertical="center"/>
    </xf>
    <xf numFmtId="0" fontId="11" fillId="4" borderId="4" xfId="3" applyFont="1" applyBorder="1" applyAlignment="1" applyProtection="1">
      <alignment horizontal="left" vertical="center"/>
    </xf>
    <xf numFmtId="0" fontId="11" fillId="4" borderId="6" xfId="3" applyFont="1" applyBorder="1" applyAlignment="1" applyProtection="1">
      <alignment horizontal="left" vertical="center"/>
    </xf>
    <xf numFmtId="0" fontId="11" fillId="4" borderId="5" xfId="3" applyFont="1" applyBorder="1" applyAlignment="1" applyProtection="1">
      <alignment horizontal="left" vertical="center"/>
    </xf>
  </cellXfs>
  <cellStyles count="14">
    <cellStyle name="20 % - Akzent1" xfId="7" builtinId="30"/>
    <cellStyle name="20 % - Akzent2" xfId="4" builtinId="34"/>
    <cellStyle name="40 % - Akzent1" xfId="2" builtinId="31"/>
    <cellStyle name="40 % - Akzent2" xfId="9" builtinId="35"/>
    <cellStyle name="40 % - Akzent3" xfId="10" builtinId="39"/>
    <cellStyle name="60 % - Akzent1" xfId="3" builtinId="32"/>
    <cellStyle name="Ausgabe" xfId="1" builtinId="21"/>
    <cellStyle name="Berechnung" xfId="6" builtinId="22"/>
    <cellStyle name="Prozent" xfId="5" builtinId="5"/>
    <cellStyle name="Standard" xfId="0" builtinId="0"/>
    <cellStyle name="Standard 2" xfId="12"/>
    <cellStyle name="Tablehead3" xfId="8"/>
    <cellStyle name="Währung" xfId="11" builtinId="4"/>
    <cellStyle name="Währung 2" xfId="13"/>
  </cellStyles>
  <dxfs count="9">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BNetzAPowerPoint">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lnDef>
  </a:objectDefaults>
  <a:extraClrSchemeLst>
    <a:extraClrScheme>
      <a:clrScheme name="Office Theme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Office Theme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Office Theme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Office Theme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Office Theme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Office Theme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Office Theme 7">
        <a:dk1>
          <a:srgbClr val="5C1F00"/>
        </a:dk1>
        <a:lt1>
          <a:srgbClr val="FFFFFF"/>
        </a:lt1>
        <a:dk2>
          <a:srgbClr val="800000"/>
        </a:dk2>
        <a:lt2>
          <a:srgbClr val="DFD293"/>
        </a:lt2>
        <a:accent1>
          <a:srgbClr val="CC3300"/>
        </a:accent1>
        <a:accent2>
          <a:srgbClr val="BE7960"/>
        </a:accent2>
        <a:accent3>
          <a:srgbClr val="C0AAAA"/>
        </a:accent3>
        <a:accent4>
          <a:srgbClr val="DADADA"/>
        </a:accent4>
        <a:accent5>
          <a:srgbClr val="E2ADAA"/>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Office Theme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Office Theme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Office Theme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Office Theme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Office Theme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
      <a:clrScheme name="Office Theme 13">
        <a:dk1>
          <a:srgbClr val="000000"/>
        </a:dk1>
        <a:lt1>
          <a:srgbClr val="FFFFFF"/>
        </a:lt1>
        <a:dk2>
          <a:srgbClr val="FFFFFF"/>
        </a:dk2>
        <a:lt2>
          <a:srgbClr val="808080"/>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Office Theme 14">
        <a:dk1>
          <a:srgbClr val="000000"/>
        </a:dk1>
        <a:lt1>
          <a:srgbClr val="FFFFFF"/>
        </a:lt1>
        <a:dk2>
          <a:srgbClr val="FFFFFF"/>
        </a:dk2>
        <a:lt2>
          <a:srgbClr val="D5E0E9"/>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Bundesnetzagentur-Vorlage 1">
        <a:dk1>
          <a:srgbClr val="000000"/>
        </a:dk1>
        <a:lt1>
          <a:srgbClr val="FFFFFF"/>
        </a:lt1>
        <a:dk2>
          <a:srgbClr val="FFFFFF"/>
        </a:dk2>
        <a:lt2>
          <a:srgbClr val="D9E5F2"/>
        </a:lt2>
        <a:accent1>
          <a:srgbClr val="417DBE"/>
        </a:accent1>
        <a:accent2>
          <a:srgbClr val="E16900"/>
        </a:accent2>
        <a:accent3>
          <a:srgbClr val="FFFFFF"/>
        </a:accent3>
        <a:accent4>
          <a:srgbClr val="000000"/>
        </a:accent4>
        <a:accent5>
          <a:srgbClr val="B0BFDB"/>
        </a:accent5>
        <a:accent6>
          <a:srgbClr val="CC5E00"/>
        </a:accent6>
        <a:hlink>
          <a:srgbClr val="8DB1D8"/>
        </a:hlink>
        <a:folHlink>
          <a:srgbClr val="57676F"/>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C46"/>
  <sheetViews>
    <sheetView zoomScale="115" zoomScaleNormal="115" workbookViewId="0">
      <selection activeCell="A3" sqref="A3"/>
    </sheetView>
  </sheetViews>
  <sheetFormatPr baseColWidth="10" defaultColWidth="11.42578125" defaultRowHeight="15" x14ac:dyDescent="0.25"/>
  <cols>
    <col min="1" max="1" width="37.5703125" style="70" customWidth="1"/>
    <col min="2" max="2" width="94" style="70" customWidth="1"/>
    <col min="3" max="3" width="20.28515625" style="70" customWidth="1"/>
    <col min="4" max="1023" width="11.5703125" style="75" customWidth="1"/>
    <col min="1024" max="16384" width="11.42578125" style="75"/>
  </cols>
  <sheetData>
    <row r="1" spans="1:3" x14ac:dyDescent="0.25">
      <c r="A1" s="75"/>
      <c r="B1" s="75"/>
      <c r="C1" s="75"/>
    </row>
    <row r="2" spans="1:3" ht="18.75" x14ac:dyDescent="0.3">
      <c r="A2" s="69" t="s">
        <v>133</v>
      </c>
      <c r="C2" s="75"/>
    </row>
    <row r="3" spans="1:3" ht="18.75" x14ac:dyDescent="0.3">
      <c r="A3" s="69"/>
      <c r="B3" s="75"/>
      <c r="C3" s="75"/>
    </row>
    <row r="4" spans="1:3" x14ac:dyDescent="0.25">
      <c r="A4" s="75" t="s">
        <v>192</v>
      </c>
      <c r="B4" s="75"/>
      <c r="C4" s="75"/>
    </row>
    <row r="5" spans="1:3" x14ac:dyDescent="0.25">
      <c r="A5" s="188" t="s">
        <v>206</v>
      </c>
      <c r="B5" s="189"/>
      <c r="C5" s="75"/>
    </row>
    <row r="6" spans="1:3" x14ac:dyDescent="0.25">
      <c r="A6" s="190" t="s">
        <v>193</v>
      </c>
      <c r="B6" s="189"/>
      <c r="C6" s="75"/>
    </row>
    <row r="7" spans="1:3" x14ac:dyDescent="0.25">
      <c r="A7" s="191" t="s">
        <v>207</v>
      </c>
      <c r="B7" s="189"/>
      <c r="C7" s="75"/>
    </row>
    <row r="8" spans="1:3" ht="18.75" x14ac:dyDescent="0.3">
      <c r="A8" s="69"/>
      <c r="B8" s="75"/>
      <c r="C8" s="75"/>
    </row>
    <row r="9" spans="1:3" ht="12.75" customHeight="1" x14ac:dyDescent="0.35">
      <c r="A9" s="76"/>
      <c r="C9" s="75"/>
    </row>
    <row r="10" spans="1:3" ht="15.75" x14ac:dyDescent="0.25">
      <c r="A10" s="74" t="s">
        <v>134</v>
      </c>
      <c r="C10" s="75"/>
    </row>
    <row r="11" spans="1:3" ht="120" x14ac:dyDescent="0.25">
      <c r="A11" s="89" t="s">
        <v>120</v>
      </c>
      <c r="B11" s="77" t="s">
        <v>204</v>
      </c>
      <c r="C11" s="75"/>
    </row>
    <row r="12" spans="1:3" ht="90" x14ac:dyDescent="0.25">
      <c r="A12" s="89" t="s">
        <v>126</v>
      </c>
      <c r="B12" s="77" t="s">
        <v>205</v>
      </c>
      <c r="C12" s="75"/>
    </row>
    <row r="13" spans="1:3" ht="97.5" customHeight="1" x14ac:dyDescent="0.25">
      <c r="A13" s="89" t="s">
        <v>121</v>
      </c>
      <c r="B13" s="88" t="s">
        <v>142</v>
      </c>
      <c r="C13" s="75"/>
    </row>
    <row r="14" spans="1:3" ht="109.5" customHeight="1" x14ac:dyDescent="0.25">
      <c r="A14" s="89" t="s">
        <v>226</v>
      </c>
      <c r="B14" s="88" t="s">
        <v>227</v>
      </c>
      <c r="C14" s="75"/>
    </row>
    <row r="15" spans="1:3" ht="255" x14ac:dyDescent="0.25">
      <c r="A15" s="89" t="s">
        <v>119</v>
      </c>
      <c r="B15" s="78" t="s">
        <v>143</v>
      </c>
      <c r="C15" s="75"/>
    </row>
    <row r="16" spans="1:3" ht="45" x14ac:dyDescent="0.25">
      <c r="A16" s="89" t="s">
        <v>135</v>
      </c>
      <c r="B16" s="78" t="s">
        <v>136</v>
      </c>
      <c r="C16" s="75"/>
    </row>
    <row r="17" spans="1:3" ht="15.75" x14ac:dyDescent="0.25">
      <c r="A17" s="79"/>
      <c r="B17" s="80"/>
      <c r="C17" s="75"/>
    </row>
    <row r="18" spans="1:3" ht="15.75" x14ac:dyDescent="0.25">
      <c r="A18" s="81" t="s">
        <v>191</v>
      </c>
      <c r="B18" s="80"/>
      <c r="C18" s="75"/>
    </row>
    <row r="19" spans="1:3" x14ac:dyDescent="0.25">
      <c r="B19" s="80"/>
      <c r="C19" s="75"/>
    </row>
    <row r="20" spans="1:3" ht="18.75" x14ac:dyDescent="0.3">
      <c r="A20" s="82" t="s">
        <v>137</v>
      </c>
      <c r="B20" s="83"/>
      <c r="C20" s="75"/>
    </row>
    <row r="21" spans="1:3" ht="60" x14ac:dyDescent="0.25">
      <c r="A21" s="84" t="s">
        <v>208</v>
      </c>
      <c r="B21" s="86" t="s">
        <v>138</v>
      </c>
      <c r="C21" s="75"/>
    </row>
    <row r="22" spans="1:3" ht="45.75" customHeight="1" x14ac:dyDescent="0.25">
      <c r="A22" s="84" t="s">
        <v>212</v>
      </c>
      <c r="B22" s="88" t="s">
        <v>209</v>
      </c>
    </row>
    <row r="23" spans="1:3" ht="60" x14ac:dyDescent="0.25">
      <c r="A23" s="84" t="s">
        <v>211</v>
      </c>
      <c r="B23" s="88" t="s">
        <v>210</v>
      </c>
    </row>
    <row r="24" spans="1:3" ht="45" x14ac:dyDescent="0.25">
      <c r="A24" s="84" t="s">
        <v>89</v>
      </c>
      <c r="B24" s="87" t="s">
        <v>149</v>
      </c>
    </row>
    <row r="25" spans="1:3" ht="45.75" customHeight="1" x14ac:dyDescent="0.25">
      <c r="A25" s="84" t="s">
        <v>82</v>
      </c>
      <c r="B25" s="88" t="s">
        <v>139</v>
      </c>
    </row>
    <row r="26" spans="1:3" ht="30" x14ac:dyDescent="0.25">
      <c r="A26" s="85" t="s">
        <v>11</v>
      </c>
      <c r="B26" s="88" t="s">
        <v>150</v>
      </c>
    </row>
    <row r="27" spans="1:3" ht="30" x14ac:dyDescent="0.25">
      <c r="A27" s="85" t="s">
        <v>6</v>
      </c>
      <c r="B27" s="88" t="s">
        <v>150</v>
      </c>
    </row>
    <row r="29" spans="1:3" x14ac:dyDescent="0.25">
      <c r="A29" s="75"/>
      <c r="B29" s="75"/>
      <c r="C29" s="75"/>
    </row>
    <row r="30" spans="1:3" x14ac:dyDescent="0.25">
      <c r="A30" s="75"/>
      <c r="B30" s="75"/>
      <c r="C30" s="75"/>
    </row>
    <row r="31" spans="1:3" x14ac:dyDescent="0.25">
      <c r="A31" s="75"/>
      <c r="B31" s="75"/>
      <c r="C31" s="75"/>
    </row>
    <row r="32" spans="1:3" x14ac:dyDescent="0.25">
      <c r="A32" s="75"/>
      <c r="B32" s="75"/>
      <c r="C32" s="75"/>
    </row>
    <row r="33" spans="1:3" x14ac:dyDescent="0.25">
      <c r="A33" s="75"/>
      <c r="B33" s="75"/>
      <c r="C33" s="75"/>
    </row>
    <row r="34" spans="1:3" x14ac:dyDescent="0.25">
      <c r="A34" s="75"/>
      <c r="B34" s="75"/>
      <c r="C34" s="75"/>
    </row>
    <row r="35" spans="1:3" x14ac:dyDescent="0.25">
      <c r="A35" s="75"/>
      <c r="B35" s="75"/>
      <c r="C35" s="75"/>
    </row>
    <row r="36" spans="1:3" x14ac:dyDescent="0.25">
      <c r="A36" s="75"/>
      <c r="B36" s="75"/>
      <c r="C36" s="75"/>
    </row>
    <row r="37" spans="1:3" x14ac:dyDescent="0.25">
      <c r="A37" s="75"/>
      <c r="B37" s="75"/>
      <c r="C37" s="75"/>
    </row>
    <row r="38" spans="1:3" x14ac:dyDescent="0.25">
      <c r="A38" s="75"/>
      <c r="B38" s="75"/>
      <c r="C38" s="75"/>
    </row>
    <row r="39" spans="1:3" x14ac:dyDescent="0.25">
      <c r="A39" s="75"/>
      <c r="B39" s="75"/>
      <c r="C39" s="75"/>
    </row>
    <row r="40" spans="1:3" x14ac:dyDescent="0.25">
      <c r="A40" s="75"/>
      <c r="B40" s="75"/>
      <c r="C40" s="75"/>
    </row>
    <row r="41" spans="1:3" x14ac:dyDescent="0.25">
      <c r="A41" s="75"/>
      <c r="B41" s="75"/>
      <c r="C41" s="75"/>
    </row>
    <row r="42" spans="1:3" x14ac:dyDescent="0.25">
      <c r="A42" s="75"/>
      <c r="B42" s="75"/>
      <c r="C42" s="75"/>
    </row>
    <row r="43" spans="1:3" x14ac:dyDescent="0.25">
      <c r="A43" s="75"/>
      <c r="B43" s="75"/>
      <c r="C43" s="75"/>
    </row>
    <row r="44" spans="1:3" x14ac:dyDescent="0.25">
      <c r="A44" s="75"/>
      <c r="B44" s="75"/>
      <c r="C44" s="75"/>
    </row>
    <row r="45" spans="1:3" x14ac:dyDescent="0.25">
      <c r="A45" s="75"/>
      <c r="B45" s="75"/>
      <c r="C45" s="75"/>
    </row>
    <row r="46" spans="1:3" x14ac:dyDescent="0.25">
      <c r="A46" s="75"/>
      <c r="B46" s="75"/>
      <c r="C46" s="75"/>
    </row>
  </sheetData>
  <sheetProtection formatCells="0" formatColumns="0" formatRows="0"/>
  <mergeCells count="3">
    <mergeCell ref="A5:B5"/>
    <mergeCell ref="A6:B6"/>
    <mergeCell ref="A7:B7"/>
  </mergeCells>
  <pageMargins left="0.70000000000000007" right="0.70000000000000007" top="1.5748031496062991" bottom="1.5748031496062991" header="1.1811023622047243" footer="1.1811023622047243"/>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N45"/>
  <sheetViews>
    <sheetView topLeftCell="B1" workbookViewId="0">
      <selection activeCell="E30" sqref="E30"/>
    </sheetView>
  </sheetViews>
  <sheetFormatPr baseColWidth="10" defaultColWidth="11.42578125" defaultRowHeight="15" x14ac:dyDescent="0.25"/>
  <cols>
    <col min="1" max="1" width="59.28515625" style="15" customWidth="1"/>
    <col min="2" max="2" width="14" style="15" customWidth="1"/>
    <col min="3" max="3" width="14.85546875" style="15" customWidth="1"/>
    <col min="4" max="4" width="5.7109375" style="15" bestFit="1" customWidth="1"/>
    <col min="5" max="5" width="134.42578125" style="15" customWidth="1"/>
    <col min="6" max="6" width="18.140625" style="15" customWidth="1"/>
    <col min="7" max="7" width="12.5703125" style="15" bestFit="1" customWidth="1"/>
    <col min="8" max="8" width="16.140625" style="15" bestFit="1" customWidth="1"/>
    <col min="9" max="9" width="11.140625" style="15" bestFit="1" customWidth="1"/>
    <col min="10" max="16384" width="11.42578125" style="15"/>
  </cols>
  <sheetData>
    <row r="1" spans="1:14" x14ac:dyDescent="0.25">
      <c r="A1" s="15" t="s">
        <v>15</v>
      </c>
      <c r="B1" s="15" t="s">
        <v>74</v>
      </c>
      <c r="C1" s="15" t="s">
        <v>75</v>
      </c>
      <c r="D1" s="15" t="s">
        <v>16</v>
      </c>
      <c r="E1" s="15" t="s">
        <v>69</v>
      </c>
      <c r="F1" s="15" t="s">
        <v>94</v>
      </c>
      <c r="H1" s="15" t="s">
        <v>116</v>
      </c>
      <c r="I1" s="15" t="s">
        <v>117</v>
      </c>
      <c r="J1" s="15" t="s">
        <v>118</v>
      </c>
      <c r="K1" s="15" t="s">
        <v>145</v>
      </c>
    </row>
    <row r="2" spans="1:14" x14ac:dyDescent="0.25">
      <c r="A2" s="15" t="s">
        <v>17</v>
      </c>
      <c r="B2" s="15">
        <v>25</v>
      </c>
      <c r="C2" s="15">
        <v>35</v>
      </c>
      <c r="D2" s="15">
        <v>2023</v>
      </c>
      <c r="E2" s="15" t="s">
        <v>7</v>
      </c>
      <c r="F2" s="15" t="s">
        <v>95</v>
      </c>
      <c r="G2" s="116">
        <v>5.0700000000000002E-2</v>
      </c>
      <c r="H2" s="15">
        <v>2021</v>
      </c>
      <c r="I2" s="15">
        <v>2021</v>
      </c>
      <c r="J2" s="21">
        <v>2015</v>
      </c>
      <c r="K2" s="15" t="s">
        <v>146</v>
      </c>
    </row>
    <row r="3" spans="1:14" x14ac:dyDescent="0.25">
      <c r="A3" s="15" t="s">
        <v>12</v>
      </c>
      <c r="B3" s="15">
        <v>50</v>
      </c>
      <c r="C3" s="15">
        <v>60</v>
      </c>
      <c r="D3" s="15">
        <v>2024</v>
      </c>
      <c r="E3" s="15" t="s">
        <v>8</v>
      </c>
      <c r="F3" s="15" t="s">
        <v>96</v>
      </c>
      <c r="G3" s="116">
        <v>2.0299999999999999E-2</v>
      </c>
      <c r="H3" s="15">
        <v>2022</v>
      </c>
      <c r="I3" s="15">
        <v>2022</v>
      </c>
      <c r="J3" s="21">
        <v>2016</v>
      </c>
      <c r="K3" s="15" t="s">
        <v>147</v>
      </c>
    </row>
    <row r="4" spans="1:14" x14ac:dyDescent="0.25">
      <c r="A4" s="15" t="s">
        <v>18</v>
      </c>
      <c r="B4" s="15">
        <v>60</v>
      </c>
      <c r="C4" s="15">
        <v>70</v>
      </c>
      <c r="D4" s="15">
        <v>2025</v>
      </c>
      <c r="E4" s="15" t="s">
        <v>65</v>
      </c>
      <c r="F4" s="15" t="s">
        <v>97</v>
      </c>
      <c r="G4" s="114">
        <f>G2*0.4+G3*0.6</f>
        <v>3.2460000000000003E-2</v>
      </c>
      <c r="H4" s="15">
        <v>2023</v>
      </c>
      <c r="I4" s="15">
        <v>2023</v>
      </c>
      <c r="J4" s="21">
        <v>2017</v>
      </c>
      <c r="K4" s="15" t="s">
        <v>148</v>
      </c>
    </row>
    <row r="5" spans="1:14" x14ac:dyDescent="0.25">
      <c r="A5" s="15" t="s">
        <v>19</v>
      </c>
      <c r="B5" s="15">
        <v>23</v>
      </c>
      <c r="C5" s="15">
        <v>27</v>
      </c>
      <c r="D5" s="15">
        <v>2026</v>
      </c>
      <c r="E5" s="15" t="s">
        <v>66</v>
      </c>
      <c r="H5" s="15">
        <v>2024</v>
      </c>
      <c r="I5" s="15">
        <v>2024</v>
      </c>
      <c r="J5" s="21">
        <v>2018</v>
      </c>
      <c r="N5" s="21"/>
    </row>
    <row r="6" spans="1:14" x14ac:dyDescent="0.25">
      <c r="A6" s="15" t="s">
        <v>20</v>
      </c>
      <c r="B6" s="15">
        <v>8</v>
      </c>
      <c r="C6" s="15">
        <v>10</v>
      </c>
      <c r="D6" s="15">
        <v>2027</v>
      </c>
      <c r="E6" s="15" t="s">
        <v>173</v>
      </c>
      <c r="H6" s="15">
        <v>2025</v>
      </c>
      <c r="I6" s="15">
        <v>2025</v>
      </c>
      <c r="J6" s="21">
        <v>2019</v>
      </c>
    </row>
    <row r="7" spans="1:14" x14ac:dyDescent="0.25">
      <c r="A7" s="15" t="s">
        <v>35</v>
      </c>
      <c r="B7" s="15">
        <v>14</v>
      </c>
      <c r="C7" s="15">
        <v>18</v>
      </c>
      <c r="E7" s="15" t="s">
        <v>174</v>
      </c>
      <c r="H7" s="15">
        <v>2026</v>
      </c>
      <c r="I7" s="15">
        <v>2026</v>
      </c>
      <c r="J7" s="21">
        <v>2020</v>
      </c>
    </row>
    <row r="8" spans="1:14" x14ac:dyDescent="0.25">
      <c r="A8" s="15" t="s">
        <v>21</v>
      </c>
      <c r="B8" s="15">
        <v>14</v>
      </c>
      <c r="C8" s="15">
        <v>25</v>
      </c>
      <c r="H8" s="15">
        <v>2027</v>
      </c>
      <c r="I8" s="15">
        <v>2027</v>
      </c>
      <c r="J8" s="21">
        <v>2021</v>
      </c>
    </row>
    <row r="9" spans="1:14" x14ac:dyDescent="0.25">
      <c r="A9" s="15" t="s">
        <v>22</v>
      </c>
      <c r="B9" s="15">
        <v>4</v>
      </c>
      <c r="C9" s="15">
        <v>8</v>
      </c>
      <c r="J9" s="21">
        <v>2022</v>
      </c>
    </row>
    <row r="10" spans="1:14" x14ac:dyDescent="0.25">
      <c r="A10" s="15" t="s">
        <v>23</v>
      </c>
      <c r="B10" s="15">
        <v>3</v>
      </c>
      <c r="C10" s="15">
        <v>5</v>
      </c>
      <c r="J10" s="21">
        <v>2023</v>
      </c>
    </row>
    <row r="11" spans="1:14" x14ac:dyDescent="0.25">
      <c r="A11" s="15" t="s">
        <v>36</v>
      </c>
      <c r="B11" s="15">
        <v>5</v>
      </c>
      <c r="C11" s="15">
        <v>5</v>
      </c>
      <c r="J11" s="21">
        <v>2024</v>
      </c>
    </row>
    <row r="12" spans="1:14" x14ac:dyDescent="0.25">
      <c r="A12" s="15" t="s">
        <v>37</v>
      </c>
      <c r="B12" s="15">
        <v>8</v>
      </c>
      <c r="C12" s="15">
        <v>8</v>
      </c>
      <c r="J12" s="21">
        <v>2025</v>
      </c>
    </row>
    <row r="13" spans="1:14" x14ac:dyDescent="0.25">
      <c r="A13" s="15" t="s">
        <v>24</v>
      </c>
      <c r="B13" s="15">
        <v>45</v>
      </c>
      <c r="C13" s="15">
        <v>55</v>
      </c>
      <c r="J13" s="21">
        <v>2026</v>
      </c>
    </row>
    <row r="14" spans="1:14" x14ac:dyDescent="0.25">
      <c r="A14" s="15" t="s">
        <v>38</v>
      </c>
      <c r="B14" s="15">
        <v>25</v>
      </c>
      <c r="C14" s="15">
        <v>25</v>
      </c>
      <c r="F14" s="15" t="s">
        <v>168</v>
      </c>
      <c r="G14" s="15" t="s">
        <v>194</v>
      </c>
      <c r="H14" s="15" t="s">
        <v>167</v>
      </c>
      <c r="I14" s="15" t="s">
        <v>172</v>
      </c>
      <c r="J14" s="21">
        <v>2027</v>
      </c>
    </row>
    <row r="15" spans="1:14" x14ac:dyDescent="0.25">
      <c r="A15" s="15" t="s">
        <v>25</v>
      </c>
      <c r="B15" s="15">
        <v>25</v>
      </c>
      <c r="C15" s="15">
        <v>25</v>
      </c>
      <c r="E15" s="15">
        <v>2021</v>
      </c>
      <c r="F15" s="145">
        <v>8.9999999999999993E-3</v>
      </c>
      <c r="G15" s="145">
        <v>1.3299999999999999E-2</v>
      </c>
      <c r="H15" s="125">
        <f>AVERAGE(F15,G15)</f>
        <v>1.115E-2</v>
      </c>
      <c r="I15" s="125">
        <v>2.0299999999999999E-2</v>
      </c>
    </row>
    <row r="16" spans="1:14" x14ac:dyDescent="0.25">
      <c r="A16" s="15" t="s">
        <v>39</v>
      </c>
      <c r="B16" s="15">
        <v>25</v>
      </c>
      <c r="C16" s="15">
        <v>25</v>
      </c>
      <c r="E16" s="15">
        <v>2022</v>
      </c>
      <c r="F16" s="145">
        <v>8.9999999999999993E-3</v>
      </c>
      <c r="G16" s="145">
        <v>1.3299999999999999E-2</v>
      </c>
      <c r="H16" s="125">
        <f t="shared" ref="H16:H21" si="0">AVERAGE(F16,G16)</f>
        <v>1.115E-2</v>
      </c>
      <c r="I16" s="125">
        <v>2.0299999999999999E-2</v>
      </c>
    </row>
    <row r="17" spans="1:9" x14ac:dyDescent="0.25">
      <c r="A17" s="15" t="s">
        <v>40</v>
      </c>
      <c r="B17" s="15">
        <v>25</v>
      </c>
      <c r="C17" s="15">
        <v>25</v>
      </c>
      <c r="E17" s="15">
        <v>2023</v>
      </c>
      <c r="F17" s="145">
        <v>8.9999999999999993E-3</v>
      </c>
      <c r="G17" s="145">
        <v>1.3299999999999999E-2</v>
      </c>
      <c r="H17" s="125">
        <f t="shared" si="0"/>
        <v>1.115E-2</v>
      </c>
      <c r="I17" s="125">
        <v>2.0299999999999999E-2</v>
      </c>
    </row>
    <row r="18" spans="1:9" x14ac:dyDescent="0.25">
      <c r="A18" s="15" t="s">
        <v>41</v>
      </c>
      <c r="B18" s="15">
        <v>25</v>
      </c>
      <c r="C18" s="15">
        <v>25</v>
      </c>
      <c r="E18" s="15">
        <v>2024</v>
      </c>
      <c r="F18" s="145">
        <v>8.9999999999999993E-3</v>
      </c>
      <c r="G18" s="145">
        <v>1.3299999999999999E-2</v>
      </c>
      <c r="H18" s="125">
        <f t="shared" si="0"/>
        <v>1.115E-2</v>
      </c>
      <c r="I18" s="125">
        <v>2.0299999999999999E-2</v>
      </c>
    </row>
    <row r="19" spans="1:9" x14ac:dyDescent="0.25">
      <c r="A19" s="15" t="s">
        <v>26</v>
      </c>
      <c r="B19" s="15">
        <v>20</v>
      </c>
      <c r="C19" s="15">
        <v>20</v>
      </c>
      <c r="E19" s="15">
        <v>2025</v>
      </c>
      <c r="F19" s="145">
        <v>8.9999999999999993E-3</v>
      </c>
      <c r="G19" s="145">
        <v>1.3299999999999999E-2</v>
      </c>
      <c r="H19" s="125">
        <f t="shared" si="0"/>
        <v>1.115E-2</v>
      </c>
      <c r="I19" s="125">
        <v>2.0299999999999999E-2</v>
      </c>
    </row>
    <row r="20" spans="1:9" x14ac:dyDescent="0.25">
      <c r="A20" s="15" t="s">
        <v>27</v>
      </c>
      <c r="B20" s="15">
        <v>25</v>
      </c>
      <c r="C20" s="15">
        <v>25</v>
      </c>
      <c r="E20" s="15">
        <v>2026</v>
      </c>
      <c r="F20" s="145">
        <v>8.9999999999999993E-3</v>
      </c>
      <c r="G20" s="145">
        <v>1.3299999999999999E-2</v>
      </c>
      <c r="H20" s="125">
        <f t="shared" si="0"/>
        <v>1.115E-2</v>
      </c>
      <c r="I20" s="125">
        <v>2.0299999999999999E-2</v>
      </c>
    </row>
    <row r="21" spans="1:9" x14ac:dyDescent="0.25">
      <c r="A21" s="15" t="s">
        <v>28</v>
      </c>
      <c r="B21" s="15">
        <v>25</v>
      </c>
      <c r="C21" s="15">
        <v>35</v>
      </c>
      <c r="E21" s="15">
        <v>2027</v>
      </c>
      <c r="F21" s="145">
        <v>8.9999999999999993E-3</v>
      </c>
      <c r="G21" s="145">
        <v>1.3299999999999999E-2</v>
      </c>
      <c r="H21" s="125">
        <f t="shared" si="0"/>
        <v>1.115E-2</v>
      </c>
      <c r="I21" s="125">
        <v>2.0299999999999999E-2</v>
      </c>
    </row>
    <row r="22" spans="1:9" x14ac:dyDescent="0.25">
      <c r="A22" s="15" t="s">
        <v>48</v>
      </c>
      <c r="B22" s="15">
        <v>45</v>
      </c>
      <c r="C22" s="15">
        <v>55</v>
      </c>
      <c r="F22" s="144"/>
      <c r="G22" s="144"/>
      <c r="H22" s="125"/>
      <c r="I22" s="125"/>
    </row>
    <row r="23" spans="1:9" x14ac:dyDescent="0.25">
      <c r="A23" s="15" t="s">
        <v>49</v>
      </c>
      <c r="B23" s="15">
        <v>45</v>
      </c>
      <c r="C23" s="15">
        <v>55</v>
      </c>
    </row>
    <row r="24" spans="1:9" x14ac:dyDescent="0.25">
      <c r="A24" s="15" t="s">
        <v>50</v>
      </c>
      <c r="B24" s="15">
        <v>55</v>
      </c>
      <c r="C24" s="15">
        <v>65</v>
      </c>
    </row>
    <row r="25" spans="1:9" x14ac:dyDescent="0.25">
      <c r="A25" s="15" t="s">
        <v>51</v>
      </c>
      <c r="B25" s="15">
        <v>55</v>
      </c>
      <c r="C25" s="15">
        <v>65</v>
      </c>
    </row>
    <row r="26" spans="1:9" x14ac:dyDescent="0.25">
      <c r="A26" s="15" t="s">
        <v>52</v>
      </c>
      <c r="B26" s="15">
        <v>45</v>
      </c>
      <c r="C26" s="15">
        <v>55</v>
      </c>
    </row>
    <row r="27" spans="1:9" x14ac:dyDescent="0.25">
      <c r="A27" s="15" t="s">
        <v>53</v>
      </c>
      <c r="B27" s="15">
        <v>45</v>
      </c>
      <c r="C27" s="15">
        <v>55</v>
      </c>
    </row>
    <row r="28" spans="1:9" x14ac:dyDescent="0.25">
      <c r="A28" s="15" t="s">
        <v>54</v>
      </c>
      <c r="B28" s="15">
        <v>45</v>
      </c>
      <c r="C28" s="15">
        <v>55</v>
      </c>
    </row>
    <row r="29" spans="1:9" x14ac:dyDescent="0.25">
      <c r="A29" s="15" t="s">
        <v>55</v>
      </c>
      <c r="B29" s="15">
        <v>45</v>
      </c>
      <c r="C29" s="15">
        <v>55</v>
      </c>
    </row>
    <row r="30" spans="1:9" x14ac:dyDescent="0.25">
      <c r="A30" s="15" t="s">
        <v>56</v>
      </c>
      <c r="B30" s="15">
        <v>45</v>
      </c>
      <c r="C30" s="15">
        <v>55</v>
      </c>
    </row>
    <row r="31" spans="1:9" x14ac:dyDescent="0.25">
      <c r="A31" s="15" t="s">
        <v>57</v>
      </c>
      <c r="B31" s="15">
        <v>30</v>
      </c>
      <c r="C31" s="15">
        <v>40</v>
      </c>
    </row>
    <row r="32" spans="1:9" x14ac:dyDescent="0.25">
      <c r="A32" s="15" t="s">
        <v>42</v>
      </c>
      <c r="B32" s="15">
        <v>45</v>
      </c>
      <c r="C32" s="15">
        <v>45</v>
      </c>
    </row>
    <row r="33" spans="1:3" x14ac:dyDescent="0.25">
      <c r="A33" s="15" t="s">
        <v>43</v>
      </c>
      <c r="B33" s="15">
        <v>45</v>
      </c>
      <c r="C33" s="15">
        <v>45</v>
      </c>
    </row>
    <row r="34" spans="1:3" x14ac:dyDescent="0.25">
      <c r="A34" s="15" t="s">
        <v>58</v>
      </c>
      <c r="B34" s="15">
        <v>45</v>
      </c>
      <c r="C34" s="15">
        <v>45</v>
      </c>
    </row>
    <row r="35" spans="1:3" x14ac:dyDescent="0.25">
      <c r="A35" s="15" t="s">
        <v>44</v>
      </c>
      <c r="B35" s="15">
        <v>8</v>
      </c>
      <c r="C35" s="15">
        <v>16</v>
      </c>
    </row>
    <row r="36" spans="1:3" x14ac:dyDescent="0.25">
      <c r="A36" s="15" t="s">
        <v>29</v>
      </c>
      <c r="B36" s="15">
        <v>15</v>
      </c>
      <c r="C36" s="15">
        <v>25</v>
      </c>
    </row>
    <row r="37" spans="1:3" x14ac:dyDescent="0.25">
      <c r="A37" s="15" t="s">
        <v>45</v>
      </c>
      <c r="B37" s="15">
        <v>45</v>
      </c>
      <c r="C37" s="15">
        <v>45</v>
      </c>
    </row>
    <row r="38" spans="1:3" x14ac:dyDescent="0.25">
      <c r="A38" s="15" t="s">
        <v>30</v>
      </c>
      <c r="B38" s="15">
        <v>45</v>
      </c>
      <c r="C38" s="15">
        <v>45</v>
      </c>
    </row>
    <row r="39" spans="1:3" x14ac:dyDescent="0.25">
      <c r="A39" s="15" t="s">
        <v>31</v>
      </c>
      <c r="B39" s="15">
        <v>20</v>
      </c>
      <c r="C39" s="15">
        <v>30</v>
      </c>
    </row>
    <row r="40" spans="1:3" x14ac:dyDescent="0.25">
      <c r="A40" s="15" t="s">
        <v>32</v>
      </c>
      <c r="B40" s="15">
        <v>10</v>
      </c>
      <c r="C40" s="15">
        <v>30</v>
      </c>
    </row>
    <row r="41" spans="1:3" x14ac:dyDescent="0.25">
      <c r="A41" s="15" t="s">
        <v>46</v>
      </c>
      <c r="B41" s="15">
        <v>15</v>
      </c>
      <c r="C41" s="15">
        <v>30</v>
      </c>
    </row>
    <row r="42" spans="1:3" x14ac:dyDescent="0.25">
      <c r="A42" s="15" t="s">
        <v>33</v>
      </c>
      <c r="B42" s="15">
        <v>15</v>
      </c>
      <c r="C42" s="15">
        <v>30</v>
      </c>
    </row>
    <row r="43" spans="1:3" x14ac:dyDescent="0.25">
      <c r="A43" s="15" t="s">
        <v>34</v>
      </c>
      <c r="B43" s="15">
        <v>60</v>
      </c>
      <c r="C43" s="15">
        <v>60</v>
      </c>
    </row>
    <row r="44" spans="1:3" x14ac:dyDescent="0.25">
      <c r="A44" s="15" t="s">
        <v>47</v>
      </c>
      <c r="B44" s="15">
        <v>15</v>
      </c>
      <c r="C44" s="15">
        <v>20</v>
      </c>
    </row>
    <row r="45" spans="1:3" x14ac:dyDescent="0.25">
      <c r="A45" s="15" t="s">
        <v>196</v>
      </c>
      <c r="B45" s="15">
        <v>1</v>
      </c>
      <c r="C45" s="15">
        <v>50</v>
      </c>
    </row>
  </sheetData>
  <sheetProtection formatCells="0" formatColumns="0" formatRows="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I68"/>
  <sheetViews>
    <sheetView tabSelected="1" zoomScaleNormal="100" workbookViewId="0"/>
  </sheetViews>
  <sheetFormatPr baseColWidth="10" defaultColWidth="11.42578125" defaultRowHeight="15" x14ac:dyDescent="0.25"/>
  <cols>
    <col min="1" max="1" width="26.7109375" style="15" customWidth="1"/>
    <col min="2" max="2" width="25.28515625" style="15" customWidth="1"/>
    <col min="3" max="3" width="39" style="15" customWidth="1"/>
    <col min="4" max="4" width="16.7109375" style="15" customWidth="1"/>
    <col min="5" max="5" width="6.7109375" style="15" customWidth="1"/>
    <col min="6" max="6" width="24.85546875" style="15" customWidth="1"/>
    <col min="7" max="7" width="25.28515625" style="15" customWidth="1"/>
    <col min="8" max="8" width="69.28515625" style="15" customWidth="1"/>
    <col min="9" max="9" width="26.28515625" style="15" customWidth="1"/>
    <col min="10" max="10" width="11.42578125" style="15"/>
    <col min="11" max="11" width="23" style="15" customWidth="1"/>
    <col min="12" max="16384" width="11.42578125" style="15"/>
  </cols>
  <sheetData>
    <row r="1" spans="1:9" x14ac:dyDescent="0.25">
      <c r="A1" s="1" t="s">
        <v>232</v>
      </c>
    </row>
    <row r="2" spans="1:9" ht="21" x14ac:dyDescent="0.35">
      <c r="A2" s="18" t="s">
        <v>77</v>
      </c>
    </row>
    <row r="4" spans="1:9" ht="18.75" x14ac:dyDescent="0.3">
      <c r="A4" s="4" t="s">
        <v>13</v>
      </c>
      <c r="B4" s="5"/>
      <c r="C4" s="6"/>
      <c r="F4" s="4" t="s">
        <v>195</v>
      </c>
      <c r="G4" s="5"/>
      <c r="H4" s="5"/>
      <c r="I4" s="6"/>
    </row>
    <row r="5" spans="1:9" x14ac:dyDescent="0.25">
      <c r="A5" s="19" t="s">
        <v>0</v>
      </c>
      <c r="B5" s="41"/>
      <c r="C5" s="60"/>
    </row>
    <row r="6" spans="1:9" ht="45" x14ac:dyDescent="0.25">
      <c r="A6" s="176" t="s">
        <v>198</v>
      </c>
      <c r="B6" s="187"/>
      <c r="C6" s="61"/>
      <c r="F6" s="56" t="s">
        <v>158</v>
      </c>
      <c r="G6" s="56"/>
      <c r="H6" s="56"/>
      <c r="I6" s="58" t="s">
        <v>76</v>
      </c>
    </row>
    <row r="7" spans="1:9" x14ac:dyDescent="0.25">
      <c r="A7" s="182" t="s">
        <v>218</v>
      </c>
      <c r="B7" s="183" t="s">
        <v>219</v>
      </c>
      <c r="C7" s="177"/>
      <c r="F7" s="192" t="s">
        <v>103</v>
      </c>
      <c r="G7" s="192"/>
      <c r="H7" s="192"/>
      <c r="I7" s="58" t="s">
        <v>76</v>
      </c>
    </row>
    <row r="8" spans="1:9" x14ac:dyDescent="0.25">
      <c r="A8" s="19" t="s">
        <v>1</v>
      </c>
      <c r="B8" s="38" t="s">
        <v>163</v>
      </c>
      <c r="F8" s="56"/>
      <c r="G8" s="56"/>
      <c r="H8" s="56"/>
      <c r="I8" s="56"/>
    </row>
    <row r="9" spans="1:9" hidden="1" x14ac:dyDescent="0.25">
      <c r="A9" s="19" t="s">
        <v>2</v>
      </c>
      <c r="B9" s="38" t="s">
        <v>76</v>
      </c>
    </row>
    <row r="10" spans="1:9" hidden="1" x14ac:dyDescent="0.25">
      <c r="A10" s="19" t="s">
        <v>3</v>
      </c>
      <c r="B10" s="38" t="s">
        <v>76</v>
      </c>
    </row>
    <row r="11" spans="1:9" x14ac:dyDescent="0.25">
      <c r="F11" s="56" t="s">
        <v>102</v>
      </c>
      <c r="G11" s="56"/>
      <c r="H11" s="56"/>
      <c r="I11" s="58" t="s">
        <v>76</v>
      </c>
    </row>
    <row r="12" spans="1:9" ht="45" x14ac:dyDescent="0.25">
      <c r="A12" s="42" t="s">
        <v>111</v>
      </c>
      <c r="B12" s="44">
        <v>2024</v>
      </c>
      <c r="C12" s="20"/>
      <c r="F12" s="57" t="s">
        <v>104</v>
      </c>
      <c r="G12" s="56"/>
      <c r="H12" s="56"/>
      <c r="I12" s="58" t="s">
        <v>76</v>
      </c>
    </row>
    <row r="13" spans="1:9" x14ac:dyDescent="0.25">
      <c r="F13" s="56"/>
      <c r="G13" s="56"/>
      <c r="H13" s="56"/>
      <c r="I13" s="56"/>
    </row>
    <row r="14" spans="1:9" ht="18.75" x14ac:dyDescent="0.3">
      <c r="A14" s="4" t="s">
        <v>78</v>
      </c>
      <c r="B14" s="5"/>
      <c r="C14" s="5"/>
      <c r="D14" s="6"/>
      <c r="E14" s="21"/>
      <c r="F14" s="56" t="s">
        <v>159</v>
      </c>
      <c r="G14" s="56"/>
      <c r="H14" s="56"/>
      <c r="I14" s="58" t="s">
        <v>76</v>
      </c>
    </row>
    <row r="15" spans="1:9" ht="21" customHeight="1" x14ac:dyDescent="0.25">
      <c r="A15" s="54" t="s">
        <v>59</v>
      </c>
      <c r="B15" s="184" t="s">
        <v>4</v>
      </c>
      <c r="C15" s="43"/>
      <c r="D15" s="59" t="s">
        <v>110</v>
      </c>
      <c r="F15" s="57" t="s">
        <v>106</v>
      </c>
      <c r="G15" s="56"/>
      <c r="H15" s="56"/>
      <c r="I15" s="58" t="s">
        <v>76</v>
      </c>
    </row>
    <row r="16" spans="1:9" x14ac:dyDescent="0.25">
      <c r="A16" s="45" t="s">
        <v>144</v>
      </c>
      <c r="B16" s="68" t="s">
        <v>140</v>
      </c>
      <c r="C16" s="36"/>
      <c r="D16" s="53"/>
      <c r="F16" s="56"/>
      <c r="G16" s="56"/>
      <c r="H16" s="56"/>
      <c r="I16" s="56"/>
    </row>
    <row r="17" spans="1:9" x14ac:dyDescent="0.25">
      <c r="A17" s="45"/>
      <c r="B17" s="68"/>
      <c r="C17" s="36"/>
      <c r="D17" s="53"/>
      <c r="F17" s="57" t="s">
        <v>105</v>
      </c>
      <c r="G17" s="56"/>
      <c r="H17" s="56"/>
      <c r="I17" s="58" t="s">
        <v>76</v>
      </c>
    </row>
    <row r="18" spans="1:9" ht="15" customHeight="1" x14ac:dyDescent="0.25">
      <c r="A18" s="45"/>
      <c r="B18" s="68"/>
      <c r="C18" s="36"/>
      <c r="D18" s="53"/>
      <c r="F18" s="57" t="s">
        <v>107</v>
      </c>
      <c r="G18" s="56"/>
      <c r="H18" s="56"/>
      <c r="I18" s="58" t="s">
        <v>76</v>
      </c>
    </row>
    <row r="19" spans="1:9" ht="15" customHeight="1" x14ac:dyDescent="0.25">
      <c r="A19" s="45"/>
      <c r="B19" s="68"/>
      <c r="C19" s="36"/>
      <c r="D19" s="53"/>
      <c r="F19" s="56"/>
      <c r="G19" s="56"/>
      <c r="H19" s="56"/>
      <c r="I19" s="56"/>
    </row>
    <row r="20" spans="1:9" ht="28.5" customHeight="1" x14ac:dyDescent="0.25">
      <c r="A20" s="45"/>
      <c r="B20" s="68"/>
      <c r="C20" s="36"/>
      <c r="D20" s="53"/>
      <c r="F20" s="193" t="s">
        <v>108</v>
      </c>
      <c r="G20" s="193"/>
      <c r="H20" s="194"/>
      <c r="I20" s="58" t="s">
        <v>76</v>
      </c>
    </row>
    <row r="21" spans="1:9" ht="15" customHeight="1" x14ac:dyDescent="0.25">
      <c r="A21" s="45"/>
      <c r="B21" s="68"/>
      <c r="C21" s="36"/>
      <c r="D21" s="53"/>
      <c r="F21" s="56" t="s">
        <v>109</v>
      </c>
      <c r="G21" s="56"/>
      <c r="H21" s="56"/>
      <c r="I21" s="58" t="s">
        <v>76</v>
      </c>
    </row>
    <row r="22" spans="1:9" ht="15" customHeight="1" x14ac:dyDescent="0.25">
      <c r="A22" s="45"/>
      <c r="B22" s="68"/>
      <c r="C22" s="36"/>
      <c r="D22" s="53"/>
      <c r="F22" s="56"/>
      <c r="G22" s="56"/>
      <c r="H22" s="56"/>
    </row>
    <row r="23" spans="1:9" ht="15" customHeight="1" x14ac:dyDescent="0.25">
      <c r="A23" s="45"/>
      <c r="B23" s="68"/>
      <c r="C23" s="36"/>
      <c r="D23" s="53"/>
      <c r="F23" s="15" t="s">
        <v>213</v>
      </c>
    </row>
    <row r="24" spans="1:9" ht="15" customHeight="1" x14ac:dyDescent="0.25">
      <c r="A24" s="45"/>
      <c r="B24" s="68"/>
      <c r="C24" s="36"/>
      <c r="D24" s="53"/>
      <c r="F24" s="193" t="s">
        <v>214</v>
      </c>
      <c r="G24" s="193"/>
      <c r="H24" s="193"/>
      <c r="I24" s="58" t="s">
        <v>76</v>
      </c>
    </row>
    <row r="25" spans="1:9" x14ac:dyDescent="0.25">
      <c r="A25" s="45"/>
      <c r="B25" s="68"/>
      <c r="C25" s="36"/>
      <c r="D25" s="53"/>
      <c r="F25" s="56"/>
      <c r="G25" s="56"/>
      <c r="H25" s="56"/>
    </row>
    <row r="26" spans="1:9" x14ac:dyDescent="0.25">
      <c r="F26" s="193" t="s">
        <v>215</v>
      </c>
      <c r="G26" s="193"/>
      <c r="H26" s="193"/>
      <c r="I26" s="58" t="s">
        <v>76</v>
      </c>
    </row>
    <row r="27" spans="1:9" ht="30" customHeight="1" x14ac:dyDescent="0.25">
      <c r="F27" s="175"/>
      <c r="G27" s="175"/>
      <c r="H27" s="175"/>
    </row>
    <row r="28" spans="1:9" x14ac:dyDescent="0.25">
      <c r="F28" s="56" t="s">
        <v>216</v>
      </c>
      <c r="G28" s="56"/>
      <c r="H28" s="56"/>
      <c r="I28" s="179" t="s">
        <v>76</v>
      </c>
    </row>
    <row r="29" spans="1:9" x14ac:dyDescent="0.25">
      <c r="F29" s="56"/>
      <c r="G29" s="56"/>
      <c r="H29" s="56"/>
    </row>
    <row r="30" spans="1:9" ht="29.45" customHeight="1" x14ac:dyDescent="0.25">
      <c r="F30" s="195" t="s">
        <v>217</v>
      </c>
      <c r="G30" s="196"/>
      <c r="H30" s="197"/>
      <c r="I30" s="179" t="s">
        <v>76</v>
      </c>
    </row>
    <row r="32" spans="1:9" x14ac:dyDescent="0.25">
      <c r="F32" s="178"/>
    </row>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sheetData>
  <sheetProtection formatCells="0" formatColumns="0" formatRows="0"/>
  <mergeCells count="5">
    <mergeCell ref="F7:H7"/>
    <mergeCell ref="F20:H20"/>
    <mergeCell ref="F30:H30"/>
    <mergeCell ref="F26:H26"/>
    <mergeCell ref="F24:H24"/>
  </mergeCells>
  <conditionalFormatting sqref="D17:D25 B16:C25">
    <cfRule type="expression" dxfId="8" priority="21">
      <formula>OR($B$12="Dienstleister",$B$12="Subverpächter")</formula>
    </cfRule>
  </conditionalFormatting>
  <conditionalFormatting sqref="D16">
    <cfRule type="expression" dxfId="7" priority="18">
      <formula>OR($B$12="Dienstleister",$B$12="Subverpächter")</formula>
    </cfRule>
  </conditionalFormatting>
  <conditionalFormatting sqref="I6:I7">
    <cfRule type="expression" dxfId="6" priority="17">
      <formula>OR($B$12="Dienstleister",$B$12="Subverpächter")</formula>
    </cfRule>
  </conditionalFormatting>
  <conditionalFormatting sqref="I11:I12">
    <cfRule type="expression" dxfId="5" priority="16">
      <formula>OR($B$12="Dienstleister",$B$12="Subverpächter")</formula>
    </cfRule>
  </conditionalFormatting>
  <conditionalFormatting sqref="I14:I15">
    <cfRule type="expression" dxfId="4" priority="15">
      <formula>OR($B$12="Dienstleister",$B$12="Subverpächter")</formula>
    </cfRule>
  </conditionalFormatting>
  <conditionalFormatting sqref="I17:I18">
    <cfRule type="expression" dxfId="3" priority="14">
      <formula>OR($B$12="Dienstleister",$B$12="Subverpächter")</formula>
    </cfRule>
  </conditionalFormatting>
  <conditionalFormatting sqref="I20:I21 I28 I30">
    <cfRule type="expression" dxfId="2" priority="13">
      <formula>OR($B$12="Dienstleister",$B$12="Subverpächter")</formula>
    </cfRule>
  </conditionalFormatting>
  <conditionalFormatting sqref="I26">
    <cfRule type="expression" dxfId="1" priority="2">
      <formula>OR($C$12="Dienstleister",$C$12="Subverpächter")</formula>
    </cfRule>
  </conditionalFormatting>
  <conditionalFormatting sqref="I24">
    <cfRule type="expression" dxfId="0" priority="1">
      <formula>OR($C$12="Dienstleister",$C$12="Subverpächter")</formula>
    </cfRule>
  </conditionalFormatting>
  <dataValidations xWindow="288" yWindow="759" count="11">
    <dataValidation allowBlank="1" showInputMessage="1" showErrorMessage="1" promptTitle="Firma" prompt="Geben Sie hier bitte die Firma einschließlich Rechtsform an." sqref="B5:C5"/>
    <dataValidation type="list" allowBlank="1" showInputMessage="1" showErrorMessage="1" promptTitle="Marktgebiet" prompt="Geben Sie bitte hier an, in welchem Marktgebiet das Netz liegt, für das Sie diesen Erhebungsbogen einreichen." sqref="B10">
      <formula1>"bitte wählen,Gaspool,NCG,Gaspool/NCG"</formula1>
    </dataValidation>
    <dataValidation allowBlank="1" showErrorMessage="1" sqref="C6:C11 A16:A25"/>
    <dataValidation allowBlank="1" showInputMessage="1" showErrorMessage="1" promptTitle="Betriebsnummer" prompt="Geben Sie hier ihre achtstellige Betriebsnummer ein. z. B. 1200XXXX" sqref="B6"/>
    <dataValidation type="list" allowBlank="1" showInputMessage="1" showErrorMessage="1" promptTitle="Gasqualität" prompt="Geben Sie bitte hier an, welche Gasqualität(en) in ihrem Netz, für das Sie diesen Erhebungsogen abgeben, vorhanden ist/sind." sqref="B9">
      <formula1>"bitte wählen,L-Gas,H-Gas,L-/H-Gas"</formula1>
    </dataValidation>
    <dataValidation type="list" allowBlank="1" showInputMessage="1" showErrorMessage="1" promptTitle="Geschäftsjahr" prompt="Geben Sie bitte hier an, ob ihrer Bilanz das Kalenderjahr, das Gaswirtschaftsjahr oder ein Rumpfgeschäftsjahr zu Grunde liegt." sqref="B8">
      <formula1>"Kalenderjahr,Gaswirtschaftsjahr,Rumpfgeschäftsjahr"</formula1>
    </dataValidation>
    <dataValidation type="list" allowBlank="1" showInputMessage="1" showErrorMessage="1" sqref="B12">
      <formula1>Antragsjahre</formula1>
    </dataValidation>
    <dataValidation type="list" allowBlank="1" showInputMessage="1" showErrorMessage="1" sqref="I6:I7 I11:I12 I14:I15 I17:I18 I30 I20:I21 I26 I28 I24">
      <formula1>"Ja,Nein,bitte wählen"</formula1>
    </dataValidation>
    <dataValidation allowBlank="1" showInputMessage="1" showErrorMessage="1" promptTitle="Firma des Verpächters" prompt="Geben Sie hier die Firma des Verpächters ein." sqref="B16:C25"/>
    <dataValidation type="decimal" allowBlank="1" showInputMessage="1" showErrorMessage="1" sqref="D16:D25">
      <formula1>0</formula1>
      <formula2>10</formula2>
    </dataValidation>
    <dataValidation type="list" allowBlank="1" showErrorMessage="1" sqref="B7">
      <formula1>"FNB, VNB, bitte wählen"</formula1>
    </dataValidation>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BO15"/>
  <sheetViews>
    <sheetView zoomScaleNormal="100" workbookViewId="0">
      <pane ySplit="7" topLeftCell="A8" activePane="bottomLeft" state="frozen"/>
      <selection activeCell="E43" sqref="E43"/>
      <selection pane="bottomLeft" activeCell="E43" sqref="E43"/>
    </sheetView>
  </sheetViews>
  <sheetFormatPr baseColWidth="10" defaultRowHeight="15" x14ac:dyDescent="0.25"/>
  <cols>
    <col min="1" max="1" width="4.28515625" customWidth="1"/>
    <col min="2" max="2" width="3" customWidth="1"/>
    <col min="3" max="3" width="10.5703125" customWidth="1"/>
    <col min="4" max="4" width="15.42578125" style="75" customWidth="1"/>
    <col min="5" max="5" width="15.7109375" style="75" customWidth="1"/>
    <col min="6" max="6" width="15.85546875" style="75" customWidth="1"/>
    <col min="7" max="7" width="20" customWidth="1"/>
    <col min="8" max="8" width="16" customWidth="1"/>
    <col min="9" max="9" width="13.28515625" customWidth="1"/>
    <col min="10" max="10" width="14.5703125" style="75" customWidth="1"/>
    <col min="11" max="11" width="17.85546875" style="75" customWidth="1"/>
    <col min="12" max="12" width="15.42578125" customWidth="1"/>
    <col min="13" max="13" width="15.5703125" customWidth="1"/>
    <col min="14" max="14" width="11.7109375" bestFit="1" customWidth="1"/>
    <col min="15" max="15" width="14" customWidth="1"/>
    <col min="16" max="16" width="13.5703125" customWidth="1"/>
    <col min="17" max="17" width="11.7109375" bestFit="1" customWidth="1"/>
    <col min="18" max="18" width="16" customWidth="1"/>
    <col min="19" max="19" width="14.85546875" style="75" customWidth="1"/>
    <col min="20" max="20" width="15.42578125" style="75" customWidth="1"/>
    <col min="21" max="21" width="15.5703125" style="75" customWidth="1"/>
    <col min="22" max="22" width="11.7109375" style="75" bestFit="1" customWidth="1"/>
    <col min="23" max="23" width="14" style="75" customWidth="1"/>
    <col min="24" max="24" width="13.5703125" style="75" customWidth="1"/>
    <col min="25" max="25" width="11.7109375" style="75" bestFit="1" customWidth="1"/>
    <col min="26" max="26" width="16" style="75" customWidth="1"/>
    <col min="27" max="27" width="14.85546875" style="75" customWidth="1"/>
    <col min="28" max="28" width="15.42578125" style="75" customWidth="1"/>
    <col min="29" max="29" width="15.5703125" style="75" customWidth="1"/>
    <col min="30" max="30" width="11.7109375" style="75" bestFit="1" customWidth="1"/>
    <col min="31" max="31" width="14" style="75" customWidth="1"/>
    <col min="32" max="32" width="13.5703125" style="75" customWidth="1"/>
    <col min="33" max="33" width="11.7109375" style="75" customWidth="1"/>
    <col min="34" max="34" width="16" style="75" customWidth="1"/>
    <col min="35" max="35" width="14.85546875" style="75" customWidth="1"/>
    <col min="36" max="36" width="15.42578125" style="75" customWidth="1"/>
    <col min="37" max="37" width="15.5703125" style="75" customWidth="1"/>
    <col min="38" max="38" width="11.7109375" style="75" bestFit="1" customWidth="1"/>
    <col min="39" max="39" width="14" style="75" customWidth="1"/>
    <col min="40" max="40" width="13.5703125" style="75" customWidth="1"/>
    <col min="41" max="41" width="11.7109375" style="75" bestFit="1" customWidth="1"/>
    <col min="42" max="42" width="16" style="75" customWidth="1"/>
    <col min="43" max="43" width="14.85546875" style="75" customWidth="1"/>
    <col min="44" max="44" width="15.42578125" style="75" customWidth="1"/>
    <col min="45" max="45" width="15.5703125" style="75" customWidth="1"/>
    <col min="46" max="46" width="11.7109375" style="75" bestFit="1" customWidth="1"/>
    <col min="47" max="47" width="14" style="75" customWidth="1"/>
    <col min="48" max="48" width="13.5703125" style="75" customWidth="1"/>
    <col min="49" max="49" width="11.7109375" style="75" bestFit="1" customWidth="1"/>
    <col min="50" max="50" width="16" style="75" customWidth="1"/>
    <col min="51" max="51" width="14.85546875" style="75" customWidth="1"/>
    <col min="52" max="52" width="15.42578125" style="75" customWidth="1"/>
    <col min="53" max="53" width="15.5703125" style="75" customWidth="1"/>
    <col min="54" max="54" width="11.7109375" style="75" bestFit="1" customWidth="1"/>
    <col min="55" max="55" width="14" style="75" customWidth="1"/>
    <col min="56" max="56" width="13.5703125" style="75" customWidth="1"/>
    <col min="57" max="57" width="11.7109375" style="75" bestFit="1" customWidth="1"/>
    <col min="58" max="58" width="16" style="75" customWidth="1"/>
    <col min="59" max="59" width="14.85546875" style="75" customWidth="1"/>
    <col min="60" max="60" width="15.42578125" style="75" customWidth="1"/>
    <col min="61" max="61" width="15.5703125" style="75" customWidth="1"/>
    <col min="62" max="62" width="11.7109375" style="75" bestFit="1" customWidth="1"/>
    <col min="63" max="63" width="14" style="75" customWidth="1"/>
    <col min="64" max="64" width="13.5703125" style="75" customWidth="1"/>
    <col min="65" max="65" width="11.7109375" style="75" bestFit="1" customWidth="1"/>
    <col min="66" max="66" width="16" style="75" customWidth="1"/>
    <col min="67" max="67" width="14.85546875" style="75" customWidth="1"/>
  </cols>
  <sheetData>
    <row r="1" spans="1:67" ht="18.75" x14ac:dyDescent="0.3">
      <c r="A1" s="23" t="s">
        <v>100</v>
      </c>
    </row>
    <row r="2" spans="1:67" x14ac:dyDescent="0.25">
      <c r="J2" s="159"/>
      <c r="K2" s="160"/>
    </row>
    <row r="3" spans="1:67" s="75" customFormat="1" ht="11.25" customHeight="1" x14ac:dyDescent="0.25"/>
    <row r="4" spans="1:67" s="75" customFormat="1" x14ac:dyDescent="0.25">
      <c r="C4" s="124" t="s">
        <v>99</v>
      </c>
      <c r="D4" s="126"/>
      <c r="E4" s="126"/>
      <c r="F4" s="126"/>
      <c r="G4" s="134"/>
      <c r="H4" s="135" t="s">
        <v>169</v>
      </c>
      <c r="I4" s="136"/>
      <c r="J4" s="217" t="s">
        <v>179</v>
      </c>
      <c r="K4" s="218"/>
      <c r="L4" s="143" t="s">
        <v>170</v>
      </c>
      <c r="M4" s="138"/>
      <c r="N4" s="143"/>
      <c r="O4" s="138"/>
      <c r="P4" s="154">
        <v>2021</v>
      </c>
      <c r="Q4" s="138"/>
      <c r="R4" s="198"/>
      <c r="S4" s="199"/>
      <c r="T4" s="163" t="s">
        <v>170</v>
      </c>
      <c r="U4" s="164"/>
      <c r="V4" s="164"/>
      <c r="W4" s="164"/>
      <c r="X4" s="165">
        <v>2022</v>
      </c>
      <c r="Y4" s="164"/>
      <c r="Z4" s="209"/>
      <c r="AA4" s="210"/>
      <c r="AB4" s="140" t="s">
        <v>170</v>
      </c>
      <c r="AC4" s="138"/>
      <c r="AD4" s="143"/>
      <c r="AE4" s="138"/>
      <c r="AF4" s="154">
        <v>2023</v>
      </c>
      <c r="AG4" s="138"/>
      <c r="AH4" s="198"/>
      <c r="AI4" s="199"/>
      <c r="AJ4" s="148" t="s">
        <v>170</v>
      </c>
      <c r="AK4" s="149"/>
      <c r="AL4" s="149"/>
      <c r="AM4" s="149"/>
      <c r="AN4" s="155">
        <v>2024</v>
      </c>
      <c r="AO4" s="149"/>
      <c r="AP4" s="204"/>
      <c r="AQ4" s="205"/>
      <c r="AR4" s="140" t="s">
        <v>170</v>
      </c>
      <c r="AS4" s="138"/>
      <c r="AT4" s="143"/>
      <c r="AU4" s="138"/>
      <c r="AV4" s="154">
        <v>2025</v>
      </c>
      <c r="AW4" s="138"/>
      <c r="AX4" s="198"/>
      <c r="AY4" s="199"/>
      <c r="AZ4" s="148" t="s">
        <v>170</v>
      </c>
      <c r="BA4" s="149"/>
      <c r="BB4" s="149"/>
      <c r="BC4" s="149"/>
      <c r="BD4" s="155">
        <v>2026</v>
      </c>
      <c r="BE4" s="149"/>
      <c r="BF4" s="204"/>
      <c r="BG4" s="205"/>
      <c r="BH4" s="140" t="s">
        <v>170</v>
      </c>
      <c r="BI4" s="138"/>
      <c r="BJ4" s="143"/>
      <c r="BK4" s="138"/>
      <c r="BL4" s="154">
        <v>2027</v>
      </c>
      <c r="BM4" s="138"/>
      <c r="BN4" s="198"/>
      <c r="BO4" s="199"/>
    </row>
    <row r="5" spans="1:67" s="75" customFormat="1" ht="30.75" customHeight="1" x14ac:dyDescent="0.25">
      <c r="C5" s="123"/>
      <c r="D5" s="214" t="s">
        <v>166</v>
      </c>
      <c r="E5" s="214" t="s">
        <v>98</v>
      </c>
      <c r="F5" s="214" t="s">
        <v>84</v>
      </c>
      <c r="G5" s="216" t="s">
        <v>83</v>
      </c>
      <c r="H5" s="157"/>
      <c r="I5" s="156"/>
      <c r="J5" s="219"/>
      <c r="K5" s="220"/>
      <c r="L5" s="158" t="str">
        <f>"Anfangsbestand " &amp;A_Stammdaten!B12</f>
        <v>Anfangsbestand 2024</v>
      </c>
      <c r="M5" s="139"/>
      <c r="N5" s="142"/>
      <c r="O5" s="141" t="str">
        <f>"Endbestand "&amp;A_Stammdaten!B12</f>
        <v>Endbestand 2024</v>
      </c>
      <c r="P5" s="139"/>
      <c r="Q5" s="142"/>
      <c r="R5" s="200" t="s">
        <v>177</v>
      </c>
      <c r="S5" s="202" t="s">
        <v>98</v>
      </c>
      <c r="T5" s="166" t="str">
        <f>"Anfangsbestand "&amp;A_Stammdaten!B12</f>
        <v>Anfangsbestand 2024</v>
      </c>
      <c r="U5" s="167"/>
      <c r="V5" s="168"/>
      <c r="W5" s="166" t="str">
        <f>"Endbestand " &amp;A_Stammdaten!B12</f>
        <v>Endbestand 2024</v>
      </c>
      <c r="X5" s="167"/>
      <c r="Y5" s="168"/>
      <c r="Z5" s="212" t="s">
        <v>176</v>
      </c>
      <c r="AA5" s="211" t="s">
        <v>98</v>
      </c>
      <c r="AB5" s="141" t="str">
        <f>"Anfangsbestand "&amp;A_Stammdaten!B12</f>
        <v>Anfangsbestand 2024</v>
      </c>
      <c r="AC5" s="139"/>
      <c r="AD5" s="142"/>
      <c r="AE5" s="141" t="str">
        <f>"Endbestand "&amp;A_Stammdaten!B12</f>
        <v>Endbestand 2024</v>
      </c>
      <c r="AF5" s="139"/>
      <c r="AG5" s="142"/>
      <c r="AH5" s="200" t="s">
        <v>176</v>
      </c>
      <c r="AI5" s="202" t="s">
        <v>178</v>
      </c>
      <c r="AJ5" s="150" t="str">
        <f>"Anfangsbestand "&amp;A_Stammdaten!B12</f>
        <v>Anfangsbestand 2024</v>
      </c>
      <c r="AK5" s="151"/>
      <c r="AL5" s="152"/>
      <c r="AM5" s="150" t="str">
        <f>"Endbestand "&amp;A_Stammdaten!B12</f>
        <v>Endbestand 2024</v>
      </c>
      <c r="AN5" s="151"/>
      <c r="AO5" s="152"/>
      <c r="AP5" s="206" t="s">
        <v>176</v>
      </c>
      <c r="AQ5" s="208" t="s">
        <v>98</v>
      </c>
      <c r="AR5" s="141" t="str">
        <f>"Anfangsbestand "&amp;A_Stammdaten!B12</f>
        <v>Anfangsbestand 2024</v>
      </c>
      <c r="AS5" s="139"/>
      <c r="AT5" s="142"/>
      <c r="AU5" s="141" t="str">
        <f>"Endbestand "&amp;A_Stammdaten!B12</f>
        <v>Endbestand 2024</v>
      </c>
      <c r="AV5" s="139"/>
      <c r="AW5" s="142"/>
      <c r="AX5" s="200" t="s">
        <v>176</v>
      </c>
      <c r="AY5" s="202" t="s">
        <v>178</v>
      </c>
      <c r="AZ5" s="150" t="str">
        <f>"Anfangsbestand "&amp;A_Stammdaten!B12</f>
        <v>Anfangsbestand 2024</v>
      </c>
      <c r="BA5" s="151"/>
      <c r="BB5" s="152"/>
      <c r="BC5" s="150" t="str">
        <f>"Endbestand " &amp;A_Stammdaten!B12</f>
        <v>Endbestand 2024</v>
      </c>
      <c r="BD5" s="151"/>
      <c r="BE5" s="152"/>
      <c r="BF5" s="206" t="s">
        <v>176</v>
      </c>
      <c r="BG5" s="208" t="s">
        <v>98</v>
      </c>
      <c r="BH5" s="141" t="str">
        <f>"Anfangsbestand "&amp;A_Stammdaten!B12</f>
        <v>Anfangsbestand 2024</v>
      </c>
      <c r="BI5" s="139"/>
      <c r="BJ5" s="142"/>
      <c r="BK5" s="141" t="str">
        <f>"Endbestand "&amp;A_Stammdaten!B12</f>
        <v>Endbestand 2024</v>
      </c>
      <c r="BL5" s="139"/>
      <c r="BM5" s="142"/>
      <c r="BN5" s="200" t="s">
        <v>176</v>
      </c>
      <c r="BO5" s="202" t="s">
        <v>178</v>
      </c>
    </row>
    <row r="6" spans="1:67" ht="52.5" customHeight="1" x14ac:dyDescent="0.25">
      <c r="C6" s="119"/>
      <c r="D6" s="215"/>
      <c r="E6" s="215"/>
      <c r="F6" s="215"/>
      <c r="G6" s="216"/>
      <c r="H6" s="130" t="s">
        <v>164</v>
      </c>
      <c r="I6" s="130" t="s">
        <v>165</v>
      </c>
      <c r="J6" s="162" t="s">
        <v>167</v>
      </c>
      <c r="K6" s="162" t="s">
        <v>98</v>
      </c>
      <c r="L6" s="137" t="s">
        <v>164</v>
      </c>
      <c r="M6" s="137" t="s">
        <v>165</v>
      </c>
      <c r="N6" s="137" t="s">
        <v>93</v>
      </c>
      <c r="O6" s="137" t="s">
        <v>164</v>
      </c>
      <c r="P6" s="137" t="s">
        <v>165</v>
      </c>
      <c r="Q6" s="137" t="s">
        <v>93</v>
      </c>
      <c r="R6" s="201"/>
      <c r="S6" s="203"/>
      <c r="T6" s="169" t="s">
        <v>164</v>
      </c>
      <c r="U6" s="169" t="s">
        <v>165</v>
      </c>
      <c r="V6" s="169" t="s">
        <v>93</v>
      </c>
      <c r="W6" s="169" t="s">
        <v>164</v>
      </c>
      <c r="X6" s="169" t="s">
        <v>165</v>
      </c>
      <c r="Y6" s="169" t="s">
        <v>93</v>
      </c>
      <c r="Z6" s="213"/>
      <c r="AA6" s="212"/>
      <c r="AB6" s="137" t="s">
        <v>164</v>
      </c>
      <c r="AC6" s="137" t="s">
        <v>165</v>
      </c>
      <c r="AD6" s="137" t="s">
        <v>93</v>
      </c>
      <c r="AE6" s="137" t="s">
        <v>164</v>
      </c>
      <c r="AF6" s="137" t="s">
        <v>165</v>
      </c>
      <c r="AG6" s="137" t="s">
        <v>93</v>
      </c>
      <c r="AH6" s="201"/>
      <c r="AI6" s="203"/>
      <c r="AJ6" s="153" t="s">
        <v>164</v>
      </c>
      <c r="AK6" s="153" t="s">
        <v>165</v>
      </c>
      <c r="AL6" s="153" t="s">
        <v>93</v>
      </c>
      <c r="AM6" s="153" t="s">
        <v>164</v>
      </c>
      <c r="AN6" s="153" t="s">
        <v>165</v>
      </c>
      <c r="AO6" s="153" t="s">
        <v>93</v>
      </c>
      <c r="AP6" s="207"/>
      <c r="AQ6" s="206"/>
      <c r="AR6" s="137" t="s">
        <v>164</v>
      </c>
      <c r="AS6" s="137" t="s">
        <v>165</v>
      </c>
      <c r="AT6" s="137" t="s">
        <v>93</v>
      </c>
      <c r="AU6" s="137" t="s">
        <v>164</v>
      </c>
      <c r="AV6" s="137" t="s">
        <v>165</v>
      </c>
      <c r="AW6" s="137" t="s">
        <v>93</v>
      </c>
      <c r="AX6" s="201"/>
      <c r="AY6" s="203"/>
      <c r="AZ6" s="153" t="s">
        <v>164</v>
      </c>
      <c r="BA6" s="153" t="s">
        <v>165</v>
      </c>
      <c r="BB6" s="153" t="s">
        <v>93</v>
      </c>
      <c r="BC6" s="153" t="s">
        <v>164</v>
      </c>
      <c r="BD6" s="153" t="s">
        <v>165</v>
      </c>
      <c r="BE6" s="153" t="s">
        <v>93</v>
      </c>
      <c r="BF6" s="207"/>
      <c r="BG6" s="206"/>
      <c r="BH6" s="137" t="s">
        <v>164</v>
      </c>
      <c r="BI6" s="137" t="s">
        <v>165</v>
      </c>
      <c r="BJ6" s="137" t="s">
        <v>93</v>
      </c>
      <c r="BK6" s="137" t="s">
        <v>164</v>
      </c>
      <c r="BL6" s="137" t="s">
        <v>165</v>
      </c>
      <c r="BM6" s="137" t="s">
        <v>93</v>
      </c>
      <c r="BN6" s="201"/>
      <c r="BO6" s="203"/>
    </row>
    <row r="7" spans="1:67" ht="16.5" thickBot="1" x14ac:dyDescent="0.3">
      <c r="C7" s="119" t="s">
        <v>9</v>
      </c>
      <c r="D7" s="122">
        <f t="shared" ref="D7:D8" si="0">SUM(G7,E7:F7)</f>
        <v>0</v>
      </c>
      <c r="E7" s="120">
        <f>SUM(E8:E15)</f>
        <v>0</v>
      </c>
      <c r="F7" s="121">
        <f>SUM(F8:F59)</f>
        <v>0</v>
      </c>
      <c r="G7" s="120">
        <f t="shared" ref="G7:G8" si="1">SUM(H7:I7)</f>
        <v>0</v>
      </c>
      <c r="H7" s="131">
        <f>SUM(H8:H59)</f>
        <v>0</v>
      </c>
      <c r="I7" s="131">
        <f>SUM(I8:I59)</f>
        <v>0</v>
      </c>
      <c r="J7" s="131">
        <f>SUM(J8:J15)</f>
        <v>0</v>
      </c>
      <c r="K7" s="131">
        <f>SUM(K8:K15)</f>
        <v>0</v>
      </c>
      <c r="L7" s="131">
        <f t="shared" ref="L7:R7" si="2">SUM(L8:L59)</f>
        <v>0</v>
      </c>
      <c r="M7" s="131">
        <f t="shared" si="2"/>
        <v>0</v>
      </c>
      <c r="N7" s="131">
        <f t="shared" si="2"/>
        <v>0</v>
      </c>
      <c r="O7" s="131">
        <f t="shared" si="2"/>
        <v>0</v>
      </c>
      <c r="P7" s="131">
        <f t="shared" si="2"/>
        <v>0</v>
      </c>
      <c r="Q7" s="131">
        <f t="shared" si="2"/>
        <v>0</v>
      </c>
      <c r="R7" s="131">
        <f t="shared" si="2"/>
        <v>0</v>
      </c>
      <c r="S7" s="131">
        <f>SUM(S8:S15)</f>
        <v>0</v>
      </c>
      <c r="T7" s="131">
        <f t="shared" ref="T7:Z7" si="3">SUM(T8:T59)</f>
        <v>0</v>
      </c>
      <c r="U7" s="131">
        <f t="shared" si="3"/>
        <v>0</v>
      </c>
      <c r="V7" s="131">
        <f t="shared" si="3"/>
        <v>0</v>
      </c>
      <c r="W7" s="131">
        <f t="shared" si="3"/>
        <v>0</v>
      </c>
      <c r="X7" s="131">
        <f t="shared" si="3"/>
        <v>0</v>
      </c>
      <c r="Y7" s="131">
        <f t="shared" si="3"/>
        <v>0</v>
      </c>
      <c r="Z7" s="131">
        <f t="shared" si="3"/>
        <v>0</v>
      </c>
      <c r="AA7" s="131">
        <f>SUM(AA8:AA15)</f>
        <v>0</v>
      </c>
      <c r="AB7" s="131">
        <f t="shared" ref="AB7:AH7" si="4">SUM(AB8:AB59)</f>
        <v>0</v>
      </c>
      <c r="AC7" s="131">
        <f t="shared" si="4"/>
        <v>0</v>
      </c>
      <c r="AD7" s="131">
        <f t="shared" si="4"/>
        <v>0</v>
      </c>
      <c r="AE7" s="131">
        <f t="shared" si="4"/>
        <v>0</v>
      </c>
      <c r="AF7" s="131">
        <f t="shared" si="4"/>
        <v>0</v>
      </c>
      <c r="AG7" s="131">
        <f t="shared" si="4"/>
        <v>0</v>
      </c>
      <c r="AH7" s="131">
        <f t="shared" si="4"/>
        <v>0</v>
      </c>
      <c r="AI7" s="131">
        <f>SUM(AI8:AI15)</f>
        <v>0</v>
      </c>
      <c r="AJ7" s="131">
        <f t="shared" ref="AJ7:AP7" si="5">SUM(AJ8:AJ59)</f>
        <v>0</v>
      </c>
      <c r="AK7" s="131">
        <f t="shared" si="5"/>
        <v>0</v>
      </c>
      <c r="AL7" s="131">
        <f t="shared" si="5"/>
        <v>0</v>
      </c>
      <c r="AM7" s="131">
        <f t="shared" si="5"/>
        <v>0</v>
      </c>
      <c r="AN7" s="131">
        <f t="shared" si="5"/>
        <v>0</v>
      </c>
      <c r="AO7" s="131">
        <f t="shared" si="5"/>
        <v>0</v>
      </c>
      <c r="AP7" s="131">
        <f t="shared" si="5"/>
        <v>0</v>
      </c>
      <c r="AQ7" s="131">
        <f>SUM(AQ8:AQ15)</f>
        <v>0</v>
      </c>
      <c r="AR7" s="131">
        <f t="shared" ref="AR7:AX7" si="6">SUM(AR8:AR59)</f>
        <v>0</v>
      </c>
      <c r="AS7" s="131">
        <f t="shared" si="6"/>
        <v>0</v>
      </c>
      <c r="AT7" s="131">
        <f t="shared" si="6"/>
        <v>0</v>
      </c>
      <c r="AU7" s="131">
        <f t="shared" si="6"/>
        <v>0</v>
      </c>
      <c r="AV7" s="131">
        <f t="shared" si="6"/>
        <v>0</v>
      </c>
      <c r="AW7" s="131">
        <f t="shared" si="6"/>
        <v>0</v>
      </c>
      <c r="AX7" s="131">
        <f t="shared" si="6"/>
        <v>0</v>
      </c>
      <c r="AY7" s="131">
        <f>SUM(AY8:AY15)</f>
        <v>0</v>
      </c>
      <c r="AZ7" s="131">
        <f t="shared" ref="AZ7:BF7" si="7">SUM(AZ8:AZ59)</f>
        <v>0</v>
      </c>
      <c r="BA7" s="131">
        <f t="shared" si="7"/>
        <v>0</v>
      </c>
      <c r="BB7" s="131">
        <f t="shared" si="7"/>
        <v>0</v>
      </c>
      <c r="BC7" s="131">
        <f t="shared" si="7"/>
        <v>0</v>
      </c>
      <c r="BD7" s="131">
        <f t="shared" si="7"/>
        <v>0</v>
      </c>
      <c r="BE7" s="131">
        <f t="shared" si="7"/>
        <v>0</v>
      </c>
      <c r="BF7" s="131">
        <f t="shared" si="7"/>
        <v>0</v>
      </c>
      <c r="BG7" s="131">
        <f>SUM(BG8:BG15)</f>
        <v>0</v>
      </c>
      <c r="BH7" s="131">
        <f t="shared" ref="BH7:BN7" si="8">SUM(BH8:BH59)</f>
        <v>0</v>
      </c>
      <c r="BI7" s="131">
        <f t="shared" si="8"/>
        <v>0</v>
      </c>
      <c r="BJ7" s="131">
        <f t="shared" si="8"/>
        <v>0</v>
      </c>
      <c r="BK7" s="131">
        <f t="shared" si="8"/>
        <v>0</v>
      </c>
      <c r="BL7" s="131">
        <f t="shared" si="8"/>
        <v>0</v>
      </c>
      <c r="BM7" s="131">
        <f t="shared" si="8"/>
        <v>0</v>
      </c>
      <c r="BN7" s="131">
        <f t="shared" si="8"/>
        <v>0</v>
      </c>
      <c r="BO7" s="131">
        <f>SUM(BO8:BO15)</f>
        <v>0</v>
      </c>
    </row>
    <row r="8" spans="1:67" ht="15.75" thickTop="1" x14ac:dyDescent="0.25">
      <c r="C8" s="133" t="str">
        <f>A_Stammdaten!A16</f>
        <v>NB1</v>
      </c>
      <c r="D8" s="170">
        <f t="shared" si="0"/>
        <v>0</v>
      </c>
      <c r="E8" s="170">
        <f>SUM(K8,S8,AA8,AI8,AQ8,AY8,BG8,BO8)</f>
        <v>0</v>
      </c>
      <c r="F8" s="170">
        <f>SUM(J8,R8,Z8,AH8,AP8,AX8,BF8,BN8)*0.4*Listen!$G$2*0.035*A_Stammdaten!$D16</f>
        <v>0</v>
      </c>
      <c r="G8" s="170">
        <f t="shared" si="1"/>
        <v>0</v>
      </c>
      <c r="H8" s="132">
        <f>SUMIF(D_SAV!$A$5:$A$4004,B_KKAuf!$C8,D_SAV!$AF$5:$AF$4004)</f>
        <v>0</v>
      </c>
      <c r="I8" s="132">
        <f>SUMIFS(D3_WAV!$V$5:$V$204,D3_WAV!$A$5:$A$204,C8,D3_WAV!$D$5:$D$204,"&gt;2015",D3_WAV!$D$5:$D$204,"&lt;="&amp;A_Stammdaten!$B$12)</f>
        <v>0</v>
      </c>
      <c r="J8" s="132">
        <f>AVERAGE(SUMIFS(D3_WAV!$U$5:$U$204,D3_WAV!$B$5:$B$204,"geleistete Anzahlungen und Anlagen im Bau des Sachanlagevermögens",D3_WAV!$A$5:$A$204,B_KKAuf!$C8),SUMIFS(D3_WAV!$W$5:$W$204,D3_WAV!$B$5:$B$204,"geleistete Anzahlungen und Anlagen im Bau des Sachanlagevermögens",D3_WAV!$A$5:$A$204,B_KKAuf!$C8))+AVERAGE(SUMIFS(D3_WAV!$U$5:$U$204,D3_WAV!$B$5:$B$204,"geleistete Anzahlungen auf immaterielle Vermögensgegenstände",D3_WAV!$A$5:$A$204,B_KKAuf!$C8),SUMIFS(D3_WAV!$W$5:$W$204,D3_WAV!$B$5:$B$204,"geleistete Anzahlungen auf immaterielle Vermögensgegenstände",D3_WAV!$A$5:$A$204,B_KKAuf!$C8))</f>
        <v>0</v>
      </c>
      <c r="K8" s="132">
        <f>SUM($J8*0.4*Listen!$G$2)+(IF(A_Stammdaten!$B$7="FNB",SUM(VLOOKUP(A_Stammdaten!$B$12,Listen!$E$15:$H$21,4,FALSE)*B_KKAuf!$J8*0.6),PRODUCT(B_KKAuf!$J8,0.6*Listen!$G$3)))</f>
        <v>0</v>
      </c>
      <c r="L8" s="132">
        <f>SUMIFS(D_SAV!$AE$5:$AE$4004,D_SAV!$A$5:$A$4004,B_KKAuf!$C8,D_SAV!$C$5:$C$4004,$P$4)</f>
        <v>0</v>
      </c>
      <c r="M8" s="132">
        <f>SUMIFS(D3_WAV!$U$5:$U$204,D3_WAV!$A$5:$A$204,B_KKAuf!$C8,D3_WAV!$D$5:$D$204,$P$4,D3_WAV!$B$5:$B$204,"&lt;&gt;geleistete Anzahlungen und Anlagen im Bau des Sachanlagevermögens",D3_WAV!$B$5:$B$204,"&lt;&gt;geleistete Anzahlungen auf immaterielle Vermögensgegenstände")</f>
        <v>0</v>
      </c>
      <c r="N8" s="132">
        <f>SUMIFS(D2_BKZ!$J$5:$J$2504,D2_BKZ!$A$5:$A$2504,$C8,D2_BKZ!$B$5:$B$2504,$P$4)</f>
        <v>0</v>
      </c>
      <c r="O8" s="132">
        <f>SUMIFS(D_SAV!$AG$5:$AG$4004,D_SAV!$A$5:$A$4004,B_KKAuf!$C8,D_SAV!$C$5:$C$4004,$P$4)</f>
        <v>0</v>
      </c>
      <c r="P8" s="132">
        <f>SUMIFS(D3_WAV!$W$5:$W$204,D3_WAV!$A$5:$A$204,B_KKAuf!$C8,D3_WAV!$D$5:$D$204,$P$4,D3_WAV!$B$5:$B$204,"&lt;&gt;geleistete Anzahlungen und Anlagen im Bau des Sachanlagevermögens",D3_WAV!$B$5:$B$204,"&lt;&gt;geleistete Anzahlungen auf immaterielle Vermögensgegenstände")</f>
        <v>0</v>
      </c>
      <c r="Q8" s="132">
        <f>SUMIFS(D2_BKZ!$K$5:$K$2504,D2_BKZ!$A$5:$A$2504,$C8,D2_BKZ!$B$5:$B$2504,$P$4)</f>
        <v>0</v>
      </c>
      <c r="R8" s="132">
        <f>AVERAGE(SUM(L8:M8,-N8),SUM(O8:P8,-Q8))</f>
        <v>0</v>
      </c>
      <c r="S8" s="132">
        <f>IF(A_Stammdaten!$B$7="VNB",((R8)*Listen!$G$4),SUM(R8*0.6*Listen!$H$15)+(R8*0.4*Listen!$G$2))</f>
        <v>0</v>
      </c>
      <c r="T8" s="132">
        <f>SUMIFS(D_SAV!$AE$5:$AE$4004,D_SAV!$A$5:$A$4004,B_KKAuf!$C8,D_SAV!$C$5:$C$4004,$X$4)</f>
        <v>0</v>
      </c>
      <c r="U8" s="132">
        <f>SUMIFS(D3_WAV!$U$5:$U$204,D3_WAV!$A$5:$A$204,B_KKAuf!$C8,D3_WAV!$D$5:$D$204,$X$4,D3_WAV!$B$5:$B$204,"&lt;&gt;geleistete Anzahlungen und Anlagen im Bau des Sachanlagevermögens",D3_WAV!$B$5:$B$204,"&lt;&gt;geleistete Anzahlungen auf immaterielle Vermögensgegenstände")</f>
        <v>0</v>
      </c>
      <c r="V8" s="132">
        <f>SUMIFS(D2_BKZ!$J$5:$J$2504,D2_BKZ!$A$5:$A$2504,$C8,D2_BKZ!$B$5:$B$2504,$X$4)</f>
        <v>0</v>
      </c>
      <c r="W8" s="132">
        <f>SUMIFS(D_SAV!$AG$5:$AG$4004,D_SAV!$A$5:$A$4004,B_KKAuf!$C8,D_SAV!$C$5:$C$4004,$X$4)</f>
        <v>0</v>
      </c>
      <c r="X8" s="132">
        <f>SUMIFS(D3_WAV!$W$5:$W$204,D3_WAV!$A$5:$A$204,B_KKAuf!$C8,D3_WAV!$D$5:$D$204,$X$4,D3_WAV!$B$5:$B$204,"&lt;&gt;geleistete Anzahlungen und Anlagen im Bau des Sachanlagevermögens",D3_WAV!$B$5:$B$204,"&lt;&gt;geleistete Anzahlungen auf immaterielle Vermögensgegenstände")</f>
        <v>0</v>
      </c>
      <c r="Y8" s="132">
        <f>SUMIFS(D2_BKZ!$K$5:$K$2504,D2_BKZ!$A$5:$A$2504,$C8,D2_BKZ!$B$5:$B$2504,$X$4)</f>
        <v>0</v>
      </c>
      <c r="Z8" s="132">
        <f>AVERAGE(SUM(T8:U8,-V8),SUM(W8:X8,-Y8))</f>
        <v>0</v>
      </c>
      <c r="AA8" s="132">
        <f>IF(A_Stammdaten!$B$7="VNB",(Z8*Listen!$G$4),SUM(Z8*0.6*Listen!$H$16)+(Z8*0.4*Listen!$G$2))</f>
        <v>0</v>
      </c>
      <c r="AB8" s="132">
        <f>SUMIFS(D_SAV!$AE$5:$AE$4004,D_SAV!$A$5:$A$4004,B_KKAuf!$C8,D_SAV!$C$5:$C$4004,$AF$4)</f>
        <v>0</v>
      </c>
      <c r="AC8" s="132">
        <f>SUMIFS(D3_WAV!$U$5:$U$204,D3_WAV!$A$5:$A$204,B_KKAuf!$C8,D3_WAV!$D$5:$D$204,$AF$4,D3_WAV!$B$5:$B$204,"&lt;&gt;geleistete Anzahlungen und Anlagen im Bau des Sachanlagevermögens",D3_WAV!$B$5:$B$204,"&lt;&gt;geleistete Anzahlungen auf immaterielle Vermögensgegenstände")</f>
        <v>0</v>
      </c>
      <c r="AD8" s="132">
        <f>SUMIFS(D2_BKZ!$J$5:$J$2504,D2_BKZ!$A$5:$A$2504,$C8,D2_BKZ!$B$5:$B$2504,$AF$4)</f>
        <v>0</v>
      </c>
      <c r="AE8" s="132">
        <f>SUMIFS(D_SAV!$AG$5:$AG$4004,D_SAV!$A$5:$A$4004,B_KKAuf!$C8,D_SAV!$C$5:$C$4004,$AF$4)</f>
        <v>0</v>
      </c>
      <c r="AF8" s="132">
        <f>SUMIFS(D3_WAV!$W$5:$W$204,D3_WAV!$A$5:$A$204,B_KKAuf!$C8,D3_WAV!$D$5:$D$204,$AF$4,D3_WAV!$B$5:$B$204,"&lt;&gt;geleistete Anzahlungen und Anlagen im Bau des Sachanlagevermögens",D3_WAV!$B$5:$B$204,"&lt;&gt;geleistete Anzahlungen auf immaterielle Vermögensgegenstände")</f>
        <v>0</v>
      </c>
      <c r="AG8" s="132">
        <f>SUMIFS(D2_BKZ!$K$5:$K$2504,D2_BKZ!$A$5:$A$2504,$C8,D2_BKZ!$B$5:$B$2504,$AF$4)</f>
        <v>0</v>
      </c>
      <c r="AH8" s="132">
        <f>AVERAGE(SUM(AB8:AC8,-AD8),SUM(AE8:AF8,-AG8))</f>
        <v>0</v>
      </c>
      <c r="AI8" s="132">
        <f>IF(A_Stammdaten!$B$7="VNB",(AH8*Listen!$G$4),SUM(AH8*0.6*Listen!$H$17)+(AH8*0.4*Listen!$G$2))</f>
        <v>0</v>
      </c>
      <c r="AJ8" s="132">
        <f>SUMIFS(D_SAV!$AE$5:$AE$4004,D_SAV!$A$5:$A$4004,B_KKAuf!$C8,D_SAV!$C$5:$C$4004,$AN$4)</f>
        <v>0</v>
      </c>
      <c r="AK8" s="132">
        <f>SUMIFS(D3_WAV!$U$5:$U$204,D3_WAV!$A$5:$A$204,B_KKAuf!$C8,D3_WAV!$D$5:$D$204,$AN$4,D3_WAV!$B$5:$B$204,"&lt;&gt;geleistete Anzahlungen und Anlagen im Bau des Sachanlagevermögens",D3_WAV!$B$5:$B$204,"&lt;&gt;geleistete Anzahlungen auf immaterielle Vermögensgegenstände")</f>
        <v>0</v>
      </c>
      <c r="AL8" s="132">
        <f>SUMIFS(D2_BKZ!$J$5:$J$2504,D2_BKZ!$A$5:$A$2504,$C8,D2_BKZ!$B$5:$B$2504,$AN$4)</f>
        <v>0</v>
      </c>
      <c r="AM8" s="132">
        <f>SUMIFS(D_SAV!$AG$5:$AG$4004,D_SAV!$A$5:$A$4004,B_KKAuf!$C8,D_SAV!$C$5:$C$4004,$AN$4)</f>
        <v>0</v>
      </c>
      <c r="AN8" s="132">
        <f>SUMIFS(D3_WAV!$W$5:$W$204,D3_WAV!$A$5:$A$204,B_KKAuf!$C8,D3_WAV!$D$5:$D$204,$AN$4,D3_WAV!$B$5:$B$204,"&lt;&gt;geleistete Anzahlungen und Anlagen im Bau des Sachanlagevermögens",D3_WAV!$B$5:$B$204,"&lt;&gt;geleistete Anzahlungen auf immaterielle Vermögensgegenstände")</f>
        <v>0</v>
      </c>
      <c r="AO8" s="132">
        <f>SUMIFS(D2_BKZ!$K$5:$K$2504,D2_BKZ!$A$5:$A$2504,$C8,D2_BKZ!$B$5:$B$2504,$AN$4)</f>
        <v>0</v>
      </c>
      <c r="AP8" s="132">
        <f>AVERAGE(SUM(AJ8:AK8,-AL8),SUM(AM8:AN8,-AO8))</f>
        <v>0</v>
      </c>
      <c r="AQ8" s="132">
        <f>IF(A_Stammdaten!$B$7="VNB",(AP8*Listen!$G$4),SUM(AP8*0.6*Listen!$H$18)+(AP8*0.4*Listen!$G$2))</f>
        <v>0</v>
      </c>
      <c r="AR8" s="132">
        <f>SUMIFS(D_SAV!$AE$5:$AE$4004,D_SAV!$A$5:$A$4004,B_KKAuf!$C8,D_SAV!$C$5:$C$4004,$AV$4)</f>
        <v>0</v>
      </c>
      <c r="AS8" s="132">
        <f>SUMIFS(D3_WAV!$U$5:$U$204,D3_WAV!$A$5:$A$204,B_KKAuf!$C8,D3_WAV!$D$5:$D$204,$AV$4,D3_WAV!$B$5:$B$204,"&lt;&gt;geleistete Anzahlungen und Anlagen im Bau des Sachanlagevermögens",D3_WAV!$B$5:$B$204,"&lt;&gt;geleistete Anzahlungen auf immaterielle Vermögensgegenstände")</f>
        <v>0</v>
      </c>
      <c r="AT8" s="132">
        <f>SUMIFS(D2_BKZ!$J$5:$J$2504,D2_BKZ!$A$5:$A$2504,$C8,D2_BKZ!$B$5:$B$2504,$AV$4)</f>
        <v>0</v>
      </c>
      <c r="AU8" s="132">
        <f>SUMIFS(D_SAV!$AG$5:$AG$4004,D_SAV!$A$5:$A$4004,B_KKAuf!$C8,D_SAV!$C$5:$C$4004,$AV$4)</f>
        <v>0</v>
      </c>
      <c r="AV8" s="132">
        <f>SUMIFS(D3_WAV!$W$5:$W$204,D3_WAV!$A$5:$A$204,B_KKAuf!$C8,D3_WAV!$D$5:$D$204,$AV$4,D3_WAV!$B$5:$B$204,"&lt;&gt;geleistete Anzahlungen und Anlagen im Bau des Sachanlagevermögens",D3_WAV!$B$5:$B$204,"&lt;&gt;geleistete Anzahlungen auf immaterielle Vermögensgegenstände")</f>
        <v>0</v>
      </c>
      <c r="AW8" s="132">
        <f>SUMIFS(D2_BKZ!$K$5:$K$2504,D2_BKZ!$A$5:$A$2504,$C8,D2_BKZ!$B$5:$B$2504,$AV$4)</f>
        <v>0</v>
      </c>
      <c r="AX8" s="132">
        <f>AVERAGE(SUM(AR8:AS8,-AT8),SUM(AU8:AV8,-AW8))</f>
        <v>0</v>
      </c>
      <c r="AY8" s="132">
        <f>IF(A_Stammdaten!$B$7="VNB",(AX8*Listen!$G$4),SUM(AX8*0.6*Listen!$H$19)+(AX8*0.4*Listen!$G$2))</f>
        <v>0</v>
      </c>
      <c r="AZ8" s="132">
        <f>SUMIFS(D_SAV!$AE$5:$AE$4004,D_SAV!$A$5:$A$4004,B_KKAuf!$C8,D_SAV!$C$5:$C$4004,$BD$4)</f>
        <v>0</v>
      </c>
      <c r="BA8" s="132">
        <f>SUMIFS(D3_WAV!$U$5:$U$204,D3_WAV!$A$5:$A$204,B_KKAuf!$C8,D3_WAV!$D$5:$D$204,$BD$4,D3_WAV!$B$5:$B$204,"&lt;&gt;geleistete Anzahlungen und Anlagen im Bau des Sachanlagevermögens",D3_WAV!$B$5:$B$204,"&lt;&gt;geleistete Anzahlungen auf immaterielle Vermögensgegenstände")</f>
        <v>0</v>
      </c>
      <c r="BB8" s="132">
        <f>SUMIFS(D2_BKZ!$J$5:$J$2504,D2_BKZ!$A$5:$A$2504,$C8,D2_BKZ!$B$5:$B$2504,$BD$4)</f>
        <v>0</v>
      </c>
      <c r="BC8" s="132">
        <f>SUMIFS(D_SAV!$AG$5:$AG$4004,D_SAV!$A$5:$A$4004,B_KKAuf!$C8,D_SAV!$C$5:$C$4004,$BD$4)</f>
        <v>0</v>
      </c>
      <c r="BD8" s="132">
        <f>SUMIFS(D3_WAV!$W$5:$W$204,D3_WAV!$A$5:$A$204,B_KKAuf!$C8,D3_WAV!$D$5:$D$204,$BD$4,D3_WAV!$B$5:$B$204,"&lt;&gt;geleistete Anzahlungen und Anlagen im Bau des Sachanlagevermögens",D3_WAV!$B$5:$B$204,"&lt;&gt;geleistete Anzahlungen auf immaterielle Vermögensgegenstände")</f>
        <v>0</v>
      </c>
      <c r="BE8" s="132">
        <f>SUMIFS(D2_BKZ!$K$5:$K$2504,D2_BKZ!$A$5:$A$2504,$C8,D2_BKZ!$B$5:$B$2504,$BD$4)</f>
        <v>0</v>
      </c>
      <c r="BF8" s="132">
        <f>AVERAGE(SUM(AZ8:BA8,-BB8),SUM(BC8:BD8,-BE8))</f>
        <v>0</v>
      </c>
      <c r="BG8" s="132">
        <f>IF(A_Stammdaten!$B$7="VNB",(BF8*Listen!$G$4),SUM(BF8*0.6*Listen!$H$20)+(BF8*0.4*Listen!$G$2))</f>
        <v>0</v>
      </c>
      <c r="BH8" s="132">
        <f>SUMIFS(D_SAV!$AE$5:$AE$4004,D_SAV!$A$5:$A$4004,B_KKAuf!$C8,D_SAV!$C$5:$C$4004,$BL$4)</f>
        <v>0</v>
      </c>
      <c r="BI8" s="132">
        <f>SUMIFS(D3_WAV!$U$5:$U$204,D3_WAV!$A$5:$A$204,B_KKAuf!$C8,D3_WAV!$D$5:$D$204,$BL$4,D3_WAV!$B$5:$B$204,"&lt;&gt;geleistete Anzahlungen und Anlagen im Bau des Sachanlagevermögens",D3_WAV!$B$5:$B$204,"&lt;&gt;geleistete Anzahlungen auf immaterielle Vermögensgegenstände")</f>
        <v>0</v>
      </c>
      <c r="BJ8" s="132">
        <f>SUMIFS(D2_BKZ!$J$5:$J$2504,D2_BKZ!$A$5:$A$2504,$C8,D2_BKZ!$B$5:$B$2504,$BL$4)</f>
        <v>0</v>
      </c>
      <c r="BK8" s="132">
        <f>SUMIFS(D_SAV!$AG$5:$AG$4004,D_SAV!$A$5:$A$4004,B_KKAuf!$C8,D_SAV!$C$5:$C$4004,$BL$4)</f>
        <v>0</v>
      </c>
      <c r="BL8" s="132">
        <f>SUMIFS(D3_WAV!$W$5:$W$204,D3_WAV!$A$5:$A$204,B_KKAuf!$C8,D3_WAV!$D$5:$D$204,$BL$4,D3_WAV!$B$5:$B$204,"&lt;&gt;geleistete Anzahlungen und Anlagen im Bau des Sachanlagevermögens",D3_WAV!$B$5:$B$204,"&lt;&gt;geleistete Anzahlungen auf immaterielle Vermögensgegenstände")</f>
        <v>0</v>
      </c>
      <c r="BM8" s="132">
        <f>SUMIFS(D2_BKZ!$K$5:$K$2504,D2_BKZ!$A$5:$A$2504,$C8,D2_BKZ!$B$5:$B$2504,$BL$4)</f>
        <v>0</v>
      </c>
      <c r="BN8" s="132">
        <f>AVERAGE(SUM(BH8:BI8,-BJ8),SUM(BK8:BL8,-BM8))</f>
        <v>0</v>
      </c>
      <c r="BO8" s="132">
        <f>IF(A_Stammdaten!$B$7="VNB",(BN8*Listen!$G$4),SUM(BN8*0.6*Listen!$H$21)+(BN8*0.4*Listen!$G$2))</f>
        <v>0</v>
      </c>
    </row>
    <row r="9" spans="1:67" x14ac:dyDescent="0.25">
      <c r="C9" s="133">
        <f>A_Stammdaten!A17</f>
        <v>0</v>
      </c>
      <c r="D9" s="170">
        <f t="shared" ref="D9:D15" si="9">SUM(G9,E9:F9)</f>
        <v>0</v>
      </c>
      <c r="E9" s="170">
        <f t="shared" ref="E9:E15" si="10">SUM(K9,S9,AA9,AI9,AQ9,AY9,BG9,BO9)</f>
        <v>0</v>
      </c>
      <c r="F9" s="170">
        <f>SUM(J9,R9,Z9,AH9,AP9,AX9,BF9,BN9)*0.4*Listen!$G$2*0.035*A_Stammdaten!$D17</f>
        <v>0</v>
      </c>
      <c r="G9" s="170">
        <f t="shared" ref="G9:G15" si="11">SUM(H9:I9)</f>
        <v>0</v>
      </c>
      <c r="H9" s="132">
        <f>SUMIF(D_SAV!$A$5:$A$4004,B_KKAuf!$C9,D_SAV!$AF$5:$AF$4004)</f>
        <v>0</v>
      </c>
      <c r="I9" s="132">
        <f>SUMIFS(D3_WAV!$V$5:$V$204,D3_WAV!$A$5:$A$204,C9,D3_WAV!$D$5:$D$204,"&gt;2015",D3_WAV!$D$5:$D$204,"&lt;="&amp;A_Stammdaten!$B$12)</f>
        <v>0</v>
      </c>
      <c r="J9" s="132">
        <f>AVERAGE(SUMIFS(D3_WAV!$U$5:$U$204,D3_WAV!$B$5:$B$204,"geleistete Anzahlungen und Anlagen im Bau des Sachanlagevermögens",D3_WAV!$A$5:$A$204,B_KKAuf!$C9),SUMIFS(D3_WAV!$W$5:$W$204,D3_WAV!$B$5:$B$204,"geleistete Anzahlungen und Anlagen im Bau des Sachanlagevermögens",D3_WAV!$A$5:$A$204,B_KKAuf!$C9))+AVERAGE(SUMIFS(D3_WAV!$U$5:$U$204,D3_WAV!$B$5:$B$204,"geleistete Anzahlungen auf immaterielle Vermögensgegenstände",D3_WAV!$A$5:$A$204,B_KKAuf!$C9),SUMIFS(D3_WAV!$W$5:$W$204,D3_WAV!$B$5:$B$204,"geleistete Anzahlungen auf immaterielle Vermögensgegenstände",D3_WAV!$A$5:$A$204,B_KKAuf!$C9))</f>
        <v>0</v>
      </c>
      <c r="K9" s="132">
        <f>SUM($J9*0.4*Listen!$G$2)+(IF(A_Stammdaten!$B$7="FNB",SUM(VLOOKUP(A_Stammdaten!$B$12,Listen!$E$15:$H$21,4,FALSE)*B_KKAuf!$J9*0.6),PRODUCT(B_KKAuf!$J9,0.6*Listen!$G$3)))</f>
        <v>0</v>
      </c>
      <c r="L9" s="132">
        <f>SUMIFS(D_SAV!$AE$5:$AE$4004,D_SAV!$A$5:$A$4004,B_KKAuf!$C9,D_SAV!$C$5:$C$4004,$P$4)</f>
        <v>0</v>
      </c>
      <c r="M9" s="132">
        <f>SUMIFS(D3_WAV!$U$5:$U$204,D3_WAV!$A$5:$A$204,B_KKAuf!$C9,D3_WAV!$D$5:$D$204,$P$4,D3_WAV!$B$5:$B$204,"&lt;&gt;geleistete Anzahlungen und Anlagen im Bau des Sachanlagevermögens",D3_WAV!$B$5:$B$204,"&lt;&gt;geleistete Anzahlungen auf immaterielle Vermögensgegenstände")</f>
        <v>0</v>
      </c>
      <c r="N9" s="132">
        <f>SUMIFS(D2_BKZ!$J$5:$J$2504,D2_BKZ!$A$5:$A$2504,$C9,D2_BKZ!$B$5:$B$2504,$P$4)</f>
        <v>0</v>
      </c>
      <c r="O9" s="132">
        <f>SUMIFS(D_SAV!$AG$5:$AG$4004,D_SAV!$A$5:$A$4004,B_KKAuf!$C9,D_SAV!$C$5:$C$4004,$P$4)</f>
        <v>0</v>
      </c>
      <c r="P9" s="132">
        <f>SUMIFS(D3_WAV!$W$5:$W$204,D3_WAV!$A$5:$A$204,B_KKAuf!$C9,D3_WAV!$D$5:$D$204,$P$4,D3_WAV!$B$5:$B$204,"&lt;&gt;geleistete Anzahlungen und Anlagen im Bau des Sachanlagevermögens",D3_WAV!$B$5:$B$204,"&lt;&gt;geleistete Anzahlungen auf immaterielle Vermögensgegenstände")</f>
        <v>0</v>
      </c>
      <c r="Q9" s="132">
        <f>SUMIFS(D2_BKZ!$K$5:$K$2504,D2_BKZ!$A$5:$A$2504,$C9,D2_BKZ!$B$5:$B$2504,$P$4)</f>
        <v>0</v>
      </c>
      <c r="R9" s="132">
        <f t="shared" ref="R9:R15" si="12">AVERAGE(SUM(L9:M9,-N9),SUM(O9:P9,-Q9))</f>
        <v>0</v>
      </c>
      <c r="S9" s="132">
        <f>IF(A_Stammdaten!$B$7="VNB",((R9)*Listen!$G$4),SUM(R9*0.6*Listen!$H$15)+(R9*0.4*Listen!$G$2))</f>
        <v>0</v>
      </c>
      <c r="T9" s="132">
        <f>SUMIFS(D_SAV!$AE$5:$AE$4004,D_SAV!$A$5:$A$4004,B_KKAuf!$C9,D_SAV!$C$5:$C$4004,$X$4)</f>
        <v>0</v>
      </c>
      <c r="U9" s="132">
        <f>SUMIFS(D3_WAV!$U$5:$U$204,D3_WAV!$A$5:$A$204,B_KKAuf!$C9,D3_WAV!$D$5:$D$204,$X$4,D3_WAV!$B$5:$B$204,"&lt;&gt;geleistete Anzahlungen und Anlagen im Bau des Sachanlagevermögens",D3_WAV!$B$5:$B$204,"&lt;&gt;geleistete Anzahlungen auf immaterielle Vermögensgegenstände")</f>
        <v>0</v>
      </c>
      <c r="V9" s="132">
        <f>SUMIFS(D2_BKZ!$J$5:$J$2504,D2_BKZ!$A$5:$A$2504,$C9,D2_BKZ!$B$5:$B$2504,$X$4)</f>
        <v>0</v>
      </c>
      <c r="W9" s="132">
        <f>SUMIFS(D_SAV!$AG$5:$AG$4004,D_SAV!$A$5:$A$4004,B_KKAuf!$C9,D_SAV!$C$5:$C$4004,$X$4)</f>
        <v>0</v>
      </c>
      <c r="X9" s="132">
        <f>SUMIFS(D3_WAV!$W$5:$W$204,D3_WAV!$A$5:$A$204,B_KKAuf!$C9,D3_WAV!$D$5:$D$204,$X$4,D3_WAV!$B$5:$B$204,"&lt;&gt;geleistete Anzahlungen und Anlagen im Bau des Sachanlagevermögens",D3_WAV!$B$5:$B$204,"&lt;&gt;geleistete Anzahlungen auf immaterielle Vermögensgegenstände")</f>
        <v>0</v>
      </c>
      <c r="Y9" s="132">
        <f>SUMIFS(D2_BKZ!$K$5:$K$2504,D2_BKZ!$A$5:$A$2504,$C9,D2_BKZ!$B$5:$B$2504,$X$4)</f>
        <v>0</v>
      </c>
      <c r="Z9" s="132">
        <f t="shared" ref="Z9:Z15" si="13">AVERAGE(SUM(T9:U9,-V9),SUM(W9:X9,-Y9))</f>
        <v>0</v>
      </c>
      <c r="AA9" s="132">
        <f>IF(A_Stammdaten!$B$7="VNB",(Z9*Listen!$G$4),SUM(Z9*0.6*Listen!$H$16)+(Z9*0.4*Listen!$G$2))</f>
        <v>0</v>
      </c>
      <c r="AB9" s="132">
        <f>SUMIFS(D_SAV!$AE$5:$AE$4004,D_SAV!$A$5:$A$4004,B_KKAuf!$C9,D_SAV!$C$5:$C$4004,$AF$4)</f>
        <v>0</v>
      </c>
      <c r="AC9" s="132">
        <f>SUMIFS(D3_WAV!$U$5:$U$204,D3_WAV!$A$5:$A$204,B_KKAuf!$C9,D3_WAV!$D$5:$D$204,$AF$4,D3_WAV!$B$5:$B$204,"&lt;&gt;geleistete Anzahlungen und Anlagen im Bau des Sachanlagevermögens",D3_WAV!$B$5:$B$204,"&lt;&gt;geleistete Anzahlungen auf immaterielle Vermögensgegenstände")</f>
        <v>0</v>
      </c>
      <c r="AD9" s="132">
        <f>SUMIFS(D2_BKZ!$J$5:$J$2504,D2_BKZ!$A$5:$A$2504,$C9,D2_BKZ!$B$5:$B$2504,$AF$4)</f>
        <v>0</v>
      </c>
      <c r="AE9" s="132">
        <f>SUMIFS(D_SAV!$AG$5:$AG$4004,D_SAV!$A$5:$A$4004,B_KKAuf!$C9,D_SAV!$C$5:$C$4004,$AF$4)</f>
        <v>0</v>
      </c>
      <c r="AF9" s="132">
        <f>SUMIFS(D3_WAV!$W$5:$W$204,D3_WAV!$A$5:$A$204,B_KKAuf!$C9,D3_WAV!$D$5:$D$204,$AF$4,D3_WAV!$B$5:$B$204,"&lt;&gt;geleistete Anzahlungen und Anlagen im Bau des Sachanlagevermögens",D3_WAV!$B$5:$B$204,"&lt;&gt;geleistete Anzahlungen auf immaterielle Vermögensgegenstände")</f>
        <v>0</v>
      </c>
      <c r="AG9" s="132">
        <f>SUMIFS(D2_BKZ!$K$5:$K$2504,D2_BKZ!$A$5:$A$2504,$C9,D2_BKZ!$B$5:$B$2504,$AF$4)</f>
        <v>0</v>
      </c>
      <c r="AH9" s="132">
        <f t="shared" ref="AH9:AH15" si="14">AVERAGE(SUM(AB9:AC9,-AD9),SUM(AE9:AF9,-AG9))</f>
        <v>0</v>
      </c>
      <c r="AI9" s="132">
        <f>IF(A_Stammdaten!$B$7="VNB",(AH9*Listen!$G$4),SUM(AH9*0.6*Listen!$H$17)+(AH9*0.4*Listen!$G$2))</f>
        <v>0</v>
      </c>
      <c r="AJ9" s="132">
        <f>SUMIFS(D_SAV!$AE$5:$AE$4004,D_SAV!$A$5:$A$4004,B_KKAuf!$C9,D_SAV!$C$5:$C$4004,$AN$4)</f>
        <v>0</v>
      </c>
      <c r="AK9" s="132">
        <f>SUMIFS(D3_WAV!$U$5:$U$204,D3_WAV!$A$5:$A$204,B_KKAuf!$C9,D3_WAV!$D$5:$D$204,$AN$4,D3_WAV!$B$5:$B$204,"&lt;&gt;geleistete Anzahlungen und Anlagen im Bau des Sachanlagevermögens",D3_WAV!$B$5:$B$204,"&lt;&gt;geleistete Anzahlungen auf immaterielle Vermögensgegenstände")</f>
        <v>0</v>
      </c>
      <c r="AL9" s="132">
        <f>SUMIFS(D2_BKZ!$J$5:$J$2504,D2_BKZ!$A$5:$A$2504,$C9,D2_BKZ!$B$5:$B$2504,$AN$4)</f>
        <v>0</v>
      </c>
      <c r="AM9" s="132">
        <f>SUMIFS(D_SAV!$AG$5:$AG$4004,D_SAV!$A$5:$A$4004,B_KKAuf!$C9,D_SAV!$C$5:$C$4004,$AN$4)</f>
        <v>0</v>
      </c>
      <c r="AN9" s="132">
        <f>SUMIFS(D3_WAV!$W$5:$W$204,D3_WAV!$A$5:$A$204,B_KKAuf!$C9,D3_WAV!$D$5:$D$204,$AN$4,D3_WAV!$B$5:$B$204,"&lt;&gt;geleistete Anzahlungen und Anlagen im Bau des Sachanlagevermögens",D3_WAV!$B$5:$B$204,"&lt;&gt;geleistete Anzahlungen auf immaterielle Vermögensgegenstände")</f>
        <v>0</v>
      </c>
      <c r="AO9" s="132">
        <f>SUMIFS(D2_BKZ!$K$5:$K$2504,D2_BKZ!$A$5:$A$2504,$C9,D2_BKZ!$B$5:$B$2504,$AN$4)</f>
        <v>0</v>
      </c>
      <c r="AP9" s="132">
        <f t="shared" ref="AP9:AP15" si="15">AVERAGE(SUM(AJ9:AK9,-AL9),SUM(AM9:AN9,-AO9))</f>
        <v>0</v>
      </c>
      <c r="AQ9" s="132">
        <f>IF(A_Stammdaten!$B$7="VNB",(AP9*Listen!$G$4),SUM(AP9*0.6*Listen!$H$18)+(AP9*0.4*Listen!$G$2))</f>
        <v>0</v>
      </c>
      <c r="AR9" s="132">
        <f>SUMIFS(D_SAV!$AE$5:$AE$4004,D_SAV!$A$5:$A$4004,B_KKAuf!$C9,D_SAV!$C$5:$C$4004,$AV$4)</f>
        <v>0</v>
      </c>
      <c r="AS9" s="132">
        <f>SUMIFS(D3_WAV!$U$5:$U$204,D3_WAV!$A$5:$A$204,B_KKAuf!$C9,D3_WAV!$D$5:$D$204,$AV$4,D3_WAV!$B$5:$B$204,"&lt;&gt;geleistete Anzahlungen und Anlagen im Bau des Sachanlagevermögens",D3_WAV!$B$5:$B$204,"&lt;&gt;geleistete Anzahlungen auf immaterielle Vermögensgegenstände")</f>
        <v>0</v>
      </c>
      <c r="AT9" s="132">
        <f>SUMIFS(D2_BKZ!$J$5:$J$2504,D2_BKZ!$A$5:$A$2504,$C9,D2_BKZ!$B$5:$B$2504,$AV$4)</f>
        <v>0</v>
      </c>
      <c r="AU9" s="132">
        <f>SUMIFS(D_SAV!$AG$5:$AG$4004,D_SAV!$A$5:$A$4004,B_KKAuf!$C9,D_SAV!$C$5:$C$4004,$AV$4)</f>
        <v>0</v>
      </c>
      <c r="AV9" s="132">
        <f>SUMIFS(D3_WAV!$W$5:$W$204,D3_WAV!$A$5:$A$204,B_KKAuf!$C9,D3_WAV!$D$5:$D$204,$AV$4,D3_WAV!$B$5:$B$204,"&lt;&gt;geleistete Anzahlungen und Anlagen im Bau des Sachanlagevermögens",D3_WAV!$B$5:$B$204,"&lt;&gt;geleistete Anzahlungen auf immaterielle Vermögensgegenstände")</f>
        <v>0</v>
      </c>
      <c r="AW9" s="132">
        <f>SUMIFS(D2_BKZ!$K$5:$K$2504,D2_BKZ!$A$5:$A$2504,$C9,D2_BKZ!$B$5:$B$2504,$AV$4)</f>
        <v>0</v>
      </c>
      <c r="AX9" s="132">
        <f t="shared" ref="AX9:AX15" si="16">AVERAGE(SUM(AR9:AS9,-AT9),SUM(AU9:AV9,-AW9))</f>
        <v>0</v>
      </c>
      <c r="AY9" s="132">
        <f>IF(A_Stammdaten!$B$7="VNB",(AX9*Listen!$G$4),SUM(AX9*0.6*Listen!$H$19)+(AX9*0.4*Listen!$G$2))</f>
        <v>0</v>
      </c>
      <c r="AZ9" s="132">
        <f>SUMIFS(D_SAV!$AE$5:$AE$4004,D_SAV!$A$5:$A$4004,B_KKAuf!$C9,D_SAV!$C$5:$C$4004,$BD$4)</f>
        <v>0</v>
      </c>
      <c r="BA9" s="132">
        <f>SUMIFS(D3_WAV!$U$5:$U$204,D3_WAV!$A$5:$A$204,B_KKAuf!$C9,D3_WAV!$D$5:$D$204,$BD$4,D3_WAV!$B$5:$B$204,"&lt;&gt;geleistete Anzahlungen und Anlagen im Bau des Sachanlagevermögens",D3_WAV!$B$5:$B$204,"&lt;&gt;geleistete Anzahlungen auf immaterielle Vermögensgegenstände")</f>
        <v>0</v>
      </c>
      <c r="BB9" s="132">
        <f>SUMIFS(D2_BKZ!$J$5:$J$2504,D2_BKZ!$A$5:$A$2504,$C9,D2_BKZ!$B$5:$B$2504,$BD$4)</f>
        <v>0</v>
      </c>
      <c r="BC9" s="132">
        <f>SUMIFS(D_SAV!$AG$5:$AG$4004,D_SAV!$A$5:$A$4004,B_KKAuf!$C9,D_SAV!$C$5:$C$4004,$BD$4)</f>
        <v>0</v>
      </c>
      <c r="BD9" s="132">
        <f>SUMIFS(D3_WAV!$W$5:$W$204,D3_WAV!$A$5:$A$204,B_KKAuf!$C9,D3_WAV!$D$5:$D$204,$BD$4,D3_WAV!$B$5:$B$204,"&lt;&gt;geleistete Anzahlungen und Anlagen im Bau des Sachanlagevermögens",D3_WAV!$B$5:$B$204,"&lt;&gt;geleistete Anzahlungen auf immaterielle Vermögensgegenstände")</f>
        <v>0</v>
      </c>
      <c r="BE9" s="132">
        <f>SUMIFS(D2_BKZ!$K$5:$K$2504,D2_BKZ!$A$5:$A$2504,$C9,D2_BKZ!$B$5:$B$2504,$BD$4)</f>
        <v>0</v>
      </c>
      <c r="BF9" s="132">
        <f t="shared" ref="BF9:BF15" si="17">AVERAGE(SUM(AZ9:BA9,-BB9),SUM(BC9:BD9,-BE9))</f>
        <v>0</v>
      </c>
      <c r="BG9" s="132">
        <f>IF(A_Stammdaten!$B$7="VNB",(BF9*Listen!$G$4),SUM(BF9*0.6*Listen!$H$20)+(BF9*0.4*Listen!$G$2))</f>
        <v>0</v>
      </c>
      <c r="BH9" s="132">
        <f>SUMIFS(D_SAV!$AE$5:$AE$4004,D_SAV!$A$5:$A$4004,B_KKAuf!$C9,D_SAV!$C$5:$C$4004,$BL$4)</f>
        <v>0</v>
      </c>
      <c r="BI9" s="132">
        <f>SUMIFS(D3_WAV!$U$5:$U$204,D3_WAV!$A$5:$A$204,B_KKAuf!$C9,D3_WAV!$D$5:$D$204,$BL$4,D3_WAV!$B$5:$B$204,"&lt;&gt;geleistete Anzahlungen und Anlagen im Bau des Sachanlagevermögens",D3_WAV!$B$5:$B$204,"&lt;&gt;geleistete Anzahlungen auf immaterielle Vermögensgegenstände")</f>
        <v>0</v>
      </c>
      <c r="BJ9" s="132">
        <f>SUMIFS(D2_BKZ!$J$5:$J$2504,D2_BKZ!$A$5:$A$2504,$C9,D2_BKZ!$B$5:$B$2504,$BL$4)</f>
        <v>0</v>
      </c>
      <c r="BK9" s="132">
        <f>SUMIFS(D_SAV!$AG$5:$AG$4004,D_SAV!$A$5:$A$4004,B_KKAuf!$C9,D_SAV!$C$5:$C$4004,$BL$4)</f>
        <v>0</v>
      </c>
      <c r="BL9" s="132">
        <f>SUMIFS(D3_WAV!$W$5:$W$204,D3_WAV!$A$5:$A$204,B_KKAuf!$C9,D3_WAV!$D$5:$D$204,$BL$4,D3_WAV!$B$5:$B$204,"&lt;&gt;geleistete Anzahlungen und Anlagen im Bau des Sachanlagevermögens",D3_WAV!$B$5:$B$204,"&lt;&gt;geleistete Anzahlungen auf immaterielle Vermögensgegenstände")</f>
        <v>0</v>
      </c>
      <c r="BM9" s="132">
        <f>SUMIFS(D2_BKZ!$K$5:$K$2504,D2_BKZ!$A$5:$A$2504,$C9,D2_BKZ!$B$5:$B$2504,$BL$4)</f>
        <v>0</v>
      </c>
      <c r="BN9" s="132">
        <f t="shared" ref="BN9:BN15" si="18">AVERAGE(SUM(BH9:BI9,-BJ9),SUM(BK9:BL9,-BM9))</f>
        <v>0</v>
      </c>
      <c r="BO9" s="132">
        <f>IF(A_Stammdaten!$B$7="VNB",(BN9*Listen!$G$4),SUM(BN9*0.6*Listen!$H$21)+(BN9*0.4*Listen!$G$2))</f>
        <v>0</v>
      </c>
    </row>
    <row r="10" spans="1:67" x14ac:dyDescent="0.25">
      <c r="C10" s="133">
        <f>A_Stammdaten!A18</f>
        <v>0</v>
      </c>
      <c r="D10" s="170">
        <f t="shared" si="9"/>
        <v>0</v>
      </c>
      <c r="E10" s="170">
        <f t="shared" si="10"/>
        <v>0</v>
      </c>
      <c r="F10" s="170">
        <f>SUM(J10,R10,Z10,AH10,AP10,AX10,BF10,BN10)*0.4*Listen!$G$2*0.035*A_Stammdaten!$D18</f>
        <v>0</v>
      </c>
      <c r="G10" s="170">
        <f t="shared" si="11"/>
        <v>0</v>
      </c>
      <c r="H10" s="132">
        <f>SUMIF(D_SAV!$A$5:$A$4004,B_KKAuf!$C10,D_SAV!$AF$5:$AF$4004)</f>
        <v>0</v>
      </c>
      <c r="I10" s="132">
        <f>SUMIFS(D3_WAV!$V$5:$V$204,D3_WAV!$A$5:$A$204,C10,D3_WAV!$D$5:$D$204,"&gt;2015",D3_WAV!$D$5:$D$204,"&lt;="&amp;A_Stammdaten!$B$12)</f>
        <v>0</v>
      </c>
      <c r="J10" s="132">
        <f>AVERAGE(SUMIFS(D3_WAV!$U$5:$U$204,D3_WAV!$B$5:$B$204,"geleistete Anzahlungen und Anlagen im Bau des Sachanlagevermögens",D3_WAV!$A$5:$A$204,B_KKAuf!$C10),SUMIFS(D3_WAV!$W$5:$W$204,D3_WAV!$B$5:$B$204,"geleistete Anzahlungen und Anlagen im Bau des Sachanlagevermögens",D3_WAV!$A$5:$A$204,B_KKAuf!$C10))+AVERAGE(SUMIFS(D3_WAV!$U$5:$U$204,D3_WAV!$B$5:$B$204,"geleistete Anzahlungen auf immaterielle Vermögensgegenstände",D3_WAV!$A$5:$A$204,B_KKAuf!$C10),SUMIFS(D3_WAV!$W$5:$W$204,D3_WAV!$B$5:$B$204,"geleistete Anzahlungen auf immaterielle Vermögensgegenstände",D3_WAV!$A$5:$A$204,B_KKAuf!$C10))</f>
        <v>0</v>
      </c>
      <c r="K10" s="132">
        <f>SUM($J10*0.4*Listen!$G$2)+(IF(A_Stammdaten!$B$7="FNB",SUM(VLOOKUP(A_Stammdaten!$B$12,Listen!$E$15:$H$21,4,FALSE)*B_KKAuf!$J10*0.6),PRODUCT(B_KKAuf!$J10,0.6*Listen!$G$3)))</f>
        <v>0</v>
      </c>
      <c r="L10" s="132">
        <f>SUMIFS(D_SAV!$AE$5:$AE$4004,D_SAV!$A$5:$A$4004,B_KKAuf!$C10,D_SAV!$C$5:$C$4004,$P$4)</f>
        <v>0</v>
      </c>
      <c r="M10" s="132">
        <f>SUMIFS(D3_WAV!$U$5:$U$204,D3_WAV!$A$5:$A$204,B_KKAuf!$C10,D3_WAV!$D$5:$D$204,$P$4,D3_WAV!$B$5:$B$204,"&lt;&gt;geleistete Anzahlungen und Anlagen im Bau des Sachanlagevermögens",D3_WAV!$B$5:$B$204,"&lt;&gt;geleistete Anzahlungen auf immaterielle Vermögensgegenstände")</f>
        <v>0</v>
      </c>
      <c r="N10" s="132">
        <f>SUMIFS(D2_BKZ!$J$5:$J$2504,D2_BKZ!$A$5:$A$2504,$C10,D2_BKZ!$B$5:$B$2504,$P$4)</f>
        <v>0</v>
      </c>
      <c r="O10" s="132">
        <f>SUMIFS(D_SAV!$AG$5:$AG$4004,D_SAV!$A$5:$A$4004,B_KKAuf!$C10,D_SAV!$C$5:$C$4004,$P$4)</f>
        <v>0</v>
      </c>
      <c r="P10" s="132">
        <f>SUMIFS(D3_WAV!$W$5:$W$204,D3_WAV!$A$5:$A$204,B_KKAuf!$C10,D3_WAV!$D$5:$D$204,$P$4,D3_WAV!$B$5:$B$204,"&lt;&gt;geleistete Anzahlungen und Anlagen im Bau des Sachanlagevermögens",D3_WAV!$B$5:$B$204,"&lt;&gt;geleistete Anzahlungen auf immaterielle Vermögensgegenstände")</f>
        <v>0</v>
      </c>
      <c r="Q10" s="132">
        <f>SUMIFS(D2_BKZ!$K$5:$K$2504,D2_BKZ!$A$5:$A$2504,$C10,D2_BKZ!$B$5:$B$2504,$P$4)</f>
        <v>0</v>
      </c>
      <c r="R10" s="132">
        <f t="shared" si="12"/>
        <v>0</v>
      </c>
      <c r="S10" s="132">
        <f>IF(A_Stammdaten!$B$7="VNB",((R10)*Listen!$G$4),SUM(R10*0.6*Listen!$H$15)+(R10*0.4*Listen!$G$2))</f>
        <v>0</v>
      </c>
      <c r="T10" s="132">
        <f>SUMIFS(D_SAV!$AE$5:$AE$4004,D_SAV!$A$5:$A$4004,B_KKAuf!$C10,D_SAV!$C$5:$C$4004,$X$4)</f>
        <v>0</v>
      </c>
      <c r="U10" s="132">
        <f>SUMIFS(D3_WAV!$U$5:$U$204,D3_WAV!$A$5:$A$204,B_KKAuf!$C10,D3_WAV!$D$5:$D$204,$X$4,D3_WAV!$B$5:$B$204,"&lt;&gt;geleistete Anzahlungen und Anlagen im Bau des Sachanlagevermögens",D3_WAV!$B$5:$B$204,"&lt;&gt;geleistete Anzahlungen auf immaterielle Vermögensgegenstände")</f>
        <v>0</v>
      </c>
      <c r="V10" s="132">
        <f>SUMIFS(D2_BKZ!$J$5:$J$2504,D2_BKZ!$A$5:$A$2504,$C10,D2_BKZ!$B$5:$B$2504,$X$4)</f>
        <v>0</v>
      </c>
      <c r="W10" s="132">
        <f>SUMIFS(D_SAV!$AG$5:$AG$4004,D_SAV!$A$5:$A$4004,B_KKAuf!$C10,D_SAV!$C$5:$C$4004,$X$4)</f>
        <v>0</v>
      </c>
      <c r="X10" s="132">
        <f>SUMIFS(D3_WAV!$W$5:$W$204,D3_WAV!$A$5:$A$204,B_KKAuf!$C10,D3_WAV!$D$5:$D$204,$X$4,D3_WAV!$B$5:$B$204,"&lt;&gt;geleistete Anzahlungen und Anlagen im Bau des Sachanlagevermögens",D3_WAV!$B$5:$B$204,"&lt;&gt;geleistete Anzahlungen auf immaterielle Vermögensgegenstände")</f>
        <v>0</v>
      </c>
      <c r="Y10" s="132">
        <f>SUMIFS(D2_BKZ!$K$5:$K$2504,D2_BKZ!$A$5:$A$2504,$C10,D2_BKZ!$B$5:$B$2504,$X$4)</f>
        <v>0</v>
      </c>
      <c r="Z10" s="132">
        <f t="shared" si="13"/>
        <v>0</v>
      </c>
      <c r="AA10" s="132">
        <f>IF(A_Stammdaten!$B$7="VNB",(Z10*Listen!$G$4),SUM(Z10*0.6*Listen!$H$16)+(Z10*0.4*Listen!$G$2))</f>
        <v>0</v>
      </c>
      <c r="AB10" s="132">
        <f>SUMIFS(D_SAV!$AE$5:$AE$4004,D_SAV!$A$5:$A$4004,B_KKAuf!$C10,D_SAV!$C$5:$C$4004,$AF$4)</f>
        <v>0</v>
      </c>
      <c r="AC10" s="132">
        <f>SUMIFS(D3_WAV!$U$5:$U$204,D3_WAV!$A$5:$A$204,B_KKAuf!$C10,D3_WAV!$D$5:$D$204,$AF$4,D3_WAV!$B$5:$B$204,"&lt;&gt;geleistete Anzahlungen und Anlagen im Bau des Sachanlagevermögens",D3_WAV!$B$5:$B$204,"&lt;&gt;geleistete Anzahlungen auf immaterielle Vermögensgegenstände")</f>
        <v>0</v>
      </c>
      <c r="AD10" s="132">
        <f>SUMIFS(D2_BKZ!$J$5:$J$2504,D2_BKZ!$A$5:$A$2504,$C10,D2_BKZ!$B$5:$B$2504,$AF$4)</f>
        <v>0</v>
      </c>
      <c r="AE10" s="132">
        <f>SUMIFS(D_SAV!$AG$5:$AG$4004,D_SAV!$A$5:$A$4004,B_KKAuf!$C10,D_SAV!$C$5:$C$4004,$AF$4)</f>
        <v>0</v>
      </c>
      <c r="AF10" s="132">
        <f>SUMIFS(D3_WAV!$W$5:$W$204,D3_WAV!$A$5:$A$204,B_KKAuf!$C10,D3_WAV!$D$5:$D$204,$AF$4,D3_WAV!$B$5:$B$204,"&lt;&gt;geleistete Anzahlungen und Anlagen im Bau des Sachanlagevermögens",D3_WAV!$B$5:$B$204,"&lt;&gt;geleistete Anzahlungen auf immaterielle Vermögensgegenstände")</f>
        <v>0</v>
      </c>
      <c r="AG10" s="132">
        <f>SUMIFS(D2_BKZ!$K$5:$K$2504,D2_BKZ!$A$5:$A$2504,$C10,D2_BKZ!$B$5:$B$2504,$AF$4)</f>
        <v>0</v>
      </c>
      <c r="AH10" s="132">
        <f t="shared" si="14"/>
        <v>0</v>
      </c>
      <c r="AI10" s="132">
        <f>IF(A_Stammdaten!$B$7="VNB",(AH10*Listen!$G$4),SUM(AH10*0.6*Listen!$H$17)+(AH10*0.4*Listen!$G$2))</f>
        <v>0</v>
      </c>
      <c r="AJ10" s="132">
        <f>SUMIFS(D_SAV!$AE$5:$AE$4004,D_SAV!$A$5:$A$4004,B_KKAuf!$C10,D_SAV!$C$5:$C$4004,$AN$4)</f>
        <v>0</v>
      </c>
      <c r="AK10" s="132">
        <f>SUMIFS(D3_WAV!$U$5:$U$204,D3_WAV!$A$5:$A$204,B_KKAuf!$C10,D3_WAV!$D$5:$D$204,$AN$4,D3_WAV!$B$5:$B$204,"&lt;&gt;geleistete Anzahlungen und Anlagen im Bau des Sachanlagevermögens",D3_WAV!$B$5:$B$204,"&lt;&gt;geleistete Anzahlungen auf immaterielle Vermögensgegenstände")</f>
        <v>0</v>
      </c>
      <c r="AL10" s="132">
        <f>SUMIFS(D2_BKZ!$J$5:$J$2504,D2_BKZ!$A$5:$A$2504,$C10,D2_BKZ!$B$5:$B$2504,$AN$4)</f>
        <v>0</v>
      </c>
      <c r="AM10" s="132">
        <f>SUMIFS(D_SAV!$AG$5:$AG$4004,D_SAV!$A$5:$A$4004,B_KKAuf!$C10,D_SAV!$C$5:$C$4004,$AN$4)</f>
        <v>0</v>
      </c>
      <c r="AN10" s="132">
        <f>SUMIFS(D3_WAV!$W$5:$W$204,D3_WAV!$A$5:$A$204,B_KKAuf!$C10,D3_WAV!$D$5:$D$204,$AN$4,D3_WAV!$B$5:$B$204,"&lt;&gt;geleistete Anzahlungen und Anlagen im Bau des Sachanlagevermögens",D3_WAV!$B$5:$B$204,"&lt;&gt;geleistete Anzahlungen auf immaterielle Vermögensgegenstände")</f>
        <v>0</v>
      </c>
      <c r="AO10" s="132">
        <f>SUMIFS(D2_BKZ!$K$5:$K$2504,D2_BKZ!$A$5:$A$2504,$C10,D2_BKZ!$B$5:$B$2504,$AN$4)</f>
        <v>0</v>
      </c>
      <c r="AP10" s="132">
        <f t="shared" si="15"/>
        <v>0</v>
      </c>
      <c r="AQ10" s="132">
        <f>IF(A_Stammdaten!$B$7="VNB",(AP10*Listen!$G$4),SUM(AP10*0.6*Listen!$H$18)+(AP10*0.4*Listen!$G$2))</f>
        <v>0</v>
      </c>
      <c r="AR10" s="132">
        <f>SUMIFS(D_SAV!$AE$5:$AE$4004,D_SAV!$A$5:$A$4004,B_KKAuf!$C10,D_SAV!$C$5:$C$4004,$AV$4)</f>
        <v>0</v>
      </c>
      <c r="AS10" s="132">
        <f>SUMIFS(D3_WAV!$U$5:$U$204,D3_WAV!$A$5:$A$204,B_KKAuf!$C10,D3_WAV!$D$5:$D$204,$AV$4,D3_WAV!$B$5:$B$204,"&lt;&gt;geleistete Anzahlungen und Anlagen im Bau des Sachanlagevermögens",D3_WAV!$B$5:$B$204,"&lt;&gt;geleistete Anzahlungen auf immaterielle Vermögensgegenstände")</f>
        <v>0</v>
      </c>
      <c r="AT10" s="132">
        <f>SUMIFS(D2_BKZ!$J$5:$J$2504,D2_BKZ!$A$5:$A$2504,$C10,D2_BKZ!$B$5:$B$2504,$AV$4)</f>
        <v>0</v>
      </c>
      <c r="AU10" s="132">
        <f>SUMIFS(D_SAV!$AG$5:$AG$4004,D_SAV!$A$5:$A$4004,B_KKAuf!$C10,D_SAV!$C$5:$C$4004,$AV$4)</f>
        <v>0</v>
      </c>
      <c r="AV10" s="132">
        <f>SUMIFS(D3_WAV!$W$5:$W$204,D3_WAV!$A$5:$A$204,B_KKAuf!$C10,D3_WAV!$D$5:$D$204,$AV$4,D3_WAV!$B$5:$B$204,"&lt;&gt;geleistete Anzahlungen und Anlagen im Bau des Sachanlagevermögens",D3_WAV!$B$5:$B$204,"&lt;&gt;geleistete Anzahlungen auf immaterielle Vermögensgegenstände")</f>
        <v>0</v>
      </c>
      <c r="AW10" s="132">
        <f>SUMIFS(D2_BKZ!$K$5:$K$2504,D2_BKZ!$A$5:$A$2504,$C10,D2_BKZ!$B$5:$B$2504,$AV$4)</f>
        <v>0</v>
      </c>
      <c r="AX10" s="132">
        <f t="shared" si="16"/>
        <v>0</v>
      </c>
      <c r="AY10" s="132">
        <f>IF(A_Stammdaten!$B$7="VNB",(AX10*Listen!$G$4),SUM(AX10*0.6*Listen!$H$19)+(AX10*0.4*Listen!$G$2))</f>
        <v>0</v>
      </c>
      <c r="AZ10" s="132">
        <f>SUMIFS(D_SAV!$AE$5:$AE$4004,D_SAV!$A$5:$A$4004,B_KKAuf!$C10,D_SAV!$C$5:$C$4004,$BD$4)</f>
        <v>0</v>
      </c>
      <c r="BA10" s="132">
        <f>SUMIFS(D3_WAV!$U$5:$U$204,D3_WAV!$A$5:$A$204,B_KKAuf!$C10,D3_WAV!$D$5:$D$204,$BD$4,D3_WAV!$B$5:$B$204,"&lt;&gt;geleistete Anzahlungen und Anlagen im Bau des Sachanlagevermögens",D3_WAV!$B$5:$B$204,"&lt;&gt;geleistete Anzahlungen auf immaterielle Vermögensgegenstände")</f>
        <v>0</v>
      </c>
      <c r="BB10" s="132">
        <f>SUMIFS(D2_BKZ!$J$5:$J$2504,D2_BKZ!$A$5:$A$2504,$C10,D2_BKZ!$B$5:$B$2504,$BD$4)</f>
        <v>0</v>
      </c>
      <c r="BC10" s="132">
        <f>SUMIFS(D_SAV!$AG$5:$AG$4004,D_SAV!$A$5:$A$4004,B_KKAuf!$C10,D_SAV!$C$5:$C$4004,$BD$4)</f>
        <v>0</v>
      </c>
      <c r="BD10" s="132">
        <f>SUMIFS(D3_WAV!$W$5:$W$204,D3_WAV!$A$5:$A$204,B_KKAuf!$C10,D3_WAV!$D$5:$D$204,$BD$4,D3_WAV!$B$5:$B$204,"&lt;&gt;geleistete Anzahlungen und Anlagen im Bau des Sachanlagevermögens",D3_WAV!$B$5:$B$204,"&lt;&gt;geleistete Anzahlungen auf immaterielle Vermögensgegenstände")</f>
        <v>0</v>
      </c>
      <c r="BE10" s="132">
        <f>SUMIFS(D2_BKZ!$K$5:$K$2504,D2_BKZ!$A$5:$A$2504,$C10,D2_BKZ!$B$5:$B$2504,$BD$4)</f>
        <v>0</v>
      </c>
      <c r="BF10" s="132">
        <f t="shared" si="17"/>
        <v>0</v>
      </c>
      <c r="BG10" s="132">
        <f>IF(A_Stammdaten!$B$7="VNB",(BF10*Listen!$G$4),SUM(BF10*0.6*Listen!$H$20)+(BF10*0.4*Listen!$G$2))</f>
        <v>0</v>
      </c>
      <c r="BH10" s="132">
        <f>SUMIFS(D_SAV!$AE$5:$AE$4004,D_SAV!$A$5:$A$4004,B_KKAuf!$C10,D_SAV!$C$5:$C$4004,$BL$4)</f>
        <v>0</v>
      </c>
      <c r="BI10" s="132">
        <f>SUMIFS(D3_WAV!$U$5:$U$204,D3_WAV!$A$5:$A$204,B_KKAuf!$C10,D3_WAV!$D$5:$D$204,$BL$4,D3_WAV!$B$5:$B$204,"&lt;&gt;geleistete Anzahlungen und Anlagen im Bau des Sachanlagevermögens",D3_WAV!$B$5:$B$204,"&lt;&gt;geleistete Anzahlungen auf immaterielle Vermögensgegenstände")</f>
        <v>0</v>
      </c>
      <c r="BJ10" s="132">
        <f>SUMIFS(D2_BKZ!$J$5:$J$2504,D2_BKZ!$A$5:$A$2504,$C10,D2_BKZ!$B$5:$B$2504,$BL$4)</f>
        <v>0</v>
      </c>
      <c r="BK10" s="132">
        <f>SUMIFS(D_SAV!$AG$5:$AG$4004,D_SAV!$A$5:$A$4004,B_KKAuf!$C10,D_SAV!$C$5:$C$4004,$BL$4)</f>
        <v>0</v>
      </c>
      <c r="BL10" s="132">
        <f>SUMIFS(D3_WAV!$W$5:$W$204,D3_WAV!$A$5:$A$204,B_KKAuf!$C10,D3_WAV!$D$5:$D$204,$BL$4,D3_WAV!$B$5:$B$204,"&lt;&gt;geleistete Anzahlungen und Anlagen im Bau des Sachanlagevermögens",D3_WAV!$B$5:$B$204,"&lt;&gt;geleistete Anzahlungen auf immaterielle Vermögensgegenstände")</f>
        <v>0</v>
      </c>
      <c r="BM10" s="132">
        <f>SUMIFS(D2_BKZ!$K$5:$K$2504,D2_BKZ!$A$5:$A$2504,$C10,D2_BKZ!$B$5:$B$2504,$BL$4)</f>
        <v>0</v>
      </c>
      <c r="BN10" s="132">
        <f t="shared" si="18"/>
        <v>0</v>
      </c>
      <c r="BO10" s="132">
        <f>IF(A_Stammdaten!$B$7="VNB",(BN10*Listen!$G$4),SUM(BN10*0.6*Listen!$H$21)+(BN10*0.4*Listen!$G$2))</f>
        <v>0</v>
      </c>
    </row>
    <row r="11" spans="1:67" x14ac:dyDescent="0.25">
      <c r="C11" s="133">
        <f>A_Stammdaten!A19</f>
        <v>0</v>
      </c>
      <c r="D11" s="170">
        <f t="shared" si="9"/>
        <v>0</v>
      </c>
      <c r="E11" s="170">
        <f t="shared" si="10"/>
        <v>0</v>
      </c>
      <c r="F11" s="170">
        <f>SUM(J11,R11,Z11,AH11,AP11,AX11,BF11,BN11)*0.4*Listen!$G$2*0.035*A_Stammdaten!$D19</f>
        <v>0</v>
      </c>
      <c r="G11" s="170">
        <f t="shared" si="11"/>
        <v>0</v>
      </c>
      <c r="H11" s="132">
        <f>SUMIF(D_SAV!$A$5:$A$4004,B_KKAuf!$C11,D_SAV!$AF$5:$AF$4004)</f>
        <v>0</v>
      </c>
      <c r="I11" s="132">
        <f>SUMIFS(D3_WAV!$V$5:$V$204,D3_WAV!$A$5:$A$204,C11,D3_WAV!$D$5:$D$204,"&gt;2015",D3_WAV!$D$5:$D$204,"&lt;="&amp;A_Stammdaten!$B$12)</f>
        <v>0</v>
      </c>
      <c r="J11" s="132">
        <f>AVERAGE(SUMIFS(D3_WAV!$U$5:$U$204,D3_WAV!$B$5:$B$204,"geleistete Anzahlungen und Anlagen im Bau des Sachanlagevermögens",D3_WAV!$A$5:$A$204,B_KKAuf!$C11),SUMIFS(D3_WAV!$W$5:$W$204,D3_WAV!$B$5:$B$204,"geleistete Anzahlungen und Anlagen im Bau des Sachanlagevermögens",D3_WAV!$A$5:$A$204,B_KKAuf!$C11))+AVERAGE(SUMIFS(D3_WAV!$U$5:$U$204,D3_WAV!$B$5:$B$204,"geleistete Anzahlungen auf immaterielle Vermögensgegenstände",D3_WAV!$A$5:$A$204,B_KKAuf!$C11),SUMIFS(D3_WAV!$W$5:$W$204,D3_WAV!$B$5:$B$204,"geleistete Anzahlungen auf immaterielle Vermögensgegenstände",D3_WAV!$A$5:$A$204,B_KKAuf!$C11))</f>
        <v>0</v>
      </c>
      <c r="K11" s="132">
        <f>SUM($J11*0.4*Listen!$G$2)+(IF(A_Stammdaten!$B$7="FNB",SUM(VLOOKUP(A_Stammdaten!$B$12,Listen!$E$15:$H$21,4,FALSE)*B_KKAuf!$J11*0.6),PRODUCT(B_KKAuf!$J11,0.6*Listen!$G$3)))</f>
        <v>0</v>
      </c>
      <c r="L11" s="132">
        <f>SUMIFS(D_SAV!$AE$5:$AE$4004,D_SAV!$A$5:$A$4004,B_KKAuf!$C11,D_SAV!$C$5:$C$4004,$P$4)</f>
        <v>0</v>
      </c>
      <c r="M11" s="132">
        <f>SUMIFS(D3_WAV!$U$5:$U$204,D3_WAV!$A$5:$A$204,B_KKAuf!$C11,D3_WAV!$D$5:$D$204,$P$4,D3_WAV!$B$5:$B$204,"&lt;&gt;geleistete Anzahlungen und Anlagen im Bau des Sachanlagevermögens",D3_WAV!$B$5:$B$204,"&lt;&gt;geleistete Anzahlungen auf immaterielle Vermögensgegenstände")</f>
        <v>0</v>
      </c>
      <c r="N11" s="132">
        <f>SUMIFS(D2_BKZ!$J$5:$J$2504,D2_BKZ!$A$5:$A$2504,$C11,D2_BKZ!$B$5:$B$2504,$P$4)</f>
        <v>0</v>
      </c>
      <c r="O11" s="132">
        <f>SUMIFS(D_SAV!$AG$5:$AG$4004,D_SAV!$A$5:$A$4004,B_KKAuf!$C11,D_SAV!$C$5:$C$4004,$P$4)</f>
        <v>0</v>
      </c>
      <c r="P11" s="132">
        <f>SUMIFS(D3_WAV!$W$5:$W$204,D3_WAV!$A$5:$A$204,B_KKAuf!$C11,D3_WAV!$D$5:$D$204,$P$4,D3_WAV!$B$5:$B$204,"&lt;&gt;geleistete Anzahlungen und Anlagen im Bau des Sachanlagevermögens",D3_WAV!$B$5:$B$204,"&lt;&gt;geleistete Anzahlungen auf immaterielle Vermögensgegenstände")</f>
        <v>0</v>
      </c>
      <c r="Q11" s="132">
        <f>SUMIFS(D2_BKZ!$K$5:$K$2504,D2_BKZ!$A$5:$A$2504,$C11,D2_BKZ!$B$5:$B$2504,$P$4)</f>
        <v>0</v>
      </c>
      <c r="R11" s="132">
        <f t="shared" si="12"/>
        <v>0</v>
      </c>
      <c r="S11" s="132">
        <f>IF(A_Stammdaten!$B$7="VNB",((R11)*Listen!$G$4),SUM(R11*0.6*Listen!$H$15)+(R11*0.4*Listen!$G$2))</f>
        <v>0</v>
      </c>
      <c r="T11" s="132">
        <f>SUMIFS(D_SAV!$AE$5:$AE$4004,D_SAV!$A$5:$A$4004,B_KKAuf!$C11,D_SAV!$C$5:$C$4004,$X$4)</f>
        <v>0</v>
      </c>
      <c r="U11" s="132">
        <f>SUMIFS(D3_WAV!$U$5:$U$204,D3_WAV!$A$5:$A$204,B_KKAuf!$C11,D3_WAV!$D$5:$D$204,$X$4,D3_WAV!$B$5:$B$204,"&lt;&gt;geleistete Anzahlungen und Anlagen im Bau des Sachanlagevermögens",D3_WAV!$B$5:$B$204,"&lt;&gt;geleistete Anzahlungen auf immaterielle Vermögensgegenstände")</f>
        <v>0</v>
      </c>
      <c r="V11" s="132">
        <f>SUMIFS(D2_BKZ!$J$5:$J$2504,D2_BKZ!$A$5:$A$2504,$C11,D2_BKZ!$B$5:$B$2504,$X$4)</f>
        <v>0</v>
      </c>
      <c r="W11" s="132">
        <f>SUMIFS(D_SAV!$AG$5:$AG$4004,D_SAV!$A$5:$A$4004,B_KKAuf!$C11,D_SAV!$C$5:$C$4004,$X$4)</f>
        <v>0</v>
      </c>
      <c r="X11" s="132">
        <f>SUMIFS(D3_WAV!$W$5:$W$204,D3_WAV!$A$5:$A$204,B_KKAuf!$C11,D3_WAV!$D$5:$D$204,$X$4,D3_WAV!$B$5:$B$204,"&lt;&gt;geleistete Anzahlungen und Anlagen im Bau des Sachanlagevermögens",D3_WAV!$B$5:$B$204,"&lt;&gt;geleistete Anzahlungen auf immaterielle Vermögensgegenstände")</f>
        <v>0</v>
      </c>
      <c r="Y11" s="132">
        <f>SUMIFS(D2_BKZ!$K$5:$K$2504,D2_BKZ!$A$5:$A$2504,$C11,D2_BKZ!$B$5:$B$2504,$X$4)</f>
        <v>0</v>
      </c>
      <c r="Z11" s="132">
        <f t="shared" si="13"/>
        <v>0</v>
      </c>
      <c r="AA11" s="132">
        <f>IF(A_Stammdaten!$B$7="VNB",(Z11*Listen!$G$4),SUM(Z11*0.6*Listen!$H$16)+(Z11*0.4*Listen!$G$2))</f>
        <v>0</v>
      </c>
      <c r="AB11" s="132">
        <f>SUMIFS(D_SAV!$AE$5:$AE$4004,D_SAV!$A$5:$A$4004,B_KKAuf!$C11,D_SAV!$C$5:$C$4004,$AF$4)</f>
        <v>0</v>
      </c>
      <c r="AC11" s="132">
        <f>SUMIFS(D3_WAV!$U$5:$U$204,D3_WAV!$A$5:$A$204,B_KKAuf!$C11,D3_WAV!$D$5:$D$204,$AF$4,D3_WAV!$B$5:$B$204,"&lt;&gt;geleistete Anzahlungen und Anlagen im Bau des Sachanlagevermögens",D3_WAV!$B$5:$B$204,"&lt;&gt;geleistete Anzahlungen auf immaterielle Vermögensgegenstände")</f>
        <v>0</v>
      </c>
      <c r="AD11" s="132">
        <f>SUMIFS(D2_BKZ!$J$5:$J$2504,D2_BKZ!$A$5:$A$2504,$C11,D2_BKZ!$B$5:$B$2504,$AF$4)</f>
        <v>0</v>
      </c>
      <c r="AE11" s="132">
        <f>SUMIFS(D_SAV!$AG$5:$AG$4004,D_SAV!$A$5:$A$4004,B_KKAuf!$C11,D_SAV!$C$5:$C$4004,$AF$4)</f>
        <v>0</v>
      </c>
      <c r="AF11" s="132">
        <f>SUMIFS(D3_WAV!$W$5:$W$204,D3_WAV!$A$5:$A$204,B_KKAuf!$C11,D3_WAV!$D$5:$D$204,$AF$4,D3_WAV!$B$5:$B$204,"&lt;&gt;geleistete Anzahlungen und Anlagen im Bau des Sachanlagevermögens",D3_WAV!$B$5:$B$204,"&lt;&gt;geleistete Anzahlungen auf immaterielle Vermögensgegenstände")</f>
        <v>0</v>
      </c>
      <c r="AG11" s="132">
        <f>SUMIFS(D2_BKZ!$K$5:$K$2504,D2_BKZ!$A$5:$A$2504,$C11,D2_BKZ!$B$5:$B$2504,$AF$4)</f>
        <v>0</v>
      </c>
      <c r="AH11" s="132">
        <f t="shared" si="14"/>
        <v>0</v>
      </c>
      <c r="AI11" s="132">
        <f>IF(A_Stammdaten!$B$7="VNB",(AH11*Listen!$G$4),SUM(AH11*0.6*Listen!$H$17)+(AH11*0.4*Listen!$G$2))</f>
        <v>0</v>
      </c>
      <c r="AJ11" s="132">
        <f>SUMIFS(D_SAV!$AE$5:$AE$4004,D_SAV!$A$5:$A$4004,B_KKAuf!$C11,D_SAV!$C$5:$C$4004,$AN$4)</f>
        <v>0</v>
      </c>
      <c r="AK11" s="132">
        <f>SUMIFS(D3_WAV!$U$5:$U$204,D3_WAV!$A$5:$A$204,B_KKAuf!$C11,D3_WAV!$D$5:$D$204,$AN$4,D3_WAV!$B$5:$B$204,"&lt;&gt;geleistete Anzahlungen und Anlagen im Bau des Sachanlagevermögens",D3_WAV!$B$5:$B$204,"&lt;&gt;geleistete Anzahlungen auf immaterielle Vermögensgegenstände")</f>
        <v>0</v>
      </c>
      <c r="AL11" s="132">
        <f>SUMIFS(D2_BKZ!$J$5:$J$2504,D2_BKZ!$A$5:$A$2504,$C11,D2_BKZ!$B$5:$B$2504,$AN$4)</f>
        <v>0</v>
      </c>
      <c r="AM11" s="132">
        <f>SUMIFS(D_SAV!$AG$5:$AG$4004,D_SAV!$A$5:$A$4004,B_KKAuf!$C11,D_SAV!$C$5:$C$4004,$AN$4)</f>
        <v>0</v>
      </c>
      <c r="AN11" s="132">
        <f>SUMIFS(D3_WAV!$W$5:$W$204,D3_WAV!$A$5:$A$204,B_KKAuf!$C11,D3_WAV!$D$5:$D$204,$AN$4,D3_WAV!$B$5:$B$204,"&lt;&gt;geleistete Anzahlungen und Anlagen im Bau des Sachanlagevermögens",D3_WAV!$B$5:$B$204,"&lt;&gt;geleistete Anzahlungen auf immaterielle Vermögensgegenstände")</f>
        <v>0</v>
      </c>
      <c r="AO11" s="132">
        <f>SUMIFS(D2_BKZ!$K$5:$K$2504,D2_BKZ!$A$5:$A$2504,$C11,D2_BKZ!$B$5:$B$2504,$AN$4)</f>
        <v>0</v>
      </c>
      <c r="AP11" s="132">
        <f t="shared" si="15"/>
        <v>0</v>
      </c>
      <c r="AQ11" s="132">
        <f>IF(A_Stammdaten!$B$7="VNB",(AP11*Listen!$G$4),SUM(AP11*0.6*Listen!$H$18)+(AP11*0.4*Listen!$G$2))</f>
        <v>0</v>
      </c>
      <c r="AR11" s="132">
        <f>SUMIFS(D_SAV!$AE$5:$AE$4004,D_SAV!$A$5:$A$4004,B_KKAuf!$C11,D_SAV!$C$5:$C$4004,$AV$4)</f>
        <v>0</v>
      </c>
      <c r="AS11" s="132">
        <f>SUMIFS(D3_WAV!$U$5:$U$204,D3_WAV!$A$5:$A$204,B_KKAuf!$C11,D3_WAV!$D$5:$D$204,$AV$4,D3_WAV!$B$5:$B$204,"&lt;&gt;geleistete Anzahlungen und Anlagen im Bau des Sachanlagevermögens",D3_WAV!$B$5:$B$204,"&lt;&gt;geleistete Anzahlungen auf immaterielle Vermögensgegenstände")</f>
        <v>0</v>
      </c>
      <c r="AT11" s="132">
        <f>SUMIFS(D2_BKZ!$J$5:$J$2504,D2_BKZ!$A$5:$A$2504,$C11,D2_BKZ!$B$5:$B$2504,$AV$4)</f>
        <v>0</v>
      </c>
      <c r="AU11" s="132">
        <f>SUMIFS(D_SAV!$AG$5:$AG$4004,D_SAV!$A$5:$A$4004,B_KKAuf!$C11,D_SAV!$C$5:$C$4004,$AV$4)</f>
        <v>0</v>
      </c>
      <c r="AV11" s="132">
        <f>SUMIFS(D3_WAV!$W$5:$W$204,D3_WAV!$A$5:$A$204,B_KKAuf!$C11,D3_WAV!$D$5:$D$204,$AV$4,D3_WAV!$B$5:$B$204,"&lt;&gt;geleistete Anzahlungen und Anlagen im Bau des Sachanlagevermögens",D3_WAV!$B$5:$B$204,"&lt;&gt;geleistete Anzahlungen auf immaterielle Vermögensgegenstände")</f>
        <v>0</v>
      </c>
      <c r="AW11" s="132">
        <f>SUMIFS(D2_BKZ!$K$5:$K$2504,D2_BKZ!$A$5:$A$2504,$C11,D2_BKZ!$B$5:$B$2504,$AV$4)</f>
        <v>0</v>
      </c>
      <c r="AX11" s="132">
        <f t="shared" si="16"/>
        <v>0</v>
      </c>
      <c r="AY11" s="132">
        <f>IF(A_Stammdaten!$B$7="VNB",(AX11*Listen!$G$4),SUM(AX11*0.6*Listen!$H$19)+(AX11*0.4*Listen!$G$2))</f>
        <v>0</v>
      </c>
      <c r="AZ11" s="132">
        <f>SUMIFS(D_SAV!$AE$5:$AE$4004,D_SAV!$A$5:$A$4004,B_KKAuf!$C11,D_SAV!$C$5:$C$4004,$BD$4)</f>
        <v>0</v>
      </c>
      <c r="BA11" s="132">
        <f>SUMIFS(D3_WAV!$U$5:$U$204,D3_WAV!$A$5:$A$204,B_KKAuf!$C11,D3_WAV!$D$5:$D$204,$BD$4,D3_WAV!$B$5:$B$204,"&lt;&gt;geleistete Anzahlungen und Anlagen im Bau des Sachanlagevermögens",D3_WAV!$B$5:$B$204,"&lt;&gt;geleistete Anzahlungen auf immaterielle Vermögensgegenstände")</f>
        <v>0</v>
      </c>
      <c r="BB11" s="132">
        <f>SUMIFS(D2_BKZ!$J$5:$J$2504,D2_BKZ!$A$5:$A$2504,$C11,D2_BKZ!$B$5:$B$2504,$BD$4)</f>
        <v>0</v>
      </c>
      <c r="BC11" s="132">
        <f>SUMIFS(D_SAV!$AG$5:$AG$4004,D_SAV!$A$5:$A$4004,B_KKAuf!$C11,D_SAV!$C$5:$C$4004,$BD$4)</f>
        <v>0</v>
      </c>
      <c r="BD11" s="132">
        <f>SUMIFS(D3_WAV!$W$5:$W$204,D3_WAV!$A$5:$A$204,B_KKAuf!$C11,D3_WAV!$D$5:$D$204,$BD$4,D3_WAV!$B$5:$B$204,"&lt;&gt;geleistete Anzahlungen und Anlagen im Bau des Sachanlagevermögens",D3_WAV!$B$5:$B$204,"&lt;&gt;geleistete Anzahlungen auf immaterielle Vermögensgegenstände")</f>
        <v>0</v>
      </c>
      <c r="BE11" s="132">
        <f>SUMIFS(D2_BKZ!$K$5:$K$2504,D2_BKZ!$A$5:$A$2504,$C11,D2_BKZ!$B$5:$B$2504,$BD$4)</f>
        <v>0</v>
      </c>
      <c r="BF11" s="132">
        <f t="shared" si="17"/>
        <v>0</v>
      </c>
      <c r="BG11" s="132">
        <f>IF(A_Stammdaten!$B$7="VNB",(BF11*Listen!$G$4),SUM(BF11*0.6*Listen!$H$20)+(BF11*0.4*Listen!$G$2))</f>
        <v>0</v>
      </c>
      <c r="BH11" s="132">
        <f>SUMIFS(D_SAV!$AE$5:$AE$4004,D_SAV!$A$5:$A$4004,B_KKAuf!$C11,D_SAV!$C$5:$C$4004,$BL$4)</f>
        <v>0</v>
      </c>
      <c r="BI11" s="132">
        <f>SUMIFS(D3_WAV!$U$5:$U$204,D3_WAV!$A$5:$A$204,B_KKAuf!$C11,D3_WAV!$D$5:$D$204,$BL$4,D3_WAV!$B$5:$B$204,"&lt;&gt;geleistete Anzahlungen und Anlagen im Bau des Sachanlagevermögens",D3_WAV!$B$5:$B$204,"&lt;&gt;geleistete Anzahlungen auf immaterielle Vermögensgegenstände")</f>
        <v>0</v>
      </c>
      <c r="BJ11" s="132">
        <f>SUMIFS(D2_BKZ!$J$5:$J$2504,D2_BKZ!$A$5:$A$2504,$C11,D2_BKZ!$B$5:$B$2504,$BL$4)</f>
        <v>0</v>
      </c>
      <c r="BK11" s="132">
        <f>SUMIFS(D_SAV!$AG$5:$AG$4004,D_SAV!$A$5:$A$4004,B_KKAuf!$C11,D_SAV!$C$5:$C$4004,$BL$4)</f>
        <v>0</v>
      </c>
      <c r="BL11" s="132">
        <f>SUMIFS(D3_WAV!$W$5:$W$204,D3_WAV!$A$5:$A$204,B_KKAuf!$C11,D3_WAV!$D$5:$D$204,$BL$4,D3_WAV!$B$5:$B$204,"&lt;&gt;geleistete Anzahlungen und Anlagen im Bau des Sachanlagevermögens",D3_WAV!$B$5:$B$204,"&lt;&gt;geleistete Anzahlungen auf immaterielle Vermögensgegenstände")</f>
        <v>0</v>
      </c>
      <c r="BM11" s="132">
        <f>SUMIFS(D2_BKZ!$K$5:$K$2504,D2_BKZ!$A$5:$A$2504,$C11,D2_BKZ!$B$5:$B$2504,$BL$4)</f>
        <v>0</v>
      </c>
      <c r="BN11" s="132">
        <f t="shared" si="18"/>
        <v>0</v>
      </c>
      <c r="BO11" s="132">
        <f>IF(A_Stammdaten!$B$7="VNB",(BN11*Listen!$G$4),SUM(BN11*0.6*Listen!$H$21)+(BN11*0.4*Listen!$G$2))</f>
        <v>0</v>
      </c>
    </row>
    <row r="12" spans="1:67" x14ac:dyDescent="0.25">
      <c r="C12" s="133">
        <f>A_Stammdaten!A20</f>
        <v>0</v>
      </c>
      <c r="D12" s="170">
        <f t="shared" si="9"/>
        <v>0</v>
      </c>
      <c r="E12" s="170">
        <f t="shared" si="10"/>
        <v>0</v>
      </c>
      <c r="F12" s="170">
        <f>SUM(J12,R12,Z12,AH12,AP12,AX12,BF12,BN12)*0.4*Listen!$G$2*0.035*A_Stammdaten!$D20</f>
        <v>0</v>
      </c>
      <c r="G12" s="170">
        <f t="shared" si="11"/>
        <v>0</v>
      </c>
      <c r="H12" s="132">
        <f>SUMIF(D_SAV!$A$5:$A$4004,B_KKAuf!$C12,D_SAV!$AF$5:$AF$4004)</f>
        <v>0</v>
      </c>
      <c r="I12" s="132">
        <f>SUMIFS(D3_WAV!$V$5:$V$204,D3_WAV!$A$5:$A$204,C12,D3_WAV!$D$5:$D$204,"&gt;2015",D3_WAV!$D$5:$D$204,"&lt;="&amp;A_Stammdaten!$B$12)</f>
        <v>0</v>
      </c>
      <c r="J12" s="132">
        <f>AVERAGE(SUMIFS(D3_WAV!$U$5:$U$204,D3_WAV!$B$5:$B$204,"geleistete Anzahlungen und Anlagen im Bau des Sachanlagevermögens",D3_WAV!$A$5:$A$204,B_KKAuf!$C12),SUMIFS(D3_WAV!$W$5:$W$204,D3_WAV!$B$5:$B$204,"geleistete Anzahlungen und Anlagen im Bau des Sachanlagevermögens",D3_WAV!$A$5:$A$204,B_KKAuf!$C12))+AVERAGE(SUMIFS(D3_WAV!$U$5:$U$204,D3_WAV!$B$5:$B$204,"geleistete Anzahlungen auf immaterielle Vermögensgegenstände",D3_WAV!$A$5:$A$204,B_KKAuf!$C12),SUMIFS(D3_WAV!$W$5:$W$204,D3_WAV!$B$5:$B$204,"geleistete Anzahlungen auf immaterielle Vermögensgegenstände",D3_WAV!$A$5:$A$204,B_KKAuf!$C12))</f>
        <v>0</v>
      </c>
      <c r="K12" s="132">
        <f>SUM($J12*0.4*Listen!$G$2)+(IF(A_Stammdaten!$B$7="FNB",SUM(VLOOKUP(A_Stammdaten!$B$12,Listen!$E$15:$H$21,4,FALSE)*B_KKAuf!$J12*0.6),PRODUCT(B_KKAuf!$J12,0.6*Listen!$G$3)))</f>
        <v>0</v>
      </c>
      <c r="L12" s="132">
        <f>SUMIFS(D_SAV!$AE$5:$AE$4004,D_SAV!$A$5:$A$4004,B_KKAuf!$C12,D_SAV!$C$5:$C$4004,$P$4)</f>
        <v>0</v>
      </c>
      <c r="M12" s="132">
        <f>SUMIFS(D3_WAV!$U$5:$U$204,D3_WAV!$A$5:$A$204,B_KKAuf!$C12,D3_WAV!$D$5:$D$204,$P$4,D3_WAV!$B$5:$B$204,"&lt;&gt;geleistete Anzahlungen und Anlagen im Bau des Sachanlagevermögens",D3_WAV!$B$5:$B$204,"&lt;&gt;geleistete Anzahlungen auf immaterielle Vermögensgegenstände")</f>
        <v>0</v>
      </c>
      <c r="N12" s="132">
        <f>SUMIFS(D2_BKZ!$J$5:$J$2504,D2_BKZ!$A$5:$A$2504,$C12,D2_BKZ!$B$5:$B$2504,$P$4)</f>
        <v>0</v>
      </c>
      <c r="O12" s="132">
        <f>SUMIFS(D_SAV!$AG$5:$AG$4004,D_SAV!$A$5:$A$4004,B_KKAuf!$C12,D_SAV!$C$5:$C$4004,$P$4)</f>
        <v>0</v>
      </c>
      <c r="P12" s="132">
        <f>SUMIFS(D3_WAV!$W$5:$W$204,D3_WAV!$A$5:$A$204,B_KKAuf!$C12,D3_WAV!$D$5:$D$204,$P$4,D3_WAV!$B$5:$B$204,"&lt;&gt;geleistete Anzahlungen und Anlagen im Bau des Sachanlagevermögens",D3_WAV!$B$5:$B$204,"&lt;&gt;geleistete Anzahlungen auf immaterielle Vermögensgegenstände")</f>
        <v>0</v>
      </c>
      <c r="Q12" s="132">
        <f>SUMIFS(D2_BKZ!$K$5:$K$2504,D2_BKZ!$A$5:$A$2504,$C12,D2_BKZ!$B$5:$B$2504,$P$4)</f>
        <v>0</v>
      </c>
      <c r="R12" s="132">
        <f t="shared" si="12"/>
        <v>0</v>
      </c>
      <c r="S12" s="132">
        <f>IF(A_Stammdaten!$B$7="VNB",((R12)*Listen!$G$4),SUM(R12*0.6*Listen!$H$15)+(R12*0.4*Listen!$G$2))</f>
        <v>0</v>
      </c>
      <c r="T12" s="132">
        <f>SUMIFS(D_SAV!$AE$5:$AE$4004,D_SAV!$A$5:$A$4004,B_KKAuf!$C12,D_SAV!$C$5:$C$4004,$X$4)</f>
        <v>0</v>
      </c>
      <c r="U12" s="132">
        <f>SUMIFS(D3_WAV!$U$5:$U$204,D3_WAV!$A$5:$A$204,B_KKAuf!$C12,D3_WAV!$D$5:$D$204,$X$4,D3_WAV!$B$5:$B$204,"&lt;&gt;geleistete Anzahlungen und Anlagen im Bau des Sachanlagevermögens",D3_WAV!$B$5:$B$204,"&lt;&gt;geleistete Anzahlungen auf immaterielle Vermögensgegenstände")</f>
        <v>0</v>
      </c>
      <c r="V12" s="132">
        <f>SUMIFS(D2_BKZ!$J$5:$J$2504,D2_BKZ!$A$5:$A$2504,$C12,D2_BKZ!$B$5:$B$2504,$X$4)</f>
        <v>0</v>
      </c>
      <c r="W12" s="132">
        <f>SUMIFS(D_SAV!$AG$5:$AG$4004,D_SAV!$A$5:$A$4004,B_KKAuf!$C12,D_SAV!$C$5:$C$4004,$X$4)</f>
        <v>0</v>
      </c>
      <c r="X12" s="132">
        <f>SUMIFS(D3_WAV!$W$5:$W$204,D3_WAV!$A$5:$A$204,B_KKAuf!$C12,D3_WAV!$D$5:$D$204,$X$4,D3_WAV!$B$5:$B$204,"&lt;&gt;geleistete Anzahlungen und Anlagen im Bau des Sachanlagevermögens",D3_WAV!$B$5:$B$204,"&lt;&gt;geleistete Anzahlungen auf immaterielle Vermögensgegenstände")</f>
        <v>0</v>
      </c>
      <c r="Y12" s="132">
        <f>SUMIFS(D2_BKZ!$K$5:$K$2504,D2_BKZ!$A$5:$A$2504,$C12,D2_BKZ!$B$5:$B$2504,$X$4)</f>
        <v>0</v>
      </c>
      <c r="Z12" s="132">
        <f t="shared" si="13"/>
        <v>0</v>
      </c>
      <c r="AA12" s="132">
        <f>IF(A_Stammdaten!$B$7="VNB",(Z12*Listen!$G$4),SUM(Z12*0.6*Listen!$H$16)+(Z12*0.4*Listen!$G$2))</f>
        <v>0</v>
      </c>
      <c r="AB12" s="132">
        <f>SUMIFS(D_SAV!$AE$5:$AE$4004,D_SAV!$A$5:$A$4004,B_KKAuf!$C12,D_SAV!$C$5:$C$4004,$AF$4)</f>
        <v>0</v>
      </c>
      <c r="AC12" s="132">
        <f>SUMIFS(D3_WAV!$U$5:$U$204,D3_WAV!$A$5:$A$204,B_KKAuf!$C12,D3_WAV!$D$5:$D$204,$AF$4,D3_WAV!$B$5:$B$204,"&lt;&gt;geleistete Anzahlungen und Anlagen im Bau des Sachanlagevermögens",D3_WAV!$B$5:$B$204,"&lt;&gt;geleistete Anzahlungen auf immaterielle Vermögensgegenstände")</f>
        <v>0</v>
      </c>
      <c r="AD12" s="132">
        <f>SUMIFS(D2_BKZ!$J$5:$J$2504,D2_BKZ!$A$5:$A$2504,$C12,D2_BKZ!$B$5:$B$2504,$AF$4)</f>
        <v>0</v>
      </c>
      <c r="AE12" s="132">
        <f>SUMIFS(D_SAV!$AG$5:$AG$4004,D_SAV!$A$5:$A$4004,B_KKAuf!$C12,D_SAV!$C$5:$C$4004,$AF$4)</f>
        <v>0</v>
      </c>
      <c r="AF12" s="132">
        <f>SUMIFS(D3_WAV!$W$5:$W$204,D3_WAV!$A$5:$A$204,B_KKAuf!$C12,D3_WAV!$D$5:$D$204,$AF$4,D3_WAV!$B$5:$B$204,"&lt;&gt;geleistete Anzahlungen und Anlagen im Bau des Sachanlagevermögens",D3_WAV!$B$5:$B$204,"&lt;&gt;geleistete Anzahlungen auf immaterielle Vermögensgegenstände")</f>
        <v>0</v>
      </c>
      <c r="AG12" s="132">
        <f>SUMIFS(D2_BKZ!$K$5:$K$2504,D2_BKZ!$A$5:$A$2504,$C12,D2_BKZ!$B$5:$B$2504,$AF$4)</f>
        <v>0</v>
      </c>
      <c r="AH12" s="132">
        <f t="shared" si="14"/>
        <v>0</v>
      </c>
      <c r="AI12" s="132">
        <f>IF(A_Stammdaten!$B$7="VNB",(AH12*Listen!$G$4),SUM(AH12*0.6*Listen!$H$17)+(AH12*0.4*Listen!$G$2))</f>
        <v>0</v>
      </c>
      <c r="AJ12" s="132">
        <f>SUMIFS(D_SAV!$AE$5:$AE$4004,D_SAV!$A$5:$A$4004,B_KKAuf!$C12,D_SAV!$C$5:$C$4004,$AN$4)</f>
        <v>0</v>
      </c>
      <c r="AK12" s="132">
        <f>SUMIFS(D3_WAV!$U$5:$U$204,D3_WAV!$A$5:$A$204,B_KKAuf!$C12,D3_WAV!$D$5:$D$204,$AN$4,D3_WAV!$B$5:$B$204,"&lt;&gt;geleistete Anzahlungen und Anlagen im Bau des Sachanlagevermögens",D3_WAV!$B$5:$B$204,"&lt;&gt;geleistete Anzahlungen auf immaterielle Vermögensgegenstände")</f>
        <v>0</v>
      </c>
      <c r="AL12" s="132">
        <f>SUMIFS(D2_BKZ!$J$5:$J$2504,D2_BKZ!$A$5:$A$2504,$C12,D2_BKZ!$B$5:$B$2504,$AN$4)</f>
        <v>0</v>
      </c>
      <c r="AM12" s="132">
        <f>SUMIFS(D_SAV!$AG$5:$AG$4004,D_SAV!$A$5:$A$4004,B_KKAuf!$C12,D_SAV!$C$5:$C$4004,$AN$4)</f>
        <v>0</v>
      </c>
      <c r="AN12" s="132">
        <f>SUMIFS(D3_WAV!$W$5:$W$204,D3_WAV!$A$5:$A$204,B_KKAuf!$C12,D3_WAV!$D$5:$D$204,$AN$4,D3_WAV!$B$5:$B$204,"&lt;&gt;geleistete Anzahlungen und Anlagen im Bau des Sachanlagevermögens",D3_WAV!$B$5:$B$204,"&lt;&gt;geleistete Anzahlungen auf immaterielle Vermögensgegenstände")</f>
        <v>0</v>
      </c>
      <c r="AO12" s="132">
        <f>SUMIFS(D2_BKZ!$K$5:$K$2504,D2_BKZ!$A$5:$A$2504,$C12,D2_BKZ!$B$5:$B$2504,$AN$4)</f>
        <v>0</v>
      </c>
      <c r="AP12" s="132">
        <f t="shared" si="15"/>
        <v>0</v>
      </c>
      <c r="AQ12" s="132">
        <f>IF(A_Stammdaten!$B$7="VNB",(AP12*Listen!$G$4),SUM(AP12*0.6*Listen!$H$18)+(AP12*0.4*Listen!$G$2))</f>
        <v>0</v>
      </c>
      <c r="AR12" s="132">
        <f>SUMIFS(D_SAV!$AE$5:$AE$4004,D_SAV!$A$5:$A$4004,B_KKAuf!$C12,D_SAV!$C$5:$C$4004,$AV$4)</f>
        <v>0</v>
      </c>
      <c r="AS12" s="132">
        <f>SUMIFS(D3_WAV!$U$5:$U$204,D3_WAV!$A$5:$A$204,B_KKAuf!$C12,D3_WAV!$D$5:$D$204,$AV$4,D3_WAV!$B$5:$B$204,"&lt;&gt;geleistete Anzahlungen und Anlagen im Bau des Sachanlagevermögens",D3_WAV!$B$5:$B$204,"&lt;&gt;geleistete Anzahlungen auf immaterielle Vermögensgegenstände")</f>
        <v>0</v>
      </c>
      <c r="AT12" s="132">
        <f>SUMIFS(D2_BKZ!$J$5:$J$2504,D2_BKZ!$A$5:$A$2504,$C12,D2_BKZ!$B$5:$B$2504,$AV$4)</f>
        <v>0</v>
      </c>
      <c r="AU12" s="132">
        <f>SUMIFS(D_SAV!$AG$5:$AG$4004,D_SAV!$A$5:$A$4004,B_KKAuf!$C12,D_SAV!$C$5:$C$4004,$AV$4)</f>
        <v>0</v>
      </c>
      <c r="AV12" s="132">
        <f>SUMIFS(D3_WAV!$W$5:$W$204,D3_WAV!$A$5:$A$204,B_KKAuf!$C12,D3_WAV!$D$5:$D$204,$AV$4,D3_WAV!$B$5:$B$204,"&lt;&gt;geleistete Anzahlungen und Anlagen im Bau des Sachanlagevermögens",D3_WAV!$B$5:$B$204,"&lt;&gt;geleistete Anzahlungen auf immaterielle Vermögensgegenstände")</f>
        <v>0</v>
      </c>
      <c r="AW12" s="132">
        <f>SUMIFS(D2_BKZ!$K$5:$K$2504,D2_BKZ!$A$5:$A$2504,$C12,D2_BKZ!$B$5:$B$2504,$AV$4)</f>
        <v>0</v>
      </c>
      <c r="AX12" s="132">
        <f t="shared" si="16"/>
        <v>0</v>
      </c>
      <c r="AY12" s="132">
        <f>IF(A_Stammdaten!$B$7="VNB",(AX12*Listen!$G$4),SUM(AX12*0.6*Listen!$H$19)+(AX12*0.4*Listen!$G$2))</f>
        <v>0</v>
      </c>
      <c r="AZ12" s="132">
        <f>SUMIFS(D_SAV!$AE$5:$AE$4004,D_SAV!$A$5:$A$4004,B_KKAuf!$C12,D_SAV!$C$5:$C$4004,$BD$4)</f>
        <v>0</v>
      </c>
      <c r="BA12" s="132">
        <f>SUMIFS(D3_WAV!$U$5:$U$204,D3_WAV!$A$5:$A$204,B_KKAuf!$C12,D3_WAV!$D$5:$D$204,$BD$4,D3_WAV!$B$5:$B$204,"&lt;&gt;geleistete Anzahlungen und Anlagen im Bau des Sachanlagevermögens",D3_WAV!$B$5:$B$204,"&lt;&gt;geleistete Anzahlungen auf immaterielle Vermögensgegenstände")</f>
        <v>0</v>
      </c>
      <c r="BB12" s="132">
        <f>SUMIFS(D2_BKZ!$J$5:$J$2504,D2_BKZ!$A$5:$A$2504,$C12,D2_BKZ!$B$5:$B$2504,$BD$4)</f>
        <v>0</v>
      </c>
      <c r="BC12" s="132">
        <f>SUMIFS(D_SAV!$AG$5:$AG$4004,D_SAV!$A$5:$A$4004,B_KKAuf!$C12,D_SAV!$C$5:$C$4004,$BD$4)</f>
        <v>0</v>
      </c>
      <c r="BD12" s="132">
        <f>SUMIFS(D3_WAV!$W$5:$W$204,D3_WAV!$A$5:$A$204,B_KKAuf!$C12,D3_WAV!$D$5:$D$204,$BD$4,D3_WAV!$B$5:$B$204,"&lt;&gt;geleistete Anzahlungen und Anlagen im Bau des Sachanlagevermögens",D3_WAV!$B$5:$B$204,"&lt;&gt;geleistete Anzahlungen auf immaterielle Vermögensgegenstände")</f>
        <v>0</v>
      </c>
      <c r="BE12" s="132">
        <f>SUMIFS(D2_BKZ!$K$5:$K$2504,D2_BKZ!$A$5:$A$2504,$C12,D2_BKZ!$B$5:$B$2504,$BD$4)</f>
        <v>0</v>
      </c>
      <c r="BF12" s="132">
        <f t="shared" si="17"/>
        <v>0</v>
      </c>
      <c r="BG12" s="132">
        <f>IF(A_Stammdaten!$B$7="VNB",(BF12*Listen!$G$4),SUM(BF12*0.6*Listen!$H$20)+(BF12*0.4*Listen!$G$2))</f>
        <v>0</v>
      </c>
      <c r="BH12" s="132">
        <f>SUMIFS(D_SAV!$AE$5:$AE$4004,D_SAV!$A$5:$A$4004,B_KKAuf!$C12,D_SAV!$C$5:$C$4004,$BL$4)</f>
        <v>0</v>
      </c>
      <c r="BI12" s="132">
        <f>SUMIFS(D3_WAV!$U$5:$U$204,D3_WAV!$A$5:$A$204,B_KKAuf!$C12,D3_WAV!$D$5:$D$204,$BL$4,D3_WAV!$B$5:$B$204,"&lt;&gt;geleistete Anzahlungen und Anlagen im Bau des Sachanlagevermögens",D3_WAV!$B$5:$B$204,"&lt;&gt;geleistete Anzahlungen auf immaterielle Vermögensgegenstände")</f>
        <v>0</v>
      </c>
      <c r="BJ12" s="132">
        <f>SUMIFS(D2_BKZ!$J$5:$J$2504,D2_BKZ!$A$5:$A$2504,$C12,D2_BKZ!$B$5:$B$2504,$BL$4)</f>
        <v>0</v>
      </c>
      <c r="BK12" s="132">
        <f>SUMIFS(D_SAV!$AG$5:$AG$4004,D_SAV!$A$5:$A$4004,B_KKAuf!$C12,D_SAV!$C$5:$C$4004,$BL$4)</f>
        <v>0</v>
      </c>
      <c r="BL12" s="132">
        <f>SUMIFS(D3_WAV!$W$5:$W$204,D3_WAV!$A$5:$A$204,B_KKAuf!$C12,D3_WAV!$D$5:$D$204,$BL$4,D3_WAV!$B$5:$B$204,"&lt;&gt;geleistete Anzahlungen und Anlagen im Bau des Sachanlagevermögens",D3_WAV!$B$5:$B$204,"&lt;&gt;geleistete Anzahlungen auf immaterielle Vermögensgegenstände")</f>
        <v>0</v>
      </c>
      <c r="BM12" s="132">
        <f>SUMIFS(D2_BKZ!$K$5:$K$2504,D2_BKZ!$A$5:$A$2504,$C12,D2_BKZ!$B$5:$B$2504,$BL$4)</f>
        <v>0</v>
      </c>
      <c r="BN12" s="132">
        <f t="shared" si="18"/>
        <v>0</v>
      </c>
      <c r="BO12" s="132">
        <f>IF(A_Stammdaten!$B$7="VNB",(BN12*Listen!$G$4),SUM(BN12*0.6*Listen!$H$21)+(BN12*0.4*Listen!$G$2))</f>
        <v>0</v>
      </c>
    </row>
    <row r="13" spans="1:67" x14ac:dyDescent="0.25">
      <c r="C13" s="133">
        <f>A_Stammdaten!A21</f>
        <v>0</v>
      </c>
      <c r="D13" s="170">
        <f t="shared" si="9"/>
        <v>0</v>
      </c>
      <c r="E13" s="170">
        <f t="shared" si="10"/>
        <v>0</v>
      </c>
      <c r="F13" s="170">
        <f>SUM(J13,R13,Z13,AH13,AP13,AX13,BF13,BN13)*0.4*Listen!$G$2*0.035*A_Stammdaten!$D21</f>
        <v>0</v>
      </c>
      <c r="G13" s="170">
        <f t="shared" si="11"/>
        <v>0</v>
      </c>
      <c r="H13" s="132">
        <f>SUMIF(D_SAV!$A$5:$A$4004,B_KKAuf!$C13,D_SAV!$AF$5:$AF$4004)</f>
        <v>0</v>
      </c>
      <c r="I13" s="132">
        <f>SUMIFS(D3_WAV!$V$5:$V$204,D3_WAV!$A$5:$A$204,C13,D3_WAV!$D$5:$D$204,"&gt;2015",D3_WAV!$D$5:$D$204,"&lt;="&amp;A_Stammdaten!$B$12)</f>
        <v>0</v>
      </c>
      <c r="J13" s="132">
        <f>AVERAGE(SUMIFS(D3_WAV!$U$5:$U$204,D3_WAV!$B$5:$B$204,"geleistete Anzahlungen und Anlagen im Bau des Sachanlagevermögens",D3_WAV!$A$5:$A$204,B_KKAuf!$C13),SUMIFS(D3_WAV!$W$5:$W$204,D3_WAV!$B$5:$B$204,"geleistete Anzahlungen und Anlagen im Bau des Sachanlagevermögens",D3_WAV!$A$5:$A$204,B_KKAuf!$C13))+AVERAGE(SUMIFS(D3_WAV!$U$5:$U$204,D3_WAV!$B$5:$B$204,"geleistete Anzahlungen auf immaterielle Vermögensgegenstände",D3_WAV!$A$5:$A$204,B_KKAuf!$C13),SUMIFS(D3_WAV!$W$5:$W$204,D3_WAV!$B$5:$B$204,"geleistete Anzahlungen auf immaterielle Vermögensgegenstände",D3_WAV!$A$5:$A$204,B_KKAuf!$C13))</f>
        <v>0</v>
      </c>
      <c r="K13" s="132">
        <f>SUM($J13*0.4*Listen!$G$2)+(IF(A_Stammdaten!$B$7="FNB",SUM(VLOOKUP(A_Stammdaten!$B$12,Listen!$E$15:$H$21,4,FALSE)*B_KKAuf!$J13*0.6),PRODUCT(B_KKAuf!$J13,0.6*Listen!$G$3)))</f>
        <v>0</v>
      </c>
      <c r="L13" s="132">
        <f>SUMIFS(D_SAV!$AE$5:$AE$4004,D_SAV!$A$5:$A$4004,B_KKAuf!$C13,D_SAV!$C$5:$C$4004,$P$4)</f>
        <v>0</v>
      </c>
      <c r="M13" s="132">
        <f>SUMIFS(D3_WAV!$U$5:$U$204,D3_WAV!$A$5:$A$204,B_KKAuf!$C13,D3_WAV!$D$5:$D$204,$P$4,D3_WAV!$B$5:$B$204,"&lt;&gt;geleistete Anzahlungen und Anlagen im Bau des Sachanlagevermögens",D3_WAV!$B$5:$B$204,"&lt;&gt;geleistete Anzahlungen auf immaterielle Vermögensgegenstände")</f>
        <v>0</v>
      </c>
      <c r="N13" s="132">
        <f>SUMIFS(D2_BKZ!$J$5:$J$2504,D2_BKZ!$A$5:$A$2504,$C13,D2_BKZ!$B$5:$B$2504,$P$4)</f>
        <v>0</v>
      </c>
      <c r="O13" s="132">
        <f>SUMIFS(D_SAV!$AG$5:$AG$4004,D_SAV!$A$5:$A$4004,B_KKAuf!$C13,D_SAV!$C$5:$C$4004,$P$4)</f>
        <v>0</v>
      </c>
      <c r="P13" s="132">
        <f>SUMIFS(D3_WAV!$W$5:$W$204,D3_WAV!$A$5:$A$204,B_KKAuf!$C13,D3_WAV!$D$5:$D$204,$P$4,D3_WAV!$B$5:$B$204,"&lt;&gt;geleistete Anzahlungen und Anlagen im Bau des Sachanlagevermögens",D3_WAV!$B$5:$B$204,"&lt;&gt;geleistete Anzahlungen auf immaterielle Vermögensgegenstände")</f>
        <v>0</v>
      </c>
      <c r="Q13" s="132">
        <f>SUMIFS(D2_BKZ!$K$5:$K$2504,D2_BKZ!$A$5:$A$2504,$C13,D2_BKZ!$B$5:$B$2504,$P$4)</f>
        <v>0</v>
      </c>
      <c r="R13" s="132">
        <f t="shared" si="12"/>
        <v>0</v>
      </c>
      <c r="S13" s="132">
        <f>IF(A_Stammdaten!$B$7="VNB",((R13)*Listen!$G$4),SUM(R13*0.6*Listen!$H$15)+(R13*0.4*Listen!$G$2))</f>
        <v>0</v>
      </c>
      <c r="T13" s="132">
        <f>SUMIFS(D_SAV!$AE$5:$AE$4004,D_SAV!$A$5:$A$4004,B_KKAuf!$C13,D_SAV!$C$5:$C$4004,$X$4)</f>
        <v>0</v>
      </c>
      <c r="U13" s="132">
        <f>SUMIFS(D3_WAV!$U$5:$U$204,D3_WAV!$A$5:$A$204,B_KKAuf!$C13,D3_WAV!$D$5:$D$204,$X$4,D3_WAV!$B$5:$B$204,"&lt;&gt;geleistete Anzahlungen und Anlagen im Bau des Sachanlagevermögens",D3_WAV!$B$5:$B$204,"&lt;&gt;geleistete Anzahlungen auf immaterielle Vermögensgegenstände")</f>
        <v>0</v>
      </c>
      <c r="V13" s="132">
        <f>SUMIFS(D2_BKZ!$J$5:$J$2504,D2_BKZ!$A$5:$A$2504,$C13,D2_BKZ!$B$5:$B$2504,$X$4)</f>
        <v>0</v>
      </c>
      <c r="W13" s="132">
        <f>SUMIFS(D_SAV!$AG$5:$AG$4004,D_SAV!$A$5:$A$4004,B_KKAuf!$C13,D_SAV!$C$5:$C$4004,$X$4)</f>
        <v>0</v>
      </c>
      <c r="X13" s="132">
        <f>SUMIFS(D3_WAV!$W$5:$W$204,D3_WAV!$A$5:$A$204,B_KKAuf!$C13,D3_WAV!$D$5:$D$204,$X$4,D3_WAV!$B$5:$B$204,"&lt;&gt;geleistete Anzahlungen und Anlagen im Bau des Sachanlagevermögens",D3_WAV!$B$5:$B$204,"&lt;&gt;geleistete Anzahlungen auf immaterielle Vermögensgegenstände")</f>
        <v>0</v>
      </c>
      <c r="Y13" s="132">
        <f>SUMIFS(D2_BKZ!$K$5:$K$2504,D2_BKZ!$A$5:$A$2504,$C13,D2_BKZ!$B$5:$B$2504,$X$4)</f>
        <v>0</v>
      </c>
      <c r="Z13" s="132">
        <f t="shared" si="13"/>
        <v>0</v>
      </c>
      <c r="AA13" s="132">
        <f>IF(A_Stammdaten!$B$7="VNB",(Z13*Listen!$G$4),SUM(Z13*0.6*Listen!$H$16)+(Z13*0.4*Listen!$G$2))</f>
        <v>0</v>
      </c>
      <c r="AB13" s="132">
        <f>SUMIFS(D_SAV!$AE$5:$AE$4004,D_SAV!$A$5:$A$4004,B_KKAuf!$C13,D_SAV!$C$5:$C$4004,$AF$4)</f>
        <v>0</v>
      </c>
      <c r="AC13" s="132">
        <f>SUMIFS(D3_WAV!$U$5:$U$204,D3_WAV!$A$5:$A$204,B_KKAuf!$C13,D3_WAV!$D$5:$D$204,$AF$4,D3_WAV!$B$5:$B$204,"&lt;&gt;geleistete Anzahlungen und Anlagen im Bau des Sachanlagevermögens",D3_WAV!$B$5:$B$204,"&lt;&gt;geleistete Anzahlungen auf immaterielle Vermögensgegenstände")</f>
        <v>0</v>
      </c>
      <c r="AD13" s="132">
        <f>SUMIFS(D2_BKZ!$J$5:$J$2504,D2_BKZ!$A$5:$A$2504,$C13,D2_BKZ!$B$5:$B$2504,$AF$4)</f>
        <v>0</v>
      </c>
      <c r="AE13" s="132">
        <f>SUMIFS(D_SAV!$AG$5:$AG$4004,D_SAV!$A$5:$A$4004,B_KKAuf!$C13,D_SAV!$C$5:$C$4004,$AF$4)</f>
        <v>0</v>
      </c>
      <c r="AF13" s="132">
        <f>SUMIFS(D3_WAV!$W$5:$W$204,D3_WAV!$A$5:$A$204,B_KKAuf!$C13,D3_WAV!$D$5:$D$204,$AF$4,D3_WAV!$B$5:$B$204,"&lt;&gt;geleistete Anzahlungen und Anlagen im Bau des Sachanlagevermögens",D3_WAV!$B$5:$B$204,"&lt;&gt;geleistete Anzahlungen auf immaterielle Vermögensgegenstände")</f>
        <v>0</v>
      </c>
      <c r="AG13" s="132">
        <f>SUMIFS(D2_BKZ!$K$5:$K$2504,D2_BKZ!$A$5:$A$2504,$C13,D2_BKZ!$B$5:$B$2504,$AF$4)</f>
        <v>0</v>
      </c>
      <c r="AH13" s="132">
        <f t="shared" si="14"/>
        <v>0</v>
      </c>
      <c r="AI13" s="132">
        <f>IF(A_Stammdaten!$B$7="VNB",(AH13*Listen!$G$4),SUM(AH13*0.6*Listen!$H$17)+(AH13*0.4*Listen!$G$2))</f>
        <v>0</v>
      </c>
      <c r="AJ13" s="132">
        <f>SUMIFS(D_SAV!$AE$5:$AE$4004,D_SAV!$A$5:$A$4004,B_KKAuf!$C13,D_SAV!$C$5:$C$4004,$AN$4)</f>
        <v>0</v>
      </c>
      <c r="AK13" s="132">
        <f>SUMIFS(D3_WAV!$U$5:$U$204,D3_WAV!$A$5:$A$204,B_KKAuf!$C13,D3_WAV!$D$5:$D$204,$AN$4,D3_WAV!$B$5:$B$204,"&lt;&gt;geleistete Anzahlungen und Anlagen im Bau des Sachanlagevermögens",D3_WAV!$B$5:$B$204,"&lt;&gt;geleistete Anzahlungen auf immaterielle Vermögensgegenstände")</f>
        <v>0</v>
      </c>
      <c r="AL13" s="132">
        <f>SUMIFS(D2_BKZ!$J$5:$J$2504,D2_BKZ!$A$5:$A$2504,$C13,D2_BKZ!$B$5:$B$2504,$AN$4)</f>
        <v>0</v>
      </c>
      <c r="AM13" s="132">
        <f>SUMIFS(D_SAV!$AG$5:$AG$4004,D_SAV!$A$5:$A$4004,B_KKAuf!$C13,D_SAV!$C$5:$C$4004,$AN$4)</f>
        <v>0</v>
      </c>
      <c r="AN13" s="132">
        <f>SUMIFS(D3_WAV!$W$5:$W$204,D3_WAV!$A$5:$A$204,B_KKAuf!$C13,D3_WAV!$D$5:$D$204,$AN$4,D3_WAV!$B$5:$B$204,"&lt;&gt;geleistete Anzahlungen und Anlagen im Bau des Sachanlagevermögens",D3_WAV!$B$5:$B$204,"&lt;&gt;geleistete Anzahlungen auf immaterielle Vermögensgegenstände")</f>
        <v>0</v>
      </c>
      <c r="AO13" s="132">
        <f>SUMIFS(D2_BKZ!$K$5:$K$2504,D2_BKZ!$A$5:$A$2504,$C13,D2_BKZ!$B$5:$B$2504,$AN$4)</f>
        <v>0</v>
      </c>
      <c r="AP13" s="132">
        <f t="shared" si="15"/>
        <v>0</v>
      </c>
      <c r="AQ13" s="132">
        <f>IF(A_Stammdaten!$B$7="VNB",(AP13*Listen!$G$4),SUM(AP13*0.6*Listen!$H$18)+(AP13*0.4*Listen!$G$2))</f>
        <v>0</v>
      </c>
      <c r="AR13" s="132">
        <f>SUMIFS(D_SAV!$AE$5:$AE$4004,D_SAV!$A$5:$A$4004,B_KKAuf!$C13,D_SAV!$C$5:$C$4004,$AV$4)</f>
        <v>0</v>
      </c>
      <c r="AS13" s="132">
        <f>SUMIFS(D3_WAV!$U$5:$U$204,D3_WAV!$A$5:$A$204,B_KKAuf!$C13,D3_WAV!$D$5:$D$204,$AV$4,D3_WAV!$B$5:$B$204,"&lt;&gt;geleistete Anzahlungen und Anlagen im Bau des Sachanlagevermögens",D3_WAV!$B$5:$B$204,"&lt;&gt;geleistete Anzahlungen auf immaterielle Vermögensgegenstände")</f>
        <v>0</v>
      </c>
      <c r="AT13" s="132">
        <f>SUMIFS(D2_BKZ!$J$5:$J$2504,D2_BKZ!$A$5:$A$2504,$C13,D2_BKZ!$B$5:$B$2504,$AV$4)</f>
        <v>0</v>
      </c>
      <c r="AU13" s="132">
        <f>SUMIFS(D_SAV!$AG$5:$AG$4004,D_SAV!$A$5:$A$4004,B_KKAuf!$C13,D_SAV!$C$5:$C$4004,$AV$4)</f>
        <v>0</v>
      </c>
      <c r="AV13" s="132">
        <f>SUMIFS(D3_WAV!$W$5:$W$204,D3_WAV!$A$5:$A$204,B_KKAuf!$C13,D3_WAV!$D$5:$D$204,$AV$4,D3_WAV!$B$5:$B$204,"&lt;&gt;geleistete Anzahlungen und Anlagen im Bau des Sachanlagevermögens",D3_WAV!$B$5:$B$204,"&lt;&gt;geleistete Anzahlungen auf immaterielle Vermögensgegenstände")</f>
        <v>0</v>
      </c>
      <c r="AW13" s="132">
        <f>SUMIFS(D2_BKZ!$K$5:$K$2504,D2_BKZ!$A$5:$A$2504,$C13,D2_BKZ!$B$5:$B$2504,$AV$4)</f>
        <v>0</v>
      </c>
      <c r="AX13" s="132">
        <f t="shared" si="16"/>
        <v>0</v>
      </c>
      <c r="AY13" s="132">
        <f>IF(A_Stammdaten!$B$7="VNB",(AX13*Listen!$G$4),SUM(AX13*0.6*Listen!$H$19)+(AX13*0.4*Listen!$G$2))</f>
        <v>0</v>
      </c>
      <c r="AZ13" s="132">
        <f>SUMIFS(D_SAV!$AE$5:$AE$4004,D_SAV!$A$5:$A$4004,B_KKAuf!$C13,D_SAV!$C$5:$C$4004,$BD$4)</f>
        <v>0</v>
      </c>
      <c r="BA13" s="132">
        <f>SUMIFS(D3_WAV!$U$5:$U$204,D3_WAV!$A$5:$A$204,B_KKAuf!$C13,D3_WAV!$D$5:$D$204,$BD$4,D3_WAV!$B$5:$B$204,"&lt;&gt;geleistete Anzahlungen und Anlagen im Bau des Sachanlagevermögens",D3_WAV!$B$5:$B$204,"&lt;&gt;geleistete Anzahlungen auf immaterielle Vermögensgegenstände")</f>
        <v>0</v>
      </c>
      <c r="BB13" s="132">
        <f>SUMIFS(D2_BKZ!$J$5:$J$2504,D2_BKZ!$A$5:$A$2504,$C13,D2_BKZ!$B$5:$B$2504,$BD$4)</f>
        <v>0</v>
      </c>
      <c r="BC13" s="132">
        <f>SUMIFS(D_SAV!$AG$5:$AG$4004,D_SAV!$A$5:$A$4004,B_KKAuf!$C13,D_SAV!$C$5:$C$4004,$BD$4)</f>
        <v>0</v>
      </c>
      <c r="BD13" s="132">
        <f>SUMIFS(D3_WAV!$W$5:$W$204,D3_WAV!$A$5:$A$204,B_KKAuf!$C13,D3_WAV!$D$5:$D$204,$BD$4,D3_WAV!$B$5:$B$204,"&lt;&gt;geleistete Anzahlungen und Anlagen im Bau des Sachanlagevermögens",D3_WAV!$B$5:$B$204,"&lt;&gt;geleistete Anzahlungen auf immaterielle Vermögensgegenstände")</f>
        <v>0</v>
      </c>
      <c r="BE13" s="132">
        <f>SUMIFS(D2_BKZ!$K$5:$K$2504,D2_BKZ!$A$5:$A$2504,$C13,D2_BKZ!$B$5:$B$2504,$BD$4)</f>
        <v>0</v>
      </c>
      <c r="BF13" s="132">
        <f t="shared" si="17"/>
        <v>0</v>
      </c>
      <c r="BG13" s="132">
        <f>IF(A_Stammdaten!$B$7="VNB",(BF13*Listen!$G$4),SUM(BF13*0.6*Listen!$H$20)+(BF13*0.4*Listen!$G$2))</f>
        <v>0</v>
      </c>
      <c r="BH13" s="132">
        <f>SUMIFS(D_SAV!$AE$5:$AE$4004,D_SAV!$A$5:$A$4004,B_KKAuf!$C13,D_SAV!$C$5:$C$4004,$BL$4)</f>
        <v>0</v>
      </c>
      <c r="BI13" s="132">
        <f>SUMIFS(D3_WAV!$U$5:$U$204,D3_WAV!$A$5:$A$204,B_KKAuf!$C13,D3_WAV!$D$5:$D$204,$BL$4,D3_WAV!$B$5:$B$204,"&lt;&gt;geleistete Anzahlungen und Anlagen im Bau des Sachanlagevermögens",D3_WAV!$B$5:$B$204,"&lt;&gt;geleistete Anzahlungen auf immaterielle Vermögensgegenstände")</f>
        <v>0</v>
      </c>
      <c r="BJ13" s="132">
        <f>SUMIFS(D2_BKZ!$J$5:$J$2504,D2_BKZ!$A$5:$A$2504,$C13,D2_BKZ!$B$5:$B$2504,$BL$4)</f>
        <v>0</v>
      </c>
      <c r="BK13" s="132">
        <f>SUMIFS(D_SAV!$AG$5:$AG$4004,D_SAV!$A$5:$A$4004,B_KKAuf!$C13,D_SAV!$C$5:$C$4004,$BL$4)</f>
        <v>0</v>
      </c>
      <c r="BL13" s="132">
        <f>SUMIFS(D3_WAV!$W$5:$W$204,D3_WAV!$A$5:$A$204,B_KKAuf!$C13,D3_WAV!$D$5:$D$204,$BL$4,D3_WAV!$B$5:$B$204,"&lt;&gt;geleistete Anzahlungen und Anlagen im Bau des Sachanlagevermögens",D3_WAV!$B$5:$B$204,"&lt;&gt;geleistete Anzahlungen auf immaterielle Vermögensgegenstände")</f>
        <v>0</v>
      </c>
      <c r="BM13" s="132">
        <f>SUMIFS(D2_BKZ!$K$5:$K$2504,D2_BKZ!$A$5:$A$2504,$C13,D2_BKZ!$B$5:$B$2504,$BL$4)</f>
        <v>0</v>
      </c>
      <c r="BN13" s="132">
        <f t="shared" si="18"/>
        <v>0</v>
      </c>
      <c r="BO13" s="132">
        <f>IF(A_Stammdaten!$B$7="VNB",(BN13*Listen!$G$4),SUM(BN13*0.6*Listen!$H$21)+(BN13*0.4*Listen!$G$2))</f>
        <v>0</v>
      </c>
    </row>
    <row r="14" spans="1:67" x14ac:dyDescent="0.25">
      <c r="C14" s="133">
        <f>A_Stammdaten!A22</f>
        <v>0</v>
      </c>
      <c r="D14" s="170">
        <f t="shared" si="9"/>
        <v>0</v>
      </c>
      <c r="E14" s="170">
        <f t="shared" si="10"/>
        <v>0</v>
      </c>
      <c r="F14" s="170">
        <f>SUM(J14,R14,Z14,AH14,AP14,AX14,BF14,BN14)*0.4*Listen!$G$2*0.035*A_Stammdaten!$D22</f>
        <v>0</v>
      </c>
      <c r="G14" s="170">
        <f t="shared" si="11"/>
        <v>0</v>
      </c>
      <c r="H14" s="132">
        <f>SUMIF(D_SAV!$A$5:$A$4004,B_KKAuf!$C14,D_SAV!$AF$5:$AF$4004)</f>
        <v>0</v>
      </c>
      <c r="I14" s="132">
        <f>SUMIFS(D3_WAV!$V$5:$V$204,D3_WAV!$A$5:$A$204,C14,D3_WAV!$D$5:$D$204,"&gt;2015",D3_WAV!$D$5:$D$204,"&lt;="&amp;A_Stammdaten!$B$12)</f>
        <v>0</v>
      </c>
      <c r="J14" s="132">
        <f>AVERAGE(SUMIFS(D3_WAV!$U$5:$U$204,D3_WAV!$B$5:$B$204,"geleistete Anzahlungen und Anlagen im Bau des Sachanlagevermögens",D3_WAV!$A$5:$A$204,B_KKAuf!$C14),SUMIFS(D3_WAV!$W$5:$W$204,D3_WAV!$B$5:$B$204,"geleistete Anzahlungen und Anlagen im Bau des Sachanlagevermögens",D3_WAV!$A$5:$A$204,B_KKAuf!$C14))+AVERAGE(SUMIFS(D3_WAV!$U$5:$U$204,D3_WAV!$B$5:$B$204,"geleistete Anzahlungen auf immaterielle Vermögensgegenstände",D3_WAV!$A$5:$A$204,B_KKAuf!$C14),SUMIFS(D3_WAV!$W$5:$W$204,D3_WAV!$B$5:$B$204,"geleistete Anzahlungen auf immaterielle Vermögensgegenstände",D3_WAV!$A$5:$A$204,B_KKAuf!$C14))</f>
        <v>0</v>
      </c>
      <c r="K14" s="132">
        <f>SUM($J14*0.4*Listen!$G$2)+(IF(A_Stammdaten!$B$7="FNB",SUM(VLOOKUP(A_Stammdaten!$B$12,Listen!$E$15:$H$21,4,FALSE)*B_KKAuf!$J14*0.6),PRODUCT(B_KKAuf!$J14,0.6*Listen!$G$3)))</f>
        <v>0</v>
      </c>
      <c r="L14" s="132">
        <f>SUMIFS(D_SAV!$AE$5:$AE$4004,D_SAV!$A$5:$A$4004,B_KKAuf!$C14,D_SAV!$C$5:$C$4004,$P$4)</f>
        <v>0</v>
      </c>
      <c r="M14" s="132">
        <f>SUMIFS(D3_WAV!$U$5:$U$204,D3_WAV!$A$5:$A$204,B_KKAuf!$C14,D3_WAV!$D$5:$D$204,$P$4,D3_WAV!$B$5:$B$204,"&lt;&gt;geleistete Anzahlungen und Anlagen im Bau des Sachanlagevermögens",D3_WAV!$B$5:$B$204,"&lt;&gt;geleistete Anzahlungen auf immaterielle Vermögensgegenstände")</f>
        <v>0</v>
      </c>
      <c r="N14" s="132">
        <f>SUMIFS(D2_BKZ!$J$5:$J$2504,D2_BKZ!$A$5:$A$2504,$C14,D2_BKZ!$B$5:$B$2504,$P$4)</f>
        <v>0</v>
      </c>
      <c r="O14" s="132">
        <f>SUMIFS(D_SAV!$AG$5:$AG$4004,D_SAV!$A$5:$A$4004,B_KKAuf!$C14,D_SAV!$C$5:$C$4004,$P$4)</f>
        <v>0</v>
      </c>
      <c r="P14" s="132">
        <f>SUMIFS(D3_WAV!$W$5:$W$204,D3_WAV!$A$5:$A$204,B_KKAuf!$C14,D3_WAV!$D$5:$D$204,$P$4,D3_WAV!$B$5:$B$204,"&lt;&gt;geleistete Anzahlungen und Anlagen im Bau des Sachanlagevermögens",D3_WAV!$B$5:$B$204,"&lt;&gt;geleistete Anzahlungen auf immaterielle Vermögensgegenstände")</f>
        <v>0</v>
      </c>
      <c r="Q14" s="132">
        <f>SUMIFS(D2_BKZ!$K$5:$K$2504,D2_BKZ!$A$5:$A$2504,$C14,D2_BKZ!$B$5:$B$2504,$P$4)</f>
        <v>0</v>
      </c>
      <c r="R14" s="132">
        <f t="shared" si="12"/>
        <v>0</v>
      </c>
      <c r="S14" s="132">
        <f>IF(A_Stammdaten!$B$7="VNB",((R14)*Listen!$G$4),SUM(R14*0.6*Listen!$H$15)+(R14*0.4*Listen!$G$2))</f>
        <v>0</v>
      </c>
      <c r="T14" s="132">
        <f>SUMIFS(D_SAV!$AE$5:$AE$4004,D_SAV!$A$5:$A$4004,B_KKAuf!$C14,D_SAV!$C$5:$C$4004,$X$4)</f>
        <v>0</v>
      </c>
      <c r="U14" s="132">
        <f>SUMIFS(D3_WAV!$U$5:$U$204,D3_WAV!$A$5:$A$204,B_KKAuf!$C14,D3_WAV!$D$5:$D$204,$X$4,D3_WAV!$B$5:$B$204,"&lt;&gt;geleistete Anzahlungen und Anlagen im Bau des Sachanlagevermögens",D3_WAV!$B$5:$B$204,"&lt;&gt;geleistete Anzahlungen auf immaterielle Vermögensgegenstände")</f>
        <v>0</v>
      </c>
      <c r="V14" s="132">
        <f>SUMIFS(D2_BKZ!$J$5:$J$2504,D2_BKZ!$A$5:$A$2504,$C14,D2_BKZ!$B$5:$B$2504,$X$4)</f>
        <v>0</v>
      </c>
      <c r="W14" s="132">
        <f>SUMIFS(D_SAV!$AG$5:$AG$4004,D_SAV!$A$5:$A$4004,B_KKAuf!$C14,D_SAV!$C$5:$C$4004,$X$4)</f>
        <v>0</v>
      </c>
      <c r="X14" s="132">
        <f>SUMIFS(D3_WAV!$W$5:$W$204,D3_WAV!$A$5:$A$204,B_KKAuf!$C14,D3_WAV!$D$5:$D$204,$X$4,D3_WAV!$B$5:$B$204,"&lt;&gt;geleistete Anzahlungen und Anlagen im Bau des Sachanlagevermögens",D3_WAV!$B$5:$B$204,"&lt;&gt;geleistete Anzahlungen auf immaterielle Vermögensgegenstände")</f>
        <v>0</v>
      </c>
      <c r="Y14" s="132">
        <f>SUMIFS(D2_BKZ!$K$5:$K$2504,D2_BKZ!$A$5:$A$2504,$C14,D2_BKZ!$B$5:$B$2504,$X$4)</f>
        <v>0</v>
      </c>
      <c r="Z14" s="132">
        <f t="shared" si="13"/>
        <v>0</v>
      </c>
      <c r="AA14" s="132">
        <f>IF(A_Stammdaten!$B$7="VNB",(Z14*Listen!$G$4),SUM(Z14*0.6*Listen!$H$16)+(Z14*0.4*Listen!$G$2))</f>
        <v>0</v>
      </c>
      <c r="AB14" s="132">
        <f>SUMIFS(D_SAV!$AE$5:$AE$4004,D_SAV!$A$5:$A$4004,B_KKAuf!$C14,D_SAV!$C$5:$C$4004,$AF$4)</f>
        <v>0</v>
      </c>
      <c r="AC14" s="132">
        <f>SUMIFS(D3_WAV!$U$5:$U$204,D3_WAV!$A$5:$A$204,B_KKAuf!$C14,D3_WAV!$D$5:$D$204,$AF$4,D3_WAV!$B$5:$B$204,"&lt;&gt;geleistete Anzahlungen und Anlagen im Bau des Sachanlagevermögens",D3_WAV!$B$5:$B$204,"&lt;&gt;geleistete Anzahlungen auf immaterielle Vermögensgegenstände")</f>
        <v>0</v>
      </c>
      <c r="AD14" s="132">
        <f>SUMIFS(D2_BKZ!$J$5:$J$2504,D2_BKZ!$A$5:$A$2504,$C14,D2_BKZ!$B$5:$B$2504,$AF$4)</f>
        <v>0</v>
      </c>
      <c r="AE14" s="132">
        <f>SUMIFS(D_SAV!$AG$5:$AG$4004,D_SAV!$A$5:$A$4004,B_KKAuf!$C14,D_SAV!$C$5:$C$4004,$AF$4)</f>
        <v>0</v>
      </c>
      <c r="AF14" s="132">
        <f>SUMIFS(D3_WAV!$W$5:$W$204,D3_WAV!$A$5:$A$204,B_KKAuf!$C14,D3_WAV!$D$5:$D$204,$AF$4,D3_WAV!$B$5:$B$204,"&lt;&gt;geleistete Anzahlungen und Anlagen im Bau des Sachanlagevermögens",D3_WAV!$B$5:$B$204,"&lt;&gt;geleistete Anzahlungen auf immaterielle Vermögensgegenstände")</f>
        <v>0</v>
      </c>
      <c r="AG14" s="132">
        <f>SUMIFS(D2_BKZ!$K$5:$K$2504,D2_BKZ!$A$5:$A$2504,$C14,D2_BKZ!$B$5:$B$2504,$AF$4)</f>
        <v>0</v>
      </c>
      <c r="AH14" s="132">
        <f t="shared" si="14"/>
        <v>0</v>
      </c>
      <c r="AI14" s="132">
        <f>IF(A_Stammdaten!$B$7="VNB",(AH14*Listen!$G$4),SUM(AH14*0.6*Listen!$H$17)+(AH14*0.4*Listen!$G$2))</f>
        <v>0</v>
      </c>
      <c r="AJ14" s="132">
        <f>SUMIFS(D_SAV!$AE$5:$AE$4004,D_SAV!$A$5:$A$4004,B_KKAuf!$C14,D_SAV!$C$5:$C$4004,$AN$4)</f>
        <v>0</v>
      </c>
      <c r="AK14" s="132">
        <f>SUMIFS(D3_WAV!$U$5:$U$204,D3_WAV!$A$5:$A$204,B_KKAuf!$C14,D3_WAV!$D$5:$D$204,$AN$4,D3_WAV!$B$5:$B$204,"&lt;&gt;geleistete Anzahlungen und Anlagen im Bau des Sachanlagevermögens",D3_WAV!$B$5:$B$204,"&lt;&gt;geleistete Anzahlungen auf immaterielle Vermögensgegenstände")</f>
        <v>0</v>
      </c>
      <c r="AL14" s="132">
        <f>SUMIFS(D2_BKZ!$J$5:$J$2504,D2_BKZ!$A$5:$A$2504,$C14,D2_BKZ!$B$5:$B$2504,$AN$4)</f>
        <v>0</v>
      </c>
      <c r="AM14" s="132">
        <f>SUMIFS(D_SAV!$AG$5:$AG$4004,D_SAV!$A$5:$A$4004,B_KKAuf!$C14,D_SAV!$C$5:$C$4004,$AN$4)</f>
        <v>0</v>
      </c>
      <c r="AN14" s="132">
        <f>SUMIFS(D3_WAV!$W$5:$W$204,D3_WAV!$A$5:$A$204,B_KKAuf!$C14,D3_WAV!$D$5:$D$204,$AN$4,D3_WAV!$B$5:$B$204,"&lt;&gt;geleistete Anzahlungen und Anlagen im Bau des Sachanlagevermögens",D3_WAV!$B$5:$B$204,"&lt;&gt;geleistete Anzahlungen auf immaterielle Vermögensgegenstände")</f>
        <v>0</v>
      </c>
      <c r="AO14" s="132">
        <f>SUMIFS(D2_BKZ!$K$5:$K$2504,D2_BKZ!$A$5:$A$2504,$C14,D2_BKZ!$B$5:$B$2504,$AN$4)</f>
        <v>0</v>
      </c>
      <c r="AP14" s="132">
        <f t="shared" si="15"/>
        <v>0</v>
      </c>
      <c r="AQ14" s="132">
        <f>IF(A_Stammdaten!$B$7="VNB",(AP14*Listen!$G$4),SUM(AP14*0.6*Listen!$H$18)+(AP14*0.4*Listen!$G$2))</f>
        <v>0</v>
      </c>
      <c r="AR14" s="132">
        <f>SUMIFS(D_SAV!$AE$5:$AE$4004,D_SAV!$A$5:$A$4004,B_KKAuf!$C14,D_SAV!$C$5:$C$4004,$AV$4)</f>
        <v>0</v>
      </c>
      <c r="AS14" s="132">
        <f>SUMIFS(D3_WAV!$U$5:$U$204,D3_WAV!$A$5:$A$204,B_KKAuf!$C14,D3_WAV!$D$5:$D$204,$AV$4,D3_WAV!$B$5:$B$204,"&lt;&gt;geleistete Anzahlungen und Anlagen im Bau des Sachanlagevermögens",D3_WAV!$B$5:$B$204,"&lt;&gt;geleistete Anzahlungen auf immaterielle Vermögensgegenstände")</f>
        <v>0</v>
      </c>
      <c r="AT14" s="132">
        <f>SUMIFS(D2_BKZ!$J$5:$J$2504,D2_BKZ!$A$5:$A$2504,$C14,D2_BKZ!$B$5:$B$2504,$AV$4)</f>
        <v>0</v>
      </c>
      <c r="AU14" s="132">
        <f>SUMIFS(D_SAV!$AG$5:$AG$4004,D_SAV!$A$5:$A$4004,B_KKAuf!$C14,D_SAV!$C$5:$C$4004,$AV$4)</f>
        <v>0</v>
      </c>
      <c r="AV14" s="132">
        <f>SUMIFS(D3_WAV!$W$5:$W$204,D3_WAV!$A$5:$A$204,B_KKAuf!$C14,D3_WAV!$D$5:$D$204,$AV$4,D3_WAV!$B$5:$B$204,"&lt;&gt;geleistete Anzahlungen und Anlagen im Bau des Sachanlagevermögens",D3_WAV!$B$5:$B$204,"&lt;&gt;geleistete Anzahlungen auf immaterielle Vermögensgegenstände")</f>
        <v>0</v>
      </c>
      <c r="AW14" s="132">
        <f>SUMIFS(D2_BKZ!$K$5:$K$2504,D2_BKZ!$A$5:$A$2504,$C14,D2_BKZ!$B$5:$B$2504,$AV$4)</f>
        <v>0</v>
      </c>
      <c r="AX14" s="132">
        <f t="shared" si="16"/>
        <v>0</v>
      </c>
      <c r="AY14" s="132">
        <f>IF(A_Stammdaten!$B$7="VNB",(AX14*Listen!$G$4),SUM(AX14*0.6*Listen!$H$19)+(AX14*0.4*Listen!$G$2))</f>
        <v>0</v>
      </c>
      <c r="AZ14" s="132">
        <f>SUMIFS(D_SAV!$AE$5:$AE$4004,D_SAV!$A$5:$A$4004,B_KKAuf!$C14,D_SAV!$C$5:$C$4004,$BD$4)</f>
        <v>0</v>
      </c>
      <c r="BA14" s="132">
        <f>SUMIFS(D3_WAV!$U$5:$U$204,D3_WAV!$A$5:$A$204,B_KKAuf!$C14,D3_WAV!$D$5:$D$204,$BD$4,D3_WAV!$B$5:$B$204,"&lt;&gt;geleistete Anzahlungen und Anlagen im Bau des Sachanlagevermögens",D3_WAV!$B$5:$B$204,"&lt;&gt;geleistete Anzahlungen auf immaterielle Vermögensgegenstände")</f>
        <v>0</v>
      </c>
      <c r="BB14" s="132">
        <f>SUMIFS(D2_BKZ!$J$5:$J$2504,D2_BKZ!$A$5:$A$2504,$C14,D2_BKZ!$B$5:$B$2504,$BD$4)</f>
        <v>0</v>
      </c>
      <c r="BC14" s="132">
        <f>SUMIFS(D_SAV!$AG$5:$AG$4004,D_SAV!$A$5:$A$4004,B_KKAuf!$C14,D_SAV!$C$5:$C$4004,$BD$4)</f>
        <v>0</v>
      </c>
      <c r="BD14" s="132">
        <f>SUMIFS(D3_WAV!$W$5:$W$204,D3_WAV!$A$5:$A$204,B_KKAuf!$C14,D3_WAV!$D$5:$D$204,$BD$4,D3_WAV!$B$5:$B$204,"&lt;&gt;geleistete Anzahlungen und Anlagen im Bau des Sachanlagevermögens",D3_WAV!$B$5:$B$204,"&lt;&gt;geleistete Anzahlungen auf immaterielle Vermögensgegenstände")</f>
        <v>0</v>
      </c>
      <c r="BE14" s="132">
        <f>SUMIFS(D2_BKZ!$K$5:$K$2504,D2_BKZ!$A$5:$A$2504,$C14,D2_BKZ!$B$5:$B$2504,$BD$4)</f>
        <v>0</v>
      </c>
      <c r="BF14" s="132">
        <f t="shared" si="17"/>
        <v>0</v>
      </c>
      <c r="BG14" s="132">
        <f>IF(A_Stammdaten!$B$7="VNB",(BF14*Listen!$G$4),SUM(BF14*0.6*Listen!$H$20)+(BF14*0.4*Listen!$G$2))</f>
        <v>0</v>
      </c>
      <c r="BH14" s="132">
        <f>SUMIFS(D_SAV!$AE$5:$AE$4004,D_SAV!$A$5:$A$4004,B_KKAuf!$C14,D_SAV!$C$5:$C$4004,$BL$4)</f>
        <v>0</v>
      </c>
      <c r="BI14" s="132">
        <f>SUMIFS(D3_WAV!$U$5:$U$204,D3_WAV!$A$5:$A$204,B_KKAuf!$C14,D3_WAV!$D$5:$D$204,$BL$4,D3_WAV!$B$5:$B$204,"&lt;&gt;geleistete Anzahlungen und Anlagen im Bau des Sachanlagevermögens",D3_WAV!$B$5:$B$204,"&lt;&gt;geleistete Anzahlungen auf immaterielle Vermögensgegenstände")</f>
        <v>0</v>
      </c>
      <c r="BJ14" s="132">
        <f>SUMIFS(D2_BKZ!$J$5:$J$2504,D2_BKZ!$A$5:$A$2504,$C14,D2_BKZ!$B$5:$B$2504,$BL$4)</f>
        <v>0</v>
      </c>
      <c r="BK14" s="132">
        <f>SUMIFS(D_SAV!$AG$5:$AG$4004,D_SAV!$A$5:$A$4004,B_KKAuf!$C14,D_SAV!$C$5:$C$4004,$BL$4)</f>
        <v>0</v>
      </c>
      <c r="BL14" s="132">
        <f>SUMIFS(D3_WAV!$W$5:$W$204,D3_WAV!$A$5:$A$204,B_KKAuf!$C14,D3_WAV!$D$5:$D$204,$BL$4,D3_WAV!$B$5:$B$204,"&lt;&gt;geleistete Anzahlungen und Anlagen im Bau des Sachanlagevermögens",D3_WAV!$B$5:$B$204,"&lt;&gt;geleistete Anzahlungen auf immaterielle Vermögensgegenstände")</f>
        <v>0</v>
      </c>
      <c r="BM14" s="132">
        <f>SUMIFS(D2_BKZ!$K$5:$K$2504,D2_BKZ!$A$5:$A$2504,$C14,D2_BKZ!$B$5:$B$2504,$BL$4)</f>
        <v>0</v>
      </c>
      <c r="BN14" s="132">
        <f t="shared" si="18"/>
        <v>0</v>
      </c>
      <c r="BO14" s="132">
        <f>IF(A_Stammdaten!$B$7="VNB",(BN14*Listen!$G$4),SUM(BN14*0.6*Listen!$H$21)+(BN14*0.4*Listen!$G$2))</f>
        <v>0</v>
      </c>
    </row>
    <row r="15" spans="1:67" x14ac:dyDescent="0.25">
      <c r="C15" s="133">
        <f>A_Stammdaten!A23</f>
        <v>0</v>
      </c>
      <c r="D15" s="170">
        <f t="shared" si="9"/>
        <v>0</v>
      </c>
      <c r="E15" s="170">
        <f t="shared" si="10"/>
        <v>0</v>
      </c>
      <c r="F15" s="170">
        <f>SUM(J15,R15,Z15,AH15,AP15,AX15,BF15,BN15)*0.4*Listen!$G$2*0.035*A_Stammdaten!$D23</f>
        <v>0</v>
      </c>
      <c r="G15" s="170">
        <f t="shared" si="11"/>
        <v>0</v>
      </c>
      <c r="H15" s="132">
        <f>SUMIF(D_SAV!$A$5:$A$4004,B_KKAuf!$C15,D_SAV!$AF$5:$AF$4004)</f>
        <v>0</v>
      </c>
      <c r="I15" s="132">
        <f>SUMIFS(D3_WAV!$V$5:$V$204,D3_WAV!$A$5:$A$204,C15,D3_WAV!$D$5:$D$204,"&gt;2015",D3_WAV!$D$5:$D$204,"&lt;="&amp;A_Stammdaten!$B$12)</f>
        <v>0</v>
      </c>
      <c r="J15" s="132">
        <f>AVERAGE(SUMIFS(D3_WAV!$U$5:$U$204,D3_WAV!$B$5:$B$204,"geleistete Anzahlungen und Anlagen im Bau des Sachanlagevermögens",D3_WAV!$A$5:$A$204,B_KKAuf!$C15),SUMIFS(D3_WAV!$W$5:$W$204,D3_WAV!$B$5:$B$204,"geleistete Anzahlungen und Anlagen im Bau des Sachanlagevermögens",D3_WAV!$A$5:$A$204,B_KKAuf!$C15))+AVERAGE(SUMIFS(D3_WAV!$U$5:$U$204,D3_WAV!$B$5:$B$204,"geleistete Anzahlungen auf immaterielle Vermögensgegenstände",D3_WAV!$A$5:$A$204,B_KKAuf!$C15),SUMIFS(D3_WAV!$W$5:$W$204,D3_WAV!$B$5:$B$204,"geleistete Anzahlungen auf immaterielle Vermögensgegenstände",D3_WAV!$A$5:$A$204,B_KKAuf!$C15))</f>
        <v>0</v>
      </c>
      <c r="K15" s="132">
        <f>SUM($J15*0.4*Listen!$G$2)+(IF(A_Stammdaten!$B$7="FNB",SUM(VLOOKUP(A_Stammdaten!$B$12,Listen!$E$15:$H$21,4,FALSE)*B_KKAuf!$J15*0.6),PRODUCT(B_KKAuf!$J15,0.6*Listen!$G$3)))</f>
        <v>0</v>
      </c>
      <c r="L15" s="132">
        <f>SUMIFS(D_SAV!$AE$5:$AE$4004,D_SAV!$A$5:$A$4004,B_KKAuf!$C15,D_SAV!$C$5:$C$4004,$P$4)</f>
        <v>0</v>
      </c>
      <c r="M15" s="132">
        <f>SUMIFS(D3_WAV!$U$5:$U$204,D3_WAV!$A$5:$A$204,B_KKAuf!$C15,D3_WAV!$D$5:$D$204,$P$4,D3_WAV!$B$5:$B$204,"&lt;&gt;geleistete Anzahlungen und Anlagen im Bau des Sachanlagevermögens",D3_WAV!$B$5:$B$204,"&lt;&gt;geleistete Anzahlungen auf immaterielle Vermögensgegenstände")</f>
        <v>0</v>
      </c>
      <c r="N15" s="132">
        <f>SUMIFS(D2_BKZ!$J$5:$J$2504,D2_BKZ!$A$5:$A$2504,$C15,D2_BKZ!$B$5:$B$2504,$P$4)</f>
        <v>0</v>
      </c>
      <c r="O15" s="132">
        <f>SUMIFS(D_SAV!$AG$5:$AG$4004,D_SAV!$A$5:$A$4004,B_KKAuf!$C15,D_SAV!$C$5:$C$4004,$P$4)</f>
        <v>0</v>
      </c>
      <c r="P15" s="132">
        <f>SUMIFS(D3_WAV!$W$5:$W$204,D3_WAV!$A$5:$A$204,B_KKAuf!$C15,D3_WAV!$D$5:$D$204,$P$4,D3_WAV!$B$5:$B$204,"&lt;&gt;geleistete Anzahlungen und Anlagen im Bau des Sachanlagevermögens",D3_WAV!$B$5:$B$204,"&lt;&gt;geleistete Anzahlungen auf immaterielle Vermögensgegenstände")</f>
        <v>0</v>
      </c>
      <c r="Q15" s="132">
        <f>SUMIFS(D2_BKZ!$K$5:$K$2504,D2_BKZ!$A$5:$A$2504,$C15,D2_BKZ!$B$5:$B$2504,$P$4)</f>
        <v>0</v>
      </c>
      <c r="R15" s="132">
        <f t="shared" si="12"/>
        <v>0</v>
      </c>
      <c r="S15" s="132">
        <f>IF(A_Stammdaten!$B$7="VNB",((R15)*Listen!$G$4),SUM(R15*0.6*Listen!$H$15)+(R15*0.4*Listen!$G$2))</f>
        <v>0</v>
      </c>
      <c r="T15" s="132">
        <f>SUMIFS(D_SAV!$AE$5:$AE$4004,D_SAV!$A$5:$A$4004,B_KKAuf!$C15,D_SAV!$C$5:$C$4004,$X$4)</f>
        <v>0</v>
      </c>
      <c r="U15" s="132">
        <f>SUMIFS(D3_WAV!$U$5:$U$204,D3_WAV!$A$5:$A$204,B_KKAuf!$C15,D3_WAV!$D$5:$D$204,$X$4,D3_WAV!$B$5:$B$204,"&lt;&gt;geleistete Anzahlungen und Anlagen im Bau des Sachanlagevermögens",D3_WAV!$B$5:$B$204,"&lt;&gt;geleistete Anzahlungen auf immaterielle Vermögensgegenstände")</f>
        <v>0</v>
      </c>
      <c r="V15" s="132">
        <f>SUMIFS(D2_BKZ!$J$5:$J$2504,D2_BKZ!$A$5:$A$2504,$C15,D2_BKZ!$B$5:$B$2504,$X$4)</f>
        <v>0</v>
      </c>
      <c r="W15" s="132">
        <f>SUMIFS(D_SAV!$AG$5:$AG$4004,D_SAV!$A$5:$A$4004,B_KKAuf!$C15,D_SAV!$C$5:$C$4004,$X$4)</f>
        <v>0</v>
      </c>
      <c r="X15" s="132">
        <f>SUMIFS(D3_WAV!$W$5:$W$204,D3_WAV!$A$5:$A$204,B_KKAuf!$C15,D3_WAV!$D$5:$D$204,$X$4,D3_WAV!$B$5:$B$204,"&lt;&gt;geleistete Anzahlungen und Anlagen im Bau des Sachanlagevermögens",D3_WAV!$B$5:$B$204,"&lt;&gt;geleistete Anzahlungen auf immaterielle Vermögensgegenstände")</f>
        <v>0</v>
      </c>
      <c r="Y15" s="132">
        <f>SUMIFS(D2_BKZ!$K$5:$K$2504,D2_BKZ!$A$5:$A$2504,$C15,D2_BKZ!$B$5:$B$2504,$X$4)</f>
        <v>0</v>
      </c>
      <c r="Z15" s="132">
        <f t="shared" si="13"/>
        <v>0</v>
      </c>
      <c r="AA15" s="132">
        <f>IF(A_Stammdaten!$B$7="VNB",(Z15*Listen!$G$4),SUM(Z15*0.6*Listen!$H$16)+(Z15*0.4*Listen!$G$2))</f>
        <v>0</v>
      </c>
      <c r="AB15" s="132">
        <f>SUMIFS(D_SAV!$AE$5:$AE$4004,D_SAV!$A$5:$A$4004,B_KKAuf!$C15,D_SAV!$C$5:$C$4004,$AF$4)</f>
        <v>0</v>
      </c>
      <c r="AC15" s="132">
        <f>SUMIFS(D3_WAV!$U$5:$U$204,D3_WAV!$A$5:$A$204,B_KKAuf!$C15,D3_WAV!$D$5:$D$204,$AF$4,D3_WAV!$B$5:$B$204,"&lt;&gt;geleistete Anzahlungen und Anlagen im Bau des Sachanlagevermögens",D3_WAV!$B$5:$B$204,"&lt;&gt;geleistete Anzahlungen auf immaterielle Vermögensgegenstände")</f>
        <v>0</v>
      </c>
      <c r="AD15" s="132">
        <f>SUMIFS(D2_BKZ!$J$5:$J$2504,D2_BKZ!$A$5:$A$2504,$C15,D2_BKZ!$B$5:$B$2504,$AF$4)</f>
        <v>0</v>
      </c>
      <c r="AE15" s="132">
        <f>SUMIFS(D_SAV!$AG$5:$AG$4004,D_SAV!$A$5:$A$4004,B_KKAuf!$C15,D_SAV!$C$5:$C$4004,$AF$4)</f>
        <v>0</v>
      </c>
      <c r="AF15" s="132">
        <f>SUMIFS(D3_WAV!$W$5:$W$204,D3_WAV!$A$5:$A$204,B_KKAuf!$C15,D3_WAV!$D$5:$D$204,$AF$4,D3_WAV!$B$5:$B$204,"&lt;&gt;geleistete Anzahlungen und Anlagen im Bau des Sachanlagevermögens",D3_WAV!$B$5:$B$204,"&lt;&gt;geleistete Anzahlungen auf immaterielle Vermögensgegenstände")</f>
        <v>0</v>
      </c>
      <c r="AG15" s="132">
        <f>SUMIFS(D2_BKZ!$K$5:$K$2504,D2_BKZ!$A$5:$A$2504,$C15,D2_BKZ!$B$5:$B$2504,$AF$4)</f>
        <v>0</v>
      </c>
      <c r="AH15" s="132">
        <f t="shared" si="14"/>
        <v>0</v>
      </c>
      <c r="AI15" s="132">
        <f>IF(A_Stammdaten!$B$7="VNB",(AH15*Listen!$G$4),SUM(AH15*0.6*Listen!$H$17)+(AH15*0.4*Listen!$G$2))</f>
        <v>0</v>
      </c>
      <c r="AJ15" s="132">
        <f>SUMIFS(D_SAV!$AE$5:$AE$4004,D_SAV!$A$5:$A$4004,B_KKAuf!$C15,D_SAV!$C$5:$C$4004,$AN$4)</f>
        <v>0</v>
      </c>
      <c r="AK15" s="132">
        <f>SUMIFS(D3_WAV!$U$5:$U$204,D3_WAV!$A$5:$A$204,B_KKAuf!$C15,D3_WAV!$D$5:$D$204,$AN$4,D3_WAV!$B$5:$B$204,"&lt;&gt;geleistete Anzahlungen und Anlagen im Bau des Sachanlagevermögens",D3_WAV!$B$5:$B$204,"&lt;&gt;geleistete Anzahlungen auf immaterielle Vermögensgegenstände")</f>
        <v>0</v>
      </c>
      <c r="AL15" s="132">
        <f>SUMIFS(D2_BKZ!$J$5:$J$2504,D2_BKZ!$A$5:$A$2504,$C15,D2_BKZ!$B$5:$B$2504,$AN$4)</f>
        <v>0</v>
      </c>
      <c r="AM15" s="132">
        <f>SUMIFS(D_SAV!$AG$5:$AG$4004,D_SAV!$A$5:$A$4004,B_KKAuf!$C15,D_SAV!$C$5:$C$4004,$AN$4)</f>
        <v>0</v>
      </c>
      <c r="AN15" s="132">
        <f>SUMIFS(D3_WAV!$W$5:$W$204,D3_WAV!$A$5:$A$204,B_KKAuf!$C15,D3_WAV!$D$5:$D$204,$AN$4,D3_WAV!$B$5:$B$204,"&lt;&gt;geleistete Anzahlungen und Anlagen im Bau des Sachanlagevermögens",D3_WAV!$B$5:$B$204,"&lt;&gt;geleistete Anzahlungen auf immaterielle Vermögensgegenstände")</f>
        <v>0</v>
      </c>
      <c r="AO15" s="132">
        <f>SUMIFS(D2_BKZ!$K$5:$K$2504,D2_BKZ!$A$5:$A$2504,$C15,D2_BKZ!$B$5:$B$2504,$AN$4)</f>
        <v>0</v>
      </c>
      <c r="AP15" s="132">
        <f t="shared" si="15"/>
        <v>0</v>
      </c>
      <c r="AQ15" s="132">
        <f>IF(A_Stammdaten!$B$7="VNB",(AP15*Listen!$G$4),SUM(AP15*0.6*Listen!$H$18)+(AP15*0.4*Listen!$G$2))</f>
        <v>0</v>
      </c>
      <c r="AR15" s="132">
        <f>SUMIFS(D_SAV!$AE$5:$AE$4004,D_SAV!$A$5:$A$4004,B_KKAuf!$C15,D_SAV!$C$5:$C$4004,$AV$4)</f>
        <v>0</v>
      </c>
      <c r="AS15" s="132">
        <f>SUMIFS(D3_WAV!$U$5:$U$204,D3_WAV!$A$5:$A$204,B_KKAuf!$C15,D3_WAV!$D$5:$D$204,$AV$4,D3_WAV!$B$5:$B$204,"&lt;&gt;geleistete Anzahlungen und Anlagen im Bau des Sachanlagevermögens",D3_WAV!$B$5:$B$204,"&lt;&gt;geleistete Anzahlungen auf immaterielle Vermögensgegenstände")</f>
        <v>0</v>
      </c>
      <c r="AT15" s="132">
        <f>SUMIFS(D2_BKZ!$J$5:$J$2504,D2_BKZ!$A$5:$A$2504,$C15,D2_BKZ!$B$5:$B$2504,$AV$4)</f>
        <v>0</v>
      </c>
      <c r="AU15" s="132">
        <f>SUMIFS(D_SAV!$AG$5:$AG$4004,D_SAV!$A$5:$A$4004,B_KKAuf!$C15,D_SAV!$C$5:$C$4004,$AV$4)</f>
        <v>0</v>
      </c>
      <c r="AV15" s="132">
        <f>SUMIFS(D3_WAV!$W$5:$W$204,D3_WAV!$A$5:$A$204,B_KKAuf!$C15,D3_WAV!$D$5:$D$204,$AV$4,D3_WAV!$B$5:$B$204,"&lt;&gt;geleistete Anzahlungen und Anlagen im Bau des Sachanlagevermögens",D3_WAV!$B$5:$B$204,"&lt;&gt;geleistete Anzahlungen auf immaterielle Vermögensgegenstände")</f>
        <v>0</v>
      </c>
      <c r="AW15" s="132">
        <f>SUMIFS(D2_BKZ!$K$5:$K$2504,D2_BKZ!$A$5:$A$2504,$C15,D2_BKZ!$B$5:$B$2504,$AV$4)</f>
        <v>0</v>
      </c>
      <c r="AX15" s="132">
        <f t="shared" si="16"/>
        <v>0</v>
      </c>
      <c r="AY15" s="132">
        <f>IF(A_Stammdaten!$B$7="VNB",(AX15*Listen!$G$4),SUM(AX15*0.6*Listen!$H$19)+(AX15*0.4*Listen!$G$2))</f>
        <v>0</v>
      </c>
      <c r="AZ15" s="132">
        <f>SUMIFS(D_SAV!$AE$5:$AE$4004,D_SAV!$A$5:$A$4004,B_KKAuf!$C15,D_SAV!$C$5:$C$4004,$BD$4)</f>
        <v>0</v>
      </c>
      <c r="BA15" s="132">
        <f>SUMIFS(D3_WAV!$U$5:$U$204,D3_WAV!$A$5:$A$204,B_KKAuf!$C15,D3_WAV!$D$5:$D$204,$BD$4,D3_WAV!$B$5:$B$204,"&lt;&gt;geleistete Anzahlungen und Anlagen im Bau des Sachanlagevermögens",D3_WAV!$B$5:$B$204,"&lt;&gt;geleistete Anzahlungen auf immaterielle Vermögensgegenstände")</f>
        <v>0</v>
      </c>
      <c r="BB15" s="132">
        <f>SUMIFS(D2_BKZ!$J$5:$J$2504,D2_BKZ!$A$5:$A$2504,$C15,D2_BKZ!$B$5:$B$2504,$BD$4)</f>
        <v>0</v>
      </c>
      <c r="BC15" s="132">
        <f>SUMIFS(D_SAV!$AG$5:$AG$4004,D_SAV!$A$5:$A$4004,B_KKAuf!$C15,D_SAV!$C$5:$C$4004,$BD$4)</f>
        <v>0</v>
      </c>
      <c r="BD15" s="132">
        <f>SUMIFS(D3_WAV!$W$5:$W$204,D3_WAV!$A$5:$A$204,B_KKAuf!$C15,D3_WAV!$D$5:$D$204,$BD$4,D3_WAV!$B$5:$B$204,"&lt;&gt;geleistete Anzahlungen und Anlagen im Bau des Sachanlagevermögens",D3_WAV!$B$5:$B$204,"&lt;&gt;geleistete Anzahlungen auf immaterielle Vermögensgegenstände")</f>
        <v>0</v>
      </c>
      <c r="BE15" s="132">
        <f>SUMIFS(D2_BKZ!$K$5:$K$2504,D2_BKZ!$A$5:$A$2504,$C15,D2_BKZ!$B$5:$B$2504,$BD$4)</f>
        <v>0</v>
      </c>
      <c r="BF15" s="132">
        <f t="shared" si="17"/>
        <v>0</v>
      </c>
      <c r="BG15" s="132">
        <f>IF(A_Stammdaten!$B$7="VNB",(BF15*Listen!$G$4),SUM(BF15*0.6*Listen!$H$20)+(BF15*0.4*Listen!$G$2))</f>
        <v>0</v>
      </c>
      <c r="BH15" s="132">
        <f>SUMIFS(D_SAV!$AE$5:$AE$4004,D_SAV!$A$5:$A$4004,B_KKAuf!$C15,D_SAV!$C$5:$C$4004,$BL$4)</f>
        <v>0</v>
      </c>
      <c r="BI15" s="132">
        <f>SUMIFS(D3_WAV!$U$5:$U$204,D3_WAV!$A$5:$A$204,B_KKAuf!$C15,D3_WAV!$D$5:$D$204,$BL$4,D3_WAV!$B$5:$B$204,"&lt;&gt;geleistete Anzahlungen und Anlagen im Bau des Sachanlagevermögens",D3_WAV!$B$5:$B$204,"&lt;&gt;geleistete Anzahlungen auf immaterielle Vermögensgegenstände")</f>
        <v>0</v>
      </c>
      <c r="BJ15" s="132">
        <f>SUMIFS(D2_BKZ!$J$5:$J$2504,D2_BKZ!$A$5:$A$2504,$C15,D2_BKZ!$B$5:$B$2504,$BL$4)</f>
        <v>0</v>
      </c>
      <c r="BK15" s="132">
        <f>SUMIFS(D_SAV!$AG$5:$AG$4004,D_SAV!$A$5:$A$4004,B_KKAuf!$C15,D_SAV!$C$5:$C$4004,$BL$4)</f>
        <v>0</v>
      </c>
      <c r="BL15" s="132">
        <f>SUMIFS(D3_WAV!$W$5:$W$204,D3_WAV!$A$5:$A$204,B_KKAuf!$C15,D3_WAV!$D$5:$D$204,$BL$4,D3_WAV!$B$5:$B$204,"&lt;&gt;geleistete Anzahlungen und Anlagen im Bau des Sachanlagevermögens",D3_WAV!$B$5:$B$204,"&lt;&gt;geleistete Anzahlungen auf immaterielle Vermögensgegenstände")</f>
        <v>0</v>
      </c>
      <c r="BM15" s="132">
        <f>SUMIFS(D2_BKZ!$K$5:$K$2504,D2_BKZ!$A$5:$A$2504,$C15,D2_BKZ!$B$5:$B$2504,$BL$4)</f>
        <v>0</v>
      </c>
      <c r="BN15" s="132">
        <f t="shared" si="18"/>
        <v>0</v>
      </c>
      <c r="BO15" s="132">
        <f>IF(A_Stammdaten!$B$7="VNB",(BN15*Listen!$G$4),SUM(BN15*0.6*Listen!$H$21)+(BN15*0.4*Listen!$G$2))</f>
        <v>0</v>
      </c>
    </row>
  </sheetData>
  <sheetProtection formatCells="0" formatColumns="0" formatRows="0"/>
  <mergeCells count="26">
    <mergeCell ref="D5:D6"/>
    <mergeCell ref="G5:G6"/>
    <mergeCell ref="R5:R6"/>
    <mergeCell ref="E5:E6"/>
    <mergeCell ref="F5:F6"/>
    <mergeCell ref="J4:K5"/>
    <mergeCell ref="S5:S6"/>
    <mergeCell ref="R4:S4"/>
    <mergeCell ref="Z4:AA4"/>
    <mergeCell ref="AA5:AA6"/>
    <mergeCell ref="AH4:AI4"/>
    <mergeCell ref="Z5:Z6"/>
    <mergeCell ref="AP4:AQ4"/>
    <mergeCell ref="AH5:AH6"/>
    <mergeCell ref="AI5:AI6"/>
    <mergeCell ref="AP5:AP6"/>
    <mergeCell ref="AQ5:AQ6"/>
    <mergeCell ref="BN4:BO4"/>
    <mergeCell ref="BN5:BN6"/>
    <mergeCell ref="BO5:BO6"/>
    <mergeCell ref="AX4:AY4"/>
    <mergeCell ref="BF4:BG4"/>
    <mergeCell ref="AX5:AX6"/>
    <mergeCell ref="AY5:AY6"/>
    <mergeCell ref="BF5:BF6"/>
    <mergeCell ref="BG5:BG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sheetPr>
  <dimension ref="A1:AQ4004"/>
  <sheetViews>
    <sheetView zoomScale="81" zoomScaleNormal="81" workbookViewId="0">
      <pane xSplit="3" ySplit="4" topLeftCell="P5" activePane="bottomRight" state="frozen"/>
      <selection activeCell="E43" sqref="E43"/>
      <selection pane="topRight" activeCell="E43" sqref="E43"/>
      <selection pane="bottomLeft" activeCell="E43" sqref="E43"/>
      <selection pane="bottomRight" activeCell="C27" sqref="C27"/>
    </sheetView>
  </sheetViews>
  <sheetFormatPr baseColWidth="10" defaultColWidth="9.140625" defaultRowHeight="15" x14ac:dyDescent="0.25"/>
  <cols>
    <col min="1" max="1" width="9.140625" style="15"/>
    <col min="2" max="2" width="49.42578125" style="15" customWidth="1"/>
    <col min="3" max="3" width="14.5703125" style="34" customWidth="1"/>
    <col min="4" max="4" width="19.85546875" style="34" customWidth="1"/>
    <col min="5" max="5" width="16.7109375" style="34" customWidth="1"/>
    <col min="6" max="6" width="18.85546875" style="34" customWidth="1"/>
    <col min="7" max="7" width="17.28515625" style="15" customWidth="1"/>
    <col min="8" max="10" width="19.42578125" style="15" customWidth="1"/>
    <col min="11" max="13" width="17.28515625" style="15" customWidth="1"/>
    <col min="14" max="14" width="18.85546875" style="15" customWidth="1"/>
    <col min="15" max="15" width="22.85546875" style="15" customWidth="1"/>
    <col min="16" max="19" width="17.28515625" style="15" customWidth="1"/>
    <col min="20" max="20" width="29.140625" style="15" customWidth="1"/>
    <col min="21" max="21" width="25.140625" style="15" customWidth="1"/>
    <col min="22" max="23" width="10.7109375" style="15" customWidth="1"/>
    <col min="24" max="30" width="6.28515625" style="15" customWidth="1"/>
    <col min="31" max="31" width="13.85546875" style="15" customWidth="1"/>
    <col min="32" max="32" width="16.42578125" style="15" customWidth="1"/>
    <col min="33" max="33" width="13.42578125" style="15" customWidth="1"/>
    <col min="34" max="34" width="13.7109375" style="15" customWidth="1"/>
    <col min="35" max="36" width="12.85546875" style="15" customWidth="1"/>
    <col min="37" max="37" width="15.42578125" style="15" customWidth="1"/>
    <col min="38" max="38" width="13.85546875" style="15" customWidth="1"/>
    <col min="39" max="39" width="12.5703125" style="15" customWidth="1"/>
    <col min="40" max="41" width="12.85546875" style="15" customWidth="1"/>
    <col min="42" max="42" width="16.42578125" style="15" customWidth="1"/>
    <col min="43" max="43" width="23.28515625" style="15" customWidth="1"/>
    <col min="44" max="44" width="16.85546875" style="15" customWidth="1"/>
    <col min="45" max="16384" width="9.140625" style="15"/>
  </cols>
  <sheetData>
    <row r="1" spans="1:43" ht="18.75" x14ac:dyDescent="0.3">
      <c r="A1" s="23" t="s">
        <v>61</v>
      </c>
      <c r="C1" s="15"/>
      <c r="D1" s="15"/>
      <c r="E1" s="15"/>
      <c r="F1" s="15"/>
      <c r="AC1" s="23"/>
    </row>
    <row r="2" spans="1:43" x14ac:dyDescent="0.25">
      <c r="A2" s="127"/>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9"/>
    </row>
    <row r="3" spans="1:43" ht="18.75" x14ac:dyDescent="0.3">
      <c r="A3" s="24" t="s">
        <v>60</v>
      </c>
      <c r="B3" s="25"/>
      <c r="C3" s="26"/>
      <c r="D3" s="25"/>
      <c r="E3" s="25"/>
      <c r="F3" s="25"/>
      <c r="G3" s="24" t="s">
        <v>112</v>
      </c>
      <c r="H3" s="25"/>
      <c r="I3" s="25"/>
      <c r="J3" s="25"/>
      <c r="K3" s="25"/>
      <c r="L3" s="25"/>
      <c r="M3" s="25"/>
      <c r="N3" s="25"/>
      <c r="O3" s="25"/>
      <c r="P3" s="25"/>
      <c r="Q3" s="25"/>
      <c r="R3" s="25"/>
      <c r="S3" s="25"/>
      <c r="T3" s="25"/>
      <c r="U3" s="25"/>
      <c r="V3" s="27" t="s">
        <v>14</v>
      </c>
      <c r="W3" s="28"/>
      <c r="X3" s="28"/>
      <c r="Y3" s="28"/>
      <c r="Z3" s="28"/>
      <c r="AA3" s="28"/>
      <c r="AB3" s="28"/>
      <c r="AC3" s="28"/>
      <c r="AD3" s="50"/>
      <c r="AE3" s="27" t="s">
        <v>91</v>
      </c>
      <c r="AF3" s="28"/>
      <c r="AG3" s="50"/>
      <c r="AH3" s="27" t="s">
        <v>85</v>
      </c>
      <c r="AI3" s="28"/>
      <c r="AJ3" s="28"/>
      <c r="AK3" s="28"/>
      <c r="AL3" s="28"/>
      <c r="AM3" s="28"/>
      <c r="AN3" s="50"/>
    </row>
    <row r="4" spans="1:43" s="31" customFormat="1" ht="143.25" customHeight="1" x14ac:dyDescent="0.25">
      <c r="A4" s="29" t="s">
        <v>59</v>
      </c>
      <c r="B4" s="3" t="s">
        <v>10</v>
      </c>
      <c r="C4" s="3" t="s">
        <v>79</v>
      </c>
      <c r="D4" s="3" t="s">
        <v>199</v>
      </c>
      <c r="E4" s="3" t="s">
        <v>200</v>
      </c>
      <c r="F4" s="3" t="s">
        <v>201</v>
      </c>
      <c r="G4" s="3" t="s">
        <v>202</v>
      </c>
      <c r="H4" s="46" t="s">
        <v>86</v>
      </c>
      <c r="I4" s="3" t="s">
        <v>203</v>
      </c>
      <c r="J4" s="3" t="s">
        <v>88</v>
      </c>
      <c r="K4" s="3" t="s">
        <v>89</v>
      </c>
      <c r="L4" s="46" t="s">
        <v>82</v>
      </c>
      <c r="M4" s="46" t="s">
        <v>151</v>
      </c>
      <c r="N4" s="46" t="s">
        <v>152</v>
      </c>
      <c r="O4" s="46" t="s">
        <v>153</v>
      </c>
      <c r="P4" s="46" t="s">
        <v>154</v>
      </c>
      <c r="Q4" s="3" t="str">
        <f>"(Erwartete) historische AK/HK zum Stand 31.12."&amp;A_Stammdaten!B12</f>
        <v>(Erwartete) historische AK/HK zum Stand 31.12.2024</v>
      </c>
      <c r="R4" s="3" t="s">
        <v>80</v>
      </c>
      <c r="S4" s="3" t="s">
        <v>155</v>
      </c>
      <c r="T4" s="171" t="s">
        <v>161</v>
      </c>
      <c r="U4" s="47" t="str">
        <f>"(Erwartete) historische AK/HK zum Stand 31.12."&amp;A_Stammdaten!B12&amp;"  bereinigt um Biogaskosten und Wasserstoff"</f>
        <v>(Erwartete) historische AK/HK zum Stand 31.12.2024  bereinigt um Biogaskosten und Wasserstoff</v>
      </c>
      <c r="V4" s="22" t="s">
        <v>180</v>
      </c>
      <c r="W4" s="22" t="s">
        <v>181</v>
      </c>
      <c r="X4" s="2">
        <v>2021</v>
      </c>
      <c r="Y4" s="2">
        <v>2022</v>
      </c>
      <c r="Z4" s="2">
        <v>2023</v>
      </c>
      <c r="AA4" s="2">
        <v>2024</v>
      </c>
      <c r="AB4" s="2">
        <v>2025</v>
      </c>
      <c r="AC4" s="2">
        <v>2026</v>
      </c>
      <c r="AD4" s="2">
        <v>2027</v>
      </c>
      <c r="AE4" s="2" t="str">
        <f>"Restwert zum 01.01."&amp;A_Stammdaten!B12</f>
        <v>Restwert zum 01.01.2024</v>
      </c>
      <c r="AF4" s="2" t="str">
        <f>"Abschreibungen "&amp;A_Stammdaten!B12</f>
        <v>Abschreibungen 2024</v>
      </c>
      <c r="AG4" s="2" t="str">
        <f>"Restwert zum 31.12."&amp;A_Stammdaten!B12</f>
        <v>Restwert zum 31.12.2024</v>
      </c>
      <c r="AH4" s="2">
        <v>2021</v>
      </c>
      <c r="AI4" s="2">
        <v>2022</v>
      </c>
      <c r="AJ4" s="2">
        <v>2023</v>
      </c>
      <c r="AK4" s="2">
        <v>2024</v>
      </c>
      <c r="AL4" s="2">
        <v>2025</v>
      </c>
      <c r="AM4" s="2">
        <v>2026</v>
      </c>
      <c r="AN4" s="2">
        <v>2027</v>
      </c>
      <c r="AO4" s="30"/>
    </row>
    <row r="5" spans="1:43" s="33" customFormat="1" x14ac:dyDescent="0.25">
      <c r="A5" s="17"/>
      <c r="B5" s="17"/>
      <c r="C5" s="35"/>
      <c r="D5" s="17"/>
      <c r="E5" s="181"/>
      <c r="F5" s="181"/>
      <c r="G5" s="62">
        <f>D5*E5/100</f>
        <v>0</v>
      </c>
      <c r="H5" s="181"/>
      <c r="I5" s="17"/>
      <c r="J5" s="17"/>
      <c r="K5" s="17"/>
      <c r="L5" s="17"/>
      <c r="M5" s="17"/>
      <c r="N5" s="17"/>
      <c r="O5" s="17"/>
      <c r="P5" s="115"/>
      <c r="Q5" s="62">
        <f>IF(C5&gt;A_Stammdaten!$B$12,0,SUM(G5,H5,J5,K5,M5,N5)-SUM(I5,L5,O5,P5))</f>
        <v>0</v>
      </c>
      <c r="R5" s="17"/>
      <c r="S5" s="17"/>
      <c r="T5" s="17"/>
      <c r="U5" s="62">
        <f t="shared" ref="U5:U68" si="0">Q5-SUM(R5:T5)</f>
        <v>0</v>
      </c>
      <c r="V5" s="63">
        <f>IF(ISBLANK($B5),0,VLOOKUP($B5,Listen!$A$2:$C$45,2,FALSE))</f>
        <v>0</v>
      </c>
      <c r="W5" s="63">
        <f>IF(ISBLANK($B5),0,VLOOKUP($B5,Listen!$A$2:$C$45,3,FALSE))</f>
        <v>0</v>
      </c>
      <c r="X5" s="49">
        <f t="shared" ref="X5:AD14" si="1">$V5</f>
        <v>0</v>
      </c>
      <c r="Y5" s="49">
        <f t="shared" si="1"/>
        <v>0</v>
      </c>
      <c r="Z5" s="49">
        <f t="shared" si="1"/>
        <v>0</v>
      </c>
      <c r="AA5" s="49">
        <f t="shared" si="1"/>
        <v>0</v>
      </c>
      <c r="AB5" s="49">
        <f t="shared" si="1"/>
        <v>0</v>
      </c>
      <c r="AC5" s="49">
        <f t="shared" si="1"/>
        <v>0</v>
      </c>
      <c r="AD5" s="49">
        <f t="shared" si="1"/>
        <v>0</v>
      </c>
      <c r="AE5" s="51">
        <f>AG5+AF5</f>
        <v>0</v>
      </c>
      <c r="AF5" s="51">
        <f>IF(C5=A_Stammdaten!$B$12,D_SAV!$U5-D_SAV!$AG5,HLOOKUP(A_Stammdaten!$B$12-1,$AH$4:$AN$4004,ROW(C5)-3,FALSE)-$AG5)</f>
        <v>0</v>
      </c>
      <c r="AG5" s="51">
        <f>HLOOKUP(A_Stammdaten!$B$12,$AH$4:$AN$4004,ROW(C5)-3,FALSE)</f>
        <v>0</v>
      </c>
      <c r="AH5" s="51">
        <f t="shared" ref="AH5:AH68" si="2">IF(OR($C5=0,$U5=0),0,IF($C5&lt;=AH$4,$U5-$U5/X5*(AH$4-$C5+1),0))</f>
        <v>0</v>
      </c>
      <c r="AI5" s="51">
        <f t="shared" ref="AI5:AI68" si="3">IF(OR($C5=0,$U5=0,Y5-(AI$4-$C5)=0),0,IF($C5&lt;AI$4,AH5-AH5/(Y5-(AI$4-$C5)),IF($C5=AI$4,$U5-$U5/Y5,0)))</f>
        <v>0</v>
      </c>
      <c r="AJ5" s="51">
        <f t="shared" ref="AJ5:AJ68" si="4">IF(OR($C5=0,$U5=0,Z5-(AJ$4-$C5)=0),0,IF($C5&lt;AJ$4,AI5-AI5/(Z5-(AJ$4-$C5)),IF($C5=AJ$4,$U5-$U5/Z5,0)))</f>
        <v>0</v>
      </c>
      <c r="AK5" s="51">
        <f t="shared" ref="AK5:AK68" si="5">IF(OR($C5=0,$U5=0,AA5-(AK$4-$C5)=0),0,IF($C5&lt;AK$4,AJ5-AJ5/(AA5-(AK$4-$C5)),IF($C5=AK$4,$U5-$U5/AA5,0)))</f>
        <v>0</v>
      </c>
      <c r="AL5" s="51">
        <f t="shared" ref="AL5:AL68" si="6">IF(OR($C5=0,$U5=0,AB5-(AL$4-$C5)=0),0,IF($C5&lt;AL$4,AK5-AK5/(AB5-(AL$4-$C5)),IF($C5=AL$4,$U5-$U5/AB5,0)))</f>
        <v>0</v>
      </c>
      <c r="AM5" s="51">
        <f t="shared" ref="AM5:AM68" si="7">IF(OR($C5=0,$U5=0,AC5-(AM$4-$C5)=0),0,IF($C5&lt;AM$4,AL5-AL5/(AC5-(AM$4-$C5)),IF($C5=AM$4,$U5-$U5/AC5,0)))</f>
        <v>0</v>
      </c>
      <c r="AN5" s="51">
        <f t="shared" ref="AN5:AN68" si="8">IF(OR($C5=0,$U5=0,AD5-(AN$4-$C5)=0),0,IF($C5&lt;AN$4,AM5-AM5/(AD5-(AN$4-$C5)),IF($C5=AN$4,$U5-$U5/AD5,0)))</f>
        <v>0</v>
      </c>
      <c r="AO5" s="32"/>
      <c r="AQ5" s="48"/>
    </row>
    <row r="6" spans="1:43" s="33" customFormat="1" x14ac:dyDescent="0.25">
      <c r="A6" s="17"/>
      <c r="B6" s="37"/>
      <c r="C6" s="35"/>
      <c r="D6" s="17"/>
      <c r="E6" s="17"/>
      <c r="F6" s="37"/>
      <c r="G6" s="62">
        <f t="shared" ref="G6:G69" si="9">D6*E6/100</f>
        <v>0</v>
      </c>
      <c r="H6" s="17"/>
      <c r="I6" s="17"/>
      <c r="J6" s="17"/>
      <c r="K6" s="17"/>
      <c r="L6" s="17"/>
      <c r="M6" s="17"/>
      <c r="N6" s="17"/>
      <c r="O6" s="17"/>
      <c r="P6" s="115"/>
      <c r="Q6" s="62">
        <f>IF(C6&gt;A_Stammdaten!$B$12,0,SUM(G6,H6,J6,K6,M6,N6)-SUM(I6,L6,O6,P6))</f>
        <v>0</v>
      </c>
      <c r="R6" s="17"/>
      <c r="S6" s="17"/>
      <c r="T6" s="17"/>
      <c r="U6" s="62">
        <f t="shared" si="0"/>
        <v>0</v>
      </c>
      <c r="V6" s="63">
        <f>IF(ISBLANK($B6),0,VLOOKUP($B6,Listen!$A$2:$C$45,2,FALSE))</f>
        <v>0</v>
      </c>
      <c r="W6" s="63">
        <f>IF(ISBLANK($B6),0,VLOOKUP($B6,Listen!$A$2:$C$45,3,FALSE))</f>
        <v>0</v>
      </c>
      <c r="X6" s="49">
        <f t="shared" si="1"/>
        <v>0</v>
      </c>
      <c r="Y6" s="49">
        <f t="shared" si="1"/>
        <v>0</v>
      </c>
      <c r="Z6" s="49">
        <f t="shared" si="1"/>
        <v>0</v>
      </c>
      <c r="AA6" s="49">
        <f t="shared" si="1"/>
        <v>0</v>
      </c>
      <c r="AB6" s="49">
        <f t="shared" si="1"/>
        <v>0</v>
      </c>
      <c r="AC6" s="49">
        <f t="shared" si="1"/>
        <v>0</v>
      </c>
      <c r="AD6" s="49">
        <f t="shared" si="1"/>
        <v>0</v>
      </c>
      <c r="AE6" s="51">
        <f t="shared" ref="AE6:AE34" si="10">AG6+AF6</f>
        <v>0</v>
      </c>
      <c r="AF6" s="51">
        <f>IF(C6=A_Stammdaten!$B$12,D_SAV!$U6-D_SAV!$AG6,HLOOKUP(A_Stammdaten!$B$12-1,$AH$4:$AN$4004,ROW(C6)-3,FALSE)-$AG6)</f>
        <v>0</v>
      </c>
      <c r="AG6" s="51">
        <f>HLOOKUP(A_Stammdaten!$B$12,$AH$4:$AN$4004,ROW(C6)-3,FALSE)</f>
        <v>0</v>
      </c>
      <c r="AH6" s="51">
        <f t="shared" si="2"/>
        <v>0</v>
      </c>
      <c r="AI6" s="51">
        <f t="shared" si="3"/>
        <v>0</v>
      </c>
      <c r="AJ6" s="51">
        <f t="shared" si="4"/>
        <v>0</v>
      </c>
      <c r="AK6" s="51">
        <f t="shared" si="5"/>
        <v>0</v>
      </c>
      <c r="AL6" s="51">
        <f t="shared" si="6"/>
        <v>0</v>
      </c>
      <c r="AM6" s="51">
        <f t="shared" si="7"/>
        <v>0</v>
      </c>
      <c r="AN6" s="51">
        <f t="shared" si="8"/>
        <v>0</v>
      </c>
      <c r="AO6" s="32"/>
      <c r="AP6" s="48"/>
    </row>
    <row r="7" spans="1:43" s="33" customFormat="1" x14ac:dyDescent="0.25">
      <c r="A7" s="17"/>
      <c r="B7" s="17"/>
      <c r="C7" s="35"/>
      <c r="D7" s="17"/>
      <c r="E7" s="17"/>
      <c r="F7" s="17"/>
      <c r="G7" s="62">
        <f t="shared" si="9"/>
        <v>0</v>
      </c>
      <c r="H7" s="17"/>
      <c r="I7" s="17"/>
      <c r="J7" s="17"/>
      <c r="K7" s="17"/>
      <c r="L7" s="17"/>
      <c r="M7" s="17"/>
      <c r="N7" s="17"/>
      <c r="O7" s="17"/>
      <c r="P7" s="115"/>
      <c r="Q7" s="62">
        <f>IF(C7&gt;A_Stammdaten!$B$12,0,SUM(G7,H7,J7,K7,M7,N7)-SUM(I7,L7,O7,P7))</f>
        <v>0</v>
      </c>
      <c r="R7" s="17"/>
      <c r="S7" s="17"/>
      <c r="T7" s="17"/>
      <c r="U7" s="62">
        <f t="shared" si="0"/>
        <v>0</v>
      </c>
      <c r="V7" s="63">
        <f>IF(ISBLANK($B7),0,VLOOKUP($B7,Listen!$A$2:$C$45,2,FALSE))</f>
        <v>0</v>
      </c>
      <c r="W7" s="63">
        <f>IF(ISBLANK($B7),0,VLOOKUP($B7,Listen!$A$2:$C$45,3,FALSE))</f>
        <v>0</v>
      </c>
      <c r="X7" s="49">
        <f t="shared" si="1"/>
        <v>0</v>
      </c>
      <c r="Y7" s="49">
        <f t="shared" si="1"/>
        <v>0</v>
      </c>
      <c r="Z7" s="49">
        <f t="shared" si="1"/>
        <v>0</v>
      </c>
      <c r="AA7" s="49">
        <f t="shared" si="1"/>
        <v>0</v>
      </c>
      <c r="AB7" s="49">
        <f t="shared" si="1"/>
        <v>0</v>
      </c>
      <c r="AC7" s="49">
        <f t="shared" si="1"/>
        <v>0</v>
      </c>
      <c r="AD7" s="49">
        <f t="shared" si="1"/>
        <v>0</v>
      </c>
      <c r="AE7" s="51">
        <f t="shared" si="10"/>
        <v>0</v>
      </c>
      <c r="AF7" s="51">
        <f>IF(C7=A_Stammdaten!$B$12,D_SAV!$U7-D_SAV!$AG7,HLOOKUP(A_Stammdaten!$B$12-1,$AH$4:$AN$4004,ROW(C7)-3,FALSE)-$AG7)</f>
        <v>0</v>
      </c>
      <c r="AG7" s="51">
        <f>HLOOKUP(A_Stammdaten!$B$12,$AH$4:$AN$4004,ROW(C7)-3,FALSE)</f>
        <v>0</v>
      </c>
      <c r="AH7" s="51">
        <f t="shared" si="2"/>
        <v>0</v>
      </c>
      <c r="AI7" s="51">
        <f t="shared" si="3"/>
        <v>0</v>
      </c>
      <c r="AJ7" s="51">
        <f t="shared" si="4"/>
        <v>0</v>
      </c>
      <c r="AK7" s="51">
        <f t="shared" si="5"/>
        <v>0</v>
      </c>
      <c r="AL7" s="51">
        <f t="shared" si="6"/>
        <v>0</v>
      </c>
      <c r="AM7" s="51">
        <f t="shared" si="7"/>
        <v>0</v>
      </c>
      <c r="AN7" s="51">
        <f t="shared" si="8"/>
        <v>0</v>
      </c>
      <c r="AO7" s="32"/>
    </row>
    <row r="8" spans="1:43" s="33" customFormat="1" x14ac:dyDescent="0.25">
      <c r="A8" s="37"/>
      <c r="B8" s="17"/>
      <c r="C8" s="35"/>
      <c r="D8" s="17"/>
      <c r="E8" s="17"/>
      <c r="F8" s="17"/>
      <c r="G8" s="62">
        <f t="shared" si="9"/>
        <v>0</v>
      </c>
      <c r="H8" s="17"/>
      <c r="I8" s="17"/>
      <c r="J8" s="17"/>
      <c r="K8" s="17"/>
      <c r="L8" s="17"/>
      <c r="M8" s="17"/>
      <c r="N8" s="17"/>
      <c r="O8" s="17"/>
      <c r="P8" s="115"/>
      <c r="Q8" s="62">
        <f>IF(C8&gt;A_Stammdaten!$B$12,0,SUM(G8,H8,J8,K8,M8,N8)-SUM(I8,L8,O8,P8))</f>
        <v>0</v>
      </c>
      <c r="R8" s="17"/>
      <c r="S8" s="17"/>
      <c r="T8" s="17"/>
      <c r="U8" s="62">
        <f t="shared" si="0"/>
        <v>0</v>
      </c>
      <c r="V8" s="63">
        <f>IF(ISBLANK($B8),0,VLOOKUP($B8,Listen!$A$2:$C$45,2,FALSE))</f>
        <v>0</v>
      </c>
      <c r="W8" s="63">
        <f>IF(ISBLANK($B8),0,VLOOKUP($B8,Listen!$A$2:$C$45,3,FALSE))</f>
        <v>0</v>
      </c>
      <c r="X8" s="49">
        <f t="shared" si="1"/>
        <v>0</v>
      </c>
      <c r="Y8" s="49">
        <f t="shared" si="1"/>
        <v>0</v>
      </c>
      <c r="Z8" s="49">
        <f t="shared" si="1"/>
        <v>0</v>
      </c>
      <c r="AA8" s="49">
        <f t="shared" si="1"/>
        <v>0</v>
      </c>
      <c r="AB8" s="49">
        <f t="shared" si="1"/>
        <v>0</v>
      </c>
      <c r="AC8" s="49">
        <f t="shared" si="1"/>
        <v>0</v>
      </c>
      <c r="AD8" s="49">
        <f t="shared" si="1"/>
        <v>0</v>
      </c>
      <c r="AE8" s="51">
        <f t="shared" si="10"/>
        <v>0</v>
      </c>
      <c r="AF8" s="51">
        <f>IF(C8=A_Stammdaten!$B$12,D_SAV!$U8-D_SAV!$AG8,HLOOKUP(A_Stammdaten!$B$12-1,$AH$4:$AN$4004,ROW(C8)-3,FALSE)-$AG8)</f>
        <v>0</v>
      </c>
      <c r="AG8" s="51">
        <f>HLOOKUP(A_Stammdaten!$B$12,$AH$4:$AN$4004,ROW(C8)-3,FALSE)</f>
        <v>0</v>
      </c>
      <c r="AH8" s="51">
        <f t="shared" si="2"/>
        <v>0</v>
      </c>
      <c r="AI8" s="51">
        <f t="shared" si="3"/>
        <v>0</v>
      </c>
      <c r="AJ8" s="51">
        <f t="shared" si="4"/>
        <v>0</v>
      </c>
      <c r="AK8" s="51">
        <f t="shared" si="5"/>
        <v>0</v>
      </c>
      <c r="AL8" s="51">
        <f t="shared" si="6"/>
        <v>0</v>
      </c>
      <c r="AM8" s="51">
        <f t="shared" si="7"/>
        <v>0</v>
      </c>
      <c r="AN8" s="51">
        <f t="shared" si="8"/>
        <v>0</v>
      </c>
      <c r="AO8" s="32"/>
    </row>
    <row r="9" spans="1:43" s="33" customFormat="1" x14ac:dyDescent="0.25">
      <c r="A9" s="17"/>
      <c r="B9" s="17"/>
      <c r="C9" s="35"/>
      <c r="D9" s="17"/>
      <c r="E9" s="17"/>
      <c r="F9" s="17"/>
      <c r="G9" s="62">
        <f t="shared" si="9"/>
        <v>0</v>
      </c>
      <c r="H9" s="17"/>
      <c r="I9" s="17"/>
      <c r="J9" s="17"/>
      <c r="K9" s="17"/>
      <c r="L9" s="17"/>
      <c r="M9" s="17"/>
      <c r="N9" s="17"/>
      <c r="O9" s="17"/>
      <c r="P9" s="115"/>
      <c r="Q9" s="62">
        <f>IF(C9&gt;A_Stammdaten!$B$12,0,SUM(G9,H9,J9,K9,M9,N9)-SUM(I9,L9,O9,P9))</f>
        <v>0</v>
      </c>
      <c r="R9" s="17"/>
      <c r="S9" s="17"/>
      <c r="T9" s="17"/>
      <c r="U9" s="62">
        <f t="shared" si="0"/>
        <v>0</v>
      </c>
      <c r="V9" s="63">
        <f>IF(ISBLANK($B9),0,VLOOKUP($B9,Listen!$A$2:$C$45,2,FALSE))</f>
        <v>0</v>
      </c>
      <c r="W9" s="63">
        <f>IF(ISBLANK($B9),0,VLOOKUP($B9,Listen!$A$2:$C$45,3,FALSE))</f>
        <v>0</v>
      </c>
      <c r="X9" s="49">
        <f t="shared" si="1"/>
        <v>0</v>
      </c>
      <c r="Y9" s="49">
        <f t="shared" si="1"/>
        <v>0</v>
      </c>
      <c r="Z9" s="49">
        <f t="shared" si="1"/>
        <v>0</v>
      </c>
      <c r="AA9" s="49">
        <f t="shared" si="1"/>
        <v>0</v>
      </c>
      <c r="AB9" s="49">
        <f t="shared" si="1"/>
        <v>0</v>
      </c>
      <c r="AC9" s="49">
        <f t="shared" si="1"/>
        <v>0</v>
      </c>
      <c r="AD9" s="49">
        <f t="shared" si="1"/>
        <v>0</v>
      </c>
      <c r="AE9" s="51">
        <f t="shared" si="10"/>
        <v>0</v>
      </c>
      <c r="AF9" s="51">
        <f>IF(C9=A_Stammdaten!$B$12,D_SAV!$U9-D_SAV!$AG9,HLOOKUP(A_Stammdaten!$B$12-1,$AH$4:$AN$4004,ROW(C9)-3,FALSE)-$AG9)</f>
        <v>0</v>
      </c>
      <c r="AG9" s="51">
        <f>HLOOKUP(A_Stammdaten!$B$12,$AH$4:$AN$4004,ROW(C9)-3,FALSE)</f>
        <v>0</v>
      </c>
      <c r="AH9" s="51">
        <f t="shared" si="2"/>
        <v>0</v>
      </c>
      <c r="AI9" s="51">
        <f t="shared" si="3"/>
        <v>0</v>
      </c>
      <c r="AJ9" s="51">
        <f t="shared" si="4"/>
        <v>0</v>
      </c>
      <c r="AK9" s="51">
        <f t="shared" si="5"/>
        <v>0</v>
      </c>
      <c r="AL9" s="51">
        <f t="shared" si="6"/>
        <v>0</v>
      </c>
      <c r="AM9" s="51">
        <f t="shared" si="7"/>
        <v>0</v>
      </c>
      <c r="AN9" s="51">
        <f t="shared" si="8"/>
        <v>0</v>
      </c>
      <c r="AO9" s="32"/>
    </row>
    <row r="10" spans="1:43" s="33" customFormat="1" x14ac:dyDescent="0.25">
      <c r="A10" s="17"/>
      <c r="B10" s="17"/>
      <c r="C10" s="35"/>
      <c r="D10" s="17"/>
      <c r="E10" s="17"/>
      <c r="F10" s="17"/>
      <c r="G10" s="62">
        <f t="shared" si="9"/>
        <v>0</v>
      </c>
      <c r="H10" s="17"/>
      <c r="I10" s="17"/>
      <c r="J10" s="17"/>
      <c r="K10" s="17"/>
      <c r="L10" s="17"/>
      <c r="M10" s="17"/>
      <c r="N10" s="17"/>
      <c r="O10" s="17"/>
      <c r="P10" s="115"/>
      <c r="Q10" s="62">
        <f>IF(C10&gt;A_Stammdaten!$B$12,0,SUM(G10,H10,J10,K10,M10,N10)-SUM(I10,L10,O10,P10))</f>
        <v>0</v>
      </c>
      <c r="R10" s="17"/>
      <c r="S10" s="17"/>
      <c r="T10" s="17"/>
      <c r="U10" s="62">
        <f t="shared" si="0"/>
        <v>0</v>
      </c>
      <c r="V10" s="63">
        <f>IF(ISBLANK($B10),0,VLOOKUP($B10,Listen!$A$2:$C$45,2,FALSE))</f>
        <v>0</v>
      </c>
      <c r="W10" s="63">
        <f>IF(ISBLANK($B10),0,VLOOKUP($B10,Listen!$A$2:$C$45,3,FALSE))</f>
        <v>0</v>
      </c>
      <c r="X10" s="49">
        <f t="shared" si="1"/>
        <v>0</v>
      </c>
      <c r="Y10" s="49">
        <f t="shared" si="1"/>
        <v>0</v>
      </c>
      <c r="Z10" s="49">
        <f t="shared" si="1"/>
        <v>0</v>
      </c>
      <c r="AA10" s="49">
        <f t="shared" si="1"/>
        <v>0</v>
      </c>
      <c r="AB10" s="49">
        <f t="shared" si="1"/>
        <v>0</v>
      </c>
      <c r="AC10" s="49">
        <f t="shared" si="1"/>
        <v>0</v>
      </c>
      <c r="AD10" s="49">
        <f t="shared" si="1"/>
        <v>0</v>
      </c>
      <c r="AE10" s="51">
        <f t="shared" si="10"/>
        <v>0</v>
      </c>
      <c r="AF10" s="51">
        <f>IF(C10=A_Stammdaten!$B$12,D_SAV!$U10-D_SAV!$AG10,HLOOKUP(A_Stammdaten!$B$12-1,$AH$4:$AN$4004,ROW(C10)-3,FALSE)-$AG10)</f>
        <v>0</v>
      </c>
      <c r="AG10" s="51">
        <f>HLOOKUP(A_Stammdaten!$B$12,$AH$4:$AN$4004,ROW(C10)-3,FALSE)</f>
        <v>0</v>
      </c>
      <c r="AH10" s="51">
        <f t="shared" si="2"/>
        <v>0</v>
      </c>
      <c r="AI10" s="51">
        <f t="shared" si="3"/>
        <v>0</v>
      </c>
      <c r="AJ10" s="51">
        <f t="shared" si="4"/>
        <v>0</v>
      </c>
      <c r="AK10" s="51">
        <f t="shared" si="5"/>
        <v>0</v>
      </c>
      <c r="AL10" s="51">
        <f t="shared" si="6"/>
        <v>0</v>
      </c>
      <c r="AM10" s="51">
        <f t="shared" si="7"/>
        <v>0</v>
      </c>
      <c r="AN10" s="51">
        <f t="shared" si="8"/>
        <v>0</v>
      </c>
      <c r="AO10" s="32"/>
    </row>
    <row r="11" spans="1:43" s="33" customFormat="1" x14ac:dyDescent="0.25">
      <c r="A11" s="17"/>
      <c r="B11" s="17"/>
      <c r="C11" s="35"/>
      <c r="D11" s="17"/>
      <c r="E11" s="17"/>
      <c r="F11" s="17"/>
      <c r="G11" s="62">
        <f t="shared" si="9"/>
        <v>0</v>
      </c>
      <c r="H11" s="17"/>
      <c r="I11" s="17"/>
      <c r="J11" s="17"/>
      <c r="K11" s="17"/>
      <c r="L11" s="17"/>
      <c r="M11" s="17"/>
      <c r="N11" s="17"/>
      <c r="O11" s="17"/>
      <c r="P11" s="115"/>
      <c r="Q11" s="62">
        <f>IF(C11&gt;A_Stammdaten!$B$12,0,SUM(G11,H11,J11,K11,M11,N11)-SUM(I11,L11,O11,P11))</f>
        <v>0</v>
      </c>
      <c r="R11" s="17"/>
      <c r="S11" s="17"/>
      <c r="T11" s="17"/>
      <c r="U11" s="62">
        <f t="shared" si="0"/>
        <v>0</v>
      </c>
      <c r="V11" s="63">
        <f>IF(ISBLANK($B11),0,VLOOKUP($B11,Listen!$A$2:$C$45,2,FALSE))</f>
        <v>0</v>
      </c>
      <c r="W11" s="63">
        <f>IF(ISBLANK($B11),0,VLOOKUP($B11,Listen!$A$2:$C$45,3,FALSE))</f>
        <v>0</v>
      </c>
      <c r="X11" s="49">
        <f t="shared" si="1"/>
        <v>0</v>
      </c>
      <c r="Y11" s="49">
        <f t="shared" si="1"/>
        <v>0</v>
      </c>
      <c r="Z11" s="49">
        <f t="shared" si="1"/>
        <v>0</v>
      </c>
      <c r="AA11" s="49">
        <f t="shared" si="1"/>
        <v>0</v>
      </c>
      <c r="AB11" s="49">
        <f t="shared" si="1"/>
        <v>0</v>
      </c>
      <c r="AC11" s="49">
        <f t="shared" si="1"/>
        <v>0</v>
      </c>
      <c r="AD11" s="49">
        <f t="shared" si="1"/>
        <v>0</v>
      </c>
      <c r="AE11" s="51">
        <f t="shared" si="10"/>
        <v>0</v>
      </c>
      <c r="AF11" s="51">
        <f>IF(C11=A_Stammdaten!$B$12,D_SAV!$U11-D_SAV!$AG11,HLOOKUP(A_Stammdaten!$B$12-1,$AH$4:$AN$4004,ROW(C11)-3,FALSE)-$AG11)</f>
        <v>0</v>
      </c>
      <c r="AG11" s="51">
        <f>HLOOKUP(A_Stammdaten!$B$12,$AH$4:$AN$4004,ROW(C11)-3,FALSE)</f>
        <v>0</v>
      </c>
      <c r="AH11" s="51">
        <f t="shared" si="2"/>
        <v>0</v>
      </c>
      <c r="AI11" s="51">
        <f t="shared" si="3"/>
        <v>0</v>
      </c>
      <c r="AJ11" s="51">
        <f t="shared" si="4"/>
        <v>0</v>
      </c>
      <c r="AK11" s="51">
        <f t="shared" si="5"/>
        <v>0</v>
      </c>
      <c r="AL11" s="51">
        <f t="shared" si="6"/>
        <v>0</v>
      </c>
      <c r="AM11" s="51">
        <f t="shared" si="7"/>
        <v>0</v>
      </c>
      <c r="AN11" s="51">
        <f t="shared" si="8"/>
        <v>0</v>
      </c>
      <c r="AO11" s="32"/>
    </row>
    <row r="12" spans="1:43" s="33" customFormat="1" x14ac:dyDescent="0.25">
      <c r="A12" s="17"/>
      <c r="B12" s="17"/>
      <c r="C12" s="35"/>
      <c r="D12" s="17"/>
      <c r="E12" s="17"/>
      <c r="F12" s="17"/>
      <c r="G12" s="62">
        <f t="shared" si="9"/>
        <v>0</v>
      </c>
      <c r="H12" s="17"/>
      <c r="I12" s="17"/>
      <c r="J12" s="17"/>
      <c r="K12" s="17"/>
      <c r="L12" s="17"/>
      <c r="M12" s="17"/>
      <c r="N12" s="17"/>
      <c r="O12" s="17"/>
      <c r="P12" s="115"/>
      <c r="Q12" s="62">
        <f>IF(C12&gt;A_Stammdaten!$B$12,0,SUM(G12,H12,J12,K12,M12,N12)-SUM(I12,L12,O12,P12))</f>
        <v>0</v>
      </c>
      <c r="R12" s="17"/>
      <c r="S12" s="17"/>
      <c r="T12" s="17"/>
      <c r="U12" s="62">
        <f t="shared" si="0"/>
        <v>0</v>
      </c>
      <c r="V12" s="63">
        <f>IF(ISBLANK($B12),0,VLOOKUP($B12,Listen!$A$2:$C$45,2,FALSE))</f>
        <v>0</v>
      </c>
      <c r="W12" s="63">
        <f>IF(ISBLANK($B12),0,VLOOKUP($B12,Listen!$A$2:$C$45,3,FALSE))</f>
        <v>0</v>
      </c>
      <c r="X12" s="49">
        <f t="shared" si="1"/>
        <v>0</v>
      </c>
      <c r="Y12" s="49">
        <f t="shared" si="1"/>
        <v>0</v>
      </c>
      <c r="Z12" s="49">
        <f t="shared" si="1"/>
        <v>0</v>
      </c>
      <c r="AA12" s="49">
        <f t="shared" si="1"/>
        <v>0</v>
      </c>
      <c r="AB12" s="49">
        <f t="shared" si="1"/>
        <v>0</v>
      </c>
      <c r="AC12" s="49">
        <f t="shared" si="1"/>
        <v>0</v>
      </c>
      <c r="AD12" s="49">
        <f t="shared" si="1"/>
        <v>0</v>
      </c>
      <c r="AE12" s="51">
        <f t="shared" si="10"/>
        <v>0</v>
      </c>
      <c r="AF12" s="51">
        <f>IF(C12=A_Stammdaten!$B$12,D_SAV!$U12-D_SAV!$AG12,HLOOKUP(A_Stammdaten!$B$12-1,$AH$4:$AN$4004,ROW(C12)-3,FALSE)-$AG12)</f>
        <v>0</v>
      </c>
      <c r="AG12" s="51">
        <f>HLOOKUP(A_Stammdaten!$B$12,$AH$4:$AN$4004,ROW(C12)-3,FALSE)</f>
        <v>0</v>
      </c>
      <c r="AH12" s="51">
        <f t="shared" si="2"/>
        <v>0</v>
      </c>
      <c r="AI12" s="51">
        <f t="shared" si="3"/>
        <v>0</v>
      </c>
      <c r="AJ12" s="51">
        <f t="shared" si="4"/>
        <v>0</v>
      </c>
      <c r="AK12" s="51">
        <f t="shared" si="5"/>
        <v>0</v>
      </c>
      <c r="AL12" s="51">
        <f t="shared" si="6"/>
        <v>0</v>
      </c>
      <c r="AM12" s="51">
        <f t="shared" si="7"/>
        <v>0</v>
      </c>
      <c r="AN12" s="51">
        <f t="shared" si="8"/>
        <v>0</v>
      </c>
      <c r="AO12" s="32"/>
    </row>
    <row r="13" spans="1:43" s="33" customFormat="1" x14ac:dyDescent="0.25">
      <c r="A13" s="17"/>
      <c r="B13" s="17"/>
      <c r="C13" s="35"/>
      <c r="D13" s="17"/>
      <c r="E13" s="17"/>
      <c r="F13" s="17"/>
      <c r="G13" s="62">
        <f t="shared" si="9"/>
        <v>0</v>
      </c>
      <c r="H13" s="17"/>
      <c r="I13" s="17"/>
      <c r="J13" s="17"/>
      <c r="K13" s="17"/>
      <c r="L13" s="17"/>
      <c r="M13" s="17"/>
      <c r="N13" s="17"/>
      <c r="O13" s="17"/>
      <c r="P13" s="115"/>
      <c r="Q13" s="62">
        <f>IF(C13&gt;A_Stammdaten!$B$12,0,SUM(G13,H13,J13,K13,M13,N13)-SUM(I13,L13,O13,P13))</f>
        <v>0</v>
      </c>
      <c r="R13" s="17"/>
      <c r="S13" s="17"/>
      <c r="T13" s="17"/>
      <c r="U13" s="62">
        <f t="shared" si="0"/>
        <v>0</v>
      </c>
      <c r="V13" s="63">
        <f>IF(ISBLANK($B13),0,VLOOKUP($B13,Listen!$A$2:$C$45,2,FALSE))</f>
        <v>0</v>
      </c>
      <c r="W13" s="63">
        <f>IF(ISBLANK($B13),0,VLOOKUP($B13,Listen!$A$2:$C$45,3,FALSE))</f>
        <v>0</v>
      </c>
      <c r="X13" s="49">
        <f t="shared" si="1"/>
        <v>0</v>
      </c>
      <c r="Y13" s="49">
        <f t="shared" si="1"/>
        <v>0</v>
      </c>
      <c r="Z13" s="49">
        <f t="shared" si="1"/>
        <v>0</v>
      </c>
      <c r="AA13" s="49">
        <f t="shared" si="1"/>
        <v>0</v>
      </c>
      <c r="AB13" s="49">
        <f t="shared" si="1"/>
        <v>0</v>
      </c>
      <c r="AC13" s="49">
        <f t="shared" si="1"/>
        <v>0</v>
      </c>
      <c r="AD13" s="49">
        <f t="shared" si="1"/>
        <v>0</v>
      </c>
      <c r="AE13" s="51">
        <f t="shared" si="10"/>
        <v>0</v>
      </c>
      <c r="AF13" s="51">
        <f>IF(C13=A_Stammdaten!$B$12,D_SAV!$U13-D_SAV!$AG13,HLOOKUP(A_Stammdaten!$B$12-1,$AH$4:$AN$4004,ROW(C13)-3,FALSE)-$AG13)</f>
        <v>0</v>
      </c>
      <c r="AG13" s="51">
        <f>HLOOKUP(A_Stammdaten!$B$12,$AH$4:$AN$4004,ROW(C13)-3,FALSE)</f>
        <v>0</v>
      </c>
      <c r="AH13" s="51">
        <f t="shared" si="2"/>
        <v>0</v>
      </c>
      <c r="AI13" s="51">
        <f t="shared" si="3"/>
        <v>0</v>
      </c>
      <c r="AJ13" s="51">
        <f t="shared" si="4"/>
        <v>0</v>
      </c>
      <c r="AK13" s="51">
        <f t="shared" si="5"/>
        <v>0</v>
      </c>
      <c r="AL13" s="51">
        <f t="shared" si="6"/>
        <v>0</v>
      </c>
      <c r="AM13" s="51">
        <f t="shared" si="7"/>
        <v>0</v>
      </c>
      <c r="AN13" s="51">
        <f t="shared" si="8"/>
        <v>0</v>
      </c>
      <c r="AO13" s="32"/>
    </row>
    <row r="14" spans="1:43" s="33" customFormat="1" x14ac:dyDescent="0.25">
      <c r="A14" s="17"/>
      <c r="B14" s="17"/>
      <c r="C14" s="35"/>
      <c r="D14" s="17"/>
      <c r="E14" s="17"/>
      <c r="F14" s="17"/>
      <c r="G14" s="62">
        <f t="shared" si="9"/>
        <v>0</v>
      </c>
      <c r="H14" s="17"/>
      <c r="I14" s="17"/>
      <c r="J14" s="17"/>
      <c r="K14" s="17"/>
      <c r="L14" s="17"/>
      <c r="M14" s="17"/>
      <c r="N14" s="17"/>
      <c r="O14" s="17"/>
      <c r="P14" s="115"/>
      <c r="Q14" s="62">
        <f>IF(C14&gt;A_Stammdaten!$B$12,0,SUM(G14,H14,J14,K14,M14,N14)-SUM(I14,L14,O14,P14))</f>
        <v>0</v>
      </c>
      <c r="R14" s="17"/>
      <c r="S14" s="17"/>
      <c r="T14" s="17"/>
      <c r="U14" s="62">
        <f t="shared" si="0"/>
        <v>0</v>
      </c>
      <c r="V14" s="63">
        <f>IF(ISBLANK($B14),0,VLOOKUP($B14,Listen!$A$2:$C$45,2,FALSE))</f>
        <v>0</v>
      </c>
      <c r="W14" s="63">
        <f>IF(ISBLANK($B14),0,VLOOKUP($B14,Listen!$A$2:$C$45,3,FALSE))</f>
        <v>0</v>
      </c>
      <c r="X14" s="49">
        <f t="shared" si="1"/>
        <v>0</v>
      </c>
      <c r="Y14" s="49">
        <f t="shared" si="1"/>
        <v>0</v>
      </c>
      <c r="Z14" s="49">
        <f t="shared" si="1"/>
        <v>0</v>
      </c>
      <c r="AA14" s="49">
        <f t="shared" si="1"/>
        <v>0</v>
      </c>
      <c r="AB14" s="49">
        <f t="shared" si="1"/>
        <v>0</v>
      </c>
      <c r="AC14" s="49">
        <f t="shared" si="1"/>
        <v>0</v>
      </c>
      <c r="AD14" s="49">
        <f t="shared" si="1"/>
        <v>0</v>
      </c>
      <c r="AE14" s="51">
        <f t="shared" si="10"/>
        <v>0</v>
      </c>
      <c r="AF14" s="51">
        <f>IF(C14=A_Stammdaten!$B$12,D_SAV!$U14-D_SAV!$AG14,HLOOKUP(A_Stammdaten!$B$12-1,$AH$4:$AN$4004,ROW(C14)-3,FALSE)-$AG14)</f>
        <v>0</v>
      </c>
      <c r="AG14" s="51">
        <f>HLOOKUP(A_Stammdaten!$B$12,$AH$4:$AN$4004,ROW(C14)-3,FALSE)</f>
        <v>0</v>
      </c>
      <c r="AH14" s="51">
        <f t="shared" si="2"/>
        <v>0</v>
      </c>
      <c r="AI14" s="51">
        <f t="shared" si="3"/>
        <v>0</v>
      </c>
      <c r="AJ14" s="51">
        <f t="shared" si="4"/>
        <v>0</v>
      </c>
      <c r="AK14" s="51">
        <f t="shared" si="5"/>
        <v>0</v>
      </c>
      <c r="AL14" s="51">
        <f t="shared" si="6"/>
        <v>0</v>
      </c>
      <c r="AM14" s="51">
        <f t="shared" si="7"/>
        <v>0</v>
      </c>
      <c r="AN14" s="51">
        <f t="shared" si="8"/>
        <v>0</v>
      </c>
    </row>
    <row r="15" spans="1:43" s="33" customFormat="1" x14ac:dyDescent="0.25">
      <c r="A15" s="17"/>
      <c r="B15" s="17"/>
      <c r="C15" s="35"/>
      <c r="D15" s="17"/>
      <c r="E15" s="17"/>
      <c r="F15" s="17"/>
      <c r="G15" s="62">
        <f t="shared" si="9"/>
        <v>0</v>
      </c>
      <c r="H15" s="17"/>
      <c r="I15" s="17"/>
      <c r="J15" s="17"/>
      <c r="K15" s="17"/>
      <c r="L15" s="17"/>
      <c r="M15" s="17"/>
      <c r="N15" s="17"/>
      <c r="O15" s="17"/>
      <c r="P15" s="115"/>
      <c r="Q15" s="62">
        <f>IF(C15&gt;A_Stammdaten!$B$12,0,SUM(G15,H15,J15,K15,M15,N15)-SUM(I15,L15,O15,P15))</f>
        <v>0</v>
      </c>
      <c r="R15" s="17"/>
      <c r="S15" s="17"/>
      <c r="T15" s="17"/>
      <c r="U15" s="62">
        <f t="shared" si="0"/>
        <v>0</v>
      </c>
      <c r="V15" s="63">
        <f>IF(ISBLANK($B15),0,VLOOKUP($B15,Listen!$A$2:$C$45,2,FALSE))</f>
        <v>0</v>
      </c>
      <c r="W15" s="63">
        <f>IF(ISBLANK($B15),0,VLOOKUP($B15,Listen!$A$2:$C$45,3,FALSE))</f>
        <v>0</v>
      </c>
      <c r="X15" s="49">
        <f t="shared" ref="X15:X31" si="11">$V15</f>
        <v>0</v>
      </c>
      <c r="Y15" s="49">
        <f t="shared" ref="Y15:AD30" si="12">$V15</f>
        <v>0</v>
      </c>
      <c r="Z15" s="49">
        <f t="shared" si="12"/>
        <v>0</v>
      </c>
      <c r="AA15" s="49">
        <f t="shared" si="12"/>
        <v>0</v>
      </c>
      <c r="AB15" s="49">
        <f t="shared" si="12"/>
        <v>0</v>
      </c>
      <c r="AC15" s="49">
        <f t="shared" si="12"/>
        <v>0</v>
      </c>
      <c r="AD15" s="49">
        <f t="shared" si="12"/>
        <v>0</v>
      </c>
      <c r="AE15" s="51">
        <f t="shared" si="10"/>
        <v>0</v>
      </c>
      <c r="AF15" s="51">
        <f>IF(C15=A_Stammdaten!$B$12,D_SAV!$U15-D_SAV!$AG15,HLOOKUP(A_Stammdaten!$B$12-1,$AH$4:$AN$4004,ROW(C15)-3,FALSE)-$AG15)</f>
        <v>0</v>
      </c>
      <c r="AG15" s="51">
        <f>HLOOKUP(A_Stammdaten!$B$12,$AH$4:$AN$4004,ROW(C15)-3,FALSE)</f>
        <v>0</v>
      </c>
      <c r="AH15" s="51">
        <f t="shared" si="2"/>
        <v>0</v>
      </c>
      <c r="AI15" s="51">
        <f t="shared" si="3"/>
        <v>0</v>
      </c>
      <c r="AJ15" s="51">
        <f t="shared" si="4"/>
        <v>0</v>
      </c>
      <c r="AK15" s="51">
        <f t="shared" si="5"/>
        <v>0</v>
      </c>
      <c r="AL15" s="51">
        <f t="shared" si="6"/>
        <v>0</v>
      </c>
      <c r="AM15" s="51">
        <f t="shared" si="7"/>
        <v>0</v>
      </c>
      <c r="AN15" s="51">
        <f t="shared" si="8"/>
        <v>0</v>
      </c>
    </row>
    <row r="16" spans="1:43" s="33" customFormat="1" x14ac:dyDescent="0.25">
      <c r="A16" s="17"/>
      <c r="B16" s="17"/>
      <c r="C16" s="35"/>
      <c r="D16" s="17"/>
      <c r="E16" s="17"/>
      <c r="F16" s="17"/>
      <c r="G16" s="62">
        <f t="shared" si="9"/>
        <v>0</v>
      </c>
      <c r="H16" s="17"/>
      <c r="I16" s="17"/>
      <c r="J16" s="17"/>
      <c r="K16" s="17"/>
      <c r="L16" s="17"/>
      <c r="M16" s="17"/>
      <c r="N16" s="17"/>
      <c r="O16" s="17"/>
      <c r="P16" s="115"/>
      <c r="Q16" s="62">
        <f>IF(C16&gt;A_Stammdaten!$B$12,0,SUM(G16,H16,J16,K16,M16,N16)-SUM(I16,L16,O16,P16))</f>
        <v>0</v>
      </c>
      <c r="R16" s="17"/>
      <c r="S16" s="17"/>
      <c r="T16" s="17"/>
      <c r="U16" s="62">
        <f t="shared" si="0"/>
        <v>0</v>
      </c>
      <c r="V16" s="63">
        <f>IF(ISBLANK($B16),0,VLOOKUP($B16,Listen!$A$2:$C$45,2,FALSE))</f>
        <v>0</v>
      </c>
      <c r="W16" s="63">
        <f>IF(ISBLANK($B16),0,VLOOKUP($B16,Listen!$A$2:$C$45,3,FALSE))</f>
        <v>0</v>
      </c>
      <c r="X16" s="49">
        <f t="shared" si="11"/>
        <v>0</v>
      </c>
      <c r="Y16" s="49">
        <f t="shared" si="12"/>
        <v>0</v>
      </c>
      <c r="Z16" s="49">
        <f t="shared" si="12"/>
        <v>0</v>
      </c>
      <c r="AA16" s="49">
        <f t="shared" si="12"/>
        <v>0</v>
      </c>
      <c r="AB16" s="49">
        <f t="shared" si="12"/>
        <v>0</v>
      </c>
      <c r="AC16" s="49">
        <f t="shared" si="12"/>
        <v>0</v>
      </c>
      <c r="AD16" s="49">
        <f t="shared" si="12"/>
        <v>0</v>
      </c>
      <c r="AE16" s="51">
        <f t="shared" si="10"/>
        <v>0</v>
      </c>
      <c r="AF16" s="51">
        <f>IF(C16=A_Stammdaten!$B$12,D_SAV!$U16-D_SAV!$AG16,HLOOKUP(A_Stammdaten!$B$12-1,$AH$4:$AN$4004,ROW(C16)-3,FALSE)-$AG16)</f>
        <v>0</v>
      </c>
      <c r="AG16" s="51">
        <f>HLOOKUP(A_Stammdaten!$B$12,$AH$4:$AN$4004,ROW(C16)-3,FALSE)</f>
        <v>0</v>
      </c>
      <c r="AH16" s="51">
        <f t="shared" si="2"/>
        <v>0</v>
      </c>
      <c r="AI16" s="51">
        <f t="shared" si="3"/>
        <v>0</v>
      </c>
      <c r="AJ16" s="51">
        <f t="shared" si="4"/>
        <v>0</v>
      </c>
      <c r="AK16" s="51">
        <f t="shared" si="5"/>
        <v>0</v>
      </c>
      <c r="AL16" s="51">
        <f t="shared" si="6"/>
        <v>0</v>
      </c>
      <c r="AM16" s="51">
        <f t="shared" si="7"/>
        <v>0</v>
      </c>
      <c r="AN16" s="51">
        <f t="shared" si="8"/>
        <v>0</v>
      </c>
    </row>
    <row r="17" spans="1:40" s="33" customFormat="1" x14ac:dyDescent="0.25">
      <c r="A17" s="17"/>
      <c r="B17" s="17"/>
      <c r="C17" s="35"/>
      <c r="D17" s="17"/>
      <c r="E17" s="17"/>
      <c r="F17" s="17"/>
      <c r="G17" s="62">
        <f t="shared" si="9"/>
        <v>0</v>
      </c>
      <c r="H17" s="17"/>
      <c r="I17" s="17"/>
      <c r="J17" s="17"/>
      <c r="K17" s="17"/>
      <c r="L17" s="17"/>
      <c r="M17" s="17"/>
      <c r="N17" s="17"/>
      <c r="O17" s="17"/>
      <c r="P17" s="115"/>
      <c r="Q17" s="62">
        <f>IF(C17&gt;A_Stammdaten!$B$12,0,SUM(G17,H17,J17,K17,M17,N17)-SUM(I17,L17,O17,P17))</f>
        <v>0</v>
      </c>
      <c r="R17" s="17"/>
      <c r="S17" s="17"/>
      <c r="T17" s="17"/>
      <c r="U17" s="62">
        <f t="shared" si="0"/>
        <v>0</v>
      </c>
      <c r="V17" s="63">
        <f>IF(ISBLANK($B17),0,VLOOKUP($B17,Listen!$A$2:$C$45,2,FALSE))</f>
        <v>0</v>
      </c>
      <c r="W17" s="63">
        <f>IF(ISBLANK($B17),0,VLOOKUP($B17,Listen!$A$2:$C$45,3,FALSE))</f>
        <v>0</v>
      </c>
      <c r="X17" s="49">
        <f t="shared" si="11"/>
        <v>0</v>
      </c>
      <c r="Y17" s="49">
        <f t="shared" si="12"/>
        <v>0</v>
      </c>
      <c r="Z17" s="49">
        <f t="shared" si="12"/>
        <v>0</v>
      </c>
      <c r="AA17" s="49">
        <f t="shared" si="12"/>
        <v>0</v>
      </c>
      <c r="AB17" s="49">
        <f t="shared" si="12"/>
        <v>0</v>
      </c>
      <c r="AC17" s="49">
        <f t="shared" si="12"/>
        <v>0</v>
      </c>
      <c r="AD17" s="49">
        <f t="shared" si="12"/>
        <v>0</v>
      </c>
      <c r="AE17" s="51">
        <f t="shared" si="10"/>
        <v>0</v>
      </c>
      <c r="AF17" s="51">
        <f>IF(C17=A_Stammdaten!$B$12,D_SAV!$U17-D_SAV!$AG17,HLOOKUP(A_Stammdaten!$B$12-1,$AH$4:$AN$4004,ROW(C17)-3,FALSE)-$AG17)</f>
        <v>0</v>
      </c>
      <c r="AG17" s="51">
        <f>HLOOKUP(A_Stammdaten!$B$12,$AH$4:$AN$4004,ROW(C17)-3,FALSE)</f>
        <v>0</v>
      </c>
      <c r="AH17" s="51">
        <f t="shared" si="2"/>
        <v>0</v>
      </c>
      <c r="AI17" s="51">
        <f t="shared" si="3"/>
        <v>0</v>
      </c>
      <c r="AJ17" s="51">
        <f t="shared" si="4"/>
        <v>0</v>
      </c>
      <c r="AK17" s="51">
        <f t="shared" si="5"/>
        <v>0</v>
      </c>
      <c r="AL17" s="51">
        <f t="shared" si="6"/>
        <v>0</v>
      </c>
      <c r="AM17" s="51">
        <f t="shared" si="7"/>
        <v>0</v>
      </c>
      <c r="AN17" s="51">
        <f t="shared" si="8"/>
        <v>0</v>
      </c>
    </row>
    <row r="18" spans="1:40" s="33" customFormat="1" x14ac:dyDescent="0.25">
      <c r="A18" s="17"/>
      <c r="B18" s="17"/>
      <c r="C18" s="35"/>
      <c r="D18" s="17"/>
      <c r="E18" s="17"/>
      <c r="F18" s="17"/>
      <c r="G18" s="62">
        <f t="shared" si="9"/>
        <v>0</v>
      </c>
      <c r="H18" s="17"/>
      <c r="I18" s="17"/>
      <c r="J18" s="17"/>
      <c r="K18" s="17"/>
      <c r="L18" s="17"/>
      <c r="M18" s="17"/>
      <c r="N18" s="17"/>
      <c r="O18" s="17"/>
      <c r="P18" s="115"/>
      <c r="Q18" s="62">
        <f>IF(C18&gt;A_Stammdaten!$B$12,0,SUM(G18,H18,J18,K18,M18,N18)-SUM(I18,L18,O18,P18))</f>
        <v>0</v>
      </c>
      <c r="R18" s="17"/>
      <c r="S18" s="17"/>
      <c r="T18" s="17"/>
      <c r="U18" s="62">
        <f t="shared" si="0"/>
        <v>0</v>
      </c>
      <c r="V18" s="63">
        <f>IF(ISBLANK($B18),0,VLOOKUP($B18,Listen!$A$2:$C$45,2,FALSE))</f>
        <v>0</v>
      </c>
      <c r="W18" s="63">
        <f>IF(ISBLANK($B18),0,VLOOKUP($B18,Listen!$A$2:$C$45,3,FALSE))</f>
        <v>0</v>
      </c>
      <c r="X18" s="49">
        <f t="shared" si="11"/>
        <v>0</v>
      </c>
      <c r="Y18" s="49">
        <f t="shared" si="12"/>
        <v>0</v>
      </c>
      <c r="Z18" s="49">
        <f t="shared" si="12"/>
        <v>0</v>
      </c>
      <c r="AA18" s="49">
        <f t="shared" si="12"/>
        <v>0</v>
      </c>
      <c r="AB18" s="49">
        <f t="shared" si="12"/>
        <v>0</v>
      </c>
      <c r="AC18" s="49">
        <f t="shared" si="12"/>
        <v>0</v>
      </c>
      <c r="AD18" s="49">
        <f t="shared" si="12"/>
        <v>0</v>
      </c>
      <c r="AE18" s="51">
        <f t="shared" si="10"/>
        <v>0</v>
      </c>
      <c r="AF18" s="51">
        <f>IF(C18=A_Stammdaten!$B$12,D_SAV!$U18-D_SAV!$AG18,HLOOKUP(A_Stammdaten!$B$12-1,$AH$4:$AN$4004,ROW(C18)-3,FALSE)-$AG18)</f>
        <v>0</v>
      </c>
      <c r="AG18" s="51">
        <f>HLOOKUP(A_Stammdaten!$B$12,$AH$4:$AN$4004,ROW(C18)-3,FALSE)</f>
        <v>0</v>
      </c>
      <c r="AH18" s="51">
        <f t="shared" si="2"/>
        <v>0</v>
      </c>
      <c r="AI18" s="51">
        <f t="shared" si="3"/>
        <v>0</v>
      </c>
      <c r="AJ18" s="51">
        <f t="shared" si="4"/>
        <v>0</v>
      </c>
      <c r="AK18" s="51">
        <f t="shared" si="5"/>
        <v>0</v>
      </c>
      <c r="AL18" s="51">
        <f t="shared" si="6"/>
        <v>0</v>
      </c>
      <c r="AM18" s="51">
        <f t="shared" si="7"/>
        <v>0</v>
      </c>
      <c r="AN18" s="51">
        <f t="shared" si="8"/>
        <v>0</v>
      </c>
    </row>
    <row r="19" spans="1:40" s="33" customFormat="1" x14ac:dyDescent="0.25">
      <c r="A19" s="17"/>
      <c r="B19" s="17"/>
      <c r="C19" s="35"/>
      <c r="D19" s="17"/>
      <c r="E19" s="17"/>
      <c r="F19" s="17"/>
      <c r="G19" s="62">
        <f t="shared" si="9"/>
        <v>0</v>
      </c>
      <c r="H19" s="17"/>
      <c r="I19" s="17"/>
      <c r="J19" s="17"/>
      <c r="K19" s="17"/>
      <c r="L19" s="17"/>
      <c r="M19" s="17"/>
      <c r="N19" s="17"/>
      <c r="O19" s="17"/>
      <c r="P19" s="115"/>
      <c r="Q19" s="62">
        <f>IF(C19&gt;A_Stammdaten!$B$12,0,SUM(G19,H19,J19,K19,M19,N19)-SUM(I19,L19,O19,P19))</f>
        <v>0</v>
      </c>
      <c r="R19" s="17"/>
      <c r="S19" s="17"/>
      <c r="T19" s="17"/>
      <c r="U19" s="62">
        <f t="shared" si="0"/>
        <v>0</v>
      </c>
      <c r="V19" s="63">
        <f>IF(ISBLANK($B19),0,VLOOKUP($B19,Listen!$A$2:$C$45,2,FALSE))</f>
        <v>0</v>
      </c>
      <c r="W19" s="63">
        <f>IF(ISBLANK($B19),0,VLOOKUP($B19,Listen!$A$2:$C$45,3,FALSE))</f>
        <v>0</v>
      </c>
      <c r="X19" s="49">
        <f t="shared" si="11"/>
        <v>0</v>
      </c>
      <c r="Y19" s="49">
        <f t="shared" si="12"/>
        <v>0</v>
      </c>
      <c r="Z19" s="49">
        <f t="shared" si="12"/>
        <v>0</v>
      </c>
      <c r="AA19" s="49">
        <f t="shared" si="12"/>
        <v>0</v>
      </c>
      <c r="AB19" s="49">
        <f t="shared" si="12"/>
        <v>0</v>
      </c>
      <c r="AC19" s="49">
        <f t="shared" si="12"/>
        <v>0</v>
      </c>
      <c r="AD19" s="49">
        <f t="shared" si="12"/>
        <v>0</v>
      </c>
      <c r="AE19" s="51">
        <f t="shared" si="10"/>
        <v>0</v>
      </c>
      <c r="AF19" s="51">
        <f>IF(C19=A_Stammdaten!$B$12,D_SAV!$U19-D_SAV!$AG19,HLOOKUP(A_Stammdaten!$B$12-1,$AH$4:$AN$4004,ROW(C19)-3,FALSE)-$AG19)</f>
        <v>0</v>
      </c>
      <c r="AG19" s="51">
        <f>HLOOKUP(A_Stammdaten!$B$12,$AH$4:$AN$4004,ROW(C19)-3,FALSE)</f>
        <v>0</v>
      </c>
      <c r="AH19" s="51">
        <f t="shared" si="2"/>
        <v>0</v>
      </c>
      <c r="AI19" s="51">
        <f t="shared" si="3"/>
        <v>0</v>
      </c>
      <c r="AJ19" s="51">
        <f t="shared" si="4"/>
        <v>0</v>
      </c>
      <c r="AK19" s="51">
        <f t="shared" si="5"/>
        <v>0</v>
      </c>
      <c r="AL19" s="51">
        <f t="shared" si="6"/>
        <v>0</v>
      </c>
      <c r="AM19" s="51">
        <f t="shared" si="7"/>
        <v>0</v>
      </c>
      <c r="AN19" s="51">
        <f t="shared" si="8"/>
        <v>0</v>
      </c>
    </row>
    <row r="20" spans="1:40" s="33" customFormat="1" x14ac:dyDescent="0.25">
      <c r="A20" s="17"/>
      <c r="B20" s="17"/>
      <c r="C20" s="35"/>
      <c r="D20" s="17"/>
      <c r="E20" s="17"/>
      <c r="F20" s="17"/>
      <c r="G20" s="62">
        <f t="shared" si="9"/>
        <v>0</v>
      </c>
      <c r="H20" s="17"/>
      <c r="I20" s="17"/>
      <c r="J20" s="17"/>
      <c r="K20" s="17"/>
      <c r="L20" s="17"/>
      <c r="M20" s="17"/>
      <c r="N20" s="17"/>
      <c r="O20" s="17"/>
      <c r="P20" s="115"/>
      <c r="Q20" s="62">
        <f>IF(C20&gt;A_Stammdaten!$B$12,0,SUM(G20,H20,J20,K20,M20,N20)-SUM(I20,L20,O20,P20))</f>
        <v>0</v>
      </c>
      <c r="R20" s="17"/>
      <c r="S20" s="17"/>
      <c r="T20" s="17"/>
      <c r="U20" s="62">
        <f t="shared" si="0"/>
        <v>0</v>
      </c>
      <c r="V20" s="63">
        <f>IF(ISBLANK($B20),0,VLOOKUP($B20,Listen!$A$2:$C$45,2,FALSE))</f>
        <v>0</v>
      </c>
      <c r="W20" s="63">
        <f>IF(ISBLANK($B20),0,VLOOKUP($B20,Listen!$A$2:$C$45,3,FALSE))</f>
        <v>0</v>
      </c>
      <c r="X20" s="49">
        <f t="shared" si="11"/>
        <v>0</v>
      </c>
      <c r="Y20" s="49">
        <f t="shared" si="12"/>
        <v>0</v>
      </c>
      <c r="Z20" s="49">
        <f t="shared" si="12"/>
        <v>0</v>
      </c>
      <c r="AA20" s="49">
        <f t="shared" si="12"/>
        <v>0</v>
      </c>
      <c r="AB20" s="49">
        <f t="shared" si="12"/>
        <v>0</v>
      </c>
      <c r="AC20" s="49">
        <f t="shared" si="12"/>
        <v>0</v>
      </c>
      <c r="AD20" s="49">
        <f t="shared" si="12"/>
        <v>0</v>
      </c>
      <c r="AE20" s="51">
        <f t="shared" si="10"/>
        <v>0</v>
      </c>
      <c r="AF20" s="51">
        <f>IF(C20=A_Stammdaten!$B$12,D_SAV!$U20-D_SAV!$AG20,HLOOKUP(A_Stammdaten!$B$12-1,$AH$4:$AN$4004,ROW(C20)-3,FALSE)-$AG20)</f>
        <v>0</v>
      </c>
      <c r="AG20" s="51">
        <f>HLOOKUP(A_Stammdaten!$B$12,$AH$4:$AN$4004,ROW(C20)-3,FALSE)</f>
        <v>0</v>
      </c>
      <c r="AH20" s="51">
        <f t="shared" si="2"/>
        <v>0</v>
      </c>
      <c r="AI20" s="51">
        <f t="shared" si="3"/>
        <v>0</v>
      </c>
      <c r="AJ20" s="51">
        <f t="shared" si="4"/>
        <v>0</v>
      </c>
      <c r="AK20" s="51">
        <f t="shared" si="5"/>
        <v>0</v>
      </c>
      <c r="AL20" s="51">
        <f t="shared" si="6"/>
        <v>0</v>
      </c>
      <c r="AM20" s="51">
        <f t="shared" si="7"/>
        <v>0</v>
      </c>
      <c r="AN20" s="51">
        <f t="shared" si="8"/>
        <v>0</v>
      </c>
    </row>
    <row r="21" spans="1:40" s="33" customFormat="1" x14ac:dyDescent="0.25">
      <c r="A21" s="17"/>
      <c r="B21" s="17"/>
      <c r="C21" s="35"/>
      <c r="D21" s="17"/>
      <c r="E21" s="17"/>
      <c r="F21" s="17"/>
      <c r="G21" s="62">
        <f t="shared" si="9"/>
        <v>0</v>
      </c>
      <c r="H21" s="17"/>
      <c r="I21" s="17"/>
      <c r="J21" s="17"/>
      <c r="K21" s="17"/>
      <c r="L21" s="17"/>
      <c r="M21" s="17"/>
      <c r="N21" s="17"/>
      <c r="O21" s="17"/>
      <c r="P21" s="115"/>
      <c r="Q21" s="62">
        <f>IF(C21&gt;A_Stammdaten!$B$12,0,SUM(G21,H21,J21,K21,M21,N21)-SUM(I21,L21,O21,P21))</f>
        <v>0</v>
      </c>
      <c r="R21" s="17"/>
      <c r="S21" s="17"/>
      <c r="T21" s="17"/>
      <c r="U21" s="62">
        <f t="shared" si="0"/>
        <v>0</v>
      </c>
      <c r="V21" s="63">
        <f>IF(ISBLANK($B21),0,VLOOKUP($B21,Listen!$A$2:$C$45,2,FALSE))</f>
        <v>0</v>
      </c>
      <c r="W21" s="63">
        <f>IF(ISBLANK($B21),0,VLOOKUP($B21,Listen!$A$2:$C$45,3,FALSE))</f>
        <v>0</v>
      </c>
      <c r="X21" s="49">
        <f t="shared" si="11"/>
        <v>0</v>
      </c>
      <c r="Y21" s="49">
        <f t="shared" si="12"/>
        <v>0</v>
      </c>
      <c r="Z21" s="49">
        <f t="shared" si="12"/>
        <v>0</v>
      </c>
      <c r="AA21" s="49">
        <f t="shared" si="12"/>
        <v>0</v>
      </c>
      <c r="AB21" s="49">
        <f t="shared" si="12"/>
        <v>0</v>
      </c>
      <c r="AC21" s="49">
        <f t="shared" si="12"/>
        <v>0</v>
      </c>
      <c r="AD21" s="49">
        <f t="shared" si="12"/>
        <v>0</v>
      </c>
      <c r="AE21" s="51">
        <f t="shared" si="10"/>
        <v>0</v>
      </c>
      <c r="AF21" s="51">
        <f>IF(C21=A_Stammdaten!$B$12,D_SAV!$U21-D_SAV!$AG21,HLOOKUP(A_Stammdaten!$B$12-1,$AH$4:$AN$4004,ROW(C21)-3,FALSE)-$AG21)</f>
        <v>0</v>
      </c>
      <c r="AG21" s="51">
        <f>HLOOKUP(A_Stammdaten!$B$12,$AH$4:$AN$4004,ROW(C21)-3,FALSE)</f>
        <v>0</v>
      </c>
      <c r="AH21" s="51">
        <f t="shared" si="2"/>
        <v>0</v>
      </c>
      <c r="AI21" s="51">
        <f t="shared" si="3"/>
        <v>0</v>
      </c>
      <c r="AJ21" s="51">
        <f t="shared" si="4"/>
        <v>0</v>
      </c>
      <c r="AK21" s="51">
        <f t="shared" si="5"/>
        <v>0</v>
      </c>
      <c r="AL21" s="51">
        <f t="shared" si="6"/>
        <v>0</v>
      </c>
      <c r="AM21" s="51">
        <f t="shared" si="7"/>
        <v>0</v>
      </c>
      <c r="AN21" s="51">
        <f t="shared" si="8"/>
        <v>0</v>
      </c>
    </row>
    <row r="22" spans="1:40" s="33" customFormat="1" x14ac:dyDescent="0.25">
      <c r="A22" s="17"/>
      <c r="B22" s="17"/>
      <c r="C22" s="35"/>
      <c r="D22" s="17"/>
      <c r="E22" s="17"/>
      <c r="F22" s="17"/>
      <c r="G22" s="62">
        <f t="shared" si="9"/>
        <v>0</v>
      </c>
      <c r="H22" s="17"/>
      <c r="I22" s="17"/>
      <c r="J22" s="17"/>
      <c r="K22" s="17"/>
      <c r="L22" s="17"/>
      <c r="M22" s="17"/>
      <c r="N22" s="17"/>
      <c r="O22" s="17"/>
      <c r="P22" s="115"/>
      <c r="Q22" s="62">
        <f>IF(C22&gt;A_Stammdaten!$B$12,0,SUM(G22,H22,J22,K22,M22,N22)-SUM(I22,L22,O22,P22))</f>
        <v>0</v>
      </c>
      <c r="R22" s="17"/>
      <c r="S22" s="17"/>
      <c r="T22" s="17"/>
      <c r="U22" s="62">
        <f t="shared" si="0"/>
        <v>0</v>
      </c>
      <c r="V22" s="63">
        <f>IF(ISBLANK($B22),0,VLOOKUP($B22,Listen!$A$2:$C$45,2,FALSE))</f>
        <v>0</v>
      </c>
      <c r="W22" s="63">
        <f>IF(ISBLANK($B22),0,VLOOKUP($B22,Listen!$A$2:$C$45,3,FALSE))</f>
        <v>0</v>
      </c>
      <c r="X22" s="49">
        <f t="shared" si="11"/>
        <v>0</v>
      </c>
      <c r="Y22" s="49">
        <f t="shared" si="12"/>
        <v>0</v>
      </c>
      <c r="Z22" s="49">
        <f t="shared" si="12"/>
        <v>0</v>
      </c>
      <c r="AA22" s="49">
        <f t="shared" si="12"/>
        <v>0</v>
      </c>
      <c r="AB22" s="49">
        <f t="shared" si="12"/>
        <v>0</v>
      </c>
      <c r="AC22" s="49">
        <f t="shared" si="12"/>
        <v>0</v>
      </c>
      <c r="AD22" s="49">
        <f t="shared" si="12"/>
        <v>0</v>
      </c>
      <c r="AE22" s="51">
        <f t="shared" si="10"/>
        <v>0</v>
      </c>
      <c r="AF22" s="51">
        <f>IF(C22=A_Stammdaten!$B$12,D_SAV!$U22-D_SAV!$AG22,HLOOKUP(A_Stammdaten!$B$12-1,$AH$4:$AN$4004,ROW(C22)-3,FALSE)-$AG22)</f>
        <v>0</v>
      </c>
      <c r="AG22" s="51">
        <f>HLOOKUP(A_Stammdaten!$B$12,$AH$4:$AN$4004,ROW(C22)-3,FALSE)</f>
        <v>0</v>
      </c>
      <c r="AH22" s="51">
        <f t="shared" si="2"/>
        <v>0</v>
      </c>
      <c r="AI22" s="51">
        <f t="shared" si="3"/>
        <v>0</v>
      </c>
      <c r="AJ22" s="51">
        <f t="shared" si="4"/>
        <v>0</v>
      </c>
      <c r="AK22" s="51">
        <f t="shared" si="5"/>
        <v>0</v>
      </c>
      <c r="AL22" s="51">
        <f t="shared" si="6"/>
        <v>0</v>
      </c>
      <c r="AM22" s="51">
        <f t="shared" si="7"/>
        <v>0</v>
      </c>
      <c r="AN22" s="51">
        <f t="shared" si="8"/>
        <v>0</v>
      </c>
    </row>
    <row r="23" spans="1:40" s="33" customFormat="1" x14ac:dyDescent="0.25">
      <c r="A23" s="17"/>
      <c r="B23" s="17"/>
      <c r="C23" s="35"/>
      <c r="D23" s="17"/>
      <c r="E23" s="17"/>
      <c r="F23" s="17"/>
      <c r="G23" s="62">
        <f t="shared" si="9"/>
        <v>0</v>
      </c>
      <c r="H23" s="17"/>
      <c r="I23" s="17"/>
      <c r="J23" s="17"/>
      <c r="K23" s="17"/>
      <c r="L23" s="17"/>
      <c r="M23" s="17"/>
      <c r="N23" s="17"/>
      <c r="O23" s="17"/>
      <c r="P23" s="115"/>
      <c r="Q23" s="62">
        <f>IF(C23&gt;A_Stammdaten!$B$12,0,SUM(G23,H23,J23,K23,M23,N23)-SUM(I23,L23,O23,P23))</f>
        <v>0</v>
      </c>
      <c r="R23" s="17"/>
      <c r="S23" s="17"/>
      <c r="T23" s="17"/>
      <c r="U23" s="62">
        <f t="shared" si="0"/>
        <v>0</v>
      </c>
      <c r="V23" s="63">
        <f>IF(ISBLANK($B23),0,VLOOKUP($B23,Listen!$A$2:$C$45,2,FALSE))</f>
        <v>0</v>
      </c>
      <c r="W23" s="63">
        <f>IF(ISBLANK($B23),0,VLOOKUP($B23,Listen!$A$2:$C$45,3,FALSE))</f>
        <v>0</v>
      </c>
      <c r="X23" s="49">
        <f t="shared" si="11"/>
        <v>0</v>
      </c>
      <c r="Y23" s="49">
        <f t="shared" si="12"/>
        <v>0</v>
      </c>
      <c r="Z23" s="49">
        <f t="shared" si="12"/>
        <v>0</v>
      </c>
      <c r="AA23" s="49">
        <f t="shared" si="12"/>
        <v>0</v>
      </c>
      <c r="AB23" s="49">
        <f t="shared" si="12"/>
        <v>0</v>
      </c>
      <c r="AC23" s="49">
        <f t="shared" si="12"/>
        <v>0</v>
      </c>
      <c r="AD23" s="49">
        <f t="shared" si="12"/>
        <v>0</v>
      </c>
      <c r="AE23" s="51">
        <f t="shared" si="10"/>
        <v>0</v>
      </c>
      <c r="AF23" s="51">
        <f>IF(C23=A_Stammdaten!$B$12,D_SAV!$U23-D_SAV!$AG23,HLOOKUP(A_Stammdaten!$B$12-1,$AH$4:$AN$4004,ROW(C23)-3,FALSE)-$AG23)</f>
        <v>0</v>
      </c>
      <c r="AG23" s="51">
        <f>HLOOKUP(A_Stammdaten!$B$12,$AH$4:$AN$4004,ROW(C23)-3,FALSE)</f>
        <v>0</v>
      </c>
      <c r="AH23" s="51">
        <f t="shared" si="2"/>
        <v>0</v>
      </c>
      <c r="AI23" s="51">
        <f t="shared" si="3"/>
        <v>0</v>
      </c>
      <c r="AJ23" s="51">
        <f t="shared" si="4"/>
        <v>0</v>
      </c>
      <c r="AK23" s="51">
        <f t="shared" si="5"/>
        <v>0</v>
      </c>
      <c r="AL23" s="51">
        <f t="shared" si="6"/>
        <v>0</v>
      </c>
      <c r="AM23" s="51">
        <f t="shared" si="7"/>
        <v>0</v>
      </c>
      <c r="AN23" s="51">
        <f t="shared" si="8"/>
        <v>0</v>
      </c>
    </row>
    <row r="24" spans="1:40" s="33" customFormat="1" x14ac:dyDescent="0.25">
      <c r="A24" s="17"/>
      <c r="B24" s="17"/>
      <c r="C24" s="35"/>
      <c r="D24" s="17"/>
      <c r="E24" s="17"/>
      <c r="F24" s="17"/>
      <c r="G24" s="62">
        <f t="shared" si="9"/>
        <v>0</v>
      </c>
      <c r="H24" s="17"/>
      <c r="I24" s="17"/>
      <c r="J24" s="17"/>
      <c r="K24" s="17"/>
      <c r="L24" s="17"/>
      <c r="M24" s="17"/>
      <c r="N24" s="17"/>
      <c r="O24" s="17"/>
      <c r="P24" s="115"/>
      <c r="Q24" s="62">
        <f>IF(C24&gt;A_Stammdaten!$B$12,0,SUM(G24,H24,J24,K24,M24,N24)-SUM(I24,L24,O24,P24))</f>
        <v>0</v>
      </c>
      <c r="R24" s="17"/>
      <c r="S24" s="17"/>
      <c r="T24" s="17"/>
      <c r="U24" s="62">
        <f t="shared" si="0"/>
        <v>0</v>
      </c>
      <c r="V24" s="63">
        <f>IF(ISBLANK($B24),0,VLOOKUP($B24,Listen!$A$2:$C$45,2,FALSE))</f>
        <v>0</v>
      </c>
      <c r="W24" s="63">
        <f>IF(ISBLANK($B24),0,VLOOKUP($B24,Listen!$A$2:$C$45,3,FALSE))</f>
        <v>0</v>
      </c>
      <c r="X24" s="49">
        <f t="shared" si="11"/>
        <v>0</v>
      </c>
      <c r="Y24" s="49">
        <f t="shared" si="12"/>
        <v>0</v>
      </c>
      <c r="Z24" s="49">
        <f t="shared" si="12"/>
        <v>0</v>
      </c>
      <c r="AA24" s="49">
        <f t="shared" si="12"/>
        <v>0</v>
      </c>
      <c r="AB24" s="49">
        <f t="shared" si="12"/>
        <v>0</v>
      </c>
      <c r="AC24" s="49">
        <f t="shared" si="12"/>
        <v>0</v>
      </c>
      <c r="AD24" s="49">
        <f t="shared" si="12"/>
        <v>0</v>
      </c>
      <c r="AE24" s="51">
        <f t="shared" si="10"/>
        <v>0</v>
      </c>
      <c r="AF24" s="51">
        <f>IF(C24=A_Stammdaten!$B$12,D_SAV!$U24-D_SAV!$AG24,HLOOKUP(A_Stammdaten!$B$12-1,$AH$4:$AN$4004,ROW(C24)-3,FALSE)-$AG24)</f>
        <v>0</v>
      </c>
      <c r="AG24" s="51">
        <f>HLOOKUP(A_Stammdaten!$B$12,$AH$4:$AN$4004,ROW(C24)-3,FALSE)</f>
        <v>0</v>
      </c>
      <c r="AH24" s="51">
        <f t="shared" si="2"/>
        <v>0</v>
      </c>
      <c r="AI24" s="51">
        <f t="shared" si="3"/>
        <v>0</v>
      </c>
      <c r="AJ24" s="51">
        <f t="shared" si="4"/>
        <v>0</v>
      </c>
      <c r="AK24" s="51">
        <f t="shared" si="5"/>
        <v>0</v>
      </c>
      <c r="AL24" s="51">
        <f t="shared" si="6"/>
        <v>0</v>
      </c>
      <c r="AM24" s="51">
        <f t="shared" si="7"/>
        <v>0</v>
      </c>
      <c r="AN24" s="51">
        <f t="shared" si="8"/>
        <v>0</v>
      </c>
    </row>
    <row r="25" spans="1:40" s="33" customFormat="1" x14ac:dyDescent="0.25">
      <c r="A25" s="17"/>
      <c r="B25" s="17"/>
      <c r="C25" s="35"/>
      <c r="D25" s="17"/>
      <c r="E25" s="17"/>
      <c r="F25" s="17"/>
      <c r="G25" s="62">
        <f t="shared" si="9"/>
        <v>0</v>
      </c>
      <c r="H25" s="17"/>
      <c r="I25" s="17"/>
      <c r="J25" s="17"/>
      <c r="K25" s="17"/>
      <c r="L25" s="17"/>
      <c r="M25" s="17"/>
      <c r="N25" s="17"/>
      <c r="O25" s="17"/>
      <c r="P25" s="115"/>
      <c r="Q25" s="62">
        <f>IF(C25&gt;A_Stammdaten!$B$12,0,SUM(G25,H25,J25,K25,M25,N25)-SUM(I25,L25,O25,P25))</f>
        <v>0</v>
      </c>
      <c r="R25" s="17"/>
      <c r="S25" s="17"/>
      <c r="T25" s="17"/>
      <c r="U25" s="62">
        <f t="shared" si="0"/>
        <v>0</v>
      </c>
      <c r="V25" s="63">
        <f>IF(ISBLANK($B25),0,VLOOKUP($B25,Listen!$A$2:$C$45,2,FALSE))</f>
        <v>0</v>
      </c>
      <c r="W25" s="63">
        <f>IF(ISBLANK($B25),0,VLOOKUP($B25,Listen!$A$2:$C$45,3,FALSE))</f>
        <v>0</v>
      </c>
      <c r="X25" s="49">
        <f t="shared" si="11"/>
        <v>0</v>
      </c>
      <c r="Y25" s="49">
        <f t="shared" si="12"/>
        <v>0</v>
      </c>
      <c r="Z25" s="49">
        <f t="shared" si="12"/>
        <v>0</v>
      </c>
      <c r="AA25" s="49">
        <f t="shared" si="12"/>
        <v>0</v>
      </c>
      <c r="AB25" s="49">
        <f t="shared" si="12"/>
        <v>0</v>
      </c>
      <c r="AC25" s="49">
        <f t="shared" si="12"/>
        <v>0</v>
      </c>
      <c r="AD25" s="49">
        <f t="shared" si="12"/>
        <v>0</v>
      </c>
      <c r="AE25" s="51">
        <f t="shared" si="10"/>
        <v>0</v>
      </c>
      <c r="AF25" s="51">
        <f>IF(C25=A_Stammdaten!$B$12,D_SAV!$U25-D_SAV!$AG25,HLOOKUP(A_Stammdaten!$B$12-1,$AH$4:$AN$4004,ROW(C25)-3,FALSE)-$AG25)</f>
        <v>0</v>
      </c>
      <c r="AG25" s="51">
        <f>HLOOKUP(A_Stammdaten!$B$12,$AH$4:$AN$4004,ROW(C25)-3,FALSE)</f>
        <v>0</v>
      </c>
      <c r="AH25" s="51">
        <f t="shared" si="2"/>
        <v>0</v>
      </c>
      <c r="AI25" s="51">
        <f t="shared" si="3"/>
        <v>0</v>
      </c>
      <c r="AJ25" s="51">
        <f t="shared" si="4"/>
        <v>0</v>
      </c>
      <c r="AK25" s="51">
        <f t="shared" si="5"/>
        <v>0</v>
      </c>
      <c r="AL25" s="51">
        <f t="shared" si="6"/>
        <v>0</v>
      </c>
      <c r="AM25" s="51">
        <f t="shared" si="7"/>
        <v>0</v>
      </c>
      <c r="AN25" s="51">
        <f t="shared" si="8"/>
        <v>0</v>
      </c>
    </row>
    <row r="26" spans="1:40" s="33" customFormat="1" x14ac:dyDescent="0.25">
      <c r="A26" s="17"/>
      <c r="B26" s="17"/>
      <c r="C26" s="35"/>
      <c r="D26" s="17"/>
      <c r="E26" s="17"/>
      <c r="F26" s="17"/>
      <c r="G26" s="62">
        <f t="shared" si="9"/>
        <v>0</v>
      </c>
      <c r="H26" s="17"/>
      <c r="I26" s="17"/>
      <c r="J26" s="17"/>
      <c r="K26" s="17"/>
      <c r="L26" s="17"/>
      <c r="M26" s="17"/>
      <c r="N26" s="17"/>
      <c r="O26" s="17"/>
      <c r="P26" s="115"/>
      <c r="Q26" s="62">
        <f>IF(C26&gt;A_Stammdaten!$B$12,0,SUM(G26,H26,J26,K26,M26,N26)-SUM(I26,L26,O26,P26))</f>
        <v>0</v>
      </c>
      <c r="R26" s="17"/>
      <c r="S26" s="17"/>
      <c r="T26" s="17"/>
      <c r="U26" s="62">
        <f t="shared" si="0"/>
        <v>0</v>
      </c>
      <c r="V26" s="63">
        <f>IF(ISBLANK($B26),0,VLOOKUP($B26,Listen!$A$2:$C$45,2,FALSE))</f>
        <v>0</v>
      </c>
      <c r="W26" s="63">
        <f>IF(ISBLANK($B26),0,VLOOKUP($B26,Listen!$A$2:$C$45,3,FALSE))</f>
        <v>0</v>
      </c>
      <c r="X26" s="49">
        <f t="shared" si="11"/>
        <v>0</v>
      </c>
      <c r="Y26" s="49">
        <f t="shared" si="12"/>
        <v>0</v>
      </c>
      <c r="Z26" s="49">
        <f t="shared" si="12"/>
        <v>0</v>
      </c>
      <c r="AA26" s="49">
        <f t="shared" si="12"/>
        <v>0</v>
      </c>
      <c r="AB26" s="49">
        <f t="shared" si="12"/>
        <v>0</v>
      </c>
      <c r="AC26" s="49">
        <f t="shared" si="12"/>
        <v>0</v>
      </c>
      <c r="AD26" s="49">
        <f t="shared" si="12"/>
        <v>0</v>
      </c>
      <c r="AE26" s="51">
        <f t="shared" si="10"/>
        <v>0</v>
      </c>
      <c r="AF26" s="51">
        <f>IF(C26=A_Stammdaten!$B$12,D_SAV!$U26-D_SAV!$AG26,HLOOKUP(A_Stammdaten!$B$12-1,$AH$4:$AN$4004,ROW(C26)-3,FALSE)-$AG26)</f>
        <v>0</v>
      </c>
      <c r="AG26" s="51">
        <f>HLOOKUP(A_Stammdaten!$B$12,$AH$4:$AN$4004,ROW(C26)-3,FALSE)</f>
        <v>0</v>
      </c>
      <c r="AH26" s="51">
        <f t="shared" si="2"/>
        <v>0</v>
      </c>
      <c r="AI26" s="51">
        <f t="shared" si="3"/>
        <v>0</v>
      </c>
      <c r="AJ26" s="51">
        <f t="shared" si="4"/>
        <v>0</v>
      </c>
      <c r="AK26" s="51">
        <f t="shared" si="5"/>
        <v>0</v>
      </c>
      <c r="AL26" s="51">
        <f t="shared" si="6"/>
        <v>0</v>
      </c>
      <c r="AM26" s="51">
        <f t="shared" si="7"/>
        <v>0</v>
      </c>
      <c r="AN26" s="51">
        <f t="shared" si="8"/>
        <v>0</v>
      </c>
    </row>
    <row r="27" spans="1:40" s="33" customFormat="1" x14ac:dyDescent="0.25">
      <c r="A27" s="17"/>
      <c r="B27" s="17"/>
      <c r="C27" s="35"/>
      <c r="D27" s="17"/>
      <c r="E27" s="17"/>
      <c r="F27" s="17"/>
      <c r="G27" s="62">
        <f t="shared" si="9"/>
        <v>0</v>
      </c>
      <c r="H27" s="17"/>
      <c r="I27" s="17"/>
      <c r="J27" s="17"/>
      <c r="K27" s="17"/>
      <c r="L27" s="17"/>
      <c r="M27" s="17"/>
      <c r="N27" s="17"/>
      <c r="O27" s="17"/>
      <c r="P27" s="115"/>
      <c r="Q27" s="62">
        <f>IF(C27&gt;A_Stammdaten!$B$12,0,SUM(G27,H27,J27,K27,M27,N27)-SUM(I27,L27,O27,P27))</f>
        <v>0</v>
      </c>
      <c r="R27" s="17"/>
      <c r="S27" s="17"/>
      <c r="T27" s="17"/>
      <c r="U27" s="62">
        <f t="shared" si="0"/>
        <v>0</v>
      </c>
      <c r="V27" s="63">
        <f>IF(ISBLANK($B27),0,VLOOKUP($B27,Listen!$A$2:$C$45,2,FALSE))</f>
        <v>0</v>
      </c>
      <c r="W27" s="63">
        <f>IF(ISBLANK($B27),0,VLOOKUP($B27,Listen!$A$2:$C$45,3,FALSE))</f>
        <v>0</v>
      </c>
      <c r="X27" s="49">
        <f t="shared" si="11"/>
        <v>0</v>
      </c>
      <c r="Y27" s="49">
        <f t="shared" si="12"/>
        <v>0</v>
      </c>
      <c r="Z27" s="49">
        <f t="shared" si="12"/>
        <v>0</v>
      </c>
      <c r="AA27" s="49">
        <f t="shared" si="12"/>
        <v>0</v>
      </c>
      <c r="AB27" s="49">
        <f t="shared" si="12"/>
        <v>0</v>
      </c>
      <c r="AC27" s="49">
        <f t="shared" si="12"/>
        <v>0</v>
      </c>
      <c r="AD27" s="49">
        <f t="shared" si="12"/>
        <v>0</v>
      </c>
      <c r="AE27" s="51">
        <f t="shared" si="10"/>
        <v>0</v>
      </c>
      <c r="AF27" s="51">
        <f>IF(C27=A_Stammdaten!$B$12,D_SAV!$U27-D_SAV!$AG27,HLOOKUP(A_Stammdaten!$B$12-1,$AH$4:$AN$4004,ROW(C27)-3,FALSE)-$AG27)</f>
        <v>0</v>
      </c>
      <c r="AG27" s="51">
        <f>HLOOKUP(A_Stammdaten!$B$12,$AH$4:$AN$4004,ROW(C27)-3,FALSE)</f>
        <v>0</v>
      </c>
      <c r="AH27" s="51">
        <f t="shared" si="2"/>
        <v>0</v>
      </c>
      <c r="AI27" s="51">
        <f t="shared" si="3"/>
        <v>0</v>
      </c>
      <c r="AJ27" s="51">
        <f t="shared" si="4"/>
        <v>0</v>
      </c>
      <c r="AK27" s="51">
        <f t="shared" si="5"/>
        <v>0</v>
      </c>
      <c r="AL27" s="51">
        <f t="shared" si="6"/>
        <v>0</v>
      </c>
      <c r="AM27" s="51">
        <f t="shared" si="7"/>
        <v>0</v>
      </c>
      <c r="AN27" s="51">
        <f t="shared" si="8"/>
        <v>0</v>
      </c>
    </row>
    <row r="28" spans="1:40" s="33" customFormat="1" x14ac:dyDescent="0.25">
      <c r="A28" s="17"/>
      <c r="B28" s="17"/>
      <c r="C28" s="35"/>
      <c r="D28" s="17"/>
      <c r="E28" s="17"/>
      <c r="F28" s="17"/>
      <c r="G28" s="62">
        <f t="shared" si="9"/>
        <v>0</v>
      </c>
      <c r="H28" s="17"/>
      <c r="I28" s="17"/>
      <c r="J28" s="17"/>
      <c r="K28" s="17"/>
      <c r="L28" s="17"/>
      <c r="M28" s="17"/>
      <c r="N28" s="17"/>
      <c r="O28" s="17"/>
      <c r="P28" s="115"/>
      <c r="Q28" s="62">
        <f>IF(C28&gt;A_Stammdaten!$B$12,0,SUM(G28,H28,J28,K28,M28,N28)-SUM(I28,L28,O28,P28))</f>
        <v>0</v>
      </c>
      <c r="R28" s="17"/>
      <c r="S28" s="17"/>
      <c r="T28" s="17"/>
      <c r="U28" s="62">
        <f t="shared" si="0"/>
        <v>0</v>
      </c>
      <c r="V28" s="63">
        <f>IF(ISBLANK($B28),0,VLOOKUP($B28,Listen!$A$2:$C$45,2,FALSE))</f>
        <v>0</v>
      </c>
      <c r="W28" s="63">
        <f>IF(ISBLANK($B28),0,VLOOKUP($B28,Listen!$A$2:$C$45,3,FALSE))</f>
        <v>0</v>
      </c>
      <c r="X28" s="49">
        <f t="shared" si="11"/>
        <v>0</v>
      </c>
      <c r="Y28" s="49">
        <f t="shared" si="12"/>
        <v>0</v>
      </c>
      <c r="Z28" s="49">
        <f t="shared" si="12"/>
        <v>0</v>
      </c>
      <c r="AA28" s="49">
        <f t="shared" si="12"/>
        <v>0</v>
      </c>
      <c r="AB28" s="49">
        <f t="shared" si="12"/>
        <v>0</v>
      </c>
      <c r="AC28" s="49">
        <f t="shared" si="12"/>
        <v>0</v>
      </c>
      <c r="AD28" s="49">
        <f t="shared" si="12"/>
        <v>0</v>
      </c>
      <c r="AE28" s="51">
        <f t="shared" si="10"/>
        <v>0</v>
      </c>
      <c r="AF28" s="51">
        <f>IF(C28=A_Stammdaten!$B$12,D_SAV!$U28-D_SAV!$AG28,HLOOKUP(A_Stammdaten!$B$12-1,$AH$4:$AN$4004,ROW(C28)-3,FALSE)-$AG28)</f>
        <v>0</v>
      </c>
      <c r="AG28" s="51">
        <f>HLOOKUP(A_Stammdaten!$B$12,$AH$4:$AN$4004,ROW(C28)-3,FALSE)</f>
        <v>0</v>
      </c>
      <c r="AH28" s="51">
        <f t="shared" si="2"/>
        <v>0</v>
      </c>
      <c r="AI28" s="51">
        <f t="shared" si="3"/>
        <v>0</v>
      </c>
      <c r="AJ28" s="51">
        <f t="shared" si="4"/>
        <v>0</v>
      </c>
      <c r="AK28" s="51">
        <f t="shared" si="5"/>
        <v>0</v>
      </c>
      <c r="AL28" s="51">
        <f t="shared" si="6"/>
        <v>0</v>
      </c>
      <c r="AM28" s="51">
        <f t="shared" si="7"/>
        <v>0</v>
      </c>
      <c r="AN28" s="51">
        <f t="shared" si="8"/>
        <v>0</v>
      </c>
    </row>
    <row r="29" spans="1:40" s="33" customFormat="1" x14ac:dyDescent="0.25">
      <c r="A29" s="17"/>
      <c r="B29" s="17"/>
      <c r="C29" s="35"/>
      <c r="D29" s="17"/>
      <c r="E29" s="17"/>
      <c r="F29" s="17"/>
      <c r="G29" s="62">
        <f t="shared" si="9"/>
        <v>0</v>
      </c>
      <c r="H29" s="17"/>
      <c r="I29" s="17"/>
      <c r="J29" s="17"/>
      <c r="K29" s="17"/>
      <c r="L29" s="17"/>
      <c r="M29" s="17"/>
      <c r="N29" s="17"/>
      <c r="O29" s="17"/>
      <c r="P29" s="115"/>
      <c r="Q29" s="62">
        <f>IF(C29&gt;A_Stammdaten!$B$12,0,SUM(G29,H29,J29,K29,M29,N29)-SUM(I29,L29,O29,P29))</f>
        <v>0</v>
      </c>
      <c r="R29" s="17"/>
      <c r="S29" s="17"/>
      <c r="T29" s="17"/>
      <c r="U29" s="62">
        <f t="shared" si="0"/>
        <v>0</v>
      </c>
      <c r="V29" s="63">
        <f>IF(ISBLANK($B29),0,VLOOKUP($B29,Listen!$A$2:$C$45,2,FALSE))</f>
        <v>0</v>
      </c>
      <c r="W29" s="63">
        <f>IF(ISBLANK($B29),0,VLOOKUP($B29,Listen!$A$2:$C$45,3,FALSE))</f>
        <v>0</v>
      </c>
      <c r="X29" s="49">
        <f t="shared" si="11"/>
        <v>0</v>
      </c>
      <c r="Y29" s="49">
        <f t="shared" si="12"/>
        <v>0</v>
      </c>
      <c r="Z29" s="49">
        <f t="shared" si="12"/>
        <v>0</v>
      </c>
      <c r="AA29" s="49">
        <f t="shared" si="12"/>
        <v>0</v>
      </c>
      <c r="AB29" s="49">
        <f t="shared" si="12"/>
        <v>0</v>
      </c>
      <c r="AC29" s="49">
        <f t="shared" si="12"/>
        <v>0</v>
      </c>
      <c r="AD29" s="49">
        <f t="shared" si="12"/>
        <v>0</v>
      </c>
      <c r="AE29" s="51">
        <f t="shared" si="10"/>
        <v>0</v>
      </c>
      <c r="AF29" s="51">
        <f>IF(C29=A_Stammdaten!$B$12,D_SAV!$U29-D_SAV!$AG29,HLOOKUP(A_Stammdaten!$B$12-1,$AH$4:$AN$4004,ROW(C29)-3,FALSE)-$AG29)</f>
        <v>0</v>
      </c>
      <c r="AG29" s="51">
        <f>HLOOKUP(A_Stammdaten!$B$12,$AH$4:$AN$4004,ROW(C29)-3,FALSE)</f>
        <v>0</v>
      </c>
      <c r="AH29" s="51">
        <f t="shared" si="2"/>
        <v>0</v>
      </c>
      <c r="AI29" s="51">
        <f t="shared" si="3"/>
        <v>0</v>
      </c>
      <c r="AJ29" s="51">
        <f t="shared" si="4"/>
        <v>0</v>
      </c>
      <c r="AK29" s="51">
        <f t="shared" si="5"/>
        <v>0</v>
      </c>
      <c r="AL29" s="51">
        <f t="shared" si="6"/>
        <v>0</v>
      </c>
      <c r="AM29" s="51">
        <f t="shared" si="7"/>
        <v>0</v>
      </c>
      <c r="AN29" s="51">
        <f t="shared" si="8"/>
        <v>0</v>
      </c>
    </row>
    <row r="30" spans="1:40" s="33" customFormat="1" x14ac:dyDescent="0.25">
      <c r="A30" s="17"/>
      <c r="B30" s="17"/>
      <c r="C30" s="35"/>
      <c r="D30" s="17"/>
      <c r="E30" s="17"/>
      <c r="F30" s="17"/>
      <c r="G30" s="62">
        <f t="shared" si="9"/>
        <v>0</v>
      </c>
      <c r="H30" s="17"/>
      <c r="I30" s="17"/>
      <c r="J30" s="17"/>
      <c r="K30" s="17"/>
      <c r="L30" s="17"/>
      <c r="M30" s="17"/>
      <c r="N30" s="17"/>
      <c r="O30" s="17"/>
      <c r="P30" s="115"/>
      <c r="Q30" s="62">
        <f>IF(C30&gt;A_Stammdaten!$B$12,0,SUM(G30,H30,J30,K30,M30,N30)-SUM(I30,L30,O30,P30))</f>
        <v>0</v>
      </c>
      <c r="R30" s="17"/>
      <c r="S30" s="17"/>
      <c r="T30" s="17"/>
      <c r="U30" s="62">
        <f t="shared" si="0"/>
        <v>0</v>
      </c>
      <c r="V30" s="63">
        <f>IF(ISBLANK($B30),0,VLOOKUP($B30,Listen!$A$2:$C$45,2,FALSE))</f>
        <v>0</v>
      </c>
      <c r="W30" s="63">
        <f>IF(ISBLANK($B30),0,VLOOKUP($B30,Listen!$A$2:$C$45,3,FALSE))</f>
        <v>0</v>
      </c>
      <c r="X30" s="49">
        <f t="shared" si="11"/>
        <v>0</v>
      </c>
      <c r="Y30" s="49">
        <f t="shared" si="12"/>
        <v>0</v>
      </c>
      <c r="Z30" s="49">
        <f t="shared" si="12"/>
        <v>0</v>
      </c>
      <c r="AA30" s="49">
        <f t="shared" si="12"/>
        <v>0</v>
      </c>
      <c r="AB30" s="49">
        <f t="shared" si="12"/>
        <v>0</v>
      </c>
      <c r="AC30" s="49">
        <f t="shared" si="12"/>
        <v>0</v>
      </c>
      <c r="AD30" s="49">
        <f t="shared" si="12"/>
        <v>0</v>
      </c>
      <c r="AE30" s="51">
        <f t="shared" si="10"/>
        <v>0</v>
      </c>
      <c r="AF30" s="51">
        <f>IF(C30=A_Stammdaten!$B$12,D_SAV!$U30-D_SAV!$AG30,HLOOKUP(A_Stammdaten!$B$12-1,$AH$4:$AN$4004,ROW(C30)-3,FALSE)-$AG30)</f>
        <v>0</v>
      </c>
      <c r="AG30" s="51">
        <f>HLOOKUP(A_Stammdaten!$B$12,$AH$4:$AN$4004,ROW(C30)-3,FALSE)</f>
        <v>0</v>
      </c>
      <c r="AH30" s="51">
        <f t="shared" si="2"/>
        <v>0</v>
      </c>
      <c r="AI30" s="51">
        <f t="shared" si="3"/>
        <v>0</v>
      </c>
      <c r="AJ30" s="51">
        <f t="shared" si="4"/>
        <v>0</v>
      </c>
      <c r="AK30" s="51">
        <f t="shared" si="5"/>
        <v>0</v>
      </c>
      <c r="AL30" s="51">
        <f t="shared" si="6"/>
        <v>0</v>
      </c>
      <c r="AM30" s="51">
        <f t="shared" si="7"/>
        <v>0</v>
      </c>
      <c r="AN30" s="51">
        <f t="shared" si="8"/>
        <v>0</v>
      </c>
    </row>
    <row r="31" spans="1:40" s="33" customFormat="1" x14ac:dyDescent="0.25">
      <c r="A31" s="17"/>
      <c r="B31" s="17"/>
      <c r="C31" s="35"/>
      <c r="D31" s="17"/>
      <c r="E31" s="17"/>
      <c r="F31" s="17"/>
      <c r="G31" s="62">
        <f t="shared" si="9"/>
        <v>0</v>
      </c>
      <c r="H31" s="17"/>
      <c r="I31" s="17"/>
      <c r="J31" s="17"/>
      <c r="K31" s="17"/>
      <c r="L31" s="17"/>
      <c r="M31" s="17"/>
      <c r="N31" s="17"/>
      <c r="O31" s="17"/>
      <c r="P31" s="115"/>
      <c r="Q31" s="62">
        <f>IF(C31&gt;A_Stammdaten!$B$12,0,SUM(G31,H31,J31,K31,M31,N31)-SUM(I31,L31,O31,P31))</f>
        <v>0</v>
      </c>
      <c r="R31" s="17"/>
      <c r="S31" s="17"/>
      <c r="T31" s="17"/>
      <c r="U31" s="62">
        <f t="shared" si="0"/>
        <v>0</v>
      </c>
      <c r="V31" s="63">
        <f>IF(ISBLANK($B31),0,VLOOKUP($B31,Listen!$A$2:$C$45,2,FALSE))</f>
        <v>0</v>
      </c>
      <c r="W31" s="63">
        <f>IF(ISBLANK($B31),0,VLOOKUP($B31,Listen!$A$2:$C$45,3,FALSE))</f>
        <v>0</v>
      </c>
      <c r="X31" s="49">
        <f t="shared" si="11"/>
        <v>0</v>
      </c>
      <c r="Y31" s="49">
        <f t="shared" ref="Y31:AD31" si="13">$V31</f>
        <v>0</v>
      </c>
      <c r="Z31" s="49">
        <f t="shared" si="13"/>
        <v>0</v>
      </c>
      <c r="AA31" s="49">
        <f t="shared" si="13"/>
        <v>0</v>
      </c>
      <c r="AB31" s="49">
        <f t="shared" si="13"/>
        <v>0</v>
      </c>
      <c r="AC31" s="49">
        <f t="shared" si="13"/>
        <v>0</v>
      </c>
      <c r="AD31" s="49">
        <f t="shared" si="13"/>
        <v>0</v>
      </c>
      <c r="AE31" s="51">
        <f t="shared" si="10"/>
        <v>0</v>
      </c>
      <c r="AF31" s="51">
        <f>IF(C31=A_Stammdaten!$B$12,D_SAV!$U31-D_SAV!$AG31,HLOOKUP(A_Stammdaten!$B$12-1,$AH$4:$AN$4004,ROW(C31)-3,FALSE)-$AG31)</f>
        <v>0</v>
      </c>
      <c r="AG31" s="51">
        <f>HLOOKUP(A_Stammdaten!$B$12,$AH$4:$AN$4004,ROW(C31)-3,FALSE)</f>
        <v>0</v>
      </c>
      <c r="AH31" s="51">
        <f t="shared" si="2"/>
        <v>0</v>
      </c>
      <c r="AI31" s="51">
        <f t="shared" si="3"/>
        <v>0</v>
      </c>
      <c r="AJ31" s="51">
        <f t="shared" si="4"/>
        <v>0</v>
      </c>
      <c r="AK31" s="51">
        <f t="shared" si="5"/>
        <v>0</v>
      </c>
      <c r="AL31" s="51">
        <f t="shared" si="6"/>
        <v>0</v>
      </c>
      <c r="AM31" s="51">
        <f t="shared" si="7"/>
        <v>0</v>
      </c>
      <c r="AN31" s="51">
        <f t="shared" si="8"/>
        <v>0</v>
      </c>
    </row>
    <row r="32" spans="1:40" s="33" customFormat="1" x14ac:dyDescent="0.25">
      <c r="A32" s="17"/>
      <c r="B32" s="17"/>
      <c r="C32" s="35"/>
      <c r="D32" s="17"/>
      <c r="E32" s="17"/>
      <c r="F32" s="17"/>
      <c r="G32" s="62">
        <f t="shared" si="9"/>
        <v>0</v>
      </c>
      <c r="H32" s="17"/>
      <c r="I32" s="17"/>
      <c r="J32" s="17"/>
      <c r="K32" s="17"/>
      <c r="L32" s="17"/>
      <c r="M32" s="17"/>
      <c r="N32" s="17"/>
      <c r="O32" s="17"/>
      <c r="P32" s="115"/>
      <c r="Q32" s="62">
        <f>IF(C32&gt;A_Stammdaten!$B$12,0,SUM(G32,H32,J32,K32,M32,N32)-SUM(I32,L32,O32,P32))</f>
        <v>0</v>
      </c>
      <c r="R32" s="17"/>
      <c r="S32" s="17"/>
      <c r="T32" s="17"/>
      <c r="U32" s="62">
        <f t="shared" si="0"/>
        <v>0</v>
      </c>
      <c r="V32" s="63">
        <f>IF(ISBLANK($B32),0,VLOOKUP($B32,Listen!$A$2:$C$45,2,FALSE))</f>
        <v>0</v>
      </c>
      <c r="W32" s="63">
        <f>IF(ISBLANK($B32),0,VLOOKUP($B32,Listen!$A$2:$C$45,3,FALSE))</f>
        <v>0</v>
      </c>
      <c r="X32" s="49">
        <f t="shared" ref="X32:AD68" si="14">$V32</f>
        <v>0</v>
      </c>
      <c r="Y32" s="49">
        <f t="shared" si="14"/>
        <v>0</v>
      </c>
      <c r="Z32" s="49">
        <f t="shared" si="14"/>
        <v>0</v>
      </c>
      <c r="AA32" s="49">
        <f t="shared" si="14"/>
        <v>0</v>
      </c>
      <c r="AB32" s="49">
        <f t="shared" si="14"/>
        <v>0</v>
      </c>
      <c r="AC32" s="49">
        <f t="shared" si="14"/>
        <v>0</v>
      </c>
      <c r="AD32" s="49">
        <f t="shared" si="14"/>
        <v>0</v>
      </c>
      <c r="AE32" s="51">
        <f t="shared" si="10"/>
        <v>0</v>
      </c>
      <c r="AF32" s="51">
        <f>IF(C32=A_Stammdaten!$B$12,D_SAV!$U32-D_SAV!$AG32,HLOOKUP(A_Stammdaten!$B$12-1,$AH$4:$AN$4004,ROW(C32)-3,FALSE)-$AG32)</f>
        <v>0</v>
      </c>
      <c r="AG32" s="51">
        <f>HLOOKUP(A_Stammdaten!$B$12,$AH$4:$AN$4004,ROW(C32)-3,FALSE)</f>
        <v>0</v>
      </c>
      <c r="AH32" s="51">
        <f t="shared" si="2"/>
        <v>0</v>
      </c>
      <c r="AI32" s="51">
        <f t="shared" si="3"/>
        <v>0</v>
      </c>
      <c r="AJ32" s="51">
        <f t="shared" si="4"/>
        <v>0</v>
      </c>
      <c r="AK32" s="51">
        <f t="shared" si="5"/>
        <v>0</v>
      </c>
      <c r="AL32" s="51">
        <f t="shared" si="6"/>
        <v>0</v>
      </c>
      <c r="AM32" s="51">
        <f t="shared" si="7"/>
        <v>0</v>
      </c>
      <c r="AN32" s="51">
        <f t="shared" si="8"/>
        <v>0</v>
      </c>
    </row>
    <row r="33" spans="1:40" s="33" customFormat="1" x14ac:dyDescent="0.25">
      <c r="A33" s="17"/>
      <c r="B33" s="17"/>
      <c r="C33" s="35"/>
      <c r="D33" s="17"/>
      <c r="E33" s="17"/>
      <c r="F33" s="17"/>
      <c r="G33" s="62">
        <f t="shared" si="9"/>
        <v>0</v>
      </c>
      <c r="H33" s="17"/>
      <c r="I33" s="17"/>
      <c r="J33" s="17"/>
      <c r="K33" s="17"/>
      <c r="L33" s="17"/>
      <c r="M33" s="17"/>
      <c r="N33" s="17"/>
      <c r="O33" s="17"/>
      <c r="P33" s="115"/>
      <c r="Q33" s="62">
        <f>IF(C33&gt;A_Stammdaten!$B$12,0,SUM(G33,H33,J33,K33,M33,N33)-SUM(I33,L33,O33,P33))</f>
        <v>0</v>
      </c>
      <c r="R33" s="17"/>
      <c r="S33" s="17"/>
      <c r="T33" s="17"/>
      <c r="U33" s="62">
        <f t="shared" si="0"/>
        <v>0</v>
      </c>
      <c r="V33" s="63">
        <f>IF(ISBLANK($B33),0,VLOOKUP($B33,Listen!$A$2:$C$45,2,FALSE))</f>
        <v>0</v>
      </c>
      <c r="W33" s="63">
        <f>IF(ISBLANK($B33),0,VLOOKUP($B33,Listen!$A$2:$C$45,3,FALSE))</f>
        <v>0</v>
      </c>
      <c r="X33" s="49">
        <f t="shared" si="14"/>
        <v>0</v>
      </c>
      <c r="Y33" s="49">
        <f t="shared" si="14"/>
        <v>0</v>
      </c>
      <c r="Z33" s="49">
        <f t="shared" si="14"/>
        <v>0</v>
      </c>
      <c r="AA33" s="49">
        <f t="shared" si="14"/>
        <v>0</v>
      </c>
      <c r="AB33" s="49">
        <f t="shared" si="14"/>
        <v>0</v>
      </c>
      <c r="AC33" s="49">
        <f t="shared" si="14"/>
        <v>0</v>
      </c>
      <c r="AD33" s="49">
        <f t="shared" si="14"/>
        <v>0</v>
      </c>
      <c r="AE33" s="51">
        <f t="shared" si="10"/>
        <v>0</v>
      </c>
      <c r="AF33" s="51">
        <f>IF(C33=A_Stammdaten!$B$12,D_SAV!$U33-D_SAV!$AG33,HLOOKUP(A_Stammdaten!$B$12-1,$AH$4:$AN$4004,ROW(C33)-3,FALSE)-$AG33)</f>
        <v>0</v>
      </c>
      <c r="AG33" s="51">
        <f>HLOOKUP(A_Stammdaten!$B$12,$AH$4:$AN$4004,ROW(C33)-3,FALSE)</f>
        <v>0</v>
      </c>
      <c r="AH33" s="51">
        <f t="shared" si="2"/>
        <v>0</v>
      </c>
      <c r="AI33" s="51">
        <f t="shared" si="3"/>
        <v>0</v>
      </c>
      <c r="AJ33" s="51">
        <f t="shared" si="4"/>
        <v>0</v>
      </c>
      <c r="AK33" s="51">
        <f t="shared" si="5"/>
        <v>0</v>
      </c>
      <c r="AL33" s="51">
        <f t="shared" si="6"/>
        <v>0</v>
      </c>
      <c r="AM33" s="51">
        <f t="shared" si="7"/>
        <v>0</v>
      </c>
      <c r="AN33" s="51">
        <f t="shared" si="8"/>
        <v>0</v>
      </c>
    </row>
    <row r="34" spans="1:40" s="33" customFormat="1" x14ac:dyDescent="0.25">
      <c r="A34" s="17"/>
      <c r="B34" s="17"/>
      <c r="C34" s="35"/>
      <c r="D34" s="17"/>
      <c r="E34" s="17"/>
      <c r="F34" s="17"/>
      <c r="G34" s="62">
        <f t="shared" si="9"/>
        <v>0</v>
      </c>
      <c r="H34" s="17"/>
      <c r="I34" s="17"/>
      <c r="J34" s="17"/>
      <c r="K34" s="17"/>
      <c r="L34" s="17"/>
      <c r="M34" s="17"/>
      <c r="N34" s="17"/>
      <c r="O34" s="17"/>
      <c r="P34" s="115"/>
      <c r="Q34" s="62">
        <f>IF(C34&gt;A_Stammdaten!$B$12,0,SUM(G34,H34,J34,K34,M34,N34)-SUM(I34,L34,O34,P34))</f>
        <v>0</v>
      </c>
      <c r="R34" s="17"/>
      <c r="S34" s="17"/>
      <c r="T34" s="17"/>
      <c r="U34" s="62">
        <f t="shared" si="0"/>
        <v>0</v>
      </c>
      <c r="V34" s="63">
        <f>IF(ISBLANK($B34),0,VLOOKUP($B34,Listen!$A$2:$C$45,2,FALSE))</f>
        <v>0</v>
      </c>
      <c r="W34" s="63">
        <f>IF(ISBLANK($B34),0,VLOOKUP($B34,Listen!$A$2:$C$45,3,FALSE))</f>
        <v>0</v>
      </c>
      <c r="X34" s="49">
        <f t="shared" si="14"/>
        <v>0</v>
      </c>
      <c r="Y34" s="49">
        <f t="shared" si="14"/>
        <v>0</v>
      </c>
      <c r="Z34" s="49">
        <f t="shared" si="14"/>
        <v>0</v>
      </c>
      <c r="AA34" s="49">
        <f t="shared" si="14"/>
        <v>0</v>
      </c>
      <c r="AB34" s="49">
        <f t="shared" si="14"/>
        <v>0</v>
      </c>
      <c r="AC34" s="49">
        <f t="shared" si="14"/>
        <v>0</v>
      </c>
      <c r="AD34" s="49">
        <f t="shared" si="14"/>
        <v>0</v>
      </c>
      <c r="AE34" s="51">
        <f t="shared" si="10"/>
        <v>0</v>
      </c>
      <c r="AF34" s="51">
        <f>IF(C34=A_Stammdaten!$B$12,D_SAV!$U34-D_SAV!$AG34,HLOOKUP(A_Stammdaten!$B$12-1,$AH$4:$AN$4004,ROW(C34)-3,FALSE)-$AG34)</f>
        <v>0</v>
      </c>
      <c r="AG34" s="51">
        <f>HLOOKUP(A_Stammdaten!$B$12,$AH$4:$AN$4004,ROW(C34)-3,FALSE)</f>
        <v>0</v>
      </c>
      <c r="AH34" s="51">
        <f t="shared" si="2"/>
        <v>0</v>
      </c>
      <c r="AI34" s="51">
        <f t="shared" si="3"/>
        <v>0</v>
      </c>
      <c r="AJ34" s="51">
        <f t="shared" si="4"/>
        <v>0</v>
      </c>
      <c r="AK34" s="51">
        <f t="shared" si="5"/>
        <v>0</v>
      </c>
      <c r="AL34" s="51">
        <f t="shared" si="6"/>
        <v>0</v>
      </c>
      <c r="AM34" s="51">
        <f t="shared" si="7"/>
        <v>0</v>
      </c>
      <c r="AN34" s="51">
        <f t="shared" si="8"/>
        <v>0</v>
      </c>
    </row>
    <row r="35" spans="1:40" s="33" customFormat="1" x14ac:dyDescent="0.25">
      <c r="A35" s="17"/>
      <c r="B35" s="17"/>
      <c r="C35" s="35"/>
      <c r="D35" s="17"/>
      <c r="E35" s="17"/>
      <c r="F35" s="17"/>
      <c r="G35" s="62">
        <f t="shared" si="9"/>
        <v>0</v>
      </c>
      <c r="H35" s="17"/>
      <c r="I35" s="17"/>
      <c r="J35" s="17"/>
      <c r="K35" s="17"/>
      <c r="L35" s="17"/>
      <c r="M35" s="17"/>
      <c r="N35" s="17"/>
      <c r="O35" s="17"/>
      <c r="P35" s="115"/>
      <c r="Q35" s="62">
        <f>IF(C35&gt;A_Stammdaten!$B$12,0,SUM(G35,H35,J35,K35,M35,N35)-SUM(I35,L35,O35,P35))</f>
        <v>0</v>
      </c>
      <c r="R35" s="17"/>
      <c r="S35" s="17"/>
      <c r="T35" s="17"/>
      <c r="U35" s="62">
        <f t="shared" si="0"/>
        <v>0</v>
      </c>
      <c r="V35" s="63">
        <f>IF(ISBLANK($B35),0,VLOOKUP($B35,Listen!$A$2:$C$45,2,FALSE))</f>
        <v>0</v>
      </c>
      <c r="W35" s="63">
        <f>IF(ISBLANK($B35),0,VLOOKUP($B35,Listen!$A$2:$C$45,3,FALSE))</f>
        <v>0</v>
      </c>
      <c r="X35" s="49">
        <f t="shared" si="14"/>
        <v>0</v>
      </c>
      <c r="Y35" s="49">
        <f t="shared" si="14"/>
        <v>0</v>
      </c>
      <c r="Z35" s="49">
        <f t="shared" si="14"/>
        <v>0</v>
      </c>
      <c r="AA35" s="49">
        <f t="shared" si="14"/>
        <v>0</v>
      </c>
      <c r="AB35" s="49">
        <f t="shared" si="14"/>
        <v>0</v>
      </c>
      <c r="AC35" s="49">
        <f t="shared" si="14"/>
        <v>0</v>
      </c>
      <c r="AD35" s="49">
        <f t="shared" si="14"/>
        <v>0</v>
      </c>
      <c r="AE35" s="51">
        <f t="shared" ref="AE35:AE98" si="15">AG35+AF35</f>
        <v>0</v>
      </c>
      <c r="AF35" s="51">
        <f>IF(C35=A_Stammdaten!$B$12,D_SAV!$U35-D_SAV!$AG35,HLOOKUP(A_Stammdaten!$B$12-1,$AH$4:$AN$4004,ROW(C35)-3,FALSE)-$AG35)</f>
        <v>0</v>
      </c>
      <c r="AG35" s="51">
        <f>HLOOKUP(A_Stammdaten!$B$12,$AH$4:$AN$4004,ROW(C35)-3,FALSE)</f>
        <v>0</v>
      </c>
      <c r="AH35" s="51">
        <f t="shared" si="2"/>
        <v>0</v>
      </c>
      <c r="AI35" s="51">
        <f t="shared" si="3"/>
        <v>0</v>
      </c>
      <c r="AJ35" s="51">
        <f t="shared" si="4"/>
        <v>0</v>
      </c>
      <c r="AK35" s="51">
        <f t="shared" si="5"/>
        <v>0</v>
      </c>
      <c r="AL35" s="51">
        <f t="shared" si="6"/>
        <v>0</v>
      </c>
      <c r="AM35" s="51">
        <f t="shared" si="7"/>
        <v>0</v>
      </c>
      <c r="AN35" s="51">
        <f t="shared" si="8"/>
        <v>0</v>
      </c>
    </row>
    <row r="36" spans="1:40" s="33" customFormat="1" x14ac:dyDescent="0.25">
      <c r="A36" s="17"/>
      <c r="B36" s="17"/>
      <c r="C36" s="35"/>
      <c r="D36" s="17"/>
      <c r="E36" s="17"/>
      <c r="F36" s="17"/>
      <c r="G36" s="62">
        <f t="shared" si="9"/>
        <v>0</v>
      </c>
      <c r="H36" s="17"/>
      <c r="I36" s="17"/>
      <c r="J36" s="17"/>
      <c r="K36" s="17"/>
      <c r="L36" s="17"/>
      <c r="M36" s="17"/>
      <c r="N36" s="17"/>
      <c r="O36" s="17"/>
      <c r="P36" s="115"/>
      <c r="Q36" s="62">
        <f>IF(C36&gt;A_Stammdaten!$B$12,0,SUM(G36,H36,J36,K36,M36,N36)-SUM(I36,L36,O36,P36))</f>
        <v>0</v>
      </c>
      <c r="R36" s="17"/>
      <c r="S36" s="17"/>
      <c r="T36" s="17"/>
      <c r="U36" s="62">
        <f t="shared" si="0"/>
        <v>0</v>
      </c>
      <c r="V36" s="63">
        <f>IF(ISBLANK($B36),0,VLOOKUP($B36,Listen!$A$2:$C$45,2,FALSE))</f>
        <v>0</v>
      </c>
      <c r="W36" s="63">
        <f>IF(ISBLANK($B36),0,VLOOKUP($B36,Listen!$A$2:$C$45,3,FALSE))</f>
        <v>0</v>
      </c>
      <c r="X36" s="49">
        <f t="shared" si="14"/>
        <v>0</v>
      </c>
      <c r="Y36" s="49">
        <f t="shared" si="14"/>
        <v>0</v>
      </c>
      <c r="Z36" s="49">
        <f t="shared" si="14"/>
        <v>0</v>
      </c>
      <c r="AA36" s="49">
        <f t="shared" si="14"/>
        <v>0</v>
      </c>
      <c r="AB36" s="49">
        <f t="shared" si="14"/>
        <v>0</v>
      </c>
      <c r="AC36" s="49">
        <f t="shared" si="14"/>
        <v>0</v>
      </c>
      <c r="AD36" s="49">
        <f t="shared" si="14"/>
        <v>0</v>
      </c>
      <c r="AE36" s="51">
        <f t="shared" si="15"/>
        <v>0</v>
      </c>
      <c r="AF36" s="51">
        <f>IF(C36=A_Stammdaten!$B$12,D_SAV!$U36-D_SAV!$AG36,HLOOKUP(A_Stammdaten!$B$12-1,$AH$4:$AN$4004,ROW(C36)-3,FALSE)-$AG36)</f>
        <v>0</v>
      </c>
      <c r="AG36" s="51">
        <f>HLOOKUP(A_Stammdaten!$B$12,$AH$4:$AN$4004,ROW(C36)-3,FALSE)</f>
        <v>0</v>
      </c>
      <c r="AH36" s="51">
        <f t="shared" si="2"/>
        <v>0</v>
      </c>
      <c r="AI36" s="51">
        <f t="shared" si="3"/>
        <v>0</v>
      </c>
      <c r="AJ36" s="51">
        <f t="shared" si="4"/>
        <v>0</v>
      </c>
      <c r="AK36" s="51">
        <f t="shared" si="5"/>
        <v>0</v>
      </c>
      <c r="AL36" s="51">
        <f t="shared" si="6"/>
        <v>0</v>
      </c>
      <c r="AM36" s="51">
        <f t="shared" si="7"/>
        <v>0</v>
      </c>
      <c r="AN36" s="51">
        <f t="shared" si="8"/>
        <v>0</v>
      </c>
    </row>
    <row r="37" spans="1:40" s="33" customFormat="1" x14ac:dyDescent="0.25">
      <c r="A37" s="17"/>
      <c r="B37" s="17"/>
      <c r="C37" s="35"/>
      <c r="D37" s="17"/>
      <c r="E37" s="17"/>
      <c r="F37" s="17"/>
      <c r="G37" s="62">
        <f t="shared" si="9"/>
        <v>0</v>
      </c>
      <c r="H37" s="17"/>
      <c r="I37" s="17"/>
      <c r="J37" s="17"/>
      <c r="K37" s="17"/>
      <c r="L37" s="17"/>
      <c r="M37" s="17"/>
      <c r="N37" s="17"/>
      <c r="O37" s="17"/>
      <c r="P37" s="115"/>
      <c r="Q37" s="62">
        <f>IF(C37&gt;A_Stammdaten!$B$12,0,SUM(G37,H37,J37,K37,M37,N37)-SUM(I37,L37,O37,P37))</f>
        <v>0</v>
      </c>
      <c r="R37" s="17"/>
      <c r="S37" s="17"/>
      <c r="T37" s="17"/>
      <c r="U37" s="62">
        <f t="shared" si="0"/>
        <v>0</v>
      </c>
      <c r="V37" s="63">
        <f>IF(ISBLANK($B37),0,VLOOKUP($B37,Listen!$A$2:$C$45,2,FALSE))</f>
        <v>0</v>
      </c>
      <c r="W37" s="63">
        <f>IF(ISBLANK($B37),0,VLOOKUP($B37,Listen!$A$2:$C$45,3,FALSE))</f>
        <v>0</v>
      </c>
      <c r="X37" s="49">
        <f t="shared" si="14"/>
        <v>0</v>
      </c>
      <c r="Y37" s="49">
        <f t="shared" si="14"/>
        <v>0</v>
      </c>
      <c r="Z37" s="49">
        <f t="shared" si="14"/>
        <v>0</v>
      </c>
      <c r="AA37" s="49">
        <f t="shared" si="14"/>
        <v>0</v>
      </c>
      <c r="AB37" s="49">
        <f t="shared" si="14"/>
        <v>0</v>
      </c>
      <c r="AC37" s="49">
        <f t="shared" si="14"/>
        <v>0</v>
      </c>
      <c r="AD37" s="49">
        <f t="shared" si="14"/>
        <v>0</v>
      </c>
      <c r="AE37" s="51">
        <f t="shared" si="15"/>
        <v>0</v>
      </c>
      <c r="AF37" s="51">
        <f>IF(C37=A_Stammdaten!$B$12,D_SAV!$U37-D_SAV!$AG37,HLOOKUP(A_Stammdaten!$B$12-1,$AH$4:$AN$4004,ROW(C37)-3,FALSE)-$AG37)</f>
        <v>0</v>
      </c>
      <c r="AG37" s="51">
        <f>HLOOKUP(A_Stammdaten!$B$12,$AH$4:$AN$4004,ROW(C37)-3,FALSE)</f>
        <v>0</v>
      </c>
      <c r="AH37" s="51">
        <f t="shared" si="2"/>
        <v>0</v>
      </c>
      <c r="AI37" s="51">
        <f t="shared" si="3"/>
        <v>0</v>
      </c>
      <c r="AJ37" s="51">
        <f t="shared" si="4"/>
        <v>0</v>
      </c>
      <c r="AK37" s="51">
        <f t="shared" si="5"/>
        <v>0</v>
      </c>
      <c r="AL37" s="51">
        <f t="shared" si="6"/>
        <v>0</v>
      </c>
      <c r="AM37" s="51">
        <f t="shared" si="7"/>
        <v>0</v>
      </c>
      <c r="AN37" s="51">
        <f t="shared" si="8"/>
        <v>0</v>
      </c>
    </row>
    <row r="38" spans="1:40" s="33" customFormat="1" x14ac:dyDescent="0.25">
      <c r="A38" s="17"/>
      <c r="B38" s="17"/>
      <c r="C38" s="35"/>
      <c r="D38" s="17"/>
      <c r="E38" s="17"/>
      <c r="F38" s="17"/>
      <c r="G38" s="62">
        <f t="shared" si="9"/>
        <v>0</v>
      </c>
      <c r="H38" s="17"/>
      <c r="I38" s="17"/>
      <c r="J38" s="17"/>
      <c r="K38" s="17"/>
      <c r="L38" s="17"/>
      <c r="M38" s="17"/>
      <c r="N38" s="17"/>
      <c r="O38" s="17"/>
      <c r="P38" s="115"/>
      <c r="Q38" s="62">
        <f>IF(C38&gt;A_Stammdaten!$B$12,0,SUM(G38,H38,J38,K38,M38,N38)-SUM(I38,L38,O38,P38))</f>
        <v>0</v>
      </c>
      <c r="R38" s="17"/>
      <c r="S38" s="17"/>
      <c r="T38" s="17"/>
      <c r="U38" s="62">
        <f t="shared" si="0"/>
        <v>0</v>
      </c>
      <c r="V38" s="63">
        <f>IF(ISBLANK($B38),0,VLOOKUP($B38,Listen!$A$2:$C$45,2,FALSE))</f>
        <v>0</v>
      </c>
      <c r="W38" s="63">
        <f>IF(ISBLANK($B38),0,VLOOKUP($B38,Listen!$A$2:$C$45,3,FALSE))</f>
        <v>0</v>
      </c>
      <c r="X38" s="49">
        <f t="shared" si="14"/>
        <v>0</v>
      </c>
      <c r="Y38" s="49">
        <f t="shared" si="14"/>
        <v>0</v>
      </c>
      <c r="Z38" s="49">
        <f t="shared" si="14"/>
        <v>0</v>
      </c>
      <c r="AA38" s="49">
        <f t="shared" si="14"/>
        <v>0</v>
      </c>
      <c r="AB38" s="49">
        <f t="shared" si="14"/>
        <v>0</v>
      </c>
      <c r="AC38" s="49">
        <f t="shared" si="14"/>
        <v>0</v>
      </c>
      <c r="AD38" s="49">
        <f t="shared" si="14"/>
        <v>0</v>
      </c>
      <c r="AE38" s="51">
        <f t="shared" si="15"/>
        <v>0</v>
      </c>
      <c r="AF38" s="51">
        <f>IF(C38=A_Stammdaten!$B$12,D_SAV!$U38-D_SAV!$AG38,HLOOKUP(A_Stammdaten!$B$12-1,$AH$4:$AN$4004,ROW(C38)-3,FALSE)-$AG38)</f>
        <v>0</v>
      </c>
      <c r="AG38" s="51">
        <f>HLOOKUP(A_Stammdaten!$B$12,$AH$4:$AN$4004,ROW(C38)-3,FALSE)</f>
        <v>0</v>
      </c>
      <c r="AH38" s="51">
        <f t="shared" si="2"/>
        <v>0</v>
      </c>
      <c r="AI38" s="51">
        <f t="shared" si="3"/>
        <v>0</v>
      </c>
      <c r="AJ38" s="51">
        <f t="shared" si="4"/>
        <v>0</v>
      </c>
      <c r="AK38" s="51">
        <f t="shared" si="5"/>
        <v>0</v>
      </c>
      <c r="AL38" s="51">
        <f t="shared" si="6"/>
        <v>0</v>
      </c>
      <c r="AM38" s="51">
        <f t="shared" si="7"/>
        <v>0</v>
      </c>
      <c r="AN38" s="51">
        <f t="shared" si="8"/>
        <v>0</v>
      </c>
    </row>
    <row r="39" spans="1:40" s="33" customFormat="1" x14ac:dyDescent="0.25">
      <c r="A39" s="17"/>
      <c r="B39" s="17"/>
      <c r="C39" s="35"/>
      <c r="D39" s="17"/>
      <c r="E39" s="17"/>
      <c r="F39" s="17"/>
      <c r="G39" s="62">
        <f t="shared" si="9"/>
        <v>0</v>
      </c>
      <c r="H39" s="17"/>
      <c r="I39" s="17"/>
      <c r="J39" s="17"/>
      <c r="K39" s="17"/>
      <c r="L39" s="17"/>
      <c r="M39" s="17"/>
      <c r="N39" s="17"/>
      <c r="O39" s="17"/>
      <c r="P39" s="115"/>
      <c r="Q39" s="62">
        <f>IF(C39&gt;A_Stammdaten!$B$12,0,SUM(G39,H39,J39,K39,M39,N39)-SUM(I39,L39,O39,P39))</f>
        <v>0</v>
      </c>
      <c r="R39" s="17"/>
      <c r="S39" s="17"/>
      <c r="T39" s="17"/>
      <c r="U39" s="62">
        <f t="shared" si="0"/>
        <v>0</v>
      </c>
      <c r="V39" s="63">
        <f>IF(ISBLANK($B39),0,VLOOKUP($B39,Listen!$A$2:$C$45,2,FALSE))</f>
        <v>0</v>
      </c>
      <c r="W39" s="63">
        <f>IF(ISBLANK($B39),0,VLOOKUP($B39,Listen!$A$2:$C$45,3,FALSE))</f>
        <v>0</v>
      </c>
      <c r="X39" s="49">
        <f t="shared" si="14"/>
        <v>0</v>
      </c>
      <c r="Y39" s="49">
        <f t="shared" si="14"/>
        <v>0</v>
      </c>
      <c r="Z39" s="49">
        <f t="shared" si="14"/>
        <v>0</v>
      </c>
      <c r="AA39" s="49">
        <f t="shared" si="14"/>
        <v>0</v>
      </c>
      <c r="AB39" s="49">
        <f t="shared" si="14"/>
        <v>0</v>
      </c>
      <c r="AC39" s="49">
        <f t="shared" si="14"/>
        <v>0</v>
      </c>
      <c r="AD39" s="49">
        <f t="shared" si="14"/>
        <v>0</v>
      </c>
      <c r="AE39" s="51">
        <f t="shared" si="15"/>
        <v>0</v>
      </c>
      <c r="AF39" s="51">
        <f>IF(C39=A_Stammdaten!$B$12,D_SAV!$U39-D_SAV!$AG39,HLOOKUP(A_Stammdaten!$B$12-1,$AH$4:$AN$4004,ROW(C39)-3,FALSE)-$AG39)</f>
        <v>0</v>
      </c>
      <c r="AG39" s="51">
        <f>HLOOKUP(A_Stammdaten!$B$12,$AH$4:$AN$4004,ROW(C39)-3,FALSE)</f>
        <v>0</v>
      </c>
      <c r="AH39" s="51">
        <f t="shared" si="2"/>
        <v>0</v>
      </c>
      <c r="AI39" s="51">
        <f t="shared" si="3"/>
        <v>0</v>
      </c>
      <c r="AJ39" s="51">
        <f t="shared" si="4"/>
        <v>0</v>
      </c>
      <c r="AK39" s="51">
        <f t="shared" si="5"/>
        <v>0</v>
      </c>
      <c r="AL39" s="51">
        <f t="shared" si="6"/>
        <v>0</v>
      </c>
      <c r="AM39" s="51">
        <f t="shared" si="7"/>
        <v>0</v>
      </c>
      <c r="AN39" s="51">
        <f t="shared" si="8"/>
        <v>0</v>
      </c>
    </row>
    <row r="40" spans="1:40" s="33" customFormat="1" x14ac:dyDescent="0.25">
      <c r="A40" s="17"/>
      <c r="B40" s="17"/>
      <c r="C40" s="35"/>
      <c r="D40" s="17"/>
      <c r="E40" s="17"/>
      <c r="F40" s="17"/>
      <c r="G40" s="62">
        <f t="shared" si="9"/>
        <v>0</v>
      </c>
      <c r="H40" s="17"/>
      <c r="I40" s="17"/>
      <c r="J40" s="17"/>
      <c r="K40" s="17"/>
      <c r="L40" s="17"/>
      <c r="M40" s="17"/>
      <c r="N40" s="17"/>
      <c r="O40" s="17"/>
      <c r="P40" s="115"/>
      <c r="Q40" s="62">
        <f>IF(C40&gt;A_Stammdaten!$B$12,0,SUM(G40,H40,J40,K40,M40,N40)-SUM(I40,L40,O40,P40))</f>
        <v>0</v>
      </c>
      <c r="R40" s="17"/>
      <c r="S40" s="17"/>
      <c r="T40" s="17"/>
      <c r="U40" s="62">
        <f t="shared" si="0"/>
        <v>0</v>
      </c>
      <c r="V40" s="63">
        <f>IF(ISBLANK($B40),0,VLOOKUP($B40,Listen!$A$2:$C$45,2,FALSE))</f>
        <v>0</v>
      </c>
      <c r="W40" s="63">
        <f>IF(ISBLANK($B40),0,VLOOKUP($B40,Listen!$A$2:$C$45,3,FALSE))</f>
        <v>0</v>
      </c>
      <c r="X40" s="49">
        <f t="shared" si="14"/>
        <v>0</v>
      </c>
      <c r="Y40" s="49">
        <f t="shared" si="14"/>
        <v>0</v>
      </c>
      <c r="Z40" s="49">
        <f t="shared" si="14"/>
        <v>0</v>
      </c>
      <c r="AA40" s="49">
        <f t="shared" si="14"/>
        <v>0</v>
      </c>
      <c r="AB40" s="49">
        <f t="shared" si="14"/>
        <v>0</v>
      </c>
      <c r="AC40" s="49">
        <f t="shared" si="14"/>
        <v>0</v>
      </c>
      <c r="AD40" s="49">
        <f t="shared" si="14"/>
        <v>0</v>
      </c>
      <c r="AE40" s="51">
        <f t="shared" si="15"/>
        <v>0</v>
      </c>
      <c r="AF40" s="51">
        <f>IF(C40=A_Stammdaten!$B$12,D_SAV!$U40-D_SAV!$AG40,HLOOKUP(A_Stammdaten!$B$12-1,$AH$4:$AN$4004,ROW(C40)-3,FALSE)-$AG40)</f>
        <v>0</v>
      </c>
      <c r="AG40" s="51">
        <f>HLOOKUP(A_Stammdaten!$B$12,$AH$4:$AN$4004,ROW(C40)-3,FALSE)</f>
        <v>0</v>
      </c>
      <c r="AH40" s="51">
        <f t="shared" si="2"/>
        <v>0</v>
      </c>
      <c r="AI40" s="51">
        <f t="shared" si="3"/>
        <v>0</v>
      </c>
      <c r="AJ40" s="51">
        <f t="shared" si="4"/>
        <v>0</v>
      </c>
      <c r="AK40" s="51">
        <f t="shared" si="5"/>
        <v>0</v>
      </c>
      <c r="AL40" s="51">
        <f t="shared" si="6"/>
        <v>0</v>
      </c>
      <c r="AM40" s="51">
        <f t="shared" si="7"/>
        <v>0</v>
      </c>
      <c r="AN40" s="51">
        <f t="shared" si="8"/>
        <v>0</v>
      </c>
    </row>
    <row r="41" spans="1:40" s="33" customFormat="1" x14ac:dyDescent="0.25">
      <c r="A41" s="17"/>
      <c r="B41" s="17"/>
      <c r="C41" s="35"/>
      <c r="D41" s="17"/>
      <c r="E41" s="17"/>
      <c r="F41" s="17"/>
      <c r="G41" s="62">
        <f t="shared" si="9"/>
        <v>0</v>
      </c>
      <c r="H41" s="17"/>
      <c r="I41" s="17"/>
      <c r="J41" s="17"/>
      <c r="K41" s="17"/>
      <c r="L41" s="17"/>
      <c r="M41" s="17"/>
      <c r="N41" s="17"/>
      <c r="O41" s="17"/>
      <c r="P41" s="115"/>
      <c r="Q41" s="62">
        <f>IF(C41&gt;A_Stammdaten!$B$12,0,SUM(G41,H41,J41,K41,M41,N41)-SUM(I41,L41,O41,P41))</f>
        <v>0</v>
      </c>
      <c r="R41" s="17"/>
      <c r="S41" s="17"/>
      <c r="T41" s="17"/>
      <c r="U41" s="62">
        <f t="shared" si="0"/>
        <v>0</v>
      </c>
      <c r="V41" s="63">
        <f>IF(ISBLANK($B41),0,VLOOKUP($B41,Listen!$A$2:$C$45,2,FALSE))</f>
        <v>0</v>
      </c>
      <c r="W41" s="63">
        <f>IF(ISBLANK($B41),0,VLOOKUP($B41,Listen!$A$2:$C$45,3,FALSE))</f>
        <v>0</v>
      </c>
      <c r="X41" s="49">
        <f t="shared" si="14"/>
        <v>0</v>
      </c>
      <c r="Y41" s="49">
        <f t="shared" si="14"/>
        <v>0</v>
      </c>
      <c r="Z41" s="49">
        <f t="shared" si="14"/>
        <v>0</v>
      </c>
      <c r="AA41" s="49">
        <f t="shared" si="14"/>
        <v>0</v>
      </c>
      <c r="AB41" s="49">
        <f t="shared" si="14"/>
        <v>0</v>
      </c>
      <c r="AC41" s="49">
        <f t="shared" si="14"/>
        <v>0</v>
      </c>
      <c r="AD41" s="49">
        <f t="shared" si="14"/>
        <v>0</v>
      </c>
      <c r="AE41" s="51">
        <f t="shared" si="15"/>
        <v>0</v>
      </c>
      <c r="AF41" s="51">
        <f>IF(C41=A_Stammdaten!$B$12,D_SAV!$U41-D_SAV!$AG41,HLOOKUP(A_Stammdaten!$B$12-1,$AH$4:$AN$4004,ROW(C41)-3,FALSE)-$AG41)</f>
        <v>0</v>
      </c>
      <c r="AG41" s="51">
        <f>HLOOKUP(A_Stammdaten!$B$12,$AH$4:$AN$4004,ROW(C41)-3,FALSE)</f>
        <v>0</v>
      </c>
      <c r="AH41" s="51">
        <f t="shared" si="2"/>
        <v>0</v>
      </c>
      <c r="AI41" s="51">
        <f t="shared" si="3"/>
        <v>0</v>
      </c>
      <c r="AJ41" s="51">
        <f t="shared" si="4"/>
        <v>0</v>
      </c>
      <c r="AK41" s="51">
        <f t="shared" si="5"/>
        <v>0</v>
      </c>
      <c r="AL41" s="51">
        <f t="shared" si="6"/>
        <v>0</v>
      </c>
      <c r="AM41" s="51">
        <f t="shared" si="7"/>
        <v>0</v>
      </c>
      <c r="AN41" s="51">
        <f t="shared" si="8"/>
        <v>0</v>
      </c>
    </row>
    <row r="42" spans="1:40" s="33" customFormat="1" x14ac:dyDescent="0.25">
      <c r="A42" s="17"/>
      <c r="B42" s="17"/>
      <c r="C42" s="35"/>
      <c r="D42" s="17"/>
      <c r="E42" s="17"/>
      <c r="F42" s="17"/>
      <c r="G42" s="62">
        <f t="shared" si="9"/>
        <v>0</v>
      </c>
      <c r="H42" s="17"/>
      <c r="I42" s="17"/>
      <c r="J42" s="17"/>
      <c r="K42" s="17"/>
      <c r="L42" s="17"/>
      <c r="M42" s="17"/>
      <c r="N42" s="17"/>
      <c r="O42" s="17"/>
      <c r="P42" s="115"/>
      <c r="Q42" s="62">
        <f>IF(C42&gt;A_Stammdaten!$B$12,0,SUM(G42,H42,J42,K42,M42,N42)-SUM(I42,L42,O42,P42))</f>
        <v>0</v>
      </c>
      <c r="R42" s="17"/>
      <c r="S42" s="17"/>
      <c r="T42" s="17"/>
      <c r="U42" s="62">
        <f t="shared" si="0"/>
        <v>0</v>
      </c>
      <c r="V42" s="63">
        <f>IF(ISBLANK($B42),0,VLOOKUP($B42,Listen!$A$2:$C$45,2,FALSE))</f>
        <v>0</v>
      </c>
      <c r="W42" s="63">
        <f>IF(ISBLANK($B42),0,VLOOKUP($B42,Listen!$A$2:$C$45,3,FALSE))</f>
        <v>0</v>
      </c>
      <c r="X42" s="49">
        <f t="shared" si="14"/>
        <v>0</v>
      </c>
      <c r="Y42" s="49">
        <f t="shared" si="14"/>
        <v>0</v>
      </c>
      <c r="Z42" s="49">
        <f t="shared" si="14"/>
        <v>0</v>
      </c>
      <c r="AA42" s="49">
        <f t="shared" si="14"/>
        <v>0</v>
      </c>
      <c r="AB42" s="49">
        <f t="shared" si="14"/>
        <v>0</v>
      </c>
      <c r="AC42" s="49">
        <f t="shared" si="14"/>
        <v>0</v>
      </c>
      <c r="AD42" s="49">
        <f t="shared" si="14"/>
        <v>0</v>
      </c>
      <c r="AE42" s="51">
        <f t="shared" si="15"/>
        <v>0</v>
      </c>
      <c r="AF42" s="51">
        <f>IF(C42=A_Stammdaten!$B$12,D_SAV!$U42-D_SAV!$AG42,HLOOKUP(A_Stammdaten!$B$12-1,$AH$4:$AN$4004,ROW(C42)-3,FALSE)-$AG42)</f>
        <v>0</v>
      </c>
      <c r="AG42" s="51">
        <f>HLOOKUP(A_Stammdaten!$B$12,$AH$4:$AN$4004,ROW(C42)-3,FALSE)</f>
        <v>0</v>
      </c>
      <c r="AH42" s="51">
        <f t="shared" si="2"/>
        <v>0</v>
      </c>
      <c r="AI42" s="51">
        <f t="shared" si="3"/>
        <v>0</v>
      </c>
      <c r="AJ42" s="51">
        <f t="shared" si="4"/>
        <v>0</v>
      </c>
      <c r="AK42" s="51">
        <f t="shared" si="5"/>
        <v>0</v>
      </c>
      <c r="AL42" s="51">
        <f t="shared" si="6"/>
        <v>0</v>
      </c>
      <c r="AM42" s="51">
        <f t="shared" si="7"/>
        <v>0</v>
      </c>
      <c r="AN42" s="51">
        <f t="shared" si="8"/>
        <v>0</v>
      </c>
    </row>
    <row r="43" spans="1:40" s="33" customFormat="1" x14ac:dyDescent="0.25">
      <c r="A43" s="17"/>
      <c r="B43" s="17"/>
      <c r="C43" s="35"/>
      <c r="D43" s="17"/>
      <c r="E43" s="17"/>
      <c r="F43" s="17"/>
      <c r="G43" s="62">
        <f t="shared" si="9"/>
        <v>0</v>
      </c>
      <c r="H43" s="17"/>
      <c r="I43" s="17"/>
      <c r="J43" s="17"/>
      <c r="K43" s="17"/>
      <c r="L43" s="17"/>
      <c r="M43" s="17"/>
      <c r="N43" s="17"/>
      <c r="O43" s="17"/>
      <c r="P43" s="115"/>
      <c r="Q43" s="62">
        <f>IF(C43&gt;A_Stammdaten!$B$12,0,SUM(G43,H43,J43,K43,M43,N43)-SUM(I43,L43,O43,P43))</f>
        <v>0</v>
      </c>
      <c r="R43" s="17"/>
      <c r="S43" s="17"/>
      <c r="T43" s="17"/>
      <c r="U43" s="62">
        <f t="shared" si="0"/>
        <v>0</v>
      </c>
      <c r="V43" s="63">
        <f>IF(ISBLANK($B43),0,VLOOKUP($B43,Listen!$A$2:$C$45,2,FALSE))</f>
        <v>0</v>
      </c>
      <c r="W43" s="63">
        <f>IF(ISBLANK($B43),0,VLOOKUP($B43,Listen!$A$2:$C$45,3,FALSE))</f>
        <v>0</v>
      </c>
      <c r="X43" s="49">
        <f t="shared" si="14"/>
        <v>0</v>
      </c>
      <c r="Y43" s="49">
        <f t="shared" si="14"/>
        <v>0</v>
      </c>
      <c r="Z43" s="49">
        <f t="shared" si="14"/>
        <v>0</v>
      </c>
      <c r="AA43" s="49">
        <f t="shared" si="14"/>
        <v>0</v>
      </c>
      <c r="AB43" s="49">
        <f t="shared" si="14"/>
        <v>0</v>
      </c>
      <c r="AC43" s="49">
        <f t="shared" si="14"/>
        <v>0</v>
      </c>
      <c r="AD43" s="49">
        <f t="shared" si="14"/>
        <v>0</v>
      </c>
      <c r="AE43" s="51">
        <f t="shared" si="15"/>
        <v>0</v>
      </c>
      <c r="AF43" s="51">
        <f>IF(C43=A_Stammdaten!$B$12,D_SAV!$U43-D_SAV!$AG43,HLOOKUP(A_Stammdaten!$B$12-1,$AH$4:$AN$4004,ROW(C43)-3,FALSE)-$AG43)</f>
        <v>0</v>
      </c>
      <c r="AG43" s="51">
        <f>HLOOKUP(A_Stammdaten!$B$12,$AH$4:$AN$4004,ROW(C43)-3,FALSE)</f>
        <v>0</v>
      </c>
      <c r="AH43" s="51">
        <f t="shared" si="2"/>
        <v>0</v>
      </c>
      <c r="AI43" s="51">
        <f t="shared" si="3"/>
        <v>0</v>
      </c>
      <c r="AJ43" s="51">
        <f t="shared" si="4"/>
        <v>0</v>
      </c>
      <c r="AK43" s="51">
        <f t="shared" si="5"/>
        <v>0</v>
      </c>
      <c r="AL43" s="51">
        <f t="shared" si="6"/>
        <v>0</v>
      </c>
      <c r="AM43" s="51">
        <f t="shared" si="7"/>
        <v>0</v>
      </c>
      <c r="AN43" s="51">
        <f t="shared" si="8"/>
        <v>0</v>
      </c>
    </row>
    <row r="44" spans="1:40" s="33" customFormat="1" x14ac:dyDescent="0.25">
      <c r="A44" s="17"/>
      <c r="B44" s="17"/>
      <c r="C44" s="35"/>
      <c r="D44" s="17"/>
      <c r="E44" s="17"/>
      <c r="F44" s="17"/>
      <c r="G44" s="62">
        <f t="shared" si="9"/>
        <v>0</v>
      </c>
      <c r="H44" s="17"/>
      <c r="I44" s="17"/>
      <c r="J44" s="17"/>
      <c r="K44" s="17"/>
      <c r="L44" s="17"/>
      <c r="M44" s="17"/>
      <c r="N44" s="17"/>
      <c r="O44" s="17"/>
      <c r="P44" s="115"/>
      <c r="Q44" s="62">
        <f>IF(C44&gt;A_Stammdaten!$B$12,0,SUM(G44,H44,J44,K44,M44,N44)-SUM(I44,L44,O44,P44))</f>
        <v>0</v>
      </c>
      <c r="R44" s="17"/>
      <c r="S44" s="17"/>
      <c r="T44" s="17"/>
      <c r="U44" s="62">
        <f t="shared" si="0"/>
        <v>0</v>
      </c>
      <c r="V44" s="63">
        <f>IF(ISBLANK($B44),0,VLOOKUP($B44,Listen!$A$2:$C$45,2,FALSE))</f>
        <v>0</v>
      </c>
      <c r="W44" s="63">
        <f>IF(ISBLANK($B44),0,VLOOKUP($B44,Listen!$A$2:$C$45,3,FALSE))</f>
        <v>0</v>
      </c>
      <c r="X44" s="49">
        <f t="shared" si="14"/>
        <v>0</v>
      </c>
      <c r="Y44" s="49">
        <f t="shared" si="14"/>
        <v>0</v>
      </c>
      <c r="Z44" s="49">
        <f t="shared" si="14"/>
        <v>0</v>
      </c>
      <c r="AA44" s="49">
        <f t="shared" si="14"/>
        <v>0</v>
      </c>
      <c r="AB44" s="49">
        <f t="shared" si="14"/>
        <v>0</v>
      </c>
      <c r="AC44" s="49">
        <f t="shared" si="14"/>
        <v>0</v>
      </c>
      <c r="AD44" s="49">
        <f t="shared" si="14"/>
        <v>0</v>
      </c>
      <c r="AE44" s="51">
        <f t="shared" si="15"/>
        <v>0</v>
      </c>
      <c r="AF44" s="51">
        <f>IF(C44=A_Stammdaten!$B$12,D_SAV!$U44-D_SAV!$AG44,HLOOKUP(A_Stammdaten!$B$12-1,$AH$4:$AN$4004,ROW(C44)-3,FALSE)-$AG44)</f>
        <v>0</v>
      </c>
      <c r="AG44" s="51">
        <f>HLOOKUP(A_Stammdaten!$B$12,$AH$4:$AN$4004,ROW(C44)-3,FALSE)</f>
        <v>0</v>
      </c>
      <c r="AH44" s="51">
        <f t="shared" si="2"/>
        <v>0</v>
      </c>
      <c r="AI44" s="51">
        <f t="shared" si="3"/>
        <v>0</v>
      </c>
      <c r="AJ44" s="51">
        <f t="shared" si="4"/>
        <v>0</v>
      </c>
      <c r="AK44" s="51">
        <f t="shared" si="5"/>
        <v>0</v>
      </c>
      <c r="AL44" s="51">
        <f t="shared" si="6"/>
        <v>0</v>
      </c>
      <c r="AM44" s="51">
        <f t="shared" si="7"/>
        <v>0</v>
      </c>
      <c r="AN44" s="51">
        <f t="shared" si="8"/>
        <v>0</v>
      </c>
    </row>
    <row r="45" spans="1:40" s="33" customFormat="1" x14ac:dyDescent="0.25">
      <c r="A45" s="17"/>
      <c r="B45" s="17"/>
      <c r="C45" s="35"/>
      <c r="D45" s="17"/>
      <c r="E45" s="17"/>
      <c r="F45" s="17"/>
      <c r="G45" s="62">
        <f t="shared" si="9"/>
        <v>0</v>
      </c>
      <c r="H45" s="17"/>
      <c r="I45" s="17"/>
      <c r="J45" s="17"/>
      <c r="K45" s="17"/>
      <c r="L45" s="17"/>
      <c r="M45" s="17"/>
      <c r="N45" s="17"/>
      <c r="O45" s="17"/>
      <c r="P45" s="115"/>
      <c r="Q45" s="62">
        <f>IF(C45&gt;A_Stammdaten!$B$12,0,SUM(G45,H45,J45,K45,M45,N45)-SUM(I45,L45,O45,P45))</f>
        <v>0</v>
      </c>
      <c r="R45" s="17"/>
      <c r="S45" s="17"/>
      <c r="T45" s="17"/>
      <c r="U45" s="62">
        <f t="shared" si="0"/>
        <v>0</v>
      </c>
      <c r="V45" s="63">
        <f>IF(ISBLANK($B45),0,VLOOKUP($B45,Listen!$A$2:$C$45,2,FALSE))</f>
        <v>0</v>
      </c>
      <c r="W45" s="63">
        <f>IF(ISBLANK($B45),0,VLOOKUP($B45,Listen!$A$2:$C$45,3,FALSE))</f>
        <v>0</v>
      </c>
      <c r="X45" s="49">
        <f t="shared" si="14"/>
        <v>0</v>
      </c>
      <c r="Y45" s="49">
        <f t="shared" si="14"/>
        <v>0</v>
      </c>
      <c r="Z45" s="49">
        <f t="shared" si="14"/>
        <v>0</v>
      </c>
      <c r="AA45" s="49">
        <f t="shared" si="14"/>
        <v>0</v>
      </c>
      <c r="AB45" s="49">
        <f t="shared" si="14"/>
        <v>0</v>
      </c>
      <c r="AC45" s="49">
        <f t="shared" si="14"/>
        <v>0</v>
      </c>
      <c r="AD45" s="49">
        <f t="shared" si="14"/>
        <v>0</v>
      </c>
      <c r="AE45" s="51">
        <f t="shared" si="15"/>
        <v>0</v>
      </c>
      <c r="AF45" s="51">
        <f>IF(C45=A_Stammdaten!$B$12,D_SAV!$U45-D_SAV!$AG45,HLOOKUP(A_Stammdaten!$B$12-1,$AH$4:$AN$4004,ROW(C45)-3,FALSE)-$AG45)</f>
        <v>0</v>
      </c>
      <c r="AG45" s="51">
        <f>HLOOKUP(A_Stammdaten!$B$12,$AH$4:$AN$4004,ROW(C45)-3,FALSE)</f>
        <v>0</v>
      </c>
      <c r="AH45" s="51">
        <f t="shared" si="2"/>
        <v>0</v>
      </c>
      <c r="AI45" s="51">
        <f t="shared" si="3"/>
        <v>0</v>
      </c>
      <c r="AJ45" s="51">
        <f t="shared" si="4"/>
        <v>0</v>
      </c>
      <c r="AK45" s="51">
        <f t="shared" si="5"/>
        <v>0</v>
      </c>
      <c r="AL45" s="51">
        <f t="shared" si="6"/>
        <v>0</v>
      </c>
      <c r="AM45" s="51">
        <f t="shared" si="7"/>
        <v>0</v>
      </c>
      <c r="AN45" s="51">
        <f t="shared" si="8"/>
        <v>0</v>
      </c>
    </row>
    <row r="46" spans="1:40" s="33" customFormat="1" x14ac:dyDescent="0.25">
      <c r="A46" s="17"/>
      <c r="B46" s="17"/>
      <c r="C46" s="35"/>
      <c r="D46" s="17"/>
      <c r="E46" s="17"/>
      <c r="F46" s="17"/>
      <c r="G46" s="62">
        <f t="shared" si="9"/>
        <v>0</v>
      </c>
      <c r="H46" s="17"/>
      <c r="I46" s="17"/>
      <c r="J46" s="17"/>
      <c r="K46" s="17"/>
      <c r="L46" s="17"/>
      <c r="M46" s="17"/>
      <c r="N46" s="17"/>
      <c r="O46" s="17"/>
      <c r="P46" s="115"/>
      <c r="Q46" s="62">
        <f>IF(C46&gt;A_Stammdaten!$B$12,0,SUM(G46,H46,J46,K46,M46,N46)-SUM(I46,L46,O46,P46))</f>
        <v>0</v>
      </c>
      <c r="R46" s="17"/>
      <c r="S46" s="17"/>
      <c r="T46" s="17"/>
      <c r="U46" s="62">
        <f t="shared" si="0"/>
        <v>0</v>
      </c>
      <c r="V46" s="63">
        <f>IF(ISBLANK($B46),0,VLOOKUP($B46,Listen!$A$2:$C$45,2,FALSE))</f>
        <v>0</v>
      </c>
      <c r="W46" s="63">
        <f>IF(ISBLANK($B46),0,VLOOKUP($B46,Listen!$A$2:$C$45,3,FALSE))</f>
        <v>0</v>
      </c>
      <c r="X46" s="49">
        <f t="shared" si="14"/>
        <v>0</v>
      </c>
      <c r="Y46" s="49">
        <f t="shared" si="14"/>
        <v>0</v>
      </c>
      <c r="Z46" s="49">
        <f t="shared" si="14"/>
        <v>0</v>
      </c>
      <c r="AA46" s="49">
        <f t="shared" si="14"/>
        <v>0</v>
      </c>
      <c r="AB46" s="49">
        <f t="shared" si="14"/>
        <v>0</v>
      </c>
      <c r="AC46" s="49">
        <f t="shared" si="14"/>
        <v>0</v>
      </c>
      <c r="AD46" s="49">
        <f t="shared" si="14"/>
        <v>0</v>
      </c>
      <c r="AE46" s="51">
        <f t="shared" si="15"/>
        <v>0</v>
      </c>
      <c r="AF46" s="51">
        <f>IF(C46=A_Stammdaten!$B$12,D_SAV!$U46-D_SAV!$AG46,HLOOKUP(A_Stammdaten!$B$12-1,$AH$4:$AN$4004,ROW(C46)-3,FALSE)-$AG46)</f>
        <v>0</v>
      </c>
      <c r="AG46" s="51">
        <f>HLOOKUP(A_Stammdaten!$B$12,$AH$4:$AN$4004,ROW(C46)-3,FALSE)</f>
        <v>0</v>
      </c>
      <c r="AH46" s="51">
        <f t="shared" si="2"/>
        <v>0</v>
      </c>
      <c r="AI46" s="51">
        <f t="shared" si="3"/>
        <v>0</v>
      </c>
      <c r="AJ46" s="51">
        <f t="shared" si="4"/>
        <v>0</v>
      </c>
      <c r="AK46" s="51">
        <f t="shared" si="5"/>
        <v>0</v>
      </c>
      <c r="AL46" s="51">
        <f t="shared" si="6"/>
        <v>0</v>
      </c>
      <c r="AM46" s="51">
        <f t="shared" si="7"/>
        <v>0</v>
      </c>
      <c r="AN46" s="51">
        <f t="shared" si="8"/>
        <v>0</v>
      </c>
    </row>
    <row r="47" spans="1:40" s="33" customFormat="1" x14ac:dyDescent="0.25">
      <c r="A47" s="17"/>
      <c r="B47" s="17"/>
      <c r="C47" s="35"/>
      <c r="D47" s="17"/>
      <c r="E47" s="17"/>
      <c r="F47" s="17"/>
      <c r="G47" s="62">
        <f t="shared" si="9"/>
        <v>0</v>
      </c>
      <c r="H47" s="17"/>
      <c r="I47" s="17"/>
      <c r="J47" s="17"/>
      <c r="K47" s="17"/>
      <c r="L47" s="17"/>
      <c r="M47" s="17"/>
      <c r="N47" s="17"/>
      <c r="O47" s="17"/>
      <c r="P47" s="115"/>
      <c r="Q47" s="62">
        <f>IF(C47&gt;A_Stammdaten!$B$12,0,SUM(G47,H47,J47,K47,M47,N47)-SUM(I47,L47,O47,P47))</f>
        <v>0</v>
      </c>
      <c r="R47" s="17"/>
      <c r="S47" s="17"/>
      <c r="T47" s="17"/>
      <c r="U47" s="62">
        <f t="shared" si="0"/>
        <v>0</v>
      </c>
      <c r="V47" s="63">
        <f>IF(ISBLANK($B47),0,VLOOKUP($B47,Listen!$A$2:$C$45,2,FALSE))</f>
        <v>0</v>
      </c>
      <c r="W47" s="63">
        <f>IF(ISBLANK($B47),0,VLOOKUP($B47,Listen!$A$2:$C$45,3,FALSE))</f>
        <v>0</v>
      </c>
      <c r="X47" s="49">
        <f t="shared" si="14"/>
        <v>0</v>
      </c>
      <c r="Y47" s="49">
        <f t="shared" si="14"/>
        <v>0</v>
      </c>
      <c r="Z47" s="49">
        <f t="shared" si="14"/>
        <v>0</v>
      </c>
      <c r="AA47" s="49">
        <f t="shared" si="14"/>
        <v>0</v>
      </c>
      <c r="AB47" s="49">
        <f t="shared" si="14"/>
        <v>0</v>
      </c>
      <c r="AC47" s="49">
        <f t="shared" si="14"/>
        <v>0</v>
      </c>
      <c r="AD47" s="49">
        <f t="shared" si="14"/>
        <v>0</v>
      </c>
      <c r="AE47" s="51">
        <f t="shared" si="15"/>
        <v>0</v>
      </c>
      <c r="AF47" s="51">
        <f>IF(C47=A_Stammdaten!$B$12,D_SAV!$U47-D_SAV!$AG47,HLOOKUP(A_Stammdaten!$B$12-1,$AH$4:$AN$4004,ROW(C47)-3,FALSE)-$AG47)</f>
        <v>0</v>
      </c>
      <c r="AG47" s="51">
        <f>HLOOKUP(A_Stammdaten!$B$12,$AH$4:$AN$4004,ROW(C47)-3,FALSE)</f>
        <v>0</v>
      </c>
      <c r="AH47" s="51">
        <f t="shared" si="2"/>
        <v>0</v>
      </c>
      <c r="AI47" s="51">
        <f t="shared" si="3"/>
        <v>0</v>
      </c>
      <c r="AJ47" s="51">
        <f t="shared" si="4"/>
        <v>0</v>
      </c>
      <c r="AK47" s="51">
        <f t="shared" si="5"/>
        <v>0</v>
      </c>
      <c r="AL47" s="51">
        <f t="shared" si="6"/>
        <v>0</v>
      </c>
      <c r="AM47" s="51">
        <f t="shared" si="7"/>
        <v>0</v>
      </c>
      <c r="AN47" s="51">
        <f t="shared" si="8"/>
        <v>0</v>
      </c>
    </row>
    <row r="48" spans="1:40" s="33" customFormat="1" x14ac:dyDescent="0.25">
      <c r="A48" s="17"/>
      <c r="B48" s="17"/>
      <c r="C48" s="35"/>
      <c r="D48" s="17"/>
      <c r="E48" s="17"/>
      <c r="F48" s="17"/>
      <c r="G48" s="62">
        <f t="shared" si="9"/>
        <v>0</v>
      </c>
      <c r="H48" s="17"/>
      <c r="I48" s="17"/>
      <c r="J48" s="17"/>
      <c r="K48" s="17"/>
      <c r="L48" s="17"/>
      <c r="M48" s="17"/>
      <c r="N48" s="17"/>
      <c r="O48" s="17"/>
      <c r="P48" s="115"/>
      <c r="Q48" s="62">
        <f>IF(C48&gt;A_Stammdaten!$B$12,0,SUM(G48,H48,J48,K48,M48,N48)-SUM(I48,L48,O48,P48))</f>
        <v>0</v>
      </c>
      <c r="R48" s="17"/>
      <c r="S48" s="17"/>
      <c r="T48" s="17"/>
      <c r="U48" s="62">
        <f t="shared" si="0"/>
        <v>0</v>
      </c>
      <c r="V48" s="63">
        <f>IF(ISBLANK($B48),0,VLOOKUP($B48,Listen!$A$2:$C$45,2,FALSE))</f>
        <v>0</v>
      </c>
      <c r="W48" s="63">
        <f>IF(ISBLANK($B48),0,VLOOKUP($B48,Listen!$A$2:$C$45,3,FALSE))</f>
        <v>0</v>
      </c>
      <c r="X48" s="49">
        <f t="shared" si="14"/>
        <v>0</v>
      </c>
      <c r="Y48" s="49">
        <f t="shared" si="14"/>
        <v>0</v>
      </c>
      <c r="Z48" s="49">
        <f t="shared" si="14"/>
        <v>0</v>
      </c>
      <c r="AA48" s="49">
        <f t="shared" si="14"/>
        <v>0</v>
      </c>
      <c r="AB48" s="49">
        <f t="shared" si="14"/>
        <v>0</v>
      </c>
      <c r="AC48" s="49">
        <f t="shared" si="14"/>
        <v>0</v>
      </c>
      <c r="AD48" s="49">
        <f t="shared" si="14"/>
        <v>0</v>
      </c>
      <c r="AE48" s="51">
        <f t="shared" si="15"/>
        <v>0</v>
      </c>
      <c r="AF48" s="51">
        <f>IF(C48=A_Stammdaten!$B$12,D_SAV!$U48-D_SAV!$AG48,HLOOKUP(A_Stammdaten!$B$12-1,$AH$4:$AN$4004,ROW(C48)-3,FALSE)-$AG48)</f>
        <v>0</v>
      </c>
      <c r="AG48" s="51">
        <f>HLOOKUP(A_Stammdaten!$B$12,$AH$4:$AN$4004,ROW(C48)-3,FALSE)</f>
        <v>0</v>
      </c>
      <c r="AH48" s="51">
        <f t="shared" si="2"/>
        <v>0</v>
      </c>
      <c r="AI48" s="51">
        <f t="shared" si="3"/>
        <v>0</v>
      </c>
      <c r="AJ48" s="51">
        <f t="shared" si="4"/>
        <v>0</v>
      </c>
      <c r="AK48" s="51">
        <f t="shared" si="5"/>
        <v>0</v>
      </c>
      <c r="AL48" s="51">
        <f t="shared" si="6"/>
        <v>0</v>
      </c>
      <c r="AM48" s="51">
        <f t="shared" si="7"/>
        <v>0</v>
      </c>
      <c r="AN48" s="51">
        <f t="shared" si="8"/>
        <v>0</v>
      </c>
    </row>
    <row r="49" spans="1:40" s="33" customFormat="1" x14ac:dyDescent="0.25">
      <c r="A49" s="17"/>
      <c r="B49" s="17"/>
      <c r="C49" s="35"/>
      <c r="D49" s="17"/>
      <c r="E49" s="17"/>
      <c r="F49" s="17"/>
      <c r="G49" s="62">
        <f t="shared" si="9"/>
        <v>0</v>
      </c>
      <c r="H49" s="17"/>
      <c r="I49" s="17"/>
      <c r="J49" s="17"/>
      <c r="K49" s="17"/>
      <c r="L49" s="17"/>
      <c r="M49" s="17"/>
      <c r="N49" s="17"/>
      <c r="O49" s="17"/>
      <c r="P49" s="115"/>
      <c r="Q49" s="62">
        <f>IF(C49&gt;A_Stammdaten!$B$12,0,SUM(G49,H49,J49,K49,M49,N49)-SUM(I49,L49,O49,P49))</f>
        <v>0</v>
      </c>
      <c r="R49" s="17"/>
      <c r="S49" s="17"/>
      <c r="T49" s="17"/>
      <c r="U49" s="62">
        <f t="shared" si="0"/>
        <v>0</v>
      </c>
      <c r="V49" s="63">
        <f>IF(ISBLANK($B49),0,VLOOKUP($B49,Listen!$A$2:$C$45,2,FALSE))</f>
        <v>0</v>
      </c>
      <c r="W49" s="63">
        <f>IF(ISBLANK($B49),0,VLOOKUP($B49,Listen!$A$2:$C$45,3,FALSE))</f>
        <v>0</v>
      </c>
      <c r="X49" s="49">
        <f t="shared" si="14"/>
        <v>0</v>
      </c>
      <c r="Y49" s="49">
        <f t="shared" si="14"/>
        <v>0</v>
      </c>
      <c r="Z49" s="49">
        <f t="shared" si="14"/>
        <v>0</v>
      </c>
      <c r="AA49" s="49">
        <f t="shared" si="14"/>
        <v>0</v>
      </c>
      <c r="AB49" s="49">
        <f t="shared" si="14"/>
        <v>0</v>
      </c>
      <c r="AC49" s="49">
        <f t="shared" si="14"/>
        <v>0</v>
      </c>
      <c r="AD49" s="49">
        <f t="shared" si="14"/>
        <v>0</v>
      </c>
      <c r="AE49" s="51">
        <f t="shared" si="15"/>
        <v>0</v>
      </c>
      <c r="AF49" s="51">
        <f>IF(C49=A_Stammdaten!$B$12,D_SAV!$U49-D_SAV!$AG49,HLOOKUP(A_Stammdaten!$B$12-1,$AH$4:$AN$4004,ROW(C49)-3,FALSE)-$AG49)</f>
        <v>0</v>
      </c>
      <c r="AG49" s="51">
        <f>HLOOKUP(A_Stammdaten!$B$12,$AH$4:$AN$4004,ROW(C49)-3,FALSE)</f>
        <v>0</v>
      </c>
      <c r="AH49" s="51">
        <f t="shared" si="2"/>
        <v>0</v>
      </c>
      <c r="AI49" s="51">
        <f t="shared" si="3"/>
        <v>0</v>
      </c>
      <c r="AJ49" s="51">
        <f t="shared" si="4"/>
        <v>0</v>
      </c>
      <c r="AK49" s="51">
        <f t="shared" si="5"/>
        <v>0</v>
      </c>
      <c r="AL49" s="51">
        <f t="shared" si="6"/>
        <v>0</v>
      </c>
      <c r="AM49" s="51">
        <f t="shared" si="7"/>
        <v>0</v>
      </c>
      <c r="AN49" s="51">
        <f t="shared" si="8"/>
        <v>0</v>
      </c>
    </row>
    <row r="50" spans="1:40" s="33" customFormat="1" x14ac:dyDescent="0.25">
      <c r="A50" s="17"/>
      <c r="B50" s="17"/>
      <c r="C50" s="35"/>
      <c r="D50" s="17"/>
      <c r="E50" s="17"/>
      <c r="F50" s="17"/>
      <c r="G50" s="62">
        <f t="shared" si="9"/>
        <v>0</v>
      </c>
      <c r="H50" s="17"/>
      <c r="I50" s="17"/>
      <c r="J50" s="17"/>
      <c r="K50" s="17"/>
      <c r="L50" s="17"/>
      <c r="M50" s="17"/>
      <c r="N50" s="17"/>
      <c r="O50" s="17"/>
      <c r="P50" s="115"/>
      <c r="Q50" s="62">
        <f>IF(C50&gt;A_Stammdaten!$B$12,0,SUM(G50,H50,J50,K50,M50,N50)-SUM(I50,L50,O50,P50))</f>
        <v>0</v>
      </c>
      <c r="R50" s="17"/>
      <c r="S50" s="17"/>
      <c r="T50" s="17"/>
      <c r="U50" s="62">
        <f t="shared" si="0"/>
        <v>0</v>
      </c>
      <c r="V50" s="63">
        <f>IF(ISBLANK($B50),0,VLOOKUP($B50,Listen!$A$2:$C$45,2,FALSE))</f>
        <v>0</v>
      </c>
      <c r="W50" s="63">
        <f>IF(ISBLANK($B50),0,VLOOKUP($B50,Listen!$A$2:$C$45,3,FALSE))</f>
        <v>0</v>
      </c>
      <c r="X50" s="49">
        <f t="shared" si="14"/>
        <v>0</v>
      </c>
      <c r="Y50" s="49">
        <f t="shared" si="14"/>
        <v>0</v>
      </c>
      <c r="Z50" s="49">
        <f t="shared" si="14"/>
        <v>0</v>
      </c>
      <c r="AA50" s="49">
        <f t="shared" si="14"/>
        <v>0</v>
      </c>
      <c r="AB50" s="49">
        <f t="shared" si="14"/>
        <v>0</v>
      </c>
      <c r="AC50" s="49">
        <f t="shared" si="14"/>
        <v>0</v>
      </c>
      <c r="AD50" s="49">
        <f t="shared" si="14"/>
        <v>0</v>
      </c>
      <c r="AE50" s="51">
        <f t="shared" si="15"/>
        <v>0</v>
      </c>
      <c r="AF50" s="51">
        <f>IF(C50=A_Stammdaten!$B$12,D_SAV!$U50-D_SAV!$AG50,HLOOKUP(A_Stammdaten!$B$12-1,$AH$4:$AN$4004,ROW(C50)-3,FALSE)-$AG50)</f>
        <v>0</v>
      </c>
      <c r="AG50" s="51">
        <f>HLOOKUP(A_Stammdaten!$B$12,$AH$4:$AN$4004,ROW(C50)-3,FALSE)</f>
        <v>0</v>
      </c>
      <c r="AH50" s="51">
        <f t="shared" si="2"/>
        <v>0</v>
      </c>
      <c r="AI50" s="51">
        <f t="shared" si="3"/>
        <v>0</v>
      </c>
      <c r="AJ50" s="51">
        <f t="shared" si="4"/>
        <v>0</v>
      </c>
      <c r="AK50" s="51">
        <f t="shared" si="5"/>
        <v>0</v>
      </c>
      <c r="AL50" s="51">
        <f t="shared" si="6"/>
        <v>0</v>
      </c>
      <c r="AM50" s="51">
        <f t="shared" si="7"/>
        <v>0</v>
      </c>
      <c r="AN50" s="51">
        <f t="shared" si="8"/>
        <v>0</v>
      </c>
    </row>
    <row r="51" spans="1:40" s="33" customFormat="1" x14ac:dyDescent="0.25">
      <c r="A51" s="17"/>
      <c r="B51" s="17"/>
      <c r="C51" s="35"/>
      <c r="D51" s="17"/>
      <c r="E51" s="17"/>
      <c r="F51" s="17"/>
      <c r="G51" s="62">
        <f t="shared" si="9"/>
        <v>0</v>
      </c>
      <c r="H51" s="17"/>
      <c r="I51" s="17"/>
      <c r="J51" s="17"/>
      <c r="K51" s="17"/>
      <c r="L51" s="17"/>
      <c r="M51" s="17"/>
      <c r="N51" s="17"/>
      <c r="O51" s="17"/>
      <c r="P51" s="115"/>
      <c r="Q51" s="62">
        <f>IF(C51&gt;A_Stammdaten!$B$12,0,SUM(G51,H51,J51,K51,M51,N51)-SUM(I51,L51,O51,P51))</f>
        <v>0</v>
      </c>
      <c r="R51" s="17"/>
      <c r="S51" s="17"/>
      <c r="T51" s="17"/>
      <c r="U51" s="62">
        <f t="shared" si="0"/>
        <v>0</v>
      </c>
      <c r="V51" s="63">
        <f>IF(ISBLANK($B51),0,VLOOKUP($B51,Listen!$A$2:$C$45,2,FALSE))</f>
        <v>0</v>
      </c>
      <c r="W51" s="63">
        <f>IF(ISBLANK($B51),0,VLOOKUP($B51,Listen!$A$2:$C$45,3,FALSE))</f>
        <v>0</v>
      </c>
      <c r="X51" s="49">
        <f t="shared" si="14"/>
        <v>0</v>
      </c>
      <c r="Y51" s="49">
        <f t="shared" si="14"/>
        <v>0</v>
      </c>
      <c r="Z51" s="49">
        <f t="shared" si="14"/>
        <v>0</v>
      </c>
      <c r="AA51" s="49">
        <f t="shared" si="14"/>
        <v>0</v>
      </c>
      <c r="AB51" s="49">
        <f t="shared" si="14"/>
        <v>0</v>
      </c>
      <c r="AC51" s="49">
        <f t="shared" si="14"/>
        <v>0</v>
      </c>
      <c r="AD51" s="49">
        <f t="shared" si="14"/>
        <v>0</v>
      </c>
      <c r="AE51" s="51">
        <f t="shared" si="15"/>
        <v>0</v>
      </c>
      <c r="AF51" s="51">
        <f>IF(C51=A_Stammdaten!$B$12,D_SAV!$U51-D_SAV!$AG51,HLOOKUP(A_Stammdaten!$B$12-1,$AH$4:$AN$4004,ROW(C51)-3,FALSE)-$AG51)</f>
        <v>0</v>
      </c>
      <c r="AG51" s="51">
        <f>HLOOKUP(A_Stammdaten!$B$12,$AH$4:$AN$4004,ROW(C51)-3,FALSE)</f>
        <v>0</v>
      </c>
      <c r="AH51" s="51">
        <f t="shared" si="2"/>
        <v>0</v>
      </c>
      <c r="AI51" s="51">
        <f t="shared" si="3"/>
        <v>0</v>
      </c>
      <c r="AJ51" s="51">
        <f t="shared" si="4"/>
        <v>0</v>
      </c>
      <c r="AK51" s="51">
        <f t="shared" si="5"/>
        <v>0</v>
      </c>
      <c r="AL51" s="51">
        <f t="shared" si="6"/>
        <v>0</v>
      </c>
      <c r="AM51" s="51">
        <f t="shared" si="7"/>
        <v>0</v>
      </c>
      <c r="AN51" s="51">
        <f t="shared" si="8"/>
        <v>0</v>
      </c>
    </row>
    <row r="52" spans="1:40" s="33" customFormat="1" x14ac:dyDescent="0.25">
      <c r="A52" s="17"/>
      <c r="B52" s="17"/>
      <c r="C52" s="35"/>
      <c r="D52" s="17"/>
      <c r="E52" s="17"/>
      <c r="F52" s="17"/>
      <c r="G52" s="62">
        <f t="shared" si="9"/>
        <v>0</v>
      </c>
      <c r="H52" s="17"/>
      <c r="I52" s="17"/>
      <c r="J52" s="17"/>
      <c r="K52" s="17"/>
      <c r="L52" s="17"/>
      <c r="M52" s="17"/>
      <c r="N52" s="17"/>
      <c r="O52" s="17"/>
      <c r="P52" s="115"/>
      <c r="Q52" s="62">
        <f>IF(C52&gt;A_Stammdaten!$B$12,0,SUM(G52,H52,J52,K52,M52,N52)-SUM(I52,L52,O52,P52))</f>
        <v>0</v>
      </c>
      <c r="R52" s="17"/>
      <c r="S52" s="17"/>
      <c r="T52" s="17"/>
      <c r="U52" s="62">
        <f t="shared" si="0"/>
        <v>0</v>
      </c>
      <c r="V52" s="63">
        <f>IF(ISBLANK($B52),0,VLOOKUP($B52,Listen!$A$2:$C$45,2,FALSE))</f>
        <v>0</v>
      </c>
      <c r="W52" s="63">
        <f>IF(ISBLANK($B52),0,VLOOKUP($B52,Listen!$A$2:$C$45,3,FALSE))</f>
        <v>0</v>
      </c>
      <c r="X52" s="49">
        <f t="shared" si="14"/>
        <v>0</v>
      </c>
      <c r="Y52" s="49">
        <f t="shared" si="14"/>
        <v>0</v>
      </c>
      <c r="Z52" s="49">
        <f t="shared" si="14"/>
        <v>0</v>
      </c>
      <c r="AA52" s="49">
        <f t="shared" si="14"/>
        <v>0</v>
      </c>
      <c r="AB52" s="49">
        <f t="shared" si="14"/>
        <v>0</v>
      </c>
      <c r="AC52" s="49">
        <f t="shared" si="14"/>
        <v>0</v>
      </c>
      <c r="AD52" s="49">
        <f t="shared" si="14"/>
        <v>0</v>
      </c>
      <c r="AE52" s="51">
        <f t="shared" si="15"/>
        <v>0</v>
      </c>
      <c r="AF52" s="51">
        <f>IF(C52=A_Stammdaten!$B$12,D_SAV!$U52-D_SAV!$AG52,HLOOKUP(A_Stammdaten!$B$12-1,$AH$4:$AN$4004,ROW(C52)-3,FALSE)-$AG52)</f>
        <v>0</v>
      </c>
      <c r="AG52" s="51">
        <f>HLOOKUP(A_Stammdaten!$B$12,$AH$4:$AN$4004,ROW(C52)-3,FALSE)</f>
        <v>0</v>
      </c>
      <c r="AH52" s="51">
        <f t="shared" si="2"/>
        <v>0</v>
      </c>
      <c r="AI52" s="51">
        <f t="shared" si="3"/>
        <v>0</v>
      </c>
      <c r="AJ52" s="51">
        <f t="shared" si="4"/>
        <v>0</v>
      </c>
      <c r="AK52" s="51">
        <f t="shared" si="5"/>
        <v>0</v>
      </c>
      <c r="AL52" s="51">
        <f t="shared" si="6"/>
        <v>0</v>
      </c>
      <c r="AM52" s="51">
        <f t="shared" si="7"/>
        <v>0</v>
      </c>
      <c r="AN52" s="51">
        <f t="shared" si="8"/>
        <v>0</v>
      </c>
    </row>
    <row r="53" spans="1:40" s="33" customFormat="1" x14ac:dyDescent="0.25">
      <c r="A53" s="17"/>
      <c r="B53" s="17"/>
      <c r="C53" s="35"/>
      <c r="D53" s="17"/>
      <c r="E53" s="17"/>
      <c r="F53" s="17"/>
      <c r="G53" s="62">
        <f t="shared" si="9"/>
        <v>0</v>
      </c>
      <c r="H53" s="17"/>
      <c r="I53" s="17"/>
      <c r="J53" s="17"/>
      <c r="K53" s="17"/>
      <c r="L53" s="17"/>
      <c r="M53" s="17"/>
      <c r="N53" s="17"/>
      <c r="O53" s="17"/>
      <c r="P53" s="115"/>
      <c r="Q53" s="62">
        <f>IF(C53&gt;A_Stammdaten!$B$12,0,SUM(G53,H53,J53,K53,M53,N53)-SUM(I53,L53,O53,P53))</f>
        <v>0</v>
      </c>
      <c r="R53" s="17"/>
      <c r="S53" s="17"/>
      <c r="T53" s="17"/>
      <c r="U53" s="62">
        <f t="shared" si="0"/>
        <v>0</v>
      </c>
      <c r="V53" s="63">
        <f>IF(ISBLANK($B53),0,VLOOKUP($B53,Listen!$A$2:$C$45,2,FALSE))</f>
        <v>0</v>
      </c>
      <c r="W53" s="63">
        <f>IF(ISBLANK($B53),0,VLOOKUP($B53,Listen!$A$2:$C$45,3,FALSE))</f>
        <v>0</v>
      </c>
      <c r="X53" s="49">
        <f t="shared" si="14"/>
        <v>0</v>
      </c>
      <c r="Y53" s="49">
        <f t="shared" si="14"/>
        <v>0</v>
      </c>
      <c r="Z53" s="49">
        <f t="shared" si="14"/>
        <v>0</v>
      </c>
      <c r="AA53" s="49">
        <f t="shared" si="14"/>
        <v>0</v>
      </c>
      <c r="AB53" s="49">
        <f t="shared" si="14"/>
        <v>0</v>
      </c>
      <c r="AC53" s="49">
        <f t="shared" si="14"/>
        <v>0</v>
      </c>
      <c r="AD53" s="49">
        <f t="shared" si="14"/>
        <v>0</v>
      </c>
      <c r="AE53" s="51">
        <f t="shared" si="15"/>
        <v>0</v>
      </c>
      <c r="AF53" s="51">
        <f>IF(C53=A_Stammdaten!$B$12,D_SAV!$U53-D_SAV!$AG53,HLOOKUP(A_Stammdaten!$B$12-1,$AH$4:$AN$4004,ROW(C53)-3,FALSE)-$AG53)</f>
        <v>0</v>
      </c>
      <c r="AG53" s="51">
        <f>HLOOKUP(A_Stammdaten!$B$12,$AH$4:$AN$4004,ROW(C53)-3,FALSE)</f>
        <v>0</v>
      </c>
      <c r="AH53" s="51">
        <f t="shared" si="2"/>
        <v>0</v>
      </c>
      <c r="AI53" s="51">
        <f t="shared" si="3"/>
        <v>0</v>
      </c>
      <c r="AJ53" s="51">
        <f t="shared" si="4"/>
        <v>0</v>
      </c>
      <c r="AK53" s="51">
        <f t="shared" si="5"/>
        <v>0</v>
      </c>
      <c r="AL53" s="51">
        <f t="shared" si="6"/>
        <v>0</v>
      </c>
      <c r="AM53" s="51">
        <f t="shared" si="7"/>
        <v>0</v>
      </c>
      <c r="AN53" s="51">
        <f t="shared" si="8"/>
        <v>0</v>
      </c>
    </row>
    <row r="54" spans="1:40" s="33" customFormat="1" x14ac:dyDescent="0.25">
      <c r="A54" s="17"/>
      <c r="B54" s="17"/>
      <c r="C54" s="35"/>
      <c r="D54" s="17"/>
      <c r="E54" s="17"/>
      <c r="F54" s="17"/>
      <c r="G54" s="62">
        <f t="shared" si="9"/>
        <v>0</v>
      </c>
      <c r="H54" s="17"/>
      <c r="I54" s="17"/>
      <c r="J54" s="17"/>
      <c r="K54" s="17"/>
      <c r="L54" s="17"/>
      <c r="M54" s="17"/>
      <c r="N54" s="17"/>
      <c r="O54" s="17"/>
      <c r="P54" s="115"/>
      <c r="Q54" s="62">
        <f>IF(C54&gt;A_Stammdaten!$B$12,0,SUM(G54,H54,J54,K54,M54,N54)-SUM(I54,L54,O54,P54))</f>
        <v>0</v>
      </c>
      <c r="R54" s="17"/>
      <c r="S54" s="17"/>
      <c r="T54" s="17"/>
      <c r="U54" s="62">
        <f t="shared" si="0"/>
        <v>0</v>
      </c>
      <c r="V54" s="63">
        <f>IF(ISBLANK($B54),0,VLOOKUP($B54,Listen!$A$2:$C$45,2,FALSE))</f>
        <v>0</v>
      </c>
      <c r="W54" s="63">
        <f>IF(ISBLANK($B54),0,VLOOKUP($B54,Listen!$A$2:$C$45,3,FALSE))</f>
        <v>0</v>
      </c>
      <c r="X54" s="49">
        <f t="shared" si="14"/>
        <v>0</v>
      </c>
      <c r="Y54" s="49">
        <f t="shared" si="14"/>
        <v>0</v>
      </c>
      <c r="Z54" s="49">
        <f t="shared" si="14"/>
        <v>0</v>
      </c>
      <c r="AA54" s="49">
        <f t="shared" si="14"/>
        <v>0</v>
      </c>
      <c r="AB54" s="49">
        <f t="shared" si="14"/>
        <v>0</v>
      </c>
      <c r="AC54" s="49">
        <f t="shared" si="14"/>
        <v>0</v>
      </c>
      <c r="AD54" s="49">
        <f t="shared" si="14"/>
        <v>0</v>
      </c>
      <c r="AE54" s="51">
        <f t="shared" si="15"/>
        <v>0</v>
      </c>
      <c r="AF54" s="51">
        <f>IF(C54=A_Stammdaten!$B$12,D_SAV!$U54-D_SAV!$AG54,HLOOKUP(A_Stammdaten!$B$12-1,$AH$4:$AN$4004,ROW(C54)-3,FALSE)-$AG54)</f>
        <v>0</v>
      </c>
      <c r="AG54" s="51">
        <f>HLOOKUP(A_Stammdaten!$B$12,$AH$4:$AN$4004,ROW(C54)-3,FALSE)</f>
        <v>0</v>
      </c>
      <c r="AH54" s="51">
        <f t="shared" si="2"/>
        <v>0</v>
      </c>
      <c r="AI54" s="51">
        <f t="shared" si="3"/>
        <v>0</v>
      </c>
      <c r="AJ54" s="51">
        <f t="shared" si="4"/>
        <v>0</v>
      </c>
      <c r="AK54" s="51">
        <f t="shared" si="5"/>
        <v>0</v>
      </c>
      <c r="AL54" s="51">
        <f t="shared" si="6"/>
        <v>0</v>
      </c>
      <c r="AM54" s="51">
        <f t="shared" si="7"/>
        <v>0</v>
      </c>
      <c r="AN54" s="51">
        <f t="shared" si="8"/>
        <v>0</v>
      </c>
    </row>
    <row r="55" spans="1:40" s="33" customFormat="1" x14ac:dyDescent="0.25">
      <c r="A55" s="17"/>
      <c r="B55" s="17"/>
      <c r="C55" s="35"/>
      <c r="D55" s="17"/>
      <c r="E55" s="17"/>
      <c r="F55" s="17"/>
      <c r="G55" s="62">
        <f t="shared" si="9"/>
        <v>0</v>
      </c>
      <c r="H55" s="17"/>
      <c r="I55" s="17"/>
      <c r="J55" s="17"/>
      <c r="K55" s="17"/>
      <c r="L55" s="17"/>
      <c r="M55" s="17"/>
      <c r="N55" s="17"/>
      <c r="O55" s="17"/>
      <c r="P55" s="115"/>
      <c r="Q55" s="62">
        <f>IF(C55&gt;A_Stammdaten!$B$12,0,SUM(G55,H55,J55,K55,M55,N55)-SUM(I55,L55,O55,P55))</f>
        <v>0</v>
      </c>
      <c r="R55" s="17"/>
      <c r="S55" s="17"/>
      <c r="T55" s="17"/>
      <c r="U55" s="62">
        <f t="shared" si="0"/>
        <v>0</v>
      </c>
      <c r="V55" s="63">
        <f>IF(ISBLANK($B55),0,VLOOKUP($B55,Listen!$A$2:$C$45,2,FALSE))</f>
        <v>0</v>
      </c>
      <c r="W55" s="63">
        <f>IF(ISBLANK($B55),0,VLOOKUP($B55,Listen!$A$2:$C$45,3,FALSE))</f>
        <v>0</v>
      </c>
      <c r="X55" s="49">
        <f t="shared" si="14"/>
        <v>0</v>
      </c>
      <c r="Y55" s="49">
        <f t="shared" si="14"/>
        <v>0</v>
      </c>
      <c r="Z55" s="49">
        <f t="shared" si="14"/>
        <v>0</v>
      </c>
      <c r="AA55" s="49">
        <f t="shared" si="14"/>
        <v>0</v>
      </c>
      <c r="AB55" s="49">
        <f t="shared" si="14"/>
        <v>0</v>
      </c>
      <c r="AC55" s="49">
        <f t="shared" si="14"/>
        <v>0</v>
      </c>
      <c r="AD55" s="49">
        <f t="shared" si="14"/>
        <v>0</v>
      </c>
      <c r="AE55" s="51">
        <f t="shared" si="15"/>
        <v>0</v>
      </c>
      <c r="AF55" s="51">
        <f>IF(C55=A_Stammdaten!$B$12,D_SAV!$U55-D_SAV!$AG55,HLOOKUP(A_Stammdaten!$B$12-1,$AH$4:$AN$4004,ROW(C55)-3,FALSE)-$AG55)</f>
        <v>0</v>
      </c>
      <c r="AG55" s="51">
        <f>HLOOKUP(A_Stammdaten!$B$12,$AH$4:$AN$4004,ROW(C55)-3,FALSE)</f>
        <v>0</v>
      </c>
      <c r="AH55" s="51">
        <f t="shared" si="2"/>
        <v>0</v>
      </c>
      <c r="AI55" s="51">
        <f t="shared" si="3"/>
        <v>0</v>
      </c>
      <c r="AJ55" s="51">
        <f t="shared" si="4"/>
        <v>0</v>
      </c>
      <c r="AK55" s="51">
        <f t="shared" si="5"/>
        <v>0</v>
      </c>
      <c r="AL55" s="51">
        <f t="shared" si="6"/>
        <v>0</v>
      </c>
      <c r="AM55" s="51">
        <f t="shared" si="7"/>
        <v>0</v>
      </c>
      <c r="AN55" s="51">
        <f t="shared" si="8"/>
        <v>0</v>
      </c>
    </row>
    <row r="56" spans="1:40" s="33" customFormat="1" x14ac:dyDescent="0.25">
      <c r="A56" s="17"/>
      <c r="B56" s="17"/>
      <c r="C56" s="35"/>
      <c r="D56" s="17"/>
      <c r="E56" s="17"/>
      <c r="F56" s="17"/>
      <c r="G56" s="62">
        <f t="shared" si="9"/>
        <v>0</v>
      </c>
      <c r="H56" s="17"/>
      <c r="I56" s="17"/>
      <c r="J56" s="17"/>
      <c r="K56" s="17"/>
      <c r="L56" s="17"/>
      <c r="M56" s="17"/>
      <c r="N56" s="17"/>
      <c r="O56" s="17"/>
      <c r="P56" s="115"/>
      <c r="Q56" s="62">
        <f>IF(C56&gt;A_Stammdaten!$B$12,0,SUM(G56,H56,J56,K56,M56,N56)-SUM(I56,L56,O56,P56))</f>
        <v>0</v>
      </c>
      <c r="R56" s="17"/>
      <c r="S56" s="17"/>
      <c r="T56" s="17"/>
      <c r="U56" s="62">
        <f t="shared" si="0"/>
        <v>0</v>
      </c>
      <c r="V56" s="63">
        <f>IF(ISBLANK($B56),0,VLOOKUP($B56,Listen!$A$2:$C$45,2,FALSE))</f>
        <v>0</v>
      </c>
      <c r="W56" s="63">
        <f>IF(ISBLANK($B56),0,VLOOKUP($B56,Listen!$A$2:$C$45,3,FALSE))</f>
        <v>0</v>
      </c>
      <c r="X56" s="49">
        <f t="shared" si="14"/>
        <v>0</v>
      </c>
      <c r="Y56" s="49">
        <f t="shared" si="14"/>
        <v>0</v>
      </c>
      <c r="Z56" s="49">
        <f t="shared" si="14"/>
        <v>0</v>
      </c>
      <c r="AA56" s="49">
        <f t="shared" si="14"/>
        <v>0</v>
      </c>
      <c r="AB56" s="49">
        <f t="shared" si="14"/>
        <v>0</v>
      </c>
      <c r="AC56" s="49">
        <f t="shared" si="14"/>
        <v>0</v>
      </c>
      <c r="AD56" s="49">
        <f t="shared" si="14"/>
        <v>0</v>
      </c>
      <c r="AE56" s="51">
        <f t="shared" si="15"/>
        <v>0</v>
      </c>
      <c r="AF56" s="51">
        <f>IF(C56=A_Stammdaten!$B$12,D_SAV!$U56-D_SAV!$AG56,HLOOKUP(A_Stammdaten!$B$12-1,$AH$4:$AN$4004,ROW(C56)-3,FALSE)-$AG56)</f>
        <v>0</v>
      </c>
      <c r="AG56" s="51">
        <f>HLOOKUP(A_Stammdaten!$B$12,$AH$4:$AN$4004,ROW(C56)-3,FALSE)</f>
        <v>0</v>
      </c>
      <c r="AH56" s="51">
        <f t="shared" si="2"/>
        <v>0</v>
      </c>
      <c r="AI56" s="51">
        <f t="shared" si="3"/>
        <v>0</v>
      </c>
      <c r="AJ56" s="51">
        <f t="shared" si="4"/>
        <v>0</v>
      </c>
      <c r="AK56" s="51">
        <f t="shared" si="5"/>
        <v>0</v>
      </c>
      <c r="AL56" s="51">
        <f t="shared" si="6"/>
        <v>0</v>
      </c>
      <c r="AM56" s="51">
        <f t="shared" si="7"/>
        <v>0</v>
      </c>
      <c r="AN56" s="51">
        <f t="shared" si="8"/>
        <v>0</v>
      </c>
    </row>
    <row r="57" spans="1:40" s="33" customFormat="1" x14ac:dyDescent="0.25">
      <c r="A57" s="17"/>
      <c r="B57" s="17"/>
      <c r="C57" s="35"/>
      <c r="D57" s="17"/>
      <c r="E57" s="17"/>
      <c r="F57" s="17"/>
      <c r="G57" s="62">
        <f t="shared" si="9"/>
        <v>0</v>
      </c>
      <c r="H57" s="17"/>
      <c r="I57" s="17"/>
      <c r="J57" s="17"/>
      <c r="K57" s="17"/>
      <c r="L57" s="17"/>
      <c r="M57" s="17"/>
      <c r="N57" s="17"/>
      <c r="O57" s="17"/>
      <c r="P57" s="115"/>
      <c r="Q57" s="62">
        <f>IF(C57&gt;A_Stammdaten!$B$12,0,SUM(G57,H57,J57,K57,M57,N57)-SUM(I57,L57,O57,P57))</f>
        <v>0</v>
      </c>
      <c r="R57" s="17"/>
      <c r="S57" s="17"/>
      <c r="T57" s="17"/>
      <c r="U57" s="62">
        <f t="shared" si="0"/>
        <v>0</v>
      </c>
      <c r="V57" s="63">
        <f>IF(ISBLANK($B57),0,VLOOKUP($B57,Listen!$A$2:$C$45,2,FALSE))</f>
        <v>0</v>
      </c>
      <c r="W57" s="63">
        <f>IF(ISBLANK($B57),0,VLOOKUP($B57,Listen!$A$2:$C$45,3,FALSE))</f>
        <v>0</v>
      </c>
      <c r="X57" s="49">
        <f t="shared" si="14"/>
        <v>0</v>
      </c>
      <c r="Y57" s="49">
        <f t="shared" si="14"/>
        <v>0</v>
      </c>
      <c r="Z57" s="49">
        <f t="shared" si="14"/>
        <v>0</v>
      </c>
      <c r="AA57" s="49">
        <f t="shared" si="14"/>
        <v>0</v>
      </c>
      <c r="AB57" s="49">
        <f t="shared" si="14"/>
        <v>0</v>
      </c>
      <c r="AC57" s="49">
        <f t="shared" si="14"/>
        <v>0</v>
      </c>
      <c r="AD57" s="49">
        <f t="shared" si="14"/>
        <v>0</v>
      </c>
      <c r="AE57" s="51">
        <f t="shared" si="15"/>
        <v>0</v>
      </c>
      <c r="AF57" s="51">
        <f>IF(C57=A_Stammdaten!$B$12,D_SAV!$U57-D_SAV!$AG57,HLOOKUP(A_Stammdaten!$B$12-1,$AH$4:$AN$4004,ROW(C57)-3,FALSE)-$AG57)</f>
        <v>0</v>
      </c>
      <c r="AG57" s="51">
        <f>HLOOKUP(A_Stammdaten!$B$12,$AH$4:$AN$4004,ROW(C57)-3,FALSE)</f>
        <v>0</v>
      </c>
      <c r="AH57" s="51">
        <f t="shared" si="2"/>
        <v>0</v>
      </c>
      <c r="AI57" s="51">
        <f t="shared" si="3"/>
        <v>0</v>
      </c>
      <c r="AJ57" s="51">
        <f t="shared" si="4"/>
        <v>0</v>
      </c>
      <c r="AK57" s="51">
        <f t="shared" si="5"/>
        <v>0</v>
      </c>
      <c r="AL57" s="51">
        <f t="shared" si="6"/>
        <v>0</v>
      </c>
      <c r="AM57" s="51">
        <f t="shared" si="7"/>
        <v>0</v>
      </c>
      <c r="AN57" s="51">
        <f t="shared" si="8"/>
        <v>0</v>
      </c>
    </row>
    <row r="58" spans="1:40" s="33" customFormat="1" x14ac:dyDescent="0.25">
      <c r="A58" s="17"/>
      <c r="B58" s="17"/>
      <c r="C58" s="35"/>
      <c r="D58" s="17"/>
      <c r="E58" s="17"/>
      <c r="F58" s="17"/>
      <c r="G58" s="62">
        <f t="shared" si="9"/>
        <v>0</v>
      </c>
      <c r="H58" s="17"/>
      <c r="I58" s="17"/>
      <c r="J58" s="17"/>
      <c r="K58" s="17"/>
      <c r="L58" s="17"/>
      <c r="M58" s="17"/>
      <c r="N58" s="17"/>
      <c r="O58" s="17"/>
      <c r="P58" s="115"/>
      <c r="Q58" s="62">
        <f>IF(C58&gt;A_Stammdaten!$B$12,0,SUM(G58,H58,J58,K58,M58,N58)-SUM(I58,L58,O58,P58))</f>
        <v>0</v>
      </c>
      <c r="R58" s="17"/>
      <c r="S58" s="17"/>
      <c r="T58" s="17"/>
      <c r="U58" s="62">
        <f t="shared" si="0"/>
        <v>0</v>
      </c>
      <c r="V58" s="63">
        <f>IF(ISBLANK($B58),0,VLOOKUP($B58,Listen!$A$2:$C$45,2,FALSE))</f>
        <v>0</v>
      </c>
      <c r="W58" s="63">
        <f>IF(ISBLANK($B58),0,VLOOKUP($B58,Listen!$A$2:$C$45,3,FALSE))</f>
        <v>0</v>
      </c>
      <c r="X58" s="49">
        <f t="shared" si="14"/>
        <v>0</v>
      </c>
      <c r="Y58" s="49">
        <f t="shared" si="14"/>
        <v>0</v>
      </c>
      <c r="Z58" s="49">
        <f t="shared" si="14"/>
        <v>0</v>
      </c>
      <c r="AA58" s="49">
        <f t="shared" si="14"/>
        <v>0</v>
      </c>
      <c r="AB58" s="49">
        <f t="shared" si="14"/>
        <v>0</v>
      </c>
      <c r="AC58" s="49">
        <f t="shared" si="14"/>
        <v>0</v>
      </c>
      <c r="AD58" s="49">
        <f t="shared" si="14"/>
        <v>0</v>
      </c>
      <c r="AE58" s="51">
        <f t="shared" si="15"/>
        <v>0</v>
      </c>
      <c r="AF58" s="51">
        <f>IF(C58=A_Stammdaten!$B$12,D_SAV!$U58-D_SAV!$AG58,HLOOKUP(A_Stammdaten!$B$12-1,$AH$4:$AN$4004,ROW(C58)-3,FALSE)-$AG58)</f>
        <v>0</v>
      </c>
      <c r="AG58" s="51">
        <f>HLOOKUP(A_Stammdaten!$B$12,$AH$4:$AN$4004,ROW(C58)-3,FALSE)</f>
        <v>0</v>
      </c>
      <c r="AH58" s="51">
        <f t="shared" si="2"/>
        <v>0</v>
      </c>
      <c r="AI58" s="51">
        <f t="shared" si="3"/>
        <v>0</v>
      </c>
      <c r="AJ58" s="51">
        <f t="shared" si="4"/>
        <v>0</v>
      </c>
      <c r="AK58" s="51">
        <f t="shared" si="5"/>
        <v>0</v>
      </c>
      <c r="AL58" s="51">
        <f t="shared" si="6"/>
        <v>0</v>
      </c>
      <c r="AM58" s="51">
        <f t="shared" si="7"/>
        <v>0</v>
      </c>
      <c r="AN58" s="51">
        <f t="shared" si="8"/>
        <v>0</v>
      </c>
    </row>
    <row r="59" spans="1:40" s="33" customFormat="1" x14ac:dyDescent="0.25">
      <c r="A59" s="17"/>
      <c r="B59" s="17"/>
      <c r="C59" s="35"/>
      <c r="D59" s="17"/>
      <c r="E59" s="17"/>
      <c r="F59" s="17"/>
      <c r="G59" s="62">
        <f t="shared" si="9"/>
        <v>0</v>
      </c>
      <c r="H59" s="17"/>
      <c r="I59" s="17"/>
      <c r="J59" s="17"/>
      <c r="K59" s="17"/>
      <c r="L59" s="17"/>
      <c r="M59" s="17"/>
      <c r="N59" s="17"/>
      <c r="O59" s="17"/>
      <c r="P59" s="115"/>
      <c r="Q59" s="62">
        <f>IF(C59&gt;A_Stammdaten!$B$12,0,SUM(G59,H59,J59,K59,M59,N59)-SUM(I59,L59,O59,P59))</f>
        <v>0</v>
      </c>
      <c r="R59" s="17"/>
      <c r="S59" s="17"/>
      <c r="T59" s="17"/>
      <c r="U59" s="62">
        <f t="shared" si="0"/>
        <v>0</v>
      </c>
      <c r="V59" s="63">
        <f>IF(ISBLANK($B59),0,VLOOKUP($B59,Listen!$A$2:$C$45,2,FALSE))</f>
        <v>0</v>
      </c>
      <c r="W59" s="63">
        <f>IF(ISBLANK($B59),0,VLOOKUP($B59,Listen!$A$2:$C$45,3,FALSE))</f>
        <v>0</v>
      </c>
      <c r="X59" s="49">
        <f t="shared" si="14"/>
        <v>0</v>
      </c>
      <c r="Y59" s="49">
        <f t="shared" si="14"/>
        <v>0</v>
      </c>
      <c r="Z59" s="49">
        <f t="shared" si="14"/>
        <v>0</v>
      </c>
      <c r="AA59" s="49">
        <f t="shared" si="14"/>
        <v>0</v>
      </c>
      <c r="AB59" s="49">
        <f t="shared" si="14"/>
        <v>0</v>
      </c>
      <c r="AC59" s="49">
        <f t="shared" si="14"/>
        <v>0</v>
      </c>
      <c r="AD59" s="49">
        <f t="shared" si="14"/>
        <v>0</v>
      </c>
      <c r="AE59" s="51">
        <f t="shared" si="15"/>
        <v>0</v>
      </c>
      <c r="AF59" s="51">
        <f>IF(C59=A_Stammdaten!$B$12,D_SAV!$U59-D_SAV!$AG59,HLOOKUP(A_Stammdaten!$B$12-1,$AH$4:$AN$4004,ROW(C59)-3,FALSE)-$AG59)</f>
        <v>0</v>
      </c>
      <c r="AG59" s="51">
        <f>HLOOKUP(A_Stammdaten!$B$12,$AH$4:$AN$4004,ROW(C59)-3,FALSE)</f>
        <v>0</v>
      </c>
      <c r="AH59" s="51">
        <f t="shared" si="2"/>
        <v>0</v>
      </c>
      <c r="AI59" s="51">
        <f t="shared" si="3"/>
        <v>0</v>
      </c>
      <c r="AJ59" s="51">
        <f t="shared" si="4"/>
        <v>0</v>
      </c>
      <c r="AK59" s="51">
        <f t="shared" si="5"/>
        <v>0</v>
      </c>
      <c r="AL59" s="51">
        <f t="shared" si="6"/>
        <v>0</v>
      </c>
      <c r="AM59" s="51">
        <f t="shared" si="7"/>
        <v>0</v>
      </c>
      <c r="AN59" s="51">
        <f t="shared" si="8"/>
        <v>0</v>
      </c>
    </row>
    <row r="60" spans="1:40" s="33" customFormat="1" x14ac:dyDescent="0.25">
      <c r="A60" s="17"/>
      <c r="B60" s="17"/>
      <c r="C60" s="35"/>
      <c r="D60" s="17"/>
      <c r="E60" s="17"/>
      <c r="F60" s="17"/>
      <c r="G60" s="62">
        <f t="shared" si="9"/>
        <v>0</v>
      </c>
      <c r="H60" s="17"/>
      <c r="I60" s="17"/>
      <c r="J60" s="17"/>
      <c r="K60" s="17"/>
      <c r="L60" s="17"/>
      <c r="M60" s="17"/>
      <c r="N60" s="17"/>
      <c r="O60" s="17"/>
      <c r="P60" s="115"/>
      <c r="Q60" s="62">
        <f>IF(C60&gt;A_Stammdaten!$B$12,0,SUM(G60,H60,J60,K60,M60,N60)-SUM(I60,L60,O60,P60))</f>
        <v>0</v>
      </c>
      <c r="R60" s="17"/>
      <c r="S60" s="17"/>
      <c r="T60" s="17"/>
      <c r="U60" s="62">
        <f t="shared" si="0"/>
        <v>0</v>
      </c>
      <c r="V60" s="63">
        <f>IF(ISBLANK($B60),0,VLOOKUP($B60,Listen!$A$2:$C$45,2,FALSE))</f>
        <v>0</v>
      </c>
      <c r="W60" s="63">
        <f>IF(ISBLANK($B60),0,VLOOKUP($B60,Listen!$A$2:$C$45,3,FALSE))</f>
        <v>0</v>
      </c>
      <c r="X60" s="49">
        <f t="shared" si="14"/>
        <v>0</v>
      </c>
      <c r="Y60" s="49">
        <f t="shared" si="14"/>
        <v>0</v>
      </c>
      <c r="Z60" s="49">
        <f t="shared" si="14"/>
        <v>0</v>
      </c>
      <c r="AA60" s="49">
        <f t="shared" si="14"/>
        <v>0</v>
      </c>
      <c r="AB60" s="49">
        <f t="shared" si="14"/>
        <v>0</v>
      </c>
      <c r="AC60" s="49">
        <f t="shared" si="14"/>
        <v>0</v>
      </c>
      <c r="AD60" s="49">
        <f t="shared" si="14"/>
        <v>0</v>
      </c>
      <c r="AE60" s="51">
        <f t="shared" si="15"/>
        <v>0</v>
      </c>
      <c r="AF60" s="51">
        <f>IF(C60=A_Stammdaten!$B$12,D_SAV!$U60-D_SAV!$AG60,HLOOKUP(A_Stammdaten!$B$12-1,$AH$4:$AN$4004,ROW(C60)-3,FALSE)-$AG60)</f>
        <v>0</v>
      </c>
      <c r="AG60" s="51">
        <f>HLOOKUP(A_Stammdaten!$B$12,$AH$4:$AN$4004,ROW(C60)-3,FALSE)</f>
        <v>0</v>
      </c>
      <c r="AH60" s="51">
        <f t="shared" si="2"/>
        <v>0</v>
      </c>
      <c r="AI60" s="51">
        <f t="shared" si="3"/>
        <v>0</v>
      </c>
      <c r="AJ60" s="51">
        <f t="shared" si="4"/>
        <v>0</v>
      </c>
      <c r="AK60" s="51">
        <f t="shared" si="5"/>
        <v>0</v>
      </c>
      <c r="AL60" s="51">
        <f t="shared" si="6"/>
        <v>0</v>
      </c>
      <c r="AM60" s="51">
        <f t="shared" si="7"/>
        <v>0</v>
      </c>
      <c r="AN60" s="51">
        <f t="shared" si="8"/>
        <v>0</v>
      </c>
    </row>
    <row r="61" spans="1:40" s="33" customFormat="1" x14ac:dyDescent="0.25">
      <c r="A61" s="17"/>
      <c r="B61" s="17"/>
      <c r="C61" s="35"/>
      <c r="D61" s="17"/>
      <c r="E61" s="17"/>
      <c r="F61" s="17"/>
      <c r="G61" s="62">
        <f t="shared" si="9"/>
        <v>0</v>
      </c>
      <c r="H61" s="17"/>
      <c r="I61" s="17"/>
      <c r="J61" s="17"/>
      <c r="K61" s="17"/>
      <c r="L61" s="17"/>
      <c r="M61" s="17"/>
      <c r="N61" s="17"/>
      <c r="O61" s="17"/>
      <c r="P61" s="115"/>
      <c r="Q61" s="62">
        <f>IF(C61&gt;A_Stammdaten!$B$12,0,SUM(G61,H61,J61,K61,M61,N61)-SUM(I61,L61,O61,P61))</f>
        <v>0</v>
      </c>
      <c r="R61" s="17"/>
      <c r="S61" s="17"/>
      <c r="T61" s="17"/>
      <c r="U61" s="62">
        <f t="shared" si="0"/>
        <v>0</v>
      </c>
      <c r="V61" s="63">
        <f>IF(ISBLANK($B61),0,VLOOKUP($B61,Listen!$A$2:$C$45,2,FALSE))</f>
        <v>0</v>
      </c>
      <c r="W61" s="63">
        <f>IF(ISBLANK($B61),0,VLOOKUP($B61,Listen!$A$2:$C$45,3,FALSE))</f>
        <v>0</v>
      </c>
      <c r="X61" s="49">
        <f t="shared" si="14"/>
        <v>0</v>
      </c>
      <c r="Y61" s="49">
        <f t="shared" si="14"/>
        <v>0</v>
      </c>
      <c r="Z61" s="49">
        <f t="shared" si="14"/>
        <v>0</v>
      </c>
      <c r="AA61" s="49">
        <f t="shared" si="14"/>
        <v>0</v>
      </c>
      <c r="AB61" s="49">
        <f t="shared" si="14"/>
        <v>0</v>
      </c>
      <c r="AC61" s="49">
        <f t="shared" si="14"/>
        <v>0</v>
      </c>
      <c r="AD61" s="49">
        <f t="shared" si="14"/>
        <v>0</v>
      </c>
      <c r="AE61" s="51">
        <f t="shared" si="15"/>
        <v>0</v>
      </c>
      <c r="AF61" s="51">
        <f>IF(C61=A_Stammdaten!$B$12,D_SAV!$U61-D_SAV!$AG61,HLOOKUP(A_Stammdaten!$B$12-1,$AH$4:$AN$4004,ROW(C61)-3,FALSE)-$AG61)</f>
        <v>0</v>
      </c>
      <c r="AG61" s="51">
        <f>HLOOKUP(A_Stammdaten!$B$12,$AH$4:$AN$4004,ROW(C61)-3,FALSE)</f>
        <v>0</v>
      </c>
      <c r="AH61" s="51">
        <f t="shared" si="2"/>
        <v>0</v>
      </c>
      <c r="AI61" s="51">
        <f t="shared" si="3"/>
        <v>0</v>
      </c>
      <c r="AJ61" s="51">
        <f t="shared" si="4"/>
        <v>0</v>
      </c>
      <c r="AK61" s="51">
        <f t="shared" si="5"/>
        <v>0</v>
      </c>
      <c r="AL61" s="51">
        <f t="shared" si="6"/>
        <v>0</v>
      </c>
      <c r="AM61" s="51">
        <f t="shared" si="7"/>
        <v>0</v>
      </c>
      <c r="AN61" s="51">
        <f t="shared" si="8"/>
        <v>0</v>
      </c>
    </row>
    <row r="62" spans="1:40" s="33" customFormat="1" x14ac:dyDescent="0.25">
      <c r="A62" s="17"/>
      <c r="B62" s="17"/>
      <c r="C62" s="35"/>
      <c r="D62" s="17"/>
      <c r="E62" s="17"/>
      <c r="F62" s="17"/>
      <c r="G62" s="62">
        <f t="shared" si="9"/>
        <v>0</v>
      </c>
      <c r="H62" s="17"/>
      <c r="I62" s="17"/>
      <c r="J62" s="17"/>
      <c r="K62" s="17"/>
      <c r="L62" s="17"/>
      <c r="M62" s="17"/>
      <c r="N62" s="17"/>
      <c r="O62" s="17"/>
      <c r="P62" s="115"/>
      <c r="Q62" s="62">
        <f>IF(C62&gt;A_Stammdaten!$B$12,0,SUM(G62,H62,J62,K62,M62,N62)-SUM(I62,L62,O62,P62))</f>
        <v>0</v>
      </c>
      <c r="R62" s="17"/>
      <c r="S62" s="17"/>
      <c r="T62" s="17"/>
      <c r="U62" s="62">
        <f t="shared" si="0"/>
        <v>0</v>
      </c>
      <c r="V62" s="63">
        <f>IF(ISBLANK($B62),0,VLOOKUP($B62,Listen!$A$2:$C$45,2,FALSE))</f>
        <v>0</v>
      </c>
      <c r="W62" s="63">
        <f>IF(ISBLANK($B62),0,VLOOKUP($B62,Listen!$A$2:$C$45,3,FALSE))</f>
        <v>0</v>
      </c>
      <c r="X62" s="49">
        <f t="shared" si="14"/>
        <v>0</v>
      </c>
      <c r="Y62" s="49">
        <f t="shared" si="14"/>
        <v>0</v>
      </c>
      <c r="Z62" s="49">
        <f t="shared" si="14"/>
        <v>0</v>
      </c>
      <c r="AA62" s="49">
        <f t="shared" si="14"/>
        <v>0</v>
      </c>
      <c r="AB62" s="49">
        <f t="shared" si="14"/>
        <v>0</v>
      </c>
      <c r="AC62" s="49">
        <f t="shared" si="14"/>
        <v>0</v>
      </c>
      <c r="AD62" s="49">
        <f t="shared" si="14"/>
        <v>0</v>
      </c>
      <c r="AE62" s="51">
        <f t="shared" si="15"/>
        <v>0</v>
      </c>
      <c r="AF62" s="51">
        <f>IF(C62=A_Stammdaten!$B$12,D_SAV!$U62-D_SAV!$AG62,HLOOKUP(A_Stammdaten!$B$12-1,$AH$4:$AN$4004,ROW(C62)-3,FALSE)-$AG62)</f>
        <v>0</v>
      </c>
      <c r="AG62" s="51">
        <f>HLOOKUP(A_Stammdaten!$B$12,$AH$4:$AN$4004,ROW(C62)-3,FALSE)</f>
        <v>0</v>
      </c>
      <c r="AH62" s="51">
        <f t="shared" si="2"/>
        <v>0</v>
      </c>
      <c r="AI62" s="51">
        <f t="shared" si="3"/>
        <v>0</v>
      </c>
      <c r="AJ62" s="51">
        <f t="shared" si="4"/>
        <v>0</v>
      </c>
      <c r="AK62" s="51">
        <f t="shared" si="5"/>
        <v>0</v>
      </c>
      <c r="AL62" s="51">
        <f t="shared" si="6"/>
        <v>0</v>
      </c>
      <c r="AM62" s="51">
        <f t="shared" si="7"/>
        <v>0</v>
      </c>
      <c r="AN62" s="51">
        <f t="shared" si="8"/>
        <v>0</v>
      </c>
    </row>
    <row r="63" spans="1:40" s="33" customFormat="1" x14ac:dyDescent="0.25">
      <c r="A63" s="17"/>
      <c r="B63" s="17"/>
      <c r="C63" s="35"/>
      <c r="D63" s="17"/>
      <c r="E63" s="17"/>
      <c r="F63" s="17"/>
      <c r="G63" s="62">
        <f t="shared" si="9"/>
        <v>0</v>
      </c>
      <c r="H63" s="17"/>
      <c r="I63" s="17"/>
      <c r="J63" s="17"/>
      <c r="K63" s="17"/>
      <c r="L63" s="17"/>
      <c r="M63" s="17"/>
      <c r="N63" s="17"/>
      <c r="O63" s="17"/>
      <c r="P63" s="115"/>
      <c r="Q63" s="62">
        <f>IF(C63&gt;A_Stammdaten!$B$12,0,SUM(G63,H63,J63,K63,M63,N63)-SUM(I63,L63,O63,P63))</f>
        <v>0</v>
      </c>
      <c r="R63" s="17"/>
      <c r="S63" s="17"/>
      <c r="T63" s="17"/>
      <c r="U63" s="62">
        <f t="shared" si="0"/>
        <v>0</v>
      </c>
      <c r="V63" s="63">
        <f>IF(ISBLANK($B63),0,VLOOKUP($B63,Listen!$A$2:$C$45,2,FALSE))</f>
        <v>0</v>
      </c>
      <c r="W63" s="63">
        <f>IF(ISBLANK($B63),0,VLOOKUP($B63,Listen!$A$2:$C$45,3,FALSE))</f>
        <v>0</v>
      </c>
      <c r="X63" s="49">
        <f t="shared" si="14"/>
        <v>0</v>
      </c>
      <c r="Y63" s="49">
        <f t="shared" si="14"/>
        <v>0</v>
      </c>
      <c r="Z63" s="49">
        <f t="shared" si="14"/>
        <v>0</v>
      </c>
      <c r="AA63" s="49">
        <f t="shared" si="14"/>
        <v>0</v>
      </c>
      <c r="AB63" s="49">
        <f t="shared" si="14"/>
        <v>0</v>
      </c>
      <c r="AC63" s="49">
        <f t="shared" si="14"/>
        <v>0</v>
      </c>
      <c r="AD63" s="49">
        <f t="shared" si="14"/>
        <v>0</v>
      </c>
      <c r="AE63" s="51">
        <f t="shared" si="15"/>
        <v>0</v>
      </c>
      <c r="AF63" s="51">
        <f>IF(C63=A_Stammdaten!$B$12,D_SAV!$U63-D_SAV!$AG63,HLOOKUP(A_Stammdaten!$B$12-1,$AH$4:$AN$4004,ROW(C63)-3,FALSE)-$AG63)</f>
        <v>0</v>
      </c>
      <c r="AG63" s="51">
        <f>HLOOKUP(A_Stammdaten!$B$12,$AH$4:$AN$4004,ROW(C63)-3,FALSE)</f>
        <v>0</v>
      </c>
      <c r="AH63" s="51">
        <f t="shared" si="2"/>
        <v>0</v>
      </c>
      <c r="AI63" s="51">
        <f t="shared" si="3"/>
        <v>0</v>
      </c>
      <c r="AJ63" s="51">
        <f t="shared" si="4"/>
        <v>0</v>
      </c>
      <c r="AK63" s="51">
        <f t="shared" si="5"/>
        <v>0</v>
      </c>
      <c r="AL63" s="51">
        <f t="shared" si="6"/>
        <v>0</v>
      </c>
      <c r="AM63" s="51">
        <f t="shared" si="7"/>
        <v>0</v>
      </c>
      <c r="AN63" s="51">
        <f t="shared" si="8"/>
        <v>0</v>
      </c>
    </row>
    <row r="64" spans="1:40" s="33" customFormat="1" x14ac:dyDescent="0.25">
      <c r="A64" s="17"/>
      <c r="B64" s="17"/>
      <c r="C64" s="35"/>
      <c r="D64" s="17"/>
      <c r="E64" s="17"/>
      <c r="F64" s="17"/>
      <c r="G64" s="62">
        <f t="shared" si="9"/>
        <v>0</v>
      </c>
      <c r="H64" s="17"/>
      <c r="I64" s="17"/>
      <c r="J64" s="17"/>
      <c r="K64" s="17"/>
      <c r="L64" s="17"/>
      <c r="M64" s="17"/>
      <c r="N64" s="17"/>
      <c r="O64" s="17"/>
      <c r="P64" s="115"/>
      <c r="Q64" s="62">
        <f>IF(C64&gt;A_Stammdaten!$B$12,0,SUM(G64,H64,J64,K64,M64,N64)-SUM(I64,L64,O64,P64))</f>
        <v>0</v>
      </c>
      <c r="R64" s="17"/>
      <c r="S64" s="17"/>
      <c r="T64" s="17"/>
      <c r="U64" s="62">
        <f t="shared" si="0"/>
        <v>0</v>
      </c>
      <c r="V64" s="63">
        <f>IF(ISBLANK($B64),0,VLOOKUP($B64,Listen!$A$2:$C$45,2,FALSE))</f>
        <v>0</v>
      </c>
      <c r="W64" s="63">
        <f>IF(ISBLANK($B64),0,VLOOKUP($B64,Listen!$A$2:$C$45,3,FALSE))</f>
        <v>0</v>
      </c>
      <c r="X64" s="49">
        <f t="shared" si="14"/>
        <v>0</v>
      </c>
      <c r="Y64" s="49">
        <f t="shared" si="14"/>
        <v>0</v>
      </c>
      <c r="Z64" s="49">
        <f t="shared" si="14"/>
        <v>0</v>
      </c>
      <c r="AA64" s="49">
        <f t="shared" si="14"/>
        <v>0</v>
      </c>
      <c r="AB64" s="49">
        <f t="shared" si="14"/>
        <v>0</v>
      </c>
      <c r="AC64" s="49">
        <f t="shared" si="14"/>
        <v>0</v>
      </c>
      <c r="AD64" s="49">
        <f t="shared" si="14"/>
        <v>0</v>
      </c>
      <c r="AE64" s="51">
        <f t="shared" si="15"/>
        <v>0</v>
      </c>
      <c r="AF64" s="51">
        <f>IF(C64=A_Stammdaten!$B$12,D_SAV!$U64-D_SAV!$AG64,HLOOKUP(A_Stammdaten!$B$12-1,$AH$4:$AN$4004,ROW(C64)-3,FALSE)-$AG64)</f>
        <v>0</v>
      </c>
      <c r="AG64" s="51">
        <f>HLOOKUP(A_Stammdaten!$B$12,$AH$4:$AN$4004,ROW(C64)-3,FALSE)</f>
        <v>0</v>
      </c>
      <c r="AH64" s="51">
        <f t="shared" si="2"/>
        <v>0</v>
      </c>
      <c r="AI64" s="51">
        <f t="shared" si="3"/>
        <v>0</v>
      </c>
      <c r="AJ64" s="51">
        <f t="shared" si="4"/>
        <v>0</v>
      </c>
      <c r="AK64" s="51">
        <f t="shared" si="5"/>
        <v>0</v>
      </c>
      <c r="AL64" s="51">
        <f t="shared" si="6"/>
        <v>0</v>
      </c>
      <c r="AM64" s="51">
        <f t="shared" si="7"/>
        <v>0</v>
      </c>
      <c r="AN64" s="51">
        <f t="shared" si="8"/>
        <v>0</v>
      </c>
    </row>
    <row r="65" spans="1:40" s="33" customFormat="1" x14ac:dyDescent="0.25">
      <c r="A65" s="17"/>
      <c r="B65" s="17"/>
      <c r="C65" s="35"/>
      <c r="D65" s="17"/>
      <c r="E65" s="17"/>
      <c r="F65" s="17"/>
      <c r="G65" s="62">
        <f t="shared" si="9"/>
        <v>0</v>
      </c>
      <c r="H65" s="17"/>
      <c r="I65" s="17"/>
      <c r="J65" s="17"/>
      <c r="K65" s="17"/>
      <c r="L65" s="17"/>
      <c r="M65" s="17"/>
      <c r="N65" s="17"/>
      <c r="O65" s="17"/>
      <c r="P65" s="115"/>
      <c r="Q65" s="62">
        <f>IF(C65&gt;A_Stammdaten!$B$12,0,SUM(G65,H65,J65,K65,M65,N65)-SUM(I65,L65,O65,P65))</f>
        <v>0</v>
      </c>
      <c r="R65" s="17"/>
      <c r="S65" s="17"/>
      <c r="T65" s="17"/>
      <c r="U65" s="62">
        <f t="shared" si="0"/>
        <v>0</v>
      </c>
      <c r="V65" s="63">
        <f>IF(ISBLANK($B65),0,VLOOKUP($B65,Listen!$A$2:$C$45,2,FALSE))</f>
        <v>0</v>
      </c>
      <c r="W65" s="63">
        <f>IF(ISBLANK($B65),0,VLOOKUP($B65,Listen!$A$2:$C$45,3,FALSE))</f>
        <v>0</v>
      </c>
      <c r="X65" s="49">
        <f t="shared" si="14"/>
        <v>0</v>
      </c>
      <c r="Y65" s="49">
        <f t="shared" si="14"/>
        <v>0</v>
      </c>
      <c r="Z65" s="49">
        <f t="shared" si="14"/>
        <v>0</v>
      </c>
      <c r="AA65" s="49">
        <f t="shared" si="14"/>
        <v>0</v>
      </c>
      <c r="AB65" s="49">
        <f t="shared" si="14"/>
        <v>0</v>
      </c>
      <c r="AC65" s="49">
        <f t="shared" si="14"/>
        <v>0</v>
      </c>
      <c r="AD65" s="49">
        <f t="shared" si="14"/>
        <v>0</v>
      </c>
      <c r="AE65" s="51">
        <f t="shared" si="15"/>
        <v>0</v>
      </c>
      <c r="AF65" s="51">
        <f>IF(C65=A_Stammdaten!$B$12,D_SAV!$U65-D_SAV!$AG65,HLOOKUP(A_Stammdaten!$B$12-1,$AH$4:$AN$4004,ROW(C65)-3,FALSE)-$AG65)</f>
        <v>0</v>
      </c>
      <c r="AG65" s="51">
        <f>HLOOKUP(A_Stammdaten!$B$12,$AH$4:$AN$4004,ROW(C65)-3,FALSE)</f>
        <v>0</v>
      </c>
      <c r="AH65" s="51">
        <f t="shared" si="2"/>
        <v>0</v>
      </c>
      <c r="AI65" s="51">
        <f t="shared" si="3"/>
        <v>0</v>
      </c>
      <c r="AJ65" s="51">
        <f t="shared" si="4"/>
        <v>0</v>
      </c>
      <c r="AK65" s="51">
        <f t="shared" si="5"/>
        <v>0</v>
      </c>
      <c r="AL65" s="51">
        <f t="shared" si="6"/>
        <v>0</v>
      </c>
      <c r="AM65" s="51">
        <f t="shared" si="7"/>
        <v>0</v>
      </c>
      <c r="AN65" s="51">
        <f t="shared" si="8"/>
        <v>0</v>
      </c>
    </row>
    <row r="66" spans="1:40" s="33" customFormat="1" x14ac:dyDescent="0.25">
      <c r="A66" s="17"/>
      <c r="B66" s="17"/>
      <c r="C66" s="35"/>
      <c r="D66" s="17"/>
      <c r="E66" s="17"/>
      <c r="F66" s="17"/>
      <c r="G66" s="62">
        <f t="shared" si="9"/>
        <v>0</v>
      </c>
      <c r="H66" s="17"/>
      <c r="I66" s="17"/>
      <c r="J66" s="17"/>
      <c r="K66" s="17"/>
      <c r="L66" s="17"/>
      <c r="M66" s="17"/>
      <c r="N66" s="17"/>
      <c r="O66" s="17"/>
      <c r="P66" s="115"/>
      <c r="Q66" s="62">
        <f>IF(C66&gt;A_Stammdaten!$B$12,0,SUM(G66,H66,J66,K66,M66,N66)-SUM(I66,L66,O66,P66))</f>
        <v>0</v>
      </c>
      <c r="R66" s="17"/>
      <c r="S66" s="17"/>
      <c r="T66" s="17"/>
      <c r="U66" s="62">
        <f t="shared" si="0"/>
        <v>0</v>
      </c>
      <c r="V66" s="63">
        <f>IF(ISBLANK($B66),0,VLOOKUP($B66,Listen!$A$2:$C$45,2,FALSE))</f>
        <v>0</v>
      </c>
      <c r="W66" s="63">
        <f>IF(ISBLANK($B66),0,VLOOKUP($B66,Listen!$A$2:$C$45,3,FALSE))</f>
        <v>0</v>
      </c>
      <c r="X66" s="49">
        <f t="shared" si="14"/>
        <v>0</v>
      </c>
      <c r="Y66" s="49">
        <f t="shared" si="14"/>
        <v>0</v>
      </c>
      <c r="Z66" s="49">
        <f t="shared" si="14"/>
        <v>0</v>
      </c>
      <c r="AA66" s="49">
        <f t="shared" si="14"/>
        <v>0</v>
      </c>
      <c r="AB66" s="49">
        <f t="shared" si="14"/>
        <v>0</v>
      </c>
      <c r="AC66" s="49">
        <f t="shared" si="14"/>
        <v>0</v>
      </c>
      <c r="AD66" s="49">
        <f t="shared" si="14"/>
        <v>0</v>
      </c>
      <c r="AE66" s="51">
        <f t="shared" si="15"/>
        <v>0</v>
      </c>
      <c r="AF66" s="51">
        <f>IF(C66=A_Stammdaten!$B$12,D_SAV!$U66-D_SAV!$AG66,HLOOKUP(A_Stammdaten!$B$12-1,$AH$4:$AN$4004,ROW(C66)-3,FALSE)-$AG66)</f>
        <v>0</v>
      </c>
      <c r="AG66" s="51">
        <f>HLOOKUP(A_Stammdaten!$B$12,$AH$4:$AN$4004,ROW(C66)-3,FALSE)</f>
        <v>0</v>
      </c>
      <c r="AH66" s="51">
        <f t="shared" si="2"/>
        <v>0</v>
      </c>
      <c r="AI66" s="51">
        <f t="shared" si="3"/>
        <v>0</v>
      </c>
      <c r="AJ66" s="51">
        <f t="shared" si="4"/>
        <v>0</v>
      </c>
      <c r="AK66" s="51">
        <f t="shared" si="5"/>
        <v>0</v>
      </c>
      <c r="AL66" s="51">
        <f t="shared" si="6"/>
        <v>0</v>
      </c>
      <c r="AM66" s="51">
        <f t="shared" si="7"/>
        <v>0</v>
      </c>
      <c r="AN66" s="51">
        <f t="shared" si="8"/>
        <v>0</v>
      </c>
    </row>
    <row r="67" spans="1:40" s="33" customFormat="1" x14ac:dyDescent="0.25">
      <c r="A67" s="17"/>
      <c r="B67" s="17"/>
      <c r="C67" s="35"/>
      <c r="D67" s="17"/>
      <c r="E67" s="17"/>
      <c r="F67" s="17"/>
      <c r="G67" s="62">
        <f t="shared" si="9"/>
        <v>0</v>
      </c>
      <c r="H67" s="17"/>
      <c r="I67" s="17"/>
      <c r="J67" s="17"/>
      <c r="K67" s="17"/>
      <c r="L67" s="17"/>
      <c r="M67" s="17"/>
      <c r="N67" s="17"/>
      <c r="O67" s="17"/>
      <c r="P67" s="115"/>
      <c r="Q67" s="62">
        <f>IF(C67&gt;A_Stammdaten!$B$12,0,SUM(G67,H67,J67,K67,M67,N67)-SUM(I67,L67,O67,P67))</f>
        <v>0</v>
      </c>
      <c r="R67" s="17"/>
      <c r="S67" s="17"/>
      <c r="T67" s="17"/>
      <c r="U67" s="62">
        <f t="shared" si="0"/>
        <v>0</v>
      </c>
      <c r="V67" s="63">
        <f>IF(ISBLANK($B67),0,VLOOKUP($B67,Listen!$A$2:$C$45,2,FALSE))</f>
        <v>0</v>
      </c>
      <c r="W67" s="63">
        <f>IF(ISBLANK($B67),0,VLOOKUP($B67,Listen!$A$2:$C$45,3,FALSE))</f>
        <v>0</v>
      </c>
      <c r="X67" s="49">
        <f t="shared" si="14"/>
        <v>0</v>
      </c>
      <c r="Y67" s="49">
        <f t="shared" si="14"/>
        <v>0</v>
      </c>
      <c r="Z67" s="49">
        <f t="shared" si="14"/>
        <v>0</v>
      </c>
      <c r="AA67" s="49">
        <f t="shared" si="14"/>
        <v>0</v>
      </c>
      <c r="AB67" s="49">
        <f t="shared" si="14"/>
        <v>0</v>
      </c>
      <c r="AC67" s="49">
        <f t="shared" si="14"/>
        <v>0</v>
      </c>
      <c r="AD67" s="49">
        <f t="shared" si="14"/>
        <v>0</v>
      </c>
      <c r="AE67" s="51">
        <f t="shared" si="15"/>
        <v>0</v>
      </c>
      <c r="AF67" s="51">
        <f>IF(C67=A_Stammdaten!$B$12,D_SAV!$U67-D_SAV!$AG67,HLOOKUP(A_Stammdaten!$B$12-1,$AH$4:$AN$4004,ROW(C67)-3,FALSE)-$AG67)</f>
        <v>0</v>
      </c>
      <c r="AG67" s="51">
        <f>HLOOKUP(A_Stammdaten!$B$12,$AH$4:$AN$4004,ROW(C67)-3,FALSE)</f>
        <v>0</v>
      </c>
      <c r="AH67" s="51">
        <f t="shared" si="2"/>
        <v>0</v>
      </c>
      <c r="AI67" s="51">
        <f t="shared" si="3"/>
        <v>0</v>
      </c>
      <c r="AJ67" s="51">
        <f t="shared" si="4"/>
        <v>0</v>
      </c>
      <c r="AK67" s="51">
        <f t="shared" si="5"/>
        <v>0</v>
      </c>
      <c r="AL67" s="51">
        <f t="shared" si="6"/>
        <v>0</v>
      </c>
      <c r="AM67" s="51">
        <f t="shared" si="7"/>
        <v>0</v>
      </c>
      <c r="AN67" s="51">
        <f t="shared" si="8"/>
        <v>0</v>
      </c>
    </row>
    <row r="68" spans="1:40" s="33" customFormat="1" x14ac:dyDescent="0.25">
      <c r="A68" s="17"/>
      <c r="B68" s="17"/>
      <c r="C68" s="35"/>
      <c r="D68" s="17"/>
      <c r="E68" s="17"/>
      <c r="F68" s="17"/>
      <c r="G68" s="62">
        <f t="shared" si="9"/>
        <v>0</v>
      </c>
      <c r="H68" s="17"/>
      <c r="I68" s="17"/>
      <c r="J68" s="17"/>
      <c r="K68" s="17"/>
      <c r="L68" s="17"/>
      <c r="M68" s="17"/>
      <c r="N68" s="17"/>
      <c r="O68" s="17"/>
      <c r="P68" s="115"/>
      <c r="Q68" s="62">
        <f>IF(C68&gt;A_Stammdaten!$B$12,0,SUM(G68,H68,J68,K68,M68,N68)-SUM(I68,L68,O68,P68))</f>
        <v>0</v>
      </c>
      <c r="R68" s="17"/>
      <c r="S68" s="17"/>
      <c r="T68" s="17"/>
      <c r="U68" s="62">
        <f t="shared" si="0"/>
        <v>0</v>
      </c>
      <c r="V68" s="63">
        <f>IF(ISBLANK($B68),0,VLOOKUP($B68,Listen!$A$2:$C$45,2,FALSE))</f>
        <v>0</v>
      </c>
      <c r="W68" s="63">
        <f>IF(ISBLANK($B68),0,VLOOKUP($B68,Listen!$A$2:$C$45,3,FALSE))</f>
        <v>0</v>
      </c>
      <c r="X68" s="49">
        <f t="shared" si="14"/>
        <v>0</v>
      </c>
      <c r="Y68" s="49">
        <f t="shared" si="14"/>
        <v>0</v>
      </c>
      <c r="Z68" s="49">
        <f t="shared" si="14"/>
        <v>0</v>
      </c>
      <c r="AA68" s="49">
        <f t="shared" ref="Y68:AD110" si="16">$V68</f>
        <v>0</v>
      </c>
      <c r="AB68" s="49">
        <f t="shared" si="16"/>
        <v>0</v>
      </c>
      <c r="AC68" s="49">
        <f t="shared" si="16"/>
        <v>0</v>
      </c>
      <c r="AD68" s="49">
        <f t="shared" si="16"/>
        <v>0</v>
      </c>
      <c r="AE68" s="51">
        <f t="shared" si="15"/>
        <v>0</v>
      </c>
      <c r="AF68" s="51">
        <f>IF(C68=A_Stammdaten!$B$12,D_SAV!$U68-D_SAV!$AG68,HLOOKUP(A_Stammdaten!$B$12-1,$AH$4:$AN$4004,ROW(C68)-3,FALSE)-$AG68)</f>
        <v>0</v>
      </c>
      <c r="AG68" s="51">
        <f>HLOOKUP(A_Stammdaten!$B$12,$AH$4:$AN$4004,ROW(C68)-3,FALSE)</f>
        <v>0</v>
      </c>
      <c r="AH68" s="51">
        <f t="shared" si="2"/>
        <v>0</v>
      </c>
      <c r="AI68" s="51">
        <f t="shared" si="3"/>
        <v>0</v>
      </c>
      <c r="AJ68" s="51">
        <f t="shared" si="4"/>
        <v>0</v>
      </c>
      <c r="AK68" s="51">
        <f t="shared" si="5"/>
        <v>0</v>
      </c>
      <c r="AL68" s="51">
        <f t="shared" si="6"/>
        <v>0</v>
      </c>
      <c r="AM68" s="51">
        <f t="shared" si="7"/>
        <v>0</v>
      </c>
      <c r="AN68" s="51">
        <f t="shared" si="8"/>
        <v>0</v>
      </c>
    </row>
    <row r="69" spans="1:40" s="33" customFormat="1" x14ac:dyDescent="0.25">
      <c r="A69" s="17"/>
      <c r="B69" s="17"/>
      <c r="C69" s="35"/>
      <c r="D69" s="17"/>
      <c r="E69" s="17"/>
      <c r="F69" s="17"/>
      <c r="G69" s="62">
        <f t="shared" si="9"/>
        <v>0</v>
      </c>
      <c r="H69" s="17"/>
      <c r="I69" s="17"/>
      <c r="J69" s="17"/>
      <c r="K69" s="17"/>
      <c r="L69" s="17"/>
      <c r="M69" s="17"/>
      <c r="N69" s="17"/>
      <c r="O69" s="17"/>
      <c r="P69" s="115"/>
      <c r="Q69" s="62">
        <f>IF(C69&gt;A_Stammdaten!$B$12,0,SUM(G69,H69,J69,K69,M69,N69)-SUM(I69,L69,O69,P69))</f>
        <v>0</v>
      </c>
      <c r="R69" s="17"/>
      <c r="S69" s="17"/>
      <c r="T69" s="17"/>
      <c r="U69" s="62">
        <f t="shared" ref="U69:U132" si="17">Q69-SUM(R69:T69)</f>
        <v>0</v>
      </c>
      <c r="V69" s="63">
        <f>IF(ISBLANK($B69),0,VLOOKUP($B69,Listen!$A$2:$C$45,2,FALSE))</f>
        <v>0</v>
      </c>
      <c r="W69" s="63">
        <f>IF(ISBLANK($B69),0,VLOOKUP($B69,Listen!$A$2:$C$45,3,FALSE))</f>
        <v>0</v>
      </c>
      <c r="X69" s="49">
        <f t="shared" ref="X69:X132" si="18">$V69</f>
        <v>0</v>
      </c>
      <c r="Y69" s="49">
        <f t="shared" si="16"/>
        <v>0</v>
      </c>
      <c r="Z69" s="49">
        <f t="shared" si="16"/>
        <v>0</v>
      </c>
      <c r="AA69" s="49">
        <f t="shared" si="16"/>
        <v>0</v>
      </c>
      <c r="AB69" s="49">
        <f t="shared" si="16"/>
        <v>0</v>
      </c>
      <c r="AC69" s="49">
        <f t="shared" si="16"/>
        <v>0</v>
      </c>
      <c r="AD69" s="49">
        <f t="shared" si="16"/>
        <v>0</v>
      </c>
      <c r="AE69" s="51">
        <f t="shared" si="15"/>
        <v>0</v>
      </c>
      <c r="AF69" s="51">
        <f>IF(C69=A_Stammdaten!$B$12,D_SAV!$U69-D_SAV!$AG69,HLOOKUP(A_Stammdaten!$B$12-1,$AH$4:$AN$4004,ROW(C69)-3,FALSE)-$AG69)</f>
        <v>0</v>
      </c>
      <c r="AG69" s="51">
        <f>HLOOKUP(A_Stammdaten!$B$12,$AH$4:$AN$4004,ROW(C69)-3,FALSE)</f>
        <v>0</v>
      </c>
      <c r="AH69" s="51">
        <f t="shared" ref="AH69:AH132" si="19">IF(OR($C69=0,$U69=0),0,IF($C69&lt;=AH$4,$U69-$U69/X69*(AH$4-$C69+1),0))</f>
        <v>0</v>
      </c>
      <c r="AI69" s="51">
        <f t="shared" ref="AI69:AI132" si="20">IF(OR($C69=0,$U69=0,Y69-(AI$4-$C69)=0),0,IF($C69&lt;AI$4,AH69-AH69/(Y69-(AI$4-$C69)),IF($C69=AI$4,$U69-$U69/Y69,0)))</f>
        <v>0</v>
      </c>
      <c r="AJ69" s="51">
        <f t="shared" ref="AJ69:AJ132" si="21">IF(OR($C69=0,$U69=0,Z69-(AJ$4-$C69)=0),0,IF($C69&lt;AJ$4,AI69-AI69/(Z69-(AJ$4-$C69)),IF($C69=AJ$4,$U69-$U69/Z69,0)))</f>
        <v>0</v>
      </c>
      <c r="AK69" s="51">
        <f t="shared" ref="AK69:AK132" si="22">IF(OR($C69=0,$U69=0,AA69-(AK$4-$C69)=0),0,IF($C69&lt;AK$4,AJ69-AJ69/(AA69-(AK$4-$C69)),IF($C69=AK$4,$U69-$U69/AA69,0)))</f>
        <v>0</v>
      </c>
      <c r="AL69" s="51">
        <f t="shared" ref="AL69:AL132" si="23">IF(OR($C69=0,$U69=0,AB69-(AL$4-$C69)=0),0,IF($C69&lt;AL$4,AK69-AK69/(AB69-(AL$4-$C69)),IF($C69=AL$4,$U69-$U69/AB69,0)))</f>
        <v>0</v>
      </c>
      <c r="AM69" s="51">
        <f t="shared" ref="AM69:AM132" si="24">IF(OR($C69=0,$U69=0,AC69-(AM$4-$C69)=0),0,IF($C69&lt;AM$4,AL69-AL69/(AC69-(AM$4-$C69)),IF($C69=AM$4,$U69-$U69/AC69,0)))</f>
        <v>0</v>
      </c>
      <c r="AN69" s="51">
        <f t="shared" ref="AN69:AN132" si="25">IF(OR($C69=0,$U69=0,AD69-(AN$4-$C69)=0),0,IF($C69&lt;AN$4,AM69-AM69/(AD69-(AN$4-$C69)),IF($C69=AN$4,$U69-$U69/AD69,0)))</f>
        <v>0</v>
      </c>
    </row>
    <row r="70" spans="1:40" s="33" customFormat="1" x14ac:dyDescent="0.25">
      <c r="A70" s="17"/>
      <c r="B70" s="17"/>
      <c r="C70" s="35"/>
      <c r="D70" s="17"/>
      <c r="E70" s="17"/>
      <c r="F70" s="17"/>
      <c r="G70" s="62">
        <f t="shared" ref="G70:G133" si="26">D70*E70/100</f>
        <v>0</v>
      </c>
      <c r="H70" s="17"/>
      <c r="I70" s="17"/>
      <c r="J70" s="17"/>
      <c r="K70" s="17"/>
      <c r="L70" s="17"/>
      <c r="M70" s="17"/>
      <c r="N70" s="17"/>
      <c r="O70" s="17"/>
      <c r="P70" s="115"/>
      <c r="Q70" s="62">
        <f>IF(C70&gt;A_Stammdaten!$B$12,0,SUM(G70,H70,J70,K70,M70,N70)-SUM(I70,L70,O70,P70))</f>
        <v>0</v>
      </c>
      <c r="R70" s="17"/>
      <c r="S70" s="17"/>
      <c r="T70" s="17"/>
      <c r="U70" s="62">
        <f t="shared" si="17"/>
        <v>0</v>
      </c>
      <c r="V70" s="63">
        <f>IF(ISBLANK($B70),0,VLOOKUP($B70,Listen!$A$2:$C$45,2,FALSE))</f>
        <v>0</v>
      </c>
      <c r="W70" s="63">
        <f>IF(ISBLANK($B70),0,VLOOKUP($B70,Listen!$A$2:$C$45,3,FALSE))</f>
        <v>0</v>
      </c>
      <c r="X70" s="49">
        <f t="shared" si="18"/>
        <v>0</v>
      </c>
      <c r="Y70" s="49">
        <f t="shared" si="16"/>
        <v>0</v>
      </c>
      <c r="Z70" s="49">
        <f t="shared" si="16"/>
        <v>0</v>
      </c>
      <c r="AA70" s="49">
        <f t="shared" si="16"/>
        <v>0</v>
      </c>
      <c r="AB70" s="49">
        <f t="shared" si="16"/>
        <v>0</v>
      </c>
      <c r="AC70" s="49">
        <f t="shared" si="16"/>
        <v>0</v>
      </c>
      <c r="AD70" s="49">
        <f t="shared" si="16"/>
        <v>0</v>
      </c>
      <c r="AE70" s="51">
        <f t="shared" si="15"/>
        <v>0</v>
      </c>
      <c r="AF70" s="51">
        <f>IF(C70=A_Stammdaten!$B$12,D_SAV!$U70-D_SAV!$AG70,HLOOKUP(A_Stammdaten!$B$12-1,$AH$4:$AN$4004,ROW(C70)-3,FALSE)-$AG70)</f>
        <v>0</v>
      </c>
      <c r="AG70" s="51">
        <f>HLOOKUP(A_Stammdaten!$B$12,$AH$4:$AN$4004,ROW(C70)-3,FALSE)</f>
        <v>0</v>
      </c>
      <c r="AH70" s="51">
        <f t="shared" si="19"/>
        <v>0</v>
      </c>
      <c r="AI70" s="51">
        <f t="shared" si="20"/>
        <v>0</v>
      </c>
      <c r="AJ70" s="51">
        <f t="shared" si="21"/>
        <v>0</v>
      </c>
      <c r="AK70" s="51">
        <f t="shared" si="22"/>
        <v>0</v>
      </c>
      <c r="AL70" s="51">
        <f t="shared" si="23"/>
        <v>0</v>
      </c>
      <c r="AM70" s="51">
        <f t="shared" si="24"/>
        <v>0</v>
      </c>
      <c r="AN70" s="51">
        <f t="shared" si="25"/>
        <v>0</v>
      </c>
    </row>
    <row r="71" spans="1:40" s="33" customFormat="1" x14ac:dyDescent="0.25">
      <c r="A71" s="17"/>
      <c r="B71" s="17"/>
      <c r="C71" s="35"/>
      <c r="D71" s="17"/>
      <c r="E71" s="17"/>
      <c r="F71" s="17"/>
      <c r="G71" s="62">
        <f t="shared" si="26"/>
        <v>0</v>
      </c>
      <c r="H71" s="17"/>
      <c r="I71" s="17"/>
      <c r="J71" s="17"/>
      <c r="K71" s="17"/>
      <c r="L71" s="17"/>
      <c r="M71" s="17"/>
      <c r="N71" s="17"/>
      <c r="O71" s="17"/>
      <c r="P71" s="115"/>
      <c r="Q71" s="62">
        <f>IF(C71&gt;A_Stammdaten!$B$12,0,SUM(G71,H71,J71,K71,M71,N71)-SUM(I71,L71,O71,P71))</f>
        <v>0</v>
      </c>
      <c r="R71" s="17"/>
      <c r="S71" s="17"/>
      <c r="T71" s="17"/>
      <c r="U71" s="62">
        <f t="shared" si="17"/>
        <v>0</v>
      </c>
      <c r="V71" s="63">
        <f>IF(ISBLANK($B71),0,VLOOKUP($B71,Listen!$A$2:$C$45,2,FALSE))</f>
        <v>0</v>
      </c>
      <c r="W71" s="63">
        <f>IF(ISBLANK($B71),0,VLOOKUP($B71,Listen!$A$2:$C$45,3,FALSE))</f>
        <v>0</v>
      </c>
      <c r="X71" s="49">
        <f t="shared" si="18"/>
        <v>0</v>
      </c>
      <c r="Y71" s="49">
        <f t="shared" si="16"/>
        <v>0</v>
      </c>
      <c r="Z71" s="49">
        <f t="shared" si="16"/>
        <v>0</v>
      </c>
      <c r="AA71" s="49">
        <f t="shared" si="16"/>
        <v>0</v>
      </c>
      <c r="AB71" s="49">
        <f t="shared" si="16"/>
        <v>0</v>
      </c>
      <c r="AC71" s="49">
        <f t="shared" si="16"/>
        <v>0</v>
      </c>
      <c r="AD71" s="49">
        <f t="shared" si="16"/>
        <v>0</v>
      </c>
      <c r="AE71" s="51">
        <f t="shared" si="15"/>
        <v>0</v>
      </c>
      <c r="AF71" s="51">
        <f>IF(C71=A_Stammdaten!$B$12,D_SAV!$U71-D_SAV!$AG71,HLOOKUP(A_Stammdaten!$B$12-1,$AH$4:$AN$4004,ROW(C71)-3,FALSE)-$AG71)</f>
        <v>0</v>
      </c>
      <c r="AG71" s="51">
        <f>HLOOKUP(A_Stammdaten!$B$12,$AH$4:$AN$4004,ROW(C71)-3,FALSE)</f>
        <v>0</v>
      </c>
      <c r="AH71" s="51">
        <f t="shared" si="19"/>
        <v>0</v>
      </c>
      <c r="AI71" s="51">
        <f t="shared" si="20"/>
        <v>0</v>
      </c>
      <c r="AJ71" s="51">
        <f t="shared" si="21"/>
        <v>0</v>
      </c>
      <c r="AK71" s="51">
        <f t="shared" si="22"/>
        <v>0</v>
      </c>
      <c r="AL71" s="51">
        <f t="shared" si="23"/>
        <v>0</v>
      </c>
      <c r="AM71" s="51">
        <f t="shared" si="24"/>
        <v>0</v>
      </c>
      <c r="AN71" s="51">
        <f t="shared" si="25"/>
        <v>0</v>
      </c>
    </row>
    <row r="72" spans="1:40" s="33" customFormat="1" x14ac:dyDescent="0.25">
      <c r="A72" s="17"/>
      <c r="B72" s="17"/>
      <c r="C72" s="35"/>
      <c r="D72" s="17"/>
      <c r="E72" s="17"/>
      <c r="F72" s="17"/>
      <c r="G72" s="62">
        <f t="shared" si="26"/>
        <v>0</v>
      </c>
      <c r="H72" s="17"/>
      <c r="I72" s="17"/>
      <c r="J72" s="17"/>
      <c r="K72" s="17"/>
      <c r="L72" s="17"/>
      <c r="M72" s="17"/>
      <c r="N72" s="17"/>
      <c r="O72" s="17"/>
      <c r="P72" s="115"/>
      <c r="Q72" s="62">
        <f>IF(C72&gt;A_Stammdaten!$B$12,0,SUM(G72,H72,J72,K72,M72,N72)-SUM(I72,L72,O72,P72))</f>
        <v>0</v>
      </c>
      <c r="R72" s="17"/>
      <c r="S72" s="17"/>
      <c r="T72" s="17"/>
      <c r="U72" s="62">
        <f t="shared" si="17"/>
        <v>0</v>
      </c>
      <c r="V72" s="63">
        <f>IF(ISBLANK($B72),0,VLOOKUP($B72,Listen!$A$2:$C$45,2,FALSE))</f>
        <v>0</v>
      </c>
      <c r="W72" s="63">
        <f>IF(ISBLANK($B72),0,VLOOKUP($B72,Listen!$A$2:$C$45,3,FALSE))</f>
        <v>0</v>
      </c>
      <c r="X72" s="49">
        <f t="shared" si="18"/>
        <v>0</v>
      </c>
      <c r="Y72" s="49">
        <f t="shared" si="16"/>
        <v>0</v>
      </c>
      <c r="Z72" s="49">
        <f t="shared" si="16"/>
        <v>0</v>
      </c>
      <c r="AA72" s="49">
        <f t="shared" si="16"/>
        <v>0</v>
      </c>
      <c r="AB72" s="49">
        <f t="shared" si="16"/>
        <v>0</v>
      </c>
      <c r="AC72" s="49">
        <f t="shared" si="16"/>
        <v>0</v>
      </c>
      <c r="AD72" s="49">
        <f t="shared" si="16"/>
        <v>0</v>
      </c>
      <c r="AE72" s="51">
        <f t="shared" si="15"/>
        <v>0</v>
      </c>
      <c r="AF72" s="51">
        <f>IF(C72=A_Stammdaten!$B$12,D_SAV!$U72-D_SAV!$AG72,HLOOKUP(A_Stammdaten!$B$12-1,$AH$4:$AN$4004,ROW(C72)-3,FALSE)-$AG72)</f>
        <v>0</v>
      </c>
      <c r="AG72" s="51">
        <f>HLOOKUP(A_Stammdaten!$B$12,$AH$4:$AN$4004,ROW(C72)-3,FALSE)</f>
        <v>0</v>
      </c>
      <c r="AH72" s="51">
        <f t="shared" si="19"/>
        <v>0</v>
      </c>
      <c r="AI72" s="51">
        <f t="shared" si="20"/>
        <v>0</v>
      </c>
      <c r="AJ72" s="51">
        <f t="shared" si="21"/>
        <v>0</v>
      </c>
      <c r="AK72" s="51">
        <f t="shared" si="22"/>
        <v>0</v>
      </c>
      <c r="AL72" s="51">
        <f t="shared" si="23"/>
        <v>0</v>
      </c>
      <c r="AM72" s="51">
        <f t="shared" si="24"/>
        <v>0</v>
      </c>
      <c r="AN72" s="51">
        <f t="shared" si="25"/>
        <v>0</v>
      </c>
    </row>
    <row r="73" spans="1:40" s="33" customFormat="1" x14ac:dyDescent="0.25">
      <c r="A73" s="17"/>
      <c r="B73" s="17"/>
      <c r="C73" s="35"/>
      <c r="D73" s="17"/>
      <c r="E73" s="17"/>
      <c r="F73" s="17"/>
      <c r="G73" s="62">
        <f t="shared" si="26"/>
        <v>0</v>
      </c>
      <c r="H73" s="17"/>
      <c r="I73" s="17"/>
      <c r="J73" s="17"/>
      <c r="K73" s="17"/>
      <c r="L73" s="17"/>
      <c r="M73" s="17"/>
      <c r="N73" s="17"/>
      <c r="O73" s="17"/>
      <c r="P73" s="115"/>
      <c r="Q73" s="62">
        <f>IF(C73&gt;A_Stammdaten!$B$12,0,SUM(G73,H73,J73,K73,M73,N73)-SUM(I73,L73,O73,P73))</f>
        <v>0</v>
      </c>
      <c r="R73" s="17"/>
      <c r="S73" s="17"/>
      <c r="T73" s="17"/>
      <c r="U73" s="62">
        <f t="shared" si="17"/>
        <v>0</v>
      </c>
      <c r="V73" s="63">
        <f>IF(ISBLANK($B73),0,VLOOKUP($B73,Listen!$A$2:$C$45,2,FALSE))</f>
        <v>0</v>
      </c>
      <c r="W73" s="63">
        <f>IF(ISBLANK($B73),0,VLOOKUP($B73,Listen!$A$2:$C$45,3,FALSE))</f>
        <v>0</v>
      </c>
      <c r="X73" s="49">
        <f t="shared" si="18"/>
        <v>0</v>
      </c>
      <c r="Y73" s="49">
        <f t="shared" si="16"/>
        <v>0</v>
      </c>
      <c r="Z73" s="49">
        <f t="shared" si="16"/>
        <v>0</v>
      </c>
      <c r="AA73" s="49">
        <f t="shared" si="16"/>
        <v>0</v>
      </c>
      <c r="AB73" s="49">
        <f t="shared" si="16"/>
        <v>0</v>
      </c>
      <c r="AC73" s="49">
        <f t="shared" si="16"/>
        <v>0</v>
      </c>
      <c r="AD73" s="49">
        <f t="shared" si="16"/>
        <v>0</v>
      </c>
      <c r="AE73" s="51">
        <f t="shared" si="15"/>
        <v>0</v>
      </c>
      <c r="AF73" s="51">
        <f>IF(C73=A_Stammdaten!$B$12,D_SAV!$U73-D_SAV!$AG73,HLOOKUP(A_Stammdaten!$B$12-1,$AH$4:$AN$4004,ROW(C73)-3,FALSE)-$AG73)</f>
        <v>0</v>
      </c>
      <c r="AG73" s="51">
        <f>HLOOKUP(A_Stammdaten!$B$12,$AH$4:$AN$4004,ROW(C73)-3,FALSE)</f>
        <v>0</v>
      </c>
      <c r="AH73" s="51">
        <f t="shared" si="19"/>
        <v>0</v>
      </c>
      <c r="AI73" s="51">
        <f t="shared" si="20"/>
        <v>0</v>
      </c>
      <c r="AJ73" s="51">
        <f t="shared" si="21"/>
        <v>0</v>
      </c>
      <c r="AK73" s="51">
        <f t="shared" si="22"/>
        <v>0</v>
      </c>
      <c r="AL73" s="51">
        <f t="shared" si="23"/>
        <v>0</v>
      </c>
      <c r="AM73" s="51">
        <f t="shared" si="24"/>
        <v>0</v>
      </c>
      <c r="AN73" s="51">
        <f t="shared" si="25"/>
        <v>0</v>
      </c>
    </row>
    <row r="74" spans="1:40" s="33" customFormat="1" x14ac:dyDescent="0.25">
      <c r="A74" s="17"/>
      <c r="B74" s="17"/>
      <c r="C74" s="35"/>
      <c r="D74" s="17"/>
      <c r="E74" s="17"/>
      <c r="F74" s="17"/>
      <c r="G74" s="62">
        <f t="shared" si="26"/>
        <v>0</v>
      </c>
      <c r="H74" s="17"/>
      <c r="I74" s="17"/>
      <c r="J74" s="17"/>
      <c r="K74" s="17"/>
      <c r="L74" s="17"/>
      <c r="M74" s="17"/>
      <c r="N74" s="17"/>
      <c r="O74" s="17"/>
      <c r="P74" s="115"/>
      <c r="Q74" s="62">
        <f>IF(C74&gt;A_Stammdaten!$B$12,0,SUM(G74,H74,J74,K74,M74,N74)-SUM(I74,L74,O74,P74))</f>
        <v>0</v>
      </c>
      <c r="R74" s="17"/>
      <c r="S74" s="17"/>
      <c r="T74" s="17"/>
      <c r="U74" s="62">
        <f t="shared" si="17"/>
        <v>0</v>
      </c>
      <c r="V74" s="63">
        <f>IF(ISBLANK($B74),0,VLOOKUP($B74,Listen!$A$2:$C$45,2,FALSE))</f>
        <v>0</v>
      </c>
      <c r="W74" s="63">
        <f>IF(ISBLANK($B74),0,VLOOKUP($B74,Listen!$A$2:$C$45,3,FALSE))</f>
        <v>0</v>
      </c>
      <c r="X74" s="49">
        <f t="shared" si="18"/>
        <v>0</v>
      </c>
      <c r="Y74" s="49">
        <f t="shared" si="16"/>
        <v>0</v>
      </c>
      <c r="Z74" s="49">
        <f t="shared" si="16"/>
        <v>0</v>
      </c>
      <c r="AA74" s="49">
        <f t="shared" si="16"/>
        <v>0</v>
      </c>
      <c r="AB74" s="49">
        <f t="shared" si="16"/>
        <v>0</v>
      </c>
      <c r="AC74" s="49">
        <f t="shared" si="16"/>
        <v>0</v>
      </c>
      <c r="AD74" s="49">
        <f t="shared" si="16"/>
        <v>0</v>
      </c>
      <c r="AE74" s="51">
        <f t="shared" si="15"/>
        <v>0</v>
      </c>
      <c r="AF74" s="51">
        <f>IF(C74=A_Stammdaten!$B$12,D_SAV!$U74-D_SAV!$AG74,HLOOKUP(A_Stammdaten!$B$12-1,$AH$4:$AN$4004,ROW(C74)-3,FALSE)-$AG74)</f>
        <v>0</v>
      </c>
      <c r="AG74" s="51">
        <f>HLOOKUP(A_Stammdaten!$B$12,$AH$4:$AN$4004,ROW(C74)-3,FALSE)</f>
        <v>0</v>
      </c>
      <c r="AH74" s="51">
        <f t="shared" si="19"/>
        <v>0</v>
      </c>
      <c r="AI74" s="51">
        <f t="shared" si="20"/>
        <v>0</v>
      </c>
      <c r="AJ74" s="51">
        <f t="shared" si="21"/>
        <v>0</v>
      </c>
      <c r="AK74" s="51">
        <f t="shared" si="22"/>
        <v>0</v>
      </c>
      <c r="AL74" s="51">
        <f t="shared" si="23"/>
        <v>0</v>
      </c>
      <c r="AM74" s="51">
        <f t="shared" si="24"/>
        <v>0</v>
      </c>
      <c r="AN74" s="51">
        <f t="shared" si="25"/>
        <v>0</v>
      </c>
    </row>
    <row r="75" spans="1:40" s="33" customFormat="1" x14ac:dyDescent="0.25">
      <c r="A75" s="17"/>
      <c r="B75" s="17"/>
      <c r="C75" s="35"/>
      <c r="D75" s="17"/>
      <c r="E75" s="17"/>
      <c r="F75" s="17"/>
      <c r="G75" s="62">
        <f t="shared" si="26"/>
        <v>0</v>
      </c>
      <c r="H75" s="17"/>
      <c r="I75" s="17"/>
      <c r="J75" s="17"/>
      <c r="K75" s="17"/>
      <c r="L75" s="17"/>
      <c r="M75" s="17"/>
      <c r="N75" s="17"/>
      <c r="O75" s="17"/>
      <c r="P75" s="115"/>
      <c r="Q75" s="62">
        <f>IF(C75&gt;A_Stammdaten!$B$12,0,SUM(G75,H75,J75,K75,M75,N75)-SUM(I75,L75,O75,P75))</f>
        <v>0</v>
      </c>
      <c r="R75" s="17"/>
      <c r="S75" s="17"/>
      <c r="T75" s="17"/>
      <c r="U75" s="62">
        <f t="shared" si="17"/>
        <v>0</v>
      </c>
      <c r="V75" s="63">
        <f>IF(ISBLANK($B75),0,VLOOKUP($B75,Listen!$A$2:$C$45,2,FALSE))</f>
        <v>0</v>
      </c>
      <c r="W75" s="63">
        <f>IF(ISBLANK($B75),0,VLOOKUP($B75,Listen!$A$2:$C$45,3,FALSE))</f>
        <v>0</v>
      </c>
      <c r="X75" s="49">
        <f t="shared" si="18"/>
        <v>0</v>
      </c>
      <c r="Y75" s="49">
        <f t="shared" si="16"/>
        <v>0</v>
      </c>
      <c r="Z75" s="49">
        <f t="shared" si="16"/>
        <v>0</v>
      </c>
      <c r="AA75" s="49">
        <f t="shared" si="16"/>
        <v>0</v>
      </c>
      <c r="AB75" s="49">
        <f t="shared" si="16"/>
        <v>0</v>
      </c>
      <c r="AC75" s="49">
        <f t="shared" si="16"/>
        <v>0</v>
      </c>
      <c r="AD75" s="49">
        <f t="shared" si="16"/>
        <v>0</v>
      </c>
      <c r="AE75" s="51">
        <f t="shared" si="15"/>
        <v>0</v>
      </c>
      <c r="AF75" s="51">
        <f>IF(C75=A_Stammdaten!$B$12,D_SAV!$U75-D_SAV!$AG75,HLOOKUP(A_Stammdaten!$B$12-1,$AH$4:$AN$4004,ROW(C75)-3,FALSE)-$AG75)</f>
        <v>0</v>
      </c>
      <c r="AG75" s="51">
        <f>HLOOKUP(A_Stammdaten!$B$12,$AH$4:$AN$4004,ROW(C75)-3,FALSE)</f>
        <v>0</v>
      </c>
      <c r="AH75" s="51">
        <f t="shared" si="19"/>
        <v>0</v>
      </c>
      <c r="AI75" s="51">
        <f t="shared" si="20"/>
        <v>0</v>
      </c>
      <c r="AJ75" s="51">
        <f t="shared" si="21"/>
        <v>0</v>
      </c>
      <c r="AK75" s="51">
        <f t="shared" si="22"/>
        <v>0</v>
      </c>
      <c r="AL75" s="51">
        <f t="shared" si="23"/>
        <v>0</v>
      </c>
      <c r="AM75" s="51">
        <f t="shared" si="24"/>
        <v>0</v>
      </c>
      <c r="AN75" s="51">
        <f t="shared" si="25"/>
        <v>0</v>
      </c>
    </row>
    <row r="76" spans="1:40" s="33" customFormat="1" x14ac:dyDescent="0.25">
      <c r="A76" s="17"/>
      <c r="B76" s="17"/>
      <c r="C76" s="35"/>
      <c r="D76" s="17"/>
      <c r="E76" s="17"/>
      <c r="F76" s="17"/>
      <c r="G76" s="62">
        <f t="shared" si="26"/>
        <v>0</v>
      </c>
      <c r="H76" s="17"/>
      <c r="I76" s="17"/>
      <c r="J76" s="17"/>
      <c r="K76" s="17"/>
      <c r="L76" s="17"/>
      <c r="M76" s="17"/>
      <c r="N76" s="17"/>
      <c r="O76" s="17"/>
      <c r="P76" s="115"/>
      <c r="Q76" s="62">
        <f>IF(C76&gt;A_Stammdaten!$B$12,0,SUM(G76,H76,J76,K76,M76,N76)-SUM(I76,L76,O76,P76))</f>
        <v>0</v>
      </c>
      <c r="R76" s="17"/>
      <c r="S76" s="17"/>
      <c r="T76" s="17"/>
      <c r="U76" s="62">
        <f t="shared" si="17"/>
        <v>0</v>
      </c>
      <c r="V76" s="63">
        <f>IF(ISBLANK($B76),0,VLOOKUP($B76,Listen!$A$2:$C$45,2,FALSE))</f>
        <v>0</v>
      </c>
      <c r="W76" s="63">
        <f>IF(ISBLANK($B76),0,VLOOKUP($B76,Listen!$A$2:$C$45,3,FALSE))</f>
        <v>0</v>
      </c>
      <c r="X76" s="49">
        <f t="shared" si="18"/>
        <v>0</v>
      </c>
      <c r="Y76" s="49">
        <f t="shared" si="16"/>
        <v>0</v>
      </c>
      <c r="Z76" s="49">
        <f t="shared" si="16"/>
        <v>0</v>
      </c>
      <c r="AA76" s="49">
        <f t="shared" si="16"/>
        <v>0</v>
      </c>
      <c r="AB76" s="49">
        <f t="shared" si="16"/>
        <v>0</v>
      </c>
      <c r="AC76" s="49">
        <f t="shared" si="16"/>
        <v>0</v>
      </c>
      <c r="AD76" s="49">
        <f t="shared" si="16"/>
        <v>0</v>
      </c>
      <c r="AE76" s="51">
        <f t="shared" si="15"/>
        <v>0</v>
      </c>
      <c r="AF76" s="51">
        <f>IF(C76=A_Stammdaten!$B$12,D_SAV!$U76-D_SAV!$AG76,HLOOKUP(A_Stammdaten!$B$12-1,$AH$4:$AN$4004,ROW(C76)-3,FALSE)-$AG76)</f>
        <v>0</v>
      </c>
      <c r="AG76" s="51">
        <f>HLOOKUP(A_Stammdaten!$B$12,$AH$4:$AN$4004,ROW(C76)-3,FALSE)</f>
        <v>0</v>
      </c>
      <c r="AH76" s="51">
        <f t="shared" si="19"/>
        <v>0</v>
      </c>
      <c r="AI76" s="51">
        <f t="shared" si="20"/>
        <v>0</v>
      </c>
      <c r="AJ76" s="51">
        <f t="shared" si="21"/>
        <v>0</v>
      </c>
      <c r="AK76" s="51">
        <f t="shared" si="22"/>
        <v>0</v>
      </c>
      <c r="AL76" s="51">
        <f t="shared" si="23"/>
        <v>0</v>
      </c>
      <c r="AM76" s="51">
        <f t="shared" si="24"/>
        <v>0</v>
      </c>
      <c r="AN76" s="51">
        <f t="shared" si="25"/>
        <v>0</v>
      </c>
    </row>
    <row r="77" spans="1:40" s="33" customFormat="1" x14ac:dyDescent="0.25">
      <c r="A77" s="17"/>
      <c r="B77" s="17"/>
      <c r="C77" s="35"/>
      <c r="D77" s="17"/>
      <c r="E77" s="17"/>
      <c r="F77" s="17"/>
      <c r="G77" s="62">
        <f t="shared" si="26"/>
        <v>0</v>
      </c>
      <c r="H77" s="17"/>
      <c r="I77" s="17"/>
      <c r="J77" s="17"/>
      <c r="K77" s="17"/>
      <c r="L77" s="17"/>
      <c r="M77" s="17"/>
      <c r="N77" s="17"/>
      <c r="O77" s="17"/>
      <c r="P77" s="115"/>
      <c r="Q77" s="62">
        <f>IF(C77&gt;A_Stammdaten!$B$12,0,SUM(G77,H77,J77,K77,M77,N77)-SUM(I77,L77,O77,P77))</f>
        <v>0</v>
      </c>
      <c r="R77" s="17"/>
      <c r="S77" s="17"/>
      <c r="T77" s="17"/>
      <c r="U77" s="62">
        <f t="shared" si="17"/>
        <v>0</v>
      </c>
      <c r="V77" s="63">
        <f>IF(ISBLANK($B77),0,VLOOKUP($B77,Listen!$A$2:$C$45,2,FALSE))</f>
        <v>0</v>
      </c>
      <c r="W77" s="63">
        <f>IF(ISBLANK($B77),0,VLOOKUP($B77,Listen!$A$2:$C$45,3,FALSE))</f>
        <v>0</v>
      </c>
      <c r="X77" s="49">
        <f t="shared" si="18"/>
        <v>0</v>
      </c>
      <c r="Y77" s="49">
        <f t="shared" si="16"/>
        <v>0</v>
      </c>
      <c r="Z77" s="49">
        <f t="shared" si="16"/>
        <v>0</v>
      </c>
      <c r="AA77" s="49">
        <f t="shared" si="16"/>
        <v>0</v>
      </c>
      <c r="AB77" s="49">
        <f t="shared" si="16"/>
        <v>0</v>
      </c>
      <c r="AC77" s="49">
        <f t="shared" si="16"/>
        <v>0</v>
      </c>
      <c r="AD77" s="49">
        <f t="shared" si="16"/>
        <v>0</v>
      </c>
      <c r="AE77" s="51">
        <f t="shared" si="15"/>
        <v>0</v>
      </c>
      <c r="AF77" s="51">
        <f>IF(C77=A_Stammdaten!$B$12,D_SAV!$U77-D_SAV!$AG77,HLOOKUP(A_Stammdaten!$B$12-1,$AH$4:$AN$4004,ROW(C77)-3,FALSE)-$AG77)</f>
        <v>0</v>
      </c>
      <c r="AG77" s="51">
        <f>HLOOKUP(A_Stammdaten!$B$12,$AH$4:$AN$4004,ROW(C77)-3,FALSE)</f>
        <v>0</v>
      </c>
      <c r="AH77" s="51">
        <f t="shared" si="19"/>
        <v>0</v>
      </c>
      <c r="AI77" s="51">
        <f t="shared" si="20"/>
        <v>0</v>
      </c>
      <c r="AJ77" s="51">
        <f t="shared" si="21"/>
        <v>0</v>
      </c>
      <c r="AK77" s="51">
        <f t="shared" si="22"/>
        <v>0</v>
      </c>
      <c r="AL77" s="51">
        <f t="shared" si="23"/>
        <v>0</v>
      </c>
      <c r="AM77" s="51">
        <f t="shared" si="24"/>
        <v>0</v>
      </c>
      <c r="AN77" s="51">
        <f t="shared" si="25"/>
        <v>0</v>
      </c>
    </row>
    <row r="78" spans="1:40" s="33" customFormat="1" x14ac:dyDescent="0.25">
      <c r="A78" s="17"/>
      <c r="B78" s="17"/>
      <c r="C78" s="35"/>
      <c r="D78" s="17"/>
      <c r="E78" s="17"/>
      <c r="F78" s="17"/>
      <c r="G78" s="62">
        <f t="shared" si="26"/>
        <v>0</v>
      </c>
      <c r="H78" s="17"/>
      <c r="I78" s="17"/>
      <c r="J78" s="17"/>
      <c r="K78" s="17"/>
      <c r="L78" s="17"/>
      <c r="M78" s="17"/>
      <c r="N78" s="17"/>
      <c r="O78" s="17"/>
      <c r="P78" s="115"/>
      <c r="Q78" s="62">
        <f>IF(C78&gt;A_Stammdaten!$B$12,0,SUM(G78,H78,J78,K78,M78,N78)-SUM(I78,L78,O78,P78))</f>
        <v>0</v>
      </c>
      <c r="R78" s="17"/>
      <c r="S78" s="17"/>
      <c r="T78" s="17"/>
      <c r="U78" s="62">
        <f t="shared" si="17"/>
        <v>0</v>
      </c>
      <c r="V78" s="63">
        <f>IF(ISBLANK($B78),0,VLOOKUP($B78,Listen!$A$2:$C$45,2,FALSE))</f>
        <v>0</v>
      </c>
      <c r="W78" s="63">
        <f>IF(ISBLANK($B78),0,VLOOKUP($B78,Listen!$A$2:$C$45,3,FALSE))</f>
        <v>0</v>
      </c>
      <c r="X78" s="49">
        <f t="shared" si="18"/>
        <v>0</v>
      </c>
      <c r="Y78" s="49">
        <f t="shared" si="16"/>
        <v>0</v>
      </c>
      <c r="Z78" s="49">
        <f t="shared" si="16"/>
        <v>0</v>
      </c>
      <c r="AA78" s="49">
        <f t="shared" si="16"/>
        <v>0</v>
      </c>
      <c r="AB78" s="49">
        <f t="shared" si="16"/>
        <v>0</v>
      </c>
      <c r="AC78" s="49">
        <f t="shared" si="16"/>
        <v>0</v>
      </c>
      <c r="AD78" s="49">
        <f t="shared" si="16"/>
        <v>0</v>
      </c>
      <c r="AE78" s="51">
        <f t="shared" si="15"/>
        <v>0</v>
      </c>
      <c r="AF78" s="51">
        <f>IF(C78=A_Stammdaten!$B$12,D_SAV!$U78-D_SAV!$AG78,HLOOKUP(A_Stammdaten!$B$12-1,$AH$4:$AN$4004,ROW(C78)-3,FALSE)-$AG78)</f>
        <v>0</v>
      </c>
      <c r="AG78" s="51">
        <f>HLOOKUP(A_Stammdaten!$B$12,$AH$4:$AN$4004,ROW(C78)-3,FALSE)</f>
        <v>0</v>
      </c>
      <c r="AH78" s="51">
        <f t="shared" si="19"/>
        <v>0</v>
      </c>
      <c r="AI78" s="51">
        <f t="shared" si="20"/>
        <v>0</v>
      </c>
      <c r="AJ78" s="51">
        <f t="shared" si="21"/>
        <v>0</v>
      </c>
      <c r="AK78" s="51">
        <f t="shared" si="22"/>
        <v>0</v>
      </c>
      <c r="AL78" s="51">
        <f t="shared" si="23"/>
        <v>0</v>
      </c>
      <c r="AM78" s="51">
        <f t="shared" si="24"/>
        <v>0</v>
      </c>
      <c r="AN78" s="51">
        <f t="shared" si="25"/>
        <v>0</v>
      </c>
    </row>
    <row r="79" spans="1:40" s="33" customFormat="1" x14ac:dyDescent="0.25">
      <c r="A79" s="17"/>
      <c r="B79" s="17"/>
      <c r="C79" s="35"/>
      <c r="D79" s="17"/>
      <c r="E79" s="17"/>
      <c r="F79" s="17"/>
      <c r="G79" s="62">
        <f t="shared" si="26"/>
        <v>0</v>
      </c>
      <c r="H79" s="17"/>
      <c r="I79" s="17"/>
      <c r="J79" s="17"/>
      <c r="K79" s="17"/>
      <c r="L79" s="17"/>
      <c r="M79" s="17"/>
      <c r="N79" s="17"/>
      <c r="O79" s="17"/>
      <c r="P79" s="115"/>
      <c r="Q79" s="62">
        <f>IF(C79&gt;A_Stammdaten!$B$12,0,SUM(G79,H79,J79,K79,M79,N79)-SUM(I79,L79,O79,P79))</f>
        <v>0</v>
      </c>
      <c r="R79" s="17"/>
      <c r="S79" s="17"/>
      <c r="T79" s="17"/>
      <c r="U79" s="62">
        <f t="shared" si="17"/>
        <v>0</v>
      </c>
      <c r="V79" s="63">
        <f>IF(ISBLANK($B79),0,VLOOKUP($B79,Listen!$A$2:$C$45,2,FALSE))</f>
        <v>0</v>
      </c>
      <c r="W79" s="63">
        <f>IF(ISBLANK($B79),0,VLOOKUP($B79,Listen!$A$2:$C$45,3,FALSE))</f>
        <v>0</v>
      </c>
      <c r="X79" s="49">
        <f t="shared" si="18"/>
        <v>0</v>
      </c>
      <c r="Y79" s="49">
        <f t="shared" si="16"/>
        <v>0</v>
      </c>
      <c r="Z79" s="49">
        <f t="shared" si="16"/>
        <v>0</v>
      </c>
      <c r="AA79" s="49">
        <f t="shared" si="16"/>
        <v>0</v>
      </c>
      <c r="AB79" s="49">
        <f t="shared" si="16"/>
        <v>0</v>
      </c>
      <c r="AC79" s="49">
        <f t="shared" si="16"/>
        <v>0</v>
      </c>
      <c r="AD79" s="49">
        <f t="shared" si="16"/>
        <v>0</v>
      </c>
      <c r="AE79" s="51">
        <f t="shared" si="15"/>
        <v>0</v>
      </c>
      <c r="AF79" s="51">
        <f>IF(C79=A_Stammdaten!$B$12,D_SAV!$U79-D_SAV!$AG79,HLOOKUP(A_Stammdaten!$B$12-1,$AH$4:$AN$4004,ROW(C79)-3,FALSE)-$AG79)</f>
        <v>0</v>
      </c>
      <c r="AG79" s="51">
        <f>HLOOKUP(A_Stammdaten!$B$12,$AH$4:$AN$4004,ROW(C79)-3,FALSE)</f>
        <v>0</v>
      </c>
      <c r="AH79" s="51">
        <f t="shared" si="19"/>
        <v>0</v>
      </c>
      <c r="AI79" s="51">
        <f t="shared" si="20"/>
        <v>0</v>
      </c>
      <c r="AJ79" s="51">
        <f t="shared" si="21"/>
        <v>0</v>
      </c>
      <c r="AK79" s="51">
        <f t="shared" si="22"/>
        <v>0</v>
      </c>
      <c r="AL79" s="51">
        <f t="shared" si="23"/>
        <v>0</v>
      </c>
      <c r="AM79" s="51">
        <f t="shared" si="24"/>
        <v>0</v>
      </c>
      <c r="AN79" s="51">
        <f t="shared" si="25"/>
        <v>0</v>
      </c>
    </row>
    <row r="80" spans="1:40" s="33" customFormat="1" x14ac:dyDescent="0.25">
      <c r="A80" s="17"/>
      <c r="B80" s="17"/>
      <c r="C80" s="35"/>
      <c r="D80" s="17"/>
      <c r="E80" s="17"/>
      <c r="F80" s="17"/>
      <c r="G80" s="62">
        <f t="shared" si="26"/>
        <v>0</v>
      </c>
      <c r="H80" s="17"/>
      <c r="I80" s="17"/>
      <c r="J80" s="17"/>
      <c r="K80" s="17"/>
      <c r="L80" s="17"/>
      <c r="M80" s="17"/>
      <c r="N80" s="17"/>
      <c r="O80" s="17"/>
      <c r="P80" s="115"/>
      <c r="Q80" s="62">
        <f>IF(C80&gt;A_Stammdaten!$B$12,0,SUM(G80,H80,J80,K80,M80,N80)-SUM(I80,L80,O80,P80))</f>
        <v>0</v>
      </c>
      <c r="R80" s="17"/>
      <c r="S80" s="17"/>
      <c r="T80" s="17"/>
      <c r="U80" s="62">
        <f t="shared" si="17"/>
        <v>0</v>
      </c>
      <c r="V80" s="63">
        <f>IF(ISBLANK($B80),0,VLOOKUP($B80,Listen!$A$2:$C$45,2,FALSE))</f>
        <v>0</v>
      </c>
      <c r="W80" s="63">
        <f>IF(ISBLANK($B80),0,VLOOKUP($B80,Listen!$A$2:$C$45,3,FALSE))</f>
        <v>0</v>
      </c>
      <c r="X80" s="49">
        <f t="shared" si="18"/>
        <v>0</v>
      </c>
      <c r="Y80" s="49">
        <f t="shared" si="16"/>
        <v>0</v>
      </c>
      <c r="Z80" s="49">
        <f t="shared" si="16"/>
        <v>0</v>
      </c>
      <c r="AA80" s="49">
        <f t="shared" si="16"/>
        <v>0</v>
      </c>
      <c r="AB80" s="49">
        <f t="shared" si="16"/>
        <v>0</v>
      </c>
      <c r="AC80" s="49">
        <f t="shared" si="16"/>
        <v>0</v>
      </c>
      <c r="AD80" s="49">
        <f t="shared" si="16"/>
        <v>0</v>
      </c>
      <c r="AE80" s="51">
        <f t="shared" si="15"/>
        <v>0</v>
      </c>
      <c r="AF80" s="51">
        <f>IF(C80=A_Stammdaten!$B$12,D_SAV!$U80-D_SAV!$AG80,HLOOKUP(A_Stammdaten!$B$12-1,$AH$4:$AN$4004,ROW(C80)-3,FALSE)-$AG80)</f>
        <v>0</v>
      </c>
      <c r="AG80" s="51">
        <f>HLOOKUP(A_Stammdaten!$B$12,$AH$4:$AN$4004,ROW(C80)-3,FALSE)</f>
        <v>0</v>
      </c>
      <c r="AH80" s="51">
        <f t="shared" si="19"/>
        <v>0</v>
      </c>
      <c r="AI80" s="51">
        <f t="shared" si="20"/>
        <v>0</v>
      </c>
      <c r="AJ80" s="51">
        <f t="shared" si="21"/>
        <v>0</v>
      </c>
      <c r="AK80" s="51">
        <f t="shared" si="22"/>
        <v>0</v>
      </c>
      <c r="AL80" s="51">
        <f t="shared" si="23"/>
        <v>0</v>
      </c>
      <c r="AM80" s="51">
        <f t="shared" si="24"/>
        <v>0</v>
      </c>
      <c r="AN80" s="51">
        <f t="shared" si="25"/>
        <v>0</v>
      </c>
    </row>
    <row r="81" spans="1:40" s="33" customFormat="1" x14ac:dyDescent="0.25">
      <c r="A81" s="17"/>
      <c r="B81" s="17"/>
      <c r="C81" s="35"/>
      <c r="D81" s="17"/>
      <c r="E81" s="17"/>
      <c r="F81" s="17"/>
      <c r="G81" s="62">
        <f t="shared" si="26"/>
        <v>0</v>
      </c>
      <c r="H81" s="17"/>
      <c r="I81" s="17"/>
      <c r="J81" s="17"/>
      <c r="K81" s="17"/>
      <c r="L81" s="17"/>
      <c r="M81" s="17"/>
      <c r="N81" s="17"/>
      <c r="O81" s="17"/>
      <c r="P81" s="115"/>
      <c r="Q81" s="62">
        <f>IF(C81&gt;A_Stammdaten!$B$12,0,SUM(G81,H81,J81,K81,M81,N81)-SUM(I81,L81,O81,P81))</f>
        <v>0</v>
      </c>
      <c r="R81" s="17"/>
      <c r="S81" s="17"/>
      <c r="T81" s="17"/>
      <c r="U81" s="62">
        <f t="shared" si="17"/>
        <v>0</v>
      </c>
      <c r="V81" s="63">
        <f>IF(ISBLANK($B81),0,VLOOKUP($B81,Listen!$A$2:$C$45,2,FALSE))</f>
        <v>0</v>
      </c>
      <c r="W81" s="63">
        <f>IF(ISBLANK($B81),0,VLOOKUP($B81,Listen!$A$2:$C$45,3,FALSE))</f>
        <v>0</v>
      </c>
      <c r="X81" s="49">
        <f t="shared" si="18"/>
        <v>0</v>
      </c>
      <c r="Y81" s="49">
        <f t="shared" si="16"/>
        <v>0</v>
      </c>
      <c r="Z81" s="49">
        <f t="shared" si="16"/>
        <v>0</v>
      </c>
      <c r="AA81" s="49">
        <f t="shared" si="16"/>
        <v>0</v>
      </c>
      <c r="AB81" s="49">
        <f t="shared" si="16"/>
        <v>0</v>
      </c>
      <c r="AC81" s="49">
        <f t="shared" si="16"/>
        <v>0</v>
      </c>
      <c r="AD81" s="49">
        <f t="shared" si="16"/>
        <v>0</v>
      </c>
      <c r="AE81" s="51">
        <f t="shared" si="15"/>
        <v>0</v>
      </c>
      <c r="AF81" s="51">
        <f>IF(C81=A_Stammdaten!$B$12,D_SAV!$U81-D_SAV!$AG81,HLOOKUP(A_Stammdaten!$B$12-1,$AH$4:$AN$4004,ROW(C81)-3,FALSE)-$AG81)</f>
        <v>0</v>
      </c>
      <c r="AG81" s="51">
        <f>HLOOKUP(A_Stammdaten!$B$12,$AH$4:$AN$4004,ROW(C81)-3,FALSE)</f>
        <v>0</v>
      </c>
      <c r="AH81" s="51">
        <f t="shared" si="19"/>
        <v>0</v>
      </c>
      <c r="AI81" s="51">
        <f t="shared" si="20"/>
        <v>0</v>
      </c>
      <c r="AJ81" s="51">
        <f t="shared" si="21"/>
        <v>0</v>
      </c>
      <c r="AK81" s="51">
        <f t="shared" si="22"/>
        <v>0</v>
      </c>
      <c r="AL81" s="51">
        <f t="shared" si="23"/>
        <v>0</v>
      </c>
      <c r="AM81" s="51">
        <f t="shared" si="24"/>
        <v>0</v>
      </c>
      <c r="AN81" s="51">
        <f t="shared" si="25"/>
        <v>0</v>
      </c>
    </row>
    <row r="82" spans="1:40" s="33" customFormat="1" x14ac:dyDescent="0.25">
      <c r="A82" s="17"/>
      <c r="B82" s="17"/>
      <c r="C82" s="35"/>
      <c r="D82" s="17"/>
      <c r="E82" s="17"/>
      <c r="F82" s="17"/>
      <c r="G82" s="62">
        <f t="shared" si="26"/>
        <v>0</v>
      </c>
      <c r="H82" s="17"/>
      <c r="I82" s="17"/>
      <c r="J82" s="17"/>
      <c r="K82" s="17"/>
      <c r="L82" s="17"/>
      <c r="M82" s="17"/>
      <c r="N82" s="17"/>
      <c r="O82" s="17"/>
      <c r="P82" s="115"/>
      <c r="Q82" s="62">
        <f>IF(C82&gt;A_Stammdaten!$B$12,0,SUM(G82,H82,J82,K82,M82,N82)-SUM(I82,L82,O82,P82))</f>
        <v>0</v>
      </c>
      <c r="R82" s="17"/>
      <c r="S82" s="17"/>
      <c r="T82" s="17"/>
      <c r="U82" s="62">
        <f t="shared" si="17"/>
        <v>0</v>
      </c>
      <c r="V82" s="63">
        <f>IF(ISBLANK($B82),0,VLOOKUP($B82,Listen!$A$2:$C$45,2,FALSE))</f>
        <v>0</v>
      </c>
      <c r="W82" s="63">
        <f>IF(ISBLANK($B82),0,VLOOKUP($B82,Listen!$A$2:$C$45,3,FALSE))</f>
        <v>0</v>
      </c>
      <c r="X82" s="49">
        <f t="shared" si="18"/>
        <v>0</v>
      </c>
      <c r="Y82" s="49">
        <f t="shared" si="16"/>
        <v>0</v>
      </c>
      <c r="Z82" s="49">
        <f t="shared" si="16"/>
        <v>0</v>
      </c>
      <c r="AA82" s="49">
        <f t="shared" si="16"/>
        <v>0</v>
      </c>
      <c r="AB82" s="49">
        <f t="shared" si="16"/>
        <v>0</v>
      </c>
      <c r="AC82" s="49">
        <f t="shared" si="16"/>
        <v>0</v>
      </c>
      <c r="AD82" s="49">
        <f t="shared" si="16"/>
        <v>0</v>
      </c>
      <c r="AE82" s="51">
        <f t="shared" si="15"/>
        <v>0</v>
      </c>
      <c r="AF82" s="51">
        <f>IF(C82=A_Stammdaten!$B$12,D_SAV!$U82-D_SAV!$AG82,HLOOKUP(A_Stammdaten!$B$12-1,$AH$4:$AN$4004,ROW(C82)-3,FALSE)-$AG82)</f>
        <v>0</v>
      </c>
      <c r="AG82" s="51">
        <f>HLOOKUP(A_Stammdaten!$B$12,$AH$4:$AN$4004,ROW(C82)-3,FALSE)</f>
        <v>0</v>
      </c>
      <c r="AH82" s="51">
        <f t="shared" si="19"/>
        <v>0</v>
      </c>
      <c r="AI82" s="51">
        <f t="shared" si="20"/>
        <v>0</v>
      </c>
      <c r="AJ82" s="51">
        <f t="shared" si="21"/>
        <v>0</v>
      </c>
      <c r="AK82" s="51">
        <f t="shared" si="22"/>
        <v>0</v>
      </c>
      <c r="AL82" s="51">
        <f t="shared" si="23"/>
        <v>0</v>
      </c>
      <c r="AM82" s="51">
        <f t="shared" si="24"/>
        <v>0</v>
      </c>
      <c r="AN82" s="51">
        <f t="shared" si="25"/>
        <v>0</v>
      </c>
    </row>
    <row r="83" spans="1:40" s="33" customFormat="1" x14ac:dyDescent="0.25">
      <c r="A83" s="17"/>
      <c r="B83" s="17"/>
      <c r="C83" s="35"/>
      <c r="D83" s="17"/>
      <c r="E83" s="17"/>
      <c r="F83" s="17"/>
      <c r="G83" s="62">
        <f t="shared" si="26"/>
        <v>0</v>
      </c>
      <c r="H83" s="17"/>
      <c r="I83" s="17"/>
      <c r="J83" s="17"/>
      <c r="K83" s="17"/>
      <c r="L83" s="17"/>
      <c r="M83" s="17"/>
      <c r="N83" s="17"/>
      <c r="O83" s="17"/>
      <c r="P83" s="115"/>
      <c r="Q83" s="62">
        <f>IF(C83&gt;A_Stammdaten!$B$12,0,SUM(G83,H83,J83,K83,M83,N83)-SUM(I83,L83,O83,P83))</f>
        <v>0</v>
      </c>
      <c r="R83" s="17"/>
      <c r="S83" s="17"/>
      <c r="T83" s="17"/>
      <c r="U83" s="62">
        <f t="shared" si="17"/>
        <v>0</v>
      </c>
      <c r="V83" s="63">
        <f>IF(ISBLANK($B83),0,VLOOKUP($B83,Listen!$A$2:$C$45,2,FALSE))</f>
        <v>0</v>
      </c>
      <c r="W83" s="63">
        <f>IF(ISBLANK($B83),0,VLOOKUP($B83,Listen!$A$2:$C$45,3,FALSE))</f>
        <v>0</v>
      </c>
      <c r="X83" s="49">
        <f t="shared" si="18"/>
        <v>0</v>
      </c>
      <c r="Y83" s="49">
        <f t="shared" si="16"/>
        <v>0</v>
      </c>
      <c r="Z83" s="49">
        <f t="shared" si="16"/>
        <v>0</v>
      </c>
      <c r="AA83" s="49">
        <f t="shared" si="16"/>
        <v>0</v>
      </c>
      <c r="AB83" s="49">
        <f t="shared" si="16"/>
        <v>0</v>
      </c>
      <c r="AC83" s="49">
        <f t="shared" si="16"/>
        <v>0</v>
      </c>
      <c r="AD83" s="49">
        <f t="shared" si="16"/>
        <v>0</v>
      </c>
      <c r="AE83" s="51">
        <f t="shared" si="15"/>
        <v>0</v>
      </c>
      <c r="AF83" s="51">
        <f>IF(C83=A_Stammdaten!$B$12,D_SAV!$U83-D_SAV!$AG83,HLOOKUP(A_Stammdaten!$B$12-1,$AH$4:$AN$4004,ROW(C83)-3,FALSE)-$AG83)</f>
        <v>0</v>
      </c>
      <c r="AG83" s="51">
        <f>HLOOKUP(A_Stammdaten!$B$12,$AH$4:$AN$4004,ROW(C83)-3,FALSE)</f>
        <v>0</v>
      </c>
      <c r="AH83" s="51">
        <f t="shared" si="19"/>
        <v>0</v>
      </c>
      <c r="AI83" s="51">
        <f t="shared" si="20"/>
        <v>0</v>
      </c>
      <c r="AJ83" s="51">
        <f t="shared" si="21"/>
        <v>0</v>
      </c>
      <c r="AK83" s="51">
        <f t="shared" si="22"/>
        <v>0</v>
      </c>
      <c r="AL83" s="51">
        <f t="shared" si="23"/>
        <v>0</v>
      </c>
      <c r="AM83" s="51">
        <f t="shared" si="24"/>
        <v>0</v>
      </c>
      <c r="AN83" s="51">
        <f t="shared" si="25"/>
        <v>0</v>
      </c>
    </row>
    <row r="84" spans="1:40" s="33" customFormat="1" x14ac:dyDescent="0.25">
      <c r="A84" s="17"/>
      <c r="B84" s="17"/>
      <c r="C84" s="35"/>
      <c r="D84" s="17"/>
      <c r="E84" s="17"/>
      <c r="F84" s="17"/>
      <c r="G84" s="62">
        <f t="shared" si="26"/>
        <v>0</v>
      </c>
      <c r="H84" s="17"/>
      <c r="I84" s="17"/>
      <c r="J84" s="17"/>
      <c r="K84" s="17"/>
      <c r="L84" s="17"/>
      <c r="M84" s="17"/>
      <c r="N84" s="17"/>
      <c r="O84" s="17"/>
      <c r="P84" s="115"/>
      <c r="Q84" s="62">
        <f>IF(C84&gt;A_Stammdaten!$B$12,0,SUM(G84,H84,J84,K84,M84,N84)-SUM(I84,L84,O84,P84))</f>
        <v>0</v>
      </c>
      <c r="R84" s="17"/>
      <c r="S84" s="17"/>
      <c r="T84" s="17"/>
      <c r="U84" s="62">
        <f t="shared" si="17"/>
        <v>0</v>
      </c>
      <c r="V84" s="63">
        <f>IF(ISBLANK($B84),0,VLOOKUP($B84,Listen!$A$2:$C$45,2,FALSE))</f>
        <v>0</v>
      </c>
      <c r="W84" s="63">
        <f>IF(ISBLANK($B84),0,VLOOKUP($B84,Listen!$A$2:$C$45,3,FALSE))</f>
        <v>0</v>
      </c>
      <c r="X84" s="49">
        <f t="shared" si="18"/>
        <v>0</v>
      </c>
      <c r="Y84" s="49">
        <f t="shared" si="16"/>
        <v>0</v>
      </c>
      <c r="Z84" s="49">
        <f t="shared" si="16"/>
        <v>0</v>
      </c>
      <c r="AA84" s="49">
        <f t="shared" si="16"/>
        <v>0</v>
      </c>
      <c r="AB84" s="49">
        <f t="shared" si="16"/>
        <v>0</v>
      </c>
      <c r="AC84" s="49">
        <f t="shared" si="16"/>
        <v>0</v>
      </c>
      <c r="AD84" s="49">
        <f t="shared" si="16"/>
        <v>0</v>
      </c>
      <c r="AE84" s="51">
        <f t="shared" si="15"/>
        <v>0</v>
      </c>
      <c r="AF84" s="51">
        <f>IF(C84=A_Stammdaten!$B$12,D_SAV!$U84-D_SAV!$AG84,HLOOKUP(A_Stammdaten!$B$12-1,$AH$4:$AN$4004,ROW(C84)-3,FALSE)-$AG84)</f>
        <v>0</v>
      </c>
      <c r="AG84" s="51">
        <f>HLOOKUP(A_Stammdaten!$B$12,$AH$4:$AN$4004,ROW(C84)-3,FALSE)</f>
        <v>0</v>
      </c>
      <c r="AH84" s="51">
        <f t="shared" si="19"/>
        <v>0</v>
      </c>
      <c r="AI84" s="51">
        <f t="shared" si="20"/>
        <v>0</v>
      </c>
      <c r="AJ84" s="51">
        <f t="shared" si="21"/>
        <v>0</v>
      </c>
      <c r="AK84" s="51">
        <f t="shared" si="22"/>
        <v>0</v>
      </c>
      <c r="AL84" s="51">
        <f t="shared" si="23"/>
        <v>0</v>
      </c>
      <c r="AM84" s="51">
        <f t="shared" si="24"/>
        <v>0</v>
      </c>
      <c r="AN84" s="51">
        <f t="shared" si="25"/>
        <v>0</v>
      </c>
    </row>
    <row r="85" spans="1:40" s="33" customFormat="1" x14ac:dyDescent="0.25">
      <c r="A85" s="17"/>
      <c r="B85" s="17"/>
      <c r="C85" s="35"/>
      <c r="D85" s="17"/>
      <c r="E85" s="17"/>
      <c r="F85" s="17"/>
      <c r="G85" s="62">
        <f t="shared" si="26"/>
        <v>0</v>
      </c>
      <c r="H85" s="17"/>
      <c r="I85" s="17"/>
      <c r="J85" s="17"/>
      <c r="K85" s="17"/>
      <c r="L85" s="17"/>
      <c r="M85" s="17"/>
      <c r="N85" s="17"/>
      <c r="O85" s="17"/>
      <c r="P85" s="115"/>
      <c r="Q85" s="62">
        <f>IF(C85&gt;A_Stammdaten!$B$12,0,SUM(G85,H85,J85,K85,M85,N85)-SUM(I85,L85,O85,P85))</f>
        <v>0</v>
      </c>
      <c r="R85" s="17"/>
      <c r="S85" s="17"/>
      <c r="T85" s="17"/>
      <c r="U85" s="62">
        <f t="shared" si="17"/>
        <v>0</v>
      </c>
      <c r="V85" s="63">
        <f>IF(ISBLANK($B85),0,VLOOKUP($B85,Listen!$A$2:$C$45,2,FALSE))</f>
        <v>0</v>
      </c>
      <c r="W85" s="63">
        <f>IF(ISBLANK($B85),0,VLOOKUP($B85,Listen!$A$2:$C$45,3,FALSE))</f>
        <v>0</v>
      </c>
      <c r="X85" s="49">
        <f t="shared" si="18"/>
        <v>0</v>
      </c>
      <c r="Y85" s="49">
        <f t="shared" si="16"/>
        <v>0</v>
      </c>
      <c r="Z85" s="49">
        <f t="shared" si="16"/>
        <v>0</v>
      </c>
      <c r="AA85" s="49">
        <f t="shared" si="16"/>
        <v>0</v>
      </c>
      <c r="AB85" s="49">
        <f t="shared" si="16"/>
        <v>0</v>
      </c>
      <c r="AC85" s="49">
        <f t="shared" si="16"/>
        <v>0</v>
      </c>
      <c r="AD85" s="49">
        <f t="shared" si="16"/>
        <v>0</v>
      </c>
      <c r="AE85" s="51">
        <f t="shared" si="15"/>
        <v>0</v>
      </c>
      <c r="AF85" s="51">
        <f>IF(C85=A_Stammdaten!$B$12,D_SAV!$U85-D_SAV!$AG85,HLOOKUP(A_Stammdaten!$B$12-1,$AH$4:$AN$4004,ROW(C85)-3,FALSE)-$AG85)</f>
        <v>0</v>
      </c>
      <c r="AG85" s="51">
        <f>HLOOKUP(A_Stammdaten!$B$12,$AH$4:$AN$4004,ROW(C85)-3,FALSE)</f>
        <v>0</v>
      </c>
      <c r="AH85" s="51">
        <f t="shared" si="19"/>
        <v>0</v>
      </c>
      <c r="AI85" s="51">
        <f t="shared" si="20"/>
        <v>0</v>
      </c>
      <c r="AJ85" s="51">
        <f t="shared" si="21"/>
        <v>0</v>
      </c>
      <c r="AK85" s="51">
        <f t="shared" si="22"/>
        <v>0</v>
      </c>
      <c r="AL85" s="51">
        <f t="shared" si="23"/>
        <v>0</v>
      </c>
      <c r="AM85" s="51">
        <f t="shared" si="24"/>
        <v>0</v>
      </c>
      <c r="AN85" s="51">
        <f t="shared" si="25"/>
        <v>0</v>
      </c>
    </row>
    <row r="86" spans="1:40" s="33" customFormat="1" x14ac:dyDescent="0.25">
      <c r="A86" s="17"/>
      <c r="B86" s="17"/>
      <c r="C86" s="35"/>
      <c r="D86" s="17"/>
      <c r="E86" s="17"/>
      <c r="F86" s="17"/>
      <c r="G86" s="62">
        <f t="shared" si="26"/>
        <v>0</v>
      </c>
      <c r="H86" s="17"/>
      <c r="I86" s="17"/>
      <c r="J86" s="17"/>
      <c r="K86" s="17"/>
      <c r="L86" s="17"/>
      <c r="M86" s="17"/>
      <c r="N86" s="17"/>
      <c r="O86" s="17"/>
      <c r="P86" s="115"/>
      <c r="Q86" s="62">
        <f>IF(C86&gt;A_Stammdaten!$B$12,0,SUM(G86,H86,J86,K86,M86,N86)-SUM(I86,L86,O86,P86))</f>
        <v>0</v>
      </c>
      <c r="R86" s="17"/>
      <c r="S86" s="17"/>
      <c r="T86" s="17"/>
      <c r="U86" s="62">
        <f t="shared" si="17"/>
        <v>0</v>
      </c>
      <c r="V86" s="63">
        <f>IF(ISBLANK($B86),0,VLOOKUP($B86,Listen!$A$2:$C$45,2,FALSE))</f>
        <v>0</v>
      </c>
      <c r="W86" s="63">
        <f>IF(ISBLANK($B86),0,VLOOKUP($B86,Listen!$A$2:$C$45,3,FALSE))</f>
        <v>0</v>
      </c>
      <c r="X86" s="49">
        <f t="shared" si="18"/>
        <v>0</v>
      </c>
      <c r="Y86" s="49">
        <f t="shared" si="16"/>
        <v>0</v>
      </c>
      <c r="Z86" s="49">
        <f t="shared" si="16"/>
        <v>0</v>
      </c>
      <c r="AA86" s="49">
        <f t="shared" si="16"/>
        <v>0</v>
      </c>
      <c r="AB86" s="49">
        <f t="shared" si="16"/>
        <v>0</v>
      </c>
      <c r="AC86" s="49">
        <f t="shared" si="16"/>
        <v>0</v>
      </c>
      <c r="AD86" s="49">
        <f t="shared" si="16"/>
        <v>0</v>
      </c>
      <c r="AE86" s="51">
        <f t="shared" si="15"/>
        <v>0</v>
      </c>
      <c r="AF86" s="51">
        <f>IF(C86=A_Stammdaten!$B$12,D_SAV!$U86-D_SAV!$AG86,HLOOKUP(A_Stammdaten!$B$12-1,$AH$4:$AN$4004,ROW(C86)-3,FALSE)-$AG86)</f>
        <v>0</v>
      </c>
      <c r="AG86" s="51">
        <f>HLOOKUP(A_Stammdaten!$B$12,$AH$4:$AN$4004,ROW(C86)-3,FALSE)</f>
        <v>0</v>
      </c>
      <c r="AH86" s="51">
        <f t="shared" si="19"/>
        <v>0</v>
      </c>
      <c r="AI86" s="51">
        <f t="shared" si="20"/>
        <v>0</v>
      </c>
      <c r="AJ86" s="51">
        <f t="shared" si="21"/>
        <v>0</v>
      </c>
      <c r="AK86" s="51">
        <f t="shared" si="22"/>
        <v>0</v>
      </c>
      <c r="AL86" s="51">
        <f t="shared" si="23"/>
        <v>0</v>
      </c>
      <c r="AM86" s="51">
        <f t="shared" si="24"/>
        <v>0</v>
      </c>
      <c r="AN86" s="51">
        <f t="shared" si="25"/>
        <v>0</v>
      </c>
    </row>
    <row r="87" spans="1:40" s="33" customFormat="1" x14ac:dyDescent="0.25">
      <c r="A87" s="17"/>
      <c r="B87" s="17"/>
      <c r="C87" s="35"/>
      <c r="D87" s="17"/>
      <c r="E87" s="17"/>
      <c r="F87" s="17"/>
      <c r="G87" s="62">
        <f t="shared" si="26"/>
        <v>0</v>
      </c>
      <c r="H87" s="17"/>
      <c r="I87" s="17"/>
      <c r="J87" s="17"/>
      <c r="K87" s="17"/>
      <c r="L87" s="17"/>
      <c r="M87" s="17"/>
      <c r="N87" s="17"/>
      <c r="O87" s="17"/>
      <c r="P87" s="115"/>
      <c r="Q87" s="62">
        <f>IF(C87&gt;A_Stammdaten!$B$12,0,SUM(G87,H87,J87,K87,M87,N87)-SUM(I87,L87,O87,P87))</f>
        <v>0</v>
      </c>
      <c r="R87" s="17"/>
      <c r="S87" s="17"/>
      <c r="T87" s="17"/>
      <c r="U87" s="62">
        <f t="shared" si="17"/>
        <v>0</v>
      </c>
      <c r="V87" s="63">
        <f>IF(ISBLANK($B87),0,VLOOKUP($B87,Listen!$A$2:$C$45,2,FALSE))</f>
        <v>0</v>
      </c>
      <c r="W87" s="63">
        <f>IF(ISBLANK($B87),0,VLOOKUP($B87,Listen!$A$2:$C$45,3,FALSE))</f>
        <v>0</v>
      </c>
      <c r="X87" s="49">
        <f t="shared" si="18"/>
        <v>0</v>
      </c>
      <c r="Y87" s="49">
        <f t="shared" si="16"/>
        <v>0</v>
      </c>
      <c r="Z87" s="49">
        <f t="shared" si="16"/>
        <v>0</v>
      </c>
      <c r="AA87" s="49">
        <f t="shared" si="16"/>
        <v>0</v>
      </c>
      <c r="AB87" s="49">
        <f t="shared" si="16"/>
        <v>0</v>
      </c>
      <c r="AC87" s="49">
        <f t="shared" si="16"/>
        <v>0</v>
      </c>
      <c r="AD87" s="49">
        <f t="shared" si="16"/>
        <v>0</v>
      </c>
      <c r="AE87" s="51">
        <f t="shared" si="15"/>
        <v>0</v>
      </c>
      <c r="AF87" s="51">
        <f>IF(C87=A_Stammdaten!$B$12,D_SAV!$U87-D_SAV!$AG87,HLOOKUP(A_Stammdaten!$B$12-1,$AH$4:$AN$4004,ROW(C87)-3,FALSE)-$AG87)</f>
        <v>0</v>
      </c>
      <c r="AG87" s="51">
        <f>HLOOKUP(A_Stammdaten!$B$12,$AH$4:$AN$4004,ROW(C87)-3,FALSE)</f>
        <v>0</v>
      </c>
      <c r="AH87" s="51">
        <f t="shared" si="19"/>
        <v>0</v>
      </c>
      <c r="AI87" s="51">
        <f t="shared" si="20"/>
        <v>0</v>
      </c>
      <c r="AJ87" s="51">
        <f t="shared" si="21"/>
        <v>0</v>
      </c>
      <c r="AK87" s="51">
        <f t="shared" si="22"/>
        <v>0</v>
      </c>
      <c r="AL87" s="51">
        <f t="shared" si="23"/>
        <v>0</v>
      </c>
      <c r="AM87" s="51">
        <f t="shared" si="24"/>
        <v>0</v>
      </c>
      <c r="AN87" s="51">
        <f t="shared" si="25"/>
        <v>0</v>
      </c>
    </row>
    <row r="88" spans="1:40" s="33" customFormat="1" x14ac:dyDescent="0.25">
      <c r="A88" s="17"/>
      <c r="B88" s="17"/>
      <c r="C88" s="35"/>
      <c r="D88" s="17"/>
      <c r="E88" s="17"/>
      <c r="F88" s="17"/>
      <c r="G88" s="62">
        <f t="shared" si="26"/>
        <v>0</v>
      </c>
      <c r="H88" s="17"/>
      <c r="I88" s="17"/>
      <c r="J88" s="17"/>
      <c r="K88" s="17"/>
      <c r="L88" s="17"/>
      <c r="M88" s="17"/>
      <c r="N88" s="17"/>
      <c r="O88" s="17"/>
      <c r="P88" s="115"/>
      <c r="Q88" s="62">
        <f>IF(C88&gt;A_Stammdaten!$B$12,0,SUM(G88,H88,J88,K88,M88,N88)-SUM(I88,L88,O88,P88))</f>
        <v>0</v>
      </c>
      <c r="R88" s="17"/>
      <c r="S88" s="17"/>
      <c r="T88" s="17"/>
      <c r="U88" s="62">
        <f t="shared" si="17"/>
        <v>0</v>
      </c>
      <c r="V88" s="63">
        <f>IF(ISBLANK($B88),0,VLOOKUP($B88,Listen!$A$2:$C$45,2,FALSE))</f>
        <v>0</v>
      </c>
      <c r="W88" s="63">
        <f>IF(ISBLANK($B88),0,VLOOKUP($B88,Listen!$A$2:$C$45,3,FALSE))</f>
        <v>0</v>
      </c>
      <c r="X88" s="49">
        <f t="shared" si="18"/>
        <v>0</v>
      </c>
      <c r="Y88" s="49">
        <f t="shared" si="16"/>
        <v>0</v>
      </c>
      <c r="Z88" s="49">
        <f t="shared" si="16"/>
        <v>0</v>
      </c>
      <c r="AA88" s="49">
        <f t="shared" si="16"/>
        <v>0</v>
      </c>
      <c r="AB88" s="49">
        <f t="shared" si="16"/>
        <v>0</v>
      </c>
      <c r="AC88" s="49">
        <f t="shared" si="16"/>
        <v>0</v>
      </c>
      <c r="AD88" s="49">
        <f t="shared" si="16"/>
        <v>0</v>
      </c>
      <c r="AE88" s="51">
        <f t="shared" si="15"/>
        <v>0</v>
      </c>
      <c r="AF88" s="51">
        <f>IF(C88=A_Stammdaten!$B$12,D_SAV!$U88-D_SAV!$AG88,HLOOKUP(A_Stammdaten!$B$12-1,$AH$4:$AN$4004,ROW(C88)-3,FALSE)-$AG88)</f>
        <v>0</v>
      </c>
      <c r="AG88" s="51">
        <f>HLOOKUP(A_Stammdaten!$B$12,$AH$4:$AN$4004,ROW(C88)-3,FALSE)</f>
        <v>0</v>
      </c>
      <c r="AH88" s="51">
        <f t="shared" si="19"/>
        <v>0</v>
      </c>
      <c r="AI88" s="51">
        <f t="shared" si="20"/>
        <v>0</v>
      </c>
      <c r="AJ88" s="51">
        <f t="shared" si="21"/>
        <v>0</v>
      </c>
      <c r="AK88" s="51">
        <f t="shared" si="22"/>
        <v>0</v>
      </c>
      <c r="AL88" s="51">
        <f t="shared" si="23"/>
        <v>0</v>
      </c>
      <c r="AM88" s="51">
        <f t="shared" si="24"/>
        <v>0</v>
      </c>
      <c r="AN88" s="51">
        <f t="shared" si="25"/>
        <v>0</v>
      </c>
    </row>
    <row r="89" spans="1:40" s="33" customFormat="1" x14ac:dyDescent="0.25">
      <c r="A89" s="17"/>
      <c r="B89" s="17"/>
      <c r="C89" s="35"/>
      <c r="D89" s="17"/>
      <c r="E89" s="17"/>
      <c r="F89" s="17"/>
      <c r="G89" s="62">
        <f t="shared" si="26"/>
        <v>0</v>
      </c>
      <c r="H89" s="17"/>
      <c r="I89" s="17"/>
      <c r="J89" s="17"/>
      <c r="K89" s="17"/>
      <c r="L89" s="17"/>
      <c r="M89" s="17"/>
      <c r="N89" s="17"/>
      <c r="O89" s="17"/>
      <c r="P89" s="115"/>
      <c r="Q89" s="62">
        <f>IF(C89&gt;A_Stammdaten!$B$12,0,SUM(G89,H89,J89,K89,M89,N89)-SUM(I89,L89,O89,P89))</f>
        <v>0</v>
      </c>
      <c r="R89" s="17"/>
      <c r="S89" s="17"/>
      <c r="T89" s="17"/>
      <c r="U89" s="62">
        <f t="shared" si="17"/>
        <v>0</v>
      </c>
      <c r="V89" s="63">
        <f>IF(ISBLANK($B89),0,VLOOKUP($B89,Listen!$A$2:$C$45,2,FALSE))</f>
        <v>0</v>
      </c>
      <c r="W89" s="63">
        <f>IF(ISBLANK($B89),0,VLOOKUP($B89,Listen!$A$2:$C$45,3,FALSE))</f>
        <v>0</v>
      </c>
      <c r="X89" s="49">
        <f t="shared" si="18"/>
        <v>0</v>
      </c>
      <c r="Y89" s="49">
        <f t="shared" si="16"/>
        <v>0</v>
      </c>
      <c r="Z89" s="49">
        <f t="shared" si="16"/>
        <v>0</v>
      </c>
      <c r="AA89" s="49">
        <f t="shared" si="16"/>
        <v>0</v>
      </c>
      <c r="AB89" s="49">
        <f t="shared" si="16"/>
        <v>0</v>
      </c>
      <c r="AC89" s="49">
        <f t="shared" si="16"/>
        <v>0</v>
      </c>
      <c r="AD89" s="49">
        <f t="shared" si="16"/>
        <v>0</v>
      </c>
      <c r="AE89" s="51">
        <f t="shared" si="15"/>
        <v>0</v>
      </c>
      <c r="AF89" s="51">
        <f>IF(C89=A_Stammdaten!$B$12,D_SAV!$U89-D_SAV!$AG89,HLOOKUP(A_Stammdaten!$B$12-1,$AH$4:$AN$4004,ROW(C89)-3,FALSE)-$AG89)</f>
        <v>0</v>
      </c>
      <c r="AG89" s="51">
        <f>HLOOKUP(A_Stammdaten!$B$12,$AH$4:$AN$4004,ROW(C89)-3,FALSE)</f>
        <v>0</v>
      </c>
      <c r="AH89" s="51">
        <f t="shared" si="19"/>
        <v>0</v>
      </c>
      <c r="AI89" s="51">
        <f t="shared" si="20"/>
        <v>0</v>
      </c>
      <c r="AJ89" s="51">
        <f t="shared" si="21"/>
        <v>0</v>
      </c>
      <c r="AK89" s="51">
        <f t="shared" si="22"/>
        <v>0</v>
      </c>
      <c r="AL89" s="51">
        <f t="shared" si="23"/>
        <v>0</v>
      </c>
      <c r="AM89" s="51">
        <f t="shared" si="24"/>
        <v>0</v>
      </c>
      <c r="AN89" s="51">
        <f t="shared" si="25"/>
        <v>0</v>
      </c>
    </row>
    <row r="90" spans="1:40" s="33" customFormat="1" x14ac:dyDescent="0.25">
      <c r="A90" s="17"/>
      <c r="B90" s="17"/>
      <c r="C90" s="35"/>
      <c r="D90" s="17"/>
      <c r="E90" s="17"/>
      <c r="F90" s="17"/>
      <c r="G90" s="62">
        <f t="shared" si="26"/>
        <v>0</v>
      </c>
      <c r="H90" s="17"/>
      <c r="I90" s="17"/>
      <c r="J90" s="17"/>
      <c r="K90" s="17"/>
      <c r="L90" s="17"/>
      <c r="M90" s="17"/>
      <c r="N90" s="17"/>
      <c r="O90" s="17"/>
      <c r="P90" s="115"/>
      <c r="Q90" s="62">
        <f>IF(C90&gt;A_Stammdaten!$B$12,0,SUM(G90,H90,J90,K90,M90,N90)-SUM(I90,L90,O90,P90))</f>
        <v>0</v>
      </c>
      <c r="R90" s="17"/>
      <c r="S90" s="17"/>
      <c r="T90" s="17"/>
      <c r="U90" s="62">
        <f t="shared" si="17"/>
        <v>0</v>
      </c>
      <c r="V90" s="63">
        <f>IF(ISBLANK($B90),0,VLOOKUP($B90,Listen!$A$2:$C$45,2,FALSE))</f>
        <v>0</v>
      </c>
      <c r="W90" s="63">
        <f>IF(ISBLANK($B90),0,VLOOKUP($B90,Listen!$A$2:$C$45,3,FALSE))</f>
        <v>0</v>
      </c>
      <c r="X90" s="49">
        <f t="shared" si="18"/>
        <v>0</v>
      </c>
      <c r="Y90" s="49">
        <f t="shared" si="16"/>
        <v>0</v>
      </c>
      <c r="Z90" s="49">
        <f t="shared" si="16"/>
        <v>0</v>
      </c>
      <c r="AA90" s="49">
        <f t="shared" si="16"/>
        <v>0</v>
      </c>
      <c r="AB90" s="49">
        <f t="shared" si="16"/>
        <v>0</v>
      </c>
      <c r="AC90" s="49">
        <f t="shared" si="16"/>
        <v>0</v>
      </c>
      <c r="AD90" s="49">
        <f t="shared" si="16"/>
        <v>0</v>
      </c>
      <c r="AE90" s="51">
        <f t="shared" si="15"/>
        <v>0</v>
      </c>
      <c r="AF90" s="51">
        <f>IF(C90=A_Stammdaten!$B$12,D_SAV!$U90-D_SAV!$AG90,HLOOKUP(A_Stammdaten!$B$12-1,$AH$4:$AN$4004,ROW(C90)-3,FALSE)-$AG90)</f>
        <v>0</v>
      </c>
      <c r="AG90" s="51">
        <f>HLOOKUP(A_Stammdaten!$B$12,$AH$4:$AN$4004,ROW(C90)-3,FALSE)</f>
        <v>0</v>
      </c>
      <c r="AH90" s="51">
        <f t="shared" si="19"/>
        <v>0</v>
      </c>
      <c r="AI90" s="51">
        <f t="shared" si="20"/>
        <v>0</v>
      </c>
      <c r="AJ90" s="51">
        <f t="shared" si="21"/>
        <v>0</v>
      </c>
      <c r="AK90" s="51">
        <f t="shared" si="22"/>
        <v>0</v>
      </c>
      <c r="AL90" s="51">
        <f t="shared" si="23"/>
        <v>0</v>
      </c>
      <c r="AM90" s="51">
        <f t="shared" si="24"/>
        <v>0</v>
      </c>
      <c r="AN90" s="51">
        <f t="shared" si="25"/>
        <v>0</v>
      </c>
    </row>
    <row r="91" spans="1:40" s="33" customFormat="1" x14ac:dyDescent="0.25">
      <c r="A91" s="17"/>
      <c r="B91" s="17"/>
      <c r="C91" s="35"/>
      <c r="D91" s="17"/>
      <c r="E91" s="17"/>
      <c r="F91" s="17"/>
      <c r="G91" s="62">
        <f t="shared" si="26"/>
        <v>0</v>
      </c>
      <c r="H91" s="17"/>
      <c r="I91" s="17"/>
      <c r="J91" s="17"/>
      <c r="K91" s="17"/>
      <c r="L91" s="17"/>
      <c r="M91" s="17"/>
      <c r="N91" s="17"/>
      <c r="O91" s="17"/>
      <c r="P91" s="115"/>
      <c r="Q91" s="62">
        <f>IF(C91&gt;A_Stammdaten!$B$12,0,SUM(G91,H91,J91,K91,M91,N91)-SUM(I91,L91,O91,P91))</f>
        <v>0</v>
      </c>
      <c r="R91" s="17"/>
      <c r="S91" s="17"/>
      <c r="T91" s="17"/>
      <c r="U91" s="62">
        <f t="shared" si="17"/>
        <v>0</v>
      </c>
      <c r="V91" s="63">
        <f>IF(ISBLANK($B91),0,VLOOKUP($B91,Listen!$A$2:$C$45,2,FALSE))</f>
        <v>0</v>
      </c>
      <c r="W91" s="63">
        <f>IF(ISBLANK($B91),0,VLOOKUP($B91,Listen!$A$2:$C$45,3,FALSE))</f>
        <v>0</v>
      </c>
      <c r="X91" s="49">
        <f t="shared" si="18"/>
        <v>0</v>
      </c>
      <c r="Y91" s="49">
        <f t="shared" si="16"/>
        <v>0</v>
      </c>
      <c r="Z91" s="49">
        <f t="shared" si="16"/>
        <v>0</v>
      </c>
      <c r="AA91" s="49">
        <f t="shared" si="16"/>
        <v>0</v>
      </c>
      <c r="AB91" s="49">
        <f t="shared" si="16"/>
        <v>0</v>
      </c>
      <c r="AC91" s="49">
        <f t="shared" si="16"/>
        <v>0</v>
      </c>
      <c r="AD91" s="49">
        <f t="shared" si="16"/>
        <v>0</v>
      </c>
      <c r="AE91" s="51">
        <f t="shared" si="15"/>
        <v>0</v>
      </c>
      <c r="AF91" s="51">
        <f>IF(C91=A_Stammdaten!$B$12,D_SAV!$U91-D_SAV!$AG91,HLOOKUP(A_Stammdaten!$B$12-1,$AH$4:$AN$4004,ROW(C91)-3,FALSE)-$AG91)</f>
        <v>0</v>
      </c>
      <c r="AG91" s="51">
        <f>HLOOKUP(A_Stammdaten!$B$12,$AH$4:$AN$4004,ROW(C91)-3,FALSE)</f>
        <v>0</v>
      </c>
      <c r="AH91" s="51">
        <f t="shared" si="19"/>
        <v>0</v>
      </c>
      <c r="AI91" s="51">
        <f t="shared" si="20"/>
        <v>0</v>
      </c>
      <c r="AJ91" s="51">
        <f t="shared" si="21"/>
        <v>0</v>
      </c>
      <c r="AK91" s="51">
        <f t="shared" si="22"/>
        <v>0</v>
      </c>
      <c r="AL91" s="51">
        <f t="shared" si="23"/>
        <v>0</v>
      </c>
      <c r="AM91" s="51">
        <f t="shared" si="24"/>
        <v>0</v>
      </c>
      <c r="AN91" s="51">
        <f t="shared" si="25"/>
        <v>0</v>
      </c>
    </row>
    <row r="92" spans="1:40" s="33" customFormat="1" x14ac:dyDescent="0.25">
      <c r="A92" s="17"/>
      <c r="B92" s="17"/>
      <c r="C92" s="35"/>
      <c r="D92" s="17"/>
      <c r="E92" s="17"/>
      <c r="F92" s="17"/>
      <c r="G92" s="62">
        <f t="shared" si="26"/>
        <v>0</v>
      </c>
      <c r="H92" s="17"/>
      <c r="I92" s="17"/>
      <c r="J92" s="17"/>
      <c r="K92" s="17"/>
      <c r="L92" s="17"/>
      <c r="M92" s="17"/>
      <c r="N92" s="17"/>
      <c r="O92" s="17"/>
      <c r="P92" s="115"/>
      <c r="Q92" s="62">
        <f>IF(C92&gt;A_Stammdaten!$B$12,0,SUM(G92,H92,J92,K92,M92,N92)-SUM(I92,L92,O92,P92))</f>
        <v>0</v>
      </c>
      <c r="R92" s="17"/>
      <c r="S92" s="17"/>
      <c r="T92" s="17"/>
      <c r="U92" s="62">
        <f t="shared" si="17"/>
        <v>0</v>
      </c>
      <c r="V92" s="63">
        <f>IF(ISBLANK($B92),0,VLOOKUP($B92,Listen!$A$2:$C$45,2,FALSE))</f>
        <v>0</v>
      </c>
      <c r="W92" s="63">
        <f>IF(ISBLANK($B92),0,VLOOKUP($B92,Listen!$A$2:$C$45,3,FALSE))</f>
        <v>0</v>
      </c>
      <c r="X92" s="49">
        <f t="shared" si="18"/>
        <v>0</v>
      </c>
      <c r="Y92" s="49">
        <f t="shared" si="16"/>
        <v>0</v>
      </c>
      <c r="Z92" s="49">
        <f t="shared" si="16"/>
        <v>0</v>
      </c>
      <c r="AA92" s="49">
        <f t="shared" si="16"/>
        <v>0</v>
      </c>
      <c r="AB92" s="49">
        <f t="shared" si="16"/>
        <v>0</v>
      </c>
      <c r="AC92" s="49">
        <f t="shared" si="16"/>
        <v>0</v>
      </c>
      <c r="AD92" s="49">
        <f t="shared" si="16"/>
        <v>0</v>
      </c>
      <c r="AE92" s="51">
        <f t="shared" si="15"/>
        <v>0</v>
      </c>
      <c r="AF92" s="51">
        <f>IF(C92=A_Stammdaten!$B$12,D_SAV!$U92-D_SAV!$AG92,HLOOKUP(A_Stammdaten!$B$12-1,$AH$4:$AN$4004,ROW(C92)-3,FALSE)-$AG92)</f>
        <v>0</v>
      </c>
      <c r="AG92" s="51">
        <f>HLOOKUP(A_Stammdaten!$B$12,$AH$4:$AN$4004,ROW(C92)-3,FALSE)</f>
        <v>0</v>
      </c>
      <c r="AH92" s="51">
        <f t="shared" si="19"/>
        <v>0</v>
      </c>
      <c r="AI92" s="51">
        <f t="shared" si="20"/>
        <v>0</v>
      </c>
      <c r="AJ92" s="51">
        <f t="shared" si="21"/>
        <v>0</v>
      </c>
      <c r="AK92" s="51">
        <f t="shared" si="22"/>
        <v>0</v>
      </c>
      <c r="AL92" s="51">
        <f t="shared" si="23"/>
        <v>0</v>
      </c>
      <c r="AM92" s="51">
        <f t="shared" si="24"/>
        <v>0</v>
      </c>
      <c r="AN92" s="51">
        <f t="shared" si="25"/>
        <v>0</v>
      </c>
    </row>
    <row r="93" spans="1:40" s="33" customFormat="1" x14ac:dyDescent="0.25">
      <c r="A93" s="17"/>
      <c r="B93" s="17"/>
      <c r="C93" s="35"/>
      <c r="D93" s="17"/>
      <c r="E93" s="17"/>
      <c r="F93" s="17"/>
      <c r="G93" s="62">
        <f t="shared" si="26"/>
        <v>0</v>
      </c>
      <c r="H93" s="17"/>
      <c r="I93" s="17"/>
      <c r="J93" s="17"/>
      <c r="K93" s="17"/>
      <c r="L93" s="17"/>
      <c r="M93" s="17"/>
      <c r="N93" s="17"/>
      <c r="O93" s="17"/>
      <c r="P93" s="115"/>
      <c r="Q93" s="62">
        <f>IF(C93&gt;A_Stammdaten!$B$12,0,SUM(G93,H93,J93,K93,M93,N93)-SUM(I93,L93,O93,P93))</f>
        <v>0</v>
      </c>
      <c r="R93" s="17"/>
      <c r="S93" s="17"/>
      <c r="T93" s="17"/>
      <c r="U93" s="62">
        <f t="shared" si="17"/>
        <v>0</v>
      </c>
      <c r="V93" s="63">
        <f>IF(ISBLANK($B93),0,VLOOKUP($B93,Listen!$A$2:$C$45,2,FALSE))</f>
        <v>0</v>
      </c>
      <c r="W93" s="63">
        <f>IF(ISBLANK($B93),0,VLOOKUP($B93,Listen!$A$2:$C$45,3,FALSE))</f>
        <v>0</v>
      </c>
      <c r="X93" s="49">
        <f t="shared" si="18"/>
        <v>0</v>
      </c>
      <c r="Y93" s="49">
        <f t="shared" si="16"/>
        <v>0</v>
      </c>
      <c r="Z93" s="49">
        <f t="shared" si="16"/>
        <v>0</v>
      </c>
      <c r="AA93" s="49">
        <f t="shared" si="16"/>
        <v>0</v>
      </c>
      <c r="AB93" s="49">
        <f t="shared" si="16"/>
        <v>0</v>
      </c>
      <c r="AC93" s="49">
        <f t="shared" si="16"/>
        <v>0</v>
      </c>
      <c r="AD93" s="49">
        <f t="shared" si="16"/>
        <v>0</v>
      </c>
      <c r="AE93" s="51">
        <f t="shared" si="15"/>
        <v>0</v>
      </c>
      <c r="AF93" s="51">
        <f>IF(C93=A_Stammdaten!$B$12,D_SAV!$U93-D_SAV!$AG93,HLOOKUP(A_Stammdaten!$B$12-1,$AH$4:$AN$4004,ROW(C93)-3,FALSE)-$AG93)</f>
        <v>0</v>
      </c>
      <c r="AG93" s="51">
        <f>HLOOKUP(A_Stammdaten!$B$12,$AH$4:$AN$4004,ROW(C93)-3,FALSE)</f>
        <v>0</v>
      </c>
      <c r="AH93" s="51">
        <f t="shared" si="19"/>
        <v>0</v>
      </c>
      <c r="AI93" s="51">
        <f t="shared" si="20"/>
        <v>0</v>
      </c>
      <c r="AJ93" s="51">
        <f t="shared" si="21"/>
        <v>0</v>
      </c>
      <c r="AK93" s="51">
        <f t="shared" si="22"/>
        <v>0</v>
      </c>
      <c r="AL93" s="51">
        <f t="shared" si="23"/>
        <v>0</v>
      </c>
      <c r="AM93" s="51">
        <f t="shared" si="24"/>
        <v>0</v>
      </c>
      <c r="AN93" s="51">
        <f t="shared" si="25"/>
        <v>0</v>
      </c>
    </row>
    <row r="94" spans="1:40" s="33" customFormat="1" x14ac:dyDescent="0.25">
      <c r="A94" s="17"/>
      <c r="B94" s="17"/>
      <c r="C94" s="35"/>
      <c r="D94" s="17"/>
      <c r="E94" s="17"/>
      <c r="F94" s="17"/>
      <c r="G94" s="62">
        <f t="shared" si="26"/>
        <v>0</v>
      </c>
      <c r="H94" s="17"/>
      <c r="I94" s="17"/>
      <c r="J94" s="17"/>
      <c r="K94" s="17"/>
      <c r="L94" s="17"/>
      <c r="M94" s="17"/>
      <c r="N94" s="17"/>
      <c r="O94" s="17"/>
      <c r="P94" s="115"/>
      <c r="Q94" s="62">
        <f>IF(C94&gt;A_Stammdaten!$B$12,0,SUM(G94,H94,J94,K94,M94,N94)-SUM(I94,L94,O94,P94))</f>
        <v>0</v>
      </c>
      <c r="R94" s="17"/>
      <c r="S94" s="17"/>
      <c r="T94" s="17"/>
      <c r="U94" s="62">
        <f t="shared" si="17"/>
        <v>0</v>
      </c>
      <c r="V94" s="63">
        <f>IF(ISBLANK($B94),0,VLOOKUP($B94,Listen!$A$2:$C$45,2,FALSE))</f>
        <v>0</v>
      </c>
      <c r="W94" s="63">
        <f>IF(ISBLANK($B94),0,VLOOKUP($B94,Listen!$A$2:$C$45,3,FALSE))</f>
        <v>0</v>
      </c>
      <c r="X94" s="49">
        <f t="shared" si="18"/>
        <v>0</v>
      </c>
      <c r="Y94" s="49">
        <f t="shared" si="16"/>
        <v>0</v>
      </c>
      <c r="Z94" s="49">
        <f t="shared" si="16"/>
        <v>0</v>
      </c>
      <c r="AA94" s="49">
        <f t="shared" si="16"/>
        <v>0</v>
      </c>
      <c r="AB94" s="49">
        <f t="shared" si="16"/>
        <v>0</v>
      </c>
      <c r="AC94" s="49">
        <f t="shared" si="16"/>
        <v>0</v>
      </c>
      <c r="AD94" s="49">
        <f t="shared" si="16"/>
        <v>0</v>
      </c>
      <c r="AE94" s="51">
        <f t="shared" si="15"/>
        <v>0</v>
      </c>
      <c r="AF94" s="51">
        <f>IF(C94=A_Stammdaten!$B$12,D_SAV!$U94-D_SAV!$AG94,HLOOKUP(A_Stammdaten!$B$12-1,$AH$4:$AN$4004,ROW(C94)-3,FALSE)-$AG94)</f>
        <v>0</v>
      </c>
      <c r="AG94" s="51">
        <f>HLOOKUP(A_Stammdaten!$B$12,$AH$4:$AN$4004,ROW(C94)-3,FALSE)</f>
        <v>0</v>
      </c>
      <c r="AH94" s="51">
        <f t="shared" si="19"/>
        <v>0</v>
      </c>
      <c r="AI94" s="51">
        <f t="shared" si="20"/>
        <v>0</v>
      </c>
      <c r="AJ94" s="51">
        <f t="shared" si="21"/>
        <v>0</v>
      </c>
      <c r="AK94" s="51">
        <f t="shared" si="22"/>
        <v>0</v>
      </c>
      <c r="AL94" s="51">
        <f t="shared" si="23"/>
        <v>0</v>
      </c>
      <c r="AM94" s="51">
        <f t="shared" si="24"/>
        <v>0</v>
      </c>
      <c r="AN94" s="51">
        <f t="shared" si="25"/>
        <v>0</v>
      </c>
    </row>
    <row r="95" spans="1:40" s="33" customFormat="1" x14ac:dyDescent="0.25">
      <c r="A95" s="17"/>
      <c r="B95" s="17"/>
      <c r="C95" s="35"/>
      <c r="D95" s="17"/>
      <c r="E95" s="17"/>
      <c r="F95" s="17"/>
      <c r="G95" s="62">
        <f t="shared" si="26"/>
        <v>0</v>
      </c>
      <c r="H95" s="17"/>
      <c r="I95" s="17"/>
      <c r="J95" s="17"/>
      <c r="K95" s="17"/>
      <c r="L95" s="17"/>
      <c r="M95" s="17"/>
      <c r="N95" s="17"/>
      <c r="O95" s="17"/>
      <c r="P95" s="115"/>
      <c r="Q95" s="62">
        <f>IF(C95&gt;A_Stammdaten!$B$12,0,SUM(G95,H95,J95,K95,M95,N95)-SUM(I95,L95,O95,P95))</f>
        <v>0</v>
      </c>
      <c r="R95" s="17"/>
      <c r="S95" s="17"/>
      <c r="T95" s="17"/>
      <c r="U95" s="62">
        <f t="shared" si="17"/>
        <v>0</v>
      </c>
      <c r="V95" s="63">
        <f>IF(ISBLANK($B95),0,VLOOKUP($B95,Listen!$A$2:$C$45,2,FALSE))</f>
        <v>0</v>
      </c>
      <c r="W95" s="63">
        <f>IF(ISBLANK($B95),0,VLOOKUP($B95,Listen!$A$2:$C$45,3,FALSE))</f>
        <v>0</v>
      </c>
      <c r="X95" s="49">
        <f t="shared" si="18"/>
        <v>0</v>
      </c>
      <c r="Y95" s="49">
        <f t="shared" si="16"/>
        <v>0</v>
      </c>
      <c r="Z95" s="49">
        <f t="shared" si="16"/>
        <v>0</v>
      </c>
      <c r="AA95" s="49">
        <f t="shared" si="16"/>
        <v>0</v>
      </c>
      <c r="AB95" s="49">
        <f t="shared" si="16"/>
        <v>0</v>
      </c>
      <c r="AC95" s="49">
        <f t="shared" si="16"/>
        <v>0</v>
      </c>
      <c r="AD95" s="49">
        <f t="shared" si="16"/>
        <v>0</v>
      </c>
      <c r="AE95" s="51">
        <f t="shared" si="15"/>
        <v>0</v>
      </c>
      <c r="AF95" s="51">
        <f>IF(C95=A_Stammdaten!$B$12,D_SAV!$U95-D_SAV!$AG95,HLOOKUP(A_Stammdaten!$B$12-1,$AH$4:$AN$4004,ROW(C95)-3,FALSE)-$AG95)</f>
        <v>0</v>
      </c>
      <c r="AG95" s="51">
        <f>HLOOKUP(A_Stammdaten!$B$12,$AH$4:$AN$4004,ROW(C95)-3,FALSE)</f>
        <v>0</v>
      </c>
      <c r="AH95" s="51">
        <f t="shared" si="19"/>
        <v>0</v>
      </c>
      <c r="AI95" s="51">
        <f t="shared" si="20"/>
        <v>0</v>
      </c>
      <c r="AJ95" s="51">
        <f t="shared" si="21"/>
        <v>0</v>
      </c>
      <c r="AK95" s="51">
        <f t="shared" si="22"/>
        <v>0</v>
      </c>
      <c r="AL95" s="51">
        <f t="shared" si="23"/>
        <v>0</v>
      </c>
      <c r="AM95" s="51">
        <f t="shared" si="24"/>
        <v>0</v>
      </c>
      <c r="AN95" s="51">
        <f t="shared" si="25"/>
        <v>0</v>
      </c>
    </row>
    <row r="96" spans="1:40" s="33" customFormat="1" x14ac:dyDescent="0.25">
      <c r="A96" s="17"/>
      <c r="B96" s="17"/>
      <c r="C96" s="35"/>
      <c r="D96" s="17"/>
      <c r="E96" s="17"/>
      <c r="F96" s="17"/>
      <c r="G96" s="62">
        <f t="shared" si="26"/>
        <v>0</v>
      </c>
      <c r="H96" s="17"/>
      <c r="I96" s="17"/>
      <c r="J96" s="17"/>
      <c r="K96" s="17"/>
      <c r="L96" s="17"/>
      <c r="M96" s="17"/>
      <c r="N96" s="17"/>
      <c r="O96" s="17"/>
      <c r="P96" s="115"/>
      <c r="Q96" s="62">
        <f>IF(C96&gt;A_Stammdaten!$B$12,0,SUM(G96,H96,J96,K96,M96,N96)-SUM(I96,L96,O96,P96))</f>
        <v>0</v>
      </c>
      <c r="R96" s="17"/>
      <c r="S96" s="17"/>
      <c r="T96" s="17"/>
      <c r="U96" s="62">
        <f t="shared" si="17"/>
        <v>0</v>
      </c>
      <c r="V96" s="63">
        <f>IF(ISBLANK($B96),0,VLOOKUP($B96,Listen!$A$2:$C$45,2,FALSE))</f>
        <v>0</v>
      </c>
      <c r="W96" s="63">
        <f>IF(ISBLANK($B96),0,VLOOKUP($B96,Listen!$A$2:$C$45,3,FALSE))</f>
        <v>0</v>
      </c>
      <c r="X96" s="49">
        <f t="shared" si="18"/>
        <v>0</v>
      </c>
      <c r="Y96" s="49">
        <f t="shared" si="16"/>
        <v>0</v>
      </c>
      <c r="Z96" s="49">
        <f t="shared" si="16"/>
        <v>0</v>
      </c>
      <c r="AA96" s="49">
        <f t="shared" si="16"/>
        <v>0</v>
      </c>
      <c r="AB96" s="49">
        <f t="shared" si="16"/>
        <v>0</v>
      </c>
      <c r="AC96" s="49">
        <f t="shared" si="16"/>
        <v>0</v>
      </c>
      <c r="AD96" s="49">
        <f t="shared" si="16"/>
        <v>0</v>
      </c>
      <c r="AE96" s="51">
        <f t="shared" si="15"/>
        <v>0</v>
      </c>
      <c r="AF96" s="51">
        <f>IF(C96=A_Stammdaten!$B$12,D_SAV!$U96-D_SAV!$AG96,HLOOKUP(A_Stammdaten!$B$12-1,$AH$4:$AN$4004,ROW(C96)-3,FALSE)-$AG96)</f>
        <v>0</v>
      </c>
      <c r="AG96" s="51">
        <f>HLOOKUP(A_Stammdaten!$B$12,$AH$4:$AN$4004,ROW(C96)-3,FALSE)</f>
        <v>0</v>
      </c>
      <c r="AH96" s="51">
        <f t="shared" si="19"/>
        <v>0</v>
      </c>
      <c r="AI96" s="51">
        <f t="shared" si="20"/>
        <v>0</v>
      </c>
      <c r="AJ96" s="51">
        <f t="shared" si="21"/>
        <v>0</v>
      </c>
      <c r="AK96" s="51">
        <f t="shared" si="22"/>
        <v>0</v>
      </c>
      <c r="AL96" s="51">
        <f t="shared" si="23"/>
        <v>0</v>
      </c>
      <c r="AM96" s="51">
        <f t="shared" si="24"/>
        <v>0</v>
      </c>
      <c r="AN96" s="51">
        <f t="shared" si="25"/>
        <v>0</v>
      </c>
    </row>
    <row r="97" spans="1:40" s="33" customFormat="1" x14ac:dyDescent="0.25">
      <c r="A97" s="17"/>
      <c r="B97" s="17"/>
      <c r="C97" s="35"/>
      <c r="D97" s="17"/>
      <c r="E97" s="17"/>
      <c r="F97" s="17"/>
      <c r="G97" s="62">
        <f t="shared" si="26"/>
        <v>0</v>
      </c>
      <c r="H97" s="17"/>
      <c r="I97" s="17"/>
      <c r="J97" s="17"/>
      <c r="K97" s="17"/>
      <c r="L97" s="17"/>
      <c r="M97" s="17"/>
      <c r="N97" s="17"/>
      <c r="O97" s="17"/>
      <c r="P97" s="115"/>
      <c r="Q97" s="62">
        <f>IF(C97&gt;A_Stammdaten!$B$12,0,SUM(G97,H97,J97,K97,M97,N97)-SUM(I97,L97,O97,P97))</f>
        <v>0</v>
      </c>
      <c r="R97" s="17"/>
      <c r="S97" s="17"/>
      <c r="T97" s="17"/>
      <c r="U97" s="62">
        <f t="shared" si="17"/>
        <v>0</v>
      </c>
      <c r="V97" s="63">
        <f>IF(ISBLANK($B97),0,VLOOKUP($B97,Listen!$A$2:$C$45,2,FALSE))</f>
        <v>0</v>
      </c>
      <c r="W97" s="63">
        <f>IF(ISBLANK($B97),0,VLOOKUP($B97,Listen!$A$2:$C$45,3,FALSE))</f>
        <v>0</v>
      </c>
      <c r="X97" s="49">
        <f t="shared" si="18"/>
        <v>0</v>
      </c>
      <c r="Y97" s="49">
        <f t="shared" si="16"/>
        <v>0</v>
      </c>
      <c r="Z97" s="49">
        <f t="shared" si="16"/>
        <v>0</v>
      </c>
      <c r="AA97" s="49">
        <f t="shared" si="16"/>
        <v>0</v>
      </c>
      <c r="AB97" s="49">
        <f t="shared" si="16"/>
        <v>0</v>
      </c>
      <c r="AC97" s="49">
        <f t="shared" si="16"/>
        <v>0</v>
      </c>
      <c r="AD97" s="49">
        <f t="shared" si="16"/>
        <v>0</v>
      </c>
      <c r="AE97" s="51">
        <f t="shared" si="15"/>
        <v>0</v>
      </c>
      <c r="AF97" s="51">
        <f>IF(C97=A_Stammdaten!$B$12,D_SAV!$U97-D_SAV!$AG97,HLOOKUP(A_Stammdaten!$B$12-1,$AH$4:$AN$4004,ROW(C97)-3,FALSE)-$AG97)</f>
        <v>0</v>
      </c>
      <c r="AG97" s="51">
        <f>HLOOKUP(A_Stammdaten!$B$12,$AH$4:$AN$4004,ROW(C97)-3,FALSE)</f>
        <v>0</v>
      </c>
      <c r="AH97" s="51">
        <f t="shared" si="19"/>
        <v>0</v>
      </c>
      <c r="AI97" s="51">
        <f t="shared" si="20"/>
        <v>0</v>
      </c>
      <c r="AJ97" s="51">
        <f t="shared" si="21"/>
        <v>0</v>
      </c>
      <c r="AK97" s="51">
        <f t="shared" si="22"/>
        <v>0</v>
      </c>
      <c r="AL97" s="51">
        <f t="shared" si="23"/>
        <v>0</v>
      </c>
      <c r="AM97" s="51">
        <f t="shared" si="24"/>
        <v>0</v>
      </c>
      <c r="AN97" s="51">
        <f t="shared" si="25"/>
        <v>0</v>
      </c>
    </row>
    <row r="98" spans="1:40" s="33" customFormat="1" x14ac:dyDescent="0.25">
      <c r="A98" s="17"/>
      <c r="B98" s="17"/>
      <c r="C98" s="35"/>
      <c r="D98" s="17"/>
      <c r="E98" s="17"/>
      <c r="F98" s="17"/>
      <c r="G98" s="62">
        <f t="shared" si="26"/>
        <v>0</v>
      </c>
      <c r="H98" s="17"/>
      <c r="I98" s="17"/>
      <c r="J98" s="17"/>
      <c r="K98" s="17"/>
      <c r="L98" s="17"/>
      <c r="M98" s="17"/>
      <c r="N98" s="17"/>
      <c r="O98" s="17"/>
      <c r="P98" s="115"/>
      <c r="Q98" s="62">
        <f>IF(C98&gt;A_Stammdaten!$B$12,0,SUM(G98,H98,J98,K98,M98,N98)-SUM(I98,L98,O98,P98))</f>
        <v>0</v>
      </c>
      <c r="R98" s="17"/>
      <c r="S98" s="17"/>
      <c r="T98" s="17"/>
      <c r="U98" s="62">
        <f t="shared" si="17"/>
        <v>0</v>
      </c>
      <c r="V98" s="63">
        <f>IF(ISBLANK($B98),0,VLOOKUP($B98,Listen!$A$2:$C$45,2,FALSE))</f>
        <v>0</v>
      </c>
      <c r="W98" s="63">
        <f>IF(ISBLANK($B98),0,VLOOKUP($B98,Listen!$A$2:$C$45,3,FALSE))</f>
        <v>0</v>
      </c>
      <c r="X98" s="49">
        <f t="shared" si="18"/>
        <v>0</v>
      </c>
      <c r="Y98" s="49">
        <f t="shared" si="16"/>
        <v>0</v>
      </c>
      <c r="Z98" s="49">
        <f t="shared" si="16"/>
        <v>0</v>
      </c>
      <c r="AA98" s="49">
        <f t="shared" si="16"/>
        <v>0</v>
      </c>
      <c r="AB98" s="49">
        <f t="shared" si="16"/>
        <v>0</v>
      </c>
      <c r="AC98" s="49">
        <f t="shared" si="16"/>
        <v>0</v>
      </c>
      <c r="AD98" s="49">
        <f t="shared" si="16"/>
        <v>0</v>
      </c>
      <c r="AE98" s="51">
        <f t="shared" si="15"/>
        <v>0</v>
      </c>
      <c r="AF98" s="51">
        <f>IF(C98=A_Stammdaten!$B$12,D_SAV!$U98-D_SAV!$AG98,HLOOKUP(A_Stammdaten!$B$12-1,$AH$4:$AN$4004,ROW(C98)-3,FALSE)-$AG98)</f>
        <v>0</v>
      </c>
      <c r="AG98" s="51">
        <f>HLOOKUP(A_Stammdaten!$B$12,$AH$4:$AN$4004,ROW(C98)-3,FALSE)</f>
        <v>0</v>
      </c>
      <c r="AH98" s="51">
        <f t="shared" si="19"/>
        <v>0</v>
      </c>
      <c r="AI98" s="51">
        <f t="shared" si="20"/>
        <v>0</v>
      </c>
      <c r="AJ98" s="51">
        <f t="shared" si="21"/>
        <v>0</v>
      </c>
      <c r="AK98" s="51">
        <f t="shared" si="22"/>
        <v>0</v>
      </c>
      <c r="AL98" s="51">
        <f t="shared" si="23"/>
        <v>0</v>
      </c>
      <c r="AM98" s="51">
        <f t="shared" si="24"/>
        <v>0</v>
      </c>
      <c r="AN98" s="51">
        <f t="shared" si="25"/>
        <v>0</v>
      </c>
    </row>
    <row r="99" spans="1:40" s="33" customFormat="1" x14ac:dyDescent="0.25">
      <c r="A99" s="17"/>
      <c r="B99" s="17"/>
      <c r="C99" s="35"/>
      <c r="D99" s="17"/>
      <c r="E99" s="17"/>
      <c r="F99" s="17"/>
      <c r="G99" s="62">
        <f t="shared" si="26"/>
        <v>0</v>
      </c>
      <c r="H99" s="17"/>
      <c r="I99" s="17"/>
      <c r="J99" s="17"/>
      <c r="K99" s="17"/>
      <c r="L99" s="17"/>
      <c r="M99" s="17"/>
      <c r="N99" s="17"/>
      <c r="O99" s="17"/>
      <c r="P99" s="115"/>
      <c r="Q99" s="62">
        <f>IF(C99&gt;A_Stammdaten!$B$12,0,SUM(G99,H99,J99,K99,M99,N99)-SUM(I99,L99,O99,P99))</f>
        <v>0</v>
      </c>
      <c r="R99" s="17"/>
      <c r="S99" s="17"/>
      <c r="T99" s="17"/>
      <c r="U99" s="62">
        <f t="shared" si="17"/>
        <v>0</v>
      </c>
      <c r="V99" s="63">
        <f>IF(ISBLANK($B99),0,VLOOKUP($B99,Listen!$A$2:$C$45,2,FALSE))</f>
        <v>0</v>
      </c>
      <c r="W99" s="63">
        <f>IF(ISBLANK($B99),0,VLOOKUP($B99,Listen!$A$2:$C$45,3,FALSE))</f>
        <v>0</v>
      </c>
      <c r="X99" s="49">
        <f t="shared" si="18"/>
        <v>0</v>
      </c>
      <c r="Y99" s="49">
        <f t="shared" si="16"/>
        <v>0</v>
      </c>
      <c r="Z99" s="49">
        <f t="shared" si="16"/>
        <v>0</v>
      </c>
      <c r="AA99" s="49">
        <f t="shared" si="16"/>
        <v>0</v>
      </c>
      <c r="AB99" s="49">
        <f t="shared" si="16"/>
        <v>0</v>
      </c>
      <c r="AC99" s="49">
        <f t="shared" si="16"/>
        <v>0</v>
      </c>
      <c r="AD99" s="49">
        <f t="shared" si="16"/>
        <v>0</v>
      </c>
      <c r="AE99" s="51">
        <f t="shared" ref="AE99:AE162" si="27">AG99+AF99</f>
        <v>0</v>
      </c>
      <c r="AF99" s="51">
        <f>IF(C99=A_Stammdaten!$B$12,D_SAV!$U99-D_SAV!$AG99,HLOOKUP(A_Stammdaten!$B$12-1,$AH$4:$AN$4004,ROW(C99)-3,FALSE)-$AG99)</f>
        <v>0</v>
      </c>
      <c r="AG99" s="51">
        <f>HLOOKUP(A_Stammdaten!$B$12,$AH$4:$AN$4004,ROW(C99)-3,FALSE)</f>
        <v>0</v>
      </c>
      <c r="AH99" s="51">
        <f t="shared" si="19"/>
        <v>0</v>
      </c>
      <c r="AI99" s="51">
        <f t="shared" si="20"/>
        <v>0</v>
      </c>
      <c r="AJ99" s="51">
        <f t="shared" si="21"/>
        <v>0</v>
      </c>
      <c r="AK99" s="51">
        <f t="shared" si="22"/>
        <v>0</v>
      </c>
      <c r="AL99" s="51">
        <f t="shared" si="23"/>
        <v>0</v>
      </c>
      <c r="AM99" s="51">
        <f t="shared" si="24"/>
        <v>0</v>
      </c>
      <c r="AN99" s="51">
        <f t="shared" si="25"/>
        <v>0</v>
      </c>
    </row>
    <row r="100" spans="1:40" s="33" customFormat="1" x14ac:dyDescent="0.25">
      <c r="A100" s="17"/>
      <c r="B100" s="17"/>
      <c r="C100" s="35"/>
      <c r="D100" s="17"/>
      <c r="E100" s="17"/>
      <c r="F100" s="17"/>
      <c r="G100" s="62">
        <f t="shared" si="26"/>
        <v>0</v>
      </c>
      <c r="H100" s="17"/>
      <c r="I100" s="17"/>
      <c r="J100" s="17"/>
      <c r="K100" s="17"/>
      <c r="L100" s="17"/>
      <c r="M100" s="17"/>
      <c r="N100" s="17"/>
      <c r="O100" s="17"/>
      <c r="P100" s="115"/>
      <c r="Q100" s="62">
        <f>IF(C100&gt;A_Stammdaten!$B$12,0,SUM(G100,H100,J100,K100,M100,N100)-SUM(I100,L100,O100,P100))</f>
        <v>0</v>
      </c>
      <c r="R100" s="17"/>
      <c r="S100" s="17"/>
      <c r="T100" s="17"/>
      <c r="U100" s="62">
        <f t="shared" si="17"/>
        <v>0</v>
      </c>
      <c r="V100" s="63">
        <f>IF(ISBLANK($B100),0,VLOOKUP($B100,Listen!$A$2:$C$45,2,FALSE))</f>
        <v>0</v>
      </c>
      <c r="W100" s="63">
        <f>IF(ISBLANK($B100),0,VLOOKUP($B100,Listen!$A$2:$C$45,3,FALSE))</f>
        <v>0</v>
      </c>
      <c r="X100" s="49">
        <f t="shared" si="18"/>
        <v>0</v>
      </c>
      <c r="Y100" s="49">
        <f t="shared" si="16"/>
        <v>0</v>
      </c>
      <c r="Z100" s="49">
        <f t="shared" si="16"/>
        <v>0</v>
      </c>
      <c r="AA100" s="49">
        <f t="shared" si="16"/>
        <v>0</v>
      </c>
      <c r="AB100" s="49">
        <f t="shared" si="16"/>
        <v>0</v>
      </c>
      <c r="AC100" s="49">
        <f t="shared" si="16"/>
        <v>0</v>
      </c>
      <c r="AD100" s="49">
        <f t="shared" si="16"/>
        <v>0</v>
      </c>
      <c r="AE100" s="51">
        <f t="shared" si="27"/>
        <v>0</v>
      </c>
      <c r="AF100" s="51">
        <f>IF(C100=A_Stammdaten!$B$12,D_SAV!$U100-D_SAV!$AG100,HLOOKUP(A_Stammdaten!$B$12-1,$AH$4:$AN$4004,ROW(C100)-3,FALSE)-$AG100)</f>
        <v>0</v>
      </c>
      <c r="AG100" s="51">
        <f>HLOOKUP(A_Stammdaten!$B$12,$AH$4:$AN$4004,ROW(C100)-3,FALSE)</f>
        <v>0</v>
      </c>
      <c r="AH100" s="51">
        <f t="shared" si="19"/>
        <v>0</v>
      </c>
      <c r="AI100" s="51">
        <f t="shared" si="20"/>
        <v>0</v>
      </c>
      <c r="AJ100" s="51">
        <f t="shared" si="21"/>
        <v>0</v>
      </c>
      <c r="AK100" s="51">
        <f t="shared" si="22"/>
        <v>0</v>
      </c>
      <c r="AL100" s="51">
        <f t="shared" si="23"/>
        <v>0</v>
      </c>
      <c r="AM100" s="51">
        <f t="shared" si="24"/>
        <v>0</v>
      </c>
      <c r="AN100" s="51">
        <f t="shared" si="25"/>
        <v>0</v>
      </c>
    </row>
    <row r="101" spans="1:40" s="33" customFormat="1" x14ac:dyDescent="0.25">
      <c r="A101" s="17"/>
      <c r="B101" s="17"/>
      <c r="C101" s="35"/>
      <c r="D101" s="17"/>
      <c r="E101" s="17"/>
      <c r="F101" s="17"/>
      <c r="G101" s="62">
        <f t="shared" si="26"/>
        <v>0</v>
      </c>
      <c r="H101" s="17"/>
      <c r="I101" s="17"/>
      <c r="J101" s="17"/>
      <c r="K101" s="17"/>
      <c r="L101" s="17"/>
      <c r="M101" s="17"/>
      <c r="N101" s="17"/>
      <c r="O101" s="17"/>
      <c r="P101" s="115"/>
      <c r="Q101" s="62">
        <f>IF(C101&gt;A_Stammdaten!$B$12,0,SUM(G101,H101,J101,K101,M101,N101)-SUM(I101,L101,O101,P101))</f>
        <v>0</v>
      </c>
      <c r="R101" s="17"/>
      <c r="S101" s="17"/>
      <c r="T101" s="17"/>
      <c r="U101" s="62">
        <f t="shared" si="17"/>
        <v>0</v>
      </c>
      <c r="V101" s="63">
        <f>IF(ISBLANK($B101),0,VLOOKUP($B101,Listen!$A$2:$C$45,2,FALSE))</f>
        <v>0</v>
      </c>
      <c r="W101" s="63">
        <f>IF(ISBLANK($B101),0,VLOOKUP($B101,Listen!$A$2:$C$45,3,FALSE))</f>
        <v>0</v>
      </c>
      <c r="X101" s="49">
        <f t="shared" si="18"/>
        <v>0</v>
      </c>
      <c r="Y101" s="49">
        <f t="shared" si="16"/>
        <v>0</v>
      </c>
      <c r="Z101" s="49">
        <f t="shared" si="16"/>
        <v>0</v>
      </c>
      <c r="AA101" s="49">
        <f t="shared" si="16"/>
        <v>0</v>
      </c>
      <c r="AB101" s="49">
        <f t="shared" si="16"/>
        <v>0</v>
      </c>
      <c r="AC101" s="49">
        <f t="shared" si="16"/>
        <v>0</v>
      </c>
      <c r="AD101" s="49">
        <f t="shared" si="16"/>
        <v>0</v>
      </c>
      <c r="AE101" s="51">
        <f t="shared" si="27"/>
        <v>0</v>
      </c>
      <c r="AF101" s="51">
        <f>IF(C101=A_Stammdaten!$B$12,D_SAV!$U101-D_SAV!$AG101,HLOOKUP(A_Stammdaten!$B$12-1,$AH$4:$AN$4004,ROW(C101)-3,FALSE)-$AG101)</f>
        <v>0</v>
      </c>
      <c r="AG101" s="51">
        <f>HLOOKUP(A_Stammdaten!$B$12,$AH$4:$AN$4004,ROW(C101)-3,FALSE)</f>
        <v>0</v>
      </c>
      <c r="AH101" s="51">
        <f t="shared" si="19"/>
        <v>0</v>
      </c>
      <c r="AI101" s="51">
        <f t="shared" si="20"/>
        <v>0</v>
      </c>
      <c r="AJ101" s="51">
        <f t="shared" si="21"/>
        <v>0</v>
      </c>
      <c r="AK101" s="51">
        <f t="shared" si="22"/>
        <v>0</v>
      </c>
      <c r="AL101" s="51">
        <f t="shared" si="23"/>
        <v>0</v>
      </c>
      <c r="AM101" s="51">
        <f t="shared" si="24"/>
        <v>0</v>
      </c>
      <c r="AN101" s="51">
        <f t="shared" si="25"/>
        <v>0</v>
      </c>
    </row>
    <row r="102" spans="1:40" s="33" customFormat="1" x14ac:dyDescent="0.25">
      <c r="A102" s="17"/>
      <c r="B102" s="17"/>
      <c r="C102" s="35"/>
      <c r="D102" s="17"/>
      <c r="E102" s="17"/>
      <c r="F102" s="17"/>
      <c r="G102" s="62">
        <f t="shared" si="26"/>
        <v>0</v>
      </c>
      <c r="H102" s="17"/>
      <c r="I102" s="17"/>
      <c r="J102" s="17"/>
      <c r="K102" s="17"/>
      <c r="L102" s="17"/>
      <c r="M102" s="17"/>
      <c r="N102" s="17"/>
      <c r="O102" s="17"/>
      <c r="P102" s="115"/>
      <c r="Q102" s="62">
        <f>IF(C102&gt;A_Stammdaten!$B$12,0,SUM(G102,H102,J102,K102,M102,N102)-SUM(I102,L102,O102,P102))</f>
        <v>0</v>
      </c>
      <c r="R102" s="17"/>
      <c r="S102" s="17"/>
      <c r="T102" s="17"/>
      <c r="U102" s="62">
        <f t="shared" si="17"/>
        <v>0</v>
      </c>
      <c r="V102" s="63">
        <f>IF(ISBLANK($B102),0,VLOOKUP($B102,Listen!$A$2:$C$45,2,FALSE))</f>
        <v>0</v>
      </c>
      <c r="W102" s="63">
        <f>IF(ISBLANK($B102),0,VLOOKUP($B102,Listen!$A$2:$C$45,3,FALSE))</f>
        <v>0</v>
      </c>
      <c r="X102" s="49">
        <f t="shared" si="18"/>
        <v>0</v>
      </c>
      <c r="Y102" s="49">
        <f t="shared" si="16"/>
        <v>0</v>
      </c>
      <c r="Z102" s="49">
        <f t="shared" si="16"/>
        <v>0</v>
      </c>
      <c r="AA102" s="49">
        <f t="shared" si="16"/>
        <v>0</v>
      </c>
      <c r="AB102" s="49">
        <f t="shared" si="16"/>
        <v>0</v>
      </c>
      <c r="AC102" s="49">
        <f t="shared" si="16"/>
        <v>0</v>
      </c>
      <c r="AD102" s="49">
        <f t="shared" si="16"/>
        <v>0</v>
      </c>
      <c r="AE102" s="51">
        <f t="shared" si="27"/>
        <v>0</v>
      </c>
      <c r="AF102" s="51">
        <f>IF(C102=A_Stammdaten!$B$12,D_SAV!$U102-D_SAV!$AG102,HLOOKUP(A_Stammdaten!$B$12-1,$AH$4:$AN$4004,ROW(C102)-3,FALSE)-$AG102)</f>
        <v>0</v>
      </c>
      <c r="AG102" s="51">
        <f>HLOOKUP(A_Stammdaten!$B$12,$AH$4:$AN$4004,ROW(C102)-3,FALSE)</f>
        <v>0</v>
      </c>
      <c r="AH102" s="51">
        <f t="shared" si="19"/>
        <v>0</v>
      </c>
      <c r="AI102" s="51">
        <f t="shared" si="20"/>
        <v>0</v>
      </c>
      <c r="AJ102" s="51">
        <f t="shared" si="21"/>
        <v>0</v>
      </c>
      <c r="AK102" s="51">
        <f t="shared" si="22"/>
        <v>0</v>
      </c>
      <c r="AL102" s="51">
        <f t="shared" si="23"/>
        <v>0</v>
      </c>
      <c r="AM102" s="51">
        <f t="shared" si="24"/>
        <v>0</v>
      </c>
      <c r="AN102" s="51">
        <f t="shared" si="25"/>
        <v>0</v>
      </c>
    </row>
    <row r="103" spans="1:40" s="33" customFormat="1" x14ac:dyDescent="0.25">
      <c r="A103" s="17"/>
      <c r="B103" s="17"/>
      <c r="C103" s="35"/>
      <c r="D103" s="17"/>
      <c r="E103" s="17"/>
      <c r="F103" s="17"/>
      <c r="G103" s="62">
        <f t="shared" si="26"/>
        <v>0</v>
      </c>
      <c r="H103" s="17"/>
      <c r="I103" s="17"/>
      <c r="J103" s="17"/>
      <c r="K103" s="17"/>
      <c r="L103" s="17"/>
      <c r="M103" s="17"/>
      <c r="N103" s="17"/>
      <c r="O103" s="17"/>
      <c r="P103" s="115"/>
      <c r="Q103" s="62">
        <f>IF(C103&gt;A_Stammdaten!$B$12,0,SUM(G103,H103,J103,K103,M103,N103)-SUM(I103,L103,O103,P103))</f>
        <v>0</v>
      </c>
      <c r="R103" s="17"/>
      <c r="S103" s="17"/>
      <c r="T103" s="17"/>
      <c r="U103" s="62">
        <f t="shared" si="17"/>
        <v>0</v>
      </c>
      <c r="V103" s="63">
        <f>IF(ISBLANK($B103),0,VLOOKUP($B103,Listen!$A$2:$C$45,2,FALSE))</f>
        <v>0</v>
      </c>
      <c r="W103" s="63">
        <f>IF(ISBLANK($B103),0,VLOOKUP($B103,Listen!$A$2:$C$45,3,FALSE))</f>
        <v>0</v>
      </c>
      <c r="X103" s="49">
        <f t="shared" si="18"/>
        <v>0</v>
      </c>
      <c r="Y103" s="49">
        <f t="shared" si="16"/>
        <v>0</v>
      </c>
      <c r="Z103" s="49">
        <f t="shared" si="16"/>
        <v>0</v>
      </c>
      <c r="AA103" s="49">
        <f t="shared" si="16"/>
        <v>0</v>
      </c>
      <c r="AB103" s="49">
        <f t="shared" si="16"/>
        <v>0</v>
      </c>
      <c r="AC103" s="49">
        <f t="shared" si="16"/>
        <v>0</v>
      </c>
      <c r="AD103" s="49">
        <f t="shared" si="16"/>
        <v>0</v>
      </c>
      <c r="AE103" s="51">
        <f t="shared" si="27"/>
        <v>0</v>
      </c>
      <c r="AF103" s="51">
        <f>IF(C103=A_Stammdaten!$B$12,D_SAV!$U103-D_SAV!$AG103,HLOOKUP(A_Stammdaten!$B$12-1,$AH$4:$AN$4004,ROW(C103)-3,FALSE)-$AG103)</f>
        <v>0</v>
      </c>
      <c r="AG103" s="51">
        <f>HLOOKUP(A_Stammdaten!$B$12,$AH$4:$AN$4004,ROW(C103)-3,FALSE)</f>
        <v>0</v>
      </c>
      <c r="AH103" s="51">
        <f t="shared" si="19"/>
        <v>0</v>
      </c>
      <c r="AI103" s="51">
        <f t="shared" si="20"/>
        <v>0</v>
      </c>
      <c r="AJ103" s="51">
        <f t="shared" si="21"/>
        <v>0</v>
      </c>
      <c r="AK103" s="51">
        <f t="shared" si="22"/>
        <v>0</v>
      </c>
      <c r="AL103" s="51">
        <f t="shared" si="23"/>
        <v>0</v>
      </c>
      <c r="AM103" s="51">
        <f t="shared" si="24"/>
        <v>0</v>
      </c>
      <c r="AN103" s="51">
        <f t="shared" si="25"/>
        <v>0</v>
      </c>
    </row>
    <row r="104" spans="1:40" s="33" customFormat="1" x14ac:dyDescent="0.25">
      <c r="A104" s="17"/>
      <c r="B104" s="17"/>
      <c r="C104" s="35"/>
      <c r="D104" s="17"/>
      <c r="E104" s="17"/>
      <c r="F104" s="17"/>
      <c r="G104" s="62">
        <f t="shared" si="26"/>
        <v>0</v>
      </c>
      <c r="H104" s="17"/>
      <c r="I104" s="17"/>
      <c r="J104" s="17"/>
      <c r="K104" s="17"/>
      <c r="L104" s="17"/>
      <c r="M104" s="17"/>
      <c r="N104" s="17"/>
      <c r="O104" s="17"/>
      <c r="P104" s="115"/>
      <c r="Q104" s="62">
        <f>IF(C104&gt;A_Stammdaten!$B$12,0,SUM(G104,H104,J104,K104,M104,N104)-SUM(I104,L104,O104,P104))</f>
        <v>0</v>
      </c>
      <c r="R104" s="17"/>
      <c r="S104" s="17"/>
      <c r="T104" s="17"/>
      <c r="U104" s="62">
        <f t="shared" si="17"/>
        <v>0</v>
      </c>
      <c r="V104" s="63">
        <f>IF(ISBLANK($B104),0,VLOOKUP($B104,Listen!$A$2:$C$45,2,FALSE))</f>
        <v>0</v>
      </c>
      <c r="W104" s="63">
        <f>IF(ISBLANK($B104),0,VLOOKUP($B104,Listen!$A$2:$C$45,3,FALSE))</f>
        <v>0</v>
      </c>
      <c r="X104" s="49">
        <f t="shared" si="18"/>
        <v>0</v>
      </c>
      <c r="Y104" s="49">
        <f t="shared" si="16"/>
        <v>0</v>
      </c>
      <c r="Z104" s="49">
        <f t="shared" si="16"/>
        <v>0</v>
      </c>
      <c r="AA104" s="49">
        <f t="shared" si="16"/>
        <v>0</v>
      </c>
      <c r="AB104" s="49">
        <f t="shared" si="16"/>
        <v>0</v>
      </c>
      <c r="AC104" s="49">
        <f t="shared" si="16"/>
        <v>0</v>
      </c>
      <c r="AD104" s="49">
        <f t="shared" si="16"/>
        <v>0</v>
      </c>
      <c r="AE104" s="51">
        <f t="shared" si="27"/>
        <v>0</v>
      </c>
      <c r="AF104" s="51">
        <f>IF(C104=A_Stammdaten!$B$12,D_SAV!$U104-D_SAV!$AG104,HLOOKUP(A_Stammdaten!$B$12-1,$AH$4:$AN$4004,ROW(C104)-3,FALSE)-$AG104)</f>
        <v>0</v>
      </c>
      <c r="AG104" s="51">
        <f>HLOOKUP(A_Stammdaten!$B$12,$AH$4:$AN$4004,ROW(C104)-3,FALSE)</f>
        <v>0</v>
      </c>
      <c r="AH104" s="51">
        <f t="shared" si="19"/>
        <v>0</v>
      </c>
      <c r="AI104" s="51">
        <f t="shared" si="20"/>
        <v>0</v>
      </c>
      <c r="AJ104" s="51">
        <f t="shared" si="21"/>
        <v>0</v>
      </c>
      <c r="AK104" s="51">
        <f t="shared" si="22"/>
        <v>0</v>
      </c>
      <c r="AL104" s="51">
        <f t="shared" si="23"/>
        <v>0</v>
      </c>
      <c r="AM104" s="51">
        <f t="shared" si="24"/>
        <v>0</v>
      </c>
      <c r="AN104" s="51">
        <f t="shared" si="25"/>
        <v>0</v>
      </c>
    </row>
    <row r="105" spans="1:40" s="33" customFormat="1" x14ac:dyDescent="0.25">
      <c r="A105" s="17"/>
      <c r="B105" s="17"/>
      <c r="C105" s="35"/>
      <c r="D105" s="17"/>
      <c r="E105" s="17"/>
      <c r="F105" s="17"/>
      <c r="G105" s="62">
        <f t="shared" si="26"/>
        <v>0</v>
      </c>
      <c r="H105" s="17"/>
      <c r="I105" s="17"/>
      <c r="J105" s="17"/>
      <c r="K105" s="17"/>
      <c r="L105" s="17"/>
      <c r="M105" s="17"/>
      <c r="N105" s="17"/>
      <c r="O105" s="17"/>
      <c r="P105" s="115"/>
      <c r="Q105" s="62">
        <f>IF(C105&gt;A_Stammdaten!$B$12,0,SUM(G105,H105,J105,K105,M105,N105)-SUM(I105,L105,O105,P105))</f>
        <v>0</v>
      </c>
      <c r="R105" s="17"/>
      <c r="S105" s="17"/>
      <c r="T105" s="17"/>
      <c r="U105" s="62">
        <f t="shared" si="17"/>
        <v>0</v>
      </c>
      <c r="V105" s="63">
        <f>IF(ISBLANK($B105),0,VLOOKUP($B105,Listen!$A$2:$C$45,2,FALSE))</f>
        <v>0</v>
      </c>
      <c r="W105" s="63">
        <f>IF(ISBLANK($B105),0,VLOOKUP($B105,Listen!$A$2:$C$45,3,FALSE))</f>
        <v>0</v>
      </c>
      <c r="X105" s="49">
        <f t="shared" si="18"/>
        <v>0</v>
      </c>
      <c r="Y105" s="49">
        <f t="shared" si="16"/>
        <v>0</v>
      </c>
      <c r="Z105" s="49">
        <f t="shared" si="16"/>
        <v>0</v>
      </c>
      <c r="AA105" s="49">
        <f t="shared" si="16"/>
        <v>0</v>
      </c>
      <c r="AB105" s="49">
        <f t="shared" si="16"/>
        <v>0</v>
      </c>
      <c r="AC105" s="49">
        <f t="shared" si="16"/>
        <v>0</v>
      </c>
      <c r="AD105" s="49">
        <f t="shared" si="16"/>
        <v>0</v>
      </c>
      <c r="AE105" s="51">
        <f t="shared" si="27"/>
        <v>0</v>
      </c>
      <c r="AF105" s="51">
        <f>IF(C105=A_Stammdaten!$B$12,D_SAV!$U105-D_SAV!$AG105,HLOOKUP(A_Stammdaten!$B$12-1,$AH$4:$AN$4004,ROW(C105)-3,FALSE)-$AG105)</f>
        <v>0</v>
      </c>
      <c r="AG105" s="51">
        <f>HLOOKUP(A_Stammdaten!$B$12,$AH$4:$AN$4004,ROW(C105)-3,FALSE)</f>
        <v>0</v>
      </c>
      <c r="AH105" s="51">
        <f t="shared" si="19"/>
        <v>0</v>
      </c>
      <c r="AI105" s="51">
        <f t="shared" si="20"/>
        <v>0</v>
      </c>
      <c r="AJ105" s="51">
        <f t="shared" si="21"/>
        <v>0</v>
      </c>
      <c r="AK105" s="51">
        <f t="shared" si="22"/>
        <v>0</v>
      </c>
      <c r="AL105" s="51">
        <f t="shared" si="23"/>
        <v>0</v>
      </c>
      <c r="AM105" s="51">
        <f t="shared" si="24"/>
        <v>0</v>
      </c>
      <c r="AN105" s="51">
        <f t="shared" si="25"/>
        <v>0</v>
      </c>
    </row>
    <row r="106" spans="1:40" s="33" customFormat="1" x14ac:dyDescent="0.25">
      <c r="A106" s="17"/>
      <c r="B106" s="17"/>
      <c r="C106" s="35"/>
      <c r="D106" s="17"/>
      <c r="E106" s="17"/>
      <c r="F106" s="17"/>
      <c r="G106" s="62">
        <f t="shared" si="26"/>
        <v>0</v>
      </c>
      <c r="H106" s="17"/>
      <c r="I106" s="17"/>
      <c r="J106" s="17"/>
      <c r="K106" s="17"/>
      <c r="L106" s="17"/>
      <c r="M106" s="17"/>
      <c r="N106" s="17"/>
      <c r="O106" s="17"/>
      <c r="P106" s="115"/>
      <c r="Q106" s="62">
        <f>IF(C106&gt;A_Stammdaten!$B$12,0,SUM(G106,H106,J106,K106,M106,N106)-SUM(I106,L106,O106,P106))</f>
        <v>0</v>
      </c>
      <c r="R106" s="17"/>
      <c r="S106" s="17"/>
      <c r="T106" s="17"/>
      <c r="U106" s="62">
        <f t="shared" si="17"/>
        <v>0</v>
      </c>
      <c r="V106" s="63">
        <f>IF(ISBLANK($B106),0,VLOOKUP($B106,Listen!$A$2:$C$45,2,FALSE))</f>
        <v>0</v>
      </c>
      <c r="W106" s="63">
        <f>IF(ISBLANK($B106),0,VLOOKUP($B106,Listen!$A$2:$C$45,3,FALSE))</f>
        <v>0</v>
      </c>
      <c r="X106" s="49">
        <f t="shared" si="18"/>
        <v>0</v>
      </c>
      <c r="Y106" s="49">
        <f t="shared" si="16"/>
        <v>0</v>
      </c>
      <c r="Z106" s="49">
        <f t="shared" si="16"/>
        <v>0</v>
      </c>
      <c r="AA106" s="49">
        <f t="shared" si="16"/>
        <v>0</v>
      </c>
      <c r="AB106" s="49">
        <f t="shared" si="16"/>
        <v>0</v>
      </c>
      <c r="AC106" s="49">
        <f t="shared" si="16"/>
        <v>0</v>
      </c>
      <c r="AD106" s="49">
        <f t="shared" si="16"/>
        <v>0</v>
      </c>
      <c r="AE106" s="51">
        <f t="shared" si="27"/>
        <v>0</v>
      </c>
      <c r="AF106" s="51">
        <f>IF(C106=A_Stammdaten!$B$12,D_SAV!$U106-D_SAV!$AG106,HLOOKUP(A_Stammdaten!$B$12-1,$AH$4:$AN$4004,ROW(C106)-3,FALSE)-$AG106)</f>
        <v>0</v>
      </c>
      <c r="AG106" s="51">
        <f>HLOOKUP(A_Stammdaten!$B$12,$AH$4:$AN$4004,ROW(C106)-3,FALSE)</f>
        <v>0</v>
      </c>
      <c r="AH106" s="51">
        <f t="shared" si="19"/>
        <v>0</v>
      </c>
      <c r="AI106" s="51">
        <f t="shared" si="20"/>
        <v>0</v>
      </c>
      <c r="AJ106" s="51">
        <f t="shared" si="21"/>
        <v>0</v>
      </c>
      <c r="AK106" s="51">
        <f t="shared" si="22"/>
        <v>0</v>
      </c>
      <c r="AL106" s="51">
        <f t="shared" si="23"/>
        <v>0</v>
      </c>
      <c r="AM106" s="51">
        <f t="shared" si="24"/>
        <v>0</v>
      </c>
      <c r="AN106" s="51">
        <f t="shared" si="25"/>
        <v>0</v>
      </c>
    </row>
    <row r="107" spans="1:40" s="33" customFormat="1" x14ac:dyDescent="0.25">
      <c r="A107" s="17"/>
      <c r="B107" s="17"/>
      <c r="C107" s="35"/>
      <c r="D107" s="17"/>
      <c r="E107" s="17"/>
      <c r="F107" s="17"/>
      <c r="G107" s="62">
        <f t="shared" si="26"/>
        <v>0</v>
      </c>
      <c r="H107" s="17"/>
      <c r="I107" s="17"/>
      <c r="J107" s="17"/>
      <c r="K107" s="17"/>
      <c r="L107" s="17"/>
      <c r="M107" s="17"/>
      <c r="N107" s="17"/>
      <c r="O107" s="17"/>
      <c r="P107" s="115"/>
      <c r="Q107" s="62">
        <f>IF(C107&gt;A_Stammdaten!$B$12,0,SUM(G107,H107,J107,K107,M107,N107)-SUM(I107,L107,O107,P107))</f>
        <v>0</v>
      </c>
      <c r="R107" s="17"/>
      <c r="S107" s="17"/>
      <c r="T107" s="17"/>
      <c r="U107" s="62">
        <f t="shared" si="17"/>
        <v>0</v>
      </c>
      <c r="V107" s="63">
        <f>IF(ISBLANK($B107),0,VLOOKUP($B107,Listen!$A$2:$C$45,2,FALSE))</f>
        <v>0</v>
      </c>
      <c r="W107" s="63">
        <f>IF(ISBLANK($B107),0,VLOOKUP($B107,Listen!$A$2:$C$45,3,FALSE))</f>
        <v>0</v>
      </c>
      <c r="X107" s="49">
        <f t="shared" si="18"/>
        <v>0</v>
      </c>
      <c r="Y107" s="49">
        <f t="shared" si="16"/>
        <v>0</v>
      </c>
      <c r="Z107" s="49">
        <f t="shared" si="16"/>
        <v>0</v>
      </c>
      <c r="AA107" s="49">
        <f t="shared" si="16"/>
        <v>0</v>
      </c>
      <c r="AB107" s="49">
        <f t="shared" si="16"/>
        <v>0</v>
      </c>
      <c r="AC107" s="49">
        <f t="shared" si="16"/>
        <v>0</v>
      </c>
      <c r="AD107" s="49">
        <f t="shared" si="16"/>
        <v>0</v>
      </c>
      <c r="AE107" s="51">
        <f t="shared" si="27"/>
        <v>0</v>
      </c>
      <c r="AF107" s="51">
        <f>IF(C107=A_Stammdaten!$B$12,D_SAV!$U107-D_SAV!$AG107,HLOOKUP(A_Stammdaten!$B$12-1,$AH$4:$AN$4004,ROW(C107)-3,FALSE)-$AG107)</f>
        <v>0</v>
      </c>
      <c r="AG107" s="51">
        <f>HLOOKUP(A_Stammdaten!$B$12,$AH$4:$AN$4004,ROW(C107)-3,FALSE)</f>
        <v>0</v>
      </c>
      <c r="AH107" s="51">
        <f t="shared" si="19"/>
        <v>0</v>
      </c>
      <c r="AI107" s="51">
        <f t="shared" si="20"/>
        <v>0</v>
      </c>
      <c r="AJ107" s="51">
        <f t="shared" si="21"/>
        <v>0</v>
      </c>
      <c r="AK107" s="51">
        <f t="shared" si="22"/>
        <v>0</v>
      </c>
      <c r="AL107" s="51">
        <f t="shared" si="23"/>
        <v>0</v>
      </c>
      <c r="AM107" s="51">
        <f t="shared" si="24"/>
        <v>0</v>
      </c>
      <c r="AN107" s="51">
        <f t="shared" si="25"/>
        <v>0</v>
      </c>
    </row>
    <row r="108" spans="1:40" s="33" customFormat="1" x14ac:dyDescent="0.25">
      <c r="A108" s="17"/>
      <c r="B108" s="17"/>
      <c r="C108" s="35"/>
      <c r="D108" s="17"/>
      <c r="E108" s="17"/>
      <c r="F108" s="17"/>
      <c r="G108" s="62">
        <f t="shared" si="26"/>
        <v>0</v>
      </c>
      <c r="H108" s="17"/>
      <c r="I108" s="17"/>
      <c r="J108" s="17"/>
      <c r="K108" s="17"/>
      <c r="L108" s="17"/>
      <c r="M108" s="17"/>
      <c r="N108" s="17"/>
      <c r="O108" s="17"/>
      <c r="P108" s="115"/>
      <c r="Q108" s="62">
        <f>IF(C108&gt;A_Stammdaten!$B$12,0,SUM(G108,H108,J108,K108,M108,N108)-SUM(I108,L108,O108,P108))</f>
        <v>0</v>
      </c>
      <c r="R108" s="17"/>
      <c r="S108" s="17"/>
      <c r="T108" s="17"/>
      <c r="U108" s="62">
        <f t="shared" si="17"/>
        <v>0</v>
      </c>
      <c r="V108" s="63">
        <f>IF(ISBLANK($B108),0,VLOOKUP($B108,Listen!$A$2:$C$45,2,FALSE))</f>
        <v>0</v>
      </c>
      <c r="W108" s="63">
        <f>IF(ISBLANK($B108),0,VLOOKUP($B108,Listen!$A$2:$C$45,3,FALSE))</f>
        <v>0</v>
      </c>
      <c r="X108" s="49">
        <f t="shared" si="18"/>
        <v>0</v>
      </c>
      <c r="Y108" s="49">
        <f t="shared" si="16"/>
        <v>0</v>
      </c>
      <c r="Z108" s="49">
        <f t="shared" si="16"/>
        <v>0</v>
      </c>
      <c r="AA108" s="49">
        <f t="shared" si="16"/>
        <v>0</v>
      </c>
      <c r="AB108" s="49">
        <f t="shared" si="16"/>
        <v>0</v>
      </c>
      <c r="AC108" s="49">
        <f t="shared" si="16"/>
        <v>0</v>
      </c>
      <c r="AD108" s="49">
        <f t="shared" si="16"/>
        <v>0</v>
      </c>
      <c r="AE108" s="51">
        <f t="shared" si="27"/>
        <v>0</v>
      </c>
      <c r="AF108" s="51">
        <f>IF(C108=A_Stammdaten!$B$12,D_SAV!$U108-D_SAV!$AG108,HLOOKUP(A_Stammdaten!$B$12-1,$AH$4:$AN$4004,ROW(C108)-3,FALSE)-$AG108)</f>
        <v>0</v>
      </c>
      <c r="AG108" s="51">
        <f>HLOOKUP(A_Stammdaten!$B$12,$AH$4:$AN$4004,ROW(C108)-3,FALSE)</f>
        <v>0</v>
      </c>
      <c r="AH108" s="51">
        <f t="shared" si="19"/>
        <v>0</v>
      </c>
      <c r="AI108" s="51">
        <f t="shared" si="20"/>
        <v>0</v>
      </c>
      <c r="AJ108" s="51">
        <f t="shared" si="21"/>
        <v>0</v>
      </c>
      <c r="AK108" s="51">
        <f t="shared" si="22"/>
        <v>0</v>
      </c>
      <c r="AL108" s="51">
        <f t="shared" si="23"/>
        <v>0</v>
      </c>
      <c r="AM108" s="51">
        <f t="shared" si="24"/>
        <v>0</v>
      </c>
      <c r="AN108" s="51">
        <f t="shared" si="25"/>
        <v>0</v>
      </c>
    </row>
    <row r="109" spans="1:40" s="33" customFormat="1" x14ac:dyDescent="0.25">
      <c r="A109" s="17"/>
      <c r="B109" s="17"/>
      <c r="C109" s="35"/>
      <c r="D109" s="17"/>
      <c r="E109" s="17"/>
      <c r="F109" s="17"/>
      <c r="G109" s="62">
        <f t="shared" si="26"/>
        <v>0</v>
      </c>
      <c r="H109" s="17"/>
      <c r="I109" s="17"/>
      <c r="J109" s="17"/>
      <c r="K109" s="17"/>
      <c r="L109" s="17"/>
      <c r="M109" s="17"/>
      <c r="N109" s="17"/>
      <c r="O109" s="17"/>
      <c r="P109" s="115"/>
      <c r="Q109" s="62">
        <f>IF(C109&gt;A_Stammdaten!$B$12,0,SUM(G109,H109,J109,K109,M109,N109)-SUM(I109,L109,O109,P109))</f>
        <v>0</v>
      </c>
      <c r="R109" s="17"/>
      <c r="S109" s="17"/>
      <c r="T109" s="17"/>
      <c r="U109" s="62">
        <f t="shared" si="17"/>
        <v>0</v>
      </c>
      <c r="V109" s="63">
        <f>IF(ISBLANK($B109),0,VLOOKUP($B109,Listen!$A$2:$C$45,2,FALSE))</f>
        <v>0</v>
      </c>
      <c r="W109" s="63">
        <f>IF(ISBLANK($B109),0,VLOOKUP($B109,Listen!$A$2:$C$45,3,FALSE))</f>
        <v>0</v>
      </c>
      <c r="X109" s="49">
        <f t="shared" si="18"/>
        <v>0</v>
      </c>
      <c r="Y109" s="49">
        <f t="shared" si="16"/>
        <v>0</v>
      </c>
      <c r="Z109" s="49">
        <f t="shared" si="16"/>
        <v>0</v>
      </c>
      <c r="AA109" s="49">
        <f t="shared" si="16"/>
        <v>0</v>
      </c>
      <c r="AB109" s="49">
        <f t="shared" si="16"/>
        <v>0</v>
      </c>
      <c r="AC109" s="49">
        <f t="shared" si="16"/>
        <v>0</v>
      </c>
      <c r="AD109" s="49">
        <f t="shared" si="16"/>
        <v>0</v>
      </c>
      <c r="AE109" s="51">
        <f t="shared" si="27"/>
        <v>0</v>
      </c>
      <c r="AF109" s="51">
        <f>IF(C109=A_Stammdaten!$B$12,D_SAV!$U109-D_SAV!$AG109,HLOOKUP(A_Stammdaten!$B$12-1,$AH$4:$AN$4004,ROW(C109)-3,FALSE)-$AG109)</f>
        <v>0</v>
      </c>
      <c r="AG109" s="51">
        <f>HLOOKUP(A_Stammdaten!$B$12,$AH$4:$AN$4004,ROW(C109)-3,FALSE)</f>
        <v>0</v>
      </c>
      <c r="AH109" s="51">
        <f t="shared" si="19"/>
        <v>0</v>
      </c>
      <c r="AI109" s="51">
        <f t="shared" si="20"/>
        <v>0</v>
      </c>
      <c r="AJ109" s="51">
        <f t="shared" si="21"/>
        <v>0</v>
      </c>
      <c r="AK109" s="51">
        <f t="shared" si="22"/>
        <v>0</v>
      </c>
      <c r="AL109" s="51">
        <f t="shared" si="23"/>
        <v>0</v>
      </c>
      <c r="AM109" s="51">
        <f t="shared" si="24"/>
        <v>0</v>
      </c>
      <c r="AN109" s="51">
        <f t="shared" si="25"/>
        <v>0</v>
      </c>
    </row>
    <row r="110" spans="1:40" s="33" customFormat="1" x14ac:dyDescent="0.25">
      <c r="A110" s="17"/>
      <c r="B110" s="17"/>
      <c r="C110" s="35"/>
      <c r="D110" s="17"/>
      <c r="E110" s="17"/>
      <c r="F110" s="17"/>
      <c r="G110" s="62">
        <f t="shared" si="26"/>
        <v>0</v>
      </c>
      <c r="H110" s="17"/>
      <c r="I110" s="17"/>
      <c r="J110" s="17"/>
      <c r="K110" s="17"/>
      <c r="L110" s="17"/>
      <c r="M110" s="17"/>
      <c r="N110" s="17"/>
      <c r="O110" s="17"/>
      <c r="P110" s="115"/>
      <c r="Q110" s="62">
        <f>IF(C110&gt;A_Stammdaten!$B$12,0,SUM(G110,H110,J110,K110,M110,N110)-SUM(I110,L110,O110,P110))</f>
        <v>0</v>
      </c>
      <c r="R110" s="17"/>
      <c r="S110" s="17"/>
      <c r="T110" s="17"/>
      <c r="U110" s="62">
        <f t="shared" si="17"/>
        <v>0</v>
      </c>
      <c r="V110" s="63">
        <f>IF(ISBLANK($B110),0,VLOOKUP($B110,Listen!$A$2:$C$45,2,FALSE))</f>
        <v>0</v>
      </c>
      <c r="W110" s="63">
        <f>IF(ISBLANK($B110),0,VLOOKUP($B110,Listen!$A$2:$C$45,3,FALSE))</f>
        <v>0</v>
      </c>
      <c r="X110" s="49">
        <f t="shared" si="18"/>
        <v>0</v>
      </c>
      <c r="Y110" s="49">
        <f t="shared" si="16"/>
        <v>0</v>
      </c>
      <c r="Z110" s="49">
        <f t="shared" si="16"/>
        <v>0</v>
      </c>
      <c r="AA110" s="49">
        <f t="shared" si="16"/>
        <v>0</v>
      </c>
      <c r="AB110" s="49">
        <f t="shared" si="16"/>
        <v>0</v>
      </c>
      <c r="AC110" s="49">
        <f t="shared" si="16"/>
        <v>0</v>
      </c>
      <c r="AD110" s="49">
        <f t="shared" ref="Y110:AD153" si="28">$V110</f>
        <v>0</v>
      </c>
      <c r="AE110" s="51">
        <f t="shared" si="27"/>
        <v>0</v>
      </c>
      <c r="AF110" s="51">
        <f>IF(C110=A_Stammdaten!$B$12,D_SAV!$U110-D_SAV!$AG110,HLOOKUP(A_Stammdaten!$B$12-1,$AH$4:$AN$4004,ROW(C110)-3,FALSE)-$AG110)</f>
        <v>0</v>
      </c>
      <c r="AG110" s="51">
        <f>HLOOKUP(A_Stammdaten!$B$12,$AH$4:$AN$4004,ROW(C110)-3,FALSE)</f>
        <v>0</v>
      </c>
      <c r="AH110" s="51">
        <f t="shared" si="19"/>
        <v>0</v>
      </c>
      <c r="AI110" s="51">
        <f t="shared" si="20"/>
        <v>0</v>
      </c>
      <c r="AJ110" s="51">
        <f t="shared" si="21"/>
        <v>0</v>
      </c>
      <c r="AK110" s="51">
        <f t="shared" si="22"/>
        <v>0</v>
      </c>
      <c r="AL110" s="51">
        <f t="shared" si="23"/>
        <v>0</v>
      </c>
      <c r="AM110" s="51">
        <f t="shared" si="24"/>
        <v>0</v>
      </c>
      <c r="AN110" s="51">
        <f t="shared" si="25"/>
        <v>0</v>
      </c>
    </row>
    <row r="111" spans="1:40" s="33" customFormat="1" x14ac:dyDescent="0.25">
      <c r="A111" s="17"/>
      <c r="B111" s="17"/>
      <c r="C111" s="35"/>
      <c r="D111" s="17"/>
      <c r="E111" s="17"/>
      <c r="F111" s="17"/>
      <c r="G111" s="62">
        <f t="shared" si="26"/>
        <v>0</v>
      </c>
      <c r="H111" s="17"/>
      <c r="I111" s="17"/>
      <c r="J111" s="17"/>
      <c r="K111" s="17"/>
      <c r="L111" s="17"/>
      <c r="M111" s="17"/>
      <c r="N111" s="17"/>
      <c r="O111" s="17"/>
      <c r="P111" s="115"/>
      <c r="Q111" s="62">
        <f>IF(C111&gt;A_Stammdaten!$B$12,0,SUM(G111,H111,J111,K111,M111,N111)-SUM(I111,L111,O111,P111))</f>
        <v>0</v>
      </c>
      <c r="R111" s="17"/>
      <c r="S111" s="17"/>
      <c r="T111" s="17"/>
      <c r="U111" s="62">
        <f t="shared" si="17"/>
        <v>0</v>
      </c>
      <c r="V111" s="63">
        <f>IF(ISBLANK($B111),0,VLOOKUP($B111,Listen!$A$2:$C$45,2,FALSE))</f>
        <v>0</v>
      </c>
      <c r="W111" s="63">
        <f>IF(ISBLANK($B111),0,VLOOKUP($B111,Listen!$A$2:$C$45,3,FALSE))</f>
        <v>0</v>
      </c>
      <c r="X111" s="49">
        <f t="shared" si="18"/>
        <v>0</v>
      </c>
      <c r="Y111" s="49">
        <f t="shared" si="28"/>
        <v>0</v>
      </c>
      <c r="Z111" s="49">
        <f t="shared" si="28"/>
        <v>0</v>
      </c>
      <c r="AA111" s="49">
        <f t="shared" si="28"/>
        <v>0</v>
      </c>
      <c r="AB111" s="49">
        <f t="shared" si="28"/>
        <v>0</v>
      </c>
      <c r="AC111" s="49">
        <f t="shared" si="28"/>
        <v>0</v>
      </c>
      <c r="AD111" s="49">
        <f t="shared" si="28"/>
        <v>0</v>
      </c>
      <c r="AE111" s="51">
        <f t="shared" si="27"/>
        <v>0</v>
      </c>
      <c r="AF111" s="51">
        <f>IF(C111=A_Stammdaten!$B$12,D_SAV!$U111-D_SAV!$AG111,HLOOKUP(A_Stammdaten!$B$12-1,$AH$4:$AN$4004,ROW(C111)-3,FALSE)-$AG111)</f>
        <v>0</v>
      </c>
      <c r="AG111" s="51">
        <f>HLOOKUP(A_Stammdaten!$B$12,$AH$4:$AN$4004,ROW(C111)-3,FALSE)</f>
        <v>0</v>
      </c>
      <c r="AH111" s="51">
        <f t="shared" si="19"/>
        <v>0</v>
      </c>
      <c r="AI111" s="51">
        <f t="shared" si="20"/>
        <v>0</v>
      </c>
      <c r="AJ111" s="51">
        <f t="shared" si="21"/>
        <v>0</v>
      </c>
      <c r="AK111" s="51">
        <f t="shared" si="22"/>
        <v>0</v>
      </c>
      <c r="AL111" s="51">
        <f t="shared" si="23"/>
        <v>0</v>
      </c>
      <c r="AM111" s="51">
        <f t="shared" si="24"/>
        <v>0</v>
      </c>
      <c r="AN111" s="51">
        <f t="shared" si="25"/>
        <v>0</v>
      </c>
    </row>
    <row r="112" spans="1:40" s="33" customFormat="1" x14ac:dyDescent="0.25">
      <c r="A112" s="17"/>
      <c r="B112" s="17"/>
      <c r="C112" s="35"/>
      <c r="D112" s="17"/>
      <c r="E112" s="17"/>
      <c r="F112" s="17"/>
      <c r="G112" s="62">
        <f t="shared" si="26"/>
        <v>0</v>
      </c>
      <c r="H112" s="17"/>
      <c r="I112" s="17"/>
      <c r="J112" s="17"/>
      <c r="K112" s="17"/>
      <c r="L112" s="17"/>
      <c r="M112" s="17"/>
      <c r="N112" s="17"/>
      <c r="O112" s="17"/>
      <c r="P112" s="115"/>
      <c r="Q112" s="62">
        <f>IF(C112&gt;A_Stammdaten!$B$12,0,SUM(G112,H112,J112,K112,M112,N112)-SUM(I112,L112,O112,P112))</f>
        <v>0</v>
      </c>
      <c r="R112" s="17"/>
      <c r="S112" s="17"/>
      <c r="T112" s="17"/>
      <c r="U112" s="62">
        <f t="shared" si="17"/>
        <v>0</v>
      </c>
      <c r="V112" s="63">
        <f>IF(ISBLANK($B112),0,VLOOKUP($B112,Listen!$A$2:$C$45,2,FALSE))</f>
        <v>0</v>
      </c>
      <c r="W112" s="63">
        <f>IF(ISBLANK($B112),0,VLOOKUP($B112,Listen!$A$2:$C$45,3,FALSE))</f>
        <v>0</v>
      </c>
      <c r="X112" s="49">
        <f t="shared" si="18"/>
        <v>0</v>
      </c>
      <c r="Y112" s="49">
        <f t="shared" si="28"/>
        <v>0</v>
      </c>
      <c r="Z112" s="49">
        <f t="shared" si="28"/>
        <v>0</v>
      </c>
      <c r="AA112" s="49">
        <f t="shared" si="28"/>
        <v>0</v>
      </c>
      <c r="AB112" s="49">
        <f t="shared" si="28"/>
        <v>0</v>
      </c>
      <c r="AC112" s="49">
        <f t="shared" si="28"/>
        <v>0</v>
      </c>
      <c r="AD112" s="49">
        <f t="shared" si="28"/>
        <v>0</v>
      </c>
      <c r="AE112" s="51">
        <f t="shared" si="27"/>
        <v>0</v>
      </c>
      <c r="AF112" s="51">
        <f>IF(C112=A_Stammdaten!$B$12,D_SAV!$U112-D_SAV!$AG112,HLOOKUP(A_Stammdaten!$B$12-1,$AH$4:$AN$4004,ROW(C112)-3,FALSE)-$AG112)</f>
        <v>0</v>
      </c>
      <c r="AG112" s="51">
        <f>HLOOKUP(A_Stammdaten!$B$12,$AH$4:$AN$4004,ROW(C112)-3,FALSE)</f>
        <v>0</v>
      </c>
      <c r="AH112" s="51">
        <f t="shared" si="19"/>
        <v>0</v>
      </c>
      <c r="AI112" s="51">
        <f t="shared" si="20"/>
        <v>0</v>
      </c>
      <c r="AJ112" s="51">
        <f t="shared" si="21"/>
        <v>0</v>
      </c>
      <c r="AK112" s="51">
        <f t="shared" si="22"/>
        <v>0</v>
      </c>
      <c r="AL112" s="51">
        <f t="shared" si="23"/>
        <v>0</v>
      </c>
      <c r="AM112" s="51">
        <f t="shared" si="24"/>
        <v>0</v>
      </c>
      <c r="AN112" s="51">
        <f t="shared" si="25"/>
        <v>0</v>
      </c>
    </row>
    <row r="113" spans="1:40" s="33" customFormat="1" x14ac:dyDescent="0.25">
      <c r="A113" s="17"/>
      <c r="B113" s="17"/>
      <c r="C113" s="35"/>
      <c r="D113" s="17"/>
      <c r="E113" s="17"/>
      <c r="F113" s="17"/>
      <c r="G113" s="62">
        <f t="shared" si="26"/>
        <v>0</v>
      </c>
      <c r="H113" s="17"/>
      <c r="I113" s="17"/>
      <c r="J113" s="17"/>
      <c r="K113" s="17"/>
      <c r="L113" s="17"/>
      <c r="M113" s="17"/>
      <c r="N113" s="17"/>
      <c r="O113" s="17"/>
      <c r="P113" s="115"/>
      <c r="Q113" s="62">
        <f>IF(C113&gt;A_Stammdaten!$B$12,0,SUM(G113,H113,J113,K113,M113,N113)-SUM(I113,L113,O113,P113))</f>
        <v>0</v>
      </c>
      <c r="R113" s="17"/>
      <c r="S113" s="17"/>
      <c r="T113" s="17"/>
      <c r="U113" s="62">
        <f t="shared" si="17"/>
        <v>0</v>
      </c>
      <c r="V113" s="63">
        <f>IF(ISBLANK($B113),0,VLOOKUP($B113,Listen!$A$2:$C$45,2,FALSE))</f>
        <v>0</v>
      </c>
      <c r="W113" s="63">
        <f>IF(ISBLANK($B113),0,VLOOKUP($B113,Listen!$A$2:$C$45,3,FALSE))</f>
        <v>0</v>
      </c>
      <c r="X113" s="49">
        <f t="shared" si="18"/>
        <v>0</v>
      </c>
      <c r="Y113" s="49">
        <f t="shared" si="28"/>
        <v>0</v>
      </c>
      <c r="Z113" s="49">
        <f t="shared" si="28"/>
        <v>0</v>
      </c>
      <c r="AA113" s="49">
        <f t="shared" si="28"/>
        <v>0</v>
      </c>
      <c r="AB113" s="49">
        <f t="shared" si="28"/>
        <v>0</v>
      </c>
      <c r="AC113" s="49">
        <f t="shared" si="28"/>
        <v>0</v>
      </c>
      <c r="AD113" s="49">
        <f t="shared" si="28"/>
        <v>0</v>
      </c>
      <c r="AE113" s="51">
        <f t="shared" si="27"/>
        <v>0</v>
      </c>
      <c r="AF113" s="51">
        <f>IF(C113=A_Stammdaten!$B$12,D_SAV!$U113-D_SAV!$AG113,HLOOKUP(A_Stammdaten!$B$12-1,$AH$4:$AN$4004,ROW(C113)-3,FALSE)-$AG113)</f>
        <v>0</v>
      </c>
      <c r="AG113" s="51">
        <f>HLOOKUP(A_Stammdaten!$B$12,$AH$4:$AN$4004,ROW(C113)-3,FALSE)</f>
        <v>0</v>
      </c>
      <c r="AH113" s="51">
        <f t="shared" si="19"/>
        <v>0</v>
      </c>
      <c r="AI113" s="51">
        <f t="shared" si="20"/>
        <v>0</v>
      </c>
      <c r="AJ113" s="51">
        <f t="shared" si="21"/>
        <v>0</v>
      </c>
      <c r="AK113" s="51">
        <f t="shared" si="22"/>
        <v>0</v>
      </c>
      <c r="AL113" s="51">
        <f t="shared" si="23"/>
        <v>0</v>
      </c>
      <c r="AM113" s="51">
        <f t="shared" si="24"/>
        <v>0</v>
      </c>
      <c r="AN113" s="51">
        <f t="shared" si="25"/>
        <v>0</v>
      </c>
    </row>
    <row r="114" spans="1:40" s="33" customFormat="1" x14ac:dyDescent="0.25">
      <c r="A114" s="17"/>
      <c r="B114" s="17"/>
      <c r="C114" s="35"/>
      <c r="D114" s="17"/>
      <c r="E114" s="17"/>
      <c r="F114" s="17"/>
      <c r="G114" s="62">
        <f t="shared" si="26"/>
        <v>0</v>
      </c>
      <c r="H114" s="17"/>
      <c r="I114" s="17"/>
      <c r="J114" s="17"/>
      <c r="K114" s="17"/>
      <c r="L114" s="17"/>
      <c r="M114" s="17"/>
      <c r="N114" s="17"/>
      <c r="O114" s="17"/>
      <c r="P114" s="115"/>
      <c r="Q114" s="62">
        <f>IF(C114&gt;A_Stammdaten!$B$12,0,SUM(G114,H114,J114,K114,M114,N114)-SUM(I114,L114,O114,P114))</f>
        <v>0</v>
      </c>
      <c r="R114" s="17"/>
      <c r="S114" s="17"/>
      <c r="T114" s="17"/>
      <c r="U114" s="62">
        <f t="shared" si="17"/>
        <v>0</v>
      </c>
      <c r="V114" s="63">
        <f>IF(ISBLANK($B114),0,VLOOKUP($B114,Listen!$A$2:$C$45,2,FALSE))</f>
        <v>0</v>
      </c>
      <c r="W114" s="63">
        <f>IF(ISBLANK($B114),0,VLOOKUP($B114,Listen!$A$2:$C$45,3,FALSE))</f>
        <v>0</v>
      </c>
      <c r="X114" s="49">
        <f t="shared" si="18"/>
        <v>0</v>
      </c>
      <c r="Y114" s="49">
        <f t="shared" si="28"/>
        <v>0</v>
      </c>
      <c r="Z114" s="49">
        <f t="shared" si="28"/>
        <v>0</v>
      </c>
      <c r="AA114" s="49">
        <f t="shared" si="28"/>
        <v>0</v>
      </c>
      <c r="AB114" s="49">
        <f t="shared" si="28"/>
        <v>0</v>
      </c>
      <c r="AC114" s="49">
        <f t="shared" si="28"/>
        <v>0</v>
      </c>
      <c r="AD114" s="49">
        <f t="shared" si="28"/>
        <v>0</v>
      </c>
      <c r="AE114" s="51">
        <f t="shared" si="27"/>
        <v>0</v>
      </c>
      <c r="AF114" s="51">
        <f>IF(C114=A_Stammdaten!$B$12,D_SAV!$U114-D_SAV!$AG114,HLOOKUP(A_Stammdaten!$B$12-1,$AH$4:$AN$4004,ROW(C114)-3,FALSE)-$AG114)</f>
        <v>0</v>
      </c>
      <c r="AG114" s="51">
        <f>HLOOKUP(A_Stammdaten!$B$12,$AH$4:$AN$4004,ROW(C114)-3,FALSE)</f>
        <v>0</v>
      </c>
      <c r="AH114" s="51">
        <f t="shared" si="19"/>
        <v>0</v>
      </c>
      <c r="AI114" s="51">
        <f t="shared" si="20"/>
        <v>0</v>
      </c>
      <c r="AJ114" s="51">
        <f t="shared" si="21"/>
        <v>0</v>
      </c>
      <c r="AK114" s="51">
        <f t="shared" si="22"/>
        <v>0</v>
      </c>
      <c r="AL114" s="51">
        <f t="shared" si="23"/>
        <v>0</v>
      </c>
      <c r="AM114" s="51">
        <f t="shared" si="24"/>
        <v>0</v>
      </c>
      <c r="AN114" s="51">
        <f t="shared" si="25"/>
        <v>0</v>
      </c>
    </row>
    <row r="115" spans="1:40" s="33" customFormat="1" x14ac:dyDescent="0.25">
      <c r="A115" s="17"/>
      <c r="B115" s="17"/>
      <c r="C115" s="35"/>
      <c r="D115" s="17"/>
      <c r="E115" s="17"/>
      <c r="F115" s="17"/>
      <c r="G115" s="62">
        <f t="shared" si="26"/>
        <v>0</v>
      </c>
      <c r="H115" s="17"/>
      <c r="I115" s="17"/>
      <c r="J115" s="17"/>
      <c r="K115" s="17"/>
      <c r="L115" s="17"/>
      <c r="M115" s="17"/>
      <c r="N115" s="17"/>
      <c r="O115" s="17"/>
      <c r="P115" s="115"/>
      <c r="Q115" s="62">
        <f>IF(C115&gt;A_Stammdaten!$B$12,0,SUM(G115,H115,J115,K115,M115,N115)-SUM(I115,L115,O115,P115))</f>
        <v>0</v>
      </c>
      <c r="R115" s="17"/>
      <c r="S115" s="17"/>
      <c r="T115" s="17"/>
      <c r="U115" s="62">
        <f t="shared" si="17"/>
        <v>0</v>
      </c>
      <c r="V115" s="63">
        <f>IF(ISBLANK($B115),0,VLOOKUP($B115,Listen!$A$2:$C$45,2,FALSE))</f>
        <v>0</v>
      </c>
      <c r="W115" s="63">
        <f>IF(ISBLANK($B115),0,VLOOKUP($B115,Listen!$A$2:$C$45,3,FALSE))</f>
        <v>0</v>
      </c>
      <c r="X115" s="49">
        <f t="shared" si="18"/>
        <v>0</v>
      </c>
      <c r="Y115" s="49">
        <f t="shared" si="28"/>
        <v>0</v>
      </c>
      <c r="Z115" s="49">
        <f t="shared" si="28"/>
        <v>0</v>
      </c>
      <c r="AA115" s="49">
        <f t="shared" si="28"/>
        <v>0</v>
      </c>
      <c r="AB115" s="49">
        <f t="shared" si="28"/>
        <v>0</v>
      </c>
      <c r="AC115" s="49">
        <f t="shared" si="28"/>
        <v>0</v>
      </c>
      <c r="AD115" s="49">
        <f t="shared" si="28"/>
        <v>0</v>
      </c>
      <c r="AE115" s="51">
        <f t="shared" si="27"/>
        <v>0</v>
      </c>
      <c r="AF115" s="51">
        <f>IF(C115=A_Stammdaten!$B$12,D_SAV!$U115-D_SAV!$AG115,HLOOKUP(A_Stammdaten!$B$12-1,$AH$4:$AN$4004,ROW(C115)-3,FALSE)-$AG115)</f>
        <v>0</v>
      </c>
      <c r="AG115" s="51">
        <f>HLOOKUP(A_Stammdaten!$B$12,$AH$4:$AN$4004,ROW(C115)-3,FALSE)</f>
        <v>0</v>
      </c>
      <c r="AH115" s="51">
        <f t="shared" si="19"/>
        <v>0</v>
      </c>
      <c r="AI115" s="51">
        <f t="shared" si="20"/>
        <v>0</v>
      </c>
      <c r="AJ115" s="51">
        <f t="shared" si="21"/>
        <v>0</v>
      </c>
      <c r="AK115" s="51">
        <f t="shared" si="22"/>
        <v>0</v>
      </c>
      <c r="AL115" s="51">
        <f t="shared" si="23"/>
        <v>0</v>
      </c>
      <c r="AM115" s="51">
        <f t="shared" si="24"/>
        <v>0</v>
      </c>
      <c r="AN115" s="51">
        <f t="shared" si="25"/>
        <v>0</v>
      </c>
    </row>
    <row r="116" spans="1:40" s="33" customFormat="1" x14ac:dyDescent="0.25">
      <c r="A116" s="17"/>
      <c r="B116" s="17"/>
      <c r="C116" s="35"/>
      <c r="D116" s="17"/>
      <c r="E116" s="17"/>
      <c r="F116" s="17"/>
      <c r="G116" s="62">
        <f t="shared" si="26"/>
        <v>0</v>
      </c>
      <c r="H116" s="17"/>
      <c r="I116" s="17"/>
      <c r="J116" s="17"/>
      <c r="K116" s="17"/>
      <c r="L116" s="17"/>
      <c r="M116" s="17"/>
      <c r="N116" s="17"/>
      <c r="O116" s="17"/>
      <c r="P116" s="115"/>
      <c r="Q116" s="62">
        <f>IF(C116&gt;A_Stammdaten!$B$12,0,SUM(G116,H116,J116,K116,M116,N116)-SUM(I116,L116,O116,P116))</f>
        <v>0</v>
      </c>
      <c r="R116" s="17"/>
      <c r="S116" s="17"/>
      <c r="T116" s="17"/>
      <c r="U116" s="62">
        <f t="shared" si="17"/>
        <v>0</v>
      </c>
      <c r="V116" s="63">
        <f>IF(ISBLANK($B116),0,VLOOKUP($B116,Listen!$A$2:$C$45,2,FALSE))</f>
        <v>0</v>
      </c>
      <c r="W116" s="63">
        <f>IF(ISBLANK($B116),0,VLOOKUP($B116,Listen!$A$2:$C$45,3,FALSE))</f>
        <v>0</v>
      </c>
      <c r="X116" s="49">
        <f t="shared" si="18"/>
        <v>0</v>
      </c>
      <c r="Y116" s="49">
        <f t="shared" si="28"/>
        <v>0</v>
      </c>
      <c r="Z116" s="49">
        <f t="shared" si="28"/>
        <v>0</v>
      </c>
      <c r="AA116" s="49">
        <f t="shared" si="28"/>
        <v>0</v>
      </c>
      <c r="AB116" s="49">
        <f t="shared" si="28"/>
        <v>0</v>
      </c>
      <c r="AC116" s="49">
        <f t="shared" si="28"/>
        <v>0</v>
      </c>
      <c r="AD116" s="49">
        <f t="shared" si="28"/>
        <v>0</v>
      </c>
      <c r="AE116" s="51">
        <f t="shared" si="27"/>
        <v>0</v>
      </c>
      <c r="AF116" s="51">
        <f>IF(C116=A_Stammdaten!$B$12,D_SAV!$U116-D_SAV!$AG116,HLOOKUP(A_Stammdaten!$B$12-1,$AH$4:$AN$4004,ROW(C116)-3,FALSE)-$AG116)</f>
        <v>0</v>
      </c>
      <c r="AG116" s="51">
        <f>HLOOKUP(A_Stammdaten!$B$12,$AH$4:$AN$4004,ROW(C116)-3,FALSE)</f>
        <v>0</v>
      </c>
      <c r="AH116" s="51">
        <f t="shared" si="19"/>
        <v>0</v>
      </c>
      <c r="AI116" s="51">
        <f t="shared" si="20"/>
        <v>0</v>
      </c>
      <c r="AJ116" s="51">
        <f t="shared" si="21"/>
        <v>0</v>
      </c>
      <c r="AK116" s="51">
        <f t="shared" si="22"/>
        <v>0</v>
      </c>
      <c r="AL116" s="51">
        <f t="shared" si="23"/>
        <v>0</v>
      </c>
      <c r="AM116" s="51">
        <f t="shared" si="24"/>
        <v>0</v>
      </c>
      <c r="AN116" s="51">
        <f t="shared" si="25"/>
        <v>0</v>
      </c>
    </row>
    <row r="117" spans="1:40" s="33" customFormat="1" x14ac:dyDescent="0.25">
      <c r="A117" s="17"/>
      <c r="B117" s="17"/>
      <c r="C117" s="35"/>
      <c r="D117" s="17"/>
      <c r="E117" s="17"/>
      <c r="F117" s="17"/>
      <c r="G117" s="62">
        <f t="shared" si="26"/>
        <v>0</v>
      </c>
      <c r="H117" s="17"/>
      <c r="I117" s="17"/>
      <c r="J117" s="17"/>
      <c r="K117" s="17"/>
      <c r="L117" s="17"/>
      <c r="M117" s="17"/>
      <c r="N117" s="17"/>
      <c r="O117" s="17"/>
      <c r="P117" s="115"/>
      <c r="Q117" s="62">
        <f>IF(C117&gt;A_Stammdaten!$B$12,0,SUM(G117,H117,J117,K117,M117,N117)-SUM(I117,L117,O117,P117))</f>
        <v>0</v>
      </c>
      <c r="R117" s="17"/>
      <c r="S117" s="17"/>
      <c r="T117" s="17"/>
      <c r="U117" s="62">
        <f t="shared" si="17"/>
        <v>0</v>
      </c>
      <c r="V117" s="63">
        <f>IF(ISBLANK($B117),0,VLOOKUP($B117,Listen!$A$2:$C$45,2,FALSE))</f>
        <v>0</v>
      </c>
      <c r="W117" s="63">
        <f>IF(ISBLANK($B117),0,VLOOKUP($B117,Listen!$A$2:$C$45,3,FALSE))</f>
        <v>0</v>
      </c>
      <c r="X117" s="49">
        <f t="shared" si="18"/>
        <v>0</v>
      </c>
      <c r="Y117" s="49">
        <f t="shared" si="28"/>
        <v>0</v>
      </c>
      <c r="Z117" s="49">
        <f t="shared" si="28"/>
        <v>0</v>
      </c>
      <c r="AA117" s="49">
        <f t="shared" si="28"/>
        <v>0</v>
      </c>
      <c r="AB117" s="49">
        <f t="shared" si="28"/>
        <v>0</v>
      </c>
      <c r="AC117" s="49">
        <f t="shared" si="28"/>
        <v>0</v>
      </c>
      <c r="AD117" s="49">
        <f t="shared" si="28"/>
        <v>0</v>
      </c>
      <c r="AE117" s="51">
        <f t="shared" si="27"/>
        <v>0</v>
      </c>
      <c r="AF117" s="51">
        <f>IF(C117=A_Stammdaten!$B$12,D_SAV!$U117-D_SAV!$AG117,HLOOKUP(A_Stammdaten!$B$12-1,$AH$4:$AN$4004,ROW(C117)-3,FALSE)-$AG117)</f>
        <v>0</v>
      </c>
      <c r="AG117" s="51">
        <f>HLOOKUP(A_Stammdaten!$B$12,$AH$4:$AN$4004,ROW(C117)-3,FALSE)</f>
        <v>0</v>
      </c>
      <c r="AH117" s="51">
        <f t="shared" si="19"/>
        <v>0</v>
      </c>
      <c r="AI117" s="51">
        <f t="shared" si="20"/>
        <v>0</v>
      </c>
      <c r="AJ117" s="51">
        <f t="shared" si="21"/>
        <v>0</v>
      </c>
      <c r="AK117" s="51">
        <f t="shared" si="22"/>
        <v>0</v>
      </c>
      <c r="AL117" s="51">
        <f t="shared" si="23"/>
        <v>0</v>
      </c>
      <c r="AM117" s="51">
        <f t="shared" si="24"/>
        <v>0</v>
      </c>
      <c r="AN117" s="51">
        <f t="shared" si="25"/>
        <v>0</v>
      </c>
    </row>
    <row r="118" spans="1:40" s="33" customFormat="1" x14ac:dyDescent="0.25">
      <c r="A118" s="17"/>
      <c r="B118" s="17"/>
      <c r="C118" s="35"/>
      <c r="D118" s="17"/>
      <c r="E118" s="17"/>
      <c r="F118" s="17"/>
      <c r="G118" s="62">
        <f t="shared" si="26"/>
        <v>0</v>
      </c>
      <c r="H118" s="17"/>
      <c r="I118" s="17"/>
      <c r="J118" s="17"/>
      <c r="K118" s="17"/>
      <c r="L118" s="17"/>
      <c r="M118" s="17"/>
      <c r="N118" s="17"/>
      <c r="O118" s="17"/>
      <c r="P118" s="115"/>
      <c r="Q118" s="62">
        <f>IF(C118&gt;A_Stammdaten!$B$12,0,SUM(G118,H118,J118,K118,M118,N118)-SUM(I118,L118,O118,P118))</f>
        <v>0</v>
      </c>
      <c r="R118" s="17"/>
      <c r="S118" s="17"/>
      <c r="T118" s="17"/>
      <c r="U118" s="62">
        <f t="shared" si="17"/>
        <v>0</v>
      </c>
      <c r="V118" s="63">
        <f>IF(ISBLANK($B118),0,VLOOKUP($B118,Listen!$A$2:$C$45,2,FALSE))</f>
        <v>0</v>
      </c>
      <c r="W118" s="63">
        <f>IF(ISBLANK($B118),0,VLOOKUP($B118,Listen!$A$2:$C$45,3,FALSE))</f>
        <v>0</v>
      </c>
      <c r="X118" s="49">
        <f t="shared" si="18"/>
        <v>0</v>
      </c>
      <c r="Y118" s="49">
        <f t="shared" si="28"/>
        <v>0</v>
      </c>
      <c r="Z118" s="49">
        <f t="shared" si="28"/>
        <v>0</v>
      </c>
      <c r="AA118" s="49">
        <f t="shared" si="28"/>
        <v>0</v>
      </c>
      <c r="AB118" s="49">
        <f t="shared" si="28"/>
        <v>0</v>
      </c>
      <c r="AC118" s="49">
        <f t="shared" si="28"/>
        <v>0</v>
      </c>
      <c r="AD118" s="49">
        <f t="shared" si="28"/>
        <v>0</v>
      </c>
      <c r="AE118" s="51">
        <f t="shared" si="27"/>
        <v>0</v>
      </c>
      <c r="AF118" s="51">
        <f>IF(C118=A_Stammdaten!$B$12,D_SAV!$U118-D_SAV!$AG118,HLOOKUP(A_Stammdaten!$B$12-1,$AH$4:$AN$4004,ROW(C118)-3,FALSE)-$AG118)</f>
        <v>0</v>
      </c>
      <c r="AG118" s="51">
        <f>HLOOKUP(A_Stammdaten!$B$12,$AH$4:$AN$4004,ROW(C118)-3,FALSE)</f>
        <v>0</v>
      </c>
      <c r="AH118" s="51">
        <f t="shared" si="19"/>
        <v>0</v>
      </c>
      <c r="AI118" s="51">
        <f t="shared" si="20"/>
        <v>0</v>
      </c>
      <c r="AJ118" s="51">
        <f t="shared" si="21"/>
        <v>0</v>
      </c>
      <c r="AK118" s="51">
        <f t="shared" si="22"/>
        <v>0</v>
      </c>
      <c r="AL118" s="51">
        <f t="shared" si="23"/>
        <v>0</v>
      </c>
      <c r="AM118" s="51">
        <f t="shared" si="24"/>
        <v>0</v>
      </c>
      <c r="AN118" s="51">
        <f t="shared" si="25"/>
        <v>0</v>
      </c>
    </row>
    <row r="119" spans="1:40" s="33" customFormat="1" x14ac:dyDescent="0.25">
      <c r="A119" s="17"/>
      <c r="B119" s="17"/>
      <c r="C119" s="35"/>
      <c r="D119" s="17"/>
      <c r="E119" s="17"/>
      <c r="F119" s="17"/>
      <c r="G119" s="62">
        <f t="shared" si="26"/>
        <v>0</v>
      </c>
      <c r="H119" s="17"/>
      <c r="I119" s="17"/>
      <c r="J119" s="17"/>
      <c r="K119" s="17"/>
      <c r="L119" s="17"/>
      <c r="M119" s="17"/>
      <c r="N119" s="17"/>
      <c r="O119" s="17"/>
      <c r="P119" s="115"/>
      <c r="Q119" s="62">
        <f>IF(C119&gt;A_Stammdaten!$B$12,0,SUM(G119,H119,J119,K119,M119,N119)-SUM(I119,L119,O119,P119))</f>
        <v>0</v>
      </c>
      <c r="R119" s="17"/>
      <c r="S119" s="17"/>
      <c r="T119" s="17"/>
      <c r="U119" s="62">
        <f t="shared" si="17"/>
        <v>0</v>
      </c>
      <c r="V119" s="63">
        <f>IF(ISBLANK($B119),0,VLOOKUP($B119,Listen!$A$2:$C$45,2,FALSE))</f>
        <v>0</v>
      </c>
      <c r="W119" s="63">
        <f>IF(ISBLANK($B119),0,VLOOKUP($B119,Listen!$A$2:$C$45,3,FALSE))</f>
        <v>0</v>
      </c>
      <c r="X119" s="49">
        <f t="shared" si="18"/>
        <v>0</v>
      </c>
      <c r="Y119" s="49">
        <f t="shared" si="28"/>
        <v>0</v>
      </c>
      <c r="Z119" s="49">
        <f t="shared" si="28"/>
        <v>0</v>
      </c>
      <c r="AA119" s="49">
        <f t="shared" si="28"/>
        <v>0</v>
      </c>
      <c r="AB119" s="49">
        <f t="shared" si="28"/>
        <v>0</v>
      </c>
      <c r="AC119" s="49">
        <f t="shared" si="28"/>
        <v>0</v>
      </c>
      <c r="AD119" s="49">
        <f t="shared" si="28"/>
        <v>0</v>
      </c>
      <c r="AE119" s="51">
        <f t="shared" si="27"/>
        <v>0</v>
      </c>
      <c r="AF119" s="51">
        <f>IF(C119=A_Stammdaten!$B$12,D_SAV!$U119-D_SAV!$AG119,HLOOKUP(A_Stammdaten!$B$12-1,$AH$4:$AN$4004,ROW(C119)-3,FALSE)-$AG119)</f>
        <v>0</v>
      </c>
      <c r="AG119" s="51">
        <f>HLOOKUP(A_Stammdaten!$B$12,$AH$4:$AN$4004,ROW(C119)-3,FALSE)</f>
        <v>0</v>
      </c>
      <c r="AH119" s="51">
        <f t="shared" si="19"/>
        <v>0</v>
      </c>
      <c r="AI119" s="51">
        <f t="shared" si="20"/>
        <v>0</v>
      </c>
      <c r="AJ119" s="51">
        <f t="shared" si="21"/>
        <v>0</v>
      </c>
      <c r="AK119" s="51">
        <f t="shared" si="22"/>
        <v>0</v>
      </c>
      <c r="AL119" s="51">
        <f t="shared" si="23"/>
        <v>0</v>
      </c>
      <c r="AM119" s="51">
        <f t="shared" si="24"/>
        <v>0</v>
      </c>
      <c r="AN119" s="51">
        <f t="shared" si="25"/>
        <v>0</v>
      </c>
    </row>
    <row r="120" spans="1:40" s="33" customFormat="1" x14ac:dyDescent="0.25">
      <c r="A120" s="17"/>
      <c r="B120" s="17"/>
      <c r="C120" s="35"/>
      <c r="D120" s="17"/>
      <c r="E120" s="17"/>
      <c r="F120" s="17"/>
      <c r="G120" s="62">
        <f t="shared" si="26"/>
        <v>0</v>
      </c>
      <c r="H120" s="17"/>
      <c r="I120" s="17"/>
      <c r="J120" s="17"/>
      <c r="K120" s="17"/>
      <c r="L120" s="17"/>
      <c r="M120" s="17"/>
      <c r="N120" s="17"/>
      <c r="O120" s="17"/>
      <c r="P120" s="115"/>
      <c r="Q120" s="62">
        <f>IF(C120&gt;A_Stammdaten!$B$12,0,SUM(G120,H120,J120,K120,M120,N120)-SUM(I120,L120,O120,P120))</f>
        <v>0</v>
      </c>
      <c r="R120" s="17"/>
      <c r="S120" s="17"/>
      <c r="T120" s="17"/>
      <c r="U120" s="62">
        <f t="shared" si="17"/>
        <v>0</v>
      </c>
      <c r="V120" s="63">
        <f>IF(ISBLANK($B120),0,VLOOKUP($B120,Listen!$A$2:$C$45,2,FALSE))</f>
        <v>0</v>
      </c>
      <c r="W120" s="63">
        <f>IF(ISBLANK($B120),0,VLOOKUP($B120,Listen!$A$2:$C$45,3,FALSE))</f>
        <v>0</v>
      </c>
      <c r="X120" s="49">
        <f t="shared" si="18"/>
        <v>0</v>
      </c>
      <c r="Y120" s="49">
        <f t="shared" si="28"/>
        <v>0</v>
      </c>
      <c r="Z120" s="49">
        <f t="shared" si="28"/>
        <v>0</v>
      </c>
      <c r="AA120" s="49">
        <f t="shared" si="28"/>
        <v>0</v>
      </c>
      <c r="AB120" s="49">
        <f t="shared" si="28"/>
        <v>0</v>
      </c>
      <c r="AC120" s="49">
        <f t="shared" si="28"/>
        <v>0</v>
      </c>
      <c r="AD120" s="49">
        <f t="shared" si="28"/>
        <v>0</v>
      </c>
      <c r="AE120" s="51">
        <f t="shared" si="27"/>
        <v>0</v>
      </c>
      <c r="AF120" s="51">
        <f>IF(C120=A_Stammdaten!$B$12,D_SAV!$U120-D_SAV!$AG120,HLOOKUP(A_Stammdaten!$B$12-1,$AH$4:$AN$4004,ROW(C120)-3,FALSE)-$AG120)</f>
        <v>0</v>
      </c>
      <c r="AG120" s="51">
        <f>HLOOKUP(A_Stammdaten!$B$12,$AH$4:$AN$4004,ROW(C120)-3,FALSE)</f>
        <v>0</v>
      </c>
      <c r="AH120" s="51">
        <f t="shared" si="19"/>
        <v>0</v>
      </c>
      <c r="AI120" s="51">
        <f t="shared" si="20"/>
        <v>0</v>
      </c>
      <c r="AJ120" s="51">
        <f t="shared" si="21"/>
        <v>0</v>
      </c>
      <c r="AK120" s="51">
        <f t="shared" si="22"/>
        <v>0</v>
      </c>
      <c r="AL120" s="51">
        <f t="shared" si="23"/>
        <v>0</v>
      </c>
      <c r="AM120" s="51">
        <f t="shared" si="24"/>
        <v>0</v>
      </c>
      <c r="AN120" s="51">
        <f t="shared" si="25"/>
        <v>0</v>
      </c>
    </row>
    <row r="121" spans="1:40" s="33" customFormat="1" x14ac:dyDescent="0.25">
      <c r="A121" s="17"/>
      <c r="B121" s="17"/>
      <c r="C121" s="35"/>
      <c r="D121" s="17"/>
      <c r="E121" s="17"/>
      <c r="F121" s="17"/>
      <c r="G121" s="62">
        <f t="shared" si="26"/>
        <v>0</v>
      </c>
      <c r="H121" s="17"/>
      <c r="I121" s="17"/>
      <c r="J121" s="17"/>
      <c r="K121" s="17"/>
      <c r="L121" s="17"/>
      <c r="M121" s="17"/>
      <c r="N121" s="17"/>
      <c r="O121" s="17"/>
      <c r="P121" s="115"/>
      <c r="Q121" s="62">
        <f>IF(C121&gt;A_Stammdaten!$B$12,0,SUM(G121,H121,J121,K121,M121,N121)-SUM(I121,L121,O121,P121))</f>
        <v>0</v>
      </c>
      <c r="R121" s="17"/>
      <c r="S121" s="17"/>
      <c r="T121" s="17"/>
      <c r="U121" s="62">
        <f t="shared" si="17"/>
        <v>0</v>
      </c>
      <c r="V121" s="63">
        <f>IF(ISBLANK($B121),0,VLOOKUP($B121,Listen!$A$2:$C$45,2,FALSE))</f>
        <v>0</v>
      </c>
      <c r="W121" s="63">
        <f>IF(ISBLANK($B121),0,VLOOKUP($B121,Listen!$A$2:$C$45,3,FALSE))</f>
        <v>0</v>
      </c>
      <c r="X121" s="49">
        <f t="shared" si="18"/>
        <v>0</v>
      </c>
      <c r="Y121" s="49">
        <f t="shared" si="28"/>
        <v>0</v>
      </c>
      <c r="Z121" s="49">
        <f t="shared" si="28"/>
        <v>0</v>
      </c>
      <c r="AA121" s="49">
        <f t="shared" si="28"/>
        <v>0</v>
      </c>
      <c r="AB121" s="49">
        <f t="shared" si="28"/>
        <v>0</v>
      </c>
      <c r="AC121" s="49">
        <f t="shared" si="28"/>
        <v>0</v>
      </c>
      <c r="AD121" s="49">
        <f t="shared" si="28"/>
        <v>0</v>
      </c>
      <c r="AE121" s="51">
        <f t="shared" si="27"/>
        <v>0</v>
      </c>
      <c r="AF121" s="51">
        <f>IF(C121=A_Stammdaten!$B$12,D_SAV!$U121-D_SAV!$AG121,HLOOKUP(A_Stammdaten!$B$12-1,$AH$4:$AN$4004,ROW(C121)-3,FALSE)-$AG121)</f>
        <v>0</v>
      </c>
      <c r="AG121" s="51">
        <f>HLOOKUP(A_Stammdaten!$B$12,$AH$4:$AN$4004,ROW(C121)-3,FALSE)</f>
        <v>0</v>
      </c>
      <c r="AH121" s="51">
        <f t="shared" si="19"/>
        <v>0</v>
      </c>
      <c r="AI121" s="51">
        <f t="shared" si="20"/>
        <v>0</v>
      </c>
      <c r="AJ121" s="51">
        <f t="shared" si="21"/>
        <v>0</v>
      </c>
      <c r="AK121" s="51">
        <f t="shared" si="22"/>
        <v>0</v>
      </c>
      <c r="AL121" s="51">
        <f t="shared" si="23"/>
        <v>0</v>
      </c>
      <c r="AM121" s="51">
        <f t="shared" si="24"/>
        <v>0</v>
      </c>
      <c r="AN121" s="51">
        <f t="shared" si="25"/>
        <v>0</v>
      </c>
    </row>
    <row r="122" spans="1:40" s="33" customFormat="1" x14ac:dyDescent="0.25">
      <c r="A122" s="17"/>
      <c r="B122" s="17"/>
      <c r="C122" s="35"/>
      <c r="D122" s="17"/>
      <c r="E122" s="17"/>
      <c r="F122" s="17"/>
      <c r="G122" s="62">
        <f t="shared" si="26"/>
        <v>0</v>
      </c>
      <c r="H122" s="17"/>
      <c r="I122" s="17"/>
      <c r="J122" s="17"/>
      <c r="K122" s="17"/>
      <c r="L122" s="17"/>
      <c r="M122" s="17"/>
      <c r="N122" s="17"/>
      <c r="O122" s="17"/>
      <c r="P122" s="115"/>
      <c r="Q122" s="62">
        <f>IF(C122&gt;A_Stammdaten!$B$12,0,SUM(G122,H122,J122,K122,M122,N122)-SUM(I122,L122,O122,P122))</f>
        <v>0</v>
      </c>
      <c r="R122" s="17"/>
      <c r="S122" s="17"/>
      <c r="T122" s="17"/>
      <c r="U122" s="62">
        <f t="shared" si="17"/>
        <v>0</v>
      </c>
      <c r="V122" s="63">
        <f>IF(ISBLANK($B122),0,VLOOKUP($B122,Listen!$A$2:$C$45,2,FALSE))</f>
        <v>0</v>
      </c>
      <c r="W122" s="63">
        <f>IF(ISBLANK($B122),0,VLOOKUP($B122,Listen!$A$2:$C$45,3,FALSE))</f>
        <v>0</v>
      </c>
      <c r="X122" s="49">
        <f t="shared" si="18"/>
        <v>0</v>
      </c>
      <c r="Y122" s="49">
        <f t="shared" si="28"/>
        <v>0</v>
      </c>
      <c r="Z122" s="49">
        <f t="shared" si="28"/>
        <v>0</v>
      </c>
      <c r="AA122" s="49">
        <f t="shared" si="28"/>
        <v>0</v>
      </c>
      <c r="AB122" s="49">
        <f t="shared" si="28"/>
        <v>0</v>
      </c>
      <c r="AC122" s="49">
        <f t="shared" si="28"/>
        <v>0</v>
      </c>
      <c r="AD122" s="49">
        <f t="shared" si="28"/>
        <v>0</v>
      </c>
      <c r="AE122" s="51">
        <f t="shared" si="27"/>
        <v>0</v>
      </c>
      <c r="AF122" s="51">
        <f>IF(C122=A_Stammdaten!$B$12,D_SAV!$U122-D_SAV!$AG122,HLOOKUP(A_Stammdaten!$B$12-1,$AH$4:$AN$4004,ROW(C122)-3,FALSE)-$AG122)</f>
        <v>0</v>
      </c>
      <c r="AG122" s="51">
        <f>HLOOKUP(A_Stammdaten!$B$12,$AH$4:$AN$4004,ROW(C122)-3,FALSE)</f>
        <v>0</v>
      </c>
      <c r="AH122" s="51">
        <f t="shared" si="19"/>
        <v>0</v>
      </c>
      <c r="AI122" s="51">
        <f t="shared" si="20"/>
        <v>0</v>
      </c>
      <c r="AJ122" s="51">
        <f t="shared" si="21"/>
        <v>0</v>
      </c>
      <c r="AK122" s="51">
        <f t="shared" si="22"/>
        <v>0</v>
      </c>
      <c r="AL122" s="51">
        <f t="shared" si="23"/>
        <v>0</v>
      </c>
      <c r="AM122" s="51">
        <f t="shared" si="24"/>
        <v>0</v>
      </c>
      <c r="AN122" s="51">
        <f t="shared" si="25"/>
        <v>0</v>
      </c>
    </row>
    <row r="123" spans="1:40" s="33" customFormat="1" x14ac:dyDescent="0.25">
      <c r="A123" s="17"/>
      <c r="B123" s="17"/>
      <c r="C123" s="35"/>
      <c r="D123" s="17"/>
      <c r="E123" s="17"/>
      <c r="F123" s="17"/>
      <c r="G123" s="62">
        <f t="shared" si="26"/>
        <v>0</v>
      </c>
      <c r="H123" s="17"/>
      <c r="I123" s="17"/>
      <c r="J123" s="17"/>
      <c r="K123" s="17"/>
      <c r="L123" s="17"/>
      <c r="M123" s="17"/>
      <c r="N123" s="17"/>
      <c r="O123" s="17"/>
      <c r="P123" s="115"/>
      <c r="Q123" s="62">
        <f>IF(C123&gt;A_Stammdaten!$B$12,0,SUM(G123,H123,J123,K123,M123,N123)-SUM(I123,L123,O123,P123))</f>
        <v>0</v>
      </c>
      <c r="R123" s="17"/>
      <c r="S123" s="17"/>
      <c r="T123" s="17"/>
      <c r="U123" s="62">
        <f t="shared" si="17"/>
        <v>0</v>
      </c>
      <c r="V123" s="63">
        <f>IF(ISBLANK($B123),0,VLOOKUP($B123,Listen!$A$2:$C$45,2,FALSE))</f>
        <v>0</v>
      </c>
      <c r="W123" s="63">
        <f>IF(ISBLANK($B123),0,VLOOKUP($B123,Listen!$A$2:$C$45,3,FALSE))</f>
        <v>0</v>
      </c>
      <c r="X123" s="49">
        <f t="shared" si="18"/>
        <v>0</v>
      </c>
      <c r="Y123" s="49">
        <f t="shared" si="28"/>
        <v>0</v>
      </c>
      <c r="Z123" s="49">
        <f t="shared" si="28"/>
        <v>0</v>
      </c>
      <c r="AA123" s="49">
        <f t="shared" si="28"/>
        <v>0</v>
      </c>
      <c r="AB123" s="49">
        <f t="shared" si="28"/>
        <v>0</v>
      </c>
      <c r="AC123" s="49">
        <f t="shared" si="28"/>
        <v>0</v>
      </c>
      <c r="AD123" s="49">
        <f t="shared" si="28"/>
        <v>0</v>
      </c>
      <c r="AE123" s="51">
        <f t="shared" si="27"/>
        <v>0</v>
      </c>
      <c r="AF123" s="51">
        <f>IF(C123=A_Stammdaten!$B$12,D_SAV!$U123-D_SAV!$AG123,HLOOKUP(A_Stammdaten!$B$12-1,$AH$4:$AN$4004,ROW(C123)-3,FALSE)-$AG123)</f>
        <v>0</v>
      </c>
      <c r="AG123" s="51">
        <f>HLOOKUP(A_Stammdaten!$B$12,$AH$4:$AN$4004,ROW(C123)-3,FALSE)</f>
        <v>0</v>
      </c>
      <c r="AH123" s="51">
        <f t="shared" si="19"/>
        <v>0</v>
      </c>
      <c r="AI123" s="51">
        <f t="shared" si="20"/>
        <v>0</v>
      </c>
      <c r="AJ123" s="51">
        <f t="shared" si="21"/>
        <v>0</v>
      </c>
      <c r="AK123" s="51">
        <f t="shared" si="22"/>
        <v>0</v>
      </c>
      <c r="AL123" s="51">
        <f t="shared" si="23"/>
        <v>0</v>
      </c>
      <c r="AM123" s="51">
        <f t="shared" si="24"/>
        <v>0</v>
      </c>
      <c r="AN123" s="51">
        <f t="shared" si="25"/>
        <v>0</v>
      </c>
    </row>
    <row r="124" spans="1:40" s="33" customFormat="1" x14ac:dyDescent="0.25">
      <c r="A124" s="17"/>
      <c r="B124" s="17"/>
      <c r="C124" s="35"/>
      <c r="D124" s="17"/>
      <c r="E124" s="17"/>
      <c r="F124" s="17"/>
      <c r="G124" s="62">
        <f t="shared" si="26"/>
        <v>0</v>
      </c>
      <c r="H124" s="17"/>
      <c r="I124" s="17"/>
      <c r="J124" s="17"/>
      <c r="K124" s="17"/>
      <c r="L124" s="17"/>
      <c r="M124" s="17"/>
      <c r="N124" s="17"/>
      <c r="O124" s="17"/>
      <c r="P124" s="115"/>
      <c r="Q124" s="62">
        <f>IF(C124&gt;A_Stammdaten!$B$12,0,SUM(G124,H124,J124,K124,M124,N124)-SUM(I124,L124,O124,P124))</f>
        <v>0</v>
      </c>
      <c r="R124" s="17"/>
      <c r="S124" s="17"/>
      <c r="T124" s="17"/>
      <c r="U124" s="62">
        <f t="shared" si="17"/>
        <v>0</v>
      </c>
      <c r="V124" s="63">
        <f>IF(ISBLANK($B124),0,VLOOKUP($B124,Listen!$A$2:$C$45,2,FALSE))</f>
        <v>0</v>
      </c>
      <c r="W124" s="63">
        <f>IF(ISBLANK($B124),0,VLOOKUP($B124,Listen!$A$2:$C$45,3,FALSE))</f>
        <v>0</v>
      </c>
      <c r="X124" s="49">
        <f t="shared" si="18"/>
        <v>0</v>
      </c>
      <c r="Y124" s="49">
        <f t="shared" si="28"/>
        <v>0</v>
      </c>
      <c r="Z124" s="49">
        <f t="shared" si="28"/>
        <v>0</v>
      </c>
      <c r="AA124" s="49">
        <f t="shared" si="28"/>
        <v>0</v>
      </c>
      <c r="AB124" s="49">
        <f t="shared" si="28"/>
        <v>0</v>
      </c>
      <c r="AC124" s="49">
        <f t="shared" si="28"/>
        <v>0</v>
      </c>
      <c r="AD124" s="49">
        <f t="shared" si="28"/>
        <v>0</v>
      </c>
      <c r="AE124" s="51">
        <f t="shared" si="27"/>
        <v>0</v>
      </c>
      <c r="AF124" s="51">
        <f>IF(C124=A_Stammdaten!$B$12,D_SAV!$U124-D_SAV!$AG124,HLOOKUP(A_Stammdaten!$B$12-1,$AH$4:$AN$4004,ROW(C124)-3,FALSE)-$AG124)</f>
        <v>0</v>
      </c>
      <c r="AG124" s="51">
        <f>HLOOKUP(A_Stammdaten!$B$12,$AH$4:$AN$4004,ROW(C124)-3,FALSE)</f>
        <v>0</v>
      </c>
      <c r="AH124" s="51">
        <f t="shared" si="19"/>
        <v>0</v>
      </c>
      <c r="AI124" s="51">
        <f t="shared" si="20"/>
        <v>0</v>
      </c>
      <c r="AJ124" s="51">
        <f t="shared" si="21"/>
        <v>0</v>
      </c>
      <c r="AK124" s="51">
        <f t="shared" si="22"/>
        <v>0</v>
      </c>
      <c r="AL124" s="51">
        <f t="shared" si="23"/>
        <v>0</v>
      </c>
      <c r="AM124" s="51">
        <f t="shared" si="24"/>
        <v>0</v>
      </c>
      <c r="AN124" s="51">
        <f t="shared" si="25"/>
        <v>0</v>
      </c>
    </row>
    <row r="125" spans="1:40" s="33" customFormat="1" x14ac:dyDescent="0.25">
      <c r="A125" s="17"/>
      <c r="B125" s="17"/>
      <c r="C125" s="35"/>
      <c r="D125" s="17"/>
      <c r="E125" s="17"/>
      <c r="F125" s="17"/>
      <c r="G125" s="62">
        <f t="shared" si="26"/>
        <v>0</v>
      </c>
      <c r="H125" s="17"/>
      <c r="I125" s="17"/>
      <c r="J125" s="17"/>
      <c r="K125" s="17"/>
      <c r="L125" s="17"/>
      <c r="M125" s="17"/>
      <c r="N125" s="17"/>
      <c r="O125" s="17"/>
      <c r="P125" s="115"/>
      <c r="Q125" s="62">
        <f>IF(C125&gt;A_Stammdaten!$B$12,0,SUM(G125,H125,J125,K125,M125,N125)-SUM(I125,L125,O125,P125))</f>
        <v>0</v>
      </c>
      <c r="R125" s="17"/>
      <c r="S125" s="17"/>
      <c r="T125" s="17"/>
      <c r="U125" s="62">
        <f t="shared" si="17"/>
        <v>0</v>
      </c>
      <c r="V125" s="63">
        <f>IF(ISBLANK($B125),0,VLOOKUP($B125,Listen!$A$2:$C$45,2,FALSE))</f>
        <v>0</v>
      </c>
      <c r="W125" s="63">
        <f>IF(ISBLANK($B125),0,VLOOKUP($B125,Listen!$A$2:$C$45,3,FALSE))</f>
        <v>0</v>
      </c>
      <c r="X125" s="49">
        <f t="shared" si="18"/>
        <v>0</v>
      </c>
      <c r="Y125" s="49">
        <f t="shared" si="28"/>
        <v>0</v>
      </c>
      <c r="Z125" s="49">
        <f t="shared" si="28"/>
        <v>0</v>
      </c>
      <c r="AA125" s="49">
        <f t="shared" si="28"/>
        <v>0</v>
      </c>
      <c r="AB125" s="49">
        <f t="shared" si="28"/>
        <v>0</v>
      </c>
      <c r="AC125" s="49">
        <f t="shared" si="28"/>
        <v>0</v>
      </c>
      <c r="AD125" s="49">
        <f t="shared" si="28"/>
        <v>0</v>
      </c>
      <c r="AE125" s="51">
        <f t="shared" si="27"/>
        <v>0</v>
      </c>
      <c r="AF125" s="51">
        <f>IF(C125=A_Stammdaten!$B$12,D_SAV!$U125-D_SAV!$AG125,HLOOKUP(A_Stammdaten!$B$12-1,$AH$4:$AN$4004,ROW(C125)-3,FALSE)-$AG125)</f>
        <v>0</v>
      </c>
      <c r="AG125" s="51">
        <f>HLOOKUP(A_Stammdaten!$B$12,$AH$4:$AN$4004,ROW(C125)-3,FALSE)</f>
        <v>0</v>
      </c>
      <c r="AH125" s="51">
        <f t="shared" si="19"/>
        <v>0</v>
      </c>
      <c r="AI125" s="51">
        <f t="shared" si="20"/>
        <v>0</v>
      </c>
      <c r="AJ125" s="51">
        <f t="shared" si="21"/>
        <v>0</v>
      </c>
      <c r="AK125" s="51">
        <f t="shared" si="22"/>
        <v>0</v>
      </c>
      <c r="AL125" s="51">
        <f t="shared" si="23"/>
        <v>0</v>
      </c>
      <c r="AM125" s="51">
        <f t="shared" si="24"/>
        <v>0</v>
      </c>
      <c r="AN125" s="51">
        <f t="shared" si="25"/>
        <v>0</v>
      </c>
    </row>
    <row r="126" spans="1:40" s="33" customFormat="1" x14ac:dyDescent="0.25">
      <c r="A126" s="17"/>
      <c r="B126" s="17"/>
      <c r="C126" s="35"/>
      <c r="D126" s="17"/>
      <c r="E126" s="17"/>
      <c r="F126" s="17"/>
      <c r="G126" s="62">
        <f t="shared" si="26"/>
        <v>0</v>
      </c>
      <c r="H126" s="17"/>
      <c r="I126" s="17"/>
      <c r="J126" s="17"/>
      <c r="K126" s="17"/>
      <c r="L126" s="17"/>
      <c r="M126" s="17"/>
      <c r="N126" s="17"/>
      <c r="O126" s="17"/>
      <c r="P126" s="115"/>
      <c r="Q126" s="62">
        <f>IF(C126&gt;A_Stammdaten!$B$12,0,SUM(G126,H126,J126,K126,M126,N126)-SUM(I126,L126,O126,P126))</f>
        <v>0</v>
      </c>
      <c r="R126" s="17"/>
      <c r="S126" s="17"/>
      <c r="T126" s="17"/>
      <c r="U126" s="62">
        <f t="shared" si="17"/>
        <v>0</v>
      </c>
      <c r="V126" s="63">
        <f>IF(ISBLANK($B126),0,VLOOKUP($B126,Listen!$A$2:$C$45,2,FALSE))</f>
        <v>0</v>
      </c>
      <c r="W126" s="63">
        <f>IF(ISBLANK($B126),0,VLOOKUP($B126,Listen!$A$2:$C$45,3,FALSE))</f>
        <v>0</v>
      </c>
      <c r="X126" s="49">
        <f t="shared" si="18"/>
        <v>0</v>
      </c>
      <c r="Y126" s="49">
        <f t="shared" si="28"/>
        <v>0</v>
      </c>
      <c r="Z126" s="49">
        <f t="shared" si="28"/>
        <v>0</v>
      </c>
      <c r="AA126" s="49">
        <f t="shared" si="28"/>
        <v>0</v>
      </c>
      <c r="AB126" s="49">
        <f t="shared" si="28"/>
        <v>0</v>
      </c>
      <c r="AC126" s="49">
        <f t="shared" si="28"/>
        <v>0</v>
      </c>
      <c r="AD126" s="49">
        <f t="shared" si="28"/>
        <v>0</v>
      </c>
      <c r="AE126" s="51">
        <f t="shared" si="27"/>
        <v>0</v>
      </c>
      <c r="AF126" s="51">
        <f>IF(C126=A_Stammdaten!$B$12,D_SAV!$U126-D_SAV!$AG126,HLOOKUP(A_Stammdaten!$B$12-1,$AH$4:$AN$4004,ROW(C126)-3,FALSE)-$AG126)</f>
        <v>0</v>
      </c>
      <c r="AG126" s="51">
        <f>HLOOKUP(A_Stammdaten!$B$12,$AH$4:$AN$4004,ROW(C126)-3,FALSE)</f>
        <v>0</v>
      </c>
      <c r="AH126" s="51">
        <f t="shared" si="19"/>
        <v>0</v>
      </c>
      <c r="AI126" s="51">
        <f t="shared" si="20"/>
        <v>0</v>
      </c>
      <c r="AJ126" s="51">
        <f t="shared" si="21"/>
        <v>0</v>
      </c>
      <c r="AK126" s="51">
        <f t="shared" si="22"/>
        <v>0</v>
      </c>
      <c r="AL126" s="51">
        <f t="shared" si="23"/>
        <v>0</v>
      </c>
      <c r="AM126" s="51">
        <f t="shared" si="24"/>
        <v>0</v>
      </c>
      <c r="AN126" s="51">
        <f t="shared" si="25"/>
        <v>0</v>
      </c>
    </row>
    <row r="127" spans="1:40" s="33" customFormat="1" x14ac:dyDescent="0.25">
      <c r="A127" s="17"/>
      <c r="B127" s="17"/>
      <c r="C127" s="35"/>
      <c r="D127" s="17"/>
      <c r="E127" s="17"/>
      <c r="F127" s="17"/>
      <c r="G127" s="62">
        <f t="shared" si="26"/>
        <v>0</v>
      </c>
      <c r="H127" s="17"/>
      <c r="I127" s="17"/>
      <c r="J127" s="17"/>
      <c r="K127" s="17"/>
      <c r="L127" s="17"/>
      <c r="M127" s="17"/>
      <c r="N127" s="17"/>
      <c r="O127" s="17"/>
      <c r="P127" s="115"/>
      <c r="Q127" s="62">
        <f>IF(C127&gt;A_Stammdaten!$B$12,0,SUM(G127,H127,J127,K127,M127,N127)-SUM(I127,L127,O127,P127))</f>
        <v>0</v>
      </c>
      <c r="R127" s="17"/>
      <c r="S127" s="17"/>
      <c r="T127" s="17"/>
      <c r="U127" s="62">
        <f t="shared" si="17"/>
        <v>0</v>
      </c>
      <c r="V127" s="63">
        <f>IF(ISBLANK($B127),0,VLOOKUP($B127,Listen!$A$2:$C$45,2,FALSE))</f>
        <v>0</v>
      </c>
      <c r="W127" s="63">
        <f>IF(ISBLANK($B127),0,VLOOKUP($B127,Listen!$A$2:$C$45,3,FALSE))</f>
        <v>0</v>
      </c>
      <c r="X127" s="49">
        <f t="shared" si="18"/>
        <v>0</v>
      </c>
      <c r="Y127" s="49">
        <f t="shared" si="28"/>
        <v>0</v>
      </c>
      <c r="Z127" s="49">
        <f t="shared" si="28"/>
        <v>0</v>
      </c>
      <c r="AA127" s="49">
        <f t="shared" si="28"/>
        <v>0</v>
      </c>
      <c r="AB127" s="49">
        <f t="shared" si="28"/>
        <v>0</v>
      </c>
      <c r="AC127" s="49">
        <f t="shared" si="28"/>
        <v>0</v>
      </c>
      <c r="AD127" s="49">
        <f t="shared" si="28"/>
        <v>0</v>
      </c>
      <c r="AE127" s="51">
        <f t="shared" si="27"/>
        <v>0</v>
      </c>
      <c r="AF127" s="51">
        <f>IF(C127=A_Stammdaten!$B$12,D_SAV!$U127-D_SAV!$AG127,HLOOKUP(A_Stammdaten!$B$12-1,$AH$4:$AN$4004,ROW(C127)-3,FALSE)-$AG127)</f>
        <v>0</v>
      </c>
      <c r="AG127" s="51">
        <f>HLOOKUP(A_Stammdaten!$B$12,$AH$4:$AN$4004,ROW(C127)-3,FALSE)</f>
        <v>0</v>
      </c>
      <c r="AH127" s="51">
        <f t="shared" si="19"/>
        <v>0</v>
      </c>
      <c r="AI127" s="51">
        <f t="shared" si="20"/>
        <v>0</v>
      </c>
      <c r="AJ127" s="51">
        <f t="shared" si="21"/>
        <v>0</v>
      </c>
      <c r="AK127" s="51">
        <f t="shared" si="22"/>
        <v>0</v>
      </c>
      <c r="AL127" s="51">
        <f t="shared" si="23"/>
        <v>0</v>
      </c>
      <c r="AM127" s="51">
        <f t="shared" si="24"/>
        <v>0</v>
      </c>
      <c r="AN127" s="51">
        <f t="shared" si="25"/>
        <v>0</v>
      </c>
    </row>
    <row r="128" spans="1:40" s="33" customFormat="1" x14ac:dyDescent="0.25">
      <c r="A128" s="17"/>
      <c r="B128" s="17"/>
      <c r="C128" s="35"/>
      <c r="D128" s="17"/>
      <c r="E128" s="17"/>
      <c r="F128" s="17"/>
      <c r="G128" s="62">
        <f t="shared" si="26"/>
        <v>0</v>
      </c>
      <c r="H128" s="17"/>
      <c r="I128" s="17"/>
      <c r="J128" s="17"/>
      <c r="K128" s="17"/>
      <c r="L128" s="17"/>
      <c r="M128" s="17"/>
      <c r="N128" s="17"/>
      <c r="O128" s="17"/>
      <c r="P128" s="115"/>
      <c r="Q128" s="62">
        <f>IF(C128&gt;A_Stammdaten!$B$12,0,SUM(G128,H128,J128,K128,M128,N128)-SUM(I128,L128,O128,P128))</f>
        <v>0</v>
      </c>
      <c r="R128" s="17"/>
      <c r="S128" s="17"/>
      <c r="T128" s="17"/>
      <c r="U128" s="62">
        <f t="shared" si="17"/>
        <v>0</v>
      </c>
      <c r="V128" s="63">
        <f>IF(ISBLANK($B128),0,VLOOKUP($B128,Listen!$A$2:$C$45,2,FALSE))</f>
        <v>0</v>
      </c>
      <c r="W128" s="63">
        <f>IF(ISBLANK($B128),0,VLOOKUP($B128,Listen!$A$2:$C$45,3,FALSE))</f>
        <v>0</v>
      </c>
      <c r="X128" s="49">
        <f t="shared" si="18"/>
        <v>0</v>
      </c>
      <c r="Y128" s="49">
        <f t="shared" si="28"/>
        <v>0</v>
      </c>
      <c r="Z128" s="49">
        <f t="shared" si="28"/>
        <v>0</v>
      </c>
      <c r="AA128" s="49">
        <f t="shared" si="28"/>
        <v>0</v>
      </c>
      <c r="AB128" s="49">
        <f t="shared" si="28"/>
        <v>0</v>
      </c>
      <c r="AC128" s="49">
        <f t="shared" si="28"/>
        <v>0</v>
      </c>
      <c r="AD128" s="49">
        <f t="shared" si="28"/>
        <v>0</v>
      </c>
      <c r="AE128" s="51">
        <f t="shared" si="27"/>
        <v>0</v>
      </c>
      <c r="AF128" s="51">
        <f>IF(C128=A_Stammdaten!$B$12,D_SAV!$U128-D_SAV!$AG128,HLOOKUP(A_Stammdaten!$B$12-1,$AH$4:$AN$4004,ROW(C128)-3,FALSE)-$AG128)</f>
        <v>0</v>
      </c>
      <c r="AG128" s="51">
        <f>HLOOKUP(A_Stammdaten!$B$12,$AH$4:$AN$4004,ROW(C128)-3,FALSE)</f>
        <v>0</v>
      </c>
      <c r="AH128" s="51">
        <f t="shared" si="19"/>
        <v>0</v>
      </c>
      <c r="AI128" s="51">
        <f t="shared" si="20"/>
        <v>0</v>
      </c>
      <c r="AJ128" s="51">
        <f t="shared" si="21"/>
        <v>0</v>
      </c>
      <c r="AK128" s="51">
        <f t="shared" si="22"/>
        <v>0</v>
      </c>
      <c r="AL128" s="51">
        <f t="shared" si="23"/>
        <v>0</v>
      </c>
      <c r="AM128" s="51">
        <f t="shared" si="24"/>
        <v>0</v>
      </c>
      <c r="AN128" s="51">
        <f t="shared" si="25"/>
        <v>0</v>
      </c>
    </row>
    <row r="129" spans="1:40" s="33" customFormat="1" x14ac:dyDescent="0.25">
      <c r="A129" s="17"/>
      <c r="B129" s="17"/>
      <c r="C129" s="35"/>
      <c r="D129" s="17"/>
      <c r="E129" s="17"/>
      <c r="F129" s="17"/>
      <c r="G129" s="62">
        <f t="shared" si="26"/>
        <v>0</v>
      </c>
      <c r="H129" s="17"/>
      <c r="I129" s="17"/>
      <c r="J129" s="17"/>
      <c r="K129" s="17"/>
      <c r="L129" s="17"/>
      <c r="M129" s="17"/>
      <c r="N129" s="17"/>
      <c r="O129" s="17"/>
      <c r="P129" s="115"/>
      <c r="Q129" s="62">
        <f>IF(C129&gt;A_Stammdaten!$B$12,0,SUM(G129,H129,J129,K129,M129,N129)-SUM(I129,L129,O129,P129))</f>
        <v>0</v>
      </c>
      <c r="R129" s="17"/>
      <c r="S129" s="17"/>
      <c r="T129" s="17"/>
      <c r="U129" s="62">
        <f t="shared" si="17"/>
        <v>0</v>
      </c>
      <c r="V129" s="63">
        <f>IF(ISBLANK($B129),0,VLOOKUP($B129,Listen!$A$2:$C$45,2,FALSE))</f>
        <v>0</v>
      </c>
      <c r="W129" s="63">
        <f>IF(ISBLANK($B129),0,VLOOKUP($B129,Listen!$A$2:$C$45,3,FALSE))</f>
        <v>0</v>
      </c>
      <c r="X129" s="49">
        <f t="shared" si="18"/>
        <v>0</v>
      </c>
      <c r="Y129" s="49">
        <f t="shared" si="28"/>
        <v>0</v>
      </c>
      <c r="Z129" s="49">
        <f t="shared" si="28"/>
        <v>0</v>
      </c>
      <c r="AA129" s="49">
        <f t="shared" si="28"/>
        <v>0</v>
      </c>
      <c r="AB129" s="49">
        <f t="shared" si="28"/>
        <v>0</v>
      </c>
      <c r="AC129" s="49">
        <f t="shared" si="28"/>
        <v>0</v>
      </c>
      <c r="AD129" s="49">
        <f t="shared" si="28"/>
        <v>0</v>
      </c>
      <c r="AE129" s="51">
        <f t="shared" si="27"/>
        <v>0</v>
      </c>
      <c r="AF129" s="51">
        <f>IF(C129=A_Stammdaten!$B$12,D_SAV!$U129-D_SAV!$AG129,HLOOKUP(A_Stammdaten!$B$12-1,$AH$4:$AN$4004,ROW(C129)-3,FALSE)-$AG129)</f>
        <v>0</v>
      </c>
      <c r="AG129" s="51">
        <f>HLOOKUP(A_Stammdaten!$B$12,$AH$4:$AN$4004,ROW(C129)-3,FALSE)</f>
        <v>0</v>
      </c>
      <c r="AH129" s="51">
        <f t="shared" si="19"/>
        <v>0</v>
      </c>
      <c r="AI129" s="51">
        <f t="shared" si="20"/>
        <v>0</v>
      </c>
      <c r="AJ129" s="51">
        <f t="shared" si="21"/>
        <v>0</v>
      </c>
      <c r="AK129" s="51">
        <f t="shared" si="22"/>
        <v>0</v>
      </c>
      <c r="AL129" s="51">
        <f t="shared" si="23"/>
        <v>0</v>
      </c>
      <c r="AM129" s="51">
        <f t="shared" si="24"/>
        <v>0</v>
      </c>
      <c r="AN129" s="51">
        <f t="shared" si="25"/>
        <v>0</v>
      </c>
    </row>
    <row r="130" spans="1:40" s="33" customFormat="1" x14ac:dyDescent="0.25">
      <c r="A130" s="17"/>
      <c r="B130" s="17"/>
      <c r="C130" s="35"/>
      <c r="D130" s="17"/>
      <c r="E130" s="17"/>
      <c r="F130" s="17"/>
      <c r="G130" s="62">
        <f t="shared" si="26"/>
        <v>0</v>
      </c>
      <c r="H130" s="17"/>
      <c r="I130" s="17"/>
      <c r="J130" s="17"/>
      <c r="K130" s="17"/>
      <c r="L130" s="17"/>
      <c r="M130" s="17"/>
      <c r="N130" s="17"/>
      <c r="O130" s="17"/>
      <c r="P130" s="115"/>
      <c r="Q130" s="62">
        <f>IF(C130&gt;A_Stammdaten!$B$12,0,SUM(G130,H130,J130,K130,M130,N130)-SUM(I130,L130,O130,P130))</f>
        <v>0</v>
      </c>
      <c r="R130" s="17"/>
      <c r="S130" s="17"/>
      <c r="T130" s="17"/>
      <c r="U130" s="62">
        <f t="shared" si="17"/>
        <v>0</v>
      </c>
      <c r="V130" s="63">
        <f>IF(ISBLANK($B130),0,VLOOKUP($B130,Listen!$A$2:$C$45,2,FALSE))</f>
        <v>0</v>
      </c>
      <c r="W130" s="63">
        <f>IF(ISBLANK($B130),0,VLOOKUP($B130,Listen!$A$2:$C$45,3,FALSE))</f>
        <v>0</v>
      </c>
      <c r="X130" s="49">
        <f t="shared" si="18"/>
        <v>0</v>
      </c>
      <c r="Y130" s="49">
        <f t="shared" si="28"/>
        <v>0</v>
      </c>
      <c r="Z130" s="49">
        <f t="shared" si="28"/>
        <v>0</v>
      </c>
      <c r="AA130" s="49">
        <f t="shared" si="28"/>
        <v>0</v>
      </c>
      <c r="AB130" s="49">
        <f t="shared" si="28"/>
        <v>0</v>
      </c>
      <c r="AC130" s="49">
        <f t="shared" si="28"/>
        <v>0</v>
      </c>
      <c r="AD130" s="49">
        <f t="shared" si="28"/>
        <v>0</v>
      </c>
      <c r="AE130" s="51">
        <f t="shared" si="27"/>
        <v>0</v>
      </c>
      <c r="AF130" s="51">
        <f>IF(C130=A_Stammdaten!$B$12,D_SAV!$U130-D_SAV!$AG130,HLOOKUP(A_Stammdaten!$B$12-1,$AH$4:$AN$4004,ROW(C130)-3,FALSE)-$AG130)</f>
        <v>0</v>
      </c>
      <c r="AG130" s="51">
        <f>HLOOKUP(A_Stammdaten!$B$12,$AH$4:$AN$4004,ROW(C130)-3,FALSE)</f>
        <v>0</v>
      </c>
      <c r="AH130" s="51">
        <f t="shared" si="19"/>
        <v>0</v>
      </c>
      <c r="AI130" s="51">
        <f t="shared" si="20"/>
        <v>0</v>
      </c>
      <c r="AJ130" s="51">
        <f t="shared" si="21"/>
        <v>0</v>
      </c>
      <c r="AK130" s="51">
        <f t="shared" si="22"/>
        <v>0</v>
      </c>
      <c r="AL130" s="51">
        <f t="shared" si="23"/>
        <v>0</v>
      </c>
      <c r="AM130" s="51">
        <f t="shared" si="24"/>
        <v>0</v>
      </c>
      <c r="AN130" s="51">
        <f t="shared" si="25"/>
        <v>0</v>
      </c>
    </row>
    <row r="131" spans="1:40" s="33" customFormat="1" x14ac:dyDescent="0.25">
      <c r="A131" s="17"/>
      <c r="B131" s="17"/>
      <c r="C131" s="35"/>
      <c r="D131" s="17"/>
      <c r="E131" s="17"/>
      <c r="F131" s="17"/>
      <c r="G131" s="62">
        <f t="shared" si="26"/>
        <v>0</v>
      </c>
      <c r="H131" s="17"/>
      <c r="I131" s="17"/>
      <c r="J131" s="17"/>
      <c r="K131" s="17"/>
      <c r="L131" s="17"/>
      <c r="M131" s="17"/>
      <c r="N131" s="17"/>
      <c r="O131" s="17"/>
      <c r="P131" s="115"/>
      <c r="Q131" s="62">
        <f>IF(C131&gt;A_Stammdaten!$B$12,0,SUM(G131,H131,J131,K131,M131,N131)-SUM(I131,L131,O131,P131))</f>
        <v>0</v>
      </c>
      <c r="R131" s="17"/>
      <c r="S131" s="17"/>
      <c r="T131" s="17"/>
      <c r="U131" s="62">
        <f t="shared" si="17"/>
        <v>0</v>
      </c>
      <c r="V131" s="63">
        <f>IF(ISBLANK($B131),0,VLOOKUP($B131,Listen!$A$2:$C$45,2,FALSE))</f>
        <v>0</v>
      </c>
      <c r="W131" s="63">
        <f>IF(ISBLANK($B131),0,VLOOKUP($B131,Listen!$A$2:$C$45,3,FALSE))</f>
        <v>0</v>
      </c>
      <c r="X131" s="49">
        <f t="shared" si="18"/>
        <v>0</v>
      </c>
      <c r="Y131" s="49">
        <f t="shared" si="28"/>
        <v>0</v>
      </c>
      <c r="Z131" s="49">
        <f t="shared" si="28"/>
        <v>0</v>
      </c>
      <c r="AA131" s="49">
        <f t="shared" si="28"/>
        <v>0</v>
      </c>
      <c r="AB131" s="49">
        <f t="shared" si="28"/>
        <v>0</v>
      </c>
      <c r="AC131" s="49">
        <f t="shared" si="28"/>
        <v>0</v>
      </c>
      <c r="AD131" s="49">
        <f t="shared" si="28"/>
        <v>0</v>
      </c>
      <c r="AE131" s="51">
        <f t="shared" si="27"/>
        <v>0</v>
      </c>
      <c r="AF131" s="51">
        <f>IF(C131=A_Stammdaten!$B$12,D_SAV!$U131-D_SAV!$AG131,HLOOKUP(A_Stammdaten!$B$12-1,$AH$4:$AN$4004,ROW(C131)-3,FALSE)-$AG131)</f>
        <v>0</v>
      </c>
      <c r="AG131" s="51">
        <f>HLOOKUP(A_Stammdaten!$B$12,$AH$4:$AN$4004,ROW(C131)-3,FALSE)</f>
        <v>0</v>
      </c>
      <c r="AH131" s="51">
        <f t="shared" si="19"/>
        <v>0</v>
      </c>
      <c r="AI131" s="51">
        <f t="shared" si="20"/>
        <v>0</v>
      </c>
      <c r="AJ131" s="51">
        <f t="shared" si="21"/>
        <v>0</v>
      </c>
      <c r="AK131" s="51">
        <f t="shared" si="22"/>
        <v>0</v>
      </c>
      <c r="AL131" s="51">
        <f t="shared" si="23"/>
        <v>0</v>
      </c>
      <c r="AM131" s="51">
        <f t="shared" si="24"/>
        <v>0</v>
      </c>
      <c r="AN131" s="51">
        <f t="shared" si="25"/>
        <v>0</v>
      </c>
    </row>
    <row r="132" spans="1:40" s="33" customFormat="1" x14ac:dyDescent="0.25">
      <c r="A132" s="17"/>
      <c r="B132" s="17"/>
      <c r="C132" s="35"/>
      <c r="D132" s="17"/>
      <c r="E132" s="17"/>
      <c r="F132" s="17"/>
      <c r="G132" s="62">
        <f t="shared" si="26"/>
        <v>0</v>
      </c>
      <c r="H132" s="17"/>
      <c r="I132" s="17"/>
      <c r="J132" s="17"/>
      <c r="K132" s="17"/>
      <c r="L132" s="17"/>
      <c r="M132" s="17"/>
      <c r="N132" s="17"/>
      <c r="O132" s="17"/>
      <c r="P132" s="115"/>
      <c r="Q132" s="62">
        <f>IF(C132&gt;A_Stammdaten!$B$12,0,SUM(G132,H132,J132,K132,M132,N132)-SUM(I132,L132,O132,P132))</f>
        <v>0</v>
      </c>
      <c r="R132" s="17"/>
      <c r="S132" s="17"/>
      <c r="T132" s="17"/>
      <c r="U132" s="62">
        <f t="shared" si="17"/>
        <v>0</v>
      </c>
      <c r="V132" s="63">
        <f>IF(ISBLANK($B132),0,VLOOKUP($B132,Listen!$A$2:$C$45,2,FALSE))</f>
        <v>0</v>
      </c>
      <c r="W132" s="63">
        <f>IF(ISBLANK($B132),0,VLOOKUP($B132,Listen!$A$2:$C$45,3,FALSE))</f>
        <v>0</v>
      </c>
      <c r="X132" s="49">
        <f t="shared" si="18"/>
        <v>0</v>
      </c>
      <c r="Y132" s="49">
        <f t="shared" si="28"/>
        <v>0</v>
      </c>
      <c r="Z132" s="49">
        <f t="shared" si="28"/>
        <v>0</v>
      </c>
      <c r="AA132" s="49">
        <f t="shared" si="28"/>
        <v>0</v>
      </c>
      <c r="AB132" s="49">
        <f t="shared" si="28"/>
        <v>0</v>
      </c>
      <c r="AC132" s="49">
        <f t="shared" si="28"/>
        <v>0</v>
      </c>
      <c r="AD132" s="49">
        <f t="shared" si="28"/>
        <v>0</v>
      </c>
      <c r="AE132" s="51">
        <f t="shared" si="27"/>
        <v>0</v>
      </c>
      <c r="AF132" s="51">
        <f>IF(C132=A_Stammdaten!$B$12,D_SAV!$U132-D_SAV!$AG132,HLOOKUP(A_Stammdaten!$B$12-1,$AH$4:$AN$4004,ROW(C132)-3,FALSE)-$AG132)</f>
        <v>0</v>
      </c>
      <c r="AG132" s="51">
        <f>HLOOKUP(A_Stammdaten!$B$12,$AH$4:$AN$4004,ROW(C132)-3,FALSE)</f>
        <v>0</v>
      </c>
      <c r="AH132" s="51">
        <f t="shared" si="19"/>
        <v>0</v>
      </c>
      <c r="AI132" s="51">
        <f t="shared" si="20"/>
        <v>0</v>
      </c>
      <c r="AJ132" s="51">
        <f t="shared" si="21"/>
        <v>0</v>
      </c>
      <c r="AK132" s="51">
        <f t="shared" si="22"/>
        <v>0</v>
      </c>
      <c r="AL132" s="51">
        <f t="shared" si="23"/>
        <v>0</v>
      </c>
      <c r="AM132" s="51">
        <f t="shared" si="24"/>
        <v>0</v>
      </c>
      <c r="AN132" s="51">
        <f t="shared" si="25"/>
        <v>0</v>
      </c>
    </row>
    <row r="133" spans="1:40" s="33" customFormat="1" x14ac:dyDescent="0.25">
      <c r="A133" s="17"/>
      <c r="B133" s="17"/>
      <c r="C133" s="35"/>
      <c r="D133" s="17"/>
      <c r="E133" s="17"/>
      <c r="F133" s="17"/>
      <c r="G133" s="62">
        <f t="shared" si="26"/>
        <v>0</v>
      </c>
      <c r="H133" s="17"/>
      <c r="I133" s="17"/>
      <c r="J133" s="17"/>
      <c r="K133" s="17"/>
      <c r="L133" s="17"/>
      <c r="M133" s="17"/>
      <c r="N133" s="17"/>
      <c r="O133" s="17"/>
      <c r="P133" s="115"/>
      <c r="Q133" s="62">
        <f>IF(C133&gt;A_Stammdaten!$B$12,0,SUM(G133,H133,J133,K133,M133,N133)-SUM(I133,L133,O133,P133))</f>
        <v>0</v>
      </c>
      <c r="R133" s="17"/>
      <c r="S133" s="17"/>
      <c r="T133" s="17"/>
      <c r="U133" s="62">
        <f t="shared" ref="U133:U196" si="29">Q133-SUM(R133:T133)</f>
        <v>0</v>
      </c>
      <c r="V133" s="63">
        <f>IF(ISBLANK($B133),0,VLOOKUP($B133,Listen!$A$2:$C$45,2,FALSE))</f>
        <v>0</v>
      </c>
      <c r="W133" s="63">
        <f>IF(ISBLANK($B133),0,VLOOKUP($B133,Listen!$A$2:$C$45,3,FALSE))</f>
        <v>0</v>
      </c>
      <c r="X133" s="49">
        <f t="shared" ref="X133:X196" si="30">$V133</f>
        <v>0</v>
      </c>
      <c r="Y133" s="49">
        <f t="shared" si="28"/>
        <v>0</v>
      </c>
      <c r="Z133" s="49">
        <f t="shared" si="28"/>
        <v>0</v>
      </c>
      <c r="AA133" s="49">
        <f t="shared" si="28"/>
        <v>0</v>
      </c>
      <c r="AB133" s="49">
        <f t="shared" si="28"/>
        <v>0</v>
      </c>
      <c r="AC133" s="49">
        <f t="shared" si="28"/>
        <v>0</v>
      </c>
      <c r="AD133" s="49">
        <f t="shared" si="28"/>
        <v>0</v>
      </c>
      <c r="AE133" s="51">
        <f t="shared" si="27"/>
        <v>0</v>
      </c>
      <c r="AF133" s="51">
        <f>IF(C133=A_Stammdaten!$B$12,D_SAV!$U133-D_SAV!$AG133,HLOOKUP(A_Stammdaten!$B$12-1,$AH$4:$AN$4004,ROW(C133)-3,FALSE)-$AG133)</f>
        <v>0</v>
      </c>
      <c r="AG133" s="51">
        <f>HLOOKUP(A_Stammdaten!$B$12,$AH$4:$AN$4004,ROW(C133)-3,FALSE)</f>
        <v>0</v>
      </c>
      <c r="AH133" s="51">
        <f t="shared" ref="AH133:AH196" si="31">IF(OR($C133=0,$U133=0),0,IF($C133&lt;=AH$4,$U133-$U133/X133*(AH$4-$C133+1),0))</f>
        <v>0</v>
      </c>
      <c r="AI133" s="51">
        <f t="shared" ref="AI133:AI196" si="32">IF(OR($C133=0,$U133=0,Y133-(AI$4-$C133)=0),0,IF($C133&lt;AI$4,AH133-AH133/(Y133-(AI$4-$C133)),IF($C133=AI$4,$U133-$U133/Y133,0)))</f>
        <v>0</v>
      </c>
      <c r="AJ133" s="51">
        <f t="shared" ref="AJ133:AJ196" si="33">IF(OR($C133=0,$U133=0,Z133-(AJ$4-$C133)=0),0,IF($C133&lt;AJ$4,AI133-AI133/(Z133-(AJ$4-$C133)),IF($C133=AJ$4,$U133-$U133/Z133,0)))</f>
        <v>0</v>
      </c>
      <c r="AK133" s="51">
        <f t="shared" ref="AK133:AK196" si="34">IF(OR($C133=0,$U133=0,AA133-(AK$4-$C133)=0),0,IF($C133&lt;AK$4,AJ133-AJ133/(AA133-(AK$4-$C133)),IF($C133=AK$4,$U133-$U133/AA133,0)))</f>
        <v>0</v>
      </c>
      <c r="AL133" s="51">
        <f t="shared" ref="AL133:AL196" si="35">IF(OR($C133=0,$U133=0,AB133-(AL$4-$C133)=0),0,IF($C133&lt;AL$4,AK133-AK133/(AB133-(AL$4-$C133)),IF($C133=AL$4,$U133-$U133/AB133,0)))</f>
        <v>0</v>
      </c>
      <c r="AM133" s="51">
        <f t="shared" ref="AM133:AM196" si="36">IF(OR($C133=0,$U133=0,AC133-(AM$4-$C133)=0),0,IF($C133&lt;AM$4,AL133-AL133/(AC133-(AM$4-$C133)),IF($C133=AM$4,$U133-$U133/AC133,0)))</f>
        <v>0</v>
      </c>
      <c r="AN133" s="51">
        <f t="shared" ref="AN133:AN196" si="37">IF(OR($C133=0,$U133=0,AD133-(AN$4-$C133)=0),0,IF($C133&lt;AN$4,AM133-AM133/(AD133-(AN$4-$C133)),IF($C133=AN$4,$U133-$U133/AD133,0)))</f>
        <v>0</v>
      </c>
    </row>
    <row r="134" spans="1:40" s="33" customFormat="1" x14ac:dyDescent="0.25">
      <c r="A134" s="17"/>
      <c r="B134" s="17"/>
      <c r="C134" s="35"/>
      <c r="D134" s="17"/>
      <c r="E134" s="17"/>
      <c r="F134" s="17"/>
      <c r="G134" s="62">
        <f t="shared" ref="G134:G197" si="38">D134*E134/100</f>
        <v>0</v>
      </c>
      <c r="H134" s="17"/>
      <c r="I134" s="17"/>
      <c r="J134" s="17"/>
      <c r="K134" s="17"/>
      <c r="L134" s="17"/>
      <c r="M134" s="17"/>
      <c r="N134" s="17"/>
      <c r="O134" s="17"/>
      <c r="P134" s="115"/>
      <c r="Q134" s="62">
        <f>IF(C134&gt;A_Stammdaten!$B$12,0,SUM(G134,H134,J134,K134,M134,N134)-SUM(I134,L134,O134,P134))</f>
        <v>0</v>
      </c>
      <c r="R134" s="17"/>
      <c r="S134" s="17"/>
      <c r="T134" s="17"/>
      <c r="U134" s="62">
        <f t="shared" si="29"/>
        <v>0</v>
      </c>
      <c r="V134" s="63">
        <f>IF(ISBLANK($B134),0,VLOOKUP($B134,Listen!$A$2:$C$45,2,FALSE))</f>
        <v>0</v>
      </c>
      <c r="W134" s="63">
        <f>IF(ISBLANK($B134),0,VLOOKUP($B134,Listen!$A$2:$C$45,3,FALSE))</f>
        <v>0</v>
      </c>
      <c r="X134" s="49">
        <f t="shared" si="30"/>
        <v>0</v>
      </c>
      <c r="Y134" s="49">
        <f t="shared" si="28"/>
        <v>0</v>
      </c>
      <c r="Z134" s="49">
        <f t="shared" si="28"/>
        <v>0</v>
      </c>
      <c r="AA134" s="49">
        <f t="shared" si="28"/>
        <v>0</v>
      </c>
      <c r="AB134" s="49">
        <f t="shared" si="28"/>
        <v>0</v>
      </c>
      <c r="AC134" s="49">
        <f t="shared" si="28"/>
        <v>0</v>
      </c>
      <c r="AD134" s="49">
        <f t="shared" si="28"/>
        <v>0</v>
      </c>
      <c r="AE134" s="51">
        <f t="shared" si="27"/>
        <v>0</v>
      </c>
      <c r="AF134" s="51">
        <f>IF(C134=A_Stammdaten!$B$12,D_SAV!$U134-D_SAV!$AG134,HLOOKUP(A_Stammdaten!$B$12-1,$AH$4:$AN$4004,ROW(C134)-3,FALSE)-$AG134)</f>
        <v>0</v>
      </c>
      <c r="AG134" s="51">
        <f>HLOOKUP(A_Stammdaten!$B$12,$AH$4:$AN$4004,ROW(C134)-3,FALSE)</f>
        <v>0</v>
      </c>
      <c r="AH134" s="51">
        <f t="shared" si="31"/>
        <v>0</v>
      </c>
      <c r="AI134" s="51">
        <f t="shared" si="32"/>
        <v>0</v>
      </c>
      <c r="AJ134" s="51">
        <f t="shared" si="33"/>
        <v>0</v>
      </c>
      <c r="AK134" s="51">
        <f t="shared" si="34"/>
        <v>0</v>
      </c>
      <c r="AL134" s="51">
        <f t="shared" si="35"/>
        <v>0</v>
      </c>
      <c r="AM134" s="51">
        <f t="shared" si="36"/>
        <v>0</v>
      </c>
      <c r="AN134" s="51">
        <f t="shared" si="37"/>
        <v>0</v>
      </c>
    </row>
    <row r="135" spans="1:40" s="33" customFormat="1" x14ac:dyDescent="0.25">
      <c r="A135" s="17"/>
      <c r="B135" s="17"/>
      <c r="C135" s="35"/>
      <c r="D135" s="17"/>
      <c r="E135" s="17"/>
      <c r="F135" s="17"/>
      <c r="G135" s="62">
        <f t="shared" si="38"/>
        <v>0</v>
      </c>
      <c r="H135" s="17"/>
      <c r="I135" s="17"/>
      <c r="J135" s="17"/>
      <c r="K135" s="17"/>
      <c r="L135" s="17"/>
      <c r="M135" s="17"/>
      <c r="N135" s="17"/>
      <c r="O135" s="17"/>
      <c r="P135" s="115"/>
      <c r="Q135" s="62">
        <f>IF(C135&gt;A_Stammdaten!$B$12,0,SUM(G135,H135,J135,K135,M135,N135)-SUM(I135,L135,O135,P135))</f>
        <v>0</v>
      </c>
      <c r="R135" s="17"/>
      <c r="S135" s="17"/>
      <c r="T135" s="17"/>
      <c r="U135" s="62">
        <f t="shared" si="29"/>
        <v>0</v>
      </c>
      <c r="V135" s="63">
        <f>IF(ISBLANK($B135),0,VLOOKUP($B135,Listen!$A$2:$C$45,2,FALSE))</f>
        <v>0</v>
      </c>
      <c r="W135" s="63">
        <f>IF(ISBLANK($B135),0,VLOOKUP($B135,Listen!$A$2:$C$45,3,FALSE))</f>
        <v>0</v>
      </c>
      <c r="X135" s="49">
        <f t="shared" si="30"/>
        <v>0</v>
      </c>
      <c r="Y135" s="49">
        <f t="shared" si="28"/>
        <v>0</v>
      </c>
      <c r="Z135" s="49">
        <f t="shared" si="28"/>
        <v>0</v>
      </c>
      <c r="AA135" s="49">
        <f t="shared" si="28"/>
        <v>0</v>
      </c>
      <c r="AB135" s="49">
        <f t="shared" si="28"/>
        <v>0</v>
      </c>
      <c r="AC135" s="49">
        <f t="shared" si="28"/>
        <v>0</v>
      </c>
      <c r="AD135" s="49">
        <f t="shared" si="28"/>
        <v>0</v>
      </c>
      <c r="AE135" s="51">
        <f t="shared" si="27"/>
        <v>0</v>
      </c>
      <c r="AF135" s="51">
        <f>IF(C135=A_Stammdaten!$B$12,D_SAV!$U135-D_SAV!$AG135,HLOOKUP(A_Stammdaten!$B$12-1,$AH$4:$AN$4004,ROW(C135)-3,FALSE)-$AG135)</f>
        <v>0</v>
      </c>
      <c r="AG135" s="51">
        <f>HLOOKUP(A_Stammdaten!$B$12,$AH$4:$AN$4004,ROW(C135)-3,FALSE)</f>
        <v>0</v>
      </c>
      <c r="AH135" s="51">
        <f t="shared" si="31"/>
        <v>0</v>
      </c>
      <c r="AI135" s="51">
        <f t="shared" si="32"/>
        <v>0</v>
      </c>
      <c r="AJ135" s="51">
        <f t="shared" si="33"/>
        <v>0</v>
      </c>
      <c r="AK135" s="51">
        <f t="shared" si="34"/>
        <v>0</v>
      </c>
      <c r="AL135" s="51">
        <f t="shared" si="35"/>
        <v>0</v>
      </c>
      <c r="AM135" s="51">
        <f t="shared" si="36"/>
        <v>0</v>
      </c>
      <c r="AN135" s="51">
        <f t="shared" si="37"/>
        <v>0</v>
      </c>
    </row>
    <row r="136" spans="1:40" s="33" customFormat="1" x14ac:dyDescent="0.25">
      <c r="A136" s="17"/>
      <c r="B136" s="17"/>
      <c r="C136" s="35"/>
      <c r="D136" s="17"/>
      <c r="E136" s="17"/>
      <c r="F136" s="17"/>
      <c r="G136" s="62">
        <f t="shared" si="38"/>
        <v>0</v>
      </c>
      <c r="H136" s="17"/>
      <c r="I136" s="17"/>
      <c r="J136" s="17"/>
      <c r="K136" s="17"/>
      <c r="L136" s="17"/>
      <c r="M136" s="17"/>
      <c r="N136" s="17"/>
      <c r="O136" s="17"/>
      <c r="P136" s="115"/>
      <c r="Q136" s="62">
        <f>IF(C136&gt;A_Stammdaten!$B$12,0,SUM(G136,H136,J136,K136,M136,N136)-SUM(I136,L136,O136,P136))</f>
        <v>0</v>
      </c>
      <c r="R136" s="17"/>
      <c r="S136" s="17"/>
      <c r="T136" s="17"/>
      <c r="U136" s="62">
        <f t="shared" si="29"/>
        <v>0</v>
      </c>
      <c r="V136" s="63">
        <f>IF(ISBLANK($B136),0,VLOOKUP($B136,Listen!$A$2:$C$45,2,FALSE))</f>
        <v>0</v>
      </c>
      <c r="W136" s="63">
        <f>IF(ISBLANK($B136),0,VLOOKUP($B136,Listen!$A$2:$C$45,3,FALSE))</f>
        <v>0</v>
      </c>
      <c r="X136" s="49">
        <f t="shared" si="30"/>
        <v>0</v>
      </c>
      <c r="Y136" s="49">
        <f t="shared" si="28"/>
        <v>0</v>
      </c>
      <c r="Z136" s="49">
        <f t="shared" si="28"/>
        <v>0</v>
      </c>
      <c r="AA136" s="49">
        <f t="shared" si="28"/>
        <v>0</v>
      </c>
      <c r="AB136" s="49">
        <f t="shared" si="28"/>
        <v>0</v>
      </c>
      <c r="AC136" s="49">
        <f t="shared" si="28"/>
        <v>0</v>
      </c>
      <c r="AD136" s="49">
        <f t="shared" si="28"/>
        <v>0</v>
      </c>
      <c r="AE136" s="51">
        <f t="shared" si="27"/>
        <v>0</v>
      </c>
      <c r="AF136" s="51">
        <f>IF(C136=A_Stammdaten!$B$12,D_SAV!$U136-D_SAV!$AG136,HLOOKUP(A_Stammdaten!$B$12-1,$AH$4:$AN$4004,ROW(C136)-3,FALSE)-$AG136)</f>
        <v>0</v>
      </c>
      <c r="AG136" s="51">
        <f>HLOOKUP(A_Stammdaten!$B$12,$AH$4:$AN$4004,ROW(C136)-3,FALSE)</f>
        <v>0</v>
      </c>
      <c r="AH136" s="51">
        <f t="shared" si="31"/>
        <v>0</v>
      </c>
      <c r="AI136" s="51">
        <f t="shared" si="32"/>
        <v>0</v>
      </c>
      <c r="AJ136" s="51">
        <f t="shared" si="33"/>
        <v>0</v>
      </c>
      <c r="AK136" s="51">
        <f t="shared" si="34"/>
        <v>0</v>
      </c>
      <c r="AL136" s="51">
        <f t="shared" si="35"/>
        <v>0</v>
      </c>
      <c r="AM136" s="51">
        <f t="shared" si="36"/>
        <v>0</v>
      </c>
      <c r="AN136" s="51">
        <f t="shared" si="37"/>
        <v>0</v>
      </c>
    </row>
    <row r="137" spans="1:40" s="33" customFormat="1" x14ac:dyDescent="0.25">
      <c r="A137" s="17"/>
      <c r="B137" s="17"/>
      <c r="C137" s="35"/>
      <c r="D137" s="17"/>
      <c r="E137" s="17"/>
      <c r="F137" s="17"/>
      <c r="G137" s="62">
        <f t="shared" si="38"/>
        <v>0</v>
      </c>
      <c r="H137" s="17"/>
      <c r="I137" s="17"/>
      <c r="J137" s="17"/>
      <c r="K137" s="17"/>
      <c r="L137" s="17"/>
      <c r="M137" s="17"/>
      <c r="N137" s="17"/>
      <c r="O137" s="17"/>
      <c r="P137" s="115"/>
      <c r="Q137" s="62">
        <f>IF(C137&gt;A_Stammdaten!$B$12,0,SUM(G137,H137,J137,K137,M137,N137)-SUM(I137,L137,O137,P137))</f>
        <v>0</v>
      </c>
      <c r="R137" s="17"/>
      <c r="S137" s="17"/>
      <c r="T137" s="17"/>
      <c r="U137" s="62">
        <f t="shared" si="29"/>
        <v>0</v>
      </c>
      <c r="V137" s="63">
        <f>IF(ISBLANK($B137),0,VLOOKUP($B137,Listen!$A$2:$C$45,2,FALSE))</f>
        <v>0</v>
      </c>
      <c r="W137" s="63">
        <f>IF(ISBLANK($B137),0,VLOOKUP($B137,Listen!$A$2:$C$45,3,FALSE))</f>
        <v>0</v>
      </c>
      <c r="X137" s="49">
        <f t="shared" si="30"/>
        <v>0</v>
      </c>
      <c r="Y137" s="49">
        <f t="shared" si="28"/>
        <v>0</v>
      </c>
      <c r="Z137" s="49">
        <f t="shared" si="28"/>
        <v>0</v>
      </c>
      <c r="AA137" s="49">
        <f t="shared" si="28"/>
        <v>0</v>
      </c>
      <c r="AB137" s="49">
        <f t="shared" si="28"/>
        <v>0</v>
      </c>
      <c r="AC137" s="49">
        <f t="shared" si="28"/>
        <v>0</v>
      </c>
      <c r="AD137" s="49">
        <f t="shared" si="28"/>
        <v>0</v>
      </c>
      <c r="AE137" s="51">
        <f t="shared" si="27"/>
        <v>0</v>
      </c>
      <c r="AF137" s="51">
        <f>IF(C137=A_Stammdaten!$B$12,D_SAV!$U137-D_SAV!$AG137,HLOOKUP(A_Stammdaten!$B$12-1,$AH$4:$AN$4004,ROW(C137)-3,FALSE)-$AG137)</f>
        <v>0</v>
      </c>
      <c r="AG137" s="51">
        <f>HLOOKUP(A_Stammdaten!$B$12,$AH$4:$AN$4004,ROW(C137)-3,FALSE)</f>
        <v>0</v>
      </c>
      <c r="AH137" s="51">
        <f t="shared" si="31"/>
        <v>0</v>
      </c>
      <c r="AI137" s="51">
        <f t="shared" si="32"/>
        <v>0</v>
      </c>
      <c r="AJ137" s="51">
        <f t="shared" si="33"/>
        <v>0</v>
      </c>
      <c r="AK137" s="51">
        <f t="shared" si="34"/>
        <v>0</v>
      </c>
      <c r="AL137" s="51">
        <f t="shared" si="35"/>
        <v>0</v>
      </c>
      <c r="AM137" s="51">
        <f t="shared" si="36"/>
        <v>0</v>
      </c>
      <c r="AN137" s="51">
        <f t="shared" si="37"/>
        <v>0</v>
      </c>
    </row>
    <row r="138" spans="1:40" s="33" customFormat="1" x14ac:dyDescent="0.25">
      <c r="A138" s="17"/>
      <c r="B138" s="17"/>
      <c r="C138" s="35"/>
      <c r="D138" s="17"/>
      <c r="E138" s="17"/>
      <c r="F138" s="17"/>
      <c r="G138" s="62">
        <f t="shared" si="38"/>
        <v>0</v>
      </c>
      <c r="H138" s="17"/>
      <c r="I138" s="17"/>
      <c r="J138" s="17"/>
      <c r="K138" s="17"/>
      <c r="L138" s="17"/>
      <c r="M138" s="17"/>
      <c r="N138" s="17"/>
      <c r="O138" s="17"/>
      <c r="P138" s="115"/>
      <c r="Q138" s="62">
        <f>IF(C138&gt;A_Stammdaten!$B$12,0,SUM(G138,H138,J138,K138,M138,N138)-SUM(I138,L138,O138,P138))</f>
        <v>0</v>
      </c>
      <c r="R138" s="17"/>
      <c r="S138" s="17"/>
      <c r="T138" s="17"/>
      <c r="U138" s="62">
        <f t="shared" si="29"/>
        <v>0</v>
      </c>
      <c r="V138" s="63">
        <f>IF(ISBLANK($B138),0,VLOOKUP($B138,Listen!$A$2:$C$45,2,FALSE))</f>
        <v>0</v>
      </c>
      <c r="W138" s="63">
        <f>IF(ISBLANK($B138),0,VLOOKUP($B138,Listen!$A$2:$C$45,3,FALSE))</f>
        <v>0</v>
      </c>
      <c r="X138" s="49">
        <f t="shared" si="30"/>
        <v>0</v>
      </c>
      <c r="Y138" s="49">
        <f t="shared" si="28"/>
        <v>0</v>
      </c>
      <c r="Z138" s="49">
        <f t="shared" si="28"/>
        <v>0</v>
      </c>
      <c r="AA138" s="49">
        <f t="shared" si="28"/>
        <v>0</v>
      </c>
      <c r="AB138" s="49">
        <f t="shared" si="28"/>
        <v>0</v>
      </c>
      <c r="AC138" s="49">
        <f t="shared" si="28"/>
        <v>0</v>
      </c>
      <c r="AD138" s="49">
        <f t="shared" si="28"/>
        <v>0</v>
      </c>
      <c r="AE138" s="51">
        <f t="shared" si="27"/>
        <v>0</v>
      </c>
      <c r="AF138" s="51">
        <f>IF(C138=A_Stammdaten!$B$12,D_SAV!$U138-D_SAV!$AG138,HLOOKUP(A_Stammdaten!$B$12-1,$AH$4:$AN$4004,ROW(C138)-3,FALSE)-$AG138)</f>
        <v>0</v>
      </c>
      <c r="AG138" s="51">
        <f>HLOOKUP(A_Stammdaten!$B$12,$AH$4:$AN$4004,ROW(C138)-3,FALSE)</f>
        <v>0</v>
      </c>
      <c r="AH138" s="51">
        <f t="shared" si="31"/>
        <v>0</v>
      </c>
      <c r="AI138" s="51">
        <f t="shared" si="32"/>
        <v>0</v>
      </c>
      <c r="AJ138" s="51">
        <f t="shared" si="33"/>
        <v>0</v>
      </c>
      <c r="AK138" s="51">
        <f t="shared" si="34"/>
        <v>0</v>
      </c>
      <c r="AL138" s="51">
        <f t="shared" si="35"/>
        <v>0</v>
      </c>
      <c r="AM138" s="51">
        <f t="shared" si="36"/>
        <v>0</v>
      </c>
      <c r="AN138" s="51">
        <f t="shared" si="37"/>
        <v>0</v>
      </c>
    </row>
    <row r="139" spans="1:40" s="33" customFormat="1" x14ac:dyDescent="0.25">
      <c r="A139" s="17"/>
      <c r="B139" s="17"/>
      <c r="C139" s="35"/>
      <c r="D139" s="17"/>
      <c r="E139" s="17"/>
      <c r="F139" s="17"/>
      <c r="G139" s="62">
        <f t="shared" si="38"/>
        <v>0</v>
      </c>
      <c r="H139" s="17"/>
      <c r="I139" s="17"/>
      <c r="J139" s="17"/>
      <c r="K139" s="17"/>
      <c r="L139" s="17"/>
      <c r="M139" s="17"/>
      <c r="N139" s="17"/>
      <c r="O139" s="17"/>
      <c r="P139" s="115"/>
      <c r="Q139" s="62">
        <f>IF(C139&gt;A_Stammdaten!$B$12,0,SUM(G139,H139,J139,K139,M139,N139)-SUM(I139,L139,O139,P139))</f>
        <v>0</v>
      </c>
      <c r="R139" s="17"/>
      <c r="S139" s="17"/>
      <c r="T139" s="17"/>
      <c r="U139" s="62">
        <f t="shared" si="29"/>
        <v>0</v>
      </c>
      <c r="V139" s="63">
        <f>IF(ISBLANK($B139),0,VLOOKUP($B139,Listen!$A$2:$C$45,2,FALSE))</f>
        <v>0</v>
      </c>
      <c r="W139" s="63">
        <f>IF(ISBLANK($B139),0,VLOOKUP($B139,Listen!$A$2:$C$45,3,FALSE))</f>
        <v>0</v>
      </c>
      <c r="X139" s="49">
        <f t="shared" si="30"/>
        <v>0</v>
      </c>
      <c r="Y139" s="49">
        <f t="shared" si="28"/>
        <v>0</v>
      </c>
      <c r="Z139" s="49">
        <f t="shared" si="28"/>
        <v>0</v>
      </c>
      <c r="AA139" s="49">
        <f t="shared" si="28"/>
        <v>0</v>
      </c>
      <c r="AB139" s="49">
        <f t="shared" si="28"/>
        <v>0</v>
      </c>
      <c r="AC139" s="49">
        <f t="shared" si="28"/>
        <v>0</v>
      </c>
      <c r="AD139" s="49">
        <f t="shared" si="28"/>
        <v>0</v>
      </c>
      <c r="AE139" s="51">
        <f t="shared" si="27"/>
        <v>0</v>
      </c>
      <c r="AF139" s="51">
        <f>IF(C139=A_Stammdaten!$B$12,D_SAV!$U139-D_SAV!$AG139,HLOOKUP(A_Stammdaten!$B$12-1,$AH$4:$AN$4004,ROW(C139)-3,FALSE)-$AG139)</f>
        <v>0</v>
      </c>
      <c r="AG139" s="51">
        <f>HLOOKUP(A_Stammdaten!$B$12,$AH$4:$AN$4004,ROW(C139)-3,FALSE)</f>
        <v>0</v>
      </c>
      <c r="AH139" s="51">
        <f t="shared" si="31"/>
        <v>0</v>
      </c>
      <c r="AI139" s="51">
        <f t="shared" si="32"/>
        <v>0</v>
      </c>
      <c r="AJ139" s="51">
        <f t="shared" si="33"/>
        <v>0</v>
      </c>
      <c r="AK139" s="51">
        <f t="shared" si="34"/>
        <v>0</v>
      </c>
      <c r="AL139" s="51">
        <f t="shared" si="35"/>
        <v>0</v>
      </c>
      <c r="AM139" s="51">
        <f t="shared" si="36"/>
        <v>0</v>
      </c>
      <c r="AN139" s="51">
        <f t="shared" si="37"/>
        <v>0</v>
      </c>
    </row>
    <row r="140" spans="1:40" s="33" customFormat="1" x14ac:dyDescent="0.25">
      <c r="A140" s="17"/>
      <c r="B140" s="17"/>
      <c r="C140" s="35"/>
      <c r="D140" s="17"/>
      <c r="E140" s="17"/>
      <c r="F140" s="17"/>
      <c r="G140" s="62">
        <f t="shared" si="38"/>
        <v>0</v>
      </c>
      <c r="H140" s="17"/>
      <c r="I140" s="17"/>
      <c r="J140" s="17"/>
      <c r="K140" s="17"/>
      <c r="L140" s="17"/>
      <c r="M140" s="17"/>
      <c r="N140" s="17"/>
      <c r="O140" s="17"/>
      <c r="P140" s="115"/>
      <c r="Q140" s="62">
        <f>IF(C140&gt;A_Stammdaten!$B$12,0,SUM(G140,H140,J140,K140,M140,N140)-SUM(I140,L140,O140,P140))</f>
        <v>0</v>
      </c>
      <c r="R140" s="17"/>
      <c r="S140" s="17"/>
      <c r="T140" s="17"/>
      <c r="U140" s="62">
        <f t="shared" si="29"/>
        <v>0</v>
      </c>
      <c r="V140" s="63">
        <f>IF(ISBLANK($B140),0,VLOOKUP($B140,Listen!$A$2:$C$45,2,FALSE))</f>
        <v>0</v>
      </c>
      <c r="W140" s="63">
        <f>IF(ISBLANK($B140),0,VLOOKUP($B140,Listen!$A$2:$C$45,3,FALSE))</f>
        <v>0</v>
      </c>
      <c r="X140" s="49">
        <f t="shared" si="30"/>
        <v>0</v>
      </c>
      <c r="Y140" s="49">
        <f t="shared" si="28"/>
        <v>0</v>
      </c>
      <c r="Z140" s="49">
        <f t="shared" si="28"/>
        <v>0</v>
      </c>
      <c r="AA140" s="49">
        <f t="shared" si="28"/>
        <v>0</v>
      </c>
      <c r="AB140" s="49">
        <f t="shared" si="28"/>
        <v>0</v>
      </c>
      <c r="AC140" s="49">
        <f t="shared" si="28"/>
        <v>0</v>
      </c>
      <c r="AD140" s="49">
        <f t="shared" si="28"/>
        <v>0</v>
      </c>
      <c r="AE140" s="51">
        <f t="shared" si="27"/>
        <v>0</v>
      </c>
      <c r="AF140" s="51">
        <f>IF(C140=A_Stammdaten!$B$12,D_SAV!$U140-D_SAV!$AG140,HLOOKUP(A_Stammdaten!$B$12-1,$AH$4:$AN$4004,ROW(C140)-3,FALSE)-$AG140)</f>
        <v>0</v>
      </c>
      <c r="AG140" s="51">
        <f>HLOOKUP(A_Stammdaten!$B$12,$AH$4:$AN$4004,ROW(C140)-3,FALSE)</f>
        <v>0</v>
      </c>
      <c r="AH140" s="51">
        <f t="shared" si="31"/>
        <v>0</v>
      </c>
      <c r="AI140" s="51">
        <f t="shared" si="32"/>
        <v>0</v>
      </c>
      <c r="AJ140" s="51">
        <f t="shared" si="33"/>
        <v>0</v>
      </c>
      <c r="AK140" s="51">
        <f t="shared" si="34"/>
        <v>0</v>
      </c>
      <c r="AL140" s="51">
        <f t="shared" si="35"/>
        <v>0</v>
      </c>
      <c r="AM140" s="51">
        <f t="shared" si="36"/>
        <v>0</v>
      </c>
      <c r="AN140" s="51">
        <f t="shared" si="37"/>
        <v>0</v>
      </c>
    </row>
    <row r="141" spans="1:40" s="33" customFormat="1" x14ac:dyDescent="0.25">
      <c r="A141" s="17"/>
      <c r="B141" s="17"/>
      <c r="C141" s="35"/>
      <c r="D141" s="17"/>
      <c r="E141" s="17"/>
      <c r="F141" s="17"/>
      <c r="G141" s="62">
        <f t="shared" si="38"/>
        <v>0</v>
      </c>
      <c r="H141" s="17"/>
      <c r="I141" s="17"/>
      <c r="J141" s="17"/>
      <c r="K141" s="17"/>
      <c r="L141" s="17"/>
      <c r="M141" s="17"/>
      <c r="N141" s="17"/>
      <c r="O141" s="17"/>
      <c r="P141" s="115"/>
      <c r="Q141" s="62">
        <f>IF(C141&gt;A_Stammdaten!$B$12,0,SUM(G141,H141,J141,K141,M141,N141)-SUM(I141,L141,O141,P141))</f>
        <v>0</v>
      </c>
      <c r="R141" s="17"/>
      <c r="S141" s="17"/>
      <c r="T141" s="17"/>
      <c r="U141" s="62">
        <f t="shared" si="29"/>
        <v>0</v>
      </c>
      <c r="V141" s="63">
        <f>IF(ISBLANK($B141),0,VLOOKUP($B141,Listen!$A$2:$C$45,2,FALSE))</f>
        <v>0</v>
      </c>
      <c r="W141" s="63">
        <f>IF(ISBLANK($B141),0,VLOOKUP($B141,Listen!$A$2:$C$45,3,FALSE))</f>
        <v>0</v>
      </c>
      <c r="X141" s="49">
        <f t="shared" si="30"/>
        <v>0</v>
      </c>
      <c r="Y141" s="49">
        <f t="shared" si="28"/>
        <v>0</v>
      </c>
      <c r="Z141" s="49">
        <f t="shared" si="28"/>
        <v>0</v>
      </c>
      <c r="AA141" s="49">
        <f t="shared" si="28"/>
        <v>0</v>
      </c>
      <c r="AB141" s="49">
        <f t="shared" si="28"/>
        <v>0</v>
      </c>
      <c r="AC141" s="49">
        <f t="shared" si="28"/>
        <v>0</v>
      </c>
      <c r="AD141" s="49">
        <f t="shared" si="28"/>
        <v>0</v>
      </c>
      <c r="AE141" s="51">
        <f t="shared" si="27"/>
        <v>0</v>
      </c>
      <c r="AF141" s="51">
        <f>IF(C141=A_Stammdaten!$B$12,D_SAV!$U141-D_SAV!$AG141,HLOOKUP(A_Stammdaten!$B$12-1,$AH$4:$AN$4004,ROW(C141)-3,FALSE)-$AG141)</f>
        <v>0</v>
      </c>
      <c r="AG141" s="51">
        <f>HLOOKUP(A_Stammdaten!$B$12,$AH$4:$AN$4004,ROW(C141)-3,FALSE)</f>
        <v>0</v>
      </c>
      <c r="AH141" s="51">
        <f t="shared" si="31"/>
        <v>0</v>
      </c>
      <c r="AI141" s="51">
        <f t="shared" si="32"/>
        <v>0</v>
      </c>
      <c r="AJ141" s="51">
        <f t="shared" si="33"/>
        <v>0</v>
      </c>
      <c r="AK141" s="51">
        <f t="shared" si="34"/>
        <v>0</v>
      </c>
      <c r="AL141" s="51">
        <f t="shared" si="35"/>
        <v>0</v>
      </c>
      <c r="AM141" s="51">
        <f t="shared" si="36"/>
        <v>0</v>
      </c>
      <c r="AN141" s="51">
        <f t="shared" si="37"/>
        <v>0</v>
      </c>
    </row>
    <row r="142" spans="1:40" s="33" customFormat="1" x14ac:dyDescent="0.25">
      <c r="A142" s="17"/>
      <c r="B142" s="17"/>
      <c r="C142" s="35"/>
      <c r="D142" s="17"/>
      <c r="E142" s="17"/>
      <c r="F142" s="17"/>
      <c r="G142" s="62">
        <f t="shared" si="38"/>
        <v>0</v>
      </c>
      <c r="H142" s="17"/>
      <c r="I142" s="17"/>
      <c r="J142" s="17"/>
      <c r="K142" s="17"/>
      <c r="L142" s="17"/>
      <c r="M142" s="17"/>
      <c r="N142" s="17"/>
      <c r="O142" s="17"/>
      <c r="P142" s="115"/>
      <c r="Q142" s="62">
        <f>IF(C142&gt;A_Stammdaten!$B$12,0,SUM(G142,H142,J142,K142,M142,N142)-SUM(I142,L142,O142,P142))</f>
        <v>0</v>
      </c>
      <c r="R142" s="17"/>
      <c r="S142" s="17"/>
      <c r="T142" s="17"/>
      <c r="U142" s="62">
        <f t="shared" si="29"/>
        <v>0</v>
      </c>
      <c r="V142" s="63">
        <f>IF(ISBLANK($B142),0,VLOOKUP($B142,Listen!$A$2:$C$45,2,FALSE))</f>
        <v>0</v>
      </c>
      <c r="W142" s="63">
        <f>IF(ISBLANK($B142),0,VLOOKUP($B142,Listen!$A$2:$C$45,3,FALSE))</f>
        <v>0</v>
      </c>
      <c r="X142" s="49">
        <f t="shared" si="30"/>
        <v>0</v>
      </c>
      <c r="Y142" s="49">
        <f t="shared" si="28"/>
        <v>0</v>
      </c>
      <c r="Z142" s="49">
        <f t="shared" si="28"/>
        <v>0</v>
      </c>
      <c r="AA142" s="49">
        <f t="shared" si="28"/>
        <v>0</v>
      </c>
      <c r="AB142" s="49">
        <f t="shared" si="28"/>
        <v>0</v>
      </c>
      <c r="AC142" s="49">
        <f t="shared" si="28"/>
        <v>0</v>
      </c>
      <c r="AD142" s="49">
        <f t="shared" si="28"/>
        <v>0</v>
      </c>
      <c r="AE142" s="51">
        <f t="shared" si="27"/>
        <v>0</v>
      </c>
      <c r="AF142" s="51">
        <f>IF(C142=A_Stammdaten!$B$12,D_SAV!$U142-D_SAV!$AG142,HLOOKUP(A_Stammdaten!$B$12-1,$AH$4:$AN$4004,ROW(C142)-3,FALSE)-$AG142)</f>
        <v>0</v>
      </c>
      <c r="AG142" s="51">
        <f>HLOOKUP(A_Stammdaten!$B$12,$AH$4:$AN$4004,ROW(C142)-3,FALSE)</f>
        <v>0</v>
      </c>
      <c r="AH142" s="51">
        <f t="shared" si="31"/>
        <v>0</v>
      </c>
      <c r="AI142" s="51">
        <f t="shared" si="32"/>
        <v>0</v>
      </c>
      <c r="AJ142" s="51">
        <f t="shared" si="33"/>
        <v>0</v>
      </c>
      <c r="AK142" s="51">
        <f t="shared" si="34"/>
        <v>0</v>
      </c>
      <c r="AL142" s="51">
        <f t="shared" si="35"/>
        <v>0</v>
      </c>
      <c r="AM142" s="51">
        <f t="shared" si="36"/>
        <v>0</v>
      </c>
      <c r="AN142" s="51">
        <f t="shared" si="37"/>
        <v>0</v>
      </c>
    </row>
    <row r="143" spans="1:40" s="33" customFormat="1" x14ac:dyDescent="0.25">
      <c r="A143" s="17"/>
      <c r="B143" s="17"/>
      <c r="C143" s="35"/>
      <c r="D143" s="17"/>
      <c r="E143" s="17"/>
      <c r="F143" s="17"/>
      <c r="G143" s="62">
        <f t="shared" si="38"/>
        <v>0</v>
      </c>
      <c r="H143" s="17"/>
      <c r="I143" s="17"/>
      <c r="J143" s="17"/>
      <c r="K143" s="17"/>
      <c r="L143" s="17"/>
      <c r="M143" s="17"/>
      <c r="N143" s="17"/>
      <c r="O143" s="17"/>
      <c r="P143" s="115"/>
      <c r="Q143" s="62">
        <f>IF(C143&gt;A_Stammdaten!$B$12,0,SUM(G143,H143,J143,K143,M143,N143)-SUM(I143,L143,O143,P143))</f>
        <v>0</v>
      </c>
      <c r="R143" s="17"/>
      <c r="S143" s="17"/>
      <c r="T143" s="17"/>
      <c r="U143" s="62">
        <f t="shared" si="29"/>
        <v>0</v>
      </c>
      <c r="V143" s="63">
        <f>IF(ISBLANK($B143),0,VLOOKUP($B143,Listen!$A$2:$C$45,2,FALSE))</f>
        <v>0</v>
      </c>
      <c r="W143" s="63">
        <f>IF(ISBLANK($B143),0,VLOOKUP($B143,Listen!$A$2:$C$45,3,FALSE))</f>
        <v>0</v>
      </c>
      <c r="X143" s="49">
        <f t="shared" si="30"/>
        <v>0</v>
      </c>
      <c r="Y143" s="49">
        <f t="shared" si="28"/>
        <v>0</v>
      </c>
      <c r="Z143" s="49">
        <f t="shared" si="28"/>
        <v>0</v>
      </c>
      <c r="AA143" s="49">
        <f t="shared" si="28"/>
        <v>0</v>
      </c>
      <c r="AB143" s="49">
        <f t="shared" si="28"/>
        <v>0</v>
      </c>
      <c r="AC143" s="49">
        <f t="shared" si="28"/>
        <v>0</v>
      </c>
      <c r="AD143" s="49">
        <f t="shared" si="28"/>
        <v>0</v>
      </c>
      <c r="AE143" s="51">
        <f t="shared" si="27"/>
        <v>0</v>
      </c>
      <c r="AF143" s="51">
        <f>IF(C143=A_Stammdaten!$B$12,D_SAV!$U143-D_SAV!$AG143,HLOOKUP(A_Stammdaten!$B$12-1,$AH$4:$AN$4004,ROW(C143)-3,FALSE)-$AG143)</f>
        <v>0</v>
      </c>
      <c r="AG143" s="51">
        <f>HLOOKUP(A_Stammdaten!$B$12,$AH$4:$AN$4004,ROW(C143)-3,FALSE)</f>
        <v>0</v>
      </c>
      <c r="AH143" s="51">
        <f t="shared" si="31"/>
        <v>0</v>
      </c>
      <c r="AI143" s="51">
        <f t="shared" si="32"/>
        <v>0</v>
      </c>
      <c r="AJ143" s="51">
        <f t="shared" si="33"/>
        <v>0</v>
      </c>
      <c r="AK143" s="51">
        <f t="shared" si="34"/>
        <v>0</v>
      </c>
      <c r="AL143" s="51">
        <f t="shared" si="35"/>
        <v>0</v>
      </c>
      <c r="AM143" s="51">
        <f t="shared" si="36"/>
        <v>0</v>
      </c>
      <c r="AN143" s="51">
        <f t="shared" si="37"/>
        <v>0</v>
      </c>
    </row>
    <row r="144" spans="1:40" s="33" customFormat="1" x14ac:dyDescent="0.25">
      <c r="A144" s="17"/>
      <c r="B144" s="17"/>
      <c r="C144" s="35"/>
      <c r="D144" s="17"/>
      <c r="E144" s="17"/>
      <c r="F144" s="17"/>
      <c r="G144" s="62">
        <f t="shared" si="38"/>
        <v>0</v>
      </c>
      <c r="H144" s="17"/>
      <c r="I144" s="17"/>
      <c r="J144" s="17"/>
      <c r="K144" s="17"/>
      <c r="L144" s="17"/>
      <c r="M144" s="17"/>
      <c r="N144" s="17"/>
      <c r="O144" s="17"/>
      <c r="P144" s="115"/>
      <c r="Q144" s="62">
        <f>IF(C144&gt;A_Stammdaten!$B$12,0,SUM(G144,H144,J144,K144,M144,N144)-SUM(I144,L144,O144,P144))</f>
        <v>0</v>
      </c>
      <c r="R144" s="17"/>
      <c r="S144" s="17"/>
      <c r="T144" s="17"/>
      <c r="U144" s="62">
        <f t="shared" si="29"/>
        <v>0</v>
      </c>
      <c r="V144" s="63">
        <f>IF(ISBLANK($B144),0,VLOOKUP($B144,Listen!$A$2:$C$45,2,FALSE))</f>
        <v>0</v>
      </c>
      <c r="W144" s="63">
        <f>IF(ISBLANK($B144),0,VLOOKUP($B144,Listen!$A$2:$C$45,3,FALSE))</f>
        <v>0</v>
      </c>
      <c r="X144" s="49">
        <f t="shared" si="30"/>
        <v>0</v>
      </c>
      <c r="Y144" s="49">
        <f t="shared" si="28"/>
        <v>0</v>
      </c>
      <c r="Z144" s="49">
        <f t="shared" si="28"/>
        <v>0</v>
      </c>
      <c r="AA144" s="49">
        <f t="shared" si="28"/>
        <v>0</v>
      </c>
      <c r="AB144" s="49">
        <f t="shared" si="28"/>
        <v>0</v>
      </c>
      <c r="AC144" s="49">
        <f t="shared" si="28"/>
        <v>0</v>
      </c>
      <c r="AD144" s="49">
        <f t="shared" si="28"/>
        <v>0</v>
      </c>
      <c r="AE144" s="51">
        <f t="shared" si="27"/>
        <v>0</v>
      </c>
      <c r="AF144" s="51">
        <f>IF(C144=A_Stammdaten!$B$12,D_SAV!$U144-D_SAV!$AG144,HLOOKUP(A_Stammdaten!$B$12-1,$AH$4:$AN$4004,ROW(C144)-3,FALSE)-$AG144)</f>
        <v>0</v>
      </c>
      <c r="AG144" s="51">
        <f>HLOOKUP(A_Stammdaten!$B$12,$AH$4:$AN$4004,ROW(C144)-3,FALSE)</f>
        <v>0</v>
      </c>
      <c r="AH144" s="51">
        <f t="shared" si="31"/>
        <v>0</v>
      </c>
      <c r="AI144" s="51">
        <f t="shared" si="32"/>
        <v>0</v>
      </c>
      <c r="AJ144" s="51">
        <f t="shared" si="33"/>
        <v>0</v>
      </c>
      <c r="AK144" s="51">
        <f t="shared" si="34"/>
        <v>0</v>
      </c>
      <c r="AL144" s="51">
        <f t="shared" si="35"/>
        <v>0</v>
      </c>
      <c r="AM144" s="51">
        <f t="shared" si="36"/>
        <v>0</v>
      </c>
      <c r="AN144" s="51">
        <f t="shared" si="37"/>
        <v>0</v>
      </c>
    </row>
    <row r="145" spans="1:40" s="33" customFormat="1" x14ac:dyDescent="0.25">
      <c r="A145" s="17"/>
      <c r="B145" s="17"/>
      <c r="C145" s="35"/>
      <c r="D145" s="17"/>
      <c r="E145" s="17"/>
      <c r="F145" s="17"/>
      <c r="G145" s="62">
        <f t="shared" si="38"/>
        <v>0</v>
      </c>
      <c r="H145" s="17"/>
      <c r="I145" s="17"/>
      <c r="J145" s="17"/>
      <c r="K145" s="17"/>
      <c r="L145" s="17"/>
      <c r="M145" s="17"/>
      <c r="N145" s="17"/>
      <c r="O145" s="17"/>
      <c r="P145" s="115"/>
      <c r="Q145" s="62">
        <f>IF(C145&gt;A_Stammdaten!$B$12,0,SUM(G145,H145,J145,K145,M145,N145)-SUM(I145,L145,O145,P145))</f>
        <v>0</v>
      </c>
      <c r="R145" s="17"/>
      <c r="S145" s="17"/>
      <c r="T145" s="17"/>
      <c r="U145" s="62">
        <f t="shared" si="29"/>
        <v>0</v>
      </c>
      <c r="V145" s="63">
        <f>IF(ISBLANK($B145),0,VLOOKUP($B145,Listen!$A$2:$C$45,2,FALSE))</f>
        <v>0</v>
      </c>
      <c r="W145" s="63">
        <f>IF(ISBLANK($B145),0,VLOOKUP($B145,Listen!$A$2:$C$45,3,FALSE))</f>
        <v>0</v>
      </c>
      <c r="X145" s="49">
        <f t="shared" si="30"/>
        <v>0</v>
      </c>
      <c r="Y145" s="49">
        <f t="shared" si="28"/>
        <v>0</v>
      </c>
      <c r="Z145" s="49">
        <f t="shared" si="28"/>
        <v>0</v>
      </c>
      <c r="AA145" s="49">
        <f t="shared" si="28"/>
        <v>0</v>
      </c>
      <c r="AB145" s="49">
        <f t="shared" si="28"/>
        <v>0</v>
      </c>
      <c r="AC145" s="49">
        <f t="shared" si="28"/>
        <v>0</v>
      </c>
      <c r="AD145" s="49">
        <f t="shared" si="28"/>
        <v>0</v>
      </c>
      <c r="AE145" s="51">
        <f t="shared" si="27"/>
        <v>0</v>
      </c>
      <c r="AF145" s="51">
        <f>IF(C145=A_Stammdaten!$B$12,D_SAV!$U145-D_SAV!$AG145,HLOOKUP(A_Stammdaten!$B$12-1,$AH$4:$AN$4004,ROW(C145)-3,FALSE)-$AG145)</f>
        <v>0</v>
      </c>
      <c r="AG145" s="51">
        <f>HLOOKUP(A_Stammdaten!$B$12,$AH$4:$AN$4004,ROW(C145)-3,FALSE)</f>
        <v>0</v>
      </c>
      <c r="AH145" s="51">
        <f t="shared" si="31"/>
        <v>0</v>
      </c>
      <c r="AI145" s="51">
        <f t="shared" si="32"/>
        <v>0</v>
      </c>
      <c r="AJ145" s="51">
        <f t="shared" si="33"/>
        <v>0</v>
      </c>
      <c r="AK145" s="51">
        <f t="shared" si="34"/>
        <v>0</v>
      </c>
      <c r="AL145" s="51">
        <f t="shared" si="35"/>
        <v>0</v>
      </c>
      <c r="AM145" s="51">
        <f t="shared" si="36"/>
        <v>0</v>
      </c>
      <c r="AN145" s="51">
        <f t="shared" si="37"/>
        <v>0</v>
      </c>
    </row>
    <row r="146" spans="1:40" s="33" customFormat="1" x14ac:dyDescent="0.25">
      <c r="A146" s="17"/>
      <c r="B146" s="17"/>
      <c r="C146" s="35"/>
      <c r="D146" s="17"/>
      <c r="E146" s="17"/>
      <c r="F146" s="17"/>
      <c r="G146" s="62">
        <f t="shared" si="38"/>
        <v>0</v>
      </c>
      <c r="H146" s="17"/>
      <c r="I146" s="17"/>
      <c r="J146" s="17"/>
      <c r="K146" s="17"/>
      <c r="L146" s="17"/>
      <c r="M146" s="17"/>
      <c r="N146" s="17"/>
      <c r="O146" s="17"/>
      <c r="P146" s="115"/>
      <c r="Q146" s="62">
        <f>IF(C146&gt;A_Stammdaten!$B$12,0,SUM(G146,H146,J146,K146,M146,N146)-SUM(I146,L146,O146,P146))</f>
        <v>0</v>
      </c>
      <c r="R146" s="17"/>
      <c r="S146" s="17"/>
      <c r="T146" s="17"/>
      <c r="U146" s="62">
        <f t="shared" si="29"/>
        <v>0</v>
      </c>
      <c r="V146" s="63">
        <f>IF(ISBLANK($B146),0,VLOOKUP($B146,Listen!$A$2:$C$45,2,FALSE))</f>
        <v>0</v>
      </c>
      <c r="W146" s="63">
        <f>IF(ISBLANK($B146),0,VLOOKUP($B146,Listen!$A$2:$C$45,3,FALSE))</f>
        <v>0</v>
      </c>
      <c r="X146" s="49">
        <f t="shared" si="30"/>
        <v>0</v>
      </c>
      <c r="Y146" s="49">
        <f t="shared" si="28"/>
        <v>0</v>
      </c>
      <c r="Z146" s="49">
        <f t="shared" si="28"/>
        <v>0</v>
      </c>
      <c r="AA146" s="49">
        <f t="shared" si="28"/>
        <v>0</v>
      </c>
      <c r="AB146" s="49">
        <f t="shared" si="28"/>
        <v>0</v>
      </c>
      <c r="AC146" s="49">
        <f t="shared" si="28"/>
        <v>0</v>
      </c>
      <c r="AD146" s="49">
        <f t="shared" si="28"/>
        <v>0</v>
      </c>
      <c r="AE146" s="51">
        <f t="shared" si="27"/>
        <v>0</v>
      </c>
      <c r="AF146" s="51">
        <f>IF(C146=A_Stammdaten!$B$12,D_SAV!$U146-D_SAV!$AG146,HLOOKUP(A_Stammdaten!$B$12-1,$AH$4:$AN$4004,ROW(C146)-3,FALSE)-$AG146)</f>
        <v>0</v>
      </c>
      <c r="AG146" s="51">
        <f>HLOOKUP(A_Stammdaten!$B$12,$AH$4:$AN$4004,ROW(C146)-3,FALSE)</f>
        <v>0</v>
      </c>
      <c r="AH146" s="51">
        <f t="shared" si="31"/>
        <v>0</v>
      </c>
      <c r="AI146" s="51">
        <f t="shared" si="32"/>
        <v>0</v>
      </c>
      <c r="AJ146" s="51">
        <f t="shared" si="33"/>
        <v>0</v>
      </c>
      <c r="AK146" s="51">
        <f t="shared" si="34"/>
        <v>0</v>
      </c>
      <c r="AL146" s="51">
        <f t="shared" si="35"/>
        <v>0</v>
      </c>
      <c r="AM146" s="51">
        <f t="shared" si="36"/>
        <v>0</v>
      </c>
      <c r="AN146" s="51">
        <f t="shared" si="37"/>
        <v>0</v>
      </c>
    </row>
    <row r="147" spans="1:40" s="33" customFormat="1" x14ac:dyDescent="0.25">
      <c r="A147" s="17"/>
      <c r="B147" s="17"/>
      <c r="C147" s="35"/>
      <c r="D147" s="17"/>
      <c r="E147" s="17"/>
      <c r="F147" s="17"/>
      <c r="G147" s="62">
        <f t="shared" si="38"/>
        <v>0</v>
      </c>
      <c r="H147" s="17"/>
      <c r="I147" s="17"/>
      <c r="J147" s="17"/>
      <c r="K147" s="17"/>
      <c r="L147" s="17"/>
      <c r="M147" s="17"/>
      <c r="N147" s="17"/>
      <c r="O147" s="17"/>
      <c r="P147" s="115"/>
      <c r="Q147" s="62">
        <f>IF(C147&gt;A_Stammdaten!$B$12,0,SUM(G147,H147,J147,K147,M147,N147)-SUM(I147,L147,O147,P147))</f>
        <v>0</v>
      </c>
      <c r="R147" s="17"/>
      <c r="S147" s="17"/>
      <c r="T147" s="17"/>
      <c r="U147" s="62">
        <f t="shared" si="29"/>
        <v>0</v>
      </c>
      <c r="V147" s="63">
        <f>IF(ISBLANK($B147),0,VLOOKUP($B147,Listen!$A$2:$C$45,2,FALSE))</f>
        <v>0</v>
      </c>
      <c r="W147" s="63">
        <f>IF(ISBLANK($B147),0,VLOOKUP($B147,Listen!$A$2:$C$45,3,FALSE))</f>
        <v>0</v>
      </c>
      <c r="X147" s="49">
        <f t="shared" si="30"/>
        <v>0</v>
      </c>
      <c r="Y147" s="49">
        <f t="shared" si="28"/>
        <v>0</v>
      </c>
      <c r="Z147" s="49">
        <f t="shared" si="28"/>
        <v>0</v>
      </c>
      <c r="AA147" s="49">
        <f t="shared" si="28"/>
        <v>0</v>
      </c>
      <c r="AB147" s="49">
        <f t="shared" si="28"/>
        <v>0</v>
      </c>
      <c r="AC147" s="49">
        <f t="shared" si="28"/>
        <v>0</v>
      </c>
      <c r="AD147" s="49">
        <f t="shared" si="28"/>
        <v>0</v>
      </c>
      <c r="AE147" s="51">
        <f t="shared" si="27"/>
        <v>0</v>
      </c>
      <c r="AF147" s="51">
        <f>IF(C147=A_Stammdaten!$B$12,D_SAV!$U147-D_SAV!$AG147,HLOOKUP(A_Stammdaten!$B$12-1,$AH$4:$AN$4004,ROW(C147)-3,FALSE)-$AG147)</f>
        <v>0</v>
      </c>
      <c r="AG147" s="51">
        <f>HLOOKUP(A_Stammdaten!$B$12,$AH$4:$AN$4004,ROW(C147)-3,FALSE)</f>
        <v>0</v>
      </c>
      <c r="AH147" s="51">
        <f t="shared" si="31"/>
        <v>0</v>
      </c>
      <c r="AI147" s="51">
        <f t="shared" si="32"/>
        <v>0</v>
      </c>
      <c r="AJ147" s="51">
        <f t="shared" si="33"/>
        <v>0</v>
      </c>
      <c r="AK147" s="51">
        <f t="shared" si="34"/>
        <v>0</v>
      </c>
      <c r="AL147" s="51">
        <f t="shared" si="35"/>
        <v>0</v>
      </c>
      <c r="AM147" s="51">
        <f t="shared" si="36"/>
        <v>0</v>
      </c>
      <c r="AN147" s="51">
        <f t="shared" si="37"/>
        <v>0</v>
      </c>
    </row>
    <row r="148" spans="1:40" s="33" customFormat="1" x14ac:dyDescent="0.25">
      <c r="A148" s="17"/>
      <c r="B148" s="17"/>
      <c r="C148" s="35"/>
      <c r="D148" s="17"/>
      <c r="E148" s="17"/>
      <c r="F148" s="17"/>
      <c r="G148" s="62">
        <f t="shared" si="38"/>
        <v>0</v>
      </c>
      <c r="H148" s="17"/>
      <c r="I148" s="17"/>
      <c r="J148" s="17"/>
      <c r="K148" s="17"/>
      <c r="L148" s="17"/>
      <c r="M148" s="17"/>
      <c r="N148" s="17"/>
      <c r="O148" s="17"/>
      <c r="P148" s="115"/>
      <c r="Q148" s="62">
        <f>IF(C148&gt;A_Stammdaten!$B$12,0,SUM(G148,H148,J148,K148,M148,N148)-SUM(I148,L148,O148,P148))</f>
        <v>0</v>
      </c>
      <c r="R148" s="17"/>
      <c r="S148" s="17"/>
      <c r="T148" s="17"/>
      <c r="U148" s="62">
        <f t="shared" si="29"/>
        <v>0</v>
      </c>
      <c r="V148" s="63">
        <f>IF(ISBLANK($B148),0,VLOOKUP($B148,Listen!$A$2:$C$45,2,FALSE))</f>
        <v>0</v>
      </c>
      <c r="W148" s="63">
        <f>IF(ISBLANK($B148),0,VLOOKUP($B148,Listen!$A$2:$C$45,3,FALSE))</f>
        <v>0</v>
      </c>
      <c r="X148" s="49">
        <f t="shared" si="30"/>
        <v>0</v>
      </c>
      <c r="Y148" s="49">
        <f t="shared" si="28"/>
        <v>0</v>
      </c>
      <c r="Z148" s="49">
        <f t="shared" si="28"/>
        <v>0</v>
      </c>
      <c r="AA148" s="49">
        <f t="shared" si="28"/>
        <v>0</v>
      </c>
      <c r="AB148" s="49">
        <f t="shared" si="28"/>
        <v>0</v>
      </c>
      <c r="AC148" s="49">
        <f t="shared" si="28"/>
        <v>0</v>
      </c>
      <c r="AD148" s="49">
        <f t="shared" si="28"/>
        <v>0</v>
      </c>
      <c r="AE148" s="51">
        <f t="shared" si="27"/>
        <v>0</v>
      </c>
      <c r="AF148" s="51">
        <f>IF(C148=A_Stammdaten!$B$12,D_SAV!$U148-D_SAV!$AG148,HLOOKUP(A_Stammdaten!$B$12-1,$AH$4:$AN$4004,ROW(C148)-3,FALSE)-$AG148)</f>
        <v>0</v>
      </c>
      <c r="AG148" s="51">
        <f>HLOOKUP(A_Stammdaten!$B$12,$AH$4:$AN$4004,ROW(C148)-3,FALSE)</f>
        <v>0</v>
      </c>
      <c r="AH148" s="51">
        <f t="shared" si="31"/>
        <v>0</v>
      </c>
      <c r="AI148" s="51">
        <f t="shared" si="32"/>
        <v>0</v>
      </c>
      <c r="AJ148" s="51">
        <f t="shared" si="33"/>
        <v>0</v>
      </c>
      <c r="AK148" s="51">
        <f t="shared" si="34"/>
        <v>0</v>
      </c>
      <c r="AL148" s="51">
        <f t="shared" si="35"/>
        <v>0</v>
      </c>
      <c r="AM148" s="51">
        <f t="shared" si="36"/>
        <v>0</v>
      </c>
      <c r="AN148" s="51">
        <f t="shared" si="37"/>
        <v>0</v>
      </c>
    </row>
    <row r="149" spans="1:40" s="33" customFormat="1" x14ac:dyDescent="0.25">
      <c r="A149" s="17"/>
      <c r="B149" s="17"/>
      <c r="C149" s="35"/>
      <c r="D149" s="17"/>
      <c r="E149" s="17"/>
      <c r="F149" s="17"/>
      <c r="G149" s="62">
        <f t="shared" si="38"/>
        <v>0</v>
      </c>
      <c r="H149" s="17"/>
      <c r="I149" s="17"/>
      <c r="J149" s="17"/>
      <c r="K149" s="17"/>
      <c r="L149" s="17"/>
      <c r="M149" s="17"/>
      <c r="N149" s="17"/>
      <c r="O149" s="17"/>
      <c r="P149" s="115"/>
      <c r="Q149" s="62">
        <f>IF(C149&gt;A_Stammdaten!$B$12,0,SUM(G149,H149,J149,K149,M149,N149)-SUM(I149,L149,O149,P149))</f>
        <v>0</v>
      </c>
      <c r="R149" s="17"/>
      <c r="S149" s="17"/>
      <c r="T149" s="17"/>
      <c r="U149" s="62">
        <f t="shared" si="29"/>
        <v>0</v>
      </c>
      <c r="V149" s="63">
        <f>IF(ISBLANK($B149),0,VLOOKUP($B149,Listen!$A$2:$C$45,2,FALSE))</f>
        <v>0</v>
      </c>
      <c r="W149" s="63">
        <f>IF(ISBLANK($B149),0,VLOOKUP($B149,Listen!$A$2:$C$45,3,FALSE))</f>
        <v>0</v>
      </c>
      <c r="X149" s="49">
        <f t="shared" si="30"/>
        <v>0</v>
      </c>
      <c r="Y149" s="49">
        <f t="shared" si="28"/>
        <v>0</v>
      </c>
      <c r="Z149" s="49">
        <f t="shared" si="28"/>
        <v>0</v>
      </c>
      <c r="AA149" s="49">
        <f t="shared" si="28"/>
        <v>0</v>
      </c>
      <c r="AB149" s="49">
        <f t="shared" si="28"/>
        <v>0</v>
      </c>
      <c r="AC149" s="49">
        <f t="shared" si="28"/>
        <v>0</v>
      </c>
      <c r="AD149" s="49">
        <f t="shared" si="28"/>
        <v>0</v>
      </c>
      <c r="AE149" s="51">
        <f t="shared" si="27"/>
        <v>0</v>
      </c>
      <c r="AF149" s="51">
        <f>IF(C149=A_Stammdaten!$B$12,D_SAV!$U149-D_SAV!$AG149,HLOOKUP(A_Stammdaten!$B$12-1,$AH$4:$AN$4004,ROW(C149)-3,FALSE)-$AG149)</f>
        <v>0</v>
      </c>
      <c r="AG149" s="51">
        <f>HLOOKUP(A_Stammdaten!$B$12,$AH$4:$AN$4004,ROW(C149)-3,FALSE)</f>
        <v>0</v>
      </c>
      <c r="AH149" s="51">
        <f t="shared" si="31"/>
        <v>0</v>
      </c>
      <c r="AI149" s="51">
        <f t="shared" si="32"/>
        <v>0</v>
      </c>
      <c r="AJ149" s="51">
        <f t="shared" si="33"/>
        <v>0</v>
      </c>
      <c r="AK149" s="51">
        <f t="shared" si="34"/>
        <v>0</v>
      </c>
      <c r="AL149" s="51">
        <f t="shared" si="35"/>
        <v>0</v>
      </c>
      <c r="AM149" s="51">
        <f t="shared" si="36"/>
        <v>0</v>
      </c>
      <c r="AN149" s="51">
        <f t="shared" si="37"/>
        <v>0</v>
      </c>
    </row>
    <row r="150" spans="1:40" s="33" customFormat="1" x14ac:dyDescent="0.25">
      <c r="A150" s="17"/>
      <c r="B150" s="17"/>
      <c r="C150" s="35"/>
      <c r="D150" s="17"/>
      <c r="E150" s="17"/>
      <c r="F150" s="17"/>
      <c r="G150" s="62">
        <f t="shared" si="38"/>
        <v>0</v>
      </c>
      <c r="H150" s="17"/>
      <c r="I150" s="17"/>
      <c r="J150" s="17"/>
      <c r="K150" s="17"/>
      <c r="L150" s="17"/>
      <c r="M150" s="17"/>
      <c r="N150" s="17"/>
      <c r="O150" s="17"/>
      <c r="P150" s="115"/>
      <c r="Q150" s="62">
        <f>IF(C150&gt;A_Stammdaten!$B$12,0,SUM(G150,H150,J150,K150,M150,N150)-SUM(I150,L150,O150,P150))</f>
        <v>0</v>
      </c>
      <c r="R150" s="17"/>
      <c r="S150" s="17"/>
      <c r="T150" s="17"/>
      <c r="U150" s="62">
        <f t="shared" si="29"/>
        <v>0</v>
      </c>
      <c r="V150" s="63">
        <f>IF(ISBLANK($B150),0,VLOOKUP($B150,Listen!$A$2:$C$45,2,FALSE))</f>
        <v>0</v>
      </c>
      <c r="W150" s="63">
        <f>IF(ISBLANK($B150),0,VLOOKUP($B150,Listen!$A$2:$C$45,3,FALSE))</f>
        <v>0</v>
      </c>
      <c r="X150" s="49">
        <f t="shared" si="30"/>
        <v>0</v>
      </c>
      <c r="Y150" s="49">
        <f t="shared" si="28"/>
        <v>0</v>
      </c>
      <c r="Z150" s="49">
        <f t="shared" si="28"/>
        <v>0</v>
      </c>
      <c r="AA150" s="49">
        <f t="shared" si="28"/>
        <v>0</v>
      </c>
      <c r="AB150" s="49">
        <f t="shared" si="28"/>
        <v>0</v>
      </c>
      <c r="AC150" s="49">
        <f t="shared" si="28"/>
        <v>0</v>
      </c>
      <c r="AD150" s="49">
        <f t="shared" si="28"/>
        <v>0</v>
      </c>
      <c r="AE150" s="51">
        <f t="shared" si="27"/>
        <v>0</v>
      </c>
      <c r="AF150" s="51">
        <f>IF(C150=A_Stammdaten!$B$12,D_SAV!$U150-D_SAV!$AG150,HLOOKUP(A_Stammdaten!$B$12-1,$AH$4:$AN$4004,ROW(C150)-3,FALSE)-$AG150)</f>
        <v>0</v>
      </c>
      <c r="AG150" s="51">
        <f>HLOOKUP(A_Stammdaten!$B$12,$AH$4:$AN$4004,ROW(C150)-3,FALSE)</f>
        <v>0</v>
      </c>
      <c r="AH150" s="51">
        <f t="shared" si="31"/>
        <v>0</v>
      </c>
      <c r="AI150" s="51">
        <f t="shared" si="32"/>
        <v>0</v>
      </c>
      <c r="AJ150" s="51">
        <f t="shared" si="33"/>
        <v>0</v>
      </c>
      <c r="AK150" s="51">
        <f t="shared" si="34"/>
        <v>0</v>
      </c>
      <c r="AL150" s="51">
        <f t="shared" si="35"/>
        <v>0</v>
      </c>
      <c r="AM150" s="51">
        <f t="shared" si="36"/>
        <v>0</v>
      </c>
      <c r="AN150" s="51">
        <f t="shared" si="37"/>
        <v>0</v>
      </c>
    </row>
    <row r="151" spans="1:40" s="33" customFormat="1" x14ac:dyDescent="0.25">
      <c r="A151" s="17"/>
      <c r="B151" s="17"/>
      <c r="C151" s="35"/>
      <c r="D151" s="17"/>
      <c r="E151" s="17"/>
      <c r="F151" s="17"/>
      <c r="G151" s="62">
        <f t="shared" si="38"/>
        <v>0</v>
      </c>
      <c r="H151" s="17"/>
      <c r="I151" s="17"/>
      <c r="J151" s="17"/>
      <c r="K151" s="17"/>
      <c r="L151" s="17"/>
      <c r="M151" s="17"/>
      <c r="N151" s="17"/>
      <c r="O151" s="17"/>
      <c r="P151" s="115"/>
      <c r="Q151" s="62">
        <f>IF(C151&gt;A_Stammdaten!$B$12,0,SUM(G151,H151,J151,K151,M151,N151)-SUM(I151,L151,O151,P151))</f>
        <v>0</v>
      </c>
      <c r="R151" s="17"/>
      <c r="S151" s="17"/>
      <c r="T151" s="17"/>
      <c r="U151" s="62">
        <f t="shared" si="29"/>
        <v>0</v>
      </c>
      <c r="V151" s="63">
        <f>IF(ISBLANK($B151),0,VLOOKUP($B151,Listen!$A$2:$C$45,2,FALSE))</f>
        <v>0</v>
      </c>
      <c r="W151" s="63">
        <f>IF(ISBLANK($B151),0,VLOOKUP($B151,Listen!$A$2:$C$45,3,FALSE))</f>
        <v>0</v>
      </c>
      <c r="X151" s="49">
        <f t="shared" si="30"/>
        <v>0</v>
      </c>
      <c r="Y151" s="49">
        <f t="shared" si="28"/>
        <v>0</v>
      </c>
      <c r="Z151" s="49">
        <f t="shared" si="28"/>
        <v>0</v>
      </c>
      <c r="AA151" s="49">
        <f t="shared" si="28"/>
        <v>0</v>
      </c>
      <c r="AB151" s="49">
        <f t="shared" si="28"/>
        <v>0</v>
      </c>
      <c r="AC151" s="49">
        <f t="shared" si="28"/>
        <v>0</v>
      </c>
      <c r="AD151" s="49">
        <f t="shared" si="28"/>
        <v>0</v>
      </c>
      <c r="AE151" s="51">
        <f t="shared" si="27"/>
        <v>0</v>
      </c>
      <c r="AF151" s="51">
        <f>IF(C151=A_Stammdaten!$B$12,D_SAV!$U151-D_SAV!$AG151,HLOOKUP(A_Stammdaten!$B$12-1,$AH$4:$AN$4004,ROW(C151)-3,FALSE)-$AG151)</f>
        <v>0</v>
      </c>
      <c r="AG151" s="51">
        <f>HLOOKUP(A_Stammdaten!$B$12,$AH$4:$AN$4004,ROW(C151)-3,FALSE)</f>
        <v>0</v>
      </c>
      <c r="AH151" s="51">
        <f t="shared" si="31"/>
        <v>0</v>
      </c>
      <c r="AI151" s="51">
        <f t="shared" si="32"/>
        <v>0</v>
      </c>
      <c r="AJ151" s="51">
        <f t="shared" si="33"/>
        <v>0</v>
      </c>
      <c r="AK151" s="51">
        <f t="shared" si="34"/>
        <v>0</v>
      </c>
      <c r="AL151" s="51">
        <f t="shared" si="35"/>
        <v>0</v>
      </c>
      <c r="AM151" s="51">
        <f t="shared" si="36"/>
        <v>0</v>
      </c>
      <c r="AN151" s="51">
        <f t="shared" si="37"/>
        <v>0</v>
      </c>
    </row>
    <row r="152" spans="1:40" s="33" customFormat="1" x14ac:dyDescent="0.25">
      <c r="A152" s="17"/>
      <c r="B152" s="17"/>
      <c r="C152" s="35"/>
      <c r="D152" s="17"/>
      <c r="E152" s="17"/>
      <c r="F152" s="17"/>
      <c r="G152" s="62">
        <f t="shared" si="38"/>
        <v>0</v>
      </c>
      <c r="H152" s="17"/>
      <c r="I152" s="17"/>
      <c r="J152" s="17"/>
      <c r="K152" s="17"/>
      <c r="L152" s="17"/>
      <c r="M152" s="17"/>
      <c r="N152" s="17"/>
      <c r="O152" s="17"/>
      <c r="P152" s="115"/>
      <c r="Q152" s="62">
        <f>IF(C152&gt;A_Stammdaten!$B$12,0,SUM(G152,H152,J152,K152,M152,N152)-SUM(I152,L152,O152,P152))</f>
        <v>0</v>
      </c>
      <c r="R152" s="17"/>
      <c r="S152" s="17"/>
      <c r="T152" s="17"/>
      <c r="U152" s="62">
        <f t="shared" si="29"/>
        <v>0</v>
      </c>
      <c r="V152" s="63">
        <f>IF(ISBLANK($B152),0,VLOOKUP($B152,Listen!$A$2:$C$45,2,FALSE))</f>
        <v>0</v>
      </c>
      <c r="W152" s="63">
        <f>IF(ISBLANK($B152),0,VLOOKUP($B152,Listen!$A$2:$C$45,3,FALSE))</f>
        <v>0</v>
      </c>
      <c r="X152" s="49">
        <f t="shared" si="30"/>
        <v>0</v>
      </c>
      <c r="Y152" s="49">
        <f t="shared" si="28"/>
        <v>0</v>
      </c>
      <c r="Z152" s="49">
        <f t="shared" si="28"/>
        <v>0</v>
      </c>
      <c r="AA152" s="49">
        <f t="shared" si="28"/>
        <v>0</v>
      </c>
      <c r="AB152" s="49">
        <f t="shared" si="28"/>
        <v>0</v>
      </c>
      <c r="AC152" s="49">
        <f t="shared" si="28"/>
        <v>0</v>
      </c>
      <c r="AD152" s="49">
        <f t="shared" si="28"/>
        <v>0</v>
      </c>
      <c r="AE152" s="51">
        <f t="shared" si="27"/>
        <v>0</v>
      </c>
      <c r="AF152" s="51">
        <f>IF(C152=A_Stammdaten!$B$12,D_SAV!$U152-D_SAV!$AG152,HLOOKUP(A_Stammdaten!$B$12-1,$AH$4:$AN$4004,ROW(C152)-3,FALSE)-$AG152)</f>
        <v>0</v>
      </c>
      <c r="AG152" s="51">
        <f>HLOOKUP(A_Stammdaten!$B$12,$AH$4:$AN$4004,ROW(C152)-3,FALSE)</f>
        <v>0</v>
      </c>
      <c r="AH152" s="51">
        <f t="shared" si="31"/>
        <v>0</v>
      </c>
      <c r="AI152" s="51">
        <f t="shared" si="32"/>
        <v>0</v>
      </c>
      <c r="AJ152" s="51">
        <f t="shared" si="33"/>
        <v>0</v>
      </c>
      <c r="AK152" s="51">
        <f t="shared" si="34"/>
        <v>0</v>
      </c>
      <c r="AL152" s="51">
        <f t="shared" si="35"/>
        <v>0</v>
      </c>
      <c r="AM152" s="51">
        <f t="shared" si="36"/>
        <v>0</v>
      </c>
      <c r="AN152" s="51">
        <f t="shared" si="37"/>
        <v>0</v>
      </c>
    </row>
    <row r="153" spans="1:40" s="33" customFormat="1" x14ac:dyDescent="0.25">
      <c r="A153" s="17"/>
      <c r="B153" s="17"/>
      <c r="C153" s="35"/>
      <c r="D153" s="17"/>
      <c r="E153" s="17"/>
      <c r="F153" s="17"/>
      <c r="G153" s="62">
        <f t="shared" si="38"/>
        <v>0</v>
      </c>
      <c r="H153" s="17"/>
      <c r="I153" s="17"/>
      <c r="J153" s="17"/>
      <c r="K153" s="17"/>
      <c r="L153" s="17"/>
      <c r="M153" s="17"/>
      <c r="N153" s="17"/>
      <c r="O153" s="17"/>
      <c r="P153" s="115"/>
      <c r="Q153" s="62">
        <f>IF(C153&gt;A_Stammdaten!$B$12,0,SUM(G153,H153,J153,K153,M153,N153)-SUM(I153,L153,O153,P153))</f>
        <v>0</v>
      </c>
      <c r="R153" s="17"/>
      <c r="S153" s="17"/>
      <c r="T153" s="17"/>
      <c r="U153" s="62">
        <f t="shared" si="29"/>
        <v>0</v>
      </c>
      <c r="V153" s="63">
        <f>IF(ISBLANK($B153),0,VLOOKUP($B153,Listen!$A$2:$C$45,2,FALSE))</f>
        <v>0</v>
      </c>
      <c r="W153" s="63">
        <f>IF(ISBLANK($B153),0,VLOOKUP($B153,Listen!$A$2:$C$45,3,FALSE))</f>
        <v>0</v>
      </c>
      <c r="X153" s="49">
        <f t="shared" si="30"/>
        <v>0</v>
      </c>
      <c r="Y153" s="49">
        <f t="shared" si="28"/>
        <v>0</v>
      </c>
      <c r="Z153" s="49">
        <f t="shared" si="28"/>
        <v>0</v>
      </c>
      <c r="AA153" s="49">
        <f t="shared" ref="Y153:AD195" si="39">$V153</f>
        <v>0</v>
      </c>
      <c r="AB153" s="49">
        <f t="shared" si="39"/>
        <v>0</v>
      </c>
      <c r="AC153" s="49">
        <f t="shared" si="39"/>
        <v>0</v>
      </c>
      <c r="AD153" s="49">
        <f t="shared" si="39"/>
        <v>0</v>
      </c>
      <c r="AE153" s="51">
        <f t="shared" si="27"/>
        <v>0</v>
      </c>
      <c r="AF153" s="51">
        <f>IF(C153=A_Stammdaten!$B$12,D_SAV!$U153-D_SAV!$AG153,HLOOKUP(A_Stammdaten!$B$12-1,$AH$4:$AN$4004,ROW(C153)-3,FALSE)-$AG153)</f>
        <v>0</v>
      </c>
      <c r="AG153" s="51">
        <f>HLOOKUP(A_Stammdaten!$B$12,$AH$4:$AN$4004,ROW(C153)-3,FALSE)</f>
        <v>0</v>
      </c>
      <c r="AH153" s="51">
        <f t="shared" si="31"/>
        <v>0</v>
      </c>
      <c r="AI153" s="51">
        <f t="shared" si="32"/>
        <v>0</v>
      </c>
      <c r="AJ153" s="51">
        <f t="shared" si="33"/>
        <v>0</v>
      </c>
      <c r="AK153" s="51">
        <f t="shared" si="34"/>
        <v>0</v>
      </c>
      <c r="AL153" s="51">
        <f t="shared" si="35"/>
        <v>0</v>
      </c>
      <c r="AM153" s="51">
        <f t="shared" si="36"/>
        <v>0</v>
      </c>
      <c r="AN153" s="51">
        <f t="shared" si="37"/>
        <v>0</v>
      </c>
    </row>
    <row r="154" spans="1:40" s="33" customFormat="1" x14ac:dyDescent="0.25">
      <c r="A154" s="17"/>
      <c r="B154" s="17"/>
      <c r="C154" s="35"/>
      <c r="D154" s="17"/>
      <c r="E154" s="17"/>
      <c r="F154" s="17"/>
      <c r="G154" s="62">
        <f t="shared" si="38"/>
        <v>0</v>
      </c>
      <c r="H154" s="17"/>
      <c r="I154" s="17"/>
      <c r="J154" s="17"/>
      <c r="K154" s="17"/>
      <c r="L154" s="17"/>
      <c r="M154" s="17"/>
      <c r="N154" s="17"/>
      <c r="O154" s="17"/>
      <c r="P154" s="115"/>
      <c r="Q154" s="62">
        <f>IF(C154&gt;A_Stammdaten!$B$12,0,SUM(G154,H154,J154,K154,M154,N154)-SUM(I154,L154,O154,P154))</f>
        <v>0</v>
      </c>
      <c r="R154" s="17"/>
      <c r="S154" s="17"/>
      <c r="T154" s="17"/>
      <c r="U154" s="62">
        <f t="shared" si="29"/>
        <v>0</v>
      </c>
      <c r="V154" s="63">
        <f>IF(ISBLANK($B154),0,VLOOKUP($B154,Listen!$A$2:$C$45,2,FALSE))</f>
        <v>0</v>
      </c>
      <c r="W154" s="63">
        <f>IF(ISBLANK($B154),0,VLOOKUP($B154,Listen!$A$2:$C$45,3,FALSE))</f>
        <v>0</v>
      </c>
      <c r="X154" s="49">
        <f t="shared" si="30"/>
        <v>0</v>
      </c>
      <c r="Y154" s="49">
        <f t="shared" si="39"/>
        <v>0</v>
      </c>
      <c r="Z154" s="49">
        <f t="shared" si="39"/>
        <v>0</v>
      </c>
      <c r="AA154" s="49">
        <f t="shared" si="39"/>
        <v>0</v>
      </c>
      <c r="AB154" s="49">
        <f t="shared" si="39"/>
        <v>0</v>
      </c>
      <c r="AC154" s="49">
        <f t="shared" si="39"/>
        <v>0</v>
      </c>
      <c r="AD154" s="49">
        <f t="shared" si="39"/>
        <v>0</v>
      </c>
      <c r="AE154" s="51">
        <f t="shared" si="27"/>
        <v>0</v>
      </c>
      <c r="AF154" s="51">
        <f>IF(C154=A_Stammdaten!$B$12,D_SAV!$U154-D_SAV!$AG154,HLOOKUP(A_Stammdaten!$B$12-1,$AH$4:$AN$4004,ROW(C154)-3,FALSE)-$AG154)</f>
        <v>0</v>
      </c>
      <c r="AG154" s="51">
        <f>HLOOKUP(A_Stammdaten!$B$12,$AH$4:$AN$4004,ROW(C154)-3,FALSE)</f>
        <v>0</v>
      </c>
      <c r="AH154" s="51">
        <f t="shared" si="31"/>
        <v>0</v>
      </c>
      <c r="AI154" s="51">
        <f t="shared" si="32"/>
        <v>0</v>
      </c>
      <c r="AJ154" s="51">
        <f t="shared" si="33"/>
        <v>0</v>
      </c>
      <c r="AK154" s="51">
        <f t="shared" si="34"/>
        <v>0</v>
      </c>
      <c r="AL154" s="51">
        <f t="shared" si="35"/>
        <v>0</v>
      </c>
      <c r="AM154" s="51">
        <f t="shared" si="36"/>
        <v>0</v>
      </c>
      <c r="AN154" s="51">
        <f t="shared" si="37"/>
        <v>0</v>
      </c>
    </row>
    <row r="155" spans="1:40" s="33" customFormat="1" x14ac:dyDescent="0.25">
      <c r="A155" s="17"/>
      <c r="B155" s="17"/>
      <c r="C155" s="35"/>
      <c r="D155" s="17"/>
      <c r="E155" s="17"/>
      <c r="F155" s="17"/>
      <c r="G155" s="62">
        <f t="shared" si="38"/>
        <v>0</v>
      </c>
      <c r="H155" s="17"/>
      <c r="I155" s="17"/>
      <c r="J155" s="17"/>
      <c r="K155" s="17"/>
      <c r="L155" s="17"/>
      <c r="M155" s="17"/>
      <c r="N155" s="17"/>
      <c r="O155" s="17"/>
      <c r="P155" s="115"/>
      <c r="Q155" s="62">
        <f>IF(C155&gt;A_Stammdaten!$B$12,0,SUM(G155,H155,J155,K155,M155,N155)-SUM(I155,L155,O155,P155))</f>
        <v>0</v>
      </c>
      <c r="R155" s="17"/>
      <c r="S155" s="17"/>
      <c r="T155" s="17"/>
      <c r="U155" s="62">
        <f t="shared" si="29"/>
        <v>0</v>
      </c>
      <c r="V155" s="63">
        <f>IF(ISBLANK($B155),0,VLOOKUP($B155,Listen!$A$2:$C$45,2,FALSE))</f>
        <v>0</v>
      </c>
      <c r="W155" s="63">
        <f>IF(ISBLANK($B155),0,VLOOKUP($B155,Listen!$A$2:$C$45,3,FALSE))</f>
        <v>0</v>
      </c>
      <c r="X155" s="49">
        <f t="shared" si="30"/>
        <v>0</v>
      </c>
      <c r="Y155" s="49">
        <f t="shared" si="39"/>
        <v>0</v>
      </c>
      <c r="Z155" s="49">
        <f t="shared" si="39"/>
        <v>0</v>
      </c>
      <c r="AA155" s="49">
        <f t="shared" si="39"/>
        <v>0</v>
      </c>
      <c r="AB155" s="49">
        <f t="shared" si="39"/>
        <v>0</v>
      </c>
      <c r="AC155" s="49">
        <f t="shared" si="39"/>
        <v>0</v>
      </c>
      <c r="AD155" s="49">
        <f t="shared" si="39"/>
        <v>0</v>
      </c>
      <c r="AE155" s="51">
        <f t="shared" si="27"/>
        <v>0</v>
      </c>
      <c r="AF155" s="51">
        <f>IF(C155=A_Stammdaten!$B$12,D_SAV!$U155-D_SAV!$AG155,HLOOKUP(A_Stammdaten!$B$12-1,$AH$4:$AN$4004,ROW(C155)-3,FALSE)-$AG155)</f>
        <v>0</v>
      </c>
      <c r="AG155" s="51">
        <f>HLOOKUP(A_Stammdaten!$B$12,$AH$4:$AN$4004,ROW(C155)-3,FALSE)</f>
        <v>0</v>
      </c>
      <c r="AH155" s="51">
        <f t="shared" si="31"/>
        <v>0</v>
      </c>
      <c r="AI155" s="51">
        <f t="shared" si="32"/>
        <v>0</v>
      </c>
      <c r="AJ155" s="51">
        <f t="shared" si="33"/>
        <v>0</v>
      </c>
      <c r="AK155" s="51">
        <f t="shared" si="34"/>
        <v>0</v>
      </c>
      <c r="AL155" s="51">
        <f t="shared" si="35"/>
        <v>0</v>
      </c>
      <c r="AM155" s="51">
        <f t="shared" si="36"/>
        <v>0</v>
      </c>
      <c r="AN155" s="51">
        <f t="shared" si="37"/>
        <v>0</v>
      </c>
    </row>
    <row r="156" spans="1:40" s="33" customFormat="1" x14ac:dyDescent="0.25">
      <c r="A156" s="17"/>
      <c r="B156" s="17"/>
      <c r="C156" s="35"/>
      <c r="D156" s="17"/>
      <c r="E156" s="17"/>
      <c r="F156" s="17"/>
      <c r="G156" s="62">
        <f t="shared" si="38"/>
        <v>0</v>
      </c>
      <c r="H156" s="17"/>
      <c r="I156" s="17"/>
      <c r="J156" s="17"/>
      <c r="K156" s="17"/>
      <c r="L156" s="17"/>
      <c r="M156" s="17"/>
      <c r="N156" s="17"/>
      <c r="O156" s="17"/>
      <c r="P156" s="115"/>
      <c r="Q156" s="62">
        <f>IF(C156&gt;A_Stammdaten!$B$12,0,SUM(G156,H156,J156,K156,M156,N156)-SUM(I156,L156,O156,P156))</f>
        <v>0</v>
      </c>
      <c r="R156" s="17"/>
      <c r="S156" s="17"/>
      <c r="T156" s="17"/>
      <c r="U156" s="62">
        <f t="shared" si="29"/>
        <v>0</v>
      </c>
      <c r="V156" s="63">
        <f>IF(ISBLANK($B156),0,VLOOKUP($B156,Listen!$A$2:$C$45,2,FALSE))</f>
        <v>0</v>
      </c>
      <c r="W156" s="63">
        <f>IF(ISBLANK($B156),0,VLOOKUP($B156,Listen!$A$2:$C$45,3,FALSE))</f>
        <v>0</v>
      </c>
      <c r="X156" s="49">
        <f t="shared" si="30"/>
        <v>0</v>
      </c>
      <c r="Y156" s="49">
        <f t="shared" si="39"/>
        <v>0</v>
      </c>
      <c r="Z156" s="49">
        <f t="shared" si="39"/>
        <v>0</v>
      </c>
      <c r="AA156" s="49">
        <f t="shared" si="39"/>
        <v>0</v>
      </c>
      <c r="AB156" s="49">
        <f t="shared" si="39"/>
        <v>0</v>
      </c>
      <c r="AC156" s="49">
        <f t="shared" si="39"/>
        <v>0</v>
      </c>
      <c r="AD156" s="49">
        <f t="shared" si="39"/>
        <v>0</v>
      </c>
      <c r="AE156" s="51">
        <f t="shared" si="27"/>
        <v>0</v>
      </c>
      <c r="AF156" s="51">
        <f>IF(C156=A_Stammdaten!$B$12,D_SAV!$U156-D_SAV!$AG156,HLOOKUP(A_Stammdaten!$B$12-1,$AH$4:$AN$4004,ROW(C156)-3,FALSE)-$AG156)</f>
        <v>0</v>
      </c>
      <c r="AG156" s="51">
        <f>HLOOKUP(A_Stammdaten!$B$12,$AH$4:$AN$4004,ROW(C156)-3,FALSE)</f>
        <v>0</v>
      </c>
      <c r="AH156" s="51">
        <f t="shared" si="31"/>
        <v>0</v>
      </c>
      <c r="AI156" s="51">
        <f t="shared" si="32"/>
        <v>0</v>
      </c>
      <c r="AJ156" s="51">
        <f t="shared" si="33"/>
        <v>0</v>
      </c>
      <c r="AK156" s="51">
        <f t="shared" si="34"/>
        <v>0</v>
      </c>
      <c r="AL156" s="51">
        <f t="shared" si="35"/>
        <v>0</v>
      </c>
      <c r="AM156" s="51">
        <f t="shared" si="36"/>
        <v>0</v>
      </c>
      <c r="AN156" s="51">
        <f t="shared" si="37"/>
        <v>0</v>
      </c>
    </row>
    <row r="157" spans="1:40" s="33" customFormat="1" x14ac:dyDescent="0.25">
      <c r="A157" s="17"/>
      <c r="B157" s="17"/>
      <c r="C157" s="35"/>
      <c r="D157" s="17"/>
      <c r="E157" s="17"/>
      <c r="F157" s="17"/>
      <c r="G157" s="62">
        <f t="shared" si="38"/>
        <v>0</v>
      </c>
      <c r="H157" s="17"/>
      <c r="I157" s="17"/>
      <c r="J157" s="17"/>
      <c r="K157" s="17"/>
      <c r="L157" s="17"/>
      <c r="M157" s="17"/>
      <c r="N157" s="17"/>
      <c r="O157" s="17"/>
      <c r="P157" s="115"/>
      <c r="Q157" s="62">
        <f>IF(C157&gt;A_Stammdaten!$B$12,0,SUM(G157,H157,J157,K157,M157,N157)-SUM(I157,L157,O157,P157))</f>
        <v>0</v>
      </c>
      <c r="R157" s="17"/>
      <c r="S157" s="17"/>
      <c r="T157" s="17"/>
      <c r="U157" s="62">
        <f t="shared" si="29"/>
        <v>0</v>
      </c>
      <c r="V157" s="63">
        <f>IF(ISBLANK($B157),0,VLOOKUP($B157,Listen!$A$2:$C$45,2,FALSE))</f>
        <v>0</v>
      </c>
      <c r="W157" s="63">
        <f>IF(ISBLANK($B157),0,VLOOKUP($B157,Listen!$A$2:$C$45,3,FALSE))</f>
        <v>0</v>
      </c>
      <c r="X157" s="49">
        <f t="shared" si="30"/>
        <v>0</v>
      </c>
      <c r="Y157" s="49">
        <f t="shared" si="39"/>
        <v>0</v>
      </c>
      <c r="Z157" s="49">
        <f t="shared" si="39"/>
        <v>0</v>
      </c>
      <c r="AA157" s="49">
        <f t="shared" si="39"/>
        <v>0</v>
      </c>
      <c r="AB157" s="49">
        <f t="shared" si="39"/>
        <v>0</v>
      </c>
      <c r="AC157" s="49">
        <f t="shared" si="39"/>
        <v>0</v>
      </c>
      <c r="AD157" s="49">
        <f t="shared" si="39"/>
        <v>0</v>
      </c>
      <c r="AE157" s="51">
        <f t="shared" si="27"/>
        <v>0</v>
      </c>
      <c r="AF157" s="51">
        <f>IF(C157=A_Stammdaten!$B$12,D_SAV!$U157-D_SAV!$AG157,HLOOKUP(A_Stammdaten!$B$12-1,$AH$4:$AN$4004,ROW(C157)-3,FALSE)-$AG157)</f>
        <v>0</v>
      </c>
      <c r="AG157" s="51">
        <f>HLOOKUP(A_Stammdaten!$B$12,$AH$4:$AN$4004,ROW(C157)-3,FALSE)</f>
        <v>0</v>
      </c>
      <c r="AH157" s="51">
        <f t="shared" si="31"/>
        <v>0</v>
      </c>
      <c r="AI157" s="51">
        <f t="shared" si="32"/>
        <v>0</v>
      </c>
      <c r="AJ157" s="51">
        <f t="shared" si="33"/>
        <v>0</v>
      </c>
      <c r="AK157" s="51">
        <f t="shared" si="34"/>
        <v>0</v>
      </c>
      <c r="AL157" s="51">
        <f t="shared" si="35"/>
        <v>0</v>
      </c>
      <c r="AM157" s="51">
        <f t="shared" si="36"/>
        <v>0</v>
      </c>
      <c r="AN157" s="51">
        <f t="shared" si="37"/>
        <v>0</v>
      </c>
    </row>
    <row r="158" spans="1:40" s="33" customFormat="1" x14ac:dyDescent="0.25">
      <c r="A158" s="17"/>
      <c r="B158" s="17"/>
      <c r="C158" s="35"/>
      <c r="D158" s="17"/>
      <c r="E158" s="17"/>
      <c r="F158" s="17"/>
      <c r="G158" s="62">
        <f t="shared" si="38"/>
        <v>0</v>
      </c>
      <c r="H158" s="17"/>
      <c r="I158" s="17"/>
      <c r="J158" s="17"/>
      <c r="K158" s="17"/>
      <c r="L158" s="17"/>
      <c r="M158" s="17"/>
      <c r="N158" s="17"/>
      <c r="O158" s="17"/>
      <c r="P158" s="115"/>
      <c r="Q158" s="62">
        <f>IF(C158&gt;A_Stammdaten!$B$12,0,SUM(G158,H158,J158,K158,M158,N158)-SUM(I158,L158,O158,P158))</f>
        <v>0</v>
      </c>
      <c r="R158" s="17"/>
      <c r="S158" s="17"/>
      <c r="T158" s="17"/>
      <c r="U158" s="62">
        <f t="shared" si="29"/>
        <v>0</v>
      </c>
      <c r="V158" s="63">
        <f>IF(ISBLANK($B158),0,VLOOKUP($B158,Listen!$A$2:$C$45,2,FALSE))</f>
        <v>0</v>
      </c>
      <c r="W158" s="63">
        <f>IF(ISBLANK($B158),0,VLOOKUP($B158,Listen!$A$2:$C$45,3,FALSE))</f>
        <v>0</v>
      </c>
      <c r="X158" s="49">
        <f t="shared" si="30"/>
        <v>0</v>
      </c>
      <c r="Y158" s="49">
        <f t="shared" si="39"/>
        <v>0</v>
      </c>
      <c r="Z158" s="49">
        <f t="shared" si="39"/>
        <v>0</v>
      </c>
      <c r="AA158" s="49">
        <f t="shared" si="39"/>
        <v>0</v>
      </c>
      <c r="AB158" s="49">
        <f t="shared" si="39"/>
        <v>0</v>
      </c>
      <c r="AC158" s="49">
        <f t="shared" si="39"/>
        <v>0</v>
      </c>
      <c r="AD158" s="49">
        <f t="shared" si="39"/>
        <v>0</v>
      </c>
      <c r="AE158" s="51">
        <f t="shared" si="27"/>
        <v>0</v>
      </c>
      <c r="AF158" s="51">
        <f>IF(C158=A_Stammdaten!$B$12,D_SAV!$U158-D_SAV!$AG158,HLOOKUP(A_Stammdaten!$B$12-1,$AH$4:$AN$4004,ROW(C158)-3,FALSE)-$AG158)</f>
        <v>0</v>
      </c>
      <c r="AG158" s="51">
        <f>HLOOKUP(A_Stammdaten!$B$12,$AH$4:$AN$4004,ROW(C158)-3,FALSE)</f>
        <v>0</v>
      </c>
      <c r="AH158" s="51">
        <f t="shared" si="31"/>
        <v>0</v>
      </c>
      <c r="AI158" s="51">
        <f t="shared" si="32"/>
        <v>0</v>
      </c>
      <c r="AJ158" s="51">
        <f t="shared" si="33"/>
        <v>0</v>
      </c>
      <c r="AK158" s="51">
        <f t="shared" si="34"/>
        <v>0</v>
      </c>
      <c r="AL158" s="51">
        <f t="shared" si="35"/>
        <v>0</v>
      </c>
      <c r="AM158" s="51">
        <f t="shared" si="36"/>
        <v>0</v>
      </c>
      <c r="AN158" s="51">
        <f t="shared" si="37"/>
        <v>0</v>
      </c>
    </row>
    <row r="159" spans="1:40" s="33" customFormat="1" x14ac:dyDescent="0.25">
      <c r="A159" s="17"/>
      <c r="B159" s="17"/>
      <c r="C159" s="35"/>
      <c r="D159" s="17"/>
      <c r="E159" s="17"/>
      <c r="F159" s="17"/>
      <c r="G159" s="62">
        <f t="shared" si="38"/>
        <v>0</v>
      </c>
      <c r="H159" s="17"/>
      <c r="I159" s="17"/>
      <c r="J159" s="17"/>
      <c r="K159" s="17"/>
      <c r="L159" s="17"/>
      <c r="M159" s="17"/>
      <c r="N159" s="17"/>
      <c r="O159" s="17"/>
      <c r="P159" s="115"/>
      <c r="Q159" s="62">
        <f>IF(C159&gt;A_Stammdaten!$B$12,0,SUM(G159,H159,J159,K159,M159,N159)-SUM(I159,L159,O159,P159))</f>
        <v>0</v>
      </c>
      <c r="R159" s="17"/>
      <c r="S159" s="17"/>
      <c r="T159" s="17"/>
      <c r="U159" s="62">
        <f t="shared" si="29"/>
        <v>0</v>
      </c>
      <c r="V159" s="63">
        <f>IF(ISBLANK($B159),0,VLOOKUP($B159,Listen!$A$2:$C$45,2,FALSE))</f>
        <v>0</v>
      </c>
      <c r="W159" s="63">
        <f>IF(ISBLANK($B159),0,VLOOKUP($B159,Listen!$A$2:$C$45,3,FALSE))</f>
        <v>0</v>
      </c>
      <c r="X159" s="49">
        <f t="shared" si="30"/>
        <v>0</v>
      </c>
      <c r="Y159" s="49">
        <f t="shared" si="39"/>
        <v>0</v>
      </c>
      <c r="Z159" s="49">
        <f t="shared" si="39"/>
        <v>0</v>
      </c>
      <c r="AA159" s="49">
        <f t="shared" si="39"/>
        <v>0</v>
      </c>
      <c r="AB159" s="49">
        <f t="shared" si="39"/>
        <v>0</v>
      </c>
      <c r="AC159" s="49">
        <f t="shared" si="39"/>
        <v>0</v>
      </c>
      <c r="AD159" s="49">
        <f t="shared" si="39"/>
        <v>0</v>
      </c>
      <c r="AE159" s="51">
        <f t="shared" si="27"/>
        <v>0</v>
      </c>
      <c r="AF159" s="51">
        <f>IF(C159=A_Stammdaten!$B$12,D_SAV!$U159-D_SAV!$AG159,HLOOKUP(A_Stammdaten!$B$12-1,$AH$4:$AN$4004,ROW(C159)-3,FALSE)-$AG159)</f>
        <v>0</v>
      </c>
      <c r="AG159" s="51">
        <f>HLOOKUP(A_Stammdaten!$B$12,$AH$4:$AN$4004,ROW(C159)-3,FALSE)</f>
        <v>0</v>
      </c>
      <c r="AH159" s="51">
        <f t="shared" si="31"/>
        <v>0</v>
      </c>
      <c r="AI159" s="51">
        <f t="shared" si="32"/>
        <v>0</v>
      </c>
      <c r="AJ159" s="51">
        <f t="shared" si="33"/>
        <v>0</v>
      </c>
      <c r="AK159" s="51">
        <f t="shared" si="34"/>
        <v>0</v>
      </c>
      <c r="AL159" s="51">
        <f t="shared" si="35"/>
        <v>0</v>
      </c>
      <c r="AM159" s="51">
        <f t="shared" si="36"/>
        <v>0</v>
      </c>
      <c r="AN159" s="51">
        <f t="shared" si="37"/>
        <v>0</v>
      </c>
    </row>
    <row r="160" spans="1:40" s="33" customFormat="1" x14ac:dyDescent="0.25">
      <c r="A160" s="17"/>
      <c r="B160" s="17"/>
      <c r="C160" s="35"/>
      <c r="D160" s="17"/>
      <c r="E160" s="17"/>
      <c r="F160" s="17"/>
      <c r="G160" s="62">
        <f t="shared" si="38"/>
        <v>0</v>
      </c>
      <c r="H160" s="17"/>
      <c r="I160" s="17"/>
      <c r="J160" s="17"/>
      <c r="K160" s="17"/>
      <c r="L160" s="17"/>
      <c r="M160" s="17"/>
      <c r="N160" s="17"/>
      <c r="O160" s="17"/>
      <c r="P160" s="115"/>
      <c r="Q160" s="62">
        <f>IF(C160&gt;A_Stammdaten!$B$12,0,SUM(G160,H160,J160,K160,M160,N160)-SUM(I160,L160,O160,P160))</f>
        <v>0</v>
      </c>
      <c r="R160" s="17"/>
      <c r="S160" s="17"/>
      <c r="T160" s="17"/>
      <c r="U160" s="62">
        <f t="shared" si="29"/>
        <v>0</v>
      </c>
      <c r="V160" s="63">
        <f>IF(ISBLANK($B160),0,VLOOKUP($B160,Listen!$A$2:$C$45,2,FALSE))</f>
        <v>0</v>
      </c>
      <c r="W160" s="63">
        <f>IF(ISBLANK($B160),0,VLOOKUP($B160,Listen!$A$2:$C$45,3,FALSE))</f>
        <v>0</v>
      </c>
      <c r="X160" s="49">
        <f t="shared" si="30"/>
        <v>0</v>
      </c>
      <c r="Y160" s="49">
        <f t="shared" si="39"/>
        <v>0</v>
      </c>
      <c r="Z160" s="49">
        <f t="shared" si="39"/>
        <v>0</v>
      </c>
      <c r="AA160" s="49">
        <f t="shared" si="39"/>
        <v>0</v>
      </c>
      <c r="AB160" s="49">
        <f t="shared" si="39"/>
        <v>0</v>
      </c>
      <c r="AC160" s="49">
        <f t="shared" si="39"/>
        <v>0</v>
      </c>
      <c r="AD160" s="49">
        <f t="shared" si="39"/>
        <v>0</v>
      </c>
      <c r="AE160" s="51">
        <f t="shared" si="27"/>
        <v>0</v>
      </c>
      <c r="AF160" s="51">
        <f>IF(C160=A_Stammdaten!$B$12,D_SAV!$U160-D_SAV!$AG160,HLOOKUP(A_Stammdaten!$B$12-1,$AH$4:$AN$4004,ROW(C160)-3,FALSE)-$AG160)</f>
        <v>0</v>
      </c>
      <c r="AG160" s="51">
        <f>HLOOKUP(A_Stammdaten!$B$12,$AH$4:$AN$4004,ROW(C160)-3,FALSE)</f>
        <v>0</v>
      </c>
      <c r="AH160" s="51">
        <f t="shared" si="31"/>
        <v>0</v>
      </c>
      <c r="AI160" s="51">
        <f t="shared" si="32"/>
        <v>0</v>
      </c>
      <c r="AJ160" s="51">
        <f t="shared" si="33"/>
        <v>0</v>
      </c>
      <c r="AK160" s="51">
        <f t="shared" si="34"/>
        <v>0</v>
      </c>
      <c r="AL160" s="51">
        <f t="shared" si="35"/>
        <v>0</v>
      </c>
      <c r="AM160" s="51">
        <f t="shared" si="36"/>
        <v>0</v>
      </c>
      <c r="AN160" s="51">
        <f t="shared" si="37"/>
        <v>0</v>
      </c>
    </row>
    <row r="161" spans="1:40" s="33" customFormat="1" x14ac:dyDescent="0.25">
      <c r="A161" s="17"/>
      <c r="B161" s="17"/>
      <c r="C161" s="35"/>
      <c r="D161" s="17"/>
      <c r="E161" s="17"/>
      <c r="F161" s="17"/>
      <c r="G161" s="62">
        <f t="shared" si="38"/>
        <v>0</v>
      </c>
      <c r="H161" s="17"/>
      <c r="I161" s="17"/>
      <c r="J161" s="17"/>
      <c r="K161" s="17"/>
      <c r="L161" s="17"/>
      <c r="M161" s="17"/>
      <c r="N161" s="17"/>
      <c r="O161" s="17"/>
      <c r="P161" s="115"/>
      <c r="Q161" s="62">
        <f>IF(C161&gt;A_Stammdaten!$B$12,0,SUM(G161,H161,J161,K161,M161,N161)-SUM(I161,L161,O161,P161))</f>
        <v>0</v>
      </c>
      <c r="R161" s="17"/>
      <c r="S161" s="17"/>
      <c r="T161" s="17"/>
      <c r="U161" s="62">
        <f t="shared" si="29"/>
        <v>0</v>
      </c>
      <c r="V161" s="63">
        <f>IF(ISBLANK($B161),0,VLOOKUP($B161,Listen!$A$2:$C$45,2,FALSE))</f>
        <v>0</v>
      </c>
      <c r="W161" s="63">
        <f>IF(ISBLANK($B161),0,VLOOKUP($B161,Listen!$A$2:$C$45,3,FALSE))</f>
        <v>0</v>
      </c>
      <c r="X161" s="49">
        <f t="shared" si="30"/>
        <v>0</v>
      </c>
      <c r="Y161" s="49">
        <f t="shared" si="39"/>
        <v>0</v>
      </c>
      <c r="Z161" s="49">
        <f t="shared" si="39"/>
        <v>0</v>
      </c>
      <c r="AA161" s="49">
        <f t="shared" si="39"/>
        <v>0</v>
      </c>
      <c r="AB161" s="49">
        <f t="shared" si="39"/>
        <v>0</v>
      </c>
      <c r="AC161" s="49">
        <f t="shared" si="39"/>
        <v>0</v>
      </c>
      <c r="AD161" s="49">
        <f t="shared" si="39"/>
        <v>0</v>
      </c>
      <c r="AE161" s="51">
        <f t="shared" si="27"/>
        <v>0</v>
      </c>
      <c r="AF161" s="51">
        <f>IF(C161=A_Stammdaten!$B$12,D_SAV!$U161-D_SAV!$AG161,HLOOKUP(A_Stammdaten!$B$12-1,$AH$4:$AN$4004,ROW(C161)-3,FALSE)-$AG161)</f>
        <v>0</v>
      </c>
      <c r="AG161" s="51">
        <f>HLOOKUP(A_Stammdaten!$B$12,$AH$4:$AN$4004,ROW(C161)-3,FALSE)</f>
        <v>0</v>
      </c>
      <c r="AH161" s="51">
        <f t="shared" si="31"/>
        <v>0</v>
      </c>
      <c r="AI161" s="51">
        <f t="shared" si="32"/>
        <v>0</v>
      </c>
      <c r="AJ161" s="51">
        <f t="shared" si="33"/>
        <v>0</v>
      </c>
      <c r="AK161" s="51">
        <f t="shared" si="34"/>
        <v>0</v>
      </c>
      <c r="AL161" s="51">
        <f t="shared" si="35"/>
        <v>0</v>
      </c>
      <c r="AM161" s="51">
        <f t="shared" si="36"/>
        <v>0</v>
      </c>
      <c r="AN161" s="51">
        <f t="shared" si="37"/>
        <v>0</v>
      </c>
    </row>
    <row r="162" spans="1:40" s="33" customFormat="1" x14ac:dyDescent="0.25">
      <c r="A162" s="17"/>
      <c r="B162" s="17"/>
      <c r="C162" s="35"/>
      <c r="D162" s="17"/>
      <c r="E162" s="17"/>
      <c r="F162" s="17"/>
      <c r="G162" s="62">
        <f t="shared" si="38"/>
        <v>0</v>
      </c>
      <c r="H162" s="17"/>
      <c r="I162" s="17"/>
      <c r="J162" s="17"/>
      <c r="K162" s="17"/>
      <c r="L162" s="17"/>
      <c r="M162" s="17"/>
      <c r="N162" s="17"/>
      <c r="O162" s="17"/>
      <c r="P162" s="115"/>
      <c r="Q162" s="62">
        <f>IF(C162&gt;A_Stammdaten!$B$12,0,SUM(G162,H162,J162,K162,M162,N162)-SUM(I162,L162,O162,P162))</f>
        <v>0</v>
      </c>
      <c r="R162" s="17"/>
      <c r="S162" s="17"/>
      <c r="T162" s="17"/>
      <c r="U162" s="62">
        <f t="shared" si="29"/>
        <v>0</v>
      </c>
      <c r="V162" s="63">
        <f>IF(ISBLANK($B162),0,VLOOKUP($B162,Listen!$A$2:$C$45,2,FALSE))</f>
        <v>0</v>
      </c>
      <c r="W162" s="63">
        <f>IF(ISBLANK($B162),0,VLOOKUP($B162,Listen!$A$2:$C$45,3,FALSE))</f>
        <v>0</v>
      </c>
      <c r="X162" s="49">
        <f t="shared" si="30"/>
        <v>0</v>
      </c>
      <c r="Y162" s="49">
        <f t="shared" si="39"/>
        <v>0</v>
      </c>
      <c r="Z162" s="49">
        <f t="shared" si="39"/>
        <v>0</v>
      </c>
      <c r="AA162" s="49">
        <f t="shared" si="39"/>
        <v>0</v>
      </c>
      <c r="AB162" s="49">
        <f t="shared" si="39"/>
        <v>0</v>
      </c>
      <c r="AC162" s="49">
        <f t="shared" si="39"/>
        <v>0</v>
      </c>
      <c r="AD162" s="49">
        <f t="shared" si="39"/>
        <v>0</v>
      </c>
      <c r="AE162" s="51">
        <f t="shared" si="27"/>
        <v>0</v>
      </c>
      <c r="AF162" s="51">
        <f>IF(C162=A_Stammdaten!$B$12,D_SAV!$U162-D_SAV!$AG162,HLOOKUP(A_Stammdaten!$B$12-1,$AH$4:$AN$4004,ROW(C162)-3,FALSE)-$AG162)</f>
        <v>0</v>
      </c>
      <c r="AG162" s="51">
        <f>HLOOKUP(A_Stammdaten!$B$12,$AH$4:$AN$4004,ROW(C162)-3,FALSE)</f>
        <v>0</v>
      </c>
      <c r="AH162" s="51">
        <f t="shared" si="31"/>
        <v>0</v>
      </c>
      <c r="AI162" s="51">
        <f t="shared" si="32"/>
        <v>0</v>
      </c>
      <c r="AJ162" s="51">
        <f t="shared" si="33"/>
        <v>0</v>
      </c>
      <c r="AK162" s="51">
        <f t="shared" si="34"/>
        <v>0</v>
      </c>
      <c r="AL162" s="51">
        <f t="shared" si="35"/>
        <v>0</v>
      </c>
      <c r="AM162" s="51">
        <f t="shared" si="36"/>
        <v>0</v>
      </c>
      <c r="AN162" s="51">
        <f t="shared" si="37"/>
        <v>0</v>
      </c>
    </row>
    <row r="163" spans="1:40" s="33" customFormat="1" x14ac:dyDescent="0.25">
      <c r="A163" s="17"/>
      <c r="B163" s="17"/>
      <c r="C163" s="35"/>
      <c r="D163" s="17"/>
      <c r="E163" s="17"/>
      <c r="F163" s="17"/>
      <c r="G163" s="62">
        <f t="shared" si="38"/>
        <v>0</v>
      </c>
      <c r="H163" s="17"/>
      <c r="I163" s="17"/>
      <c r="J163" s="17"/>
      <c r="K163" s="17"/>
      <c r="L163" s="17"/>
      <c r="M163" s="17"/>
      <c r="N163" s="17"/>
      <c r="O163" s="17"/>
      <c r="P163" s="115"/>
      <c r="Q163" s="62">
        <f>IF(C163&gt;A_Stammdaten!$B$12,0,SUM(G163,H163,J163,K163,M163,N163)-SUM(I163,L163,O163,P163))</f>
        <v>0</v>
      </c>
      <c r="R163" s="17"/>
      <c r="S163" s="17"/>
      <c r="T163" s="17"/>
      <c r="U163" s="62">
        <f t="shared" si="29"/>
        <v>0</v>
      </c>
      <c r="V163" s="63">
        <f>IF(ISBLANK($B163),0,VLOOKUP($B163,Listen!$A$2:$C$45,2,FALSE))</f>
        <v>0</v>
      </c>
      <c r="W163" s="63">
        <f>IF(ISBLANK($B163),0,VLOOKUP($B163,Listen!$A$2:$C$45,3,FALSE))</f>
        <v>0</v>
      </c>
      <c r="X163" s="49">
        <f t="shared" si="30"/>
        <v>0</v>
      </c>
      <c r="Y163" s="49">
        <f t="shared" si="39"/>
        <v>0</v>
      </c>
      <c r="Z163" s="49">
        <f t="shared" si="39"/>
        <v>0</v>
      </c>
      <c r="AA163" s="49">
        <f t="shared" si="39"/>
        <v>0</v>
      </c>
      <c r="AB163" s="49">
        <f t="shared" si="39"/>
        <v>0</v>
      </c>
      <c r="AC163" s="49">
        <f t="shared" si="39"/>
        <v>0</v>
      </c>
      <c r="AD163" s="49">
        <f t="shared" si="39"/>
        <v>0</v>
      </c>
      <c r="AE163" s="51">
        <f t="shared" ref="AE163:AE226" si="40">AG163+AF163</f>
        <v>0</v>
      </c>
      <c r="AF163" s="51">
        <f>IF(C163=A_Stammdaten!$B$12,D_SAV!$U163-D_SAV!$AG163,HLOOKUP(A_Stammdaten!$B$12-1,$AH$4:$AN$4004,ROW(C163)-3,FALSE)-$AG163)</f>
        <v>0</v>
      </c>
      <c r="AG163" s="51">
        <f>HLOOKUP(A_Stammdaten!$B$12,$AH$4:$AN$4004,ROW(C163)-3,FALSE)</f>
        <v>0</v>
      </c>
      <c r="AH163" s="51">
        <f t="shared" si="31"/>
        <v>0</v>
      </c>
      <c r="AI163" s="51">
        <f t="shared" si="32"/>
        <v>0</v>
      </c>
      <c r="AJ163" s="51">
        <f t="shared" si="33"/>
        <v>0</v>
      </c>
      <c r="AK163" s="51">
        <f t="shared" si="34"/>
        <v>0</v>
      </c>
      <c r="AL163" s="51">
        <f t="shared" si="35"/>
        <v>0</v>
      </c>
      <c r="AM163" s="51">
        <f t="shared" si="36"/>
        <v>0</v>
      </c>
      <c r="AN163" s="51">
        <f t="shared" si="37"/>
        <v>0</v>
      </c>
    </row>
    <row r="164" spans="1:40" s="33" customFormat="1" x14ac:dyDescent="0.25">
      <c r="A164" s="17"/>
      <c r="B164" s="17"/>
      <c r="C164" s="35"/>
      <c r="D164" s="17"/>
      <c r="E164" s="17"/>
      <c r="F164" s="17"/>
      <c r="G164" s="62">
        <f t="shared" si="38"/>
        <v>0</v>
      </c>
      <c r="H164" s="17"/>
      <c r="I164" s="17"/>
      <c r="J164" s="17"/>
      <c r="K164" s="17"/>
      <c r="L164" s="17"/>
      <c r="M164" s="17"/>
      <c r="N164" s="17"/>
      <c r="O164" s="17"/>
      <c r="P164" s="115"/>
      <c r="Q164" s="62">
        <f>IF(C164&gt;A_Stammdaten!$B$12,0,SUM(G164,H164,J164,K164,M164,N164)-SUM(I164,L164,O164,P164))</f>
        <v>0</v>
      </c>
      <c r="R164" s="17"/>
      <c r="S164" s="17"/>
      <c r="T164" s="17"/>
      <c r="U164" s="62">
        <f t="shared" si="29"/>
        <v>0</v>
      </c>
      <c r="V164" s="63">
        <f>IF(ISBLANK($B164),0,VLOOKUP($B164,Listen!$A$2:$C$45,2,FALSE))</f>
        <v>0</v>
      </c>
      <c r="W164" s="63">
        <f>IF(ISBLANK($B164),0,VLOOKUP($B164,Listen!$A$2:$C$45,3,FALSE))</f>
        <v>0</v>
      </c>
      <c r="X164" s="49">
        <f t="shared" si="30"/>
        <v>0</v>
      </c>
      <c r="Y164" s="49">
        <f t="shared" si="39"/>
        <v>0</v>
      </c>
      <c r="Z164" s="49">
        <f t="shared" si="39"/>
        <v>0</v>
      </c>
      <c r="AA164" s="49">
        <f t="shared" si="39"/>
        <v>0</v>
      </c>
      <c r="AB164" s="49">
        <f t="shared" si="39"/>
        <v>0</v>
      </c>
      <c r="AC164" s="49">
        <f t="shared" si="39"/>
        <v>0</v>
      </c>
      <c r="AD164" s="49">
        <f t="shared" si="39"/>
        <v>0</v>
      </c>
      <c r="AE164" s="51">
        <f t="shared" si="40"/>
        <v>0</v>
      </c>
      <c r="AF164" s="51">
        <f>IF(C164=A_Stammdaten!$B$12,D_SAV!$U164-D_SAV!$AG164,HLOOKUP(A_Stammdaten!$B$12-1,$AH$4:$AN$4004,ROW(C164)-3,FALSE)-$AG164)</f>
        <v>0</v>
      </c>
      <c r="AG164" s="51">
        <f>HLOOKUP(A_Stammdaten!$B$12,$AH$4:$AN$4004,ROW(C164)-3,FALSE)</f>
        <v>0</v>
      </c>
      <c r="AH164" s="51">
        <f t="shared" si="31"/>
        <v>0</v>
      </c>
      <c r="AI164" s="51">
        <f t="shared" si="32"/>
        <v>0</v>
      </c>
      <c r="AJ164" s="51">
        <f t="shared" si="33"/>
        <v>0</v>
      </c>
      <c r="AK164" s="51">
        <f t="shared" si="34"/>
        <v>0</v>
      </c>
      <c r="AL164" s="51">
        <f t="shared" si="35"/>
        <v>0</v>
      </c>
      <c r="AM164" s="51">
        <f t="shared" si="36"/>
        <v>0</v>
      </c>
      <c r="AN164" s="51">
        <f t="shared" si="37"/>
        <v>0</v>
      </c>
    </row>
    <row r="165" spans="1:40" s="33" customFormat="1" x14ac:dyDescent="0.25">
      <c r="A165" s="17"/>
      <c r="B165" s="17"/>
      <c r="C165" s="35"/>
      <c r="D165" s="17"/>
      <c r="E165" s="17"/>
      <c r="F165" s="17"/>
      <c r="G165" s="62">
        <f t="shared" si="38"/>
        <v>0</v>
      </c>
      <c r="H165" s="17"/>
      <c r="I165" s="17"/>
      <c r="J165" s="17"/>
      <c r="K165" s="17"/>
      <c r="L165" s="17"/>
      <c r="M165" s="17"/>
      <c r="N165" s="17"/>
      <c r="O165" s="17"/>
      <c r="P165" s="115"/>
      <c r="Q165" s="62">
        <f>IF(C165&gt;A_Stammdaten!$B$12,0,SUM(G165,H165,J165,K165,M165,N165)-SUM(I165,L165,O165,P165))</f>
        <v>0</v>
      </c>
      <c r="R165" s="17"/>
      <c r="S165" s="17"/>
      <c r="T165" s="17"/>
      <c r="U165" s="62">
        <f t="shared" si="29"/>
        <v>0</v>
      </c>
      <c r="V165" s="63">
        <f>IF(ISBLANK($B165),0,VLOOKUP($B165,Listen!$A$2:$C$45,2,FALSE))</f>
        <v>0</v>
      </c>
      <c r="W165" s="63">
        <f>IF(ISBLANK($B165),0,VLOOKUP($B165,Listen!$A$2:$C$45,3,FALSE))</f>
        <v>0</v>
      </c>
      <c r="X165" s="49">
        <f t="shared" si="30"/>
        <v>0</v>
      </c>
      <c r="Y165" s="49">
        <f t="shared" si="39"/>
        <v>0</v>
      </c>
      <c r="Z165" s="49">
        <f t="shared" si="39"/>
        <v>0</v>
      </c>
      <c r="AA165" s="49">
        <f t="shared" si="39"/>
        <v>0</v>
      </c>
      <c r="AB165" s="49">
        <f t="shared" si="39"/>
        <v>0</v>
      </c>
      <c r="AC165" s="49">
        <f t="shared" si="39"/>
        <v>0</v>
      </c>
      <c r="AD165" s="49">
        <f t="shared" si="39"/>
        <v>0</v>
      </c>
      <c r="AE165" s="51">
        <f t="shared" si="40"/>
        <v>0</v>
      </c>
      <c r="AF165" s="51">
        <f>IF(C165=A_Stammdaten!$B$12,D_SAV!$U165-D_SAV!$AG165,HLOOKUP(A_Stammdaten!$B$12-1,$AH$4:$AN$4004,ROW(C165)-3,FALSE)-$AG165)</f>
        <v>0</v>
      </c>
      <c r="AG165" s="51">
        <f>HLOOKUP(A_Stammdaten!$B$12,$AH$4:$AN$4004,ROW(C165)-3,FALSE)</f>
        <v>0</v>
      </c>
      <c r="AH165" s="51">
        <f t="shared" si="31"/>
        <v>0</v>
      </c>
      <c r="AI165" s="51">
        <f t="shared" si="32"/>
        <v>0</v>
      </c>
      <c r="AJ165" s="51">
        <f t="shared" si="33"/>
        <v>0</v>
      </c>
      <c r="AK165" s="51">
        <f t="shared" si="34"/>
        <v>0</v>
      </c>
      <c r="AL165" s="51">
        <f t="shared" si="35"/>
        <v>0</v>
      </c>
      <c r="AM165" s="51">
        <f t="shared" si="36"/>
        <v>0</v>
      </c>
      <c r="AN165" s="51">
        <f t="shared" si="37"/>
        <v>0</v>
      </c>
    </row>
    <row r="166" spans="1:40" s="33" customFormat="1" x14ac:dyDescent="0.25">
      <c r="A166" s="17"/>
      <c r="B166" s="17"/>
      <c r="C166" s="35"/>
      <c r="D166" s="17"/>
      <c r="E166" s="17"/>
      <c r="F166" s="17"/>
      <c r="G166" s="62">
        <f t="shared" si="38"/>
        <v>0</v>
      </c>
      <c r="H166" s="17"/>
      <c r="I166" s="17"/>
      <c r="J166" s="17"/>
      <c r="K166" s="17"/>
      <c r="L166" s="17"/>
      <c r="M166" s="17"/>
      <c r="N166" s="17"/>
      <c r="O166" s="17"/>
      <c r="P166" s="115"/>
      <c r="Q166" s="62">
        <f>IF(C166&gt;A_Stammdaten!$B$12,0,SUM(G166,H166,J166,K166,M166,N166)-SUM(I166,L166,O166,P166))</f>
        <v>0</v>
      </c>
      <c r="R166" s="17"/>
      <c r="S166" s="17"/>
      <c r="T166" s="17"/>
      <c r="U166" s="62">
        <f t="shared" si="29"/>
        <v>0</v>
      </c>
      <c r="V166" s="63">
        <f>IF(ISBLANK($B166),0,VLOOKUP($B166,Listen!$A$2:$C$45,2,FALSE))</f>
        <v>0</v>
      </c>
      <c r="W166" s="63">
        <f>IF(ISBLANK($B166),0,VLOOKUP($B166,Listen!$A$2:$C$45,3,FALSE))</f>
        <v>0</v>
      </c>
      <c r="X166" s="49">
        <f t="shared" si="30"/>
        <v>0</v>
      </c>
      <c r="Y166" s="49">
        <f t="shared" si="39"/>
        <v>0</v>
      </c>
      <c r="Z166" s="49">
        <f t="shared" si="39"/>
        <v>0</v>
      </c>
      <c r="AA166" s="49">
        <f t="shared" si="39"/>
        <v>0</v>
      </c>
      <c r="AB166" s="49">
        <f t="shared" si="39"/>
        <v>0</v>
      </c>
      <c r="AC166" s="49">
        <f t="shared" si="39"/>
        <v>0</v>
      </c>
      <c r="AD166" s="49">
        <f t="shared" si="39"/>
        <v>0</v>
      </c>
      <c r="AE166" s="51">
        <f t="shared" si="40"/>
        <v>0</v>
      </c>
      <c r="AF166" s="51">
        <f>IF(C166=A_Stammdaten!$B$12,D_SAV!$U166-D_SAV!$AG166,HLOOKUP(A_Stammdaten!$B$12-1,$AH$4:$AN$4004,ROW(C166)-3,FALSE)-$AG166)</f>
        <v>0</v>
      </c>
      <c r="AG166" s="51">
        <f>HLOOKUP(A_Stammdaten!$B$12,$AH$4:$AN$4004,ROW(C166)-3,FALSE)</f>
        <v>0</v>
      </c>
      <c r="AH166" s="51">
        <f t="shared" si="31"/>
        <v>0</v>
      </c>
      <c r="AI166" s="51">
        <f t="shared" si="32"/>
        <v>0</v>
      </c>
      <c r="AJ166" s="51">
        <f t="shared" si="33"/>
        <v>0</v>
      </c>
      <c r="AK166" s="51">
        <f t="shared" si="34"/>
        <v>0</v>
      </c>
      <c r="AL166" s="51">
        <f t="shared" si="35"/>
        <v>0</v>
      </c>
      <c r="AM166" s="51">
        <f t="shared" si="36"/>
        <v>0</v>
      </c>
      <c r="AN166" s="51">
        <f t="shared" si="37"/>
        <v>0</v>
      </c>
    </row>
    <row r="167" spans="1:40" s="33" customFormat="1" x14ac:dyDescent="0.25">
      <c r="A167" s="17"/>
      <c r="B167" s="17"/>
      <c r="C167" s="35"/>
      <c r="D167" s="17"/>
      <c r="E167" s="17"/>
      <c r="F167" s="17"/>
      <c r="G167" s="62">
        <f t="shared" si="38"/>
        <v>0</v>
      </c>
      <c r="H167" s="17"/>
      <c r="I167" s="17"/>
      <c r="J167" s="17"/>
      <c r="K167" s="17"/>
      <c r="L167" s="17"/>
      <c r="M167" s="17"/>
      <c r="N167" s="17"/>
      <c r="O167" s="17"/>
      <c r="P167" s="115"/>
      <c r="Q167" s="62">
        <f>IF(C167&gt;A_Stammdaten!$B$12,0,SUM(G167,H167,J167,K167,M167,N167)-SUM(I167,L167,O167,P167))</f>
        <v>0</v>
      </c>
      <c r="R167" s="17"/>
      <c r="S167" s="17"/>
      <c r="T167" s="17"/>
      <c r="U167" s="62">
        <f t="shared" si="29"/>
        <v>0</v>
      </c>
      <c r="V167" s="63">
        <f>IF(ISBLANK($B167),0,VLOOKUP($B167,Listen!$A$2:$C$45,2,FALSE))</f>
        <v>0</v>
      </c>
      <c r="W167" s="63">
        <f>IF(ISBLANK($B167),0,VLOOKUP($B167,Listen!$A$2:$C$45,3,FALSE))</f>
        <v>0</v>
      </c>
      <c r="X167" s="49">
        <f t="shared" si="30"/>
        <v>0</v>
      </c>
      <c r="Y167" s="49">
        <f t="shared" si="39"/>
        <v>0</v>
      </c>
      <c r="Z167" s="49">
        <f t="shared" si="39"/>
        <v>0</v>
      </c>
      <c r="AA167" s="49">
        <f t="shared" si="39"/>
        <v>0</v>
      </c>
      <c r="AB167" s="49">
        <f t="shared" si="39"/>
        <v>0</v>
      </c>
      <c r="AC167" s="49">
        <f t="shared" si="39"/>
        <v>0</v>
      </c>
      <c r="AD167" s="49">
        <f t="shared" si="39"/>
        <v>0</v>
      </c>
      <c r="AE167" s="51">
        <f t="shared" si="40"/>
        <v>0</v>
      </c>
      <c r="AF167" s="51">
        <f>IF(C167=A_Stammdaten!$B$12,D_SAV!$U167-D_SAV!$AG167,HLOOKUP(A_Stammdaten!$B$12-1,$AH$4:$AN$4004,ROW(C167)-3,FALSE)-$AG167)</f>
        <v>0</v>
      </c>
      <c r="AG167" s="51">
        <f>HLOOKUP(A_Stammdaten!$B$12,$AH$4:$AN$4004,ROW(C167)-3,FALSE)</f>
        <v>0</v>
      </c>
      <c r="AH167" s="51">
        <f t="shared" si="31"/>
        <v>0</v>
      </c>
      <c r="AI167" s="51">
        <f t="shared" si="32"/>
        <v>0</v>
      </c>
      <c r="AJ167" s="51">
        <f t="shared" si="33"/>
        <v>0</v>
      </c>
      <c r="AK167" s="51">
        <f t="shared" si="34"/>
        <v>0</v>
      </c>
      <c r="AL167" s="51">
        <f t="shared" si="35"/>
        <v>0</v>
      </c>
      <c r="AM167" s="51">
        <f t="shared" si="36"/>
        <v>0</v>
      </c>
      <c r="AN167" s="51">
        <f t="shared" si="37"/>
        <v>0</v>
      </c>
    </row>
    <row r="168" spans="1:40" s="33" customFormat="1" x14ac:dyDescent="0.25">
      <c r="A168" s="17"/>
      <c r="B168" s="17"/>
      <c r="C168" s="35"/>
      <c r="D168" s="17"/>
      <c r="E168" s="17"/>
      <c r="F168" s="17"/>
      <c r="G168" s="62">
        <f t="shared" si="38"/>
        <v>0</v>
      </c>
      <c r="H168" s="17"/>
      <c r="I168" s="17"/>
      <c r="J168" s="17"/>
      <c r="K168" s="17"/>
      <c r="L168" s="17"/>
      <c r="M168" s="17"/>
      <c r="N168" s="17"/>
      <c r="O168" s="17"/>
      <c r="P168" s="115"/>
      <c r="Q168" s="62">
        <f>IF(C168&gt;A_Stammdaten!$B$12,0,SUM(G168,H168,J168,K168,M168,N168)-SUM(I168,L168,O168,P168))</f>
        <v>0</v>
      </c>
      <c r="R168" s="17"/>
      <c r="S168" s="17"/>
      <c r="T168" s="17"/>
      <c r="U168" s="62">
        <f t="shared" si="29"/>
        <v>0</v>
      </c>
      <c r="V168" s="63">
        <f>IF(ISBLANK($B168),0,VLOOKUP($B168,Listen!$A$2:$C$45,2,FALSE))</f>
        <v>0</v>
      </c>
      <c r="W168" s="63">
        <f>IF(ISBLANK($B168),0,VLOOKUP($B168,Listen!$A$2:$C$45,3,FALSE))</f>
        <v>0</v>
      </c>
      <c r="X168" s="49">
        <f t="shared" si="30"/>
        <v>0</v>
      </c>
      <c r="Y168" s="49">
        <f t="shared" si="39"/>
        <v>0</v>
      </c>
      <c r="Z168" s="49">
        <f t="shared" si="39"/>
        <v>0</v>
      </c>
      <c r="AA168" s="49">
        <f t="shared" si="39"/>
        <v>0</v>
      </c>
      <c r="AB168" s="49">
        <f t="shared" si="39"/>
        <v>0</v>
      </c>
      <c r="AC168" s="49">
        <f t="shared" si="39"/>
        <v>0</v>
      </c>
      <c r="AD168" s="49">
        <f t="shared" si="39"/>
        <v>0</v>
      </c>
      <c r="AE168" s="51">
        <f t="shared" si="40"/>
        <v>0</v>
      </c>
      <c r="AF168" s="51">
        <f>IF(C168=A_Stammdaten!$B$12,D_SAV!$U168-D_SAV!$AG168,HLOOKUP(A_Stammdaten!$B$12-1,$AH$4:$AN$4004,ROW(C168)-3,FALSE)-$AG168)</f>
        <v>0</v>
      </c>
      <c r="AG168" s="51">
        <f>HLOOKUP(A_Stammdaten!$B$12,$AH$4:$AN$4004,ROW(C168)-3,FALSE)</f>
        <v>0</v>
      </c>
      <c r="AH168" s="51">
        <f t="shared" si="31"/>
        <v>0</v>
      </c>
      <c r="AI168" s="51">
        <f t="shared" si="32"/>
        <v>0</v>
      </c>
      <c r="AJ168" s="51">
        <f t="shared" si="33"/>
        <v>0</v>
      </c>
      <c r="AK168" s="51">
        <f t="shared" si="34"/>
        <v>0</v>
      </c>
      <c r="AL168" s="51">
        <f t="shared" si="35"/>
        <v>0</v>
      </c>
      <c r="AM168" s="51">
        <f t="shared" si="36"/>
        <v>0</v>
      </c>
      <c r="AN168" s="51">
        <f t="shared" si="37"/>
        <v>0</v>
      </c>
    </row>
    <row r="169" spans="1:40" s="33" customFormat="1" x14ac:dyDescent="0.25">
      <c r="A169" s="17"/>
      <c r="B169" s="17"/>
      <c r="C169" s="35"/>
      <c r="D169" s="17"/>
      <c r="E169" s="17"/>
      <c r="F169" s="17"/>
      <c r="G169" s="62">
        <f t="shared" si="38"/>
        <v>0</v>
      </c>
      <c r="H169" s="17"/>
      <c r="I169" s="17"/>
      <c r="J169" s="17"/>
      <c r="K169" s="17"/>
      <c r="L169" s="17"/>
      <c r="M169" s="17"/>
      <c r="N169" s="17"/>
      <c r="O169" s="17"/>
      <c r="P169" s="115"/>
      <c r="Q169" s="62">
        <f>IF(C169&gt;A_Stammdaten!$B$12,0,SUM(G169,H169,J169,K169,M169,N169)-SUM(I169,L169,O169,P169))</f>
        <v>0</v>
      </c>
      <c r="R169" s="17"/>
      <c r="S169" s="17"/>
      <c r="T169" s="17"/>
      <c r="U169" s="62">
        <f t="shared" si="29"/>
        <v>0</v>
      </c>
      <c r="V169" s="63">
        <f>IF(ISBLANK($B169),0,VLOOKUP($B169,Listen!$A$2:$C$45,2,FALSE))</f>
        <v>0</v>
      </c>
      <c r="W169" s="63">
        <f>IF(ISBLANK($B169),0,VLOOKUP($B169,Listen!$A$2:$C$45,3,FALSE))</f>
        <v>0</v>
      </c>
      <c r="X169" s="49">
        <f t="shared" si="30"/>
        <v>0</v>
      </c>
      <c r="Y169" s="49">
        <f t="shared" si="39"/>
        <v>0</v>
      </c>
      <c r="Z169" s="49">
        <f t="shared" si="39"/>
        <v>0</v>
      </c>
      <c r="AA169" s="49">
        <f t="shared" si="39"/>
        <v>0</v>
      </c>
      <c r="AB169" s="49">
        <f t="shared" si="39"/>
        <v>0</v>
      </c>
      <c r="AC169" s="49">
        <f t="shared" si="39"/>
        <v>0</v>
      </c>
      <c r="AD169" s="49">
        <f t="shared" si="39"/>
        <v>0</v>
      </c>
      <c r="AE169" s="51">
        <f t="shared" si="40"/>
        <v>0</v>
      </c>
      <c r="AF169" s="51">
        <f>IF(C169=A_Stammdaten!$B$12,D_SAV!$U169-D_SAV!$AG169,HLOOKUP(A_Stammdaten!$B$12-1,$AH$4:$AN$4004,ROW(C169)-3,FALSE)-$AG169)</f>
        <v>0</v>
      </c>
      <c r="AG169" s="51">
        <f>HLOOKUP(A_Stammdaten!$B$12,$AH$4:$AN$4004,ROW(C169)-3,FALSE)</f>
        <v>0</v>
      </c>
      <c r="AH169" s="51">
        <f t="shared" si="31"/>
        <v>0</v>
      </c>
      <c r="AI169" s="51">
        <f t="shared" si="32"/>
        <v>0</v>
      </c>
      <c r="AJ169" s="51">
        <f t="shared" si="33"/>
        <v>0</v>
      </c>
      <c r="AK169" s="51">
        <f t="shared" si="34"/>
        <v>0</v>
      </c>
      <c r="AL169" s="51">
        <f t="shared" si="35"/>
        <v>0</v>
      </c>
      <c r="AM169" s="51">
        <f t="shared" si="36"/>
        <v>0</v>
      </c>
      <c r="AN169" s="51">
        <f t="shared" si="37"/>
        <v>0</v>
      </c>
    </row>
    <row r="170" spans="1:40" s="33" customFormat="1" x14ac:dyDescent="0.25">
      <c r="A170" s="17"/>
      <c r="B170" s="17"/>
      <c r="C170" s="35"/>
      <c r="D170" s="17"/>
      <c r="E170" s="17"/>
      <c r="F170" s="17"/>
      <c r="G170" s="62">
        <f t="shared" si="38"/>
        <v>0</v>
      </c>
      <c r="H170" s="17"/>
      <c r="I170" s="17"/>
      <c r="J170" s="17"/>
      <c r="K170" s="17"/>
      <c r="L170" s="17"/>
      <c r="M170" s="17"/>
      <c r="N170" s="17"/>
      <c r="O170" s="17"/>
      <c r="P170" s="115"/>
      <c r="Q170" s="62">
        <f>IF(C170&gt;A_Stammdaten!$B$12,0,SUM(G170,H170,J170,K170,M170,N170)-SUM(I170,L170,O170,P170))</f>
        <v>0</v>
      </c>
      <c r="R170" s="17"/>
      <c r="S170" s="17"/>
      <c r="T170" s="17"/>
      <c r="U170" s="62">
        <f t="shared" si="29"/>
        <v>0</v>
      </c>
      <c r="V170" s="63">
        <f>IF(ISBLANK($B170),0,VLOOKUP($B170,Listen!$A$2:$C$45,2,FALSE))</f>
        <v>0</v>
      </c>
      <c r="W170" s="63">
        <f>IF(ISBLANK($B170),0,VLOOKUP($B170,Listen!$A$2:$C$45,3,FALSE))</f>
        <v>0</v>
      </c>
      <c r="X170" s="49">
        <f t="shared" si="30"/>
        <v>0</v>
      </c>
      <c r="Y170" s="49">
        <f t="shared" si="39"/>
        <v>0</v>
      </c>
      <c r="Z170" s="49">
        <f t="shared" si="39"/>
        <v>0</v>
      </c>
      <c r="AA170" s="49">
        <f t="shared" si="39"/>
        <v>0</v>
      </c>
      <c r="AB170" s="49">
        <f t="shared" si="39"/>
        <v>0</v>
      </c>
      <c r="AC170" s="49">
        <f t="shared" si="39"/>
        <v>0</v>
      </c>
      <c r="AD170" s="49">
        <f t="shared" si="39"/>
        <v>0</v>
      </c>
      <c r="AE170" s="51">
        <f t="shared" si="40"/>
        <v>0</v>
      </c>
      <c r="AF170" s="51">
        <f>IF(C170=A_Stammdaten!$B$12,D_SAV!$U170-D_SAV!$AG170,HLOOKUP(A_Stammdaten!$B$12-1,$AH$4:$AN$4004,ROW(C170)-3,FALSE)-$AG170)</f>
        <v>0</v>
      </c>
      <c r="AG170" s="51">
        <f>HLOOKUP(A_Stammdaten!$B$12,$AH$4:$AN$4004,ROW(C170)-3,FALSE)</f>
        <v>0</v>
      </c>
      <c r="AH170" s="51">
        <f t="shared" si="31"/>
        <v>0</v>
      </c>
      <c r="AI170" s="51">
        <f t="shared" si="32"/>
        <v>0</v>
      </c>
      <c r="AJ170" s="51">
        <f t="shared" si="33"/>
        <v>0</v>
      </c>
      <c r="AK170" s="51">
        <f t="shared" si="34"/>
        <v>0</v>
      </c>
      <c r="AL170" s="51">
        <f t="shared" si="35"/>
        <v>0</v>
      </c>
      <c r="AM170" s="51">
        <f t="shared" si="36"/>
        <v>0</v>
      </c>
      <c r="AN170" s="51">
        <f t="shared" si="37"/>
        <v>0</v>
      </c>
    </row>
    <row r="171" spans="1:40" s="33" customFormat="1" x14ac:dyDescent="0.25">
      <c r="A171" s="17"/>
      <c r="B171" s="17"/>
      <c r="C171" s="35"/>
      <c r="D171" s="17"/>
      <c r="E171" s="17"/>
      <c r="F171" s="17"/>
      <c r="G171" s="62">
        <f t="shared" si="38"/>
        <v>0</v>
      </c>
      <c r="H171" s="17"/>
      <c r="I171" s="17"/>
      <c r="J171" s="17"/>
      <c r="K171" s="17"/>
      <c r="L171" s="17"/>
      <c r="M171" s="17"/>
      <c r="N171" s="17"/>
      <c r="O171" s="17"/>
      <c r="P171" s="115"/>
      <c r="Q171" s="62">
        <f>IF(C171&gt;A_Stammdaten!$B$12,0,SUM(G171,H171,J171,K171,M171,N171)-SUM(I171,L171,O171,P171))</f>
        <v>0</v>
      </c>
      <c r="R171" s="17"/>
      <c r="S171" s="17"/>
      <c r="T171" s="17"/>
      <c r="U171" s="62">
        <f t="shared" si="29"/>
        <v>0</v>
      </c>
      <c r="V171" s="63">
        <f>IF(ISBLANK($B171),0,VLOOKUP($B171,Listen!$A$2:$C$45,2,FALSE))</f>
        <v>0</v>
      </c>
      <c r="W171" s="63">
        <f>IF(ISBLANK($B171),0,VLOOKUP($B171,Listen!$A$2:$C$45,3,FALSE))</f>
        <v>0</v>
      </c>
      <c r="X171" s="49">
        <f t="shared" si="30"/>
        <v>0</v>
      </c>
      <c r="Y171" s="49">
        <f t="shared" si="39"/>
        <v>0</v>
      </c>
      <c r="Z171" s="49">
        <f t="shared" si="39"/>
        <v>0</v>
      </c>
      <c r="AA171" s="49">
        <f t="shared" si="39"/>
        <v>0</v>
      </c>
      <c r="AB171" s="49">
        <f t="shared" si="39"/>
        <v>0</v>
      </c>
      <c r="AC171" s="49">
        <f t="shared" si="39"/>
        <v>0</v>
      </c>
      <c r="AD171" s="49">
        <f t="shared" si="39"/>
        <v>0</v>
      </c>
      <c r="AE171" s="51">
        <f t="shared" si="40"/>
        <v>0</v>
      </c>
      <c r="AF171" s="51">
        <f>IF(C171=A_Stammdaten!$B$12,D_SAV!$U171-D_SAV!$AG171,HLOOKUP(A_Stammdaten!$B$12-1,$AH$4:$AN$4004,ROW(C171)-3,FALSE)-$AG171)</f>
        <v>0</v>
      </c>
      <c r="AG171" s="51">
        <f>HLOOKUP(A_Stammdaten!$B$12,$AH$4:$AN$4004,ROW(C171)-3,FALSE)</f>
        <v>0</v>
      </c>
      <c r="AH171" s="51">
        <f t="shared" si="31"/>
        <v>0</v>
      </c>
      <c r="AI171" s="51">
        <f t="shared" si="32"/>
        <v>0</v>
      </c>
      <c r="AJ171" s="51">
        <f t="shared" si="33"/>
        <v>0</v>
      </c>
      <c r="AK171" s="51">
        <f t="shared" si="34"/>
        <v>0</v>
      </c>
      <c r="AL171" s="51">
        <f t="shared" si="35"/>
        <v>0</v>
      </c>
      <c r="AM171" s="51">
        <f t="shared" si="36"/>
        <v>0</v>
      </c>
      <c r="AN171" s="51">
        <f t="shared" si="37"/>
        <v>0</v>
      </c>
    </row>
    <row r="172" spans="1:40" s="33" customFormat="1" x14ac:dyDescent="0.25">
      <c r="A172" s="17"/>
      <c r="B172" s="17"/>
      <c r="C172" s="35"/>
      <c r="D172" s="17"/>
      <c r="E172" s="17"/>
      <c r="F172" s="17"/>
      <c r="G172" s="62">
        <f t="shared" si="38"/>
        <v>0</v>
      </c>
      <c r="H172" s="17"/>
      <c r="I172" s="17"/>
      <c r="J172" s="17"/>
      <c r="K172" s="17"/>
      <c r="L172" s="17"/>
      <c r="M172" s="17"/>
      <c r="N172" s="17"/>
      <c r="O172" s="17"/>
      <c r="P172" s="115"/>
      <c r="Q172" s="62">
        <f>IF(C172&gt;A_Stammdaten!$B$12,0,SUM(G172,H172,J172,K172,M172,N172)-SUM(I172,L172,O172,P172))</f>
        <v>0</v>
      </c>
      <c r="R172" s="17"/>
      <c r="S172" s="17"/>
      <c r="T172" s="17"/>
      <c r="U172" s="62">
        <f t="shared" si="29"/>
        <v>0</v>
      </c>
      <c r="V172" s="63">
        <f>IF(ISBLANK($B172),0,VLOOKUP($B172,Listen!$A$2:$C$45,2,FALSE))</f>
        <v>0</v>
      </c>
      <c r="W172" s="63">
        <f>IF(ISBLANK($B172),0,VLOOKUP($B172,Listen!$A$2:$C$45,3,FALSE))</f>
        <v>0</v>
      </c>
      <c r="X172" s="49">
        <f t="shared" si="30"/>
        <v>0</v>
      </c>
      <c r="Y172" s="49">
        <f t="shared" si="39"/>
        <v>0</v>
      </c>
      <c r="Z172" s="49">
        <f t="shared" si="39"/>
        <v>0</v>
      </c>
      <c r="AA172" s="49">
        <f t="shared" si="39"/>
        <v>0</v>
      </c>
      <c r="AB172" s="49">
        <f t="shared" si="39"/>
        <v>0</v>
      </c>
      <c r="AC172" s="49">
        <f t="shared" si="39"/>
        <v>0</v>
      </c>
      <c r="AD172" s="49">
        <f t="shared" si="39"/>
        <v>0</v>
      </c>
      <c r="AE172" s="51">
        <f t="shared" si="40"/>
        <v>0</v>
      </c>
      <c r="AF172" s="51">
        <f>IF(C172=A_Stammdaten!$B$12,D_SAV!$U172-D_SAV!$AG172,HLOOKUP(A_Stammdaten!$B$12-1,$AH$4:$AN$4004,ROW(C172)-3,FALSE)-$AG172)</f>
        <v>0</v>
      </c>
      <c r="AG172" s="51">
        <f>HLOOKUP(A_Stammdaten!$B$12,$AH$4:$AN$4004,ROW(C172)-3,FALSE)</f>
        <v>0</v>
      </c>
      <c r="AH172" s="51">
        <f t="shared" si="31"/>
        <v>0</v>
      </c>
      <c r="AI172" s="51">
        <f t="shared" si="32"/>
        <v>0</v>
      </c>
      <c r="AJ172" s="51">
        <f t="shared" si="33"/>
        <v>0</v>
      </c>
      <c r="AK172" s="51">
        <f t="shared" si="34"/>
        <v>0</v>
      </c>
      <c r="AL172" s="51">
        <f t="shared" si="35"/>
        <v>0</v>
      </c>
      <c r="AM172" s="51">
        <f t="shared" si="36"/>
        <v>0</v>
      </c>
      <c r="AN172" s="51">
        <f t="shared" si="37"/>
        <v>0</v>
      </c>
    </row>
    <row r="173" spans="1:40" s="33" customFormat="1" x14ac:dyDescent="0.25">
      <c r="A173" s="17"/>
      <c r="B173" s="17"/>
      <c r="C173" s="35"/>
      <c r="D173" s="17"/>
      <c r="E173" s="17"/>
      <c r="F173" s="17"/>
      <c r="G173" s="62">
        <f t="shared" si="38"/>
        <v>0</v>
      </c>
      <c r="H173" s="17"/>
      <c r="I173" s="17"/>
      <c r="J173" s="17"/>
      <c r="K173" s="17"/>
      <c r="L173" s="17"/>
      <c r="M173" s="17"/>
      <c r="N173" s="17"/>
      <c r="O173" s="17"/>
      <c r="P173" s="115"/>
      <c r="Q173" s="62">
        <f>IF(C173&gt;A_Stammdaten!$B$12,0,SUM(G173,H173,J173,K173,M173,N173)-SUM(I173,L173,O173,P173))</f>
        <v>0</v>
      </c>
      <c r="R173" s="17"/>
      <c r="S173" s="17"/>
      <c r="T173" s="17"/>
      <c r="U173" s="62">
        <f t="shared" si="29"/>
        <v>0</v>
      </c>
      <c r="V173" s="63">
        <f>IF(ISBLANK($B173),0,VLOOKUP($B173,Listen!$A$2:$C$45,2,FALSE))</f>
        <v>0</v>
      </c>
      <c r="W173" s="63">
        <f>IF(ISBLANK($B173),0,VLOOKUP($B173,Listen!$A$2:$C$45,3,FALSE))</f>
        <v>0</v>
      </c>
      <c r="X173" s="49">
        <f t="shared" si="30"/>
        <v>0</v>
      </c>
      <c r="Y173" s="49">
        <f t="shared" si="39"/>
        <v>0</v>
      </c>
      <c r="Z173" s="49">
        <f t="shared" si="39"/>
        <v>0</v>
      </c>
      <c r="AA173" s="49">
        <f t="shared" si="39"/>
        <v>0</v>
      </c>
      <c r="AB173" s="49">
        <f t="shared" si="39"/>
        <v>0</v>
      </c>
      <c r="AC173" s="49">
        <f t="shared" si="39"/>
        <v>0</v>
      </c>
      <c r="AD173" s="49">
        <f t="shared" si="39"/>
        <v>0</v>
      </c>
      <c r="AE173" s="51">
        <f t="shared" si="40"/>
        <v>0</v>
      </c>
      <c r="AF173" s="51">
        <f>IF(C173=A_Stammdaten!$B$12,D_SAV!$U173-D_SAV!$AG173,HLOOKUP(A_Stammdaten!$B$12-1,$AH$4:$AN$4004,ROW(C173)-3,FALSE)-$AG173)</f>
        <v>0</v>
      </c>
      <c r="AG173" s="51">
        <f>HLOOKUP(A_Stammdaten!$B$12,$AH$4:$AN$4004,ROW(C173)-3,FALSE)</f>
        <v>0</v>
      </c>
      <c r="AH173" s="51">
        <f t="shared" si="31"/>
        <v>0</v>
      </c>
      <c r="AI173" s="51">
        <f t="shared" si="32"/>
        <v>0</v>
      </c>
      <c r="AJ173" s="51">
        <f t="shared" si="33"/>
        <v>0</v>
      </c>
      <c r="AK173" s="51">
        <f t="shared" si="34"/>
        <v>0</v>
      </c>
      <c r="AL173" s="51">
        <f t="shared" si="35"/>
        <v>0</v>
      </c>
      <c r="AM173" s="51">
        <f t="shared" si="36"/>
        <v>0</v>
      </c>
      <c r="AN173" s="51">
        <f t="shared" si="37"/>
        <v>0</v>
      </c>
    </row>
    <row r="174" spans="1:40" s="33" customFormat="1" x14ac:dyDescent="0.25">
      <c r="A174" s="17"/>
      <c r="B174" s="17"/>
      <c r="C174" s="35"/>
      <c r="D174" s="17"/>
      <c r="E174" s="17"/>
      <c r="F174" s="17"/>
      <c r="G174" s="62">
        <f t="shared" si="38"/>
        <v>0</v>
      </c>
      <c r="H174" s="17"/>
      <c r="I174" s="17"/>
      <c r="J174" s="17"/>
      <c r="K174" s="17"/>
      <c r="L174" s="17"/>
      <c r="M174" s="17"/>
      <c r="N174" s="17"/>
      <c r="O174" s="17"/>
      <c r="P174" s="115"/>
      <c r="Q174" s="62">
        <f>IF(C174&gt;A_Stammdaten!$B$12,0,SUM(G174,H174,J174,K174,M174,N174)-SUM(I174,L174,O174,P174))</f>
        <v>0</v>
      </c>
      <c r="R174" s="17"/>
      <c r="S174" s="17"/>
      <c r="T174" s="17"/>
      <c r="U174" s="62">
        <f t="shared" si="29"/>
        <v>0</v>
      </c>
      <c r="V174" s="63">
        <f>IF(ISBLANK($B174),0,VLOOKUP($B174,Listen!$A$2:$C$45,2,FALSE))</f>
        <v>0</v>
      </c>
      <c r="W174" s="63">
        <f>IF(ISBLANK($B174),0,VLOOKUP($B174,Listen!$A$2:$C$45,3,FALSE))</f>
        <v>0</v>
      </c>
      <c r="X174" s="49">
        <f t="shared" si="30"/>
        <v>0</v>
      </c>
      <c r="Y174" s="49">
        <f t="shared" si="39"/>
        <v>0</v>
      </c>
      <c r="Z174" s="49">
        <f t="shared" si="39"/>
        <v>0</v>
      </c>
      <c r="AA174" s="49">
        <f t="shared" si="39"/>
        <v>0</v>
      </c>
      <c r="AB174" s="49">
        <f t="shared" si="39"/>
        <v>0</v>
      </c>
      <c r="AC174" s="49">
        <f t="shared" si="39"/>
        <v>0</v>
      </c>
      <c r="AD174" s="49">
        <f t="shared" si="39"/>
        <v>0</v>
      </c>
      <c r="AE174" s="51">
        <f t="shared" si="40"/>
        <v>0</v>
      </c>
      <c r="AF174" s="51">
        <f>IF(C174=A_Stammdaten!$B$12,D_SAV!$U174-D_SAV!$AG174,HLOOKUP(A_Stammdaten!$B$12-1,$AH$4:$AN$4004,ROW(C174)-3,FALSE)-$AG174)</f>
        <v>0</v>
      </c>
      <c r="AG174" s="51">
        <f>HLOOKUP(A_Stammdaten!$B$12,$AH$4:$AN$4004,ROW(C174)-3,FALSE)</f>
        <v>0</v>
      </c>
      <c r="AH174" s="51">
        <f t="shared" si="31"/>
        <v>0</v>
      </c>
      <c r="AI174" s="51">
        <f t="shared" si="32"/>
        <v>0</v>
      </c>
      <c r="AJ174" s="51">
        <f t="shared" si="33"/>
        <v>0</v>
      </c>
      <c r="AK174" s="51">
        <f t="shared" si="34"/>
        <v>0</v>
      </c>
      <c r="AL174" s="51">
        <f t="shared" si="35"/>
        <v>0</v>
      </c>
      <c r="AM174" s="51">
        <f t="shared" si="36"/>
        <v>0</v>
      </c>
      <c r="AN174" s="51">
        <f t="shared" si="37"/>
        <v>0</v>
      </c>
    </row>
    <row r="175" spans="1:40" s="33" customFormat="1" x14ac:dyDescent="0.25">
      <c r="A175" s="17"/>
      <c r="B175" s="17"/>
      <c r="C175" s="35"/>
      <c r="D175" s="17"/>
      <c r="E175" s="17"/>
      <c r="F175" s="17"/>
      <c r="G175" s="62">
        <f t="shared" si="38"/>
        <v>0</v>
      </c>
      <c r="H175" s="17"/>
      <c r="I175" s="17"/>
      <c r="J175" s="17"/>
      <c r="K175" s="17"/>
      <c r="L175" s="17"/>
      <c r="M175" s="17"/>
      <c r="N175" s="17"/>
      <c r="O175" s="17"/>
      <c r="P175" s="115"/>
      <c r="Q175" s="62">
        <f>IF(C175&gt;A_Stammdaten!$B$12,0,SUM(G175,H175,J175,K175,M175,N175)-SUM(I175,L175,O175,P175))</f>
        <v>0</v>
      </c>
      <c r="R175" s="17"/>
      <c r="S175" s="17"/>
      <c r="T175" s="17"/>
      <c r="U175" s="62">
        <f t="shared" si="29"/>
        <v>0</v>
      </c>
      <c r="V175" s="63">
        <f>IF(ISBLANK($B175),0,VLOOKUP($B175,Listen!$A$2:$C$45,2,FALSE))</f>
        <v>0</v>
      </c>
      <c r="W175" s="63">
        <f>IF(ISBLANK($B175),0,VLOOKUP($B175,Listen!$A$2:$C$45,3,FALSE))</f>
        <v>0</v>
      </c>
      <c r="X175" s="49">
        <f t="shared" si="30"/>
        <v>0</v>
      </c>
      <c r="Y175" s="49">
        <f t="shared" si="39"/>
        <v>0</v>
      </c>
      <c r="Z175" s="49">
        <f t="shared" si="39"/>
        <v>0</v>
      </c>
      <c r="AA175" s="49">
        <f t="shared" si="39"/>
        <v>0</v>
      </c>
      <c r="AB175" s="49">
        <f t="shared" si="39"/>
        <v>0</v>
      </c>
      <c r="AC175" s="49">
        <f t="shared" si="39"/>
        <v>0</v>
      </c>
      <c r="AD175" s="49">
        <f t="shared" si="39"/>
        <v>0</v>
      </c>
      <c r="AE175" s="51">
        <f t="shared" si="40"/>
        <v>0</v>
      </c>
      <c r="AF175" s="51">
        <f>IF(C175=A_Stammdaten!$B$12,D_SAV!$U175-D_SAV!$AG175,HLOOKUP(A_Stammdaten!$B$12-1,$AH$4:$AN$4004,ROW(C175)-3,FALSE)-$AG175)</f>
        <v>0</v>
      </c>
      <c r="AG175" s="51">
        <f>HLOOKUP(A_Stammdaten!$B$12,$AH$4:$AN$4004,ROW(C175)-3,FALSE)</f>
        <v>0</v>
      </c>
      <c r="AH175" s="51">
        <f t="shared" si="31"/>
        <v>0</v>
      </c>
      <c r="AI175" s="51">
        <f t="shared" si="32"/>
        <v>0</v>
      </c>
      <c r="AJ175" s="51">
        <f t="shared" si="33"/>
        <v>0</v>
      </c>
      <c r="AK175" s="51">
        <f t="shared" si="34"/>
        <v>0</v>
      </c>
      <c r="AL175" s="51">
        <f t="shared" si="35"/>
        <v>0</v>
      </c>
      <c r="AM175" s="51">
        <f t="shared" si="36"/>
        <v>0</v>
      </c>
      <c r="AN175" s="51">
        <f t="shared" si="37"/>
        <v>0</v>
      </c>
    </row>
    <row r="176" spans="1:40" s="33" customFormat="1" x14ac:dyDescent="0.25">
      <c r="A176" s="17"/>
      <c r="B176" s="17"/>
      <c r="C176" s="35"/>
      <c r="D176" s="17"/>
      <c r="E176" s="17"/>
      <c r="F176" s="17"/>
      <c r="G176" s="62">
        <f t="shared" si="38"/>
        <v>0</v>
      </c>
      <c r="H176" s="17"/>
      <c r="I176" s="17"/>
      <c r="J176" s="17"/>
      <c r="K176" s="17"/>
      <c r="L176" s="17"/>
      <c r="M176" s="17"/>
      <c r="N176" s="17"/>
      <c r="O176" s="17"/>
      <c r="P176" s="115"/>
      <c r="Q176" s="62">
        <f>IF(C176&gt;A_Stammdaten!$B$12,0,SUM(G176,H176,J176,K176,M176,N176)-SUM(I176,L176,O176,P176))</f>
        <v>0</v>
      </c>
      <c r="R176" s="17"/>
      <c r="S176" s="17"/>
      <c r="T176" s="17"/>
      <c r="U176" s="62">
        <f t="shared" si="29"/>
        <v>0</v>
      </c>
      <c r="V176" s="63">
        <f>IF(ISBLANK($B176),0,VLOOKUP($B176,Listen!$A$2:$C$45,2,FALSE))</f>
        <v>0</v>
      </c>
      <c r="W176" s="63">
        <f>IF(ISBLANK($B176),0,VLOOKUP($B176,Listen!$A$2:$C$45,3,FALSE))</f>
        <v>0</v>
      </c>
      <c r="X176" s="49">
        <f t="shared" si="30"/>
        <v>0</v>
      </c>
      <c r="Y176" s="49">
        <f t="shared" si="39"/>
        <v>0</v>
      </c>
      <c r="Z176" s="49">
        <f t="shared" si="39"/>
        <v>0</v>
      </c>
      <c r="AA176" s="49">
        <f t="shared" si="39"/>
        <v>0</v>
      </c>
      <c r="AB176" s="49">
        <f t="shared" si="39"/>
        <v>0</v>
      </c>
      <c r="AC176" s="49">
        <f t="shared" si="39"/>
        <v>0</v>
      </c>
      <c r="AD176" s="49">
        <f t="shared" si="39"/>
        <v>0</v>
      </c>
      <c r="AE176" s="51">
        <f t="shared" si="40"/>
        <v>0</v>
      </c>
      <c r="AF176" s="51">
        <f>IF(C176=A_Stammdaten!$B$12,D_SAV!$U176-D_SAV!$AG176,HLOOKUP(A_Stammdaten!$B$12-1,$AH$4:$AN$4004,ROW(C176)-3,FALSE)-$AG176)</f>
        <v>0</v>
      </c>
      <c r="AG176" s="51">
        <f>HLOOKUP(A_Stammdaten!$B$12,$AH$4:$AN$4004,ROW(C176)-3,FALSE)</f>
        <v>0</v>
      </c>
      <c r="AH176" s="51">
        <f t="shared" si="31"/>
        <v>0</v>
      </c>
      <c r="AI176" s="51">
        <f t="shared" si="32"/>
        <v>0</v>
      </c>
      <c r="AJ176" s="51">
        <f t="shared" si="33"/>
        <v>0</v>
      </c>
      <c r="AK176" s="51">
        <f t="shared" si="34"/>
        <v>0</v>
      </c>
      <c r="AL176" s="51">
        <f t="shared" si="35"/>
        <v>0</v>
      </c>
      <c r="AM176" s="51">
        <f t="shared" si="36"/>
        <v>0</v>
      </c>
      <c r="AN176" s="51">
        <f t="shared" si="37"/>
        <v>0</v>
      </c>
    </row>
    <row r="177" spans="1:40" s="33" customFormat="1" x14ac:dyDescent="0.25">
      <c r="A177" s="17"/>
      <c r="B177" s="17"/>
      <c r="C177" s="35"/>
      <c r="D177" s="17"/>
      <c r="E177" s="17"/>
      <c r="F177" s="17"/>
      <c r="G177" s="62">
        <f t="shared" si="38"/>
        <v>0</v>
      </c>
      <c r="H177" s="17"/>
      <c r="I177" s="17"/>
      <c r="J177" s="17"/>
      <c r="K177" s="17"/>
      <c r="L177" s="17"/>
      <c r="M177" s="17"/>
      <c r="N177" s="17"/>
      <c r="O177" s="17"/>
      <c r="P177" s="115"/>
      <c r="Q177" s="62">
        <f>IF(C177&gt;A_Stammdaten!$B$12,0,SUM(G177,H177,J177,K177,M177,N177)-SUM(I177,L177,O177,P177))</f>
        <v>0</v>
      </c>
      <c r="R177" s="17"/>
      <c r="S177" s="17"/>
      <c r="T177" s="17"/>
      <c r="U177" s="62">
        <f t="shared" si="29"/>
        <v>0</v>
      </c>
      <c r="V177" s="63">
        <f>IF(ISBLANK($B177),0,VLOOKUP($B177,Listen!$A$2:$C$45,2,FALSE))</f>
        <v>0</v>
      </c>
      <c r="W177" s="63">
        <f>IF(ISBLANK($B177),0,VLOOKUP($B177,Listen!$A$2:$C$45,3,FALSE))</f>
        <v>0</v>
      </c>
      <c r="X177" s="49">
        <f t="shared" si="30"/>
        <v>0</v>
      </c>
      <c r="Y177" s="49">
        <f t="shared" si="39"/>
        <v>0</v>
      </c>
      <c r="Z177" s="49">
        <f t="shared" si="39"/>
        <v>0</v>
      </c>
      <c r="AA177" s="49">
        <f t="shared" si="39"/>
        <v>0</v>
      </c>
      <c r="AB177" s="49">
        <f t="shared" si="39"/>
        <v>0</v>
      </c>
      <c r="AC177" s="49">
        <f t="shared" si="39"/>
        <v>0</v>
      </c>
      <c r="AD177" s="49">
        <f t="shared" si="39"/>
        <v>0</v>
      </c>
      <c r="AE177" s="51">
        <f t="shared" si="40"/>
        <v>0</v>
      </c>
      <c r="AF177" s="51">
        <f>IF(C177=A_Stammdaten!$B$12,D_SAV!$U177-D_SAV!$AG177,HLOOKUP(A_Stammdaten!$B$12-1,$AH$4:$AN$4004,ROW(C177)-3,FALSE)-$AG177)</f>
        <v>0</v>
      </c>
      <c r="AG177" s="51">
        <f>HLOOKUP(A_Stammdaten!$B$12,$AH$4:$AN$4004,ROW(C177)-3,FALSE)</f>
        <v>0</v>
      </c>
      <c r="AH177" s="51">
        <f t="shared" si="31"/>
        <v>0</v>
      </c>
      <c r="AI177" s="51">
        <f t="shared" si="32"/>
        <v>0</v>
      </c>
      <c r="AJ177" s="51">
        <f t="shared" si="33"/>
        <v>0</v>
      </c>
      <c r="AK177" s="51">
        <f t="shared" si="34"/>
        <v>0</v>
      </c>
      <c r="AL177" s="51">
        <f t="shared" si="35"/>
        <v>0</v>
      </c>
      <c r="AM177" s="51">
        <f t="shared" si="36"/>
        <v>0</v>
      </c>
      <c r="AN177" s="51">
        <f t="shared" si="37"/>
        <v>0</v>
      </c>
    </row>
    <row r="178" spans="1:40" s="33" customFormat="1" x14ac:dyDescent="0.25">
      <c r="A178" s="17"/>
      <c r="B178" s="17"/>
      <c r="C178" s="35"/>
      <c r="D178" s="17"/>
      <c r="E178" s="17"/>
      <c r="F178" s="17"/>
      <c r="G178" s="62">
        <f t="shared" si="38"/>
        <v>0</v>
      </c>
      <c r="H178" s="17"/>
      <c r="I178" s="17"/>
      <c r="J178" s="17"/>
      <c r="K178" s="17"/>
      <c r="L178" s="17"/>
      <c r="M178" s="17"/>
      <c r="N178" s="17"/>
      <c r="O178" s="17"/>
      <c r="P178" s="115"/>
      <c r="Q178" s="62">
        <f>IF(C178&gt;A_Stammdaten!$B$12,0,SUM(G178,H178,J178,K178,M178,N178)-SUM(I178,L178,O178,P178))</f>
        <v>0</v>
      </c>
      <c r="R178" s="17"/>
      <c r="S178" s="17"/>
      <c r="T178" s="17"/>
      <c r="U178" s="62">
        <f t="shared" si="29"/>
        <v>0</v>
      </c>
      <c r="V178" s="63">
        <f>IF(ISBLANK($B178),0,VLOOKUP($B178,Listen!$A$2:$C$45,2,FALSE))</f>
        <v>0</v>
      </c>
      <c r="W178" s="63">
        <f>IF(ISBLANK($B178),0,VLOOKUP($B178,Listen!$A$2:$C$45,3,FALSE))</f>
        <v>0</v>
      </c>
      <c r="X178" s="49">
        <f t="shared" si="30"/>
        <v>0</v>
      </c>
      <c r="Y178" s="49">
        <f t="shared" si="39"/>
        <v>0</v>
      </c>
      <c r="Z178" s="49">
        <f t="shared" si="39"/>
        <v>0</v>
      </c>
      <c r="AA178" s="49">
        <f t="shared" si="39"/>
        <v>0</v>
      </c>
      <c r="AB178" s="49">
        <f t="shared" si="39"/>
        <v>0</v>
      </c>
      <c r="AC178" s="49">
        <f t="shared" si="39"/>
        <v>0</v>
      </c>
      <c r="AD178" s="49">
        <f t="shared" si="39"/>
        <v>0</v>
      </c>
      <c r="AE178" s="51">
        <f t="shared" si="40"/>
        <v>0</v>
      </c>
      <c r="AF178" s="51">
        <f>IF(C178=A_Stammdaten!$B$12,D_SAV!$U178-D_SAV!$AG178,HLOOKUP(A_Stammdaten!$B$12-1,$AH$4:$AN$4004,ROW(C178)-3,FALSE)-$AG178)</f>
        <v>0</v>
      </c>
      <c r="AG178" s="51">
        <f>HLOOKUP(A_Stammdaten!$B$12,$AH$4:$AN$4004,ROW(C178)-3,FALSE)</f>
        <v>0</v>
      </c>
      <c r="AH178" s="51">
        <f t="shared" si="31"/>
        <v>0</v>
      </c>
      <c r="AI178" s="51">
        <f t="shared" si="32"/>
        <v>0</v>
      </c>
      <c r="AJ178" s="51">
        <f t="shared" si="33"/>
        <v>0</v>
      </c>
      <c r="AK178" s="51">
        <f t="shared" si="34"/>
        <v>0</v>
      </c>
      <c r="AL178" s="51">
        <f t="shared" si="35"/>
        <v>0</v>
      </c>
      <c r="AM178" s="51">
        <f t="shared" si="36"/>
        <v>0</v>
      </c>
      <c r="AN178" s="51">
        <f t="shared" si="37"/>
        <v>0</v>
      </c>
    </row>
    <row r="179" spans="1:40" s="33" customFormat="1" x14ac:dyDescent="0.25">
      <c r="A179" s="17"/>
      <c r="B179" s="17"/>
      <c r="C179" s="35"/>
      <c r="D179" s="17"/>
      <c r="E179" s="17"/>
      <c r="F179" s="17"/>
      <c r="G179" s="62">
        <f t="shared" si="38"/>
        <v>0</v>
      </c>
      <c r="H179" s="17"/>
      <c r="I179" s="17"/>
      <c r="J179" s="17"/>
      <c r="K179" s="17"/>
      <c r="L179" s="17"/>
      <c r="M179" s="17"/>
      <c r="N179" s="17"/>
      <c r="O179" s="17"/>
      <c r="P179" s="115"/>
      <c r="Q179" s="62">
        <f>IF(C179&gt;A_Stammdaten!$B$12,0,SUM(G179,H179,J179,K179,M179,N179)-SUM(I179,L179,O179,P179))</f>
        <v>0</v>
      </c>
      <c r="R179" s="17"/>
      <c r="S179" s="17"/>
      <c r="T179" s="17"/>
      <c r="U179" s="62">
        <f t="shared" si="29"/>
        <v>0</v>
      </c>
      <c r="V179" s="63">
        <f>IF(ISBLANK($B179),0,VLOOKUP($B179,Listen!$A$2:$C$45,2,FALSE))</f>
        <v>0</v>
      </c>
      <c r="W179" s="63">
        <f>IF(ISBLANK($B179),0,VLOOKUP($B179,Listen!$A$2:$C$45,3,FALSE))</f>
        <v>0</v>
      </c>
      <c r="X179" s="49">
        <f t="shared" si="30"/>
        <v>0</v>
      </c>
      <c r="Y179" s="49">
        <f t="shared" si="39"/>
        <v>0</v>
      </c>
      <c r="Z179" s="49">
        <f t="shared" si="39"/>
        <v>0</v>
      </c>
      <c r="AA179" s="49">
        <f t="shared" si="39"/>
        <v>0</v>
      </c>
      <c r="AB179" s="49">
        <f t="shared" si="39"/>
        <v>0</v>
      </c>
      <c r="AC179" s="49">
        <f t="shared" si="39"/>
        <v>0</v>
      </c>
      <c r="AD179" s="49">
        <f t="shared" si="39"/>
        <v>0</v>
      </c>
      <c r="AE179" s="51">
        <f t="shared" si="40"/>
        <v>0</v>
      </c>
      <c r="AF179" s="51">
        <f>IF(C179=A_Stammdaten!$B$12,D_SAV!$U179-D_SAV!$AG179,HLOOKUP(A_Stammdaten!$B$12-1,$AH$4:$AN$4004,ROW(C179)-3,FALSE)-$AG179)</f>
        <v>0</v>
      </c>
      <c r="AG179" s="51">
        <f>HLOOKUP(A_Stammdaten!$B$12,$AH$4:$AN$4004,ROW(C179)-3,FALSE)</f>
        <v>0</v>
      </c>
      <c r="AH179" s="51">
        <f t="shared" si="31"/>
        <v>0</v>
      </c>
      <c r="AI179" s="51">
        <f t="shared" si="32"/>
        <v>0</v>
      </c>
      <c r="AJ179" s="51">
        <f t="shared" si="33"/>
        <v>0</v>
      </c>
      <c r="AK179" s="51">
        <f t="shared" si="34"/>
        <v>0</v>
      </c>
      <c r="AL179" s="51">
        <f t="shared" si="35"/>
        <v>0</v>
      </c>
      <c r="AM179" s="51">
        <f t="shared" si="36"/>
        <v>0</v>
      </c>
      <c r="AN179" s="51">
        <f t="shared" si="37"/>
        <v>0</v>
      </c>
    </row>
    <row r="180" spans="1:40" s="33" customFormat="1" x14ac:dyDescent="0.25">
      <c r="A180" s="17"/>
      <c r="B180" s="17"/>
      <c r="C180" s="35"/>
      <c r="D180" s="17"/>
      <c r="E180" s="17"/>
      <c r="F180" s="17"/>
      <c r="G180" s="62">
        <f t="shared" si="38"/>
        <v>0</v>
      </c>
      <c r="H180" s="17"/>
      <c r="I180" s="17"/>
      <c r="J180" s="17"/>
      <c r="K180" s="17"/>
      <c r="L180" s="17"/>
      <c r="M180" s="17"/>
      <c r="N180" s="17"/>
      <c r="O180" s="17"/>
      <c r="P180" s="115"/>
      <c r="Q180" s="62">
        <f>IF(C180&gt;A_Stammdaten!$B$12,0,SUM(G180,H180,J180,K180,M180,N180)-SUM(I180,L180,O180,P180))</f>
        <v>0</v>
      </c>
      <c r="R180" s="17"/>
      <c r="S180" s="17"/>
      <c r="T180" s="17"/>
      <c r="U180" s="62">
        <f t="shared" si="29"/>
        <v>0</v>
      </c>
      <c r="V180" s="63">
        <f>IF(ISBLANK($B180),0,VLOOKUP($B180,Listen!$A$2:$C$45,2,FALSE))</f>
        <v>0</v>
      </c>
      <c r="W180" s="63">
        <f>IF(ISBLANK($B180),0,VLOOKUP($B180,Listen!$A$2:$C$45,3,FALSE))</f>
        <v>0</v>
      </c>
      <c r="X180" s="49">
        <f t="shared" si="30"/>
        <v>0</v>
      </c>
      <c r="Y180" s="49">
        <f t="shared" si="39"/>
        <v>0</v>
      </c>
      <c r="Z180" s="49">
        <f t="shared" si="39"/>
        <v>0</v>
      </c>
      <c r="AA180" s="49">
        <f t="shared" si="39"/>
        <v>0</v>
      </c>
      <c r="AB180" s="49">
        <f t="shared" si="39"/>
        <v>0</v>
      </c>
      <c r="AC180" s="49">
        <f t="shared" si="39"/>
        <v>0</v>
      </c>
      <c r="AD180" s="49">
        <f t="shared" si="39"/>
        <v>0</v>
      </c>
      <c r="AE180" s="51">
        <f t="shared" si="40"/>
        <v>0</v>
      </c>
      <c r="AF180" s="51">
        <f>IF(C180=A_Stammdaten!$B$12,D_SAV!$U180-D_SAV!$AG180,HLOOKUP(A_Stammdaten!$B$12-1,$AH$4:$AN$4004,ROW(C180)-3,FALSE)-$AG180)</f>
        <v>0</v>
      </c>
      <c r="AG180" s="51">
        <f>HLOOKUP(A_Stammdaten!$B$12,$AH$4:$AN$4004,ROW(C180)-3,FALSE)</f>
        <v>0</v>
      </c>
      <c r="AH180" s="51">
        <f t="shared" si="31"/>
        <v>0</v>
      </c>
      <c r="AI180" s="51">
        <f t="shared" si="32"/>
        <v>0</v>
      </c>
      <c r="AJ180" s="51">
        <f t="shared" si="33"/>
        <v>0</v>
      </c>
      <c r="AK180" s="51">
        <f t="shared" si="34"/>
        <v>0</v>
      </c>
      <c r="AL180" s="51">
        <f t="shared" si="35"/>
        <v>0</v>
      </c>
      <c r="AM180" s="51">
        <f t="shared" si="36"/>
        <v>0</v>
      </c>
      <c r="AN180" s="51">
        <f t="shared" si="37"/>
        <v>0</v>
      </c>
    </row>
    <row r="181" spans="1:40" s="33" customFormat="1" x14ac:dyDescent="0.25">
      <c r="A181" s="17"/>
      <c r="B181" s="17"/>
      <c r="C181" s="35"/>
      <c r="D181" s="17"/>
      <c r="E181" s="17"/>
      <c r="F181" s="17"/>
      <c r="G181" s="62">
        <f t="shared" si="38"/>
        <v>0</v>
      </c>
      <c r="H181" s="17"/>
      <c r="I181" s="17"/>
      <c r="J181" s="17"/>
      <c r="K181" s="17"/>
      <c r="L181" s="17"/>
      <c r="M181" s="17"/>
      <c r="N181" s="17"/>
      <c r="O181" s="17"/>
      <c r="P181" s="115"/>
      <c r="Q181" s="62">
        <f>IF(C181&gt;A_Stammdaten!$B$12,0,SUM(G181,H181,J181,K181,M181,N181)-SUM(I181,L181,O181,P181))</f>
        <v>0</v>
      </c>
      <c r="R181" s="17"/>
      <c r="S181" s="17"/>
      <c r="T181" s="17"/>
      <c r="U181" s="62">
        <f t="shared" si="29"/>
        <v>0</v>
      </c>
      <c r="V181" s="63">
        <f>IF(ISBLANK($B181),0,VLOOKUP($B181,Listen!$A$2:$C$45,2,FALSE))</f>
        <v>0</v>
      </c>
      <c r="W181" s="63">
        <f>IF(ISBLANK($B181),0,VLOOKUP($B181,Listen!$A$2:$C$45,3,FALSE))</f>
        <v>0</v>
      </c>
      <c r="X181" s="49">
        <f t="shared" si="30"/>
        <v>0</v>
      </c>
      <c r="Y181" s="49">
        <f t="shared" si="39"/>
        <v>0</v>
      </c>
      <c r="Z181" s="49">
        <f t="shared" si="39"/>
        <v>0</v>
      </c>
      <c r="AA181" s="49">
        <f t="shared" si="39"/>
        <v>0</v>
      </c>
      <c r="AB181" s="49">
        <f t="shared" si="39"/>
        <v>0</v>
      </c>
      <c r="AC181" s="49">
        <f t="shared" si="39"/>
        <v>0</v>
      </c>
      <c r="AD181" s="49">
        <f t="shared" si="39"/>
        <v>0</v>
      </c>
      <c r="AE181" s="51">
        <f t="shared" si="40"/>
        <v>0</v>
      </c>
      <c r="AF181" s="51">
        <f>IF(C181=A_Stammdaten!$B$12,D_SAV!$U181-D_SAV!$AG181,HLOOKUP(A_Stammdaten!$B$12-1,$AH$4:$AN$4004,ROW(C181)-3,FALSE)-$AG181)</f>
        <v>0</v>
      </c>
      <c r="AG181" s="51">
        <f>HLOOKUP(A_Stammdaten!$B$12,$AH$4:$AN$4004,ROW(C181)-3,FALSE)</f>
        <v>0</v>
      </c>
      <c r="AH181" s="51">
        <f t="shared" si="31"/>
        <v>0</v>
      </c>
      <c r="AI181" s="51">
        <f t="shared" si="32"/>
        <v>0</v>
      </c>
      <c r="AJ181" s="51">
        <f t="shared" si="33"/>
        <v>0</v>
      </c>
      <c r="AK181" s="51">
        <f t="shared" si="34"/>
        <v>0</v>
      </c>
      <c r="AL181" s="51">
        <f t="shared" si="35"/>
        <v>0</v>
      </c>
      <c r="AM181" s="51">
        <f t="shared" si="36"/>
        <v>0</v>
      </c>
      <c r="AN181" s="51">
        <f t="shared" si="37"/>
        <v>0</v>
      </c>
    </row>
    <row r="182" spans="1:40" s="33" customFormat="1" x14ac:dyDescent="0.25">
      <c r="A182" s="17"/>
      <c r="B182" s="17"/>
      <c r="C182" s="35"/>
      <c r="D182" s="17"/>
      <c r="E182" s="17"/>
      <c r="F182" s="17"/>
      <c r="G182" s="62">
        <f t="shared" si="38"/>
        <v>0</v>
      </c>
      <c r="H182" s="17"/>
      <c r="I182" s="17"/>
      <c r="J182" s="17"/>
      <c r="K182" s="17"/>
      <c r="L182" s="17"/>
      <c r="M182" s="17"/>
      <c r="N182" s="17"/>
      <c r="O182" s="17"/>
      <c r="P182" s="115"/>
      <c r="Q182" s="62">
        <f>IF(C182&gt;A_Stammdaten!$B$12,0,SUM(G182,H182,J182,K182,M182,N182)-SUM(I182,L182,O182,P182))</f>
        <v>0</v>
      </c>
      <c r="R182" s="17"/>
      <c r="S182" s="17"/>
      <c r="T182" s="17"/>
      <c r="U182" s="62">
        <f t="shared" si="29"/>
        <v>0</v>
      </c>
      <c r="V182" s="63">
        <f>IF(ISBLANK($B182),0,VLOOKUP($B182,Listen!$A$2:$C$45,2,FALSE))</f>
        <v>0</v>
      </c>
      <c r="W182" s="63">
        <f>IF(ISBLANK($B182),0,VLOOKUP($B182,Listen!$A$2:$C$45,3,FALSE))</f>
        <v>0</v>
      </c>
      <c r="X182" s="49">
        <f t="shared" si="30"/>
        <v>0</v>
      </c>
      <c r="Y182" s="49">
        <f t="shared" si="39"/>
        <v>0</v>
      </c>
      <c r="Z182" s="49">
        <f t="shared" si="39"/>
        <v>0</v>
      </c>
      <c r="AA182" s="49">
        <f t="shared" si="39"/>
        <v>0</v>
      </c>
      <c r="AB182" s="49">
        <f t="shared" si="39"/>
        <v>0</v>
      </c>
      <c r="AC182" s="49">
        <f t="shared" si="39"/>
        <v>0</v>
      </c>
      <c r="AD182" s="49">
        <f t="shared" si="39"/>
        <v>0</v>
      </c>
      <c r="AE182" s="51">
        <f t="shared" si="40"/>
        <v>0</v>
      </c>
      <c r="AF182" s="51">
        <f>IF(C182=A_Stammdaten!$B$12,D_SAV!$U182-D_SAV!$AG182,HLOOKUP(A_Stammdaten!$B$12-1,$AH$4:$AN$4004,ROW(C182)-3,FALSE)-$AG182)</f>
        <v>0</v>
      </c>
      <c r="AG182" s="51">
        <f>HLOOKUP(A_Stammdaten!$B$12,$AH$4:$AN$4004,ROW(C182)-3,FALSE)</f>
        <v>0</v>
      </c>
      <c r="AH182" s="51">
        <f t="shared" si="31"/>
        <v>0</v>
      </c>
      <c r="AI182" s="51">
        <f t="shared" si="32"/>
        <v>0</v>
      </c>
      <c r="AJ182" s="51">
        <f t="shared" si="33"/>
        <v>0</v>
      </c>
      <c r="AK182" s="51">
        <f t="shared" si="34"/>
        <v>0</v>
      </c>
      <c r="AL182" s="51">
        <f t="shared" si="35"/>
        <v>0</v>
      </c>
      <c r="AM182" s="51">
        <f t="shared" si="36"/>
        <v>0</v>
      </c>
      <c r="AN182" s="51">
        <f t="shared" si="37"/>
        <v>0</v>
      </c>
    </row>
    <row r="183" spans="1:40" s="33" customFormat="1" x14ac:dyDescent="0.25">
      <c r="A183" s="17"/>
      <c r="B183" s="17"/>
      <c r="C183" s="35"/>
      <c r="D183" s="17"/>
      <c r="E183" s="17"/>
      <c r="F183" s="17"/>
      <c r="G183" s="62">
        <f t="shared" si="38"/>
        <v>0</v>
      </c>
      <c r="H183" s="17"/>
      <c r="I183" s="17"/>
      <c r="J183" s="17"/>
      <c r="K183" s="17"/>
      <c r="L183" s="17"/>
      <c r="M183" s="17"/>
      <c r="N183" s="17"/>
      <c r="O183" s="17"/>
      <c r="P183" s="115"/>
      <c r="Q183" s="62">
        <f>IF(C183&gt;A_Stammdaten!$B$12,0,SUM(G183,H183,J183,K183,M183,N183)-SUM(I183,L183,O183,P183))</f>
        <v>0</v>
      </c>
      <c r="R183" s="17"/>
      <c r="S183" s="17"/>
      <c r="T183" s="17"/>
      <c r="U183" s="62">
        <f t="shared" si="29"/>
        <v>0</v>
      </c>
      <c r="V183" s="63">
        <f>IF(ISBLANK($B183),0,VLOOKUP($B183,Listen!$A$2:$C$45,2,FALSE))</f>
        <v>0</v>
      </c>
      <c r="W183" s="63">
        <f>IF(ISBLANK($B183),0,VLOOKUP($B183,Listen!$A$2:$C$45,3,FALSE))</f>
        <v>0</v>
      </c>
      <c r="X183" s="49">
        <f t="shared" si="30"/>
        <v>0</v>
      </c>
      <c r="Y183" s="49">
        <f t="shared" si="39"/>
        <v>0</v>
      </c>
      <c r="Z183" s="49">
        <f t="shared" si="39"/>
        <v>0</v>
      </c>
      <c r="AA183" s="49">
        <f t="shared" si="39"/>
        <v>0</v>
      </c>
      <c r="AB183" s="49">
        <f t="shared" si="39"/>
        <v>0</v>
      </c>
      <c r="AC183" s="49">
        <f t="shared" si="39"/>
        <v>0</v>
      </c>
      <c r="AD183" s="49">
        <f t="shared" si="39"/>
        <v>0</v>
      </c>
      <c r="AE183" s="51">
        <f t="shared" si="40"/>
        <v>0</v>
      </c>
      <c r="AF183" s="51">
        <f>IF(C183=A_Stammdaten!$B$12,D_SAV!$U183-D_SAV!$AG183,HLOOKUP(A_Stammdaten!$B$12-1,$AH$4:$AN$4004,ROW(C183)-3,FALSE)-$AG183)</f>
        <v>0</v>
      </c>
      <c r="AG183" s="51">
        <f>HLOOKUP(A_Stammdaten!$B$12,$AH$4:$AN$4004,ROW(C183)-3,FALSE)</f>
        <v>0</v>
      </c>
      <c r="AH183" s="51">
        <f t="shared" si="31"/>
        <v>0</v>
      </c>
      <c r="AI183" s="51">
        <f t="shared" si="32"/>
        <v>0</v>
      </c>
      <c r="AJ183" s="51">
        <f t="shared" si="33"/>
        <v>0</v>
      </c>
      <c r="AK183" s="51">
        <f t="shared" si="34"/>
        <v>0</v>
      </c>
      <c r="AL183" s="51">
        <f t="shared" si="35"/>
        <v>0</v>
      </c>
      <c r="AM183" s="51">
        <f t="shared" si="36"/>
        <v>0</v>
      </c>
      <c r="AN183" s="51">
        <f t="shared" si="37"/>
        <v>0</v>
      </c>
    </row>
    <row r="184" spans="1:40" s="33" customFormat="1" x14ac:dyDescent="0.25">
      <c r="A184" s="17"/>
      <c r="B184" s="17"/>
      <c r="C184" s="35"/>
      <c r="D184" s="17"/>
      <c r="E184" s="17"/>
      <c r="F184" s="17"/>
      <c r="G184" s="62">
        <f t="shared" si="38"/>
        <v>0</v>
      </c>
      <c r="H184" s="17"/>
      <c r="I184" s="17"/>
      <c r="J184" s="17"/>
      <c r="K184" s="17"/>
      <c r="L184" s="17"/>
      <c r="M184" s="17"/>
      <c r="N184" s="17"/>
      <c r="O184" s="17"/>
      <c r="P184" s="115"/>
      <c r="Q184" s="62">
        <f>IF(C184&gt;A_Stammdaten!$B$12,0,SUM(G184,H184,J184,K184,M184,N184)-SUM(I184,L184,O184,P184))</f>
        <v>0</v>
      </c>
      <c r="R184" s="17"/>
      <c r="S184" s="17"/>
      <c r="T184" s="17"/>
      <c r="U184" s="62">
        <f t="shared" si="29"/>
        <v>0</v>
      </c>
      <c r="V184" s="63">
        <f>IF(ISBLANK($B184),0,VLOOKUP($B184,Listen!$A$2:$C$45,2,FALSE))</f>
        <v>0</v>
      </c>
      <c r="W184" s="63">
        <f>IF(ISBLANK($B184),0,VLOOKUP($B184,Listen!$A$2:$C$45,3,FALSE))</f>
        <v>0</v>
      </c>
      <c r="X184" s="49">
        <f t="shared" si="30"/>
        <v>0</v>
      </c>
      <c r="Y184" s="49">
        <f t="shared" si="39"/>
        <v>0</v>
      </c>
      <c r="Z184" s="49">
        <f t="shared" si="39"/>
        <v>0</v>
      </c>
      <c r="AA184" s="49">
        <f t="shared" si="39"/>
        <v>0</v>
      </c>
      <c r="AB184" s="49">
        <f t="shared" si="39"/>
        <v>0</v>
      </c>
      <c r="AC184" s="49">
        <f t="shared" si="39"/>
        <v>0</v>
      </c>
      <c r="AD184" s="49">
        <f t="shared" si="39"/>
        <v>0</v>
      </c>
      <c r="AE184" s="51">
        <f t="shared" si="40"/>
        <v>0</v>
      </c>
      <c r="AF184" s="51">
        <f>IF(C184=A_Stammdaten!$B$12,D_SAV!$U184-D_SAV!$AG184,HLOOKUP(A_Stammdaten!$B$12-1,$AH$4:$AN$4004,ROW(C184)-3,FALSE)-$AG184)</f>
        <v>0</v>
      </c>
      <c r="AG184" s="51">
        <f>HLOOKUP(A_Stammdaten!$B$12,$AH$4:$AN$4004,ROW(C184)-3,FALSE)</f>
        <v>0</v>
      </c>
      <c r="AH184" s="51">
        <f t="shared" si="31"/>
        <v>0</v>
      </c>
      <c r="AI184" s="51">
        <f t="shared" si="32"/>
        <v>0</v>
      </c>
      <c r="AJ184" s="51">
        <f t="shared" si="33"/>
        <v>0</v>
      </c>
      <c r="AK184" s="51">
        <f t="shared" si="34"/>
        <v>0</v>
      </c>
      <c r="AL184" s="51">
        <f t="shared" si="35"/>
        <v>0</v>
      </c>
      <c r="AM184" s="51">
        <f t="shared" si="36"/>
        <v>0</v>
      </c>
      <c r="AN184" s="51">
        <f t="shared" si="37"/>
        <v>0</v>
      </c>
    </row>
    <row r="185" spans="1:40" s="33" customFormat="1" x14ac:dyDescent="0.25">
      <c r="A185" s="17"/>
      <c r="B185" s="17"/>
      <c r="C185" s="35"/>
      <c r="D185" s="17"/>
      <c r="E185" s="17"/>
      <c r="F185" s="17"/>
      <c r="G185" s="62">
        <f t="shared" si="38"/>
        <v>0</v>
      </c>
      <c r="H185" s="17"/>
      <c r="I185" s="17"/>
      <c r="J185" s="17"/>
      <c r="K185" s="17"/>
      <c r="L185" s="17"/>
      <c r="M185" s="17"/>
      <c r="N185" s="17"/>
      <c r="O185" s="17"/>
      <c r="P185" s="115"/>
      <c r="Q185" s="62">
        <f>IF(C185&gt;A_Stammdaten!$B$12,0,SUM(G185,H185,J185,K185,M185,N185)-SUM(I185,L185,O185,P185))</f>
        <v>0</v>
      </c>
      <c r="R185" s="17"/>
      <c r="S185" s="17"/>
      <c r="T185" s="17"/>
      <c r="U185" s="62">
        <f t="shared" si="29"/>
        <v>0</v>
      </c>
      <c r="V185" s="63">
        <f>IF(ISBLANK($B185),0,VLOOKUP($B185,Listen!$A$2:$C$45,2,FALSE))</f>
        <v>0</v>
      </c>
      <c r="W185" s="63">
        <f>IF(ISBLANK($B185),0,VLOOKUP($B185,Listen!$A$2:$C$45,3,FALSE))</f>
        <v>0</v>
      </c>
      <c r="X185" s="49">
        <f t="shared" si="30"/>
        <v>0</v>
      </c>
      <c r="Y185" s="49">
        <f t="shared" si="39"/>
        <v>0</v>
      </c>
      <c r="Z185" s="49">
        <f t="shared" si="39"/>
        <v>0</v>
      </c>
      <c r="AA185" s="49">
        <f t="shared" si="39"/>
        <v>0</v>
      </c>
      <c r="AB185" s="49">
        <f t="shared" si="39"/>
        <v>0</v>
      </c>
      <c r="AC185" s="49">
        <f t="shared" si="39"/>
        <v>0</v>
      </c>
      <c r="AD185" s="49">
        <f t="shared" si="39"/>
        <v>0</v>
      </c>
      <c r="AE185" s="51">
        <f t="shared" si="40"/>
        <v>0</v>
      </c>
      <c r="AF185" s="51">
        <f>IF(C185=A_Stammdaten!$B$12,D_SAV!$U185-D_SAV!$AG185,HLOOKUP(A_Stammdaten!$B$12-1,$AH$4:$AN$4004,ROW(C185)-3,FALSE)-$AG185)</f>
        <v>0</v>
      </c>
      <c r="AG185" s="51">
        <f>HLOOKUP(A_Stammdaten!$B$12,$AH$4:$AN$4004,ROW(C185)-3,FALSE)</f>
        <v>0</v>
      </c>
      <c r="AH185" s="51">
        <f t="shared" si="31"/>
        <v>0</v>
      </c>
      <c r="AI185" s="51">
        <f t="shared" si="32"/>
        <v>0</v>
      </c>
      <c r="AJ185" s="51">
        <f t="shared" si="33"/>
        <v>0</v>
      </c>
      <c r="AK185" s="51">
        <f t="shared" si="34"/>
        <v>0</v>
      </c>
      <c r="AL185" s="51">
        <f t="shared" si="35"/>
        <v>0</v>
      </c>
      <c r="AM185" s="51">
        <f t="shared" si="36"/>
        <v>0</v>
      </c>
      <c r="AN185" s="51">
        <f t="shared" si="37"/>
        <v>0</v>
      </c>
    </row>
    <row r="186" spans="1:40" s="33" customFormat="1" x14ac:dyDescent="0.25">
      <c r="A186" s="17"/>
      <c r="B186" s="17"/>
      <c r="C186" s="35"/>
      <c r="D186" s="17"/>
      <c r="E186" s="17"/>
      <c r="F186" s="17"/>
      <c r="G186" s="62">
        <f t="shared" si="38"/>
        <v>0</v>
      </c>
      <c r="H186" s="17"/>
      <c r="I186" s="17"/>
      <c r="J186" s="17"/>
      <c r="K186" s="17"/>
      <c r="L186" s="17"/>
      <c r="M186" s="17"/>
      <c r="N186" s="17"/>
      <c r="O186" s="17"/>
      <c r="P186" s="115"/>
      <c r="Q186" s="62">
        <f>IF(C186&gt;A_Stammdaten!$B$12,0,SUM(G186,H186,J186,K186,M186,N186)-SUM(I186,L186,O186,P186))</f>
        <v>0</v>
      </c>
      <c r="R186" s="17"/>
      <c r="S186" s="17"/>
      <c r="T186" s="17"/>
      <c r="U186" s="62">
        <f t="shared" si="29"/>
        <v>0</v>
      </c>
      <c r="V186" s="63">
        <f>IF(ISBLANK($B186),0,VLOOKUP($B186,Listen!$A$2:$C$45,2,FALSE))</f>
        <v>0</v>
      </c>
      <c r="W186" s="63">
        <f>IF(ISBLANK($B186),0,VLOOKUP($B186,Listen!$A$2:$C$45,3,FALSE))</f>
        <v>0</v>
      </c>
      <c r="X186" s="49">
        <f t="shared" si="30"/>
        <v>0</v>
      </c>
      <c r="Y186" s="49">
        <f t="shared" si="39"/>
        <v>0</v>
      </c>
      <c r="Z186" s="49">
        <f t="shared" si="39"/>
        <v>0</v>
      </c>
      <c r="AA186" s="49">
        <f t="shared" si="39"/>
        <v>0</v>
      </c>
      <c r="AB186" s="49">
        <f t="shared" si="39"/>
        <v>0</v>
      </c>
      <c r="AC186" s="49">
        <f t="shared" si="39"/>
        <v>0</v>
      </c>
      <c r="AD186" s="49">
        <f t="shared" si="39"/>
        <v>0</v>
      </c>
      <c r="AE186" s="51">
        <f t="shared" si="40"/>
        <v>0</v>
      </c>
      <c r="AF186" s="51">
        <f>IF(C186=A_Stammdaten!$B$12,D_SAV!$U186-D_SAV!$AG186,HLOOKUP(A_Stammdaten!$B$12-1,$AH$4:$AN$4004,ROW(C186)-3,FALSE)-$AG186)</f>
        <v>0</v>
      </c>
      <c r="AG186" s="51">
        <f>HLOOKUP(A_Stammdaten!$B$12,$AH$4:$AN$4004,ROW(C186)-3,FALSE)</f>
        <v>0</v>
      </c>
      <c r="AH186" s="51">
        <f t="shared" si="31"/>
        <v>0</v>
      </c>
      <c r="AI186" s="51">
        <f t="shared" si="32"/>
        <v>0</v>
      </c>
      <c r="AJ186" s="51">
        <f t="shared" si="33"/>
        <v>0</v>
      </c>
      <c r="AK186" s="51">
        <f t="shared" si="34"/>
        <v>0</v>
      </c>
      <c r="AL186" s="51">
        <f t="shared" si="35"/>
        <v>0</v>
      </c>
      <c r="AM186" s="51">
        <f t="shared" si="36"/>
        <v>0</v>
      </c>
      <c r="AN186" s="51">
        <f t="shared" si="37"/>
        <v>0</v>
      </c>
    </row>
    <row r="187" spans="1:40" s="33" customFormat="1" x14ac:dyDescent="0.25">
      <c r="A187" s="17"/>
      <c r="B187" s="17"/>
      <c r="C187" s="35"/>
      <c r="D187" s="17"/>
      <c r="E187" s="17"/>
      <c r="F187" s="17"/>
      <c r="G187" s="62">
        <f t="shared" si="38"/>
        <v>0</v>
      </c>
      <c r="H187" s="17"/>
      <c r="I187" s="17"/>
      <c r="J187" s="17"/>
      <c r="K187" s="17"/>
      <c r="L187" s="17"/>
      <c r="M187" s="17"/>
      <c r="N187" s="17"/>
      <c r="O187" s="17"/>
      <c r="P187" s="115"/>
      <c r="Q187" s="62">
        <f>IF(C187&gt;A_Stammdaten!$B$12,0,SUM(G187,H187,J187,K187,M187,N187)-SUM(I187,L187,O187,P187))</f>
        <v>0</v>
      </c>
      <c r="R187" s="17"/>
      <c r="S187" s="17"/>
      <c r="T187" s="17"/>
      <c r="U187" s="62">
        <f t="shared" si="29"/>
        <v>0</v>
      </c>
      <c r="V187" s="63">
        <f>IF(ISBLANK($B187),0,VLOOKUP($B187,Listen!$A$2:$C$45,2,FALSE))</f>
        <v>0</v>
      </c>
      <c r="W187" s="63">
        <f>IF(ISBLANK($B187),0,VLOOKUP($B187,Listen!$A$2:$C$45,3,FALSE))</f>
        <v>0</v>
      </c>
      <c r="X187" s="49">
        <f t="shared" si="30"/>
        <v>0</v>
      </c>
      <c r="Y187" s="49">
        <f t="shared" si="39"/>
        <v>0</v>
      </c>
      <c r="Z187" s="49">
        <f t="shared" si="39"/>
        <v>0</v>
      </c>
      <c r="AA187" s="49">
        <f t="shared" si="39"/>
        <v>0</v>
      </c>
      <c r="AB187" s="49">
        <f t="shared" si="39"/>
        <v>0</v>
      </c>
      <c r="AC187" s="49">
        <f t="shared" si="39"/>
        <v>0</v>
      </c>
      <c r="AD187" s="49">
        <f t="shared" si="39"/>
        <v>0</v>
      </c>
      <c r="AE187" s="51">
        <f t="shared" si="40"/>
        <v>0</v>
      </c>
      <c r="AF187" s="51">
        <f>IF(C187=A_Stammdaten!$B$12,D_SAV!$U187-D_SAV!$AG187,HLOOKUP(A_Stammdaten!$B$12-1,$AH$4:$AN$4004,ROW(C187)-3,FALSE)-$AG187)</f>
        <v>0</v>
      </c>
      <c r="AG187" s="51">
        <f>HLOOKUP(A_Stammdaten!$B$12,$AH$4:$AN$4004,ROW(C187)-3,FALSE)</f>
        <v>0</v>
      </c>
      <c r="AH187" s="51">
        <f t="shared" si="31"/>
        <v>0</v>
      </c>
      <c r="AI187" s="51">
        <f t="shared" si="32"/>
        <v>0</v>
      </c>
      <c r="AJ187" s="51">
        <f t="shared" si="33"/>
        <v>0</v>
      </c>
      <c r="AK187" s="51">
        <f t="shared" si="34"/>
        <v>0</v>
      </c>
      <c r="AL187" s="51">
        <f t="shared" si="35"/>
        <v>0</v>
      </c>
      <c r="AM187" s="51">
        <f t="shared" si="36"/>
        <v>0</v>
      </c>
      <c r="AN187" s="51">
        <f t="shared" si="37"/>
        <v>0</v>
      </c>
    </row>
    <row r="188" spans="1:40" s="33" customFormat="1" x14ac:dyDescent="0.25">
      <c r="A188" s="17"/>
      <c r="B188" s="17"/>
      <c r="C188" s="35"/>
      <c r="D188" s="17"/>
      <c r="E188" s="17"/>
      <c r="F188" s="17"/>
      <c r="G188" s="62">
        <f t="shared" si="38"/>
        <v>0</v>
      </c>
      <c r="H188" s="17"/>
      <c r="I188" s="17"/>
      <c r="J188" s="17"/>
      <c r="K188" s="17"/>
      <c r="L188" s="17"/>
      <c r="M188" s="17"/>
      <c r="N188" s="17"/>
      <c r="O188" s="17"/>
      <c r="P188" s="115"/>
      <c r="Q188" s="62">
        <f>IF(C188&gt;A_Stammdaten!$B$12,0,SUM(G188,H188,J188,K188,M188,N188)-SUM(I188,L188,O188,P188))</f>
        <v>0</v>
      </c>
      <c r="R188" s="17"/>
      <c r="S188" s="17"/>
      <c r="T188" s="17"/>
      <c r="U188" s="62">
        <f t="shared" si="29"/>
        <v>0</v>
      </c>
      <c r="V188" s="63">
        <f>IF(ISBLANK($B188),0,VLOOKUP($B188,Listen!$A$2:$C$45,2,FALSE))</f>
        <v>0</v>
      </c>
      <c r="W188" s="63">
        <f>IF(ISBLANK($B188),0,VLOOKUP($B188,Listen!$A$2:$C$45,3,FALSE))</f>
        <v>0</v>
      </c>
      <c r="X188" s="49">
        <f t="shared" si="30"/>
        <v>0</v>
      </c>
      <c r="Y188" s="49">
        <f t="shared" si="39"/>
        <v>0</v>
      </c>
      <c r="Z188" s="49">
        <f t="shared" si="39"/>
        <v>0</v>
      </c>
      <c r="AA188" s="49">
        <f t="shared" si="39"/>
        <v>0</v>
      </c>
      <c r="AB188" s="49">
        <f t="shared" si="39"/>
        <v>0</v>
      </c>
      <c r="AC188" s="49">
        <f t="shared" si="39"/>
        <v>0</v>
      </c>
      <c r="AD188" s="49">
        <f t="shared" si="39"/>
        <v>0</v>
      </c>
      <c r="AE188" s="51">
        <f t="shared" si="40"/>
        <v>0</v>
      </c>
      <c r="AF188" s="51">
        <f>IF(C188=A_Stammdaten!$B$12,D_SAV!$U188-D_SAV!$AG188,HLOOKUP(A_Stammdaten!$B$12-1,$AH$4:$AN$4004,ROW(C188)-3,FALSE)-$AG188)</f>
        <v>0</v>
      </c>
      <c r="AG188" s="51">
        <f>HLOOKUP(A_Stammdaten!$B$12,$AH$4:$AN$4004,ROW(C188)-3,FALSE)</f>
        <v>0</v>
      </c>
      <c r="AH188" s="51">
        <f t="shared" si="31"/>
        <v>0</v>
      </c>
      <c r="AI188" s="51">
        <f t="shared" si="32"/>
        <v>0</v>
      </c>
      <c r="AJ188" s="51">
        <f t="shared" si="33"/>
        <v>0</v>
      </c>
      <c r="AK188" s="51">
        <f t="shared" si="34"/>
        <v>0</v>
      </c>
      <c r="AL188" s="51">
        <f t="shared" si="35"/>
        <v>0</v>
      </c>
      <c r="AM188" s="51">
        <f t="shared" si="36"/>
        <v>0</v>
      </c>
      <c r="AN188" s="51">
        <f t="shared" si="37"/>
        <v>0</v>
      </c>
    </row>
    <row r="189" spans="1:40" x14ac:dyDescent="0.25">
      <c r="A189" s="17"/>
      <c r="B189" s="17"/>
      <c r="C189" s="35"/>
      <c r="D189" s="17"/>
      <c r="E189" s="17"/>
      <c r="F189" s="17"/>
      <c r="G189" s="62">
        <f t="shared" si="38"/>
        <v>0</v>
      </c>
      <c r="H189" s="17"/>
      <c r="I189" s="17"/>
      <c r="J189" s="17"/>
      <c r="K189" s="17"/>
      <c r="L189" s="17"/>
      <c r="M189" s="17"/>
      <c r="N189" s="17"/>
      <c r="O189" s="17"/>
      <c r="P189" s="115"/>
      <c r="Q189" s="62">
        <f>IF(C189&gt;A_Stammdaten!$B$12,0,SUM(G189,H189,J189,K189,M189,N189)-SUM(I189,L189,O189,P189))</f>
        <v>0</v>
      </c>
      <c r="R189" s="17"/>
      <c r="S189" s="17"/>
      <c r="T189" s="17"/>
      <c r="U189" s="62">
        <f t="shared" si="29"/>
        <v>0</v>
      </c>
      <c r="V189" s="63">
        <f>IF(ISBLANK($B189),0,VLOOKUP($B189,Listen!$A$2:$C$45,2,FALSE))</f>
        <v>0</v>
      </c>
      <c r="W189" s="63">
        <f>IF(ISBLANK($B189),0,VLOOKUP($B189,Listen!$A$2:$C$45,3,FALSE))</f>
        <v>0</v>
      </c>
      <c r="X189" s="49">
        <f t="shared" si="30"/>
        <v>0</v>
      </c>
      <c r="Y189" s="49">
        <f t="shared" si="39"/>
        <v>0</v>
      </c>
      <c r="Z189" s="49">
        <f t="shared" si="39"/>
        <v>0</v>
      </c>
      <c r="AA189" s="49">
        <f t="shared" si="39"/>
        <v>0</v>
      </c>
      <c r="AB189" s="49">
        <f t="shared" si="39"/>
        <v>0</v>
      </c>
      <c r="AC189" s="49">
        <f t="shared" si="39"/>
        <v>0</v>
      </c>
      <c r="AD189" s="49">
        <f t="shared" si="39"/>
        <v>0</v>
      </c>
      <c r="AE189" s="51">
        <f t="shared" si="40"/>
        <v>0</v>
      </c>
      <c r="AF189" s="51">
        <f>IF(C189=A_Stammdaten!$B$12,D_SAV!$U189-D_SAV!$AG189,HLOOKUP(A_Stammdaten!$B$12-1,$AH$4:$AN$4004,ROW(C189)-3,FALSE)-$AG189)</f>
        <v>0</v>
      </c>
      <c r="AG189" s="51">
        <f>HLOOKUP(A_Stammdaten!$B$12,$AH$4:$AN$4004,ROW(C189)-3,FALSE)</f>
        <v>0</v>
      </c>
      <c r="AH189" s="51">
        <f t="shared" si="31"/>
        <v>0</v>
      </c>
      <c r="AI189" s="51">
        <f t="shared" si="32"/>
        <v>0</v>
      </c>
      <c r="AJ189" s="51">
        <f t="shared" si="33"/>
        <v>0</v>
      </c>
      <c r="AK189" s="51">
        <f t="shared" si="34"/>
        <v>0</v>
      </c>
      <c r="AL189" s="51">
        <f t="shared" si="35"/>
        <v>0</v>
      </c>
      <c r="AM189" s="51">
        <f t="shared" si="36"/>
        <v>0</v>
      </c>
      <c r="AN189" s="51">
        <f t="shared" si="37"/>
        <v>0</v>
      </c>
    </row>
    <row r="190" spans="1:40" x14ac:dyDescent="0.25">
      <c r="A190" s="17"/>
      <c r="B190" s="17"/>
      <c r="C190" s="35"/>
      <c r="D190" s="17"/>
      <c r="E190" s="17"/>
      <c r="F190" s="17"/>
      <c r="G190" s="62">
        <f t="shared" si="38"/>
        <v>0</v>
      </c>
      <c r="H190" s="17"/>
      <c r="I190" s="17"/>
      <c r="J190" s="17"/>
      <c r="K190" s="17"/>
      <c r="L190" s="17"/>
      <c r="M190" s="17"/>
      <c r="N190" s="17"/>
      <c r="O190" s="17"/>
      <c r="P190" s="115"/>
      <c r="Q190" s="62">
        <f>IF(C190&gt;A_Stammdaten!$B$12,0,SUM(G190,H190,J190,K190,M190,N190)-SUM(I190,L190,O190,P190))</f>
        <v>0</v>
      </c>
      <c r="R190" s="17"/>
      <c r="S190" s="17"/>
      <c r="T190" s="17"/>
      <c r="U190" s="62">
        <f t="shared" si="29"/>
        <v>0</v>
      </c>
      <c r="V190" s="63">
        <f>IF(ISBLANK($B190),0,VLOOKUP($B190,Listen!$A$2:$C$45,2,FALSE))</f>
        <v>0</v>
      </c>
      <c r="W190" s="63">
        <f>IF(ISBLANK($B190),0,VLOOKUP($B190,Listen!$A$2:$C$45,3,FALSE))</f>
        <v>0</v>
      </c>
      <c r="X190" s="49">
        <f t="shared" si="30"/>
        <v>0</v>
      </c>
      <c r="Y190" s="49">
        <f t="shared" si="39"/>
        <v>0</v>
      </c>
      <c r="Z190" s="49">
        <f t="shared" si="39"/>
        <v>0</v>
      </c>
      <c r="AA190" s="49">
        <f t="shared" si="39"/>
        <v>0</v>
      </c>
      <c r="AB190" s="49">
        <f t="shared" si="39"/>
        <v>0</v>
      </c>
      <c r="AC190" s="49">
        <f t="shared" si="39"/>
        <v>0</v>
      </c>
      <c r="AD190" s="49">
        <f t="shared" si="39"/>
        <v>0</v>
      </c>
      <c r="AE190" s="51">
        <f t="shared" si="40"/>
        <v>0</v>
      </c>
      <c r="AF190" s="51">
        <f>IF(C190=A_Stammdaten!$B$12,D_SAV!$U190-D_SAV!$AG190,HLOOKUP(A_Stammdaten!$B$12-1,$AH$4:$AN$4004,ROW(C190)-3,FALSE)-$AG190)</f>
        <v>0</v>
      </c>
      <c r="AG190" s="51">
        <f>HLOOKUP(A_Stammdaten!$B$12,$AH$4:$AN$4004,ROW(C190)-3,FALSE)</f>
        <v>0</v>
      </c>
      <c r="AH190" s="51">
        <f t="shared" si="31"/>
        <v>0</v>
      </c>
      <c r="AI190" s="51">
        <f t="shared" si="32"/>
        <v>0</v>
      </c>
      <c r="AJ190" s="51">
        <f t="shared" si="33"/>
        <v>0</v>
      </c>
      <c r="AK190" s="51">
        <f t="shared" si="34"/>
        <v>0</v>
      </c>
      <c r="AL190" s="51">
        <f t="shared" si="35"/>
        <v>0</v>
      </c>
      <c r="AM190" s="51">
        <f t="shared" si="36"/>
        <v>0</v>
      </c>
      <c r="AN190" s="51">
        <f t="shared" si="37"/>
        <v>0</v>
      </c>
    </row>
    <row r="191" spans="1:40" x14ac:dyDescent="0.25">
      <c r="A191" s="17"/>
      <c r="B191" s="17"/>
      <c r="C191" s="35"/>
      <c r="D191" s="17"/>
      <c r="E191" s="17"/>
      <c r="F191" s="17"/>
      <c r="G191" s="62">
        <f t="shared" si="38"/>
        <v>0</v>
      </c>
      <c r="H191" s="17"/>
      <c r="I191" s="17"/>
      <c r="J191" s="17"/>
      <c r="K191" s="17"/>
      <c r="L191" s="17"/>
      <c r="M191" s="17"/>
      <c r="N191" s="17"/>
      <c r="O191" s="17"/>
      <c r="P191" s="115"/>
      <c r="Q191" s="62">
        <f>IF(C191&gt;A_Stammdaten!$B$12,0,SUM(G191,H191,J191,K191,M191,N191)-SUM(I191,L191,O191,P191))</f>
        <v>0</v>
      </c>
      <c r="R191" s="17"/>
      <c r="S191" s="17"/>
      <c r="T191" s="17"/>
      <c r="U191" s="62">
        <f t="shared" si="29"/>
        <v>0</v>
      </c>
      <c r="V191" s="63">
        <f>IF(ISBLANK($B191),0,VLOOKUP($B191,Listen!$A$2:$C$45,2,FALSE))</f>
        <v>0</v>
      </c>
      <c r="W191" s="63">
        <f>IF(ISBLANK($B191),0,VLOOKUP($B191,Listen!$A$2:$C$45,3,FALSE))</f>
        <v>0</v>
      </c>
      <c r="X191" s="49">
        <f t="shared" si="30"/>
        <v>0</v>
      </c>
      <c r="Y191" s="49">
        <f t="shared" si="39"/>
        <v>0</v>
      </c>
      <c r="Z191" s="49">
        <f t="shared" si="39"/>
        <v>0</v>
      </c>
      <c r="AA191" s="49">
        <f t="shared" si="39"/>
        <v>0</v>
      </c>
      <c r="AB191" s="49">
        <f t="shared" si="39"/>
        <v>0</v>
      </c>
      <c r="AC191" s="49">
        <f t="shared" si="39"/>
        <v>0</v>
      </c>
      <c r="AD191" s="49">
        <f t="shared" si="39"/>
        <v>0</v>
      </c>
      <c r="AE191" s="51">
        <f t="shared" si="40"/>
        <v>0</v>
      </c>
      <c r="AF191" s="51">
        <f>IF(C191=A_Stammdaten!$B$12,D_SAV!$U191-D_SAV!$AG191,HLOOKUP(A_Stammdaten!$B$12-1,$AH$4:$AN$4004,ROW(C191)-3,FALSE)-$AG191)</f>
        <v>0</v>
      </c>
      <c r="AG191" s="51">
        <f>HLOOKUP(A_Stammdaten!$B$12,$AH$4:$AN$4004,ROW(C191)-3,FALSE)</f>
        <v>0</v>
      </c>
      <c r="AH191" s="51">
        <f t="shared" si="31"/>
        <v>0</v>
      </c>
      <c r="AI191" s="51">
        <f t="shared" si="32"/>
        <v>0</v>
      </c>
      <c r="AJ191" s="51">
        <f t="shared" si="33"/>
        <v>0</v>
      </c>
      <c r="AK191" s="51">
        <f t="shared" si="34"/>
        <v>0</v>
      </c>
      <c r="AL191" s="51">
        <f t="shared" si="35"/>
        <v>0</v>
      </c>
      <c r="AM191" s="51">
        <f t="shared" si="36"/>
        <v>0</v>
      </c>
      <c r="AN191" s="51">
        <f t="shared" si="37"/>
        <v>0</v>
      </c>
    </row>
    <row r="192" spans="1:40" x14ac:dyDescent="0.25">
      <c r="A192" s="17"/>
      <c r="B192" s="17"/>
      <c r="C192" s="35"/>
      <c r="D192" s="17"/>
      <c r="E192" s="17"/>
      <c r="F192" s="17"/>
      <c r="G192" s="62">
        <f t="shared" si="38"/>
        <v>0</v>
      </c>
      <c r="H192" s="17"/>
      <c r="I192" s="17"/>
      <c r="J192" s="17"/>
      <c r="K192" s="17"/>
      <c r="L192" s="17"/>
      <c r="M192" s="17"/>
      <c r="N192" s="17"/>
      <c r="O192" s="17"/>
      <c r="P192" s="115"/>
      <c r="Q192" s="62">
        <f>IF(C192&gt;A_Stammdaten!$B$12,0,SUM(G192,H192,J192,K192,M192,N192)-SUM(I192,L192,O192,P192))</f>
        <v>0</v>
      </c>
      <c r="R192" s="17"/>
      <c r="S192" s="17"/>
      <c r="T192" s="17"/>
      <c r="U192" s="62">
        <f t="shared" si="29"/>
        <v>0</v>
      </c>
      <c r="V192" s="63">
        <f>IF(ISBLANK($B192),0,VLOOKUP($B192,Listen!$A$2:$C$45,2,FALSE))</f>
        <v>0</v>
      </c>
      <c r="W192" s="63">
        <f>IF(ISBLANK($B192),0,VLOOKUP($B192,Listen!$A$2:$C$45,3,FALSE))</f>
        <v>0</v>
      </c>
      <c r="X192" s="49">
        <f t="shared" si="30"/>
        <v>0</v>
      </c>
      <c r="Y192" s="49">
        <f t="shared" si="39"/>
        <v>0</v>
      </c>
      <c r="Z192" s="49">
        <f t="shared" si="39"/>
        <v>0</v>
      </c>
      <c r="AA192" s="49">
        <f t="shared" si="39"/>
        <v>0</v>
      </c>
      <c r="AB192" s="49">
        <f t="shared" si="39"/>
        <v>0</v>
      </c>
      <c r="AC192" s="49">
        <f t="shared" si="39"/>
        <v>0</v>
      </c>
      <c r="AD192" s="49">
        <f t="shared" si="39"/>
        <v>0</v>
      </c>
      <c r="AE192" s="51">
        <f t="shared" si="40"/>
        <v>0</v>
      </c>
      <c r="AF192" s="51">
        <f>IF(C192=A_Stammdaten!$B$12,D_SAV!$U192-D_SAV!$AG192,HLOOKUP(A_Stammdaten!$B$12-1,$AH$4:$AN$4004,ROW(C192)-3,FALSE)-$AG192)</f>
        <v>0</v>
      </c>
      <c r="AG192" s="51">
        <f>HLOOKUP(A_Stammdaten!$B$12,$AH$4:$AN$4004,ROW(C192)-3,FALSE)</f>
        <v>0</v>
      </c>
      <c r="AH192" s="51">
        <f t="shared" si="31"/>
        <v>0</v>
      </c>
      <c r="AI192" s="51">
        <f t="shared" si="32"/>
        <v>0</v>
      </c>
      <c r="AJ192" s="51">
        <f t="shared" si="33"/>
        <v>0</v>
      </c>
      <c r="AK192" s="51">
        <f t="shared" si="34"/>
        <v>0</v>
      </c>
      <c r="AL192" s="51">
        <f t="shared" si="35"/>
        <v>0</v>
      </c>
      <c r="AM192" s="51">
        <f t="shared" si="36"/>
        <v>0</v>
      </c>
      <c r="AN192" s="51">
        <f t="shared" si="37"/>
        <v>0</v>
      </c>
    </row>
    <row r="193" spans="1:40" x14ac:dyDescent="0.25">
      <c r="A193" s="17"/>
      <c r="B193" s="17"/>
      <c r="C193" s="35"/>
      <c r="D193" s="17"/>
      <c r="E193" s="17"/>
      <c r="F193" s="17"/>
      <c r="G193" s="62">
        <f t="shared" si="38"/>
        <v>0</v>
      </c>
      <c r="H193" s="17"/>
      <c r="I193" s="17"/>
      <c r="J193" s="17"/>
      <c r="K193" s="17"/>
      <c r="L193" s="17"/>
      <c r="M193" s="17"/>
      <c r="N193" s="17"/>
      <c r="O193" s="17"/>
      <c r="P193" s="115"/>
      <c r="Q193" s="62">
        <f>IF(C193&gt;A_Stammdaten!$B$12,0,SUM(G193,H193,J193,K193,M193,N193)-SUM(I193,L193,O193,P193))</f>
        <v>0</v>
      </c>
      <c r="R193" s="17"/>
      <c r="S193" s="17"/>
      <c r="T193" s="17"/>
      <c r="U193" s="62">
        <f t="shared" si="29"/>
        <v>0</v>
      </c>
      <c r="V193" s="63">
        <f>IF(ISBLANK($B193),0,VLOOKUP($B193,Listen!$A$2:$C$45,2,FALSE))</f>
        <v>0</v>
      </c>
      <c r="W193" s="63">
        <f>IF(ISBLANK($B193),0,VLOOKUP($B193,Listen!$A$2:$C$45,3,FALSE))</f>
        <v>0</v>
      </c>
      <c r="X193" s="49">
        <f t="shared" si="30"/>
        <v>0</v>
      </c>
      <c r="Y193" s="49">
        <f t="shared" si="39"/>
        <v>0</v>
      </c>
      <c r="Z193" s="49">
        <f t="shared" si="39"/>
        <v>0</v>
      </c>
      <c r="AA193" s="49">
        <f t="shared" si="39"/>
        <v>0</v>
      </c>
      <c r="AB193" s="49">
        <f t="shared" si="39"/>
        <v>0</v>
      </c>
      <c r="AC193" s="49">
        <f t="shared" si="39"/>
        <v>0</v>
      </c>
      <c r="AD193" s="49">
        <f t="shared" si="39"/>
        <v>0</v>
      </c>
      <c r="AE193" s="51">
        <f t="shared" si="40"/>
        <v>0</v>
      </c>
      <c r="AF193" s="51">
        <f>IF(C193=A_Stammdaten!$B$12,D_SAV!$U193-D_SAV!$AG193,HLOOKUP(A_Stammdaten!$B$12-1,$AH$4:$AN$4004,ROW(C193)-3,FALSE)-$AG193)</f>
        <v>0</v>
      </c>
      <c r="AG193" s="51">
        <f>HLOOKUP(A_Stammdaten!$B$12,$AH$4:$AN$4004,ROW(C193)-3,FALSE)</f>
        <v>0</v>
      </c>
      <c r="AH193" s="51">
        <f t="shared" si="31"/>
        <v>0</v>
      </c>
      <c r="AI193" s="51">
        <f t="shared" si="32"/>
        <v>0</v>
      </c>
      <c r="AJ193" s="51">
        <f t="shared" si="33"/>
        <v>0</v>
      </c>
      <c r="AK193" s="51">
        <f t="shared" si="34"/>
        <v>0</v>
      </c>
      <c r="AL193" s="51">
        <f t="shared" si="35"/>
        <v>0</v>
      </c>
      <c r="AM193" s="51">
        <f t="shared" si="36"/>
        <v>0</v>
      </c>
      <c r="AN193" s="51">
        <f t="shared" si="37"/>
        <v>0</v>
      </c>
    </row>
    <row r="194" spans="1:40" x14ac:dyDescent="0.25">
      <c r="A194" s="17"/>
      <c r="B194" s="17"/>
      <c r="C194" s="35"/>
      <c r="D194" s="17"/>
      <c r="E194" s="17"/>
      <c r="F194" s="17"/>
      <c r="G194" s="62">
        <f t="shared" si="38"/>
        <v>0</v>
      </c>
      <c r="H194" s="17"/>
      <c r="I194" s="17"/>
      <c r="J194" s="17"/>
      <c r="K194" s="17"/>
      <c r="L194" s="17"/>
      <c r="M194" s="17"/>
      <c r="N194" s="17"/>
      <c r="O194" s="17"/>
      <c r="P194" s="115"/>
      <c r="Q194" s="62">
        <f>IF(C194&gt;A_Stammdaten!$B$12,0,SUM(G194,H194,J194,K194,M194,N194)-SUM(I194,L194,O194,P194))</f>
        <v>0</v>
      </c>
      <c r="R194" s="17"/>
      <c r="S194" s="17"/>
      <c r="T194" s="17"/>
      <c r="U194" s="62">
        <f t="shared" si="29"/>
        <v>0</v>
      </c>
      <c r="V194" s="63">
        <f>IF(ISBLANK($B194),0,VLOOKUP($B194,Listen!$A$2:$C$45,2,FALSE))</f>
        <v>0</v>
      </c>
      <c r="W194" s="63">
        <f>IF(ISBLANK($B194),0,VLOOKUP($B194,Listen!$A$2:$C$45,3,FALSE))</f>
        <v>0</v>
      </c>
      <c r="X194" s="49">
        <f t="shared" si="30"/>
        <v>0</v>
      </c>
      <c r="Y194" s="49">
        <f t="shared" si="39"/>
        <v>0</v>
      </c>
      <c r="Z194" s="49">
        <f t="shared" si="39"/>
        <v>0</v>
      </c>
      <c r="AA194" s="49">
        <f t="shared" si="39"/>
        <v>0</v>
      </c>
      <c r="AB194" s="49">
        <f t="shared" si="39"/>
        <v>0</v>
      </c>
      <c r="AC194" s="49">
        <f t="shared" si="39"/>
        <v>0</v>
      </c>
      <c r="AD194" s="49">
        <f t="shared" si="39"/>
        <v>0</v>
      </c>
      <c r="AE194" s="51">
        <f t="shared" si="40"/>
        <v>0</v>
      </c>
      <c r="AF194" s="51">
        <f>IF(C194=A_Stammdaten!$B$12,D_SAV!$U194-D_SAV!$AG194,HLOOKUP(A_Stammdaten!$B$12-1,$AH$4:$AN$4004,ROW(C194)-3,FALSE)-$AG194)</f>
        <v>0</v>
      </c>
      <c r="AG194" s="51">
        <f>HLOOKUP(A_Stammdaten!$B$12,$AH$4:$AN$4004,ROW(C194)-3,FALSE)</f>
        <v>0</v>
      </c>
      <c r="AH194" s="51">
        <f t="shared" si="31"/>
        <v>0</v>
      </c>
      <c r="AI194" s="51">
        <f t="shared" si="32"/>
        <v>0</v>
      </c>
      <c r="AJ194" s="51">
        <f t="shared" si="33"/>
        <v>0</v>
      </c>
      <c r="AK194" s="51">
        <f t="shared" si="34"/>
        <v>0</v>
      </c>
      <c r="AL194" s="51">
        <f t="shared" si="35"/>
        <v>0</v>
      </c>
      <c r="AM194" s="51">
        <f t="shared" si="36"/>
        <v>0</v>
      </c>
      <c r="AN194" s="51">
        <f t="shared" si="37"/>
        <v>0</v>
      </c>
    </row>
    <row r="195" spans="1:40" x14ac:dyDescent="0.25">
      <c r="A195" s="17"/>
      <c r="B195" s="17"/>
      <c r="C195" s="35"/>
      <c r="D195" s="17"/>
      <c r="E195" s="17"/>
      <c r="F195" s="17"/>
      <c r="G195" s="62">
        <f t="shared" si="38"/>
        <v>0</v>
      </c>
      <c r="H195" s="17"/>
      <c r="I195" s="17"/>
      <c r="J195" s="17"/>
      <c r="K195" s="17"/>
      <c r="L195" s="17"/>
      <c r="M195" s="17"/>
      <c r="N195" s="17"/>
      <c r="O195" s="17"/>
      <c r="P195" s="115"/>
      <c r="Q195" s="62">
        <f>IF(C195&gt;A_Stammdaten!$B$12,0,SUM(G195,H195,J195,K195,M195,N195)-SUM(I195,L195,O195,P195))</f>
        <v>0</v>
      </c>
      <c r="R195" s="17"/>
      <c r="S195" s="17"/>
      <c r="T195" s="17"/>
      <c r="U195" s="62">
        <f t="shared" si="29"/>
        <v>0</v>
      </c>
      <c r="V195" s="63">
        <f>IF(ISBLANK($B195),0,VLOOKUP($B195,Listen!$A$2:$C$45,2,FALSE))</f>
        <v>0</v>
      </c>
      <c r="W195" s="63">
        <f>IF(ISBLANK($B195),0,VLOOKUP($B195,Listen!$A$2:$C$45,3,FALSE))</f>
        <v>0</v>
      </c>
      <c r="X195" s="49">
        <f t="shared" si="30"/>
        <v>0</v>
      </c>
      <c r="Y195" s="49">
        <f t="shared" si="39"/>
        <v>0</v>
      </c>
      <c r="Z195" s="49">
        <f t="shared" si="39"/>
        <v>0</v>
      </c>
      <c r="AA195" s="49">
        <f t="shared" si="39"/>
        <v>0</v>
      </c>
      <c r="AB195" s="49">
        <f t="shared" si="39"/>
        <v>0</v>
      </c>
      <c r="AC195" s="49">
        <f t="shared" si="39"/>
        <v>0</v>
      </c>
      <c r="AD195" s="49">
        <f t="shared" ref="Y195:AD238" si="41">$V195</f>
        <v>0</v>
      </c>
      <c r="AE195" s="51">
        <f t="shared" si="40"/>
        <v>0</v>
      </c>
      <c r="AF195" s="51">
        <f>IF(C195=A_Stammdaten!$B$12,D_SAV!$U195-D_SAV!$AG195,HLOOKUP(A_Stammdaten!$B$12-1,$AH$4:$AN$4004,ROW(C195)-3,FALSE)-$AG195)</f>
        <v>0</v>
      </c>
      <c r="AG195" s="51">
        <f>HLOOKUP(A_Stammdaten!$B$12,$AH$4:$AN$4004,ROW(C195)-3,FALSE)</f>
        <v>0</v>
      </c>
      <c r="AH195" s="51">
        <f t="shared" si="31"/>
        <v>0</v>
      </c>
      <c r="AI195" s="51">
        <f t="shared" si="32"/>
        <v>0</v>
      </c>
      <c r="AJ195" s="51">
        <f t="shared" si="33"/>
        <v>0</v>
      </c>
      <c r="AK195" s="51">
        <f t="shared" si="34"/>
        <v>0</v>
      </c>
      <c r="AL195" s="51">
        <f t="shared" si="35"/>
        <v>0</v>
      </c>
      <c r="AM195" s="51">
        <f t="shared" si="36"/>
        <v>0</v>
      </c>
      <c r="AN195" s="51">
        <f t="shared" si="37"/>
        <v>0</v>
      </c>
    </row>
    <row r="196" spans="1:40" x14ac:dyDescent="0.25">
      <c r="A196" s="17"/>
      <c r="B196" s="17"/>
      <c r="C196" s="35"/>
      <c r="D196" s="17"/>
      <c r="E196" s="17"/>
      <c r="F196" s="17"/>
      <c r="G196" s="62">
        <f t="shared" si="38"/>
        <v>0</v>
      </c>
      <c r="H196" s="17"/>
      <c r="I196" s="17"/>
      <c r="J196" s="17"/>
      <c r="K196" s="17"/>
      <c r="L196" s="17"/>
      <c r="M196" s="17"/>
      <c r="N196" s="17"/>
      <c r="O196" s="17"/>
      <c r="P196" s="115"/>
      <c r="Q196" s="62">
        <f>IF(C196&gt;A_Stammdaten!$B$12,0,SUM(G196,H196,J196,K196,M196,N196)-SUM(I196,L196,O196,P196))</f>
        <v>0</v>
      </c>
      <c r="R196" s="17"/>
      <c r="S196" s="17"/>
      <c r="T196" s="17"/>
      <c r="U196" s="62">
        <f t="shared" si="29"/>
        <v>0</v>
      </c>
      <c r="V196" s="63">
        <f>IF(ISBLANK($B196),0,VLOOKUP($B196,Listen!$A$2:$C$45,2,FALSE))</f>
        <v>0</v>
      </c>
      <c r="W196" s="63">
        <f>IF(ISBLANK($B196),0,VLOOKUP($B196,Listen!$A$2:$C$45,3,FALSE))</f>
        <v>0</v>
      </c>
      <c r="X196" s="49">
        <f t="shared" si="30"/>
        <v>0</v>
      </c>
      <c r="Y196" s="49">
        <f t="shared" si="41"/>
        <v>0</v>
      </c>
      <c r="Z196" s="49">
        <f t="shared" si="41"/>
        <v>0</v>
      </c>
      <c r="AA196" s="49">
        <f t="shared" si="41"/>
        <v>0</v>
      </c>
      <c r="AB196" s="49">
        <f t="shared" si="41"/>
        <v>0</v>
      </c>
      <c r="AC196" s="49">
        <f t="shared" si="41"/>
        <v>0</v>
      </c>
      <c r="AD196" s="49">
        <f t="shared" si="41"/>
        <v>0</v>
      </c>
      <c r="AE196" s="51">
        <f t="shared" si="40"/>
        <v>0</v>
      </c>
      <c r="AF196" s="51">
        <f>IF(C196=A_Stammdaten!$B$12,D_SAV!$U196-D_SAV!$AG196,HLOOKUP(A_Stammdaten!$B$12-1,$AH$4:$AN$4004,ROW(C196)-3,FALSE)-$AG196)</f>
        <v>0</v>
      </c>
      <c r="AG196" s="51">
        <f>HLOOKUP(A_Stammdaten!$B$12,$AH$4:$AN$4004,ROW(C196)-3,FALSE)</f>
        <v>0</v>
      </c>
      <c r="AH196" s="51">
        <f t="shared" si="31"/>
        <v>0</v>
      </c>
      <c r="AI196" s="51">
        <f t="shared" si="32"/>
        <v>0</v>
      </c>
      <c r="AJ196" s="51">
        <f t="shared" si="33"/>
        <v>0</v>
      </c>
      <c r="AK196" s="51">
        <f t="shared" si="34"/>
        <v>0</v>
      </c>
      <c r="AL196" s="51">
        <f t="shared" si="35"/>
        <v>0</v>
      </c>
      <c r="AM196" s="51">
        <f t="shared" si="36"/>
        <v>0</v>
      </c>
      <c r="AN196" s="51">
        <f t="shared" si="37"/>
        <v>0</v>
      </c>
    </row>
    <row r="197" spans="1:40" x14ac:dyDescent="0.25">
      <c r="A197" s="17"/>
      <c r="B197" s="17"/>
      <c r="C197" s="35"/>
      <c r="D197" s="17"/>
      <c r="E197" s="17"/>
      <c r="F197" s="17"/>
      <c r="G197" s="62">
        <f t="shared" si="38"/>
        <v>0</v>
      </c>
      <c r="H197" s="17"/>
      <c r="I197" s="17"/>
      <c r="J197" s="17"/>
      <c r="K197" s="17"/>
      <c r="L197" s="17"/>
      <c r="M197" s="17"/>
      <c r="N197" s="17"/>
      <c r="O197" s="17"/>
      <c r="P197" s="115"/>
      <c r="Q197" s="62">
        <f>IF(C197&gt;A_Stammdaten!$B$12,0,SUM(G197,H197,J197,K197,M197,N197)-SUM(I197,L197,O197,P197))</f>
        <v>0</v>
      </c>
      <c r="R197" s="17"/>
      <c r="S197" s="17"/>
      <c r="T197" s="17"/>
      <c r="U197" s="62">
        <f t="shared" ref="U197:U260" si="42">Q197-SUM(R197:T197)</f>
        <v>0</v>
      </c>
      <c r="V197" s="63">
        <f>IF(ISBLANK($B197),0,VLOOKUP($B197,Listen!$A$2:$C$45,2,FALSE))</f>
        <v>0</v>
      </c>
      <c r="W197" s="63">
        <f>IF(ISBLANK($B197),0,VLOOKUP($B197,Listen!$A$2:$C$45,3,FALSE))</f>
        <v>0</v>
      </c>
      <c r="X197" s="49">
        <f t="shared" ref="X197:X260" si="43">$V197</f>
        <v>0</v>
      </c>
      <c r="Y197" s="49">
        <f t="shared" si="41"/>
        <v>0</v>
      </c>
      <c r="Z197" s="49">
        <f t="shared" si="41"/>
        <v>0</v>
      </c>
      <c r="AA197" s="49">
        <f t="shared" si="41"/>
        <v>0</v>
      </c>
      <c r="AB197" s="49">
        <f t="shared" si="41"/>
        <v>0</v>
      </c>
      <c r="AC197" s="49">
        <f t="shared" si="41"/>
        <v>0</v>
      </c>
      <c r="AD197" s="49">
        <f t="shared" si="41"/>
        <v>0</v>
      </c>
      <c r="AE197" s="51">
        <f t="shared" si="40"/>
        <v>0</v>
      </c>
      <c r="AF197" s="51">
        <f>IF(C197=A_Stammdaten!$B$12,D_SAV!$U197-D_SAV!$AG197,HLOOKUP(A_Stammdaten!$B$12-1,$AH$4:$AN$4004,ROW(C197)-3,FALSE)-$AG197)</f>
        <v>0</v>
      </c>
      <c r="AG197" s="51">
        <f>HLOOKUP(A_Stammdaten!$B$12,$AH$4:$AN$4004,ROW(C197)-3,FALSE)</f>
        <v>0</v>
      </c>
      <c r="AH197" s="51">
        <f t="shared" ref="AH197:AH260" si="44">IF(OR($C197=0,$U197=0),0,IF($C197&lt;=AH$4,$U197-$U197/X197*(AH$4-$C197+1),0))</f>
        <v>0</v>
      </c>
      <c r="AI197" s="51">
        <f t="shared" ref="AI197:AI260" si="45">IF(OR($C197=0,$U197=0,Y197-(AI$4-$C197)=0),0,IF($C197&lt;AI$4,AH197-AH197/(Y197-(AI$4-$C197)),IF($C197=AI$4,$U197-$U197/Y197,0)))</f>
        <v>0</v>
      </c>
      <c r="AJ197" s="51">
        <f t="shared" ref="AJ197:AJ260" si="46">IF(OR($C197=0,$U197=0,Z197-(AJ$4-$C197)=0),0,IF($C197&lt;AJ$4,AI197-AI197/(Z197-(AJ$4-$C197)),IF($C197=AJ$4,$U197-$U197/Z197,0)))</f>
        <v>0</v>
      </c>
      <c r="AK197" s="51">
        <f t="shared" ref="AK197:AK260" si="47">IF(OR($C197=0,$U197=0,AA197-(AK$4-$C197)=0),0,IF($C197&lt;AK$4,AJ197-AJ197/(AA197-(AK$4-$C197)),IF($C197=AK$4,$U197-$U197/AA197,0)))</f>
        <v>0</v>
      </c>
      <c r="AL197" s="51">
        <f t="shared" ref="AL197:AL260" si="48">IF(OR($C197=0,$U197=0,AB197-(AL$4-$C197)=0),0,IF($C197&lt;AL$4,AK197-AK197/(AB197-(AL$4-$C197)),IF($C197=AL$4,$U197-$U197/AB197,0)))</f>
        <v>0</v>
      </c>
      <c r="AM197" s="51">
        <f t="shared" ref="AM197:AM260" si="49">IF(OR($C197=0,$U197=0,AC197-(AM$4-$C197)=0),0,IF($C197&lt;AM$4,AL197-AL197/(AC197-(AM$4-$C197)),IF($C197=AM$4,$U197-$U197/AC197,0)))</f>
        <v>0</v>
      </c>
      <c r="AN197" s="51">
        <f t="shared" ref="AN197:AN260" si="50">IF(OR($C197=0,$U197=0,AD197-(AN$4-$C197)=0),0,IF($C197&lt;AN$4,AM197-AM197/(AD197-(AN$4-$C197)),IF($C197=AN$4,$U197-$U197/AD197,0)))</f>
        <v>0</v>
      </c>
    </row>
    <row r="198" spans="1:40" x14ac:dyDescent="0.25">
      <c r="A198" s="17"/>
      <c r="B198" s="17"/>
      <c r="C198" s="35"/>
      <c r="D198" s="17"/>
      <c r="E198" s="17"/>
      <c r="F198" s="17"/>
      <c r="G198" s="62">
        <f t="shared" ref="G198:G261" si="51">D198*E198/100</f>
        <v>0</v>
      </c>
      <c r="H198" s="17"/>
      <c r="I198" s="17"/>
      <c r="J198" s="17"/>
      <c r="K198" s="17"/>
      <c r="L198" s="17"/>
      <c r="M198" s="17"/>
      <c r="N198" s="17"/>
      <c r="O198" s="17"/>
      <c r="P198" s="115"/>
      <c r="Q198" s="62">
        <f>IF(C198&gt;A_Stammdaten!$B$12,0,SUM(G198,H198,J198,K198,M198,N198)-SUM(I198,L198,O198,P198))</f>
        <v>0</v>
      </c>
      <c r="R198" s="17"/>
      <c r="S198" s="17"/>
      <c r="T198" s="17"/>
      <c r="U198" s="62">
        <f t="shared" si="42"/>
        <v>0</v>
      </c>
      <c r="V198" s="63">
        <f>IF(ISBLANK($B198),0,VLOOKUP($B198,Listen!$A$2:$C$45,2,FALSE))</f>
        <v>0</v>
      </c>
      <c r="W198" s="63">
        <f>IF(ISBLANK($B198),0,VLOOKUP($B198,Listen!$A$2:$C$45,3,FALSE))</f>
        <v>0</v>
      </c>
      <c r="X198" s="49">
        <f t="shared" si="43"/>
        <v>0</v>
      </c>
      <c r="Y198" s="49">
        <f t="shared" si="41"/>
        <v>0</v>
      </c>
      <c r="Z198" s="49">
        <f t="shared" si="41"/>
        <v>0</v>
      </c>
      <c r="AA198" s="49">
        <f t="shared" si="41"/>
        <v>0</v>
      </c>
      <c r="AB198" s="49">
        <f t="shared" si="41"/>
        <v>0</v>
      </c>
      <c r="AC198" s="49">
        <f t="shared" si="41"/>
        <v>0</v>
      </c>
      <c r="AD198" s="49">
        <f t="shared" si="41"/>
        <v>0</v>
      </c>
      <c r="AE198" s="51">
        <f t="shared" si="40"/>
        <v>0</v>
      </c>
      <c r="AF198" s="51">
        <f>IF(C198=A_Stammdaten!$B$12,D_SAV!$U198-D_SAV!$AG198,HLOOKUP(A_Stammdaten!$B$12-1,$AH$4:$AN$4004,ROW(C198)-3,FALSE)-$AG198)</f>
        <v>0</v>
      </c>
      <c r="AG198" s="51">
        <f>HLOOKUP(A_Stammdaten!$B$12,$AH$4:$AN$4004,ROW(C198)-3,FALSE)</f>
        <v>0</v>
      </c>
      <c r="AH198" s="51">
        <f t="shared" si="44"/>
        <v>0</v>
      </c>
      <c r="AI198" s="51">
        <f t="shared" si="45"/>
        <v>0</v>
      </c>
      <c r="AJ198" s="51">
        <f t="shared" si="46"/>
        <v>0</v>
      </c>
      <c r="AK198" s="51">
        <f t="shared" si="47"/>
        <v>0</v>
      </c>
      <c r="AL198" s="51">
        <f t="shared" si="48"/>
        <v>0</v>
      </c>
      <c r="AM198" s="51">
        <f t="shared" si="49"/>
        <v>0</v>
      </c>
      <c r="AN198" s="51">
        <f t="shared" si="50"/>
        <v>0</v>
      </c>
    </row>
    <row r="199" spans="1:40" x14ac:dyDescent="0.25">
      <c r="A199" s="17"/>
      <c r="B199" s="17"/>
      <c r="C199" s="35"/>
      <c r="D199" s="17"/>
      <c r="E199" s="17"/>
      <c r="F199" s="17"/>
      <c r="G199" s="62">
        <f t="shared" si="51"/>
        <v>0</v>
      </c>
      <c r="H199" s="17"/>
      <c r="I199" s="17"/>
      <c r="J199" s="17"/>
      <c r="K199" s="17"/>
      <c r="L199" s="17"/>
      <c r="M199" s="17"/>
      <c r="N199" s="17"/>
      <c r="O199" s="17"/>
      <c r="P199" s="115"/>
      <c r="Q199" s="62">
        <f>IF(C199&gt;A_Stammdaten!$B$12,0,SUM(G199,H199,J199,K199,M199,N199)-SUM(I199,L199,O199,P199))</f>
        <v>0</v>
      </c>
      <c r="R199" s="17"/>
      <c r="S199" s="17"/>
      <c r="T199" s="17"/>
      <c r="U199" s="62">
        <f t="shared" si="42"/>
        <v>0</v>
      </c>
      <c r="V199" s="63">
        <f>IF(ISBLANK($B199),0,VLOOKUP($B199,Listen!$A$2:$C$45,2,FALSE))</f>
        <v>0</v>
      </c>
      <c r="W199" s="63">
        <f>IF(ISBLANK($B199),0,VLOOKUP($B199,Listen!$A$2:$C$45,3,FALSE))</f>
        <v>0</v>
      </c>
      <c r="X199" s="49">
        <f t="shared" si="43"/>
        <v>0</v>
      </c>
      <c r="Y199" s="49">
        <f t="shared" si="41"/>
        <v>0</v>
      </c>
      <c r="Z199" s="49">
        <f t="shared" si="41"/>
        <v>0</v>
      </c>
      <c r="AA199" s="49">
        <f t="shared" si="41"/>
        <v>0</v>
      </c>
      <c r="AB199" s="49">
        <f t="shared" si="41"/>
        <v>0</v>
      </c>
      <c r="AC199" s="49">
        <f t="shared" si="41"/>
        <v>0</v>
      </c>
      <c r="AD199" s="49">
        <f t="shared" si="41"/>
        <v>0</v>
      </c>
      <c r="AE199" s="51">
        <f t="shared" si="40"/>
        <v>0</v>
      </c>
      <c r="AF199" s="51">
        <f>IF(C199=A_Stammdaten!$B$12,D_SAV!$U199-D_SAV!$AG199,HLOOKUP(A_Stammdaten!$B$12-1,$AH$4:$AN$4004,ROW(C199)-3,FALSE)-$AG199)</f>
        <v>0</v>
      </c>
      <c r="AG199" s="51">
        <f>HLOOKUP(A_Stammdaten!$B$12,$AH$4:$AN$4004,ROW(C199)-3,FALSE)</f>
        <v>0</v>
      </c>
      <c r="AH199" s="51">
        <f t="shared" si="44"/>
        <v>0</v>
      </c>
      <c r="AI199" s="51">
        <f t="shared" si="45"/>
        <v>0</v>
      </c>
      <c r="AJ199" s="51">
        <f t="shared" si="46"/>
        <v>0</v>
      </c>
      <c r="AK199" s="51">
        <f t="shared" si="47"/>
        <v>0</v>
      </c>
      <c r="AL199" s="51">
        <f t="shared" si="48"/>
        <v>0</v>
      </c>
      <c r="AM199" s="51">
        <f t="shared" si="49"/>
        <v>0</v>
      </c>
      <c r="AN199" s="51">
        <f t="shared" si="50"/>
        <v>0</v>
      </c>
    </row>
    <row r="200" spans="1:40" x14ac:dyDescent="0.25">
      <c r="A200" s="17"/>
      <c r="B200" s="17"/>
      <c r="C200" s="35"/>
      <c r="D200" s="17"/>
      <c r="E200" s="17"/>
      <c r="F200" s="17"/>
      <c r="G200" s="62">
        <f t="shared" si="51"/>
        <v>0</v>
      </c>
      <c r="H200" s="17"/>
      <c r="I200" s="17"/>
      <c r="J200" s="17"/>
      <c r="K200" s="17"/>
      <c r="L200" s="17"/>
      <c r="M200" s="17"/>
      <c r="N200" s="17"/>
      <c r="O200" s="17"/>
      <c r="P200" s="115"/>
      <c r="Q200" s="62">
        <f>IF(C200&gt;A_Stammdaten!$B$12,0,SUM(G200,H200,J200,K200,M200,N200)-SUM(I200,L200,O200,P200))</f>
        <v>0</v>
      </c>
      <c r="R200" s="17"/>
      <c r="S200" s="17"/>
      <c r="T200" s="17"/>
      <c r="U200" s="62">
        <f t="shared" si="42"/>
        <v>0</v>
      </c>
      <c r="V200" s="63">
        <f>IF(ISBLANK($B200),0,VLOOKUP($B200,Listen!$A$2:$C$45,2,FALSE))</f>
        <v>0</v>
      </c>
      <c r="W200" s="63">
        <f>IF(ISBLANK($B200),0,VLOOKUP($B200,Listen!$A$2:$C$45,3,FALSE))</f>
        <v>0</v>
      </c>
      <c r="X200" s="49">
        <f t="shared" si="43"/>
        <v>0</v>
      </c>
      <c r="Y200" s="49">
        <f t="shared" si="41"/>
        <v>0</v>
      </c>
      <c r="Z200" s="49">
        <f t="shared" si="41"/>
        <v>0</v>
      </c>
      <c r="AA200" s="49">
        <f t="shared" si="41"/>
        <v>0</v>
      </c>
      <c r="AB200" s="49">
        <f t="shared" si="41"/>
        <v>0</v>
      </c>
      <c r="AC200" s="49">
        <f t="shared" si="41"/>
        <v>0</v>
      </c>
      <c r="AD200" s="49">
        <f t="shared" si="41"/>
        <v>0</v>
      </c>
      <c r="AE200" s="51">
        <f t="shared" si="40"/>
        <v>0</v>
      </c>
      <c r="AF200" s="51">
        <f>IF(C200=A_Stammdaten!$B$12,D_SAV!$U200-D_SAV!$AG200,HLOOKUP(A_Stammdaten!$B$12-1,$AH$4:$AN$4004,ROW(C200)-3,FALSE)-$AG200)</f>
        <v>0</v>
      </c>
      <c r="AG200" s="51">
        <f>HLOOKUP(A_Stammdaten!$B$12,$AH$4:$AN$4004,ROW(C200)-3,FALSE)</f>
        <v>0</v>
      </c>
      <c r="AH200" s="51">
        <f t="shared" si="44"/>
        <v>0</v>
      </c>
      <c r="AI200" s="51">
        <f t="shared" si="45"/>
        <v>0</v>
      </c>
      <c r="AJ200" s="51">
        <f t="shared" si="46"/>
        <v>0</v>
      </c>
      <c r="AK200" s="51">
        <f t="shared" si="47"/>
        <v>0</v>
      </c>
      <c r="AL200" s="51">
        <f t="shared" si="48"/>
        <v>0</v>
      </c>
      <c r="AM200" s="51">
        <f t="shared" si="49"/>
        <v>0</v>
      </c>
      <c r="AN200" s="51">
        <f t="shared" si="50"/>
        <v>0</v>
      </c>
    </row>
    <row r="201" spans="1:40" x14ac:dyDescent="0.25">
      <c r="A201" s="17"/>
      <c r="B201" s="17"/>
      <c r="C201" s="35"/>
      <c r="D201" s="17"/>
      <c r="E201" s="17"/>
      <c r="F201" s="17"/>
      <c r="G201" s="62">
        <f t="shared" si="51"/>
        <v>0</v>
      </c>
      <c r="H201" s="17"/>
      <c r="I201" s="17"/>
      <c r="J201" s="17"/>
      <c r="K201" s="17"/>
      <c r="L201" s="17"/>
      <c r="M201" s="17"/>
      <c r="N201" s="17"/>
      <c r="O201" s="17"/>
      <c r="P201" s="115"/>
      <c r="Q201" s="62">
        <f>IF(C201&gt;A_Stammdaten!$B$12,0,SUM(G201,H201,J201,K201,M201,N201)-SUM(I201,L201,O201,P201))</f>
        <v>0</v>
      </c>
      <c r="R201" s="17"/>
      <c r="S201" s="17"/>
      <c r="T201" s="17"/>
      <c r="U201" s="62">
        <f t="shared" si="42"/>
        <v>0</v>
      </c>
      <c r="V201" s="63">
        <f>IF(ISBLANK($B201),0,VLOOKUP($B201,Listen!$A$2:$C$45,2,FALSE))</f>
        <v>0</v>
      </c>
      <c r="W201" s="63">
        <f>IF(ISBLANK($B201),0,VLOOKUP($B201,Listen!$A$2:$C$45,3,FALSE))</f>
        <v>0</v>
      </c>
      <c r="X201" s="49">
        <f t="shared" si="43"/>
        <v>0</v>
      </c>
      <c r="Y201" s="49">
        <f t="shared" si="41"/>
        <v>0</v>
      </c>
      <c r="Z201" s="49">
        <f t="shared" si="41"/>
        <v>0</v>
      </c>
      <c r="AA201" s="49">
        <f t="shared" si="41"/>
        <v>0</v>
      </c>
      <c r="AB201" s="49">
        <f t="shared" si="41"/>
        <v>0</v>
      </c>
      <c r="AC201" s="49">
        <f t="shared" si="41"/>
        <v>0</v>
      </c>
      <c r="AD201" s="49">
        <f t="shared" si="41"/>
        <v>0</v>
      </c>
      <c r="AE201" s="51">
        <f t="shared" si="40"/>
        <v>0</v>
      </c>
      <c r="AF201" s="51">
        <f>IF(C201=A_Stammdaten!$B$12,D_SAV!$U201-D_SAV!$AG201,HLOOKUP(A_Stammdaten!$B$12-1,$AH$4:$AN$4004,ROW(C201)-3,FALSE)-$AG201)</f>
        <v>0</v>
      </c>
      <c r="AG201" s="51">
        <f>HLOOKUP(A_Stammdaten!$B$12,$AH$4:$AN$4004,ROW(C201)-3,FALSE)</f>
        <v>0</v>
      </c>
      <c r="AH201" s="51">
        <f t="shared" si="44"/>
        <v>0</v>
      </c>
      <c r="AI201" s="51">
        <f t="shared" si="45"/>
        <v>0</v>
      </c>
      <c r="AJ201" s="51">
        <f t="shared" si="46"/>
        <v>0</v>
      </c>
      <c r="AK201" s="51">
        <f t="shared" si="47"/>
        <v>0</v>
      </c>
      <c r="AL201" s="51">
        <f t="shared" si="48"/>
        <v>0</v>
      </c>
      <c r="AM201" s="51">
        <f t="shared" si="49"/>
        <v>0</v>
      </c>
      <c r="AN201" s="51">
        <f t="shared" si="50"/>
        <v>0</v>
      </c>
    </row>
    <row r="202" spans="1:40" x14ac:dyDescent="0.25">
      <c r="A202" s="17"/>
      <c r="B202" s="17"/>
      <c r="C202" s="35"/>
      <c r="D202" s="17"/>
      <c r="E202" s="17"/>
      <c r="F202" s="17"/>
      <c r="G202" s="62">
        <f t="shared" si="51"/>
        <v>0</v>
      </c>
      <c r="H202" s="17"/>
      <c r="I202" s="17"/>
      <c r="J202" s="17"/>
      <c r="K202" s="17"/>
      <c r="L202" s="17"/>
      <c r="M202" s="17"/>
      <c r="N202" s="17"/>
      <c r="O202" s="17"/>
      <c r="P202" s="115"/>
      <c r="Q202" s="62">
        <f>IF(C202&gt;A_Stammdaten!$B$12,0,SUM(G202,H202,J202,K202,M202,N202)-SUM(I202,L202,O202,P202))</f>
        <v>0</v>
      </c>
      <c r="R202" s="17"/>
      <c r="S202" s="17"/>
      <c r="T202" s="17"/>
      <c r="U202" s="62">
        <f t="shared" si="42"/>
        <v>0</v>
      </c>
      <c r="V202" s="63">
        <f>IF(ISBLANK($B202),0,VLOOKUP($B202,Listen!$A$2:$C$45,2,FALSE))</f>
        <v>0</v>
      </c>
      <c r="W202" s="63">
        <f>IF(ISBLANK($B202),0,VLOOKUP($B202,Listen!$A$2:$C$45,3,FALSE))</f>
        <v>0</v>
      </c>
      <c r="X202" s="49">
        <f t="shared" si="43"/>
        <v>0</v>
      </c>
      <c r="Y202" s="49">
        <f t="shared" si="41"/>
        <v>0</v>
      </c>
      <c r="Z202" s="49">
        <f t="shared" si="41"/>
        <v>0</v>
      </c>
      <c r="AA202" s="49">
        <f t="shared" si="41"/>
        <v>0</v>
      </c>
      <c r="AB202" s="49">
        <f t="shared" si="41"/>
        <v>0</v>
      </c>
      <c r="AC202" s="49">
        <f t="shared" si="41"/>
        <v>0</v>
      </c>
      <c r="AD202" s="49">
        <f t="shared" si="41"/>
        <v>0</v>
      </c>
      <c r="AE202" s="51">
        <f t="shared" si="40"/>
        <v>0</v>
      </c>
      <c r="AF202" s="51">
        <f>IF(C202=A_Stammdaten!$B$12,D_SAV!$U202-D_SAV!$AG202,HLOOKUP(A_Stammdaten!$B$12-1,$AH$4:$AN$4004,ROW(C202)-3,FALSE)-$AG202)</f>
        <v>0</v>
      </c>
      <c r="AG202" s="51">
        <f>HLOOKUP(A_Stammdaten!$B$12,$AH$4:$AN$4004,ROW(C202)-3,FALSE)</f>
        <v>0</v>
      </c>
      <c r="AH202" s="51">
        <f t="shared" si="44"/>
        <v>0</v>
      </c>
      <c r="AI202" s="51">
        <f t="shared" si="45"/>
        <v>0</v>
      </c>
      <c r="AJ202" s="51">
        <f t="shared" si="46"/>
        <v>0</v>
      </c>
      <c r="AK202" s="51">
        <f t="shared" si="47"/>
        <v>0</v>
      </c>
      <c r="AL202" s="51">
        <f t="shared" si="48"/>
        <v>0</v>
      </c>
      <c r="AM202" s="51">
        <f t="shared" si="49"/>
        <v>0</v>
      </c>
      <c r="AN202" s="51">
        <f t="shared" si="50"/>
        <v>0</v>
      </c>
    </row>
    <row r="203" spans="1:40" x14ac:dyDescent="0.25">
      <c r="A203" s="17"/>
      <c r="B203" s="17"/>
      <c r="C203" s="35"/>
      <c r="D203" s="17"/>
      <c r="E203" s="17"/>
      <c r="F203" s="17"/>
      <c r="G203" s="62">
        <f t="shared" si="51"/>
        <v>0</v>
      </c>
      <c r="H203" s="17"/>
      <c r="I203" s="17"/>
      <c r="J203" s="17"/>
      <c r="K203" s="17"/>
      <c r="L203" s="17"/>
      <c r="M203" s="17"/>
      <c r="N203" s="17"/>
      <c r="O203" s="17"/>
      <c r="P203" s="115"/>
      <c r="Q203" s="62">
        <f>IF(C203&gt;A_Stammdaten!$B$12,0,SUM(G203,H203,J203,K203,M203,N203)-SUM(I203,L203,O203,P203))</f>
        <v>0</v>
      </c>
      <c r="R203" s="17"/>
      <c r="S203" s="17"/>
      <c r="T203" s="17"/>
      <c r="U203" s="62">
        <f t="shared" si="42"/>
        <v>0</v>
      </c>
      <c r="V203" s="63">
        <f>IF(ISBLANK($B203),0,VLOOKUP($B203,Listen!$A$2:$C$45,2,FALSE))</f>
        <v>0</v>
      </c>
      <c r="W203" s="63">
        <f>IF(ISBLANK($B203),0,VLOOKUP($B203,Listen!$A$2:$C$45,3,FALSE))</f>
        <v>0</v>
      </c>
      <c r="X203" s="49">
        <f t="shared" si="43"/>
        <v>0</v>
      </c>
      <c r="Y203" s="49">
        <f t="shared" si="41"/>
        <v>0</v>
      </c>
      <c r="Z203" s="49">
        <f t="shared" si="41"/>
        <v>0</v>
      </c>
      <c r="AA203" s="49">
        <f t="shared" si="41"/>
        <v>0</v>
      </c>
      <c r="AB203" s="49">
        <f t="shared" si="41"/>
        <v>0</v>
      </c>
      <c r="AC203" s="49">
        <f t="shared" si="41"/>
        <v>0</v>
      </c>
      <c r="AD203" s="49">
        <f t="shared" si="41"/>
        <v>0</v>
      </c>
      <c r="AE203" s="51">
        <f t="shared" si="40"/>
        <v>0</v>
      </c>
      <c r="AF203" s="51">
        <f>IF(C203=A_Stammdaten!$B$12,D_SAV!$U203-D_SAV!$AG203,HLOOKUP(A_Stammdaten!$B$12-1,$AH$4:$AN$4004,ROW(C203)-3,FALSE)-$AG203)</f>
        <v>0</v>
      </c>
      <c r="AG203" s="51">
        <f>HLOOKUP(A_Stammdaten!$B$12,$AH$4:$AN$4004,ROW(C203)-3,FALSE)</f>
        <v>0</v>
      </c>
      <c r="AH203" s="51">
        <f t="shared" si="44"/>
        <v>0</v>
      </c>
      <c r="AI203" s="51">
        <f t="shared" si="45"/>
        <v>0</v>
      </c>
      <c r="AJ203" s="51">
        <f t="shared" si="46"/>
        <v>0</v>
      </c>
      <c r="AK203" s="51">
        <f t="shared" si="47"/>
        <v>0</v>
      </c>
      <c r="AL203" s="51">
        <f t="shared" si="48"/>
        <v>0</v>
      </c>
      <c r="AM203" s="51">
        <f t="shared" si="49"/>
        <v>0</v>
      </c>
      <c r="AN203" s="51">
        <f t="shared" si="50"/>
        <v>0</v>
      </c>
    </row>
    <row r="204" spans="1:40" x14ac:dyDescent="0.25">
      <c r="A204" s="17"/>
      <c r="B204" s="17"/>
      <c r="C204" s="35"/>
      <c r="D204" s="17"/>
      <c r="E204" s="17"/>
      <c r="F204" s="17"/>
      <c r="G204" s="62">
        <f t="shared" si="51"/>
        <v>0</v>
      </c>
      <c r="H204" s="17"/>
      <c r="I204" s="17"/>
      <c r="J204" s="17"/>
      <c r="K204" s="17"/>
      <c r="L204" s="17"/>
      <c r="M204" s="17"/>
      <c r="N204" s="17"/>
      <c r="O204" s="17"/>
      <c r="P204" s="115"/>
      <c r="Q204" s="62">
        <f>IF(C204&gt;A_Stammdaten!$B$12,0,SUM(G204,H204,J204,K204,M204,N204)-SUM(I204,L204,O204,P204))</f>
        <v>0</v>
      </c>
      <c r="R204" s="17"/>
      <c r="S204" s="17"/>
      <c r="T204" s="17"/>
      <c r="U204" s="62">
        <f t="shared" si="42"/>
        <v>0</v>
      </c>
      <c r="V204" s="63">
        <f>IF(ISBLANK($B204),0,VLOOKUP($B204,Listen!$A$2:$C$45,2,FALSE))</f>
        <v>0</v>
      </c>
      <c r="W204" s="63">
        <f>IF(ISBLANK($B204),0,VLOOKUP($B204,Listen!$A$2:$C$45,3,FALSE))</f>
        <v>0</v>
      </c>
      <c r="X204" s="49">
        <f t="shared" si="43"/>
        <v>0</v>
      </c>
      <c r="Y204" s="49">
        <f t="shared" si="41"/>
        <v>0</v>
      </c>
      <c r="Z204" s="49">
        <f t="shared" si="41"/>
        <v>0</v>
      </c>
      <c r="AA204" s="49">
        <f t="shared" si="41"/>
        <v>0</v>
      </c>
      <c r="AB204" s="49">
        <f t="shared" si="41"/>
        <v>0</v>
      </c>
      <c r="AC204" s="49">
        <f t="shared" si="41"/>
        <v>0</v>
      </c>
      <c r="AD204" s="49">
        <f t="shared" si="41"/>
        <v>0</v>
      </c>
      <c r="AE204" s="51">
        <f t="shared" si="40"/>
        <v>0</v>
      </c>
      <c r="AF204" s="51">
        <f>IF(C204=A_Stammdaten!$B$12,D_SAV!$U204-D_SAV!$AG204,HLOOKUP(A_Stammdaten!$B$12-1,$AH$4:$AN$4004,ROW(C204)-3,FALSE)-$AG204)</f>
        <v>0</v>
      </c>
      <c r="AG204" s="51">
        <f>HLOOKUP(A_Stammdaten!$B$12,$AH$4:$AN$4004,ROW(C204)-3,FALSE)</f>
        <v>0</v>
      </c>
      <c r="AH204" s="51">
        <f t="shared" si="44"/>
        <v>0</v>
      </c>
      <c r="AI204" s="51">
        <f t="shared" si="45"/>
        <v>0</v>
      </c>
      <c r="AJ204" s="51">
        <f t="shared" si="46"/>
        <v>0</v>
      </c>
      <c r="AK204" s="51">
        <f t="shared" si="47"/>
        <v>0</v>
      </c>
      <c r="AL204" s="51">
        <f t="shared" si="48"/>
        <v>0</v>
      </c>
      <c r="AM204" s="51">
        <f t="shared" si="49"/>
        <v>0</v>
      </c>
      <c r="AN204" s="51">
        <f t="shared" si="50"/>
        <v>0</v>
      </c>
    </row>
    <row r="205" spans="1:40" x14ac:dyDescent="0.25">
      <c r="A205" s="17"/>
      <c r="B205" s="17"/>
      <c r="C205" s="35"/>
      <c r="D205" s="17"/>
      <c r="E205" s="17"/>
      <c r="F205" s="17"/>
      <c r="G205" s="62">
        <f t="shared" si="51"/>
        <v>0</v>
      </c>
      <c r="H205" s="17"/>
      <c r="I205" s="17"/>
      <c r="J205" s="17"/>
      <c r="K205" s="17"/>
      <c r="L205" s="17"/>
      <c r="M205" s="17"/>
      <c r="N205" s="17"/>
      <c r="O205" s="17"/>
      <c r="P205" s="115"/>
      <c r="Q205" s="62">
        <f>IF(C205&gt;A_Stammdaten!$B$12,0,SUM(G205,H205,J205,K205,M205,N205)-SUM(I205,L205,O205,P205))</f>
        <v>0</v>
      </c>
      <c r="R205" s="17"/>
      <c r="S205" s="17"/>
      <c r="T205" s="17"/>
      <c r="U205" s="62">
        <f t="shared" si="42"/>
        <v>0</v>
      </c>
      <c r="V205" s="63">
        <f>IF(ISBLANK($B205),0,VLOOKUP($B205,Listen!$A$2:$C$45,2,FALSE))</f>
        <v>0</v>
      </c>
      <c r="W205" s="63">
        <f>IF(ISBLANK($B205),0,VLOOKUP($B205,Listen!$A$2:$C$45,3,FALSE))</f>
        <v>0</v>
      </c>
      <c r="X205" s="49">
        <f t="shared" si="43"/>
        <v>0</v>
      </c>
      <c r="Y205" s="49">
        <f t="shared" si="41"/>
        <v>0</v>
      </c>
      <c r="Z205" s="49">
        <f t="shared" si="41"/>
        <v>0</v>
      </c>
      <c r="AA205" s="49">
        <f t="shared" si="41"/>
        <v>0</v>
      </c>
      <c r="AB205" s="49">
        <f t="shared" si="41"/>
        <v>0</v>
      </c>
      <c r="AC205" s="49">
        <f t="shared" si="41"/>
        <v>0</v>
      </c>
      <c r="AD205" s="49">
        <f t="shared" si="41"/>
        <v>0</v>
      </c>
      <c r="AE205" s="51">
        <f t="shared" si="40"/>
        <v>0</v>
      </c>
      <c r="AF205" s="51">
        <f>IF(C205=A_Stammdaten!$B$12,D_SAV!$U205-D_SAV!$AG205,HLOOKUP(A_Stammdaten!$B$12-1,$AH$4:$AN$4004,ROW(C205)-3,FALSE)-$AG205)</f>
        <v>0</v>
      </c>
      <c r="AG205" s="51">
        <f>HLOOKUP(A_Stammdaten!$B$12,$AH$4:$AN$4004,ROW(C205)-3,FALSE)</f>
        <v>0</v>
      </c>
      <c r="AH205" s="51">
        <f t="shared" si="44"/>
        <v>0</v>
      </c>
      <c r="AI205" s="51">
        <f t="shared" si="45"/>
        <v>0</v>
      </c>
      <c r="AJ205" s="51">
        <f t="shared" si="46"/>
        <v>0</v>
      </c>
      <c r="AK205" s="51">
        <f t="shared" si="47"/>
        <v>0</v>
      </c>
      <c r="AL205" s="51">
        <f t="shared" si="48"/>
        <v>0</v>
      </c>
      <c r="AM205" s="51">
        <f t="shared" si="49"/>
        <v>0</v>
      </c>
      <c r="AN205" s="51">
        <f t="shared" si="50"/>
        <v>0</v>
      </c>
    </row>
    <row r="206" spans="1:40" x14ac:dyDescent="0.25">
      <c r="A206" s="17"/>
      <c r="B206" s="17"/>
      <c r="C206" s="35"/>
      <c r="D206" s="17"/>
      <c r="E206" s="17"/>
      <c r="F206" s="17"/>
      <c r="G206" s="62">
        <f t="shared" si="51"/>
        <v>0</v>
      </c>
      <c r="H206" s="17"/>
      <c r="I206" s="17"/>
      <c r="J206" s="17"/>
      <c r="K206" s="17"/>
      <c r="L206" s="17"/>
      <c r="M206" s="17"/>
      <c r="N206" s="17"/>
      <c r="O206" s="17"/>
      <c r="P206" s="115"/>
      <c r="Q206" s="62">
        <f>IF(C206&gt;A_Stammdaten!$B$12,0,SUM(G206,H206,J206,K206,M206,N206)-SUM(I206,L206,O206,P206))</f>
        <v>0</v>
      </c>
      <c r="R206" s="17"/>
      <c r="S206" s="17"/>
      <c r="T206" s="17"/>
      <c r="U206" s="62">
        <f t="shared" si="42"/>
        <v>0</v>
      </c>
      <c r="V206" s="63">
        <f>IF(ISBLANK($B206),0,VLOOKUP($B206,Listen!$A$2:$C$45,2,FALSE))</f>
        <v>0</v>
      </c>
      <c r="W206" s="63">
        <f>IF(ISBLANK($B206),0,VLOOKUP($B206,Listen!$A$2:$C$45,3,FALSE))</f>
        <v>0</v>
      </c>
      <c r="X206" s="49">
        <f t="shared" si="43"/>
        <v>0</v>
      </c>
      <c r="Y206" s="49">
        <f t="shared" si="41"/>
        <v>0</v>
      </c>
      <c r="Z206" s="49">
        <f t="shared" si="41"/>
        <v>0</v>
      </c>
      <c r="AA206" s="49">
        <f t="shared" si="41"/>
        <v>0</v>
      </c>
      <c r="AB206" s="49">
        <f t="shared" si="41"/>
        <v>0</v>
      </c>
      <c r="AC206" s="49">
        <f t="shared" si="41"/>
        <v>0</v>
      </c>
      <c r="AD206" s="49">
        <f t="shared" si="41"/>
        <v>0</v>
      </c>
      <c r="AE206" s="51">
        <f t="shared" si="40"/>
        <v>0</v>
      </c>
      <c r="AF206" s="51">
        <f>IF(C206=A_Stammdaten!$B$12,D_SAV!$U206-D_SAV!$AG206,HLOOKUP(A_Stammdaten!$B$12-1,$AH$4:$AN$4004,ROW(C206)-3,FALSE)-$AG206)</f>
        <v>0</v>
      </c>
      <c r="AG206" s="51">
        <f>HLOOKUP(A_Stammdaten!$B$12,$AH$4:$AN$4004,ROW(C206)-3,FALSE)</f>
        <v>0</v>
      </c>
      <c r="AH206" s="51">
        <f t="shared" si="44"/>
        <v>0</v>
      </c>
      <c r="AI206" s="51">
        <f t="shared" si="45"/>
        <v>0</v>
      </c>
      <c r="AJ206" s="51">
        <f t="shared" si="46"/>
        <v>0</v>
      </c>
      <c r="AK206" s="51">
        <f t="shared" si="47"/>
        <v>0</v>
      </c>
      <c r="AL206" s="51">
        <f t="shared" si="48"/>
        <v>0</v>
      </c>
      <c r="AM206" s="51">
        <f t="shared" si="49"/>
        <v>0</v>
      </c>
      <c r="AN206" s="51">
        <f t="shared" si="50"/>
        <v>0</v>
      </c>
    </row>
    <row r="207" spans="1:40" x14ac:dyDescent="0.25">
      <c r="A207" s="17"/>
      <c r="B207" s="17"/>
      <c r="C207" s="35"/>
      <c r="D207" s="17"/>
      <c r="E207" s="17"/>
      <c r="F207" s="17"/>
      <c r="G207" s="62">
        <f t="shared" si="51"/>
        <v>0</v>
      </c>
      <c r="H207" s="17"/>
      <c r="I207" s="17"/>
      <c r="J207" s="17"/>
      <c r="K207" s="17"/>
      <c r="L207" s="17"/>
      <c r="M207" s="17"/>
      <c r="N207" s="17"/>
      <c r="O207" s="17"/>
      <c r="P207" s="115"/>
      <c r="Q207" s="62">
        <f>IF(C207&gt;A_Stammdaten!$B$12,0,SUM(G207,H207,J207,K207,M207,N207)-SUM(I207,L207,O207,P207))</f>
        <v>0</v>
      </c>
      <c r="R207" s="17"/>
      <c r="S207" s="17"/>
      <c r="T207" s="17"/>
      <c r="U207" s="62">
        <f t="shared" si="42"/>
        <v>0</v>
      </c>
      <c r="V207" s="63">
        <f>IF(ISBLANK($B207),0,VLOOKUP($B207,Listen!$A$2:$C$45,2,FALSE))</f>
        <v>0</v>
      </c>
      <c r="W207" s="63">
        <f>IF(ISBLANK($B207),0,VLOOKUP($B207,Listen!$A$2:$C$45,3,FALSE))</f>
        <v>0</v>
      </c>
      <c r="X207" s="49">
        <f t="shared" si="43"/>
        <v>0</v>
      </c>
      <c r="Y207" s="49">
        <f t="shared" si="41"/>
        <v>0</v>
      </c>
      <c r="Z207" s="49">
        <f t="shared" si="41"/>
        <v>0</v>
      </c>
      <c r="AA207" s="49">
        <f t="shared" si="41"/>
        <v>0</v>
      </c>
      <c r="AB207" s="49">
        <f t="shared" si="41"/>
        <v>0</v>
      </c>
      <c r="AC207" s="49">
        <f t="shared" si="41"/>
        <v>0</v>
      </c>
      <c r="AD207" s="49">
        <f t="shared" si="41"/>
        <v>0</v>
      </c>
      <c r="AE207" s="51">
        <f t="shared" si="40"/>
        <v>0</v>
      </c>
      <c r="AF207" s="51">
        <f>IF(C207=A_Stammdaten!$B$12,D_SAV!$U207-D_SAV!$AG207,HLOOKUP(A_Stammdaten!$B$12-1,$AH$4:$AN$4004,ROW(C207)-3,FALSE)-$AG207)</f>
        <v>0</v>
      </c>
      <c r="AG207" s="51">
        <f>HLOOKUP(A_Stammdaten!$B$12,$AH$4:$AN$4004,ROW(C207)-3,FALSE)</f>
        <v>0</v>
      </c>
      <c r="AH207" s="51">
        <f t="shared" si="44"/>
        <v>0</v>
      </c>
      <c r="AI207" s="51">
        <f t="shared" si="45"/>
        <v>0</v>
      </c>
      <c r="AJ207" s="51">
        <f t="shared" si="46"/>
        <v>0</v>
      </c>
      <c r="AK207" s="51">
        <f t="shared" si="47"/>
        <v>0</v>
      </c>
      <c r="AL207" s="51">
        <f t="shared" si="48"/>
        <v>0</v>
      </c>
      <c r="AM207" s="51">
        <f t="shared" si="49"/>
        <v>0</v>
      </c>
      <c r="AN207" s="51">
        <f t="shared" si="50"/>
        <v>0</v>
      </c>
    </row>
    <row r="208" spans="1:40" x14ac:dyDescent="0.25">
      <c r="A208" s="17"/>
      <c r="B208" s="17"/>
      <c r="C208" s="35"/>
      <c r="D208" s="17"/>
      <c r="E208" s="17"/>
      <c r="F208" s="17"/>
      <c r="G208" s="62">
        <f t="shared" si="51"/>
        <v>0</v>
      </c>
      <c r="H208" s="17"/>
      <c r="I208" s="17"/>
      <c r="J208" s="17"/>
      <c r="K208" s="17"/>
      <c r="L208" s="17"/>
      <c r="M208" s="17"/>
      <c r="N208" s="17"/>
      <c r="O208" s="17"/>
      <c r="P208" s="115"/>
      <c r="Q208" s="62">
        <f>IF(C208&gt;A_Stammdaten!$B$12,0,SUM(G208,H208,J208,K208,M208,N208)-SUM(I208,L208,O208,P208))</f>
        <v>0</v>
      </c>
      <c r="R208" s="17"/>
      <c r="S208" s="17"/>
      <c r="T208" s="17"/>
      <c r="U208" s="62">
        <f t="shared" si="42"/>
        <v>0</v>
      </c>
      <c r="V208" s="63">
        <f>IF(ISBLANK($B208),0,VLOOKUP($B208,Listen!$A$2:$C$45,2,FALSE))</f>
        <v>0</v>
      </c>
      <c r="W208" s="63">
        <f>IF(ISBLANK($B208),0,VLOOKUP($B208,Listen!$A$2:$C$45,3,FALSE))</f>
        <v>0</v>
      </c>
      <c r="X208" s="49">
        <f t="shared" si="43"/>
        <v>0</v>
      </c>
      <c r="Y208" s="49">
        <f t="shared" si="41"/>
        <v>0</v>
      </c>
      <c r="Z208" s="49">
        <f t="shared" si="41"/>
        <v>0</v>
      </c>
      <c r="AA208" s="49">
        <f t="shared" si="41"/>
        <v>0</v>
      </c>
      <c r="AB208" s="49">
        <f t="shared" si="41"/>
        <v>0</v>
      </c>
      <c r="AC208" s="49">
        <f t="shared" si="41"/>
        <v>0</v>
      </c>
      <c r="AD208" s="49">
        <f t="shared" si="41"/>
        <v>0</v>
      </c>
      <c r="AE208" s="51">
        <f t="shared" si="40"/>
        <v>0</v>
      </c>
      <c r="AF208" s="51">
        <f>IF(C208=A_Stammdaten!$B$12,D_SAV!$U208-D_SAV!$AG208,HLOOKUP(A_Stammdaten!$B$12-1,$AH$4:$AN$4004,ROW(C208)-3,FALSE)-$AG208)</f>
        <v>0</v>
      </c>
      <c r="AG208" s="51">
        <f>HLOOKUP(A_Stammdaten!$B$12,$AH$4:$AN$4004,ROW(C208)-3,FALSE)</f>
        <v>0</v>
      </c>
      <c r="AH208" s="51">
        <f t="shared" si="44"/>
        <v>0</v>
      </c>
      <c r="AI208" s="51">
        <f t="shared" si="45"/>
        <v>0</v>
      </c>
      <c r="AJ208" s="51">
        <f t="shared" si="46"/>
        <v>0</v>
      </c>
      <c r="AK208" s="51">
        <f t="shared" si="47"/>
        <v>0</v>
      </c>
      <c r="AL208" s="51">
        <f t="shared" si="48"/>
        <v>0</v>
      </c>
      <c r="AM208" s="51">
        <f t="shared" si="49"/>
        <v>0</v>
      </c>
      <c r="AN208" s="51">
        <f t="shared" si="50"/>
        <v>0</v>
      </c>
    </row>
    <row r="209" spans="1:40" x14ac:dyDescent="0.25">
      <c r="A209" s="17"/>
      <c r="B209" s="17"/>
      <c r="C209" s="35"/>
      <c r="D209" s="17"/>
      <c r="E209" s="17"/>
      <c r="F209" s="17"/>
      <c r="G209" s="62">
        <f t="shared" si="51"/>
        <v>0</v>
      </c>
      <c r="H209" s="17"/>
      <c r="I209" s="17"/>
      <c r="J209" s="17"/>
      <c r="K209" s="17"/>
      <c r="L209" s="17"/>
      <c r="M209" s="17"/>
      <c r="N209" s="17"/>
      <c r="O209" s="17"/>
      <c r="P209" s="115"/>
      <c r="Q209" s="62">
        <f>IF(C209&gt;A_Stammdaten!$B$12,0,SUM(G209,H209,J209,K209,M209,N209)-SUM(I209,L209,O209,P209))</f>
        <v>0</v>
      </c>
      <c r="R209" s="17"/>
      <c r="S209" s="17"/>
      <c r="T209" s="17"/>
      <c r="U209" s="62">
        <f t="shared" si="42"/>
        <v>0</v>
      </c>
      <c r="V209" s="63">
        <f>IF(ISBLANK($B209),0,VLOOKUP($B209,Listen!$A$2:$C$45,2,FALSE))</f>
        <v>0</v>
      </c>
      <c r="W209" s="63">
        <f>IF(ISBLANK($B209),0,VLOOKUP($B209,Listen!$A$2:$C$45,3,FALSE))</f>
        <v>0</v>
      </c>
      <c r="X209" s="49">
        <f t="shared" si="43"/>
        <v>0</v>
      </c>
      <c r="Y209" s="49">
        <f t="shared" si="41"/>
        <v>0</v>
      </c>
      <c r="Z209" s="49">
        <f t="shared" si="41"/>
        <v>0</v>
      </c>
      <c r="AA209" s="49">
        <f t="shared" si="41"/>
        <v>0</v>
      </c>
      <c r="AB209" s="49">
        <f t="shared" si="41"/>
        <v>0</v>
      </c>
      <c r="AC209" s="49">
        <f t="shared" si="41"/>
        <v>0</v>
      </c>
      <c r="AD209" s="49">
        <f t="shared" si="41"/>
        <v>0</v>
      </c>
      <c r="AE209" s="51">
        <f t="shared" si="40"/>
        <v>0</v>
      </c>
      <c r="AF209" s="51">
        <f>IF(C209=A_Stammdaten!$B$12,D_SAV!$U209-D_SAV!$AG209,HLOOKUP(A_Stammdaten!$B$12-1,$AH$4:$AN$4004,ROW(C209)-3,FALSE)-$AG209)</f>
        <v>0</v>
      </c>
      <c r="AG209" s="51">
        <f>HLOOKUP(A_Stammdaten!$B$12,$AH$4:$AN$4004,ROW(C209)-3,FALSE)</f>
        <v>0</v>
      </c>
      <c r="AH209" s="51">
        <f t="shared" si="44"/>
        <v>0</v>
      </c>
      <c r="AI209" s="51">
        <f t="shared" si="45"/>
        <v>0</v>
      </c>
      <c r="AJ209" s="51">
        <f t="shared" si="46"/>
        <v>0</v>
      </c>
      <c r="AK209" s="51">
        <f t="shared" si="47"/>
        <v>0</v>
      </c>
      <c r="AL209" s="51">
        <f t="shared" si="48"/>
        <v>0</v>
      </c>
      <c r="AM209" s="51">
        <f t="shared" si="49"/>
        <v>0</v>
      </c>
      <c r="AN209" s="51">
        <f t="shared" si="50"/>
        <v>0</v>
      </c>
    </row>
    <row r="210" spans="1:40" x14ac:dyDescent="0.25">
      <c r="A210" s="17"/>
      <c r="B210" s="17"/>
      <c r="C210" s="35"/>
      <c r="D210" s="17"/>
      <c r="E210" s="17"/>
      <c r="F210" s="17"/>
      <c r="G210" s="62">
        <f t="shared" si="51"/>
        <v>0</v>
      </c>
      <c r="H210" s="17"/>
      <c r="I210" s="17"/>
      <c r="J210" s="17"/>
      <c r="K210" s="17"/>
      <c r="L210" s="17"/>
      <c r="M210" s="17"/>
      <c r="N210" s="17"/>
      <c r="O210" s="17"/>
      <c r="P210" s="115"/>
      <c r="Q210" s="62">
        <f>IF(C210&gt;A_Stammdaten!$B$12,0,SUM(G210,H210,J210,K210,M210,N210)-SUM(I210,L210,O210,P210))</f>
        <v>0</v>
      </c>
      <c r="R210" s="17"/>
      <c r="S210" s="17"/>
      <c r="T210" s="17"/>
      <c r="U210" s="62">
        <f t="shared" si="42"/>
        <v>0</v>
      </c>
      <c r="V210" s="63">
        <f>IF(ISBLANK($B210),0,VLOOKUP($B210,Listen!$A$2:$C$45,2,FALSE))</f>
        <v>0</v>
      </c>
      <c r="W210" s="63">
        <f>IF(ISBLANK($B210),0,VLOOKUP($B210,Listen!$A$2:$C$45,3,FALSE))</f>
        <v>0</v>
      </c>
      <c r="X210" s="49">
        <f t="shared" si="43"/>
        <v>0</v>
      </c>
      <c r="Y210" s="49">
        <f t="shared" si="41"/>
        <v>0</v>
      </c>
      <c r="Z210" s="49">
        <f t="shared" si="41"/>
        <v>0</v>
      </c>
      <c r="AA210" s="49">
        <f t="shared" si="41"/>
        <v>0</v>
      </c>
      <c r="AB210" s="49">
        <f t="shared" si="41"/>
        <v>0</v>
      </c>
      <c r="AC210" s="49">
        <f t="shared" si="41"/>
        <v>0</v>
      </c>
      <c r="AD210" s="49">
        <f t="shared" si="41"/>
        <v>0</v>
      </c>
      <c r="AE210" s="51">
        <f t="shared" si="40"/>
        <v>0</v>
      </c>
      <c r="AF210" s="51">
        <f>IF(C210=A_Stammdaten!$B$12,D_SAV!$U210-D_SAV!$AG210,HLOOKUP(A_Stammdaten!$B$12-1,$AH$4:$AN$4004,ROW(C210)-3,FALSE)-$AG210)</f>
        <v>0</v>
      </c>
      <c r="AG210" s="51">
        <f>HLOOKUP(A_Stammdaten!$B$12,$AH$4:$AN$4004,ROW(C210)-3,FALSE)</f>
        <v>0</v>
      </c>
      <c r="AH210" s="51">
        <f t="shared" si="44"/>
        <v>0</v>
      </c>
      <c r="AI210" s="51">
        <f t="shared" si="45"/>
        <v>0</v>
      </c>
      <c r="AJ210" s="51">
        <f t="shared" si="46"/>
        <v>0</v>
      </c>
      <c r="AK210" s="51">
        <f t="shared" si="47"/>
        <v>0</v>
      </c>
      <c r="AL210" s="51">
        <f t="shared" si="48"/>
        <v>0</v>
      </c>
      <c r="AM210" s="51">
        <f t="shared" si="49"/>
        <v>0</v>
      </c>
      <c r="AN210" s="51">
        <f t="shared" si="50"/>
        <v>0</v>
      </c>
    </row>
    <row r="211" spans="1:40" x14ac:dyDescent="0.25">
      <c r="A211" s="17"/>
      <c r="B211" s="17"/>
      <c r="C211" s="35"/>
      <c r="D211" s="17"/>
      <c r="E211" s="17"/>
      <c r="F211" s="17"/>
      <c r="G211" s="62">
        <f t="shared" si="51"/>
        <v>0</v>
      </c>
      <c r="H211" s="17"/>
      <c r="I211" s="17"/>
      <c r="J211" s="17"/>
      <c r="K211" s="17"/>
      <c r="L211" s="17"/>
      <c r="M211" s="17"/>
      <c r="N211" s="17"/>
      <c r="O211" s="17"/>
      <c r="P211" s="115"/>
      <c r="Q211" s="62">
        <f>IF(C211&gt;A_Stammdaten!$B$12,0,SUM(G211,H211,J211,K211,M211,N211)-SUM(I211,L211,O211,P211))</f>
        <v>0</v>
      </c>
      <c r="R211" s="17"/>
      <c r="S211" s="17"/>
      <c r="T211" s="17"/>
      <c r="U211" s="62">
        <f t="shared" si="42"/>
        <v>0</v>
      </c>
      <c r="V211" s="63">
        <f>IF(ISBLANK($B211),0,VLOOKUP($B211,Listen!$A$2:$C$45,2,FALSE))</f>
        <v>0</v>
      </c>
      <c r="W211" s="63">
        <f>IF(ISBLANK($B211),0,VLOOKUP($B211,Listen!$A$2:$C$45,3,FALSE))</f>
        <v>0</v>
      </c>
      <c r="X211" s="49">
        <f t="shared" si="43"/>
        <v>0</v>
      </c>
      <c r="Y211" s="49">
        <f t="shared" si="41"/>
        <v>0</v>
      </c>
      <c r="Z211" s="49">
        <f t="shared" si="41"/>
        <v>0</v>
      </c>
      <c r="AA211" s="49">
        <f t="shared" si="41"/>
        <v>0</v>
      </c>
      <c r="AB211" s="49">
        <f t="shared" si="41"/>
        <v>0</v>
      </c>
      <c r="AC211" s="49">
        <f t="shared" si="41"/>
        <v>0</v>
      </c>
      <c r="AD211" s="49">
        <f t="shared" si="41"/>
        <v>0</v>
      </c>
      <c r="AE211" s="51">
        <f t="shared" si="40"/>
        <v>0</v>
      </c>
      <c r="AF211" s="51">
        <f>IF(C211=A_Stammdaten!$B$12,D_SAV!$U211-D_SAV!$AG211,HLOOKUP(A_Stammdaten!$B$12-1,$AH$4:$AN$4004,ROW(C211)-3,FALSE)-$AG211)</f>
        <v>0</v>
      </c>
      <c r="AG211" s="51">
        <f>HLOOKUP(A_Stammdaten!$B$12,$AH$4:$AN$4004,ROW(C211)-3,FALSE)</f>
        <v>0</v>
      </c>
      <c r="AH211" s="51">
        <f t="shared" si="44"/>
        <v>0</v>
      </c>
      <c r="AI211" s="51">
        <f t="shared" si="45"/>
        <v>0</v>
      </c>
      <c r="AJ211" s="51">
        <f t="shared" si="46"/>
        <v>0</v>
      </c>
      <c r="AK211" s="51">
        <f t="shared" si="47"/>
        <v>0</v>
      </c>
      <c r="AL211" s="51">
        <f t="shared" si="48"/>
        <v>0</v>
      </c>
      <c r="AM211" s="51">
        <f t="shared" si="49"/>
        <v>0</v>
      </c>
      <c r="AN211" s="51">
        <f t="shared" si="50"/>
        <v>0</v>
      </c>
    </row>
    <row r="212" spans="1:40" x14ac:dyDescent="0.25">
      <c r="A212" s="17"/>
      <c r="B212" s="17"/>
      <c r="C212" s="35"/>
      <c r="D212" s="17"/>
      <c r="E212" s="17"/>
      <c r="F212" s="17"/>
      <c r="G212" s="62">
        <f t="shared" si="51"/>
        <v>0</v>
      </c>
      <c r="H212" s="17"/>
      <c r="I212" s="17"/>
      <c r="J212" s="17"/>
      <c r="K212" s="17"/>
      <c r="L212" s="17"/>
      <c r="M212" s="17"/>
      <c r="N212" s="17"/>
      <c r="O212" s="17"/>
      <c r="P212" s="115"/>
      <c r="Q212" s="62">
        <f>IF(C212&gt;A_Stammdaten!$B$12,0,SUM(G212,H212,J212,K212,M212,N212)-SUM(I212,L212,O212,P212))</f>
        <v>0</v>
      </c>
      <c r="R212" s="17"/>
      <c r="S212" s="17"/>
      <c r="T212" s="17"/>
      <c r="U212" s="62">
        <f t="shared" si="42"/>
        <v>0</v>
      </c>
      <c r="V212" s="63">
        <f>IF(ISBLANK($B212),0,VLOOKUP($B212,Listen!$A$2:$C$45,2,FALSE))</f>
        <v>0</v>
      </c>
      <c r="W212" s="63">
        <f>IF(ISBLANK($B212),0,VLOOKUP($B212,Listen!$A$2:$C$45,3,FALSE))</f>
        <v>0</v>
      </c>
      <c r="X212" s="49">
        <f t="shared" si="43"/>
        <v>0</v>
      </c>
      <c r="Y212" s="49">
        <f t="shared" si="41"/>
        <v>0</v>
      </c>
      <c r="Z212" s="49">
        <f t="shared" si="41"/>
        <v>0</v>
      </c>
      <c r="AA212" s="49">
        <f t="shared" si="41"/>
        <v>0</v>
      </c>
      <c r="AB212" s="49">
        <f t="shared" si="41"/>
        <v>0</v>
      </c>
      <c r="AC212" s="49">
        <f t="shared" si="41"/>
        <v>0</v>
      </c>
      <c r="AD212" s="49">
        <f t="shared" si="41"/>
        <v>0</v>
      </c>
      <c r="AE212" s="51">
        <f t="shared" si="40"/>
        <v>0</v>
      </c>
      <c r="AF212" s="51">
        <f>IF(C212=A_Stammdaten!$B$12,D_SAV!$U212-D_SAV!$AG212,HLOOKUP(A_Stammdaten!$B$12-1,$AH$4:$AN$4004,ROW(C212)-3,FALSE)-$AG212)</f>
        <v>0</v>
      </c>
      <c r="AG212" s="51">
        <f>HLOOKUP(A_Stammdaten!$B$12,$AH$4:$AN$4004,ROW(C212)-3,FALSE)</f>
        <v>0</v>
      </c>
      <c r="AH212" s="51">
        <f t="shared" si="44"/>
        <v>0</v>
      </c>
      <c r="AI212" s="51">
        <f t="shared" si="45"/>
        <v>0</v>
      </c>
      <c r="AJ212" s="51">
        <f t="shared" si="46"/>
        <v>0</v>
      </c>
      <c r="AK212" s="51">
        <f t="shared" si="47"/>
        <v>0</v>
      </c>
      <c r="AL212" s="51">
        <f t="shared" si="48"/>
        <v>0</v>
      </c>
      <c r="AM212" s="51">
        <f t="shared" si="49"/>
        <v>0</v>
      </c>
      <c r="AN212" s="51">
        <f t="shared" si="50"/>
        <v>0</v>
      </c>
    </row>
    <row r="213" spans="1:40" x14ac:dyDescent="0.25">
      <c r="A213" s="17"/>
      <c r="B213" s="17"/>
      <c r="C213" s="35"/>
      <c r="D213" s="17"/>
      <c r="E213" s="17"/>
      <c r="F213" s="17"/>
      <c r="G213" s="62">
        <f t="shared" si="51"/>
        <v>0</v>
      </c>
      <c r="H213" s="17"/>
      <c r="I213" s="17"/>
      <c r="J213" s="17"/>
      <c r="K213" s="17"/>
      <c r="L213" s="17"/>
      <c r="M213" s="17"/>
      <c r="N213" s="17"/>
      <c r="O213" s="17"/>
      <c r="P213" s="115"/>
      <c r="Q213" s="62">
        <f>IF(C213&gt;A_Stammdaten!$B$12,0,SUM(G213,H213,J213,K213,M213,N213)-SUM(I213,L213,O213,P213))</f>
        <v>0</v>
      </c>
      <c r="R213" s="17"/>
      <c r="S213" s="17"/>
      <c r="T213" s="17"/>
      <c r="U213" s="62">
        <f t="shared" si="42"/>
        <v>0</v>
      </c>
      <c r="V213" s="63">
        <f>IF(ISBLANK($B213),0,VLOOKUP($B213,Listen!$A$2:$C$45,2,FALSE))</f>
        <v>0</v>
      </c>
      <c r="W213" s="63">
        <f>IF(ISBLANK($B213),0,VLOOKUP($B213,Listen!$A$2:$C$45,3,FALSE))</f>
        <v>0</v>
      </c>
      <c r="X213" s="49">
        <f t="shared" si="43"/>
        <v>0</v>
      </c>
      <c r="Y213" s="49">
        <f t="shared" si="41"/>
        <v>0</v>
      </c>
      <c r="Z213" s="49">
        <f t="shared" si="41"/>
        <v>0</v>
      </c>
      <c r="AA213" s="49">
        <f t="shared" si="41"/>
        <v>0</v>
      </c>
      <c r="AB213" s="49">
        <f t="shared" si="41"/>
        <v>0</v>
      </c>
      <c r="AC213" s="49">
        <f t="shared" si="41"/>
        <v>0</v>
      </c>
      <c r="AD213" s="49">
        <f t="shared" si="41"/>
        <v>0</v>
      </c>
      <c r="AE213" s="51">
        <f t="shared" si="40"/>
        <v>0</v>
      </c>
      <c r="AF213" s="51">
        <f>IF(C213=A_Stammdaten!$B$12,D_SAV!$U213-D_SAV!$AG213,HLOOKUP(A_Stammdaten!$B$12-1,$AH$4:$AN$4004,ROW(C213)-3,FALSE)-$AG213)</f>
        <v>0</v>
      </c>
      <c r="AG213" s="51">
        <f>HLOOKUP(A_Stammdaten!$B$12,$AH$4:$AN$4004,ROW(C213)-3,FALSE)</f>
        <v>0</v>
      </c>
      <c r="AH213" s="51">
        <f t="shared" si="44"/>
        <v>0</v>
      </c>
      <c r="AI213" s="51">
        <f t="shared" si="45"/>
        <v>0</v>
      </c>
      <c r="AJ213" s="51">
        <f t="shared" si="46"/>
        <v>0</v>
      </c>
      <c r="AK213" s="51">
        <f t="shared" si="47"/>
        <v>0</v>
      </c>
      <c r="AL213" s="51">
        <f t="shared" si="48"/>
        <v>0</v>
      </c>
      <c r="AM213" s="51">
        <f t="shared" si="49"/>
        <v>0</v>
      </c>
      <c r="AN213" s="51">
        <f t="shared" si="50"/>
        <v>0</v>
      </c>
    </row>
    <row r="214" spans="1:40" x14ac:dyDescent="0.25">
      <c r="A214" s="17"/>
      <c r="B214" s="17"/>
      <c r="C214" s="35"/>
      <c r="D214" s="17"/>
      <c r="E214" s="17"/>
      <c r="F214" s="17"/>
      <c r="G214" s="62">
        <f t="shared" si="51"/>
        <v>0</v>
      </c>
      <c r="H214" s="17"/>
      <c r="I214" s="17"/>
      <c r="J214" s="17"/>
      <c r="K214" s="17"/>
      <c r="L214" s="17"/>
      <c r="M214" s="17"/>
      <c r="N214" s="17"/>
      <c r="O214" s="17"/>
      <c r="P214" s="115"/>
      <c r="Q214" s="62">
        <f>IF(C214&gt;A_Stammdaten!$B$12,0,SUM(G214,H214,J214,K214,M214,N214)-SUM(I214,L214,O214,P214))</f>
        <v>0</v>
      </c>
      <c r="R214" s="17"/>
      <c r="S214" s="17"/>
      <c r="T214" s="17"/>
      <c r="U214" s="62">
        <f t="shared" si="42"/>
        <v>0</v>
      </c>
      <c r="V214" s="63">
        <f>IF(ISBLANK($B214),0,VLOOKUP($B214,Listen!$A$2:$C$45,2,FALSE))</f>
        <v>0</v>
      </c>
      <c r="W214" s="63">
        <f>IF(ISBLANK($B214),0,VLOOKUP($B214,Listen!$A$2:$C$45,3,FALSE))</f>
        <v>0</v>
      </c>
      <c r="X214" s="49">
        <f t="shared" si="43"/>
        <v>0</v>
      </c>
      <c r="Y214" s="49">
        <f t="shared" si="41"/>
        <v>0</v>
      </c>
      <c r="Z214" s="49">
        <f t="shared" si="41"/>
        <v>0</v>
      </c>
      <c r="AA214" s="49">
        <f t="shared" si="41"/>
        <v>0</v>
      </c>
      <c r="AB214" s="49">
        <f t="shared" si="41"/>
        <v>0</v>
      </c>
      <c r="AC214" s="49">
        <f t="shared" si="41"/>
        <v>0</v>
      </c>
      <c r="AD214" s="49">
        <f t="shared" si="41"/>
        <v>0</v>
      </c>
      <c r="AE214" s="51">
        <f t="shared" si="40"/>
        <v>0</v>
      </c>
      <c r="AF214" s="51">
        <f>IF(C214=A_Stammdaten!$B$12,D_SAV!$U214-D_SAV!$AG214,HLOOKUP(A_Stammdaten!$B$12-1,$AH$4:$AN$4004,ROW(C214)-3,FALSE)-$AG214)</f>
        <v>0</v>
      </c>
      <c r="AG214" s="51">
        <f>HLOOKUP(A_Stammdaten!$B$12,$AH$4:$AN$4004,ROW(C214)-3,FALSE)</f>
        <v>0</v>
      </c>
      <c r="AH214" s="51">
        <f t="shared" si="44"/>
        <v>0</v>
      </c>
      <c r="AI214" s="51">
        <f t="shared" si="45"/>
        <v>0</v>
      </c>
      <c r="AJ214" s="51">
        <f t="shared" si="46"/>
        <v>0</v>
      </c>
      <c r="AK214" s="51">
        <f t="shared" si="47"/>
        <v>0</v>
      </c>
      <c r="AL214" s="51">
        <f t="shared" si="48"/>
        <v>0</v>
      </c>
      <c r="AM214" s="51">
        <f t="shared" si="49"/>
        <v>0</v>
      </c>
      <c r="AN214" s="51">
        <f t="shared" si="50"/>
        <v>0</v>
      </c>
    </row>
    <row r="215" spans="1:40" x14ac:dyDescent="0.25">
      <c r="A215" s="17"/>
      <c r="B215" s="17"/>
      <c r="C215" s="35"/>
      <c r="D215" s="17"/>
      <c r="E215" s="17"/>
      <c r="F215" s="17"/>
      <c r="G215" s="62">
        <f t="shared" si="51"/>
        <v>0</v>
      </c>
      <c r="H215" s="17"/>
      <c r="I215" s="17"/>
      <c r="J215" s="17"/>
      <c r="K215" s="17"/>
      <c r="L215" s="17"/>
      <c r="M215" s="17"/>
      <c r="N215" s="17"/>
      <c r="O215" s="17"/>
      <c r="P215" s="115"/>
      <c r="Q215" s="62">
        <f>IF(C215&gt;A_Stammdaten!$B$12,0,SUM(G215,H215,J215,K215,M215,N215)-SUM(I215,L215,O215,P215))</f>
        <v>0</v>
      </c>
      <c r="R215" s="17"/>
      <c r="S215" s="17"/>
      <c r="T215" s="17"/>
      <c r="U215" s="62">
        <f t="shared" si="42"/>
        <v>0</v>
      </c>
      <c r="V215" s="63">
        <f>IF(ISBLANK($B215),0,VLOOKUP($B215,Listen!$A$2:$C$45,2,FALSE))</f>
        <v>0</v>
      </c>
      <c r="W215" s="63">
        <f>IF(ISBLANK($B215),0,VLOOKUP($B215,Listen!$A$2:$C$45,3,FALSE))</f>
        <v>0</v>
      </c>
      <c r="X215" s="49">
        <f t="shared" si="43"/>
        <v>0</v>
      </c>
      <c r="Y215" s="49">
        <f t="shared" si="41"/>
        <v>0</v>
      </c>
      <c r="Z215" s="49">
        <f t="shared" si="41"/>
        <v>0</v>
      </c>
      <c r="AA215" s="49">
        <f t="shared" si="41"/>
        <v>0</v>
      </c>
      <c r="AB215" s="49">
        <f t="shared" si="41"/>
        <v>0</v>
      </c>
      <c r="AC215" s="49">
        <f t="shared" si="41"/>
        <v>0</v>
      </c>
      <c r="AD215" s="49">
        <f t="shared" si="41"/>
        <v>0</v>
      </c>
      <c r="AE215" s="51">
        <f t="shared" si="40"/>
        <v>0</v>
      </c>
      <c r="AF215" s="51">
        <f>IF(C215=A_Stammdaten!$B$12,D_SAV!$U215-D_SAV!$AG215,HLOOKUP(A_Stammdaten!$B$12-1,$AH$4:$AN$4004,ROW(C215)-3,FALSE)-$AG215)</f>
        <v>0</v>
      </c>
      <c r="AG215" s="51">
        <f>HLOOKUP(A_Stammdaten!$B$12,$AH$4:$AN$4004,ROW(C215)-3,FALSE)</f>
        <v>0</v>
      </c>
      <c r="AH215" s="51">
        <f t="shared" si="44"/>
        <v>0</v>
      </c>
      <c r="AI215" s="51">
        <f t="shared" si="45"/>
        <v>0</v>
      </c>
      <c r="AJ215" s="51">
        <f t="shared" si="46"/>
        <v>0</v>
      </c>
      <c r="AK215" s="51">
        <f t="shared" si="47"/>
        <v>0</v>
      </c>
      <c r="AL215" s="51">
        <f t="shared" si="48"/>
        <v>0</v>
      </c>
      <c r="AM215" s="51">
        <f t="shared" si="49"/>
        <v>0</v>
      </c>
      <c r="AN215" s="51">
        <f t="shared" si="50"/>
        <v>0</v>
      </c>
    </row>
    <row r="216" spans="1:40" x14ac:dyDescent="0.25">
      <c r="A216" s="17"/>
      <c r="B216" s="17"/>
      <c r="C216" s="35"/>
      <c r="D216" s="17"/>
      <c r="E216" s="17"/>
      <c r="F216" s="17"/>
      <c r="G216" s="62">
        <f t="shared" si="51"/>
        <v>0</v>
      </c>
      <c r="H216" s="17"/>
      <c r="I216" s="17"/>
      <c r="J216" s="17"/>
      <c r="K216" s="17"/>
      <c r="L216" s="17"/>
      <c r="M216" s="17"/>
      <c r="N216" s="17"/>
      <c r="O216" s="17"/>
      <c r="P216" s="115"/>
      <c r="Q216" s="62">
        <f>IF(C216&gt;A_Stammdaten!$B$12,0,SUM(G216,H216,J216,K216,M216,N216)-SUM(I216,L216,O216,P216))</f>
        <v>0</v>
      </c>
      <c r="R216" s="17"/>
      <c r="S216" s="17"/>
      <c r="T216" s="17"/>
      <c r="U216" s="62">
        <f t="shared" si="42"/>
        <v>0</v>
      </c>
      <c r="V216" s="63">
        <f>IF(ISBLANK($B216),0,VLOOKUP($B216,Listen!$A$2:$C$45,2,FALSE))</f>
        <v>0</v>
      </c>
      <c r="W216" s="63">
        <f>IF(ISBLANK($B216),0,VLOOKUP($B216,Listen!$A$2:$C$45,3,FALSE))</f>
        <v>0</v>
      </c>
      <c r="X216" s="49">
        <f t="shared" si="43"/>
        <v>0</v>
      </c>
      <c r="Y216" s="49">
        <f t="shared" si="41"/>
        <v>0</v>
      </c>
      <c r="Z216" s="49">
        <f t="shared" si="41"/>
        <v>0</v>
      </c>
      <c r="AA216" s="49">
        <f t="shared" si="41"/>
        <v>0</v>
      </c>
      <c r="AB216" s="49">
        <f t="shared" si="41"/>
        <v>0</v>
      </c>
      <c r="AC216" s="49">
        <f t="shared" si="41"/>
        <v>0</v>
      </c>
      <c r="AD216" s="49">
        <f t="shared" si="41"/>
        <v>0</v>
      </c>
      <c r="AE216" s="51">
        <f t="shared" si="40"/>
        <v>0</v>
      </c>
      <c r="AF216" s="51">
        <f>IF(C216=A_Stammdaten!$B$12,D_SAV!$U216-D_SAV!$AG216,HLOOKUP(A_Stammdaten!$B$12-1,$AH$4:$AN$4004,ROW(C216)-3,FALSE)-$AG216)</f>
        <v>0</v>
      </c>
      <c r="AG216" s="51">
        <f>HLOOKUP(A_Stammdaten!$B$12,$AH$4:$AN$4004,ROW(C216)-3,FALSE)</f>
        <v>0</v>
      </c>
      <c r="AH216" s="51">
        <f t="shared" si="44"/>
        <v>0</v>
      </c>
      <c r="AI216" s="51">
        <f t="shared" si="45"/>
        <v>0</v>
      </c>
      <c r="AJ216" s="51">
        <f t="shared" si="46"/>
        <v>0</v>
      </c>
      <c r="AK216" s="51">
        <f t="shared" si="47"/>
        <v>0</v>
      </c>
      <c r="AL216" s="51">
        <f t="shared" si="48"/>
        <v>0</v>
      </c>
      <c r="AM216" s="51">
        <f t="shared" si="49"/>
        <v>0</v>
      </c>
      <c r="AN216" s="51">
        <f t="shared" si="50"/>
        <v>0</v>
      </c>
    </row>
    <row r="217" spans="1:40" x14ac:dyDescent="0.25">
      <c r="A217" s="17"/>
      <c r="B217" s="17"/>
      <c r="C217" s="35"/>
      <c r="D217" s="17"/>
      <c r="E217" s="17"/>
      <c r="F217" s="17"/>
      <c r="G217" s="62">
        <f t="shared" si="51"/>
        <v>0</v>
      </c>
      <c r="H217" s="17"/>
      <c r="I217" s="17"/>
      <c r="J217" s="17"/>
      <c r="K217" s="17"/>
      <c r="L217" s="17"/>
      <c r="M217" s="17"/>
      <c r="N217" s="17"/>
      <c r="O217" s="17"/>
      <c r="P217" s="115"/>
      <c r="Q217" s="62">
        <f>IF(C217&gt;A_Stammdaten!$B$12,0,SUM(G217,H217,J217,K217,M217,N217)-SUM(I217,L217,O217,P217))</f>
        <v>0</v>
      </c>
      <c r="R217" s="17"/>
      <c r="S217" s="17"/>
      <c r="T217" s="17"/>
      <c r="U217" s="62">
        <f t="shared" si="42"/>
        <v>0</v>
      </c>
      <c r="V217" s="63">
        <f>IF(ISBLANK($B217),0,VLOOKUP($B217,Listen!$A$2:$C$45,2,FALSE))</f>
        <v>0</v>
      </c>
      <c r="W217" s="63">
        <f>IF(ISBLANK($B217),0,VLOOKUP($B217,Listen!$A$2:$C$45,3,FALSE))</f>
        <v>0</v>
      </c>
      <c r="X217" s="49">
        <f t="shared" si="43"/>
        <v>0</v>
      </c>
      <c r="Y217" s="49">
        <f t="shared" si="41"/>
        <v>0</v>
      </c>
      <c r="Z217" s="49">
        <f t="shared" si="41"/>
        <v>0</v>
      </c>
      <c r="AA217" s="49">
        <f t="shared" si="41"/>
        <v>0</v>
      </c>
      <c r="AB217" s="49">
        <f t="shared" si="41"/>
        <v>0</v>
      </c>
      <c r="AC217" s="49">
        <f t="shared" si="41"/>
        <v>0</v>
      </c>
      <c r="AD217" s="49">
        <f t="shared" si="41"/>
        <v>0</v>
      </c>
      <c r="AE217" s="51">
        <f t="shared" si="40"/>
        <v>0</v>
      </c>
      <c r="AF217" s="51">
        <f>IF(C217=A_Stammdaten!$B$12,D_SAV!$U217-D_SAV!$AG217,HLOOKUP(A_Stammdaten!$B$12-1,$AH$4:$AN$4004,ROW(C217)-3,FALSE)-$AG217)</f>
        <v>0</v>
      </c>
      <c r="AG217" s="51">
        <f>HLOOKUP(A_Stammdaten!$B$12,$AH$4:$AN$4004,ROW(C217)-3,FALSE)</f>
        <v>0</v>
      </c>
      <c r="AH217" s="51">
        <f t="shared" si="44"/>
        <v>0</v>
      </c>
      <c r="AI217" s="51">
        <f t="shared" si="45"/>
        <v>0</v>
      </c>
      <c r="AJ217" s="51">
        <f t="shared" si="46"/>
        <v>0</v>
      </c>
      <c r="AK217" s="51">
        <f t="shared" si="47"/>
        <v>0</v>
      </c>
      <c r="AL217" s="51">
        <f t="shared" si="48"/>
        <v>0</v>
      </c>
      <c r="AM217" s="51">
        <f t="shared" si="49"/>
        <v>0</v>
      </c>
      <c r="AN217" s="51">
        <f t="shared" si="50"/>
        <v>0</v>
      </c>
    </row>
    <row r="218" spans="1:40" x14ac:dyDescent="0.25">
      <c r="A218" s="17"/>
      <c r="B218" s="17"/>
      <c r="C218" s="35"/>
      <c r="D218" s="17"/>
      <c r="E218" s="17"/>
      <c r="F218" s="17"/>
      <c r="G218" s="62">
        <f t="shared" si="51"/>
        <v>0</v>
      </c>
      <c r="H218" s="17"/>
      <c r="I218" s="17"/>
      <c r="J218" s="17"/>
      <c r="K218" s="17"/>
      <c r="L218" s="17"/>
      <c r="M218" s="17"/>
      <c r="N218" s="17"/>
      <c r="O218" s="17"/>
      <c r="P218" s="115"/>
      <c r="Q218" s="62">
        <f>IF(C218&gt;A_Stammdaten!$B$12,0,SUM(G218,H218,J218,K218,M218,N218)-SUM(I218,L218,O218,P218))</f>
        <v>0</v>
      </c>
      <c r="R218" s="17"/>
      <c r="S218" s="17"/>
      <c r="T218" s="17"/>
      <c r="U218" s="62">
        <f t="shared" si="42"/>
        <v>0</v>
      </c>
      <c r="V218" s="63">
        <f>IF(ISBLANK($B218),0,VLOOKUP($B218,Listen!$A$2:$C$45,2,FALSE))</f>
        <v>0</v>
      </c>
      <c r="W218" s="63">
        <f>IF(ISBLANK($B218),0,VLOOKUP($B218,Listen!$A$2:$C$45,3,FALSE))</f>
        <v>0</v>
      </c>
      <c r="X218" s="49">
        <f t="shared" si="43"/>
        <v>0</v>
      </c>
      <c r="Y218" s="49">
        <f t="shared" si="41"/>
        <v>0</v>
      </c>
      <c r="Z218" s="49">
        <f t="shared" si="41"/>
        <v>0</v>
      </c>
      <c r="AA218" s="49">
        <f t="shared" si="41"/>
        <v>0</v>
      </c>
      <c r="AB218" s="49">
        <f t="shared" si="41"/>
        <v>0</v>
      </c>
      <c r="AC218" s="49">
        <f t="shared" si="41"/>
        <v>0</v>
      </c>
      <c r="AD218" s="49">
        <f t="shared" si="41"/>
        <v>0</v>
      </c>
      <c r="AE218" s="51">
        <f t="shared" si="40"/>
        <v>0</v>
      </c>
      <c r="AF218" s="51">
        <f>IF(C218=A_Stammdaten!$B$12,D_SAV!$U218-D_SAV!$AG218,HLOOKUP(A_Stammdaten!$B$12-1,$AH$4:$AN$4004,ROW(C218)-3,FALSE)-$AG218)</f>
        <v>0</v>
      </c>
      <c r="AG218" s="51">
        <f>HLOOKUP(A_Stammdaten!$B$12,$AH$4:$AN$4004,ROW(C218)-3,FALSE)</f>
        <v>0</v>
      </c>
      <c r="AH218" s="51">
        <f t="shared" si="44"/>
        <v>0</v>
      </c>
      <c r="AI218" s="51">
        <f t="shared" si="45"/>
        <v>0</v>
      </c>
      <c r="AJ218" s="51">
        <f t="shared" si="46"/>
        <v>0</v>
      </c>
      <c r="AK218" s="51">
        <f t="shared" si="47"/>
        <v>0</v>
      </c>
      <c r="AL218" s="51">
        <f t="shared" si="48"/>
        <v>0</v>
      </c>
      <c r="AM218" s="51">
        <f t="shared" si="49"/>
        <v>0</v>
      </c>
      <c r="AN218" s="51">
        <f t="shared" si="50"/>
        <v>0</v>
      </c>
    </row>
    <row r="219" spans="1:40" x14ac:dyDescent="0.25">
      <c r="A219" s="17"/>
      <c r="B219" s="17"/>
      <c r="C219" s="35"/>
      <c r="D219" s="17"/>
      <c r="E219" s="17"/>
      <c r="F219" s="17"/>
      <c r="G219" s="62">
        <f t="shared" si="51"/>
        <v>0</v>
      </c>
      <c r="H219" s="17"/>
      <c r="I219" s="17"/>
      <c r="J219" s="17"/>
      <c r="K219" s="17"/>
      <c r="L219" s="17"/>
      <c r="M219" s="17"/>
      <c r="N219" s="17"/>
      <c r="O219" s="17"/>
      <c r="P219" s="115"/>
      <c r="Q219" s="62">
        <f>IF(C219&gt;A_Stammdaten!$B$12,0,SUM(G219,H219,J219,K219,M219,N219)-SUM(I219,L219,O219,P219))</f>
        <v>0</v>
      </c>
      <c r="R219" s="17"/>
      <c r="S219" s="17"/>
      <c r="T219" s="17"/>
      <c r="U219" s="62">
        <f t="shared" si="42"/>
        <v>0</v>
      </c>
      <c r="V219" s="63">
        <f>IF(ISBLANK($B219),0,VLOOKUP($B219,Listen!$A$2:$C$45,2,FALSE))</f>
        <v>0</v>
      </c>
      <c r="W219" s="63">
        <f>IF(ISBLANK($B219),0,VLOOKUP($B219,Listen!$A$2:$C$45,3,FALSE))</f>
        <v>0</v>
      </c>
      <c r="X219" s="49">
        <f t="shared" si="43"/>
        <v>0</v>
      </c>
      <c r="Y219" s="49">
        <f t="shared" si="41"/>
        <v>0</v>
      </c>
      <c r="Z219" s="49">
        <f t="shared" si="41"/>
        <v>0</v>
      </c>
      <c r="AA219" s="49">
        <f t="shared" si="41"/>
        <v>0</v>
      </c>
      <c r="AB219" s="49">
        <f t="shared" si="41"/>
        <v>0</v>
      </c>
      <c r="AC219" s="49">
        <f t="shared" si="41"/>
        <v>0</v>
      </c>
      <c r="AD219" s="49">
        <f t="shared" si="41"/>
        <v>0</v>
      </c>
      <c r="AE219" s="51">
        <f t="shared" si="40"/>
        <v>0</v>
      </c>
      <c r="AF219" s="51">
        <f>IF(C219=A_Stammdaten!$B$12,D_SAV!$U219-D_SAV!$AG219,HLOOKUP(A_Stammdaten!$B$12-1,$AH$4:$AN$4004,ROW(C219)-3,FALSE)-$AG219)</f>
        <v>0</v>
      </c>
      <c r="AG219" s="51">
        <f>HLOOKUP(A_Stammdaten!$B$12,$AH$4:$AN$4004,ROW(C219)-3,FALSE)</f>
        <v>0</v>
      </c>
      <c r="AH219" s="51">
        <f t="shared" si="44"/>
        <v>0</v>
      </c>
      <c r="AI219" s="51">
        <f t="shared" si="45"/>
        <v>0</v>
      </c>
      <c r="AJ219" s="51">
        <f t="shared" si="46"/>
        <v>0</v>
      </c>
      <c r="AK219" s="51">
        <f t="shared" si="47"/>
        <v>0</v>
      </c>
      <c r="AL219" s="51">
        <f t="shared" si="48"/>
        <v>0</v>
      </c>
      <c r="AM219" s="51">
        <f t="shared" si="49"/>
        <v>0</v>
      </c>
      <c r="AN219" s="51">
        <f t="shared" si="50"/>
        <v>0</v>
      </c>
    </row>
    <row r="220" spans="1:40" x14ac:dyDescent="0.25">
      <c r="A220" s="17"/>
      <c r="B220" s="17"/>
      <c r="C220" s="35"/>
      <c r="D220" s="17"/>
      <c r="E220" s="17"/>
      <c r="F220" s="17"/>
      <c r="G220" s="62">
        <f t="shared" si="51"/>
        <v>0</v>
      </c>
      <c r="H220" s="17"/>
      <c r="I220" s="17"/>
      <c r="J220" s="17"/>
      <c r="K220" s="17"/>
      <c r="L220" s="17"/>
      <c r="M220" s="17"/>
      <c r="N220" s="17"/>
      <c r="O220" s="17"/>
      <c r="P220" s="115"/>
      <c r="Q220" s="62">
        <f>IF(C220&gt;A_Stammdaten!$B$12,0,SUM(G220,H220,J220,K220,M220,N220)-SUM(I220,L220,O220,P220))</f>
        <v>0</v>
      </c>
      <c r="R220" s="17"/>
      <c r="S220" s="17"/>
      <c r="T220" s="17"/>
      <c r="U220" s="62">
        <f t="shared" si="42"/>
        <v>0</v>
      </c>
      <c r="V220" s="63">
        <f>IF(ISBLANK($B220),0,VLOOKUP($B220,Listen!$A$2:$C$45,2,FALSE))</f>
        <v>0</v>
      </c>
      <c r="W220" s="63">
        <f>IF(ISBLANK($B220),0,VLOOKUP($B220,Listen!$A$2:$C$45,3,FALSE))</f>
        <v>0</v>
      </c>
      <c r="X220" s="49">
        <f t="shared" si="43"/>
        <v>0</v>
      </c>
      <c r="Y220" s="49">
        <f t="shared" si="41"/>
        <v>0</v>
      </c>
      <c r="Z220" s="49">
        <f t="shared" si="41"/>
        <v>0</v>
      </c>
      <c r="AA220" s="49">
        <f t="shared" si="41"/>
        <v>0</v>
      </c>
      <c r="AB220" s="49">
        <f t="shared" si="41"/>
        <v>0</v>
      </c>
      <c r="AC220" s="49">
        <f t="shared" si="41"/>
        <v>0</v>
      </c>
      <c r="AD220" s="49">
        <f t="shared" si="41"/>
        <v>0</v>
      </c>
      <c r="AE220" s="51">
        <f t="shared" si="40"/>
        <v>0</v>
      </c>
      <c r="AF220" s="51">
        <f>IF(C220=A_Stammdaten!$B$12,D_SAV!$U220-D_SAV!$AG220,HLOOKUP(A_Stammdaten!$B$12-1,$AH$4:$AN$4004,ROW(C220)-3,FALSE)-$AG220)</f>
        <v>0</v>
      </c>
      <c r="AG220" s="51">
        <f>HLOOKUP(A_Stammdaten!$B$12,$AH$4:$AN$4004,ROW(C220)-3,FALSE)</f>
        <v>0</v>
      </c>
      <c r="AH220" s="51">
        <f t="shared" si="44"/>
        <v>0</v>
      </c>
      <c r="AI220" s="51">
        <f t="shared" si="45"/>
        <v>0</v>
      </c>
      <c r="AJ220" s="51">
        <f t="shared" si="46"/>
        <v>0</v>
      </c>
      <c r="AK220" s="51">
        <f t="shared" si="47"/>
        <v>0</v>
      </c>
      <c r="AL220" s="51">
        <f t="shared" si="48"/>
        <v>0</v>
      </c>
      <c r="AM220" s="51">
        <f t="shared" si="49"/>
        <v>0</v>
      </c>
      <c r="AN220" s="51">
        <f t="shared" si="50"/>
        <v>0</v>
      </c>
    </row>
    <row r="221" spans="1:40" x14ac:dyDescent="0.25">
      <c r="A221" s="17"/>
      <c r="B221" s="17"/>
      <c r="C221" s="35"/>
      <c r="D221" s="17"/>
      <c r="E221" s="17"/>
      <c r="F221" s="17"/>
      <c r="G221" s="62">
        <f t="shared" si="51"/>
        <v>0</v>
      </c>
      <c r="H221" s="17"/>
      <c r="I221" s="17"/>
      <c r="J221" s="17"/>
      <c r="K221" s="17"/>
      <c r="L221" s="17"/>
      <c r="M221" s="17"/>
      <c r="N221" s="17"/>
      <c r="O221" s="17"/>
      <c r="P221" s="115"/>
      <c r="Q221" s="62">
        <f>IF(C221&gt;A_Stammdaten!$B$12,0,SUM(G221,H221,J221,K221,M221,N221)-SUM(I221,L221,O221,P221))</f>
        <v>0</v>
      </c>
      <c r="R221" s="17"/>
      <c r="S221" s="17"/>
      <c r="T221" s="17"/>
      <c r="U221" s="62">
        <f t="shared" si="42"/>
        <v>0</v>
      </c>
      <c r="V221" s="63">
        <f>IF(ISBLANK($B221),0,VLOOKUP($B221,Listen!$A$2:$C$45,2,FALSE))</f>
        <v>0</v>
      </c>
      <c r="W221" s="63">
        <f>IF(ISBLANK($B221),0,VLOOKUP($B221,Listen!$A$2:$C$45,3,FALSE))</f>
        <v>0</v>
      </c>
      <c r="X221" s="49">
        <f t="shared" si="43"/>
        <v>0</v>
      </c>
      <c r="Y221" s="49">
        <f t="shared" si="41"/>
        <v>0</v>
      </c>
      <c r="Z221" s="49">
        <f t="shared" si="41"/>
        <v>0</v>
      </c>
      <c r="AA221" s="49">
        <f t="shared" si="41"/>
        <v>0</v>
      </c>
      <c r="AB221" s="49">
        <f t="shared" si="41"/>
        <v>0</v>
      </c>
      <c r="AC221" s="49">
        <f t="shared" si="41"/>
        <v>0</v>
      </c>
      <c r="AD221" s="49">
        <f t="shared" si="41"/>
        <v>0</v>
      </c>
      <c r="AE221" s="51">
        <f t="shared" si="40"/>
        <v>0</v>
      </c>
      <c r="AF221" s="51">
        <f>IF(C221=A_Stammdaten!$B$12,D_SAV!$U221-D_SAV!$AG221,HLOOKUP(A_Stammdaten!$B$12-1,$AH$4:$AN$4004,ROW(C221)-3,FALSE)-$AG221)</f>
        <v>0</v>
      </c>
      <c r="AG221" s="51">
        <f>HLOOKUP(A_Stammdaten!$B$12,$AH$4:$AN$4004,ROW(C221)-3,FALSE)</f>
        <v>0</v>
      </c>
      <c r="AH221" s="51">
        <f t="shared" si="44"/>
        <v>0</v>
      </c>
      <c r="AI221" s="51">
        <f t="shared" si="45"/>
        <v>0</v>
      </c>
      <c r="AJ221" s="51">
        <f t="shared" si="46"/>
        <v>0</v>
      </c>
      <c r="AK221" s="51">
        <f t="shared" si="47"/>
        <v>0</v>
      </c>
      <c r="AL221" s="51">
        <f t="shared" si="48"/>
        <v>0</v>
      </c>
      <c r="AM221" s="51">
        <f t="shared" si="49"/>
        <v>0</v>
      </c>
      <c r="AN221" s="51">
        <f t="shared" si="50"/>
        <v>0</v>
      </c>
    </row>
    <row r="222" spans="1:40" x14ac:dyDescent="0.25">
      <c r="A222" s="17"/>
      <c r="B222" s="17"/>
      <c r="C222" s="35"/>
      <c r="D222" s="17"/>
      <c r="E222" s="17"/>
      <c r="F222" s="17"/>
      <c r="G222" s="62">
        <f t="shared" si="51"/>
        <v>0</v>
      </c>
      <c r="H222" s="17"/>
      <c r="I222" s="17"/>
      <c r="J222" s="17"/>
      <c r="K222" s="17"/>
      <c r="L222" s="17"/>
      <c r="M222" s="17"/>
      <c r="N222" s="17"/>
      <c r="O222" s="17"/>
      <c r="P222" s="115"/>
      <c r="Q222" s="62">
        <f>IF(C222&gt;A_Stammdaten!$B$12,0,SUM(G222,H222,J222,K222,M222,N222)-SUM(I222,L222,O222,P222))</f>
        <v>0</v>
      </c>
      <c r="R222" s="17"/>
      <c r="S222" s="17"/>
      <c r="T222" s="17"/>
      <c r="U222" s="62">
        <f t="shared" si="42"/>
        <v>0</v>
      </c>
      <c r="V222" s="63">
        <f>IF(ISBLANK($B222),0,VLOOKUP($B222,Listen!$A$2:$C$45,2,FALSE))</f>
        <v>0</v>
      </c>
      <c r="W222" s="63">
        <f>IF(ISBLANK($B222),0,VLOOKUP($B222,Listen!$A$2:$C$45,3,FALSE))</f>
        <v>0</v>
      </c>
      <c r="X222" s="49">
        <f t="shared" si="43"/>
        <v>0</v>
      </c>
      <c r="Y222" s="49">
        <f t="shared" si="41"/>
        <v>0</v>
      </c>
      <c r="Z222" s="49">
        <f t="shared" si="41"/>
        <v>0</v>
      </c>
      <c r="AA222" s="49">
        <f t="shared" si="41"/>
        <v>0</v>
      </c>
      <c r="AB222" s="49">
        <f t="shared" si="41"/>
        <v>0</v>
      </c>
      <c r="AC222" s="49">
        <f t="shared" si="41"/>
        <v>0</v>
      </c>
      <c r="AD222" s="49">
        <f t="shared" si="41"/>
        <v>0</v>
      </c>
      <c r="AE222" s="51">
        <f t="shared" si="40"/>
        <v>0</v>
      </c>
      <c r="AF222" s="51">
        <f>IF(C222=A_Stammdaten!$B$12,D_SAV!$U222-D_SAV!$AG222,HLOOKUP(A_Stammdaten!$B$12-1,$AH$4:$AN$4004,ROW(C222)-3,FALSE)-$AG222)</f>
        <v>0</v>
      </c>
      <c r="AG222" s="51">
        <f>HLOOKUP(A_Stammdaten!$B$12,$AH$4:$AN$4004,ROW(C222)-3,FALSE)</f>
        <v>0</v>
      </c>
      <c r="AH222" s="51">
        <f t="shared" si="44"/>
        <v>0</v>
      </c>
      <c r="AI222" s="51">
        <f t="shared" si="45"/>
        <v>0</v>
      </c>
      <c r="AJ222" s="51">
        <f t="shared" si="46"/>
        <v>0</v>
      </c>
      <c r="AK222" s="51">
        <f t="shared" si="47"/>
        <v>0</v>
      </c>
      <c r="AL222" s="51">
        <f t="shared" si="48"/>
        <v>0</v>
      </c>
      <c r="AM222" s="51">
        <f t="shared" si="49"/>
        <v>0</v>
      </c>
      <c r="AN222" s="51">
        <f t="shared" si="50"/>
        <v>0</v>
      </c>
    </row>
    <row r="223" spans="1:40" x14ac:dyDescent="0.25">
      <c r="A223" s="17"/>
      <c r="B223" s="17"/>
      <c r="C223" s="35"/>
      <c r="D223" s="17"/>
      <c r="E223" s="17"/>
      <c r="F223" s="17"/>
      <c r="G223" s="62">
        <f t="shared" si="51"/>
        <v>0</v>
      </c>
      <c r="H223" s="17"/>
      <c r="I223" s="17"/>
      <c r="J223" s="17"/>
      <c r="K223" s="17"/>
      <c r="L223" s="17"/>
      <c r="M223" s="17"/>
      <c r="N223" s="17"/>
      <c r="O223" s="17"/>
      <c r="P223" s="115"/>
      <c r="Q223" s="62">
        <f>IF(C223&gt;A_Stammdaten!$B$12,0,SUM(G223,H223,J223,K223,M223,N223)-SUM(I223,L223,O223,P223))</f>
        <v>0</v>
      </c>
      <c r="R223" s="17"/>
      <c r="S223" s="17"/>
      <c r="T223" s="17"/>
      <c r="U223" s="62">
        <f t="shared" si="42"/>
        <v>0</v>
      </c>
      <c r="V223" s="63">
        <f>IF(ISBLANK($B223),0,VLOOKUP($B223,Listen!$A$2:$C$45,2,FALSE))</f>
        <v>0</v>
      </c>
      <c r="W223" s="63">
        <f>IF(ISBLANK($B223),0,VLOOKUP($B223,Listen!$A$2:$C$45,3,FALSE))</f>
        <v>0</v>
      </c>
      <c r="X223" s="49">
        <f t="shared" si="43"/>
        <v>0</v>
      </c>
      <c r="Y223" s="49">
        <f t="shared" si="41"/>
        <v>0</v>
      </c>
      <c r="Z223" s="49">
        <f t="shared" si="41"/>
        <v>0</v>
      </c>
      <c r="AA223" s="49">
        <f t="shared" si="41"/>
        <v>0</v>
      </c>
      <c r="AB223" s="49">
        <f t="shared" si="41"/>
        <v>0</v>
      </c>
      <c r="AC223" s="49">
        <f t="shared" si="41"/>
        <v>0</v>
      </c>
      <c r="AD223" s="49">
        <f t="shared" si="41"/>
        <v>0</v>
      </c>
      <c r="AE223" s="51">
        <f t="shared" si="40"/>
        <v>0</v>
      </c>
      <c r="AF223" s="51">
        <f>IF(C223=A_Stammdaten!$B$12,D_SAV!$U223-D_SAV!$AG223,HLOOKUP(A_Stammdaten!$B$12-1,$AH$4:$AN$4004,ROW(C223)-3,FALSE)-$AG223)</f>
        <v>0</v>
      </c>
      <c r="AG223" s="51">
        <f>HLOOKUP(A_Stammdaten!$B$12,$AH$4:$AN$4004,ROW(C223)-3,FALSE)</f>
        <v>0</v>
      </c>
      <c r="AH223" s="51">
        <f t="shared" si="44"/>
        <v>0</v>
      </c>
      <c r="AI223" s="51">
        <f t="shared" si="45"/>
        <v>0</v>
      </c>
      <c r="AJ223" s="51">
        <f t="shared" si="46"/>
        <v>0</v>
      </c>
      <c r="AK223" s="51">
        <f t="shared" si="47"/>
        <v>0</v>
      </c>
      <c r="AL223" s="51">
        <f t="shared" si="48"/>
        <v>0</v>
      </c>
      <c r="AM223" s="51">
        <f t="shared" si="49"/>
        <v>0</v>
      </c>
      <c r="AN223" s="51">
        <f t="shared" si="50"/>
        <v>0</v>
      </c>
    </row>
    <row r="224" spans="1:40" x14ac:dyDescent="0.25">
      <c r="A224" s="17"/>
      <c r="B224" s="17"/>
      <c r="C224" s="35"/>
      <c r="D224" s="17"/>
      <c r="E224" s="17"/>
      <c r="F224" s="17"/>
      <c r="G224" s="62">
        <f t="shared" si="51"/>
        <v>0</v>
      </c>
      <c r="H224" s="17"/>
      <c r="I224" s="17"/>
      <c r="J224" s="17"/>
      <c r="K224" s="17"/>
      <c r="L224" s="17"/>
      <c r="M224" s="17"/>
      <c r="N224" s="17"/>
      <c r="O224" s="17"/>
      <c r="P224" s="115"/>
      <c r="Q224" s="62">
        <f>IF(C224&gt;A_Stammdaten!$B$12,0,SUM(G224,H224,J224,K224,M224,N224)-SUM(I224,L224,O224,P224))</f>
        <v>0</v>
      </c>
      <c r="R224" s="17"/>
      <c r="S224" s="17"/>
      <c r="T224" s="17"/>
      <c r="U224" s="62">
        <f t="shared" si="42"/>
        <v>0</v>
      </c>
      <c r="V224" s="63">
        <f>IF(ISBLANK($B224),0,VLOOKUP($B224,Listen!$A$2:$C$45,2,FALSE))</f>
        <v>0</v>
      </c>
      <c r="W224" s="63">
        <f>IF(ISBLANK($B224),0,VLOOKUP($B224,Listen!$A$2:$C$45,3,FALSE))</f>
        <v>0</v>
      </c>
      <c r="X224" s="49">
        <f t="shared" si="43"/>
        <v>0</v>
      </c>
      <c r="Y224" s="49">
        <f t="shared" si="41"/>
        <v>0</v>
      </c>
      <c r="Z224" s="49">
        <f t="shared" si="41"/>
        <v>0</v>
      </c>
      <c r="AA224" s="49">
        <f t="shared" si="41"/>
        <v>0</v>
      </c>
      <c r="AB224" s="49">
        <f t="shared" si="41"/>
        <v>0</v>
      </c>
      <c r="AC224" s="49">
        <f t="shared" si="41"/>
        <v>0</v>
      </c>
      <c r="AD224" s="49">
        <f t="shared" si="41"/>
        <v>0</v>
      </c>
      <c r="AE224" s="51">
        <f t="shared" si="40"/>
        <v>0</v>
      </c>
      <c r="AF224" s="51">
        <f>IF(C224=A_Stammdaten!$B$12,D_SAV!$U224-D_SAV!$AG224,HLOOKUP(A_Stammdaten!$B$12-1,$AH$4:$AN$4004,ROW(C224)-3,FALSE)-$AG224)</f>
        <v>0</v>
      </c>
      <c r="AG224" s="51">
        <f>HLOOKUP(A_Stammdaten!$B$12,$AH$4:$AN$4004,ROW(C224)-3,FALSE)</f>
        <v>0</v>
      </c>
      <c r="AH224" s="51">
        <f t="shared" si="44"/>
        <v>0</v>
      </c>
      <c r="AI224" s="51">
        <f t="shared" si="45"/>
        <v>0</v>
      </c>
      <c r="AJ224" s="51">
        <f t="shared" si="46"/>
        <v>0</v>
      </c>
      <c r="AK224" s="51">
        <f t="shared" si="47"/>
        <v>0</v>
      </c>
      <c r="AL224" s="51">
        <f t="shared" si="48"/>
        <v>0</v>
      </c>
      <c r="AM224" s="51">
        <f t="shared" si="49"/>
        <v>0</v>
      </c>
      <c r="AN224" s="51">
        <f t="shared" si="50"/>
        <v>0</v>
      </c>
    </row>
    <row r="225" spans="1:40" x14ac:dyDescent="0.25">
      <c r="A225" s="17"/>
      <c r="B225" s="17"/>
      <c r="C225" s="35"/>
      <c r="D225" s="17"/>
      <c r="E225" s="17"/>
      <c r="F225" s="17"/>
      <c r="G225" s="62">
        <f t="shared" si="51"/>
        <v>0</v>
      </c>
      <c r="H225" s="17"/>
      <c r="I225" s="17"/>
      <c r="J225" s="17"/>
      <c r="K225" s="17"/>
      <c r="L225" s="17"/>
      <c r="M225" s="17"/>
      <c r="N225" s="17"/>
      <c r="O225" s="17"/>
      <c r="P225" s="115"/>
      <c r="Q225" s="62">
        <f>IF(C225&gt;A_Stammdaten!$B$12,0,SUM(G225,H225,J225,K225,M225,N225)-SUM(I225,L225,O225,P225))</f>
        <v>0</v>
      </c>
      <c r="R225" s="17"/>
      <c r="S225" s="17"/>
      <c r="T225" s="17"/>
      <c r="U225" s="62">
        <f t="shared" si="42"/>
        <v>0</v>
      </c>
      <c r="V225" s="63">
        <f>IF(ISBLANK($B225),0,VLOOKUP($B225,Listen!$A$2:$C$45,2,FALSE))</f>
        <v>0</v>
      </c>
      <c r="W225" s="63">
        <f>IF(ISBLANK($B225),0,VLOOKUP($B225,Listen!$A$2:$C$45,3,FALSE))</f>
        <v>0</v>
      </c>
      <c r="X225" s="49">
        <f t="shared" si="43"/>
        <v>0</v>
      </c>
      <c r="Y225" s="49">
        <f t="shared" si="41"/>
        <v>0</v>
      </c>
      <c r="Z225" s="49">
        <f t="shared" si="41"/>
        <v>0</v>
      </c>
      <c r="AA225" s="49">
        <f t="shared" si="41"/>
        <v>0</v>
      </c>
      <c r="AB225" s="49">
        <f t="shared" si="41"/>
        <v>0</v>
      </c>
      <c r="AC225" s="49">
        <f t="shared" si="41"/>
        <v>0</v>
      </c>
      <c r="AD225" s="49">
        <f t="shared" si="41"/>
        <v>0</v>
      </c>
      <c r="AE225" s="51">
        <f t="shared" si="40"/>
        <v>0</v>
      </c>
      <c r="AF225" s="51">
        <f>IF(C225=A_Stammdaten!$B$12,D_SAV!$U225-D_SAV!$AG225,HLOOKUP(A_Stammdaten!$B$12-1,$AH$4:$AN$4004,ROW(C225)-3,FALSE)-$AG225)</f>
        <v>0</v>
      </c>
      <c r="AG225" s="51">
        <f>HLOOKUP(A_Stammdaten!$B$12,$AH$4:$AN$4004,ROW(C225)-3,FALSE)</f>
        <v>0</v>
      </c>
      <c r="AH225" s="51">
        <f t="shared" si="44"/>
        <v>0</v>
      </c>
      <c r="AI225" s="51">
        <f t="shared" si="45"/>
        <v>0</v>
      </c>
      <c r="AJ225" s="51">
        <f t="shared" si="46"/>
        <v>0</v>
      </c>
      <c r="AK225" s="51">
        <f t="shared" si="47"/>
        <v>0</v>
      </c>
      <c r="AL225" s="51">
        <f t="shared" si="48"/>
        <v>0</v>
      </c>
      <c r="AM225" s="51">
        <f t="shared" si="49"/>
        <v>0</v>
      </c>
      <c r="AN225" s="51">
        <f t="shared" si="50"/>
        <v>0</v>
      </c>
    </row>
    <row r="226" spans="1:40" x14ac:dyDescent="0.25">
      <c r="A226" s="17"/>
      <c r="B226" s="17"/>
      <c r="C226" s="35"/>
      <c r="D226" s="17"/>
      <c r="E226" s="17"/>
      <c r="F226" s="17"/>
      <c r="G226" s="62">
        <f t="shared" si="51"/>
        <v>0</v>
      </c>
      <c r="H226" s="17"/>
      <c r="I226" s="17"/>
      <c r="J226" s="17"/>
      <c r="K226" s="17"/>
      <c r="L226" s="17"/>
      <c r="M226" s="17"/>
      <c r="N226" s="17"/>
      <c r="O226" s="17"/>
      <c r="P226" s="115"/>
      <c r="Q226" s="62">
        <f>IF(C226&gt;A_Stammdaten!$B$12,0,SUM(G226,H226,J226,K226,M226,N226)-SUM(I226,L226,O226,P226))</f>
        <v>0</v>
      </c>
      <c r="R226" s="17"/>
      <c r="S226" s="17"/>
      <c r="T226" s="17"/>
      <c r="U226" s="62">
        <f t="shared" si="42"/>
        <v>0</v>
      </c>
      <c r="V226" s="63">
        <f>IF(ISBLANK($B226),0,VLOOKUP($B226,Listen!$A$2:$C$45,2,FALSE))</f>
        <v>0</v>
      </c>
      <c r="W226" s="63">
        <f>IF(ISBLANK($B226),0,VLOOKUP($B226,Listen!$A$2:$C$45,3,FALSE))</f>
        <v>0</v>
      </c>
      <c r="X226" s="49">
        <f t="shared" si="43"/>
        <v>0</v>
      </c>
      <c r="Y226" s="49">
        <f t="shared" si="41"/>
        <v>0</v>
      </c>
      <c r="Z226" s="49">
        <f t="shared" si="41"/>
        <v>0</v>
      </c>
      <c r="AA226" s="49">
        <f t="shared" si="41"/>
        <v>0</v>
      </c>
      <c r="AB226" s="49">
        <f t="shared" si="41"/>
        <v>0</v>
      </c>
      <c r="AC226" s="49">
        <f t="shared" si="41"/>
        <v>0</v>
      </c>
      <c r="AD226" s="49">
        <f t="shared" si="41"/>
        <v>0</v>
      </c>
      <c r="AE226" s="51">
        <f t="shared" si="40"/>
        <v>0</v>
      </c>
      <c r="AF226" s="51">
        <f>IF(C226=A_Stammdaten!$B$12,D_SAV!$U226-D_SAV!$AG226,HLOOKUP(A_Stammdaten!$B$12-1,$AH$4:$AN$4004,ROW(C226)-3,FALSE)-$AG226)</f>
        <v>0</v>
      </c>
      <c r="AG226" s="51">
        <f>HLOOKUP(A_Stammdaten!$B$12,$AH$4:$AN$4004,ROW(C226)-3,FALSE)</f>
        <v>0</v>
      </c>
      <c r="AH226" s="51">
        <f t="shared" si="44"/>
        <v>0</v>
      </c>
      <c r="AI226" s="51">
        <f t="shared" si="45"/>
        <v>0</v>
      </c>
      <c r="AJ226" s="51">
        <f t="shared" si="46"/>
        <v>0</v>
      </c>
      <c r="AK226" s="51">
        <f t="shared" si="47"/>
        <v>0</v>
      </c>
      <c r="AL226" s="51">
        <f t="shared" si="48"/>
        <v>0</v>
      </c>
      <c r="AM226" s="51">
        <f t="shared" si="49"/>
        <v>0</v>
      </c>
      <c r="AN226" s="51">
        <f t="shared" si="50"/>
        <v>0</v>
      </c>
    </row>
    <row r="227" spans="1:40" x14ac:dyDescent="0.25">
      <c r="A227" s="17"/>
      <c r="B227" s="17"/>
      <c r="C227" s="35"/>
      <c r="D227" s="17"/>
      <c r="E227" s="17"/>
      <c r="F227" s="17"/>
      <c r="G227" s="62">
        <f t="shared" si="51"/>
        <v>0</v>
      </c>
      <c r="H227" s="17"/>
      <c r="I227" s="17"/>
      <c r="J227" s="17"/>
      <c r="K227" s="17"/>
      <c r="L227" s="17"/>
      <c r="M227" s="17"/>
      <c r="N227" s="17"/>
      <c r="O227" s="17"/>
      <c r="P227" s="115"/>
      <c r="Q227" s="62">
        <f>IF(C227&gt;A_Stammdaten!$B$12,0,SUM(G227,H227,J227,K227,M227,N227)-SUM(I227,L227,O227,P227))</f>
        <v>0</v>
      </c>
      <c r="R227" s="17"/>
      <c r="S227" s="17"/>
      <c r="T227" s="17"/>
      <c r="U227" s="62">
        <f t="shared" si="42"/>
        <v>0</v>
      </c>
      <c r="V227" s="63">
        <f>IF(ISBLANK($B227),0,VLOOKUP($B227,Listen!$A$2:$C$45,2,FALSE))</f>
        <v>0</v>
      </c>
      <c r="W227" s="63">
        <f>IF(ISBLANK($B227),0,VLOOKUP($B227,Listen!$A$2:$C$45,3,FALSE))</f>
        <v>0</v>
      </c>
      <c r="X227" s="49">
        <f t="shared" si="43"/>
        <v>0</v>
      </c>
      <c r="Y227" s="49">
        <f t="shared" si="41"/>
        <v>0</v>
      </c>
      <c r="Z227" s="49">
        <f t="shared" si="41"/>
        <v>0</v>
      </c>
      <c r="AA227" s="49">
        <f t="shared" si="41"/>
        <v>0</v>
      </c>
      <c r="AB227" s="49">
        <f t="shared" si="41"/>
        <v>0</v>
      </c>
      <c r="AC227" s="49">
        <f t="shared" si="41"/>
        <v>0</v>
      </c>
      <c r="AD227" s="49">
        <f t="shared" si="41"/>
        <v>0</v>
      </c>
      <c r="AE227" s="51">
        <f t="shared" ref="AE227:AE290" si="52">AG227+AF227</f>
        <v>0</v>
      </c>
      <c r="AF227" s="51">
        <f>IF(C227=A_Stammdaten!$B$12,D_SAV!$U227-D_SAV!$AG227,HLOOKUP(A_Stammdaten!$B$12-1,$AH$4:$AN$4004,ROW(C227)-3,FALSE)-$AG227)</f>
        <v>0</v>
      </c>
      <c r="AG227" s="51">
        <f>HLOOKUP(A_Stammdaten!$B$12,$AH$4:$AN$4004,ROW(C227)-3,FALSE)</f>
        <v>0</v>
      </c>
      <c r="AH227" s="51">
        <f t="shared" si="44"/>
        <v>0</v>
      </c>
      <c r="AI227" s="51">
        <f t="shared" si="45"/>
        <v>0</v>
      </c>
      <c r="AJ227" s="51">
        <f t="shared" si="46"/>
        <v>0</v>
      </c>
      <c r="AK227" s="51">
        <f t="shared" si="47"/>
        <v>0</v>
      </c>
      <c r="AL227" s="51">
        <f t="shared" si="48"/>
        <v>0</v>
      </c>
      <c r="AM227" s="51">
        <f t="shared" si="49"/>
        <v>0</v>
      </c>
      <c r="AN227" s="51">
        <f t="shared" si="50"/>
        <v>0</v>
      </c>
    </row>
    <row r="228" spans="1:40" x14ac:dyDescent="0.25">
      <c r="A228" s="17"/>
      <c r="B228" s="17"/>
      <c r="C228" s="35"/>
      <c r="D228" s="17"/>
      <c r="E228" s="17"/>
      <c r="F228" s="17"/>
      <c r="G228" s="62">
        <f t="shared" si="51"/>
        <v>0</v>
      </c>
      <c r="H228" s="17"/>
      <c r="I228" s="17"/>
      <c r="J228" s="17"/>
      <c r="K228" s="17"/>
      <c r="L228" s="17"/>
      <c r="M228" s="17"/>
      <c r="N228" s="17"/>
      <c r="O228" s="17"/>
      <c r="P228" s="115"/>
      <c r="Q228" s="62">
        <f>IF(C228&gt;A_Stammdaten!$B$12,0,SUM(G228,H228,J228,K228,M228,N228)-SUM(I228,L228,O228,P228))</f>
        <v>0</v>
      </c>
      <c r="R228" s="17"/>
      <c r="S228" s="17"/>
      <c r="T228" s="17"/>
      <c r="U228" s="62">
        <f t="shared" si="42"/>
        <v>0</v>
      </c>
      <c r="V228" s="63">
        <f>IF(ISBLANK($B228),0,VLOOKUP($B228,Listen!$A$2:$C$45,2,FALSE))</f>
        <v>0</v>
      </c>
      <c r="W228" s="63">
        <f>IF(ISBLANK($B228),0,VLOOKUP($B228,Listen!$A$2:$C$45,3,FALSE))</f>
        <v>0</v>
      </c>
      <c r="X228" s="49">
        <f t="shared" si="43"/>
        <v>0</v>
      </c>
      <c r="Y228" s="49">
        <f t="shared" si="41"/>
        <v>0</v>
      </c>
      <c r="Z228" s="49">
        <f t="shared" si="41"/>
        <v>0</v>
      </c>
      <c r="AA228" s="49">
        <f t="shared" si="41"/>
        <v>0</v>
      </c>
      <c r="AB228" s="49">
        <f t="shared" si="41"/>
        <v>0</v>
      </c>
      <c r="AC228" s="49">
        <f t="shared" si="41"/>
        <v>0</v>
      </c>
      <c r="AD228" s="49">
        <f t="shared" si="41"/>
        <v>0</v>
      </c>
      <c r="AE228" s="51">
        <f t="shared" si="52"/>
        <v>0</v>
      </c>
      <c r="AF228" s="51">
        <f>IF(C228=A_Stammdaten!$B$12,D_SAV!$U228-D_SAV!$AG228,HLOOKUP(A_Stammdaten!$B$12-1,$AH$4:$AN$4004,ROW(C228)-3,FALSE)-$AG228)</f>
        <v>0</v>
      </c>
      <c r="AG228" s="51">
        <f>HLOOKUP(A_Stammdaten!$B$12,$AH$4:$AN$4004,ROW(C228)-3,FALSE)</f>
        <v>0</v>
      </c>
      <c r="AH228" s="51">
        <f t="shared" si="44"/>
        <v>0</v>
      </c>
      <c r="AI228" s="51">
        <f t="shared" si="45"/>
        <v>0</v>
      </c>
      <c r="AJ228" s="51">
        <f t="shared" si="46"/>
        <v>0</v>
      </c>
      <c r="AK228" s="51">
        <f t="shared" si="47"/>
        <v>0</v>
      </c>
      <c r="AL228" s="51">
        <f t="shared" si="48"/>
        <v>0</v>
      </c>
      <c r="AM228" s="51">
        <f t="shared" si="49"/>
        <v>0</v>
      </c>
      <c r="AN228" s="51">
        <f t="shared" si="50"/>
        <v>0</v>
      </c>
    </row>
    <row r="229" spans="1:40" x14ac:dyDescent="0.25">
      <c r="A229" s="17"/>
      <c r="B229" s="17"/>
      <c r="C229" s="35"/>
      <c r="D229" s="17"/>
      <c r="E229" s="17"/>
      <c r="F229" s="17"/>
      <c r="G229" s="62">
        <f t="shared" si="51"/>
        <v>0</v>
      </c>
      <c r="H229" s="17"/>
      <c r="I229" s="17"/>
      <c r="J229" s="17"/>
      <c r="K229" s="17"/>
      <c r="L229" s="17"/>
      <c r="M229" s="17"/>
      <c r="N229" s="17"/>
      <c r="O229" s="17"/>
      <c r="P229" s="115"/>
      <c r="Q229" s="62">
        <f>IF(C229&gt;A_Stammdaten!$B$12,0,SUM(G229,H229,J229,K229,M229,N229)-SUM(I229,L229,O229,P229))</f>
        <v>0</v>
      </c>
      <c r="R229" s="17"/>
      <c r="S229" s="17"/>
      <c r="T229" s="17"/>
      <c r="U229" s="62">
        <f t="shared" si="42"/>
        <v>0</v>
      </c>
      <c r="V229" s="63">
        <f>IF(ISBLANK($B229),0,VLOOKUP($B229,Listen!$A$2:$C$45,2,FALSE))</f>
        <v>0</v>
      </c>
      <c r="W229" s="63">
        <f>IF(ISBLANK($B229),0,VLOOKUP($B229,Listen!$A$2:$C$45,3,FALSE))</f>
        <v>0</v>
      </c>
      <c r="X229" s="49">
        <f t="shared" si="43"/>
        <v>0</v>
      </c>
      <c r="Y229" s="49">
        <f t="shared" si="41"/>
        <v>0</v>
      </c>
      <c r="Z229" s="49">
        <f t="shared" si="41"/>
        <v>0</v>
      </c>
      <c r="AA229" s="49">
        <f t="shared" si="41"/>
        <v>0</v>
      </c>
      <c r="AB229" s="49">
        <f t="shared" si="41"/>
        <v>0</v>
      </c>
      <c r="AC229" s="49">
        <f t="shared" si="41"/>
        <v>0</v>
      </c>
      <c r="AD229" s="49">
        <f t="shared" si="41"/>
        <v>0</v>
      </c>
      <c r="AE229" s="51">
        <f t="shared" si="52"/>
        <v>0</v>
      </c>
      <c r="AF229" s="51">
        <f>IF(C229=A_Stammdaten!$B$12,D_SAV!$U229-D_SAV!$AG229,HLOOKUP(A_Stammdaten!$B$12-1,$AH$4:$AN$4004,ROW(C229)-3,FALSE)-$AG229)</f>
        <v>0</v>
      </c>
      <c r="AG229" s="51">
        <f>HLOOKUP(A_Stammdaten!$B$12,$AH$4:$AN$4004,ROW(C229)-3,FALSE)</f>
        <v>0</v>
      </c>
      <c r="AH229" s="51">
        <f t="shared" si="44"/>
        <v>0</v>
      </c>
      <c r="AI229" s="51">
        <f t="shared" si="45"/>
        <v>0</v>
      </c>
      <c r="AJ229" s="51">
        <f t="shared" si="46"/>
        <v>0</v>
      </c>
      <c r="AK229" s="51">
        <f t="shared" si="47"/>
        <v>0</v>
      </c>
      <c r="AL229" s="51">
        <f t="shared" si="48"/>
        <v>0</v>
      </c>
      <c r="AM229" s="51">
        <f t="shared" si="49"/>
        <v>0</v>
      </c>
      <c r="AN229" s="51">
        <f t="shared" si="50"/>
        <v>0</v>
      </c>
    </row>
    <row r="230" spans="1:40" x14ac:dyDescent="0.25">
      <c r="A230" s="17"/>
      <c r="B230" s="17"/>
      <c r="C230" s="35"/>
      <c r="D230" s="17"/>
      <c r="E230" s="17"/>
      <c r="F230" s="17"/>
      <c r="G230" s="62">
        <f t="shared" si="51"/>
        <v>0</v>
      </c>
      <c r="H230" s="17"/>
      <c r="I230" s="17"/>
      <c r="J230" s="17"/>
      <c r="K230" s="17"/>
      <c r="L230" s="17"/>
      <c r="M230" s="17"/>
      <c r="N230" s="17"/>
      <c r="O230" s="17"/>
      <c r="P230" s="115"/>
      <c r="Q230" s="62">
        <f>IF(C230&gt;A_Stammdaten!$B$12,0,SUM(G230,H230,J230,K230,M230,N230)-SUM(I230,L230,O230,P230))</f>
        <v>0</v>
      </c>
      <c r="R230" s="17"/>
      <c r="S230" s="17"/>
      <c r="T230" s="17"/>
      <c r="U230" s="62">
        <f t="shared" si="42"/>
        <v>0</v>
      </c>
      <c r="V230" s="63">
        <f>IF(ISBLANK($B230),0,VLOOKUP($B230,Listen!$A$2:$C$45,2,FALSE))</f>
        <v>0</v>
      </c>
      <c r="W230" s="63">
        <f>IF(ISBLANK($B230),0,VLOOKUP($B230,Listen!$A$2:$C$45,3,FALSE))</f>
        <v>0</v>
      </c>
      <c r="X230" s="49">
        <f t="shared" si="43"/>
        <v>0</v>
      </c>
      <c r="Y230" s="49">
        <f t="shared" si="41"/>
        <v>0</v>
      </c>
      <c r="Z230" s="49">
        <f t="shared" si="41"/>
        <v>0</v>
      </c>
      <c r="AA230" s="49">
        <f t="shared" si="41"/>
        <v>0</v>
      </c>
      <c r="AB230" s="49">
        <f t="shared" si="41"/>
        <v>0</v>
      </c>
      <c r="AC230" s="49">
        <f t="shared" si="41"/>
        <v>0</v>
      </c>
      <c r="AD230" s="49">
        <f t="shared" si="41"/>
        <v>0</v>
      </c>
      <c r="AE230" s="51">
        <f t="shared" si="52"/>
        <v>0</v>
      </c>
      <c r="AF230" s="51">
        <f>IF(C230=A_Stammdaten!$B$12,D_SAV!$U230-D_SAV!$AG230,HLOOKUP(A_Stammdaten!$B$12-1,$AH$4:$AN$4004,ROW(C230)-3,FALSE)-$AG230)</f>
        <v>0</v>
      </c>
      <c r="AG230" s="51">
        <f>HLOOKUP(A_Stammdaten!$B$12,$AH$4:$AN$4004,ROW(C230)-3,FALSE)</f>
        <v>0</v>
      </c>
      <c r="AH230" s="51">
        <f t="shared" si="44"/>
        <v>0</v>
      </c>
      <c r="AI230" s="51">
        <f t="shared" si="45"/>
        <v>0</v>
      </c>
      <c r="AJ230" s="51">
        <f t="shared" si="46"/>
        <v>0</v>
      </c>
      <c r="AK230" s="51">
        <f t="shared" si="47"/>
        <v>0</v>
      </c>
      <c r="AL230" s="51">
        <f t="shared" si="48"/>
        <v>0</v>
      </c>
      <c r="AM230" s="51">
        <f t="shared" si="49"/>
        <v>0</v>
      </c>
      <c r="AN230" s="51">
        <f t="shared" si="50"/>
        <v>0</v>
      </c>
    </row>
    <row r="231" spans="1:40" x14ac:dyDescent="0.25">
      <c r="A231" s="17"/>
      <c r="B231" s="17"/>
      <c r="C231" s="35"/>
      <c r="D231" s="17"/>
      <c r="E231" s="17"/>
      <c r="F231" s="17"/>
      <c r="G231" s="62">
        <f t="shared" si="51"/>
        <v>0</v>
      </c>
      <c r="H231" s="17"/>
      <c r="I231" s="17"/>
      <c r="J231" s="17"/>
      <c r="K231" s="17"/>
      <c r="L231" s="17"/>
      <c r="M231" s="17"/>
      <c r="N231" s="17"/>
      <c r="O231" s="17"/>
      <c r="P231" s="115"/>
      <c r="Q231" s="62">
        <f>IF(C231&gt;A_Stammdaten!$B$12,0,SUM(G231,H231,J231,K231,M231,N231)-SUM(I231,L231,O231,P231))</f>
        <v>0</v>
      </c>
      <c r="R231" s="17"/>
      <c r="S231" s="17"/>
      <c r="T231" s="17"/>
      <c r="U231" s="62">
        <f t="shared" si="42"/>
        <v>0</v>
      </c>
      <c r="V231" s="63">
        <f>IF(ISBLANK($B231),0,VLOOKUP($B231,Listen!$A$2:$C$45,2,FALSE))</f>
        <v>0</v>
      </c>
      <c r="W231" s="63">
        <f>IF(ISBLANK($B231),0,VLOOKUP($B231,Listen!$A$2:$C$45,3,FALSE))</f>
        <v>0</v>
      </c>
      <c r="X231" s="49">
        <f t="shared" si="43"/>
        <v>0</v>
      </c>
      <c r="Y231" s="49">
        <f t="shared" si="41"/>
        <v>0</v>
      </c>
      <c r="Z231" s="49">
        <f t="shared" si="41"/>
        <v>0</v>
      </c>
      <c r="AA231" s="49">
        <f t="shared" si="41"/>
        <v>0</v>
      </c>
      <c r="AB231" s="49">
        <f t="shared" si="41"/>
        <v>0</v>
      </c>
      <c r="AC231" s="49">
        <f t="shared" si="41"/>
        <v>0</v>
      </c>
      <c r="AD231" s="49">
        <f t="shared" si="41"/>
        <v>0</v>
      </c>
      <c r="AE231" s="51">
        <f t="shared" si="52"/>
        <v>0</v>
      </c>
      <c r="AF231" s="51">
        <f>IF(C231=A_Stammdaten!$B$12,D_SAV!$U231-D_SAV!$AG231,HLOOKUP(A_Stammdaten!$B$12-1,$AH$4:$AN$4004,ROW(C231)-3,FALSE)-$AG231)</f>
        <v>0</v>
      </c>
      <c r="AG231" s="51">
        <f>HLOOKUP(A_Stammdaten!$B$12,$AH$4:$AN$4004,ROW(C231)-3,FALSE)</f>
        <v>0</v>
      </c>
      <c r="AH231" s="51">
        <f t="shared" si="44"/>
        <v>0</v>
      </c>
      <c r="AI231" s="51">
        <f t="shared" si="45"/>
        <v>0</v>
      </c>
      <c r="AJ231" s="51">
        <f t="shared" si="46"/>
        <v>0</v>
      </c>
      <c r="AK231" s="51">
        <f t="shared" si="47"/>
        <v>0</v>
      </c>
      <c r="AL231" s="51">
        <f t="shared" si="48"/>
        <v>0</v>
      </c>
      <c r="AM231" s="51">
        <f t="shared" si="49"/>
        <v>0</v>
      </c>
      <c r="AN231" s="51">
        <f t="shared" si="50"/>
        <v>0</v>
      </c>
    </row>
    <row r="232" spans="1:40" x14ac:dyDescent="0.25">
      <c r="A232" s="17"/>
      <c r="B232" s="17"/>
      <c r="C232" s="35"/>
      <c r="D232" s="17"/>
      <c r="E232" s="17"/>
      <c r="F232" s="17"/>
      <c r="G232" s="62">
        <f t="shared" si="51"/>
        <v>0</v>
      </c>
      <c r="H232" s="17"/>
      <c r="I232" s="17"/>
      <c r="J232" s="17"/>
      <c r="K232" s="17"/>
      <c r="L232" s="17"/>
      <c r="M232" s="17"/>
      <c r="N232" s="17"/>
      <c r="O232" s="17"/>
      <c r="P232" s="115"/>
      <c r="Q232" s="62">
        <f>IF(C232&gt;A_Stammdaten!$B$12,0,SUM(G232,H232,J232,K232,M232,N232)-SUM(I232,L232,O232,P232))</f>
        <v>0</v>
      </c>
      <c r="R232" s="17"/>
      <c r="S232" s="17"/>
      <c r="T232" s="17"/>
      <c r="U232" s="62">
        <f t="shared" si="42"/>
        <v>0</v>
      </c>
      <c r="V232" s="63">
        <f>IF(ISBLANK($B232),0,VLOOKUP($B232,Listen!$A$2:$C$45,2,FALSE))</f>
        <v>0</v>
      </c>
      <c r="W232" s="63">
        <f>IF(ISBLANK($B232),0,VLOOKUP($B232,Listen!$A$2:$C$45,3,FALSE))</f>
        <v>0</v>
      </c>
      <c r="X232" s="49">
        <f t="shared" si="43"/>
        <v>0</v>
      </c>
      <c r="Y232" s="49">
        <f t="shared" si="41"/>
        <v>0</v>
      </c>
      <c r="Z232" s="49">
        <f t="shared" si="41"/>
        <v>0</v>
      </c>
      <c r="AA232" s="49">
        <f t="shared" si="41"/>
        <v>0</v>
      </c>
      <c r="AB232" s="49">
        <f t="shared" si="41"/>
        <v>0</v>
      </c>
      <c r="AC232" s="49">
        <f t="shared" si="41"/>
        <v>0</v>
      </c>
      <c r="AD232" s="49">
        <f t="shared" si="41"/>
        <v>0</v>
      </c>
      <c r="AE232" s="51">
        <f t="shared" si="52"/>
        <v>0</v>
      </c>
      <c r="AF232" s="51">
        <f>IF(C232=A_Stammdaten!$B$12,D_SAV!$U232-D_SAV!$AG232,HLOOKUP(A_Stammdaten!$B$12-1,$AH$4:$AN$4004,ROW(C232)-3,FALSE)-$AG232)</f>
        <v>0</v>
      </c>
      <c r="AG232" s="51">
        <f>HLOOKUP(A_Stammdaten!$B$12,$AH$4:$AN$4004,ROW(C232)-3,FALSE)</f>
        <v>0</v>
      </c>
      <c r="AH232" s="51">
        <f t="shared" si="44"/>
        <v>0</v>
      </c>
      <c r="AI232" s="51">
        <f t="shared" si="45"/>
        <v>0</v>
      </c>
      <c r="AJ232" s="51">
        <f t="shared" si="46"/>
        <v>0</v>
      </c>
      <c r="AK232" s="51">
        <f t="shared" si="47"/>
        <v>0</v>
      </c>
      <c r="AL232" s="51">
        <f t="shared" si="48"/>
        <v>0</v>
      </c>
      <c r="AM232" s="51">
        <f t="shared" si="49"/>
        <v>0</v>
      </c>
      <c r="AN232" s="51">
        <f t="shared" si="50"/>
        <v>0</v>
      </c>
    </row>
    <row r="233" spans="1:40" x14ac:dyDescent="0.25">
      <c r="A233" s="17"/>
      <c r="B233" s="17"/>
      <c r="C233" s="35"/>
      <c r="D233" s="17"/>
      <c r="E233" s="17"/>
      <c r="F233" s="17"/>
      <c r="G233" s="62">
        <f t="shared" si="51"/>
        <v>0</v>
      </c>
      <c r="H233" s="17"/>
      <c r="I233" s="17"/>
      <c r="J233" s="17"/>
      <c r="K233" s="17"/>
      <c r="L233" s="17"/>
      <c r="M233" s="17"/>
      <c r="N233" s="17"/>
      <c r="O233" s="17"/>
      <c r="P233" s="115"/>
      <c r="Q233" s="62">
        <f>IF(C233&gt;A_Stammdaten!$B$12,0,SUM(G233,H233,J233,K233,M233,N233)-SUM(I233,L233,O233,P233))</f>
        <v>0</v>
      </c>
      <c r="R233" s="17"/>
      <c r="S233" s="17"/>
      <c r="T233" s="17"/>
      <c r="U233" s="62">
        <f t="shared" si="42"/>
        <v>0</v>
      </c>
      <c r="V233" s="63">
        <f>IF(ISBLANK($B233),0,VLOOKUP($B233,Listen!$A$2:$C$45,2,FALSE))</f>
        <v>0</v>
      </c>
      <c r="W233" s="63">
        <f>IF(ISBLANK($B233),0,VLOOKUP($B233,Listen!$A$2:$C$45,3,FALSE))</f>
        <v>0</v>
      </c>
      <c r="X233" s="49">
        <f t="shared" si="43"/>
        <v>0</v>
      </c>
      <c r="Y233" s="49">
        <f t="shared" si="41"/>
        <v>0</v>
      </c>
      <c r="Z233" s="49">
        <f t="shared" si="41"/>
        <v>0</v>
      </c>
      <c r="AA233" s="49">
        <f t="shared" si="41"/>
        <v>0</v>
      </c>
      <c r="AB233" s="49">
        <f t="shared" si="41"/>
        <v>0</v>
      </c>
      <c r="AC233" s="49">
        <f t="shared" si="41"/>
        <v>0</v>
      </c>
      <c r="AD233" s="49">
        <f t="shared" si="41"/>
        <v>0</v>
      </c>
      <c r="AE233" s="51">
        <f t="shared" si="52"/>
        <v>0</v>
      </c>
      <c r="AF233" s="51">
        <f>IF(C233=A_Stammdaten!$B$12,D_SAV!$U233-D_SAV!$AG233,HLOOKUP(A_Stammdaten!$B$12-1,$AH$4:$AN$4004,ROW(C233)-3,FALSE)-$AG233)</f>
        <v>0</v>
      </c>
      <c r="AG233" s="51">
        <f>HLOOKUP(A_Stammdaten!$B$12,$AH$4:$AN$4004,ROW(C233)-3,FALSE)</f>
        <v>0</v>
      </c>
      <c r="AH233" s="51">
        <f t="shared" si="44"/>
        <v>0</v>
      </c>
      <c r="AI233" s="51">
        <f t="shared" si="45"/>
        <v>0</v>
      </c>
      <c r="AJ233" s="51">
        <f t="shared" si="46"/>
        <v>0</v>
      </c>
      <c r="AK233" s="51">
        <f t="shared" si="47"/>
        <v>0</v>
      </c>
      <c r="AL233" s="51">
        <f t="shared" si="48"/>
        <v>0</v>
      </c>
      <c r="AM233" s="51">
        <f t="shared" si="49"/>
        <v>0</v>
      </c>
      <c r="AN233" s="51">
        <f t="shared" si="50"/>
        <v>0</v>
      </c>
    </row>
    <row r="234" spans="1:40" x14ac:dyDescent="0.25">
      <c r="A234" s="17"/>
      <c r="B234" s="17"/>
      <c r="C234" s="35"/>
      <c r="D234" s="17"/>
      <c r="E234" s="17"/>
      <c r="F234" s="17"/>
      <c r="G234" s="62">
        <f t="shared" si="51"/>
        <v>0</v>
      </c>
      <c r="H234" s="17"/>
      <c r="I234" s="17"/>
      <c r="J234" s="17"/>
      <c r="K234" s="17"/>
      <c r="L234" s="17"/>
      <c r="M234" s="17"/>
      <c r="N234" s="17"/>
      <c r="O234" s="17"/>
      <c r="P234" s="115"/>
      <c r="Q234" s="62">
        <f>IF(C234&gt;A_Stammdaten!$B$12,0,SUM(G234,H234,J234,K234,M234,N234)-SUM(I234,L234,O234,P234))</f>
        <v>0</v>
      </c>
      <c r="R234" s="17"/>
      <c r="S234" s="17"/>
      <c r="T234" s="17"/>
      <c r="U234" s="62">
        <f t="shared" si="42"/>
        <v>0</v>
      </c>
      <c r="V234" s="63">
        <f>IF(ISBLANK($B234),0,VLOOKUP($B234,Listen!$A$2:$C$45,2,FALSE))</f>
        <v>0</v>
      </c>
      <c r="W234" s="63">
        <f>IF(ISBLANK($B234),0,VLOOKUP($B234,Listen!$A$2:$C$45,3,FALSE))</f>
        <v>0</v>
      </c>
      <c r="X234" s="49">
        <f t="shared" si="43"/>
        <v>0</v>
      </c>
      <c r="Y234" s="49">
        <f t="shared" si="41"/>
        <v>0</v>
      </c>
      <c r="Z234" s="49">
        <f t="shared" si="41"/>
        <v>0</v>
      </c>
      <c r="AA234" s="49">
        <f t="shared" si="41"/>
        <v>0</v>
      </c>
      <c r="AB234" s="49">
        <f t="shared" si="41"/>
        <v>0</v>
      </c>
      <c r="AC234" s="49">
        <f t="shared" si="41"/>
        <v>0</v>
      </c>
      <c r="AD234" s="49">
        <f t="shared" si="41"/>
        <v>0</v>
      </c>
      <c r="AE234" s="51">
        <f t="shared" si="52"/>
        <v>0</v>
      </c>
      <c r="AF234" s="51">
        <f>IF(C234=A_Stammdaten!$B$12,D_SAV!$U234-D_SAV!$AG234,HLOOKUP(A_Stammdaten!$B$12-1,$AH$4:$AN$4004,ROW(C234)-3,FALSE)-$AG234)</f>
        <v>0</v>
      </c>
      <c r="AG234" s="51">
        <f>HLOOKUP(A_Stammdaten!$B$12,$AH$4:$AN$4004,ROW(C234)-3,FALSE)</f>
        <v>0</v>
      </c>
      <c r="AH234" s="51">
        <f t="shared" si="44"/>
        <v>0</v>
      </c>
      <c r="AI234" s="51">
        <f t="shared" si="45"/>
        <v>0</v>
      </c>
      <c r="AJ234" s="51">
        <f t="shared" si="46"/>
        <v>0</v>
      </c>
      <c r="AK234" s="51">
        <f t="shared" si="47"/>
        <v>0</v>
      </c>
      <c r="AL234" s="51">
        <f t="shared" si="48"/>
        <v>0</v>
      </c>
      <c r="AM234" s="51">
        <f t="shared" si="49"/>
        <v>0</v>
      </c>
      <c r="AN234" s="51">
        <f t="shared" si="50"/>
        <v>0</v>
      </c>
    </row>
    <row r="235" spans="1:40" x14ac:dyDescent="0.25">
      <c r="A235" s="17"/>
      <c r="B235" s="17"/>
      <c r="C235" s="35"/>
      <c r="D235" s="17"/>
      <c r="E235" s="17"/>
      <c r="F235" s="17"/>
      <c r="G235" s="62">
        <f t="shared" si="51"/>
        <v>0</v>
      </c>
      <c r="H235" s="17"/>
      <c r="I235" s="17"/>
      <c r="J235" s="17"/>
      <c r="K235" s="17"/>
      <c r="L235" s="17"/>
      <c r="M235" s="17"/>
      <c r="N235" s="17"/>
      <c r="O235" s="17"/>
      <c r="P235" s="115"/>
      <c r="Q235" s="62">
        <f>IF(C235&gt;A_Stammdaten!$B$12,0,SUM(G235,H235,J235,K235,M235,N235)-SUM(I235,L235,O235,P235))</f>
        <v>0</v>
      </c>
      <c r="R235" s="17"/>
      <c r="S235" s="17"/>
      <c r="T235" s="17"/>
      <c r="U235" s="62">
        <f t="shared" si="42"/>
        <v>0</v>
      </c>
      <c r="V235" s="63">
        <f>IF(ISBLANK($B235),0,VLOOKUP($B235,Listen!$A$2:$C$45,2,FALSE))</f>
        <v>0</v>
      </c>
      <c r="W235" s="63">
        <f>IF(ISBLANK($B235),0,VLOOKUP($B235,Listen!$A$2:$C$45,3,FALSE))</f>
        <v>0</v>
      </c>
      <c r="X235" s="49">
        <f t="shared" si="43"/>
        <v>0</v>
      </c>
      <c r="Y235" s="49">
        <f t="shared" si="41"/>
        <v>0</v>
      </c>
      <c r="Z235" s="49">
        <f t="shared" si="41"/>
        <v>0</v>
      </c>
      <c r="AA235" s="49">
        <f t="shared" si="41"/>
        <v>0</v>
      </c>
      <c r="AB235" s="49">
        <f t="shared" si="41"/>
        <v>0</v>
      </c>
      <c r="AC235" s="49">
        <f t="shared" si="41"/>
        <v>0</v>
      </c>
      <c r="AD235" s="49">
        <f t="shared" si="41"/>
        <v>0</v>
      </c>
      <c r="AE235" s="51">
        <f t="shared" si="52"/>
        <v>0</v>
      </c>
      <c r="AF235" s="51">
        <f>IF(C235=A_Stammdaten!$B$12,D_SAV!$U235-D_SAV!$AG235,HLOOKUP(A_Stammdaten!$B$12-1,$AH$4:$AN$4004,ROW(C235)-3,FALSE)-$AG235)</f>
        <v>0</v>
      </c>
      <c r="AG235" s="51">
        <f>HLOOKUP(A_Stammdaten!$B$12,$AH$4:$AN$4004,ROW(C235)-3,FALSE)</f>
        <v>0</v>
      </c>
      <c r="AH235" s="51">
        <f t="shared" si="44"/>
        <v>0</v>
      </c>
      <c r="AI235" s="51">
        <f t="shared" si="45"/>
        <v>0</v>
      </c>
      <c r="AJ235" s="51">
        <f t="shared" si="46"/>
        <v>0</v>
      </c>
      <c r="AK235" s="51">
        <f t="shared" si="47"/>
        <v>0</v>
      </c>
      <c r="AL235" s="51">
        <f t="shared" si="48"/>
        <v>0</v>
      </c>
      <c r="AM235" s="51">
        <f t="shared" si="49"/>
        <v>0</v>
      </c>
      <c r="AN235" s="51">
        <f t="shared" si="50"/>
        <v>0</v>
      </c>
    </row>
    <row r="236" spans="1:40" x14ac:dyDescent="0.25">
      <c r="A236" s="17"/>
      <c r="B236" s="17"/>
      <c r="C236" s="35"/>
      <c r="D236" s="17"/>
      <c r="E236" s="17"/>
      <c r="F236" s="17"/>
      <c r="G236" s="62">
        <f t="shared" si="51"/>
        <v>0</v>
      </c>
      <c r="H236" s="17"/>
      <c r="I236" s="17"/>
      <c r="J236" s="17"/>
      <c r="K236" s="17"/>
      <c r="L236" s="17"/>
      <c r="M236" s="17"/>
      <c r="N236" s="17"/>
      <c r="O236" s="17"/>
      <c r="P236" s="115"/>
      <c r="Q236" s="62">
        <f>IF(C236&gt;A_Stammdaten!$B$12,0,SUM(G236,H236,J236,K236,M236,N236)-SUM(I236,L236,O236,P236))</f>
        <v>0</v>
      </c>
      <c r="R236" s="17"/>
      <c r="S236" s="17"/>
      <c r="T236" s="17"/>
      <c r="U236" s="62">
        <f t="shared" si="42"/>
        <v>0</v>
      </c>
      <c r="V236" s="63">
        <f>IF(ISBLANK($B236),0,VLOOKUP($B236,Listen!$A$2:$C$45,2,FALSE))</f>
        <v>0</v>
      </c>
      <c r="W236" s="63">
        <f>IF(ISBLANK($B236),0,VLOOKUP($B236,Listen!$A$2:$C$45,3,FALSE))</f>
        <v>0</v>
      </c>
      <c r="X236" s="49">
        <f t="shared" si="43"/>
        <v>0</v>
      </c>
      <c r="Y236" s="49">
        <f t="shared" si="41"/>
        <v>0</v>
      </c>
      <c r="Z236" s="49">
        <f t="shared" si="41"/>
        <v>0</v>
      </c>
      <c r="AA236" s="49">
        <f t="shared" si="41"/>
        <v>0</v>
      </c>
      <c r="AB236" s="49">
        <f t="shared" si="41"/>
        <v>0</v>
      </c>
      <c r="AC236" s="49">
        <f t="shared" si="41"/>
        <v>0</v>
      </c>
      <c r="AD236" s="49">
        <f t="shared" si="41"/>
        <v>0</v>
      </c>
      <c r="AE236" s="51">
        <f t="shared" si="52"/>
        <v>0</v>
      </c>
      <c r="AF236" s="51">
        <f>IF(C236=A_Stammdaten!$B$12,D_SAV!$U236-D_SAV!$AG236,HLOOKUP(A_Stammdaten!$B$12-1,$AH$4:$AN$4004,ROW(C236)-3,FALSE)-$AG236)</f>
        <v>0</v>
      </c>
      <c r="AG236" s="51">
        <f>HLOOKUP(A_Stammdaten!$B$12,$AH$4:$AN$4004,ROW(C236)-3,FALSE)</f>
        <v>0</v>
      </c>
      <c r="AH236" s="51">
        <f t="shared" si="44"/>
        <v>0</v>
      </c>
      <c r="AI236" s="51">
        <f t="shared" si="45"/>
        <v>0</v>
      </c>
      <c r="AJ236" s="51">
        <f t="shared" si="46"/>
        <v>0</v>
      </c>
      <c r="AK236" s="51">
        <f t="shared" si="47"/>
        <v>0</v>
      </c>
      <c r="AL236" s="51">
        <f t="shared" si="48"/>
        <v>0</v>
      </c>
      <c r="AM236" s="51">
        <f t="shared" si="49"/>
        <v>0</v>
      </c>
      <c r="AN236" s="51">
        <f t="shared" si="50"/>
        <v>0</v>
      </c>
    </row>
    <row r="237" spans="1:40" x14ac:dyDescent="0.25">
      <c r="A237" s="17"/>
      <c r="B237" s="17"/>
      <c r="C237" s="35"/>
      <c r="D237" s="17"/>
      <c r="E237" s="17"/>
      <c r="F237" s="17"/>
      <c r="G237" s="62">
        <f t="shared" si="51"/>
        <v>0</v>
      </c>
      <c r="H237" s="17"/>
      <c r="I237" s="17"/>
      <c r="J237" s="17"/>
      <c r="K237" s="17"/>
      <c r="L237" s="17"/>
      <c r="M237" s="17"/>
      <c r="N237" s="17"/>
      <c r="O237" s="17"/>
      <c r="P237" s="115"/>
      <c r="Q237" s="62">
        <f>IF(C237&gt;A_Stammdaten!$B$12,0,SUM(G237,H237,J237,K237,M237,N237)-SUM(I237,L237,O237,P237))</f>
        <v>0</v>
      </c>
      <c r="R237" s="17"/>
      <c r="S237" s="17"/>
      <c r="T237" s="17"/>
      <c r="U237" s="62">
        <f t="shared" si="42"/>
        <v>0</v>
      </c>
      <c r="V237" s="63">
        <f>IF(ISBLANK($B237),0,VLOOKUP($B237,Listen!$A$2:$C$45,2,FALSE))</f>
        <v>0</v>
      </c>
      <c r="W237" s="63">
        <f>IF(ISBLANK($B237),0,VLOOKUP($B237,Listen!$A$2:$C$45,3,FALSE))</f>
        <v>0</v>
      </c>
      <c r="X237" s="49">
        <f t="shared" si="43"/>
        <v>0</v>
      </c>
      <c r="Y237" s="49">
        <f t="shared" si="41"/>
        <v>0</v>
      </c>
      <c r="Z237" s="49">
        <f t="shared" si="41"/>
        <v>0</v>
      </c>
      <c r="AA237" s="49">
        <f t="shared" si="41"/>
        <v>0</v>
      </c>
      <c r="AB237" s="49">
        <f t="shared" si="41"/>
        <v>0</v>
      </c>
      <c r="AC237" s="49">
        <f t="shared" si="41"/>
        <v>0</v>
      </c>
      <c r="AD237" s="49">
        <f t="shared" si="41"/>
        <v>0</v>
      </c>
      <c r="AE237" s="51">
        <f t="shared" si="52"/>
        <v>0</v>
      </c>
      <c r="AF237" s="51">
        <f>IF(C237=A_Stammdaten!$B$12,D_SAV!$U237-D_SAV!$AG237,HLOOKUP(A_Stammdaten!$B$12-1,$AH$4:$AN$4004,ROW(C237)-3,FALSE)-$AG237)</f>
        <v>0</v>
      </c>
      <c r="AG237" s="51">
        <f>HLOOKUP(A_Stammdaten!$B$12,$AH$4:$AN$4004,ROW(C237)-3,FALSE)</f>
        <v>0</v>
      </c>
      <c r="AH237" s="51">
        <f t="shared" si="44"/>
        <v>0</v>
      </c>
      <c r="AI237" s="51">
        <f t="shared" si="45"/>
        <v>0</v>
      </c>
      <c r="AJ237" s="51">
        <f t="shared" si="46"/>
        <v>0</v>
      </c>
      <c r="AK237" s="51">
        <f t="shared" si="47"/>
        <v>0</v>
      </c>
      <c r="AL237" s="51">
        <f t="shared" si="48"/>
        <v>0</v>
      </c>
      <c r="AM237" s="51">
        <f t="shared" si="49"/>
        <v>0</v>
      </c>
      <c r="AN237" s="51">
        <f t="shared" si="50"/>
        <v>0</v>
      </c>
    </row>
    <row r="238" spans="1:40" x14ac:dyDescent="0.25">
      <c r="A238" s="17"/>
      <c r="B238" s="17"/>
      <c r="C238" s="35"/>
      <c r="D238" s="17"/>
      <c r="E238" s="17"/>
      <c r="F238" s="17"/>
      <c r="G238" s="62">
        <f t="shared" si="51"/>
        <v>0</v>
      </c>
      <c r="H238" s="17"/>
      <c r="I238" s="17"/>
      <c r="J238" s="17"/>
      <c r="K238" s="17"/>
      <c r="L238" s="17"/>
      <c r="M238" s="17"/>
      <c r="N238" s="17"/>
      <c r="O238" s="17"/>
      <c r="P238" s="115"/>
      <c r="Q238" s="62">
        <f>IF(C238&gt;A_Stammdaten!$B$12,0,SUM(G238,H238,J238,K238,M238,N238)-SUM(I238,L238,O238,P238))</f>
        <v>0</v>
      </c>
      <c r="R238" s="17"/>
      <c r="S238" s="17"/>
      <c r="T238" s="17"/>
      <c r="U238" s="62">
        <f t="shared" si="42"/>
        <v>0</v>
      </c>
      <c r="V238" s="63">
        <f>IF(ISBLANK($B238),0,VLOOKUP($B238,Listen!$A$2:$C$45,2,FALSE))</f>
        <v>0</v>
      </c>
      <c r="W238" s="63">
        <f>IF(ISBLANK($B238),0,VLOOKUP($B238,Listen!$A$2:$C$45,3,FALSE))</f>
        <v>0</v>
      </c>
      <c r="X238" s="49">
        <f t="shared" si="43"/>
        <v>0</v>
      </c>
      <c r="Y238" s="49">
        <f t="shared" si="41"/>
        <v>0</v>
      </c>
      <c r="Z238" s="49">
        <f t="shared" si="41"/>
        <v>0</v>
      </c>
      <c r="AA238" s="49">
        <f t="shared" ref="Y238:AD280" si="53">$V238</f>
        <v>0</v>
      </c>
      <c r="AB238" s="49">
        <f t="shared" si="53"/>
        <v>0</v>
      </c>
      <c r="AC238" s="49">
        <f t="shared" si="53"/>
        <v>0</v>
      </c>
      <c r="AD238" s="49">
        <f t="shared" si="53"/>
        <v>0</v>
      </c>
      <c r="AE238" s="51">
        <f t="shared" si="52"/>
        <v>0</v>
      </c>
      <c r="AF238" s="51">
        <f>IF(C238=A_Stammdaten!$B$12,D_SAV!$U238-D_SAV!$AG238,HLOOKUP(A_Stammdaten!$B$12-1,$AH$4:$AN$4004,ROW(C238)-3,FALSE)-$AG238)</f>
        <v>0</v>
      </c>
      <c r="AG238" s="51">
        <f>HLOOKUP(A_Stammdaten!$B$12,$AH$4:$AN$4004,ROW(C238)-3,FALSE)</f>
        <v>0</v>
      </c>
      <c r="AH238" s="51">
        <f t="shared" si="44"/>
        <v>0</v>
      </c>
      <c r="AI238" s="51">
        <f t="shared" si="45"/>
        <v>0</v>
      </c>
      <c r="AJ238" s="51">
        <f t="shared" si="46"/>
        <v>0</v>
      </c>
      <c r="AK238" s="51">
        <f t="shared" si="47"/>
        <v>0</v>
      </c>
      <c r="AL238" s="51">
        <f t="shared" si="48"/>
        <v>0</v>
      </c>
      <c r="AM238" s="51">
        <f t="shared" si="49"/>
        <v>0</v>
      </c>
      <c r="AN238" s="51">
        <f t="shared" si="50"/>
        <v>0</v>
      </c>
    </row>
    <row r="239" spans="1:40" x14ac:dyDescent="0.25">
      <c r="A239" s="17"/>
      <c r="B239" s="17"/>
      <c r="C239" s="35"/>
      <c r="D239" s="17"/>
      <c r="E239" s="17"/>
      <c r="F239" s="17"/>
      <c r="G239" s="62">
        <f t="shared" si="51"/>
        <v>0</v>
      </c>
      <c r="H239" s="17"/>
      <c r="I239" s="17"/>
      <c r="J239" s="17"/>
      <c r="K239" s="17"/>
      <c r="L239" s="17"/>
      <c r="M239" s="17"/>
      <c r="N239" s="17"/>
      <c r="O239" s="17"/>
      <c r="P239" s="115"/>
      <c r="Q239" s="62">
        <f>IF(C239&gt;A_Stammdaten!$B$12,0,SUM(G239,H239,J239,K239,M239,N239)-SUM(I239,L239,O239,P239))</f>
        <v>0</v>
      </c>
      <c r="R239" s="17"/>
      <c r="S239" s="17"/>
      <c r="T239" s="17"/>
      <c r="U239" s="62">
        <f t="shared" si="42"/>
        <v>0</v>
      </c>
      <c r="V239" s="63">
        <f>IF(ISBLANK($B239),0,VLOOKUP($B239,Listen!$A$2:$C$45,2,FALSE))</f>
        <v>0</v>
      </c>
      <c r="W239" s="63">
        <f>IF(ISBLANK($B239),0,VLOOKUP($B239,Listen!$A$2:$C$45,3,FALSE))</f>
        <v>0</v>
      </c>
      <c r="X239" s="49">
        <f t="shared" si="43"/>
        <v>0</v>
      </c>
      <c r="Y239" s="49">
        <f t="shared" si="53"/>
        <v>0</v>
      </c>
      <c r="Z239" s="49">
        <f t="shared" si="53"/>
        <v>0</v>
      </c>
      <c r="AA239" s="49">
        <f t="shared" si="53"/>
        <v>0</v>
      </c>
      <c r="AB239" s="49">
        <f t="shared" si="53"/>
        <v>0</v>
      </c>
      <c r="AC239" s="49">
        <f t="shared" si="53"/>
        <v>0</v>
      </c>
      <c r="AD239" s="49">
        <f t="shared" si="53"/>
        <v>0</v>
      </c>
      <c r="AE239" s="51">
        <f t="shared" si="52"/>
        <v>0</v>
      </c>
      <c r="AF239" s="51">
        <f>IF(C239=A_Stammdaten!$B$12,D_SAV!$U239-D_SAV!$AG239,HLOOKUP(A_Stammdaten!$B$12-1,$AH$4:$AN$4004,ROW(C239)-3,FALSE)-$AG239)</f>
        <v>0</v>
      </c>
      <c r="AG239" s="51">
        <f>HLOOKUP(A_Stammdaten!$B$12,$AH$4:$AN$4004,ROW(C239)-3,FALSE)</f>
        <v>0</v>
      </c>
      <c r="AH239" s="51">
        <f t="shared" si="44"/>
        <v>0</v>
      </c>
      <c r="AI239" s="51">
        <f t="shared" si="45"/>
        <v>0</v>
      </c>
      <c r="AJ239" s="51">
        <f t="shared" si="46"/>
        <v>0</v>
      </c>
      <c r="AK239" s="51">
        <f t="shared" si="47"/>
        <v>0</v>
      </c>
      <c r="AL239" s="51">
        <f t="shared" si="48"/>
        <v>0</v>
      </c>
      <c r="AM239" s="51">
        <f t="shared" si="49"/>
        <v>0</v>
      </c>
      <c r="AN239" s="51">
        <f t="shared" si="50"/>
        <v>0</v>
      </c>
    </row>
    <row r="240" spans="1:40" x14ac:dyDescent="0.25">
      <c r="A240" s="17"/>
      <c r="B240" s="17"/>
      <c r="C240" s="35"/>
      <c r="D240" s="17"/>
      <c r="E240" s="17"/>
      <c r="F240" s="17"/>
      <c r="G240" s="62">
        <f t="shared" si="51"/>
        <v>0</v>
      </c>
      <c r="H240" s="17"/>
      <c r="I240" s="17"/>
      <c r="J240" s="17"/>
      <c r="K240" s="17"/>
      <c r="L240" s="17"/>
      <c r="M240" s="17"/>
      <c r="N240" s="17"/>
      <c r="O240" s="17"/>
      <c r="P240" s="115"/>
      <c r="Q240" s="62">
        <f>IF(C240&gt;A_Stammdaten!$B$12,0,SUM(G240,H240,J240,K240,M240,N240)-SUM(I240,L240,O240,P240))</f>
        <v>0</v>
      </c>
      <c r="R240" s="17"/>
      <c r="S240" s="17"/>
      <c r="T240" s="17"/>
      <c r="U240" s="62">
        <f t="shared" si="42"/>
        <v>0</v>
      </c>
      <c r="V240" s="63">
        <f>IF(ISBLANK($B240),0,VLOOKUP($B240,Listen!$A$2:$C$45,2,FALSE))</f>
        <v>0</v>
      </c>
      <c r="W240" s="63">
        <f>IF(ISBLANK($B240),0,VLOOKUP($B240,Listen!$A$2:$C$45,3,FALSE))</f>
        <v>0</v>
      </c>
      <c r="X240" s="49">
        <f t="shared" si="43"/>
        <v>0</v>
      </c>
      <c r="Y240" s="49">
        <f t="shared" si="53"/>
        <v>0</v>
      </c>
      <c r="Z240" s="49">
        <f t="shared" si="53"/>
        <v>0</v>
      </c>
      <c r="AA240" s="49">
        <f t="shared" si="53"/>
        <v>0</v>
      </c>
      <c r="AB240" s="49">
        <f t="shared" si="53"/>
        <v>0</v>
      </c>
      <c r="AC240" s="49">
        <f t="shared" si="53"/>
        <v>0</v>
      </c>
      <c r="AD240" s="49">
        <f t="shared" si="53"/>
        <v>0</v>
      </c>
      <c r="AE240" s="51">
        <f t="shared" si="52"/>
        <v>0</v>
      </c>
      <c r="AF240" s="51">
        <f>IF(C240=A_Stammdaten!$B$12,D_SAV!$U240-D_SAV!$AG240,HLOOKUP(A_Stammdaten!$B$12-1,$AH$4:$AN$4004,ROW(C240)-3,FALSE)-$AG240)</f>
        <v>0</v>
      </c>
      <c r="AG240" s="51">
        <f>HLOOKUP(A_Stammdaten!$B$12,$AH$4:$AN$4004,ROW(C240)-3,FALSE)</f>
        <v>0</v>
      </c>
      <c r="AH240" s="51">
        <f t="shared" si="44"/>
        <v>0</v>
      </c>
      <c r="AI240" s="51">
        <f t="shared" si="45"/>
        <v>0</v>
      </c>
      <c r="AJ240" s="51">
        <f t="shared" si="46"/>
        <v>0</v>
      </c>
      <c r="AK240" s="51">
        <f t="shared" si="47"/>
        <v>0</v>
      </c>
      <c r="AL240" s="51">
        <f t="shared" si="48"/>
        <v>0</v>
      </c>
      <c r="AM240" s="51">
        <f t="shared" si="49"/>
        <v>0</v>
      </c>
      <c r="AN240" s="51">
        <f t="shared" si="50"/>
        <v>0</v>
      </c>
    </row>
    <row r="241" spans="1:40" x14ac:dyDescent="0.25">
      <c r="A241" s="17"/>
      <c r="B241" s="17"/>
      <c r="C241" s="35"/>
      <c r="D241" s="17"/>
      <c r="E241" s="17"/>
      <c r="F241" s="17"/>
      <c r="G241" s="62">
        <f t="shared" si="51"/>
        <v>0</v>
      </c>
      <c r="H241" s="17"/>
      <c r="I241" s="17"/>
      <c r="J241" s="17"/>
      <c r="K241" s="17"/>
      <c r="L241" s="17"/>
      <c r="M241" s="17"/>
      <c r="N241" s="17"/>
      <c r="O241" s="17"/>
      <c r="P241" s="115"/>
      <c r="Q241" s="62">
        <f>IF(C241&gt;A_Stammdaten!$B$12,0,SUM(G241,H241,J241,K241,M241,N241)-SUM(I241,L241,O241,P241))</f>
        <v>0</v>
      </c>
      <c r="R241" s="17"/>
      <c r="S241" s="17"/>
      <c r="T241" s="17"/>
      <c r="U241" s="62">
        <f t="shared" si="42"/>
        <v>0</v>
      </c>
      <c r="V241" s="63">
        <f>IF(ISBLANK($B241),0,VLOOKUP($B241,Listen!$A$2:$C$45,2,FALSE))</f>
        <v>0</v>
      </c>
      <c r="W241" s="63">
        <f>IF(ISBLANK($B241),0,VLOOKUP($B241,Listen!$A$2:$C$45,3,FALSE))</f>
        <v>0</v>
      </c>
      <c r="X241" s="49">
        <f t="shared" si="43"/>
        <v>0</v>
      </c>
      <c r="Y241" s="49">
        <f t="shared" si="53"/>
        <v>0</v>
      </c>
      <c r="Z241" s="49">
        <f t="shared" si="53"/>
        <v>0</v>
      </c>
      <c r="AA241" s="49">
        <f t="shared" si="53"/>
        <v>0</v>
      </c>
      <c r="AB241" s="49">
        <f t="shared" si="53"/>
        <v>0</v>
      </c>
      <c r="AC241" s="49">
        <f t="shared" si="53"/>
        <v>0</v>
      </c>
      <c r="AD241" s="49">
        <f t="shared" si="53"/>
        <v>0</v>
      </c>
      <c r="AE241" s="51">
        <f t="shared" si="52"/>
        <v>0</v>
      </c>
      <c r="AF241" s="51">
        <f>IF(C241=A_Stammdaten!$B$12,D_SAV!$U241-D_SAV!$AG241,HLOOKUP(A_Stammdaten!$B$12-1,$AH$4:$AN$4004,ROW(C241)-3,FALSE)-$AG241)</f>
        <v>0</v>
      </c>
      <c r="AG241" s="51">
        <f>HLOOKUP(A_Stammdaten!$B$12,$AH$4:$AN$4004,ROW(C241)-3,FALSE)</f>
        <v>0</v>
      </c>
      <c r="AH241" s="51">
        <f t="shared" si="44"/>
        <v>0</v>
      </c>
      <c r="AI241" s="51">
        <f t="shared" si="45"/>
        <v>0</v>
      </c>
      <c r="AJ241" s="51">
        <f t="shared" si="46"/>
        <v>0</v>
      </c>
      <c r="AK241" s="51">
        <f t="shared" si="47"/>
        <v>0</v>
      </c>
      <c r="AL241" s="51">
        <f t="shared" si="48"/>
        <v>0</v>
      </c>
      <c r="AM241" s="51">
        <f t="shared" si="49"/>
        <v>0</v>
      </c>
      <c r="AN241" s="51">
        <f t="shared" si="50"/>
        <v>0</v>
      </c>
    </row>
    <row r="242" spans="1:40" x14ac:dyDescent="0.25">
      <c r="A242" s="17"/>
      <c r="B242" s="17"/>
      <c r="C242" s="35"/>
      <c r="D242" s="17"/>
      <c r="E242" s="17"/>
      <c r="F242" s="17"/>
      <c r="G242" s="62">
        <f t="shared" si="51"/>
        <v>0</v>
      </c>
      <c r="H242" s="17"/>
      <c r="I242" s="17"/>
      <c r="J242" s="17"/>
      <c r="K242" s="17"/>
      <c r="L242" s="17"/>
      <c r="M242" s="17"/>
      <c r="N242" s="17"/>
      <c r="O242" s="17"/>
      <c r="P242" s="115"/>
      <c r="Q242" s="62">
        <f>IF(C242&gt;A_Stammdaten!$B$12,0,SUM(G242,H242,J242,K242,M242,N242)-SUM(I242,L242,O242,P242))</f>
        <v>0</v>
      </c>
      <c r="R242" s="17"/>
      <c r="S242" s="17"/>
      <c r="T242" s="17"/>
      <c r="U242" s="62">
        <f t="shared" si="42"/>
        <v>0</v>
      </c>
      <c r="V242" s="63">
        <f>IF(ISBLANK($B242),0,VLOOKUP($B242,Listen!$A$2:$C$45,2,FALSE))</f>
        <v>0</v>
      </c>
      <c r="W242" s="63">
        <f>IF(ISBLANK($B242),0,VLOOKUP($B242,Listen!$A$2:$C$45,3,FALSE))</f>
        <v>0</v>
      </c>
      <c r="X242" s="49">
        <f t="shared" si="43"/>
        <v>0</v>
      </c>
      <c r="Y242" s="49">
        <f t="shared" si="53"/>
        <v>0</v>
      </c>
      <c r="Z242" s="49">
        <f t="shared" si="53"/>
        <v>0</v>
      </c>
      <c r="AA242" s="49">
        <f t="shared" si="53"/>
        <v>0</v>
      </c>
      <c r="AB242" s="49">
        <f t="shared" si="53"/>
        <v>0</v>
      </c>
      <c r="AC242" s="49">
        <f t="shared" si="53"/>
        <v>0</v>
      </c>
      <c r="AD242" s="49">
        <f t="shared" si="53"/>
        <v>0</v>
      </c>
      <c r="AE242" s="51">
        <f t="shared" si="52"/>
        <v>0</v>
      </c>
      <c r="AF242" s="51">
        <f>IF(C242=A_Stammdaten!$B$12,D_SAV!$U242-D_SAV!$AG242,HLOOKUP(A_Stammdaten!$B$12-1,$AH$4:$AN$4004,ROW(C242)-3,FALSE)-$AG242)</f>
        <v>0</v>
      </c>
      <c r="AG242" s="51">
        <f>HLOOKUP(A_Stammdaten!$B$12,$AH$4:$AN$4004,ROW(C242)-3,FALSE)</f>
        <v>0</v>
      </c>
      <c r="AH242" s="51">
        <f t="shared" si="44"/>
        <v>0</v>
      </c>
      <c r="AI242" s="51">
        <f t="shared" si="45"/>
        <v>0</v>
      </c>
      <c r="AJ242" s="51">
        <f t="shared" si="46"/>
        <v>0</v>
      </c>
      <c r="AK242" s="51">
        <f t="shared" si="47"/>
        <v>0</v>
      </c>
      <c r="AL242" s="51">
        <f t="shared" si="48"/>
        <v>0</v>
      </c>
      <c r="AM242" s="51">
        <f t="shared" si="49"/>
        <v>0</v>
      </c>
      <c r="AN242" s="51">
        <f t="shared" si="50"/>
        <v>0</v>
      </c>
    </row>
    <row r="243" spans="1:40" x14ac:dyDescent="0.25">
      <c r="A243" s="17"/>
      <c r="B243" s="17"/>
      <c r="C243" s="35"/>
      <c r="D243" s="17"/>
      <c r="E243" s="17"/>
      <c r="F243" s="17"/>
      <c r="G243" s="62">
        <f t="shared" si="51"/>
        <v>0</v>
      </c>
      <c r="H243" s="17"/>
      <c r="I243" s="17"/>
      <c r="J243" s="17"/>
      <c r="K243" s="17"/>
      <c r="L243" s="17"/>
      <c r="M243" s="17"/>
      <c r="N243" s="17"/>
      <c r="O243" s="17"/>
      <c r="P243" s="115"/>
      <c r="Q243" s="62">
        <f>IF(C243&gt;A_Stammdaten!$B$12,0,SUM(G243,H243,J243,K243,M243,N243)-SUM(I243,L243,O243,P243))</f>
        <v>0</v>
      </c>
      <c r="R243" s="17"/>
      <c r="S243" s="17"/>
      <c r="T243" s="17"/>
      <c r="U243" s="62">
        <f t="shared" si="42"/>
        <v>0</v>
      </c>
      <c r="V243" s="63">
        <f>IF(ISBLANK($B243),0,VLOOKUP($B243,Listen!$A$2:$C$45,2,FALSE))</f>
        <v>0</v>
      </c>
      <c r="W243" s="63">
        <f>IF(ISBLANK($B243),0,VLOOKUP($B243,Listen!$A$2:$C$45,3,FALSE))</f>
        <v>0</v>
      </c>
      <c r="X243" s="49">
        <f t="shared" si="43"/>
        <v>0</v>
      </c>
      <c r="Y243" s="49">
        <f t="shared" si="53"/>
        <v>0</v>
      </c>
      <c r="Z243" s="49">
        <f t="shared" si="53"/>
        <v>0</v>
      </c>
      <c r="AA243" s="49">
        <f t="shared" si="53"/>
        <v>0</v>
      </c>
      <c r="AB243" s="49">
        <f t="shared" si="53"/>
        <v>0</v>
      </c>
      <c r="AC243" s="49">
        <f t="shared" si="53"/>
        <v>0</v>
      </c>
      <c r="AD243" s="49">
        <f t="shared" si="53"/>
        <v>0</v>
      </c>
      <c r="AE243" s="51">
        <f t="shared" si="52"/>
        <v>0</v>
      </c>
      <c r="AF243" s="51">
        <f>IF(C243=A_Stammdaten!$B$12,D_SAV!$U243-D_SAV!$AG243,HLOOKUP(A_Stammdaten!$B$12-1,$AH$4:$AN$4004,ROW(C243)-3,FALSE)-$AG243)</f>
        <v>0</v>
      </c>
      <c r="AG243" s="51">
        <f>HLOOKUP(A_Stammdaten!$B$12,$AH$4:$AN$4004,ROW(C243)-3,FALSE)</f>
        <v>0</v>
      </c>
      <c r="AH243" s="51">
        <f t="shared" si="44"/>
        <v>0</v>
      </c>
      <c r="AI243" s="51">
        <f t="shared" si="45"/>
        <v>0</v>
      </c>
      <c r="AJ243" s="51">
        <f t="shared" si="46"/>
        <v>0</v>
      </c>
      <c r="AK243" s="51">
        <f t="shared" si="47"/>
        <v>0</v>
      </c>
      <c r="AL243" s="51">
        <f t="shared" si="48"/>
        <v>0</v>
      </c>
      <c r="AM243" s="51">
        <f t="shared" si="49"/>
        <v>0</v>
      </c>
      <c r="AN243" s="51">
        <f t="shared" si="50"/>
        <v>0</v>
      </c>
    </row>
    <row r="244" spans="1:40" x14ac:dyDescent="0.25">
      <c r="A244" s="17"/>
      <c r="B244" s="17"/>
      <c r="C244" s="35"/>
      <c r="D244" s="17"/>
      <c r="E244" s="17"/>
      <c r="F244" s="17"/>
      <c r="G244" s="62">
        <f t="shared" si="51"/>
        <v>0</v>
      </c>
      <c r="H244" s="17"/>
      <c r="I244" s="17"/>
      <c r="J244" s="17"/>
      <c r="K244" s="17"/>
      <c r="L244" s="17"/>
      <c r="M244" s="17"/>
      <c r="N244" s="17"/>
      <c r="O244" s="17"/>
      <c r="P244" s="115"/>
      <c r="Q244" s="62">
        <f>IF(C244&gt;A_Stammdaten!$B$12,0,SUM(G244,H244,J244,K244,M244,N244)-SUM(I244,L244,O244,P244))</f>
        <v>0</v>
      </c>
      <c r="R244" s="17"/>
      <c r="S244" s="17"/>
      <c r="T244" s="17"/>
      <c r="U244" s="62">
        <f t="shared" si="42"/>
        <v>0</v>
      </c>
      <c r="V244" s="63">
        <f>IF(ISBLANK($B244),0,VLOOKUP($B244,Listen!$A$2:$C$45,2,FALSE))</f>
        <v>0</v>
      </c>
      <c r="W244" s="63">
        <f>IF(ISBLANK($B244),0,VLOOKUP($B244,Listen!$A$2:$C$45,3,FALSE))</f>
        <v>0</v>
      </c>
      <c r="X244" s="49">
        <f t="shared" si="43"/>
        <v>0</v>
      </c>
      <c r="Y244" s="49">
        <f t="shared" si="53"/>
        <v>0</v>
      </c>
      <c r="Z244" s="49">
        <f t="shared" si="53"/>
        <v>0</v>
      </c>
      <c r="AA244" s="49">
        <f t="shared" si="53"/>
        <v>0</v>
      </c>
      <c r="AB244" s="49">
        <f t="shared" si="53"/>
        <v>0</v>
      </c>
      <c r="AC244" s="49">
        <f t="shared" si="53"/>
        <v>0</v>
      </c>
      <c r="AD244" s="49">
        <f t="shared" si="53"/>
        <v>0</v>
      </c>
      <c r="AE244" s="51">
        <f t="shared" si="52"/>
        <v>0</v>
      </c>
      <c r="AF244" s="51">
        <f>IF(C244=A_Stammdaten!$B$12,D_SAV!$U244-D_SAV!$AG244,HLOOKUP(A_Stammdaten!$B$12-1,$AH$4:$AN$4004,ROW(C244)-3,FALSE)-$AG244)</f>
        <v>0</v>
      </c>
      <c r="AG244" s="51">
        <f>HLOOKUP(A_Stammdaten!$B$12,$AH$4:$AN$4004,ROW(C244)-3,FALSE)</f>
        <v>0</v>
      </c>
      <c r="AH244" s="51">
        <f t="shared" si="44"/>
        <v>0</v>
      </c>
      <c r="AI244" s="51">
        <f t="shared" si="45"/>
        <v>0</v>
      </c>
      <c r="AJ244" s="51">
        <f t="shared" si="46"/>
        <v>0</v>
      </c>
      <c r="AK244" s="51">
        <f t="shared" si="47"/>
        <v>0</v>
      </c>
      <c r="AL244" s="51">
        <f t="shared" si="48"/>
        <v>0</v>
      </c>
      <c r="AM244" s="51">
        <f t="shared" si="49"/>
        <v>0</v>
      </c>
      <c r="AN244" s="51">
        <f t="shared" si="50"/>
        <v>0</v>
      </c>
    </row>
    <row r="245" spans="1:40" x14ac:dyDescent="0.25">
      <c r="A245" s="17"/>
      <c r="B245" s="17"/>
      <c r="C245" s="35"/>
      <c r="D245" s="17"/>
      <c r="E245" s="17"/>
      <c r="F245" s="17"/>
      <c r="G245" s="62">
        <f t="shared" si="51"/>
        <v>0</v>
      </c>
      <c r="H245" s="17"/>
      <c r="I245" s="17"/>
      <c r="J245" s="17"/>
      <c r="K245" s="17"/>
      <c r="L245" s="17"/>
      <c r="M245" s="17"/>
      <c r="N245" s="17"/>
      <c r="O245" s="17"/>
      <c r="P245" s="115"/>
      <c r="Q245" s="62">
        <f>IF(C245&gt;A_Stammdaten!$B$12,0,SUM(G245,H245,J245,K245,M245,N245)-SUM(I245,L245,O245,P245))</f>
        <v>0</v>
      </c>
      <c r="R245" s="17"/>
      <c r="S245" s="17"/>
      <c r="T245" s="17"/>
      <c r="U245" s="62">
        <f t="shared" si="42"/>
        <v>0</v>
      </c>
      <c r="V245" s="63">
        <f>IF(ISBLANK($B245),0,VLOOKUP($B245,Listen!$A$2:$C$45,2,FALSE))</f>
        <v>0</v>
      </c>
      <c r="W245" s="63">
        <f>IF(ISBLANK($B245),0,VLOOKUP($B245,Listen!$A$2:$C$45,3,FALSE))</f>
        <v>0</v>
      </c>
      <c r="X245" s="49">
        <f t="shared" si="43"/>
        <v>0</v>
      </c>
      <c r="Y245" s="49">
        <f t="shared" si="53"/>
        <v>0</v>
      </c>
      <c r="Z245" s="49">
        <f t="shared" si="53"/>
        <v>0</v>
      </c>
      <c r="AA245" s="49">
        <f t="shared" si="53"/>
        <v>0</v>
      </c>
      <c r="AB245" s="49">
        <f t="shared" si="53"/>
        <v>0</v>
      </c>
      <c r="AC245" s="49">
        <f t="shared" si="53"/>
        <v>0</v>
      </c>
      <c r="AD245" s="49">
        <f t="shared" si="53"/>
        <v>0</v>
      </c>
      <c r="AE245" s="51">
        <f t="shared" si="52"/>
        <v>0</v>
      </c>
      <c r="AF245" s="51">
        <f>IF(C245=A_Stammdaten!$B$12,D_SAV!$U245-D_SAV!$AG245,HLOOKUP(A_Stammdaten!$B$12-1,$AH$4:$AN$4004,ROW(C245)-3,FALSE)-$AG245)</f>
        <v>0</v>
      </c>
      <c r="AG245" s="51">
        <f>HLOOKUP(A_Stammdaten!$B$12,$AH$4:$AN$4004,ROW(C245)-3,FALSE)</f>
        <v>0</v>
      </c>
      <c r="AH245" s="51">
        <f t="shared" si="44"/>
        <v>0</v>
      </c>
      <c r="AI245" s="51">
        <f t="shared" si="45"/>
        <v>0</v>
      </c>
      <c r="AJ245" s="51">
        <f t="shared" si="46"/>
        <v>0</v>
      </c>
      <c r="AK245" s="51">
        <f t="shared" si="47"/>
        <v>0</v>
      </c>
      <c r="AL245" s="51">
        <f t="shared" si="48"/>
        <v>0</v>
      </c>
      <c r="AM245" s="51">
        <f t="shared" si="49"/>
        <v>0</v>
      </c>
      <c r="AN245" s="51">
        <f t="shared" si="50"/>
        <v>0</v>
      </c>
    </row>
    <row r="246" spans="1:40" x14ac:dyDescent="0.25">
      <c r="A246" s="17"/>
      <c r="B246" s="17"/>
      <c r="C246" s="35"/>
      <c r="D246" s="17"/>
      <c r="E246" s="17"/>
      <c r="F246" s="17"/>
      <c r="G246" s="62">
        <f t="shared" si="51"/>
        <v>0</v>
      </c>
      <c r="H246" s="17"/>
      <c r="I246" s="17"/>
      <c r="J246" s="17"/>
      <c r="K246" s="17"/>
      <c r="L246" s="17"/>
      <c r="M246" s="17"/>
      <c r="N246" s="17"/>
      <c r="O246" s="17"/>
      <c r="P246" s="115"/>
      <c r="Q246" s="62">
        <f>IF(C246&gt;A_Stammdaten!$B$12,0,SUM(G246,H246,J246,K246,M246,N246)-SUM(I246,L246,O246,P246))</f>
        <v>0</v>
      </c>
      <c r="R246" s="17"/>
      <c r="S246" s="17"/>
      <c r="T246" s="17"/>
      <c r="U246" s="62">
        <f t="shared" si="42"/>
        <v>0</v>
      </c>
      <c r="V246" s="63">
        <f>IF(ISBLANK($B246),0,VLOOKUP($B246,Listen!$A$2:$C$45,2,FALSE))</f>
        <v>0</v>
      </c>
      <c r="W246" s="63">
        <f>IF(ISBLANK($B246),0,VLOOKUP($B246,Listen!$A$2:$C$45,3,FALSE))</f>
        <v>0</v>
      </c>
      <c r="X246" s="49">
        <f t="shared" si="43"/>
        <v>0</v>
      </c>
      <c r="Y246" s="49">
        <f t="shared" si="53"/>
        <v>0</v>
      </c>
      <c r="Z246" s="49">
        <f t="shared" si="53"/>
        <v>0</v>
      </c>
      <c r="AA246" s="49">
        <f t="shared" si="53"/>
        <v>0</v>
      </c>
      <c r="AB246" s="49">
        <f t="shared" si="53"/>
        <v>0</v>
      </c>
      <c r="AC246" s="49">
        <f t="shared" si="53"/>
        <v>0</v>
      </c>
      <c r="AD246" s="49">
        <f t="shared" si="53"/>
        <v>0</v>
      </c>
      <c r="AE246" s="51">
        <f t="shared" si="52"/>
        <v>0</v>
      </c>
      <c r="AF246" s="51">
        <f>IF(C246=A_Stammdaten!$B$12,D_SAV!$U246-D_SAV!$AG246,HLOOKUP(A_Stammdaten!$B$12-1,$AH$4:$AN$4004,ROW(C246)-3,FALSE)-$AG246)</f>
        <v>0</v>
      </c>
      <c r="AG246" s="51">
        <f>HLOOKUP(A_Stammdaten!$B$12,$AH$4:$AN$4004,ROW(C246)-3,FALSE)</f>
        <v>0</v>
      </c>
      <c r="AH246" s="51">
        <f t="shared" si="44"/>
        <v>0</v>
      </c>
      <c r="AI246" s="51">
        <f t="shared" si="45"/>
        <v>0</v>
      </c>
      <c r="AJ246" s="51">
        <f t="shared" si="46"/>
        <v>0</v>
      </c>
      <c r="AK246" s="51">
        <f t="shared" si="47"/>
        <v>0</v>
      </c>
      <c r="AL246" s="51">
        <f t="shared" si="48"/>
        <v>0</v>
      </c>
      <c r="AM246" s="51">
        <f t="shared" si="49"/>
        <v>0</v>
      </c>
      <c r="AN246" s="51">
        <f t="shared" si="50"/>
        <v>0</v>
      </c>
    </row>
    <row r="247" spans="1:40" x14ac:dyDescent="0.25">
      <c r="A247" s="17"/>
      <c r="B247" s="17"/>
      <c r="C247" s="35"/>
      <c r="D247" s="17"/>
      <c r="E247" s="17"/>
      <c r="F247" s="17"/>
      <c r="G247" s="62">
        <f t="shared" si="51"/>
        <v>0</v>
      </c>
      <c r="H247" s="17"/>
      <c r="I247" s="17"/>
      <c r="J247" s="17"/>
      <c r="K247" s="17"/>
      <c r="L247" s="17"/>
      <c r="M247" s="17"/>
      <c r="N247" s="17"/>
      <c r="O247" s="17"/>
      <c r="P247" s="115"/>
      <c r="Q247" s="62">
        <f>IF(C247&gt;A_Stammdaten!$B$12,0,SUM(G247,H247,J247,K247,M247,N247)-SUM(I247,L247,O247,P247))</f>
        <v>0</v>
      </c>
      <c r="R247" s="17"/>
      <c r="S247" s="17"/>
      <c r="T247" s="17"/>
      <c r="U247" s="62">
        <f t="shared" si="42"/>
        <v>0</v>
      </c>
      <c r="V247" s="63">
        <f>IF(ISBLANK($B247),0,VLOOKUP($B247,Listen!$A$2:$C$45,2,FALSE))</f>
        <v>0</v>
      </c>
      <c r="W247" s="63">
        <f>IF(ISBLANK($B247),0,VLOOKUP($B247,Listen!$A$2:$C$45,3,FALSE))</f>
        <v>0</v>
      </c>
      <c r="X247" s="49">
        <f t="shared" si="43"/>
        <v>0</v>
      </c>
      <c r="Y247" s="49">
        <f t="shared" si="53"/>
        <v>0</v>
      </c>
      <c r="Z247" s="49">
        <f t="shared" si="53"/>
        <v>0</v>
      </c>
      <c r="AA247" s="49">
        <f t="shared" si="53"/>
        <v>0</v>
      </c>
      <c r="AB247" s="49">
        <f t="shared" si="53"/>
        <v>0</v>
      </c>
      <c r="AC247" s="49">
        <f t="shared" si="53"/>
        <v>0</v>
      </c>
      <c r="AD247" s="49">
        <f t="shared" si="53"/>
        <v>0</v>
      </c>
      <c r="AE247" s="51">
        <f t="shared" si="52"/>
        <v>0</v>
      </c>
      <c r="AF247" s="51">
        <f>IF(C247=A_Stammdaten!$B$12,D_SAV!$U247-D_SAV!$AG247,HLOOKUP(A_Stammdaten!$B$12-1,$AH$4:$AN$4004,ROW(C247)-3,FALSE)-$AG247)</f>
        <v>0</v>
      </c>
      <c r="AG247" s="51">
        <f>HLOOKUP(A_Stammdaten!$B$12,$AH$4:$AN$4004,ROW(C247)-3,FALSE)</f>
        <v>0</v>
      </c>
      <c r="AH247" s="51">
        <f t="shared" si="44"/>
        <v>0</v>
      </c>
      <c r="AI247" s="51">
        <f t="shared" si="45"/>
        <v>0</v>
      </c>
      <c r="AJ247" s="51">
        <f t="shared" si="46"/>
        <v>0</v>
      </c>
      <c r="AK247" s="51">
        <f t="shared" si="47"/>
        <v>0</v>
      </c>
      <c r="AL247" s="51">
        <f t="shared" si="48"/>
        <v>0</v>
      </c>
      <c r="AM247" s="51">
        <f t="shared" si="49"/>
        <v>0</v>
      </c>
      <c r="AN247" s="51">
        <f t="shared" si="50"/>
        <v>0</v>
      </c>
    </row>
    <row r="248" spans="1:40" x14ac:dyDescent="0.25">
      <c r="A248" s="17"/>
      <c r="B248" s="17"/>
      <c r="C248" s="35"/>
      <c r="D248" s="17"/>
      <c r="E248" s="17"/>
      <c r="F248" s="17"/>
      <c r="G248" s="62">
        <f t="shared" si="51"/>
        <v>0</v>
      </c>
      <c r="H248" s="17"/>
      <c r="I248" s="17"/>
      <c r="J248" s="17"/>
      <c r="K248" s="17"/>
      <c r="L248" s="17"/>
      <c r="M248" s="17"/>
      <c r="N248" s="17"/>
      <c r="O248" s="17"/>
      <c r="P248" s="115"/>
      <c r="Q248" s="62">
        <f>IF(C248&gt;A_Stammdaten!$B$12,0,SUM(G248,H248,J248,K248,M248,N248)-SUM(I248,L248,O248,P248))</f>
        <v>0</v>
      </c>
      <c r="R248" s="17"/>
      <c r="S248" s="17"/>
      <c r="T248" s="17"/>
      <c r="U248" s="62">
        <f t="shared" si="42"/>
        <v>0</v>
      </c>
      <c r="V248" s="63">
        <f>IF(ISBLANK($B248),0,VLOOKUP($B248,Listen!$A$2:$C$45,2,FALSE))</f>
        <v>0</v>
      </c>
      <c r="W248" s="63">
        <f>IF(ISBLANK($B248),0,VLOOKUP($B248,Listen!$A$2:$C$45,3,FALSE))</f>
        <v>0</v>
      </c>
      <c r="X248" s="49">
        <f t="shared" si="43"/>
        <v>0</v>
      </c>
      <c r="Y248" s="49">
        <f t="shared" si="53"/>
        <v>0</v>
      </c>
      <c r="Z248" s="49">
        <f t="shared" si="53"/>
        <v>0</v>
      </c>
      <c r="AA248" s="49">
        <f t="shared" si="53"/>
        <v>0</v>
      </c>
      <c r="AB248" s="49">
        <f t="shared" si="53"/>
        <v>0</v>
      </c>
      <c r="AC248" s="49">
        <f t="shared" si="53"/>
        <v>0</v>
      </c>
      <c r="AD248" s="49">
        <f t="shared" si="53"/>
        <v>0</v>
      </c>
      <c r="AE248" s="51">
        <f t="shared" si="52"/>
        <v>0</v>
      </c>
      <c r="AF248" s="51">
        <f>IF(C248=A_Stammdaten!$B$12,D_SAV!$U248-D_SAV!$AG248,HLOOKUP(A_Stammdaten!$B$12-1,$AH$4:$AN$4004,ROW(C248)-3,FALSE)-$AG248)</f>
        <v>0</v>
      </c>
      <c r="AG248" s="51">
        <f>HLOOKUP(A_Stammdaten!$B$12,$AH$4:$AN$4004,ROW(C248)-3,FALSE)</f>
        <v>0</v>
      </c>
      <c r="AH248" s="51">
        <f t="shared" si="44"/>
        <v>0</v>
      </c>
      <c r="AI248" s="51">
        <f t="shared" si="45"/>
        <v>0</v>
      </c>
      <c r="AJ248" s="51">
        <f t="shared" si="46"/>
        <v>0</v>
      </c>
      <c r="AK248" s="51">
        <f t="shared" si="47"/>
        <v>0</v>
      </c>
      <c r="AL248" s="51">
        <f t="shared" si="48"/>
        <v>0</v>
      </c>
      <c r="AM248" s="51">
        <f t="shared" si="49"/>
        <v>0</v>
      </c>
      <c r="AN248" s="51">
        <f t="shared" si="50"/>
        <v>0</v>
      </c>
    </row>
    <row r="249" spans="1:40" x14ac:dyDescent="0.25">
      <c r="A249" s="17"/>
      <c r="B249" s="17"/>
      <c r="C249" s="35"/>
      <c r="D249" s="17"/>
      <c r="E249" s="17"/>
      <c r="F249" s="17"/>
      <c r="G249" s="62">
        <f t="shared" si="51"/>
        <v>0</v>
      </c>
      <c r="H249" s="17"/>
      <c r="I249" s="17"/>
      <c r="J249" s="17"/>
      <c r="K249" s="17"/>
      <c r="L249" s="17"/>
      <c r="M249" s="17"/>
      <c r="N249" s="17"/>
      <c r="O249" s="17"/>
      <c r="P249" s="115"/>
      <c r="Q249" s="62">
        <f>IF(C249&gt;A_Stammdaten!$B$12,0,SUM(G249,H249,J249,K249,M249,N249)-SUM(I249,L249,O249,P249))</f>
        <v>0</v>
      </c>
      <c r="R249" s="17"/>
      <c r="S249" s="17"/>
      <c r="T249" s="17"/>
      <c r="U249" s="62">
        <f t="shared" si="42"/>
        <v>0</v>
      </c>
      <c r="V249" s="63">
        <f>IF(ISBLANK($B249),0,VLOOKUP($B249,Listen!$A$2:$C$45,2,FALSE))</f>
        <v>0</v>
      </c>
      <c r="W249" s="63">
        <f>IF(ISBLANK($B249),0,VLOOKUP($B249,Listen!$A$2:$C$45,3,FALSE))</f>
        <v>0</v>
      </c>
      <c r="X249" s="49">
        <f t="shared" si="43"/>
        <v>0</v>
      </c>
      <c r="Y249" s="49">
        <f t="shared" si="53"/>
        <v>0</v>
      </c>
      <c r="Z249" s="49">
        <f t="shared" si="53"/>
        <v>0</v>
      </c>
      <c r="AA249" s="49">
        <f t="shared" si="53"/>
        <v>0</v>
      </c>
      <c r="AB249" s="49">
        <f t="shared" si="53"/>
        <v>0</v>
      </c>
      <c r="AC249" s="49">
        <f t="shared" si="53"/>
        <v>0</v>
      </c>
      <c r="AD249" s="49">
        <f t="shared" si="53"/>
        <v>0</v>
      </c>
      <c r="AE249" s="51">
        <f t="shared" si="52"/>
        <v>0</v>
      </c>
      <c r="AF249" s="51">
        <f>IF(C249=A_Stammdaten!$B$12,D_SAV!$U249-D_SAV!$AG249,HLOOKUP(A_Stammdaten!$B$12-1,$AH$4:$AN$4004,ROW(C249)-3,FALSE)-$AG249)</f>
        <v>0</v>
      </c>
      <c r="AG249" s="51">
        <f>HLOOKUP(A_Stammdaten!$B$12,$AH$4:$AN$4004,ROW(C249)-3,FALSE)</f>
        <v>0</v>
      </c>
      <c r="AH249" s="51">
        <f t="shared" si="44"/>
        <v>0</v>
      </c>
      <c r="AI249" s="51">
        <f t="shared" si="45"/>
        <v>0</v>
      </c>
      <c r="AJ249" s="51">
        <f t="shared" si="46"/>
        <v>0</v>
      </c>
      <c r="AK249" s="51">
        <f t="shared" si="47"/>
        <v>0</v>
      </c>
      <c r="AL249" s="51">
        <f t="shared" si="48"/>
        <v>0</v>
      </c>
      <c r="AM249" s="51">
        <f t="shared" si="49"/>
        <v>0</v>
      </c>
      <c r="AN249" s="51">
        <f t="shared" si="50"/>
        <v>0</v>
      </c>
    </row>
    <row r="250" spans="1:40" x14ac:dyDescent="0.25">
      <c r="A250" s="17"/>
      <c r="B250" s="17"/>
      <c r="C250" s="35"/>
      <c r="D250" s="17"/>
      <c r="E250" s="17"/>
      <c r="F250" s="17"/>
      <c r="G250" s="62">
        <f t="shared" si="51"/>
        <v>0</v>
      </c>
      <c r="H250" s="17"/>
      <c r="I250" s="17"/>
      <c r="J250" s="17"/>
      <c r="K250" s="17"/>
      <c r="L250" s="17"/>
      <c r="M250" s="17"/>
      <c r="N250" s="17"/>
      <c r="O250" s="17"/>
      <c r="P250" s="115"/>
      <c r="Q250" s="62">
        <f>IF(C250&gt;A_Stammdaten!$B$12,0,SUM(G250,H250,J250,K250,M250,N250)-SUM(I250,L250,O250,P250))</f>
        <v>0</v>
      </c>
      <c r="R250" s="17"/>
      <c r="S250" s="17"/>
      <c r="T250" s="17"/>
      <c r="U250" s="62">
        <f t="shared" si="42"/>
        <v>0</v>
      </c>
      <c r="V250" s="63">
        <f>IF(ISBLANK($B250),0,VLOOKUP($B250,Listen!$A$2:$C$45,2,FALSE))</f>
        <v>0</v>
      </c>
      <c r="W250" s="63">
        <f>IF(ISBLANK($B250),0,VLOOKUP($B250,Listen!$A$2:$C$45,3,FALSE))</f>
        <v>0</v>
      </c>
      <c r="X250" s="49">
        <f t="shared" si="43"/>
        <v>0</v>
      </c>
      <c r="Y250" s="49">
        <f t="shared" si="53"/>
        <v>0</v>
      </c>
      <c r="Z250" s="49">
        <f t="shared" si="53"/>
        <v>0</v>
      </c>
      <c r="AA250" s="49">
        <f t="shared" si="53"/>
        <v>0</v>
      </c>
      <c r="AB250" s="49">
        <f t="shared" si="53"/>
        <v>0</v>
      </c>
      <c r="AC250" s="49">
        <f t="shared" si="53"/>
        <v>0</v>
      </c>
      <c r="AD250" s="49">
        <f t="shared" si="53"/>
        <v>0</v>
      </c>
      <c r="AE250" s="51">
        <f t="shared" si="52"/>
        <v>0</v>
      </c>
      <c r="AF250" s="51">
        <f>IF(C250=A_Stammdaten!$B$12,D_SAV!$U250-D_SAV!$AG250,HLOOKUP(A_Stammdaten!$B$12-1,$AH$4:$AN$4004,ROW(C250)-3,FALSE)-$AG250)</f>
        <v>0</v>
      </c>
      <c r="AG250" s="51">
        <f>HLOOKUP(A_Stammdaten!$B$12,$AH$4:$AN$4004,ROW(C250)-3,FALSE)</f>
        <v>0</v>
      </c>
      <c r="AH250" s="51">
        <f t="shared" si="44"/>
        <v>0</v>
      </c>
      <c r="AI250" s="51">
        <f t="shared" si="45"/>
        <v>0</v>
      </c>
      <c r="AJ250" s="51">
        <f t="shared" si="46"/>
        <v>0</v>
      </c>
      <c r="AK250" s="51">
        <f t="shared" si="47"/>
        <v>0</v>
      </c>
      <c r="AL250" s="51">
        <f t="shared" si="48"/>
        <v>0</v>
      </c>
      <c r="AM250" s="51">
        <f t="shared" si="49"/>
        <v>0</v>
      </c>
      <c r="AN250" s="51">
        <f t="shared" si="50"/>
        <v>0</v>
      </c>
    </row>
    <row r="251" spans="1:40" x14ac:dyDescent="0.25">
      <c r="A251" s="17"/>
      <c r="B251" s="17"/>
      <c r="C251" s="35"/>
      <c r="D251" s="17"/>
      <c r="E251" s="17"/>
      <c r="F251" s="17"/>
      <c r="G251" s="62">
        <f t="shared" si="51"/>
        <v>0</v>
      </c>
      <c r="H251" s="17"/>
      <c r="I251" s="17"/>
      <c r="J251" s="17"/>
      <c r="K251" s="17"/>
      <c r="L251" s="17"/>
      <c r="M251" s="17"/>
      <c r="N251" s="17"/>
      <c r="O251" s="17"/>
      <c r="P251" s="115"/>
      <c r="Q251" s="62">
        <f>IF(C251&gt;A_Stammdaten!$B$12,0,SUM(G251,H251,J251,K251,M251,N251)-SUM(I251,L251,O251,P251))</f>
        <v>0</v>
      </c>
      <c r="R251" s="17"/>
      <c r="S251" s="17"/>
      <c r="T251" s="17"/>
      <c r="U251" s="62">
        <f t="shared" si="42"/>
        <v>0</v>
      </c>
      <c r="V251" s="63">
        <f>IF(ISBLANK($B251),0,VLOOKUP($B251,Listen!$A$2:$C$45,2,FALSE))</f>
        <v>0</v>
      </c>
      <c r="W251" s="63">
        <f>IF(ISBLANK($B251),0,VLOOKUP($B251,Listen!$A$2:$C$45,3,FALSE))</f>
        <v>0</v>
      </c>
      <c r="X251" s="49">
        <f t="shared" si="43"/>
        <v>0</v>
      </c>
      <c r="Y251" s="49">
        <f t="shared" si="53"/>
        <v>0</v>
      </c>
      <c r="Z251" s="49">
        <f t="shared" si="53"/>
        <v>0</v>
      </c>
      <c r="AA251" s="49">
        <f t="shared" si="53"/>
        <v>0</v>
      </c>
      <c r="AB251" s="49">
        <f t="shared" si="53"/>
        <v>0</v>
      </c>
      <c r="AC251" s="49">
        <f t="shared" si="53"/>
        <v>0</v>
      </c>
      <c r="AD251" s="49">
        <f t="shared" si="53"/>
        <v>0</v>
      </c>
      <c r="AE251" s="51">
        <f t="shared" si="52"/>
        <v>0</v>
      </c>
      <c r="AF251" s="51">
        <f>IF(C251=A_Stammdaten!$B$12,D_SAV!$U251-D_SAV!$AG251,HLOOKUP(A_Stammdaten!$B$12-1,$AH$4:$AN$4004,ROW(C251)-3,FALSE)-$AG251)</f>
        <v>0</v>
      </c>
      <c r="AG251" s="51">
        <f>HLOOKUP(A_Stammdaten!$B$12,$AH$4:$AN$4004,ROW(C251)-3,FALSE)</f>
        <v>0</v>
      </c>
      <c r="AH251" s="51">
        <f t="shared" si="44"/>
        <v>0</v>
      </c>
      <c r="AI251" s="51">
        <f t="shared" si="45"/>
        <v>0</v>
      </c>
      <c r="AJ251" s="51">
        <f t="shared" si="46"/>
        <v>0</v>
      </c>
      <c r="AK251" s="51">
        <f t="shared" si="47"/>
        <v>0</v>
      </c>
      <c r="AL251" s="51">
        <f t="shared" si="48"/>
        <v>0</v>
      </c>
      <c r="AM251" s="51">
        <f t="shared" si="49"/>
        <v>0</v>
      </c>
      <c r="AN251" s="51">
        <f t="shared" si="50"/>
        <v>0</v>
      </c>
    </row>
    <row r="252" spans="1:40" x14ac:dyDescent="0.25">
      <c r="A252" s="17"/>
      <c r="B252" s="17"/>
      <c r="C252" s="35"/>
      <c r="D252" s="17"/>
      <c r="E252" s="17"/>
      <c r="F252" s="17"/>
      <c r="G252" s="62">
        <f t="shared" si="51"/>
        <v>0</v>
      </c>
      <c r="H252" s="17"/>
      <c r="I252" s="17"/>
      <c r="J252" s="17"/>
      <c r="K252" s="17"/>
      <c r="L252" s="17"/>
      <c r="M252" s="17"/>
      <c r="N252" s="17"/>
      <c r="O252" s="17"/>
      <c r="P252" s="115"/>
      <c r="Q252" s="62">
        <f>IF(C252&gt;A_Stammdaten!$B$12,0,SUM(G252,H252,J252,K252,M252,N252)-SUM(I252,L252,O252,P252))</f>
        <v>0</v>
      </c>
      <c r="R252" s="17"/>
      <c r="S252" s="17"/>
      <c r="T252" s="17"/>
      <c r="U252" s="62">
        <f t="shared" si="42"/>
        <v>0</v>
      </c>
      <c r="V252" s="63">
        <f>IF(ISBLANK($B252),0,VLOOKUP($B252,Listen!$A$2:$C$45,2,FALSE))</f>
        <v>0</v>
      </c>
      <c r="W252" s="63">
        <f>IF(ISBLANK($B252),0,VLOOKUP($B252,Listen!$A$2:$C$45,3,FALSE))</f>
        <v>0</v>
      </c>
      <c r="X252" s="49">
        <f t="shared" si="43"/>
        <v>0</v>
      </c>
      <c r="Y252" s="49">
        <f t="shared" si="53"/>
        <v>0</v>
      </c>
      <c r="Z252" s="49">
        <f t="shared" si="53"/>
        <v>0</v>
      </c>
      <c r="AA252" s="49">
        <f t="shared" si="53"/>
        <v>0</v>
      </c>
      <c r="AB252" s="49">
        <f t="shared" si="53"/>
        <v>0</v>
      </c>
      <c r="AC252" s="49">
        <f t="shared" si="53"/>
        <v>0</v>
      </c>
      <c r="AD252" s="49">
        <f t="shared" si="53"/>
        <v>0</v>
      </c>
      <c r="AE252" s="51">
        <f t="shared" si="52"/>
        <v>0</v>
      </c>
      <c r="AF252" s="51">
        <f>IF(C252=A_Stammdaten!$B$12,D_SAV!$U252-D_SAV!$AG252,HLOOKUP(A_Stammdaten!$B$12-1,$AH$4:$AN$4004,ROW(C252)-3,FALSE)-$AG252)</f>
        <v>0</v>
      </c>
      <c r="AG252" s="51">
        <f>HLOOKUP(A_Stammdaten!$B$12,$AH$4:$AN$4004,ROW(C252)-3,FALSE)</f>
        <v>0</v>
      </c>
      <c r="AH252" s="51">
        <f t="shared" si="44"/>
        <v>0</v>
      </c>
      <c r="AI252" s="51">
        <f t="shared" si="45"/>
        <v>0</v>
      </c>
      <c r="AJ252" s="51">
        <f t="shared" si="46"/>
        <v>0</v>
      </c>
      <c r="AK252" s="51">
        <f t="shared" si="47"/>
        <v>0</v>
      </c>
      <c r="AL252" s="51">
        <f t="shared" si="48"/>
        <v>0</v>
      </c>
      <c r="AM252" s="51">
        <f t="shared" si="49"/>
        <v>0</v>
      </c>
      <c r="AN252" s="51">
        <f t="shared" si="50"/>
        <v>0</v>
      </c>
    </row>
    <row r="253" spans="1:40" x14ac:dyDescent="0.25">
      <c r="A253" s="17"/>
      <c r="B253" s="17"/>
      <c r="C253" s="35"/>
      <c r="D253" s="17"/>
      <c r="E253" s="17"/>
      <c r="F253" s="17"/>
      <c r="G253" s="62">
        <f t="shared" si="51"/>
        <v>0</v>
      </c>
      <c r="H253" s="17"/>
      <c r="I253" s="17"/>
      <c r="J253" s="17"/>
      <c r="K253" s="17"/>
      <c r="L253" s="17"/>
      <c r="M253" s="17"/>
      <c r="N253" s="17"/>
      <c r="O253" s="17"/>
      <c r="P253" s="115"/>
      <c r="Q253" s="62">
        <f>IF(C253&gt;A_Stammdaten!$B$12,0,SUM(G253,H253,J253,K253,M253,N253)-SUM(I253,L253,O253,P253))</f>
        <v>0</v>
      </c>
      <c r="R253" s="17"/>
      <c r="S253" s="17"/>
      <c r="T253" s="17"/>
      <c r="U253" s="62">
        <f t="shared" si="42"/>
        <v>0</v>
      </c>
      <c r="V253" s="63">
        <f>IF(ISBLANK($B253),0,VLOOKUP($B253,Listen!$A$2:$C$45,2,FALSE))</f>
        <v>0</v>
      </c>
      <c r="W253" s="63">
        <f>IF(ISBLANK($B253),0,VLOOKUP($B253,Listen!$A$2:$C$45,3,FALSE))</f>
        <v>0</v>
      </c>
      <c r="X253" s="49">
        <f t="shared" si="43"/>
        <v>0</v>
      </c>
      <c r="Y253" s="49">
        <f t="shared" si="53"/>
        <v>0</v>
      </c>
      <c r="Z253" s="49">
        <f t="shared" si="53"/>
        <v>0</v>
      </c>
      <c r="AA253" s="49">
        <f t="shared" si="53"/>
        <v>0</v>
      </c>
      <c r="AB253" s="49">
        <f t="shared" si="53"/>
        <v>0</v>
      </c>
      <c r="AC253" s="49">
        <f t="shared" si="53"/>
        <v>0</v>
      </c>
      <c r="AD253" s="49">
        <f t="shared" si="53"/>
        <v>0</v>
      </c>
      <c r="AE253" s="51">
        <f t="shared" si="52"/>
        <v>0</v>
      </c>
      <c r="AF253" s="51">
        <f>IF(C253=A_Stammdaten!$B$12,D_SAV!$U253-D_SAV!$AG253,HLOOKUP(A_Stammdaten!$B$12-1,$AH$4:$AN$4004,ROW(C253)-3,FALSE)-$AG253)</f>
        <v>0</v>
      </c>
      <c r="AG253" s="51">
        <f>HLOOKUP(A_Stammdaten!$B$12,$AH$4:$AN$4004,ROW(C253)-3,FALSE)</f>
        <v>0</v>
      </c>
      <c r="AH253" s="51">
        <f t="shared" si="44"/>
        <v>0</v>
      </c>
      <c r="AI253" s="51">
        <f t="shared" si="45"/>
        <v>0</v>
      </c>
      <c r="AJ253" s="51">
        <f t="shared" si="46"/>
        <v>0</v>
      </c>
      <c r="AK253" s="51">
        <f t="shared" si="47"/>
        <v>0</v>
      </c>
      <c r="AL253" s="51">
        <f t="shared" si="48"/>
        <v>0</v>
      </c>
      <c r="AM253" s="51">
        <f t="shared" si="49"/>
        <v>0</v>
      </c>
      <c r="AN253" s="51">
        <f t="shared" si="50"/>
        <v>0</v>
      </c>
    </row>
    <row r="254" spans="1:40" x14ac:dyDescent="0.25">
      <c r="A254" s="17"/>
      <c r="B254" s="17"/>
      <c r="C254" s="35"/>
      <c r="D254" s="17"/>
      <c r="E254" s="17"/>
      <c r="F254" s="17"/>
      <c r="G254" s="62">
        <f t="shared" si="51"/>
        <v>0</v>
      </c>
      <c r="H254" s="17"/>
      <c r="I254" s="17"/>
      <c r="J254" s="17"/>
      <c r="K254" s="17"/>
      <c r="L254" s="17"/>
      <c r="M254" s="17"/>
      <c r="N254" s="17"/>
      <c r="O254" s="17"/>
      <c r="P254" s="115"/>
      <c r="Q254" s="62">
        <f>IF(C254&gt;A_Stammdaten!$B$12,0,SUM(G254,H254,J254,K254,M254,N254)-SUM(I254,L254,O254,P254))</f>
        <v>0</v>
      </c>
      <c r="R254" s="17"/>
      <c r="S254" s="17"/>
      <c r="T254" s="17"/>
      <c r="U254" s="62">
        <f t="shared" si="42"/>
        <v>0</v>
      </c>
      <c r="V254" s="63">
        <f>IF(ISBLANK($B254),0,VLOOKUP($B254,Listen!$A$2:$C$45,2,FALSE))</f>
        <v>0</v>
      </c>
      <c r="W254" s="63">
        <f>IF(ISBLANK($B254),0,VLOOKUP($B254,Listen!$A$2:$C$45,3,FALSE))</f>
        <v>0</v>
      </c>
      <c r="X254" s="49">
        <f t="shared" si="43"/>
        <v>0</v>
      </c>
      <c r="Y254" s="49">
        <f t="shared" si="53"/>
        <v>0</v>
      </c>
      <c r="Z254" s="49">
        <f t="shared" si="53"/>
        <v>0</v>
      </c>
      <c r="AA254" s="49">
        <f t="shared" si="53"/>
        <v>0</v>
      </c>
      <c r="AB254" s="49">
        <f t="shared" si="53"/>
        <v>0</v>
      </c>
      <c r="AC254" s="49">
        <f t="shared" si="53"/>
        <v>0</v>
      </c>
      <c r="AD254" s="49">
        <f t="shared" si="53"/>
        <v>0</v>
      </c>
      <c r="AE254" s="51">
        <f t="shared" si="52"/>
        <v>0</v>
      </c>
      <c r="AF254" s="51">
        <f>IF(C254=A_Stammdaten!$B$12,D_SAV!$U254-D_SAV!$AG254,HLOOKUP(A_Stammdaten!$B$12-1,$AH$4:$AN$4004,ROW(C254)-3,FALSE)-$AG254)</f>
        <v>0</v>
      </c>
      <c r="AG254" s="51">
        <f>HLOOKUP(A_Stammdaten!$B$12,$AH$4:$AN$4004,ROW(C254)-3,FALSE)</f>
        <v>0</v>
      </c>
      <c r="AH254" s="51">
        <f t="shared" si="44"/>
        <v>0</v>
      </c>
      <c r="AI254" s="51">
        <f t="shared" si="45"/>
        <v>0</v>
      </c>
      <c r="AJ254" s="51">
        <f t="shared" si="46"/>
        <v>0</v>
      </c>
      <c r="AK254" s="51">
        <f t="shared" si="47"/>
        <v>0</v>
      </c>
      <c r="AL254" s="51">
        <f t="shared" si="48"/>
        <v>0</v>
      </c>
      <c r="AM254" s="51">
        <f t="shared" si="49"/>
        <v>0</v>
      </c>
      <c r="AN254" s="51">
        <f t="shared" si="50"/>
        <v>0</v>
      </c>
    </row>
    <row r="255" spans="1:40" x14ac:dyDescent="0.25">
      <c r="A255" s="17"/>
      <c r="B255" s="17"/>
      <c r="C255" s="35"/>
      <c r="D255" s="17"/>
      <c r="E255" s="17"/>
      <c r="F255" s="17"/>
      <c r="G255" s="62">
        <f t="shared" si="51"/>
        <v>0</v>
      </c>
      <c r="H255" s="17"/>
      <c r="I255" s="17"/>
      <c r="J255" s="17"/>
      <c r="K255" s="17"/>
      <c r="L255" s="17"/>
      <c r="M255" s="17"/>
      <c r="N255" s="17"/>
      <c r="O255" s="17"/>
      <c r="P255" s="115"/>
      <c r="Q255" s="62">
        <f>IF(C255&gt;A_Stammdaten!$B$12,0,SUM(G255,H255,J255,K255,M255,N255)-SUM(I255,L255,O255,P255))</f>
        <v>0</v>
      </c>
      <c r="R255" s="17"/>
      <c r="S255" s="17"/>
      <c r="T255" s="17"/>
      <c r="U255" s="62">
        <f t="shared" si="42"/>
        <v>0</v>
      </c>
      <c r="V255" s="63">
        <f>IF(ISBLANK($B255),0,VLOOKUP($B255,Listen!$A$2:$C$45,2,FALSE))</f>
        <v>0</v>
      </c>
      <c r="W255" s="63">
        <f>IF(ISBLANK($B255),0,VLOOKUP($B255,Listen!$A$2:$C$45,3,FALSE))</f>
        <v>0</v>
      </c>
      <c r="X255" s="49">
        <f t="shared" si="43"/>
        <v>0</v>
      </c>
      <c r="Y255" s="49">
        <f t="shared" si="53"/>
        <v>0</v>
      </c>
      <c r="Z255" s="49">
        <f t="shared" si="53"/>
        <v>0</v>
      </c>
      <c r="AA255" s="49">
        <f t="shared" si="53"/>
        <v>0</v>
      </c>
      <c r="AB255" s="49">
        <f t="shared" si="53"/>
        <v>0</v>
      </c>
      <c r="AC255" s="49">
        <f t="shared" si="53"/>
        <v>0</v>
      </c>
      <c r="AD255" s="49">
        <f t="shared" si="53"/>
        <v>0</v>
      </c>
      <c r="AE255" s="51">
        <f t="shared" si="52"/>
        <v>0</v>
      </c>
      <c r="AF255" s="51">
        <f>IF(C255=A_Stammdaten!$B$12,D_SAV!$U255-D_SAV!$AG255,HLOOKUP(A_Stammdaten!$B$12-1,$AH$4:$AN$4004,ROW(C255)-3,FALSE)-$AG255)</f>
        <v>0</v>
      </c>
      <c r="AG255" s="51">
        <f>HLOOKUP(A_Stammdaten!$B$12,$AH$4:$AN$4004,ROW(C255)-3,FALSE)</f>
        <v>0</v>
      </c>
      <c r="AH255" s="51">
        <f t="shared" si="44"/>
        <v>0</v>
      </c>
      <c r="AI255" s="51">
        <f t="shared" si="45"/>
        <v>0</v>
      </c>
      <c r="AJ255" s="51">
        <f t="shared" si="46"/>
        <v>0</v>
      </c>
      <c r="AK255" s="51">
        <f t="shared" si="47"/>
        <v>0</v>
      </c>
      <c r="AL255" s="51">
        <f t="shared" si="48"/>
        <v>0</v>
      </c>
      <c r="AM255" s="51">
        <f t="shared" si="49"/>
        <v>0</v>
      </c>
      <c r="AN255" s="51">
        <f t="shared" si="50"/>
        <v>0</v>
      </c>
    </row>
    <row r="256" spans="1:40" x14ac:dyDescent="0.25">
      <c r="A256" s="17"/>
      <c r="B256" s="17"/>
      <c r="C256" s="35"/>
      <c r="D256" s="17"/>
      <c r="E256" s="17"/>
      <c r="F256" s="17"/>
      <c r="G256" s="62">
        <f t="shared" si="51"/>
        <v>0</v>
      </c>
      <c r="H256" s="17"/>
      <c r="I256" s="17"/>
      <c r="J256" s="17"/>
      <c r="K256" s="17"/>
      <c r="L256" s="17"/>
      <c r="M256" s="17"/>
      <c r="N256" s="17"/>
      <c r="O256" s="17"/>
      <c r="P256" s="115"/>
      <c r="Q256" s="62">
        <f>IF(C256&gt;A_Stammdaten!$B$12,0,SUM(G256,H256,J256,K256,M256,N256)-SUM(I256,L256,O256,P256))</f>
        <v>0</v>
      </c>
      <c r="R256" s="17"/>
      <c r="S256" s="17"/>
      <c r="T256" s="17"/>
      <c r="U256" s="62">
        <f t="shared" si="42"/>
        <v>0</v>
      </c>
      <c r="V256" s="63">
        <f>IF(ISBLANK($B256),0,VLOOKUP($B256,Listen!$A$2:$C$45,2,FALSE))</f>
        <v>0</v>
      </c>
      <c r="W256" s="63">
        <f>IF(ISBLANK($B256),0,VLOOKUP($B256,Listen!$A$2:$C$45,3,FALSE))</f>
        <v>0</v>
      </c>
      <c r="X256" s="49">
        <f t="shared" si="43"/>
        <v>0</v>
      </c>
      <c r="Y256" s="49">
        <f t="shared" si="53"/>
        <v>0</v>
      </c>
      <c r="Z256" s="49">
        <f t="shared" si="53"/>
        <v>0</v>
      </c>
      <c r="AA256" s="49">
        <f t="shared" si="53"/>
        <v>0</v>
      </c>
      <c r="AB256" s="49">
        <f t="shared" si="53"/>
        <v>0</v>
      </c>
      <c r="AC256" s="49">
        <f t="shared" si="53"/>
        <v>0</v>
      </c>
      <c r="AD256" s="49">
        <f t="shared" si="53"/>
        <v>0</v>
      </c>
      <c r="AE256" s="51">
        <f t="shared" si="52"/>
        <v>0</v>
      </c>
      <c r="AF256" s="51">
        <f>IF(C256=A_Stammdaten!$B$12,D_SAV!$U256-D_SAV!$AG256,HLOOKUP(A_Stammdaten!$B$12-1,$AH$4:$AN$4004,ROW(C256)-3,FALSE)-$AG256)</f>
        <v>0</v>
      </c>
      <c r="AG256" s="51">
        <f>HLOOKUP(A_Stammdaten!$B$12,$AH$4:$AN$4004,ROW(C256)-3,FALSE)</f>
        <v>0</v>
      </c>
      <c r="AH256" s="51">
        <f t="shared" si="44"/>
        <v>0</v>
      </c>
      <c r="AI256" s="51">
        <f t="shared" si="45"/>
        <v>0</v>
      </c>
      <c r="AJ256" s="51">
        <f t="shared" si="46"/>
        <v>0</v>
      </c>
      <c r="AK256" s="51">
        <f t="shared" si="47"/>
        <v>0</v>
      </c>
      <c r="AL256" s="51">
        <f t="shared" si="48"/>
        <v>0</v>
      </c>
      <c r="AM256" s="51">
        <f t="shared" si="49"/>
        <v>0</v>
      </c>
      <c r="AN256" s="51">
        <f t="shared" si="50"/>
        <v>0</v>
      </c>
    </row>
    <row r="257" spans="1:40" x14ac:dyDescent="0.25">
      <c r="A257" s="17"/>
      <c r="B257" s="17"/>
      <c r="C257" s="35"/>
      <c r="D257" s="17"/>
      <c r="E257" s="17"/>
      <c r="F257" s="17"/>
      <c r="G257" s="62">
        <f t="shared" si="51"/>
        <v>0</v>
      </c>
      <c r="H257" s="17"/>
      <c r="I257" s="17"/>
      <c r="J257" s="17"/>
      <c r="K257" s="17"/>
      <c r="L257" s="17"/>
      <c r="M257" s="17"/>
      <c r="N257" s="17"/>
      <c r="O257" s="17"/>
      <c r="P257" s="115"/>
      <c r="Q257" s="62">
        <f>IF(C257&gt;A_Stammdaten!$B$12,0,SUM(G257,H257,J257,K257,M257,N257)-SUM(I257,L257,O257,P257))</f>
        <v>0</v>
      </c>
      <c r="R257" s="17"/>
      <c r="S257" s="17"/>
      <c r="T257" s="17"/>
      <c r="U257" s="62">
        <f t="shared" si="42"/>
        <v>0</v>
      </c>
      <c r="V257" s="63">
        <f>IF(ISBLANK($B257),0,VLOOKUP($B257,Listen!$A$2:$C$45,2,FALSE))</f>
        <v>0</v>
      </c>
      <c r="W257" s="63">
        <f>IF(ISBLANK($B257),0,VLOOKUP($B257,Listen!$A$2:$C$45,3,FALSE))</f>
        <v>0</v>
      </c>
      <c r="X257" s="49">
        <f t="shared" si="43"/>
        <v>0</v>
      </c>
      <c r="Y257" s="49">
        <f t="shared" si="53"/>
        <v>0</v>
      </c>
      <c r="Z257" s="49">
        <f t="shared" si="53"/>
        <v>0</v>
      </c>
      <c r="AA257" s="49">
        <f t="shared" si="53"/>
        <v>0</v>
      </c>
      <c r="AB257" s="49">
        <f t="shared" si="53"/>
        <v>0</v>
      </c>
      <c r="AC257" s="49">
        <f t="shared" si="53"/>
        <v>0</v>
      </c>
      <c r="AD257" s="49">
        <f t="shared" si="53"/>
        <v>0</v>
      </c>
      <c r="AE257" s="51">
        <f t="shared" si="52"/>
        <v>0</v>
      </c>
      <c r="AF257" s="51">
        <f>IF(C257=A_Stammdaten!$B$12,D_SAV!$U257-D_SAV!$AG257,HLOOKUP(A_Stammdaten!$B$12-1,$AH$4:$AN$4004,ROW(C257)-3,FALSE)-$AG257)</f>
        <v>0</v>
      </c>
      <c r="AG257" s="51">
        <f>HLOOKUP(A_Stammdaten!$B$12,$AH$4:$AN$4004,ROW(C257)-3,FALSE)</f>
        <v>0</v>
      </c>
      <c r="AH257" s="51">
        <f t="shared" si="44"/>
        <v>0</v>
      </c>
      <c r="AI257" s="51">
        <f t="shared" si="45"/>
        <v>0</v>
      </c>
      <c r="AJ257" s="51">
        <f t="shared" si="46"/>
        <v>0</v>
      </c>
      <c r="AK257" s="51">
        <f t="shared" si="47"/>
        <v>0</v>
      </c>
      <c r="AL257" s="51">
        <f t="shared" si="48"/>
        <v>0</v>
      </c>
      <c r="AM257" s="51">
        <f t="shared" si="49"/>
        <v>0</v>
      </c>
      <c r="AN257" s="51">
        <f t="shared" si="50"/>
        <v>0</v>
      </c>
    </row>
    <row r="258" spans="1:40" x14ac:dyDescent="0.25">
      <c r="A258" s="17"/>
      <c r="B258" s="17"/>
      <c r="C258" s="35"/>
      <c r="D258" s="17"/>
      <c r="E258" s="17"/>
      <c r="F258" s="17"/>
      <c r="G258" s="62">
        <f t="shared" si="51"/>
        <v>0</v>
      </c>
      <c r="H258" s="17"/>
      <c r="I258" s="17"/>
      <c r="J258" s="17"/>
      <c r="K258" s="17"/>
      <c r="L258" s="17"/>
      <c r="M258" s="17"/>
      <c r="N258" s="17"/>
      <c r="O258" s="17"/>
      <c r="P258" s="115"/>
      <c r="Q258" s="62">
        <f>IF(C258&gt;A_Stammdaten!$B$12,0,SUM(G258,H258,J258,K258,M258,N258)-SUM(I258,L258,O258,P258))</f>
        <v>0</v>
      </c>
      <c r="R258" s="17"/>
      <c r="S258" s="17"/>
      <c r="T258" s="17"/>
      <c r="U258" s="62">
        <f t="shared" si="42"/>
        <v>0</v>
      </c>
      <c r="V258" s="63">
        <f>IF(ISBLANK($B258),0,VLOOKUP($B258,Listen!$A$2:$C$45,2,FALSE))</f>
        <v>0</v>
      </c>
      <c r="W258" s="63">
        <f>IF(ISBLANK($B258),0,VLOOKUP($B258,Listen!$A$2:$C$45,3,FALSE))</f>
        <v>0</v>
      </c>
      <c r="X258" s="49">
        <f t="shared" si="43"/>
        <v>0</v>
      </c>
      <c r="Y258" s="49">
        <f t="shared" si="53"/>
        <v>0</v>
      </c>
      <c r="Z258" s="49">
        <f t="shared" si="53"/>
        <v>0</v>
      </c>
      <c r="AA258" s="49">
        <f t="shared" si="53"/>
        <v>0</v>
      </c>
      <c r="AB258" s="49">
        <f t="shared" si="53"/>
        <v>0</v>
      </c>
      <c r="AC258" s="49">
        <f t="shared" si="53"/>
        <v>0</v>
      </c>
      <c r="AD258" s="49">
        <f t="shared" si="53"/>
        <v>0</v>
      </c>
      <c r="AE258" s="51">
        <f t="shared" si="52"/>
        <v>0</v>
      </c>
      <c r="AF258" s="51">
        <f>IF(C258=A_Stammdaten!$B$12,D_SAV!$U258-D_SAV!$AG258,HLOOKUP(A_Stammdaten!$B$12-1,$AH$4:$AN$4004,ROW(C258)-3,FALSE)-$AG258)</f>
        <v>0</v>
      </c>
      <c r="AG258" s="51">
        <f>HLOOKUP(A_Stammdaten!$B$12,$AH$4:$AN$4004,ROW(C258)-3,FALSE)</f>
        <v>0</v>
      </c>
      <c r="AH258" s="51">
        <f t="shared" si="44"/>
        <v>0</v>
      </c>
      <c r="AI258" s="51">
        <f t="shared" si="45"/>
        <v>0</v>
      </c>
      <c r="AJ258" s="51">
        <f t="shared" si="46"/>
        <v>0</v>
      </c>
      <c r="AK258" s="51">
        <f t="shared" si="47"/>
        <v>0</v>
      </c>
      <c r="AL258" s="51">
        <f t="shared" si="48"/>
        <v>0</v>
      </c>
      <c r="AM258" s="51">
        <f t="shared" si="49"/>
        <v>0</v>
      </c>
      <c r="AN258" s="51">
        <f t="shared" si="50"/>
        <v>0</v>
      </c>
    </row>
    <row r="259" spans="1:40" x14ac:dyDescent="0.25">
      <c r="A259" s="17"/>
      <c r="B259" s="17"/>
      <c r="C259" s="35"/>
      <c r="D259" s="17"/>
      <c r="E259" s="17"/>
      <c r="F259" s="17"/>
      <c r="G259" s="62">
        <f t="shared" si="51"/>
        <v>0</v>
      </c>
      <c r="H259" s="17"/>
      <c r="I259" s="17"/>
      <c r="J259" s="17"/>
      <c r="K259" s="17"/>
      <c r="L259" s="17"/>
      <c r="M259" s="17"/>
      <c r="N259" s="17"/>
      <c r="O259" s="17"/>
      <c r="P259" s="115"/>
      <c r="Q259" s="62">
        <f>IF(C259&gt;A_Stammdaten!$B$12,0,SUM(G259,H259,J259,K259,M259,N259)-SUM(I259,L259,O259,P259))</f>
        <v>0</v>
      </c>
      <c r="R259" s="17"/>
      <c r="S259" s="17"/>
      <c r="T259" s="17"/>
      <c r="U259" s="62">
        <f t="shared" si="42"/>
        <v>0</v>
      </c>
      <c r="V259" s="63">
        <f>IF(ISBLANK($B259),0,VLOOKUP($B259,Listen!$A$2:$C$45,2,FALSE))</f>
        <v>0</v>
      </c>
      <c r="W259" s="63">
        <f>IF(ISBLANK($B259),0,VLOOKUP($B259,Listen!$A$2:$C$45,3,FALSE))</f>
        <v>0</v>
      </c>
      <c r="X259" s="49">
        <f t="shared" si="43"/>
        <v>0</v>
      </c>
      <c r="Y259" s="49">
        <f t="shared" si="53"/>
        <v>0</v>
      </c>
      <c r="Z259" s="49">
        <f t="shared" si="53"/>
        <v>0</v>
      </c>
      <c r="AA259" s="49">
        <f t="shared" si="53"/>
        <v>0</v>
      </c>
      <c r="AB259" s="49">
        <f t="shared" si="53"/>
        <v>0</v>
      </c>
      <c r="AC259" s="49">
        <f t="shared" si="53"/>
        <v>0</v>
      </c>
      <c r="AD259" s="49">
        <f t="shared" si="53"/>
        <v>0</v>
      </c>
      <c r="AE259" s="51">
        <f t="shared" si="52"/>
        <v>0</v>
      </c>
      <c r="AF259" s="51">
        <f>IF(C259=A_Stammdaten!$B$12,D_SAV!$U259-D_SAV!$AG259,HLOOKUP(A_Stammdaten!$B$12-1,$AH$4:$AN$4004,ROW(C259)-3,FALSE)-$AG259)</f>
        <v>0</v>
      </c>
      <c r="AG259" s="51">
        <f>HLOOKUP(A_Stammdaten!$B$12,$AH$4:$AN$4004,ROW(C259)-3,FALSE)</f>
        <v>0</v>
      </c>
      <c r="AH259" s="51">
        <f t="shared" si="44"/>
        <v>0</v>
      </c>
      <c r="AI259" s="51">
        <f t="shared" si="45"/>
        <v>0</v>
      </c>
      <c r="AJ259" s="51">
        <f t="shared" si="46"/>
        <v>0</v>
      </c>
      <c r="AK259" s="51">
        <f t="shared" si="47"/>
        <v>0</v>
      </c>
      <c r="AL259" s="51">
        <f t="shared" si="48"/>
        <v>0</v>
      </c>
      <c r="AM259" s="51">
        <f t="shared" si="49"/>
        <v>0</v>
      </c>
      <c r="AN259" s="51">
        <f t="shared" si="50"/>
        <v>0</v>
      </c>
    </row>
    <row r="260" spans="1:40" x14ac:dyDescent="0.25">
      <c r="A260" s="17"/>
      <c r="B260" s="17"/>
      <c r="C260" s="35"/>
      <c r="D260" s="17"/>
      <c r="E260" s="17"/>
      <c r="F260" s="17"/>
      <c r="G260" s="62">
        <f t="shared" si="51"/>
        <v>0</v>
      </c>
      <c r="H260" s="17"/>
      <c r="I260" s="17"/>
      <c r="J260" s="17"/>
      <c r="K260" s="17"/>
      <c r="L260" s="17"/>
      <c r="M260" s="17"/>
      <c r="N260" s="17"/>
      <c r="O260" s="17"/>
      <c r="P260" s="115"/>
      <c r="Q260" s="62">
        <f>IF(C260&gt;A_Stammdaten!$B$12,0,SUM(G260,H260,J260,K260,M260,N260)-SUM(I260,L260,O260,P260))</f>
        <v>0</v>
      </c>
      <c r="R260" s="17"/>
      <c r="S260" s="17"/>
      <c r="T260" s="17"/>
      <c r="U260" s="62">
        <f t="shared" si="42"/>
        <v>0</v>
      </c>
      <c r="V260" s="63">
        <f>IF(ISBLANK($B260),0,VLOOKUP($B260,Listen!$A$2:$C$45,2,FALSE))</f>
        <v>0</v>
      </c>
      <c r="W260" s="63">
        <f>IF(ISBLANK($B260),0,VLOOKUP($B260,Listen!$A$2:$C$45,3,FALSE))</f>
        <v>0</v>
      </c>
      <c r="X260" s="49">
        <f t="shared" si="43"/>
        <v>0</v>
      </c>
      <c r="Y260" s="49">
        <f t="shared" si="53"/>
        <v>0</v>
      </c>
      <c r="Z260" s="49">
        <f t="shared" si="53"/>
        <v>0</v>
      </c>
      <c r="AA260" s="49">
        <f t="shared" si="53"/>
        <v>0</v>
      </c>
      <c r="AB260" s="49">
        <f t="shared" si="53"/>
        <v>0</v>
      </c>
      <c r="AC260" s="49">
        <f t="shared" si="53"/>
        <v>0</v>
      </c>
      <c r="AD260" s="49">
        <f t="shared" si="53"/>
        <v>0</v>
      </c>
      <c r="AE260" s="51">
        <f t="shared" si="52"/>
        <v>0</v>
      </c>
      <c r="AF260" s="51">
        <f>IF(C260=A_Stammdaten!$B$12,D_SAV!$U260-D_SAV!$AG260,HLOOKUP(A_Stammdaten!$B$12-1,$AH$4:$AN$4004,ROW(C260)-3,FALSE)-$AG260)</f>
        <v>0</v>
      </c>
      <c r="AG260" s="51">
        <f>HLOOKUP(A_Stammdaten!$B$12,$AH$4:$AN$4004,ROW(C260)-3,FALSE)</f>
        <v>0</v>
      </c>
      <c r="AH260" s="51">
        <f t="shared" si="44"/>
        <v>0</v>
      </c>
      <c r="AI260" s="51">
        <f t="shared" si="45"/>
        <v>0</v>
      </c>
      <c r="AJ260" s="51">
        <f t="shared" si="46"/>
        <v>0</v>
      </c>
      <c r="AK260" s="51">
        <f t="shared" si="47"/>
        <v>0</v>
      </c>
      <c r="AL260" s="51">
        <f t="shared" si="48"/>
        <v>0</v>
      </c>
      <c r="AM260" s="51">
        <f t="shared" si="49"/>
        <v>0</v>
      </c>
      <c r="AN260" s="51">
        <f t="shared" si="50"/>
        <v>0</v>
      </c>
    </row>
    <row r="261" spans="1:40" x14ac:dyDescent="0.25">
      <c r="A261" s="17"/>
      <c r="B261" s="17"/>
      <c r="C261" s="35"/>
      <c r="D261" s="17"/>
      <c r="E261" s="17"/>
      <c r="F261" s="17"/>
      <c r="G261" s="62">
        <f t="shared" si="51"/>
        <v>0</v>
      </c>
      <c r="H261" s="17"/>
      <c r="I261" s="17"/>
      <c r="J261" s="17"/>
      <c r="K261" s="17"/>
      <c r="L261" s="17"/>
      <c r="M261" s="17"/>
      <c r="N261" s="17"/>
      <c r="O261" s="17"/>
      <c r="P261" s="115"/>
      <c r="Q261" s="62">
        <f>IF(C261&gt;A_Stammdaten!$B$12,0,SUM(G261,H261,J261,K261,M261,N261)-SUM(I261,L261,O261,P261))</f>
        <v>0</v>
      </c>
      <c r="R261" s="17"/>
      <c r="S261" s="17"/>
      <c r="T261" s="17"/>
      <c r="U261" s="62">
        <f t="shared" ref="U261:U324" si="54">Q261-SUM(R261:T261)</f>
        <v>0</v>
      </c>
      <c r="V261" s="63">
        <f>IF(ISBLANK($B261),0,VLOOKUP($B261,Listen!$A$2:$C$45,2,FALSE))</f>
        <v>0</v>
      </c>
      <c r="W261" s="63">
        <f>IF(ISBLANK($B261),0,VLOOKUP($B261,Listen!$A$2:$C$45,3,FALSE))</f>
        <v>0</v>
      </c>
      <c r="X261" s="49">
        <f t="shared" ref="X261:X324" si="55">$V261</f>
        <v>0</v>
      </c>
      <c r="Y261" s="49">
        <f t="shared" si="53"/>
        <v>0</v>
      </c>
      <c r="Z261" s="49">
        <f t="shared" si="53"/>
        <v>0</v>
      </c>
      <c r="AA261" s="49">
        <f t="shared" si="53"/>
        <v>0</v>
      </c>
      <c r="AB261" s="49">
        <f t="shared" si="53"/>
        <v>0</v>
      </c>
      <c r="AC261" s="49">
        <f t="shared" si="53"/>
        <v>0</v>
      </c>
      <c r="AD261" s="49">
        <f t="shared" si="53"/>
        <v>0</v>
      </c>
      <c r="AE261" s="51">
        <f t="shared" si="52"/>
        <v>0</v>
      </c>
      <c r="AF261" s="51">
        <f>IF(C261=A_Stammdaten!$B$12,D_SAV!$U261-D_SAV!$AG261,HLOOKUP(A_Stammdaten!$B$12-1,$AH$4:$AN$4004,ROW(C261)-3,FALSE)-$AG261)</f>
        <v>0</v>
      </c>
      <c r="AG261" s="51">
        <f>HLOOKUP(A_Stammdaten!$B$12,$AH$4:$AN$4004,ROW(C261)-3,FALSE)</f>
        <v>0</v>
      </c>
      <c r="AH261" s="51">
        <f t="shared" ref="AH261:AH324" si="56">IF(OR($C261=0,$U261=0),0,IF($C261&lt;=AH$4,$U261-$U261/X261*(AH$4-$C261+1),0))</f>
        <v>0</v>
      </c>
      <c r="AI261" s="51">
        <f t="shared" ref="AI261:AI324" si="57">IF(OR($C261=0,$U261=0,Y261-(AI$4-$C261)=0),0,IF($C261&lt;AI$4,AH261-AH261/(Y261-(AI$4-$C261)),IF($C261=AI$4,$U261-$U261/Y261,0)))</f>
        <v>0</v>
      </c>
      <c r="AJ261" s="51">
        <f t="shared" ref="AJ261:AJ324" si="58">IF(OR($C261=0,$U261=0,Z261-(AJ$4-$C261)=0),0,IF($C261&lt;AJ$4,AI261-AI261/(Z261-(AJ$4-$C261)),IF($C261=AJ$4,$U261-$U261/Z261,0)))</f>
        <v>0</v>
      </c>
      <c r="AK261" s="51">
        <f t="shared" ref="AK261:AK324" si="59">IF(OR($C261=0,$U261=0,AA261-(AK$4-$C261)=0),0,IF($C261&lt;AK$4,AJ261-AJ261/(AA261-(AK$4-$C261)),IF($C261=AK$4,$U261-$U261/AA261,0)))</f>
        <v>0</v>
      </c>
      <c r="AL261" s="51">
        <f t="shared" ref="AL261:AL324" si="60">IF(OR($C261=0,$U261=0,AB261-(AL$4-$C261)=0),0,IF($C261&lt;AL$4,AK261-AK261/(AB261-(AL$4-$C261)),IF($C261=AL$4,$U261-$U261/AB261,0)))</f>
        <v>0</v>
      </c>
      <c r="AM261" s="51">
        <f t="shared" ref="AM261:AM324" si="61">IF(OR($C261=0,$U261=0,AC261-(AM$4-$C261)=0),0,IF($C261&lt;AM$4,AL261-AL261/(AC261-(AM$4-$C261)),IF($C261=AM$4,$U261-$U261/AC261,0)))</f>
        <v>0</v>
      </c>
      <c r="AN261" s="51">
        <f t="shared" ref="AN261:AN324" si="62">IF(OR($C261=0,$U261=0,AD261-(AN$4-$C261)=0),0,IF($C261&lt;AN$4,AM261-AM261/(AD261-(AN$4-$C261)),IF($C261=AN$4,$U261-$U261/AD261,0)))</f>
        <v>0</v>
      </c>
    </row>
    <row r="262" spans="1:40" x14ac:dyDescent="0.25">
      <c r="A262" s="17"/>
      <c r="B262" s="17"/>
      <c r="C262" s="35"/>
      <c r="D262" s="17"/>
      <c r="E262" s="17"/>
      <c r="F262" s="17"/>
      <c r="G262" s="62">
        <f t="shared" ref="G262:G325" si="63">D262*E262/100</f>
        <v>0</v>
      </c>
      <c r="H262" s="17"/>
      <c r="I262" s="17"/>
      <c r="J262" s="17"/>
      <c r="K262" s="17"/>
      <c r="L262" s="17"/>
      <c r="M262" s="17"/>
      <c r="N262" s="17"/>
      <c r="O262" s="17"/>
      <c r="P262" s="115"/>
      <c r="Q262" s="62">
        <f>IF(C262&gt;A_Stammdaten!$B$12,0,SUM(G262,H262,J262,K262,M262,N262)-SUM(I262,L262,O262,P262))</f>
        <v>0</v>
      </c>
      <c r="R262" s="17"/>
      <c r="S262" s="17"/>
      <c r="T262" s="17"/>
      <c r="U262" s="62">
        <f t="shared" si="54"/>
        <v>0</v>
      </c>
      <c r="V262" s="63">
        <f>IF(ISBLANK($B262),0,VLOOKUP($B262,Listen!$A$2:$C$45,2,FALSE))</f>
        <v>0</v>
      </c>
      <c r="W262" s="63">
        <f>IF(ISBLANK($B262),0,VLOOKUP($B262,Listen!$A$2:$C$45,3,FALSE))</f>
        <v>0</v>
      </c>
      <c r="X262" s="49">
        <f t="shared" si="55"/>
        <v>0</v>
      </c>
      <c r="Y262" s="49">
        <f t="shared" si="53"/>
        <v>0</v>
      </c>
      <c r="Z262" s="49">
        <f t="shared" si="53"/>
        <v>0</v>
      </c>
      <c r="AA262" s="49">
        <f t="shared" si="53"/>
        <v>0</v>
      </c>
      <c r="AB262" s="49">
        <f t="shared" si="53"/>
        <v>0</v>
      </c>
      <c r="AC262" s="49">
        <f t="shared" si="53"/>
        <v>0</v>
      </c>
      <c r="AD262" s="49">
        <f t="shared" si="53"/>
        <v>0</v>
      </c>
      <c r="AE262" s="51">
        <f t="shared" si="52"/>
        <v>0</v>
      </c>
      <c r="AF262" s="51">
        <f>IF(C262=A_Stammdaten!$B$12,D_SAV!$U262-D_SAV!$AG262,HLOOKUP(A_Stammdaten!$B$12-1,$AH$4:$AN$4004,ROW(C262)-3,FALSE)-$AG262)</f>
        <v>0</v>
      </c>
      <c r="AG262" s="51">
        <f>HLOOKUP(A_Stammdaten!$B$12,$AH$4:$AN$4004,ROW(C262)-3,FALSE)</f>
        <v>0</v>
      </c>
      <c r="AH262" s="51">
        <f t="shared" si="56"/>
        <v>0</v>
      </c>
      <c r="AI262" s="51">
        <f t="shared" si="57"/>
        <v>0</v>
      </c>
      <c r="AJ262" s="51">
        <f t="shared" si="58"/>
        <v>0</v>
      </c>
      <c r="AK262" s="51">
        <f t="shared" si="59"/>
        <v>0</v>
      </c>
      <c r="AL262" s="51">
        <f t="shared" si="60"/>
        <v>0</v>
      </c>
      <c r="AM262" s="51">
        <f t="shared" si="61"/>
        <v>0</v>
      </c>
      <c r="AN262" s="51">
        <f t="shared" si="62"/>
        <v>0</v>
      </c>
    </row>
    <row r="263" spans="1:40" x14ac:dyDescent="0.25">
      <c r="A263" s="17"/>
      <c r="B263" s="17"/>
      <c r="C263" s="35"/>
      <c r="D263" s="17"/>
      <c r="E263" s="17"/>
      <c r="F263" s="17"/>
      <c r="G263" s="62">
        <f t="shared" si="63"/>
        <v>0</v>
      </c>
      <c r="H263" s="17"/>
      <c r="I263" s="17"/>
      <c r="J263" s="17"/>
      <c r="K263" s="17"/>
      <c r="L263" s="17"/>
      <c r="M263" s="17"/>
      <c r="N263" s="17"/>
      <c r="O263" s="17"/>
      <c r="P263" s="115"/>
      <c r="Q263" s="62">
        <f>IF(C263&gt;A_Stammdaten!$B$12,0,SUM(G263,H263,J263,K263,M263,N263)-SUM(I263,L263,O263,P263))</f>
        <v>0</v>
      </c>
      <c r="R263" s="17"/>
      <c r="S263" s="17"/>
      <c r="T263" s="17"/>
      <c r="U263" s="62">
        <f t="shared" si="54"/>
        <v>0</v>
      </c>
      <c r="V263" s="63">
        <f>IF(ISBLANK($B263),0,VLOOKUP($B263,Listen!$A$2:$C$45,2,FALSE))</f>
        <v>0</v>
      </c>
      <c r="W263" s="63">
        <f>IF(ISBLANK($B263),0,VLOOKUP($B263,Listen!$A$2:$C$45,3,FALSE))</f>
        <v>0</v>
      </c>
      <c r="X263" s="49">
        <f t="shared" si="55"/>
        <v>0</v>
      </c>
      <c r="Y263" s="49">
        <f t="shared" si="53"/>
        <v>0</v>
      </c>
      <c r="Z263" s="49">
        <f t="shared" si="53"/>
        <v>0</v>
      </c>
      <c r="AA263" s="49">
        <f t="shared" si="53"/>
        <v>0</v>
      </c>
      <c r="AB263" s="49">
        <f t="shared" si="53"/>
        <v>0</v>
      </c>
      <c r="AC263" s="49">
        <f t="shared" si="53"/>
        <v>0</v>
      </c>
      <c r="AD263" s="49">
        <f t="shared" si="53"/>
        <v>0</v>
      </c>
      <c r="AE263" s="51">
        <f t="shared" si="52"/>
        <v>0</v>
      </c>
      <c r="AF263" s="51">
        <f>IF(C263=A_Stammdaten!$B$12,D_SAV!$U263-D_SAV!$AG263,HLOOKUP(A_Stammdaten!$B$12-1,$AH$4:$AN$4004,ROW(C263)-3,FALSE)-$AG263)</f>
        <v>0</v>
      </c>
      <c r="AG263" s="51">
        <f>HLOOKUP(A_Stammdaten!$B$12,$AH$4:$AN$4004,ROW(C263)-3,FALSE)</f>
        <v>0</v>
      </c>
      <c r="AH263" s="51">
        <f t="shared" si="56"/>
        <v>0</v>
      </c>
      <c r="AI263" s="51">
        <f t="shared" si="57"/>
        <v>0</v>
      </c>
      <c r="AJ263" s="51">
        <f t="shared" si="58"/>
        <v>0</v>
      </c>
      <c r="AK263" s="51">
        <f t="shared" si="59"/>
        <v>0</v>
      </c>
      <c r="AL263" s="51">
        <f t="shared" si="60"/>
        <v>0</v>
      </c>
      <c r="AM263" s="51">
        <f t="shared" si="61"/>
        <v>0</v>
      </c>
      <c r="AN263" s="51">
        <f t="shared" si="62"/>
        <v>0</v>
      </c>
    </row>
    <row r="264" spans="1:40" x14ac:dyDescent="0.25">
      <c r="A264" s="17"/>
      <c r="B264" s="17"/>
      <c r="C264" s="35"/>
      <c r="D264" s="17"/>
      <c r="E264" s="17"/>
      <c r="F264" s="17"/>
      <c r="G264" s="62">
        <f t="shared" si="63"/>
        <v>0</v>
      </c>
      <c r="H264" s="17"/>
      <c r="I264" s="17"/>
      <c r="J264" s="17"/>
      <c r="K264" s="17"/>
      <c r="L264" s="17"/>
      <c r="M264" s="17"/>
      <c r="N264" s="17"/>
      <c r="O264" s="17"/>
      <c r="P264" s="115"/>
      <c r="Q264" s="62">
        <f>IF(C264&gt;A_Stammdaten!$B$12,0,SUM(G264,H264,J264,K264,M264,N264)-SUM(I264,L264,O264,P264))</f>
        <v>0</v>
      </c>
      <c r="R264" s="17"/>
      <c r="S264" s="17"/>
      <c r="T264" s="17"/>
      <c r="U264" s="62">
        <f t="shared" si="54"/>
        <v>0</v>
      </c>
      <c r="V264" s="63">
        <f>IF(ISBLANK($B264),0,VLOOKUP($B264,Listen!$A$2:$C$45,2,FALSE))</f>
        <v>0</v>
      </c>
      <c r="W264" s="63">
        <f>IF(ISBLANK($B264),0,VLOOKUP($B264,Listen!$A$2:$C$45,3,FALSE))</f>
        <v>0</v>
      </c>
      <c r="X264" s="49">
        <f t="shared" si="55"/>
        <v>0</v>
      </c>
      <c r="Y264" s="49">
        <f t="shared" si="53"/>
        <v>0</v>
      </c>
      <c r="Z264" s="49">
        <f t="shared" si="53"/>
        <v>0</v>
      </c>
      <c r="AA264" s="49">
        <f t="shared" si="53"/>
        <v>0</v>
      </c>
      <c r="AB264" s="49">
        <f t="shared" si="53"/>
        <v>0</v>
      </c>
      <c r="AC264" s="49">
        <f t="shared" si="53"/>
        <v>0</v>
      </c>
      <c r="AD264" s="49">
        <f t="shared" si="53"/>
        <v>0</v>
      </c>
      <c r="AE264" s="51">
        <f t="shared" si="52"/>
        <v>0</v>
      </c>
      <c r="AF264" s="51">
        <f>IF(C264=A_Stammdaten!$B$12,D_SAV!$U264-D_SAV!$AG264,HLOOKUP(A_Stammdaten!$B$12-1,$AH$4:$AN$4004,ROW(C264)-3,FALSE)-$AG264)</f>
        <v>0</v>
      </c>
      <c r="AG264" s="51">
        <f>HLOOKUP(A_Stammdaten!$B$12,$AH$4:$AN$4004,ROW(C264)-3,FALSE)</f>
        <v>0</v>
      </c>
      <c r="AH264" s="51">
        <f t="shared" si="56"/>
        <v>0</v>
      </c>
      <c r="AI264" s="51">
        <f t="shared" si="57"/>
        <v>0</v>
      </c>
      <c r="AJ264" s="51">
        <f t="shared" si="58"/>
        <v>0</v>
      </c>
      <c r="AK264" s="51">
        <f t="shared" si="59"/>
        <v>0</v>
      </c>
      <c r="AL264" s="51">
        <f t="shared" si="60"/>
        <v>0</v>
      </c>
      <c r="AM264" s="51">
        <f t="shared" si="61"/>
        <v>0</v>
      </c>
      <c r="AN264" s="51">
        <f t="shared" si="62"/>
        <v>0</v>
      </c>
    </row>
    <row r="265" spans="1:40" x14ac:dyDescent="0.25">
      <c r="A265" s="17"/>
      <c r="B265" s="17"/>
      <c r="C265" s="35"/>
      <c r="D265" s="17"/>
      <c r="E265" s="17"/>
      <c r="F265" s="17"/>
      <c r="G265" s="62">
        <f t="shared" si="63"/>
        <v>0</v>
      </c>
      <c r="H265" s="17"/>
      <c r="I265" s="17"/>
      <c r="J265" s="17"/>
      <c r="K265" s="17"/>
      <c r="L265" s="17"/>
      <c r="M265" s="17"/>
      <c r="N265" s="17"/>
      <c r="O265" s="17"/>
      <c r="P265" s="115"/>
      <c r="Q265" s="62">
        <f>IF(C265&gt;A_Stammdaten!$B$12,0,SUM(G265,H265,J265,K265,M265,N265)-SUM(I265,L265,O265,P265))</f>
        <v>0</v>
      </c>
      <c r="R265" s="17"/>
      <c r="S265" s="17"/>
      <c r="T265" s="17"/>
      <c r="U265" s="62">
        <f t="shared" si="54"/>
        <v>0</v>
      </c>
      <c r="V265" s="63">
        <f>IF(ISBLANK($B265),0,VLOOKUP($B265,Listen!$A$2:$C$45,2,FALSE))</f>
        <v>0</v>
      </c>
      <c r="W265" s="63">
        <f>IF(ISBLANK($B265),0,VLOOKUP($B265,Listen!$A$2:$C$45,3,FALSE))</f>
        <v>0</v>
      </c>
      <c r="X265" s="49">
        <f t="shared" si="55"/>
        <v>0</v>
      </c>
      <c r="Y265" s="49">
        <f t="shared" si="53"/>
        <v>0</v>
      </c>
      <c r="Z265" s="49">
        <f t="shared" si="53"/>
        <v>0</v>
      </c>
      <c r="AA265" s="49">
        <f t="shared" si="53"/>
        <v>0</v>
      </c>
      <c r="AB265" s="49">
        <f t="shared" si="53"/>
        <v>0</v>
      </c>
      <c r="AC265" s="49">
        <f t="shared" si="53"/>
        <v>0</v>
      </c>
      <c r="AD265" s="49">
        <f t="shared" si="53"/>
        <v>0</v>
      </c>
      <c r="AE265" s="51">
        <f t="shared" si="52"/>
        <v>0</v>
      </c>
      <c r="AF265" s="51">
        <f>IF(C265=A_Stammdaten!$B$12,D_SAV!$U265-D_SAV!$AG265,HLOOKUP(A_Stammdaten!$B$12-1,$AH$4:$AN$4004,ROW(C265)-3,FALSE)-$AG265)</f>
        <v>0</v>
      </c>
      <c r="AG265" s="51">
        <f>HLOOKUP(A_Stammdaten!$B$12,$AH$4:$AN$4004,ROW(C265)-3,FALSE)</f>
        <v>0</v>
      </c>
      <c r="AH265" s="51">
        <f t="shared" si="56"/>
        <v>0</v>
      </c>
      <c r="AI265" s="51">
        <f t="shared" si="57"/>
        <v>0</v>
      </c>
      <c r="AJ265" s="51">
        <f t="shared" si="58"/>
        <v>0</v>
      </c>
      <c r="AK265" s="51">
        <f t="shared" si="59"/>
        <v>0</v>
      </c>
      <c r="AL265" s="51">
        <f t="shared" si="60"/>
        <v>0</v>
      </c>
      <c r="AM265" s="51">
        <f t="shared" si="61"/>
        <v>0</v>
      </c>
      <c r="AN265" s="51">
        <f t="shared" si="62"/>
        <v>0</v>
      </c>
    </row>
    <row r="266" spans="1:40" x14ac:dyDescent="0.25">
      <c r="A266" s="17"/>
      <c r="B266" s="17"/>
      <c r="C266" s="35"/>
      <c r="D266" s="17"/>
      <c r="E266" s="17"/>
      <c r="F266" s="17"/>
      <c r="G266" s="62">
        <f t="shared" si="63"/>
        <v>0</v>
      </c>
      <c r="H266" s="17"/>
      <c r="I266" s="17"/>
      <c r="J266" s="17"/>
      <c r="K266" s="17"/>
      <c r="L266" s="17"/>
      <c r="M266" s="17"/>
      <c r="N266" s="17"/>
      <c r="O266" s="17"/>
      <c r="P266" s="115"/>
      <c r="Q266" s="62">
        <f>IF(C266&gt;A_Stammdaten!$B$12,0,SUM(G266,H266,J266,K266,M266,N266)-SUM(I266,L266,O266,P266))</f>
        <v>0</v>
      </c>
      <c r="R266" s="17"/>
      <c r="S266" s="17"/>
      <c r="T266" s="17"/>
      <c r="U266" s="62">
        <f t="shared" si="54"/>
        <v>0</v>
      </c>
      <c r="V266" s="63">
        <f>IF(ISBLANK($B266),0,VLOOKUP($B266,Listen!$A$2:$C$45,2,FALSE))</f>
        <v>0</v>
      </c>
      <c r="W266" s="63">
        <f>IF(ISBLANK($B266),0,VLOOKUP($B266,Listen!$A$2:$C$45,3,FALSE))</f>
        <v>0</v>
      </c>
      <c r="X266" s="49">
        <f t="shared" si="55"/>
        <v>0</v>
      </c>
      <c r="Y266" s="49">
        <f t="shared" si="53"/>
        <v>0</v>
      </c>
      <c r="Z266" s="49">
        <f t="shared" si="53"/>
        <v>0</v>
      </c>
      <c r="AA266" s="49">
        <f t="shared" si="53"/>
        <v>0</v>
      </c>
      <c r="AB266" s="49">
        <f t="shared" si="53"/>
        <v>0</v>
      </c>
      <c r="AC266" s="49">
        <f t="shared" si="53"/>
        <v>0</v>
      </c>
      <c r="AD266" s="49">
        <f t="shared" si="53"/>
        <v>0</v>
      </c>
      <c r="AE266" s="51">
        <f t="shared" si="52"/>
        <v>0</v>
      </c>
      <c r="AF266" s="51">
        <f>IF(C266=A_Stammdaten!$B$12,D_SAV!$U266-D_SAV!$AG266,HLOOKUP(A_Stammdaten!$B$12-1,$AH$4:$AN$4004,ROW(C266)-3,FALSE)-$AG266)</f>
        <v>0</v>
      </c>
      <c r="AG266" s="51">
        <f>HLOOKUP(A_Stammdaten!$B$12,$AH$4:$AN$4004,ROW(C266)-3,FALSE)</f>
        <v>0</v>
      </c>
      <c r="AH266" s="51">
        <f t="shared" si="56"/>
        <v>0</v>
      </c>
      <c r="AI266" s="51">
        <f t="shared" si="57"/>
        <v>0</v>
      </c>
      <c r="AJ266" s="51">
        <f t="shared" si="58"/>
        <v>0</v>
      </c>
      <c r="AK266" s="51">
        <f t="shared" si="59"/>
        <v>0</v>
      </c>
      <c r="AL266" s="51">
        <f t="shared" si="60"/>
        <v>0</v>
      </c>
      <c r="AM266" s="51">
        <f t="shared" si="61"/>
        <v>0</v>
      </c>
      <c r="AN266" s="51">
        <f t="shared" si="62"/>
        <v>0</v>
      </c>
    </row>
    <row r="267" spans="1:40" x14ac:dyDescent="0.25">
      <c r="A267" s="17"/>
      <c r="B267" s="17"/>
      <c r="C267" s="35"/>
      <c r="D267" s="17"/>
      <c r="E267" s="17"/>
      <c r="F267" s="17"/>
      <c r="G267" s="62">
        <f t="shared" si="63"/>
        <v>0</v>
      </c>
      <c r="H267" s="17"/>
      <c r="I267" s="17"/>
      <c r="J267" s="17"/>
      <c r="K267" s="17"/>
      <c r="L267" s="17"/>
      <c r="M267" s="17"/>
      <c r="N267" s="17"/>
      <c r="O267" s="17"/>
      <c r="P267" s="115"/>
      <c r="Q267" s="62">
        <f>IF(C267&gt;A_Stammdaten!$B$12,0,SUM(G267,H267,J267,K267,M267,N267)-SUM(I267,L267,O267,P267))</f>
        <v>0</v>
      </c>
      <c r="R267" s="17"/>
      <c r="S267" s="17"/>
      <c r="T267" s="17"/>
      <c r="U267" s="62">
        <f t="shared" si="54"/>
        <v>0</v>
      </c>
      <c r="V267" s="63">
        <f>IF(ISBLANK($B267),0,VLOOKUP($B267,Listen!$A$2:$C$45,2,FALSE))</f>
        <v>0</v>
      </c>
      <c r="W267" s="63">
        <f>IF(ISBLANK($B267),0,VLOOKUP($B267,Listen!$A$2:$C$45,3,FALSE))</f>
        <v>0</v>
      </c>
      <c r="X267" s="49">
        <f t="shared" si="55"/>
        <v>0</v>
      </c>
      <c r="Y267" s="49">
        <f t="shared" si="53"/>
        <v>0</v>
      </c>
      <c r="Z267" s="49">
        <f t="shared" si="53"/>
        <v>0</v>
      </c>
      <c r="AA267" s="49">
        <f t="shared" si="53"/>
        <v>0</v>
      </c>
      <c r="AB267" s="49">
        <f t="shared" si="53"/>
        <v>0</v>
      </c>
      <c r="AC267" s="49">
        <f t="shared" si="53"/>
        <v>0</v>
      </c>
      <c r="AD267" s="49">
        <f t="shared" si="53"/>
        <v>0</v>
      </c>
      <c r="AE267" s="51">
        <f t="shared" si="52"/>
        <v>0</v>
      </c>
      <c r="AF267" s="51">
        <f>IF(C267=A_Stammdaten!$B$12,D_SAV!$U267-D_SAV!$AG267,HLOOKUP(A_Stammdaten!$B$12-1,$AH$4:$AN$4004,ROW(C267)-3,FALSE)-$AG267)</f>
        <v>0</v>
      </c>
      <c r="AG267" s="51">
        <f>HLOOKUP(A_Stammdaten!$B$12,$AH$4:$AN$4004,ROW(C267)-3,FALSE)</f>
        <v>0</v>
      </c>
      <c r="AH267" s="51">
        <f t="shared" si="56"/>
        <v>0</v>
      </c>
      <c r="AI267" s="51">
        <f t="shared" si="57"/>
        <v>0</v>
      </c>
      <c r="AJ267" s="51">
        <f t="shared" si="58"/>
        <v>0</v>
      </c>
      <c r="AK267" s="51">
        <f t="shared" si="59"/>
        <v>0</v>
      </c>
      <c r="AL267" s="51">
        <f t="shared" si="60"/>
        <v>0</v>
      </c>
      <c r="AM267" s="51">
        <f t="shared" si="61"/>
        <v>0</v>
      </c>
      <c r="AN267" s="51">
        <f t="shared" si="62"/>
        <v>0</v>
      </c>
    </row>
    <row r="268" spans="1:40" x14ac:dyDescent="0.25">
      <c r="A268" s="17"/>
      <c r="B268" s="17"/>
      <c r="C268" s="35"/>
      <c r="D268" s="17"/>
      <c r="E268" s="17"/>
      <c r="F268" s="17"/>
      <c r="G268" s="62">
        <f t="shared" si="63"/>
        <v>0</v>
      </c>
      <c r="H268" s="17"/>
      <c r="I268" s="17"/>
      <c r="J268" s="17"/>
      <c r="K268" s="17"/>
      <c r="L268" s="17"/>
      <c r="M268" s="17"/>
      <c r="N268" s="17"/>
      <c r="O268" s="17"/>
      <c r="P268" s="115"/>
      <c r="Q268" s="62">
        <f>IF(C268&gt;A_Stammdaten!$B$12,0,SUM(G268,H268,J268,K268,M268,N268)-SUM(I268,L268,O268,P268))</f>
        <v>0</v>
      </c>
      <c r="R268" s="17"/>
      <c r="S268" s="17"/>
      <c r="T268" s="17"/>
      <c r="U268" s="62">
        <f t="shared" si="54"/>
        <v>0</v>
      </c>
      <c r="V268" s="63">
        <f>IF(ISBLANK($B268),0,VLOOKUP($B268,Listen!$A$2:$C$45,2,FALSE))</f>
        <v>0</v>
      </c>
      <c r="W268" s="63">
        <f>IF(ISBLANK($B268),0,VLOOKUP($B268,Listen!$A$2:$C$45,3,FALSE))</f>
        <v>0</v>
      </c>
      <c r="X268" s="49">
        <f t="shared" si="55"/>
        <v>0</v>
      </c>
      <c r="Y268" s="49">
        <f t="shared" si="53"/>
        <v>0</v>
      </c>
      <c r="Z268" s="49">
        <f t="shared" si="53"/>
        <v>0</v>
      </c>
      <c r="AA268" s="49">
        <f t="shared" si="53"/>
        <v>0</v>
      </c>
      <c r="AB268" s="49">
        <f t="shared" si="53"/>
        <v>0</v>
      </c>
      <c r="AC268" s="49">
        <f t="shared" si="53"/>
        <v>0</v>
      </c>
      <c r="AD268" s="49">
        <f t="shared" si="53"/>
        <v>0</v>
      </c>
      <c r="AE268" s="51">
        <f t="shared" si="52"/>
        <v>0</v>
      </c>
      <c r="AF268" s="51">
        <f>IF(C268=A_Stammdaten!$B$12,D_SAV!$U268-D_SAV!$AG268,HLOOKUP(A_Stammdaten!$B$12-1,$AH$4:$AN$4004,ROW(C268)-3,FALSE)-$AG268)</f>
        <v>0</v>
      </c>
      <c r="AG268" s="51">
        <f>HLOOKUP(A_Stammdaten!$B$12,$AH$4:$AN$4004,ROW(C268)-3,FALSE)</f>
        <v>0</v>
      </c>
      <c r="AH268" s="51">
        <f t="shared" si="56"/>
        <v>0</v>
      </c>
      <c r="AI268" s="51">
        <f t="shared" si="57"/>
        <v>0</v>
      </c>
      <c r="AJ268" s="51">
        <f t="shared" si="58"/>
        <v>0</v>
      </c>
      <c r="AK268" s="51">
        <f t="shared" si="59"/>
        <v>0</v>
      </c>
      <c r="AL268" s="51">
        <f t="shared" si="60"/>
        <v>0</v>
      </c>
      <c r="AM268" s="51">
        <f t="shared" si="61"/>
        <v>0</v>
      </c>
      <c r="AN268" s="51">
        <f t="shared" si="62"/>
        <v>0</v>
      </c>
    </row>
    <row r="269" spans="1:40" x14ac:dyDescent="0.25">
      <c r="A269" s="17"/>
      <c r="B269" s="17"/>
      <c r="C269" s="35"/>
      <c r="D269" s="17"/>
      <c r="E269" s="17"/>
      <c r="F269" s="17"/>
      <c r="G269" s="62">
        <f t="shared" si="63"/>
        <v>0</v>
      </c>
      <c r="H269" s="17"/>
      <c r="I269" s="17"/>
      <c r="J269" s="17"/>
      <c r="K269" s="17"/>
      <c r="L269" s="17"/>
      <c r="M269" s="17"/>
      <c r="N269" s="17"/>
      <c r="O269" s="17"/>
      <c r="P269" s="115"/>
      <c r="Q269" s="62">
        <f>IF(C269&gt;A_Stammdaten!$B$12,0,SUM(G269,H269,J269,K269,M269,N269)-SUM(I269,L269,O269,P269))</f>
        <v>0</v>
      </c>
      <c r="R269" s="17"/>
      <c r="S269" s="17"/>
      <c r="T269" s="17"/>
      <c r="U269" s="62">
        <f t="shared" si="54"/>
        <v>0</v>
      </c>
      <c r="V269" s="63">
        <f>IF(ISBLANK($B269),0,VLOOKUP($B269,Listen!$A$2:$C$45,2,FALSE))</f>
        <v>0</v>
      </c>
      <c r="W269" s="63">
        <f>IF(ISBLANK($B269),0,VLOOKUP($B269,Listen!$A$2:$C$45,3,FALSE))</f>
        <v>0</v>
      </c>
      <c r="X269" s="49">
        <f t="shared" si="55"/>
        <v>0</v>
      </c>
      <c r="Y269" s="49">
        <f t="shared" si="53"/>
        <v>0</v>
      </c>
      <c r="Z269" s="49">
        <f t="shared" si="53"/>
        <v>0</v>
      </c>
      <c r="AA269" s="49">
        <f t="shared" si="53"/>
        <v>0</v>
      </c>
      <c r="AB269" s="49">
        <f t="shared" si="53"/>
        <v>0</v>
      </c>
      <c r="AC269" s="49">
        <f t="shared" si="53"/>
        <v>0</v>
      </c>
      <c r="AD269" s="49">
        <f t="shared" si="53"/>
        <v>0</v>
      </c>
      <c r="AE269" s="51">
        <f t="shared" si="52"/>
        <v>0</v>
      </c>
      <c r="AF269" s="51">
        <f>IF(C269=A_Stammdaten!$B$12,D_SAV!$U269-D_SAV!$AG269,HLOOKUP(A_Stammdaten!$B$12-1,$AH$4:$AN$4004,ROW(C269)-3,FALSE)-$AG269)</f>
        <v>0</v>
      </c>
      <c r="AG269" s="51">
        <f>HLOOKUP(A_Stammdaten!$B$12,$AH$4:$AN$4004,ROW(C269)-3,FALSE)</f>
        <v>0</v>
      </c>
      <c r="AH269" s="51">
        <f t="shared" si="56"/>
        <v>0</v>
      </c>
      <c r="AI269" s="51">
        <f t="shared" si="57"/>
        <v>0</v>
      </c>
      <c r="AJ269" s="51">
        <f t="shared" si="58"/>
        <v>0</v>
      </c>
      <c r="AK269" s="51">
        <f t="shared" si="59"/>
        <v>0</v>
      </c>
      <c r="AL269" s="51">
        <f t="shared" si="60"/>
        <v>0</v>
      </c>
      <c r="AM269" s="51">
        <f t="shared" si="61"/>
        <v>0</v>
      </c>
      <c r="AN269" s="51">
        <f t="shared" si="62"/>
        <v>0</v>
      </c>
    </row>
    <row r="270" spans="1:40" x14ac:dyDescent="0.25">
      <c r="A270" s="17"/>
      <c r="B270" s="17"/>
      <c r="C270" s="35"/>
      <c r="D270" s="17"/>
      <c r="E270" s="17"/>
      <c r="F270" s="17"/>
      <c r="G270" s="62">
        <f t="shared" si="63"/>
        <v>0</v>
      </c>
      <c r="H270" s="17"/>
      <c r="I270" s="17"/>
      <c r="J270" s="17"/>
      <c r="K270" s="17"/>
      <c r="L270" s="17"/>
      <c r="M270" s="17"/>
      <c r="N270" s="17"/>
      <c r="O270" s="17"/>
      <c r="P270" s="115"/>
      <c r="Q270" s="62">
        <f>IF(C270&gt;A_Stammdaten!$B$12,0,SUM(G270,H270,J270,K270,M270,N270)-SUM(I270,L270,O270,P270))</f>
        <v>0</v>
      </c>
      <c r="R270" s="17"/>
      <c r="S270" s="17"/>
      <c r="T270" s="17"/>
      <c r="U270" s="62">
        <f t="shared" si="54"/>
        <v>0</v>
      </c>
      <c r="V270" s="63">
        <f>IF(ISBLANK($B270),0,VLOOKUP($B270,Listen!$A$2:$C$45,2,FALSE))</f>
        <v>0</v>
      </c>
      <c r="W270" s="63">
        <f>IF(ISBLANK($B270),0,VLOOKUP($B270,Listen!$A$2:$C$45,3,FALSE))</f>
        <v>0</v>
      </c>
      <c r="X270" s="49">
        <f t="shared" si="55"/>
        <v>0</v>
      </c>
      <c r="Y270" s="49">
        <f t="shared" si="53"/>
        <v>0</v>
      </c>
      <c r="Z270" s="49">
        <f t="shared" si="53"/>
        <v>0</v>
      </c>
      <c r="AA270" s="49">
        <f t="shared" si="53"/>
        <v>0</v>
      </c>
      <c r="AB270" s="49">
        <f t="shared" si="53"/>
        <v>0</v>
      </c>
      <c r="AC270" s="49">
        <f t="shared" si="53"/>
        <v>0</v>
      </c>
      <c r="AD270" s="49">
        <f t="shared" si="53"/>
        <v>0</v>
      </c>
      <c r="AE270" s="51">
        <f t="shared" si="52"/>
        <v>0</v>
      </c>
      <c r="AF270" s="51">
        <f>IF(C270=A_Stammdaten!$B$12,D_SAV!$U270-D_SAV!$AG270,HLOOKUP(A_Stammdaten!$B$12-1,$AH$4:$AN$4004,ROW(C270)-3,FALSE)-$AG270)</f>
        <v>0</v>
      </c>
      <c r="AG270" s="51">
        <f>HLOOKUP(A_Stammdaten!$B$12,$AH$4:$AN$4004,ROW(C270)-3,FALSE)</f>
        <v>0</v>
      </c>
      <c r="AH270" s="51">
        <f t="shared" si="56"/>
        <v>0</v>
      </c>
      <c r="AI270" s="51">
        <f t="shared" si="57"/>
        <v>0</v>
      </c>
      <c r="AJ270" s="51">
        <f t="shared" si="58"/>
        <v>0</v>
      </c>
      <c r="AK270" s="51">
        <f t="shared" si="59"/>
        <v>0</v>
      </c>
      <c r="AL270" s="51">
        <f t="shared" si="60"/>
        <v>0</v>
      </c>
      <c r="AM270" s="51">
        <f t="shared" si="61"/>
        <v>0</v>
      </c>
      <c r="AN270" s="51">
        <f t="shared" si="62"/>
        <v>0</v>
      </c>
    </row>
    <row r="271" spans="1:40" x14ac:dyDescent="0.25">
      <c r="A271" s="17"/>
      <c r="B271" s="17"/>
      <c r="C271" s="35"/>
      <c r="D271" s="17"/>
      <c r="E271" s="17"/>
      <c r="F271" s="17"/>
      <c r="G271" s="62">
        <f t="shared" si="63"/>
        <v>0</v>
      </c>
      <c r="H271" s="17"/>
      <c r="I271" s="17"/>
      <c r="J271" s="17"/>
      <c r="K271" s="17"/>
      <c r="L271" s="17"/>
      <c r="M271" s="17"/>
      <c r="N271" s="17"/>
      <c r="O271" s="17"/>
      <c r="P271" s="115"/>
      <c r="Q271" s="62">
        <f>IF(C271&gt;A_Stammdaten!$B$12,0,SUM(G271,H271,J271,K271,M271,N271)-SUM(I271,L271,O271,P271))</f>
        <v>0</v>
      </c>
      <c r="R271" s="17"/>
      <c r="S271" s="17"/>
      <c r="T271" s="17"/>
      <c r="U271" s="62">
        <f t="shared" si="54"/>
        <v>0</v>
      </c>
      <c r="V271" s="63">
        <f>IF(ISBLANK($B271),0,VLOOKUP($B271,Listen!$A$2:$C$45,2,FALSE))</f>
        <v>0</v>
      </c>
      <c r="W271" s="63">
        <f>IF(ISBLANK($B271),0,VLOOKUP($B271,Listen!$A$2:$C$45,3,FALSE))</f>
        <v>0</v>
      </c>
      <c r="X271" s="49">
        <f t="shared" si="55"/>
        <v>0</v>
      </c>
      <c r="Y271" s="49">
        <f t="shared" si="53"/>
        <v>0</v>
      </c>
      <c r="Z271" s="49">
        <f t="shared" si="53"/>
        <v>0</v>
      </c>
      <c r="AA271" s="49">
        <f t="shared" si="53"/>
        <v>0</v>
      </c>
      <c r="AB271" s="49">
        <f t="shared" si="53"/>
        <v>0</v>
      </c>
      <c r="AC271" s="49">
        <f t="shared" si="53"/>
        <v>0</v>
      </c>
      <c r="AD271" s="49">
        <f t="shared" si="53"/>
        <v>0</v>
      </c>
      <c r="AE271" s="51">
        <f t="shared" si="52"/>
        <v>0</v>
      </c>
      <c r="AF271" s="51">
        <f>IF(C271=A_Stammdaten!$B$12,D_SAV!$U271-D_SAV!$AG271,HLOOKUP(A_Stammdaten!$B$12-1,$AH$4:$AN$4004,ROW(C271)-3,FALSE)-$AG271)</f>
        <v>0</v>
      </c>
      <c r="AG271" s="51">
        <f>HLOOKUP(A_Stammdaten!$B$12,$AH$4:$AN$4004,ROW(C271)-3,FALSE)</f>
        <v>0</v>
      </c>
      <c r="AH271" s="51">
        <f t="shared" si="56"/>
        <v>0</v>
      </c>
      <c r="AI271" s="51">
        <f t="shared" si="57"/>
        <v>0</v>
      </c>
      <c r="AJ271" s="51">
        <f t="shared" si="58"/>
        <v>0</v>
      </c>
      <c r="AK271" s="51">
        <f t="shared" si="59"/>
        <v>0</v>
      </c>
      <c r="AL271" s="51">
        <f t="shared" si="60"/>
        <v>0</v>
      </c>
      <c r="AM271" s="51">
        <f t="shared" si="61"/>
        <v>0</v>
      </c>
      <c r="AN271" s="51">
        <f t="shared" si="62"/>
        <v>0</v>
      </c>
    </row>
    <row r="272" spans="1:40" x14ac:dyDescent="0.25">
      <c r="A272" s="17"/>
      <c r="B272" s="17"/>
      <c r="C272" s="35"/>
      <c r="D272" s="17"/>
      <c r="E272" s="17"/>
      <c r="F272" s="17"/>
      <c r="G272" s="62">
        <f t="shared" si="63"/>
        <v>0</v>
      </c>
      <c r="H272" s="17"/>
      <c r="I272" s="17"/>
      <c r="J272" s="17"/>
      <c r="K272" s="17"/>
      <c r="L272" s="17"/>
      <c r="M272" s="17"/>
      <c r="N272" s="17"/>
      <c r="O272" s="17"/>
      <c r="P272" s="115"/>
      <c r="Q272" s="62">
        <f>IF(C272&gt;A_Stammdaten!$B$12,0,SUM(G272,H272,J272,K272,M272,N272)-SUM(I272,L272,O272,P272))</f>
        <v>0</v>
      </c>
      <c r="R272" s="17"/>
      <c r="S272" s="17"/>
      <c r="T272" s="17"/>
      <c r="U272" s="62">
        <f t="shared" si="54"/>
        <v>0</v>
      </c>
      <c r="V272" s="63">
        <f>IF(ISBLANK($B272),0,VLOOKUP($B272,Listen!$A$2:$C$45,2,FALSE))</f>
        <v>0</v>
      </c>
      <c r="W272" s="63">
        <f>IF(ISBLANK($B272),0,VLOOKUP($B272,Listen!$A$2:$C$45,3,FALSE))</f>
        <v>0</v>
      </c>
      <c r="X272" s="49">
        <f t="shared" si="55"/>
        <v>0</v>
      </c>
      <c r="Y272" s="49">
        <f t="shared" si="53"/>
        <v>0</v>
      </c>
      <c r="Z272" s="49">
        <f t="shared" si="53"/>
        <v>0</v>
      </c>
      <c r="AA272" s="49">
        <f t="shared" si="53"/>
        <v>0</v>
      </c>
      <c r="AB272" s="49">
        <f t="shared" si="53"/>
        <v>0</v>
      </c>
      <c r="AC272" s="49">
        <f t="shared" si="53"/>
        <v>0</v>
      </c>
      <c r="AD272" s="49">
        <f t="shared" si="53"/>
        <v>0</v>
      </c>
      <c r="AE272" s="51">
        <f t="shared" si="52"/>
        <v>0</v>
      </c>
      <c r="AF272" s="51">
        <f>IF(C272=A_Stammdaten!$B$12,D_SAV!$U272-D_SAV!$AG272,HLOOKUP(A_Stammdaten!$B$12-1,$AH$4:$AN$4004,ROW(C272)-3,FALSE)-$AG272)</f>
        <v>0</v>
      </c>
      <c r="AG272" s="51">
        <f>HLOOKUP(A_Stammdaten!$B$12,$AH$4:$AN$4004,ROW(C272)-3,FALSE)</f>
        <v>0</v>
      </c>
      <c r="AH272" s="51">
        <f t="shared" si="56"/>
        <v>0</v>
      </c>
      <c r="AI272" s="51">
        <f t="shared" si="57"/>
        <v>0</v>
      </c>
      <c r="AJ272" s="51">
        <f t="shared" si="58"/>
        <v>0</v>
      </c>
      <c r="AK272" s="51">
        <f t="shared" si="59"/>
        <v>0</v>
      </c>
      <c r="AL272" s="51">
        <f t="shared" si="60"/>
        <v>0</v>
      </c>
      <c r="AM272" s="51">
        <f t="shared" si="61"/>
        <v>0</v>
      </c>
      <c r="AN272" s="51">
        <f t="shared" si="62"/>
        <v>0</v>
      </c>
    </row>
    <row r="273" spans="1:40" x14ac:dyDescent="0.25">
      <c r="A273" s="17"/>
      <c r="B273" s="17"/>
      <c r="C273" s="35"/>
      <c r="D273" s="17"/>
      <c r="E273" s="17"/>
      <c r="F273" s="17"/>
      <c r="G273" s="62">
        <f t="shared" si="63"/>
        <v>0</v>
      </c>
      <c r="H273" s="17"/>
      <c r="I273" s="17"/>
      <c r="J273" s="17"/>
      <c r="K273" s="17"/>
      <c r="L273" s="17"/>
      <c r="M273" s="17"/>
      <c r="N273" s="17"/>
      <c r="O273" s="17"/>
      <c r="P273" s="115"/>
      <c r="Q273" s="62">
        <f>IF(C273&gt;A_Stammdaten!$B$12,0,SUM(G273,H273,J273,K273,M273,N273)-SUM(I273,L273,O273,P273))</f>
        <v>0</v>
      </c>
      <c r="R273" s="17"/>
      <c r="S273" s="17"/>
      <c r="T273" s="17"/>
      <c r="U273" s="62">
        <f t="shared" si="54"/>
        <v>0</v>
      </c>
      <c r="V273" s="63">
        <f>IF(ISBLANK($B273),0,VLOOKUP($B273,Listen!$A$2:$C$45,2,FALSE))</f>
        <v>0</v>
      </c>
      <c r="W273" s="63">
        <f>IF(ISBLANK($B273),0,VLOOKUP($B273,Listen!$A$2:$C$45,3,FALSE))</f>
        <v>0</v>
      </c>
      <c r="X273" s="49">
        <f t="shared" si="55"/>
        <v>0</v>
      </c>
      <c r="Y273" s="49">
        <f t="shared" si="53"/>
        <v>0</v>
      </c>
      <c r="Z273" s="49">
        <f t="shared" si="53"/>
        <v>0</v>
      </c>
      <c r="AA273" s="49">
        <f t="shared" si="53"/>
        <v>0</v>
      </c>
      <c r="AB273" s="49">
        <f t="shared" si="53"/>
        <v>0</v>
      </c>
      <c r="AC273" s="49">
        <f t="shared" si="53"/>
        <v>0</v>
      </c>
      <c r="AD273" s="49">
        <f t="shared" si="53"/>
        <v>0</v>
      </c>
      <c r="AE273" s="51">
        <f t="shared" si="52"/>
        <v>0</v>
      </c>
      <c r="AF273" s="51">
        <f>IF(C273=A_Stammdaten!$B$12,D_SAV!$U273-D_SAV!$AG273,HLOOKUP(A_Stammdaten!$B$12-1,$AH$4:$AN$4004,ROW(C273)-3,FALSE)-$AG273)</f>
        <v>0</v>
      </c>
      <c r="AG273" s="51">
        <f>HLOOKUP(A_Stammdaten!$B$12,$AH$4:$AN$4004,ROW(C273)-3,FALSE)</f>
        <v>0</v>
      </c>
      <c r="AH273" s="51">
        <f t="shared" si="56"/>
        <v>0</v>
      </c>
      <c r="AI273" s="51">
        <f t="shared" si="57"/>
        <v>0</v>
      </c>
      <c r="AJ273" s="51">
        <f t="shared" si="58"/>
        <v>0</v>
      </c>
      <c r="AK273" s="51">
        <f t="shared" si="59"/>
        <v>0</v>
      </c>
      <c r="AL273" s="51">
        <f t="shared" si="60"/>
        <v>0</v>
      </c>
      <c r="AM273" s="51">
        <f t="shared" si="61"/>
        <v>0</v>
      </c>
      <c r="AN273" s="51">
        <f t="shared" si="62"/>
        <v>0</v>
      </c>
    </row>
    <row r="274" spans="1:40" x14ac:dyDescent="0.25">
      <c r="A274" s="17"/>
      <c r="B274" s="17"/>
      <c r="C274" s="35"/>
      <c r="D274" s="17"/>
      <c r="E274" s="17"/>
      <c r="F274" s="17"/>
      <c r="G274" s="62">
        <f t="shared" si="63"/>
        <v>0</v>
      </c>
      <c r="H274" s="17"/>
      <c r="I274" s="17"/>
      <c r="J274" s="17"/>
      <c r="K274" s="17"/>
      <c r="L274" s="17"/>
      <c r="M274" s="17"/>
      <c r="N274" s="17"/>
      <c r="O274" s="17"/>
      <c r="P274" s="115"/>
      <c r="Q274" s="62">
        <f>IF(C274&gt;A_Stammdaten!$B$12,0,SUM(G274,H274,J274,K274,M274,N274)-SUM(I274,L274,O274,P274))</f>
        <v>0</v>
      </c>
      <c r="R274" s="17"/>
      <c r="S274" s="17"/>
      <c r="T274" s="17"/>
      <c r="U274" s="62">
        <f t="shared" si="54"/>
        <v>0</v>
      </c>
      <c r="V274" s="63">
        <f>IF(ISBLANK($B274),0,VLOOKUP($B274,Listen!$A$2:$C$45,2,FALSE))</f>
        <v>0</v>
      </c>
      <c r="W274" s="63">
        <f>IF(ISBLANK($B274),0,VLOOKUP($B274,Listen!$A$2:$C$45,3,FALSE))</f>
        <v>0</v>
      </c>
      <c r="X274" s="49">
        <f t="shared" si="55"/>
        <v>0</v>
      </c>
      <c r="Y274" s="49">
        <f t="shared" si="53"/>
        <v>0</v>
      </c>
      <c r="Z274" s="49">
        <f t="shared" si="53"/>
        <v>0</v>
      </c>
      <c r="AA274" s="49">
        <f t="shared" si="53"/>
        <v>0</v>
      </c>
      <c r="AB274" s="49">
        <f t="shared" si="53"/>
        <v>0</v>
      </c>
      <c r="AC274" s="49">
        <f t="shared" si="53"/>
        <v>0</v>
      </c>
      <c r="AD274" s="49">
        <f t="shared" si="53"/>
        <v>0</v>
      </c>
      <c r="AE274" s="51">
        <f t="shared" si="52"/>
        <v>0</v>
      </c>
      <c r="AF274" s="51">
        <f>IF(C274=A_Stammdaten!$B$12,D_SAV!$U274-D_SAV!$AG274,HLOOKUP(A_Stammdaten!$B$12-1,$AH$4:$AN$4004,ROW(C274)-3,FALSE)-$AG274)</f>
        <v>0</v>
      </c>
      <c r="AG274" s="51">
        <f>HLOOKUP(A_Stammdaten!$B$12,$AH$4:$AN$4004,ROW(C274)-3,FALSE)</f>
        <v>0</v>
      </c>
      <c r="AH274" s="51">
        <f t="shared" si="56"/>
        <v>0</v>
      </c>
      <c r="AI274" s="51">
        <f t="shared" si="57"/>
        <v>0</v>
      </c>
      <c r="AJ274" s="51">
        <f t="shared" si="58"/>
        <v>0</v>
      </c>
      <c r="AK274" s="51">
        <f t="shared" si="59"/>
        <v>0</v>
      </c>
      <c r="AL274" s="51">
        <f t="shared" si="60"/>
        <v>0</v>
      </c>
      <c r="AM274" s="51">
        <f t="shared" si="61"/>
        <v>0</v>
      </c>
      <c r="AN274" s="51">
        <f t="shared" si="62"/>
        <v>0</v>
      </c>
    </row>
    <row r="275" spans="1:40" x14ac:dyDescent="0.25">
      <c r="A275" s="17"/>
      <c r="B275" s="17"/>
      <c r="C275" s="35"/>
      <c r="D275" s="17"/>
      <c r="E275" s="17"/>
      <c r="F275" s="17"/>
      <c r="G275" s="62">
        <f t="shared" si="63"/>
        <v>0</v>
      </c>
      <c r="H275" s="17"/>
      <c r="I275" s="17"/>
      <c r="J275" s="17"/>
      <c r="K275" s="17"/>
      <c r="L275" s="17"/>
      <c r="M275" s="17"/>
      <c r="N275" s="17"/>
      <c r="O275" s="17"/>
      <c r="P275" s="115"/>
      <c r="Q275" s="62">
        <f>IF(C275&gt;A_Stammdaten!$B$12,0,SUM(G275,H275,J275,K275,M275,N275)-SUM(I275,L275,O275,P275))</f>
        <v>0</v>
      </c>
      <c r="R275" s="17"/>
      <c r="S275" s="17"/>
      <c r="T275" s="17"/>
      <c r="U275" s="62">
        <f t="shared" si="54"/>
        <v>0</v>
      </c>
      <c r="V275" s="63">
        <f>IF(ISBLANK($B275),0,VLOOKUP($B275,Listen!$A$2:$C$45,2,FALSE))</f>
        <v>0</v>
      </c>
      <c r="W275" s="63">
        <f>IF(ISBLANK($B275),0,VLOOKUP($B275,Listen!$A$2:$C$45,3,FALSE))</f>
        <v>0</v>
      </c>
      <c r="X275" s="49">
        <f t="shared" si="55"/>
        <v>0</v>
      </c>
      <c r="Y275" s="49">
        <f t="shared" si="53"/>
        <v>0</v>
      </c>
      <c r="Z275" s="49">
        <f t="shared" si="53"/>
        <v>0</v>
      </c>
      <c r="AA275" s="49">
        <f t="shared" si="53"/>
        <v>0</v>
      </c>
      <c r="AB275" s="49">
        <f t="shared" si="53"/>
        <v>0</v>
      </c>
      <c r="AC275" s="49">
        <f t="shared" si="53"/>
        <v>0</v>
      </c>
      <c r="AD275" s="49">
        <f t="shared" si="53"/>
        <v>0</v>
      </c>
      <c r="AE275" s="51">
        <f t="shared" si="52"/>
        <v>0</v>
      </c>
      <c r="AF275" s="51">
        <f>IF(C275=A_Stammdaten!$B$12,D_SAV!$U275-D_SAV!$AG275,HLOOKUP(A_Stammdaten!$B$12-1,$AH$4:$AN$4004,ROW(C275)-3,FALSE)-$AG275)</f>
        <v>0</v>
      </c>
      <c r="AG275" s="51">
        <f>HLOOKUP(A_Stammdaten!$B$12,$AH$4:$AN$4004,ROW(C275)-3,FALSE)</f>
        <v>0</v>
      </c>
      <c r="AH275" s="51">
        <f t="shared" si="56"/>
        <v>0</v>
      </c>
      <c r="AI275" s="51">
        <f t="shared" si="57"/>
        <v>0</v>
      </c>
      <c r="AJ275" s="51">
        <f t="shared" si="58"/>
        <v>0</v>
      </c>
      <c r="AK275" s="51">
        <f t="shared" si="59"/>
        <v>0</v>
      </c>
      <c r="AL275" s="51">
        <f t="shared" si="60"/>
        <v>0</v>
      </c>
      <c r="AM275" s="51">
        <f t="shared" si="61"/>
        <v>0</v>
      </c>
      <c r="AN275" s="51">
        <f t="shared" si="62"/>
        <v>0</v>
      </c>
    </row>
    <row r="276" spans="1:40" x14ac:dyDescent="0.25">
      <c r="A276" s="17"/>
      <c r="B276" s="17"/>
      <c r="C276" s="35"/>
      <c r="D276" s="17"/>
      <c r="E276" s="17"/>
      <c r="F276" s="17"/>
      <c r="G276" s="62">
        <f t="shared" si="63"/>
        <v>0</v>
      </c>
      <c r="H276" s="17"/>
      <c r="I276" s="17"/>
      <c r="J276" s="17"/>
      <c r="K276" s="17"/>
      <c r="L276" s="17"/>
      <c r="M276" s="17"/>
      <c r="N276" s="17"/>
      <c r="O276" s="17"/>
      <c r="P276" s="115"/>
      <c r="Q276" s="62">
        <f>IF(C276&gt;A_Stammdaten!$B$12,0,SUM(G276,H276,J276,K276,M276,N276)-SUM(I276,L276,O276,P276))</f>
        <v>0</v>
      </c>
      <c r="R276" s="17"/>
      <c r="S276" s="17"/>
      <c r="T276" s="17"/>
      <c r="U276" s="62">
        <f t="shared" si="54"/>
        <v>0</v>
      </c>
      <c r="V276" s="63">
        <f>IF(ISBLANK($B276),0,VLOOKUP($B276,Listen!$A$2:$C$45,2,FALSE))</f>
        <v>0</v>
      </c>
      <c r="W276" s="63">
        <f>IF(ISBLANK($B276),0,VLOOKUP($B276,Listen!$A$2:$C$45,3,FALSE))</f>
        <v>0</v>
      </c>
      <c r="X276" s="49">
        <f t="shared" si="55"/>
        <v>0</v>
      </c>
      <c r="Y276" s="49">
        <f t="shared" si="53"/>
        <v>0</v>
      </c>
      <c r="Z276" s="49">
        <f t="shared" si="53"/>
        <v>0</v>
      </c>
      <c r="AA276" s="49">
        <f t="shared" si="53"/>
        <v>0</v>
      </c>
      <c r="AB276" s="49">
        <f t="shared" si="53"/>
        <v>0</v>
      </c>
      <c r="AC276" s="49">
        <f t="shared" si="53"/>
        <v>0</v>
      </c>
      <c r="AD276" s="49">
        <f t="shared" si="53"/>
        <v>0</v>
      </c>
      <c r="AE276" s="51">
        <f t="shared" si="52"/>
        <v>0</v>
      </c>
      <c r="AF276" s="51">
        <f>IF(C276=A_Stammdaten!$B$12,D_SAV!$U276-D_SAV!$AG276,HLOOKUP(A_Stammdaten!$B$12-1,$AH$4:$AN$4004,ROW(C276)-3,FALSE)-$AG276)</f>
        <v>0</v>
      </c>
      <c r="AG276" s="51">
        <f>HLOOKUP(A_Stammdaten!$B$12,$AH$4:$AN$4004,ROW(C276)-3,FALSE)</f>
        <v>0</v>
      </c>
      <c r="AH276" s="51">
        <f t="shared" si="56"/>
        <v>0</v>
      </c>
      <c r="AI276" s="51">
        <f t="shared" si="57"/>
        <v>0</v>
      </c>
      <c r="AJ276" s="51">
        <f t="shared" si="58"/>
        <v>0</v>
      </c>
      <c r="AK276" s="51">
        <f t="shared" si="59"/>
        <v>0</v>
      </c>
      <c r="AL276" s="51">
        <f t="shared" si="60"/>
        <v>0</v>
      </c>
      <c r="AM276" s="51">
        <f t="shared" si="61"/>
        <v>0</v>
      </c>
      <c r="AN276" s="51">
        <f t="shared" si="62"/>
        <v>0</v>
      </c>
    </row>
    <row r="277" spans="1:40" x14ac:dyDescent="0.25">
      <c r="A277" s="17"/>
      <c r="B277" s="17"/>
      <c r="C277" s="35"/>
      <c r="D277" s="17"/>
      <c r="E277" s="17"/>
      <c r="F277" s="17"/>
      <c r="G277" s="62">
        <f t="shared" si="63"/>
        <v>0</v>
      </c>
      <c r="H277" s="17"/>
      <c r="I277" s="17"/>
      <c r="J277" s="17"/>
      <c r="K277" s="17"/>
      <c r="L277" s="17"/>
      <c r="M277" s="17"/>
      <c r="N277" s="17"/>
      <c r="O277" s="17"/>
      <c r="P277" s="115"/>
      <c r="Q277" s="62">
        <f>IF(C277&gt;A_Stammdaten!$B$12,0,SUM(G277,H277,J277,K277,M277,N277)-SUM(I277,L277,O277,P277))</f>
        <v>0</v>
      </c>
      <c r="R277" s="17"/>
      <c r="S277" s="17"/>
      <c r="T277" s="17"/>
      <c r="U277" s="62">
        <f t="shared" si="54"/>
        <v>0</v>
      </c>
      <c r="V277" s="63">
        <f>IF(ISBLANK($B277),0,VLOOKUP($B277,Listen!$A$2:$C$45,2,FALSE))</f>
        <v>0</v>
      </c>
      <c r="W277" s="63">
        <f>IF(ISBLANK($B277),0,VLOOKUP($B277,Listen!$A$2:$C$45,3,FALSE))</f>
        <v>0</v>
      </c>
      <c r="X277" s="49">
        <f t="shared" si="55"/>
        <v>0</v>
      </c>
      <c r="Y277" s="49">
        <f t="shared" si="53"/>
        <v>0</v>
      </c>
      <c r="Z277" s="49">
        <f t="shared" si="53"/>
        <v>0</v>
      </c>
      <c r="AA277" s="49">
        <f t="shared" si="53"/>
        <v>0</v>
      </c>
      <c r="AB277" s="49">
        <f t="shared" si="53"/>
        <v>0</v>
      </c>
      <c r="AC277" s="49">
        <f t="shared" si="53"/>
        <v>0</v>
      </c>
      <c r="AD277" s="49">
        <f t="shared" si="53"/>
        <v>0</v>
      </c>
      <c r="AE277" s="51">
        <f t="shared" si="52"/>
        <v>0</v>
      </c>
      <c r="AF277" s="51">
        <f>IF(C277=A_Stammdaten!$B$12,D_SAV!$U277-D_SAV!$AG277,HLOOKUP(A_Stammdaten!$B$12-1,$AH$4:$AN$4004,ROW(C277)-3,FALSE)-$AG277)</f>
        <v>0</v>
      </c>
      <c r="AG277" s="51">
        <f>HLOOKUP(A_Stammdaten!$B$12,$AH$4:$AN$4004,ROW(C277)-3,FALSE)</f>
        <v>0</v>
      </c>
      <c r="AH277" s="51">
        <f t="shared" si="56"/>
        <v>0</v>
      </c>
      <c r="AI277" s="51">
        <f t="shared" si="57"/>
        <v>0</v>
      </c>
      <c r="AJ277" s="51">
        <f t="shared" si="58"/>
        <v>0</v>
      </c>
      <c r="AK277" s="51">
        <f t="shared" si="59"/>
        <v>0</v>
      </c>
      <c r="AL277" s="51">
        <f t="shared" si="60"/>
        <v>0</v>
      </c>
      <c r="AM277" s="51">
        <f t="shared" si="61"/>
        <v>0</v>
      </c>
      <c r="AN277" s="51">
        <f t="shared" si="62"/>
        <v>0</v>
      </c>
    </row>
    <row r="278" spans="1:40" x14ac:dyDescent="0.25">
      <c r="A278" s="17"/>
      <c r="B278" s="17"/>
      <c r="C278" s="35"/>
      <c r="D278" s="17"/>
      <c r="E278" s="17"/>
      <c r="F278" s="17"/>
      <c r="G278" s="62">
        <f t="shared" si="63"/>
        <v>0</v>
      </c>
      <c r="H278" s="17"/>
      <c r="I278" s="17"/>
      <c r="J278" s="17"/>
      <c r="K278" s="17"/>
      <c r="L278" s="17"/>
      <c r="M278" s="17"/>
      <c r="N278" s="17"/>
      <c r="O278" s="17"/>
      <c r="P278" s="115"/>
      <c r="Q278" s="62">
        <f>IF(C278&gt;A_Stammdaten!$B$12,0,SUM(G278,H278,J278,K278,M278,N278)-SUM(I278,L278,O278,P278))</f>
        <v>0</v>
      </c>
      <c r="R278" s="17"/>
      <c r="S278" s="17"/>
      <c r="T278" s="17"/>
      <c r="U278" s="62">
        <f t="shared" si="54"/>
        <v>0</v>
      </c>
      <c r="V278" s="63">
        <f>IF(ISBLANK($B278),0,VLOOKUP($B278,Listen!$A$2:$C$45,2,FALSE))</f>
        <v>0</v>
      </c>
      <c r="W278" s="63">
        <f>IF(ISBLANK($B278),0,VLOOKUP($B278,Listen!$A$2:$C$45,3,FALSE))</f>
        <v>0</v>
      </c>
      <c r="X278" s="49">
        <f t="shared" si="55"/>
        <v>0</v>
      </c>
      <c r="Y278" s="49">
        <f t="shared" si="53"/>
        <v>0</v>
      </c>
      <c r="Z278" s="49">
        <f t="shared" si="53"/>
        <v>0</v>
      </c>
      <c r="AA278" s="49">
        <f t="shared" si="53"/>
        <v>0</v>
      </c>
      <c r="AB278" s="49">
        <f t="shared" si="53"/>
        <v>0</v>
      </c>
      <c r="AC278" s="49">
        <f t="shared" si="53"/>
        <v>0</v>
      </c>
      <c r="AD278" s="49">
        <f t="shared" si="53"/>
        <v>0</v>
      </c>
      <c r="AE278" s="51">
        <f t="shared" si="52"/>
        <v>0</v>
      </c>
      <c r="AF278" s="51">
        <f>IF(C278=A_Stammdaten!$B$12,D_SAV!$U278-D_SAV!$AG278,HLOOKUP(A_Stammdaten!$B$12-1,$AH$4:$AN$4004,ROW(C278)-3,FALSE)-$AG278)</f>
        <v>0</v>
      </c>
      <c r="AG278" s="51">
        <f>HLOOKUP(A_Stammdaten!$B$12,$AH$4:$AN$4004,ROW(C278)-3,FALSE)</f>
        <v>0</v>
      </c>
      <c r="AH278" s="51">
        <f t="shared" si="56"/>
        <v>0</v>
      </c>
      <c r="AI278" s="51">
        <f t="shared" si="57"/>
        <v>0</v>
      </c>
      <c r="AJ278" s="51">
        <f t="shared" si="58"/>
        <v>0</v>
      </c>
      <c r="AK278" s="51">
        <f t="shared" si="59"/>
        <v>0</v>
      </c>
      <c r="AL278" s="51">
        <f t="shared" si="60"/>
        <v>0</v>
      </c>
      <c r="AM278" s="51">
        <f t="shared" si="61"/>
        <v>0</v>
      </c>
      <c r="AN278" s="51">
        <f t="shared" si="62"/>
        <v>0</v>
      </c>
    </row>
    <row r="279" spans="1:40" x14ac:dyDescent="0.25">
      <c r="A279" s="17"/>
      <c r="B279" s="17"/>
      <c r="C279" s="35"/>
      <c r="D279" s="17"/>
      <c r="E279" s="17"/>
      <c r="F279" s="17"/>
      <c r="G279" s="62">
        <f t="shared" si="63"/>
        <v>0</v>
      </c>
      <c r="H279" s="17"/>
      <c r="I279" s="17"/>
      <c r="J279" s="17"/>
      <c r="K279" s="17"/>
      <c r="L279" s="17"/>
      <c r="M279" s="17"/>
      <c r="N279" s="17"/>
      <c r="O279" s="17"/>
      <c r="P279" s="115"/>
      <c r="Q279" s="62">
        <f>IF(C279&gt;A_Stammdaten!$B$12,0,SUM(G279,H279,J279,K279,M279,N279)-SUM(I279,L279,O279,P279))</f>
        <v>0</v>
      </c>
      <c r="R279" s="17"/>
      <c r="S279" s="17"/>
      <c r="T279" s="17"/>
      <c r="U279" s="62">
        <f t="shared" si="54"/>
        <v>0</v>
      </c>
      <c r="V279" s="63">
        <f>IF(ISBLANK($B279),0,VLOOKUP($B279,Listen!$A$2:$C$45,2,FALSE))</f>
        <v>0</v>
      </c>
      <c r="W279" s="63">
        <f>IF(ISBLANK($B279),0,VLOOKUP($B279,Listen!$A$2:$C$45,3,FALSE))</f>
        <v>0</v>
      </c>
      <c r="X279" s="49">
        <f t="shared" si="55"/>
        <v>0</v>
      </c>
      <c r="Y279" s="49">
        <f t="shared" si="53"/>
        <v>0</v>
      </c>
      <c r="Z279" s="49">
        <f t="shared" si="53"/>
        <v>0</v>
      </c>
      <c r="AA279" s="49">
        <f t="shared" si="53"/>
        <v>0</v>
      </c>
      <c r="AB279" s="49">
        <f t="shared" si="53"/>
        <v>0</v>
      </c>
      <c r="AC279" s="49">
        <f t="shared" si="53"/>
        <v>0</v>
      </c>
      <c r="AD279" s="49">
        <f t="shared" si="53"/>
        <v>0</v>
      </c>
      <c r="AE279" s="51">
        <f t="shared" si="52"/>
        <v>0</v>
      </c>
      <c r="AF279" s="51">
        <f>IF(C279=A_Stammdaten!$B$12,D_SAV!$U279-D_SAV!$AG279,HLOOKUP(A_Stammdaten!$B$12-1,$AH$4:$AN$4004,ROW(C279)-3,FALSE)-$AG279)</f>
        <v>0</v>
      </c>
      <c r="AG279" s="51">
        <f>HLOOKUP(A_Stammdaten!$B$12,$AH$4:$AN$4004,ROW(C279)-3,FALSE)</f>
        <v>0</v>
      </c>
      <c r="AH279" s="51">
        <f t="shared" si="56"/>
        <v>0</v>
      </c>
      <c r="AI279" s="51">
        <f t="shared" si="57"/>
        <v>0</v>
      </c>
      <c r="AJ279" s="51">
        <f t="shared" si="58"/>
        <v>0</v>
      </c>
      <c r="AK279" s="51">
        <f t="shared" si="59"/>
        <v>0</v>
      </c>
      <c r="AL279" s="51">
        <f t="shared" si="60"/>
        <v>0</v>
      </c>
      <c r="AM279" s="51">
        <f t="shared" si="61"/>
        <v>0</v>
      </c>
      <c r="AN279" s="51">
        <f t="shared" si="62"/>
        <v>0</v>
      </c>
    </row>
    <row r="280" spans="1:40" x14ac:dyDescent="0.25">
      <c r="A280" s="17"/>
      <c r="B280" s="17"/>
      <c r="C280" s="35"/>
      <c r="D280" s="17"/>
      <c r="E280" s="17"/>
      <c r="F280" s="17"/>
      <c r="G280" s="62">
        <f t="shared" si="63"/>
        <v>0</v>
      </c>
      <c r="H280" s="17"/>
      <c r="I280" s="17"/>
      <c r="J280" s="17"/>
      <c r="K280" s="17"/>
      <c r="L280" s="17"/>
      <c r="M280" s="17"/>
      <c r="N280" s="17"/>
      <c r="O280" s="17"/>
      <c r="P280" s="115"/>
      <c r="Q280" s="62">
        <f>IF(C280&gt;A_Stammdaten!$B$12,0,SUM(G280,H280,J280,K280,M280,N280)-SUM(I280,L280,O280,P280))</f>
        <v>0</v>
      </c>
      <c r="R280" s="17"/>
      <c r="S280" s="17"/>
      <c r="T280" s="17"/>
      <c r="U280" s="62">
        <f t="shared" si="54"/>
        <v>0</v>
      </c>
      <c r="V280" s="63">
        <f>IF(ISBLANK($B280),0,VLOOKUP($B280,Listen!$A$2:$C$45,2,FALSE))</f>
        <v>0</v>
      </c>
      <c r="W280" s="63">
        <f>IF(ISBLANK($B280),0,VLOOKUP($B280,Listen!$A$2:$C$45,3,FALSE))</f>
        <v>0</v>
      </c>
      <c r="X280" s="49">
        <f t="shared" si="55"/>
        <v>0</v>
      </c>
      <c r="Y280" s="49">
        <f t="shared" si="53"/>
        <v>0</v>
      </c>
      <c r="Z280" s="49">
        <f t="shared" si="53"/>
        <v>0</v>
      </c>
      <c r="AA280" s="49">
        <f t="shared" si="53"/>
        <v>0</v>
      </c>
      <c r="AB280" s="49">
        <f t="shared" si="53"/>
        <v>0</v>
      </c>
      <c r="AC280" s="49">
        <f t="shared" si="53"/>
        <v>0</v>
      </c>
      <c r="AD280" s="49">
        <f t="shared" ref="Y280:AD323" si="64">$V280</f>
        <v>0</v>
      </c>
      <c r="AE280" s="51">
        <f t="shared" si="52"/>
        <v>0</v>
      </c>
      <c r="AF280" s="51">
        <f>IF(C280=A_Stammdaten!$B$12,D_SAV!$U280-D_SAV!$AG280,HLOOKUP(A_Stammdaten!$B$12-1,$AH$4:$AN$4004,ROW(C280)-3,FALSE)-$AG280)</f>
        <v>0</v>
      </c>
      <c r="AG280" s="51">
        <f>HLOOKUP(A_Stammdaten!$B$12,$AH$4:$AN$4004,ROW(C280)-3,FALSE)</f>
        <v>0</v>
      </c>
      <c r="AH280" s="51">
        <f t="shared" si="56"/>
        <v>0</v>
      </c>
      <c r="AI280" s="51">
        <f t="shared" si="57"/>
        <v>0</v>
      </c>
      <c r="AJ280" s="51">
        <f t="shared" si="58"/>
        <v>0</v>
      </c>
      <c r="AK280" s="51">
        <f t="shared" si="59"/>
        <v>0</v>
      </c>
      <c r="AL280" s="51">
        <f t="shared" si="60"/>
        <v>0</v>
      </c>
      <c r="AM280" s="51">
        <f t="shared" si="61"/>
        <v>0</v>
      </c>
      <c r="AN280" s="51">
        <f t="shared" si="62"/>
        <v>0</v>
      </c>
    </row>
    <row r="281" spans="1:40" x14ac:dyDescent="0.25">
      <c r="A281" s="17"/>
      <c r="B281" s="17"/>
      <c r="C281" s="35"/>
      <c r="D281" s="17"/>
      <c r="E281" s="17"/>
      <c r="F281" s="17"/>
      <c r="G281" s="62">
        <f t="shared" si="63"/>
        <v>0</v>
      </c>
      <c r="H281" s="17"/>
      <c r="I281" s="17"/>
      <c r="J281" s="17"/>
      <c r="K281" s="17"/>
      <c r="L281" s="17"/>
      <c r="M281" s="17"/>
      <c r="N281" s="17"/>
      <c r="O281" s="17"/>
      <c r="P281" s="115"/>
      <c r="Q281" s="62">
        <f>IF(C281&gt;A_Stammdaten!$B$12,0,SUM(G281,H281,J281,K281,M281,N281)-SUM(I281,L281,O281,P281))</f>
        <v>0</v>
      </c>
      <c r="R281" s="17"/>
      <c r="S281" s="17"/>
      <c r="T281" s="17"/>
      <c r="U281" s="62">
        <f t="shared" si="54"/>
        <v>0</v>
      </c>
      <c r="V281" s="63">
        <f>IF(ISBLANK($B281),0,VLOOKUP($B281,Listen!$A$2:$C$45,2,FALSE))</f>
        <v>0</v>
      </c>
      <c r="W281" s="63">
        <f>IF(ISBLANK($B281),0,VLOOKUP($B281,Listen!$A$2:$C$45,3,FALSE))</f>
        <v>0</v>
      </c>
      <c r="X281" s="49">
        <f t="shared" si="55"/>
        <v>0</v>
      </c>
      <c r="Y281" s="49">
        <f t="shared" si="64"/>
        <v>0</v>
      </c>
      <c r="Z281" s="49">
        <f t="shared" si="64"/>
        <v>0</v>
      </c>
      <c r="AA281" s="49">
        <f t="shared" si="64"/>
        <v>0</v>
      </c>
      <c r="AB281" s="49">
        <f t="shared" si="64"/>
        <v>0</v>
      </c>
      <c r="AC281" s="49">
        <f t="shared" si="64"/>
        <v>0</v>
      </c>
      <c r="AD281" s="49">
        <f t="shared" si="64"/>
        <v>0</v>
      </c>
      <c r="AE281" s="51">
        <f t="shared" si="52"/>
        <v>0</v>
      </c>
      <c r="AF281" s="51">
        <f>IF(C281=A_Stammdaten!$B$12,D_SAV!$U281-D_SAV!$AG281,HLOOKUP(A_Stammdaten!$B$12-1,$AH$4:$AN$4004,ROW(C281)-3,FALSE)-$AG281)</f>
        <v>0</v>
      </c>
      <c r="AG281" s="51">
        <f>HLOOKUP(A_Stammdaten!$B$12,$AH$4:$AN$4004,ROW(C281)-3,FALSE)</f>
        <v>0</v>
      </c>
      <c r="AH281" s="51">
        <f t="shared" si="56"/>
        <v>0</v>
      </c>
      <c r="AI281" s="51">
        <f t="shared" si="57"/>
        <v>0</v>
      </c>
      <c r="AJ281" s="51">
        <f t="shared" si="58"/>
        <v>0</v>
      </c>
      <c r="AK281" s="51">
        <f t="shared" si="59"/>
        <v>0</v>
      </c>
      <c r="AL281" s="51">
        <f t="shared" si="60"/>
        <v>0</v>
      </c>
      <c r="AM281" s="51">
        <f t="shared" si="61"/>
        <v>0</v>
      </c>
      <c r="AN281" s="51">
        <f t="shared" si="62"/>
        <v>0</v>
      </c>
    </row>
    <row r="282" spans="1:40" x14ac:dyDescent="0.25">
      <c r="A282" s="17"/>
      <c r="B282" s="17"/>
      <c r="C282" s="35"/>
      <c r="D282" s="17"/>
      <c r="E282" s="17"/>
      <c r="F282" s="17"/>
      <c r="G282" s="62">
        <f t="shared" si="63"/>
        <v>0</v>
      </c>
      <c r="H282" s="17"/>
      <c r="I282" s="17"/>
      <c r="J282" s="17"/>
      <c r="K282" s="17"/>
      <c r="L282" s="17"/>
      <c r="M282" s="17"/>
      <c r="N282" s="17"/>
      <c r="O282" s="17"/>
      <c r="P282" s="115"/>
      <c r="Q282" s="62">
        <f>IF(C282&gt;A_Stammdaten!$B$12,0,SUM(G282,H282,J282,K282,M282,N282)-SUM(I282,L282,O282,P282))</f>
        <v>0</v>
      </c>
      <c r="R282" s="17"/>
      <c r="S282" s="17"/>
      <c r="T282" s="17"/>
      <c r="U282" s="62">
        <f t="shared" si="54"/>
        <v>0</v>
      </c>
      <c r="V282" s="63">
        <f>IF(ISBLANK($B282),0,VLOOKUP($B282,Listen!$A$2:$C$45,2,FALSE))</f>
        <v>0</v>
      </c>
      <c r="W282" s="63">
        <f>IF(ISBLANK($B282),0,VLOOKUP($B282,Listen!$A$2:$C$45,3,FALSE))</f>
        <v>0</v>
      </c>
      <c r="X282" s="49">
        <f t="shared" si="55"/>
        <v>0</v>
      </c>
      <c r="Y282" s="49">
        <f t="shared" si="64"/>
        <v>0</v>
      </c>
      <c r="Z282" s="49">
        <f t="shared" si="64"/>
        <v>0</v>
      </c>
      <c r="AA282" s="49">
        <f t="shared" si="64"/>
        <v>0</v>
      </c>
      <c r="AB282" s="49">
        <f t="shared" si="64"/>
        <v>0</v>
      </c>
      <c r="AC282" s="49">
        <f t="shared" si="64"/>
        <v>0</v>
      </c>
      <c r="AD282" s="49">
        <f t="shared" si="64"/>
        <v>0</v>
      </c>
      <c r="AE282" s="51">
        <f t="shared" si="52"/>
        <v>0</v>
      </c>
      <c r="AF282" s="51">
        <f>IF(C282=A_Stammdaten!$B$12,D_SAV!$U282-D_SAV!$AG282,HLOOKUP(A_Stammdaten!$B$12-1,$AH$4:$AN$4004,ROW(C282)-3,FALSE)-$AG282)</f>
        <v>0</v>
      </c>
      <c r="AG282" s="51">
        <f>HLOOKUP(A_Stammdaten!$B$12,$AH$4:$AN$4004,ROW(C282)-3,FALSE)</f>
        <v>0</v>
      </c>
      <c r="AH282" s="51">
        <f t="shared" si="56"/>
        <v>0</v>
      </c>
      <c r="AI282" s="51">
        <f t="shared" si="57"/>
        <v>0</v>
      </c>
      <c r="AJ282" s="51">
        <f t="shared" si="58"/>
        <v>0</v>
      </c>
      <c r="AK282" s="51">
        <f t="shared" si="59"/>
        <v>0</v>
      </c>
      <c r="AL282" s="51">
        <f t="shared" si="60"/>
        <v>0</v>
      </c>
      <c r="AM282" s="51">
        <f t="shared" si="61"/>
        <v>0</v>
      </c>
      <c r="AN282" s="51">
        <f t="shared" si="62"/>
        <v>0</v>
      </c>
    </row>
    <row r="283" spans="1:40" x14ac:dyDescent="0.25">
      <c r="A283" s="17"/>
      <c r="B283" s="17"/>
      <c r="C283" s="35"/>
      <c r="D283" s="17"/>
      <c r="E283" s="17"/>
      <c r="F283" s="17"/>
      <c r="G283" s="62">
        <f t="shared" si="63"/>
        <v>0</v>
      </c>
      <c r="H283" s="17"/>
      <c r="I283" s="17"/>
      <c r="J283" s="17"/>
      <c r="K283" s="17"/>
      <c r="L283" s="17"/>
      <c r="M283" s="17"/>
      <c r="N283" s="17"/>
      <c r="O283" s="17"/>
      <c r="P283" s="115"/>
      <c r="Q283" s="62">
        <f>IF(C283&gt;A_Stammdaten!$B$12,0,SUM(G283,H283,J283,K283,M283,N283)-SUM(I283,L283,O283,P283))</f>
        <v>0</v>
      </c>
      <c r="R283" s="17"/>
      <c r="S283" s="17"/>
      <c r="T283" s="17"/>
      <c r="U283" s="62">
        <f t="shared" si="54"/>
        <v>0</v>
      </c>
      <c r="V283" s="63">
        <f>IF(ISBLANK($B283),0,VLOOKUP($B283,Listen!$A$2:$C$45,2,FALSE))</f>
        <v>0</v>
      </c>
      <c r="W283" s="63">
        <f>IF(ISBLANK($B283),0,VLOOKUP($B283,Listen!$A$2:$C$45,3,FALSE))</f>
        <v>0</v>
      </c>
      <c r="X283" s="49">
        <f t="shared" si="55"/>
        <v>0</v>
      </c>
      <c r="Y283" s="49">
        <f t="shared" si="64"/>
        <v>0</v>
      </c>
      <c r="Z283" s="49">
        <f t="shared" si="64"/>
        <v>0</v>
      </c>
      <c r="AA283" s="49">
        <f t="shared" si="64"/>
        <v>0</v>
      </c>
      <c r="AB283" s="49">
        <f t="shared" si="64"/>
        <v>0</v>
      </c>
      <c r="AC283" s="49">
        <f t="shared" si="64"/>
        <v>0</v>
      </c>
      <c r="AD283" s="49">
        <f t="shared" si="64"/>
        <v>0</v>
      </c>
      <c r="AE283" s="51">
        <f t="shared" si="52"/>
        <v>0</v>
      </c>
      <c r="AF283" s="51">
        <f>IF(C283=A_Stammdaten!$B$12,D_SAV!$U283-D_SAV!$AG283,HLOOKUP(A_Stammdaten!$B$12-1,$AH$4:$AN$4004,ROW(C283)-3,FALSE)-$AG283)</f>
        <v>0</v>
      </c>
      <c r="AG283" s="51">
        <f>HLOOKUP(A_Stammdaten!$B$12,$AH$4:$AN$4004,ROW(C283)-3,FALSE)</f>
        <v>0</v>
      </c>
      <c r="AH283" s="51">
        <f t="shared" si="56"/>
        <v>0</v>
      </c>
      <c r="AI283" s="51">
        <f t="shared" si="57"/>
        <v>0</v>
      </c>
      <c r="AJ283" s="51">
        <f t="shared" si="58"/>
        <v>0</v>
      </c>
      <c r="AK283" s="51">
        <f t="shared" si="59"/>
        <v>0</v>
      </c>
      <c r="AL283" s="51">
        <f t="shared" si="60"/>
        <v>0</v>
      </c>
      <c r="AM283" s="51">
        <f t="shared" si="61"/>
        <v>0</v>
      </c>
      <c r="AN283" s="51">
        <f t="shared" si="62"/>
        <v>0</v>
      </c>
    </row>
    <row r="284" spans="1:40" x14ac:dyDescent="0.25">
      <c r="A284" s="17"/>
      <c r="B284" s="17"/>
      <c r="C284" s="35"/>
      <c r="D284" s="17"/>
      <c r="E284" s="17"/>
      <c r="F284" s="17"/>
      <c r="G284" s="62">
        <f t="shared" si="63"/>
        <v>0</v>
      </c>
      <c r="H284" s="17"/>
      <c r="I284" s="17"/>
      <c r="J284" s="17"/>
      <c r="K284" s="17"/>
      <c r="L284" s="17"/>
      <c r="M284" s="17"/>
      <c r="N284" s="17"/>
      <c r="O284" s="17"/>
      <c r="P284" s="115"/>
      <c r="Q284" s="62">
        <f>IF(C284&gt;A_Stammdaten!$B$12,0,SUM(G284,H284,J284,K284,M284,N284)-SUM(I284,L284,O284,P284))</f>
        <v>0</v>
      </c>
      <c r="R284" s="17"/>
      <c r="S284" s="17"/>
      <c r="T284" s="17"/>
      <c r="U284" s="62">
        <f t="shared" si="54"/>
        <v>0</v>
      </c>
      <c r="V284" s="63">
        <f>IF(ISBLANK($B284),0,VLOOKUP($B284,Listen!$A$2:$C$45,2,FALSE))</f>
        <v>0</v>
      </c>
      <c r="W284" s="63">
        <f>IF(ISBLANK($B284),0,VLOOKUP($B284,Listen!$A$2:$C$45,3,FALSE))</f>
        <v>0</v>
      </c>
      <c r="X284" s="49">
        <f t="shared" si="55"/>
        <v>0</v>
      </c>
      <c r="Y284" s="49">
        <f t="shared" si="64"/>
        <v>0</v>
      </c>
      <c r="Z284" s="49">
        <f t="shared" si="64"/>
        <v>0</v>
      </c>
      <c r="AA284" s="49">
        <f t="shared" si="64"/>
        <v>0</v>
      </c>
      <c r="AB284" s="49">
        <f t="shared" si="64"/>
        <v>0</v>
      </c>
      <c r="AC284" s="49">
        <f t="shared" si="64"/>
        <v>0</v>
      </c>
      <c r="AD284" s="49">
        <f t="shared" si="64"/>
        <v>0</v>
      </c>
      <c r="AE284" s="51">
        <f t="shared" si="52"/>
        <v>0</v>
      </c>
      <c r="AF284" s="51">
        <f>IF(C284=A_Stammdaten!$B$12,D_SAV!$U284-D_SAV!$AG284,HLOOKUP(A_Stammdaten!$B$12-1,$AH$4:$AN$4004,ROW(C284)-3,FALSE)-$AG284)</f>
        <v>0</v>
      </c>
      <c r="AG284" s="51">
        <f>HLOOKUP(A_Stammdaten!$B$12,$AH$4:$AN$4004,ROW(C284)-3,FALSE)</f>
        <v>0</v>
      </c>
      <c r="AH284" s="51">
        <f t="shared" si="56"/>
        <v>0</v>
      </c>
      <c r="AI284" s="51">
        <f t="shared" si="57"/>
        <v>0</v>
      </c>
      <c r="AJ284" s="51">
        <f t="shared" si="58"/>
        <v>0</v>
      </c>
      <c r="AK284" s="51">
        <f t="shared" si="59"/>
        <v>0</v>
      </c>
      <c r="AL284" s="51">
        <f t="shared" si="60"/>
        <v>0</v>
      </c>
      <c r="AM284" s="51">
        <f t="shared" si="61"/>
        <v>0</v>
      </c>
      <c r="AN284" s="51">
        <f t="shared" si="62"/>
        <v>0</v>
      </c>
    </row>
    <row r="285" spans="1:40" x14ac:dyDescent="0.25">
      <c r="A285" s="17"/>
      <c r="B285" s="17"/>
      <c r="C285" s="35"/>
      <c r="D285" s="17"/>
      <c r="E285" s="17"/>
      <c r="F285" s="17"/>
      <c r="G285" s="62">
        <f t="shared" si="63"/>
        <v>0</v>
      </c>
      <c r="H285" s="17"/>
      <c r="I285" s="17"/>
      <c r="J285" s="17"/>
      <c r="K285" s="17"/>
      <c r="L285" s="17"/>
      <c r="M285" s="17"/>
      <c r="N285" s="17"/>
      <c r="O285" s="17"/>
      <c r="P285" s="115"/>
      <c r="Q285" s="62">
        <f>IF(C285&gt;A_Stammdaten!$B$12,0,SUM(G285,H285,J285,K285,M285,N285)-SUM(I285,L285,O285,P285))</f>
        <v>0</v>
      </c>
      <c r="R285" s="17"/>
      <c r="S285" s="17"/>
      <c r="T285" s="17"/>
      <c r="U285" s="62">
        <f t="shared" si="54"/>
        <v>0</v>
      </c>
      <c r="V285" s="63">
        <f>IF(ISBLANK($B285),0,VLOOKUP($B285,Listen!$A$2:$C$45,2,FALSE))</f>
        <v>0</v>
      </c>
      <c r="W285" s="63">
        <f>IF(ISBLANK($B285),0,VLOOKUP($B285,Listen!$A$2:$C$45,3,FALSE))</f>
        <v>0</v>
      </c>
      <c r="X285" s="49">
        <f t="shared" si="55"/>
        <v>0</v>
      </c>
      <c r="Y285" s="49">
        <f t="shared" si="64"/>
        <v>0</v>
      </c>
      <c r="Z285" s="49">
        <f t="shared" si="64"/>
        <v>0</v>
      </c>
      <c r="AA285" s="49">
        <f t="shared" si="64"/>
        <v>0</v>
      </c>
      <c r="AB285" s="49">
        <f t="shared" si="64"/>
        <v>0</v>
      </c>
      <c r="AC285" s="49">
        <f t="shared" si="64"/>
        <v>0</v>
      </c>
      <c r="AD285" s="49">
        <f t="shared" si="64"/>
        <v>0</v>
      </c>
      <c r="AE285" s="51">
        <f t="shared" si="52"/>
        <v>0</v>
      </c>
      <c r="AF285" s="51">
        <f>IF(C285=A_Stammdaten!$B$12,D_SAV!$U285-D_SAV!$AG285,HLOOKUP(A_Stammdaten!$B$12-1,$AH$4:$AN$4004,ROW(C285)-3,FALSE)-$AG285)</f>
        <v>0</v>
      </c>
      <c r="AG285" s="51">
        <f>HLOOKUP(A_Stammdaten!$B$12,$AH$4:$AN$4004,ROW(C285)-3,FALSE)</f>
        <v>0</v>
      </c>
      <c r="AH285" s="51">
        <f t="shared" si="56"/>
        <v>0</v>
      </c>
      <c r="AI285" s="51">
        <f t="shared" si="57"/>
        <v>0</v>
      </c>
      <c r="AJ285" s="51">
        <f t="shared" si="58"/>
        <v>0</v>
      </c>
      <c r="AK285" s="51">
        <f t="shared" si="59"/>
        <v>0</v>
      </c>
      <c r="AL285" s="51">
        <f t="shared" si="60"/>
        <v>0</v>
      </c>
      <c r="AM285" s="51">
        <f t="shared" si="61"/>
        <v>0</v>
      </c>
      <c r="AN285" s="51">
        <f t="shared" si="62"/>
        <v>0</v>
      </c>
    </row>
    <row r="286" spans="1:40" x14ac:dyDescent="0.25">
      <c r="A286" s="17"/>
      <c r="B286" s="17"/>
      <c r="C286" s="35"/>
      <c r="D286" s="17"/>
      <c r="E286" s="17"/>
      <c r="F286" s="17"/>
      <c r="G286" s="62">
        <f t="shared" si="63"/>
        <v>0</v>
      </c>
      <c r="H286" s="17"/>
      <c r="I286" s="17"/>
      <c r="J286" s="17"/>
      <c r="K286" s="17"/>
      <c r="L286" s="17"/>
      <c r="M286" s="17"/>
      <c r="N286" s="17"/>
      <c r="O286" s="17"/>
      <c r="P286" s="115"/>
      <c r="Q286" s="62">
        <f>IF(C286&gt;A_Stammdaten!$B$12,0,SUM(G286,H286,J286,K286,M286,N286)-SUM(I286,L286,O286,P286))</f>
        <v>0</v>
      </c>
      <c r="R286" s="17"/>
      <c r="S286" s="17"/>
      <c r="T286" s="17"/>
      <c r="U286" s="62">
        <f t="shared" si="54"/>
        <v>0</v>
      </c>
      <c r="V286" s="63">
        <f>IF(ISBLANK($B286),0,VLOOKUP($B286,Listen!$A$2:$C$45,2,FALSE))</f>
        <v>0</v>
      </c>
      <c r="W286" s="63">
        <f>IF(ISBLANK($B286),0,VLOOKUP($B286,Listen!$A$2:$C$45,3,FALSE))</f>
        <v>0</v>
      </c>
      <c r="X286" s="49">
        <f t="shared" si="55"/>
        <v>0</v>
      </c>
      <c r="Y286" s="49">
        <f t="shared" si="64"/>
        <v>0</v>
      </c>
      <c r="Z286" s="49">
        <f t="shared" si="64"/>
        <v>0</v>
      </c>
      <c r="AA286" s="49">
        <f t="shared" si="64"/>
        <v>0</v>
      </c>
      <c r="AB286" s="49">
        <f t="shared" si="64"/>
        <v>0</v>
      </c>
      <c r="AC286" s="49">
        <f t="shared" si="64"/>
        <v>0</v>
      </c>
      <c r="AD286" s="49">
        <f t="shared" si="64"/>
        <v>0</v>
      </c>
      <c r="AE286" s="51">
        <f t="shared" si="52"/>
        <v>0</v>
      </c>
      <c r="AF286" s="51">
        <f>IF(C286=A_Stammdaten!$B$12,D_SAV!$U286-D_SAV!$AG286,HLOOKUP(A_Stammdaten!$B$12-1,$AH$4:$AN$4004,ROW(C286)-3,FALSE)-$AG286)</f>
        <v>0</v>
      </c>
      <c r="AG286" s="51">
        <f>HLOOKUP(A_Stammdaten!$B$12,$AH$4:$AN$4004,ROW(C286)-3,FALSE)</f>
        <v>0</v>
      </c>
      <c r="AH286" s="51">
        <f t="shared" si="56"/>
        <v>0</v>
      </c>
      <c r="AI286" s="51">
        <f t="shared" si="57"/>
        <v>0</v>
      </c>
      <c r="AJ286" s="51">
        <f t="shared" si="58"/>
        <v>0</v>
      </c>
      <c r="AK286" s="51">
        <f t="shared" si="59"/>
        <v>0</v>
      </c>
      <c r="AL286" s="51">
        <f t="shared" si="60"/>
        <v>0</v>
      </c>
      <c r="AM286" s="51">
        <f t="shared" si="61"/>
        <v>0</v>
      </c>
      <c r="AN286" s="51">
        <f t="shared" si="62"/>
        <v>0</v>
      </c>
    </row>
    <row r="287" spans="1:40" x14ac:dyDescent="0.25">
      <c r="A287" s="17"/>
      <c r="B287" s="17"/>
      <c r="C287" s="35"/>
      <c r="D287" s="17"/>
      <c r="E287" s="17"/>
      <c r="F287" s="17"/>
      <c r="G287" s="62">
        <f t="shared" si="63"/>
        <v>0</v>
      </c>
      <c r="H287" s="17"/>
      <c r="I287" s="17"/>
      <c r="J287" s="17"/>
      <c r="K287" s="17"/>
      <c r="L287" s="17"/>
      <c r="M287" s="17"/>
      <c r="N287" s="17"/>
      <c r="O287" s="17"/>
      <c r="P287" s="115"/>
      <c r="Q287" s="62">
        <f>IF(C287&gt;A_Stammdaten!$B$12,0,SUM(G287,H287,J287,K287,M287,N287)-SUM(I287,L287,O287,P287))</f>
        <v>0</v>
      </c>
      <c r="R287" s="17"/>
      <c r="S287" s="17"/>
      <c r="T287" s="17"/>
      <c r="U287" s="62">
        <f t="shared" si="54"/>
        <v>0</v>
      </c>
      <c r="V287" s="63">
        <f>IF(ISBLANK($B287),0,VLOOKUP($B287,Listen!$A$2:$C$45,2,FALSE))</f>
        <v>0</v>
      </c>
      <c r="W287" s="63">
        <f>IF(ISBLANK($B287),0,VLOOKUP($B287,Listen!$A$2:$C$45,3,FALSE))</f>
        <v>0</v>
      </c>
      <c r="X287" s="49">
        <f t="shared" si="55"/>
        <v>0</v>
      </c>
      <c r="Y287" s="49">
        <f t="shared" si="64"/>
        <v>0</v>
      </c>
      <c r="Z287" s="49">
        <f t="shared" si="64"/>
        <v>0</v>
      </c>
      <c r="AA287" s="49">
        <f t="shared" si="64"/>
        <v>0</v>
      </c>
      <c r="AB287" s="49">
        <f t="shared" si="64"/>
        <v>0</v>
      </c>
      <c r="AC287" s="49">
        <f t="shared" si="64"/>
        <v>0</v>
      </c>
      <c r="AD287" s="49">
        <f t="shared" si="64"/>
        <v>0</v>
      </c>
      <c r="AE287" s="51">
        <f t="shared" si="52"/>
        <v>0</v>
      </c>
      <c r="AF287" s="51">
        <f>IF(C287=A_Stammdaten!$B$12,D_SAV!$U287-D_SAV!$AG287,HLOOKUP(A_Stammdaten!$B$12-1,$AH$4:$AN$4004,ROW(C287)-3,FALSE)-$AG287)</f>
        <v>0</v>
      </c>
      <c r="AG287" s="51">
        <f>HLOOKUP(A_Stammdaten!$B$12,$AH$4:$AN$4004,ROW(C287)-3,FALSE)</f>
        <v>0</v>
      </c>
      <c r="AH287" s="51">
        <f t="shared" si="56"/>
        <v>0</v>
      </c>
      <c r="AI287" s="51">
        <f t="shared" si="57"/>
        <v>0</v>
      </c>
      <c r="AJ287" s="51">
        <f t="shared" si="58"/>
        <v>0</v>
      </c>
      <c r="AK287" s="51">
        <f t="shared" si="59"/>
        <v>0</v>
      </c>
      <c r="AL287" s="51">
        <f t="shared" si="60"/>
        <v>0</v>
      </c>
      <c r="AM287" s="51">
        <f t="shared" si="61"/>
        <v>0</v>
      </c>
      <c r="AN287" s="51">
        <f t="shared" si="62"/>
        <v>0</v>
      </c>
    </row>
    <row r="288" spans="1:40" x14ac:dyDescent="0.25">
      <c r="A288" s="17"/>
      <c r="B288" s="17"/>
      <c r="C288" s="35"/>
      <c r="D288" s="17"/>
      <c r="E288" s="17"/>
      <c r="F288" s="17"/>
      <c r="G288" s="62">
        <f t="shared" si="63"/>
        <v>0</v>
      </c>
      <c r="H288" s="17"/>
      <c r="I288" s="17"/>
      <c r="J288" s="17"/>
      <c r="K288" s="17"/>
      <c r="L288" s="17"/>
      <c r="M288" s="17"/>
      <c r="N288" s="17"/>
      <c r="O288" s="17"/>
      <c r="P288" s="115"/>
      <c r="Q288" s="62">
        <f>IF(C288&gt;A_Stammdaten!$B$12,0,SUM(G288,H288,J288,K288,M288,N288)-SUM(I288,L288,O288,P288))</f>
        <v>0</v>
      </c>
      <c r="R288" s="17"/>
      <c r="S288" s="17"/>
      <c r="T288" s="17"/>
      <c r="U288" s="62">
        <f t="shared" si="54"/>
        <v>0</v>
      </c>
      <c r="V288" s="63">
        <f>IF(ISBLANK($B288),0,VLOOKUP($B288,Listen!$A$2:$C$45,2,FALSE))</f>
        <v>0</v>
      </c>
      <c r="W288" s="63">
        <f>IF(ISBLANK($B288),0,VLOOKUP($B288,Listen!$A$2:$C$45,3,FALSE))</f>
        <v>0</v>
      </c>
      <c r="X288" s="49">
        <f t="shared" si="55"/>
        <v>0</v>
      </c>
      <c r="Y288" s="49">
        <f t="shared" si="64"/>
        <v>0</v>
      </c>
      <c r="Z288" s="49">
        <f t="shared" si="64"/>
        <v>0</v>
      </c>
      <c r="AA288" s="49">
        <f t="shared" si="64"/>
        <v>0</v>
      </c>
      <c r="AB288" s="49">
        <f t="shared" si="64"/>
        <v>0</v>
      </c>
      <c r="AC288" s="49">
        <f t="shared" si="64"/>
        <v>0</v>
      </c>
      <c r="AD288" s="49">
        <f t="shared" si="64"/>
        <v>0</v>
      </c>
      <c r="AE288" s="51">
        <f t="shared" si="52"/>
        <v>0</v>
      </c>
      <c r="AF288" s="51">
        <f>IF(C288=A_Stammdaten!$B$12,D_SAV!$U288-D_SAV!$AG288,HLOOKUP(A_Stammdaten!$B$12-1,$AH$4:$AN$4004,ROW(C288)-3,FALSE)-$AG288)</f>
        <v>0</v>
      </c>
      <c r="AG288" s="51">
        <f>HLOOKUP(A_Stammdaten!$B$12,$AH$4:$AN$4004,ROW(C288)-3,FALSE)</f>
        <v>0</v>
      </c>
      <c r="AH288" s="51">
        <f t="shared" si="56"/>
        <v>0</v>
      </c>
      <c r="AI288" s="51">
        <f t="shared" si="57"/>
        <v>0</v>
      </c>
      <c r="AJ288" s="51">
        <f t="shared" si="58"/>
        <v>0</v>
      </c>
      <c r="AK288" s="51">
        <f t="shared" si="59"/>
        <v>0</v>
      </c>
      <c r="AL288" s="51">
        <f t="shared" si="60"/>
        <v>0</v>
      </c>
      <c r="AM288" s="51">
        <f t="shared" si="61"/>
        <v>0</v>
      </c>
      <c r="AN288" s="51">
        <f t="shared" si="62"/>
        <v>0</v>
      </c>
    </row>
    <row r="289" spans="1:40" x14ac:dyDescent="0.25">
      <c r="A289" s="17"/>
      <c r="B289" s="17"/>
      <c r="C289" s="35"/>
      <c r="D289" s="17"/>
      <c r="E289" s="17"/>
      <c r="F289" s="17"/>
      <c r="G289" s="62">
        <f t="shared" si="63"/>
        <v>0</v>
      </c>
      <c r="H289" s="17"/>
      <c r="I289" s="17"/>
      <c r="J289" s="17"/>
      <c r="K289" s="17"/>
      <c r="L289" s="17"/>
      <c r="M289" s="17"/>
      <c r="N289" s="17"/>
      <c r="O289" s="17"/>
      <c r="P289" s="115"/>
      <c r="Q289" s="62">
        <f>IF(C289&gt;A_Stammdaten!$B$12,0,SUM(G289,H289,J289,K289,M289,N289)-SUM(I289,L289,O289,P289))</f>
        <v>0</v>
      </c>
      <c r="R289" s="17"/>
      <c r="S289" s="17"/>
      <c r="T289" s="17"/>
      <c r="U289" s="62">
        <f t="shared" si="54"/>
        <v>0</v>
      </c>
      <c r="V289" s="63">
        <f>IF(ISBLANK($B289),0,VLOOKUP($B289,Listen!$A$2:$C$45,2,FALSE))</f>
        <v>0</v>
      </c>
      <c r="W289" s="63">
        <f>IF(ISBLANK($B289),0,VLOOKUP($B289,Listen!$A$2:$C$45,3,FALSE))</f>
        <v>0</v>
      </c>
      <c r="X289" s="49">
        <f t="shared" si="55"/>
        <v>0</v>
      </c>
      <c r="Y289" s="49">
        <f t="shared" si="64"/>
        <v>0</v>
      </c>
      <c r="Z289" s="49">
        <f t="shared" si="64"/>
        <v>0</v>
      </c>
      <c r="AA289" s="49">
        <f t="shared" si="64"/>
        <v>0</v>
      </c>
      <c r="AB289" s="49">
        <f t="shared" si="64"/>
        <v>0</v>
      </c>
      <c r="AC289" s="49">
        <f t="shared" si="64"/>
        <v>0</v>
      </c>
      <c r="AD289" s="49">
        <f t="shared" si="64"/>
        <v>0</v>
      </c>
      <c r="AE289" s="51">
        <f t="shared" si="52"/>
        <v>0</v>
      </c>
      <c r="AF289" s="51">
        <f>IF(C289=A_Stammdaten!$B$12,D_SAV!$U289-D_SAV!$AG289,HLOOKUP(A_Stammdaten!$B$12-1,$AH$4:$AN$4004,ROW(C289)-3,FALSE)-$AG289)</f>
        <v>0</v>
      </c>
      <c r="AG289" s="51">
        <f>HLOOKUP(A_Stammdaten!$B$12,$AH$4:$AN$4004,ROW(C289)-3,FALSE)</f>
        <v>0</v>
      </c>
      <c r="AH289" s="51">
        <f t="shared" si="56"/>
        <v>0</v>
      </c>
      <c r="AI289" s="51">
        <f t="shared" si="57"/>
        <v>0</v>
      </c>
      <c r="AJ289" s="51">
        <f t="shared" si="58"/>
        <v>0</v>
      </c>
      <c r="AK289" s="51">
        <f t="shared" si="59"/>
        <v>0</v>
      </c>
      <c r="AL289" s="51">
        <f t="shared" si="60"/>
        <v>0</v>
      </c>
      <c r="AM289" s="51">
        <f t="shared" si="61"/>
        <v>0</v>
      </c>
      <c r="AN289" s="51">
        <f t="shared" si="62"/>
        <v>0</v>
      </c>
    </row>
    <row r="290" spans="1:40" x14ac:dyDescent="0.25">
      <c r="A290" s="17"/>
      <c r="B290" s="17"/>
      <c r="C290" s="35"/>
      <c r="D290" s="17"/>
      <c r="E290" s="17"/>
      <c r="F290" s="17"/>
      <c r="G290" s="62">
        <f t="shared" si="63"/>
        <v>0</v>
      </c>
      <c r="H290" s="17"/>
      <c r="I290" s="17"/>
      <c r="J290" s="17"/>
      <c r="K290" s="17"/>
      <c r="L290" s="17"/>
      <c r="M290" s="17"/>
      <c r="N290" s="17"/>
      <c r="O290" s="17"/>
      <c r="P290" s="115"/>
      <c r="Q290" s="62">
        <f>IF(C290&gt;A_Stammdaten!$B$12,0,SUM(G290,H290,J290,K290,M290,N290)-SUM(I290,L290,O290,P290))</f>
        <v>0</v>
      </c>
      <c r="R290" s="17"/>
      <c r="S290" s="17"/>
      <c r="T290" s="17"/>
      <c r="U290" s="62">
        <f t="shared" si="54"/>
        <v>0</v>
      </c>
      <c r="V290" s="63">
        <f>IF(ISBLANK($B290),0,VLOOKUP($B290,Listen!$A$2:$C$45,2,FALSE))</f>
        <v>0</v>
      </c>
      <c r="W290" s="63">
        <f>IF(ISBLANK($B290),0,VLOOKUP($B290,Listen!$A$2:$C$45,3,FALSE))</f>
        <v>0</v>
      </c>
      <c r="X290" s="49">
        <f t="shared" si="55"/>
        <v>0</v>
      </c>
      <c r="Y290" s="49">
        <f t="shared" si="64"/>
        <v>0</v>
      </c>
      <c r="Z290" s="49">
        <f t="shared" si="64"/>
        <v>0</v>
      </c>
      <c r="AA290" s="49">
        <f t="shared" si="64"/>
        <v>0</v>
      </c>
      <c r="AB290" s="49">
        <f t="shared" si="64"/>
        <v>0</v>
      </c>
      <c r="AC290" s="49">
        <f t="shared" si="64"/>
        <v>0</v>
      </c>
      <c r="AD290" s="49">
        <f t="shared" si="64"/>
        <v>0</v>
      </c>
      <c r="AE290" s="51">
        <f t="shared" si="52"/>
        <v>0</v>
      </c>
      <c r="AF290" s="51">
        <f>IF(C290=A_Stammdaten!$B$12,D_SAV!$U290-D_SAV!$AG290,HLOOKUP(A_Stammdaten!$B$12-1,$AH$4:$AN$4004,ROW(C290)-3,FALSE)-$AG290)</f>
        <v>0</v>
      </c>
      <c r="AG290" s="51">
        <f>HLOOKUP(A_Stammdaten!$B$12,$AH$4:$AN$4004,ROW(C290)-3,FALSE)</f>
        <v>0</v>
      </c>
      <c r="AH290" s="51">
        <f t="shared" si="56"/>
        <v>0</v>
      </c>
      <c r="AI290" s="51">
        <f t="shared" si="57"/>
        <v>0</v>
      </c>
      <c r="AJ290" s="51">
        <f t="shared" si="58"/>
        <v>0</v>
      </c>
      <c r="AK290" s="51">
        <f t="shared" si="59"/>
        <v>0</v>
      </c>
      <c r="AL290" s="51">
        <f t="shared" si="60"/>
        <v>0</v>
      </c>
      <c r="AM290" s="51">
        <f t="shared" si="61"/>
        <v>0</v>
      </c>
      <c r="AN290" s="51">
        <f t="shared" si="62"/>
        <v>0</v>
      </c>
    </row>
    <row r="291" spans="1:40" x14ac:dyDescent="0.25">
      <c r="A291" s="17"/>
      <c r="B291" s="17"/>
      <c r="C291" s="35"/>
      <c r="D291" s="17"/>
      <c r="E291" s="17"/>
      <c r="F291" s="17"/>
      <c r="G291" s="62">
        <f t="shared" si="63"/>
        <v>0</v>
      </c>
      <c r="H291" s="17"/>
      <c r="I291" s="17"/>
      <c r="J291" s="17"/>
      <c r="K291" s="17"/>
      <c r="L291" s="17"/>
      <c r="M291" s="17"/>
      <c r="N291" s="17"/>
      <c r="O291" s="17"/>
      <c r="P291" s="115"/>
      <c r="Q291" s="62">
        <f>IF(C291&gt;A_Stammdaten!$B$12,0,SUM(G291,H291,J291,K291,M291,N291)-SUM(I291,L291,O291,P291))</f>
        <v>0</v>
      </c>
      <c r="R291" s="17"/>
      <c r="S291" s="17"/>
      <c r="T291" s="17"/>
      <c r="U291" s="62">
        <f t="shared" si="54"/>
        <v>0</v>
      </c>
      <c r="V291" s="63">
        <f>IF(ISBLANK($B291),0,VLOOKUP($B291,Listen!$A$2:$C$45,2,FALSE))</f>
        <v>0</v>
      </c>
      <c r="W291" s="63">
        <f>IF(ISBLANK($B291),0,VLOOKUP($B291,Listen!$A$2:$C$45,3,FALSE))</f>
        <v>0</v>
      </c>
      <c r="X291" s="49">
        <f t="shared" si="55"/>
        <v>0</v>
      </c>
      <c r="Y291" s="49">
        <f t="shared" si="64"/>
        <v>0</v>
      </c>
      <c r="Z291" s="49">
        <f t="shared" si="64"/>
        <v>0</v>
      </c>
      <c r="AA291" s="49">
        <f t="shared" si="64"/>
        <v>0</v>
      </c>
      <c r="AB291" s="49">
        <f t="shared" si="64"/>
        <v>0</v>
      </c>
      <c r="AC291" s="49">
        <f t="shared" si="64"/>
        <v>0</v>
      </c>
      <c r="AD291" s="49">
        <f t="shared" si="64"/>
        <v>0</v>
      </c>
      <c r="AE291" s="51">
        <f t="shared" ref="AE291:AE354" si="65">AG291+AF291</f>
        <v>0</v>
      </c>
      <c r="AF291" s="51">
        <f>IF(C291=A_Stammdaten!$B$12,D_SAV!$U291-D_SAV!$AG291,HLOOKUP(A_Stammdaten!$B$12-1,$AH$4:$AN$4004,ROW(C291)-3,FALSE)-$AG291)</f>
        <v>0</v>
      </c>
      <c r="AG291" s="51">
        <f>HLOOKUP(A_Stammdaten!$B$12,$AH$4:$AN$4004,ROW(C291)-3,FALSE)</f>
        <v>0</v>
      </c>
      <c r="AH291" s="51">
        <f t="shared" si="56"/>
        <v>0</v>
      </c>
      <c r="AI291" s="51">
        <f t="shared" si="57"/>
        <v>0</v>
      </c>
      <c r="AJ291" s="51">
        <f t="shared" si="58"/>
        <v>0</v>
      </c>
      <c r="AK291" s="51">
        <f t="shared" si="59"/>
        <v>0</v>
      </c>
      <c r="AL291" s="51">
        <f t="shared" si="60"/>
        <v>0</v>
      </c>
      <c r="AM291" s="51">
        <f t="shared" si="61"/>
        <v>0</v>
      </c>
      <c r="AN291" s="51">
        <f t="shared" si="62"/>
        <v>0</v>
      </c>
    </row>
    <row r="292" spans="1:40" x14ac:dyDescent="0.25">
      <c r="A292" s="17"/>
      <c r="B292" s="17"/>
      <c r="C292" s="35"/>
      <c r="D292" s="17"/>
      <c r="E292" s="17"/>
      <c r="F292" s="17"/>
      <c r="G292" s="62">
        <f t="shared" si="63"/>
        <v>0</v>
      </c>
      <c r="H292" s="17"/>
      <c r="I292" s="17"/>
      <c r="J292" s="17"/>
      <c r="K292" s="17"/>
      <c r="L292" s="17"/>
      <c r="M292" s="17"/>
      <c r="N292" s="17"/>
      <c r="O292" s="17"/>
      <c r="P292" s="115"/>
      <c r="Q292" s="62">
        <f>IF(C292&gt;A_Stammdaten!$B$12,0,SUM(G292,H292,J292,K292,M292,N292)-SUM(I292,L292,O292,P292))</f>
        <v>0</v>
      </c>
      <c r="R292" s="17"/>
      <c r="S292" s="17"/>
      <c r="T292" s="17"/>
      <c r="U292" s="62">
        <f t="shared" si="54"/>
        <v>0</v>
      </c>
      <c r="V292" s="63">
        <f>IF(ISBLANK($B292),0,VLOOKUP($B292,Listen!$A$2:$C$45,2,FALSE))</f>
        <v>0</v>
      </c>
      <c r="W292" s="63">
        <f>IF(ISBLANK($B292),0,VLOOKUP($B292,Listen!$A$2:$C$45,3,FALSE))</f>
        <v>0</v>
      </c>
      <c r="X292" s="49">
        <f t="shared" si="55"/>
        <v>0</v>
      </c>
      <c r="Y292" s="49">
        <f t="shared" si="64"/>
        <v>0</v>
      </c>
      <c r="Z292" s="49">
        <f t="shared" si="64"/>
        <v>0</v>
      </c>
      <c r="AA292" s="49">
        <f t="shared" si="64"/>
        <v>0</v>
      </c>
      <c r="AB292" s="49">
        <f t="shared" si="64"/>
        <v>0</v>
      </c>
      <c r="AC292" s="49">
        <f t="shared" si="64"/>
        <v>0</v>
      </c>
      <c r="AD292" s="49">
        <f t="shared" si="64"/>
        <v>0</v>
      </c>
      <c r="AE292" s="51">
        <f t="shared" si="65"/>
        <v>0</v>
      </c>
      <c r="AF292" s="51">
        <f>IF(C292=A_Stammdaten!$B$12,D_SAV!$U292-D_SAV!$AG292,HLOOKUP(A_Stammdaten!$B$12-1,$AH$4:$AN$4004,ROW(C292)-3,FALSE)-$AG292)</f>
        <v>0</v>
      </c>
      <c r="AG292" s="51">
        <f>HLOOKUP(A_Stammdaten!$B$12,$AH$4:$AN$4004,ROW(C292)-3,FALSE)</f>
        <v>0</v>
      </c>
      <c r="AH292" s="51">
        <f t="shared" si="56"/>
        <v>0</v>
      </c>
      <c r="AI292" s="51">
        <f t="shared" si="57"/>
        <v>0</v>
      </c>
      <c r="AJ292" s="51">
        <f t="shared" si="58"/>
        <v>0</v>
      </c>
      <c r="AK292" s="51">
        <f t="shared" si="59"/>
        <v>0</v>
      </c>
      <c r="AL292" s="51">
        <f t="shared" si="60"/>
        <v>0</v>
      </c>
      <c r="AM292" s="51">
        <f t="shared" si="61"/>
        <v>0</v>
      </c>
      <c r="AN292" s="51">
        <f t="shared" si="62"/>
        <v>0</v>
      </c>
    </row>
    <row r="293" spans="1:40" x14ac:dyDescent="0.25">
      <c r="A293" s="17"/>
      <c r="B293" s="17"/>
      <c r="C293" s="35"/>
      <c r="D293" s="17"/>
      <c r="E293" s="17"/>
      <c r="F293" s="17"/>
      <c r="G293" s="62">
        <f t="shared" si="63"/>
        <v>0</v>
      </c>
      <c r="H293" s="17"/>
      <c r="I293" s="17"/>
      <c r="J293" s="17"/>
      <c r="K293" s="17"/>
      <c r="L293" s="17"/>
      <c r="M293" s="17"/>
      <c r="N293" s="17"/>
      <c r="O293" s="17"/>
      <c r="P293" s="115"/>
      <c r="Q293" s="62">
        <f>IF(C293&gt;A_Stammdaten!$B$12,0,SUM(G293,H293,J293,K293,M293,N293)-SUM(I293,L293,O293,P293))</f>
        <v>0</v>
      </c>
      <c r="R293" s="17"/>
      <c r="S293" s="17"/>
      <c r="T293" s="17"/>
      <c r="U293" s="62">
        <f t="shared" si="54"/>
        <v>0</v>
      </c>
      <c r="V293" s="63">
        <f>IF(ISBLANK($B293),0,VLOOKUP($B293,Listen!$A$2:$C$45,2,FALSE))</f>
        <v>0</v>
      </c>
      <c r="W293" s="63">
        <f>IF(ISBLANK($B293),0,VLOOKUP($B293,Listen!$A$2:$C$45,3,FALSE))</f>
        <v>0</v>
      </c>
      <c r="X293" s="49">
        <f t="shared" si="55"/>
        <v>0</v>
      </c>
      <c r="Y293" s="49">
        <f t="shared" si="64"/>
        <v>0</v>
      </c>
      <c r="Z293" s="49">
        <f t="shared" si="64"/>
        <v>0</v>
      </c>
      <c r="AA293" s="49">
        <f t="shared" si="64"/>
        <v>0</v>
      </c>
      <c r="AB293" s="49">
        <f t="shared" si="64"/>
        <v>0</v>
      </c>
      <c r="AC293" s="49">
        <f t="shared" si="64"/>
        <v>0</v>
      </c>
      <c r="AD293" s="49">
        <f t="shared" si="64"/>
        <v>0</v>
      </c>
      <c r="AE293" s="51">
        <f t="shared" si="65"/>
        <v>0</v>
      </c>
      <c r="AF293" s="51">
        <f>IF(C293=A_Stammdaten!$B$12,D_SAV!$U293-D_SAV!$AG293,HLOOKUP(A_Stammdaten!$B$12-1,$AH$4:$AN$4004,ROW(C293)-3,FALSE)-$AG293)</f>
        <v>0</v>
      </c>
      <c r="AG293" s="51">
        <f>HLOOKUP(A_Stammdaten!$B$12,$AH$4:$AN$4004,ROW(C293)-3,FALSE)</f>
        <v>0</v>
      </c>
      <c r="AH293" s="51">
        <f t="shared" si="56"/>
        <v>0</v>
      </c>
      <c r="AI293" s="51">
        <f t="shared" si="57"/>
        <v>0</v>
      </c>
      <c r="AJ293" s="51">
        <f t="shared" si="58"/>
        <v>0</v>
      </c>
      <c r="AK293" s="51">
        <f t="shared" si="59"/>
        <v>0</v>
      </c>
      <c r="AL293" s="51">
        <f t="shared" si="60"/>
        <v>0</v>
      </c>
      <c r="AM293" s="51">
        <f t="shared" si="61"/>
        <v>0</v>
      </c>
      <c r="AN293" s="51">
        <f t="shared" si="62"/>
        <v>0</v>
      </c>
    </row>
    <row r="294" spans="1:40" x14ac:dyDescent="0.25">
      <c r="A294" s="17"/>
      <c r="B294" s="17"/>
      <c r="C294" s="35"/>
      <c r="D294" s="17"/>
      <c r="E294" s="17"/>
      <c r="F294" s="17"/>
      <c r="G294" s="62">
        <f t="shared" si="63"/>
        <v>0</v>
      </c>
      <c r="H294" s="17"/>
      <c r="I294" s="17"/>
      <c r="J294" s="17"/>
      <c r="K294" s="17"/>
      <c r="L294" s="17"/>
      <c r="M294" s="17"/>
      <c r="N294" s="17"/>
      <c r="O294" s="17"/>
      <c r="P294" s="115"/>
      <c r="Q294" s="62">
        <f>IF(C294&gt;A_Stammdaten!$B$12,0,SUM(G294,H294,J294,K294,M294,N294)-SUM(I294,L294,O294,P294))</f>
        <v>0</v>
      </c>
      <c r="R294" s="17"/>
      <c r="S294" s="17"/>
      <c r="T294" s="17"/>
      <c r="U294" s="62">
        <f t="shared" si="54"/>
        <v>0</v>
      </c>
      <c r="V294" s="63">
        <f>IF(ISBLANK($B294),0,VLOOKUP($B294,Listen!$A$2:$C$45,2,FALSE))</f>
        <v>0</v>
      </c>
      <c r="W294" s="63">
        <f>IF(ISBLANK($B294),0,VLOOKUP($B294,Listen!$A$2:$C$45,3,FALSE))</f>
        <v>0</v>
      </c>
      <c r="X294" s="49">
        <f t="shared" si="55"/>
        <v>0</v>
      </c>
      <c r="Y294" s="49">
        <f t="shared" si="64"/>
        <v>0</v>
      </c>
      <c r="Z294" s="49">
        <f t="shared" si="64"/>
        <v>0</v>
      </c>
      <c r="AA294" s="49">
        <f t="shared" si="64"/>
        <v>0</v>
      </c>
      <c r="AB294" s="49">
        <f t="shared" si="64"/>
        <v>0</v>
      </c>
      <c r="AC294" s="49">
        <f t="shared" si="64"/>
        <v>0</v>
      </c>
      <c r="AD294" s="49">
        <f t="shared" si="64"/>
        <v>0</v>
      </c>
      <c r="AE294" s="51">
        <f t="shared" si="65"/>
        <v>0</v>
      </c>
      <c r="AF294" s="51">
        <f>IF(C294=A_Stammdaten!$B$12,D_SAV!$U294-D_SAV!$AG294,HLOOKUP(A_Stammdaten!$B$12-1,$AH$4:$AN$4004,ROW(C294)-3,FALSE)-$AG294)</f>
        <v>0</v>
      </c>
      <c r="AG294" s="51">
        <f>HLOOKUP(A_Stammdaten!$B$12,$AH$4:$AN$4004,ROW(C294)-3,FALSE)</f>
        <v>0</v>
      </c>
      <c r="AH294" s="51">
        <f t="shared" si="56"/>
        <v>0</v>
      </c>
      <c r="AI294" s="51">
        <f t="shared" si="57"/>
        <v>0</v>
      </c>
      <c r="AJ294" s="51">
        <f t="shared" si="58"/>
        <v>0</v>
      </c>
      <c r="AK294" s="51">
        <f t="shared" si="59"/>
        <v>0</v>
      </c>
      <c r="AL294" s="51">
        <f t="shared" si="60"/>
        <v>0</v>
      </c>
      <c r="AM294" s="51">
        <f t="shared" si="61"/>
        <v>0</v>
      </c>
      <c r="AN294" s="51">
        <f t="shared" si="62"/>
        <v>0</v>
      </c>
    </row>
    <row r="295" spans="1:40" x14ac:dyDescent="0.25">
      <c r="A295" s="17"/>
      <c r="B295" s="17"/>
      <c r="C295" s="35"/>
      <c r="D295" s="17"/>
      <c r="E295" s="17"/>
      <c r="F295" s="17"/>
      <c r="G295" s="62">
        <f t="shared" si="63"/>
        <v>0</v>
      </c>
      <c r="H295" s="17"/>
      <c r="I295" s="17"/>
      <c r="J295" s="17"/>
      <c r="K295" s="17"/>
      <c r="L295" s="17"/>
      <c r="M295" s="17"/>
      <c r="N295" s="17"/>
      <c r="O295" s="17"/>
      <c r="P295" s="115"/>
      <c r="Q295" s="62">
        <f>IF(C295&gt;A_Stammdaten!$B$12,0,SUM(G295,H295,J295,K295,M295,N295)-SUM(I295,L295,O295,P295))</f>
        <v>0</v>
      </c>
      <c r="R295" s="17"/>
      <c r="S295" s="17"/>
      <c r="T295" s="17"/>
      <c r="U295" s="62">
        <f t="shared" si="54"/>
        <v>0</v>
      </c>
      <c r="V295" s="63">
        <f>IF(ISBLANK($B295),0,VLOOKUP($B295,Listen!$A$2:$C$45,2,FALSE))</f>
        <v>0</v>
      </c>
      <c r="W295" s="63">
        <f>IF(ISBLANK($B295),0,VLOOKUP($B295,Listen!$A$2:$C$45,3,FALSE))</f>
        <v>0</v>
      </c>
      <c r="X295" s="49">
        <f t="shared" si="55"/>
        <v>0</v>
      </c>
      <c r="Y295" s="49">
        <f t="shared" si="64"/>
        <v>0</v>
      </c>
      <c r="Z295" s="49">
        <f t="shared" si="64"/>
        <v>0</v>
      </c>
      <c r="AA295" s="49">
        <f t="shared" si="64"/>
        <v>0</v>
      </c>
      <c r="AB295" s="49">
        <f t="shared" si="64"/>
        <v>0</v>
      </c>
      <c r="AC295" s="49">
        <f t="shared" si="64"/>
        <v>0</v>
      </c>
      <c r="AD295" s="49">
        <f t="shared" si="64"/>
        <v>0</v>
      </c>
      <c r="AE295" s="51">
        <f t="shared" si="65"/>
        <v>0</v>
      </c>
      <c r="AF295" s="51">
        <f>IF(C295=A_Stammdaten!$B$12,D_SAV!$U295-D_SAV!$AG295,HLOOKUP(A_Stammdaten!$B$12-1,$AH$4:$AN$4004,ROW(C295)-3,FALSE)-$AG295)</f>
        <v>0</v>
      </c>
      <c r="AG295" s="51">
        <f>HLOOKUP(A_Stammdaten!$B$12,$AH$4:$AN$4004,ROW(C295)-3,FALSE)</f>
        <v>0</v>
      </c>
      <c r="AH295" s="51">
        <f t="shared" si="56"/>
        <v>0</v>
      </c>
      <c r="AI295" s="51">
        <f t="shared" si="57"/>
        <v>0</v>
      </c>
      <c r="AJ295" s="51">
        <f t="shared" si="58"/>
        <v>0</v>
      </c>
      <c r="AK295" s="51">
        <f t="shared" si="59"/>
        <v>0</v>
      </c>
      <c r="AL295" s="51">
        <f t="shared" si="60"/>
        <v>0</v>
      </c>
      <c r="AM295" s="51">
        <f t="shared" si="61"/>
        <v>0</v>
      </c>
      <c r="AN295" s="51">
        <f t="shared" si="62"/>
        <v>0</v>
      </c>
    </row>
    <row r="296" spans="1:40" x14ac:dyDescent="0.25">
      <c r="A296" s="17"/>
      <c r="B296" s="17"/>
      <c r="C296" s="35"/>
      <c r="D296" s="17"/>
      <c r="E296" s="17"/>
      <c r="F296" s="17"/>
      <c r="G296" s="62">
        <f t="shared" si="63"/>
        <v>0</v>
      </c>
      <c r="H296" s="17"/>
      <c r="I296" s="17"/>
      <c r="J296" s="17"/>
      <c r="K296" s="17"/>
      <c r="L296" s="17"/>
      <c r="M296" s="17"/>
      <c r="N296" s="17"/>
      <c r="O296" s="17"/>
      <c r="P296" s="115"/>
      <c r="Q296" s="62">
        <f>IF(C296&gt;A_Stammdaten!$B$12,0,SUM(G296,H296,J296,K296,M296,N296)-SUM(I296,L296,O296,P296))</f>
        <v>0</v>
      </c>
      <c r="R296" s="17"/>
      <c r="S296" s="17"/>
      <c r="T296" s="17"/>
      <c r="U296" s="62">
        <f t="shared" si="54"/>
        <v>0</v>
      </c>
      <c r="V296" s="63">
        <f>IF(ISBLANK($B296),0,VLOOKUP($B296,Listen!$A$2:$C$45,2,FALSE))</f>
        <v>0</v>
      </c>
      <c r="W296" s="63">
        <f>IF(ISBLANK($B296),0,VLOOKUP($B296,Listen!$A$2:$C$45,3,FALSE))</f>
        <v>0</v>
      </c>
      <c r="X296" s="49">
        <f t="shared" si="55"/>
        <v>0</v>
      </c>
      <c r="Y296" s="49">
        <f t="shared" si="64"/>
        <v>0</v>
      </c>
      <c r="Z296" s="49">
        <f t="shared" si="64"/>
        <v>0</v>
      </c>
      <c r="AA296" s="49">
        <f t="shared" si="64"/>
        <v>0</v>
      </c>
      <c r="AB296" s="49">
        <f t="shared" si="64"/>
        <v>0</v>
      </c>
      <c r="AC296" s="49">
        <f t="shared" si="64"/>
        <v>0</v>
      </c>
      <c r="AD296" s="49">
        <f t="shared" si="64"/>
        <v>0</v>
      </c>
      <c r="AE296" s="51">
        <f t="shared" si="65"/>
        <v>0</v>
      </c>
      <c r="AF296" s="51">
        <f>IF(C296=A_Stammdaten!$B$12,D_SAV!$U296-D_SAV!$AG296,HLOOKUP(A_Stammdaten!$B$12-1,$AH$4:$AN$4004,ROW(C296)-3,FALSE)-$AG296)</f>
        <v>0</v>
      </c>
      <c r="AG296" s="51">
        <f>HLOOKUP(A_Stammdaten!$B$12,$AH$4:$AN$4004,ROW(C296)-3,FALSE)</f>
        <v>0</v>
      </c>
      <c r="AH296" s="51">
        <f t="shared" si="56"/>
        <v>0</v>
      </c>
      <c r="AI296" s="51">
        <f t="shared" si="57"/>
        <v>0</v>
      </c>
      <c r="AJ296" s="51">
        <f t="shared" si="58"/>
        <v>0</v>
      </c>
      <c r="AK296" s="51">
        <f t="shared" si="59"/>
        <v>0</v>
      </c>
      <c r="AL296" s="51">
        <f t="shared" si="60"/>
        <v>0</v>
      </c>
      <c r="AM296" s="51">
        <f t="shared" si="61"/>
        <v>0</v>
      </c>
      <c r="AN296" s="51">
        <f t="shared" si="62"/>
        <v>0</v>
      </c>
    </row>
    <row r="297" spans="1:40" x14ac:dyDescent="0.25">
      <c r="A297" s="17"/>
      <c r="B297" s="17"/>
      <c r="C297" s="35"/>
      <c r="D297" s="17"/>
      <c r="E297" s="17"/>
      <c r="F297" s="17"/>
      <c r="G297" s="62">
        <f t="shared" si="63"/>
        <v>0</v>
      </c>
      <c r="H297" s="17"/>
      <c r="I297" s="17"/>
      <c r="J297" s="17"/>
      <c r="K297" s="17"/>
      <c r="L297" s="17"/>
      <c r="M297" s="17"/>
      <c r="N297" s="17"/>
      <c r="O297" s="17"/>
      <c r="P297" s="115"/>
      <c r="Q297" s="62">
        <f>IF(C297&gt;A_Stammdaten!$B$12,0,SUM(G297,H297,J297,K297,M297,N297)-SUM(I297,L297,O297,P297))</f>
        <v>0</v>
      </c>
      <c r="R297" s="17"/>
      <c r="S297" s="17"/>
      <c r="T297" s="17"/>
      <c r="U297" s="62">
        <f t="shared" si="54"/>
        <v>0</v>
      </c>
      <c r="V297" s="63">
        <f>IF(ISBLANK($B297),0,VLOOKUP($B297,Listen!$A$2:$C$45,2,FALSE))</f>
        <v>0</v>
      </c>
      <c r="W297" s="63">
        <f>IF(ISBLANK($B297),0,VLOOKUP($B297,Listen!$A$2:$C$45,3,FALSE))</f>
        <v>0</v>
      </c>
      <c r="X297" s="49">
        <f t="shared" si="55"/>
        <v>0</v>
      </c>
      <c r="Y297" s="49">
        <f t="shared" si="64"/>
        <v>0</v>
      </c>
      <c r="Z297" s="49">
        <f t="shared" si="64"/>
        <v>0</v>
      </c>
      <c r="AA297" s="49">
        <f t="shared" si="64"/>
        <v>0</v>
      </c>
      <c r="AB297" s="49">
        <f t="shared" si="64"/>
        <v>0</v>
      </c>
      <c r="AC297" s="49">
        <f t="shared" si="64"/>
        <v>0</v>
      </c>
      <c r="AD297" s="49">
        <f t="shared" si="64"/>
        <v>0</v>
      </c>
      <c r="AE297" s="51">
        <f t="shared" si="65"/>
        <v>0</v>
      </c>
      <c r="AF297" s="51">
        <f>IF(C297=A_Stammdaten!$B$12,D_SAV!$U297-D_SAV!$AG297,HLOOKUP(A_Stammdaten!$B$12-1,$AH$4:$AN$4004,ROW(C297)-3,FALSE)-$AG297)</f>
        <v>0</v>
      </c>
      <c r="AG297" s="51">
        <f>HLOOKUP(A_Stammdaten!$B$12,$AH$4:$AN$4004,ROW(C297)-3,FALSE)</f>
        <v>0</v>
      </c>
      <c r="AH297" s="51">
        <f t="shared" si="56"/>
        <v>0</v>
      </c>
      <c r="AI297" s="51">
        <f t="shared" si="57"/>
        <v>0</v>
      </c>
      <c r="AJ297" s="51">
        <f t="shared" si="58"/>
        <v>0</v>
      </c>
      <c r="AK297" s="51">
        <f t="shared" si="59"/>
        <v>0</v>
      </c>
      <c r="AL297" s="51">
        <f t="shared" si="60"/>
        <v>0</v>
      </c>
      <c r="AM297" s="51">
        <f t="shared" si="61"/>
        <v>0</v>
      </c>
      <c r="AN297" s="51">
        <f t="shared" si="62"/>
        <v>0</v>
      </c>
    </row>
    <row r="298" spans="1:40" x14ac:dyDescent="0.25">
      <c r="A298" s="17"/>
      <c r="B298" s="17"/>
      <c r="C298" s="35"/>
      <c r="D298" s="17"/>
      <c r="E298" s="17"/>
      <c r="F298" s="17"/>
      <c r="G298" s="62">
        <f t="shared" si="63"/>
        <v>0</v>
      </c>
      <c r="H298" s="17"/>
      <c r="I298" s="17"/>
      <c r="J298" s="17"/>
      <c r="K298" s="17"/>
      <c r="L298" s="17"/>
      <c r="M298" s="17"/>
      <c r="N298" s="17"/>
      <c r="O298" s="17"/>
      <c r="P298" s="115"/>
      <c r="Q298" s="62">
        <f>IF(C298&gt;A_Stammdaten!$B$12,0,SUM(G298,H298,J298,K298,M298,N298)-SUM(I298,L298,O298,P298))</f>
        <v>0</v>
      </c>
      <c r="R298" s="17"/>
      <c r="S298" s="17"/>
      <c r="T298" s="17"/>
      <c r="U298" s="62">
        <f t="shared" si="54"/>
        <v>0</v>
      </c>
      <c r="V298" s="63">
        <f>IF(ISBLANK($B298),0,VLOOKUP($B298,Listen!$A$2:$C$45,2,FALSE))</f>
        <v>0</v>
      </c>
      <c r="W298" s="63">
        <f>IF(ISBLANK($B298),0,VLOOKUP($B298,Listen!$A$2:$C$45,3,FALSE))</f>
        <v>0</v>
      </c>
      <c r="X298" s="49">
        <f t="shared" si="55"/>
        <v>0</v>
      </c>
      <c r="Y298" s="49">
        <f t="shared" si="64"/>
        <v>0</v>
      </c>
      <c r="Z298" s="49">
        <f t="shared" si="64"/>
        <v>0</v>
      </c>
      <c r="AA298" s="49">
        <f t="shared" si="64"/>
        <v>0</v>
      </c>
      <c r="AB298" s="49">
        <f t="shared" si="64"/>
        <v>0</v>
      </c>
      <c r="AC298" s="49">
        <f t="shared" si="64"/>
        <v>0</v>
      </c>
      <c r="AD298" s="49">
        <f t="shared" si="64"/>
        <v>0</v>
      </c>
      <c r="AE298" s="51">
        <f t="shared" si="65"/>
        <v>0</v>
      </c>
      <c r="AF298" s="51">
        <f>IF(C298=A_Stammdaten!$B$12,D_SAV!$U298-D_SAV!$AG298,HLOOKUP(A_Stammdaten!$B$12-1,$AH$4:$AN$4004,ROW(C298)-3,FALSE)-$AG298)</f>
        <v>0</v>
      </c>
      <c r="AG298" s="51">
        <f>HLOOKUP(A_Stammdaten!$B$12,$AH$4:$AN$4004,ROW(C298)-3,FALSE)</f>
        <v>0</v>
      </c>
      <c r="AH298" s="51">
        <f t="shared" si="56"/>
        <v>0</v>
      </c>
      <c r="AI298" s="51">
        <f t="shared" si="57"/>
        <v>0</v>
      </c>
      <c r="AJ298" s="51">
        <f t="shared" si="58"/>
        <v>0</v>
      </c>
      <c r="AK298" s="51">
        <f t="shared" si="59"/>
        <v>0</v>
      </c>
      <c r="AL298" s="51">
        <f t="shared" si="60"/>
        <v>0</v>
      </c>
      <c r="AM298" s="51">
        <f t="shared" si="61"/>
        <v>0</v>
      </c>
      <c r="AN298" s="51">
        <f t="shared" si="62"/>
        <v>0</v>
      </c>
    </row>
    <row r="299" spans="1:40" x14ac:dyDescent="0.25">
      <c r="A299" s="17"/>
      <c r="B299" s="17"/>
      <c r="C299" s="35"/>
      <c r="D299" s="17"/>
      <c r="E299" s="17"/>
      <c r="F299" s="17"/>
      <c r="G299" s="62">
        <f t="shared" si="63"/>
        <v>0</v>
      </c>
      <c r="H299" s="17"/>
      <c r="I299" s="17"/>
      <c r="J299" s="17"/>
      <c r="K299" s="17"/>
      <c r="L299" s="17"/>
      <c r="M299" s="17"/>
      <c r="N299" s="17"/>
      <c r="O299" s="17"/>
      <c r="P299" s="115"/>
      <c r="Q299" s="62">
        <f>IF(C299&gt;A_Stammdaten!$B$12,0,SUM(G299,H299,J299,K299,M299,N299)-SUM(I299,L299,O299,P299))</f>
        <v>0</v>
      </c>
      <c r="R299" s="17"/>
      <c r="S299" s="17"/>
      <c r="T299" s="17"/>
      <c r="U299" s="62">
        <f t="shared" si="54"/>
        <v>0</v>
      </c>
      <c r="V299" s="63">
        <f>IF(ISBLANK($B299),0,VLOOKUP($B299,Listen!$A$2:$C$45,2,FALSE))</f>
        <v>0</v>
      </c>
      <c r="W299" s="63">
        <f>IF(ISBLANK($B299),0,VLOOKUP($B299,Listen!$A$2:$C$45,3,FALSE))</f>
        <v>0</v>
      </c>
      <c r="X299" s="49">
        <f t="shared" si="55"/>
        <v>0</v>
      </c>
      <c r="Y299" s="49">
        <f t="shared" si="64"/>
        <v>0</v>
      </c>
      <c r="Z299" s="49">
        <f t="shared" si="64"/>
        <v>0</v>
      </c>
      <c r="AA299" s="49">
        <f t="shared" si="64"/>
        <v>0</v>
      </c>
      <c r="AB299" s="49">
        <f t="shared" si="64"/>
        <v>0</v>
      </c>
      <c r="AC299" s="49">
        <f t="shared" si="64"/>
        <v>0</v>
      </c>
      <c r="AD299" s="49">
        <f t="shared" si="64"/>
        <v>0</v>
      </c>
      <c r="AE299" s="51">
        <f t="shared" si="65"/>
        <v>0</v>
      </c>
      <c r="AF299" s="51">
        <f>IF(C299=A_Stammdaten!$B$12,D_SAV!$U299-D_SAV!$AG299,HLOOKUP(A_Stammdaten!$B$12-1,$AH$4:$AN$4004,ROW(C299)-3,FALSE)-$AG299)</f>
        <v>0</v>
      </c>
      <c r="AG299" s="51">
        <f>HLOOKUP(A_Stammdaten!$B$12,$AH$4:$AN$4004,ROW(C299)-3,FALSE)</f>
        <v>0</v>
      </c>
      <c r="AH299" s="51">
        <f t="shared" si="56"/>
        <v>0</v>
      </c>
      <c r="AI299" s="51">
        <f t="shared" si="57"/>
        <v>0</v>
      </c>
      <c r="AJ299" s="51">
        <f t="shared" si="58"/>
        <v>0</v>
      </c>
      <c r="AK299" s="51">
        <f t="shared" si="59"/>
        <v>0</v>
      </c>
      <c r="AL299" s="51">
        <f t="shared" si="60"/>
        <v>0</v>
      </c>
      <c r="AM299" s="51">
        <f t="shared" si="61"/>
        <v>0</v>
      </c>
      <c r="AN299" s="51">
        <f t="shared" si="62"/>
        <v>0</v>
      </c>
    </row>
    <row r="300" spans="1:40" x14ac:dyDescent="0.25">
      <c r="A300" s="17"/>
      <c r="B300" s="17"/>
      <c r="C300" s="35"/>
      <c r="D300" s="17"/>
      <c r="E300" s="17"/>
      <c r="F300" s="17"/>
      <c r="G300" s="62">
        <f t="shared" si="63"/>
        <v>0</v>
      </c>
      <c r="H300" s="17"/>
      <c r="I300" s="17"/>
      <c r="J300" s="17"/>
      <c r="K300" s="17"/>
      <c r="L300" s="17"/>
      <c r="M300" s="17"/>
      <c r="N300" s="17"/>
      <c r="O300" s="17"/>
      <c r="P300" s="115"/>
      <c r="Q300" s="62">
        <f>IF(C300&gt;A_Stammdaten!$B$12,0,SUM(G300,H300,J300,K300,M300,N300)-SUM(I300,L300,O300,P300))</f>
        <v>0</v>
      </c>
      <c r="R300" s="17"/>
      <c r="S300" s="17"/>
      <c r="T300" s="17"/>
      <c r="U300" s="62">
        <f t="shared" si="54"/>
        <v>0</v>
      </c>
      <c r="V300" s="63">
        <f>IF(ISBLANK($B300),0,VLOOKUP($B300,Listen!$A$2:$C$45,2,FALSE))</f>
        <v>0</v>
      </c>
      <c r="W300" s="63">
        <f>IF(ISBLANK($B300),0,VLOOKUP($B300,Listen!$A$2:$C$45,3,FALSE))</f>
        <v>0</v>
      </c>
      <c r="X300" s="49">
        <f t="shared" si="55"/>
        <v>0</v>
      </c>
      <c r="Y300" s="49">
        <f t="shared" si="64"/>
        <v>0</v>
      </c>
      <c r="Z300" s="49">
        <f t="shared" si="64"/>
        <v>0</v>
      </c>
      <c r="AA300" s="49">
        <f t="shared" si="64"/>
        <v>0</v>
      </c>
      <c r="AB300" s="49">
        <f t="shared" si="64"/>
        <v>0</v>
      </c>
      <c r="AC300" s="49">
        <f t="shared" si="64"/>
        <v>0</v>
      </c>
      <c r="AD300" s="49">
        <f t="shared" si="64"/>
        <v>0</v>
      </c>
      <c r="AE300" s="51">
        <f t="shared" si="65"/>
        <v>0</v>
      </c>
      <c r="AF300" s="51">
        <f>IF(C300=A_Stammdaten!$B$12,D_SAV!$U300-D_SAV!$AG300,HLOOKUP(A_Stammdaten!$B$12-1,$AH$4:$AN$4004,ROW(C300)-3,FALSE)-$AG300)</f>
        <v>0</v>
      </c>
      <c r="AG300" s="51">
        <f>HLOOKUP(A_Stammdaten!$B$12,$AH$4:$AN$4004,ROW(C300)-3,FALSE)</f>
        <v>0</v>
      </c>
      <c r="AH300" s="51">
        <f t="shared" si="56"/>
        <v>0</v>
      </c>
      <c r="AI300" s="51">
        <f t="shared" si="57"/>
        <v>0</v>
      </c>
      <c r="AJ300" s="51">
        <f t="shared" si="58"/>
        <v>0</v>
      </c>
      <c r="AK300" s="51">
        <f t="shared" si="59"/>
        <v>0</v>
      </c>
      <c r="AL300" s="51">
        <f t="shared" si="60"/>
        <v>0</v>
      </c>
      <c r="AM300" s="51">
        <f t="shared" si="61"/>
        <v>0</v>
      </c>
      <c r="AN300" s="51">
        <f t="shared" si="62"/>
        <v>0</v>
      </c>
    </row>
    <row r="301" spans="1:40" x14ac:dyDescent="0.25">
      <c r="A301" s="17"/>
      <c r="B301" s="17"/>
      <c r="C301" s="35"/>
      <c r="D301" s="17"/>
      <c r="E301" s="17"/>
      <c r="F301" s="17"/>
      <c r="G301" s="62">
        <f t="shared" si="63"/>
        <v>0</v>
      </c>
      <c r="H301" s="17"/>
      <c r="I301" s="17"/>
      <c r="J301" s="17"/>
      <c r="K301" s="17"/>
      <c r="L301" s="17"/>
      <c r="M301" s="17"/>
      <c r="N301" s="17"/>
      <c r="O301" s="17"/>
      <c r="P301" s="115"/>
      <c r="Q301" s="62">
        <f>IF(C301&gt;A_Stammdaten!$B$12,0,SUM(G301,H301,J301,K301,M301,N301)-SUM(I301,L301,O301,P301))</f>
        <v>0</v>
      </c>
      <c r="R301" s="17"/>
      <c r="S301" s="17"/>
      <c r="T301" s="17"/>
      <c r="U301" s="62">
        <f t="shared" si="54"/>
        <v>0</v>
      </c>
      <c r="V301" s="63">
        <f>IF(ISBLANK($B301),0,VLOOKUP($B301,Listen!$A$2:$C$45,2,FALSE))</f>
        <v>0</v>
      </c>
      <c r="W301" s="63">
        <f>IF(ISBLANK($B301),0,VLOOKUP($B301,Listen!$A$2:$C$45,3,FALSE))</f>
        <v>0</v>
      </c>
      <c r="X301" s="49">
        <f t="shared" si="55"/>
        <v>0</v>
      </c>
      <c r="Y301" s="49">
        <f t="shared" si="64"/>
        <v>0</v>
      </c>
      <c r="Z301" s="49">
        <f t="shared" si="64"/>
        <v>0</v>
      </c>
      <c r="AA301" s="49">
        <f t="shared" si="64"/>
        <v>0</v>
      </c>
      <c r="AB301" s="49">
        <f t="shared" si="64"/>
        <v>0</v>
      </c>
      <c r="AC301" s="49">
        <f t="shared" si="64"/>
        <v>0</v>
      </c>
      <c r="AD301" s="49">
        <f t="shared" si="64"/>
        <v>0</v>
      </c>
      <c r="AE301" s="51">
        <f t="shared" si="65"/>
        <v>0</v>
      </c>
      <c r="AF301" s="51">
        <f>IF(C301=A_Stammdaten!$B$12,D_SAV!$U301-D_SAV!$AG301,HLOOKUP(A_Stammdaten!$B$12-1,$AH$4:$AN$4004,ROW(C301)-3,FALSE)-$AG301)</f>
        <v>0</v>
      </c>
      <c r="AG301" s="51">
        <f>HLOOKUP(A_Stammdaten!$B$12,$AH$4:$AN$4004,ROW(C301)-3,FALSE)</f>
        <v>0</v>
      </c>
      <c r="AH301" s="51">
        <f t="shared" si="56"/>
        <v>0</v>
      </c>
      <c r="AI301" s="51">
        <f t="shared" si="57"/>
        <v>0</v>
      </c>
      <c r="AJ301" s="51">
        <f t="shared" si="58"/>
        <v>0</v>
      </c>
      <c r="AK301" s="51">
        <f t="shared" si="59"/>
        <v>0</v>
      </c>
      <c r="AL301" s="51">
        <f t="shared" si="60"/>
        <v>0</v>
      </c>
      <c r="AM301" s="51">
        <f t="shared" si="61"/>
        <v>0</v>
      </c>
      <c r="AN301" s="51">
        <f t="shared" si="62"/>
        <v>0</v>
      </c>
    </row>
    <row r="302" spans="1:40" x14ac:dyDescent="0.25">
      <c r="A302" s="17"/>
      <c r="B302" s="17"/>
      <c r="C302" s="35"/>
      <c r="D302" s="17"/>
      <c r="E302" s="17"/>
      <c r="F302" s="17"/>
      <c r="G302" s="62">
        <f t="shared" si="63"/>
        <v>0</v>
      </c>
      <c r="H302" s="17"/>
      <c r="I302" s="17"/>
      <c r="J302" s="17"/>
      <c r="K302" s="17"/>
      <c r="L302" s="17"/>
      <c r="M302" s="17"/>
      <c r="N302" s="17"/>
      <c r="O302" s="17"/>
      <c r="P302" s="115"/>
      <c r="Q302" s="62">
        <f>IF(C302&gt;A_Stammdaten!$B$12,0,SUM(G302,H302,J302,K302,M302,N302)-SUM(I302,L302,O302,P302))</f>
        <v>0</v>
      </c>
      <c r="R302" s="17"/>
      <c r="S302" s="17"/>
      <c r="T302" s="17"/>
      <c r="U302" s="62">
        <f t="shared" si="54"/>
        <v>0</v>
      </c>
      <c r="V302" s="63">
        <f>IF(ISBLANK($B302),0,VLOOKUP($B302,Listen!$A$2:$C$45,2,FALSE))</f>
        <v>0</v>
      </c>
      <c r="W302" s="63">
        <f>IF(ISBLANK($B302),0,VLOOKUP($B302,Listen!$A$2:$C$45,3,FALSE))</f>
        <v>0</v>
      </c>
      <c r="X302" s="49">
        <f t="shared" si="55"/>
        <v>0</v>
      </c>
      <c r="Y302" s="49">
        <f t="shared" si="64"/>
        <v>0</v>
      </c>
      <c r="Z302" s="49">
        <f t="shared" si="64"/>
        <v>0</v>
      </c>
      <c r="AA302" s="49">
        <f t="shared" si="64"/>
        <v>0</v>
      </c>
      <c r="AB302" s="49">
        <f t="shared" si="64"/>
        <v>0</v>
      </c>
      <c r="AC302" s="49">
        <f t="shared" si="64"/>
        <v>0</v>
      </c>
      <c r="AD302" s="49">
        <f t="shared" si="64"/>
        <v>0</v>
      </c>
      <c r="AE302" s="51">
        <f t="shared" si="65"/>
        <v>0</v>
      </c>
      <c r="AF302" s="51">
        <f>IF(C302=A_Stammdaten!$B$12,D_SAV!$U302-D_SAV!$AG302,HLOOKUP(A_Stammdaten!$B$12-1,$AH$4:$AN$4004,ROW(C302)-3,FALSE)-$AG302)</f>
        <v>0</v>
      </c>
      <c r="AG302" s="51">
        <f>HLOOKUP(A_Stammdaten!$B$12,$AH$4:$AN$4004,ROW(C302)-3,FALSE)</f>
        <v>0</v>
      </c>
      <c r="AH302" s="51">
        <f t="shared" si="56"/>
        <v>0</v>
      </c>
      <c r="AI302" s="51">
        <f t="shared" si="57"/>
        <v>0</v>
      </c>
      <c r="AJ302" s="51">
        <f t="shared" si="58"/>
        <v>0</v>
      </c>
      <c r="AK302" s="51">
        <f t="shared" si="59"/>
        <v>0</v>
      </c>
      <c r="AL302" s="51">
        <f t="shared" si="60"/>
        <v>0</v>
      </c>
      <c r="AM302" s="51">
        <f t="shared" si="61"/>
        <v>0</v>
      </c>
      <c r="AN302" s="51">
        <f t="shared" si="62"/>
        <v>0</v>
      </c>
    </row>
    <row r="303" spans="1:40" x14ac:dyDescent="0.25">
      <c r="A303" s="17"/>
      <c r="B303" s="17"/>
      <c r="C303" s="35"/>
      <c r="D303" s="17"/>
      <c r="E303" s="17"/>
      <c r="F303" s="17"/>
      <c r="G303" s="62">
        <f t="shared" si="63"/>
        <v>0</v>
      </c>
      <c r="H303" s="17"/>
      <c r="I303" s="17"/>
      <c r="J303" s="17"/>
      <c r="K303" s="17"/>
      <c r="L303" s="17"/>
      <c r="M303" s="17"/>
      <c r="N303" s="17"/>
      <c r="O303" s="17"/>
      <c r="P303" s="115"/>
      <c r="Q303" s="62">
        <f>IF(C303&gt;A_Stammdaten!$B$12,0,SUM(G303,H303,J303,K303,M303,N303)-SUM(I303,L303,O303,P303))</f>
        <v>0</v>
      </c>
      <c r="R303" s="17"/>
      <c r="S303" s="17"/>
      <c r="T303" s="17"/>
      <c r="U303" s="62">
        <f t="shared" si="54"/>
        <v>0</v>
      </c>
      <c r="V303" s="63">
        <f>IF(ISBLANK($B303),0,VLOOKUP($B303,Listen!$A$2:$C$45,2,FALSE))</f>
        <v>0</v>
      </c>
      <c r="W303" s="63">
        <f>IF(ISBLANK($B303),0,VLOOKUP($B303,Listen!$A$2:$C$45,3,FALSE))</f>
        <v>0</v>
      </c>
      <c r="X303" s="49">
        <f t="shared" si="55"/>
        <v>0</v>
      </c>
      <c r="Y303" s="49">
        <f t="shared" si="64"/>
        <v>0</v>
      </c>
      <c r="Z303" s="49">
        <f t="shared" si="64"/>
        <v>0</v>
      </c>
      <c r="AA303" s="49">
        <f t="shared" si="64"/>
        <v>0</v>
      </c>
      <c r="AB303" s="49">
        <f t="shared" si="64"/>
        <v>0</v>
      </c>
      <c r="AC303" s="49">
        <f t="shared" si="64"/>
        <v>0</v>
      </c>
      <c r="AD303" s="49">
        <f t="shared" si="64"/>
        <v>0</v>
      </c>
      <c r="AE303" s="51">
        <f t="shared" si="65"/>
        <v>0</v>
      </c>
      <c r="AF303" s="51">
        <f>IF(C303=A_Stammdaten!$B$12,D_SAV!$U303-D_SAV!$AG303,HLOOKUP(A_Stammdaten!$B$12-1,$AH$4:$AN$4004,ROW(C303)-3,FALSE)-$AG303)</f>
        <v>0</v>
      </c>
      <c r="AG303" s="51">
        <f>HLOOKUP(A_Stammdaten!$B$12,$AH$4:$AN$4004,ROW(C303)-3,FALSE)</f>
        <v>0</v>
      </c>
      <c r="AH303" s="51">
        <f t="shared" si="56"/>
        <v>0</v>
      </c>
      <c r="AI303" s="51">
        <f t="shared" si="57"/>
        <v>0</v>
      </c>
      <c r="AJ303" s="51">
        <f t="shared" si="58"/>
        <v>0</v>
      </c>
      <c r="AK303" s="51">
        <f t="shared" si="59"/>
        <v>0</v>
      </c>
      <c r="AL303" s="51">
        <f t="shared" si="60"/>
        <v>0</v>
      </c>
      <c r="AM303" s="51">
        <f t="shared" si="61"/>
        <v>0</v>
      </c>
      <c r="AN303" s="51">
        <f t="shared" si="62"/>
        <v>0</v>
      </c>
    </row>
    <row r="304" spans="1:40" x14ac:dyDescent="0.25">
      <c r="A304" s="17"/>
      <c r="B304" s="17"/>
      <c r="C304" s="35"/>
      <c r="D304" s="17"/>
      <c r="E304" s="17"/>
      <c r="F304" s="17"/>
      <c r="G304" s="62">
        <f t="shared" si="63"/>
        <v>0</v>
      </c>
      <c r="H304" s="17"/>
      <c r="I304" s="17"/>
      <c r="J304" s="17"/>
      <c r="K304" s="17"/>
      <c r="L304" s="17"/>
      <c r="M304" s="17"/>
      <c r="N304" s="17"/>
      <c r="O304" s="17"/>
      <c r="P304" s="115"/>
      <c r="Q304" s="62">
        <f>IF(C304&gt;A_Stammdaten!$B$12,0,SUM(G304,H304,J304,K304,M304,N304)-SUM(I304,L304,O304,P304))</f>
        <v>0</v>
      </c>
      <c r="R304" s="17"/>
      <c r="S304" s="17"/>
      <c r="T304" s="17"/>
      <c r="U304" s="62">
        <f t="shared" si="54"/>
        <v>0</v>
      </c>
      <c r="V304" s="63">
        <f>IF(ISBLANK($B304),0,VLOOKUP($B304,Listen!$A$2:$C$45,2,FALSE))</f>
        <v>0</v>
      </c>
      <c r="W304" s="63">
        <f>IF(ISBLANK($B304),0,VLOOKUP($B304,Listen!$A$2:$C$45,3,FALSE))</f>
        <v>0</v>
      </c>
      <c r="X304" s="49">
        <f t="shared" si="55"/>
        <v>0</v>
      </c>
      <c r="Y304" s="49">
        <f t="shared" si="64"/>
        <v>0</v>
      </c>
      <c r="Z304" s="49">
        <f t="shared" si="64"/>
        <v>0</v>
      </c>
      <c r="AA304" s="49">
        <f t="shared" si="64"/>
        <v>0</v>
      </c>
      <c r="AB304" s="49">
        <f t="shared" si="64"/>
        <v>0</v>
      </c>
      <c r="AC304" s="49">
        <f t="shared" si="64"/>
        <v>0</v>
      </c>
      <c r="AD304" s="49">
        <f t="shared" si="64"/>
        <v>0</v>
      </c>
      <c r="AE304" s="51">
        <f t="shared" si="65"/>
        <v>0</v>
      </c>
      <c r="AF304" s="51">
        <f>IF(C304=A_Stammdaten!$B$12,D_SAV!$U304-D_SAV!$AG304,HLOOKUP(A_Stammdaten!$B$12-1,$AH$4:$AN$4004,ROW(C304)-3,FALSE)-$AG304)</f>
        <v>0</v>
      </c>
      <c r="AG304" s="51">
        <f>HLOOKUP(A_Stammdaten!$B$12,$AH$4:$AN$4004,ROW(C304)-3,FALSE)</f>
        <v>0</v>
      </c>
      <c r="AH304" s="51">
        <f t="shared" si="56"/>
        <v>0</v>
      </c>
      <c r="AI304" s="51">
        <f t="shared" si="57"/>
        <v>0</v>
      </c>
      <c r="AJ304" s="51">
        <f t="shared" si="58"/>
        <v>0</v>
      </c>
      <c r="AK304" s="51">
        <f t="shared" si="59"/>
        <v>0</v>
      </c>
      <c r="AL304" s="51">
        <f t="shared" si="60"/>
        <v>0</v>
      </c>
      <c r="AM304" s="51">
        <f t="shared" si="61"/>
        <v>0</v>
      </c>
      <c r="AN304" s="51">
        <f t="shared" si="62"/>
        <v>0</v>
      </c>
    </row>
    <row r="305" spans="1:40" x14ac:dyDescent="0.25">
      <c r="A305" s="17"/>
      <c r="B305" s="17"/>
      <c r="C305" s="35"/>
      <c r="D305" s="17"/>
      <c r="E305" s="17"/>
      <c r="F305" s="17"/>
      <c r="G305" s="62">
        <f t="shared" si="63"/>
        <v>0</v>
      </c>
      <c r="H305" s="17"/>
      <c r="I305" s="17"/>
      <c r="J305" s="17"/>
      <c r="K305" s="17"/>
      <c r="L305" s="17"/>
      <c r="M305" s="17"/>
      <c r="N305" s="17"/>
      <c r="O305" s="17"/>
      <c r="P305" s="115"/>
      <c r="Q305" s="62">
        <f>IF(C305&gt;A_Stammdaten!$B$12,0,SUM(G305,H305,J305,K305,M305,N305)-SUM(I305,L305,O305,P305))</f>
        <v>0</v>
      </c>
      <c r="R305" s="17"/>
      <c r="S305" s="17"/>
      <c r="T305" s="17"/>
      <c r="U305" s="62">
        <f t="shared" si="54"/>
        <v>0</v>
      </c>
      <c r="V305" s="63">
        <f>IF(ISBLANK($B305),0,VLOOKUP($B305,Listen!$A$2:$C$45,2,FALSE))</f>
        <v>0</v>
      </c>
      <c r="W305" s="63">
        <f>IF(ISBLANK($B305),0,VLOOKUP($B305,Listen!$A$2:$C$45,3,FALSE))</f>
        <v>0</v>
      </c>
      <c r="X305" s="49">
        <f t="shared" si="55"/>
        <v>0</v>
      </c>
      <c r="Y305" s="49">
        <f t="shared" si="64"/>
        <v>0</v>
      </c>
      <c r="Z305" s="49">
        <f t="shared" si="64"/>
        <v>0</v>
      </c>
      <c r="AA305" s="49">
        <f t="shared" si="64"/>
        <v>0</v>
      </c>
      <c r="AB305" s="49">
        <f t="shared" si="64"/>
        <v>0</v>
      </c>
      <c r="AC305" s="49">
        <f t="shared" si="64"/>
        <v>0</v>
      </c>
      <c r="AD305" s="49">
        <f t="shared" si="64"/>
        <v>0</v>
      </c>
      <c r="AE305" s="51">
        <f t="shared" si="65"/>
        <v>0</v>
      </c>
      <c r="AF305" s="51">
        <f>IF(C305=A_Stammdaten!$B$12,D_SAV!$U305-D_SAV!$AG305,HLOOKUP(A_Stammdaten!$B$12-1,$AH$4:$AN$4004,ROW(C305)-3,FALSE)-$AG305)</f>
        <v>0</v>
      </c>
      <c r="AG305" s="51">
        <f>HLOOKUP(A_Stammdaten!$B$12,$AH$4:$AN$4004,ROW(C305)-3,FALSE)</f>
        <v>0</v>
      </c>
      <c r="AH305" s="51">
        <f t="shared" si="56"/>
        <v>0</v>
      </c>
      <c r="AI305" s="51">
        <f t="shared" si="57"/>
        <v>0</v>
      </c>
      <c r="AJ305" s="51">
        <f t="shared" si="58"/>
        <v>0</v>
      </c>
      <c r="AK305" s="51">
        <f t="shared" si="59"/>
        <v>0</v>
      </c>
      <c r="AL305" s="51">
        <f t="shared" si="60"/>
        <v>0</v>
      </c>
      <c r="AM305" s="51">
        <f t="shared" si="61"/>
        <v>0</v>
      </c>
      <c r="AN305" s="51">
        <f t="shared" si="62"/>
        <v>0</v>
      </c>
    </row>
    <row r="306" spans="1:40" x14ac:dyDescent="0.25">
      <c r="A306" s="17"/>
      <c r="B306" s="17"/>
      <c r="C306" s="35"/>
      <c r="D306" s="17"/>
      <c r="E306" s="17"/>
      <c r="F306" s="17"/>
      <c r="G306" s="62">
        <f t="shared" si="63"/>
        <v>0</v>
      </c>
      <c r="H306" s="17"/>
      <c r="I306" s="17"/>
      <c r="J306" s="17"/>
      <c r="K306" s="17"/>
      <c r="L306" s="17"/>
      <c r="M306" s="17"/>
      <c r="N306" s="17"/>
      <c r="O306" s="17"/>
      <c r="P306" s="115"/>
      <c r="Q306" s="62">
        <f>IF(C306&gt;A_Stammdaten!$B$12,0,SUM(G306,H306,J306,K306,M306,N306)-SUM(I306,L306,O306,P306))</f>
        <v>0</v>
      </c>
      <c r="R306" s="17"/>
      <c r="S306" s="17"/>
      <c r="T306" s="17"/>
      <c r="U306" s="62">
        <f t="shared" si="54"/>
        <v>0</v>
      </c>
      <c r="V306" s="63">
        <f>IF(ISBLANK($B306),0,VLOOKUP($B306,Listen!$A$2:$C$45,2,FALSE))</f>
        <v>0</v>
      </c>
      <c r="W306" s="63">
        <f>IF(ISBLANK($B306),0,VLOOKUP($B306,Listen!$A$2:$C$45,3,FALSE))</f>
        <v>0</v>
      </c>
      <c r="X306" s="49">
        <f t="shared" si="55"/>
        <v>0</v>
      </c>
      <c r="Y306" s="49">
        <f t="shared" si="64"/>
        <v>0</v>
      </c>
      <c r="Z306" s="49">
        <f t="shared" si="64"/>
        <v>0</v>
      </c>
      <c r="AA306" s="49">
        <f t="shared" si="64"/>
        <v>0</v>
      </c>
      <c r="AB306" s="49">
        <f t="shared" si="64"/>
        <v>0</v>
      </c>
      <c r="AC306" s="49">
        <f t="shared" si="64"/>
        <v>0</v>
      </c>
      <c r="AD306" s="49">
        <f t="shared" si="64"/>
        <v>0</v>
      </c>
      <c r="AE306" s="51">
        <f t="shared" si="65"/>
        <v>0</v>
      </c>
      <c r="AF306" s="51">
        <f>IF(C306=A_Stammdaten!$B$12,D_SAV!$U306-D_SAV!$AG306,HLOOKUP(A_Stammdaten!$B$12-1,$AH$4:$AN$4004,ROW(C306)-3,FALSE)-$AG306)</f>
        <v>0</v>
      </c>
      <c r="AG306" s="51">
        <f>HLOOKUP(A_Stammdaten!$B$12,$AH$4:$AN$4004,ROW(C306)-3,FALSE)</f>
        <v>0</v>
      </c>
      <c r="AH306" s="51">
        <f t="shared" si="56"/>
        <v>0</v>
      </c>
      <c r="AI306" s="51">
        <f t="shared" si="57"/>
        <v>0</v>
      </c>
      <c r="AJ306" s="51">
        <f t="shared" si="58"/>
        <v>0</v>
      </c>
      <c r="AK306" s="51">
        <f t="shared" si="59"/>
        <v>0</v>
      </c>
      <c r="AL306" s="51">
        <f t="shared" si="60"/>
        <v>0</v>
      </c>
      <c r="AM306" s="51">
        <f t="shared" si="61"/>
        <v>0</v>
      </c>
      <c r="AN306" s="51">
        <f t="shared" si="62"/>
        <v>0</v>
      </c>
    </row>
    <row r="307" spans="1:40" x14ac:dyDescent="0.25">
      <c r="A307" s="17"/>
      <c r="B307" s="17"/>
      <c r="C307" s="35"/>
      <c r="D307" s="17"/>
      <c r="E307" s="17"/>
      <c r="F307" s="17"/>
      <c r="G307" s="62">
        <f t="shared" si="63"/>
        <v>0</v>
      </c>
      <c r="H307" s="17"/>
      <c r="I307" s="17"/>
      <c r="J307" s="17"/>
      <c r="K307" s="17"/>
      <c r="L307" s="17"/>
      <c r="M307" s="17"/>
      <c r="N307" s="17"/>
      <c r="O307" s="17"/>
      <c r="P307" s="115"/>
      <c r="Q307" s="62">
        <f>IF(C307&gt;A_Stammdaten!$B$12,0,SUM(G307,H307,J307,K307,M307,N307)-SUM(I307,L307,O307,P307))</f>
        <v>0</v>
      </c>
      <c r="R307" s="17"/>
      <c r="S307" s="17"/>
      <c r="T307" s="17"/>
      <c r="U307" s="62">
        <f t="shared" si="54"/>
        <v>0</v>
      </c>
      <c r="V307" s="63">
        <f>IF(ISBLANK($B307),0,VLOOKUP($B307,Listen!$A$2:$C$45,2,FALSE))</f>
        <v>0</v>
      </c>
      <c r="W307" s="63">
        <f>IF(ISBLANK($B307),0,VLOOKUP($B307,Listen!$A$2:$C$45,3,FALSE))</f>
        <v>0</v>
      </c>
      <c r="X307" s="49">
        <f t="shared" si="55"/>
        <v>0</v>
      </c>
      <c r="Y307" s="49">
        <f t="shared" si="64"/>
        <v>0</v>
      </c>
      <c r="Z307" s="49">
        <f t="shared" si="64"/>
        <v>0</v>
      </c>
      <c r="AA307" s="49">
        <f t="shared" si="64"/>
        <v>0</v>
      </c>
      <c r="AB307" s="49">
        <f t="shared" si="64"/>
        <v>0</v>
      </c>
      <c r="AC307" s="49">
        <f t="shared" si="64"/>
        <v>0</v>
      </c>
      <c r="AD307" s="49">
        <f t="shared" si="64"/>
        <v>0</v>
      </c>
      <c r="AE307" s="51">
        <f t="shared" si="65"/>
        <v>0</v>
      </c>
      <c r="AF307" s="51">
        <f>IF(C307=A_Stammdaten!$B$12,D_SAV!$U307-D_SAV!$AG307,HLOOKUP(A_Stammdaten!$B$12-1,$AH$4:$AN$4004,ROW(C307)-3,FALSE)-$AG307)</f>
        <v>0</v>
      </c>
      <c r="AG307" s="51">
        <f>HLOOKUP(A_Stammdaten!$B$12,$AH$4:$AN$4004,ROW(C307)-3,FALSE)</f>
        <v>0</v>
      </c>
      <c r="AH307" s="51">
        <f t="shared" si="56"/>
        <v>0</v>
      </c>
      <c r="AI307" s="51">
        <f t="shared" si="57"/>
        <v>0</v>
      </c>
      <c r="AJ307" s="51">
        <f t="shared" si="58"/>
        <v>0</v>
      </c>
      <c r="AK307" s="51">
        <f t="shared" si="59"/>
        <v>0</v>
      </c>
      <c r="AL307" s="51">
        <f t="shared" si="60"/>
        <v>0</v>
      </c>
      <c r="AM307" s="51">
        <f t="shared" si="61"/>
        <v>0</v>
      </c>
      <c r="AN307" s="51">
        <f t="shared" si="62"/>
        <v>0</v>
      </c>
    </row>
    <row r="308" spans="1:40" x14ac:dyDescent="0.25">
      <c r="A308" s="17"/>
      <c r="B308" s="17"/>
      <c r="C308" s="35"/>
      <c r="D308" s="17"/>
      <c r="E308" s="17"/>
      <c r="F308" s="17"/>
      <c r="G308" s="62">
        <f t="shared" si="63"/>
        <v>0</v>
      </c>
      <c r="H308" s="17"/>
      <c r="I308" s="17"/>
      <c r="J308" s="17"/>
      <c r="K308" s="17"/>
      <c r="L308" s="17"/>
      <c r="M308" s="17"/>
      <c r="N308" s="17"/>
      <c r="O308" s="17"/>
      <c r="P308" s="115"/>
      <c r="Q308" s="62">
        <f>IF(C308&gt;A_Stammdaten!$B$12,0,SUM(G308,H308,J308,K308,M308,N308)-SUM(I308,L308,O308,P308))</f>
        <v>0</v>
      </c>
      <c r="R308" s="17"/>
      <c r="S308" s="17"/>
      <c r="T308" s="17"/>
      <c r="U308" s="62">
        <f t="shared" si="54"/>
        <v>0</v>
      </c>
      <c r="V308" s="63">
        <f>IF(ISBLANK($B308),0,VLOOKUP($B308,Listen!$A$2:$C$45,2,FALSE))</f>
        <v>0</v>
      </c>
      <c r="W308" s="63">
        <f>IF(ISBLANK($B308),0,VLOOKUP($B308,Listen!$A$2:$C$45,3,FALSE))</f>
        <v>0</v>
      </c>
      <c r="X308" s="49">
        <f t="shared" si="55"/>
        <v>0</v>
      </c>
      <c r="Y308" s="49">
        <f t="shared" si="64"/>
        <v>0</v>
      </c>
      <c r="Z308" s="49">
        <f t="shared" si="64"/>
        <v>0</v>
      </c>
      <c r="AA308" s="49">
        <f t="shared" si="64"/>
        <v>0</v>
      </c>
      <c r="AB308" s="49">
        <f t="shared" si="64"/>
        <v>0</v>
      </c>
      <c r="AC308" s="49">
        <f t="shared" si="64"/>
        <v>0</v>
      </c>
      <c r="AD308" s="49">
        <f t="shared" si="64"/>
        <v>0</v>
      </c>
      <c r="AE308" s="51">
        <f t="shared" si="65"/>
        <v>0</v>
      </c>
      <c r="AF308" s="51">
        <f>IF(C308=A_Stammdaten!$B$12,D_SAV!$U308-D_SAV!$AG308,HLOOKUP(A_Stammdaten!$B$12-1,$AH$4:$AN$4004,ROW(C308)-3,FALSE)-$AG308)</f>
        <v>0</v>
      </c>
      <c r="AG308" s="51">
        <f>HLOOKUP(A_Stammdaten!$B$12,$AH$4:$AN$4004,ROW(C308)-3,FALSE)</f>
        <v>0</v>
      </c>
      <c r="AH308" s="51">
        <f t="shared" si="56"/>
        <v>0</v>
      </c>
      <c r="AI308" s="51">
        <f t="shared" si="57"/>
        <v>0</v>
      </c>
      <c r="AJ308" s="51">
        <f t="shared" si="58"/>
        <v>0</v>
      </c>
      <c r="AK308" s="51">
        <f t="shared" si="59"/>
        <v>0</v>
      </c>
      <c r="AL308" s="51">
        <f t="shared" si="60"/>
        <v>0</v>
      </c>
      <c r="AM308" s="51">
        <f t="shared" si="61"/>
        <v>0</v>
      </c>
      <c r="AN308" s="51">
        <f t="shared" si="62"/>
        <v>0</v>
      </c>
    </row>
    <row r="309" spans="1:40" x14ac:dyDescent="0.25">
      <c r="A309" s="17"/>
      <c r="B309" s="17"/>
      <c r="C309" s="35"/>
      <c r="D309" s="17"/>
      <c r="E309" s="17"/>
      <c r="F309" s="17"/>
      <c r="G309" s="62">
        <f t="shared" si="63"/>
        <v>0</v>
      </c>
      <c r="H309" s="17"/>
      <c r="I309" s="17"/>
      <c r="J309" s="17"/>
      <c r="K309" s="17"/>
      <c r="L309" s="17"/>
      <c r="M309" s="17"/>
      <c r="N309" s="17"/>
      <c r="O309" s="17"/>
      <c r="P309" s="115"/>
      <c r="Q309" s="62">
        <f>IF(C309&gt;A_Stammdaten!$B$12,0,SUM(G309,H309,J309,K309,M309,N309)-SUM(I309,L309,O309,P309))</f>
        <v>0</v>
      </c>
      <c r="R309" s="17"/>
      <c r="S309" s="17"/>
      <c r="T309" s="17"/>
      <c r="U309" s="62">
        <f t="shared" si="54"/>
        <v>0</v>
      </c>
      <c r="V309" s="63">
        <f>IF(ISBLANK($B309),0,VLOOKUP($B309,Listen!$A$2:$C$45,2,FALSE))</f>
        <v>0</v>
      </c>
      <c r="W309" s="63">
        <f>IF(ISBLANK($B309),0,VLOOKUP($B309,Listen!$A$2:$C$45,3,FALSE))</f>
        <v>0</v>
      </c>
      <c r="X309" s="49">
        <f t="shared" si="55"/>
        <v>0</v>
      </c>
      <c r="Y309" s="49">
        <f t="shared" si="64"/>
        <v>0</v>
      </c>
      <c r="Z309" s="49">
        <f t="shared" si="64"/>
        <v>0</v>
      </c>
      <c r="AA309" s="49">
        <f t="shared" si="64"/>
        <v>0</v>
      </c>
      <c r="AB309" s="49">
        <f t="shared" si="64"/>
        <v>0</v>
      </c>
      <c r="AC309" s="49">
        <f t="shared" si="64"/>
        <v>0</v>
      </c>
      <c r="AD309" s="49">
        <f t="shared" si="64"/>
        <v>0</v>
      </c>
      <c r="AE309" s="51">
        <f t="shared" si="65"/>
        <v>0</v>
      </c>
      <c r="AF309" s="51">
        <f>IF(C309=A_Stammdaten!$B$12,D_SAV!$U309-D_SAV!$AG309,HLOOKUP(A_Stammdaten!$B$12-1,$AH$4:$AN$4004,ROW(C309)-3,FALSE)-$AG309)</f>
        <v>0</v>
      </c>
      <c r="AG309" s="51">
        <f>HLOOKUP(A_Stammdaten!$B$12,$AH$4:$AN$4004,ROW(C309)-3,FALSE)</f>
        <v>0</v>
      </c>
      <c r="AH309" s="51">
        <f t="shared" si="56"/>
        <v>0</v>
      </c>
      <c r="AI309" s="51">
        <f t="shared" si="57"/>
        <v>0</v>
      </c>
      <c r="AJ309" s="51">
        <f t="shared" si="58"/>
        <v>0</v>
      </c>
      <c r="AK309" s="51">
        <f t="shared" si="59"/>
        <v>0</v>
      </c>
      <c r="AL309" s="51">
        <f t="shared" si="60"/>
        <v>0</v>
      </c>
      <c r="AM309" s="51">
        <f t="shared" si="61"/>
        <v>0</v>
      </c>
      <c r="AN309" s="51">
        <f t="shared" si="62"/>
        <v>0</v>
      </c>
    </row>
    <row r="310" spans="1:40" x14ac:dyDescent="0.25">
      <c r="A310" s="17"/>
      <c r="B310" s="17"/>
      <c r="C310" s="35"/>
      <c r="D310" s="17"/>
      <c r="E310" s="17"/>
      <c r="F310" s="17"/>
      <c r="G310" s="62">
        <f t="shared" si="63"/>
        <v>0</v>
      </c>
      <c r="H310" s="17"/>
      <c r="I310" s="17"/>
      <c r="J310" s="17"/>
      <c r="K310" s="17"/>
      <c r="L310" s="17"/>
      <c r="M310" s="17"/>
      <c r="N310" s="17"/>
      <c r="O310" s="17"/>
      <c r="P310" s="115"/>
      <c r="Q310" s="62">
        <f>IF(C310&gt;A_Stammdaten!$B$12,0,SUM(G310,H310,J310,K310,M310,N310)-SUM(I310,L310,O310,P310))</f>
        <v>0</v>
      </c>
      <c r="R310" s="17"/>
      <c r="S310" s="17"/>
      <c r="T310" s="17"/>
      <c r="U310" s="62">
        <f t="shared" si="54"/>
        <v>0</v>
      </c>
      <c r="V310" s="63">
        <f>IF(ISBLANK($B310),0,VLOOKUP($B310,Listen!$A$2:$C$45,2,FALSE))</f>
        <v>0</v>
      </c>
      <c r="W310" s="63">
        <f>IF(ISBLANK($B310),0,VLOOKUP($B310,Listen!$A$2:$C$45,3,FALSE))</f>
        <v>0</v>
      </c>
      <c r="X310" s="49">
        <f t="shared" si="55"/>
        <v>0</v>
      </c>
      <c r="Y310" s="49">
        <f t="shared" si="64"/>
        <v>0</v>
      </c>
      <c r="Z310" s="49">
        <f t="shared" si="64"/>
        <v>0</v>
      </c>
      <c r="AA310" s="49">
        <f t="shared" si="64"/>
        <v>0</v>
      </c>
      <c r="AB310" s="49">
        <f t="shared" si="64"/>
        <v>0</v>
      </c>
      <c r="AC310" s="49">
        <f t="shared" si="64"/>
        <v>0</v>
      </c>
      <c r="AD310" s="49">
        <f t="shared" si="64"/>
        <v>0</v>
      </c>
      <c r="AE310" s="51">
        <f t="shared" si="65"/>
        <v>0</v>
      </c>
      <c r="AF310" s="51">
        <f>IF(C310=A_Stammdaten!$B$12,D_SAV!$U310-D_SAV!$AG310,HLOOKUP(A_Stammdaten!$B$12-1,$AH$4:$AN$4004,ROW(C310)-3,FALSE)-$AG310)</f>
        <v>0</v>
      </c>
      <c r="AG310" s="51">
        <f>HLOOKUP(A_Stammdaten!$B$12,$AH$4:$AN$4004,ROW(C310)-3,FALSE)</f>
        <v>0</v>
      </c>
      <c r="AH310" s="51">
        <f t="shared" si="56"/>
        <v>0</v>
      </c>
      <c r="AI310" s="51">
        <f t="shared" si="57"/>
        <v>0</v>
      </c>
      <c r="AJ310" s="51">
        <f t="shared" si="58"/>
        <v>0</v>
      </c>
      <c r="AK310" s="51">
        <f t="shared" si="59"/>
        <v>0</v>
      </c>
      <c r="AL310" s="51">
        <f t="shared" si="60"/>
        <v>0</v>
      </c>
      <c r="AM310" s="51">
        <f t="shared" si="61"/>
        <v>0</v>
      </c>
      <c r="AN310" s="51">
        <f t="shared" si="62"/>
        <v>0</v>
      </c>
    </row>
    <row r="311" spans="1:40" x14ac:dyDescent="0.25">
      <c r="A311" s="17"/>
      <c r="B311" s="17"/>
      <c r="C311" s="35"/>
      <c r="D311" s="17"/>
      <c r="E311" s="17"/>
      <c r="F311" s="17"/>
      <c r="G311" s="62">
        <f t="shared" si="63"/>
        <v>0</v>
      </c>
      <c r="H311" s="17"/>
      <c r="I311" s="17"/>
      <c r="J311" s="17"/>
      <c r="K311" s="17"/>
      <c r="L311" s="17"/>
      <c r="M311" s="17"/>
      <c r="N311" s="17"/>
      <c r="O311" s="17"/>
      <c r="P311" s="115"/>
      <c r="Q311" s="62">
        <f>IF(C311&gt;A_Stammdaten!$B$12,0,SUM(G311,H311,J311,K311,M311,N311)-SUM(I311,L311,O311,P311))</f>
        <v>0</v>
      </c>
      <c r="R311" s="17"/>
      <c r="S311" s="17"/>
      <c r="T311" s="17"/>
      <c r="U311" s="62">
        <f t="shared" si="54"/>
        <v>0</v>
      </c>
      <c r="V311" s="63">
        <f>IF(ISBLANK($B311),0,VLOOKUP($B311,Listen!$A$2:$C$45,2,FALSE))</f>
        <v>0</v>
      </c>
      <c r="W311" s="63">
        <f>IF(ISBLANK($B311),0,VLOOKUP($B311,Listen!$A$2:$C$45,3,FALSE))</f>
        <v>0</v>
      </c>
      <c r="X311" s="49">
        <f t="shared" si="55"/>
        <v>0</v>
      </c>
      <c r="Y311" s="49">
        <f t="shared" si="64"/>
        <v>0</v>
      </c>
      <c r="Z311" s="49">
        <f t="shared" si="64"/>
        <v>0</v>
      </c>
      <c r="AA311" s="49">
        <f t="shared" si="64"/>
        <v>0</v>
      </c>
      <c r="AB311" s="49">
        <f t="shared" si="64"/>
        <v>0</v>
      </c>
      <c r="AC311" s="49">
        <f t="shared" si="64"/>
        <v>0</v>
      </c>
      <c r="AD311" s="49">
        <f t="shared" si="64"/>
        <v>0</v>
      </c>
      <c r="AE311" s="51">
        <f t="shared" si="65"/>
        <v>0</v>
      </c>
      <c r="AF311" s="51">
        <f>IF(C311=A_Stammdaten!$B$12,D_SAV!$U311-D_SAV!$AG311,HLOOKUP(A_Stammdaten!$B$12-1,$AH$4:$AN$4004,ROW(C311)-3,FALSE)-$AG311)</f>
        <v>0</v>
      </c>
      <c r="AG311" s="51">
        <f>HLOOKUP(A_Stammdaten!$B$12,$AH$4:$AN$4004,ROW(C311)-3,FALSE)</f>
        <v>0</v>
      </c>
      <c r="AH311" s="51">
        <f t="shared" si="56"/>
        <v>0</v>
      </c>
      <c r="AI311" s="51">
        <f t="shared" si="57"/>
        <v>0</v>
      </c>
      <c r="AJ311" s="51">
        <f t="shared" si="58"/>
        <v>0</v>
      </c>
      <c r="AK311" s="51">
        <f t="shared" si="59"/>
        <v>0</v>
      </c>
      <c r="AL311" s="51">
        <f t="shared" si="60"/>
        <v>0</v>
      </c>
      <c r="AM311" s="51">
        <f t="shared" si="61"/>
        <v>0</v>
      </c>
      <c r="AN311" s="51">
        <f t="shared" si="62"/>
        <v>0</v>
      </c>
    </row>
    <row r="312" spans="1:40" x14ac:dyDescent="0.25">
      <c r="A312" s="17"/>
      <c r="B312" s="17"/>
      <c r="C312" s="35"/>
      <c r="D312" s="17"/>
      <c r="E312" s="17"/>
      <c r="F312" s="17"/>
      <c r="G312" s="62">
        <f t="shared" si="63"/>
        <v>0</v>
      </c>
      <c r="H312" s="17"/>
      <c r="I312" s="17"/>
      <c r="J312" s="17"/>
      <c r="K312" s="17"/>
      <c r="L312" s="17"/>
      <c r="M312" s="17"/>
      <c r="N312" s="17"/>
      <c r="O312" s="17"/>
      <c r="P312" s="115"/>
      <c r="Q312" s="62">
        <f>IF(C312&gt;A_Stammdaten!$B$12,0,SUM(G312,H312,J312,K312,M312,N312)-SUM(I312,L312,O312,P312))</f>
        <v>0</v>
      </c>
      <c r="R312" s="17"/>
      <c r="S312" s="17"/>
      <c r="T312" s="17"/>
      <c r="U312" s="62">
        <f t="shared" si="54"/>
        <v>0</v>
      </c>
      <c r="V312" s="63">
        <f>IF(ISBLANK($B312),0,VLOOKUP($B312,Listen!$A$2:$C$45,2,FALSE))</f>
        <v>0</v>
      </c>
      <c r="W312" s="63">
        <f>IF(ISBLANK($B312),0,VLOOKUP($B312,Listen!$A$2:$C$45,3,FALSE))</f>
        <v>0</v>
      </c>
      <c r="X312" s="49">
        <f t="shared" si="55"/>
        <v>0</v>
      </c>
      <c r="Y312" s="49">
        <f t="shared" si="64"/>
        <v>0</v>
      </c>
      <c r="Z312" s="49">
        <f t="shared" si="64"/>
        <v>0</v>
      </c>
      <c r="AA312" s="49">
        <f t="shared" si="64"/>
        <v>0</v>
      </c>
      <c r="AB312" s="49">
        <f t="shared" si="64"/>
        <v>0</v>
      </c>
      <c r="AC312" s="49">
        <f t="shared" si="64"/>
        <v>0</v>
      </c>
      <c r="AD312" s="49">
        <f t="shared" si="64"/>
        <v>0</v>
      </c>
      <c r="AE312" s="51">
        <f t="shared" si="65"/>
        <v>0</v>
      </c>
      <c r="AF312" s="51">
        <f>IF(C312=A_Stammdaten!$B$12,D_SAV!$U312-D_SAV!$AG312,HLOOKUP(A_Stammdaten!$B$12-1,$AH$4:$AN$4004,ROW(C312)-3,FALSE)-$AG312)</f>
        <v>0</v>
      </c>
      <c r="AG312" s="51">
        <f>HLOOKUP(A_Stammdaten!$B$12,$AH$4:$AN$4004,ROW(C312)-3,FALSE)</f>
        <v>0</v>
      </c>
      <c r="AH312" s="51">
        <f t="shared" si="56"/>
        <v>0</v>
      </c>
      <c r="AI312" s="51">
        <f t="shared" si="57"/>
        <v>0</v>
      </c>
      <c r="AJ312" s="51">
        <f t="shared" si="58"/>
        <v>0</v>
      </c>
      <c r="AK312" s="51">
        <f t="shared" si="59"/>
        <v>0</v>
      </c>
      <c r="AL312" s="51">
        <f t="shared" si="60"/>
        <v>0</v>
      </c>
      <c r="AM312" s="51">
        <f t="shared" si="61"/>
        <v>0</v>
      </c>
      <c r="AN312" s="51">
        <f t="shared" si="62"/>
        <v>0</v>
      </c>
    </row>
    <row r="313" spans="1:40" x14ac:dyDescent="0.25">
      <c r="A313" s="17"/>
      <c r="B313" s="17"/>
      <c r="C313" s="35"/>
      <c r="D313" s="17"/>
      <c r="E313" s="17"/>
      <c r="F313" s="17"/>
      <c r="G313" s="62">
        <f t="shared" si="63"/>
        <v>0</v>
      </c>
      <c r="H313" s="17"/>
      <c r="I313" s="17"/>
      <c r="J313" s="17"/>
      <c r="K313" s="17"/>
      <c r="L313" s="17"/>
      <c r="M313" s="17"/>
      <c r="N313" s="17"/>
      <c r="O313" s="17"/>
      <c r="P313" s="115"/>
      <c r="Q313" s="62">
        <f>IF(C313&gt;A_Stammdaten!$B$12,0,SUM(G313,H313,J313,K313,M313,N313)-SUM(I313,L313,O313,P313))</f>
        <v>0</v>
      </c>
      <c r="R313" s="17"/>
      <c r="S313" s="17"/>
      <c r="T313" s="17"/>
      <c r="U313" s="62">
        <f t="shared" si="54"/>
        <v>0</v>
      </c>
      <c r="V313" s="63">
        <f>IF(ISBLANK($B313),0,VLOOKUP($B313,Listen!$A$2:$C$45,2,FALSE))</f>
        <v>0</v>
      </c>
      <c r="W313" s="63">
        <f>IF(ISBLANK($B313),0,VLOOKUP($B313,Listen!$A$2:$C$45,3,FALSE))</f>
        <v>0</v>
      </c>
      <c r="X313" s="49">
        <f t="shared" si="55"/>
        <v>0</v>
      </c>
      <c r="Y313" s="49">
        <f t="shared" si="64"/>
        <v>0</v>
      </c>
      <c r="Z313" s="49">
        <f t="shared" si="64"/>
        <v>0</v>
      </c>
      <c r="AA313" s="49">
        <f t="shared" si="64"/>
        <v>0</v>
      </c>
      <c r="AB313" s="49">
        <f t="shared" si="64"/>
        <v>0</v>
      </c>
      <c r="AC313" s="49">
        <f t="shared" si="64"/>
        <v>0</v>
      </c>
      <c r="AD313" s="49">
        <f t="shared" si="64"/>
        <v>0</v>
      </c>
      <c r="AE313" s="51">
        <f t="shared" si="65"/>
        <v>0</v>
      </c>
      <c r="AF313" s="51">
        <f>IF(C313=A_Stammdaten!$B$12,D_SAV!$U313-D_SAV!$AG313,HLOOKUP(A_Stammdaten!$B$12-1,$AH$4:$AN$4004,ROW(C313)-3,FALSE)-$AG313)</f>
        <v>0</v>
      </c>
      <c r="AG313" s="51">
        <f>HLOOKUP(A_Stammdaten!$B$12,$AH$4:$AN$4004,ROW(C313)-3,FALSE)</f>
        <v>0</v>
      </c>
      <c r="AH313" s="51">
        <f t="shared" si="56"/>
        <v>0</v>
      </c>
      <c r="AI313" s="51">
        <f t="shared" si="57"/>
        <v>0</v>
      </c>
      <c r="AJ313" s="51">
        <f t="shared" si="58"/>
        <v>0</v>
      </c>
      <c r="AK313" s="51">
        <f t="shared" si="59"/>
        <v>0</v>
      </c>
      <c r="AL313" s="51">
        <f t="shared" si="60"/>
        <v>0</v>
      </c>
      <c r="AM313" s="51">
        <f t="shared" si="61"/>
        <v>0</v>
      </c>
      <c r="AN313" s="51">
        <f t="shared" si="62"/>
        <v>0</v>
      </c>
    </row>
    <row r="314" spans="1:40" x14ac:dyDescent="0.25">
      <c r="A314" s="17"/>
      <c r="B314" s="17"/>
      <c r="C314" s="35"/>
      <c r="D314" s="17"/>
      <c r="E314" s="17"/>
      <c r="F314" s="17"/>
      <c r="G314" s="62">
        <f t="shared" si="63"/>
        <v>0</v>
      </c>
      <c r="H314" s="17"/>
      <c r="I314" s="17"/>
      <c r="J314" s="17"/>
      <c r="K314" s="17"/>
      <c r="L314" s="17"/>
      <c r="M314" s="17"/>
      <c r="N314" s="17"/>
      <c r="O314" s="17"/>
      <c r="P314" s="115"/>
      <c r="Q314" s="62">
        <f>IF(C314&gt;A_Stammdaten!$B$12,0,SUM(G314,H314,J314,K314,M314,N314)-SUM(I314,L314,O314,P314))</f>
        <v>0</v>
      </c>
      <c r="R314" s="17"/>
      <c r="S314" s="17"/>
      <c r="T314" s="17"/>
      <c r="U314" s="62">
        <f t="shared" si="54"/>
        <v>0</v>
      </c>
      <c r="V314" s="63">
        <f>IF(ISBLANK($B314),0,VLOOKUP($B314,Listen!$A$2:$C$45,2,FALSE))</f>
        <v>0</v>
      </c>
      <c r="W314" s="63">
        <f>IF(ISBLANK($B314),0,VLOOKUP($B314,Listen!$A$2:$C$45,3,FALSE))</f>
        <v>0</v>
      </c>
      <c r="X314" s="49">
        <f t="shared" si="55"/>
        <v>0</v>
      </c>
      <c r="Y314" s="49">
        <f t="shared" si="64"/>
        <v>0</v>
      </c>
      <c r="Z314" s="49">
        <f t="shared" si="64"/>
        <v>0</v>
      </c>
      <c r="AA314" s="49">
        <f t="shared" si="64"/>
        <v>0</v>
      </c>
      <c r="AB314" s="49">
        <f t="shared" si="64"/>
        <v>0</v>
      </c>
      <c r="AC314" s="49">
        <f t="shared" si="64"/>
        <v>0</v>
      </c>
      <c r="AD314" s="49">
        <f t="shared" si="64"/>
        <v>0</v>
      </c>
      <c r="AE314" s="51">
        <f t="shared" si="65"/>
        <v>0</v>
      </c>
      <c r="AF314" s="51">
        <f>IF(C314=A_Stammdaten!$B$12,D_SAV!$U314-D_SAV!$AG314,HLOOKUP(A_Stammdaten!$B$12-1,$AH$4:$AN$4004,ROW(C314)-3,FALSE)-$AG314)</f>
        <v>0</v>
      </c>
      <c r="AG314" s="51">
        <f>HLOOKUP(A_Stammdaten!$B$12,$AH$4:$AN$4004,ROW(C314)-3,FALSE)</f>
        <v>0</v>
      </c>
      <c r="AH314" s="51">
        <f t="shared" si="56"/>
        <v>0</v>
      </c>
      <c r="AI314" s="51">
        <f t="shared" si="57"/>
        <v>0</v>
      </c>
      <c r="AJ314" s="51">
        <f t="shared" si="58"/>
        <v>0</v>
      </c>
      <c r="AK314" s="51">
        <f t="shared" si="59"/>
        <v>0</v>
      </c>
      <c r="AL314" s="51">
        <f t="shared" si="60"/>
        <v>0</v>
      </c>
      <c r="AM314" s="51">
        <f t="shared" si="61"/>
        <v>0</v>
      </c>
      <c r="AN314" s="51">
        <f t="shared" si="62"/>
        <v>0</v>
      </c>
    </row>
    <row r="315" spans="1:40" x14ac:dyDescent="0.25">
      <c r="A315" s="17"/>
      <c r="B315" s="17"/>
      <c r="C315" s="35"/>
      <c r="D315" s="17"/>
      <c r="E315" s="17"/>
      <c r="F315" s="17"/>
      <c r="G315" s="62">
        <f t="shared" si="63"/>
        <v>0</v>
      </c>
      <c r="H315" s="17"/>
      <c r="I315" s="17"/>
      <c r="J315" s="17"/>
      <c r="K315" s="17"/>
      <c r="L315" s="17"/>
      <c r="M315" s="17"/>
      <c r="N315" s="17"/>
      <c r="O315" s="17"/>
      <c r="P315" s="115"/>
      <c r="Q315" s="62">
        <f>IF(C315&gt;A_Stammdaten!$B$12,0,SUM(G315,H315,J315,K315,M315,N315)-SUM(I315,L315,O315,P315))</f>
        <v>0</v>
      </c>
      <c r="R315" s="17"/>
      <c r="S315" s="17"/>
      <c r="T315" s="17"/>
      <c r="U315" s="62">
        <f t="shared" si="54"/>
        <v>0</v>
      </c>
      <c r="V315" s="63">
        <f>IF(ISBLANK($B315),0,VLOOKUP($B315,Listen!$A$2:$C$45,2,FALSE))</f>
        <v>0</v>
      </c>
      <c r="W315" s="63">
        <f>IF(ISBLANK($B315),0,VLOOKUP($B315,Listen!$A$2:$C$45,3,FALSE))</f>
        <v>0</v>
      </c>
      <c r="X315" s="49">
        <f t="shared" si="55"/>
        <v>0</v>
      </c>
      <c r="Y315" s="49">
        <f t="shared" si="64"/>
        <v>0</v>
      </c>
      <c r="Z315" s="49">
        <f t="shared" si="64"/>
        <v>0</v>
      </c>
      <c r="AA315" s="49">
        <f t="shared" si="64"/>
        <v>0</v>
      </c>
      <c r="AB315" s="49">
        <f t="shared" si="64"/>
        <v>0</v>
      </c>
      <c r="AC315" s="49">
        <f t="shared" si="64"/>
        <v>0</v>
      </c>
      <c r="AD315" s="49">
        <f t="shared" si="64"/>
        <v>0</v>
      </c>
      <c r="AE315" s="51">
        <f t="shared" si="65"/>
        <v>0</v>
      </c>
      <c r="AF315" s="51">
        <f>IF(C315=A_Stammdaten!$B$12,D_SAV!$U315-D_SAV!$AG315,HLOOKUP(A_Stammdaten!$B$12-1,$AH$4:$AN$4004,ROW(C315)-3,FALSE)-$AG315)</f>
        <v>0</v>
      </c>
      <c r="AG315" s="51">
        <f>HLOOKUP(A_Stammdaten!$B$12,$AH$4:$AN$4004,ROW(C315)-3,FALSE)</f>
        <v>0</v>
      </c>
      <c r="AH315" s="51">
        <f t="shared" si="56"/>
        <v>0</v>
      </c>
      <c r="AI315" s="51">
        <f t="shared" si="57"/>
        <v>0</v>
      </c>
      <c r="AJ315" s="51">
        <f t="shared" si="58"/>
        <v>0</v>
      </c>
      <c r="AK315" s="51">
        <f t="shared" si="59"/>
        <v>0</v>
      </c>
      <c r="AL315" s="51">
        <f t="shared" si="60"/>
        <v>0</v>
      </c>
      <c r="AM315" s="51">
        <f t="shared" si="61"/>
        <v>0</v>
      </c>
      <c r="AN315" s="51">
        <f t="shared" si="62"/>
        <v>0</v>
      </c>
    </row>
    <row r="316" spans="1:40" x14ac:dyDescent="0.25">
      <c r="A316" s="17"/>
      <c r="B316" s="17"/>
      <c r="C316" s="35"/>
      <c r="D316" s="17"/>
      <c r="E316" s="17"/>
      <c r="F316" s="17"/>
      <c r="G316" s="62">
        <f t="shared" si="63"/>
        <v>0</v>
      </c>
      <c r="H316" s="17"/>
      <c r="I316" s="17"/>
      <c r="J316" s="17"/>
      <c r="K316" s="17"/>
      <c r="L316" s="17"/>
      <c r="M316" s="17"/>
      <c r="N316" s="17"/>
      <c r="O316" s="17"/>
      <c r="P316" s="115"/>
      <c r="Q316" s="62">
        <f>IF(C316&gt;A_Stammdaten!$B$12,0,SUM(G316,H316,J316,K316,M316,N316)-SUM(I316,L316,O316,P316))</f>
        <v>0</v>
      </c>
      <c r="R316" s="17"/>
      <c r="S316" s="17"/>
      <c r="T316" s="17"/>
      <c r="U316" s="62">
        <f t="shared" si="54"/>
        <v>0</v>
      </c>
      <c r="V316" s="63">
        <f>IF(ISBLANK($B316),0,VLOOKUP($B316,Listen!$A$2:$C$45,2,FALSE))</f>
        <v>0</v>
      </c>
      <c r="W316" s="63">
        <f>IF(ISBLANK($B316),0,VLOOKUP($B316,Listen!$A$2:$C$45,3,FALSE))</f>
        <v>0</v>
      </c>
      <c r="X316" s="49">
        <f t="shared" si="55"/>
        <v>0</v>
      </c>
      <c r="Y316" s="49">
        <f t="shared" si="64"/>
        <v>0</v>
      </c>
      <c r="Z316" s="49">
        <f t="shared" si="64"/>
        <v>0</v>
      </c>
      <c r="AA316" s="49">
        <f t="shared" si="64"/>
        <v>0</v>
      </c>
      <c r="AB316" s="49">
        <f t="shared" si="64"/>
        <v>0</v>
      </c>
      <c r="AC316" s="49">
        <f t="shared" si="64"/>
        <v>0</v>
      </c>
      <c r="AD316" s="49">
        <f t="shared" si="64"/>
        <v>0</v>
      </c>
      <c r="AE316" s="51">
        <f t="shared" si="65"/>
        <v>0</v>
      </c>
      <c r="AF316" s="51">
        <f>IF(C316=A_Stammdaten!$B$12,D_SAV!$U316-D_SAV!$AG316,HLOOKUP(A_Stammdaten!$B$12-1,$AH$4:$AN$4004,ROW(C316)-3,FALSE)-$AG316)</f>
        <v>0</v>
      </c>
      <c r="AG316" s="51">
        <f>HLOOKUP(A_Stammdaten!$B$12,$AH$4:$AN$4004,ROW(C316)-3,FALSE)</f>
        <v>0</v>
      </c>
      <c r="AH316" s="51">
        <f t="shared" si="56"/>
        <v>0</v>
      </c>
      <c r="AI316" s="51">
        <f t="shared" si="57"/>
        <v>0</v>
      </c>
      <c r="AJ316" s="51">
        <f t="shared" si="58"/>
        <v>0</v>
      </c>
      <c r="AK316" s="51">
        <f t="shared" si="59"/>
        <v>0</v>
      </c>
      <c r="AL316" s="51">
        <f t="shared" si="60"/>
        <v>0</v>
      </c>
      <c r="AM316" s="51">
        <f t="shared" si="61"/>
        <v>0</v>
      </c>
      <c r="AN316" s="51">
        <f t="shared" si="62"/>
        <v>0</v>
      </c>
    </row>
    <row r="317" spans="1:40" x14ac:dyDescent="0.25">
      <c r="A317" s="17"/>
      <c r="B317" s="17"/>
      <c r="C317" s="35"/>
      <c r="D317" s="17"/>
      <c r="E317" s="17"/>
      <c r="F317" s="17"/>
      <c r="G317" s="62">
        <f t="shared" si="63"/>
        <v>0</v>
      </c>
      <c r="H317" s="17"/>
      <c r="I317" s="17"/>
      <c r="J317" s="17"/>
      <c r="K317" s="17"/>
      <c r="L317" s="17"/>
      <c r="M317" s="17"/>
      <c r="N317" s="17"/>
      <c r="O317" s="17"/>
      <c r="P317" s="115"/>
      <c r="Q317" s="62">
        <f>IF(C317&gt;A_Stammdaten!$B$12,0,SUM(G317,H317,J317,K317,M317,N317)-SUM(I317,L317,O317,P317))</f>
        <v>0</v>
      </c>
      <c r="R317" s="17"/>
      <c r="S317" s="17"/>
      <c r="T317" s="17"/>
      <c r="U317" s="62">
        <f t="shared" si="54"/>
        <v>0</v>
      </c>
      <c r="V317" s="63">
        <f>IF(ISBLANK($B317),0,VLOOKUP($B317,Listen!$A$2:$C$45,2,FALSE))</f>
        <v>0</v>
      </c>
      <c r="W317" s="63">
        <f>IF(ISBLANK($B317),0,VLOOKUP($B317,Listen!$A$2:$C$45,3,FALSE))</f>
        <v>0</v>
      </c>
      <c r="X317" s="49">
        <f t="shared" si="55"/>
        <v>0</v>
      </c>
      <c r="Y317" s="49">
        <f t="shared" si="64"/>
        <v>0</v>
      </c>
      <c r="Z317" s="49">
        <f t="shared" si="64"/>
        <v>0</v>
      </c>
      <c r="AA317" s="49">
        <f t="shared" si="64"/>
        <v>0</v>
      </c>
      <c r="AB317" s="49">
        <f t="shared" si="64"/>
        <v>0</v>
      </c>
      <c r="AC317" s="49">
        <f t="shared" si="64"/>
        <v>0</v>
      </c>
      <c r="AD317" s="49">
        <f t="shared" si="64"/>
        <v>0</v>
      </c>
      <c r="AE317" s="51">
        <f t="shared" si="65"/>
        <v>0</v>
      </c>
      <c r="AF317" s="51">
        <f>IF(C317=A_Stammdaten!$B$12,D_SAV!$U317-D_SAV!$AG317,HLOOKUP(A_Stammdaten!$B$12-1,$AH$4:$AN$4004,ROW(C317)-3,FALSE)-$AG317)</f>
        <v>0</v>
      </c>
      <c r="AG317" s="51">
        <f>HLOOKUP(A_Stammdaten!$B$12,$AH$4:$AN$4004,ROW(C317)-3,FALSE)</f>
        <v>0</v>
      </c>
      <c r="AH317" s="51">
        <f t="shared" si="56"/>
        <v>0</v>
      </c>
      <c r="AI317" s="51">
        <f t="shared" si="57"/>
        <v>0</v>
      </c>
      <c r="AJ317" s="51">
        <f t="shared" si="58"/>
        <v>0</v>
      </c>
      <c r="AK317" s="51">
        <f t="shared" si="59"/>
        <v>0</v>
      </c>
      <c r="AL317" s="51">
        <f t="shared" si="60"/>
        <v>0</v>
      </c>
      <c r="AM317" s="51">
        <f t="shared" si="61"/>
        <v>0</v>
      </c>
      <c r="AN317" s="51">
        <f t="shared" si="62"/>
        <v>0</v>
      </c>
    </row>
    <row r="318" spans="1:40" x14ac:dyDescent="0.25">
      <c r="A318" s="17"/>
      <c r="B318" s="17"/>
      <c r="C318" s="35"/>
      <c r="D318" s="17"/>
      <c r="E318" s="17"/>
      <c r="F318" s="17"/>
      <c r="G318" s="62">
        <f t="shared" si="63"/>
        <v>0</v>
      </c>
      <c r="H318" s="17"/>
      <c r="I318" s="17"/>
      <c r="J318" s="17"/>
      <c r="K318" s="17"/>
      <c r="L318" s="17"/>
      <c r="M318" s="17"/>
      <c r="N318" s="17"/>
      <c r="O318" s="17"/>
      <c r="P318" s="115"/>
      <c r="Q318" s="62">
        <f>IF(C318&gt;A_Stammdaten!$B$12,0,SUM(G318,H318,J318,K318,M318,N318)-SUM(I318,L318,O318,P318))</f>
        <v>0</v>
      </c>
      <c r="R318" s="17"/>
      <c r="S318" s="17"/>
      <c r="T318" s="17"/>
      <c r="U318" s="62">
        <f t="shared" si="54"/>
        <v>0</v>
      </c>
      <c r="V318" s="63">
        <f>IF(ISBLANK($B318),0,VLOOKUP($B318,Listen!$A$2:$C$45,2,FALSE))</f>
        <v>0</v>
      </c>
      <c r="W318" s="63">
        <f>IF(ISBLANK($B318),0,VLOOKUP($B318,Listen!$A$2:$C$45,3,FALSE))</f>
        <v>0</v>
      </c>
      <c r="X318" s="49">
        <f t="shared" si="55"/>
        <v>0</v>
      </c>
      <c r="Y318" s="49">
        <f t="shared" si="64"/>
        <v>0</v>
      </c>
      <c r="Z318" s="49">
        <f t="shared" si="64"/>
        <v>0</v>
      </c>
      <c r="AA318" s="49">
        <f t="shared" si="64"/>
        <v>0</v>
      </c>
      <c r="AB318" s="49">
        <f t="shared" si="64"/>
        <v>0</v>
      </c>
      <c r="AC318" s="49">
        <f t="shared" si="64"/>
        <v>0</v>
      </c>
      <c r="AD318" s="49">
        <f t="shared" si="64"/>
        <v>0</v>
      </c>
      <c r="AE318" s="51">
        <f t="shared" si="65"/>
        <v>0</v>
      </c>
      <c r="AF318" s="51">
        <f>IF(C318=A_Stammdaten!$B$12,D_SAV!$U318-D_SAV!$AG318,HLOOKUP(A_Stammdaten!$B$12-1,$AH$4:$AN$4004,ROW(C318)-3,FALSE)-$AG318)</f>
        <v>0</v>
      </c>
      <c r="AG318" s="51">
        <f>HLOOKUP(A_Stammdaten!$B$12,$AH$4:$AN$4004,ROW(C318)-3,FALSE)</f>
        <v>0</v>
      </c>
      <c r="AH318" s="51">
        <f t="shared" si="56"/>
        <v>0</v>
      </c>
      <c r="AI318" s="51">
        <f t="shared" si="57"/>
        <v>0</v>
      </c>
      <c r="AJ318" s="51">
        <f t="shared" si="58"/>
        <v>0</v>
      </c>
      <c r="AK318" s="51">
        <f t="shared" si="59"/>
        <v>0</v>
      </c>
      <c r="AL318" s="51">
        <f t="shared" si="60"/>
        <v>0</v>
      </c>
      <c r="AM318" s="51">
        <f t="shared" si="61"/>
        <v>0</v>
      </c>
      <c r="AN318" s="51">
        <f t="shared" si="62"/>
        <v>0</v>
      </c>
    </row>
    <row r="319" spans="1:40" x14ac:dyDescent="0.25">
      <c r="A319" s="17"/>
      <c r="B319" s="17"/>
      <c r="C319" s="35"/>
      <c r="D319" s="17"/>
      <c r="E319" s="17"/>
      <c r="F319" s="17"/>
      <c r="G319" s="62">
        <f t="shared" si="63"/>
        <v>0</v>
      </c>
      <c r="H319" s="17"/>
      <c r="I319" s="17"/>
      <c r="J319" s="17"/>
      <c r="K319" s="17"/>
      <c r="L319" s="17"/>
      <c r="M319" s="17"/>
      <c r="N319" s="17"/>
      <c r="O319" s="17"/>
      <c r="P319" s="115"/>
      <c r="Q319" s="62">
        <f>IF(C319&gt;A_Stammdaten!$B$12,0,SUM(G319,H319,J319,K319,M319,N319)-SUM(I319,L319,O319,P319))</f>
        <v>0</v>
      </c>
      <c r="R319" s="17"/>
      <c r="S319" s="17"/>
      <c r="T319" s="17"/>
      <c r="U319" s="62">
        <f t="shared" si="54"/>
        <v>0</v>
      </c>
      <c r="V319" s="63">
        <f>IF(ISBLANK($B319),0,VLOOKUP($B319,Listen!$A$2:$C$45,2,FALSE))</f>
        <v>0</v>
      </c>
      <c r="W319" s="63">
        <f>IF(ISBLANK($B319),0,VLOOKUP($B319,Listen!$A$2:$C$45,3,FALSE))</f>
        <v>0</v>
      </c>
      <c r="X319" s="49">
        <f t="shared" si="55"/>
        <v>0</v>
      </c>
      <c r="Y319" s="49">
        <f t="shared" si="64"/>
        <v>0</v>
      </c>
      <c r="Z319" s="49">
        <f t="shared" si="64"/>
        <v>0</v>
      </c>
      <c r="AA319" s="49">
        <f t="shared" si="64"/>
        <v>0</v>
      </c>
      <c r="AB319" s="49">
        <f t="shared" si="64"/>
        <v>0</v>
      </c>
      <c r="AC319" s="49">
        <f t="shared" si="64"/>
        <v>0</v>
      </c>
      <c r="AD319" s="49">
        <f t="shared" si="64"/>
        <v>0</v>
      </c>
      <c r="AE319" s="51">
        <f t="shared" si="65"/>
        <v>0</v>
      </c>
      <c r="AF319" s="51">
        <f>IF(C319=A_Stammdaten!$B$12,D_SAV!$U319-D_SAV!$AG319,HLOOKUP(A_Stammdaten!$B$12-1,$AH$4:$AN$4004,ROW(C319)-3,FALSE)-$AG319)</f>
        <v>0</v>
      </c>
      <c r="AG319" s="51">
        <f>HLOOKUP(A_Stammdaten!$B$12,$AH$4:$AN$4004,ROW(C319)-3,FALSE)</f>
        <v>0</v>
      </c>
      <c r="AH319" s="51">
        <f t="shared" si="56"/>
        <v>0</v>
      </c>
      <c r="AI319" s="51">
        <f t="shared" si="57"/>
        <v>0</v>
      </c>
      <c r="AJ319" s="51">
        <f t="shared" si="58"/>
        <v>0</v>
      </c>
      <c r="AK319" s="51">
        <f t="shared" si="59"/>
        <v>0</v>
      </c>
      <c r="AL319" s="51">
        <f t="shared" si="60"/>
        <v>0</v>
      </c>
      <c r="AM319" s="51">
        <f t="shared" si="61"/>
        <v>0</v>
      </c>
      <c r="AN319" s="51">
        <f t="shared" si="62"/>
        <v>0</v>
      </c>
    </row>
    <row r="320" spans="1:40" x14ac:dyDescent="0.25">
      <c r="A320" s="17"/>
      <c r="B320" s="17"/>
      <c r="C320" s="35"/>
      <c r="D320" s="17"/>
      <c r="E320" s="17"/>
      <c r="F320" s="17"/>
      <c r="G320" s="62">
        <f t="shared" si="63"/>
        <v>0</v>
      </c>
      <c r="H320" s="17"/>
      <c r="I320" s="17"/>
      <c r="J320" s="17"/>
      <c r="K320" s="17"/>
      <c r="L320" s="17"/>
      <c r="M320" s="17"/>
      <c r="N320" s="17"/>
      <c r="O320" s="17"/>
      <c r="P320" s="115"/>
      <c r="Q320" s="62">
        <f>IF(C320&gt;A_Stammdaten!$B$12,0,SUM(G320,H320,J320,K320,M320,N320)-SUM(I320,L320,O320,P320))</f>
        <v>0</v>
      </c>
      <c r="R320" s="17"/>
      <c r="S320" s="17"/>
      <c r="T320" s="17"/>
      <c r="U320" s="62">
        <f t="shared" si="54"/>
        <v>0</v>
      </c>
      <c r="V320" s="63">
        <f>IF(ISBLANK($B320),0,VLOOKUP($B320,Listen!$A$2:$C$45,2,FALSE))</f>
        <v>0</v>
      </c>
      <c r="W320" s="63">
        <f>IF(ISBLANK($B320),0,VLOOKUP($B320,Listen!$A$2:$C$45,3,FALSE))</f>
        <v>0</v>
      </c>
      <c r="X320" s="49">
        <f t="shared" si="55"/>
        <v>0</v>
      </c>
      <c r="Y320" s="49">
        <f t="shared" si="64"/>
        <v>0</v>
      </c>
      <c r="Z320" s="49">
        <f t="shared" si="64"/>
        <v>0</v>
      </c>
      <c r="AA320" s="49">
        <f t="shared" si="64"/>
        <v>0</v>
      </c>
      <c r="AB320" s="49">
        <f t="shared" si="64"/>
        <v>0</v>
      </c>
      <c r="AC320" s="49">
        <f t="shared" si="64"/>
        <v>0</v>
      </c>
      <c r="AD320" s="49">
        <f t="shared" si="64"/>
        <v>0</v>
      </c>
      <c r="AE320" s="51">
        <f t="shared" si="65"/>
        <v>0</v>
      </c>
      <c r="AF320" s="51">
        <f>IF(C320=A_Stammdaten!$B$12,D_SAV!$U320-D_SAV!$AG320,HLOOKUP(A_Stammdaten!$B$12-1,$AH$4:$AN$4004,ROW(C320)-3,FALSE)-$AG320)</f>
        <v>0</v>
      </c>
      <c r="AG320" s="51">
        <f>HLOOKUP(A_Stammdaten!$B$12,$AH$4:$AN$4004,ROW(C320)-3,FALSE)</f>
        <v>0</v>
      </c>
      <c r="AH320" s="51">
        <f t="shared" si="56"/>
        <v>0</v>
      </c>
      <c r="AI320" s="51">
        <f t="shared" si="57"/>
        <v>0</v>
      </c>
      <c r="AJ320" s="51">
        <f t="shared" si="58"/>
        <v>0</v>
      </c>
      <c r="AK320" s="51">
        <f t="shared" si="59"/>
        <v>0</v>
      </c>
      <c r="AL320" s="51">
        <f t="shared" si="60"/>
        <v>0</v>
      </c>
      <c r="AM320" s="51">
        <f t="shared" si="61"/>
        <v>0</v>
      </c>
      <c r="AN320" s="51">
        <f t="shared" si="62"/>
        <v>0</v>
      </c>
    </row>
    <row r="321" spans="1:40" x14ac:dyDescent="0.25">
      <c r="A321" s="17"/>
      <c r="B321" s="17"/>
      <c r="C321" s="35"/>
      <c r="D321" s="17"/>
      <c r="E321" s="17"/>
      <c r="F321" s="17"/>
      <c r="G321" s="62">
        <f t="shared" si="63"/>
        <v>0</v>
      </c>
      <c r="H321" s="17"/>
      <c r="I321" s="17"/>
      <c r="J321" s="17"/>
      <c r="K321" s="17"/>
      <c r="L321" s="17"/>
      <c r="M321" s="17"/>
      <c r="N321" s="17"/>
      <c r="O321" s="17"/>
      <c r="P321" s="115"/>
      <c r="Q321" s="62">
        <f>IF(C321&gt;A_Stammdaten!$B$12,0,SUM(G321,H321,J321,K321,M321,N321)-SUM(I321,L321,O321,P321))</f>
        <v>0</v>
      </c>
      <c r="R321" s="17"/>
      <c r="S321" s="17"/>
      <c r="T321" s="17"/>
      <c r="U321" s="62">
        <f t="shared" si="54"/>
        <v>0</v>
      </c>
      <c r="V321" s="63">
        <f>IF(ISBLANK($B321),0,VLOOKUP($B321,Listen!$A$2:$C$45,2,FALSE))</f>
        <v>0</v>
      </c>
      <c r="W321" s="63">
        <f>IF(ISBLANK($B321),0,VLOOKUP($B321,Listen!$A$2:$C$45,3,FALSE))</f>
        <v>0</v>
      </c>
      <c r="X321" s="49">
        <f t="shared" si="55"/>
        <v>0</v>
      </c>
      <c r="Y321" s="49">
        <f t="shared" si="64"/>
        <v>0</v>
      </c>
      <c r="Z321" s="49">
        <f t="shared" si="64"/>
        <v>0</v>
      </c>
      <c r="AA321" s="49">
        <f t="shared" si="64"/>
        <v>0</v>
      </c>
      <c r="AB321" s="49">
        <f t="shared" si="64"/>
        <v>0</v>
      </c>
      <c r="AC321" s="49">
        <f t="shared" si="64"/>
        <v>0</v>
      </c>
      <c r="AD321" s="49">
        <f t="shared" si="64"/>
        <v>0</v>
      </c>
      <c r="AE321" s="51">
        <f t="shared" si="65"/>
        <v>0</v>
      </c>
      <c r="AF321" s="51">
        <f>IF(C321=A_Stammdaten!$B$12,D_SAV!$U321-D_SAV!$AG321,HLOOKUP(A_Stammdaten!$B$12-1,$AH$4:$AN$4004,ROW(C321)-3,FALSE)-$AG321)</f>
        <v>0</v>
      </c>
      <c r="AG321" s="51">
        <f>HLOOKUP(A_Stammdaten!$B$12,$AH$4:$AN$4004,ROW(C321)-3,FALSE)</f>
        <v>0</v>
      </c>
      <c r="AH321" s="51">
        <f t="shared" si="56"/>
        <v>0</v>
      </c>
      <c r="AI321" s="51">
        <f t="shared" si="57"/>
        <v>0</v>
      </c>
      <c r="AJ321" s="51">
        <f t="shared" si="58"/>
        <v>0</v>
      </c>
      <c r="AK321" s="51">
        <f t="shared" si="59"/>
        <v>0</v>
      </c>
      <c r="AL321" s="51">
        <f t="shared" si="60"/>
        <v>0</v>
      </c>
      <c r="AM321" s="51">
        <f t="shared" si="61"/>
        <v>0</v>
      </c>
      <c r="AN321" s="51">
        <f t="shared" si="62"/>
        <v>0</v>
      </c>
    </row>
    <row r="322" spans="1:40" x14ac:dyDescent="0.25">
      <c r="A322" s="17"/>
      <c r="B322" s="17"/>
      <c r="C322" s="35"/>
      <c r="D322" s="17"/>
      <c r="E322" s="17"/>
      <c r="F322" s="17"/>
      <c r="G322" s="62">
        <f t="shared" si="63"/>
        <v>0</v>
      </c>
      <c r="H322" s="17"/>
      <c r="I322" s="17"/>
      <c r="J322" s="17"/>
      <c r="K322" s="17"/>
      <c r="L322" s="17"/>
      <c r="M322" s="17"/>
      <c r="N322" s="17"/>
      <c r="O322" s="17"/>
      <c r="P322" s="115"/>
      <c r="Q322" s="62">
        <f>IF(C322&gt;A_Stammdaten!$B$12,0,SUM(G322,H322,J322,K322,M322,N322)-SUM(I322,L322,O322,P322))</f>
        <v>0</v>
      </c>
      <c r="R322" s="17"/>
      <c r="S322" s="17"/>
      <c r="T322" s="17"/>
      <c r="U322" s="62">
        <f t="shared" si="54"/>
        <v>0</v>
      </c>
      <c r="V322" s="63">
        <f>IF(ISBLANK($B322),0,VLOOKUP($B322,Listen!$A$2:$C$45,2,FALSE))</f>
        <v>0</v>
      </c>
      <c r="W322" s="63">
        <f>IF(ISBLANK($B322),0,VLOOKUP($B322,Listen!$A$2:$C$45,3,FALSE))</f>
        <v>0</v>
      </c>
      <c r="X322" s="49">
        <f t="shared" si="55"/>
        <v>0</v>
      </c>
      <c r="Y322" s="49">
        <f t="shared" si="64"/>
        <v>0</v>
      </c>
      <c r="Z322" s="49">
        <f t="shared" si="64"/>
        <v>0</v>
      </c>
      <c r="AA322" s="49">
        <f t="shared" si="64"/>
        <v>0</v>
      </c>
      <c r="AB322" s="49">
        <f t="shared" si="64"/>
        <v>0</v>
      </c>
      <c r="AC322" s="49">
        <f t="shared" si="64"/>
        <v>0</v>
      </c>
      <c r="AD322" s="49">
        <f t="shared" si="64"/>
        <v>0</v>
      </c>
      <c r="AE322" s="51">
        <f t="shared" si="65"/>
        <v>0</v>
      </c>
      <c r="AF322" s="51">
        <f>IF(C322=A_Stammdaten!$B$12,D_SAV!$U322-D_SAV!$AG322,HLOOKUP(A_Stammdaten!$B$12-1,$AH$4:$AN$4004,ROW(C322)-3,FALSE)-$AG322)</f>
        <v>0</v>
      </c>
      <c r="AG322" s="51">
        <f>HLOOKUP(A_Stammdaten!$B$12,$AH$4:$AN$4004,ROW(C322)-3,FALSE)</f>
        <v>0</v>
      </c>
      <c r="AH322" s="51">
        <f t="shared" si="56"/>
        <v>0</v>
      </c>
      <c r="AI322" s="51">
        <f t="shared" si="57"/>
        <v>0</v>
      </c>
      <c r="AJ322" s="51">
        <f t="shared" si="58"/>
        <v>0</v>
      </c>
      <c r="AK322" s="51">
        <f t="shared" si="59"/>
        <v>0</v>
      </c>
      <c r="AL322" s="51">
        <f t="shared" si="60"/>
        <v>0</v>
      </c>
      <c r="AM322" s="51">
        <f t="shared" si="61"/>
        <v>0</v>
      </c>
      <c r="AN322" s="51">
        <f t="shared" si="62"/>
        <v>0</v>
      </c>
    </row>
    <row r="323" spans="1:40" x14ac:dyDescent="0.25">
      <c r="A323" s="17"/>
      <c r="B323" s="17"/>
      <c r="C323" s="35"/>
      <c r="D323" s="17"/>
      <c r="E323" s="17"/>
      <c r="F323" s="17"/>
      <c r="G323" s="62">
        <f t="shared" si="63"/>
        <v>0</v>
      </c>
      <c r="H323" s="17"/>
      <c r="I323" s="17"/>
      <c r="J323" s="17"/>
      <c r="K323" s="17"/>
      <c r="L323" s="17"/>
      <c r="M323" s="17"/>
      <c r="N323" s="17"/>
      <c r="O323" s="17"/>
      <c r="P323" s="115"/>
      <c r="Q323" s="62">
        <f>IF(C323&gt;A_Stammdaten!$B$12,0,SUM(G323,H323,J323,K323,M323,N323)-SUM(I323,L323,O323,P323))</f>
        <v>0</v>
      </c>
      <c r="R323" s="17"/>
      <c r="S323" s="17"/>
      <c r="T323" s="17"/>
      <c r="U323" s="62">
        <f t="shared" si="54"/>
        <v>0</v>
      </c>
      <c r="V323" s="63">
        <f>IF(ISBLANK($B323),0,VLOOKUP($B323,Listen!$A$2:$C$45,2,FALSE))</f>
        <v>0</v>
      </c>
      <c r="W323" s="63">
        <f>IF(ISBLANK($B323),0,VLOOKUP($B323,Listen!$A$2:$C$45,3,FALSE))</f>
        <v>0</v>
      </c>
      <c r="X323" s="49">
        <f t="shared" si="55"/>
        <v>0</v>
      </c>
      <c r="Y323" s="49">
        <f t="shared" si="64"/>
        <v>0</v>
      </c>
      <c r="Z323" s="49">
        <f t="shared" si="64"/>
        <v>0</v>
      </c>
      <c r="AA323" s="49">
        <f t="shared" ref="Y323:AD365" si="66">$V323</f>
        <v>0</v>
      </c>
      <c r="AB323" s="49">
        <f t="shared" si="66"/>
        <v>0</v>
      </c>
      <c r="AC323" s="49">
        <f t="shared" si="66"/>
        <v>0</v>
      </c>
      <c r="AD323" s="49">
        <f t="shared" si="66"/>
        <v>0</v>
      </c>
      <c r="AE323" s="51">
        <f t="shared" si="65"/>
        <v>0</v>
      </c>
      <c r="AF323" s="51">
        <f>IF(C323=A_Stammdaten!$B$12,D_SAV!$U323-D_SAV!$AG323,HLOOKUP(A_Stammdaten!$B$12-1,$AH$4:$AN$4004,ROW(C323)-3,FALSE)-$AG323)</f>
        <v>0</v>
      </c>
      <c r="AG323" s="51">
        <f>HLOOKUP(A_Stammdaten!$B$12,$AH$4:$AN$4004,ROW(C323)-3,FALSE)</f>
        <v>0</v>
      </c>
      <c r="AH323" s="51">
        <f t="shared" si="56"/>
        <v>0</v>
      </c>
      <c r="AI323" s="51">
        <f t="shared" si="57"/>
        <v>0</v>
      </c>
      <c r="AJ323" s="51">
        <f t="shared" si="58"/>
        <v>0</v>
      </c>
      <c r="AK323" s="51">
        <f t="shared" si="59"/>
        <v>0</v>
      </c>
      <c r="AL323" s="51">
        <f t="shared" si="60"/>
        <v>0</v>
      </c>
      <c r="AM323" s="51">
        <f t="shared" si="61"/>
        <v>0</v>
      </c>
      <c r="AN323" s="51">
        <f t="shared" si="62"/>
        <v>0</v>
      </c>
    </row>
    <row r="324" spans="1:40" x14ac:dyDescent="0.25">
      <c r="A324" s="17"/>
      <c r="B324" s="17"/>
      <c r="C324" s="35"/>
      <c r="D324" s="17"/>
      <c r="E324" s="17"/>
      <c r="F324" s="17"/>
      <c r="G324" s="62">
        <f t="shared" si="63"/>
        <v>0</v>
      </c>
      <c r="H324" s="17"/>
      <c r="I324" s="17"/>
      <c r="J324" s="17"/>
      <c r="K324" s="17"/>
      <c r="L324" s="17"/>
      <c r="M324" s="17"/>
      <c r="N324" s="17"/>
      <c r="O324" s="17"/>
      <c r="P324" s="115"/>
      <c r="Q324" s="62">
        <f>IF(C324&gt;A_Stammdaten!$B$12,0,SUM(G324,H324,J324,K324,M324,N324)-SUM(I324,L324,O324,P324))</f>
        <v>0</v>
      </c>
      <c r="R324" s="17"/>
      <c r="S324" s="17"/>
      <c r="T324" s="17"/>
      <c r="U324" s="62">
        <f t="shared" si="54"/>
        <v>0</v>
      </c>
      <c r="V324" s="63">
        <f>IF(ISBLANK($B324),0,VLOOKUP($B324,Listen!$A$2:$C$45,2,FALSE))</f>
        <v>0</v>
      </c>
      <c r="W324" s="63">
        <f>IF(ISBLANK($B324),0,VLOOKUP($B324,Listen!$A$2:$C$45,3,FALSE))</f>
        <v>0</v>
      </c>
      <c r="X324" s="49">
        <f t="shared" si="55"/>
        <v>0</v>
      </c>
      <c r="Y324" s="49">
        <f t="shared" si="66"/>
        <v>0</v>
      </c>
      <c r="Z324" s="49">
        <f t="shared" si="66"/>
        <v>0</v>
      </c>
      <c r="AA324" s="49">
        <f t="shared" si="66"/>
        <v>0</v>
      </c>
      <c r="AB324" s="49">
        <f t="shared" si="66"/>
        <v>0</v>
      </c>
      <c r="AC324" s="49">
        <f t="shared" si="66"/>
        <v>0</v>
      </c>
      <c r="AD324" s="49">
        <f t="shared" si="66"/>
        <v>0</v>
      </c>
      <c r="AE324" s="51">
        <f t="shared" si="65"/>
        <v>0</v>
      </c>
      <c r="AF324" s="51">
        <f>IF(C324=A_Stammdaten!$B$12,D_SAV!$U324-D_SAV!$AG324,HLOOKUP(A_Stammdaten!$B$12-1,$AH$4:$AN$4004,ROW(C324)-3,FALSE)-$AG324)</f>
        <v>0</v>
      </c>
      <c r="AG324" s="51">
        <f>HLOOKUP(A_Stammdaten!$B$12,$AH$4:$AN$4004,ROW(C324)-3,FALSE)</f>
        <v>0</v>
      </c>
      <c r="AH324" s="51">
        <f t="shared" si="56"/>
        <v>0</v>
      </c>
      <c r="AI324" s="51">
        <f t="shared" si="57"/>
        <v>0</v>
      </c>
      <c r="AJ324" s="51">
        <f t="shared" si="58"/>
        <v>0</v>
      </c>
      <c r="AK324" s="51">
        <f t="shared" si="59"/>
        <v>0</v>
      </c>
      <c r="AL324" s="51">
        <f t="shared" si="60"/>
        <v>0</v>
      </c>
      <c r="AM324" s="51">
        <f t="shared" si="61"/>
        <v>0</v>
      </c>
      <c r="AN324" s="51">
        <f t="shared" si="62"/>
        <v>0</v>
      </c>
    </row>
    <row r="325" spans="1:40" x14ac:dyDescent="0.25">
      <c r="A325" s="17"/>
      <c r="B325" s="17"/>
      <c r="C325" s="35"/>
      <c r="D325" s="17"/>
      <c r="E325" s="17"/>
      <c r="F325" s="17"/>
      <c r="G325" s="62">
        <f t="shared" si="63"/>
        <v>0</v>
      </c>
      <c r="H325" s="17"/>
      <c r="I325" s="17"/>
      <c r="J325" s="17"/>
      <c r="K325" s="17"/>
      <c r="L325" s="17"/>
      <c r="M325" s="17"/>
      <c r="N325" s="17"/>
      <c r="O325" s="17"/>
      <c r="P325" s="115"/>
      <c r="Q325" s="62">
        <f>IF(C325&gt;A_Stammdaten!$B$12,0,SUM(G325,H325,J325,K325,M325,N325)-SUM(I325,L325,O325,P325))</f>
        <v>0</v>
      </c>
      <c r="R325" s="17"/>
      <c r="S325" s="17"/>
      <c r="T325" s="17"/>
      <c r="U325" s="62">
        <f t="shared" ref="U325:U388" si="67">Q325-SUM(R325:T325)</f>
        <v>0</v>
      </c>
      <c r="V325" s="63">
        <f>IF(ISBLANK($B325),0,VLOOKUP($B325,Listen!$A$2:$C$45,2,FALSE))</f>
        <v>0</v>
      </c>
      <c r="W325" s="63">
        <f>IF(ISBLANK($B325),0,VLOOKUP($B325,Listen!$A$2:$C$45,3,FALSE))</f>
        <v>0</v>
      </c>
      <c r="X325" s="49">
        <f t="shared" ref="X325:X388" si="68">$V325</f>
        <v>0</v>
      </c>
      <c r="Y325" s="49">
        <f t="shared" si="66"/>
        <v>0</v>
      </c>
      <c r="Z325" s="49">
        <f t="shared" si="66"/>
        <v>0</v>
      </c>
      <c r="AA325" s="49">
        <f t="shared" si="66"/>
        <v>0</v>
      </c>
      <c r="AB325" s="49">
        <f t="shared" si="66"/>
        <v>0</v>
      </c>
      <c r="AC325" s="49">
        <f t="shared" si="66"/>
        <v>0</v>
      </c>
      <c r="AD325" s="49">
        <f t="shared" si="66"/>
        <v>0</v>
      </c>
      <c r="AE325" s="51">
        <f t="shared" si="65"/>
        <v>0</v>
      </c>
      <c r="AF325" s="51">
        <f>IF(C325=A_Stammdaten!$B$12,D_SAV!$U325-D_SAV!$AG325,HLOOKUP(A_Stammdaten!$B$12-1,$AH$4:$AN$4004,ROW(C325)-3,FALSE)-$AG325)</f>
        <v>0</v>
      </c>
      <c r="AG325" s="51">
        <f>HLOOKUP(A_Stammdaten!$B$12,$AH$4:$AN$4004,ROW(C325)-3,FALSE)</f>
        <v>0</v>
      </c>
      <c r="AH325" s="51">
        <f t="shared" ref="AH325:AH388" si="69">IF(OR($C325=0,$U325=0),0,IF($C325&lt;=AH$4,$U325-$U325/X325*(AH$4-$C325+1),0))</f>
        <v>0</v>
      </c>
      <c r="AI325" s="51">
        <f t="shared" ref="AI325:AI388" si="70">IF(OR($C325=0,$U325=0,Y325-(AI$4-$C325)=0),0,IF($C325&lt;AI$4,AH325-AH325/(Y325-(AI$4-$C325)),IF($C325=AI$4,$U325-$U325/Y325,0)))</f>
        <v>0</v>
      </c>
      <c r="AJ325" s="51">
        <f t="shared" ref="AJ325:AJ388" si="71">IF(OR($C325=0,$U325=0,Z325-(AJ$4-$C325)=0),0,IF($C325&lt;AJ$4,AI325-AI325/(Z325-(AJ$4-$C325)),IF($C325=AJ$4,$U325-$U325/Z325,0)))</f>
        <v>0</v>
      </c>
      <c r="AK325" s="51">
        <f t="shared" ref="AK325:AK388" si="72">IF(OR($C325=0,$U325=0,AA325-(AK$4-$C325)=0),0,IF($C325&lt;AK$4,AJ325-AJ325/(AA325-(AK$4-$C325)),IF($C325=AK$4,$U325-$U325/AA325,0)))</f>
        <v>0</v>
      </c>
      <c r="AL325" s="51">
        <f t="shared" ref="AL325:AL388" si="73">IF(OR($C325=0,$U325=0,AB325-(AL$4-$C325)=0),0,IF($C325&lt;AL$4,AK325-AK325/(AB325-(AL$4-$C325)),IF($C325=AL$4,$U325-$U325/AB325,0)))</f>
        <v>0</v>
      </c>
      <c r="AM325" s="51">
        <f t="shared" ref="AM325:AM388" si="74">IF(OR($C325=0,$U325=0,AC325-(AM$4-$C325)=0),0,IF($C325&lt;AM$4,AL325-AL325/(AC325-(AM$4-$C325)),IF($C325=AM$4,$U325-$U325/AC325,0)))</f>
        <v>0</v>
      </c>
      <c r="AN325" s="51">
        <f t="shared" ref="AN325:AN388" si="75">IF(OR($C325=0,$U325=0,AD325-(AN$4-$C325)=0),0,IF($C325&lt;AN$4,AM325-AM325/(AD325-(AN$4-$C325)),IF($C325=AN$4,$U325-$U325/AD325,0)))</f>
        <v>0</v>
      </c>
    </row>
    <row r="326" spans="1:40" x14ac:dyDescent="0.25">
      <c r="A326" s="17"/>
      <c r="B326" s="17"/>
      <c r="C326" s="35"/>
      <c r="D326" s="17"/>
      <c r="E326" s="17"/>
      <c r="F326" s="17"/>
      <c r="G326" s="62">
        <f t="shared" ref="G326:G389" si="76">D326*E326/100</f>
        <v>0</v>
      </c>
      <c r="H326" s="17"/>
      <c r="I326" s="17"/>
      <c r="J326" s="17"/>
      <c r="K326" s="17"/>
      <c r="L326" s="17"/>
      <c r="M326" s="17"/>
      <c r="N326" s="17"/>
      <c r="O326" s="17"/>
      <c r="P326" s="115"/>
      <c r="Q326" s="62">
        <f>IF(C326&gt;A_Stammdaten!$B$12,0,SUM(G326,H326,J326,K326,M326,N326)-SUM(I326,L326,O326,P326))</f>
        <v>0</v>
      </c>
      <c r="R326" s="17"/>
      <c r="S326" s="17"/>
      <c r="T326" s="17"/>
      <c r="U326" s="62">
        <f t="shared" si="67"/>
        <v>0</v>
      </c>
      <c r="V326" s="63">
        <f>IF(ISBLANK($B326),0,VLOOKUP($B326,Listen!$A$2:$C$45,2,FALSE))</f>
        <v>0</v>
      </c>
      <c r="W326" s="63">
        <f>IF(ISBLANK($B326),0,VLOOKUP($B326,Listen!$A$2:$C$45,3,FALSE))</f>
        <v>0</v>
      </c>
      <c r="X326" s="49">
        <f t="shared" si="68"/>
        <v>0</v>
      </c>
      <c r="Y326" s="49">
        <f t="shared" si="66"/>
        <v>0</v>
      </c>
      <c r="Z326" s="49">
        <f t="shared" si="66"/>
        <v>0</v>
      </c>
      <c r="AA326" s="49">
        <f t="shared" si="66"/>
        <v>0</v>
      </c>
      <c r="AB326" s="49">
        <f t="shared" si="66"/>
        <v>0</v>
      </c>
      <c r="AC326" s="49">
        <f t="shared" si="66"/>
        <v>0</v>
      </c>
      <c r="AD326" s="49">
        <f t="shared" si="66"/>
        <v>0</v>
      </c>
      <c r="AE326" s="51">
        <f t="shared" si="65"/>
        <v>0</v>
      </c>
      <c r="AF326" s="51">
        <f>IF(C326=A_Stammdaten!$B$12,D_SAV!$U326-D_SAV!$AG326,HLOOKUP(A_Stammdaten!$B$12-1,$AH$4:$AN$4004,ROW(C326)-3,FALSE)-$AG326)</f>
        <v>0</v>
      </c>
      <c r="AG326" s="51">
        <f>HLOOKUP(A_Stammdaten!$B$12,$AH$4:$AN$4004,ROW(C326)-3,FALSE)</f>
        <v>0</v>
      </c>
      <c r="AH326" s="51">
        <f t="shared" si="69"/>
        <v>0</v>
      </c>
      <c r="AI326" s="51">
        <f t="shared" si="70"/>
        <v>0</v>
      </c>
      <c r="AJ326" s="51">
        <f t="shared" si="71"/>
        <v>0</v>
      </c>
      <c r="AK326" s="51">
        <f t="shared" si="72"/>
        <v>0</v>
      </c>
      <c r="AL326" s="51">
        <f t="shared" si="73"/>
        <v>0</v>
      </c>
      <c r="AM326" s="51">
        <f t="shared" si="74"/>
        <v>0</v>
      </c>
      <c r="AN326" s="51">
        <f t="shared" si="75"/>
        <v>0</v>
      </c>
    </row>
    <row r="327" spans="1:40" x14ac:dyDescent="0.25">
      <c r="A327" s="17"/>
      <c r="B327" s="17"/>
      <c r="C327" s="35"/>
      <c r="D327" s="17"/>
      <c r="E327" s="17"/>
      <c r="F327" s="17"/>
      <c r="G327" s="62">
        <f t="shared" si="76"/>
        <v>0</v>
      </c>
      <c r="H327" s="17"/>
      <c r="I327" s="17"/>
      <c r="J327" s="17"/>
      <c r="K327" s="17"/>
      <c r="L327" s="17"/>
      <c r="M327" s="17"/>
      <c r="N327" s="17"/>
      <c r="O327" s="17"/>
      <c r="P327" s="115"/>
      <c r="Q327" s="62">
        <f>IF(C327&gt;A_Stammdaten!$B$12,0,SUM(G327,H327,J327,K327,M327,N327)-SUM(I327,L327,O327,P327))</f>
        <v>0</v>
      </c>
      <c r="R327" s="17"/>
      <c r="S327" s="17"/>
      <c r="T327" s="17"/>
      <c r="U327" s="62">
        <f t="shared" si="67"/>
        <v>0</v>
      </c>
      <c r="V327" s="63">
        <f>IF(ISBLANK($B327),0,VLOOKUP($B327,Listen!$A$2:$C$45,2,FALSE))</f>
        <v>0</v>
      </c>
      <c r="W327" s="63">
        <f>IF(ISBLANK($B327),0,VLOOKUP($B327,Listen!$A$2:$C$45,3,FALSE))</f>
        <v>0</v>
      </c>
      <c r="X327" s="49">
        <f t="shared" si="68"/>
        <v>0</v>
      </c>
      <c r="Y327" s="49">
        <f t="shared" si="66"/>
        <v>0</v>
      </c>
      <c r="Z327" s="49">
        <f t="shared" si="66"/>
        <v>0</v>
      </c>
      <c r="AA327" s="49">
        <f t="shared" si="66"/>
        <v>0</v>
      </c>
      <c r="AB327" s="49">
        <f t="shared" si="66"/>
        <v>0</v>
      </c>
      <c r="AC327" s="49">
        <f t="shared" si="66"/>
        <v>0</v>
      </c>
      <c r="AD327" s="49">
        <f t="shared" si="66"/>
        <v>0</v>
      </c>
      <c r="AE327" s="51">
        <f t="shared" si="65"/>
        <v>0</v>
      </c>
      <c r="AF327" s="51">
        <f>IF(C327=A_Stammdaten!$B$12,D_SAV!$U327-D_SAV!$AG327,HLOOKUP(A_Stammdaten!$B$12-1,$AH$4:$AN$4004,ROW(C327)-3,FALSE)-$AG327)</f>
        <v>0</v>
      </c>
      <c r="AG327" s="51">
        <f>HLOOKUP(A_Stammdaten!$B$12,$AH$4:$AN$4004,ROW(C327)-3,FALSE)</f>
        <v>0</v>
      </c>
      <c r="AH327" s="51">
        <f t="shared" si="69"/>
        <v>0</v>
      </c>
      <c r="AI327" s="51">
        <f t="shared" si="70"/>
        <v>0</v>
      </c>
      <c r="AJ327" s="51">
        <f t="shared" si="71"/>
        <v>0</v>
      </c>
      <c r="AK327" s="51">
        <f t="shared" si="72"/>
        <v>0</v>
      </c>
      <c r="AL327" s="51">
        <f t="shared" si="73"/>
        <v>0</v>
      </c>
      <c r="AM327" s="51">
        <f t="shared" si="74"/>
        <v>0</v>
      </c>
      <c r="AN327" s="51">
        <f t="shared" si="75"/>
        <v>0</v>
      </c>
    </row>
    <row r="328" spans="1:40" x14ac:dyDescent="0.25">
      <c r="A328" s="17"/>
      <c r="B328" s="17"/>
      <c r="C328" s="35"/>
      <c r="D328" s="17"/>
      <c r="E328" s="17"/>
      <c r="F328" s="17"/>
      <c r="G328" s="62">
        <f t="shared" si="76"/>
        <v>0</v>
      </c>
      <c r="H328" s="17"/>
      <c r="I328" s="17"/>
      <c r="J328" s="17"/>
      <c r="K328" s="17"/>
      <c r="L328" s="17"/>
      <c r="M328" s="17"/>
      <c r="N328" s="17"/>
      <c r="O328" s="17"/>
      <c r="P328" s="115"/>
      <c r="Q328" s="62">
        <f>IF(C328&gt;A_Stammdaten!$B$12,0,SUM(G328,H328,J328,K328,M328,N328)-SUM(I328,L328,O328,P328))</f>
        <v>0</v>
      </c>
      <c r="R328" s="17"/>
      <c r="S328" s="17"/>
      <c r="T328" s="17"/>
      <c r="U328" s="62">
        <f t="shared" si="67"/>
        <v>0</v>
      </c>
      <c r="V328" s="63">
        <f>IF(ISBLANK($B328),0,VLOOKUP($B328,Listen!$A$2:$C$45,2,FALSE))</f>
        <v>0</v>
      </c>
      <c r="W328" s="63">
        <f>IF(ISBLANK($B328),0,VLOOKUP($B328,Listen!$A$2:$C$45,3,FALSE))</f>
        <v>0</v>
      </c>
      <c r="X328" s="49">
        <f t="shared" si="68"/>
        <v>0</v>
      </c>
      <c r="Y328" s="49">
        <f t="shared" si="66"/>
        <v>0</v>
      </c>
      <c r="Z328" s="49">
        <f t="shared" si="66"/>
        <v>0</v>
      </c>
      <c r="AA328" s="49">
        <f t="shared" si="66"/>
        <v>0</v>
      </c>
      <c r="AB328" s="49">
        <f t="shared" si="66"/>
        <v>0</v>
      </c>
      <c r="AC328" s="49">
        <f t="shared" si="66"/>
        <v>0</v>
      </c>
      <c r="AD328" s="49">
        <f t="shared" si="66"/>
        <v>0</v>
      </c>
      <c r="AE328" s="51">
        <f t="shared" si="65"/>
        <v>0</v>
      </c>
      <c r="AF328" s="51">
        <f>IF(C328=A_Stammdaten!$B$12,D_SAV!$U328-D_SAV!$AG328,HLOOKUP(A_Stammdaten!$B$12-1,$AH$4:$AN$4004,ROW(C328)-3,FALSE)-$AG328)</f>
        <v>0</v>
      </c>
      <c r="AG328" s="51">
        <f>HLOOKUP(A_Stammdaten!$B$12,$AH$4:$AN$4004,ROW(C328)-3,FALSE)</f>
        <v>0</v>
      </c>
      <c r="AH328" s="51">
        <f t="shared" si="69"/>
        <v>0</v>
      </c>
      <c r="AI328" s="51">
        <f t="shared" si="70"/>
        <v>0</v>
      </c>
      <c r="AJ328" s="51">
        <f t="shared" si="71"/>
        <v>0</v>
      </c>
      <c r="AK328" s="51">
        <f t="shared" si="72"/>
        <v>0</v>
      </c>
      <c r="AL328" s="51">
        <f t="shared" si="73"/>
        <v>0</v>
      </c>
      <c r="AM328" s="51">
        <f t="shared" si="74"/>
        <v>0</v>
      </c>
      <c r="AN328" s="51">
        <f t="shared" si="75"/>
        <v>0</v>
      </c>
    </row>
    <row r="329" spans="1:40" x14ac:dyDescent="0.25">
      <c r="A329" s="17"/>
      <c r="B329" s="17"/>
      <c r="C329" s="35"/>
      <c r="D329" s="17"/>
      <c r="E329" s="17"/>
      <c r="F329" s="17"/>
      <c r="G329" s="62">
        <f t="shared" si="76"/>
        <v>0</v>
      </c>
      <c r="H329" s="17"/>
      <c r="I329" s="17"/>
      <c r="J329" s="17"/>
      <c r="K329" s="17"/>
      <c r="L329" s="17"/>
      <c r="M329" s="17"/>
      <c r="N329" s="17"/>
      <c r="O329" s="17"/>
      <c r="P329" s="115"/>
      <c r="Q329" s="62">
        <f>IF(C329&gt;A_Stammdaten!$B$12,0,SUM(G329,H329,J329,K329,M329,N329)-SUM(I329,L329,O329,P329))</f>
        <v>0</v>
      </c>
      <c r="R329" s="17"/>
      <c r="S329" s="17"/>
      <c r="T329" s="17"/>
      <c r="U329" s="62">
        <f t="shared" si="67"/>
        <v>0</v>
      </c>
      <c r="V329" s="63">
        <f>IF(ISBLANK($B329),0,VLOOKUP($B329,Listen!$A$2:$C$45,2,FALSE))</f>
        <v>0</v>
      </c>
      <c r="W329" s="63">
        <f>IF(ISBLANK($B329),0,VLOOKUP($B329,Listen!$A$2:$C$45,3,FALSE))</f>
        <v>0</v>
      </c>
      <c r="X329" s="49">
        <f t="shared" si="68"/>
        <v>0</v>
      </c>
      <c r="Y329" s="49">
        <f t="shared" si="66"/>
        <v>0</v>
      </c>
      <c r="Z329" s="49">
        <f t="shared" si="66"/>
        <v>0</v>
      </c>
      <c r="AA329" s="49">
        <f t="shared" si="66"/>
        <v>0</v>
      </c>
      <c r="AB329" s="49">
        <f t="shared" si="66"/>
        <v>0</v>
      </c>
      <c r="AC329" s="49">
        <f t="shared" si="66"/>
        <v>0</v>
      </c>
      <c r="AD329" s="49">
        <f t="shared" si="66"/>
        <v>0</v>
      </c>
      <c r="AE329" s="51">
        <f t="shared" si="65"/>
        <v>0</v>
      </c>
      <c r="AF329" s="51">
        <f>IF(C329=A_Stammdaten!$B$12,D_SAV!$U329-D_SAV!$AG329,HLOOKUP(A_Stammdaten!$B$12-1,$AH$4:$AN$4004,ROW(C329)-3,FALSE)-$AG329)</f>
        <v>0</v>
      </c>
      <c r="AG329" s="51">
        <f>HLOOKUP(A_Stammdaten!$B$12,$AH$4:$AN$4004,ROW(C329)-3,FALSE)</f>
        <v>0</v>
      </c>
      <c r="AH329" s="51">
        <f t="shared" si="69"/>
        <v>0</v>
      </c>
      <c r="AI329" s="51">
        <f t="shared" si="70"/>
        <v>0</v>
      </c>
      <c r="AJ329" s="51">
        <f t="shared" si="71"/>
        <v>0</v>
      </c>
      <c r="AK329" s="51">
        <f t="shared" si="72"/>
        <v>0</v>
      </c>
      <c r="AL329" s="51">
        <f t="shared" si="73"/>
        <v>0</v>
      </c>
      <c r="AM329" s="51">
        <f t="shared" si="74"/>
        <v>0</v>
      </c>
      <c r="AN329" s="51">
        <f t="shared" si="75"/>
        <v>0</v>
      </c>
    </row>
    <row r="330" spans="1:40" x14ac:dyDescent="0.25">
      <c r="A330" s="17"/>
      <c r="B330" s="17"/>
      <c r="C330" s="35"/>
      <c r="D330" s="17"/>
      <c r="E330" s="17"/>
      <c r="F330" s="17"/>
      <c r="G330" s="62">
        <f t="shared" si="76"/>
        <v>0</v>
      </c>
      <c r="H330" s="17"/>
      <c r="I330" s="17"/>
      <c r="J330" s="17"/>
      <c r="K330" s="17"/>
      <c r="L330" s="17"/>
      <c r="M330" s="17"/>
      <c r="N330" s="17"/>
      <c r="O330" s="17"/>
      <c r="P330" s="115"/>
      <c r="Q330" s="62">
        <f>IF(C330&gt;A_Stammdaten!$B$12,0,SUM(G330,H330,J330,K330,M330,N330)-SUM(I330,L330,O330,P330))</f>
        <v>0</v>
      </c>
      <c r="R330" s="17"/>
      <c r="S330" s="17"/>
      <c r="T330" s="17"/>
      <c r="U330" s="62">
        <f t="shared" si="67"/>
        <v>0</v>
      </c>
      <c r="V330" s="63">
        <f>IF(ISBLANK($B330),0,VLOOKUP($B330,Listen!$A$2:$C$45,2,FALSE))</f>
        <v>0</v>
      </c>
      <c r="W330" s="63">
        <f>IF(ISBLANK($B330),0,VLOOKUP($B330,Listen!$A$2:$C$45,3,FALSE))</f>
        <v>0</v>
      </c>
      <c r="X330" s="49">
        <f t="shared" si="68"/>
        <v>0</v>
      </c>
      <c r="Y330" s="49">
        <f t="shared" si="66"/>
        <v>0</v>
      </c>
      <c r="Z330" s="49">
        <f t="shared" si="66"/>
        <v>0</v>
      </c>
      <c r="AA330" s="49">
        <f t="shared" si="66"/>
        <v>0</v>
      </c>
      <c r="AB330" s="49">
        <f t="shared" si="66"/>
        <v>0</v>
      </c>
      <c r="AC330" s="49">
        <f t="shared" si="66"/>
        <v>0</v>
      </c>
      <c r="AD330" s="49">
        <f t="shared" si="66"/>
        <v>0</v>
      </c>
      <c r="AE330" s="51">
        <f t="shared" si="65"/>
        <v>0</v>
      </c>
      <c r="AF330" s="51">
        <f>IF(C330=A_Stammdaten!$B$12,D_SAV!$U330-D_SAV!$AG330,HLOOKUP(A_Stammdaten!$B$12-1,$AH$4:$AN$4004,ROW(C330)-3,FALSE)-$AG330)</f>
        <v>0</v>
      </c>
      <c r="AG330" s="51">
        <f>HLOOKUP(A_Stammdaten!$B$12,$AH$4:$AN$4004,ROW(C330)-3,FALSE)</f>
        <v>0</v>
      </c>
      <c r="AH330" s="51">
        <f t="shared" si="69"/>
        <v>0</v>
      </c>
      <c r="AI330" s="51">
        <f t="shared" si="70"/>
        <v>0</v>
      </c>
      <c r="AJ330" s="51">
        <f t="shared" si="71"/>
        <v>0</v>
      </c>
      <c r="AK330" s="51">
        <f t="shared" si="72"/>
        <v>0</v>
      </c>
      <c r="AL330" s="51">
        <f t="shared" si="73"/>
        <v>0</v>
      </c>
      <c r="AM330" s="51">
        <f t="shared" si="74"/>
        <v>0</v>
      </c>
      <c r="AN330" s="51">
        <f t="shared" si="75"/>
        <v>0</v>
      </c>
    </row>
    <row r="331" spans="1:40" x14ac:dyDescent="0.25">
      <c r="A331" s="17"/>
      <c r="B331" s="17"/>
      <c r="C331" s="35"/>
      <c r="D331" s="17"/>
      <c r="E331" s="17"/>
      <c r="F331" s="17"/>
      <c r="G331" s="62">
        <f t="shared" si="76"/>
        <v>0</v>
      </c>
      <c r="H331" s="17"/>
      <c r="I331" s="17"/>
      <c r="J331" s="17"/>
      <c r="K331" s="17"/>
      <c r="L331" s="17"/>
      <c r="M331" s="17"/>
      <c r="N331" s="17"/>
      <c r="O331" s="17"/>
      <c r="P331" s="115"/>
      <c r="Q331" s="62">
        <f>IF(C331&gt;A_Stammdaten!$B$12,0,SUM(G331,H331,J331,K331,M331,N331)-SUM(I331,L331,O331,P331))</f>
        <v>0</v>
      </c>
      <c r="R331" s="17"/>
      <c r="S331" s="17"/>
      <c r="T331" s="17"/>
      <c r="U331" s="62">
        <f t="shared" si="67"/>
        <v>0</v>
      </c>
      <c r="V331" s="63">
        <f>IF(ISBLANK($B331),0,VLOOKUP($B331,Listen!$A$2:$C$45,2,FALSE))</f>
        <v>0</v>
      </c>
      <c r="W331" s="63">
        <f>IF(ISBLANK($B331),0,VLOOKUP($B331,Listen!$A$2:$C$45,3,FALSE))</f>
        <v>0</v>
      </c>
      <c r="X331" s="49">
        <f t="shared" si="68"/>
        <v>0</v>
      </c>
      <c r="Y331" s="49">
        <f t="shared" si="66"/>
        <v>0</v>
      </c>
      <c r="Z331" s="49">
        <f t="shared" si="66"/>
        <v>0</v>
      </c>
      <c r="AA331" s="49">
        <f t="shared" si="66"/>
        <v>0</v>
      </c>
      <c r="AB331" s="49">
        <f t="shared" si="66"/>
        <v>0</v>
      </c>
      <c r="AC331" s="49">
        <f t="shared" si="66"/>
        <v>0</v>
      </c>
      <c r="AD331" s="49">
        <f t="shared" si="66"/>
        <v>0</v>
      </c>
      <c r="AE331" s="51">
        <f t="shared" si="65"/>
        <v>0</v>
      </c>
      <c r="AF331" s="51">
        <f>IF(C331=A_Stammdaten!$B$12,D_SAV!$U331-D_SAV!$AG331,HLOOKUP(A_Stammdaten!$B$12-1,$AH$4:$AN$4004,ROW(C331)-3,FALSE)-$AG331)</f>
        <v>0</v>
      </c>
      <c r="AG331" s="51">
        <f>HLOOKUP(A_Stammdaten!$B$12,$AH$4:$AN$4004,ROW(C331)-3,FALSE)</f>
        <v>0</v>
      </c>
      <c r="AH331" s="51">
        <f t="shared" si="69"/>
        <v>0</v>
      </c>
      <c r="AI331" s="51">
        <f t="shared" si="70"/>
        <v>0</v>
      </c>
      <c r="AJ331" s="51">
        <f t="shared" si="71"/>
        <v>0</v>
      </c>
      <c r="AK331" s="51">
        <f t="shared" si="72"/>
        <v>0</v>
      </c>
      <c r="AL331" s="51">
        <f t="shared" si="73"/>
        <v>0</v>
      </c>
      <c r="AM331" s="51">
        <f t="shared" si="74"/>
        <v>0</v>
      </c>
      <c r="AN331" s="51">
        <f t="shared" si="75"/>
        <v>0</v>
      </c>
    </row>
    <row r="332" spans="1:40" x14ac:dyDescent="0.25">
      <c r="A332" s="17"/>
      <c r="B332" s="17"/>
      <c r="C332" s="35"/>
      <c r="D332" s="17"/>
      <c r="E332" s="17"/>
      <c r="F332" s="17"/>
      <c r="G332" s="62">
        <f t="shared" si="76"/>
        <v>0</v>
      </c>
      <c r="H332" s="17"/>
      <c r="I332" s="17"/>
      <c r="J332" s="17"/>
      <c r="K332" s="17"/>
      <c r="L332" s="17"/>
      <c r="M332" s="17"/>
      <c r="N332" s="17"/>
      <c r="O332" s="17"/>
      <c r="P332" s="115"/>
      <c r="Q332" s="62">
        <f>IF(C332&gt;A_Stammdaten!$B$12,0,SUM(G332,H332,J332,K332,M332,N332)-SUM(I332,L332,O332,P332))</f>
        <v>0</v>
      </c>
      <c r="R332" s="17"/>
      <c r="S332" s="17"/>
      <c r="T332" s="17"/>
      <c r="U332" s="62">
        <f t="shared" si="67"/>
        <v>0</v>
      </c>
      <c r="V332" s="63">
        <f>IF(ISBLANK($B332),0,VLOOKUP($B332,Listen!$A$2:$C$45,2,FALSE))</f>
        <v>0</v>
      </c>
      <c r="W332" s="63">
        <f>IF(ISBLANK($B332),0,VLOOKUP($B332,Listen!$A$2:$C$45,3,FALSE))</f>
        <v>0</v>
      </c>
      <c r="X332" s="49">
        <f t="shared" si="68"/>
        <v>0</v>
      </c>
      <c r="Y332" s="49">
        <f t="shared" si="66"/>
        <v>0</v>
      </c>
      <c r="Z332" s="49">
        <f t="shared" si="66"/>
        <v>0</v>
      </c>
      <c r="AA332" s="49">
        <f t="shared" si="66"/>
        <v>0</v>
      </c>
      <c r="AB332" s="49">
        <f t="shared" si="66"/>
        <v>0</v>
      </c>
      <c r="AC332" s="49">
        <f t="shared" si="66"/>
        <v>0</v>
      </c>
      <c r="AD332" s="49">
        <f t="shared" si="66"/>
        <v>0</v>
      </c>
      <c r="AE332" s="51">
        <f t="shared" si="65"/>
        <v>0</v>
      </c>
      <c r="AF332" s="51">
        <f>IF(C332=A_Stammdaten!$B$12,D_SAV!$U332-D_SAV!$AG332,HLOOKUP(A_Stammdaten!$B$12-1,$AH$4:$AN$4004,ROW(C332)-3,FALSE)-$AG332)</f>
        <v>0</v>
      </c>
      <c r="AG332" s="51">
        <f>HLOOKUP(A_Stammdaten!$B$12,$AH$4:$AN$4004,ROW(C332)-3,FALSE)</f>
        <v>0</v>
      </c>
      <c r="AH332" s="51">
        <f t="shared" si="69"/>
        <v>0</v>
      </c>
      <c r="AI332" s="51">
        <f t="shared" si="70"/>
        <v>0</v>
      </c>
      <c r="AJ332" s="51">
        <f t="shared" si="71"/>
        <v>0</v>
      </c>
      <c r="AK332" s="51">
        <f t="shared" si="72"/>
        <v>0</v>
      </c>
      <c r="AL332" s="51">
        <f t="shared" si="73"/>
        <v>0</v>
      </c>
      <c r="AM332" s="51">
        <f t="shared" si="74"/>
        <v>0</v>
      </c>
      <c r="AN332" s="51">
        <f t="shared" si="75"/>
        <v>0</v>
      </c>
    </row>
    <row r="333" spans="1:40" x14ac:dyDescent="0.25">
      <c r="A333" s="17"/>
      <c r="B333" s="17"/>
      <c r="C333" s="35"/>
      <c r="D333" s="17"/>
      <c r="E333" s="17"/>
      <c r="F333" s="17"/>
      <c r="G333" s="62">
        <f t="shared" si="76"/>
        <v>0</v>
      </c>
      <c r="H333" s="17"/>
      <c r="I333" s="17"/>
      <c r="J333" s="17"/>
      <c r="K333" s="17"/>
      <c r="L333" s="17"/>
      <c r="M333" s="17"/>
      <c r="N333" s="17"/>
      <c r="O333" s="17"/>
      <c r="P333" s="115"/>
      <c r="Q333" s="62">
        <f>IF(C333&gt;A_Stammdaten!$B$12,0,SUM(G333,H333,J333,K333,M333,N333)-SUM(I333,L333,O333,P333))</f>
        <v>0</v>
      </c>
      <c r="R333" s="17"/>
      <c r="S333" s="17"/>
      <c r="T333" s="17"/>
      <c r="U333" s="62">
        <f t="shared" si="67"/>
        <v>0</v>
      </c>
      <c r="V333" s="63">
        <f>IF(ISBLANK($B333),0,VLOOKUP($B333,Listen!$A$2:$C$45,2,FALSE))</f>
        <v>0</v>
      </c>
      <c r="W333" s="63">
        <f>IF(ISBLANK($B333),0,VLOOKUP($B333,Listen!$A$2:$C$45,3,FALSE))</f>
        <v>0</v>
      </c>
      <c r="X333" s="49">
        <f t="shared" si="68"/>
        <v>0</v>
      </c>
      <c r="Y333" s="49">
        <f t="shared" si="66"/>
        <v>0</v>
      </c>
      <c r="Z333" s="49">
        <f t="shared" si="66"/>
        <v>0</v>
      </c>
      <c r="AA333" s="49">
        <f t="shared" si="66"/>
        <v>0</v>
      </c>
      <c r="AB333" s="49">
        <f t="shared" si="66"/>
        <v>0</v>
      </c>
      <c r="AC333" s="49">
        <f t="shared" si="66"/>
        <v>0</v>
      </c>
      <c r="AD333" s="49">
        <f t="shared" si="66"/>
        <v>0</v>
      </c>
      <c r="AE333" s="51">
        <f t="shared" si="65"/>
        <v>0</v>
      </c>
      <c r="AF333" s="51">
        <f>IF(C333=A_Stammdaten!$B$12,D_SAV!$U333-D_SAV!$AG333,HLOOKUP(A_Stammdaten!$B$12-1,$AH$4:$AN$4004,ROW(C333)-3,FALSE)-$AG333)</f>
        <v>0</v>
      </c>
      <c r="AG333" s="51">
        <f>HLOOKUP(A_Stammdaten!$B$12,$AH$4:$AN$4004,ROW(C333)-3,FALSE)</f>
        <v>0</v>
      </c>
      <c r="AH333" s="51">
        <f t="shared" si="69"/>
        <v>0</v>
      </c>
      <c r="AI333" s="51">
        <f t="shared" si="70"/>
        <v>0</v>
      </c>
      <c r="AJ333" s="51">
        <f t="shared" si="71"/>
        <v>0</v>
      </c>
      <c r="AK333" s="51">
        <f t="shared" si="72"/>
        <v>0</v>
      </c>
      <c r="AL333" s="51">
        <f t="shared" si="73"/>
        <v>0</v>
      </c>
      <c r="AM333" s="51">
        <f t="shared" si="74"/>
        <v>0</v>
      </c>
      <c r="AN333" s="51">
        <f t="shared" si="75"/>
        <v>0</v>
      </c>
    </row>
    <row r="334" spans="1:40" x14ac:dyDescent="0.25">
      <c r="A334" s="17"/>
      <c r="B334" s="17"/>
      <c r="C334" s="35"/>
      <c r="D334" s="17"/>
      <c r="E334" s="17"/>
      <c r="F334" s="17"/>
      <c r="G334" s="62">
        <f t="shared" si="76"/>
        <v>0</v>
      </c>
      <c r="H334" s="17"/>
      <c r="I334" s="17"/>
      <c r="J334" s="17"/>
      <c r="K334" s="17"/>
      <c r="L334" s="17"/>
      <c r="M334" s="17"/>
      <c r="N334" s="17"/>
      <c r="O334" s="17"/>
      <c r="P334" s="115"/>
      <c r="Q334" s="62">
        <f>IF(C334&gt;A_Stammdaten!$B$12,0,SUM(G334,H334,J334,K334,M334,N334)-SUM(I334,L334,O334,P334))</f>
        <v>0</v>
      </c>
      <c r="R334" s="17"/>
      <c r="S334" s="17"/>
      <c r="T334" s="17"/>
      <c r="U334" s="62">
        <f t="shared" si="67"/>
        <v>0</v>
      </c>
      <c r="V334" s="63">
        <f>IF(ISBLANK($B334),0,VLOOKUP($B334,Listen!$A$2:$C$45,2,FALSE))</f>
        <v>0</v>
      </c>
      <c r="W334" s="63">
        <f>IF(ISBLANK($B334),0,VLOOKUP($B334,Listen!$A$2:$C$45,3,FALSE))</f>
        <v>0</v>
      </c>
      <c r="X334" s="49">
        <f t="shared" si="68"/>
        <v>0</v>
      </c>
      <c r="Y334" s="49">
        <f t="shared" si="66"/>
        <v>0</v>
      </c>
      <c r="Z334" s="49">
        <f t="shared" si="66"/>
        <v>0</v>
      </c>
      <c r="AA334" s="49">
        <f t="shared" si="66"/>
        <v>0</v>
      </c>
      <c r="AB334" s="49">
        <f t="shared" si="66"/>
        <v>0</v>
      </c>
      <c r="AC334" s="49">
        <f t="shared" si="66"/>
        <v>0</v>
      </c>
      <c r="AD334" s="49">
        <f t="shared" si="66"/>
        <v>0</v>
      </c>
      <c r="AE334" s="51">
        <f t="shared" si="65"/>
        <v>0</v>
      </c>
      <c r="AF334" s="51">
        <f>IF(C334=A_Stammdaten!$B$12,D_SAV!$U334-D_SAV!$AG334,HLOOKUP(A_Stammdaten!$B$12-1,$AH$4:$AN$4004,ROW(C334)-3,FALSE)-$AG334)</f>
        <v>0</v>
      </c>
      <c r="AG334" s="51">
        <f>HLOOKUP(A_Stammdaten!$B$12,$AH$4:$AN$4004,ROW(C334)-3,FALSE)</f>
        <v>0</v>
      </c>
      <c r="AH334" s="51">
        <f t="shared" si="69"/>
        <v>0</v>
      </c>
      <c r="AI334" s="51">
        <f t="shared" si="70"/>
        <v>0</v>
      </c>
      <c r="AJ334" s="51">
        <f t="shared" si="71"/>
        <v>0</v>
      </c>
      <c r="AK334" s="51">
        <f t="shared" si="72"/>
        <v>0</v>
      </c>
      <c r="AL334" s="51">
        <f t="shared" si="73"/>
        <v>0</v>
      </c>
      <c r="AM334" s="51">
        <f t="shared" si="74"/>
        <v>0</v>
      </c>
      <c r="AN334" s="51">
        <f t="shared" si="75"/>
        <v>0</v>
      </c>
    </row>
    <row r="335" spans="1:40" x14ac:dyDescent="0.25">
      <c r="A335" s="17"/>
      <c r="B335" s="17"/>
      <c r="C335" s="35"/>
      <c r="D335" s="17"/>
      <c r="E335" s="17"/>
      <c r="F335" s="17"/>
      <c r="G335" s="62">
        <f t="shared" si="76"/>
        <v>0</v>
      </c>
      <c r="H335" s="17"/>
      <c r="I335" s="17"/>
      <c r="J335" s="17"/>
      <c r="K335" s="17"/>
      <c r="L335" s="17"/>
      <c r="M335" s="17"/>
      <c r="N335" s="17"/>
      <c r="O335" s="17"/>
      <c r="P335" s="115"/>
      <c r="Q335" s="62">
        <f>IF(C335&gt;A_Stammdaten!$B$12,0,SUM(G335,H335,J335,K335,M335,N335)-SUM(I335,L335,O335,P335))</f>
        <v>0</v>
      </c>
      <c r="R335" s="17"/>
      <c r="S335" s="17"/>
      <c r="T335" s="17"/>
      <c r="U335" s="62">
        <f t="shared" si="67"/>
        <v>0</v>
      </c>
      <c r="V335" s="63">
        <f>IF(ISBLANK($B335),0,VLOOKUP($B335,Listen!$A$2:$C$45,2,FALSE))</f>
        <v>0</v>
      </c>
      <c r="W335" s="63">
        <f>IF(ISBLANK($B335),0,VLOOKUP($B335,Listen!$A$2:$C$45,3,FALSE))</f>
        <v>0</v>
      </c>
      <c r="X335" s="49">
        <f t="shared" si="68"/>
        <v>0</v>
      </c>
      <c r="Y335" s="49">
        <f t="shared" si="66"/>
        <v>0</v>
      </c>
      <c r="Z335" s="49">
        <f t="shared" si="66"/>
        <v>0</v>
      </c>
      <c r="AA335" s="49">
        <f t="shared" si="66"/>
        <v>0</v>
      </c>
      <c r="AB335" s="49">
        <f t="shared" si="66"/>
        <v>0</v>
      </c>
      <c r="AC335" s="49">
        <f t="shared" si="66"/>
        <v>0</v>
      </c>
      <c r="AD335" s="49">
        <f t="shared" si="66"/>
        <v>0</v>
      </c>
      <c r="AE335" s="51">
        <f t="shared" si="65"/>
        <v>0</v>
      </c>
      <c r="AF335" s="51">
        <f>IF(C335=A_Stammdaten!$B$12,D_SAV!$U335-D_SAV!$AG335,HLOOKUP(A_Stammdaten!$B$12-1,$AH$4:$AN$4004,ROW(C335)-3,FALSE)-$AG335)</f>
        <v>0</v>
      </c>
      <c r="AG335" s="51">
        <f>HLOOKUP(A_Stammdaten!$B$12,$AH$4:$AN$4004,ROW(C335)-3,FALSE)</f>
        <v>0</v>
      </c>
      <c r="AH335" s="51">
        <f t="shared" si="69"/>
        <v>0</v>
      </c>
      <c r="AI335" s="51">
        <f t="shared" si="70"/>
        <v>0</v>
      </c>
      <c r="AJ335" s="51">
        <f t="shared" si="71"/>
        <v>0</v>
      </c>
      <c r="AK335" s="51">
        <f t="shared" si="72"/>
        <v>0</v>
      </c>
      <c r="AL335" s="51">
        <f t="shared" si="73"/>
        <v>0</v>
      </c>
      <c r="AM335" s="51">
        <f t="shared" si="74"/>
        <v>0</v>
      </c>
      <c r="AN335" s="51">
        <f t="shared" si="75"/>
        <v>0</v>
      </c>
    </row>
    <row r="336" spans="1:40" x14ac:dyDescent="0.25">
      <c r="A336" s="17"/>
      <c r="B336" s="17"/>
      <c r="C336" s="35"/>
      <c r="D336" s="17"/>
      <c r="E336" s="17"/>
      <c r="F336" s="17"/>
      <c r="G336" s="62">
        <f t="shared" si="76"/>
        <v>0</v>
      </c>
      <c r="H336" s="17"/>
      <c r="I336" s="17"/>
      <c r="J336" s="17"/>
      <c r="K336" s="17"/>
      <c r="L336" s="17"/>
      <c r="M336" s="17"/>
      <c r="N336" s="17"/>
      <c r="O336" s="17"/>
      <c r="P336" s="115"/>
      <c r="Q336" s="62">
        <f>IF(C336&gt;A_Stammdaten!$B$12,0,SUM(G336,H336,J336,K336,M336,N336)-SUM(I336,L336,O336,P336))</f>
        <v>0</v>
      </c>
      <c r="R336" s="17"/>
      <c r="S336" s="17"/>
      <c r="T336" s="17"/>
      <c r="U336" s="62">
        <f t="shared" si="67"/>
        <v>0</v>
      </c>
      <c r="V336" s="63">
        <f>IF(ISBLANK($B336),0,VLOOKUP($B336,Listen!$A$2:$C$45,2,FALSE))</f>
        <v>0</v>
      </c>
      <c r="W336" s="63">
        <f>IF(ISBLANK($B336),0,VLOOKUP($B336,Listen!$A$2:$C$45,3,FALSE))</f>
        <v>0</v>
      </c>
      <c r="X336" s="49">
        <f t="shared" si="68"/>
        <v>0</v>
      </c>
      <c r="Y336" s="49">
        <f t="shared" si="66"/>
        <v>0</v>
      </c>
      <c r="Z336" s="49">
        <f t="shared" si="66"/>
        <v>0</v>
      </c>
      <c r="AA336" s="49">
        <f t="shared" si="66"/>
        <v>0</v>
      </c>
      <c r="AB336" s="49">
        <f t="shared" si="66"/>
        <v>0</v>
      </c>
      <c r="AC336" s="49">
        <f t="shared" si="66"/>
        <v>0</v>
      </c>
      <c r="AD336" s="49">
        <f t="shared" si="66"/>
        <v>0</v>
      </c>
      <c r="AE336" s="51">
        <f t="shared" si="65"/>
        <v>0</v>
      </c>
      <c r="AF336" s="51">
        <f>IF(C336=A_Stammdaten!$B$12,D_SAV!$U336-D_SAV!$AG336,HLOOKUP(A_Stammdaten!$B$12-1,$AH$4:$AN$4004,ROW(C336)-3,FALSE)-$AG336)</f>
        <v>0</v>
      </c>
      <c r="AG336" s="51">
        <f>HLOOKUP(A_Stammdaten!$B$12,$AH$4:$AN$4004,ROW(C336)-3,FALSE)</f>
        <v>0</v>
      </c>
      <c r="AH336" s="51">
        <f t="shared" si="69"/>
        <v>0</v>
      </c>
      <c r="AI336" s="51">
        <f t="shared" si="70"/>
        <v>0</v>
      </c>
      <c r="AJ336" s="51">
        <f t="shared" si="71"/>
        <v>0</v>
      </c>
      <c r="AK336" s="51">
        <f t="shared" si="72"/>
        <v>0</v>
      </c>
      <c r="AL336" s="51">
        <f t="shared" si="73"/>
        <v>0</v>
      </c>
      <c r="AM336" s="51">
        <f t="shared" si="74"/>
        <v>0</v>
      </c>
      <c r="AN336" s="51">
        <f t="shared" si="75"/>
        <v>0</v>
      </c>
    </row>
    <row r="337" spans="1:40" x14ac:dyDescent="0.25">
      <c r="A337" s="17"/>
      <c r="B337" s="17"/>
      <c r="C337" s="35"/>
      <c r="D337" s="17"/>
      <c r="E337" s="17"/>
      <c r="F337" s="17"/>
      <c r="G337" s="62">
        <f t="shared" si="76"/>
        <v>0</v>
      </c>
      <c r="H337" s="17"/>
      <c r="I337" s="17"/>
      <c r="J337" s="17"/>
      <c r="K337" s="17"/>
      <c r="L337" s="17"/>
      <c r="M337" s="17"/>
      <c r="N337" s="17"/>
      <c r="O337" s="17"/>
      <c r="P337" s="115"/>
      <c r="Q337" s="62">
        <f>IF(C337&gt;A_Stammdaten!$B$12,0,SUM(G337,H337,J337,K337,M337,N337)-SUM(I337,L337,O337,P337))</f>
        <v>0</v>
      </c>
      <c r="R337" s="17"/>
      <c r="S337" s="17"/>
      <c r="T337" s="17"/>
      <c r="U337" s="62">
        <f t="shared" si="67"/>
        <v>0</v>
      </c>
      <c r="V337" s="63">
        <f>IF(ISBLANK($B337),0,VLOOKUP($B337,Listen!$A$2:$C$45,2,FALSE))</f>
        <v>0</v>
      </c>
      <c r="W337" s="63">
        <f>IF(ISBLANK($B337),0,VLOOKUP($B337,Listen!$A$2:$C$45,3,FALSE))</f>
        <v>0</v>
      </c>
      <c r="X337" s="49">
        <f t="shared" si="68"/>
        <v>0</v>
      </c>
      <c r="Y337" s="49">
        <f t="shared" si="66"/>
        <v>0</v>
      </c>
      <c r="Z337" s="49">
        <f t="shared" si="66"/>
        <v>0</v>
      </c>
      <c r="AA337" s="49">
        <f t="shared" si="66"/>
        <v>0</v>
      </c>
      <c r="AB337" s="49">
        <f t="shared" si="66"/>
        <v>0</v>
      </c>
      <c r="AC337" s="49">
        <f t="shared" si="66"/>
        <v>0</v>
      </c>
      <c r="AD337" s="49">
        <f t="shared" si="66"/>
        <v>0</v>
      </c>
      <c r="AE337" s="51">
        <f t="shared" si="65"/>
        <v>0</v>
      </c>
      <c r="AF337" s="51">
        <f>IF(C337=A_Stammdaten!$B$12,D_SAV!$U337-D_SAV!$AG337,HLOOKUP(A_Stammdaten!$B$12-1,$AH$4:$AN$4004,ROW(C337)-3,FALSE)-$AG337)</f>
        <v>0</v>
      </c>
      <c r="AG337" s="51">
        <f>HLOOKUP(A_Stammdaten!$B$12,$AH$4:$AN$4004,ROW(C337)-3,FALSE)</f>
        <v>0</v>
      </c>
      <c r="AH337" s="51">
        <f t="shared" si="69"/>
        <v>0</v>
      </c>
      <c r="AI337" s="51">
        <f t="shared" si="70"/>
        <v>0</v>
      </c>
      <c r="AJ337" s="51">
        <f t="shared" si="71"/>
        <v>0</v>
      </c>
      <c r="AK337" s="51">
        <f t="shared" si="72"/>
        <v>0</v>
      </c>
      <c r="AL337" s="51">
        <f t="shared" si="73"/>
        <v>0</v>
      </c>
      <c r="AM337" s="51">
        <f t="shared" si="74"/>
        <v>0</v>
      </c>
      <c r="AN337" s="51">
        <f t="shared" si="75"/>
        <v>0</v>
      </c>
    </row>
    <row r="338" spans="1:40" x14ac:dyDescent="0.25">
      <c r="A338" s="17"/>
      <c r="B338" s="17"/>
      <c r="C338" s="35"/>
      <c r="D338" s="17"/>
      <c r="E338" s="17"/>
      <c r="F338" s="17"/>
      <c r="G338" s="62">
        <f t="shared" si="76"/>
        <v>0</v>
      </c>
      <c r="H338" s="17"/>
      <c r="I338" s="17"/>
      <c r="J338" s="17"/>
      <c r="K338" s="17"/>
      <c r="L338" s="17"/>
      <c r="M338" s="17"/>
      <c r="N338" s="17"/>
      <c r="O338" s="17"/>
      <c r="P338" s="115"/>
      <c r="Q338" s="62">
        <f>IF(C338&gt;A_Stammdaten!$B$12,0,SUM(G338,H338,J338,K338,M338,N338)-SUM(I338,L338,O338,P338))</f>
        <v>0</v>
      </c>
      <c r="R338" s="17"/>
      <c r="S338" s="17"/>
      <c r="T338" s="17"/>
      <c r="U338" s="62">
        <f t="shared" si="67"/>
        <v>0</v>
      </c>
      <c r="V338" s="63">
        <f>IF(ISBLANK($B338),0,VLOOKUP($B338,Listen!$A$2:$C$45,2,FALSE))</f>
        <v>0</v>
      </c>
      <c r="W338" s="63">
        <f>IF(ISBLANK($B338),0,VLOOKUP($B338,Listen!$A$2:$C$45,3,FALSE))</f>
        <v>0</v>
      </c>
      <c r="X338" s="49">
        <f t="shared" si="68"/>
        <v>0</v>
      </c>
      <c r="Y338" s="49">
        <f t="shared" si="66"/>
        <v>0</v>
      </c>
      <c r="Z338" s="49">
        <f t="shared" si="66"/>
        <v>0</v>
      </c>
      <c r="AA338" s="49">
        <f t="shared" si="66"/>
        <v>0</v>
      </c>
      <c r="AB338" s="49">
        <f t="shared" si="66"/>
        <v>0</v>
      </c>
      <c r="AC338" s="49">
        <f t="shared" si="66"/>
        <v>0</v>
      </c>
      <c r="AD338" s="49">
        <f t="shared" si="66"/>
        <v>0</v>
      </c>
      <c r="AE338" s="51">
        <f t="shared" si="65"/>
        <v>0</v>
      </c>
      <c r="AF338" s="51">
        <f>IF(C338=A_Stammdaten!$B$12,D_SAV!$U338-D_SAV!$AG338,HLOOKUP(A_Stammdaten!$B$12-1,$AH$4:$AN$4004,ROW(C338)-3,FALSE)-$AG338)</f>
        <v>0</v>
      </c>
      <c r="AG338" s="51">
        <f>HLOOKUP(A_Stammdaten!$B$12,$AH$4:$AN$4004,ROW(C338)-3,FALSE)</f>
        <v>0</v>
      </c>
      <c r="AH338" s="51">
        <f t="shared" si="69"/>
        <v>0</v>
      </c>
      <c r="AI338" s="51">
        <f t="shared" si="70"/>
        <v>0</v>
      </c>
      <c r="AJ338" s="51">
        <f t="shared" si="71"/>
        <v>0</v>
      </c>
      <c r="AK338" s="51">
        <f t="shared" si="72"/>
        <v>0</v>
      </c>
      <c r="AL338" s="51">
        <f t="shared" si="73"/>
        <v>0</v>
      </c>
      <c r="AM338" s="51">
        <f t="shared" si="74"/>
        <v>0</v>
      </c>
      <c r="AN338" s="51">
        <f t="shared" si="75"/>
        <v>0</v>
      </c>
    </row>
    <row r="339" spans="1:40" x14ac:dyDescent="0.25">
      <c r="A339" s="17"/>
      <c r="B339" s="17"/>
      <c r="C339" s="35"/>
      <c r="D339" s="17"/>
      <c r="E339" s="17"/>
      <c r="F339" s="17"/>
      <c r="G339" s="62">
        <f t="shared" si="76"/>
        <v>0</v>
      </c>
      <c r="H339" s="17"/>
      <c r="I339" s="17"/>
      <c r="J339" s="17"/>
      <c r="K339" s="17"/>
      <c r="L339" s="17"/>
      <c r="M339" s="17"/>
      <c r="N339" s="17"/>
      <c r="O339" s="17"/>
      <c r="P339" s="115"/>
      <c r="Q339" s="62">
        <f>IF(C339&gt;A_Stammdaten!$B$12,0,SUM(G339,H339,J339,K339,M339,N339)-SUM(I339,L339,O339,P339))</f>
        <v>0</v>
      </c>
      <c r="R339" s="17"/>
      <c r="S339" s="17"/>
      <c r="T339" s="17"/>
      <c r="U339" s="62">
        <f t="shared" si="67"/>
        <v>0</v>
      </c>
      <c r="V339" s="63">
        <f>IF(ISBLANK($B339),0,VLOOKUP($B339,Listen!$A$2:$C$45,2,FALSE))</f>
        <v>0</v>
      </c>
      <c r="W339" s="63">
        <f>IF(ISBLANK($B339),0,VLOOKUP($B339,Listen!$A$2:$C$45,3,FALSE))</f>
        <v>0</v>
      </c>
      <c r="X339" s="49">
        <f t="shared" si="68"/>
        <v>0</v>
      </c>
      <c r="Y339" s="49">
        <f t="shared" si="66"/>
        <v>0</v>
      </c>
      <c r="Z339" s="49">
        <f t="shared" si="66"/>
        <v>0</v>
      </c>
      <c r="AA339" s="49">
        <f t="shared" si="66"/>
        <v>0</v>
      </c>
      <c r="AB339" s="49">
        <f t="shared" si="66"/>
        <v>0</v>
      </c>
      <c r="AC339" s="49">
        <f t="shared" si="66"/>
        <v>0</v>
      </c>
      <c r="AD339" s="49">
        <f t="shared" si="66"/>
        <v>0</v>
      </c>
      <c r="AE339" s="51">
        <f t="shared" si="65"/>
        <v>0</v>
      </c>
      <c r="AF339" s="51">
        <f>IF(C339=A_Stammdaten!$B$12,D_SAV!$U339-D_SAV!$AG339,HLOOKUP(A_Stammdaten!$B$12-1,$AH$4:$AN$4004,ROW(C339)-3,FALSE)-$AG339)</f>
        <v>0</v>
      </c>
      <c r="AG339" s="51">
        <f>HLOOKUP(A_Stammdaten!$B$12,$AH$4:$AN$4004,ROW(C339)-3,FALSE)</f>
        <v>0</v>
      </c>
      <c r="AH339" s="51">
        <f t="shared" si="69"/>
        <v>0</v>
      </c>
      <c r="AI339" s="51">
        <f t="shared" si="70"/>
        <v>0</v>
      </c>
      <c r="AJ339" s="51">
        <f t="shared" si="71"/>
        <v>0</v>
      </c>
      <c r="AK339" s="51">
        <f t="shared" si="72"/>
        <v>0</v>
      </c>
      <c r="AL339" s="51">
        <f t="shared" si="73"/>
        <v>0</v>
      </c>
      <c r="AM339" s="51">
        <f t="shared" si="74"/>
        <v>0</v>
      </c>
      <c r="AN339" s="51">
        <f t="shared" si="75"/>
        <v>0</v>
      </c>
    </row>
    <row r="340" spans="1:40" x14ac:dyDescent="0.25">
      <c r="A340" s="17"/>
      <c r="B340" s="17"/>
      <c r="C340" s="35"/>
      <c r="D340" s="17"/>
      <c r="E340" s="17"/>
      <c r="F340" s="17"/>
      <c r="G340" s="62">
        <f t="shared" si="76"/>
        <v>0</v>
      </c>
      <c r="H340" s="17"/>
      <c r="I340" s="17"/>
      <c r="J340" s="17"/>
      <c r="K340" s="17"/>
      <c r="L340" s="17"/>
      <c r="M340" s="17"/>
      <c r="N340" s="17"/>
      <c r="O340" s="17"/>
      <c r="P340" s="115"/>
      <c r="Q340" s="62">
        <f>IF(C340&gt;A_Stammdaten!$B$12,0,SUM(G340,H340,J340,K340,M340,N340)-SUM(I340,L340,O340,P340))</f>
        <v>0</v>
      </c>
      <c r="R340" s="17"/>
      <c r="S340" s="17"/>
      <c r="T340" s="17"/>
      <c r="U340" s="62">
        <f t="shared" si="67"/>
        <v>0</v>
      </c>
      <c r="V340" s="63">
        <f>IF(ISBLANK($B340),0,VLOOKUP($B340,Listen!$A$2:$C$45,2,FALSE))</f>
        <v>0</v>
      </c>
      <c r="W340" s="63">
        <f>IF(ISBLANK($B340),0,VLOOKUP($B340,Listen!$A$2:$C$45,3,FALSE))</f>
        <v>0</v>
      </c>
      <c r="X340" s="49">
        <f t="shared" si="68"/>
        <v>0</v>
      </c>
      <c r="Y340" s="49">
        <f t="shared" si="66"/>
        <v>0</v>
      </c>
      <c r="Z340" s="49">
        <f t="shared" si="66"/>
        <v>0</v>
      </c>
      <c r="AA340" s="49">
        <f t="shared" si="66"/>
        <v>0</v>
      </c>
      <c r="AB340" s="49">
        <f t="shared" si="66"/>
        <v>0</v>
      </c>
      <c r="AC340" s="49">
        <f t="shared" si="66"/>
        <v>0</v>
      </c>
      <c r="AD340" s="49">
        <f t="shared" si="66"/>
        <v>0</v>
      </c>
      <c r="AE340" s="51">
        <f t="shared" si="65"/>
        <v>0</v>
      </c>
      <c r="AF340" s="51">
        <f>IF(C340=A_Stammdaten!$B$12,D_SAV!$U340-D_SAV!$AG340,HLOOKUP(A_Stammdaten!$B$12-1,$AH$4:$AN$4004,ROW(C340)-3,FALSE)-$AG340)</f>
        <v>0</v>
      </c>
      <c r="AG340" s="51">
        <f>HLOOKUP(A_Stammdaten!$B$12,$AH$4:$AN$4004,ROW(C340)-3,FALSE)</f>
        <v>0</v>
      </c>
      <c r="AH340" s="51">
        <f t="shared" si="69"/>
        <v>0</v>
      </c>
      <c r="AI340" s="51">
        <f t="shared" si="70"/>
        <v>0</v>
      </c>
      <c r="AJ340" s="51">
        <f t="shared" si="71"/>
        <v>0</v>
      </c>
      <c r="AK340" s="51">
        <f t="shared" si="72"/>
        <v>0</v>
      </c>
      <c r="AL340" s="51">
        <f t="shared" si="73"/>
        <v>0</v>
      </c>
      <c r="AM340" s="51">
        <f t="shared" si="74"/>
        <v>0</v>
      </c>
      <c r="AN340" s="51">
        <f t="shared" si="75"/>
        <v>0</v>
      </c>
    </row>
    <row r="341" spans="1:40" x14ac:dyDescent="0.25">
      <c r="A341" s="17"/>
      <c r="B341" s="17"/>
      <c r="C341" s="35"/>
      <c r="D341" s="17"/>
      <c r="E341" s="17"/>
      <c r="F341" s="17"/>
      <c r="G341" s="62">
        <f t="shared" si="76"/>
        <v>0</v>
      </c>
      <c r="H341" s="17"/>
      <c r="I341" s="17"/>
      <c r="J341" s="17"/>
      <c r="K341" s="17"/>
      <c r="L341" s="17"/>
      <c r="M341" s="17"/>
      <c r="N341" s="17"/>
      <c r="O341" s="17"/>
      <c r="P341" s="115"/>
      <c r="Q341" s="62">
        <f>IF(C341&gt;A_Stammdaten!$B$12,0,SUM(G341,H341,J341,K341,M341,N341)-SUM(I341,L341,O341,P341))</f>
        <v>0</v>
      </c>
      <c r="R341" s="17"/>
      <c r="S341" s="17"/>
      <c r="T341" s="17"/>
      <c r="U341" s="62">
        <f t="shared" si="67"/>
        <v>0</v>
      </c>
      <c r="V341" s="63">
        <f>IF(ISBLANK($B341),0,VLOOKUP($B341,Listen!$A$2:$C$45,2,FALSE))</f>
        <v>0</v>
      </c>
      <c r="W341" s="63">
        <f>IF(ISBLANK($B341),0,VLOOKUP($B341,Listen!$A$2:$C$45,3,FALSE))</f>
        <v>0</v>
      </c>
      <c r="X341" s="49">
        <f t="shared" si="68"/>
        <v>0</v>
      </c>
      <c r="Y341" s="49">
        <f t="shared" si="66"/>
        <v>0</v>
      </c>
      <c r="Z341" s="49">
        <f t="shared" si="66"/>
        <v>0</v>
      </c>
      <c r="AA341" s="49">
        <f t="shared" si="66"/>
        <v>0</v>
      </c>
      <c r="AB341" s="49">
        <f t="shared" si="66"/>
        <v>0</v>
      </c>
      <c r="AC341" s="49">
        <f t="shared" si="66"/>
        <v>0</v>
      </c>
      <c r="AD341" s="49">
        <f t="shared" si="66"/>
        <v>0</v>
      </c>
      <c r="AE341" s="51">
        <f t="shared" si="65"/>
        <v>0</v>
      </c>
      <c r="AF341" s="51">
        <f>IF(C341=A_Stammdaten!$B$12,D_SAV!$U341-D_SAV!$AG341,HLOOKUP(A_Stammdaten!$B$12-1,$AH$4:$AN$4004,ROW(C341)-3,FALSE)-$AG341)</f>
        <v>0</v>
      </c>
      <c r="AG341" s="51">
        <f>HLOOKUP(A_Stammdaten!$B$12,$AH$4:$AN$4004,ROW(C341)-3,FALSE)</f>
        <v>0</v>
      </c>
      <c r="AH341" s="51">
        <f t="shared" si="69"/>
        <v>0</v>
      </c>
      <c r="AI341" s="51">
        <f t="shared" si="70"/>
        <v>0</v>
      </c>
      <c r="AJ341" s="51">
        <f t="shared" si="71"/>
        <v>0</v>
      </c>
      <c r="AK341" s="51">
        <f t="shared" si="72"/>
        <v>0</v>
      </c>
      <c r="AL341" s="51">
        <f t="shared" si="73"/>
        <v>0</v>
      </c>
      <c r="AM341" s="51">
        <f t="shared" si="74"/>
        <v>0</v>
      </c>
      <c r="AN341" s="51">
        <f t="shared" si="75"/>
        <v>0</v>
      </c>
    </row>
    <row r="342" spans="1:40" x14ac:dyDescent="0.25">
      <c r="A342" s="17"/>
      <c r="B342" s="17"/>
      <c r="C342" s="35"/>
      <c r="D342" s="17"/>
      <c r="E342" s="17"/>
      <c r="F342" s="17"/>
      <c r="G342" s="62">
        <f t="shared" si="76"/>
        <v>0</v>
      </c>
      <c r="H342" s="17"/>
      <c r="I342" s="17"/>
      <c r="J342" s="17"/>
      <c r="K342" s="17"/>
      <c r="L342" s="17"/>
      <c r="M342" s="17"/>
      <c r="N342" s="17"/>
      <c r="O342" s="17"/>
      <c r="P342" s="115"/>
      <c r="Q342" s="62">
        <f>IF(C342&gt;A_Stammdaten!$B$12,0,SUM(G342,H342,J342,K342,M342,N342)-SUM(I342,L342,O342,P342))</f>
        <v>0</v>
      </c>
      <c r="R342" s="17"/>
      <c r="S342" s="17"/>
      <c r="T342" s="17"/>
      <c r="U342" s="62">
        <f t="shared" si="67"/>
        <v>0</v>
      </c>
      <c r="V342" s="63">
        <f>IF(ISBLANK($B342),0,VLOOKUP($B342,Listen!$A$2:$C$45,2,FALSE))</f>
        <v>0</v>
      </c>
      <c r="W342" s="63">
        <f>IF(ISBLANK($B342),0,VLOOKUP($B342,Listen!$A$2:$C$45,3,FALSE))</f>
        <v>0</v>
      </c>
      <c r="X342" s="49">
        <f t="shared" si="68"/>
        <v>0</v>
      </c>
      <c r="Y342" s="49">
        <f t="shared" si="66"/>
        <v>0</v>
      </c>
      <c r="Z342" s="49">
        <f t="shared" si="66"/>
        <v>0</v>
      </c>
      <c r="AA342" s="49">
        <f t="shared" si="66"/>
        <v>0</v>
      </c>
      <c r="AB342" s="49">
        <f t="shared" si="66"/>
        <v>0</v>
      </c>
      <c r="AC342" s="49">
        <f t="shared" si="66"/>
        <v>0</v>
      </c>
      <c r="AD342" s="49">
        <f t="shared" si="66"/>
        <v>0</v>
      </c>
      <c r="AE342" s="51">
        <f t="shared" si="65"/>
        <v>0</v>
      </c>
      <c r="AF342" s="51">
        <f>IF(C342=A_Stammdaten!$B$12,D_SAV!$U342-D_SAV!$AG342,HLOOKUP(A_Stammdaten!$B$12-1,$AH$4:$AN$4004,ROW(C342)-3,FALSE)-$AG342)</f>
        <v>0</v>
      </c>
      <c r="AG342" s="51">
        <f>HLOOKUP(A_Stammdaten!$B$12,$AH$4:$AN$4004,ROW(C342)-3,FALSE)</f>
        <v>0</v>
      </c>
      <c r="AH342" s="51">
        <f t="shared" si="69"/>
        <v>0</v>
      </c>
      <c r="AI342" s="51">
        <f t="shared" si="70"/>
        <v>0</v>
      </c>
      <c r="AJ342" s="51">
        <f t="shared" si="71"/>
        <v>0</v>
      </c>
      <c r="AK342" s="51">
        <f t="shared" si="72"/>
        <v>0</v>
      </c>
      <c r="AL342" s="51">
        <f t="shared" si="73"/>
        <v>0</v>
      </c>
      <c r="AM342" s="51">
        <f t="shared" si="74"/>
        <v>0</v>
      </c>
      <c r="AN342" s="51">
        <f t="shared" si="75"/>
        <v>0</v>
      </c>
    </row>
    <row r="343" spans="1:40" x14ac:dyDescent="0.25">
      <c r="A343" s="17"/>
      <c r="B343" s="17"/>
      <c r="C343" s="35"/>
      <c r="D343" s="17"/>
      <c r="E343" s="17"/>
      <c r="F343" s="17"/>
      <c r="G343" s="62">
        <f t="shared" si="76"/>
        <v>0</v>
      </c>
      <c r="H343" s="17"/>
      <c r="I343" s="17"/>
      <c r="J343" s="17"/>
      <c r="K343" s="17"/>
      <c r="L343" s="17"/>
      <c r="M343" s="17"/>
      <c r="N343" s="17"/>
      <c r="O343" s="17"/>
      <c r="P343" s="115"/>
      <c r="Q343" s="62">
        <f>IF(C343&gt;A_Stammdaten!$B$12,0,SUM(G343,H343,J343,K343,M343,N343)-SUM(I343,L343,O343,P343))</f>
        <v>0</v>
      </c>
      <c r="R343" s="17"/>
      <c r="S343" s="17"/>
      <c r="T343" s="17"/>
      <c r="U343" s="62">
        <f t="shared" si="67"/>
        <v>0</v>
      </c>
      <c r="V343" s="63">
        <f>IF(ISBLANK($B343),0,VLOOKUP($B343,Listen!$A$2:$C$45,2,FALSE))</f>
        <v>0</v>
      </c>
      <c r="W343" s="63">
        <f>IF(ISBLANK($B343),0,VLOOKUP($B343,Listen!$A$2:$C$45,3,FALSE))</f>
        <v>0</v>
      </c>
      <c r="X343" s="49">
        <f t="shared" si="68"/>
        <v>0</v>
      </c>
      <c r="Y343" s="49">
        <f t="shared" si="66"/>
        <v>0</v>
      </c>
      <c r="Z343" s="49">
        <f t="shared" si="66"/>
        <v>0</v>
      </c>
      <c r="AA343" s="49">
        <f t="shared" si="66"/>
        <v>0</v>
      </c>
      <c r="AB343" s="49">
        <f t="shared" si="66"/>
        <v>0</v>
      </c>
      <c r="AC343" s="49">
        <f t="shared" si="66"/>
        <v>0</v>
      </c>
      <c r="AD343" s="49">
        <f t="shared" si="66"/>
        <v>0</v>
      </c>
      <c r="AE343" s="51">
        <f t="shared" si="65"/>
        <v>0</v>
      </c>
      <c r="AF343" s="51">
        <f>IF(C343=A_Stammdaten!$B$12,D_SAV!$U343-D_SAV!$AG343,HLOOKUP(A_Stammdaten!$B$12-1,$AH$4:$AN$4004,ROW(C343)-3,FALSE)-$AG343)</f>
        <v>0</v>
      </c>
      <c r="AG343" s="51">
        <f>HLOOKUP(A_Stammdaten!$B$12,$AH$4:$AN$4004,ROW(C343)-3,FALSE)</f>
        <v>0</v>
      </c>
      <c r="AH343" s="51">
        <f t="shared" si="69"/>
        <v>0</v>
      </c>
      <c r="AI343" s="51">
        <f t="shared" si="70"/>
        <v>0</v>
      </c>
      <c r="AJ343" s="51">
        <f t="shared" si="71"/>
        <v>0</v>
      </c>
      <c r="AK343" s="51">
        <f t="shared" si="72"/>
        <v>0</v>
      </c>
      <c r="AL343" s="51">
        <f t="shared" si="73"/>
        <v>0</v>
      </c>
      <c r="AM343" s="51">
        <f t="shared" si="74"/>
        <v>0</v>
      </c>
      <c r="AN343" s="51">
        <f t="shared" si="75"/>
        <v>0</v>
      </c>
    </row>
    <row r="344" spans="1:40" x14ac:dyDescent="0.25">
      <c r="A344" s="17"/>
      <c r="B344" s="17"/>
      <c r="C344" s="35"/>
      <c r="D344" s="17"/>
      <c r="E344" s="17"/>
      <c r="F344" s="17"/>
      <c r="G344" s="62">
        <f t="shared" si="76"/>
        <v>0</v>
      </c>
      <c r="H344" s="17"/>
      <c r="I344" s="17"/>
      <c r="J344" s="17"/>
      <c r="K344" s="17"/>
      <c r="L344" s="17"/>
      <c r="M344" s="17"/>
      <c r="N344" s="17"/>
      <c r="O344" s="17"/>
      <c r="P344" s="115"/>
      <c r="Q344" s="62">
        <f>IF(C344&gt;A_Stammdaten!$B$12,0,SUM(G344,H344,J344,K344,M344,N344)-SUM(I344,L344,O344,P344))</f>
        <v>0</v>
      </c>
      <c r="R344" s="17"/>
      <c r="S344" s="17"/>
      <c r="T344" s="17"/>
      <c r="U344" s="62">
        <f t="shared" si="67"/>
        <v>0</v>
      </c>
      <c r="V344" s="63">
        <f>IF(ISBLANK($B344),0,VLOOKUP($B344,Listen!$A$2:$C$45,2,FALSE))</f>
        <v>0</v>
      </c>
      <c r="W344" s="63">
        <f>IF(ISBLANK($B344),0,VLOOKUP($B344,Listen!$A$2:$C$45,3,FALSE))</f>
        <v>0</v>
      </c>
      <c r="X344" s="49">
        <f t="shared" si="68"/>
        <v>0</v>
      </c>
      <c r="Y344" s="49">
        <f t="shared" si="66"/>
        <v>0</v>
      </c>
      <c r="Z344" s="49">
        <f t="shared" si="66"/>
        <v>0</v>
      </c>
      <c r="AA344" s="49">
        <f t="shared" si="66"/>
        <v>0</v>
      </c>
      <c r="AB344" s="49">
        <f t="shared" si="66"/>
        <v>0</v>
      </c>
      <c r="AC344" s="49">
        <f t="shared" si="66"/>
        <v>0</v>
      </c>
      <c r="AD344" s="49">
        <f t="shared" si="66"/>
        <v>0</v>
      </c>
      <c r="AE344" s="51">
        <f t="shared" si="65"/>
        <v>0</v>
      </c>
      <c r="AF344" s="51">
        <f>IF(C344=A_Stammdaten!$B$12,D_SAV!$U344-D_SAV!$AG344,HLOOKUP(A_Stammdaten!$B$12-1,$AH$4:$AN$4004,ROW(C344)-3,FALSE)-$AG344)</f>
        <v>0</v>
      </c>
      <c r="AG344" s="51">
        <f>HLOOKUP(A_Stammdaten!$B$12,$AH$4:$AN$4004,ROW(C344)-3,FALSE)</f>
        <v>0</v>
      </c>
      <c r="AH344" s="51">
        <f t="shared" si="69"/>
        <v>0</v>
      </c>
      <c r="AI344" s="51">
        <f t="shared" si="70"/>
        <v>0</v>
      </c>
      <c r="AJ344" s="51">
        <f t="shared" si="71"/>
        <v>0</v>
      </c>
      <c r="AK344" s="51">
        <f t="shared" si="72"/>
        <v>0</v>
      </c>
      <c r="AL344" s="51">
        <f t="shared" si="73"/>
        <v>0</v>
      </c>
      <c r="AM344" s="51">
        <f t="shared" si="74"/>
        <v>0</v>
      </c>
      <c r="AN344" s="51">
        <f t="shared" si="75"/>
        <v>0</v>
      </c>
    </row>
    <row r="345" spans="1:40" x14ac:dyDescent="0.25">
      <c r="A345" s="17"/>
      <c r="B345" s="17"/>
      <c r="C345" s="35"/>
      <c r="D345" s="17"/>
      <c r="E345" s="17"/>
      <c r="F345" s="17"/>
      <c r="G345" s="62">
        <f t="shared" si="76"/>
        <v>0</v>
      </c>
      <c r="H345" s="17"/>
      <c r="I345" s="17"/>
      <c r="J345" s="17"/>
      <c r="K345" s="17"/>
      <c r="L345" s="17"/>
      <c r="M345" s="17"/>
      <c r="N345" s="17"/>
      <c r="O345" s="17"/>
      <c r="P345" s="115"/>
      <c r="Q345" s="62">
        <f>IF(C345&gt;A_Stammdaten!$B$12,0,SUM(G345,H345,J345,K345,M345,N345)-SUM(I345,L345,O345,P345))</f>
        <v>0</v>
      </c>
      <c r="R345" s="17"/>
      <c r="S345" s="17"/>
      <c r="T345" s="17"/>
      <c r="U345" s="62">
        <f t="shared" si="67"/>
        <v>0</v>
      </c>
      <c r="V345" s="63">
        <f>IF(ISBLANK($B345),0,VLOOKUP($B345,Listen!$A$2:$C$45,2,FALSE))</f>
        <v>0</v>
      </c>
      <c r="W345" s="63">
        <f>IF(ISBLANK($B345),0,VLOOKUP($B345,Listen!$A$2:$C$45,3,FALSE))</f>
        <v>0</v>
      </c>
      <c r="X345" s="49">
        <f t="shared" si="68"/>
        <v>0</v>
      </c>
      <c r="Y345" s="49">
        <f t="shared" si="66"/>
        <v>0</v>
      </c>
      <c r="Z345" s="49">
        <f t="shared" si="66"/>
        <v>0</v>
      </c>
      <c r="AA345" s="49">
        <f t="shared" si="66"/>
        <v>0</v>
      </c>
      <c r="AB345" s="49">
        <f t="shared" si="66"/>
        <v>0</v>
      </c>
      <c r="AC345" s="49">
        <f t="shared" si="66"/>
        <v>0</v>
      </c>
      <c r="AD345" s="49">
        <f t="shared" si="66"/>
        <v>0</v>
      </c>
      <c r="AE345" s="51">
        <f t="shared" si="65"/>
        <v>0</v>
      </c>
      <c r="AF345" s="51">
        <f>IF(C345=A_Stammdaten!$B$12,D_SAV!$U345-D_SAV!$AG345,HLOOKUP(A_Stammdaten!$B$12-1,$AH$4:$AN$4004,ROW(C345)-3,FALSE)-$AG345)</f>
        <v>0</v>
      </c>
      <c r="AG345" s="51">
        <f>HLOOKUP(A_Stammdaten!$B$12,$AH$4:$AN$4004,ROW(C345)-3,FALSE)</f>
        <v>0</v>
      </c>
      <c r="AH345" s="51">
        <f t="shared" si="69"/>
        <v>0</v>
      </c>
      <c r="AI345" s="51">
        <f t="shared" si="70"/>
        <v>0</v>
      </c>
      <c r="AJ345" s="51">
        <f t="shared" si="71"/>
        <v>0</v>
      </c>
      <c r="AK345" s="51">
        <f t="shared" si="72"/>
        <v>0</v>
      </c>
      <c r="AL345" s="51">
        <f t="shared" si="73"/>
        <v>0</v>
      </c>
      <c r="AM345" s="51">
        <f t="shared" si="74"/>
        <v>0</v>
      </c>
      <c r="AN345" s="51">
        <f t="shared" si="75"/>
        <v>0</v>
      </c>
    </row>
    <row r="346" spans="1:40" x14ac:dyDescent="0.25">
      <c r="A346" s="17"/>
      <c r="B346" s="17"/>
      <c r="C346" s="35"/>
      <c r="D346" s="17"/>
      <c r="E346" s="17"/>
      <c r="F346" s="17"/>
      <c r="G346" s="62">
        <f t="shared" si="76"/>
        <v>0</v>
      </c>
      <c r="H346" s="17"/>
      <c r="I346" s="17"/>
      <c r="J346" s="17"/>
      <c r="K346" s="17"/>
      <c r="L346" s="17"/>
      <c r="M346" s="17"/>
      <c r="N346" s="17"/>
      <c r="O346" s="17"/>
      <c r="P346" s="115"/>
      <c r="Q346" s="62">
        <f>IF(C346&gt;A_Stammdaten!$B$12,0,SUM(G346,H346,J346,K346,M346,N346)-SUM(I346,L346,O346,P346))</f>
        <v>0</v>
      </c>
      <c r="R346" s="17"/>
      <c r="S346" s="17"/>
      <c r="T346" s="17"/>
      <c r="U346" s="62">
        <f t="shared" si="67"/>
        <v>0</v>
      </c>
      <c r="V346" s="63">
        <f>IF(ISBLANK($B346),0,VLOOKUP($B346,Listen!$A$2:$C$45,2,FALSE))</f>
        <v>0</v>
      </c>
      <c r="W346" s="63">
        <f>IF(ISBLANK($B346),0,VLOOKUP($B346,Listen!$A$2:$C$45,3,FALSE))</f>
        <v>0</v>
      </c>
      <c r="X346" s="49">
        <f t="shared" si="68"/>
        <v>0</v>
      </c>
      <c r="Y346" s="49">
        <f t="shared" si="66"/>
        <v>0</v>
      </c>
      <c r="Z346" s="49">
        <f t="shared" si="66"/>
        <v>0</v>
      </c>
      <c r="AA346" s="49">
        <f t="shared" si="66"/>
        <v>0</v>
      </c>
      <c r="AB346" s="49">
        <f t="shared" si="66"/>
        <v>0</v>
      </c>
      <c r="AC346" s="49">
        <f t="shared" si="66"/>
        <v>0</v>
      </c>
      <c r="AD346" s="49">
        <f t="shared" si="66"/>
        <v>0</v>
      </c>
      <c r="AE346" s="51">
        <f t="shared" si="65"/>
        <v>0</v>
      </c>
      <c r="AF346" s="51">
        <f>IF(C346=A_Stammdaten!$B$12,D_SAV!$U346-D_SAV!$AG346,HLOOKUP(A_Stammdaten!$B$12-1,$AH$4:$AN$4004,ROW(C346)-3,FALSE)-$AG346)</f>
        <v>0</v>
      </c>
      <c r="AG346" s="51">
        <f>HLOOKUP(A_Stammdaten!$B$12,$AH$4:$AN$4004,ROW(C346)-3,FALSE)</f>
        <v>0</v>
      </c>
      <c r="AH346" s="51">
        <f t="shared" si="69"/>
        <v>0</v>
      </c>
      <c r="AI346" s="51">
        <f t="shared" si="70"/>
        <v>0</v>
      </c>
      <c r="AJ346" s="51">
        <f t="shared" si="71"/>
        <v>0</v>
      </c>
      <c r="AK346" s="51">
        <f t="shared" si="72"/>
        <v>0</v>
      </c>
      <c r="AL346" s="51">
        <f t="shared" si="73"/>
        <v>0</v>
      </c>
      <c r="AM346" s="51">
        <f t="shared" si="74"/>
        <v>0</v>
      </c>
      <c r="AN346" s="51">
        <f t="shared" si="75"/>
        <v>0</v>
      </c>
    </row>
    <row r="347" spans="1:40" x14ac:dyDescent="0.25">
      <c r="A347" s="17"/>
      <c r="B347" s="17"/>
      <c r="C347" s="35"/>
      <c r="D347" s="17"/>
      <c r="E347" s="17"/>
      <c r="F347" s="17"/>
      <c r="G347" s="62">
        <f t="shared" si="76"/>
        <v>0</v>
      </c>
      <c r="H347" s="17"/>
      <c r="I347" s="17"/>
      <c r="J347" s="17"/>
      <c r="K347" s="17"/>
      <c r="L347" s="17"/>
      <c r="M347" s="17"/>
      <c r="N347" s="17"/>
      <c r="O347" s="17"/>
      <c r="P347" s="115"/>
      <c r="Q347" s="62">
        <f>IF(C347&gt;A_Stammdaten!$B$12,0,SUM(G347,H347,J347,K347,M347,N347)-SUM(I347,L347,O347,P347))</f>
        <v>0</v>
      </c>
      <c r="R347" s="17"/>
      <c r="S347" s="17"/>
      <c r="T347" s="17"/>
      <c r="U347" s="62">
        <f t="shared" si="67"/>
        <v>0</v>
      </c>
      <c r="V347" s="63">
        <f>IF(ISBLANK($B347),0,VLOOKUP($B347,Listen!$A$2:$C$45,2,FALSE))</f>
        <v>0</v>
      </c>
      <c r="W347" s="63">
        <f>IF(ISBLANK($B347),0,VLOOKUP($B347,Listen!$A$2:$C$45,3,FALSE))</f>
        <v>0</v>
      </c>
      <c r="X347" s="49">
        <f t="shared" si="68"/>
        <v>0</v>
      </c>
      <c r="Y347" s="49">
        <f t="shared" si="66"/>
        <v>0</v>
      </c>
      <c r="Z347" s="49">
        <f t="shared" si="66"/>
        <v>0</v>
      </c>
      <c r="AA347" s="49">
        <f t="shared" si="66"/>
        <v>0</v>
      </c>
      <c r="AB347" s="49">
        <f t="shared" si="66"/>
        <v>0</v>
      </c>
      <c r="AC347" s="49">
        <f t="shared" si="66"/>
        <v>0</v>
      </c>
      <c r="AD347" s="49">
        <f t="shared" si="66"/>
        <v>0</v>
      </c>
      <c r="AE347" s="51">
        <f t="shared" si="65"/>
        <v>0</v>
      </c>
      <c r="AF347" s="51">
        <f>IF(C347=A_Stammdaten!$B$12,D_SAV!$U347-D_SAV!$AG347,HLOOKUP(A_Stammdaten!$B$12-1,$AH$4:$AN$4004,ROW(C347)-3,FALSE)-$AG347)</f>
        <v>0</v>
      </c>
      <c r="AG347" s="51">
        <f>HLOOKUP(A_Stammdaten!$B$12,$AH$4:$AN$4004,ROW(C347)-3,FALSE)</f>
        <v>0</v>
      </c>
      <c r="AH347" s="51">
        <f t="shared" si="69"/>
        <v>0</v>
      </c>
      <c r="AI347" s="51">
        <f t="shared" si="70"/>
        <v>0</v>
      </c>
      <c r="AJ347" s="51">
        <f t="shared" si="71"/>
        <v>0</v>
      </c>
      <c r="AK347" s="51">
        <f t="shared" si="72"/>
        <v>0</v>
      </c>
      <c r="AL347" s="51">
        <f t="shared" si="73"/>
        <v>0</v>
      </c>
      <c r="AM347" s="51">
        <f t="shared" si="74"/>
        <v>0</v>
      </c>
      <c r="AN347" s="51">
        <f t="shared" si="75"/>
        <v>0</v>
      </c>
    </row>
    <row r="348" spans="1:40" x14ac:dyDescent="0.25">
      <c r="A348" s="17"/>
      <c r="B348" s="17"/>
      <c r="C348" s="35"/>
      <c r="D348" s="17"/>
      <c r="E348" s="17"/>
      <c r="F348" s="17"/>
      <c r="G348" s="62">
        <f t="shared" si="76"/>
        <v>0</v>
      </c>
      <c r="H348" s="17"/>
      <c r="I348" s="17"/>
      <c r="J348" s="17"/>
      <c r="K348" s="17"/>
      <c r="L348" s="17"/>
      <c r="M348" s="17"/>
      <c r="N348" s="17"/>
      <c r="O348" s="17"/>
      <c r="P348" s="115"/>
      <c r="Q348" s="62">
        <f>IF(C348&gt;A_Stammdaten!$B$12,0,SUM(G348,H348,J348,K348,M348,N348)-SUM(I348,L348,O348,P348))</f>
        <v>0</v>
      </c>
      <c r="R348" s="17"/>
      <c r="S348" s="17"/>
      <c r="T348" s="17"/>
      <c r="U348" s="62">
        <f t="shared" si="67"/>
        <v>0</v>
      </c>
      <c r="V348" s="63">
        <f>IF(ISBLANK($B348),0,VLOOKUP($B348,Listen!$A$2:$C$45,2,FALSE))</f>
        <v>0</v>
      </c>
      <c r="W348" s="63">
        <f>IF(ISBLANK($B348),0,VLOOKUP($B348,Listen!$A$2:$C$45,3,FALSE))</f>
        <v>0</v>
      </c>
      <c r="X348" s="49">
        <f t="shared" si="68"/>
        <v>0</v>
      </c>
      <c r="Y348" s="49">
        <f t="shared" si="66"/>
        <v>0</v>
      </c>
      <c r="Z348" s="49">
        <f t="shared" si="66"/>
        <v>0</v>
      </c>
      <c r="AA348" s="49">
        <f t="shared" si="66"/>
        <v>0</v>
      </c>
      <c r="AB348" s="49">
        <f t="shared" si="66"/>
        <v>0</v>
      </c>
      <c r="AC348" s="49">
        <f t="shared" si="66"/>
        <v>0</v>
      </c>
      <c r="AD348" s="49">
        <f t="shared" si="66"/>
        <v>0</v>
      </c>
      <c r="AE348" s="51">
        <f t="shared" si="65"/>
        <v>0</v>
      </c>
      <c r="AF348" s="51">
        <f>IF(C348=A_Stammdaten!$B$12,D_SAV!$U348-D_SAV!$AG348,HLOOKUP(A_Stammdaten!$B$12-1,$AH$4:$AN$4004,ROW(C348)-3,FALSE)-$AG348)</f>
        <v>0</v>
      </c>
      <c r="AG348" s="51">
        <f>HLOOKUP(A_Stammdaten!$B$12,$AH$4:$AN$4004,ROW(C348)-3,FALSE)</f>
        <v>0</v>
      </c>
      <c r="AH348" s="51">
        <f t="shared" si="69"/>
        <v>0</v>
      </c>
      <c r="AI348" s="51">
        <f t="shared" si="70"/>
        <v>0</v>
      </c>
      <c r="AJ348" s="51">
        <f t="shared" si="71"/>
        <v>0</v>
      </c>
      <c r="AK348" s="51">
        <f t="shared" si="72"/>
        <v>0</v>
      </c>
      <c r="AL348" s="51">
        <f t="shared" si="73"/>
        <v>0</v>
      </c>
      <c r="AM348" s="51">
        <f t="shared" si="74"/>
        <v>0</v>
      </c>
      <c r="AN348" s="51">
        <f t="shared" si="75"/>
        <v>0</v>
      </c>
    </row>
    <row r="349" spans="1:40" x14ac:dyDescent="0.25">
      <c r="A349" s="17"/>
      <c r="B349" s="17"/>
      <c r="C349" s="35"/>
      <c r="D349" s="17"/>
      <c r="E349" s="17"/>
      <c r="F349" s="17"/>
      <c r="G349" s="62">
        <f t="shared" si="76"/>
        <v>0</v>
      </c>
      <c r="H349" s="17"/>
      <c r="I349" s="17"/>
      <c r="J349" s="17"/>
      <c r="K349" s="17"/>
      <c r="L349" s="17"/>
      <c r="M349" s="17"/>
      <c r="N349" s="17"/>
      <c r="O349" s="17"/>
      <c r="P349" s="115"/>
      <c r="Q349" s="62">
        <f>IF(C349&gt;A_Stammdaten!$B$12,0,SUM(G349,H349,J349,K349,M349,N349)-SUM(I349,L349,O349,P349))</f>
        <v>0</v>
      </c>
      <c r="R349" s="17"/>
      <c r="S349" s="17"/>
      <c r="T349" s="17"/>
      <c r="U349" s="62">
        <f t="shared" si="67"/>
        <v>0</v>
      </c>
      <c r="V349" s="63">
        <f>IF(ISBLANK($B349),0,VLOOKUP($B349,Listen!$A$2:$C$45,2,FALSE))</f>
        <v>0</v>
      </c>
      <c r="W349" s="63">
        <f>IF(ISBLANK($B349),0,VLOOKUP($B349,Listen!$A$2:$C$45,3,FALSE))</f>
        <v>0</v>
      </c>
      <c r="X349" s="49">
        <f t="shared" si="68"/>
        <v>0</v>
      </c>
      <c r="Y349" s="49">
        <f t="shared" si="66"/>
        <v>0</v>
      </c>
      <c r="Z349" s="49">
        <f t="shared" si="66"/>
        <v>0</v>
      </c>
      <c r="AA349" s="49">
        <f t="shared" si="66"/>
        <v>0</v>
      </c>
      <c r="AB349" s="49">
        <f t="shared" si="66"/>
        <v>0</v>
      </c>
      <c r="AC349" s="49">
        <f t="shared" si="66"/>
        <v>0</v>
      </c>
      <c r="AD349" s="49">
        <f t="shared" si="66"/>
        <v>0</v>
      </c>
      <c r="AE349" s="51">
        <f t="shared" si="65"/>
        <v>0</v>
      </c>
      <c r="AF349" s="51">
        <f>IF(C349=A_Stammdaten!$B$12,D_SAV!$U349-D_SAV!$AG349,HLOOKUP(A_Stammdaten!$B$12-1,$AH$4:$AN$4004,ROW(C349)-3,FALSE)-$AG349)</f>
        <v>0</v>
      </c>
      <c r="AG349" s="51">
        <f>HLOOKUP(A_Stammdaten!$B$12,$AH$4:$AN$4004,ROW(C349)-3,FALSE)</f>
        <v>0</v>
      </c>
      <c r="AH349" s="51">
        <f t="shared" si="69"/>
        <v>0</v>
      </c>
      <c r="AI349" s="51">
        <f t="shared" si="70"/>
        <v>0</v>
      </c>
      <c r="AJ349" s="51">
        <f t="shared" si="71"/>
        <v>0</v>
      </c>
      <c r="AK349" s="51">
        <f t="shared" si="72"/>
        <v>0</v>
      </c>
      <c r="AL349" s="51">
        <f t="shared" si="73"/>
        <v>0</v>
      </c>
      <c r="AM349" s="51">
        <f t="shared" si="74"/>
        <v>0</v>
      </c>
      <c r="AN349" s="51">
        <f t="shared" si="75"/>
        <v>0</v>
      </c>
    </row>
    <row r="350" spans="1:40" x14ac:dyDescent="0.25">
      <c r="A350" s="17"/>
      <c r="B350" s="17"/>
      <c r="C350" s="35"/>
      <c r="D350" s="17"/>
      <c r="E350" s="17"/>
      <c r="F350" s="17"/>
      <c r="G350" s="62">
        <f t="shared" si="76"/>
        <v>0</v>
      </c>
      <c r="H350" s="17"/>
      <c r="I350" s="17"/>
      <c r="J350" s="17"/>
      <c r="K350" s="17"/>
      <c r="L350" s="17"/>
      <c r="M350" s="17"/>
      <c r="N350" s="17"/>
      <c r="O350" s="17"/>
      <c r="P350" s="115"/>
      <c r="Q350" s="62">
        <f>IF(C350&gt;A_Stammdaten!$B$12,0,SUM(G350,H350,J350,K350,M350,N350)-SUM(I350,L350,O350,P350))</f>
        <v>0</v>
      </c>
      <c r="R350" s="17"/>
      <c r="S350" s="17"/>
      <c r="T350" s="17"/>
      <c r="U350" s="62">
        <f t="shared" si="67"/>
        <v>0</v>
      </c>
      <c r="V350" s="63">
        <f>IF(ISBLANK($B350),0,VLOOKUP($B350,Listen!$A$2:$C$45,2,FALSE))</f>
        <v>0</v>
      </c>
      <c r="W350" s="63">
        <f>IF(ISBLANK($B350),0,VLOOKUP($B350,Listen!$A$2:$C$45,3,FALSE))</f>
        <v>0</v>
      </c>
      <c r="X350" s="49">
        <f t="shared" si="68"/>
        <v>0</v>
      </c>
      <c r="Y350" s="49">
        <f t="shared" si="66"/>
        <v>0</v>
      </c>
      <c r="Z350" s="49">
        <f t="shared" si="66"/>
        <v>0</v>
      </c>
      <c r="AA350" s="49">
        <f t="shared" si="66"/>
        <v>0</v>
      </c>
      <c r="AB350" s="49">
        <f t="shared" si="66"/>
        <v>0</v>
      </c>
      <c r="AC350" s="49">
        <f t="shared" si="66"/>
        <v>0</v>
      </c>
      <c r="AD350" s="49">
        <f t="shared" si="66"/>
        <v>0</v>
      </c>
      <c r="AE350" s="51">
        <f t="shared" si="65"/>
        <v>0</v>
      </c>
      <c r="AF350" s="51">
        <f>IF(C350=A_Stammdaten!$B$12,D_SAV!$U350-D_SAV!$AG350,HLOOKUP(A_Stammdaten!$B$12-1,$AH$4:$AN$4004,ROW(C350)-3,FALSE)-$AG350)</f>
        <v>0</v>
      </c>
      <c r="AG350" s="51">
        <f>HLOOKUP(A_Stammdaten!$B$12,$AH$4:$AN$4004,ROW(C350)-3,FALSE)</f>
        <v>0</v>
      </c>
      <c r="AH350" s="51">
        <f t="shared" si="69"/>
        <v>0</v>
      </c>
      <c r="AI350" s="51">
        <f t="shared" si="70"/>
        <v>0</v>
      </c>
      <c r="AJ350" s="51">
        <f t="shared" si="71"/>
        <v>0</v>
      </c>
      <c r="AK350" s="51">
        <f t="shared" si="72"/>
        <v>0</v>
      </c>
      <c r="AL350" s="51">
        <f t="shared" si="73"/>
        <v>0</v>
      </c>
      <c r="AM350" s="51">
        <f t="shared" si="74"/>
        <v>0</v>
      </c>
      <c r="AN350" s="51">
        <f t="shared" si="75"/>
        <v>0</v>
      </c>
    </row>
    <row r="351" spans="1:40" x14ac:dyDescent="0.25">
      <c r="A351" s="17"/>
      <c r="B351" s="17"/>
      <c r="C351" s="35"/>
      <c r="D351" s="17"/>
      <c r="E351" s="17"/>
      <c r="F351" s="17"/>
      <c r="G351" s="62">
        <f t="shared" si="76"/>
        <v>0</v>
      </c>
      <c r="H351" s="17"/>
      <c r="I351" s="17"/>
      <c r="J351" s="17"/>
      <c r="K351" s="17"/>
      <c r="L351" s="17"/>
      <c r="M351" s="17"/>
      <c r="N351" s="17"/>
      <c r="O351" s="17"/>
      <c r="P351" s="115"/>
      <c r="Q351" s="62">
        <f>IF(C351&gt;A_Stammdaten!$B$12,0,SUM(G351,H351,J351,K351,M351,N351)-SUM(I351,L351,O351,P351))</f>
        <v>0</v>
      </c>
      <c r="R351" s="17"/>
      <c r="S351" s="17"/>
      <c r="T351" s="17"/>
      <c r="U351" s="62">
        <f t="shared" si="67"/>
        <v>0</v>
      </c>
      <c r="V351" s="63">
        <f>IF(ISBLANK($B351),0,VLOOKUP($B351,Listen!$A$2:$C$45,2,FALSE))</f>
        <v>0</v>
      </c>
      <c r="W351" s="63">
        <f>IF(ISBLANK($B351),0,VLOOKUP($B351,Listen!$A$2:$C$45,3,FALSE))</f>
        <v>0</v>
      </c>
      <c r="X351" s="49">
        <f t="shared" si="68"/>
        <v>0</v>
      </c>
      <c r="Y351" s="49">
        <f t="shared" si="66"/>
        <v>0</v>
      </c>
      <c r="Z351" s="49">
        <f t="shared" si="66"/>
        <v>0</v>
      </c>
      <c r="AA351" s="49">
        <f t="shared" si="66"/>
        <v>0</v>
      </c>
      <c r="AB351" s="49">
        <f t="shared" si="66"/>
        <v>0</v>
      </c>
      <c r="AC351" s="49">
        <f t="shared" si="66"/>
        <v>0</v>
      </c>
      <c r="AD351" s="49">
        <f t="shared" si="66"/>
        <v>0</v>
      </c>
      <c r="AE351" s="51">
        <f t="shared" si="65"/>
        <v>0</v>
      </c>
      <c r="AF351" s="51">
        <f>IF(C351=A_Stammdaten!$B$12,D_SAV!$U351-D_SAV!$AG351,HLOOKUP(A_Stammdaten!$B$12-1,$AH$4:$AN$4004,ROW(C351)-3,FALSE)-$AG351)</f>
        <v>0</v>
      </c>
      <c r="AG351" s="51">
        <f>HLOOKUP(A_Stammdaten!$B$12,$AH$4:$AN$4004,ROW(C351)-3,FALSE)</f>
        <v>0</v>
      </c>
      <c r="AH351" s="51">
        <f t="shared" si="69"/>
        <v>0</v>
      </c>
      <c r="AI351" s="51">
        <f t="shared" si="70"/>
        <v>0</v>
      </c>
      <c r="AJ351" s="51">
        <f t="shared" si="71"/>
        <v>0</v>
      </c>
      <c r="AK351" s="51">
        <f t="shared" si="72"/>
        <v>0</v>
      </c>
      <c r="AL351" s="51">
        <f t="shared" si="73"/>
        <v>0</v>
      </c>
      <c r="AM351" s="51">
        <f t="shared" si="74"/>
        <v>0</v>
      </c>
      <c r="AN351" s="51">
        <f t="shared" si="75"/>
        <v>0</v>
      </c>
    </row>
    <row r="352" spans="1:40" x14ac:dyDescent="0.25">
      <c r="A352" s="17"/>
      <c r="B352" s="17"/>
      <c r="C352" s="35"/>
      <c r="D352" s="17"/>
      <c r="E352" s="17"/>
      <c r="F352" s="17"/>
      <c r="G352" s="62">
        <f t="shared" si="76"/>
        <v>0</v>
      </c>
      <c r="H352" s="17"/>
      <c r="I352" s="17"/>
      <c r="J352" s="17"/>
      <c r="K352" s="17"/>
      <c r="L352" s="17"/>
      <c r="M352" s="17"/>
      <c r="N352" s="17"/>
      <c r="O352" s="17"/>
      <c r="P352" s="115"/>
      <c r="Q352" s="62">
        <f>IF(C352&gt;A_Stammdaten!$B$12,0,SUM(G352,H352,J352,K352,M352,N352)-SUM(I352,L352,O352,P352))</f>
        <v>0</v>
      </c>
      <c r="R352" s="17"/>
      <c r="S352" s="17"/>
      <c r="T352" s="17"/>
      <c r="U352" s="62">
        <f t="shared" si="67"/>
        <v>0</v>
      </c>
      <c r="V352" s="63">
        <f>IF(ISBLANK($B352),0,VLOOKUP($B352,Listen!$A$2:$C$45,2,FALSE))</f>
        <v>0</v>
      </c>
      <c r="W352" s="63">
        <f>IF(ISBLANK($B352),0,VLOOKUP($B352,Listen!$A$2:$C$45,3,FALSE))</f>
        <v>0</v>
      </c>
      <c r="X352" s="49">
        <f t="shared" si="68"/>
        <v>0</v>
      </c>
      <c r="Y352" s="49">
        <f t="shared" si="66"/>
        <v>0</v>
      </c>
      <c r="Z352" s="49">
        <f t="shared" si="66"/>
        <v>0</v>
      </c>
      <c r="AA352" s="49">
        <f t="shared" si="66"/>
        <v>0</v>
      </c>
      <c r="AB352" s="49">
        <f t="shared" si="66"/>
        <v>0</v>
      </c>
      <c r="AC352" s="49">
        <f t="shared" si="66"/>
        <v>0</v>
      </c>
      <c r="AD352" s="49">
        <f t="shared" si="66"/>
        <v>0</v>
      </c>
      <c r="AE352" s="51">
        <f t="shared" si="65"/>
        <v>0</v>
      </c>
      <c r="AF352" s="51">
        <f>IF(C352=A_Stammdaten!$B$12,D_SAV!$U352-D_SAV!$AG352,HLOOKUP(A_Stammdaten!$B$12-1,$AH$4:$AN$4004,ROW(C352)-3,FALSE)-$AG352)</f>
        <v>0</v>
      </c>
      <c r="AG352" s="51">
        <f>HLOOKUP(A_Stammdaten!$B$12,$AH$4:$AN$4004,ROW(C352)-3,FALSE)</f>
        <v>0</v>
      </c>
      <c r="AH352" s="51">
        <f t="shared" si="69"/>
        <v>0</v>
      </c>
      <c r="AI352" s="51">
        <f t="shared" si="70"/>
        <v>0</v>
      </c>
      <c r="AJ352" s="51">
        <f t="shared" si="71"/>
        <v>0</v>
      </c>
      <c r="AK352" s="51">
        <f t="shared" si="72"/>
        <v>0</v>
      </c>
      <c r="AL352" s="51">
        <f t="shared" si="73"/>
        <v>0</v>
      </c>
      <c r="AM352" s="51">
        <f t="shared" si="74"/>
        <v>0</v>
      </c>
      <c r="AN352" s="51">
        <f t="shared" si="75"/>
        <v>0</v>
      </c>
    </row>
    <row r="353" spans="1:40" x14ac:dyDescent="0.25">
      <c r="A353" s="17"/>
      <c r="B353" s="17"/>
      <c r="C353" s="35"/>
      <c r="D353" s="17"/>
      <c r="E353" s="17"/>
      <c r="F353" s="17"/>
      <c r="G353" s="62">
        <f t="shared" si="76"/>
        <v>0</v>
      </c>
      <c r="H353" s="17"/>
      <c r="I353" s="17"/>
      <c r="J353" s="17"/>
      <c r="K353" s="17"/>
      <c r="L353" s="17"/>
      <c r="M353" s="17"/>
      <c r="N353" s="17"/>
      <c r="O353" s="17"/>
      <c r="P353" s="115"/>
      <c r="Q353" s="62">
        <f>IF(C353&gt;A_Stammdaten!$B$12,0,SUM(G353,H353,J353,K353,M353,N353)-SUM(I353,L353,O353,P353))</f>
        <v>0</v>
      </c>
      <c r="R353" s="17"/>
      <c r="S353" s="17"/>
      <c r="T353" s="17"/>
      <c r="U353" s="62">
        <f t="shared" si="67"/>
        <v>0</v>
      </c>
      <c r="V353" s="63">
        <f>IF(ISBLANK($B353),0,VLOOKUP($B353,Listen!$A$2:$C$45,2,FALSE))</f>
        <v>0</v>
      </c>
      <c r="W353" s="63">
        <f>IF(ISBLANK($B353),0,VLOOKUP($B353,Listen!$A$2:$C$45,3,FALSE))</f>
        <v>0</v>
      </c>
      <c r="X353" s="49">
        <f t="shared" si="68"/>
        <v>0</v>
      </c>
      <c r="Y353" s="49">
        <f t="shared" si="66"/>
        <v>0</v>
      </c>
      <c r="Z353" s="49">
        <f t="shared" si="66"/>
        <v>0</v>
      </c>
      <c r="AA353" s="49">
        <f t="shared" si="66"/>
        <v>0</v>
      </c>
      <c r="AB353" s="49">
        <f t="shared" si="66"/>
        <v>0</v>
      </c>
      <c r="AC353" s="49">
        <f t="shared" si="66"/>
        <v>0</v>
      </c>
      <c r="AD353" s="49">
        <f t="shared" si="66"/>
        <v>0</v>
      </c>
      <c r="AE353" s="51">
        <f t="shared" si="65"/>
        <v>0</v>
      </c>
      <c r="AF353" s="51">
        <f>IF(C353=A_Stammdaten!$B$12,D_SAV!$U353-D_SAV!$AG353,HLOOKUP(A_Stammdaten!$B$12-1,$AH$4:$AN$4004,ROW(C353)-3,FALSE)-$AG353)</f>
        <v>0</v>
      </c>
      <c r="AG353" s="51">
        <f>HLOOKUP(A_Stammdaten!$B$12,$AH$4:$AN$4004,ROW(C353)-3,FALSE)</f>
        <v>0</v>
      </c>
      <c r="AH353" s="51">
        <f t="shared" si="69"/>
        <v>0</v>
      </c>
      <c r="AI353" s="51">
        <f t="shared" si="70"/>
        <v>0</v>
      </c>
      <c r="AJ353" s="51">
        <f t="shared" si="71"/>
        <v>0</v>
      </c>
      <c r="AK353" s="51">
        <f t="shared" si="72"/>
        <v>0</v>
      </c>
      <c r="AL353" s="51">
        <f t="shared" si="73"/>
        <v>0</v>
      </c>
      <c r="AM353" s="51">
        <f t="shared" si="74"/>
        <v>0</v>
      </c>
      <c r="AN353" s="51">
        <f t="shared" si="75"/>
        <v>0</v>
      </c>
    </row>
    <row r="354" spans="1:40" x14ac:dyDescent="0.25">
      <c r="A354" s="17"/>
      <c r="B354" s="17"/>
      <c r="C354" s="35"/>
      <c r="D354" s="17"/>
      <c r="E354" s="17"/>
      <c r="F354" s="17"/>
      <c r="G354" s="62">
        <f t="shared" si="76"/>
        <v>0</v>
      </c>
      <c r="H354" s="17"/>
      <c r="I354" s="17"/>
      <c r="J354" s="17"/>
      <c r="K354" s="17"/>
      <c r="L354" s="17"/>
      <c r="M354" s="17"/>
      <c r="N354" s="17"/>
      <c r="O354" s="17"/>
      <c r="P354" s="115"/>
      <c r="Q354" s="62">
        <f>IF(C354&gt;A_Stammdaten!$B$12,0,SUM(G354,H354,J354,K354,M354,N354)-SUM(I354,L354,O354,P354))</f>
        <v>0</v>
      </c>
      <c r="R354" s="17"/>
      <c r="S354" s="17"/>
      <c r="T354" s="17"/>
      <c r="U354" s="62">
        <f t="shared" si="67"/>
        <v>0</v>
      </c>
      <c r="V354" s="63">
        <f>IF(ISBLANK($B354),0,VLOOKUP($B354,Listen!$A$2:$C$45,2,FALSE))</f>
        <v>0</v>
      </c>
      <c r="W354" s="63">
        <f>IF(ISBLANK($B354),0,VLOOKUP($B354,Listen!$A$2:$C$45,3,FALSE))</f>
        <v>0</v>
      </c>
      <c r="X354" s="49">
        <f t="shared" si="68"/>
        <v>0</v>
      </c>
      <c r="Y354" s="49">
        <f t="shared" si="66"/>
        <v>0</v>
      </c>
      <c r="Z354" s="49">
        <f t="shared" si="66"/>
        <v>0</v>
      </c>
      <c r="AA354" s="49">
        <f t="shared" si="66"/>
        <v>0</v>
      </c>
      <c r="AB354" s="49">
        <f t="shared" si="66"/>
        <v>0</v>
      </c>
      <c r="AC354" s="49">
        <f t="shared" si="66"/>
        <v>0</v>
      </c>
      <c r="AD354" s="49">
        <f t="shared" si="66"/>
        <v>0</v>
      </c>
      <c r="AE354" s="51">
        <f t="shared" si="65"/>
        <v>0</v>
      </c>
      <c r="AF354" s="51">
        <f>IF(C354=A_Stammdaten!$B$12,D_SAV!$U354-D_SAV!$AG354,HLOOKUP(A_Stammdaten!$B$12-1,$AH$4:$AN$4004,ROW(C354)-3,FALSE)-$AG354)</f>
        <v>0</v>
      </c>
      <c r="AG354" s="51">
        <f>HLOOKUP(A_Stammdaten!$B$12,$AH$4:$AN$4004,ROW(C354)-3,FALSE)</f>
        <v>0</v>
      </c>
      <c r="AH354" s="51">
        <f t="shared" si="69"/>
        <v>0</v>
      </c>
      <c r="AI354" s="51">
        <f t="shared" si="70"/>
        <v>0</v>
      </c>
      <c r="AJ354" s="51">
        <f t="shared" si="71"/>
        <v>0</v>
      </c>
      <c r="AK354" s="51">
        <f t="shared" si="72"/>
        <v>0</v>
      </c>
      <c r="AL354" s="51">
        <f t="shared" si="73"/>
        <v>0</v>
      </c>
      <c r="AM354" s="51">
        <f t="shared" si="74"/>
        <v>0</v>
      </c>
      <c r="AN354" s="51">
        <f t="shared" si="75"/>
        <v>0</v>
      </c>
    </row>
    <row r="355" spans="1:40" x14ac:dyDescent="0.25">
      <c r="A355" s="17"/>
      <c r="B355" s="17"/>
      <c r="C355" s="35"/>
      <c r="D355" s="17"/>
      <c r="E355" s="17"/>
      <c r="F355" s="17"/>
      <c r="G355" s="62">
        <f t="shared" si="76"/>
        <v>0</v>
      </c>
      <c r="H355" s="17"/>
      <c r="I355" s="17"/>
      <c r="J355" s="17"/>
      <c r="K355" s="17"/>
      <c r="L355" s="17"/>
      <c r="M355" s="17"/>
      <c r="N355" s="17"/>
      <c r="O355" s="17"/>
      <c r="P355" s="115"/>
      <c r="Q355" s="62">
        <f>IF(C355&gt;A_Stammdaten!$B$12,0,SUM(G355,H355,J355,K355,M355,N355)-SUM(I355,L355,O355,P355))</f>
        <v>0</v>
      </c>
      <c r="R355" s="17"/>
      <c r="S355" s="17"/>
      <c r="T355" s="17"/>
      <c r="U355" s="62">
        <f t="shared" si="67"/>
        <v>0</v>
      </c>
      <c r="V355" s="63">
        <f>IF(ISBLANK($B355),0,VLOOKUP($B355,Listen!$A$2:$C$45,2,FALSE))</f>
        <v>0</v>
      </c>
      <c r="W355" s="63">
        <f>IF(ISBLANK($B355),0,VLOOKUP($B355,Listen!$A$2:$C$45,3,FALSE))</f>
        <v>0</v>
      </c>
      <c r="X355" s="49">
        <f t="shared" si="68"/>
        <v>0</v>
      </c>
      <c r="Y355" s="49">
        <f t="shared" si="66"/>
        <v>0</v>
      </c>
      <c r="Z355" s="49">
        <f t="shared" si="66"/>
        <v>0</v>
      </c>
      <c r="AA355" s="49">
        <f t="shared" si="66"/>
        <v>0</v>
      </c>
      <c r="AB355" s="49">
        <f t="shared" si="66"/>
        <v>0</v>
      </c>
      <c r="AC355" s="49">
        <f t="shared" si="66"/>
        <v>0</v>
      </c>
      <c r="AD355" s="49">
        <f t="shared" si="66"/>
        <v>0</v>
      </c>
      <c r="AE355" s="51">
        <f t="shared" ref="AE355:AE418" si="77">AG355+AF355</f>
        <v>0</v>
      </c>
      <c r="AF355" s="51">
        <f>IF(C355=A_Stammdaten!$B$12,D_SAV!$U355-D_SAV!$AG355,HLOOKUP(A_Stammdaten!$B$12-1,$AH$4:$AN$4004,ROW(C355)-3,FALSE)-$AG355)</f>
        <v>0</v>
      </c>
      <c r="AG355" s="51">
        <f>HLOOKUP(A_Stammdaten!$B$12,$AH$4:$AN$4004,ROW(C355)-3,FALSE)</f>
        <v>0</v>
      </c>
      <c r="AH355" s="51">
        <f t="shared" si="69"/>
        <v>0</v>
      </c>
      <c r="AI355" s="51">
        <f t="shared" si="70"/>
        <v>0</v>
      </c>
      <c r="AJ355" s="51">
        <f t="shared" si="71"/>
        <v>0</v>
      </c>
      <c r="AK355" s="51">
        <f t="shared" si="72"/>
        <v>0</v>
      </c>
      <c r="AL355" s="51">
        <f t="shared" si="73"/>
        <v>0</v>
      </c>
      <c r="AM355" s="51">
        <f t="shared" si="74"/>
        <v>0</v>
      </c>
      <c r="AN355" s="51">
        <f t="shared" si="75"/>
        <v>0</v>
      </c>
    </row>
    <row r="356" spans="1:40" x14ac:dyDescent="0.25">
      <c r="A356" s="17"/>
      <c r="B356" s="17"/>
      <c r="C356" s="35"/>
      <c r="D356" s="17"/>
      <c r="E356" s="17"/>
      <c r="F356" s="17"/>
      <c r="G356" s="62">
        <f t="shared" si="76"/>
        <v>0</v>
      </c>
      <c r="H356" s="17"/>
      <c r="I356" s="17"/>
      <c r="J356" s="17"/>
      <c r="K356" s="17"/>
      <c r="L356" s="17"/>
      <c r="M356" s="17"/>
      <c r="N356" s="17"/>
      <c r="O356" s="17"/>
      <c r="P356" s="115"/>
      <c r="Q356" s="62">
        <f>IF(C356&gt;A_Stammdaten!$B$12,0,SUM(G356,H356,J356,K356,M356,N356)-SUM(I356,L356,O356,P356))</f>
        <v>0</v>
      </c>
      <c r="R356" s="17"/>
      <c r="S356" s="17"/>
      <c r="T356" s="17"/>
      <c r="U356" s="62">
        <f t="shared" si="67"/>
        <v>0</v>
      </c>
      <c r="V356" s="63">
        <f>IF(ISBLANK($B356),0,VLOOKUP($B356,Listen!$A$2:$C$45,2,FALSE))</f>
        <v>0</v>
      </c>
      <c r="W356" s="63">
        <f>IF(ISBLANK($B356),0,VLOOKUP($B356,Listen!$A$2:$C$45,3,FALSE))</f>
        <v>0</v>
      </c>
      <c r="X356" s="49">
        <f t="shared" si="68"/>
        <v>0</v>
      </c>
      <c r="Y356" s="49">
        <f t="shared" si="66"/>
        <v>0</v>
      </c>
      <c r="Z356" s="49">
        <f t="shared" si="66"/>
        <v>0</v>
      </c>
      <c r="AA356" s="49">
        <f t="shared" si="66"/>
        <v>0</v>
      </c>
      <c r="AB356" s="49">
        <f t="shared" si="66"/>
        <v>0</v>
      </c>
      <c r="AC356" s="49">
        <f t="shared" si="66"/>
        <v>0</v>
      </c>
      <c r="AD356" s="49">
        <f t="shared" si="66"/>
        <v>0</v>
      </c>
      <c r="AE356" s="51">
        <f t="shared" si="77"/>
        <v>0</v>
      </c>
      <c r="AF356" s="51">
        <f>IF(C356=A_Stammdaten!$B$12,D_SAV!$U356-D_SAV!$AG356,HLOOKUP(A_Stammdaten!$B$12-1,$AH$4:$AN$4004,ROW(C356)-3,FALSE)-$AG356)</f>
        <v>0</v>
      </c>
      <c r="AG356" s="51">
        <f>HLOOKUP(A_Stammdaten!$B$12,$AH$4:$AN$4004,ROW(C356)-3,FALSE)</f>
        <v>0</v>
      </c>
      <c r="AH356" s="51">
        <f t="shared" si="69"/>
        <v>0</v>
      </c>
      <c r="AI356" s="51">
        <f t="shared" si="70"/>
        <v>0</v>
      </c>
      <c r="AJ356" s="51">
        <f t="shared" si="71"/>
        <v>0</v>
      </c>
      <c r="AK356" s="51">
        <f t="shared" si="72"/>
        <v>0</v>
      </c>
      <c r="AL356" s="51">
        <f t="shared" si="73"/>
        <v>0</v>
      </c>
      <c r="AM356" s="51">
        <f t="shared" si="74"/>
        <v>0</v>
      </c>
      <c r="AN356" s="51">
        <f t="shared" si="75"/>
        <v>0</v>
      </c>
    </row>
    <row r="357" spans="1:40" x14ac:dyDescent="0.25">
      <c r="A357" s="17"/>
      <c r="B357" s="17"/>
      <c r="C357" s="35"/>
      <c r="D357" s="17"/>
      <c r="E357" s="17"/>
      <c r="F357" s="17"/>
      <c r="G357" s="62">
        <f t="shared" si="76"/>
        <v>0</v>
      </c>
      <c r="H357" s="17"/>
      <c r="I357" s="17"/>
      <c r="J357" s="17"/>
      <c r="K357" s="17"/>
      <c r="L357" s="17"/>
      <c r="M357" s="17"/>
      <c r="N357" s="17"/>
      <c r="O357" s="17"/>
      <c r="P357" s="115"/>
      <c r="Q357" s="62">
        <f>IF(C357&gt;A_Stammdaten!$B$12,0,SUM(G357,H357,J357,K357,M357,N357)-SUM(I357,L357,O357,P357))</f>
        <v>0</v>
      </c>
      <c r="R357" s="17"/>
      <c r="S357" s="17"/>
      <c r="T357" s="17"/>
      <c r="U357" s="62">
        <f t="shared" si="67"/>
        <v>0</v>
      </c>
      <c r="V357" s="63">
        <f>IF(ISBLANK($B357),0,VLOOKUP($B357,Listen!$A$2:$C$45,2,FALSE))</f>
        <v>0</v>
      </c>
      <c r="W357" s="63">
        <f>IF(ISBLANK($B357),0,VLOOKUP($B357,Listen!$A$2:$C$45,3,FALSE))</f>
        <v>0</v>
      </c>
      <c r="X357" s="49">
        <f t="shared" si="68"/>
        <v>0</v>
      </c>
      <c r="Y357" s="49">
        <f t="shared" si="66"/>
        <v>0</v>
      </c>
      <c r="Z357" s="49">
        <f t="shared" si="66"/>
        <v>0</v>
      </c>
      <c r="AA357" s="49">
        <f t="shared" si="66"/>
        <v>0</v>
      </c>
      <c r="AB357" s="49">
        <f t="shared" si="66"/>
        <v>0</v>
      </c>
      <c r="AC357" s="49">
        <f t="shared" si="66"/>
        <v>0</v>
      </c>
      <c r="AD357" s="49">
        <f t="shared" si="66"/>
        <v>0</v>
      </c>
      <c r="AE357" s="51">
        <f t="shared" si="77"/>
        <v>0</v>
      </c>
      <c r="AF357" s="51">
        <f>IF(C357=A_Stammdaten!$B$12,D_SAV!$U357-D_SAV!$AG357,HLOOKUP(A_Stammdaten!$B$12-1,$AH$4:$AN$4004,ROW(C357)-3,FALSE)-$AG357)</f>
        <v>0</v>
      </c>
      <c r="AG357" s="51">
        <f>HLOOKUP(A_Stammdaten!$B$12,$AH$4:$AN$4004,ROW(C357)-3,FALSE)</f>
        <v>0</v>
      </c>
      <c r="AH357" s="51">
        <f t="shared" si="69"/>
        <v>0</v>
      </c>
      <c r="AI357" s="51">
        <f t="shared" si="70"/>
        <v>0</v>
      </c>
      <c r="AJ357" s="51">
        <f t="shared" si="71"/>
        <v>0</v>
      </c>
      <c r="AK357" s="51">
        <f t="shared" si="72"/>
        <v>0</v>
      </c>
      <c r="AL357" s="51">
        <f t="shared" si="73"/>
        <v>0</v>
      </c>
      <c r="AM357" s="51">
        <f t="shared" si="74"/>
        <v>0</v>
      </c>
      <c r="AN357" s="51">
        <f t="shared" si="75"/>
        <v>0</v>
      </c>
    </row>
    <row r="358" spans="1:40" x14ac:dyDescent="0.25">
      <c r="A358" s="17"/>
      <c r="B358" s="17"/>
      <c r="C358" s="35"/>
      <c r="D358" s="17"/>
      <c r="E358" s="17"/>
      <c r="F358" s="17"/>
      <c r="G358" s="62">
        <f t="shared" si="76"/>
        <v>0</v>
      </c>
      <c r="H358" s="17"/>
      <c r="I358" s="17"/>
      <c r="J358" s="17"/>
      <c r="K358" s="17"/>
      <c r="L358" s="17"/>
      <c r="M358" s="17"/>
      <c r="N358" s="17"/>
      <c r="O358" s="17"/>
      <c r="P358" s="115"/>
      <c r="Q358" s="62">
        <f>IF(C358&gt;A_Stammdaten!$B$12,0,SUM(G358,H358,J358,K358,M358,N358)-SUM(I358,L358,O358,P358))</f>
        <v>0</v>
      </c>
      <c r="R358" s="17"/>
      <c r="S358" s="17"/>
      <c r="T358" s="17"/>
      <c r="U358" s="62">
        <f t="shared" si="67"/>
        <v>0</v>
      </c>
      <c r="V358" s="63">
        <f>IF(ISBLANK($B358),0,VLOOKUP($B358,Listen!$A$2:$C$45,2,FALSE))</f>
        <v>0</v>
      </c>
      <c r="W358" s="63">
        <f>IF(ISBLANK($B358),0,VLOOKUP($B358,Listen!$A$2:$C$45,3,FALSE))</f>
        <v>0</v>
      </c>
      <c r="X358" s="49">
        <f t="shared" si="68"/>
        <v>0</v>
      </c>
      <c r="Y358" s="49">
        <f t="shared" si="66"/>
        <v>0</v>
      </c>
      <c r="Z358" s="49">
        <f t="shared" si="66"/>
        <v>0</v>
      </c>
      <c r="AA358" s="49">
        <f t="shared" si="66"/>
        <v>0</v>
      </c>
      <c r="AB358" s="49">
        <f t="shared" si="66"/>
        <v>0</v>
      </c>
      <c r="AC358" s="49">
        <f t="shared" si="66"/>
        <v>0</v>
      </c>
      <c r="AD358" s="49">
        <f t="shared" si="66"/>
        <v>0</v>
      </c>
      <c r="AE358" s="51">
        <f t="shared" si="77"/>
        <v>0</v>
      </c>
      <c r="AF358" s="51">
        <f>IF(C358=A_Stammdaten!$B$12,D_SAV!$U358-D_SAV!$AG358,HLOOKUP(A_Stammdaten!$B$12-1,$AH$4:$AN$4004,ROW(C358)-3,FALSE)-$AG358)</f>
        <v>0</v>
      </c>
      <c r="AG358" s="51">
        <f>HLOOKUP(A_Stammdaten!$B$12,$AH$4:$AN$4004,ROW(C358)-3,FALSE)</f>
        <v>0</v>
      </c>
      <c r="AH358" s="51">
        <f t="shared" si="69"/>
        <v>0</v>
      </c>
      <c r="AI358" s="51">
        <f t="shared" si="70"/>
        <v>0</v>
      </c>
      <c r="AJ358" s="51">
        <f t="shared" si="71"/>
        <v>0</v>
      </c>
      <c r="AK358" s="51">
        <f t="shared" si="72"/>
        <v>0</v>
      </c>
      <c r="AL358" s="51">
        <f t="shared" si="73"/>
        <v>0</v>
      </c>
      <c r="AM358" s="51">
        <f t="shared" si="74"/>
        <v>0</v>
      </c>
      <c r="AN358" s="51">
        <f t="shared" si="75"/>
        <v>0</v>
      </c>
    </row>
    <row r="359" spans="1:40" x14ac:dyDescent="0.25">
      <c r="A359" s="17"/>
      <c r="B359" s="17"/>
      <c r="C359" s="35"/>
      <c r="D359" s="17"/>
      <c r="E359" s="17"/>
      <c r="F359" s="17"/>
      <c r="G359" s="62">
        <f t="shared" si="76"/>
        <v>0</v>
      </c>
      <c r="H359" s="17"/>
      <c r="I359" s="17"/>
      <c r="J359" s="17"/>
      <c r="K359" s="17"/>
      <c r="L359" s="17"/>
      <c r="M359" s="17"/>
      <c r="N359" s="17"/>
      <c r="O359" s="17"/>
      <c r="P359" s="115"/>
      <c r="Q359" s="62">
        <f>IF(C359&gt;A_Stammdaten!$B$12,0,SUM(G359,H359,J359,K359,M359,N359)-SUM(I359,L359,O359,P359))</f>
        <v>0</v>
      </c>
      <c r="R359" s="17"/>
      <c r="S359" s="17"/>
      <c r="T359" s="17"/>
      <c r="U359" s="62">
        <f t="shared" si="67"/>
        <v>0</v>
      </c>
      <c r="V359" s="63">
        <f>IF(ISBLANK($B359),0,VLOOKUP($B359,Listen!$A$2:$C$45,2,FALSE))</f>
        <v>0</v>
      </c>
      <c r="W359" s="63">
        <f>IF(ISBLANK($B359),0,VLOOKUP($B359,Listen!$A$2:$C$45,3,FALSE))</f>
        <v>0</v>
      </c>
      <c r="X359" s="49">
        <f t="shared" si="68"/>
        <v>0</v>
      </c>
      <c r="Y359" s="49">
        <f t="shared" si="66"/>
        <v>0</v>
      </c>
      <c r="Z359" s="49">
        <f t="shared" si="66"/>
        <v>0</v>
      </c>
      <c r="AA359" s="49">
        <f t="shared" si="66"/>
        <v>0</v>
      </c>
      <c r="AB359" s="49">
        <f t="shared" si="66"/>
        <v>0</v>
      </c>
      <c r="AC359" s="49">
        <f t="shared" si="66"/>
        <v>0</v>
      </c>
      <c r="AD359" s="49">
        <f t="shared" si="66"/>
        <v>0</v>
      </c>
      <c r="AE359" s="51">
        <f t="shared" si="77"/>
        <v>0</v>
      </c>
      <c r="AF359" s="51">
        <f>IF(C359=A_Stammdaten!$B$12,D_SAV!$U359-D_SAV!$AG359,HLOOKUP(A_Stammdaten!$B$12-1,$AH$4:$AN$4004,ROW(C359)-3,FALSE)-$AG359)</f>
        <v>0</v>
      </c>
      <c r="AG359" s="51">
        <f>HLOOKUP(A_Stammdaten!$B$12,$AH$4:$AN$4004,ROW(C359)-3,FALSE)</f>
        <v>0</v>
      </c>
      <c r="AH359" s="51">
        <f t="shared" si="69"/>
        <v>0</v>
      </c>
      <c r="AI359" s="51">
        <f t="shared" si="70"/>
        <v>0</v>
      </c>
      <c r="AJ359" s="51">
        <f t="shared" si="71"/>
        <v>0</v>
      </c>
      <c r="AK359" s="51">
        <f t="shared" si="72"/>
        <v>0</v>
      </c>
      <c r="AL359" s="51">
        <f t="shared" si="73"/>
        <v>0</v>
      </c>
      <c r="AM359" s="51">
        <f t="shared" si="74"/>
        <v>0</v>
      </c>
      <c r="AN359" s="51">
        <f t="shared" si="75"/>
        <v>0</v>
      </c>
    </row>
    <row r="360" spans="1:40" x14ac:dyDescent="0.25">
      <c r="A360" s="17"/>
      <c r="B360" s="17"/>
      <c r="C360" s="35"/>
      <c r="D360" s="17"/>
      <c r="E360" s="17"/>
      <c r="F360" s="17"/>
      <c r="G360" s="62">
        <f t="shared" si="76"/>
        <v>0</v>
      </c>
      <c r="H360" s="17"/>
      <c r="I360" s="17"/>
      <c r="J360" s="17"/>
      <c r="K360" s="17"/>
      <c r="L360" s="17"/>
      <c r="M360" s="17"/>
      <c r="N360" s="17"/>
      <c r="O360" s="17"/>
      <c r="P360" s="115"/>
      <c r="Q360" s="62">
        <f>IF(C360&gt;A_Stammdaten!$B$12,0,SUM(G360,H360,J360,K360,M360,N360)-SUM(I360,L360,O360,P360))</f>
        <v>0</v>
      </c>
      <c r="R360" s="17"/>
      <c r="S360" s="17"/>
      <c r="T360" s="17"/>
      <c r="U360" s="62">
        <f t="shared" si="67"/>
        <v>0</v>
      </c>
      <c r="V360" s="63">
        <f>IF(ISBLANK($B360),0,VLOOKUP($B360,Listen!$A$2:$C$45,2,FALSE))</f>
        <v>0</v>
      </c>
      <c r="W360" s="63">
        <f>IF(ISBLANK($B360),0,VLOOKUP($B360,Listen!$A$2:$C$45,3,FALSE))</f>
        <v>0</v>
      </c>
      <c r="X360" s="49">
        <f t="shared" si="68"/>
        <v>0</v>
      </c>
      <c r="Y360" s="49">
        <f t="shared" si="66"/>
        <v>0</v>
      </c>
      <c r="Z360" s="49">
        <f t="shared" si="66"/>
        <v>0</v>
      </c>
      <c r="AA360" s="49">
        <f t="shared" si="66"/>
        <v>0</v>
      </c>
      <c r="AB360" s="49">
        <f t="shared" si="66"/>
        <v>0</v>
      </c>
      <c r="AC360" s="49">
        <f t="shared" si="66"/>
        <v>0</v>
      </c>
      <c r="AD360" s="49">
        <f t="shared" si="66"/>
        <v>0</v>
      </c>
      <c r="AE360" s="51">
        <f t="shared" si="77"/>
        <v>0</v>
      </c>
      <c r="AF360" s="51">
        <f>IF(C360=A_Stammdaten!$B$12,D_SAV!$U360-D_SAV!$AG360,HLOOKUP(A_Stammdaten!$B$12-1,$AH$4:$AN$4004,ROW(C360)-3,FALSE)-$AG360)</f>
        <v>0</v>
      </c>
      <c r="AG360" s="51">
        <f>HLOOKUP(A_Stammdaten!$B$12,$AH$4:$AN$4004,ROW(C360)-3,FALSE)</f>
        <v>0</v>
      </c>
      <c r="AH360" s="51">
        <f t="shared" si="69"/>
        <v>0</v>
      </c>
      <c r="AI360" s="51">
        <f t="shared" si="70"/>
        <v>0</v>
      </c>
      <c r="AJ360" s="51">
        <f t="shared" si="71"/>
        <v>0</v>
      </c>
      <c r="AK360" s="51">
        <f t="shared" si="72"/>
        <v>0</v>
      </c>
      <c r="AL360" s="51">
        <f t="shared" si="73"/>
        <v>0</v>
      </c>
      <c r="AM360" s="51">
        <f t="shared" si="74"/>
        <v>0</v>
      </c>
      <c r="AN360" s="51">
        <f t="shared" si="75"/>
        <v>0</v>
      </c>
    </row>
    <row r="361" spans="1:40" x14ac:dyDescent="0.25">
      <c r="A361" s="17"/>
      <c r="B361" s="17"/>
      <c r="C361" s="35"/>
      <c r="D361" s="17"/>
      <c r="E361" s="17"/>
      <c r="F361" s="17"/>
      <c r="G361" s="62">
        <f t="shared" si="76"/>
        <v>0</v>
      </c>
      <c r="H361" s="17"/>
      <c r="I361" s="17"/>
      <c r="J361" s="17"/>
      <c r="K361" s="17"/>
      <c r="L361" s="17"/>
      <c r="M361" s="17"/>
      <c r="N361" s="17"/>
      <c r="O361" s="17"/>
      <c r="P361" s="115"/>
      <c r="Q361" s="62">
        <f>IF(C361&gt;A_Stammdaten!$B$12,0,SUM(G361,H361,J361,K361,M361,N361)-SUM(I361,L361,O361,P361))</f>
        <v>0</v>
      </c>
      <c r="R361" s="17"/>
      <c r="S361" s="17"/>
      <c r="T361" s="17"/>
      <c r="U361" s="62">
        <f t="shared" si="67"/>
        <v>0</v>
      </c>
      <c r="V361" s="63">
        <f>IF(ISBLANK($B361),0,VLOOKUP($B361,Listen!$A$2:$C$45,2,FALSE))</f>
        <v>0</v>
      </c>
      <c r="W361" s="63">
        <f>IF(ISBLANK($B361),0,VLOOKUP($B361,Listen!$A$2:$C$45,3,FALSE))</f>
        <v>0</v>
      </c>
      <c r="X361" s="49">
        <f t="shared" si="68"/>
        <v>0</v>
      </c>
      <c r="Y361" s="49">
        <f t="shared" si="66"/>
        <v>0</v>
      </c>
      <c r="Z361" s="49">
        <f t="shared" si="66"/>
        <v>0</v>
      </c>
      <c r="AA361" s="49">
        <f t="shared" si="66"/>
        <v>0</v>
      </c>
      <c r="AB361" s="49">
        <f t="shared" si="66"/>
        <v>0</v>
      </c>
      <c r="AC361" s="49">
        <f t="shared" si="66"/>
        <v>0</v>
      </c>
      <c r="AD361" s="49">
        <f t="shared" si="66"/>
        <v>0</v>
      </c>
      <c r="AE361" s="51">
        <f t="shared" si="77"/>
        <v>0</v>
      </c>
      <c r="AF361" s="51">
        <f>IF(C361=A_Stammdaten!$B$12,D_SAV!$U361-D_SAV!$AG361,HLOOKUP(A_Stammdaten!$B$12-1,$AH$4:$AN$4004,ROW(C361)-3,FALSE)-$AG361)</f>
        <v>0</v>
      </c>
      <c r="AG361" s="51">
        <f>HLOOKUP(A_Stammdaten!$B$12,$AH$4:$AN$4004,ROW(C361)-3,FALSE)</f>
        <v>0</v>
      </c>
      <c r="AH361" s="51">
        <f t="shared" si="69"/>
        <v>0</v>
      </c>
      <c r="AI361" s="51">
        <f t="shared" si="70"/>
        <v>0</v>
      </c>
      <c r="AJ361" s="51">
        <f t="shared" si="71"/>
        <v>0</v>
      </c>
      <c r="AK361" s="51">
        <f t="shared" si="72"/>
        <v>0</v>
      </c>
      <c r="AL361" s="51">
        <f t="shared" si="73"/>
        <v>0</v>
      </c>
      <c r="AM361" s="51">
        <f t="shared" si="74"/>
        <v>0</v>
      </c>
      <c r="AN361" s="51">
        <f t="shared" si="75"/>
        <v>0</v>
      </c>
    </row>
    <row r="362" spans="1:40" x14ac:dyDescent="0.25">
      <c r="A362" s="17"/>
      <c r="B362" s="17"/>
      <c r="C362" s="35"/>
      <c r="D362" s="17"/>
      <c r="E362" s="17"/>
      <c r="F362" s="17"/>
      <c r="G362" s="62">
        <f t="shared" si="76"/>
        <v>0</v>
      </c>
      <c r="H362" s="17"/>
      <c r="I362" s="17"/>
      <c r="J362" s="17"/>
      <c r="K362" s="17"/>
      <c r="L362" s="17"/>
      <c r="M362" s="17"/>
      <c r="N362" s="17"/>
      <c r="O362" s="17"/>
      <c r="P362" s="115"/>
      <c r="Q362" s="62">
        <f>IF(C362&gt;A_Stammdaten!$B$12,0,SUM(G362,H362,J362,K362,M362,N362)-SUM(I362,L362,O362,P362))</f>
        <v>0</v>
      </c>
      <c r="R362" s="17"/>
      <c r="S362" s="17"/>
      <c r="T362" s="17"/>
      <c r="U362" s="62">
        <f t="shared" si="67"/>
        <v>0</v>
      </c>
      <c r="V362" s="63">
        <f>IF(ISBLANK($B362),0,VLOOKUP($B362,Listen!$A$2:$C$45,2,FALSE))</f>
        <v>0</v>
      </c>
      <c r="W362" s="63">
        <f>IF(ISBLANK($B362),0,VLOOKUP($B362,Listen!$A$2:$C$45,3,FALSE))</f>
        <v>0</v>
      </c>
      <c r="X362" s="49">
        <f t="shared" si="68"/>
        <v>0</v>
      </c>
      <c r="Y362" s="49">
        <f t="shared" si="66"/>
        <v>0</v>
      </c>
      <c r="Z362" s="49">
        <f t="shared" si="66"/>
        <v>0</v>
      </c>
      <c r="AA362" s="49">
        <f t="shared" si="66"/>
        <v>0</v>
      </c>
      <c r="AB362" s="49">
        <f t="shared" si="66"/>
        <v>0</v>
      </c>
      <c r="AC362" s="49">
        <f t="shared" si="66"/>
        <v>0</v>
      </c>
      <c r="AD362" s="49">
        <f t="shared" si="66"/>
        <v>0</v>
      </c>
      <c r="AE362" s="51">
        <f t="shared" si="77"/>
        <v>0</v>
      </c>
      <c r="AF362" s="51">
        <f>IF(C362=A_Stammdaten!$B$12,D_SAV!$U362-D_SAV!$AG362,HLOOKUP(A_Stammdaten!$B$12-1,$AH$4:$AN$4004,ROW(C362)-3,FALSE)-$AG362)</f>
        <v>0</v>
      </c>
      <c r="AG362" s="51">
        <f>HLOOKUP(A_Stammdaten!$B$12,$AH$4:$AN$4004,ROW(C362)-3,FALSE)</f>
        <v>0</v>
      </c>
      <c r="AH362" s="51">
        <f t="shared" si="69"/>
        <v>0</v>
      </c>
      <c r="AI362" s="51">
        <f t="shared" si="70"/>
        <v>0</v>
      </c>
      <c r="AJ362" s="51">
        <f t="shared" si="71"/>
        <v>0</v>
      </c>
      <c r="AK362" s="51">
        <f t="shared" si="72"/>
        <v>0</v>
      </c>
      <c r="AL362" s="51">
        <f t="shared" si="73"/>
        <v>0</v>
      </c>
      <c r="AM362" s="51">
        <f t="shared" si="74"/>
        <v>0</v>
      </c>
      <c r="AN362" s="51">
        <f t="shared" si="75"/>
        <v>0</v>
      </c>
    </row>
    <row r="363" spans="1:40" x14ac:dyDescent="0.25">
      <c r="A363" s="17"/>
      <c r="B363" s="17"/>
      <c r="C363" s="35"/>
      <c r="D363" s="17"/>
      <c r="E363" s="17"/>
      <c r="F363" s="17"/>
      <c r="G363" s="62">
        <f t="shared" si="76"/>
        <v>0</v>
      </c>
      <c r="H363" s="17"/>
      <c r="I363" s="17"/>
      <c r="J363" s="17"/>
      <c r="K363" s="17"/>
      <c r="L363" s="17"/>
      <c r="M363" s="17"/>
      <c r="N363" s="17"/>
      <c r="O363" s="17"/>
      <c r="P363" s="115"/>
      <c r="Q363" s="62">
        <f>IF(C363&gt;A_Stammdaten!$B$12,0,SUM(G363,H363,J363,K363,M363,N363)-SUM(I363,L363,O363,P363))</f>
        <v>0</v>
      </c>
      <c r="R363" s="17"/>
      <c r="S363" s="17"/>
      <c r="T363" s="17"/>
      <c r="U363" s="62">
        <f t="shared" si="67"/>
        <v>0</v>
      </c>
      <c r="V363" s="63">
        <f>IF(ISBLANK($B363),0,VLOOKUP($B363,Listen!$A$2:$C$45,2,FALSE))</f>
        <v>0</v>
      </c>
      <c r="W363" s="63">
        <f>IF(ISBLANK($B363),0,VLOOKUP($B363,Listen!$A$2:$C$45,3,FALSE))</f>
        <v>0</v>
      </c>
      <c r="X363" s="49">
        <f t="shared" si="68"/>
        <v>0</v>
      </c>
      <c r="Y363" s="49">
        <f t="shared" si="66"/>
        <v>0</v>
      </c>
      <c r="Z363" s="49">
        <f t="shared" si="66"/>
        <v>0</v>
      </c>
      <c r="AA363" s="49">
        <f t="shared" si="66"/>
        <v>0</v>
      </c>
      <c r="AB363" s="49">
        <f t="shared" si="66"/>
        <v>0</v>
      </c>
      <c r="AC363" s="49">
        <f t="shared" si="66"/>
        <v>0</v>
      </c>
      <c r="AD363" s="49">
        <f t="shared" si="66"/>
        <v>0</v>
      </c>
      <c r="AE363" s="51">
        <f t="shared" si="77"/>
        <v>0</v>
      </c>
      <c r="AF363" s="51">
        <f>IF(C363=A_Stammdaten!$B$12,D_SAV!$U363-D_SAV!$AG363,HLOOKUP(A_Stammdaten!$B$12-1,$AH$4:$AN$4004,ROW(C363)-3,FALSE)-$AG363)</f>
        <v>0</v>
      </c>
      <c r="AG363" s="51">
        <f>HLOOKUP(A_Stammdaten!$B$12,$AH$4:$AN$4004,ROW(C363)-3,FALSE)</f>
        <v>0</v>
      </c>
      <c r="AH363" s="51">
        <f t="shared" si="69"/>
        <v>0</v>
      </c>
      <c r="AI363" s="51">
        <f t="shared" si="70"/>
        <v>0</v>
      </c>
      <c r="AJ363" s="51">
        <f t="shared" si="71"/>
        <v>0</v>
      </c>
      <c r="AK363" s="51">
        <f t="shared" si="72"/>
        <v>0</v>
      </c>
      <c r="AL363" s="51">
        <f t="shared" si="73"/>
        <v>0</v>
      </c>
      <c r="AM363" s="51">
        <f t="shared" si="74"/>
        <v>0</v>
      </c>
      <c r="AN363" s="51">
        <f t="shared" si="75"/>
        <v>0</v>
      </c>
    </row>
    <row r="364" spans="1:40" x14ac:dyDescent="0.25">
      <c r="A364" s="17"/>
      <c r="B364" s="17"/>
      <c r="C364" s="35"/>
      <c r="D364" s="17"/>
      <c r="E364" s="17"/>
      <c r="F364" s="17"/>
      <c r="G364" s="62">
        <f t="shared" si="76"/>
        <v>0</v>
      </c>
      <c r="H364" s="17"/>
      <c r="I364" s="17"/>
      <c r="J364" s="17"/>
      <c r="K364" s="17"/>
      <c r="L364" s="17"/>
      <c r="M364" s="17"/>
      <c r="N364" s="17"/>
      <c r="O364" s="17"/>
      <c r="P364" s="115"/>
      <c r="Q364" s="62">
        <f>IF(C364&gt;A_Stammdaten!$B$12,0,SUM(G364,H364,J364,K364,M364,N364)-SUM(I364,L364,O364,P364))</f>
        <v>0</v>
      </c>
      <c r="R364" s="17"/>
      <c r="S364" s="17"/>
      <c r="T364" s="17"/>
      <c r="U364" s="62">
        <f t="shared" si="67"/>
        <v>0</v>
      </c>
      <c r="V364" s="63">
        <f>IF(ISBLANK($B364),0,VLOOKUP($B364,Listen!$A$2:$C$45,2,FALSE))</f>
        <v>0</v>
      </c>
      <c r="W364" s="63">
        <f>IF(ISBLANK($B364),0,VLOOKUP($B364,Listen!$A$2:$C$45,3,FALSE))</f>
        <v>0</v>
      </c>
      <c r="X364" s="49">
        <f t="shared" si="68"/>
        <v>0</v>
      </c>
      <c r="Y364" s="49">
        <f t="shared" si="66"/>
        <v>0</v>
      </c>
      <c r="Z364" s="49">
        <f t="shared" si="66"/>
        <v>0</v>
      </c>
      <c r="AA364" s="49">
        <f t="shared" si="66"/>
        <v>0</v>
      </c>
      <c r="AB364" s="49">
        <f t="shared" si="66"/>
        <v>0</v>
      </c>
      <c r="AC364" s="49">
        <f t="shared" si="66"/>
        <v>0</v>
      </c>
      <c r="AD364" s="49">
        <f t="shared" si="66"/>
        <v>0</v>
      </c>
      <c r="AE364" s="51">
        <f t="shared" si="77"/>
        <v>0</v>
      </c>
      <c r="AF364" s="51">
        <f>IF(C364=A_Stammdaten!$B$12,D_SAV!$U364-D_SAV!$AG364,HLOOKUP(A_Stammdaten!$B$12-1,$AH$4:$AN$4004,ROW(C364)-3,FALSE)-$AG364)</f>
        <v>0</v>
      </c>
      <c r="AG364" s="51">
        <f>HLOOKUP(A_Stammdaten!$B$12,$AH$4:$AN$4004,ROW(C364)-3,FALSE)</f>
        <v>0</v>
      </c>
      <c r="AH364" s="51">
        <f t="shared" si="69"/>
        <v>0</v>
      </c>
      <c r="AI364" s="51">
        <f t="shared" si="70"/>
        <v>0</v>
      </c>
      <c r="AJ364" s="51">
        <f t="shared" si="71"/>
        <v>0</v>
      </c>
      <c r="AK364" s="51">
        <f t="shared" si="72"/>
        <v>0</v>
      </c>
      <c r="AL364" s="51">
        <f t="shared" si="73"/>
        <v>0</v>
      </c>
      <c r="AM364" s="51">
        <f t="shared" si="74"/>
        <v>0</v>
      </c>
      <c r="AN364" s="51">
        <f t="shared" si="75"/>
        <v>0</v>
      </c>
    </row>
    <row r="365" spans="1:40" x14ac:dyDescent="0.25">
      <c r="A365" s="17"/>
      <c r="B365" s="17"/>
      <c r="C365" s="35"/>
      <c r="D365" s="17"/>
      <c r="E365" s="17"/>
      <c r="F365" s="17"/>
      <c r="G365" s="62">
        <f t="shared" si="76"/>
        <v>0</v>
      </c>
      <c r="H365" s="17"/>
      <c r="I365" s="17"/>
      <c r="J365" s="17"/>
      <c r="K365" s="17"/>
      <c r="L365" s="17"/>
      <c r="M365" s="17"/>
      <c r="N365" s="17"/>
      <c r="O365" s="17"/>
      <c r="P365" s="115"/>
      <c r="Q365" s="62">
        <f>IF(C365&gt;A_Stammdaten!$B$12,0,SUM(G365,H365,J365,K365,M365,N365)-SUM(I365,L365,O365,P365))</f>
        <v>0</v>
      </c>
      <c r="R365" s="17"/>
      <c r="S365" s="17"/>
      <c r="T365" s="17"/>
      <c r="U365" s="62">
        <f t="shared" si="67"/>
        <v>0</v>
      </c>
      <c r="V365" s="63">
        <f>IF(ISBLANK($B365),0,VLOOKUP($B365,Listen!$A$2:$C$45,2,FALSE))</f>
        <v>0</v>
      </c>
      <c r="W365" s="63">
        <f>IF(ISBLANK($B365),0,VLOOKUP($B365,Listen!$A$2:$C$45,3,FALSE))</f>
        <v>0</v>
      </c>
      <c r="X365" s="49">
        <f t="shared" si="68"/>
        <v>0</v>
      </c>
      <c r="Y365" s="49">
        <f t="shared" si="66"/>
        <v>0</v>
      </c>
      <c r="Z365" s="49">
        <f t="shared" si="66"/>
        <v>0</v>
      </c>
      <c r="AA365" s="49">
        <f t="shared" si="66"/>
        <v>0</v>
      </c>
      <c r="AB365" s="49">
        <f t="shared" si="66"/>
        <v>0</v>
      </c>
      <c r="AC365" s="49">
        <f t="shared" si="66"/>
        <v>0</v>
      </c>
      <c r="AD365" s="49">
        <f t="shared" ref="Y365:AD408" si="78">$V365</f>
        <v>0</v>
      </c>
      <c r="AE365" s="51">
        <f t="shared" si="77"/>
        <v>0</v>
      </c>
      <c r="AF365" s="51">
        <f>IF(C365=A_Stammdaten!$B$12,D_SAV!$U365-D_SAV!$AG365,HLOOKUP(A_Stammdaten!$B$12-1,$AH$4:$AN$4004,ROW(C365)-3,FALSE)-$AG365)</f>
        <v>0</v>
      </c>
      <c r="AG365" s="51">
        <f>HLOOKUP(A_Stammdaten!$B$12,$AH$4:$AN$4004,ROW(C365)-3,FALSE)</f>
        <v>0</v>
      </c>
      <c r="AH365" s="51">
        <f t="shared" si="69"/>
        <v>0</v>
      </c>
      <c r="AI365" s="51">
        <f t="shared" si="70"/>
        <v>0</v>
      </c>
      <c r="AJ365" s="51">
        <f t="shared" si="71"/>
        <v>0</v>
      </c>
      <c r="AK365" s="51">
        <f t="shared" si="72"/>
        <v>0</v>
      </c>
      <c r="AL365" s="51">
        <f t="shared" si="73"/>
        <v>0</v>
      </c>
      <c r="AM365" s="51">
        <f t="shared" si="74"/>
        <v>0</v>
      </c>
      <c r="AN365" s="51">
        <f t="shared" si="75"/>
        <v>0</v>
      </c>
    </row>
    <row r="366" spans="1:40" x14ac:dyDescent="0.25">
      <c r="A366" s="17"/>
      <c r="B366" s="17"/>
      <c r="C366" s="35"/>
      <c r="D366" s="17"/>
      <c r="E366" s="17"/>
      <c r="F366" s="17"/>
      <c r="G366" s="62">
        <f t="shared" si="76"/>
        <v>0</v>
      </c>
      <c r="H366" s="17"/>
      <c r="I366" s="17"/>
      <c r="J366" s="17"/>
      <c r="K366" s="17"/>
      <c r="L366" s="17"/>
      <c r="M366" s="17"/>
      <c r="N366" s="17"/>
      <c r="O366" s="17"/>
      <c r="P366" s="115"/>
      <c r="Q366" s="62">
        <f>IF(C366&gt;A_Stammdaten!$B$12,0,SUM(G366,H366,J366,K366,M366,N366)-SUM(I366,L366,O366,P366))</f>
        <v>0</v>
      </c>
      <c r="R366" s="17"/>
      <c r="S366" s="17"/>
      <c r="T366" s="17"/>
      <c r="U366" s="62">
        <f t="shared" si="67"/>
        <v>0</v>
      </c>
      <c r="V366" s="63">
        <f>IF(ISBLANK($B366),0,VLOOKUP($B366,Listen!$A$2:$C$45,2,FALSE))</f>
        <v>0</v>
      </c>
      <c r="W366" s="63">
        <f>IF(ISBLANK($B366),0,VLOOKUP($B366,Listen!$A$2:$C$45,3,FALSE))</f>
        <v>0</v>
      </c>
      <c r="X366" s="49">
        <f t="shared" si="68"/>
        <v>0</v>
      </c>
      <c r="Y366" s="49">
        <f t="shared" si="78"/>
        <v>0</v>
      </c>
      <c r="Z366" s="49">
        <f t="shared" si="78"/>
        <v>0</v>
      </c>
      <c r="AA366" s="49">
        <f t="shared" si="78"/>
        <v>0</v>
      </c>
      <c r="AB366" s="49">
        <f t="shared" si="78"/>
        <v>0</v>
      </c>
      <c r="AC366" s="49">
        <f t="shared" si="78"/>
        <v>0</v>
      </c>
      <c r="AD366" s="49">
        <f t="shared" si="78"/>
        <v>0</v>
      </c>
      <c r="AE366" s="51">
        <f t="shared" si="77"/>
        <v>0</v>
      </c>
      <c r="AF366" s="51">
        <f>IF(C366=A_Stammdaten!$B$12,D_SAV!$U366-D_SAV!$AG366,HLOOKUP(A_Stammdaten!$B$12-1,$AH$4:$AN$4004,ROW(C366)-3,FALSE)-$AG366)</f>
        <v>0</v>
      </c>
      <c r="AG366" s="51">
        <f>HLOOKUP(A_Stammdaten!$B$12,$AH$4:$AN$4004,ROW(C366)-3,FALSE)</f>
        <v>0</v>
      </c>
      <c r="AH366" s="51">
        <f t="shared" si="69"/>
        <v>0</v>
      </c>
      <c r="AI366" s="51">
        <f t="shared" si="70"/>
        <v>0</v>
      </c>
      <c r="AJ366" s="51">
        <f t="shared" si="71"/>
        <v>0</v>
      </c>
      <c r="AK366" s="51">
        <f t="shared" si="72"/>
        <v>0</v>
      </c>
      <c r="AL366" s="51">
        <f t="shared" si="73"/>
        <v>0</v>
      </c>
      <c r="AM366" s="51">
        <f t="shared" si="74"/>
        <v>0</v>
      </c>
      <c r="AN366" s="51">
        <f t="shared" si="75"/>
        <v>0</v>
      </c>
    </row>
    <row r="367" spans="1:40" x14ac:dyDescent="0.25">
      <c r="A367" s="17"/>
      <c r="B367" s="17"/>
      <c r="C367" s="35"/>
      <c r="D367" s="17"/>
      <c r="E367" s="17"/>
      <c r="F367" s="17"/>
      <c r="G367" s="62">
        <f t="shared" si="76"/>
        <v>0</v>
      </c>
      <c r="H367" s="17"/>
      <c r="I367" s="17"/>
      <c r="J367" s="17"/>
      <c r="K367" s="17"/>
      <c r="L367" s="17"/>
      <c r="M367" s="17"/>
      <c r="N367" s="17"/>
      <c r="O367" s="17"/>
      <c r="P367" s="115"/>
      <c r="Q367" s="62">
        <f>IF(C367&gt;A_Stammdaten!$B$12,0,SUM(G367,H367,J367,K367,M367,N367)-SUM(I367,L367,O367,P367))</f>
        <v>0</v>
      </c>
      <c r="R367" s="17"/>
      <c r="S367" s="17"/>
      <c r="T367" s="17"/>
      <c r="U367" s="62">
        <f t="shared" si="67"/>
        <v>0</v>
      </c>
      <c r="V367" s="63">
        <f>IF(ISBLANK($B367),0,VLOOKUP($B367,Listen!$A$2:$C$45,2,FALSE))</f>
        <v>0</v>
      </c>
      <c r="W367" s="63">
        <f>IF(ISBLANK($B367),0,VLOOKUP($B367,Listen!$A$2:$C$45,3,FALSE))</f>
        <v>0</v>
      </c>
      <c r="X367" s="49">
        <f t="shared" si="68"/>
        <v>0</v>
      </c>
      <c r="Y367" s="49">
        <f t="shared" si="78"/>
        <v>0</v>
      </c>
      <c r="Z367" s="49">
        <f t="shared" si="78"/>
        <v>0</v>
      </c>
      <c r="AA367" s="49">
        <f t="shared" si="78"/>
        <v>0</v>
      </c>
      <c r="AB367" s="49">
        <f t="shared" si="78"/>
        <v>0</v>
      </c>
      <c r="AC367" s="49">
        <f t="shared" si="78"/>
        <v>0</v>
      </c>
      <c r="AD367" s="49">
        <f t="shared" si="78"/>
        <v>0</v>
      </c>
      <c r="AE367" s="51">
        <f t="shared" si="77"/>
        <v>0</v>
      </c>
      <c r="AF367" s="51">
        <f>IF(C367=A_Stammdaten!$B$12,D_SAV!$U367-D_SAV!$AG367,HLOOKUP(A_Stammdaten!$B$12-1,$AH$4:$AN$4004,ROW(C367)-3,FALSE)-$AG367)</f>
        <v>0</v>
      </c>
      <c r="AG367" s="51">
        <f>HLOOKUP(A_Stammdaten!$B$12,$AH$4:$AN$4004,ROW(C367)-3,FALSE)</f>
        <v>0</v>
      </c>
      <c r="AH367" s="51">
        <f t="shared" si="69"/>
        <v>0</v>
      </c>
      <c r="AI367" s="51">
        <f t="shared" si="70"/>
        <v>0</v>
      </c>
      <c r="AJ367" s="51">
        <f t="shared" si="71"/>
        <v>0</v>
      </c>
      <c r="AK367" s="51">
        <f t="shared" si="72"/>
        <v>0</v>
      </c>
      <c r="AL367" s="51">
        <f t="shared" si="73"/>
        <v>0</v>
      </c>
      <c r="AM367" s="51">
        <f t="shared" si="74"/>
        <v>0</v>
      </c>
      <c r="AN367" s="51">
        <f t="shared" si="75"/>
        <v>0</v>
      </c>
    </row>
    <row r="368" spans="1:40" x14ac:dyDescent="0.25">
      <c r="A368" s="17"/>
      <c r="B368" s="17"/>
      <c r="C368" s="35"/>
      <c r="D368" s="17"/>
      <c r="E368" s="17"/>
      <c r="F368" s="17"/>
      <c r="G368" s="62">
        <f t="shared" si="76"/>
        <v>0</v>
      </c>
      <c r="H368" s="17"/>
      <c r="I368" s="17"/>
      <c r="J368" s="17"/>
      <c r="K368" s="17"/>
      <c r="L368" s="17"/>
      <c r="M368" s="17"/>
      <c r="N368" s="17"/>
      <c r="O368" s="17"/>
      <c r="P368" s="115"/>
      <c r="Q368" s="62">
        <f>IF(C368&gt;A_Stammdaten!$B$12,0,SUM(G368,H368,J368,K368,M368,N368)-SUM(I368,L368,O368,P368))</f>
        <v>0</v>
      </c>
      <c r="R368" s="17"/>
      <c r="S368" s="17"/>
      <c r="T368" s="17"/>
      <c r="U368" s="62">
        <f t="shared" si="67"/>
        <v>0</v>
      </c>
      <c r="V368" s="63">
        <f>IF(ISBLANK($B368),0,VLOOKUP($B368,Listen!$A$2:$C$45,2,FALSE))</f>
        <v>0</v>
      </c>
      <c r="W368" s="63">
        <f>IF(ISBLANK($B368),0,VLOOKUP($B368,Listen!$A$2:$C$45,3,FALSE))</f>
        <v>0</v>
      </c>
      <c r="X368" s="49">
        <f t="shared" si="68"/>
        <v>0</v>
      </c>
      <c r="Y368" s="49">
        <f t="shared" si="78"/>
        <v>0</v>
      </c>
      <c r="Z368" s="49">
        <f t="shared" si="78"/>
        <v>0</v>
      </c>
      <c r="AA368" s="49">
        <f t="shared" si="78"/>
        <v>0</v>
      </c>
      <c r="AB368" s="49">
        <f t="shared" si="78"/>
        <v>0</v>
      </c>
      <c r="AC368" s="49">
        <f t="shared" si="78"/>
        <v>0</v>
      </c>
      <c r="AD368" s="49">
        <f t="shared" si="78"/>
        <v>0</v>
      </c>
      <c r="AE368" s="51">
        <f t="shared" si="77"/>
        <v>0</v>
      </c>
      <c r="AF368" s="51">
        <f>IF(C368=A_Stammdaten!$B$12,D_SAV!$U368-D_SAV!$AG368,HLOOKUP(A_Stammdaten!$B$12-1,$AH$4:$AN$4004,ROW(C368)-3,FALSE)-$AG368)</f>
        <v>0</v>
      </c>
      <c r="AG368" s="51">
        <f>HLOOKUP(A_Stammdaten!$B$12,$AH$4:$AN$4004,ROW(C368)-3,FALSE)</f>
        <v>0</v>
      </c>
      <c r="AH368" s="51">
        <f t="shared" si="69"/>
        <v>0</v>
      </c>
      <c r="AI368" s="51">
        <f t="shared" si="70"/>
        <v>0</v>
      </c>
      <c r="AJ368" s="51">
        <f t="shared" si="71"/>
        <v>0</v>
      </c>
      <c r="AK368" s="51">
        <f t="shared" si="72"/>
        <v>0</v>
      </c>
      <c r="AL368" s="51">
        <f t="shared" si="73"/>
        <v>0</v>
      </c>
      <c r="AM368" s="51">
        <f t="shared" si="74"/>
        <v>0</v>
      </c>
      <c r="AN368" s="51">
        <f t="shared" si="75"/>
        <v>0</v>
      </c>
    </row>
    <row r="369" spans="1:40" x14ac:dyDescent="0.25">
      <c r="A369" s="17"/>
      <c r="B369" s="17"/>
      <c r="C369" s="35"/>
      <c r="D369" s="17"/>
      <c r="E369" s="17"/>
      <c r="F369" s="17"/>
      <c r="G369" s="62">
        <f t="shared" si="76"/>
        <v>0</v>
      </c>
      <c r="H369" s="17"/>
      <c r="I369" s="17"/>
      <c r="J369" s="17"/>
      <c r="K369" s="17"/>
      <c r="L369" s="17"/>
      <c r="M369" s="17"/>
      <c r="N369" s="17"/>
      <c r="O369" s="17"/>
      <c r="P369" s="115"/>
      <c r="Q369" s="62">
        <f>IF(C369&gt;A_Stammdaten!$B$12,0,SUM(G369,H369,J369,K369,M369,N369)-SUM(I369,L369,O369,P369))</f>
        <v>0</v>
      </c>
      <c r="R369" s="17"/>
      <c r="S369" s="17"/>
      <c r="T369" s="17"/>
      <c r="U369" s="62">
        <f t="shared" si="67"/>
        <v>0</v>
      </c>
      <c r="V369" s="63">
        <f>IF(ISBLANK($B369),0,VLOOKUP($B369,Listen!$A$2:$C$45,2,FALSE))</f>
        <v>0</v>
      </c>
      <c r="W369" s="63">
        <f>IF(ISBLANK($B369),0,VLOOKUP($B369,Listen!$A$2:$C$45,3,FALSE))</f>
        <v>0</v>
      </c>
      <c r="X369" s="49">
        <f t="shared" si="68"/>
        <v>0</v>
      </c>
      <c r="Y369" s="49">
        <f t="shared" si="78"/>
        <v>0</v>
      </c>
      <c r="Z369" s="49">
        <f t="shared" si="78"/>
        <v>0</v>
      </c>
      <c r="AA369" s="49">
        <f t="shared" si="78"/>
        <v>0</v>
      </c>
      <c r="AB369" s="49">
        <f t="shared" si="78"/>
        <v>0</v>
      </c>
      <c r="AC369" s="49">
        <f t="shared" si="78"/>
        <v>0</v>
      </c>
      <c r="AD369" s="49">
        <f t="shared" si="78"/>
        <v>0</v>
      </c>
      <c r="AE369" s="51">
        <f t="shared" si="77"/>
        <v>0</v>
      </c>
      <c r="AF369" s="51">
        <f>IF(C369=A_Stammdaten!$B$12,D_SAV!$U369-D_SAV!$AG369,HLOOKUP(A_Stammdaten!$B$12-1,$AH$4:$AN$4004,ROW(C369)-3,FALSE)-$AG369)</f>
        <v>0</v>
      </c>
      <c r="AG369" s="51">
        <f>HLOOKUP(A_Stammdaten!$B$12,$AH$4:$AN$4004,ROW(C369)-3,FALSE)</f>
        <v>0</v>
      </c>
      <c r="AH369" s="51">
        <f t="shared" si="69"/>
        <v>0</v>
      </c>
      <c r="AI369" s="51">
        <f t="shared" si="70"/>
        <v>0</v>
      </c>
      <c r="AJ369" s="51">
        <f t="shared" si="71"/>
        <v>0</v>
      </c>
      <c r="AK369" s="51">
        <f t="shared" si="72"/>
        <v>0</v>
      </c>
      <c r="AL369" s="51">
        <f t="shared" si="73"/>
        <v>0</v>
      </c>
      <c r="AM369" s="51">
        <f t="shared" si="74"/>
        <v>0</v>
      </c>
      <c r="AN369" s="51">
        <f t="shared" si="75"/>
        <v>0</v>
      </c>
    </row>
    <row r="370" spans="1:40" x14ac:dyDescent="0.25">
      <c r="A370" s="17"/>
      <c r="B370" s="17"/>
      <c r="C370" s="35"/>
      <c r="D370" s="17"/>
      <c r="E370" s="17"/>
      <c r="F370" s="17"/>
      <c r="G370" s="62">
        <f t="shared" si="76"/>
        <v>0</v>
      </c>
      <c r="H370" s="17"/>
      <c r="I370" s="17"/>
      <c r="J370" s="17"/>
      <c r="K370" s="17"/>
      <c r="L370" s="17"/>
      <c r="M370" s="17"/>
      <c r="N370" s="17"/>
      <c r="O370" s="17"/>
      <c r="P370" s="115"/>
      <c r="Q370" s="62">
        <f>IF(C370&gt;A_Stammdaten!$B$12,0,SUM(G370,H370,J370,K370,M370,N370)-SUM(I370,L370,O370,P370))</f>
        <v>0</v>
      </c>
      <c r="R370" s="17"/>
      <c r="S370" s="17"/>
      <c r="T370" s="17"/>
      <c r="U370" s="62">
        <f t="shared" si="67"/>
        <v>0</v>
      </c>
      <c r="V370" s="63">
        <f>IF(ISBLANK($B370),0,VLOOKUP($B370,Listen!$A$2:$C$45,2,FALSE))</f>
        <v>0</v>
      </c>
      <c r="W370" s="63">
        <f>IF(ISBLANK($B370),0,VLOOKUP($B370,Listen!$A$2:$C$45,3,FALSE))</f>
        <v>0</v>
      </c>
      <c r="X370" s="49">
        <f t="shared" si="68"/>
        <v>0</v>
      </c>
      <c r="Y370" s="49">
        <f t="shared" si="78"/>
        <v>0</v>
      </c>
      <c r="Z370" s="49">
        <f t="shared" si="78"/>
        <v>0</v>
      </c>
      <c r="AA370" s="49">
        <f t="shared" si="78"/>
        <v>0</v>
      </c>
      <c r="AB370" s="49">
        <f t="shared" si="78"/>
        <v>0</v>
      </c>
      <c r="AC370" s="49">
        <f t="shared" si="78"/>
        <v>0</v>
      </c>
      <c r="AD370" s="49">
        <f t="shared" si="78"/>
        <v>0</v>
      </c>
      <c r="AE370" s="51">
        <f t="shared" si="77"/>
        <v>0</v>
      </c>
      <c r="AF370" s="51">
        <f>IF(C370=A_Stammdaten!$B$12,D_SAV!$U370-D_SAV!$AG370,HLOOKUP(A_Stammdaten!$B$12-1,$AH$4:$AN$4004,ROW(C370)-3,FALSE)-$AG370)</f>
        <v>0</v>
      </c>
      <c r="AG370" s="51">
        <f>HLOOKUP(A_Stammdaten!$B$12,$AH$4:$AN$4004,ROW(C370)-3,FALSE)</f>
        <v>0</v>
      </c>
      <c r="AH370" s="51">
        <f t="shared" si="69"/>
        <v>0</v>
      </c>
      <c r="AI370" s="51">
        <f t="shared" si="70"/>
        <v>0</v>
      </c>
      <c r="AJ370" s="51">
        <f t="shared" si="71"/>
        <v>0</v>
      </c>
      <c r="AK370" s="51">
        <f t="shared" si="72"/>
        <v>0</v>
      </c>
      <c r="AL370" s="51">
        <f t="shared" si="73"/>
        <v>0</v>
      </c>
      <c r="AM370" s="51">
        <f t="shared" si="74"/>
        <v>0</v>
      </c>
      <c r="AN370" s="51">
        <f t="shared" si="75"/>
        <v>0</v>
      </c>
    </row>
    <row r="371" spans="1:40" x14ac:dyDescent="0.25">
      <c r="A371" s="17"/>
      <c r="B371" s="17"/>
      <c r="C371" s="35"/>
      <c r="D371" s="17"/>
      <c r="E371" s="17"/>
      <c r="F371" s="17"/>
      <c r="G371" s="62">
        <f t="shared" si="76"/>
        <v>0</v>
      </c>
      <c r="H371" s="17"/>
      <c r="I371" s="17"/>
      <c r="J371" s="17"/>
      <c r="K371" s="17"/>
      <c r="L371" s="17"/>
      <c r="M371" s="17"/>
      <c r="N371" s="17"/>
      <c r="O371" s="17"/>
      <c r="P371" s="115"/>
      <c r="Q371" s="62">
        <f>IF(C371&gt;A_Stammdaten!$B$12,0,SUM(G371,H371,J371,K371,M371,N371)-SUM(I371,L371,O371,P371))</f>
        <v>0</v>
      </c>
      <c r="R371" s="17"/>
      <c r="S371" s="17"/>
      <c r="T371" s="17"/>
      <c r="U371" s="62">
        <f t="shared" si="67"/>
        <v>0</v>
      </c>
      <c r="V371" s="63">
        <f>IF(ISBLANK($B371),0,VLOOKUP($B371,Listen!$A$2:$C$45,2,FALSE))</f>
        <v>0</v>
      </c>
      <c r="W371" s="63">
        <f>IF(ISBLANK($B371),0,VLOOKUP($B371,Listen!$A$2:$C$45,3,FALSE))</f>
        <v>0</v>
      </c>
      <c r="X371" s="49">
        <f t="shared" si="68"/>
        <v>0</v>
      </c>
      <c r="Y371" s="49">
        <f t="shared" si="78"/>
        <v>0</v>
      </c>
      <c r="Z371" s="49">
        <f t="shared" si="78"/>
        <v>0</v>
      </c>
      <c r="AA371" s="49">
        <f t="shared" si="78"/>
        <v>0</v>
      </c>
      <c r="AB371" s="49">
        <f t="shared" si="78"/>
        <v>0</v>
      </c>
      <c r="AC371" s="49">
        <f t="shared" si="78"/>
        <v>0</v>
      </c>
      <c r="AD371" s="49">
        <f t="shared" si="78"/>
        <v>0</v>
      </c>
      <c r="AE371" s="51">
        <f t="shared" si="77"/>
        <v>0</v>
      </c>
      <c r="AF371" s="51">
        <f>IF(C371=A_Stammdaten!$B$12,D_SAV!$U371-D_SAV!$AG371,HLOOKUP(A_Stammdaten!$B$12-1,$AH$4:$AN$4004,ROW(C371)-3,FALSE)-$AG371)</f>
        <v>0</v>
      </c>
      <c r="AG371" s="51">
        <f>HLOOKUP(A_Stammdaten!$B$12,$AH$4:$AN$4004,ROW(C371)-3,FALSE)</f>
        <v>0</v>
      </c>
      <c r="AH371" s="51">
        <f t="shared" si="69"/>
        <v>0</v>
      </c>
      <c r="AI371" s="51">
        <f t="shared" si="70"/>
        <v>0</v>
      </c>
      <c r="AJ371" s="51">
        <f t="shared" si="71"/>
        <v>0</v>
      </c>
      <c r="AK371" s="51">
        <f t="shared" si="72"/>
        <v>0</v>
      </c>
      <c r="AL371" s="51">
        <f t="shared" si="73"/>
        <v>0</v>
      </c>
      <c r="AM371" s="51">
        <f t="shared" si="74"/>
        <v>0</v>
      </c>
      <c r="AN371" s="51">
        <f t="shared" si="75"/>
        <v>0</v>
      </c>
    </row>
    <row r="372" spans="1:40" x14ac:dyDescent="0.25">
      <c r="A372" s="17"/>
      <c r="B372" s="17"/>
      <c r="C372" s="35"/>
      <c r="D372" s="17"/>
      <c r="E372" s="17"/>
      <c r="F372" s="17"/>
      <c r="G372" s="62">
        <f t="shared" si="76"/>
        <v>0</v>
      </c>
      <c r="H372" s="17"/>
      <c r="I372" s="17"/>
      <c r="J372" s="17"/>
      <c r="K372" s="17"/>
      <c r="L372" s="17"/>
      <c r="M372" s="17"/>
      <c r="N372" s="17"/>
      <c r="O372" s="17"/>
      <c r="P372" s="115"/>
      <c r="Q372" s="62">
        <f>IF(C372&gt;A_Stammdaten!$B$12,0,SUM(G372,H372,J372,K372,M372,N372)-SUM(I372,L372,O372,P372))</f>
        <v>0</v>
      </c>
      <c r="R372" s="17"/>
      <c r="S372" s="17"/>
      <c r="T372" s="17"/>
      <c r="U372" s="62">
        <f t="shared" si="67"/>
        <v>0</v>
      </c>
      <c r="V372" s="63">
        <f>IF(ISBLANK($B372),0,VLOOKUP($B372,Listen!$A$2:$C$45,2,FALSE))</f>
        <v>0</v>
      </c>
      <c r="W372" s="63">
        <f>IF(ISBLANK($B372),0,VLOOKUP($B372,Listen!$A$2:$C$45,3,FALSE))</f>
        <v>0</v>
      </c>
      <c r="X372" s="49">
        <f t="shared" si="68"/>
        <v>0</v>
      </c>
      <c r="Y372" s="49">
        <f t="shared" si="78"/>
        <v>0</v>
      </c>
      <c r="Z372" s="49">
        <f t="shared" si="78"/>
        <v>0</v>
      </c>
      <c r="AA372" s="49">
        <f t="shared" si="78"/>
        <v>0</v>
      </c>
      <c r="AB372" s="49">
        <f t="shared" si="78"/>
        <v>0</v>
      </c>
      <c r="AC372" s="49">
        <f t="shared" si="78"/>
        <v>0</v>
      </c>
      <c r="AD372" s="49">
        <f t="shared" si="78"/>
        <v>0</v>
      </c>
      <c r="AE372" s="51">
        <f t="shared" si="77"/>
        <v>0</v>
      </c>
      <c r="AF372" s="51">
        <f>IF(C372=A_Stammdaten!$B$12,D_SAV!$U372-D_SAV!$AG372,HLOOKUP(A_Stammdaten!$B$12-1,$AH$4:$AN$4004,ROW(C372)-3,FALSE)-$AG372)</f>
        <v>0</v>
      </c>
      <c r="AG372" s="51">
        <f>HLOOKUP(A_Stammdaten!$B$12,$AH$4:$AN$4004,ROW(C372)-3,FALSE)</f>
        <v>0</v>
      </c>
      <c r="AH372" s="51">
        <f t="shared" si="69"/>
        <v>0</v>
      </c>
      <c r="AI372" s="51">
        <f t="shared" si="70"/>
        <v>0</v>
      </c>
      <c r="AJ372" s="51">
        <f t="shared" si="71"/>
        <v>0</v>
      </c>
      <c r="AK372" s="51">
        <f t="shared" si="72"/>
        <v>0</v>
      </c>
      <c r="AL372" s="51">
        <f t="shared" si="73"/>
        <v>0</v>
      </c>
      <c r="AM372" s="51">
        <f t="shared" si="74"/>
        <v>0</v>
      </c>
      <c r="AN372" s="51">
        <f t="shared" si="75"/>
        <v>0</v>
      </c>
    </row>
    <row r="373" spans="1:40" x14ac:dyDescent="0.25">
      <c r="A373" s="17"/>
      <c r="B373" s="17"/>
      <c r="C373" s="35"/>
      <c r="D373" s="17"/>
      <c r="E373" s="17"/>
      <c r="F373" s="17"/>
      <c r="G373" s="62">
        <f t="shared" si="76"/>
        <v>0</v>
      </c>
      <c r="H373" s="17"/>
      <c r="I373" s="17"/>
      <c r="J373" s="17"/>
      <c r="K373" s="17"/>
      <c r="L373" s="17"/>
      <c r="M373" s="17"/>
      <c r="N373" s="17"/>
      <c r="O373" s="17"/>
      <c r="P373" s="115"/>
      <c r="Q373" s="62">
        <f>IF(C373&gt;A_Stammdaten!$B$12,0,SUM(G373,H373,J373,K373,M373,N373)-SUM(I373,L373,O373,P373))</f>
        <v>0</v>
      </c>
      <c r="R373" s="17"/>
      <c r="S373" s="17"/>
      <c r="T373" s="17"/>
      <c r="U373" s="62">
        <f t="shared" si="67"/>
        <v>0</v>
      </c>
      <c r="V373" s="63">
        <f>IF(ISBLANK($B373),0,VLOOKUP($B373,Listen!$A$2:$C$45,2,FALSE))</f>
        <v>0</v>
      </c>
      <c r="W373" s="63">
        <f>IF(ISBLANK($B373),0,VLOOKUP($B373,Listen!$A$2:$C$45,3,FALSE))</f>
        <v>0</v>
      </c>
      <c r="X373" s="49">
        <f t="shared" si="68"/>
        <v>0</v>
      </c>
      <c r="Y373" s="49">
        <f t="shared" si="78"/>
        <v>0</v>
      </c>
      <c r="Z373" s="49">
        <f t="shared" si="78"/>
        <v>0</v>
      </c>
      <c r="AA373" s="49">
        <f t="shared" si="78"/>
        <v>0</v>
      </c>
      <c r="AB373" s="49">
        <f t="shared" si="78"/>
        <v>0</v>
      </c>
      <c r="AC373" s="49">
        <f t="shared" si="78"/>
        <v>0</v>
      </c>
      <c r="AD373" s="49">
        <f t="shared" si="78"/>
        <v>0</v>
      </c>
      <c r="AE373" s="51">
        <f t="shared" si="77"/>
        <v>0</v>
      </c>
      <c r="AF373" s="51">
        <f>IF(C373=A_Stammdaten!$B$12,D_SAV!$U373-D_SAV!$AG373,HLOOKUP(A_Stammdaten!$B$12-1,$AH$4:$AN$4004,ROW(C373)-3,FALSE)-$AG373)</f>
        <v>0</v>
      </c>
      <c r="AG373" s="51">
        <f>HLOOKUP(A_Stammdaten!$B$12,$AH$4:$AN$4004,ROW(C373)-3,FALSE)</f>
        <v>0</v>
      </c>
      <c r="AH373" s="51">
        <f t="shared" si="69"/>
        <v>0</v>
      </c>
      <c r="AI373" s="51">
        <f t="shared" si="70"/>
        <v>0</v>
      </c>
      <c r="AJ373" s="51">
        <f t="shared" si="71"/>
        <v>0</v>
      </c>
      <c r="AK373" s="51">
        <f t="shared" si="72"/>
        <v>0</v>
      </c>
      <c r="AL373" s="51">
        <f t="shared" si="73"/>
        <v>0</v>
      </c>
      <c r="AM373" s="51">
        <f t="shared" si="74"/>
        <v>0</v>
      </c>
      <c r="AN373" s="51">
        <f t="shared" si="75"/>
        <v>0</v>
      </c>
    </row>
    <row r="374" spans="1:40" x14ac:dyDescent="0.25">
      <c r="A374" s="17"/>
      <c r="B374" s="17"/>
      <c r="C374" s="35"/>
      <c r="D374" s="17"/>
      <c r="E374" s="17"/>
      <c r="F374" s="17"/>
      <c r="G374" s="62">
        <f t="shared" si="76"/>
        <v>0</v>
      </c>
      <c r="H374" s="17"/>
      <c r="I374" s="17"/>
      <c r="J374" s="17"/>
      <c r="K374" s="17"/>
      <c r="L374" s="17"/>
      <c r="M374" s="17"/>
      <c r="N374" s="17"/>
      <c r="O374" s="17"/>
      <c r="P374" s="115"/>
      <c r="Q374" s="62">
        <f>IF(C374&gt;A_Stammdaten!$B$12,0,SUM(G374,H374,J374,K374,M374,N374)-SUM(I374,L374,O374,P374))</f>
        <v>0</v>
      </c>
      <c r="R374" s="17"/>
      <c r="S374" s="17"/>
      <c r="T374" s="17"/>
      <c r="U374" s="62">
        <f t="shared" si="67"/>
        <v>0</v>
      </c>
      <c r="V374" s="63">
        <f>IF(ISBLANK($B374),0,VLOOKUP($B374,Listen!$A$2:$C$45,2,FALSE))</f>
        <v>0</v>
      </c>
      <c r="W374" s="63">
        <f>IF(ISBLANK($B374),0,VLOOKUP($B374,Listen!$A$2:$C$45,3,FALSE))</f>
        <v>0</v>
      </c>
      <c r="X374" s="49">
        <f t="shared" si="68"/>
        <v>0</v>
      </c>
      <c r="Y374" s="49">
        <f t="shared" si="78"/>
        <v>0</v>
      </c>
      <c r="Z374" s="49">
        <f t="shared" si="78"/>
        <v>0</v>
      </c>
      <c r="AA374" s="49">
        <f t="shared" si="78"/>
        <v>0</v>
      </c>
      <c r="AB374" s="49">
        <f t="shared" si="78"/>
        <v>0</v>
      </c>
      <c r="AC374" s="49">
        <f t="shared" si="78"/>
        <v>0</v>
      </c>
      <c r="AD374" s="49">
        <f t="shared" si="78"/>
        <v>0</v>
      </c>
      <c r="AE374" s="51">
        <f t="shared" si="77"/>
        <v>0</v>
      </c>
      <c r="AF374" s="51">
        <f>IF(C374=A_Stammdaten!$B$12,D_SAV!$U374-D_SAV!$AG374,HLOOKUP(A_Stammdaten!$B$12-1,$AH$4:$AN$4004,ROW(C374)-3,FALSE)-$AG374)</f>
        <v>0</v>
      </c>
      <c r="AG374" s="51">
        <f>HLOOKUP(A_Stammdaten!$B$12,$AH$4:$AN$4004,ROW(C374)-3,FALSE)</f>
        <v>0</v>
      </c>
      <c r="AH374" s="51">
        <f t="shared" si="69"/>
        <v>0</v>
      </c>
      <c r="AI374" s="51">
        <f t="shared" si="70"/>
        <v>0</v>
      </c>
      <c r="AJ374" s="51">
        <f t="shared" si="71"/>
        <v>0</v>
      </c>
      <c r="AK374" s="51">
        <f t="shared" si="72"/>
        <v>0</v>
      </c>
      <c r="AL374" s="51">
        <f t="shared" si="73"/>
        <v>0</v>
      </c>
      <c r="AM374" s="51">
        <f t="shared" si="74"/>
        <v>0</v>
      </c>
      <c r="AN374" s="51">
        <f t="shared" si="75"/>
        <v>0</v>
      </c>
    </row>
    <row r="375" spans="1:40" x14ac:dyDescent="0.25">
      <c r="A375" s="17"/>
      <c r="B375" s="17"/>
      <c r="C375" s="35"/>
      <c r="D375" s="17"/>
      <c r="E375" s="17"/>
      <c r="F375" s="17"/>
      <c r="G375" s="62">
        <f t="shared" si="76"/>
        <v>0</v>
      </c>
      <c r="H375" s="17"/>
      <c r="I375" s="17"/>
      <c r="J375" s="17"/>
      <c r="K375" s="17"/>
      <c r="L375" s="17"/>
      <c r="M375" s="17"/>
      <c r="N375" s="17"/>
      <c r="O375" s="17"/>
      <c r="P375" s="115"/>
      <c r="Q375" s="62">
        <f>IF(C375&gt;A_Stammdaten!$B$12,0,SUM(G375,H375,J375,K375,M375,N375)-SUM(I375,L375,O375,P375))</f>
        <v>0</v>
      </c>
      <c r="R375" s="17"/>
      <c r="S375" s="17"/>
      <c r="T375" s="17"/>
      <c r="U375" s="62">
        <f t="shared" si="67"/>
        <v>0</v>
      </c>
      <c r="V375" s="63">
        <f>IF(ISBLANK($B375),0,VLOOKUP($B375,Listen!$A$2:$C$45,2,FALSE))</f>
        <v>0</v>
      </c>
      <c r="W375" s="63">
        <f>IF(ISBLANK($B375),0,VLOOKUP($B375,Listen!$A$2:$C$45,3,FALSE))</f>
        <v>0</v>
      </c>
      <c r="X375" s="49">
        <f t="shared" si="68"/>
        <v>0</v>
      </c>
      <c r="Y375" s="49">
        <f t="shared" si="78"/>
        <v>0</v>
      </c>
      <c r="Z375" s="49">
        <f t="shared" si="78"/>
        <v>0</v>
      </c>
      <c r="AA375" s="49">
        <f t="shared" si="78"/>
        <v>0</v>
      </c>
      <c r="AB375" s="49">
        <f t="shared" si="78"/>
        <v>0</v>
      </c>
      <c r="AC375" s="49">
        <f t="shared" si="78"/>
        <v>0</v>
      </c>
      <c r="AD375" s="49">
        <f t="shared" si="78"/>
        <v>0</v>
      </c>
      <c r="AE375" s="51">
        <f t="shared" si="77"/>
        <v>0</v>
      </c>
      <c r="AF375" s="51">
        <f>IF(C375=A_Stammdaten!$B$12,D_SAV!$U375-D_SAV!$AG375,HLOOKUP(A_Stammdaten!$B$12-1,$AH$4:$AN$4004,ROW(C375)-3,FALSE)-$AG375)</f>
        <v>0</v>
      </c>
      <c r="AG375" s="51">
        <f>HLOOKUP(A_Stammdaten!$B$12,$AH$4:$AN$4004,ROW(C375)-3,FALSE)</f>
        <v>0</v>
      </c>
      <c r="AH375" s="51">
        <f t="shared" si="69"/>
        <v>0</v>
      </c>
      <c r="AI375" s="51">
        <f t="shared" si="70"/>
        <v>0</v>
      </c>
      <c r="AJ375" s="51">
        <f t="shared" si="71"/>
        <v>0</v>
      </c>
      <c r="AK375" s="51">
        <f t="shared" si="72"/>
        <v>0</v>
      </c>
      <c r="AL375" s="51">
        <f t="shared" si="73"/>
        <v>0</v>
      </c>
      <c r="AM375" s="51">
        <f t="shared" si="74"/>
        <v>0</v>
      </c>
      <c r="AN375" s="51">
        <f t="shared" si="75"/>
        <v>0</v>
      </c>
    </row>
    <row r="376" spans="1:40" x14ac:dyDescent="0.25">
      <c r="A376" s="17"/>
      <c r="B376" s="17"/>
      <c r="C376" s="35"/>
      <c r="D376" s="17"/>
      <c r="E376" s="17"/>
      <c r="F376" s="17"/>
      <c r="G376" s="62">
        <f t="shared" si="76"/>
        <v>0</v>
      </c>
      <c r="H376" s="17"/>
      <c r="I376" s="17"/>
      <c r="J376" s="17"/>
      <c r="K376" s="17"/>
      <c r="L376" s="17"/>
      <c r="M376" s="17"/>
      <c r="N376" s="17"/>
      <c r="O376" s="17"/>
      <c r="P376" s="115"/>
      <c r="Q376" s="62">
        <f>IF(C376&gt;A_Stammdaten!$B$12,0,SUM(G376,H376,J376,K376,M376,N376)-SUM(I376,L376,O376,P376))</f>
        <v>0</v>
      </c>
      <c r="R376" s="17"/>
      <c r="S376" s="17"/>
      <c r="T376" s="17"/>
      <c r="U376" s="62">
        <f t="shared" si="67"/>
        <v>0</v>
      </c>
      <c r="V376" s="63">
        <f>IF(ISBLANK($B376),0,VLOOKUP($B376,Listen!$A$2:$C$45,2,FALSE))</f>
        <v>0</v>
      </c>
      <c r="W376" s="63">
        <f>IF(ISBLANK($B376),0,VLOOKUP($B376,Listen!$A$2:$C$45,3,FALSE))</f>
        <v>0</v>
      </c>
      <c r="X376" s="49">
        <f t="shared" si="68"/>
        <v>0</v>
      </c>
      <c r="Y376" s="49">
        <f t="shared" si="78"/>
        <v>0</v>
      </c>
      <c r="Z376" s="49">
        <f t="shared" si="78"/>
        <v>0</v>
      </c>
      <c r="AA376" s="49">
        <f t="shared" si="78"/>
        <v>0</v>
      </c>
      <c r="AB376" s="49">
        <f t="shared" si="78"/>
        <v>0</v>
      </c>
      <c r="AC376" s="49">
        <f t="shared" si="78"/>
        <v>0</v>
      </c>
      <c r="AD376" s="49">
        <f t="shared" si="78"/>
        <v>0</v>
      </c>
      <c r="AE376" s="51">
        <f t="shared" si="77"/>
        <v>0</v>
      </c>
      <c r="AF376" s="51">
        <f>IF(C376=A_Stammdaten!$B$12,D_SAV!$U376-D_SAV!$AG376,HLOOKUP(A_Stammdaten!$B$12-1,$AH$4:$AN$4004,ROW(C376)-3,FALSE)-$AG376)</f>
        <v>0</v>
      </c>
      <c r="AG376" s="51">
        <f>HLOOKUP(A_Stammdaten!$B$12,$AH$4:$AN$4004,ROW(C376)-3,FALSE)</f>
        <v>0</v>
      </c>
      <c r="AH376" s="51">
        <f t="shared" si="69"/>
        <v>0</v>
      </c>
      <c r="AI376" s="51">
        <f t="shared" si="70"/>
        <v>0</v>
      </c>
      <c r="AJ376" s="51">
        <f t="shared" si="71"/>
        <v>0</v>
      </c>
      <c r="AK376" s="51">
        <f t="shared" si="72"/>
        <v>0</v>
      </c>
      <c r="AL376" s="51">
        <f t="shared" si="73"/>
        <v>0</v>
      </c>
      <c r="AM376" s="51">
        <f t="shared" si="74"/>
        <v>0</v>
      </c>
      <c r="AN376" s="51">
        <f t="shared" si="75"/>
        <v>0</v>
      </c>
    </row>
    <row r="377" spans="1:40" x14ac:dyDescent="0.25">
      <c r="A377" s="17"/>
      <c r="B377" s="17"/>
      <c r="C377" s="35"/>
      <c r="D377" s="17"/>
      <c r="E377" s="17"/>
      <c r="F377" s="17"/>
      <c r="G377" s="62">
        <f t="shared" si="76"/>
        <v>0</v>
      </c>
      <c r="H377" s="17"/>
      <c r="I377" s="17"/>
      <c r="J377" s="17"/>
      <c r="K377" s="17"/>
      <c r="L377" s="17"/>
      <c r="M377" s="17"/>
      <c r="N377" s="17"/>
      <c r="O377" s="17"/>
      <c r="P377" s="115"/>
      <c r="Q377" s="62">
        <f>IF(C377&gt;A_Stammdaten!$B$12,0,SUM(G377,H377,J377,K377,M377,N377)-SUM(I377,L377,O377,P377))</f>
        <v>0</v>
      </c>
      <c r="R377" s="17"/>
      <c r="S377" s="17"/>
      <c r="T377" s="17"/>
      <c r="U377" s="62">
        <f t="shared" si="67"/>
        <v>0</v>
      </c>
      <c r="V377" s="63">
        <f>IF(ISBLANK($B377),0,VLOOKUP($B377,Listen!$A$2:$C$45,2,FALSE))</f>
        <v>0</v>
      </c>
      <c r="W377" s="63">
        <f>IF(ISBLANK($B377),0,VLOOKUP($B377,Listen!$A$2:$C$45,3,FALSE))</f>
        <v>0</v>
      </c>
      <c r="X377" s="49">
        <f t="shared" si="68"/>
        <v>0</v>
      </c>
      <c r="Y377" s="49">
        <f t="shared" si="78"/>
        <v>0</v>
      </c>
      <c r="Z377" s="49">
        <f t="shared" si="78"/>
        <v>0</v>
      </c>
      <c r="AA377" s="49">
        <f t="shared" si="78"/>
        <v>0</v>
      </c>
      <c r="AB377" s="49">
        <f t="shared" si="78"/>
        <v>0</v>
      </c>
      <c r="AC377" s="49">
        <f t="shared" si="78"/>
        <v>0</v>
      </c>
      <c r="AD377" s="49">
        <f t="shared" si="78"/>
        <v>0</v>
      </c>
      <c r="AE377" s="51">
        <f t="shared" si="77"/>
        <v>0</v>
      </c>
      <c r="AF377" s="51">
        <f>IF(C377=A_Stammdaten!$B$12,D_SAV!$U377-D_SAV!$AG377,HLOOKUP(A_Stammdaten!$B$12-1,$AH$4:$AN$4004,ROW(C377)-3,FALSE)-$AG377)</f>
        <v>0</v>
      </c>
      <c r="AG377" s="51">
        <f>HLOOKUP(A_Stammdaten!$B$12,$AH$4:$AN$4004,ROW(C377)-3,FALSE)</f>
        <v>0</v>
      </c>
      <c r="AH377" s="51">
        <f t="shared" si="69"/>
        <v>0</v>
      </c>
      <c r="AI377" s="51">
        <f t="shared" si="70"/>
        <v>0</v>
      </c>
      <c r="AJ377" s="51">
        <f t="shared" si="71"/>
        <v>0</v>
      </c>
      <c r="AK377" s="51">
        <f t="shared" si="72"/>
        <v>0</v>
      </c>
      <c r="AL377" s="51">
        <f t="shared" si="73"/>
        <v>0</v>
      </c>
      <c r="AM377" s="51">
        <f t="shared" si="74"/>
        <v>0</v>
      </c>
      <c r="AN377" s="51">
        <f t="shared" si="75"/>
        <v>0</v>
      </c>
    </row>
    <row r="378" spans="1:40" x14ac:dyDescent="0.25">
      <c r="A378" s="17"/>
      <c r="B378" s="17"/>
      <c r="C378" s="35"/>
      <c r="D378" s="17"/>
      <c r="E378" s="17"/>
      <c r="F378" s="17"/>
      <c r="G378" s="62">
        <f t="shared" si="76"/>
        <v>0</v>
      </c>
      <c r="H378" s="17"/>
      <c r="I378" s="17"/>
      <c r="J378" s="17"/>
      <c r="K378" s="17"/>
      <c r="L378" s="17"/>
      <c r="M378" s="17"/>
      <c r="N378" s="17"/>
      <c r="O378" s="17"/>
      <c r="P378" s="115"/>
      <c r="Q378" s="62">
        <f>IF(C378&gt;A_Stammdaten!$B$12,0,SUM(G378,H378,J378,K378,M378,N378)-SUM(I378,L378,O378,P378))</f>
        <v>0</v>
      </c>
      <c r="R378" s="17"/>
      <c r="S378" s="17"/>
      <c r="T378" s="17"/>
      <c r="U378" s="62">
        <f t="shared" si="67"/>
        <v>0</v>
      </c>
      <c r="V378" s="63">
        <f>IF(ISBLANK($B378),0,VLOOKUP($B378,Listen!$A$2:$C$45,2,FALSE))</f>
        <v>0</v>
      </c>
      <c r="W378" s="63">
        <f>IF(ISBLANK($B378),0,VLOOKUP($B378,Listen!$A$2:$C$45,3,FALSE))</f>
        <v>0</v>
      </c>
      <c r="X378" s="49">
        <f t="shared" si="68"/>
        <v>0</v>
      </c>
      <c r="Y378" s="49">
        <f t="shared" si="78"/>
        <v>0</v>
      </c>
      <c r="Z378" s="49">
        <f t="shared" si="78"/>
        <v>0</v>
      </c>
      <c r="AA378" s="49">
        <f t="shared" si="78"/>
        <v>0</v>
      </c>
      <c r="AB378" s="49">
        <f t="shared" si="78"/>
        <v>0</v>
      </c>
      <c r="AC378" s="49">
        <f t="shared" si="78"/>
        <v>0</v>
      </c>
      <c r="AD378" s="49">
        <f t="shared" si="78"/>
        <v>0</v>
      </c>
      <c r="AE378" s="51">
        <f t="shared" si="77"/>
        <v>0</v>
      </c>
      <c r="AF378" s="51">
        <f>IF(C378=A_Stammdaten!$B$12,D_SAV!$U378-D_SAV!$AG378,HLOOKUP(A_Stammdaten!$B$12-1,$AH$4:$AN$4004,ROW(C378)-3,FALSE)-$AG378)</f>
        <v>0</v>
      </c>
      <c r="AG378" s="51">
        <f>HLOOKUP(A_Stammdaten!$B$12,$AH$4:$AN$4004,ROW(C378)-3,FALSE)</f>
        <v>0</v>
      </c>
      <c r="AH378" s="51">
        <f t="shared" si="69"/>
        <v>0</v>
      </c>
      <c r="AI378" s="51">
        <f t="shared" si="70"/>
        <v>0</v>
      </c>
      <c r="AJ378" s="51">
        <f t="shared" si="71"/>
        <v>0</v>
      </c>
      <c r="AK378" s="51">
        <f t="shared" si="72"/>
        <v>0</v>
      </c>
      <c r="AL378" s="51">
        <f t="shared" si="73"/>
        <v>0</v>
      </c>
      <c r="AM378" s="51">
        <f t="shared" si="74"/>
        <v>0</v>
      </c>
      <c r="AN378" s="51">
        <f t="shared" si="75"/>
        <v>0</v>
      </c>
    </row>
    <row r="379" spans="1:40" x14ac:dyDescent="0.25">
      <c r="A379" s="17"/>
      <c r="B379" s="17"/>
      <c r="C379" s="35"/>
      <c r="D379" s="17"/>
      <c r="E379" s="17"/>
      <c r="F379" s="17"/>
      <c r="G379" s="62">
        <f t="shared" si="76"/>
        <v>0</v>
      </c>
      <c r="H379" s="17"/>
      <c r="I379" s="17"/>
      <c r="J379" s="17"/>
      <c r="K379" s="17"/>
      <c r="L379" s="17"/>
      <c r="M379" s="17"/>
      <c r="N379" s="17"/>
      <c r="O379" s="17"/>
      <c r="P379" s="115"/>
      <c r="Q379" s="62">
        <f>IF(C379&gt;A_Stammdaten!$B$12,0,SUM(G379,H379,J379,K379,M379,N379)-SUM(I379,L379,O379,P379))</f>
        <v>0</v>
      </c>
      <c r="R379" s="17"/>
      <c r="S379" s="17"/>
      <c r="T379" s="17"/>
      <c r="U379" s="62">
        <f t="shared" si="67"/>
        <v>0</v>
      </c>
      <c r="V379" s="63">
        <f>IF(ISBLANK($B379),0,VLOOKUP($B379,Listen!$A$2:$C$45,2,FALSE))</f>
        <v>0</v>
      </c>
      <c r="W379" s="63">
        <f>IF(ISBLANK($B379),0,VLOOKUP($B379,Listen!$A$2:$C$45,3,FALSE))</f>
        <v>0</v>
      </c>
      <c r="X379" s="49">
        <f t="shared" si="68"/>
        <v>0</v>
      </c>
      <c r="Y379" s="49">
        <f t="shared" si="78"/>
        <v>0</v>
      </c>
      <c r="Z379" s="49">
        <f t="shared" si="78"/>
        <v>0</v>
      </c>
      <c r="AA379" s="49">
        <f t="shared" si="78"/>
        <v>0</v>
      </c>
      <c r="AB379" s="49">
        <f t="shared" si="78"/>
        <v>0</v>
      </c>
      <c r="AC379" s="49">
        <f t="shared" si="78"/>
        <v>0</v>
      </c>
      <c r="AD379" s="49">
        <f t="shared" si="78"/>
        <v>0</v>
      </c>
      <c r="AE379" s="51">
        <f t="shared" si="77"/>
        <v>0</v>
      </c>
      <c r="AF379" s="51">
        <f>IF(C379=A_Stammdaten!$B$12,D_SAV!$U379-D_SAV!$AG379,HLOOKUP(A_Stammdaten!$B$12-1,$AH$4:$AN$4004,ROW(C379)-3,FALSE)-$AG379)</f>
        <v>0</v>
      </c>
      <c r="AG379" s="51">
        <f>HLOOKUP(A_Stammdaten!$B$12,$AH$4:$AN$4004,ROW(C379)-3,FALSE)</f>
        <v>0</v>
      </c>
      <c r="AH379" s="51">
        <f t="shared" si="69"/>
        <v>0</v>
      </c>
      <c r="AI379" s="51">
        <f t="shared" si="70"/>
        <v>0</v>
      </c>
      <c r="AJ379" s="51">
        <f t="shared" si="71"/>
        <v>0</v>
      </c>
      <c r="AK379" s="51">
        <f t="shared" si="72"/>
        <v>0</v>
      </c>
      <c r="AL379" s="51">
        <f t="shared" si="73"/>
        <v>0</v>
      </c>
      <c r="AM379" s="51">
        <f t="shared" si="74"/>
        <v>0</v>
      </c>
      <c r="AN379" s="51">
        <f t="shared" si="75"/>
        <v>0</v>
      </c>
    </row>
    <row r="380" spans="1:40" x14ac:dyDescent="0.25">
      <c r="A380" s="17"/>
      <c r="B380" s="17"/>
      <c r="C380" s="35"/>
      <c r="D380" s="17"/>
      <c r="E380" s="17"/>
      <c r="F380" s="17"/>
      <c r="G380" s="62">
        <f t="shared" si="76"/>
        <v>0</v>
      </c>
      <c r="H380" s="17"/>
      <c r="I380" s="17"/>
      <c r="J380" s="17"/>
      <c r="K380" s="17"/>
      <c r="L380" s="17"/>
      <c r="M380" s="17"/>
      <c r="N380" s="17"/>
      <c r="O380" s="17"/>
      <c r="P380" s="115"/>
      <c r="Q380" s="62">
        <f>IF(C380&gt;A_Stammdaten!$B$12,0,SUM(G380,H380,J380,K380,M380,N380)-SUM(I380,L380,O380,P380))</f>
        <v>0</v>
      </c>
      <c r="R380" s="17"/>
      <c r="S380" s="17"/>
      <c r="T380" s="17"/>
      <c r="U380" s="62">
        <f t="shared" si="67"/>
        <v>0</v>
      </c>
      <c r="V380" s="63">
        <f>IF(ISBLANK($B380),0,VLOOKUP($B380,Listen!$A$2:$C$45,2,FALSE))</f>
        <v>0</v>
      </c>
      <c r="W380" s="63">
        <f>IF(ISBLANK($B380),0,VLOOKUP($B380,Listen!$A$2:$C$45,3,FALSE))</f>
        <v>0</v>
      </c>
      <c r="X380" s="49">
        <f t="shared" si="68"/>
        <v>0</v>
      </c>
      <c r="Y380" s="49">
        <f t="shared" si="78"/>
        <v>0</v>
      </c>
      <c r="Z380" s="49">
        <f t="shared" si="78"/>
        <v>0</v>
      </c>
      <c r="AA380" s="49">
        <f t="shared" si="78"/>
        <v>0</v>
      </c>
      <c r="AB380" s="49">
        <f t="shared" si="78"/>
        <v>0</v>
      </c>
      <c r="AC380" s="49">
        <f t="shared" si="78"/>
        <v>0</v>
      </c>
      <c r="AD380" s="49">
        <f t="shared" si="78"/>
        <v>0</v>
      </c>
      <c r="AE380" s="51">
        <f t="shared" si="77"/>
        <v>0</v>
      </c>
      <c r="AF380" s="51">
        <f>IF(C380=A_Stammdaten!$B$12,D_SAV!$U380-D_SAV!$AG380,HLOOKUP(A_Stammdaten!$B$12-1,$AH$4:$AN$4004,ROW(C380)-3,FALSE)-$AG380)</f>
        <v>0</v>
      </c>
      <c r="AG380" s="51">
        <f>HLOOKUP(A_Stammdaten!$B$12,$AH$4:$AN$4004,ROW(C380)-3,FALSE)</f>
        <v>0</v>
      </c>
      <c r="AH380" s="51">
        <f t="shared" si="69"/>
        <v>0</v>
      </c>
      <c r="AI380" s="51">
        <f t="shared" si="70"/>
        <v>0</v>
      </c>
      <c r="AJ380" s="51">
        <f t="shared" si="71"/>
        <v>0</v>
      </c>
      <c r="AK380" s="51">
        <f t="shared" si="72"/>
        <v>0</v>
      </c>
      <c r="AL380" s="51">
        <f t="shared" si="73"/>
        <v>0</v>
      </c>
      <c r="AM380" s="51">
        <f t="shared" si="74"/>
        <v>0</v>
      </c>
      <c r="AN380" s="51">
        <f t="shared" si="75"/>
        <v>0</v>
      </c>
    </row>
    <row r="381" spans="1:40" x14ac:dyDescent="0.25">
      <c r="A381" s="17"/>
      <c r="B381" s="17"/>
      <c r="C381" s="35"/>
      <c r="D381" s="17"/>
      <c r="E381" s="17"/>
      <c r="F381" s="17"/>
      <c r="G381" s="62">
        <f t="shared" si="76"/>
        <v>0</v>
      </c>
      <c r="H381" s="17"/>
      <c r="I381" s="17"/>
      <c r="J381" s="17"/>
      <c r="K381" s="17"/>
      <c r="L381" s="17"/>
      <c r="M381" s="17"/>
      <c r="N381" s="17"/>
      <c r="O381" s="17"/>
      <c r="P381" s="115"/>
      <c r="Q381" s="62">
        <f>IF(C381&gt;A_Stammdaten!$B$12,0,SUM(G381,H381,J381,K381,M381,N381)-SUM(I381,L381,O381,P381))</f>
        <v>0</v>
      </c>
      <c r="R381" s="17"/>
      <c r="S381" s="17"/>
      <c r="T381" s="17"/>
      <c r="U381" s="62">
        <f t="shared" si="67"/>
        <v>0</v>
      </c>
      <c r="V381" s="63">
        <f>IF(ISBLANK($B381),0,VLOOKUP($B381,Listen!$A$2:$C$45,2,FALSE))</f>
        <v>0</v>
      </c>
      <c r="W381" s="63">
        <f>IF(ISBLANK($B381),0,VLOOKUP($B381,Listen!$A$2:$C$45,3,FALSE))</f>
        <v>0</v>
      </c>
      <c r="X381" s="49">
        <f t="shared" si="68"/>
        <v>0</v>
      </c>
      <c r="Y381" s="49">
        <f t="shared" si="78"/>
        <v>0</v>
      </c>
      <c r="Z381" s="49">
        <f t="shared" si="78"/>
        <v>0</v>
      </c>
      <c r="AA381" s="49">
        <f t="shared" si="78"/>
        <v>0</v>
      </c>
      <c r="AB381" s="49">
        <f t="shared" si="78"/>
        <v>0</v>
      </c>
      <c r="AC381" s="49">
        <f t="shared" si="78"/>
        <v>0</v>
      </c>
      <c r="AD381" s="49">
        <f t="shared" si="78"/>
        <v>0</v>
      </c>
      <c r="AE381" s="51">
        <f t="shared" si="77"/>
        <v>0</v>
      </c>
      <c r="AF381" s="51">
        <f>IF(C381=A_Stammdaten!$B$12,D_SAV!$U381-D_SAV!$AG381,HLOOKUP(A_Stammdaten!$B$12-1,$AH$4:$AN$4004,ROW(C381)-3,FALSE)-$AG381)</f>
        <v>0</v>
      </c>
      <c r="AG381" s="51">
        <f>HLOOKUP(A_Stammdaten!$B$12,$AH$4:$AN$4004,ROW(C381)-3,FALSE)</f>
        <v>0</v>
      </c>
      <c r="AH381" s="51">
        <f t="shared" si="69"/>
        <v>0</v>
      </c>
      <c r="AI381" s="51">
        <f t="shared" si="70"/>
        <v>0</v>
      </c>
      <c r="AJ381" s="51">
        <f t="shared" si="71"/>
        <v>0</v>
      </c>
      <c r="AK381" s="51">
        <f t="shared" si="72"/>
        <v>0</v>
      </c>
      <c r="AL381" s="51">
        <f t="shared" si="73"/>
        <v>0</v>
      </c>
      <c r="AM381" s="51">
        <f t="shared" si="74"/>
        <v>0</v>
      </c>
      <c r="AN381" s="51">
        <f t="shared" si="75"/>
        <v>0</v>
      </c>
    </row>
    <row r="382" spans="1:40" x14ac:dyDescent="0.25">
      <c r="A382" s="17"/>
      <c r="B382" s="17"/>
      <c r="C382" s="35"/>
      <c r="D382" s="17"/>
      <c r="E382" s="17"/>
      <c r="F382" s="17"/>
      <c r="G382" s="62">
        <f t="shared" si="76"/>
        <v>0</v>
      </c>
      <c r="H382" s="17"/>
      <c r="I382" s="17"/>
      <c r="J382" s="17"/>
      <c r="K382" s="17"/>
      <c r="L382" s="17"/>
      <c r="M382" s="17"/>
      <c r="N382" s="17"/>
      <c r="O382" s="17"/>
      <c r="P382" s="115"/>
      <c r="Q382" s="62">
        <f>IF(C382&gt;A_Stammdaten!$B$12,0,SUM(G382,H382,J382,K382,M382,N382)-SUM(I382,L382,O382,P382))</f>
        <v>0</v>
      </c>
      <c r="R382" s="17"/>
      <c r="S382" s="17"/>
      <c r="T382" s="17"/>
      <c r="U382" s="62">
        <f t="shared" si="67"/>
        <v>0</v>
      </c>
      <c r="V382" s="63">
        <f>IF(ISBLANK($B382),0,VLOOKUP($B382,Listen!$A$2:$C$45,2,FALSE))</f>
        <v>0</v>
      </c>
      <c r="W382" s="63">
        <f>IF(ISBLANK($B382),0,VLOOKUP($B382,Listen!$A$2:$C$45,3,FALSE))</f>
        <v>0</v>
      </c>
      <c r="X382" s="49">
        <f t="shared" si="68"/>
        <v>0</v>
      </c>
      <c r="Y382" s="49">
        <f t="shared" si="78"/>
        <v>0</v>
      </c>
      <c r="Z382" s="49">
        <f t="shared" si="78"/>
        <v>0</v>
      </c>
      <c r="AA382" s="49">
        <f t="shared" si="78"/>
        <v>0</v>
      </c>
      <c r="AB382" s="49">
        <f t="shared" si="78"/>
        <v>0</v>
      </c>
      <c r="AC382" s="49">
        <f t="shared" si="78"/>
        <v>0</v>
      </c>
      <c r="AD382" s="49">
        <f t="shared" si="78"/>
        <v>0</v>
      </c>
      <c r="AE382" s="51">
        <f t="shared" si="77"/>
        <v>0</v>
      </c>
      <c r="AF382" s="51">
        <f>IF(C382=A_Stammdaten!$B$12,D_SAV!$U382-D_SAV!$AG382,HLOOKUP(A_Stammdaten!$B$12-1,$AH$4:$AN$4004,ROW(C382)-3,FALSE)-$AG382)</f>
        <v>0</v>
      </c>
      <c r="AG382" s="51">
        <f>HLOOKUP(A_Stammdaten!$B$12,$AH$4:$AN$4004,ROW(C382)-3,FALSE)</f>
        <v>0</v>
      </c>
      <c r="AH382" s="51">
        <f t="shared" si="69"/>
        <v>0</v>
      </c>
      <c r="AI382" s="51">
        <f t="shared" si="70"/>
        <v>0</v>
      </c>
      <c r="AJ382" s="51">
        <f t="shared" si="71"/>
        <v>0</v>
      </c>
      <c r="AK382" s="51">
        <f t="shared" si="72"/>
        <v>0</v>
      </c>
      <c r="AL382" s="51">
        <f t="shared" si="73"/>
        <v>0</v>
      </c>
      <c r="AM382" s="51">
        <f t="shared" si="74"/>
        <v>0</v>
      </c>
      <c r="AN382" s="51">
        <f t="shared" si="75"/>
        <v>0</v>
      </c>
    </row>
    <row r="383" spans="1:40" x14ac:dyDescent="0.25">
      <c r="A383" s="17"/>
      <c r="B383" s="17"/>
      <c r="C383" s="35"/>
      <c r="D383" s="17"/>
      <c r="E383" s="17"/>
      <c r="F383" s="17"/>
      <c r="G383" s="62">
        <f t="shared" si="76"/>
        <v>0</v>
      </c>
      <c r="H383" s="17"/>
      <c r="I383" s="17"/>
      <c r="J383" s="17"/>
      <c r="K383" s="17"/>
      <c r="L383" s="17"/>
      <c r="M383" s="17"/>
      <c r="N383" s="17"/>
      <c r="O383" s="17"/>
      <c r="P383" s="115"/>
      <c r="Q383" s="62">
        <f>IF(C383&gt;A_Stammdaten!$B$12,0,SUM(G383,H383,J383,K383,M383,N383)-SUM(I383,L383,O383,P383))</f>
        <v>0</v>
      </c>
      <c r="R383" s="17"/>
      <c r="S383" s="17"/>
      <c r="T383" s="17"/>
      <c r="U383" s="62">
        <f t="shared" si="67"/>
        <v>0</v>
      </c>
      <c r="V383" s="63">
        <f>IF(ISBLANK($B383),0,VLOOKUP($B383,Listen!$A$2:$C$45,2,FALSE))</f>
        <v>0</v>
      </c>
      <c r="W383" s="63">
        <f>IF(ISBLANK($B383),0,VLOOKUP($B383,Listen!$A$2:$C$45,3,FALSE))</f>
        <v>0</v>
      </c>
      <c r="X383" s="49">
        <f t="shared" si="68"/>
        <v>0</v>
      </c>
      <c r="Y383" s="49">
        <f t="shared" si="78"/>
        <v>0</v>
      </c>
      <c r="Z383" s="49">
        <f t="shared" si="78"/>
        <v>0</v>
      </c>
      <c r="AA383" s="49">
        <f t="shared" si="78"/>
        <v>0</v>
      </c>
      <c r="AB383" s="49">
        <f t="shared" si="78"/>
        <v>0</v>
      </c>
      <c r="AC383" s="49">
        <f t="shared" si="78"/>
        <v>0</v>
      </c>
      <c r="AD383" s="49">
        <f t="shared" si="78"/>
        <v>0</v>
      </c>
      <c r="AE383" s="51">
        <f t="shared" si="77"/>
        <v>0</v>
      </c>
      <c r="AF383" s="51">
        <f>IF(C383=A_Stammdaten!$B$12,D_SAV!$U383-D_SAV!$AG383,HLOOKUP(A_Stammdaten!$B$12-1,$AH$4:$AN$4004,ROW(C383)-3,FALSE)-$AG383)</f>
        <v>0</v>
      </c>
      <c r="AG383" s="51">
        <f>HLOOKUP(A_Stammdaten!$B$12,$AH$4:$AN$4004,ROW(C383)-3,FALSE)</f>
        <v>0</v>
      </c>
      <c r="AH383" s="51">
        <f t="shared" si="69"/>
        <v>0</v>
      </c>
      <c r="AI383" s="51">
        <f t="shared" si="70"/>
        <v>0</v>
      </c>
      <c r="AJ383" s="51">
        <f t="shared" si="71"/>
        <v>0</v>
      </c>
      <c r="AK383" s="51">
        <f t="shared" si="72"/>
        <v>0</v>
      </c>
      <c r="AL383" s="51">
        <f t="shared" si="73"/>
        <v>0</v>
      </c>
      <c r="AM383" s="51">
        <f t="shared" si="74"/>
        <v>0</v>
      </c>
      <c r="AN383" s="51">
        <f t="shared" si="75"/>
        <v>0</v>
      </c>
    </row>
    <row r="384" spans="1:40" x14ac:dyDescent="0.25">
      <c r="A384" s="17"/>
      <c r="B384" s="17"/>
      <c r="C384" s="35"/>
      <c r="D384" s="17"/>
      <c r="E384" s="17"/>
      <c r="F384" s="17"/>
      <c r="G384" s="62">
        <f t="shared" si="76"/>
        <v>0</v>
      </c>
      <c r="H384" s="17"/>
      <c r="I384" s="17"/>
      <c r="J384" s="17"/>
      <c r="K384" s="17"/>
      <c r="L384" s="17"/>
      <c r="M384" s="17"/>
      <c r="N384" s="17"/>
      <c r="O384" s="17"/>
      <c r="P384" s="115"/>
      <c r="Q384" s="62">
        <f>IF(C384&gt;A_Stammdaten!$B$12,0,SUM(G384,H384,J384,K384,M384,N384)-SUM(I384,L384,O384,P384))</f>
        <v>0</v>
      </c>
      <c r="R384" s="17"/>
      <c r="S384" s="17"/>
      <c r="T384" s="17"/>
      <c r="U384" s="62">
        <f t="shared" si="67"/>
        <v>0</v>
      </c>
      <c r="V384" s="63">
        <f>IF(ISBLANK($B384),0,VLOOKUP($B384,Listen!$A$2:$C$45,2,FALSE))</f>
        <v>0</v>
      </c>
      <c r="W384" s="63">
        <f>IF(ISBLANK($B384),0,VLOOKUP($B384,Listen!$A$2:$C$45,3,FALSE))</f>
        <v>0</v>
      </c>
      <c r="X384" s="49">
        <f t="shared" si="68"/>
        <v>0</v>
      </c>
      <c r="Y384" s="49">
        <f t="shared" si="78"/>
        <v>0</v>
      </c>
      <c r="Z384" s="49">
        <f t="shared" si="78"/>
        <v>0</v>
      </c>
      <c r="AA384" s="49">
        <f t="shared" si="78"/>
        <v>0</v>
      </c>
      <c r="AB384" s="49">
        <f t="shared" si="78"/>
        <v>0</v>
      </c>
      <c r="AC384" s="49">
        <f t="shared" si="78"/>
        <v>0</v>
      </c>
      <c r="AD384" s="49">
        <f t="shared" si="78"/>
        <v>0</v>
      </c>
      <c r="AE384" s="51">
        <f t="shared" si="77"/>
        <v>0</v>
      </c>
      <c r="AF384" s="51">
        <f>IF(C384=A_Stammdaten!$B$12,D_SAV!$U384-D_SAV!$AG384,HLOOKUP(A_Stammdaten!$B$12-1,$AH$4:$AN$4004,ROW(C384)-3,FALSE)-$AG384)</f>
        <v>0</v>
      </c>
      <c r="AG384" s="51">
        <f>HLOOKUP(A_Stammdaten!$B$12,$AH$4:$AN$4004,ROW(C384)-3,FALSE)</f>
        <v>0</v>
      </c>
      <c r="AH384" s="51">
        <f t="shared" si="69"/>
        <v>0</v>
      </c>
      <c r="AI384" s="51">
        <f t="shared" si="70"/>
        <v>0</v>
      </c>
      <c r="AJ384" s="51">
        <f t="shared" si="71"/>
        <v>0</v>
      </c>
      <c r="AK384" s="51">
        <f t="shared" si="72"/>
        <v>0</v>
      </c>
      <c r="AL384" s="51">
        <f t="shared" si="73"/>
        <v>0</v>
      </c>
      <c r="AM384" s="51">
        <f t="shared" si="74"/>
        <v>0</v>
      </c>
      <c r="AN384" s="51">
        <f t="shared" si="75"/>
        <v>0</v>
      </c>
    </row>
    <row r="385" spans="1:40" x14ac:dyDescent="0.25">
      <c r="A385" s="17"/>
      <c r="B385" s="17"/>
      <c r="C385" s="35"/>
      <c r="D385" s="17"/>
      <c r="E385" s="17"/>
      <c r="F385" s="17"/>
      <c r="G385" s="62">
        <f t="shared" si="76"/>
        <v>0</v>
      </c>
      <c r="H385" s="17"/>
      <c r="I385" s="17"/>
      <c r="J385" s="17"/>
      <c r="K385" s="17"/>
      <c r="L385" s="17"/>
      <c r="M385" s="17"/>
      <c r="N385" s="17"/>
      <c r="O385" s="17"/>
      <c r="P385" s="115"/>
      <c r="Q385" s="62">
        <f>IF(C385&gt;A_Stammdaten!$B$12,0,SUM(G385,H385,J385,K385,M385,N385)-SUM(I385,L385,O385,P385))</f>
        <v>0</v>
      </c>
      <c r="R385" s="17"/>
      <c r="S385" s="17"/>
      <c r="T385" s="17"/>
      <c r="U385" s="62">
        <f t="shared" si="67"/>
        <v>0</v>
      </c>
      <c r="V385" s="63">
        <f>IF(ISBLANK($B385),0,VLOOKUP($B385,Listen!$A$2:$C$45,2,FALSE))</f>
        <v>0</v>
      </c>
      <c r="W385" s="63">
        <f>IF(ISBLANK($B385),0,VLOOKUP($B385,Listen!$A$2:$C$45,3,FALSE))</f>
        <v>0</v>
      </c>
      <c r="X385" s="49">
        <f t="shared" si="68"/>
        <v>0</v>
      </c>
      <c r="Y385" s="49">
        <f t="shared" si="78"/>
        <v>0</v>
      </c>
      <c r="Z385" s="49">
        <f t="shared" si="78"/>
        <v>0</v>
      </c>
      <c r="AA385" s="49">
        <f t="shared" si="78"/>
        <v>0</v>
      </c>
      <c r="AB385" s="49">
        <f t="shared" si="78"/>
        <v>0</v>
      </c>
      <c r="AC385" s="49">
        <f t="shared" si="78"/>
        <v>0</v>
      </c>
      <c r="AD385" s="49">
        <f t="shared" si="78"/>
        <v>0</v>
      </c>
      <c r="AE385" s="51">
        <f t="shared" si="77"/>
        <v>0</v>
      </c>
      <c r="AF385" s="51">
        <f>IF(C385=A_Stammdaten!$B$12,D_SAV!$U385-D_SAV!$AG385,HLOOKUP(A_Stammdaten!$B$12-1,$AH$4:$AN$4004,ROW(C385)-3,FALSE)-$AG385)</f>
        <v>0</v>
      </c>
      <c r="AG385" s="51">
        <f>HLOOKUP(A_Stammdaten!$B$12,$AH$4:$AN$4004,ROW(C385)-3,FALSE)</f>
        <v>0</v>
      </c>
      <c r="AH385" s="51">
        <f t="shared" si="69"/>
        <v>0</v>
      </c>
      <c r="AI385" s="51">
        <f t="shared" si="70"/>
        <v>0</v>
      </c>
      <c r="AJ385" s="51">
        <f t="shared" si="71"/>
        <v>0</v>
      </c>
      <c r="AK385" s="51">
        <f t="shared" si="72"/>
        <v>0</v>
      </c>
      <c r="AL385" s="51">
        <f t="shared" si="73"/>
        <v>0</v>
      </c>
      <c r="AM385" s="51">
        <f t="shared" si="74"/>
        <v>0</v>
      </c>
      <c r="AN385" s="51">
        <f t="shared" si="75"/>
        <v>0</v>
      </c>
    </row>
    <row r="386" spans="1:40" x14ac:dyDescent="0.25">
      <c r="A386" s="17"/>
      <c r="B386" s="17"/>
      <c r="C386" s="35"/>
      <c r="D386" s="17"/>
      <c r="E386" s="17"/>
      <c r="F386" s="17"/>
      <c r="G386" s="62">
        <f t="shared" si="76"/>
        <v>0</v>
      </c>
      <c r="H386" s="17"/>
      <c r="I386" s="17"/>
      <c r="J386" s="17"/>
      <c r="K386" s="17"/>
      <c r="L386" s="17"/>
      <c r="M386" s="17"/>
      <c r="N386" s="17"/>
      <c r="O386" s="17"/>
      <c r="P386" s="115"/>
      <c r="Q386" s="62">
        <f>IF(C386&gt;A_Stammdaten!$B$12,0,SUM(G386,H386,J386,K386,M386,N386)-SUM(I386,L386,O386,P386))</f>
        <v>0</v>
      </c>
      <c r="R386" s="17"/>
      <c r="S386" s="17"/>
      <c r="T386" s="17"/>
      <c r="U386" s="62">
        <f t="shared" si="67"/>
        <v>0</v>
      </c>
      <c r="V386" s="63">
        <f>IF(ISBLANK($B386),0,VLOOKUP($B386,Listen!$A$2:$C$45,2,FALSE))</f>
        <v>0</v>
      </c>
      <c r="W386" s="63">
        <f>IF(ISBLANK($B386),0,VLOOKUP($B386,Listen!$A$2:$C$45,3,FALSE))</f>
        <v>0</v>
      </c>
      <c r="X386" s="49">
        <f t="shared" si="68"/>
        <v>0</v>
      </c>
      <c r="Y386" s="49">
        <f t="shared" si="78"/>
        <v>0</v>
      </c>
      <c r="Z386" s="49">
        <f t="shared" si="78"/>
        <v>0</v>
      </c>
      <c r="AA386" s="49">
        <f t="shared" si="78"/>
        <v>0</v>
      </c>
      <c r="AB386" s="49">
        <f t="shared" si="78"/>
        <v>0</v>
      </c>
      <c r="AC386" s="49">
        <f t="shared" si="78"/>
        <v>0</v>
      </c>
      <c r="AD386" s="49">
        <f t="shared" si="78"/>
        <v>0</v>
      </c>
      <c r="AE386" s="51">
        <f t="shared" si="77"/>
        <v>0</v>
      </c>
      <c r="AF386" s="51">
        <f>IF(C386=A_Stammdaten!$B$12,D_SAV!$U386-D_SAV!$AG386,HLOOKUP(A_Stammdaten!$B$12-1,$AH$4:$AN$4004,ROW(C386)-3,FALSE)-$AG386)</f>
        <v>0</v>
      </c>
      <c r="AG386" s="51">
        <f>HLOOKUP(A_Stammdaten!$B$12,$AH$4:$AN$4004,ROW(C386)-3,FALSE)</f>
        <v>0</v>
      </c>
      <c r="AH386" s="51">
        <f t="shared" si="69"/>
        <v>0</v>
      </c>
      <c r="AI386" s="51">
        <f t="shared" si="70"/>
        <v>0</v>
      </c>
      <c r="AJ386" s="51">
        <f t="shared" si="71"/>
        <v>0</v>
      </c>
      <c r="AK386" s="51">
        <f t="shared" si="72"/>
        <v>0</v>
      </c>
      <c r="AL386" s="51">
        <f t="shared" si="73"/>
        <v>0</v>
      </c>
      <c r="AM386" s="51">
        <f t="shared" si="74"/>
        <v>0</v>
      </c>
      <c r="AN386" s="51">
        <f t="shared" si="75"/>
        <v>0</v>
      </c>
    </row>
    <row r="387" spans="1:40" x14ac:dyDescent="0.25">
      <c r="A387" s="17"/>
      <c r="B387" s="17"/>
      <c r="C387" s="35"/>
      <c r="D387" s="17"/>
      <c r="E387" s="17"/>
      <c r="F387" s="17"/>
      <c r="G387" s="62">
        <f t="shared" si="76"/>
        <v>0</v>
      </c>
      <c r="H387" s="17"/>
      <c r="I387" s="17"/>
      <c r="J387" s="17"/>
      <c r="K387" s="17"/>
      <c r="L387" s="17"/>
      <c r="M387" s="17"/>
      <c r="N387" s="17"/>
      <c r="O387" s="17"/>
      <c r="P387" s="115"/>
      <c r="Q387" s="62">
        <f>IF(C387&gt;A_Stammdaten!$B$12,0,SUM(G387,H387,J387,K387,M387,N387)-SUM(I387,L387,O387,P387))</f>
        <v>0</v>
      </c>
      <c r="R387" s="17"/>
      <c r="S387" s="17"/>
      <c r="T387" s="17"/>
      <c r="U387" s="62">
        <f t="shared" si="67"/>
        <v>0</v>
      </c>
      <c r="V387" s="63">
        <f>IF(ISBLANK($B387),0,VLOOKUP($B387,Listen!$A$2:$C$45,2,FALSE))</f>
        <v>0</v>
      </c>
      <c r="W387" s="63">
        <f>IF(ISBLANK($B387),0,VLOOKUP($B387,Listen!$A$2:$C$45,3,FALSE))</f>
        <v>0</v>
      </c>
      <c r="X387" s="49">
        <f t="shared" si="68"/>
        <v>0</v>
      </c>
      <c r="Y387" s="49">
        <f t="shared" si="78"/>
        <v>0</v>
      </c>
      <c r="Z387" s="49">
        <f t="shared" si="78"/>
        <v>0</v>
      </c>
      <c r="AA387" s="49">
        <f t="shared" si="78"/>
        <v>0</v>
      </c>
      <c r="AB387" s="49">
        <f t="shared" si="78"/>
        <v>0</v>
      </c>
      <c r="AC387" s="49">
        <f t="shared" si="78"/>
        <v>0</v>
      </c>
      <c r="AD387" s="49">
        <f t="shared" si="78"/>
        <v>0</v>
      </c>
      <c r="AE387" s="51">
        <f t="shared" si="77"/>
        <v>0</v>
      </c>
      <c r="AF387" s="51">
        <f>IF(C387=A_Stammdaten!$B$12,D_SAV!$U387-D_SAV!$AG387,HLOOKUP(A_Stammdaten!$B$12-1,$AH$4:$AN$4004,ROW(C387)-3,FALSE)-$AG387)</f>
        <v>0</v>
      </c>
      <c r="AG387" s="51">
        <f>HLOOKUP(A_Stammdaten!$B$12,$AH$4:$AN$4004,ROW(C387)-3,FALSE)</f>
        <v>0</v>
      </c>
      <c r="AH387" s="51">
        <f t="shared" si="69"/>
        <v>0</v>
      </c>
      <c r="AI387" s="51">
        <f t="shared" si="70"/>
        <v>0</v>
      </c>
      <c r="AJ387" s="51">
        <f t="shared" si="71"/>
        <v>0</v>
      </c>
      <c r="AK387" s="51">
        <f t="shared" si="72"/>
        <v>0</v>
      </c>
      <c r="AL387" s="51">
        <f t="shared" si="73"/>
        <v>0</v>
      </c>
      <c r="AM387" s="51">
        <f t="shared" si="74"/>
        <v>0</v>
      </c>
      <c r="AN387" s="51">
        <f t="shared" si="75"/>
        <v>0</v>
      </c>
    </row>
    <row r="388" spans="1:40" x14ac:dyDescent="0.25">
      <c r="A388" s="17"/>
      <c r="B388" s="17"/>
      <c r="C388" s="35"/>
      <c r="D388" s="17"/>
      <c r="E388" s="17"/>
      <c r="F388" s="17"/>
      <c r="G388" s="62">
        <f t="shared" si="76"/>
        <v>0</v>
      </c>
      <c r="H388" s="17"/>
      <c r="I388" s="17"/>
      <c r="J388" s="17"/>
      <c r="K388" s="17"/>
      <c r="L388" s="17"/>
      <c r="M388" s="17"/>
      <c r="N388" s="17"/>
      <c r="O388" s="17"/>
      <c r="P388" s="115"/>
      <c r="Q388" s="62">
        <f>IF(C388&gt;A_Stammdaten!$B$12,0,SUM(G388,H388,J388,K388,M388,N388)-SUM(I388,L388,O388,P388))</f>
        <v>0</v>
      </c>
      <c r="R388" s="17"/>
      <c r="S388" s="17"/>
      <c r="T388" s="17"/>
      <c r="U388" s="62">
        <f t="shared" si="67"/>
        <v>0</v>
      </c>
      <c r="V388" s="63">
        <f>IF(ISBLANK($B388),0,VLOOKUP($B388,Listen!$A$2:$C$45,2,FALSE))</f>
        <v>0</v>
      </c>
      <c r="W388" s="63">
        <f>IF(ISBLANK($B388),0,VLOOKUP($B388,Listen!$A$2:$C$45,3,FALSE))</f>
        <v>0</v>
      </c>
      <c r="X388" s="49">
        <f t="shared" si="68"/>
        <v>0</v>
      </c>
      <c r="Y388" s="49">
        <f t="shared" si="78"/>
        <v>0</v>
      </c>
      <c r="Z388" s="49">
        <f t="shared" si="78"/>
        <v>0</v>
      </c>
      <c r="AA388" s="49">
        <f t="shared" si="78"/>
        <v>0</v>
      </c>
      <c r="AB388" s="49">
        <f t="shared" si="78"/>
        <v>0</v>
      </c>
      <c r="AC388" s="49">
        <f t="shared" si="78"/>
        <v>0</v>
      </c>
      <c r="AD388" s="49">
        <f t="shared" si="78"/>
        <v>0</v>
      </c>
      <c r="AE388" s="51">
        <f t="shared" si="77"/>
        <v>0</v>
      </c>
      <c r="AF388" s="51">
        <f>IF(C388=A_Stammdaten!$B$12,D_SAV!$U388-D_SAV!$AG388,HLOOKUP(A_Stammdaten!$B$12-1,$AH$4:$AN$4004,ROW(C388)-3,FALSE)-$AG388)</f>
        <v>0</v>
      </c>
      <c r="AG388" s="51">
        <f>HLOOKUP(A_Stammdaten!$B$12,$AH$4:$AN$4004,ROW(C388)-3,FALSE)</f>
        <v>0</v>
      </c>
      <c r="AH388" s="51">
        <f t="shared" si="69"/>
        <v>0</v>
      </c>
      <c r="AI388" s="51">
        <f t="shared" si="70"/>
        <v>0</v>
      </c>
      <c r="AJ388" s="51">
        <f t="shared" si="71"/>
        <v>0</v>
      </c>
      <c r="AK388" s="51">
        <f t="shared" si="72"/>
        <v>0</v>
      </c>
      <c r="AL388" s="51">
        <f t="shared" si="73"/>
        <v>0</v>
      </c>
      <c r="AM388" s="51">
        <f t="shared" si="74"/>
        <v>0</v>
      </c>
      <c r="AN388" s="51">
        <f t="shared" si="75"/>
        <v>0</v>
      </c>
    </row>
    <row r="389" spans="1:40" x14ac:dyDescent="0.25">
      <c r="A389" s="17"/>
      <c r="B389" s="17"/>
      <c r="C389" s="35"/>
      <c r="D389" s="17"/>
      <c r="E389" s="17"/>
      <c r="F389" s="17"/>
      <c r="G389" s="62">
        <f t="shared" si="76"/>
        <v>0</v>
      </c>
      <c r="H389" s="17"/>
      <c r="I389" s="17"/>
      <c r="J389" s="17"/>
      <c r="K389" s="17"/>
      <c r="L389" s="17"/>
      <c r="M389" s="17"/>
      <c r="N389" s="17"/>
      <c r="O389" s="17"/>
      <c r="P389" s="115"/>
      <c r="Q389" s="62">
        <f>IF(C389&gt;A_Stammdaten!$B$12,0,SUM(G389,H389,J389,K389,M389,N389)-SUM(I389,L389,O389,P389))</f>
        <v>0</v>
      </c>
      <c r="R389" s="17"/>
      <c r="S389" s="17"/>
      <c r="T389" s="17"/>
      <c r="U389" s="62">
        <f t="shared" ref="U389:U452" si="79">Q389-SUM(R389:T389)</f>
        <v>0</v>
      </c>
      <c r="V389" s="63">
        <f>IF(ISBLANK($B389),0,VLOOKUP($B389,Listen!$A$2:$C$45,2,FALSE))</f>
        <v>0</v>
      </c>
      <c r="W389" s="63">
        <f>IF(ISBLANK($B389),0,VLOOKUP($B389,Listen!$A$2:$C$45,3,FALSE))</f>
        <v>0</v>
      </c>
      <c r="X389" s="49">
        <f t="shared" ref="X389:X452" si="80">$V389</f>
        <v>0</v>
      </c>
      <c r="Y389" s="49">
        <f t="shared" si="78"/>
        <v>0</v>
      </c>
      <c r="Z389" s="49">
        <f t="shared" si="78"/>
        <v>0</v>
      </c>
      <c r="AA389" s="49">
        <f t="shared" si="78"/>
        <v>0</v>
      </c>
      <c r="AB389" s="49">
        <f t="shared" si="78"/>
        <v>0</v>
      </c>
      <c r="AC389" s="49">
        <f t="shared" si="78"/>
        <v>0</v>
      </c>
      <c r="AD389" s="49">
        <f t="shared" si="78"/>
        <v>0</v>
      </c>
      <c r="AE389" s="51">
        <f t="shared" si="77"/>
        <v>0</v>
      </c>
      <c r="AF389" s="51">
        <f>IF(C389=A_Stammdaten!$B$12,D_SAV!$U389-D_SAV!$AG389,HLOOKUP(A_Stammdaten!$B$12-1,$AH$4:$AN$4004,ROW(C389)-3,FALSE)-$AG389)</f>
        <v>0</v>
      </c>
      <c r="AG389" s="51">
        <f>HLOOKUP(A_Stammdaten!$B$12,$AH$4:$AN$4004,ROW(C389)-3,FALSE)</f>
        <v>0</v>
      </c>
      <c r="AH389" s="51">
        <f t="shared" ref="AH389:AH452" si="81">IF(OR($C389=0,$U389=0),0,IF($C389&lt;=AH$4,$U389-$U389/X389*(AH$4-$C389+1),0))</f>
        <v>0</v>
      </c>
      <c r="AI389" s="51">
        <f t="shared" ref="AI389:AI452" si="82">IF(OR($C389=0,$U389=0,Y389-(AI$4-$C389)=0),0,IF($C389&lt;AI$4,AH389-AH389/(Y389-(AI$4-$C389)),IF($C389=AI$4,$U389-$U389/Y389,0)))</f>
        <v>0</v>
      </c>
      <c r="AJ389" s="51">
        <f t="shared" ref="AJ389:AJ452" si="83">IF(OR($C389=0,$U389=0,Z389-(AJ$4-$C389)=0),0,IF($C389&lt;AJ$4,AI389-AI389/(Z389-(AJ$4-$C389)),IF($C389=AJ$4,$U389-$U389/Z389,0)))</f>
        <v>0</v>
      </c>
      <c r="AK389" s="51">
        <f t="shared" ref="AK389:AK452" si="84">IF(OR($C389=0,$U389=0,AA389-(AK$4-$C389)=0),0,IF($C389&lt;AK$4,AJ389-AJ389/(AA389-(AK$4-$C389)),IF($C389=AK$4,$U389-$U389/AA389,0)))</f>
        <v>0</v>
      </c>
      <c r="AL389" s="51">
        <f t="shared" ref="AL389:AL452" si="85">IF(OR($C389=0,$U389=0,AB389-(AL$4-$C389)=0),0,IF($C389&lt;AL$4,AK389-AK389/(AB389-(AL$4-$C389)),IF($C389=AL$4,$U389-$U389/AB389,0)))</f>
        <v>0</v>
      </c>
      <c r="AM389" s="51">
        <f t="shared" ref="AM389:AM452" si="86">IF(OR($C389=0,$U389=0,AC389-(AM$4-$C389)=0),0,IF($C389&lt;AM$4,AL389-AL389/(AC389-(AM$4-$C389)),IF($C389=AM$4,$U389-$U389/AC389,0)))</f>
        <v>0</v>
      </c>
      <c r="AN389" s="51">
        <f t="shared" ref="AN389:AN452" si="87">IF(OR($C389=0,$U389=0,AD389-(AN$4-$C389)=0),0,IF($C389&lt;AN$4,AM389-AM389/(AD389-(AN$4-$C389)),IF($C389=AN$4,$U389-$U389/AD389,0)))</f>
        <v>0</v>
      </c>
    </row>
    <row r="390" spans="1:40" x14ac:dyDescent="0.25">
      <c r="A390" s="17"/>
      <c r="B390" s="17"/>
      <c r="C390" s="35"/>
      <c r="D390" s="17"/>
      <c r="E390" s="17"/>
      <c r="F390" s="17"/>
      <c r="G390" s="62">
        <f t="shared" ref="G390:G453" si="88">D390*E390/100</f>
        <v>0</v>
      </c>
      <c r="H390" s="17"/>
      <c r="I390" s="17"/>
      <c r="J390" s="17"/>
      <c r="K390" s="17"/>
      <c r="L390" s="17"/>
      <c r="M390" s="17"/>
      <c r="N390" s="17"/>
      <c r="O390" s="17"/>
      <c r="P390" s="115"/>
      <c r="Q390" s="62">
        <f>IF(C390&gt;A_Stammdaten!$B$12,0,SUM(G390,H390,J390,K390,M390,N390)-SUM(I390,L390,O390,P390))</f>
        <v>0</v>
      </c>
      <c r="R390" s="17"/>
      <c r="S390" s="17"/>
      <c r="T390" s="17"/>
      <c r="U390" s="62">
        <f t="shared" si="79"/>
        <v>0</v>
      </c>
      <c r="V390" s="63">
        <f>IF(ISBLANK($B390),0,VLOOKUP($B390,Listen!$A$2:$C$45,2,FALSE))</f>
        <v>0</v>
      </c>
      <c r="W390" s="63">
        <f>IF(ISBLANK($B390),0,VLOOKUP($B390,Listen!$A$2:$C$45,3,FALSE))</f>
        <v>0</v>
      </c>
      <c r="X390" s="49">
        <f t="shared" si="80"/>
        <v>0</v>
      </c>
      <c r="Y390" s="49">
        <f t="shared" si="78"/>
        <v>0</v>
      </c>
      <c r="Z390" s="49">
        <f t="shared" si="78"/>
        <v>0</v>
      </c>
      <c r="AA390" s="49">
        <f t="shared" si="78"/>
        <v>0</v>
      </c>
      <c r="AB390" s="49">
        <f t="shared" si="78"/>
        <v>0</v>
      </c>
      <c r="AC390" s="49">
        <f t="shared" si="78"/>
        <v>0</v>
      </c>
      <c r="AD390" s="49">
        <f t="shared" si="78"/>
        <v>0</v>
      </c>
      <c r="AE390" s="51">
        <f t="shared" si="77"/>
        <v>0</v>
      </c>
      <c r="AF390" s="51">
        <f>IF(C390=A_Stammdaten!$B$12,D_SAV!$U390-D_SAV!$AG390,HLOOKUP(A_Stammdaten!$B$12-1,$AH$4:$AN$4004,ROW(C390)-3,FALSE)-$AG390)</f>
        <v>0</v>
      </c>
      <c r="AG390" s="51">
        <f>HLOOKUP(A_Stammdaten!$B$12,$AH$4:$AN$4004,ROW(C390)-3,FALSE)</f>
        <v>0</v>
      </c>
      <c r="AH390" s="51">
        <f t="shared" si="81"/>
        <v>0</v>
      </c>
      <c r="AI390" s="51">
        <f t="shared" si="82"/>
        <v>0</v>
      </c>
      <c r="AJ390" s="51">
        <f t="shared" si="83"/>
        <v>0</v>
      </c>
      <c r="AK390" s="51">
        <f t="shared" si="84"/>
        <v>0</v>
      </c>
      <c r="AL390" s="51">
        <f t="shared" si="85"/>
        <v>0</v>
      </c>
      <c r="AM390" s="51">
        <f t="shared" si="86"/>
        <v>0</v>
      </c>
      <c r="AN390" s="51">
        <f t="shared" si="87"/>
        <v>0</v>
      </c>
    </row>
    <row r="391" spans="1:40" x14ac:dyDescent="0.25">
      <c r="A391" s="17"/>
      <c r="B391" s="17"/>
      <c r="C391" s="35"/>
      <c r="D391" s="17"/>
      <c r="E391" s="17"/>
      <c r="F391" s="17"/>
      <c r="G391" s="62">
        <f t="shared" si="88"/>
        <v>0</v>
      </c>
      <c r="H391" s="17"/>
      <c r="I391" s="17"/>
      <c r="J391" s="17"/>
      <c r="K391" s="17"/>
      <c r="L391" s="17"/>
      <c r="M391" s="17"/>
      <c r="N391" s="17"/>
      <c r="O391" s="17"/>
      <c r="P391" s="115"/>
      <c r="Q391" s="62">
        <f>IF(C391&gt;A_Stammdaten!$B$12,0,SUM(G391,H391,J391,K391,M391,N391)-SUM(I391,L391,O391,P391))</f>
        <v>0</v>
      </c>
      <c r="R391" s="17"/>
      <c r="S391" s="17"/>
      <c r="T391" s="17"/>
      <c r="U391" s="62">
        <f t="shared" si="79"/>
        <v>0</v>
      </c>
      <c r="V391" s="63">
        <f>IF(ISBLANK($B391),0,VLOOKUP($B391,Listen!$A$2:$C$45,2,FALSE))</f>
        <v>0</v>
      </c>
      <c r="W391" s="63">
        <f>IF(ISBLANK($B391),0,VLOOKUP($B391,Listen!$A$2:$C$45,3,FALSE))</f>
        <v>0</v>
      </c>
      <c r="X391" s="49">
        <f t="shared" si="80"/>
        <v>0</v>
      </c>
      <c r="Y391" s="49">
        <f t="shared" si="78"/>
        <v>0</v>
      </c>
      <c r="Z391" s="49">
        <f t="shared" si="78"/>
        <v>0</v>
      </c>
      <c r="AA391" s="49">
        <f t="shared" si="78"/>
        <v>0</v>
      </c>
      <c r="AB391" s="49">
        <f t="shared" si="78"/>
        <v>0</v>
      </c>
      <c r="AC391" s="49">
        <f t="shared" si="78"/>
        <v>0</v>
      </c>
      <c r="AD391" s="49">
        <f t="shared" si="78"/>
        <v>0</v>
      </c>
      <c r="AE391" s="51">
        <f t="shared" si="77"/>
        <v>0</v>
      </c>
      <c r="AF391" s="51">
        <f>IF(C391=A_Stammdaten!$B$12,D_SAV!$U391-D_SAV!$AG391,HLOOKUP(A_Stammdaten!$B$12-1,$AH$4:$AN$4004,ROW(C391)-3,FALSE)-$AG391)</f>
        <v>0</v>
      </c>
      <c r="AG391" s="51">
        <f>HLOOKUP(A_Stammdaten!$B$12,$AH$4:$AN$4004,ROW(C391)-3,FALSE)</f>
        <v>0</v>
      </c>
      <c r="AH391" s="51">
        <f t="shared" si="81"/>
        <v>0</v>
      </c>
      <c r="AI391" s="51">
        <f t="shared" si="82"/>
        <v>0</v>
      </c>
      <c r="AJ391" s="51">
        <f t="shared" si="83"/>
        <v>0</v>
      </c>
      <c r="AK391" s="51">
        <f t="shared" si="84"/>
        <v>0</v>
      </c>
      <c r="AL391" s="51">
        <f t="shared" si="85"/>
        <v>0</v>
      </c>
      <c r="AM391" s="51">
        <f t="shared" si="86"/>
        <v>0</v>
      </c>
      <c r="AN391" s="51">
        <f t="shared" si="87"/>
        <v>0</v>
      </c>
    </row>
    <row r="392" spans="1:40" x14ac:dyDescent="0.25">
      <c r="A392" s="17"/>
      <c r="B392" s="17"/>
      <c r="C392" s="35"/>
      <c r="D392" s="17"/>
      <c r="E392" s="17"/>
      <c r="F392" s="17"/>
      <c r="G392" s="62">
        <f t="shared" si="88"/>
        <v>0</v>
      </c>
      <c r="H392" s="17"/>
      <c r="I392" s="17"/>
      <c r="J392" s="17"/>
      <c r="K392" s="17"/>
      <c r="L392" s="17"/>
      <c r="M392" s="17"/>
      <c r="N392" s="17"/>
      <c r="O392" s="17"/>
      <c r="P392" s="115"/>
      <c r="Q392" s="62">
        <f>IF(C392&gt;A_Stammdaten!$B$12,0,SUM(G392,H392,J392,K392,M392,N392)-SUM(I392,L392,O392,P392))</f>
        <v>0</v>
      </c>
      <c r="R392" s="17"/>
      <c r="S392" s="17"/>
      <c r="T392" s="17"/>
      <c r="U392" s="62">
        <f t="shared" si="79"/>
        <v>0</v>
      </c>
      <c r="V392" s="63">
        <f>IF(ISBLANK($B392),0,VLOOKUP($B392,Listen!$A$2:$C$45,2,FALSE))</f>
        <v>0</v>
      </c>
      <c r="W392" s="63">
        <f>IF(ISBLANK($B392),0,VLOOKUP($B392,Listen!$A$2:$C$45,3,FALSE))</f>
        <v>0</v>
      </c>
      <c r="X392" s="49">
        <f t="shared" si="80"/>
        <v>0</v>
      </c>
      <c r="Y392" s="49">
        <f t="shared" si="78"/>
        <v>0</v>
      </c>
      <c r="Z392" s="49">
        <f t="shared" si="78"/>
        <v>0</v>
      </c>
      <c r="AA392" s="49">
        <f t="shared" si="78"/>
        <v>0</v>
      </c>
      <c r="AB392" s="49">
        <f t="shared" si="78"/>
        <v>0</v>
      </c>
      <c r="AC392" s="49">
        <f t="shared" si="78"/>
        <v>0</v>
      </c>
      <c r="AD392" s="49">
        <f t="shared" si="78"/>
        <v>0</v>
      </c>
      <c r="AE392" s="51">
        <f t="shared" si="77"/>
        <v>0</v>
      </c>
      <c r="AF392" s="51">
        <f>IF(C392=A_Stammdaten!$B$12,D_SAV!$U392-D_SAV!$AG392,HLOOKUP(A_Stammdaten!$B$12-1,$AH$4:$AN$4004,ROW(C392)-3,FALSE)-$AG392)</f>
        <v>0</v>
      </c>
      <c r="AG392" s="51">
        <f>HLOOKUP(A_Stammdaten!$B$12,$AH$4:$AN$4004,ROW(C392)-3,FALSE)</f>
        <v>0</v>
      </c>
      <c r="AH392" s="51">
        <f t="shared" si="81"/>
        <v>0</v>
      </c>
      <c r="AI392" s="51">
        <f t="shared" si="82"/>
        <v>0</v>
      </c>
      <c r="AJ392" s="51">
        <f t="shared" si="83"/>
        <v>0</v>
      </c>
      <c r="AK392" s="51">
        <f t="shared" si="84"/>
        <v>0</v>
      </c>
      <c r="AL392" s="51">
        <f t="shared" si="85"/>
        <v>0</v>
      </c>
      <c r="AM392" s="51">
        <f t="shared" si="86"/>
        <v>0</v>
      </c>
      <c r="AN392" s="51">
        <f t="shared" si="87"/>
        <v>0</v>
      </c>
    </row>
    <row r="393" spans="1:40" x14ac:dyDescent="0.25">
      <c r="A393" s="17"/>
      <c r="B393" s="17"/>
      <c r="C393" s="35"/>
      <c r="D393" s="17"/>
      <c r="E393" s="17"/>
      <c r="F393" s="17"/>
      <c r="G393" s="62">
        <f t="shared" si="88"/>
        <v>0</v>
      </c>
      <c r="H393" s="17"/>
      <c r="I393" s="17"/>
      <c r="J393" s="17"/>
      <c r="K393" s="17"/>
      <c r="L393" s="17"/>
      <c r="M393" s="17"/>
      <c r="N393" s="17"/>
      <c r="O393" s="17"/>
      <c r="P393" s="115"/>
      <c r="Q393" s="62">
        <f>IF(C393&gt;A_Stammdaten!$B$12,0,SUM(G393,H393,J393,K393,M393,N393)-SUM(I393,L393,O393,P393))</f>
        <v>0</v>
      </c>
      <c r="R393" s="17"/>
      <c r="S393" s="17"/>
      <c r="T393" s="17"/>
      <c r="U393" s="62">
        <f t="shared" si="79"/>
        <v>0</v>
      </c>
      <c r="V393" s="63">
        <f>IF(ISBLANK($B393),0,VLOOKUP($B393,Listen!$A$2:$C$45,2,FALSE))</f>
        <v>0</v>
      </c>
      <c r="W393" s="63">
        <f>IF(ISBLANK($B393),0,VLOOKUP($B393,Listen!$A$2:$C$45,3,FALSE))</f>
        <v>0</v>
      </c>
      <c r="X393" s="49">
        <f t="shared" si="80"/>
        <v>0</v>
      </c>
      <c r="Y393" s="49">
        <f t="shared" si="78"/>
        <v>0</v>
      </c>
      <c r="Z393" s="49">
        <f t="shared" si="78"/>
        <v>0</v>
      </c>
      <c r="AA393" s="49">
        <f t="shared" si="78"/>
        <v>0</v>
      </c>
      <c r="AB393" s="49">
        <f t="shared" si="78"/>
        <v>0</v>
      </c>
      <c r="AC393" s="49">
        <f t="shared" si="78"/>
        <v>0</v>
      </c>
      <c r="AD393" s="49">
        <f t="shared" si="78"/>
        <v>0</v>
      </c>
      <c r="AE393" s="51">
        <f t="shared" si="77"/>
        <v>0</v>
      </c>
      <c r="AF393" s="51">
        <f>IF(C393=A_Stammdaten!$B$12,D_SAV!$U393-D_SAV!$AG393,HLOOKUP(A_Stammdaten!$B$12-1,$AH$4:$AN$4004,ROW(C393)-3,FALSE)-$AG393)</f>
        <v>0</v>
      </c>
      <c r="AG393" s="51">
        <f>HLOOKUP(A_Stammdaten!$B$12,$AH$4:$AN$4004,ROW(C393)-3,FALSE)</f>
        <v>0</v>
      </c>
      <c r="AH393" s="51">
        <f t="shared" si="81"/>
        <v>0</v>
      </c>
      <c r="AI393" s="51">
        <f t="shared" si="82"/>
        <v>0</v>
      </c>
      <c r="AJ393" s="51">
        <f t="shared" si="83"/>
        <v>0</v>
      </c>
      <c r="AK393" s="51">
        <f t="shared" si="84"/>
        <v>0</v>
      </c>
      <c r="AL393" s="51">
        <f t="shared" si="85"/>
        <v>0</v>
      </c>
      <c r="AM393" s="51">
        <f t="shared" si="86"/>
        <v>0</v>
      </c>
      <c r="AN393" s="51">
        <f t="shared" si="87"/>
        <v>0</v>
      </c>
    </row>
    <row r="394" spans="1:40" x14ac:dyDescent="0.25">
      <c r="A394" s="17"/>
      <c r="B394" s="17"/>
      <c r="C394" s="35"/>
      <c r="D394" s="17"/>
      <c r="E394" s="17"/>
      <c r="F394" s="17"/>
      <c r="G394" s="62">
        <f t="shared" si="88"/>
        <v>0</v>
      </c>
      <c r="H394" s="17"/>
      <c r="I394" s="17"/>
      <c r="J394" s="17"/>
      <c r="K394" s="17"/>
      <c r="L394" s="17"/>
      <c r="M394" s="17"/>
      <c r="N394" s="17"/>
      <c r="O394" s="17"/>
      <c r="P394" s="115"/>
      <c r="Q394" s="62">
        <f>IF(C394&gt;A_Stammdaten!$B$12,0,SUM(G394,H394,J394,K394,M394,N394)-SUM(I394,L394,O394,P394))</f>
        <v>0</v>
      </c>
      <c r="R394" s="17"/>
      <c r="S394" s="17"/>
      <c r="T394" s="17"/>
      <c r="U394" s="62">
        <f t="shared" si="79"/>
        <v>0</v>
      </c>
      <c r="V394" s="63">
        <f>IF(ISBLANK($B394),0,VLOOKUP($B394,Listen!$A$2:$C$45,2,FALSE))</f>
        <v>0</v>
      </c>
      <c r="W394" s="63">
        <f>IF(ISBLANK($B394),0,VLOOKUP($B394,Listen!$A$2:$C$45,3,FALSE))</f>
        <v>0</v>
      </c>
      <c r="X394" s="49">
        <f t="shared" si="80"/>
        <v>0</v>
      </c>
      <c r="Y394" s="49">
        <f t="shared" si="78"/>
        <v>0</v>
      </c>
      <c r="Z394" s="49">
        <f t="shared" si="78"/>
        <v>0</v>
      </c>
      <c r="AA394" s="49">
        <f t="shared" si="78"/>
        <v>0</v>
      </c>
      <c r="AB394" s="49">
        <f t="shared" si="78"/>
        <v>0</v>
      </c>
      <c r="AC394" s="49">
        <f t="shared" si="78"/>
        <v>0</v>
      </c>
      <c r="AD394" s="49">
        <f t="shared" si="78"/>
        <v>0</v>
      </c>
      <c r="AE394" s="51">
        <f t="shared" si="77"/>
        <v>0</v>
      </c>
      <c r="AF394" s="51">
        <f>IF(C394=A_Stammdaten!$B$12,D_SAV!$U394-D_SAV!$AG394,HLOOKUP(A_Stammdaten!$B$12-1,$AH$4:$AN$4004,ROW(C394)-3,FALSE)-$AG394)</f>
        <v>0</v>
      </c>
      <c r="AG394" s="51">
        <f>HLOOKUP(A_Stammdaten!$B$12,$AH$4:$AN$4004,ROW(C394)-3,FALSE)</f>
        <v>0</v>
      </c>
      <c r="AH394" s="51">
        <f t="shared" si="81"/>
        <v>0</v>
      </c>
      <c r="AI394" s="51">
        <f t="shared" si="82"/>
        <v>0</v>
      </c>
      <c r="AJ394" s="51">
        <f t="shared" si="83"/>
        <v>0</v>
      </c>
      <c r="AK394" s="51">
        <f t="shared" si="84"/>
        <v>0</v>
      </c>
      <c r="AL394" s="51">
        <f t="shared" si="85"/>
        <v>0</v>
      </c>
      <c r="AM394" s="51">
        <f t="shared" si="86"/>
        <v>0</v>
      </c>
      <c r="AN394" s="51">
        <f t="shared" si="87"/>
        <v>0</v>
      </c>
    </row>
    <row r="395" spans="1:40" x14ac:dyDescent="0.25">
      <c r="A395" s="17"/>
      <c r="B395" s="17"/>
      <c r="C395" s="35"/>
      <c r="D395" s="17"/>
      <c r="E395" s="17"/>
      <c r="F395" s="17"/>
      <c r="G395" s="62">
        <f t="shared" si="88"/>
        <v>0</v>
      </c>
      <c r="H395" s="17"/>
      <c r="I395" s="17"/>
      <c r="J395" s="17"/>
      <c r="K395" s="17"/>
      <c r="L395" s="17"/>
      <c r="M395" s="17"/>
      <c r="N395" s="17"/>
      <c r="O395" s="17"/>
      <c r="P395" s="115"/>
      <c r="Q395" s="62">
        <f>IF(C395&gt;A_Stammdaten!$B$12,0,SUM(G395,H395,J395,K395,M395,N395)-SUM(I395,L395,O395,P395))</f>
        <v>0</v>
      </c>
      <c r="R395" s="17"/>
      <c r="S395" s="17"/>
      <c r="T395" s="17"/>
      <c r="U395" s="62">
        <f t="shared" si="79"/>
        <v>0</v>
      </c>
      <c r="V395" s="63">
        <f>IF(ISBLANK($B395),0,VLOOKUP($B395,Listen!$A$2:$C$45,2,FALSE))</f>
        <v>0</v>
      </c>
      <c r="W395" s="63">
        <f>IF(ISBLANK($B395),0,VLOOKUP($B395,Listen!$A$2:$C$45,3,FALSE))</f>
        <v>0</v>
      </c>
      <c r="X395" s="49">
        <f t="shared" si="80"/>
        <v>0</v>
      </c>
      <c r="Y395" s="49">
        <f t="shared" si="78"/>
        <v>0</v>
      </c>
      <c r="Z395" s="49">
        <f t="shared" si="78"/>
        <v>0</v>
      </c>
      <c r="AA395" s="49">
        <f t="shared" si="78"/>
        <v>0</v>
      </c>
      <c r="AB395" s="49">
        <f t="shared" si="78"/>
        <v>0</v>
      </c>
      <c r="AC395" s="49">
        <f t="shared" si="78"/>
        <v>0</v>
      </c>
      <c r="AD395" s="49">
        <f t="shared" si="78"/>
        <v>0</v>
      </c>
      <c r="AE395" s="51">
        <f t="shared" si="77"/>
        <v>0</v>
      </c>
      <c r="AF395" s="51">
        <f>IF(C395=A_Stammdaten!$B$12,D_SAV!$U395-D_SAV!$AG395,HLOOKUP(A_Stammdaten!$B$12-1,$AH$4:$AN$4004,ROW(C395)-3,FALSE)-$AG395)</f>
        <v>0</v>
      </c>
      <c r="AG395" s="51">
        <f>HLOOKUP(A_Stammdaten!$B$12,$AH$4:$AN$4004,ROW(C395)-3,FALSE)</f>
        <v>0</v>
      </c>
      <c r="AH395" s="51">
        <f t="shared" si="81"/>
        <v>0</v>
      </c>
      <c r="AI395" s="51">
        <f t="shared" si="82"/>
        <v>0</v>
      </c>
      <c r="AJ395" s="51">
        <f t="shared" si="83"/>
        <v>0</v>
      </c>
      <c r="AK395" s="51">
        <f t="shared" si="84"/>
        <v>0</v>
      </c>
      <c r="AL395" s="51">
        <f t="shared" si="85"/>
        <v>0</v>
      </c>
      <c r="AM395" s="51">
        <f t="shared" si="86"/>
        <v>0</v>
      </c>
      <c r="AN395" s="51">
        <f t="shared" si="87"/>
        <v>0</v>
      </c>
    </row>
    <row r="396" spans="1:40" x14ac:dyDescent="0.25">
      <c r="A396" s="17"/>
      <c r="B396" s="17"/>
      <c r="C396" s="35"/>
      <c r="D396" s="17"/>
      <c r="E396" s="17"/>
      <c r="F396" s="17"/>
      <c r="G396" s="62">
        <f t="shared" si="88"/>
        <v>0</v>
      </c>
      <c r="H396" s="17"/>
      <c r="I396" s="17"/>
      <c r="J396" s="17"/>
      <c r="K396" s="17"/>
      <c r="L396" s="17"/>
      <c r="M396" s="17"/>
      <c r="N396" s="17"/>
      <c r="O396" s="17"/>
      <c r="P396" s="115"/>
      <c r="Q396" s="62">
        <f>IF(C396&gt;A_Stammdaten!$B$12,0,SUM(G396,H396,J396,K396,M396,N396)-SUM(I396,L396,O396,P396))</f>
        <v>0</v>
      </c>
      <c r="R396" s="17"/>
      <c r="S396" s="17"/>
      <c r="T396" s="17"/>
      <c r="U396" s="62">
        <f t="shared" si="79"/>
        <v>0</v>
      </c>
      <c r="V396" s="63">
        <f>IF(ISBLANK($B396),0,VLOOKUP($B396,Listen!$A$2:$C$45,2,FALSE))</f>
        <v>0</v>
      </c>
      <c r="W396" s="63">
        <f>IF(ISBLANK($B396),0,VLOOKUP($B396,Listen!$A$2:$C$45,3,FALSE))</f>
        <v>0</v>
      </c>
      <c r="X396" s="49">
        <f t="shared" si="80"/>
        <v>0</v>
      </c>
      <c r="Y396" s="49">
        <f t="shared" si="78"/>
        <v>0</v>
      </c>
      <c r="Z396" s="49">
        <f t="shared" si="78"/>
        <v>0</v>
      </c>
      <c r="AA396" s="49">
        <f t="shared" si="78"/>
        <v>0</v>
      </c>
      <c r="AB396" s="49">
        <f t="shared" si="78"/>
        <v>0</v>
      </c>
      <c r="AC396" s="49">
        <f t="shared" si="78"/>
        <v>0</v>
      </c>
      <c r="AD396" s="49">
        <f t="shared" si="78"/>
        <v>0</v>
      </c>
      <c r="AE396" s="51">
        <f t="shared" si="77"/>
        <v>0</v>
      </c>
      <c r="AF396" s="51">
        <f>IF(C396=A_Stammdaten!$B$12,D_SAV!$U396-D_SAV!$AG396,HLOOKUP(A_Stammdaten!$B$12-1,$AH$4:$AN$4004,ROW(C396)-3,FALSE)-$AG396)</f>
        <v>0</v>
      </c>
      <c r="AG396" s="51">
        <f>HLOOKUP(A_Stammdaten!$B$12,$AH$4:$AN$4004,ROW(C396)-3,FALSE)</f>
        <v>0</v>
      </c>
      <c r="AH396" s="51">
        <f t="shared" si="81"/>
        <v>0</v>
      </c>
      <c r="AI396" s="51">
        <f t="shared" si="82"/>
        <v>0</v>
      </c>
      <c r="AJ396" s="51">
        <f t="shared" si="83"/>
        <v>0</v>
      </c>
      <c r="AK396" s="51">
        <f t="shared" si="84"/>
        <v>0</v>
      </c>
      <c r="AL396" s="51">
        <f t="shared" si="85"/>
        <v>0</v>
      </c>
      <c r="AM396" s="51">
        <f t="shared" si="86"/>
        <v>0</v>
      </c>
      <c r="AN396" s="51">
        <f t="shared" si="87"/>
        <v>0</v>
      </c>
    </row>
    <row r="397" spans="1:40" x14ac:dyDescent="0.25">
      <c r="A397" s="17"/>
      <c r="B397" s="17"/>
      <c r="C397" s="35"/>
      <c r="D397" s="17"/>
      <c r="E397" s="17"/>
      <c r="F397" s="17"/>
      <c r="G397" s="62">
        <f t="shared" si="88"/>
        <v>0</v>
      </c>
      <c r="H397" s="17"/>
      <c r="I397" s="17"/>
      <c r="J397" s="17"/>
      <c r="K397" s="17"/>
      <c r="L397" s="17"/>
      <c r="M397" s="17"/>
      <c r="N397" s="17"/>
      <c r="O397" s="17"/>
      <c r="P397" s="115"/>
      <c r="Q397" s="62">
        <f>IF(C397&gt;A_Stammdaten!$B$12,0,SUM(G397,H397,J397,K397,M397,N397)-SUM(I397,L397,O397,P397))</f>
        <v>0</v>
      </c>
      <c r="R397" s="17"/>
      <c r="S397" s="17"/>
      <c r="T397" s="17"/>
      <c r="U397" s="62">
        <f t="shared" si="79"/>
        <v>0</v>
      </c>
      <c r="V397" s="63">
        <f>IF(ISBLANK($B397),0,VLOOKUP($B397,Listen!$A$2:$C$45,2,FALSE))</f>
        <v>0</v>
      </c>
      <c r="W397" s="63">
        <f>IF(ISBLANK($B397),0,VLOOKUP($B397,Listen!$A$2:$C$45,3,FALSE))</f>
        <v>0</v>
      </c>
      <c r="X397" s="49">
        <f t="shared" si="80"/>
        <v>0</v>
      </c>
      <c r="Y397" s="49">
        <f t="shared" si="78"/>
        <v>0</v>
      </c>
      <c r="Z397" s="49">
        <f t="shared" si="78"/>
        <v>0</v>
      </c>
      <c r="AA397" s="49">
        <f t="shared" si="78"/>
        <v>0</v>
      </c>
      <c r="AB397" s="49">
        <f t="shared" si="78"/>
        <v>0</v>
      </c>
      <c r="AC397" s="49">
        <f t="shared" si="78"/>
        <v>0</v>
      </c>
      <c r="AD397" s="49">
        <f t="shared" si="78"/>
        <v>0</v>
      </c>
      <c r="AE397" s="51">
        <f t="shared" si="77"/>
        <v>0</v>
      </c>
      <c r="AF397" s="51">
        <f>IF(C397=A_Stammdaten!$B$12,D_SAV!$U397-D_SAV!$AG397,HLOOKUP(A_Stammdaten!$B$12-1,$AH$4:$AN$4004,ROW(C397)-3,FALSE)-$AG397)</f>
        <v>0</v>
      </c>
      <c r="AG397" s="51">
        <f>HLOOKUP(A_Stammdaten!$B$12,$AH$4:$AN$4004,ROW(C397)-3,FALSE)</f>
        <v>0</v>
      </c>
      <c r="AH397" s="51">
        <f t="shared" si="81"/>
        <v>0</v>
      </c>
      <c r="AI397" s="51">
        <f t="shared" si="82"/>
        <v>0</v>
      </c>
      <c r="AJ397" s="51">
        <f t="shared" si="83"/>
        <v>0</v>
      </c>
      <c r="AK397" s="51">
        <f t="shared" si="84"/>
        <v>0</v>
      </c>
      <c r="AL397" s="51">
        <f t="shared" si="85"/>
        <v>0</v>
      </c>
      <c r="AM397" s="51">
        <f t="shared" si="86"/>
        <v>0</v>
      </c>
      <c r="AN397" s="51">
        <f t="shared" si="87"/>
        <v>0</v>
      </c>
    </row>
    <row r="398" spans="1:40" x14ac:dyDescent="0.25">
      <c r="A398" s="17"/>
      <c r="B398" s="17"/>
      <c r="C398" s="35"/>
      <c r="D398" s="17"/>
      <c r="E398" s="17"/>
      <c r="F398" s="17"/>
      <c r="G398" s="62">
        <f t="shared" si="88"/>
        <v>0</v>
      </c>
      <c r="H398" s="17"/>
      <c r="I398" s="17"/>
      <c r="J398" s="17"/>
      <c r="K398" s="17"/>
      <c r="L398" s="17"/>
      <c r="M398" s="17"/>
      <c r="N398" s="17"/>
      <c r="O398" s="17"/>
      <c r="P398" s="115"/>
      <c r="Q398" s="62">
        <f>IF(C398&gt;A_Stammdaten!$B$12,0,SUM(G398,H398,J398,K398,M398,N398)-SUM(I398,L398,O398,P398))</f>
        <v>0</v>
      </c>
      <c r="R398" s="17"/>
      <c r="S398" s="17"/>
      <c r="T398" s="17"/>
      <c r="U398" s="62">
        <f t="shared" si="79"/>
        <v>0</v>
      </c>
      <c r="V398" s="63">
        <f>IF(ISBLANK($B398),0,VLOOKUP($B398,Listen!$A$2:$C$45,2,FALSE))</f>
        <v>0</v>
      </c>
      <c r="W398" s="63">
        <f>IF(ISBLANK($B398),0,VLOOKUP($B398,Listen!$A$2:$C$45,3,FALSE))</f>
        <v>0</v>
      </c>
      <c r="X398" s="49">
        <f t="shared" si="80"/>
        <v>0</v>
      </c>
      <c r="Y398" s="49">
        <f t="shared" si="78"/>
        <v>0</v>
      </c>
      <c r="Z398" s="49">
        <f t="shared" si="78"/>
        <v>0</v>
      </c>
      <c r="AA398" s="49">
        <f t="shared" si="78"/>
        <v>0</v>
      </c>
      <c r="AB398" s="49">
        <f t="shared" si="78"/>
        <v>0</v>
      </c>
      <c r="AC398" s="49">
        <f t="shared" si="78"/>
        <v>0</v>
      </c>
      <c r="AD398" s="49">
        <f t="shared" si="78"/>
        <v>0</v>
      </c>
      <c r="AE398" s="51">
        <f t="shared" si="77"/>
        <v>0</v>
      </c>
      <c r="AF398" s="51">
        <f>IF(C398=A_Stammdaten!$B$12,D_SAV!$U398-D_SAV!$AG398,HLOOKUP(A_Stammdaten!$B$12-1,$AH$4:$AN$4004,ROW(C398)-3,FALSE)-$AG398)</f>
        <v>0</v>
      </c>
      <c r="AG398" s="51">
        <f>HLOOKUP(A_Stammdaten!$B$12,$AH$4:$AN$4004,ROW(C398)-3,FALSE)</f>
        <v>0</v>
      </c>
      <c r="AH398" s="51">
        <f t="shared" si="81"/>
        <v>0</v>
      </c>
      <c r="AI398" s="51">
        <f t="shared" si="82"/>
        <v>0</v>
      </c>
      <c r="AJ398" s="51">
        <f t="shared" si="83"/>
        <v>0</v>
      </c>
      <c r="AK398" s="51">
        <f t="shared" si="84"/>
        <v>0</v>
      </c>
      <c r="AL398" s="51">
        <f t="shared" si="85"/>
        <v>0</v>
      </c>
      <c r="AM398" s="51">
        <f t="shared" si="86"/>
        <v>0</v>
      </c>
      <c r="AN398" s="51">
        <f t="shared" si="87"/>
        <v>0</v>
      </c>
    </row>
    <row r="399" spans="1:40" x14ac:dyDescent="0.25">
      <c r="A399" s="17"/>
      <c r="B399" s="17"/>
      <c r="C399" s="35"/>
      <c r="D399" s="17"/>
      <c r="E399" s="17"/>
      <c r="F399" s="17"/>
      <c r="G399" s="62">
        <f t="shared" si="88"/>
        <v>0</v>
      </c>
      <c r="H399" s="17"/>
      <c r="I399" s="17"/>
      <c r="J399" s="17"/>
      <c r="K399" s="17"/>
      <c r="L399" s="17"/>
      <c r="M399" s="17"/>
      <c r="N399" s="17"/>
      <c r="O399" s="17"/>
      <c r="P399" s="115"/>
      <c r="Q399" s="62">
        <f>IF(C399&gt;A_Stammdaten!$B$12,0,SUM(G399,H399,J399,K399,M399,N399)-SUM(I399,L399,O399,P399))</f>
        <v>0</v>
      </c>
      <c r="R399" s="17"/>
      <c r="S399" s="17"/>
      <c r="T399" s="17"/>
      <c r="U399" s="62">
        <f t="shared" si="79"/>
        <v>0</v>
      </c>
      <c r="V399" s="63">
        <f>IF(ISBLANK($B399),0,VLOOKUP($B399,Listen!$A$2:$C$45,2,FALSE))</f>
        <v>0</v>
      </c>
      <c r="W399" s="63">
        <f>IF(ISBLANK($B399),0,VLOOKUP($B399,Listen!$A$2:$C$45,3,FALSE))</f>
        <v>0</v>
      </c>
      <c r="X399" s="49">
        <f t="shared" si="80"/>
        <v>0</v>
      </c>
      <c r="Y399" s="49">
        <f t="shared" si="78"/>
        <v>0</v>
      </c>
      <c r="Z399" s="49">
        <f t="shared" si="78"/>
        <v>0</v>
      </c>
      <c r="AA399" s="49">
        <f t="shared" si="78"/>
        <v>0</v>
      </c>
      <c r="AB399" s="49">
        <f t="shared" si="78"/>
        <v>0</v>
      </c>
      <c r="AC399" s="49">
        <f t="shared" si="78"/>
        <v>0</v>
      </c>
      <c r="AD399" s="49">
        <f t="shared" si="78"/>
        <v>0</v>
      </c>
      <c r="AE399" s="51">
        <f t="shared" si="77"/>
        <v>0</v>
      </c>
      <c r="AF399" s="51">
        <f>IF(C399=A_Stammdaten!$B$12,D_SAV!$U399-D_SAV!$AG399,HLOOKUP(A_Stammdaten!$B$12-1,$AH$4:$AN$4004,ROW(C399)-3,FALSE)-$AG399)</f>
        <v>0</v>
      </c>
      <c r="AG399" s="51">
        <f>HLOOKUP(A_Stammdaten!$B$12,$AH$4:$AN$4004,ROW(C399)-3,FALSE)</f>
        <v>0</v>
      </c>
      <c r="AH399" s="51">
        <f t="shared" si="81"/>
        <v>0</v>
      </c>
      <c r="AI399" s="51">
        <f t="shared" si="82"/>
        <v>0</v>
      </c>
      <c r="AJ399" s="51">
        <f t="shared" si="83"/>
        <v>0</v>
      </c>
      <c r="AK399" s="51">
        <f t="shared" si="84"/>
        <v>0</v>
      </c>
      <c r="AL399" s="51">
        <f t="shared" si="85"/>
        <v>0</v>
      </c>
      <c r="AM399" s="51">
        <f t="shared" si="86"/>
        <v>0</v>
      </c>
      <c r="AN399" s="51">
        <f t="shared" si="87"/>
        <v>0</v>
      </c>
    </row>
    <row r="400" spans="1:40" x14ac:dyDescent="0.25">
      <c r="A400" s="17"/>
      <c r="B400" s="17"/>
      <c r="C400" s="35"/>
      <c r="D400" s="17"/>
      <c r="E400" s="17"/>
      <c r="F400" s="17"/>
      <c r="G400" s="62">
        <f t="shared" si="88"/>
        <v>0</v>
      </c>
      <c r="H400" s="17"/>
      <c r="I400" s="17"/>
      <c r="J400" s="17"/>
      <c r="K400" s="17"/>
      <c r="L400" s="17"/>
      <c r="M400" s="17"/>
      <c r="N400" s="17"/>
      <c r="O400" s="17"/>
      <c r="P400" s="115"/>
      <c r="Q400" s="62">
        <f>IF(C400&gt;A_Stammdaten!$B$12,0,SUM(G400,H400,J400,K400,M400,N400)-SUM(I400,L400,O400,P400))</f>
        <v>0</v>
      </c>
      <c r="R400" s="17"/>
      <c r="S400" s="17"/>
      <c r="T400" s="17"/>
      <c r="U400" s="62">
        <f t="shared" si="79"/>
        <v>0</v>
      </c>
      <c r="V400" s="63">
        <f>IF(ISBLANK($B400),0,VLOOKUP($B400,Listen!$A$2:$C$45,2,FALSE))</f>
        <v>0</v>
      </c>
      <c r="W400" s="63">
        <f>IF(ISBLANK($B400),0,VLOOKUP($B400,Listen!$A$2:$C$45,3,FALSE))</f>
        <v>0</v>
      </c>
      <c r="X400" s="49">
        <f t="shared" si="80"/>
        <v>0</v>
      </c>
      <c r="Y400" s="49">
        <f t="shared" si="78"/>
        <v>0</v>
      </c>
      <c r="Z400" s="49">
        <f t="shared" si="78"/>
        <v>0</v>
      </c>
      <c r="AA400" s="49">
        <f t="shared" si="78"/>
        <v>0</v>
      </c>
      <c r="AB400" s="49">
        <f t="shared" si="78"/>
        <v>0</v>
      </c>
      <c r="AC400" s="49">
        <f t="shared" si="78"/>
        <v>0</v>
      </c>
      <c r="AD400" s="49">
        <f t="shared" si="78"/>
        <v>0</v>
      </c>
      <c r="AE400" s="51">
        <f t="shared" si="77"/>
        <v>0</v>
      </c>
      <c r="AF400" s="51">
        <f>IF(C400=A_Stammdaten!$B$12,D_SAV!$U400-D_SAV!$AG400,HLOOKUP(A_Stammdaten!$B$12-1,$AH$4:$AN$4004,ROW(C400)-3,FALSE)-$AG400)</f>
        <v>0</v>
      </c>
      <c r="AG400" s="51">
        <f>HLOOKUP(A_Stammdaten!$B$12,$AH$4:$AN$4004,ROW(C400)-3,FALSE)</f>
        <v>0</v>
      </c>
      <c r="AH400" s="51">
        <f t="shared" si="81"/>
        <v>0</v>
      </c>
      <c r="AI400" s="51">
        <f t="shared" si="82"/>
        <v>0</v>
      </c>
      <c r="AJ400" s="51">
        <f t="shared" si="83"/>
        <v>0</v>
      </c>
      <c r="AK400" s="51">
        <f t="shared" si="84"/>
        <v>0</v>
      </c>
      <c r="AL400" s="51">
        <f t="shared" si="85"/>
        <v>0</v>
      </c>
      <c r="AM400" s="51">
        <f t="shared" si="86"/>
        <v>0</v>
      </c>
      <c r="AN400" s="51">
        <f t="shared" si="87"/>
        <v>0</v>
      </c>
    </row>
    <row r="401" spans="1:40" x14ac:dyDescent="0.25">
      <c r="A401" s="17"/>
      <c r="B401" s="17"/>
      <c r="C401" s="35"/>
      <c r="D401" s="17"/>
      <c r="E401" s="17"/>
      <c r="F401" s="17"/>
      <c r="G401" s="62">
        <f t="shared" si="88"/>
        <v>0</v>
      </c>
      <c r="H401" s="17"/>
      <c r="I401" s="17"/>
      <c r="J401" s="17"/>
      <c r="K401" s="17"/>
      <c r="L401" s="17"/>
      <c r="M401" s="17"/>
      <c r="N401" s="17"/>
      <c r="O401" s="17"/>
      <c r="P401" s="115"/>
      <c r="Q401" s="62">
        <f>IF(C401&gt;A_Stammdaten!$B$12,0,SUM(G401,H401,J401,K401,M401,N401)-SUM(I401,L401,O401,P401))</f>
        <v>0</v>
      </c>
      <c r="R401" s="17"/>
      <c r="S401" s="17"/>
      <c r="T401" s="17"/>
      <c r="U401" s="62">
        <f t="shared" si="79"/>
        <v>0</v>
      </c>
      <c r="V401" s="63">
        <f>IF(ISBLANK($B401),0,VLOOKUP($B401,Listen!$A$2:$C$45,2,FALSE))</f>
        <v>0</v>
      </c>
      <c r="W401" s="63">
        <f>IF(ISBLANK($B401),0,VLOOKUP($B401,Listen!$A$2:$C$45,3,FALSE))</f>
        <v>0</v>
      </c>
      <c r="X401" s="49">
        <f t="shared" si="80"/>
        <v>0</v>
      </c>
      <c r="Y401" s="49">
        <f t="shared" si="78"/>
        <v>0</v>
      </c>
      <c r="Z401" s="49">
        <f t="shared" si="78"/>
        <v>0</v>
      </c>
      <c r="AA401" s="49">
        <f t="shared" si="78"/>
        <v>0</v>
      </c>
      <c r="AB401" s="49">
        <f t="shared" si="78"/>
        <v>0</v>
      </c>
      <c r="AC401" s="49">
        <f t="shared" si="78"/>
        <v>0</v>
      </c>
      <c r="AD401" s="49">
        <f t="shared" si="78"/>
        <v>0</v>
      </c>
      <c r="AE401" s="51">
        <f t="shared" si="77"/>
        <v>0</v>
      </c>
      <c r="AF401" s="51">
        <f>IF(C401=A_Stammdaten!$B$12,D_SAV!$U401-D_SAV!$AG401,HLOOKUP(A_Stammdaten!$B$12-1,$AH$4:$AN$4004,ROW(C401)-3,FALSE)-$AG401)</f>
        <v>0</v>
      </c>
      <c r="AG401" s="51">
        <f>HLOOKUP(A_Stammdaten!$B$12,$AH$4:$AN$4004,ROW(C401)-3,FALSE)</f>
        <v>0</v>
      </c>
      <c r="AH401" s="51">
        <f t="shared" si="81"/>
        <v>0</v>
      </c>
      <c r="AI401" s="51">
        <f t="shared" si="82"/>
        <v>0</v>
      </c>
      <c r="AJ401" s="51">
        <f t="shared" si="83"/>
        <v>0</v>
      </c>
      <c r="AK401" s="51">
        <f t="shared" si="84"/>
        <v>0</v>
      </c>
      <c r="AL401" s="51">
        <f t="shared" si="85"/>
        <v>0</v>
      </c>
      <c r="AM401" s="51">
        <f t="shared" si="86"/>
        <v>0</v>
      </c>
      <c r="AN401" s="51">
        <f t="shared" si="87"/>
        <v>0</v>
      </c>
    </row>
    <row r="402" spans="1:40" x14ac:dyDescent="0.25">
      <c r="A402" s="17"/>
      <c r="B402" s="17"/>
      <c r="C402" s="35"/>
      <c r="D402" s="17"/>
      <c r="E402" s="17"/>
      <c r="F402" s="17"/>
      <c r="G402" s="62">
        <f t="shared" si="88"/>
        <v>0</v>
      </c>
      <c r="H402" s="17"/>
      <c r="I402" s="17"/>
      <c r="J402" s="17"/>
      <c r="K402" s="17"/>
      <c r="L402" s="17"/>
      <c r="M402" s="17"/>
      <c r="N402" s="17"/>
      <c r="O402" s="17"/>
      <c r="P402" s="115"/>
      <c r="Q402" s="62">
        <f>IF(C402&gt;A_Stammdaten!$B$12,0,SUM(G402,H402,J402,K402,M402,N402)-SUM(I402,L402,O402,P402))</f>
        <v>0</v>
      </c>
      <c r="R402" s="17"/>
      <c r="S402" s="17"/>
      <c r="T402" s="17"/>
      <c r="U402" s="62">
        <f t="shared" si="79"/>
        <v>0</v>
      </c>
      <c r="V402" s="63">
        <f>IF(ISBLANK($B402),0,VLOOKUP($B402,Listen!$A$2:$C$45,2,FALSE))</f>
        <v>0</v>
      </c>
      <c r="W402" s="63">
        <f>IF(ISBLANK($B402),0,VLOOKUP($B402,Listen!$A$2:$C$45,3,FALSE))</f>
        <v>0</v>
      </c>
      <c r="X402" s="49">
        <f t="shared" si="80"/>
        <v>0</v>
      </c>
      <c r="Y402" s="49">
        <f t="shared" si="78"/>
        <v>0</v>
      </c>
      <c r="Z402" s="49">
        <f t="shared" si="78"/>
        <v>0</v>
      </c>
      <c r="AA402" s="49">
        <f t="shared" si="78"/>
        <v>0</v>
      </c>
      <c r="AB402" s="49">
        <f t="shared" si="78"/>
        <v>0</v>
      </c>
      <c r="AC402" s="49">
        <f t="shared" si="78"/>
        <v>0</v>
      </c>
      <c r="AD402" s="49">
        <f t="shared" si="78"/>
        <v>0</v>
      </c>
      <c r="AE402" s="51">
        <f t="shared" si="77"/>
        <v>0</v>
      </c>
      <c r="AF402" s="51">
        <f>IF(C402=A_Stammdaten!$B$12,D_SAV!$U402-D_SAV!$AG402,HLOOKUP(A_Stammdaten!$B$12-1,$AH$4:$AN$4004,ROW(C402)-3,FALSE)-$AG402)</f>
        <v>0</v>
      </c>
      <c r="AG402" s="51">
        <f>HLOOKUP(A_Stammdaten!$B$12,$AH$4:$AN$4004,ROW(C402)-3,FALSE)</f>
        <v>0</v>
      </c>
      <c r="AH402" s="51">
        <f t="shared" si="81"/>
        <v>0</v>
      </c>
      <c r="AI402" s="51">
        <f t="shared" si="82"/>
        <v>0</v>
      </c>
      <c r="AJ402" s="51">
        <f t="shared" si="83"/>
        <v>0</v>
      </c>
      <c r="AK402" s="51">
        <f t="shared" si="84"/>
        <v>0</v>
      </c>
      <c r="AL402" s="51">
        <f t="shared" si="85"/>
        <v>0</v>
      </c>
      <c r="AM402" s="51">
        <f t="shared" si="86"/>
        <v>0</v>
      </c>
      <c r="AN402" s="51">
        <f t="shared" si="87"/>
        <v>0</v>
      </c>
    </row>
    <row r="403" spans="1:40" x14ac:dyDescent="0.25">
      <c r="A403" s="17"/>
      <c r="B403" s="17"/>
      <c r="C403" s="35"/>
      <c r="D403" s="17"/>
      <c r="E403" s="17"/>
      <c r="F403" s="17"/>
      <c r="G403" s="62">
        <f t="shared" si="88"/>
        <v>0</v>
      </c>
      <c r="H403" s="17"/>
      <c r="I403" s="17"/>
      <c r="J403" s="17"/>
      <c r="K403" s="17"/>
      <c r="L403" s="17"/>
      <c r="M403" s="17"/>
      <c r="N403" s="17"/>
      <c r="O403" s="17"/>
      <c r="P403" s="115"/>
      <c r="Q403" s="62">
        <f>IF(C403&gt;A_Stammdaten!$B$12,0,SUM(G403,H403,J403,K403,M403,N403)-SUM(I403,L403,O403,P403))</f>
        <v>0</v>
      </c>
      <c r="R403" s="17"/>
      <c r="S403" s="17"/>
      <c r="T403" s="17"/>
      <c r="U403" s="62">
        <f t="shared" si="79"/>
        <v>0</v>
      </c>
      <c r="V403" s="63">
        <f>IF(ISBLANK($B403),0,VLOOKUP($B403,Listen!$A$2:$C$45,2,FALSE))</f>
        <v>0</v>
      </c>
      <c r="W403" s="63">
        <f>IF(ISBLANK($B403),0,VLOOKUP($B403,Listen!$A$2:$C$45,3,FALSE))</f>
        <v>0</v>
      </c>
      <c r="X403" s="49">
        <f t="shared" si="80"/>
        <v>0</v>
      </c>
      <c r="Y403" s="49">
        <f t="shared" si="78"/>
        <v>0</v>
      </c>
      <c r="Z403" s="49">
        <f t="shared" si="78"/>
        <v>0</v>
      </c>
      <c r="AA403" s="49">
        <f t="shared" si="78"/>
        <v>0</v>
      </c>
      <c r="AB403" s="49">
        <f t="shared" si="78"/>
        <v>0</v>
      </c>
      <c r="AC403" s="49">
        <f t="shared" si="78"/>
        <v>0</v>
      </c>
      <c r="AD403" s="49">
        <f t="shared" si="78"/>
        <v>0</v>
      </c>
      <c r="AE403" s="51">
        <f t="shared" si="77"/>
        <v>0</v>
      </c>
      <c r="AF403" s="51">
        <f>IF(C403=A_Stammdaten!$B$12,D_SAV!$U403-D_SAV!$AG403,HLOOKUP(A_Stammdaten!$B$12-1,$AH$4:$AN$4004,ROW(C403)-3,FALSE)-$AG403)</f>
        <v>0</v>
      </c>
      <c r="AG403" s="51">
        <f>HLOOKUP(A_Stammdaten!$B$12,$AH$4:$AN$4004,ROW(C403)-3,FALSE)</f>
        <v>0</v>
      </c>
      <c r="AH403" s="51">
        <f t="shared" si="81"/>
        <v>0</v>
      </c>
      <c r="AI403" s="51">
        <f t="shared" si="82"/>
        <v>0</v>
      </c>
      <c r="AJ403" s="51">
        <f t="shared" si="83"/>
        <v>0</v>
      </c>
      <c r="AK403" s="51">
        <f t="shared" si="84"/>
        <v>0</v>
      </c>
      <c r="AL403" s="51">
        <f t="shared" si="85"/>
        <v>0</v>
      </c>
      <c r="AM403" s="51">
        <f t="shared" si="86"/>
        <v>0</v>
      </c>
      <c r="AN403" s="51">
        <f t="shared" si="87"/>
        <v>0</v>
      </c>
    </row>
    <row r="404" spans="1:40" x14ac:dyDescent="0.25">
      <c r="A404" s="17"/>
      <c r="B404" s="17"/>
      <c r="C404" s="35"/>
      <c r="D404" s="17"/>
      <c r="E404" s="17"/>
      <c r="F404" s="17"/>
      <c r="G404" s="62">
        <f t="shared" si="88"/>
        <v>0</v>
      </c>
      <c r="H404" s="17"/>
      <c r="I404" s="17"/>
      <c r="J404" s="17"/>
      <c r="K404" s="17"/>
      <c r="L404" s="17"/>
      <c r="M404" s="17"/>
      <c r="N404" s="17"/>
      <c r="O404" s="17"/>
      <c r="P404" s="115"/>
      <c r="Q404" s="62">
        <f>IF(C404&gt;A_Stammdaten!$B$12,0,SUM(G404,H404,J404,K404,M404,N404)-SUM(I404,L404,O404,P404))</f>
        <v>0</v>
      </c>
      <c r="R404" s="17"/>
      <c r="S404" s="17"/>
      <c r="T404" s="17"/>
      <c r="U404" s="62">
        <f t="shared" si="79"/>
        <v>0</v>
      </c>
      <c r="V404" s="63">
        <f>IF(ISBLANK($B404),0,VLOOKUP($B404,Listen!$A$2:$C$45,2,FALSE))</f>
        <v>0</v>
      </c>
      <c r="W404" s="63">
        <f>IF(ISBLANK($B404),0,VLOOKUP($B404,Listen!$A$2:$C$45,3,FALSE))</f>
        <v>0</v>
      </c>
      <c r="X404" s="49">
        <f t="shared" si="80"/>
        <v>0</v>
      </c>
      <c r="Y404" s="49">
        <f t="shared" si="78"/>
        <v>0</v>
      </c>
      <c r="Z404" s="49">
        <f t="shared" si="78"/>
        <v>0</v>
      </c>
      <c r="AA404" s="49">
        <f t="shared" si="78"/>
        <v>0</v>
      </c>
      <c r="AB404" s="49">
        <f t="shared" si="78"/>
        <v>0</v>
      </c>
      <c r="AC404" s="49">
        <f t="shared" si="78"/>
        <v>0</v>
      </c>
      <c r="AD404" s="49">
        <f t="shared" si="78"/>
        <v>0</v>
      </c>
      <c r="AE404" s="51">
        <f t="shared" si="77"/>
        <v>0</v>
      </c>
      <c r="AF404" s="51">
        <f>IF(C404=A_Stammdaten!$B$12,D_SAV!$U404-D_SAV!$AG404,HLOOKUP(A_Stammdaten!$B$12-1,$AH$4:$AN$4004,ROW(C404)-3,FALSE)-$AG404)</f>
        <v>0</v>
      </c>
      <c r="AG404" s="51">
        <f>HLOOKUP(A_Stammdaten!$B$12,$AH$4:$AN$4004,ROW(C404)-3,FALSE)</f>
        <v>0</v>
      </c>
      <c r="AH404" s="51">
        <f t="shared" si="81"/>
        <v>0</v>
      </c>
      <c r="AI404" s="51">
        <f t="shared" si="82"/>
        <v>0</v>
      </c>
      <c r="AJ404" s="51">
        <f t="shared" si="83"/>
        <v>0</v>
      </c>
      <c r="AK404" s="51">
        <f t="shared" si="84"/>
        <v>0</v>
      </c>
      <c r="AL404" s="51">
        <f t="shared" si="85"/>
        <v>0</v>
      </c>
      <c r="AM404" s="51">
        <f t="shared" si="86"/>
        <v>0</v>
      </c>
      <c r="AN404" s="51">
        <f t="shared" si="87"/>
        <v>0</v>
      </c>
    </row>
    <row r="405" spans="1:40" x14ac:dyDescent="0.25">
      <c r="A405" s="17"/>
      <c r="B405" s="17"/>
      <c r="C405" s="35"/>
      <c r="D405" s="17"/>
      <c r="E405" s="17"/>
      <c r="F405" s="17"/>
      <c r="G405" s="62">
        <f t="shared" si="88"/>
        <v>0</v>
      </c>
      <c r="H405" s="17"/>
      <c r="I405" s="17"/>
      <c r="J405" s="17"/>
      <c r="K405" s="17"/>
      <c r="L405" s="17"/>
      <c r="M405" s="17"/>
      <c r="N405" s="17"/>
      <c r="O405" s="17"/>
      <c r="P405" s="115"/>
      <c r="Q405" s="62">
        <f>IF(C405&gt;A_Stammdaten!$B$12,0,SUM(G405,H405,J405,K405,M405,N405)-SUM(I405,L405,O405,P405))</f>
        <v>0</v>
      </c>
      <c r="R405" s="17"/>
      <c r="S405" s="17"/>
      <c r="T405" s="17"/>
      <c r="U405" s="62">
        <f t="shared" si="79"/>
        <v>0</v>
      </c>
      <c r="V405" s="63">
        <f>IF(ISBLANK($B405),0,VLOOKUP($B405,Listen!$A$2:$C$45,2,FALSE))</f>
        <v>0</v>
      </c>
      <c r="W405" s="63">
        <f>IF(ISBLANK($B405),0,VLOOKUP($B405,Listen!$A$2:$C$45,3,FALSE))</f>
        <v>0</v>
      </c>
      <c r="X405" s="49">
        <f t="shared" si="80"/>
        <v>0</v>
      </c>
      <c r="Y405" s="49">
        <f t="shared" si="78"/>
        <v>0</v>
      </c>
      <c r="Z405" s="49">
        <f t="shared" si="78"/>
        <v>0</v>
      </c>
      <c r="AA405" s="49">
        <f t="shared" si="78"/>
        <v>0</v>
      </c>
      <c r="AB405" s="49">
        <f t="shared" si="78"/>
        <v>0</v>
      </c>
      <c r="AC405" s="49">
        <f t="shared" si="78"/>
        <v>0</v>
      </c>
      <c r="AD405" s="49">
        <f t="shared" si="78"/>
        <v>0</v>
      </c>
      <c r="AE405" s="51">
        <f t="shared" si="77"/>
        <v>0</v>
      </c>
      <c r="AF405" s="51">
        <f>IF(C405=A_Stammdaten!$B$12,D_SAV!$U405-D_SAV!$AG405,HLOOKUP(A_Stammdaten!$B$12-1,$AH$4:$AN$4004,ROW(C405)-3,FALSE)-$AG405)</f>
        <v>0</v>
      </c>
      <c r="AG405" s="51">
        <f>HLOOKUP(A_Stammdaten!$B$12,$AH$4:$AN$4004,ROW(C405)-3,FALSE)</f>
        <v>0</v>
      </c>
      <c r="AH405" s="51">
        <f t="shared" si="81"/>
        <v>0</v>
      </c>
      <c r="AI405" s="51">
        <f t="shared" si="82"/>
        <v>0</v>
      </c>
      <c r="AJ405" s="51">
        <f t="shared" si="83"/>
        <v>0</v>
      </c>
      <c r="AK405" s="51">
        <f t="shared" si="84"/>
        <v>0</v>
      </c>
      <c r="AL405" s="51">
        <f t="shared" si="85"/>
        <v>0</v>
      </c>
      <c r="AM405" s="51">
        <f t="shared" si="86"/>
        <v>0</v>
      </c>
      <c r="AN405" s="51">
        <f t="shared" si="87"/>
        <v>0</v>
      </c>
    </row>
    <row r="406" spans="1:40" x14ac:dyDescent="0.25">
      <c r="A406" s="17"/>
      <c r="B406" s="17"/>
      <c r="C406" s="35"/>
      <c r="D406" s="17"/>
      <c r="E406" s="17"/>
      <c r="F406" s="17"/>
      <c r="G406" s="62">
        <f t="shared" si="88"/>
        <v>0</v>
      </c>
      <c r="H406" s="17"/>
      <c r="I406" s="17"/>
      <c r="J406" s="17"/>
      <c r="K406" s="17"/>
      <c r="L406" s="17"/>
      <c r="M406" s="17"/>
      <c r="N406" s="17"/>
      <c r="O406" s="17"/>
      <c r="P406" s="115"/>
      <c r="Q406" s="62">
        <f>IF(C406&gt;A_Stammdaten!$B$12,0,SUM(G406,H406,J406,K406,M406,N406)-SUM(I406,L406,O406,P406))</f>
        <v>0</v>
      </c>
      <c r="R406" s="17"/>
      <c r="S406" s="17"/>
      <c r="T406" s="17"/>
      <c r="U406" s="62">
        <f t="shared" si="79"/>
        <v>0</v>
      </c>
      <c r="V406" s="63">
        <f>IF(ISBLANK($B406),0,VLOOKUP($B406,Listen!$A$2:$C$45,2,FALSE))</f>
        <v>0</v>
      </c>
      <c r="W406" s="63">
        <f>IF(ISBLANK($B406),0,VLOOKUP($B406,Listen!$A$2:$C$45,3,FALSE))</f>
        <v>0</v>
      </c>
      <c r="X406" s="49">
        <f t="shared" si="80"/>
        <v>0</v>
      </c>
      <c r="Y406" s="49">
        <f t="shared" si="78"/>
        <v>0</v>
      </c>
      <c r="Z406" s="49">
        <f t="shared" si="78"/>
        <v>0</v>
      </c>
      <c r="AA406" s="49">
        <f t="shared" si="78"/>
        <v>0</v>
      </c>
      <c r="AB406" s="49">
        <f t="shared" si="78"/>
        <v>0</v>
      </c>
      <c r="AC406" s="49">
        <f t="shared" si="78"/>
        <v>0</v>
      </c>
      <c r="AD406" s="49">
        <f t="shared" si="78"/>
        <v>0</v>
      </c>
      <c r="AE406" s="51">
        <f t="shared" si="77"/>
        <v>0</v>
      </c>
      <c r="AF406" s="51">
        <f>IF(C406=A_Stammdaten!$B$12,D_SAV!$U406-D_SAV!$AG406,HLOOKUP(A_Stammdaten!$B$12-1,$AH$4:$AN$4004,ROW(C406)-3,FALSE)-$AG406)</f>
        <v>0</v>
      </c>
      <c r="AG406" s="51">
        <f>HLOOKUP(A_Stammdaten!$B$12,$AH$4:$AN$4004,ROW(C406)-3,FALSE)</f>
        <v>0</v>
      </c>
      <c r="AH406" s="51">
        <f t="shared" si="81"/>
        <v>0</v>
      </c>
      <c r="AI406" s="51">
        <f t="shared" si="82"/>
        <v>0</v>
      </c>
      <c r="AJ406" s="51">
        <f t="shared" si="83"/>
        <v>0</v>
      </c>
      <c r="AK406" s="51">
        <f t="shared" si="84"/>
        <v>0</v>
      </c>
      <c r="AL406" s="51">
        <f t="shared" si="85"/>
        <v>0</v>
      </c>
      <c r="AM406" s="51">
        <f t="shared" si="86"/>
        <v>0</v>
      </c>
      <c r="AN406" s="51">
        <f t="shared" si="87"/>
        <v>0</v>
      </c>
    </row>
    <row r="407" spans="1:40" x14ac:dyDescent="0.25">
      <c r="A407" s="17"/>
      <c r="B407" s="17"/>
      <c r="C407" s="35"/>
      <c r="D407" s="17"/>
      <c r="E407" s="17"/>
      <c r="F407" s="17"/>
      <c r="G407" s="62">
        <f t="shared" si="88"/>
        <v>0</v>
      </c>
      <c r="H407" s="17"/>
      <c r="I407" s="17"/>
      <c r="J407" s="17"/>
      <c r="K407" s="17"/>
      <c r="L407" s="17"/>
      <c r="M407" s="17"/>
      <c r="N407" s="17"/>
      <c r="O407" s="17"/>
      <c r="P407" s="115"/>
      <c r="Q407" s="62">
        <f>IF(C407&gt;A_Stammdaten!$B$12,0,SUM(G407,H407,J407,K407,M407,N407)-SUM(I407,L407,O407,P407))</f>
        <v>0</v>
      </c>
      <c r="R407" s="17"/>
      <c r="S407" s="17"/>
      <c r="T407" s="17"/>
      <c r="U407" s="62">
        <f t="shared" si="79"/>
        <v>0</v>
      </c>
      <c r="V407" s="63">
        <f>IF(ISBLANK($B407),0,VLOOKUP($B407,Listen!$A$2:$C$45,2,FALSE))</f>
        <v>0</v>
      </c>
      <c r="W407" s="63">
        <f>IF(ISBLANK($B407),0,VLOOKUP($B407,Listen!$A$2:$C$45,3,FALSE))</f>
        <v>0</v>
      </c>
      <c r="X407" s="49">
        <f t="shared" si="80"/>
        <v>0</v>
      </c>
      <c r="Y407" s="49">
        <f t="shared" si="78"/>
        <v>0</v>
      </c>
      <c r="Z407" s="49">
        <f t="shared" si="78"/>
        <v>0</v>
      </c>
      <c r="AA407" s="49">
        <f t="shared" si="78"/>
        <v>0</v>
      </c>
      <c r="AB407" s="49">
        <f t="shared" si="78"/>
        <v>0</v>
      </c>
      <c r="AC407" s="49">
        <f t="shared" si="78"/>
        <v>0</v>
      </c>
      <c r="AD407" s="49">
        <f t="shared" si="78"/>
        <v>0</v>
      </c>
      <c r="AE407" s="51">
        <f t="shared" si="77"/>
        <v>0</v>
      </c>
      <c r="AF407" s="51">
        <f>IF(C407=A_Stammdaten!$B$12,D_SAV!$U407-D_SAV!$AG407,HLOOKUP(A_Stammdaten!$B$12-1,$AH$4:$AN$4004,ROW(C407)-3,FALSE)-$AG407)</f>
        <v>0</v>
      </c>
      <c r="AG407" s="51">
        <f>HLOOKUP(A_Stammdaten!$B$12,$AH$4:$AN$4004,ROW(C407)-3,FALSE)</f>
        <v>0</v>
      </c>
      <c r="AH407" s="51">
        <f t="shared" si="81"/>
        <v>0</v>
      </c>
      <c r="AI407" s="51">
        <f t="shared" si="82"/>
        <v>0</v>
      </c>
      <c r="AJ407" s="51">
        <f t="shared" si="83"/>
        <v>0</v>
      </c>
      <c r="AK407" s="51">
        <f t="shared" si="84"/>
        <v>0</v>
      </c>
      <c r="AL407" s="51">
        <f t="shared" si="85"/>
        <v>0</v>
      </c>
      <c r="AM407" s="51">
        <f t="shared" si="86"/>
        <v>0</v>
      </c>
      <c r="AN407" s="51">
        <f t="shared" si="87"/>
        <v>0</v>
      </c>
    </row>
    <row r="408" spans="1:40" x14ac:dyDescent="0.25">
      <c r="A408" s="17"/>
      <c r="B408" s="17"/>
      <c r="C408" s="35"/>
      <c r="D408" s="17"/>
      <c r="E408" s="17"/>
      <c r="F408" s="17"/>
      <c r="G408" s="62">
        <f t="shared" si="88"/>
        <v>0</v>
      </c>
      <c r="H408" s="17"/>
      <c r="I408" s="17"/>
      <c r="J408" s="17"/>
      <c r="K408" s="17"/>
      <c r="L408" s="17"/>
      <c r="M408" s="17"/>
      <c r="N408" s="17"/>
      <c r="O408" s="17"/>
      <c r="P408" s="115"/>
      <c r="Q408" s="62">
        <f>IF(C408&gt;A_Stammdaten!$B$12,0,SUM(G408,H408,J408,K408,M408,N408)-SUM(I408,L408,O408,P408))</f>
        <v>0</v>
      </c>
      <c r="R408" s="17"/>
      <c r="S408" s="17"/>
      <c r="T408" s="17"/>
      <c r="U408" s="62">
        <f t="shared" si="79"/>
        <v>0</v>
      </c>
      <c r="V408" s="63">
        <f>IF(ISBLANK($B408),0,VLOOKUP($B408,Listen!$A$2:$C$45,2,FALSE))</f>
        <v>0</v>
      </c>
      <c r="W408" s="63">
        <f>IF(ISBLANK($B408),0,VLOOKUP($B408,Listen!$A$2:$C$45,3,FALSE))</f>
        <v>0</v>
      </c>
      <c r="X408" s="49">
        <f t="shared" si="80"/>
        <v>0</v>
      </c>
      <c r="Y408" s="49">
        <f t="shared" si="78"/>
        <v>0</v>
      </c>
      <c r="Z408" s="49">
        <f t="shared" si="78"/>
        <v>0</v>
      </c>
      <c r="AA408" s="49">
        <f t="shared" ref="Y408:AD450" si="89">$V408</f>
        <v>0</v>
      </c>
      <c r="AB408" s="49">
        <f t="shared" si="89"/>
        <v>0</v>
      </c>
      <c r="AC408" s="49">
        <f t="shared" si="89"/>
        <v>0</v>
      </c>
      <c r="AD408" s="49">
        <f t="shared" si="89"/>
        <v>0</v>
      </c>
      <c r="AE408" s="51">
        <f t="shared" si="77"/>
        <v>0</v>
      </c>
      <c r="AF408" s="51">
        <f>IF(C408=A_Stammdaten!$B$12,D_SAV!$U408-D_SAV!$AG408,HLOOKUP(A_Stammdaten!$B$12-1,$AH$4:$AN$4004,ROW(C408)-3,FALSE)-$AG408)</f>
        <v>0</v>
      </c>
      <c r="AG408" s="51">
        <f>HLOOKUP(A_Stammdaten!$B$12,$AH$4:$AN$4004,ROW(C408)-3,FALSE)</f>
        <v>0</v>
      </c>
      <c r="AH408" s="51">
        <f t="shared" si="81"/>
        <v>0</v>
      </c>
      <c r="AI408" s="51">
        <f t="shared" si="82"/>
        <v>0</v>
      </c>
      <c r="AJ408" s="51">
        <f t="shared" si="83"/>
        <v>0</v>
      </c>
      <c r="AK408" s="51">
        <f t="shared" si="84"/>
        <v>0</v>
      </c>
      <c r="AL408" s="51">
        <f t="shared" si="85"/>
        <v>0</v>
      </c>
      <c r="AM408" s="51">
        <f t="shared" si="86"/>
        <v>0</v>
      </c>
      <c r="AN408" s="51">
        <f t="shared" si="87"/>
        <v>0</v>
      </c>
    </row>
    <row r="409" spans="1:40" x14ac:dyDescent="0.25">
      <c r="A409" s="17"/>
      <c r="B409" s="17"/>
      <c r="C409" s="35"/>
      <c r="D409" s="17"/>
      <c r="E409" s="17"/>
      <c r="F409" s="17"/>
      <c r="G409" s="62">
        <f t="shared" si="88"/>
        <v>0</v>
      </c>
      <c r="H409" s="17"/>
      <c r="I409" s="17"/>
      <c r="J409" s="17"/>
      <c r="K409" s="17"/>
      <c r="L409" s="17"/>
      <c r="M409" s="17"/>
      <c r="N409" s="17"/>
      <c r="O409" s="17"/>
      <c r="P409" s="115"/>
      <c r="Q409" s="62">
        <f>IF(C409&gt;A_Stammdaten!$B$12,0,SUM(G409,H409,J409,K409,M409,N409)-SUM(I409,L409,O409,P409))</f>
        <v>0</v>
      </c>
      <c r="R409" s="17"/>
      <c r="S409" s="17"/>
      <c r="T409" s="17"/>
      <c r="U409" s="62">
        <f t="shared" si="79"/>
        <v>0</v>
      </c>
      <c r="V409" s="63">
        <f>IF(ISBLANK($B409),0,VLOOKUP($B409,Listen!$A$2:$C$45,2,FALSE))</f>
        <v>0</v>
      </c>
      <c r="W409" s="63">
        <f>IF(ISBLANK($B409),0,VLOOKUP($B409,Listen!$A$2:$C$45,3,FALSE))</f>
        <v>0</v>
      </c>
      <c r="X409" s="49">
        <f t="shared" si="80"/>
        <v>0</v>
      </c>
      <c r="Y409" s="49">
        <f t="shared" si="89"/>
        <v>0</v>
      </c>
      <c r="Z409" s="49">
        <f t="shared" si="89"/>
        <v>0</v>
      </c>
      <c r="AA409" s="49">
        <f t="shared" si="89"/>
        <v>0</v>
      </c>
      <c r="AB409" s="49">
        <f t="shared" si="89"/>
        <v>0</v>
      </c>
      <c r="AC409" s="49">
        <f t="shared" si="89"/>
        <v>0</v>
      </c>
      <c r="AD409" s="49">
        <f t="shared" si="89"/>
        <v>0</v>
      </c>
      <c r="AE409" s="51">
        <f t="shared" si="77"/>
        <v>0</v>
      </c>
      <c r="AF409" s="51">
        <f>IF(C409=A_Stammdaten!$B$12,D_SAV!$U409-D_SAV!$AG409,HLOOKUP(A_Stammdaten!$B$12-1,$AH$4:$AN$4004,ROW(C409)-3,FALSE)-$AG409)</f>
        <v>0</v>
      </c>
      <c r="AG409" s="51">
        <f>HLOOKUP(A_Stammdaten!$B$12,$AH$4:$AN$4004,ROW(C409)-3,FALSE)</f>
        <v>0</v>
      </c>
      <c r="AH409" s="51">
        <f t="shared" si="81"/>
        <v>0</v>
      </c>
      <c r="AI409" s="51">
        <f t="shared" si="82"/>
        <v>0</v>
      </c>
      <c r="AJ409" s="51">
        <f t="shared" si="83"/>
        <v>0</v>
      </c>
      <c r="AK409" s="51">
        <f t="shared" si="84"/>
        <v>0</v>
      </c>
      <c r="AL409" s="51">
        <f t="shared" si="85"/>
        <v>0</v>
      </c>
      <c r="AM409" s="51">
        <f t="shared" si="86"/>
        <v>0</v>
      </c>
      <c r="AN409" s="51">
        <f t="shared" si="87"/>
        <v>0</v>
      </c>
    </row>
    <row r="410" spans="1:40" x14ac:dyDescent="0.25">
      <c r="A410" s="17"/>
      <c r="B410" s="17"/>
      <c r="C410" s="35"/>
      <c r="D410" s="17"/>
      <c r="E410" s="17"/>
      <c r="F410" s="17"/>
      <c r="G410" s="62">
        <f t="shared" si="88"/>
        <v>0</v>
      </c>
      <c r="H410" s="17"/>
      <c r="I410" s="17"/>
      <c r="J410" s="17"/>
      <c r="K410" s="17"/>
      <c r="L410" s="17"/>
      <c r="M410" s="17"/>
      <c r="N410" s="17"/>
      <c r="O410" s="17"/>
      <c r="P410" s="115"/>
      <c r="Q410" s="62">
        <f>IF(C410&gt;A_Stammdaten!$B$12,0,SUM(G410,H410,J410,K410,M410,N410)-SUM(I410,L410,O410,P410))</f>
        <v>0</v>
      </c>
      <c r="R410" s="17"/>
      <c r="S410" s="17"/>
      <c r="T410" s="17"/>
      <c r="U410" s="62">
        <f t="shared" si="79"/>
        <v>0</v>
      </c>
      <c r="V410" s="63">
        <f>IF(ISBLANK($B410),0,VLOOKUP($B410,Listen!$A$2:$C$45,2,FALSE))</f>
        <v>0</v>
      </c>
      <c r="W410" s="63">
        <f>IF(ISBLANK($B410),0,VLOOKUP($B410,Listen!$A$2:$C$45,3,FALSE))</f>
        <v>0</v>
      </c>
      <c r="X410" s="49">
        <f t="shared" si="80"/>
        <v>0</v>
      </c>
      <c r="Y410" s="49">
        <f t="shared" si="89"/>
        <v>0</v>
      </c>
      <c r="Z410" s="49">
        <f t="shared" si="89"/>
        <v>0</v>
      </c>
      <c r="AA410" s="49">
        <f t="shared" si="89"/>
        <v>0</v>
      </c>
      <c r="AB410" s="49">
        <f t="shared" si="89"/>
        <v>0</v>
      </c>
      <c r="AC410" s="49">
        <f t="shared" si="89"/>
        <v>0</v>
      </c>
      <c r="AD410" s="49">
        <f t="shared" si="89"/>
        <v>0</v>
      </c>
      <c r="AE410" s="51">
        <f t="shared" si="77"/>
        <v>0</v>
      </c>
      <c r="AF410" s="51">
        <f>IF(C410=A_Stammdaten!$B$12,D_SAV!$U410-D_SAV!$AG410,HLOOKUP(A_Stammdaten!$B$12-1,$AH$4:$AN$4004,ROW(C410)-3,FALSE)-$AG410)</f>
        <v>0</v>
      </c>
      <c r="AG410" s="51">
        <f>HLOOKUP(A_Stammdaten!$B$12,$AH$4:$AN$4004,ROW(C410)-3,FALSE)</f>
        <v>0</v>
      </c>
      <c r="AH410" s="51">
        <f t="shared" si="81"/>
        <v>0</v>
      </c>
      <c r="AI410" s="51">
        <f t="shared" si="82"/>
        <v>0</v>
      </c>
      <c r="AJ410" s="51">
        <f t="shared" si="83"/>
        <v>0</v>
      </c>
      <c r="AK410" s="51">
        <f t="shared" si="84"/>
        <v>0</v>
      </c>
      <c r="AL410" s="51">
        <f t="shared" si="85"/>
        <v>0</v>
      </c>
      <c r="AM410" s="51">
        <f t="shared" si="86"/>
        <v>0</v>
      </c>
      <c r="AN410" s="51">
        <f t="shared" si="87"/>
        <v>0</v>
      </c>
    </row>
    <row r="411" spans="1:40" x14ac:dyDescent="0.25">
      <c r="A411" s="17"/>
      <c r="B411" s="17"/>
      <c r="C411" s="35"/>
      <c r="D411" s="17"/>
      <c r="E411" s="17"/>
      <c r="F411" s="17"/>
      <c r="G411" s="62">
        <f t="shared" si="88"/>
        <v>0</v>
      </c>
      <c r="H411" s="17"/>
      <c r="I411" s="17"/>
      <c r="J411" s="17"/>
      <c r="K411" s="17"/>
      <c r="L411" s="17"/>
      <c r="M411" s="17"/>
      <c r="N411" s="17"/>
      <c r="O411" s="17"/>
      <c r="P411" s="115"/>
      <c r="Q411" s="62">
        <f>IF(C411&gt;A_Stammdaten!$B$12,0,SUM(G411,H411,J411,K411,M411,N411)-SUM(I411,L411,O411,P411))</f>
        <v>0</v>
      </c>
      <c r="R411" s="17"/>
      <c r="S411" s="17"/>
      <c r="T411" s="17"/>
      <c r="U411" s="62">
        <f t="shared" si="79"/>
        <v>0</v>
      </c>
      <c r="V411" s="63">
        <f>IF(ISBLANK($B411),0,VLOOKUP($B411,Listen!$A$2:$C$45,2,FALSE))</f>
        <v>0</v>
      </c>
      <c r="W411" s="63">
        <f>IF(ISBLANK($B411),0,VLOOKUP($B411,Listen!$A$2:$C$45,3,FALSE))</f>
        <v>0</v>
      </c>
      <c r="X411" s="49">
        <f t="shared" si="80"/>
        <v>0</v>
      </c>
      <c r="Y411" s="49">
        <f t="shared" si="89"/>
        <v>0</v>
      </c>
      <c r="Z411" s="49">
        <f t="shared" si="89"/>
        <v>0</v>
      </c>
      <c r="AA411" s="49">
        <f t="shared" si="89"/>
        <v>0</v>
      </c>
      <c r="AB411" s="49">
        <f t="shared" si="89"/>
        <v>0</v>
      </c>
      <c r="AC411" s="49">
        <f t="shared" si="89"/>
        <v>0</v>
      </c>
      <c r="AD411" s="49">
        <f t="shared" si="89"/>
        <v>0</v>
      </c>
      <c r="AE411" s="51">
        <f t="shared" si="77"/>
        <v>0</v>
      </c>
      <c r="AF411" s="51">
        <f>IF(C411=A_Stammdaten!$B$12,D_SAV!$U411-D_SAV!$AG411,HLOOKUP(A_Stammdaten!$B$12-1,$AH$4:$AN$4004,ROW(C411)-3,FALSE)-$AG411)</f>
        <v>0</v>
      </c>
      <c r="AG411" s="51">
        <f>HLOOKUP(A_Stammdaten!$B$12,$AH$4:$AN$4004,ROW(C411)-3,FALSE)</f>
        <v>0</v>
      </c>
      <c r="AH411" s="51">
        <f t="shared" si="81"/>
        <v>0</v>
      </c>
      <c r="AI411" s="51">
        <f t="shared" si="82"/>
        <v>0</v>
      </c>
      <c r="AJ411" s="51">
        <f t="shared" si="83"/>
        <v>0</v>
      </c>
      <c r="AK411" s="51">
        <f t="shared" si="84"/>
        <v>0</v>
      </c>
      <c r="AL411" s="51">
        <f t="shared" si="85"/>
        <v>0</v>
      </c>
      <c r="AM411" s="51">
        <f t="shared" si="86"/>
        <v>0</v>
      </c>
      <c r="AN411" s="51">
        <f t="shared" si="87"/>
        <v>0</v>
      </c>
    </row>
    <row r="412" spans="1:40" x14ac:dyDescent="0.25">
      <c r="A412" s="17"/>
      <c r="B412" s="17"/>
      <c r="C412" s="35"/>
      <c r="D412" s="17"/>
      <c r="E412" s="17"/>
      <c r="F412" s="17"/>
      <c r="G412" s="62">
        <f t="shared" si="88"/>
        <v>0</v>
      </c>
      <c r="H412" s="17"/>
      <c r="I412" s="17"/>
      <c r="J412" s="17"/>
      <c r="K412" s="17"/>
      <c r="L412" s="17"/>
      <c r="M412" s="17"/>
      <c r="N412" s="17"/>
      <c r="O412" s="17"/>
      <c r="P412" s="115"/>
      <c r="Q412" s="62">
        <f>IF(C412&gt;A_Stammdaten!$B$12,0,SUM(G412,H412,J412,K412,M412,N412)-SUM(I412,L412,O412,P412))</f>
        <v>0</v>
      </c>
      <c r="R412" s="17"/>
      <c r="S412" s="17"/>
      <c r="T412" s="17"/>
      <c r="U412" s="62">
        <f t="shared" si="79"/>
        <v>0</v>
      </c>
      <c r="V412" s="63">
        <f>IF(ISBLANK($B412),0,VLOOKUP($B412,Listen!$A$2:$C$45,2,FALSE))</f>
        <v>0</v>
      </c>
      <c r="W412" s="63">
        <f>IF(ISBLANK($B412),0,VLOOKUP($B412,Listen!$A$2:$C$45,3,FALSE))</f>
        <v>0</v>
      </c>
      <c r="X412" s="49">
        <f t="shared" si="80"/>
        <v>0</v>
      </c>
      <c r="Y412" s="49">
        <f t="shared" si="89"/>
        <v>0</v>
      </c>
      <c r="Z412" s="49">
        <f t="shared" si="89"/>
        <v>0</v>
      </c>
      <c r="AA412" s="49">
        <f t="shared" si="89"/>
        <v>0</v>
      </c>
      <c r="AB412" s="49">
        <f t="shared" si="89"/>
        <v>0</v>
      </c>
      <c r="AC412" s="49">
        <f t="shared" si="89"/>
        <v>0</v>
      </c>
      <c r="AD412" s="49">
        <f t="shared" si="89"/>
        <v>0</v>
      </c>
      <c r="AE412" s="51">
        <f t="shared" si="77"/>
        <v>0</v>
      </c>
      <c r="AF412" s="51">
        <f>IF(C412=A_Stammdaten!$B$12,D_SAV!$U412-D_SAV!$AG412,HLOOKUP(A_Stammdaten!$B$12-1,$AH$4:$AN$4004,ROW(C412)-3,FALSE)-$AG412)</f>
        <v>0</v>
      </c>
      <c r="AG412" s="51">
        <f>HLOOKUP(A_Stammdaten!$B$12,$AH$4:$AN$4004,ROW(C412)-3,FALSE)</f>
        <v>0</v>
      </c>
      <c r="AH412" s="51">
        <f t="shared" si="81"/>
        <v>0</v>
      </c>
      <c r="AI412" s="51">
        <f t="shared" si="82"/>
        <v>0</v>
      </c>
      <c r="AJ412" s="51">
        <f t="shared" si="83"/>
        <v>0</v>
      </c>
      <c r="AK412" s="51">
        <f t="shared" si="84"/>
        <v>0</v>
      </c>
      <c r="AL412" s="51">
        <f t="shared" si="85"/>
        <v>0</v>
      </c>
      <c r="AM412" s="51">
        <f t="shared" si="86"/>
        <v>0</v>
      </c>
      <c r="AN412" s="51">
        <f t="shared" si="87"/>
        <v>0</v>
      </c>
    </row>
    <row r="413" spans="1:40" x14ac:dyDescent="0.25">
      <c r="A413" s="17"/>
      <c r="B413" s="17"/>
      <c r="C413" s="35"/>
      <c r="D413" s="17"/>
      <c r="E413" s="17"/>
      <c r="F413" s="17"/>
      <c r="G413" s="62">
        <f t="shared" si="88"/>
        <v>0</v>
      </c>
      <c r="H413" s="17"/>
      <c r="I413" s="17"/>
      <c r="J413" s="17"/>
      <c r="K413" s="17"/>
      <c r="L413" s="17"/>
      <c r="M413" s="17"/>
      <c r="N413" s="17"/>
      <c r="O413" s="17"/>
      <c r="P413" s="115"/>
      <c r="Q413" s="62">
        <f>IF(C413&gt;A_Stammdaten!$B$12,0,SUM(G413,H413,J413,K413,M413,N413)-SUM(I413,L413,O413,P413))</f>
        <v>0</v>
      </c>
      <c r="R413" s="17"/>
      <c r="S413" s="17"/>
      <c r="T413" s="17"/>
      <c r="U413" s="62">
        <f t="shared" si="79"/>
        <v>0</v>
      </c>
      <c r="V413" s="63">
        <f>IF(ISBLANK($B413),0,VLOOKUP($B413,Listen!$A$2:$C$45,2,FALSE))</f>
        <v>0</v>
      </c>
      <c r="W413" s="63">
        <f>IF(ISBLANK($B413),0,VLOOKUP($B413,Listen!$A$2:$C$45,3,FALSE))</f>
        <v>0</v>
      </c>
      <c r="X413" s="49">
        <f t="shared" si="80"/>
        <v>0</v>
      </c>
      <c r="Y413" s="49">
        <f t="shared" si="89"/>
        <v>0</v>
      </c>
      <c r="Z413" s="49">
        <f t="shared" si="89"/>
        <v>0</v>
      </c>
      <c r="AA413" s="49">
        <f t="shared" si="89"/>
        <v>0</v>
      </c>
      <c r="AB413" s="49">
        <f t="shared" si="89"/>
        <v>0</v>
      </c>
      <c r="AC413" s="49">
        <f t="shared" si="89"/>
        <v>0</v>
      </c>
      <c r="AD413" s="49">
        <f t="shared" si="89"/>
        <v>0</v>
      </c>
      <c r="AE413" s="51">
        <f t="shared" si="77"/>
        <v>0</v>
      </c>
      <c r="AF413" s="51">
        <f>IF(C413=A_Stammdaten!$B$12,D_SAV!$U413-D_SAV!$AG413,HLOOKUP(A_Stammdaten!$B$12-1,$AH$4:$AN$4004,ROW(C413)-3,FALSE)-$AG413)</f>
        <v>0</v>
      </c>
      <c r="AG413" s="51">
        <f>HLOOKUP(A_Stammdaten!$B$12,$AH$4:$AN$4004,ROW(C413)-3,FALSE)</f>
        <v>0</v>
      </c>
      <c r="AH413" s="51">
        <f t="shared" si="81"/>
        <v>0</v>
      </c>
      <c r="AI413" s="51">
        <f t="shared" si="82"/>
        <v>0</v>
      </c>
      <c r="AJ413" s="51">
        <f t="shared" si="83"/>
        <v>0</v>
      </c>
      <c r="AK413" s="51">
        <f t="shared" si="84"/>
        <v>0</v>
      </c>
      <c r="AL413" s="51">
        <f t="shared" si="85"/>
        <v>0</v>
      </c>
      <c r="AM413" s="51">
        <f t="shared" si="86"/>
        <v>0</v>
      </c>
      <c r="AN413" s="51">
        <f t="shared" si="87"/>
        <v>0</v>
      </c>
    </row>
    <row r="414" spans="1:40" x14ac:dyDescent="0.25">
      <c r="A414" s="17"/>
      <c r="B414" s="17"/>
      <c r="C414" s="35"/>
      <c r="D414" s="17"/>
      <c r="E414" s="17"/>
      <c r="F414" s="17"/>
      <c r="G414" s="62">
        <f t="shared" si="88"/>
        <v>0</v>
      </c>
      <c r="H414" s="17"/>
      <c r="I414" s="17"/>
      <c r="J414" s="17"/>
      <c r="K414" s="17"/>
      <c r="L414" s="17"/>
      <c r="M414" s="17"/>
      <c r="N414" s="17"/>
      <c r="O414" s="17"/>
      <c r="P414" s="115"/>
      <c r="Q414" s="62">
        <f>IF(C414&gt;A_Stammdaten!$B$12,0,SUM(G414,H414,J414,K414,M414,N414)-SUM(I414,L414,O414,P414))</f>
        <v>0</v>
      </c>
      <c r="R414" s="17"/>
      <c r="S414" s="17"/>
      <c r="T414" s="17"/>
      <c r="U414" s="62">
        <f t="shared" si="79"/>
        <v>0</v>
      </c>
      <c r="V414" s="63">
        <f>IF(ISBLANK($B414),0,VLOOKUP($B414,Listen!$A$2:$C$45,2,FALSE))</f>
        <v>0</v>
      </c>
      <c r="W414" s="63">
        <f>IF(ISBLANK($B414),0,VLOOKUP($B414,Listen!$A$2:$C$45,3,FALSE))</f>
        <v>0</v>
      </c>
      <c r="X414" s="49">
        <f t="shared" si="80"/>
        <v>0</v>
      </c>
      <c r="Y414" s="49">
        <f t="shared" si="89"/>
        <v>0</v>
      </c>
      <c r="Z414" s="49">
        <f t="shared" si="89"/>
        <v>0</v>
      </c>
      <c r="AA414" s="49">
        <f t="shared" si="89"/>
        <v>0</v>
      </c>
      <c r="AB414" s="49">
        <f t="shared" si="89"/>
        <v>0</v>
      </c>
      <c r="AC414" s="49">
        <f t="shared" si="89"/>
        <v>0</v>
      </c>
      <c r="AD414" s="49">
        <f t="shared" si="89"/>
        <v>0</v>
      </c>
      <c r="AE414" s="51">
        <f t="shared" si="77"/>
        <v>0</v>
      </c>
      <c r="AF414" s="51">
        <f>IF(C414=A_Stammdaten!$B$12,D_SAV!$U414-D_SAV!$AG414,HLOOKUP(A_Stammdaten!$B$12-1,$AH$4:$AN$4004,ROW(C414)-3,FALSE)-$AG414)</f>
        <v>0</v>
      </c>
      <c r="AG414" s="51">
        <f>HLOOKUP(A_Stammdaten!$B$12,$AH$4:$AN$4004,ROW(C414)-3,FALSE)</f>
        <v>0</v>
      </c>
      <c r="AH414" s="51">
        <f t="shared" si="81"/>
        <v>0</v>
      </c>
      <c r="AI414" s="51">
        <f t="shared" si="82"/>
        <v>0</v>
      </c>
      <c r="AJ414" s="51">
        <f t="shared" si="83"/>
        <v>0</v>
      </c>
      <c r="AK414" s="51">
        <f t="shared" si="84"/>
        <v>0</v>
      </c>
      <c r="AL414" s="51">
        <f t="shared" si="85"/>
        <v>0</v>
      </c>
      <c r="AM414" s="51">
        <f t="shared" si="86"/>
        <v>0</v>
      </c>
      <c r="AN414" s="51">
        <f t="shared" si="87"/>
        <v>0</v>
      </c>
    </row>
    <row r="415" spans="1:40" x14ac:dyDescent="0.25">
      <c r="A415" s="17"/>
      <c r="B415" s="17"/>
      <c r="C415" s="35"/>
      <c r="D415" s="17"/>
      <c r="E415" s="17"/>
      <c r="F415" s="17"/>
      <c r="G415" s="62">
        <f t="shared" si="88"/>
        <v>0</v>
      </c>
      <c r="H415" s="17"/>
      <c r="I415" s="17"/>
      <c r="J415" s="17"/>
      <c r="K415" s="17"/>
      <c r="L415" s="17"/>
      <c r="M415" s="17"/>
      <c r="N415" s="17"/>
      <c r="O415" s="17"/>
      <c r="P415" s="115"/>
      <c r="Q415" s="62">
        <f>IF(C415&gt;A_Stammdaten!$B$12,0,SUM(G415,H415,J415,K415,M415,N415)-SUM(I415,L415,O415,P415))</f>
        <v>0</v>
      </c>
      <c r="R415" s="17"/>
      <c r="S415" s="17"/>
      <c r="T415" s="17"/>
      <c r="U415" s="62">
        <f t="shared" si="79"/>
        <v>0</v>
      </c>
      <c r="V415" s="63">
        <f>IF(ISBLANK($B415),0,VLOOKUP($B415,Listen!$A$2:$C$45,2,FALSE))</f>
        <v>0</v>
      </c>
      <c r="W415" s="63">
        <f>IF(ISBLANK($B415),0,VLOOKUP($B415,Listen!$A$2:$C$45,3,FALSE))</f>
        <v>0</v>
      </c>
      <c r="X415" s="49">
        <f t="shared" si="80"/>
        <v>0</v>
      </c>
      <c r="Y415" s="49">
        <f t="shared" si="89"/>
        <v>0</v>
      </c>
      <c r="Z415" s="49">
        <f t="shared" si="89"/>
        <v>0</v>
      </c>
      <c r="AA415" s="49">
        <f t="shared" si="89"/>
        <v>0</v>
      </c>
      <c r="AB415" s="49">
        <f t="shared" si="89"/>
        <v>0</v>
      </c>
      <c r="AC415" s="49">
        <f t="shared" si="89"/>
        <v>0</v>
      </c>
      <c r="AD415" s="49">
        <f t="shared" si="89"/>
        <v>0</v>
      </c>
      <c r="AE415" s="51">
        <f t="shared" si="77"/>
        <v>0</v>
      </c>
      <c r="AF415" s="51">
        <f>IF(C415=A_Stammdaten!$B$12,D_SAV!$U415-D_SAV!$AG415,HLOOKUP(A_Stammdaten!$B$12-1,$AH$4:$AN$4004,ROW(C415)-3,FALSE)-$AG415)</f>
        <v>0</v>
      </c>
      <c r="AG415" s="51">
        <f>HLOOKUP(A_Stammdaten!$B$12,$AH$4:$AN$4004,ROW(C415)-3,FALSE)</f>
        <v>0</v>
      </c>
      <c r="AH415" s="51">
        <f t="shared" si="81"/>
        <v>0</v>
      </c>
      <c r="AI415" s="51">
        <f t="shared" si="82"/>
        <v>0</v>
      </c>
      <c r="AJ415" s="51">
        <f t="shared" si="83"/>
        <v>0</v>
      </c>
      <c r="AK415" s="51">
        <f t="shared" si="84"/>
        <v>0</v>
      </c>
      <c r="AL415" s="51">
        <f t="shared" si="85"/>
        <v>0</v>
      </c>
      <c r="AM415" s="51">
        <f t="shared" si="86"/>
        <v>0</v>
      </c>
      <c r="AN415" s="51">
        <f t="shared" si="87"/>
        <v>0</v>
      </c>
    </row>
    <row r="416" spans="1:40" x14ac:dyDescent="0.25">
      <c r="A416" s="17"/>
      <c r="B416" s="17"/>
      <c r="C416" s="35"/>
      <c r="D416" s="17"/>
      <c r="E416" s="17"/>
      <c r="F416" s="17"/>
      <c r="G416" s="62">
        <f t="shared" si="88"/>
        <v>0</v>
      </c>
      <c r="H416" s="17"/>
      <c r="I416" s="17"/>
      <c r="J416" s="17"/>
      <c r="K416" s="17"/>
      <c r="L416" s="17"/>
      <c r="M416" s="17"/>
      <c r="N416" s="17"/>
      <c r="O416" s="17"/>
      <c r="P416" s="115"/>
      <c r="Q416" s="62">
        <f>IF(C416&gt;A_Stammdaten!$B$12,0,SUM(G416,H416,J416,K416,M416,N416)-SUM(I416,L416,O416,P416))</f>
        <v>0</v>
      </c>
      <c r="R416" s="17"/>
      <c r="S416" s="17"/>
      <c r="T416" s="17"/>
      <c r="U416" s="62">
        <f t="shared" si="79"/>
        <v>0</v>
      </c>
      <c r="V416" s="63">
        <f>IF(ISBLANK($B416),0,VLOOKUP($B416,Listen!$A$2:$C$45,2,FALSE))</f>
        <v>0</v>
      </c>
      <c r="W416" s="63">
        <f>IF(ISBLANK($B416),0,VLOOKUP($B416,Listen!$A$2:$C$45,3,FALSE))</f>
        <v>0</v>
      </c>
      <c r="X416" s="49">
        <f t="shared" si="80"/>
        <v>0</v>
      </c>
      <c r="Y416" s="49">
        <f t="shared" si="89"/>
        <v>0</v>
      </c>
      <c r="Z416" s="49">
        <f t="shared" si="89"/>
        <v>0</v>
      </c>
      <c r="AA416" s="49">
        <f t="shared" si="89"/>
        <v>0</v>
      </c>
      <c r="AB416" s="49">
        <f t="shared" si="89"/>
        <v>0</v>
      </c>
      <c r="AC416" s="49">
        <f t="shared" si="89"/>
        <v>0</v>
      </c>
      <c r="AD416" s="49">
        <f t="shared" si="89"/>
        <v>0</v>
      </c>
      <c r="AE416" s="51">
        <f t="shared" si="77"/>
        <v>0</v>
      </c>
      <c r="AF416" s="51">
        <f>IF(C416=A_Stammdaten!$B$12,D_SAV!$U416-D_SAV!$AG416,HLOOKUP(A_Stammdaten!$B$12-1,$AH$4:$AN$4004,ROW(C416)-3,FALSE)-$AG416)</f>
        <v>0</v>
      </c>
      <c r="AG416" s="51">
        <f>HLOOKUP(A_Stammdaten!$B$12,$AH$4:$AN$4004,ROW(C416)-3,FALSE)</f>
        <v>0</v>
      </c>
      <c r="AH416" s="51">
        <f t="shared" si="81"/>
        <v>0</v>
      </c>
      <c r="AI416" s="51">
        <f t="shared" si="82"/>
        <v>0</v>
      </c>
      <c r="AJ416" s="51">
        <f t="shared" si="83"/>
        <v>0</v>
      </c>
      <c r="AK416" s="51">
        <f t="shared" si="84"/>
        <v>0</v>
      </c>
      <c r="AL416" s="51">
        <f t="shared" si="85"/>
        <v>0</v>
      </c>
      <c r="AM416" s="51">
        <f t="shared" si="86"/>
        <v>0</v>
      </c>
      <c r="AN416" s="51">
        <f t="shared" si="87"/>
        <v>0</v>
      </c>
    </row>
    <row r="417" spans="1:40" x14ac:dyDescent="0.25">
      <c r="A417" s="17"/>
      <c r="B417" s="17"/>
      <c r="C417" s="35"/>
      <c r="D417" s="17"/>
      <c r="E417" s="17"/>
      <c r="F417" s="17"/>
      <c r="G417" s="62">
        <f t="shared" si="88"/>
        <v>0</v>
      </c>
      <c r="H417" s="17"/>
      <c r="I417" s="17"/>
      <c r="J417" s="17"/>
      <c r="K417" s="17"/>
      <c r="L417" s="17"/>
      <c r="M417" s="17"/>
      <c r="N417" s="17"/>
      <c r="O417" s="17"/>
      <c r="P417" s="115"/>
      <c r="Q417" s="62">
        <f>IF(C417&gt;A_Stammdaten!$B$12,0,SUM(G417,H417,J417,K417,M417,N417)-SUM(I417,L417,O417,P417))</f>
        <v>0</v>
      </c>
      <c r="R417" s="17"/>
      <c r="S417" s="17"/>
      <c r="T417" s="17"/>
      <c r="U417" s="62">
        <f t="shared" si="79"/>
        <v>0</v>
      </c>
      <c r="V417" s="63">
        <f>IF(ISBLANK($B417),0,VLOOKUP($B417,Listen!$A$2:$C$45,2,FALSE))</f>
        <v>0</v>
      </c>
      <c r="W417" s="63">
        <f>IF(ISBLANK($B417),0,VLOOKUP($B417,Listen!$A$2:$C$45,3,FALSE))</f>
        <v>0</v>
      </c>
      <c r="X417" s="49">
        <f t="shared" si="80"/>
        <v>0</v>
      </c>
      <c r="Y417" s="49">
        <f t="shared" si="89"/>
        <v>0</v>
      </c>
      <c r="Z417" s="49">
        <f t="shared" si="89"/>
        <v>0</v>
      </c>
      <c r="AA417" s="49">
        <f t="shared" si="89"/>
        <v>0</v>
      </c>
      <c r="AB417" s="49">
        <f t="shared" si="89"/>
        <v>0</v>
      </c>
      <c r="AC417" s="49">
        <f t="shared" si="89"/>
        <v>0</v>
      </c>
      <c r="AD417" s="49">
        <f t="shared" si="89"/>
        <v>0</v>
      </c>
      <c r="AE417" s="51">
        <f t="shared" si="77"/>
        <v>0</v>
      </c>
      <c r="AF417" s="51">
        <f>IF(C417=A_Stammdaten!$B$12,D_SAV!$U417-D_SAV!$AG417,HLOOKUP(A_Stammdaten!$B$12-1,$AH$4:$AN$4004,ROW(C417)-3,FALSE)-$AG417)</f>
        <v>0</v>
      </c>
      <c r="AG417" s="51">
        <f>HLOOKUP(A_Stammdaten!$B$12,$AH$4:$AN$4004,ROW(C417)-3,FALSE)</f>
        <v>0</v>
      </c>
      <c r="AH417" s="51">
        <f t="shared" si="81"/>
        <v>0</v>
      </c>
      <c r="AI417" s="51">
        <f t="shared" si="82"/>
        <v>0</v>
      </c>
      <c r="AJ417" s="51">
        <f t="shared" si="83"/>
        <v>0</v>
      </c>
      <c r="AK417" s="51">
        <f t="shared" si="84"/>
        <v>0</v>
      </c>
      <c r="AL417" s="51">
        <f t="shared" si="85"/>
        <v>0</v>
      </c>
      <c r="AM417" s="51">
        <f t="shared" si="86"/>
        <v>0</v>
      </c>
      <c r="AN417" s="51">
        <f t="shared" si="87"/>
        <v>0</v>
      </c>
    </row>
    <row r="418" spans="1:40" x14ac:dyDescent="0.25">
      <c r="A418" s="17"/>
      <c r="B418" s="17"/>
      <c r="C418" s="35"/>
      <c r="D418" s="17"/>
      <c r="E418" s="17"/>
      <c r="F418" s="17"/>
      <c r="G418" s="62">
        <f t="shared" si="88"/>
        <v>0</v>
      </c>
      <c r="H418" s="17"/>
      <c r="I418" s="17"/>
      <c r="J418" s="17"/>
      <c r="K418" s="17"/>
      <c r="L418" s="17"/>
      <c r="M418" s="17"/>
      <c r="N418" s="17"/>
      <c r="O418" s="17"/>
      <c r="P418" s="115"/>
      <c r="Q418" s="62">
        <f>IF(C418&gt;A_Stammdaten!$B$12,0,SUM(G418,H418,J418,K418,M418,N418)-SUM(I418,L418,O418,P418))</f>
        <v>0</v>
      </c>
      <c r="R418" s="17"/>
      <c r="S418" s="17"/>
      <c r="T418" s="17"/>
      <c r="U418" s="62">
        <f t="shared" si="79"/>
        <v>0</v>
      </c>
      <c r="V418" s="63">
        <f>IF(ISBLANK($B418),0,VLOOKUP($B418,Listen!$A$2:$C$45,2,FALSE))</f>
        <v>0</v>
      </c>
      <c r="W418" s="63">
        <f>IF(ISBLANK($B418),0,VLOOKUP($B418,Listen!$A$2:$C$45,3,FALSE))</f>
        <v>0</v>
      </c>
      <c r="X418" s="49">
        <f t="shared" si="80"/>
        <v>0</v>
      </c>
      <c r="Y418" s="49">
        <f t="shared" si="89"/>
        <v>0</v>
      </c>
      <c r="Z418" s="49">
        <f t="shared" si="89"/>
        <v>0</v>
      </c>
      <c r="AA418" s="49">
        <f t="shared" si="89"/>
        <v>0</v>
      </c>
      <c r="AB418" s="49">
        <f t="shared" si="89"/>
        <v>0</v>
      </c>
      <c r="AC418" s="49">
        <f t="shared" si="89"/>
        <v>0</v>
      </c>
      <c r="AD418" s="49">
        <f t="shared" si="89"/>
        <v>0</v>
      </c>
      <c r="AE418" s="51">
        <f t="shared" si="77"/>
        <v>0</v>
      </c>
      <c r="AF418" s="51">
        <f>IF(C418=A_Stammdaten!$B$12,D_SAV!$U418-D_SAV!$AG418,HLOOKUP(A_Stammdaten!$B$12-1,$AH$4:$AN$4004,ROW(C418)-3,FALSE)-$AG418)</f>
        <v>0</v>
      </c>
      <c r="AG418" s="51">
        <f>HLOOKUP(A_Stammdaten!$B$12,$AH$4:$AN$4004,ROW(C418)-3,FALSE)</f>
        <v>0</v>
      </c>
      <c r="AH418" s="51">
        <f t="shared" si="81"/>
        <v>0</v>
      </c>
      <c r="AI418" s="51">
        <f t="shared" si="82"/>
        <v>0</v>
      </c>
      <c r="AJ418" s="51">
        <f t="shared" si="83"/>
        <v>0</v>
      </c>
      <c r="AK418" s="51">
        <f t="shared" si="84"/>
        <v>0</v>
      </c>
      <c r="AL418" s="51">
        <f t="shared" si="85"/>
        <v>0</v>
      </c>
      <c r="AM418" s="51">
        <f t="shared" si="86"/>
        <v>0</v>
      </c>
      <c r="AN418" s="51">
        <f t="shared" si="87"/>
        <v>0</v>
      </c>
    </row>
    <row r="419" spans="1:40" x14ac:dyDescent="0.25">
      <c r="A419" s="17"/>
      <c r="B419" s="17"/>
      <c r="C419" s="35"/>
      <c r="D419" s="17"/>
      <c r="E419" s="17"/>
      <c r="F419" s="17"/>
      <c r="G419" s="62">
        <f t="shared" si="88"/>
        <v>0</v>
      </c>
      <c r="H419" s="17"/>
      <c r="I419" s="17"/>
      <c r="J419" s="17"/>
      <c r="K419" s="17"/>
      <c r="L419" s="17"/>
      <c r="M419" s="17"/>
      <c r="N419" s="17"/>
      <c r="O419" s="17"/>
      <c r="P419" s="115"/>
      <c r="Q419" s="62">
        <f>IF(C419&gt;A_Stammdaten!$B$12,0,SUM(G419,H419,J419,K419,M419,N419)-SUM(I419,L419,O419,P419))</f>
        <v>0</v>
      </c>
      <c r="R419" s="17"/>
      <c r="S419" s="17"/>
      <c r="T419" s="17"/>
      <c r="U419" s="62">
        <f t="shared" si="79"/>
        <v>0</v>
      </c>
      <c r="V419" s="63">
        <f>IF(ISBLANK($B419),0,VLOOKUP($B419,Listen!$A$2:$C$45,2,FALSE))</f>
        <v>0</v>
      </c>
      <c r="W419" s="63">
        <f>IF(ISBLANK($B419),0,VLOOKUP($B419,Listen!$A$2:$C$45,3,FALSE))</f>
        <v>0</v>
      </c>
      <c r="X419" s="49">
        <f t="shared" si="80"/>
        <v>0</v>
      </c>
      <c r="Y419" s="49">
        <f t="shared" si="89"/>
        <v>0</v>
      </c>
      <c r="Z419" s="49">
        <f t="shared" si="89"/>
        <v>0</v>
      </c>
      <c r="AA419" s="49">
        <f t="shared" si="89"/>
        <v>0</v>
      </c>
      <c r="AB419" s="49">
        <f t="shared" si="89"/>
        <v>0</v>
      </c>
      <c r="AC419" s="49">
        <f t="shared" si="89"/>
        <v>0</v>
      </c>
      <c r="AD419" s="49">
        <f t="shared" si="89"/>
        <v>0</v>
      </c>
      <c r="AE419" s="51">
        <f t="shared" ref="AE419:AE482" si="90">AG419+AF419</f>
        <v>0</v>
      </c>
      <c r="AF419" s="51">
        <f>IF(C419=A_Stammdaten!$B$12,D_SAV!$U419-D_SAV!$AG419,HLOOKUP(A_Stammdaten!$B$12-1,$AH$4:$AN$4004,ROW(C419)-3,FALSE)-$AG419)</f>
        <v>0</v>
      </c>
      <c r="AG419" s="51">
        <f>HLOOKUP(A_Stammdaten!$B$12,$AH$4:$AN$4004,ROW(C419)-3,FALSE)</f>
        <v>0</v>
      </c>
      <c r="AH419" s="51">
        <f t="shared" si="81"/>
        <v>0</v>
      </c>
      <c r="AI419" s="51">
        <f t="shared" si="82"/>
        <v>0</v>
      </c>
      <c r="AJ419" s="51">
        <f t="shared" si="83"/>
        <v>0</v>
      </c>
      <c r="AK419" s="51">
        <f t="shared" si="84"/>
        <v>0</v>
      </c>
      <c r="AL419" s="51">
        <f t="shared" si="85"/>
        <v>0</v>
      </c>
      <c r="AM419" s="51">
        <f t="shared" si="86"/>
        <v>0</v>
      </c>
      <c r="AN419" s="51">
        <f t="shared" si="87"/>
        <v>0</v>
      </c>
    </row>
    <row r="420" spans="1:40" x14ac:dyDescent="0.25">
      <c r="A420" s="17"/>
      <c r="B420" s="17"/>
      <c r="C420" s="35"/>
      <c r="D420" s="17"/>
      <c r="E420" s="17"/>
      <c r="F420" s="17"/>
      <c r="G420" s="62">
        <f t="shared" si="88"/>
        <v>0</v>
      </c>
      <c r="H420" s="17"/>
      <c r="I420" s="17"/>
      <c r="J420" s="17"/>
      <c r="K420" s="17"/>
      <c r="L420" s="17"/>
      <c r="M420" s="17"/>
      <c r="N420" s="17"/>
      <c r="O420" s="17"/>
      <c r="P420" s="115"/>
      <c r="Q420" s="62">
        <f>IF(C420&gt;A_Stammdaten!$B$12,0,SUM(G420,H420,J420,K420,M420,N420)-SUM(I420,L420,O420,P420))</f>
        <v>0</v>
      </c>
      <c r="R420" s="17"/>
      <c r="S420" s="17"/>
      <c r="T420" s="17"/>
      <c r="U420" s="62">
        <f t="shared" si="79"/>
        <v>0</v>
      </c>
      <c r="V420" s="63">
        <f>IF(ISBLANK($B420),0,VLOOKUP($B420,Listen!$A$2:$C$45,2,FALSE))</f>
        <v>0</v>
      </c>
      <c r="W420" s="63">
        <f>IF(ISBLANK($B420),0,VLOOKUP($B420,Listen!$A$2:$C$45,3,FALSE))</f>
        <v>0</v>
      </c>
      <c r="X420" s="49">
        <f t="shared" si="80"/>
        <v>0</v>
      </c>
      <c r="Y420" s="49">
        <f t="shared" si="89"/>
        <v>0</v>
      </c>
      <c r="Z420" s="49">
        <f t="shared" si="89"/>
        <v>0</v>
      </c>
      <c r="AA420" s="49">
        <f t="shared" si="89"/>
        <v>0</v>
      </c>
      <c r="AB420" s="49">
        <f t="shared" si="89"/>
        <v>0</v>
      </c>
      <c r="AC420" s="49">
        <f t="shared" si="89"/>
        <v>0</v>
      </c>
      <c r="AD420" s="49">
        <f t="shared" si="89"/>
        <v>0</v>
      </c>
      <c r="AE420" s="51">
        <f t="shared" si="90"/>
        <v>0</v>
      </c>
      <c r="AF420" s="51">
        <f>IF(C420=A_Stammdaten!$B$12,D_SAV!$U420-D_SAV!$AG420,HLOOKUP(A_Stammdaten!$B$12-1,$AH$4:$AN$4004,ROW(C420)-3,FALSE)-$AG420)</f>
        <v>0</v>
      </c>
      <c r="AG420" s="51">
        <f>HLOOKUP(A_Stammdaten!$B$12,$AH$4:$AN$4004,ROW(C420)-3,FALSE)</f>
        <v>0</v>
      </c>
      <c r="AH420" s="51">
        <f t="shared" si="81"/>
        <v>0</v>
      </c>
      <c r="AI420" s="51">
        <f t="shared" si="82"/>
        <v>0</v>
      </c>
      <c r="AJ420" s="51">
        <f t="shared" si="83"/>
        <v>0</v>
      </c>
      <c r="AK420" s="51">
        <f t="shared" si="84"/>
        <v>0</v>
      </c>
      <c r="AL420" s="51">
        <f t="shared" si="85"/>
        <v>0</v>
      </c>
      <c r="AM420" s="51">
        <f t="shared" si="86"/>
        <v>0</v>
      </c>
      <c r="AN420" s="51">
        <f t="shared" si="87"/>
        <v>0</v>
      </c>
    </row>
    <row r="421" spans="1:40" x14ac:dyDescent="0.25">
      <c r="A421" s="17"/>
      <c r="B421" s="17"/>
      <c r="C421" s="35"/>
      <c r="D421" s="17"/>
      <c r="E421" s="17"/>
      <c r="F421" s="17"/>
      <c r="G421" s="62">
        <f t="shared" si="88"/>
        <v>0</v>
      </c>
      <c r="H421" s="17"/>
      <c r="I421" s="17"/>
      <c r="J421" s="17"/>
      <c r="K421" s="17"/>
      <c r="L421" s="17"/>
      <c r="M421" s="17"/>
      <c r="N421" s="17"/>
      <c r="O421" s="17"/>
      <c r="P421" s="115"/>
      <c r="Q421" s="62">
        <f>IF(C421&gt;A_Stammdaten!$B$12,0,SUM(G421,H421,J421,K421,M421,N421)-SUM(I421,L421,O421,P421))</f>
        <v>0</v>
      </c>
      <c r="R421" s="17"/>
      <c r="S421" s="17"/>
      <c r="T421" s="17"/>
      <c r="U421" s="62">
        <f t="shared" si="79"/>
        <v>0</v>
      </c>
      <c r="V421" s="63">
        <f>IF(ISBLANK($B421),0,VLOOKUP($B421,Listen!$A$2:$C$45,2,FALSE))</f>
        <v>0</v>
      </c>
      <c r="W421" s="63">
        <f>IF(ISBLANK($B421),0,VLOOKUP($B421,Listen!$A$2:$C$45,3,FALSE))</f>
        <v>0</v>
      </c>
      <c r="X421" s="49">
        <f t="shared" si="80"/>
        <v>0</v>
      </c>
      <c r="Y421" s="49">
        <f t="shared" si="89"/>
        <v>0</v>
      </c>
      <c r="Z421" s="49">
        <f t="shared" si="89"/>
        <v>0</v>
      </c>
      <c r="AA421" s="49">
        <f t="shared" si="89"/>
        <v>0</v>
      </c>
      <c r="AB421" s="49">
        <f t="shared" si="89"/>
        <v>0</v>
      </c>
      <c r="AC421" s="49">
        <f t="shared" si="89"/>
        <v>0</v>
      </c>
      <c r="AD421" s="49">
        <f t="shared" si="89"/>
        <v>0</v>
      </c>
      <c r="AE421" s="51">
        <f t="shared" si="90"/>
        <v>0</v>
      </c>
      <c r="AF421" s="51">
        <f>IF(C421=A_Stammdaten!$B$12,D_SAV!$U421-D_SAV!$AG421,HLOOKUP(A_Stammdaten!$B$12-1,$AH$4:$AN$4004,ROW(C421)-3,FALSE)-$AG421)</f>
        <v>0</v>
      </c>
      <c r="AG421" s="51">
        <f>HLOOKUP(A_Stammdaten!$B$12,$AH$4:$AN$4004,ROW(C421)-3,FALSE)</f>
        <v>0</v>
      </c>
      <c r="AH421" s="51">
        <f t="shared" si="81"/>
        <v>0</v>
      </c>
      <c r="AI421" s="51">
        <f t="shared" si="82"/>
        <v>0</v>
      </c>
      <c r="AJ421" s="51">
        <f t="shared" si="83"/>
        <v>0</v>
      </c>
      <c r="AK421" s="51">
        <f t="shared" si="84"/>
        <v>0</v>
      </c>
      <c r="AL421" s="51">
        <f t="shared" si="85"/>
        <v>0</v>
      </c>
      <c r="AM421" s="51">
        <f t="shared" si="86"/>
        <v>0</v>
      </c>
      <c r="AN421" s="51">
        <f t="shared" si="87"/>
        <v>0</v>
      </c>
    </row>
    <row r="422" spans="1:40" x14ac:dyDescent="0.25">
      <c r="A422" s="17"/>
      <c r="B422" s="17"/>
      <c r="C422" s="35"/>
      <c r="D422" s="17"/>
      <c r="E422" s="17"/>
      <c r="F422" s="17"/>
      <c r="G422" s="62">
        <f t="shared" si="88"/>
        <v>0</v>
      </c>
      <c r="H422" s="17"/>
      <c r="I422" s="17"/>
      <c r="J422" s="17"/>
      <c r="K422" s="17"/>
      <c r="L422" s="17"/>
      <c r="M422" s="17"/>
      <c r="N422" s="17"/>
      <c r="O422" s="17"/>
      <c r="P422" s="115"/>
      <c r="Q422" s="62">
        <f>IF(C422&gt;A_Stammdaten!$B$12,0,SUM(G422,H422,J422,K422,M422,N422)-SUM(I422,L422,O422,P422))</f>
        <v>0</v>
      </c>
      <c r="R422" s="17"/>
      <c r="S422" s="17"/>
      <c r="T422" s="17"/>
      <c r="U422" s="62">
        <f t="shared" si="79"/>
        <v>0</v>
      </c>
      <c r="V422" s="63">
        <f>IF(ISBLANK($B422),0,VLOOKUP($B422,Listen!$A$2:$C$45,2,FALSE))</f>
        <v>0</v>
      </c>
      <c r="W422" s="63">
        <f>IF(ISBLANK($B422),0,VLOOKUP($B422,Listen!$A$2:$C$45,3,FALSE))</f>
        <v>0</v>
      </c>
      <c r="X422" s="49">
        <f t="shared" si="80"/>
        <v>0</v>
      </c>
      <c r="Y422" s="49">
        <f t="shared" si="89"/>
        <v>0</v>
      </c>
      <c r="Z422" s="49">
        <f t="shared" si="89"/>
        <v>0</v>
      </c>
      <c r="AA422" s="49">
        <f t="shared" si="89"/>
        <v>0</v>
      </c>
      <c r="AB422" s="49">
        <f t="shared" si="89"/>
        <v>0</v>
      </c>
      <c r="AC422" s="49">
        <f t="shared" si="89"/>
        <v>0</v>
      </c>
      <c r="AD422" s="49">
        <f t="shared" si="89"/>
        <v>0</v>
      </c>
      <c r="AE422" s="51">
        <f t="shared" si="90"/>
        <v>0</v>
      </c>
      <c r="AF422" s="51">
        <f>IF(C422=A_Stammdaten!$B$12,D_SAV!$U422-D_SAV!$AG422,HLOOKUP(A_Stammdaten!$B$12-1,$AH$4:$AN$4004,ROW(C422)-3,FALSE)-$AG422)</f>
        <v>0</v>
      </c>
      <c r="AG422" s="51">
        <f>HLOOKUP(A_Stammdaten!$B$12,$AH$4:$AN$4004,ROW(C422)-3,FALSE)</f>
        <v>0</v>
      </c>
      <c r="AH422" s="51">
        <f t="shared" si="81"/>
        <v>0</v>
      </c>
      <c r="AI422" s="51">
        <f t="shared" si="82"/>
        <v>0</v>
      </c>
      <c r="AJ422" s="51">
        <f t="shared" si="83"/>
        <v>0</v>
      </c>
      <c r="AK422" s="51">
        <f t="shared" si="84"/>
        <v>0</v>
      </c>
      <c r="AL422" s="51">
        <f t="shared" si="85"/>
        <v>0</v>
      </c>
      <c r="AM422" s="51">
        <f t="shared" si="86"/>
        <v>0</v>
      </c>
      <c r="AN422" s="51">
        <f t="shared" si="87"/>
        <v>0</v>
      </c>
    </row>
    <row r="423" spans="1:40" x14ac:dyDescent="0.25">
      <c r="A423" s="17"/>
      <c r="B423" s="17"/>
      <c r="C423" s="35"/>
      <c r="D423" s="17"/>
      <c r="E423" s="17"/>
      <c r="F423" s="17"/>
      <c r="G423" s="62">
        <f t="shared" si="88"/>
        <v>0</v>
      </c>
      <c r="H423" s="17"/>
      <c r="I423" s="17"/>
      <c r="J423" s="17"/>
      <c r="K423" s="17"/>
      <c r="L423" s="17"/>
      <c r="M423" s="17"/>
      <c r="N423" s="17"/>
      <c r="O423" s="17"/>
      <c r="P423" s="115"/>
      <c r="Q423" s="62">
        <f>IF(C423&gt;A_Stammdaten!$B$12,0,SUM(G423,H423,J423,K423,M423,N423)-SUM(I423,L423,O423,P423))</f>
        <v>0</v>
      </c>
      <c r="R423" s="17"/>
      <c r="S423" s="17"/>
      <c r="T423" s="17"/>
      <c r="U423" s="62">
        <f t="shared" si="79"/>
        <v>0</v>
      </c>
      <c r="V423" s="63">
        <f>IF(ISBLANK($B423),0,VLOOKUP($B423,Listen!$A$2:$C$45,2,FALSE))</f>
        <v>0</v>
      </c>
      <c r="W423" s="63">
        <f>IF(ISBLANK($B423),0,VLOOKUP($B423,Listen!$A$2:$C$45,3,FALSE))</f>
        <v>0</v>
      </c>
      <c r="X423" s="49">
        <f t="shared" si="80"/>
        <v>0</v>
      </c>
      <c r="Y423" s="49">
        <f t="shared" si="89"/>
        <v>0</v>
      </c>
      <c r="Z423" s="49">
        <f t="shared" si="89"/>
        <v>0</v>
      </c>
      <c r="AA423" s="49">
        <f t="shared" si="89"/>
        <v>0</v>
      </c>
      <c r="AB423" s="49">
        <f t="shared" si="89"/>
        <v>0</v>
      </c>
      <c r="AC423" s="49">
        <f t="shared" si="89"/>
        <v>0</v>
      </c>
      <c r="AD423" s="49">
        <f t="shared" si="89"/>
        <v>0</v>
      </c>
      <c r="AE423" s="51">
        <f t="shared" si="90"/>
        <v>0</v>
      </c>
      <c r="AF423" s="51">
        <f>IF(C423=A_Stammdaten!$B$12,D_SAV!$U423-D_SAV!$AG423,HLOOKUP(A_Stammdaten!$B$12-1,$AH$4:$AN$4004,ROW(C423)-3,FALSE)-$AG423)</f>
        <v>0</v>
      </c>
      <c r="AG423" s="51">
        <f>HLOOKUP(A_Stammdaten!$B$12,$AH$4:$AN$4004,ROW(C423)-3,FALSE)</f>
        <v>0</v>
      </c>
      <c r="AH423" s="51">
        <f t="shared" si="81"/>
        <v>0</v>
      </c>
      <c r="AI423" s="51">
        <f t="shared" si="82"/>
        <v>0</v>
      </c>
      <c r="AJ423" s="51">
        <f t="shared" si="83"/>
        <v>0</v>
      </c>
      <c r="AK423" s="51">
        <f t="shared" si="84"/>
        <v>0</v>
      </c>
      <c r="AL423" s="51">
        <f t="shared" si="85"/>
        <v>0</v>
      </c>
      <c r="AM423" s="51">
        <f t="shared" si="86"/>
        <v>0</v>
      </c>
      <c r="AN423" s="51">
        <f t="shared" si="87"/>
        <v>0</v>
      </c>
    </row>
    <row r="424" spans="1:40" x14ac:dyDescent="0.25">
      <c r="A424" s="17"/>
      <c r="B424" s="17"/>
      <c r="C424" s="35"/>
      <c r="D424" s="17"/>
      <c r="E424" s="17"/>
      <c r="F424" s="17"/>
      <c r="G424" s="62">
        <f t="shared" si="88"/>
        <v>0</v>
      </c>
      <c r="H424" s="17"/>
      <c r="I424" s="17"/>
      <c r="J424" s="17"/>
      <c r="K424" s="17"/>
      <c r="L424" s="17"/>
      <c r="M424" s="17"/>
      <c r="N424" s="17"/>
      <c r="O424" s="17"/>
      <c r="P424" s="115"/>
      <c r="Q424" s="62">
        <f>IF(C424&gt;A_Stammdaten!$B$12,0,SUM(G424,H424,J424,K424,M424,N424)-SUM(I424,L424,O424,P424))</f>
        <v>0</v>
      </c>
      <c r="R424" s="17"/>
      <c r="S424" s="17"/>
      <c r="T424" s="17"/>
      <c r="U424" s="62">
        <f t="shared" si="79"/>
        <v>0</v>
      </c>
      <c r="V424" s="63">
        <f>IF(ISBLANK($B424),0,VLOOKUP($B424,Listen!$A$2:$C$45,2,FALSE))</f>
        <v>0</v>
      </c>
      <c r="W424" s="63">
        <f>IF(ISBLANK($B424),0,VLOOKUP($B424,Listen!$A$2:$C$45,3,FALSE))</f>
        <v>0</v>
      </c>
      <c r="X424" s="49">
        <f t="shared" si="80"/>
        <v>0</v>
      </c>
      <c r="Y424" s="49">
        <f t="shared" si="89"/>
        <v>0</v>
      </c>
      <c r="Z424" s="49">
        <f t="shared" si="89"/>
        <v>0</v>
      </c>
      <c r="AA424" s="49">
        <f t="shared" si="89"/>
        <v>0</v>
      </c>
      <c r="AB424" s="49">
        <f t="shared" si="89"/>
        <v>0</v>
      </c>
      <c r="AC424" s="49">
        <f t="shared" si="89"/>
        <v>0</v>
      </c>
      <c r="AD424" s="49">
        <f t="shared" si="89"/>
        <v>0</v>
      </c>
      <c r="AE424" s="51">
        <f t="shared" si="90"/>
        <v>0</v>
      </c>
      <c r="AF424" s="51">
        <f>IF(C424=A_Stammdaten!$B$12,D_SAV!$U424-D_SAV!$AG424,HLOOKUP(A_Stammdaten!$B$12-1,$AH$4:$AN$4004,ROW(C424)-3,FALSE)-$AG424)</f>
        <v>0</v>
      </c>
      <c r="AG424" s="51">
        <f>HLOOKUP(A_Stammdaten!$B$12,$AH$4:$AN$4004,ROW(C424)-3,FALSE)</f>
        <v>0</v>
      </c>
      <c r="AH424" s="51">
        <f t="shared" si="81"/>
        <v>0</v>
      </c>
      <c r="AI424" s="51">
        <f t="shared" si="82"/>
        <v>0</v>
      </c>
      <c r="AJ424" s="51">
        <f t="shared" si="83"/>
        <v>0</v>
      </c>
      <c r="AK424" s="51">
        <f t="shared" si="84"/>
        <v>0</v>
      </c>
      <c r="AL424" s="51">
        <f t="shared" si="85"/>
        <v>0</v>
      </c>
      <c r="AM424" s="51">
        <f t="shared" si="86"/>
        <v>0</v>
      </c>
      <c r="AN424" s="51">
        <f t="shared" si="87"/>
        <v>0</v>
      </c>
    </row>
    <row r="425" spans="1:40" x14ac:dyDescent="0.25">
      <c r="A425" s="17"/>
      <c r="B425" s="17"/>
      <c r="C425" s="35"/>
      <c r="D425" s="17"/>
      <c r="E425" s="17"/>
      <c r="F425" s="17"/>
      <c r="G425" s="62">
        <f t="shared" si="88"/>
        <v>0</v>
      </c>
      <c r="H425" s="17"/>
      <c r="I425" s="17"/>
      <c r="J425" s="17"/>
      <c r="K425" s="17"/>
      <c r="L425" s="17"/>
      <c r="M425" s="17"/>
      <c r="N425" s="17"/>
      <c r="O425" s="17"/>
      <c r="P425" s="115"/>
      <c r="Q425" s="62">
        <f>IF(C425&gt;A_Stammdaten!$B$12,0,SUM(G425,H425,J425,K425,M425,N425)-SUM(I425,L425,O425,P425))</f>
        <v>0</v>
      </c>
      <c r="R425" s="17"/>
      <c r="S425" s="17"/>
      <c r="T425" s="17"/>
      <c r="U425" s="62">
        <f t="shared" si="79"/>
        <v>0</v>
      </c>
      <c r="V425" s="63">
        <f>IF(ISBLANK($B425),0,VLOOKUP($B425,Listen!$A$2:$C$45,2,FALSE))</f>
        <v>0</v>
      </c>
      <c r="W425" s="63">
        <f>IF(ISBLANK($B425),0,VLOOKUP($B425,Listen!$A$2:$C$45,3,FALSE))</f>
        <v>0</v>
      </c>
      <c r="X425" s="49">
        <f t="shared" si="80"/>
        <v>0</v>
      </c>
      <c r="Y425" s="49">
        <f t="shared" si="89"/>
        <v>0</v>
      </c>
      <c r="Z425" s="49">
        <f t="shared" si="89"/>
        <v>0</v>
      </c>
      <c r="AA425" s="49">
        <f t="shared" si="89"/>
        <v>0</v>
      </c>
      <c r="AB425" s="49">
        <f t="shared" si="89"/>
        <v>0</v>
      </c>
      <c r="AC425" s="49">
        <f t="shared" si="89"/>
        <v>0</v>
      </c>
      <c r="AD425" s="49">
        <f t="shared" si="89"/>
        <v>0</v>
      </c>
      <c r="AE425" s="51">
        <f t="shared" si="90"/>
        <v>0</v>
      </c>
      <c r="AF425" s="51">
        <f>IF(C425=A_Stammdaten!$B$12,D_SAV!$U425-D_SAV!$AG425,HLOOKUP(A_Stammdaten!$B$12-1,$AH$4:$AN$4004,ROW(C425)-3,FALSE)-$AG425)</f>
        <v>0</v>
      </c>
      <c r="AG425" s="51">
        <f>HLOOKUP(A_Stammdaten!$B$12,$AH$4:$AN$4004,ROW(C425)-3,FALSE)</f>
        <v>0</v>
      </c>
      <c r="AH425" s="51">
        <f t="shared" si="81"/>
        <v>0</v>
      </c>
      <c r="AI425" s="51">
        <f t="shared" si="82"/>
        <v>0</v>
      </c>
      <c r="AJ425" s="51">
        <f t="shared" si="83"/>
        <v>0</v>
      </c>
      <c r="AK425" s="51">
        <f t="shared" si="84"/>
        <v>0</v>
      </c>
      <c r="AL425" s="51">
        <f t="shared" si="85"/>
        <v>0</v>
      </c>
      <c r="AM425" s="51">
        <f t="shared" si="86"/>
        <v>0</v>
      </c>
      <c r="AN425" s="51">
        <f t="shared" si="87"/>
        <v>0</v>
      </c>
    </row>
    <row r="426" spans="1:40" x14ac:dyDescent="0.25">
      <c r="A426" s="17"/>
      <c r="B426" s="17"/>
      <c r="C426" s="35"/>
      <c r="D426" s="17"/>
      <c r="E426" s="17"/>
      <c r="F426" s="17"/>
      <c r="G426" s="62">
        <f t="shared" si="88"/>
        <v>0</v>
      </c>
      <c r="H426" s="17"/>
      <c r="I426" s="17"/>
      <c r="J426" s="17"/>
      <c r="K426" s="17"/>
      <c r="L426" s="17"/>
      <c r="M426" s="17"/>
      <c r="N426" s="17"/>
      <c r="O426" s="17"/>
      <c r="P426" s="115"/>
      <c r="Q426" s="62">
        <f>IF(C426&gt;A_Stammdaten!$B$12,0,SUM(G426,H426,J426,K426,M426,N426)-SUM(I426,L426,O426,P426))</f>
        <v>0</v>
      </c>
      <c r="R426" s="17"/>
      <c r="S426" s="17"/>
      <c r="T426" s="17"/>
      <c r="U426" s="62">
        <f t="shared" si="79"/>
        <v>0</v>
      </c>
      <c r="V426" s="63">
        <f>IF(ISBLANK($B426),0,VLOOKUP($B426,Listen!$A$2:$C$45,2,FALSE))</f>
        <v>0</v>
      </c>
      <c r="W426" s="63">
        <f>IF(ISBLANK($B426),0,VLOOKUP($B426,Listen!$A$2:$C$45,3,FALSE))</f>
        <v>0</v>
      </c>
      <c r="X426" s="49">
        <f t="shared" si="80"/>
        <v>0</v>
      </c>
      <c r="Y426" s="49">
        <f t="shared" si="89"/>
        <v>0</v>
      </c>
      <c r="Z426" s="49">
        <f t="shared" si="89"/>
        <v>0</v>
      </c>
      <c r="AA426" s="49">
        <f t="shared" si="89"/>
        <v>0</v>
      </c>
      <c r="AB426" s="49">
        <f t="shared" si="89"/>
        <v>0</v>
      </c>
      <c r="AC426" s="49">
        <f t="shared" si="89"/>
        <v>0</v>
      </c>
      <c r="AD426" s="49">
        <f t="shared" si="89"/>
        <v>0</v>
      </c>
      <c r="AE426" s="51">
        <f t="shared" si="90"/>
        <v>0</v>
      </c>
      <c r="AF426" s="51">
        <f>IF(C426=A_Stammdaten!$B$12,D_SAV!$U426-D_SAV!$AG426,HLOOKUP(A_Stammdaten!$B$12-1,$AH$4:$AN$4004,ROW(C426)-3,FALSE)-$AG426)</f>
        <v>0</v>
      </c>
      <c r="AG426" s="51">
        <f>HLOOKUP(A_Stammdaten!$B$12,$AH$4:$AN$4004,ROW(C426)-3,FALSE)</f>
        <v>0</v>
      </c>
      <c r="AH426" s="51">
        <f t="shared" si="81"/>
        <v>0</v>
      </c>
      <c r="AI426" s="51">
        <f t="shared" si="82"/>
        <v>0</v>
      </c>
      <c r="AJ426" s="51">
        <f t="shared" si="83"/>
        <v>0</v>
      </c>
      <c r="AK426" s="51">
        <f t="shared" si="84"/>
        <v>0</v>
      </c>
      <c r="AL426" s="51">
        <f t="shared" si="85"/>
        <v>0</v>
      </c>
      <c r="AM426" s="51">
        <f t="shared" si="86"/>
        <v>0</v>
      </c>
      <c r="AN426" s="51">
        <f t="shared" si="87"/>
        <v>0</v>
      </c>
    </row>
    <row r="427" spans="1:40" x14ac:dyDescent="0.25">
      <c r="A427" s="17"/>
      <c r="B427" s="17"/>
      <c r="C427" s="35"/>
      <c r="D427" s="17"/>
      <c r="E427" s="17"/>
      <c r="F427" s="17"/>
      <c r="G427" s="62">
        <f t="shared" si="88"/>
        <v>0</v>
      </c>
      <c r="H427" s="17"/>
      <c r="I427" s="17"/>
      <c r="J427" s="17"/>
      <c r="K427" s="17"/>
      <c r="L427" s="17"/>
      <c r="M427" s="17"/>
      <c r="N427" s="17"/>
      <c r="O427" s="17"/>
      <c r="P427" s="115"/>
      <c r="Q427" s="62">
        <f>IF(C427&gt;A_Stammdaten!$B$12,0,SUM(G427,H427,J427,K427,M427,N427)-SUM(I427,L427,O427,P427))</f>
        <v>0</v>
      </c>
      <c r="R427" s="17"/>
      <c r="S427" s="17"/>
      <c r="T427" s="17"/>
      <c r="U427" s="62">
        <f t="shared" si="79"/>
        <v>0</v>
      </c>
      <c r="V427" s="63">
        <f>IF(ISBLANK($B427),0,VLOOKUP($B427,Listen!$A$2:$C$45,2,FALSE))</f>
        <v>0</v>
      </c>
      <c r="W427" s="63">
        <f>IF(ISBLANK($B427),0,VLOOKUP($B427,Listen!$A$2:$C$45,3,FALSE))</f>
        <v>0</v>
      </c>
      <c r="X427" s="49">
        <f t="shared" si="80"/>
        <v>0</v>
      </c>
      <c r="Y427" s="49">
        <f t="shared" si="89"/>
        <v>0</v>
      </c>
      <c r="Z427" s="49">
        <f t="shared" si="89"/>
        <v>0</v>
      </c>
      <c r="AA427" s="49">
        <f t="shared" si="89"/>
        <v>0</v>
      </c>
      <c r="AB427" s="49">
        <f t="shared" si="89"/>
        <v>0</v>
      </c>
      <c r="AC427" s="49">
        <f t="shared" si="89"/>
        <v>0</v>
      </c>
      <c r="AD427" s="49">
        <f t="shared" si="89"/>
        <v>0</v>
      </c>
      <c r="AE427" s="51">
        <f t="shared" si="90"/>
        <v>0</v>
      </c>
      <c r="AF427" s="51">
        <f>IF(C427=A_Stammdaten!$B$12,D_SAV!$U427-D_SAV!$AG427,HLOOKUP(A_Stammdaten!$B$12-1,$AH$4:$AN$4004,ROW(C427)-3,FALSE)-$AG427)</f>
        <v>0</v>
      </c>
      <c r="AG427" s="51">
        <f>HLOOKUP(A_Stammdaten!$B$12,$AH$4:$AN$4004,ROW(C427)-3,FALSE)</f>
        <v>0</v>
      </c>
      <c r="AH427" s="51">
        <f t="shared" si="81"/>
        <v>0</v>
      </c>
      <c r="AI427" s="51">
        <f t="shared" si="82"/>
        <v>0</v>
      </c>
      <c r="AJ427" s="51">
        <f t="shared" si="83"/>
        <v>0</v>
      </c>
      <c r="AK427" s="51">
        <f t="shared" si="84"/>
        <v>0</v>
      </c>
      <c r="AL427" s="51">
        <f t="shared" si="85"/>
        <v>0</v>
      </c>
      <c r="AM427" s="51">
        <f t="shared" si="86"/>
        <v>0</v>
      </c>
      <c r="AN427" s="51">
        <f t="shared" si="87"/>
        <v>0</v>
      </c>
    </row>
    <row r="428" spans="1:40" x14ac:dyDescent="0.25">
      <c r="A428" s="17"/>
      <c r="B428" s="17"/>
      <c r="C428" s="35"/>
      <c r="D428" s="17"/>
      <c r="E428" s="17"/>
      <c r="F428" s="17"/>
      <c r="G428" s="62">
        <f t="shared" si="88"/>
        <v>0</v>
      </c>
      <c r="H428" s="17"/>
      <c r="I428" s="17"/>
      <c r="J428" s="17"/>
      <c r="K428" s="17"/>
      <c r="L428" s="17"/>
      <c r="M428" s="17"/>
      <c r="N428" s="17"/>
      <c r="O428" s="17"/>
      <c r="P428" s="115"/>
      <c r="Q428" s="62">
        <f>IF(C428&gt;A_Stammdaten!$B$12,0,SUM(G428,H428,J428,K428,M428,N428)-SUM(I428,L428,O428,P428))</f>
        <v>0</v>
      </c>
      <c r="R428" s="17"/>
      <c r="S428" s="17"/>
      <c r="T428" s="17"/>
      <c r="U428" s="62">
        <f t="shared" si="79"/>
        <v>0</v>
      </c>
      <c r="V428" s="63">
        <f>IF(ISBLANK($B428),0,VLOOKUP($B428,Listen!$A$2:$C$45,2,FALSE))</f>
        <v>0</v>
      </c>
      <c r="W428" s="63">
        <f>IF(ISBLANK($B428),0,VLOOKUP($B428,Listen!$A$2:$C$45,3,FALSE))</f>
        <v>0</v>
      </c>
      <c r="X428" s="49">
        <f t="shared" si="80"/>
        <v>0</v>
      </c>
      <c r="Y428" s="49">
        <f t="shared" si="89"/>
        <v>0</v>
      </c>
      <c r="Z428" s="49">
        <f t="shared" si="89"/>
        <v>0</v>
      </c>
      <c r="AA428" s="49">
        <f t="shared" si="89"/>
        <v>0</v>
      </c>
      <c r="AB428" s="49">
        <f t="shared" si="89"/>
        <v>0</v>
      </c>
      <c r="AC428" s="49">
        <f t="shared" si="89"/>
        <v>0</v>
      </c>
      <c r="AD428" s="49">
        <f t="shared" si="89"/>
        <v>0</v>
      </c>
      <c r="AE428" s="51">
        <f t="shared" si="90"/>
        <v>0</v>
      </c>
      <c r="AF428" s="51">
        <f>IF(C428=A_Stammdaten!$B$12,D_SAV!$U428-D_SAV!$AG428,HLOOKUP(A_Stammdaten!$B$12-1,$AH$4:$AN$4004,ROW(C428)-3,FALSE)-$AG428)</f>
        <v>0</v>
      </c>
      <c r="AG428" s="51">
        <f>HLOOKUP(A_Stammdaten!$B$12,$AH$4:$AN$4004,ROW(C428)-3,FALSE)</f>
        <v>0</v>
      </c>
      <c r="AH428" s="51">
        <f t="shared" si="81"/>
        <v>0</v>
      </c>
      <c r="AI428" s="51">
        <f t="shared" si="82"/>
        <v>0</v>
      </c>
      <c r="AJ428" s="51">
        <f t="shared" si="83"/>
        <v>0</v>
      </c>
      <c r="AK428" s="51">
        <f t="shared" si="84"/>
        <v>0</v>
      </c>
      <c r="AL428" s="51">
        <f t="shared" si="85"/>
        <v>0</v>
      </c>
      <c r="AM428" s="51">
        <f t="shared" si="86"/>
        <v>0</v>
      </c>
      <c r="AN428" s="51">
        <f t="shared" si="87"/>
        <v>0</v>
      </c>
    </row>
    <row r="429" spans="1:40" x14ac:dyDescent="0.25">
      <c r="A429" s="17"/>
      <c r="B429" s="17"/>
      <c r="C429" s="35"/>
      <c r="D429" s="17"/>
      <c r="E429" s="17"/>
      <c r="F429" s="17"/>
      <c r="G429" s="62">
        <f t="shared" si="88"/>
        <v>0</v>
      </c>
      <c r="H429" s="17"/>
      <c r="I429" s="17"/>
      <c r="J429" s="17"/>
      <c r="K429" s="17"/>
      <c r="L429" s="17"/>
      <c r="M429" s="17"/>
      <c r="N429" s="17"/>
      <c r="O429" s="17"/>
      <c r="P429" s="115"/>
      <c r="Q429" s="62">
        <f>IF(C429&gt;A_Stammdaten!$B$12,0,SUM(G429,H429,J429,K429,M429,N429)-SUM(I429,L429,O429,P429))</f>
        <v>0</v>
      </c>
      <c r="R429" s="17"/>
      <c r="S429" s="17"/>
      <c r="T429" s="17"/>
      <c r="U429" s="62">
        <f t="shared" si="79"/>
        <v>0</v>
      </c>
      <c r="V429" s="63">
        <f>IF(ISBLANK($B429),0,VLOOKUP($B429,Listen!$A$2:$C$45,2,FALSE))</f>
        <v>0</v>
      </c>
      <c r="W429" s="63">
        <f>IF(ISBLANK($B429),0,VLOOKUP($B429,Listen!$A$2:$C$45,3,FALSE))</f>
        <v>0</v>
      </c>
      <c r="X429" s="49">
        <f t="shared" si="80"/>
        <v>0</v>
      </c>
      <c r="Y429" s="49">
        <f t="shared" si="89"/>
        <v>0</v>
      </c>
      <c r="Z429" s="49">
        <f t="shared" si="89"/>
        <v>0</v>
      </c>
      <c r="AA429" s="49">
        <f t="shared" si="89"/>
        <v>0</v>
      </c>
      <c r="AB429" s="49">
        <f t="shared" si="89"/>
        <v>0</v>
      </c>
      <c r="AC429" s="49">
        <f t="shared" si="89"/>
        <v>0</v>
      </c>
      <c r="AD429" s="49">
        <f t="shared" si="89"/>
        <v>0</v>
      </c>
      <c r="AE429" s="51">
        <f t="shared" si="90"/>
        <v>0</v>
      </c>
      <c r="AF429" s="51">
        <f>IF(C429=A_Stammdaten!$B$12,D_SAV!$U429-D_SAV!$AG429,HLOOKUP(A_Stammdaten!$B$12-1,$AH$4:$AN$4004,ROW(C429)-3,FALSE)-$AG429)</f>
        <v>0</v>
      </c>
      <c r="AG429" s="51">
        <f>HLOOKUP(A_Stammdaten!$B$12,$AH$4:$AN$4004,ROW(C429)-3,FALSE)</f>
        <v>0</v>
      </c>
      <c r="AH429" s="51">
        <f t="shared" si="81"/>
        <v>0</v>
      </c>
      <c r="AI429" s="51">
        <f t="shared" si="82"/>
        <v>0</v>
      </c>
      <c r="AJ429" s="51">
        <f t="shared" si="83"/>
        <v>0</v>
      </c>
      <c r="AK429" s="51">
        <f t="shared" si="84"/>
        <v>0</v>
      </c>
      <c r="AL429" s="51">
        <f t="shared" si="85"/>
        <v>0</v>
      </c>
      <c r="AM429" s="51">
        <f t="shared" si="86"/>
        <v>0</v>
      </c>
      <c r="AN429" s="51">
        <f t="shared" si="87"/>
        <v>0</v>
      </c>
    </row>
    <row r="430" spans="1:40" x14ac:dyDescent="0.25">
      <c r="A430" s="17"/>
      <c r="B430" s="17"/>
      <c r="C430" s="35"/>
      <c r="D430" s="17"/>
      <c r="E430" s="17"/>
      <c r="F430" s="17"/>
      <c r="G430" s="62">
        <f t="shared" si="88"/>
        <v>0</v>
      </c>
      <c r="H430" s="17"/>
      <c r="I430" s="17"/>
      <c r="J430" s="17"/>
      <c r="K430" s="17"/>
      <c r="L430" s="17"/>
      <c r="M430" s="17"/>
      <c r="N430" s="17"/>
      <c r="O430" s="17"/>
      <c r="P430" s="115"/>
      <c r="Q430" s="62">
        <f>IF(C430&gt;A_Stammdaten!$B$12,0,SUM(G430,H430,J430,K430,M430,N430)-SUM(I430,L430,O430,P430))</f>
        <v>0</v>
      </c>
      <c r="R430" s="17"/>
      <c r="S430" s="17"/>
      <c r="T430" s="17"/>
      <c r="U430" s="62">
        <f t="shared" si="79"/>
        <v>0</v>
      </c>
      <c r="V430" s="63">
        <f>IF(ISBLANK($B430),0,VLOOKUP($B430,Listen!$A$2:$C$45,2,FALSE))</f>
        <v>0</v>
      </c>
      <c r="W430" s="63">
        <f>IF(ISBLANK($B430),0,VLOOKUP($B430,Listen!$A$2:$C$45,3,FALSE))</f>
        <v>0</v>
      </c>
      <c r="X430" s="49">
        <f t="shared" si="80"/>
        <v>0</v>
      </c>
      <c r="Y430" s="49">
        <f t="shared" si="89"/>
        <v>0</v>
      </c>
      <c r="Z430" s="49">
        <f t="shared" si="89"/>
        <v>0</v>
      </c>
      <c r="AA430" s="49">
        <f t="shared" si="89"/>
        <v>0</v>
      </c>
      <c r="AB430" s="49">
        <f t="shared" si="89"/>
        <v>0</v>
      </c>
      <c r="AC430" s="49">
        <f t="shared" si="89"/>
        <v>0</v>
      </c>
      <c r="AD430" s="49">
        <f t="shared" si="89"/>
        <v>0</v>
      </c>
      <c r="AE430" s="51">
        <f t="shared" si="90"/>
        <v>0</v>
      </c>
      <c r="AF430" s="51">
        <f>IF(C430=A_Stammdaten!$B$12,D_SAV!$U430-D_SAV!$AG430,HLOOKUP(A_Stammdaten!$B$12-1,$AH$4:$AN$4004,ROW(C430)-3,FALSE)-$AG430)</f>
        <v>0</v>
      </c>
      <c r="AG430" s="51">
        <f>HLOOKUP(A_Stammdaten!$B$12,$AH$4:$AN$4004,ROW(C430)-3,FALSE)</f>
        <v>0</v>
      </c>
      <c r="AH430" s="51">
        <f t="shared" si="81"/>
        <v>0</v>
      </c>
      <c r="AI430" s="51">
        <f t="shared" si="82"/>
        <v>0</v>
      </c>
      <c r="AJ430" s="51">
        <f t="shared" si="83"/>
        <v>0</v>
      </c>
      <c r="AK430" s="51">
        <f t="shared" si="84"/>
        <v>0</v>
      </c>
      <c r="AL430" s="51">
        <f t="shared" si="85"/>
        <v>0</v>
      </c>
      <c r="AM430" s="51">
        <f t="shared" si="86"/>
        <v>0</v>
      </c>
      <c r="AN430" s="51">
        <f t="shared" si="87"/>
        <v>0</v>
      </c>
    </row>
    <row r="431" spans="1:40" x14ac:dyDescent="0.25">
      <c r="A431" s="17"/>
      <c r="B431" s="17"/>
      <c r="C431" s="35"/>
      <c r="D431" s="17"/>
      <c r="E431" s="17"/>
      <c r="F431" s="17"/>
      <c r="G431" s="62">
        <f t="shared" si="88"/>
        <v>0</v>
      </c>
      <c r="H431" s="17"/>
      <c r="I431" s="17"/>
      <c r="J431" s="17"/>
      <c r="K431" s="17"/>
      <c r="L431" s="17"/>
      <c r="M431" s="17"/>
      <c r="N431" s="17"/>
      <c r="O431" s="17"/>
      <c r="P431" s="115"/>
      <c r="Q431" s="62">
        <f>IF(C431&gt;A_Stammdaten!$B$12,0,SUM(G431,H431,J431,K431,M431,N431)-SUM(I431,L431,O431,P431))</f>
        <v>0</v>
      </c>
      <c r="R431" s="17"/>
      <c r="S431" s="17"/>
      <c r="T431" s="17"/>
      <c r="U431" s="62">
        <f t="shared" si="79"/>
        <v>0</v>
      </c>
      <c r="V431" s="63">
        <f>IF(ISBLANK($B431),0,VLOOKUP($B431,Listen!$A$2:$C$45,2,FALSE))</f>
        <v>0</v>
      </c>
      <c r="W431" s="63">
        <f>IF(ISBLANK($B431),0,VLOOKUP($B431,Listen!$A$2:$C$45,3,FALSE))</f>
        <v>0</v>
      </c>
      <c r="X431" s="49">
        <f t="shared" si="80"/>
        <v>0</v>
      </c>
      <c r="Y431" s="49">
        <f t="shared" si="89"/>
        <v>0</v>
      </c>
      <c r="Z431" s="49">
        <f t="shared" si="89"/>
        <v>0</v>
      </c>
      <c r="AA431" s="49">
        <f t="shared" si="89"/>
        <v>0</v>
      </c>
      <c r="AB431" s="49">
        <f t="shared" si="89"/>
        <v>0</v>
      </c>
      <c r="AC431" s="49">
        <f t="shared" si="89"/>
        <v>0</v>
      </c>
      <c r="AD431" s="49">
        <f t="shared" si="89"/>
        <v>0</v>
      </c>
      <c r="AE431" s="51">
        <f t="shared" si="90"/>
        <v>0</v>
      </c>
      <c r="AF431" s="51">
        <f>IF(C431=A_Stammdaten!$B$12,D_SAV!$U431-D_SAV!$AG431,HLOOKUP(A_Stammdaten!$B$12-1,$AH$4:$AN$4004,ROW(C431)-3,FALSE)-$AG431)</f>
        <v>0</v>
      </c>
      <c r="AG431" s="51">
        <f>HLOOKUP(A_Stammdaten!$B$12,$AH$4:$AN$4004,ROW(C431)-3,FALSE)</f>
        <v>0</v>
      </c>
      <c r="AH431" s="51">
        <f t="shared" si="81"/>
        <v>0</v>
      </c>
      <c r="AI431" s="51">
        <f t="shared" si="82"/>
        <v>0</v>
      </c>
      <c r="AJ431" s="51">
        <f t="shared" si="83"/>
        <v>0</v>
      </c>
      <c r="AK431" s="51">
        <f t="shared" si="84"/>
        <v>0</v>
      </c>
      <c r="AL431" s="51">
        <f t="shared" si="85"/>
        <v>0</v>
      </c>
      <c r="AM431" s="51">
        <f t="shared" si="86"/>
        <v>0</v>
      </c>
      <c r="AN431" s="51">
        <f t="shared" si="87"/>
        <v>0</v>
      </c>
    </row>
    <row r="432" spans="1:40" x14ac:dyDescent="0.25">
      <c r="A432" s="17"/>
      <c r="B432" s="17"/>
      <c r="C432" s="35"/>
      <c r="D432" s="17"/>
      <c r="E432" s="17"/>
      <c r="F432" s="17"/>
      <c r="G432" s="62">
        <f t="shared" si="88"/>
        <v>0</v>
      </c>
      <c r="H432" s="17"/>
      <c r="I432" s="17"/>
      <c r="J432" s="17"/>
      <c r="K432" s="17"/>
      <c r="L432" s="17"/>
      <c r="M432" s="17"/>
      <c r="N432" s="17"/>
      <c r="O432" s="17"/>
      <c r="P432" s="115"/>
      <c r="Q432" s="62">
        <f>IF(C432&gt;A_Stammdaten!$B$12,0,SUM(G432,H432,J432,K432,M432,N432)-SUM(I432,L432,O432,P432))</f>
        <v>0</v>
      </c>
      <c r="R432" s="17"/>
      <c r="S432" s="17"/>
      <c r="T432" s="17"/>
      <c r="U432" s="62">
        <f t="shared" si="79"/>
        <v>0</v>
      </c>
      <c r="V432" s="63">
        <f>IF(ISBLANK($B432),0,VLOOKUP($B432,Listen!$A$2:$C$45,2,FALSE))</f>
        <v>0</v>
      </c>
      <c r="W432" s="63">
        <f>IF(ISBLANK($B432),0,VLOOKUP($B432,Listen!$A$2:$C$45,3,FALSE))</f>
        <v>0</v>
      </c>
      <c r="X432" s="49">
        <f t="shared" si="80"/>
        <v>0</v>
      </c>
      <c r="Y432" s="49">
        <f t="shared" si="89"/>
        <v>0</v>
      </c>
      <c r="Z432" s="49">
        <f t="shared" si="89"/>
        <v>0</v>
      </c>
      <c r="AA432" s="49">
        <f t="shared" si="89"/>
        <v>0</v>
      </c>
      <c r="AB432" s="49">
        <f t="shared" si="89"/>
        <v>0</v>
      </c>
      <c r="AC432" s="49">
        <f t="shared" si="89"/>
        <v>0</v>
      </c>
      <c r="AD432" s="49">
        <f t="shared" si="89"/>
        <v>0</v>
      </c>
      <c r="AE432" s="51">
        <f t="shared" si="90"/>
        <v>0</v>
      </c>
      <c r="AF432" s="51">
        <f>IF(C432=A_Stammdaten!$B$12,D_SAV!$U432-D_SAV!$AG432,HLOOKUP(A_Stammdaten!$B$12-1,$AH$4:$AN$4004,ROW(C432)-3,FALSE)-$AG432)</f>
        <v>0</v>
      </c>
      <c r="AG432" s="51">
        <f>HLOOKUP(A_Stammdaten!$B$12,$AH$4:$AN$4004,ROW(C432)-3,FALSE)</f>
        <v>0</v>
      </c>
      <c r="AH432" s="51">
        <f t="shared" si="81"/>
        <v>0</v>
      </c>
      <c r="AI432" s="51">
        <f t="shared" si="82"/>
        <v>0</v>
      </c>
      <c r="AJ432" s="51">
        <f t="shared" si="83"/>
        <v>0</v>
      </c>
      <c r="AK432" s="51">
        <f t="shared" si="84"/>
        <v>0</v>
      </c>
      <c r="AL432" s="51">
        <f t="shared" si="85"/>
        <v>0</v>
      </c>
      <c r="AM432" s="51">
        <f t="shared" si="86"/>
        <v>0</v>
      </c>
      <c r="AN432" s="51">
        <f t="shared" si="87"/>
        <v>0</v>
      </c>
    </row>
    <row r="433" spans="1:40" x14ac:dyDescent="0.25">
      <c r="A433" s="17"/>
      <c r="B433" s="17"/>
      <c r="C433" s="35"/>
      <c r="D433" s="17"/>
      <c r="E433" s="17"/>
      <c r="F433" s="17"/>
      <c r="G433" s="62">
        <f t="shared" si="88"/>
        <v>0</v>
      </c>
      <c r="H433" s="17"/>
      <c r="I433" s="17"/>
      <c r="J433" s="17"/>
      <c r="K433" s="17"/>
      <c r="L433" s="17"/>
      <c r="M433" s="17"/>
      <c r="N433" s="17"/>
      <c r="O433" s="17"/>
      <c r="P433" s="115"/>
      <c r="Q433" s="62">
        <f>IF(C433&gt;A_Stammdaten!$B$12,0,SUM(G433,H433,J433,K433,M433,N433)-SUM(I433,L433,O433,P433))</f>
        <v>0</v>
      </c>
      <c r="R433" s="17"/>
      <c r="S433" s="17"/>
      <c r="T433" s="17"/>
      <c r="U433" s="62">
        <f t="shared" si="79"/>
        <v>0</v>
      </c>
      <c r="V433" s="63">
        <f>IF(ISBLANK($B433),0,VLOOKUP($B433,Listen!$A$2:$C$45,2,FALSE))</f>
        <v>0</v>
      </c>
      <c r="W433" s="63">
        <f>IF(ISBLANK($B433),0,VLOOKUP($B433,Listen!$A$2:$C$45,3,FALSE))</f>
        <v>0</v>
      </c>
      <c r="X433" s="49">
        <f t="shared" si="80"/>
        <v>0</v>
      </c>
      <c r="Y433" s="49">
        <f t="shared" si="89"/>
        <v>0</v>
      </c>
      <c r="Z433" s="49">
        <f t="shared" si="89"/>
        <v>0</v>
      </c>
      <c r="AA433" s="49">
        <f t="shared" si="89"/>
        <v>0</v>
      </c>
      <c r="AB433" s="49">
        <f t="shared" si="89"/>
        <v>0</v>
      </c>
      <c r="AC433" s="49">
        <f t="shared" si="89"/>
        <v>0</v>
      </c>
      <c r="AD433" s="49">
        <f t="shared" si="89"/>
        <v>0</v>
      </c>
      <c r="AE433" s="51">
        <f t="shared" si="90"/>
        <v>0</v>
      </c>
      <c r="AF433" s="51">
        <f>IF(C433=A_Stammdaten!$B$12,D_SAV!$U433-D_SAV!$AG433,HLOOKUP(A_Stammdaten!$B$12-1,$AH$4:$AN$4004,ROW(C433)-3,FALSE)-$AG433)</f>
        <v>0</v>
      </c>
      <c r="AG433" s="51">
        <f>HLOOKUP(A_Stammdaten!$B$12,$AH$4:$AN$4004,ROW(C433)-3,FALSE)</f>
        <v>0</v>
      </c>
      <c r="AH433" s="51">
        <f t="shared" si="81"/>
        <v>0</v>
      </c>
      <c r="AI433" s="51">
        <f t="shared" si="82"/>
        <v>0</v>
      </c>
      <c r="AJ433" s="51">
        <f t="shared" si="83"/>
        <v>0</v>
      </c>
      <c r="AK433" s="51">
        <f t="shared" si="84"/>
        <v>0</v>
      </c>
      <c r="AL433" s="51">
        <f t="shared" si="85"/>
        <v>0</v>
      </c>
      <c r="AM433" s="51">
        <f t="shared" si="86"/>
        <v>0</v>
      </c>
      <c r="AN433" s="51">
        <f t="shared" si="87"/>
        <v>0</v>
      </c>
    </row>
    <row r="434" spans="1:40" x14ac:dyDescent="0.25">
      <c r="A434" s="17"/>
      <c r="B434" s="17"/>
      <c r="C434" s="35"/>
      <c r="D434" s="17"/>
      <c r="E434" s="17"/>
      <c r="F434" s="17"/>
      <c r="G434" s="62">
        <f t="shared" si="88"/>
        <v>0</v>
      </c>
      <c r="H434" s="17"/>
      <c r="I434" s="17"/>
      <c r="J434" s="17"/>
      <c r="K434" s="17"/>
      <c r="L434" s="17"/>
      <c r="M434" s="17"/>
      <c r="N434" s="17"/>
      <c r="O434" s="17"/>
      <c r="P434" s="115"/>
      <c r="Q434" s="62">
        <f>IF(C434&gt;A_Stammdaten!$B$12,0,SUM(G434,H434,J434,K434,M434,N434)-SUM(I434,L434,O434,P434))</f>
        <v>0</v>
      </c>
      <c r="R434" s="17"/>
      <c r="S434" s="17"/>
      <c r="T434" s="17"/>
      <c r="U434" s="62">
        <f t="shared" si="79"/>
        <v>0</v>
      </c>
      <c r="V434" s="63">
        <f>IF(ISBLANK($B434),0,VLOOKUP($B434,Listen!$A$2:$C$45,2,FALSE))</f>
        <v>0</v>
      </c>
      <c r="W434" s="63">
        <f>IF(ISBLANK($B434),0,VLOOKUP($B434,Listen!$A$2:$C$45,3,FALSE))</f>
        <v>0</v>
      </c>
      <c r="X434" s="49">
        <f t="shared" si="80"/>
        <v>0</v>
      </c>
      <c r="Y434" s="49">
        <f t="shared" si="89"/>
        <v>0</v>
      </c>
      <c r="Z434" s="49">
        <f t="shared" si="89"/>
        <v>0</v>
      </c>
      <c r="AA434" s="49">
        <f t="shared" si="89"/>
        <v>0</v>
      </c>
      <c r="AB434" s="49">
        <f t="shared" si="89"/>
        <v>0</v>
      </c>
      <c r="AC434" s="49">
        <f t="shared" si="89"/>
        <v>0</v>
      </c>
      <c r="AD434" s="49">
        <f t="shared" si="89"/>
        <v>0</v>
      </c>
      <c r="AE434" s="51">
        <f t="shared" si="90"/>
        <v>0</v>
      </c>
      <c r="AF434" s="51">
        <f>IF(C434=A_Stammdaten!$B$12,D_SAV!$U434-D_SAV!$AG434,HLOOKUP(A_Stammdaten!$B$12-1,$AH$4:$AN$4004,ROW(C434)-3,FALSE)-$AG434)</f>
        <v>0</v>
      </c>
      <c r="AG434" s="51">
        <f>HLOOKUP(A_Stammdaten!$B$12,$AH$4:$AN$4004,ROW(C434)-3,FALSE)</f>
        <v>0</v>
      </c>
      <c r="AH434" s="51">
        <f t="shared" si="81"/>
        <v>0</v>
      </c>
      <c r="AI434" s="51">
        <f t="shared" si="82"/>
        <v>0</v>
      </c>
      <c r="AJ434" s="51">
        <f t="shared" si="83"/>
        <v>0</v>
      </c>
      <c r="AK434" s="51">
        <f t="shared" si="84"/>
        <v>0</v>
      </c>
      <c r="AL434" s="51">
        <f t="shared" si="85"/>
        <v>0</v>
      </c>
      <c r="AM434" s="51">
        <f t="shared" si="86"/>
        <v>0</v>
      </c>
      <c r="AN434" s="51">
        <f t="shared" si="87"/>
        <v>0</v>
      </c>
    </row>
    <row r="435" spans="1:40" x14ac:dyDescent="0.25">
      <c r="A435" s="17"/>
      <c r="B435" s="17"/>
      <c r="C435" s="35"/>
      <c r="D435" s="17"/>
      <c r="E435" s="17"/>
      <c r="F435" s="17"/>
      <c r="G435" s="62">
        <f t="shared" si="88"/>
        <v>0</v>
      </c>
      <c r="H435" s="17"/>
      <c r="I435" s="17"/>
      <c r="J435" s="17"/>
      <c r="K435" s="17"/>
      <c r="L435" s="17"/>
      <c r="M435" s="17"/>
      <c r="N435" s="17"/>
      <c r="O435" s="17"/>
      <c r="P435" s="115"/>
      <c r="Q435" s="62">
        <f>IF(C435&gt;A_Stammdaten!$B$12,0,SUM(G435,H435,J435,K435,M435,N435)-SUM(I435,L435,O435,P435))</f>
        <v>0</v>
      </c>
      <c r="R435" s="17"/>
      <c r="S435" s="17"/>
      <c r="T435" s="17"/>
      <c r="U435" s="62">
        <f t="shared" si="79"/>
        <v>0</v>
      </c>
      <c r="V435" s="63">
        <f>IF(ISBLANK($B435),0,VLOOKUP($B435,Listen!$A$2:$C$45,2,FALSE))</f>
        <v>0</v>
      </c>
      <c r="W435" s="63">
        <f>IF(ISBLANK($B435),0,VLOOKUP($B435,Listen!$A$2:$C$45,3,FALSE))</f>
        <v>0</v>
      </c>
      <c r="X435" s="49">
        <f t="shared" si="80"/>
        <v>0</v>
      </c>
      <c r="Y435" s="49">
        <f t="shared" si="89"/>
        <v>0</v>
      </c>
      <c r="Z435" s="49">
        <f t="shared" si="89"/>
        <v>0</v>
      </c>
      <c r="AA435" s="49">
        <f t="shared" si="89"/>
        <v>0</v>
      </c>
      <c r="AB435" s="49">
        <f t="shared" si="89"/>
        <v>0</v>
      </c>
      <c r="AC435" s="49">
        <f t="shared" si="89"/>
        <v>0</v>
      </c>
      <c r="AD435" s="49">
        <f t="shared" si="89"/>
        <v>0</v>
      </c>
      <c r="AE435" s="51">
        <f t="shared" si="90"/>
        <v>0</v>
      </c>
      <c r="AF435" s="51">
        <f>IF(C435=A_Stammdaten!$B$12,D_SAV!$U435-D_SAV!$AG435,HLOOKUP(A_Stammdaten!$B$12-1,$AH$4:$AN$4004,ROW(C435)-3,FALSE)-$AG435)</f>
        <v>0</v>
      </c>
      <c r="AG435" s="51">
        <f>HLOOKUP(A_Stammdaten!$B$12,$AH$4:$AN$4004,ROW(C435)-3,FALSE)</f>
        <v>0</v>
      </c>
      <c r="AH435" s="51">
        <f t="shared" si="81"/>
        <v>0</v>
      </c>
      <c r="AI435" s="51">
        <f t="shared" si="82"/>
        <v>0</v>
      </c>
      <c r="AJ435" s="51">
        <f t="shared" si="83"/>
        <v>0</v>
      </c>
      <c r="AK435" s="51">
        <f t="shared" si="84"/>
        <v>0</v>
      </c>
      <c r="AL435" s="51">
        <f t="shared" si="85"/>
        <v>0</v>
      </c>
      <c r="AM435" s="51">
        <f t="shared" si="86"/>
        <v>0</v>
      </c>
      <c r="AN435" s="51">
        <f t="shared" si="87"/>
        <v>0</v>
      </c>
    </row>
    <row r="436" spans="1:40" x14ac:dyDescent="0.25">
      <c r="A436" s="17"/>
      <c r="B436" s="17"/>
      <c r="C436" s="35"/>
      <c r="D436" s="17"/>
      <c r="E436" s="17"/>
      <c r="F436" s="17"/>
      <c r="G436" s="62">
        <f t="shared" si="88"/>
        <v>0</v>
      </c>
      <c r="H436" s="17"/>
      <c r="I436" s="17"/>
      <c r="J436" s="17"/>
      <c r="K436" s="17"/>
      <c r="L436" s="17"/>
      <c r="M436" s="17"/>
      <c r="N436" s="17"/>
      <c r="O436" s="17"/>
      <c r="P436" s="115"/>
      <c r="Q436" s="62">
        <f>IF(C436&gt;A_Stammdaten!$B$12,0,SUM(G436,H436,J436,K436,M436,N436)-SUM(I436,L436,O436,P436))</f>
        <v>0</v>
      </c>
      <c r="R436" s="17"/>
      <c r="S436" s="17"/>
      <c r="T436" s="17"/>
      <c r="U436" s="62">
        <f t="shared" si="79"/>
        <v>0</v>
      </c>
      <c r="V436" s="63">
        <f>IF(ISBLANK($B436),0,VLOOKUP($B436,Listen!$A$2:$C$45,2,FALSE))</f>
        <v>0</v>
      </c>
      <c r="W436" s="63">
        <f>IF(ISBLANK($B436),0,VLOOKUP($B436,Listen!$A$2:$C$45,3,FALSE))</f>
        <v>0</v>
      </c>
      <c r="X436" s="49">
        <f t="shared" si="80"/>
        <v>0</v>
      </c>
      <c r="Y436" s="49">
        <f t="shared" si="89"/>
        <v>0</v>
      </c>
      <c r="Z436" s="49">
        <f t="shared" si="89"/>
        <v>0</v>
      </c>
      <c r="AA436" s="49">
        <f t="shared" si="89"/>
        <v>0</v>
      </c>
      <c r="AB436" s="49">
        <f t="shared" si="89"/>
        <v>0</v>
      </c>
      <c r="AC436" s="49">
        <f t="shared" si="89"/>
        <v>0</v>
      </c>
      <c r="AD436" s="49">
        <f t="shared" si="89"/>
        <v>0</v>
      </c>
      <c r="AE436" s="51">
        <f t="shared" si="90"/>
        <v>0</v>
      </c>
      <c r="AF436" s="51">
        <f>IF(C436=A_Stammdaten!$B$12,D_SAV!$U436-D_SAV!$AG436,HLOOKUP(A_Stammdaten!$B$12-1,$AH$4:$AN$4004,ROW(C436)-3,FALSE)-$AG436)</f>
        <v>0</v>
      </c>
      <c r="AG436" s="51">
        <f>HLOOKUP(A_Stammdaten!$B$12,$AH$4:$AN$4004,ROW(C436)-3,FALSE)</f>
        <v>0</v>
      </c>
      <c r="AH436" s="51">
        <f t="shared" si="81"/>
        <v>0</v>
      </c>
      <c r="AI436" s="51">
        <f t="shared" si="82"/>
        <v>0</v>
      </c>
      <c r="AJ436" s="51">
        <f t="shared" si="83"/>
        <v>0</v>
      </c>
      <c r="AK436" s="51">
        <f t="shared" si="84"/>
        <v>0</v>
      </c>
      <c r="AL436" s="51">
        <f t="shared" si="85"/>
        <v>0</v>
      </c>
      <c r="AM436" s="51">
        <f t="shared" si="86"/>
        <v>0</v>
      </c>
      <c r="AN436" s="51">
        <f t="shared" si="87"/>
        <v>0</v>
      </c>
    </row>
    <row r="437" spans="1:40" x14ac:dyDescent="0.25">
      <c r="A437" s="17"/>
      <c r="B437" s="17"/>
      <c r="C437" s="35"/>
      <c r="D437" s="17"/>
      <c r="E437" s="17"/>
      <c r="F437" s="17"/>
      <c r="G437" s="62">
        <f t="shared" si="88"/>
        <v>0</v>
      </c>
      <c r="H437" s="17"/>
      <c r="I437" s="17"/>
      <c r="J437" s="17"/>
      <c r="K437" s="17"/>
      <c r="L437" s="17"/>
      <c r="M437" s="17"/>
      <c r="N437" s="17"/>
      <c r="O437" s="17"/>
      <c r="P437" s="115"/>
      <c r="Q437" s="62">
        <f>IF(C437&gt;A_Stammdaten!$B$12,0,SUM(G437,H437,J437,K437,M437,N437)-SUM(I437,L437,O437,P437))</f>
        <v>0</v>
      </c>
      <c r="R437" s="17"/>
      <c r="S437" s="17"/>
      <c r="T437" s="17"/>
      <c r="U437" s="62">
        <f t="shared" si="79"/>
        <v>0</v>
      </c>
      <c r="V437" s="63">
        <f>IF(ISBLANK($B437),0,VLOOKUP($B437,Listen!$A$2:$C$45,2,FALSE))</f>
        <v>0</v>
      </c>
      <c r="W437" s="63">
        <f>IF(ISBLANK($B437),0,VLOOKUP($B437,Listen!$A$2:$C$45,3,FALSE))</f>
        <v>0</v>
      </c>
      <c r="X437" s="49">
        <f t="shared" si="80"/>
        <v>0</v>
      </c>
      <c r="Y437" s="49">
        <f t="shared" si="89"/>
        <v>0</v>
      </c>
      <c r="Z437" s="49">
        <f t="shared" si="89"/>
        <v>0</v>
      </c>
      <c r="AA437" s="49">
        <f t="shared" si="89"/>
        <v>0</v>
      </c>
      <c r="AB437" s="49">
        <f t="shared" si="89"/>
        <v>0</v>
      </c>
      <c r="AC437" s="49">
        <f t="shared" si="89"/>
        <v>0</v>
      </c>
      <c r="AD437" s="49">
        <f t="shared" si="89"/>
        <v>0</v>
      </c>
      <c r="AE437" s="51">
        <f t="shared" si="90"/>
        <v>0</v>
      </c>
      <c r="AF437" s="51">
        <f>IF(C437=A_Stammdaten!$B$12,D_SAV!$U437-D_SAV!$AG437,HLOOKUP(A_Stammdaten!$B$12-1,$AH$4:$AN$4004,ROW(C437)-3,FALSE)-$AG437)</f>
        <v>0</v>
      </c>
      <c r="AG437" s="51">
        <f>HLOOKUP(A_Stammdaten!$B$12,$AH$4:$AN$4004,ROW(C437)-3,FALSE)</f>
        <v>0</v>
      </c>
      <c r="AH437" s="51">
        <f t="shared" si="81"/>
        <v>0</v>
      </c>
      <c r="AI437" s="51">
        <f t="shared" si="82"/>
        <v>0</v>
      </c>
      <c r="AJ437" s="51">
        <f t="shared" si="83"/>
        <v>0</v>
      </c>
      <c r="AK437" s="51">
        <f t="shared" si="84"/>
        <v>0</v>
      </c>
      <c r="AL437" s="51">
        <f t="shared" si="85"/>
        <v>0</v>
      </c>
      <c r="AM437" s="51">
        <f t="shared" si="86"/>
        <v>0</v>
      </c>
      <c r="AN437" s="51">
        <f t="shared" si="87"/>
        <v>0</v>
      </c>
    </row>
    <row r="438" spans="1:40" x14ac:dyDescent="0.25">
      <c r="A438" s="17"/>
      <c r="B438" s="17"/>
      <c r="C438" s="35"/>
      <c r="D438" s="17"/>
      <c r="E438" s="17"/>
      <c r="F438" s="17"/>
      <c r="G438" s="62">
        <f t="shared" si="88"/>
        <v>0</v>
      </c>
      <c r="H438" s="17"/>
      <c r="I438" s="17"/>
      <c r="J438" s="17"/>
      <c r="K438" s="17"/>
      <c r="L438" s="17"/>
      <c r="M438" s="17"/>
      <c r="N438" s="17"/>
      <c r="O438" s="17"/>
      <c r="P438" s="115"/>
      <c r="Q438" s="62">
        <f>IF(C438&gt;A_Stammdaten!$B$12,0,SUM(G438,H438,J438,K438,M438,N438)-SUM(I438,L438,O438,P438))</f>
        <v>0</v>
      </c>
      <c r="R438" s="17"/>
      <c r="S438" s="17"/>
      <c r="T438" s="17"/>
      <c r="U438" s="62">
        <f t="shared" si="79"/>
        <v>0</v>
      </c>
      <c r="V438" s="63">
        <f>IF(ISBLANK($B438),0,VLOOKUP($B438,Listen!$A$2:$C$45,2,FALSE))</f>
        <v>0</v>
      </c>
      <c r="W438" s="63">
        <f>IF(ISBLANK($B438),0,VLOOKUP($B438,Listen!$A$2:$C$45,3,FALSE))</f>
        <v>0</v>
      </c>
      <c r="X438" s="49">
        <f t="shared" si="80"/>
        <v>0</v>
      </c>
      <c r="Y438" s="49">
        <f t="shared" si="89"/>
        <v>0</v>
      </c>
      <c r="Z438" s="49">
        <f t="shared" si="89"/>
        <v>0</v>
      </c>
      <c r="AA438" s="49">
        <f t="shared" si="89"/>
        <v>0</v>
      </c>
      <c r="AB438" s="49">
        <f t="shared" si="89"/>
        <v>0</v>
      </c>
      <c r="AC438" s="49">
        <f t="shared" si="89"/>
        <v>0</v>
      </c>
      <c r="AD438" s="49">
        <f t="shared" si="89"/>
        <v>0</v>
      </c>
      <c r="AE438" s="51">
        <f t="shared" si="90"/>
        <v>0</v>
      </c>
      <c r="AF438" s="51">
        <f>IF(C438=A_Stammdaten!$B$12,D_SAV!$U438-D_SAV!$AG438,HLOOKUP(A_Stammdaten!$B$12-1,$AH$4:$AN$4004,ROW(C438)-3,FALSE)-$AG438)</f>
        <v>0</v>
      </c>
      <c r="AG438" s="51">
        <f>HLOOKUP(A_Stammdaten!$B$12,$AH$4:$AN$4004,ROW(C438)-3,FALSE)</f>
        <v>0</v>
      </c>
      <c r="AH438" s="51">
        <f t="shared" si="81"/>
        <v>0</v>
      </c>
      <c r="AI438" s="51">
        <f t="shared" si="82"/>
        <v>0</v>
      </c>
      <c r="AJ438" s="51">
        <f t="shared" si="83"/>
        <v>0</v>
      </c>
      <c r="AK438" s="51">
        <f t="shared" si="84"/>
        <v>0</v>
      </c>
      <c r="AL438" s="51">
        <f t="shared" si="85"/>
        <v>0</v>
      </c>
      <c r="AM438" s="51">
        <f t="shared" si="86"/>
        <v>0</v>
      </c>
      <c r="AN438" s="51">
        <f t="shared" si="87"/>
        <v>0</v>
      </c>
    </row>
    <row r="439" spans="1:40" x14ac:dyDescent="0.25">
      <c r="A439" s="17"/>
      <c r="B439" s="17"/>
      <c r="C439" s="35"/>
      <c r="D439" s="17"/>
      <c r="E439" s="17"/>
      <c r="F439" s="17"/>
      <c r="G439" s="62">
        <f t="shared" si="88"/>
        <v>0</v>
      </c>
      <c r="H439" s="17"/>
      <c r="I439" s="17"/>
      <c r="J439" s="17"/>
      <c r="K439" s="17"/>
      <c r="L439" s="17"/>
      <c r="M439" s="17"/>
      <c r="N439" s="17"/>
      <c r="O439" s="17"/>
      <c r="P439" s="115"/>
      <c r="Q439" s="62">
        <f>IF(C439&gt;A_Stammdaten!$B$12,0,SUM(G439,H439,J439,K439,M439,N439)-SUM(I439,L439,O439,P439))</f>
        <v>0</v>
      </c>
      <c r="R439" s="17"/>
      <c r="S439" s="17"/>
      <c r="T439" s="17"/>
      <c r="U439" s="62">
        <f t="shared" si="79"/>
        <v>0</v>
      </c>
      <c r="V439" s="63">
        <f>IF(ISBLANK($B439),0,VLOOKUP($B439,Listen!$A$2:$C$45,2,FALSE))</f>
        <v>0</v>
      </c>
      <c r="W439" s="63">
        <f>IF(ISBLANK($B439),0,VLOOKUP($B439,Listen!$A$2:$C$45,3,FALSE))</f>
        <v>0</v>
      </c>
      <c r="X439" s="49">
        <f t="shared" si="80"/>
        <v>0</v>
      </c>
      <c r="Y439" s="49">
        <f t="shared" si="89"/>
        <v>0</v>
      </c>
      <c r="Z439" s="49">
        <f t="shared" si="89"/>
        <v>0</v>
      </c>
      <c r="AA439" s="49">
        <f t="shared" si="89"/>
        <v>0</v>
      </c>
      <c r="AB439" s="49">
        <f t="shared" si="89"/>
        <v>0</v>
      </c>
      <c r="AC439" s="49">
        <f t="shared" si="89"/>
        <v>0</v>
      </c>
      <c r="AD439" s="49">
        <f t="shared" si="89"/>
        <v>0</v>
      </c>
      <c r="AE439" s="51">
        <f t="shared" si="90"/>
        <v>0</v>
      </c>
      <c r="AF439" s="51">
        <f>IF(C439=A_Stammdaten!$B$12,D_SAV!$U439-D_SAV!$AG439,HLOOKUP(A_Stammdaten!$B$12-1,$AH$4:$AN$4004,ROW(C439)-3,FALSE)-$AG439)</f>
        <v>0</v>
      </c>
      <c r="AG439" s="51">
        <f>HLOOKUP(A_Stammdaten!$B$12,$AH$4:$AN$4004,ROW(C439)-3,FALSE)</f>
        <v>0</v>
      </c>
      <c r="AH439" s="51">
        <f t="shared" si="81"/>
        <v>0</v>
      </c>
      <c r="AI439" s="51">
        <f t="shared" si="82"/>
        <v>0</v>
      </c>
      <c r="AJ439" s="51">
        <f t="shared" si="83"/>
        <v>0</v>
      </c>
      <c r="AK439" s="51">
        <f t="shared" si="84"/>
        <v>0</v>
      </c>
      <c r="AL439" s="51">
        <f t="shared" si="85"/>
        <v>0</v>
      </c>
      <c r="AM439" s="51">
        <f t="shared" si="86"/>
        <v>0</v>
      </c>
      <c r="AN439" s="51">
        <f t="shared" si="87"/>
        <v>0</v>
      </c>
    </row>
    <row r="440" spans="1:40" x14ac:dyDescent="0.25">
      <c r="A440" s="17"/>
      <c r="B440" s="17"/>
      <c r="C440" s="35"/>
      <c r="D440" s="17"/>
      <c r="E440" s="17"/>
      <c r="F440" s="17"/>
      <c r="G440" s="62">
        <f t="shared" si="88"/>
        <v>0</v>
      </c>
      <c r="H440" s="17"/>
      <c r="I440" s="17"/>
      <c r="J440" s="17"/>
      <c r="K440" s="17"/>
      <c r="L440" s="17"/>
      <c r="M440" s="17"/>
      <c r="N440" s="17"/>
      <c r="O440" s="17"/>
      <c r="P440" s="115"/>
      <c r="Q440" s="62">
        <f>IF(C440&gt;A_Stammdaten!$B$12,0,SUM(G440,H440,J440,K440,M440,N440)-SUM(I440,L440,O440,P440))</f>
        <v>0</v>
      </c>
      <c r="R440" s="17"/>
      <c r="S440" s="17"/>
      <c r="T440" s="17"/>
      <c r="U440" s="62">
        <f t="shared" si="79"/>
        <v>0</v>
      </c>
      <c r="V440" s="63">
        <f>IF(ISBLANK($B440),0,VLOOKUP($B440,Listen!$A$2:$C$45,2,FALSE))</f>
        <v>0</v>
      </c>
      <c r="W440" s="63">
        <f>IF(ISBLANK($B440),0,VLOOKUP($B440,Listen!$A$2:$C$45,3,FALSE))</f>
        <v>0</v>
      </c>
      <c r="X440" s="49">
        <f t="shared" si="80"/>
        <v>0</v>
      </c>
      <c r="Y440" s="49">
        <f t="shared" si="89"/>
        <v>0</v>
      </c>
      <c r="Z440" s="49">
        <f t="shared" si="89"/>
        <v>0</v>
      </c>
      <c r="AA440" s="49">
        <f t="shared" si="89"/>
        <v>0</v>
      </c>
      <c r="AB440" s="49">
        <f t="shared" si="89"/>
        <v>0</v>
      </c>
      <c r="AC440" s="49">
        <f t="shared" si="89"/>
        <v>0</v>
      </c>
      <c r="AD440" s="49">
        <f t="shared" si="89"/>
        <v>0</v>
      </c>
      <c r="AE440" s="51">
        <f t="shared" si="90"/>
        <v>0</v>
      </c>
      <c r="AF440" s="51">
        <f>IF(C440=A_Stammdaten!$B$12,D_SAV!$U440-D_SAV!$AG440,HLOOKUP(A_Stammdaten!$B$12-1,$AH$4:$AN$4004,ROW(C440)-3,FALSE)-$AG440)</f>
        <v>0</v>
      </c>
      <c r="AG440" s="51">
        <f>HLOOKUP(A_Stammdaten!$B$12,$AH$4:$AN$4004,ROW(C440)-3,FALSE)</f>
        <v>0</v>
      </c>
      <c r="AH440" s="51">
        <f t="shared" si="81"/>
        <v>0</v>
      </c>
      <c r="AI440" s="51">
        <f t="shared" si="82"/>
        <v>0</v>
      </c>
      <c r="AJ440" s="51">
        <f t="shared" si="83"/>
        <v>0</v>
      </c>
      <c r="AK440" s="51">
        <f t="shared" si="84"/>
        <v>0</v>
      </c>
      <c r="AL440" s="51">
        <f t="shared" si="85"/>
        <v>0</v>
      </c>
      <c r="AM440" s="51">
        <f t="shared" si="86"/>
        <v>0</v>
      </c>
      <c r="AN440" s="51">
        <f t="shared" si="87"/>
        <v>0</v>
      </c>
    </row>
    <row r="441" spans="1:40" x14ac:dyDescent="0.25">
      <c r="A441" s="17"/>
      <c r="B441" s="17"/>
      <c r="C441" s="35"/>
      <c r="D441" s="17"/>
      <c r="E441" s="17"/>
      <c r="F441" s="17"/>
      <c r="G441" s="62">
        <f t="shared" si="88"/>
        <v>0</v>
      </c>
      <c r="H441" s="17"/>
      <c r="I441" s="17"/>
      <c r="J441" s="17"/>
      <c r="K441" s="17"/>
      <c r="L441" s="17"/>
      <c r="M441" s="17"/>
      <c r="N441" s="17"/>
      <c r="O441" s="17"/>
      <c r="P441" s="115"/>
      <c r="Q441" s="62">
        <f>IF(C441&gt;A_Stammdaten!$B$12,0,SUM(G441,H441,J441,K441,M441,N441)-SUM(I441,L441,O441,P441))</f>
        <v>0</v>
      </c>
      <c r="R441" s="17"/>
      <c r="S441" s="17"/>
      <c r="T441" s="17"/>
      <c r="U441" s="62">
        <f t="shared" si="79"/>
        <v>0</v>
      </c>
      <c r="V441" s="63">
        <f>IF(ISBLANK($B441),0,VLOOKUP($B441,Listen!$A$2:$C$45,2,FALSE))</f>
        <v>0</v>
      </c>
      <c r="W441" s="63">
        <f>IF(ISBLANK($B441),0,VLOOKUP($B441,Listen!$A$2:$C$45,3,FALSE))</f>
        <v>0</v>
      </c>
      <c r="X441" s="49">
        <f t="shared" si="80"/>
        <v>0</v>
      </c>
      <c r="Y441" s="49">
        <f t="shared" si="89"/>
        <v>0</v>
      </c>
      <c r="Z441" s="49">
        <f t="shared" si="89"/>
        <v>0</v>
      </c>
      <c r="AA441" s="49">
        <f t="shared" si="89"/>
        <v>0</v>
      </c>
      <c r="AB441" s="49">
        <f t="shared" si="89"/>
        <v>0</v>
      </c>
      <c r="AC441" s="49">
        <f t="shared" si="89"/>
        <v>0</v>
      </c>
      <c r="AD441" s="49">
        <f t="shared" si="89"/>
        <v>0</v>
      </c>
      <c r="AE441" s="51">
        <f t="shared" si="90"/>
        <v>0</v>
      </c>
      <c r="AF441" s="51">
        <f>IF(C441=A_Stammdaten!$B$12,D_SAV!$U441-D_SAV!$AG441,HLOOKUP(A_Stammdaten!$B$12-1,$AH$4:$AN$4004,ROW(C441)-3,FALSE)-$AG441)</f>
        <v>0</v>
      </c>
      <c r="AG441" s="51">
        <f>HLOOKUP(A_Stammdaten!$B$12,$AH$4:$AN$4004,ROW(C441)-3,FALSE)</f>
        <v>0</v>
      </c>
      <c r="AH441" s="51">
        <f t="shared" si="81"/>
        <v>0</v>
      </c>
      <c r="AI441" s="51">
        <f t="shared" si="82"/>
        <v>0</v>
      </c>
      <c r="AJ441" s="51">
        <f t="shared" si="83"/>
        <v>0</v>
      </c>
      <c r="AK441" s="51">
        <f t="shared" si="84"/>
        <v>0</v>
      </c>
      <c r="AL441" s="51">
        <f t="shared" si="85"/>
        <v>0</v>
      </c>
      <c r="AM441" s="51">
        <f t="shared" si="86"/>
        <v>0</v>
      </c>
      <c r="AN441" s="51">
        <f t="shared" si="87"/>
        <v>0</v>
      </c>
    </row>
    <row r="442" spans="1:40" x14ac:dyDescent="0.25">
      <c r="A442" s="17"/>
      <c r="B442" s="17"/>
      <c r="C442" s="35"/>
      <c r="D442" s="17"/>
      <c r="E442" s="17"/>
      <c r="F442" s="17"/>
      <c r="G442" s="62">
        <f t="shared" si="88"/>
        <v>0</v>
      </c>
      <c r="H442" s="17"/>
      <c r="I442" s="17"/>
      <c r="J442" s="17"/>
      <c r="K442" s="17"/>
      <c r="L442" s="17"/>
      <c r="M442" s="17"/>
      <c r="N442" s="17"/>
      <c r="O442" s="17"/>
      <c r="P442" s="115"/>
      <c r="Q442" s="62">
        <f>IF(C442&gt;A_Stammdaten!$B$12,0,SUM(G442,H442,J442,K442,M442,N442)-SUM(I442,L442,O442,P442))</f>
        <v>0</v>
      </c>
      <c r="R442" s="17"/>
      <c r="S442" s="17"/>
      <c r="T442" s="17"/>
      <c r="U442" s="62">
        <f t="shared" si="79"/>
        <v>0</v>
      </c>
      <c r="V442" s="63">
        <f>IF(ISBLANK($B442),0,VLOOKUP($B442,Listen!$A$2:$C$45,2,FALSE))</f>
        <v>0</v>
      </c>
      <c r="W442" s="63">
        <f>IF(ISBLANK($B442),0,VLOOKUP($B442,Listen!$A$2:$C$45,3,FALSE))</f>
        <v>0</v>
      </c>
      <c r="X442" s="49">
        <f t="shared" si="80"/>
        <v>0</v>
      </c>
      <c r="Y442" s="49">
        <f t="shared" si="89"/>
        <v>0</v>
      </c>
      <c r="Z442" s="49">
        <f t="shared" si="89"/>
        <v>0</v>
      </c>
      <c r="AA442" s="49">
        <f t="shared" si="89"/>
        <v>0</v>
      </c>
      <c r="AB442" s="49">
        <f t="shared" si="89"/>
        <v>0</v>
      </c>
      <c r="AC442" s="49">
        <f t="shared" si="89"/>
        <v>0</v>
      </c>
      <c r="AD442" s="49">
        <f t="shared" si="89"/>
        <v>0</v>
      </c>
      <c r="AE442" s="51">
        <f t="shared" si="90"/>
        <v>0</v>
      </c>
      <c r="AF442" s="51">
        <f>IF(C442=A_Stammdaten!$B$12,D_SAV!$U442-D_SAV!$AG442,HLOOKUP(A_Stammdaten!$B$12-1,$AH$4:$AN$4004,ROW(C442)-3,FALSE)-$AG442)</f>
        <v>0</v>
      </c>
      <c r="AG442" s="51">
        <f>HLOOKUP(A_Stammdaten!$B$12,$AH$4:$AN$4004,ROW(C442)-3,FALSE)</f>
        <v>0</v>
      </c>
      <c r="AH442" s="51">
        <f t="shared" si="81"/>
        <v>0</v>
      </c>
      <c r="AI442" s="51">
        <f t="shared" si="82"/>
        <v>0</v>
      </c>
      <c r="AJ442" s="51">
        <f t="shared" si="83"/>
        <v>0</v>
      </c>
      <c r="AK442" s="51">
        <f t="shared" si="84"/>
        <v>0</v>
      </c>
      <c r="AL442" s="51">
        <f t="shared" si="85"/>
        <v>0</v>
      </c>
      <c r="AM442" s="51">
        <f t="shared" si="86"/>
        <v>0</v>
      </c>
      <c r="AN442" s="51">
        <f t="shared" si="87"/>
        <v>0</v>
      </c>
    </row>
    <row r="443" spans="1:40" x14ac:dyDescent="0.25">
      <c r="A443" s="17"/>
      <c r="B443" s="17"/>
      <c r="C443" s="35"/>
      <c r="D443" s="17"/>
      <c r="E443" s="17"/>
      <c r="F443" s="17"/>
      <c r="G443" s="62">
        <f t="shared" si="88"/>
        <v>0</v>
      </c>
      <c r="H443" s="17"/>
      <c r="I443" s="17"/>
      <c r="J443" s="17"/>
      <c r="K443" s="17"/>
      <c r="L443" s="17"/>
      <c r="M443" s="17"/>
      <c r="N443" s="17"/>
      <c r="O443" s="17"/>
      <c r="P443" s="115"/>
      <c r="Q443" s="62">
        <f>IF(C443&gt;A_Stammdaten!$B$12,0,SUM(G443,H443,J443,K443,M443,N443)-SUM(I443,L443,O443,P443))</f>
        <v>0</v>
      </c>
      <c r="R443" s="17"/>
      <c r="S443" s="17"/>
      <c r="T443" s="17"/>
      <c r="U443" s="62">
        <f t="shared" si="79"/>
        <v>0</v>
      </c>
      <c r="V443" s="63">
        <f>IF(ISBLANK($B443),0,VLOOKUP($B443,Listen!$A$2:$C$45,2,FALSE))</f>
        <v>0</v>
      </c>
      <c r="W443" s="63">
        <f>IF(ISBLANK($B443),0,VLOOKUP($B443,Listen!$A$2:$C$45,3,FALSE))</f>
        <v>0</v>
      </c>
      <c r="X443" s="49">
        <f t="shared" si="80"/>
        <v>0</v>
      </c>
      <c r="Y443" s="49">
        <f t="shared" si="89"/>
        <v>0</v>
      </c>
      <c r="Z443" s="49">
        <f t="shared" si="89"/>
        <v>0</v>
      </c>
      <c r="AA443" s="49">
        <f t="shared" si="89"/>
        <v>0</v>
      </c>
      <c r="AB443" s="49">
        <f t="shared" si="89"/>
        <v>0</v>
      </c>
      <c r="AC443" s="49">
        <f t="shared" si="89"/>
        <v>0</v>
      </c>
      <c r="AD443" s="49">
        <f t="shared" si="89"/>
        <v>0</v>
      </c>
      <c r="AE443" s="51">
        <f t="shared" si="90"/>
        <v>0</v>
      </c>
      <c r="AF443" s="51">
        <f>IF(C443=A_Stammdaten!$B$12,D_SAV!$U443-D_SAV!$AG443,HLOOKUP(A_Stammdaten!$B$12-1,$AH$4:$AN$4004,ROW(C443)-3,FALSE)-$AG443)</f>
        <v>0</v>
      </c>
      <c r="AG443" s="51">
        <f>HLOOKUP(A_Stammdaten!$B$12,$AH$4:$AN$4004,ROW(C443)-3,FALSE)</f>
        <v>0</v>
      </c>
      <c r="AH443" s="51">
        <f t="shared" si="81"/>
        <v>0</v>
      </c>
      <c r="AI443" s="51">
        <f t="shared" si="82"/>
        <v>0</v>
      </c>
      <c r="AJ443" s="51">
        <f t="shared" si="83"/>
        <v>0</v>
      </c>
      <c r="AK443" s="51">
        <f t="shared" si="84"/>
        <v>0</v>
      </c>
      <c r="AL443" s="51">
        <f t="shared" si="85"/>
        <v>0</v>
      </c>
      <c r="AM443" s="51">
        <f t="shared" si="86"/>
        <v>0</v>
      </c>
      <c r="AN443" s="51">
        <f t="shared" si="87"/>
        <v>0</v>
      </c>
    </row>
    <row r="444" spans="1:40" x14ac:dyDescent="0.25">
      <c r="A444" s="17"/>
      <c r="B444" s="17"/>
      <c r="C444" s="35"/>
      <c r="D444" s="17"/>
      <c r="E444" s="17"/>
      <c r="F444" s="17"/>
      <c r="G444" s="62">
        <f t="shared" si="88"/>
        <v>0</v>
      </c>
      <c r="H444" s="17"/>
      <c r="I444" s="17"/>
      <c r="J444" s="17"/>
      <c r="K444" s="17"/>
      <c r="L444" s="17"/>
      <c r="M444" s="17"/>
      <c r="N444" s="17"/>
      <c r="O444" s="17"/>
      <c r="P444" s="115"/>
      <c r="Q444" s="62">
        <f>IF(C444&gt;A_Stammdaten!$B$12,0,SUM(G444,H444,J444,K444,M444,N444)-SUM(I444,L444,O444,P444))</f>
        <v>0</v>
      </c>
      <c r="R444" s="17"/>
      <c r="S444" s="17"/>
      <c r="T444" s="17"/>
      <c r="U444" s="62">
        <f t="shared" si="79"/>
        <v>0</v>
      </c>
      <c r="V444" s="63">
        <f>IF(ISBLANK($B444),0,VLOOKUP($B444,Listen!$A$2:$C$45,2,FALSE))</f>
        <v>0</v>
      </c>
      <c r="W444" s="63">
        <f>IF(ISBLANK($B444),0,VLOOKUP($B444,Listen!$A$2:$C$45,3,FALSE))</f>
        <v>0</v>
      </c>
      <c r="X444" s="49">
        <f t="shared" si="80"/>
        <v>0</v>
      </c>
      <c r="Y444" s="49">
        <f t="shared" si="89"/>
        <v>0</v>
      </c>
      <c r="Z444" s="49">
        <f t="shared" si="89"/>
        <v>0</v>
      </c>
      <c r="AA444" s="49">
        <f t="shared" si="89"/>
        <v>0</v>
      </c>
      <c r="AB444" s="49">
        <f t="shared" si="89"/>
        <v>0</v>
      </c>
      <c r="AC444" s="49">
        <f t="shared" si="89"/>
        <v>0</v>
      </c>
      <c r="AD444" s="49">
        <f t="shared" si="89"/>
        <v>0</v>
      </c>
      <c r="AE444" s="51">
        <f t="shared" si="90"/>
        <v>0</v>
      </c>
      <c r="AF444" s="51">
        <f>IF(C444=A_Stammdaten!$B$12,D_SAV!$U444-D_SAV!$AG444,HLOOKUP(A_Stammdaten!$B$12-1,$AH$4:$AN$4004,ROW(C444)-3,FALSE)-$AG444)</f>
        <v>0</v>
      </c>
      <c r="AG444" s="51">
        <f>HLOOKUP(A_Stammdaten!$B$12,$AH$4:$AN$4004,ROW(C444)-3,FALSE)</f>
        <v>0</v>
      </c>
      <c r="AH444" s="51">
        <f t="shared" si="81"/>
        <v>0</v>
      </c>
      <c r="AI444" s="51">
        <f t="shared" si="82"/>
        <v>0</v>
      </c>
      <c r="AJ444" s="51">
        <f t="shared" si="83"/>
        <v>0</v>
      </c>
      <c r="AK444" s="51">
        <f t="shared" si="84"/>
        <v>0</v>
      </c>
      <c r="AL444" s="51">
        <f t="shared" si="85"/>
        <v>0</v>
      </c>
      <c r="AM444" s="51">
        <f t="shared" si="86"/>
        <v>0</v>
      </c>
      <c r="AN444" s="51">
        <f t="shared" si="87"/>
        <v>0</v>
      </c>
    </row>
    <row r="445" spans="1:40" x14ac:dyDescent="0.25">
      <c r="A445" s="17"/>
      <c r="B445" s="17"/>
      <c r="C445" s="35"/>
      <c r="D445" s="17"/>
      <c r="E445" s="17"/>
      <c r="F445" s="17"/>
      <c r="G445" s="62">
        <f t="shared" si="88"/>
        <v>0</v>
      </c>
      <c r="H445" s="17"/>
      <c r="I445" s="17"/>
      <c r="J445" s="17"/>
      <c r="K445" s="17"/>
      <c r="L445" s="17"/>
      <c r="M445" s="17"/>
      <c r="N445" s="17"/>
      <c r="O445" s="17"/>
      <c r="P445" s="115"/>
      <c r="Q445" s="62">
        <f>IF(C445&gt;A_Stammdaten!$B$12,0,SUM(G445,H445,J445,K445,M445,N445)-SUM(I445,L445,O445,P445))</f>
        <v>0</v>
      </c>
      <c r="R445" s="17"/>
      <c r="S445" s="17"/>
      <c r="T445" s="17"/>
      <c r="U445" s="62">
        <f t="shared" si="79"/>
        <v>0</v>
      </c>
      <c r="V445" s="63">
        <f>IF(ISBLANK($B445),0,VLOOKUP($B445,Listen!$A$2:$C$45,2,FALSE))</f>
        <v>0</v>
      </c>
      <c r="W445" s="63">
        <f>IF(ISBLANK($B445),0,VLOOKUP($B445,Listen!$A$2:$C$45,3,FALSE))</f>
        <v>0</v>
      </c>
      <c r="X445" s="49">
        <f t="shared" si="80"/>
        <v>0</v>
      </c>
      <c r="Y445" s="49">
        <f t="shared" si="89"/>
        <v>0</v>
      </c>
      <c r="Z445" s="49">
        <f t="shared" si="89"/>
        <v>0</v>
      </c>
      <c r="AA445" s="49">
        <f t="shared" si="89"/>
        <v>0</v>
      </c>
      <c r="AB445" s="49">
        <f t="shared" si="89"/>
        <v>0</v>
      </c>
      <c r="AC445" s="49">
        <f t="shared" si="89"/>
        <v>0</v>
      </c>
      <c r="AD445" s="49">
        <f t="shared" si="89"/>
        <v>0</v>
      </c>
      <c r="AE445" s="51">
        <f t="shared" si="90"/>
        <v>0</v>
      </c>
      <c r="AF445" s="51">
        <f>IF(C445=A_Stammdaten!$B$12,D_SAV!$U445-D_SAV!$AG445,HLOOKUP(A_Stammdaten!$B$12-1,$AH$4:$AN$4004,ROW(C445)-3,FALSE)-$AG445)</f>
        <v>0</v>
      </c>
      <c r="AG445" s="51">
        <f>HLOOKUP(A_Stammdaten!$B$12,$AH$4:$AN$4004,ROW(C445)-3,FALSE)</f>
        <v>0</v>
      </c>
      <c r="AH445" s="51">
        <f t="shared" si="81"/>
        <v>0</v>
      </c>
      <c r="AI445" s="51">
        <f t="shared" si="82"/>
        <v>0</v>
      </c>
      <c r="AJ445" s="51">
        <f t="shared" si="83"/>
        <v>0</v>
      </c>
      <c r="AK445" s="51">
        <f t="shared" si="84"/>
        <v>0</v>
      </c>
      <c r="AL445" s="51">
        <f t="shared" si="85"/>
        <v>0</v>
      </c>
      <c r="AM445" s="51">
        <f t="shared" si="86"/>
        <v>0</v>
      </c>
      <c r="AN445" s="51">
        <f t="shared" si="87"/>
        <v>0</v>
      </c>
    </row>
    <row r="446" spans="1:40" x14ac:dyDescent="0.25">
      <c r="A446" s="17"/>
      <c r="B446" s="17"/>
      <c r="C446" s="35"/>
      <c r="D446" s="17"/>
      <c r="E446" s="17"/>
      <c r="F446" s="17"/>
      <c r="G446" s="62">
        <f t="shared" si="88"/>
        <v>0</v>
      </c>
      <c r="H446" s="17"/>
      <c r="I446" s="17"/>
      <c r="J446" s="17"/>
      <c r="K446" s="17"/>
      <c r="L446" s="17"/>
      <c r="M446" s="17"/>
      <c r="N446" s="17"/>
      <c r="O446" s="17"/>
      <c r="P446" s="115"/>
      <c r="Q446" s="62">
        <f>IF(C446&gt;A_Stammdaten!$B$12,0,SUM(G446,H446,J446,K446,M446,N446)-SUM(I446,L446,O446,P446))</f>
        <v>0</v>
      </c>
      <c r="R446" s="17"/>
      <c r="S446" s="17"/>
      <c r="T446" s="17"/>
      <c r="U446" s="62">
        <f t="shared" si="79"/>
        <v>0</v>
      </c>
      <c r="V446" s="63">
        <f>IF(ISBLANK($B446),0,VLOOKUP($B446,Listen!$A$2:$C$45,2,FALSE))</f>
        <v>0</v>
      </c>
      <c r="W446" s="63">
        <f>IF(ISBLANK($B446),0,VLOOKUP($B446,Listen!$A$2:$C$45,3,FALSE))</f>
        <v>0</v>
      </c>
      <c r="X446" s="49">
        <f t="shared" si="80"/>
        <v>0</v>
      </c>
      <c r="Y446" s="49">
        <f t="shared" si="89"/>
        <v>0</v>
      </c>
      <c r="Z446" s="49">
        <f t="shared" si="89"/>
        <v>0</v>
      </c>
      <c r="AA446" s="49">
        <f t="shared" si="89"/>
        <v>0</v>
      </c>
      <c r="AB446" s="49">
        <f t="shared" si="89"/>
        <v>0</v>
      </c>
      <c r="AC446" s="49">
        <f t="shared" si="89"/>
        <v>0</v>
      </c>
      <c r="AD446" s="49">
        <f t="shared" si="89"/>
        <v>0</v>
      </c>
      <c r="AE446" s="51">
        <f t="shared" si="90"/>
        <v>0</v>
      </c>
      <c r="AF446" s="51">
        <f>IF(C446=A_Stammdaten!$B$12,D_SAV!$U446-D_SAV!$AG446,HLOOKUP(A_Stammdaten!$B$12-1,$AH$4:$AN$4004,ROW(C446)-3,FALSE)-$AG446)</f>
        <v>0</v>
      </c>
      <c r="AG446" s="51">
        <f>HLOOKUP(A_Stammdaten!$B$12,$AH$4:$AN$4004,ROW(C446)-3,FALSE)</f>
        <v>0</v>
      </c>
      <c r="AH446" s="51">
        <f t="shared" si="81"/>
        <v>0</v>
      </c>
      <c r="AI446" s="51">
        <f t="shared" si="82"/>
        <v>0</v>
      </c>
      <c r="AJ446" s="51">
        <f t="shared" si="83"/>
        <v>0</v>
      </c>
      <c r="AK446" s="51">
        <f t="shared" si="84"/>
        <v>0</v>
      </c>
      <c r="AL446" s="51">
        <f t="shared" si="85"/>
        <v>0</v>
      </c>
      <c r="AM446" s="51">
        <f t="shared" si="86"/>
        <v>0</v>
      </c>
      <c r="AN446" s="51">
        <f t="shared" si="87"/>
        <v>0</v>
      </c>
    </row>
    <row r="447" spans="1:40" x14ac:dyDescent="0.25">
      <c r="A447" s="17"/>
      <c r="B447" s="17"/>
      <c r="C447" s="35"/>
      <c r="D447" s="17"/>
      <c r="E447" s="17"/>
      <c r="F447" s="17"/>
      <c r="G447" s="62">
        <f t="shared" si="88"/>
        <v>0</v>
      </c>
      <c r="H447" s="17"/>
      <c r="I447" s="17"/>
      <c r="J447" s="17"/>
      <c r="K447" s="17"/>
      <c r="L447" s="17"/>
      <c r="M447" s="17"/>
      <c r="N447" s="17"/>
      <c r="O447" s="17"/>
      <c r="P447" s="115"/>
      <c r="Q447" s="62">
        <f>IF(C447&gt;A_Stammdaten!$B$12,0,SUM(G447,H447,J447,K447,M447,N447)-SUM(I447,L447,O447,P447))</f>
        <v>0</v>
      </c>
      <c r="R447" s="17"/>
      <c r="S447" s="17"/>
      <c r="T447" s="17"/>
      <c r="U447" s="62">
        <f t="shared" si="79"/>
        <v>0</v>
      </c>
      <c r="V447" s="63">
        <f>IF(ISBLANK($B447),0,VLOOKUP($B447,Listen!$A$2:$C$45,2,FALSE))</f>
        <v>0</v>
      </c>
      <c r="W447" s="63">
        <f>IF(ISBLANK($B447),0,VLOOKUP($B447,Listen!$A$2:$C$45,3,FALSE))</f>
        <v>0</v>
      </c>
      <c r="X447" s="49">
        <f t="shared" si="80"/>
        <v>0</v>
      </c>
      <c r="Y447" s="49">
        <f t="shared" si="89"/>
        <v>0</v>
      </c>
      <c r="Z447" s="49">
        <f t="shared" si="89"/>
        <v>0</v>
      </c>
      <c r="AA447" s="49">
        <f t="shared" si="89"/>
        <v>0</v>
      </c>
      <c r="AB447" s="49">
        <f t="shared" si="89"/>
        <v>0</v>
      </c>
      <c r="AC447" s="49">
        <f t="shared" si="89"/>
        <v>0</v>
      </c>
      <c r="AD447" s="49">
        <f t="shared" si="89"/>
        <v>0</v>
      </c>
      <c r="AE447" s="51">
        <f t="shared" si="90"/>
        <v>0</v>
      </c>
      <c r="AF447" s="51">
        <f>IF(C447=A_Stammdaten!$B$12,D_SAV!$U447-D_SAV!$AG447,HLOOKUP(A_Stammdaten!$B$12-1,$AH$4:$AN$4004,ROW(C447)-3,FALSE)-$AG447)</f>
        <v>0</v>
      </c>
      <c r="AG447" s="51">
        <f>HLOOKUP(A_Stammdaten!$B$12,$AH$4:$AN$4004,ROW(C447)-3,FALSE)</f>
        <v>0</v>
      </c>
      <c r="AH447" s="51">
        <f t="shared" si="81"/>
        <v>0</v>
      </c>
      <c r="AI447" s="51">
        <f t="shared" si="82"/>
        <v>0</v>
      </c>
      <c r="AJ447" s="51">
        <f t="shared" si="83"/>
        <v>0</v>
      </c>
      <c r="AK447" s="51">
        <f t="shared" si="84"/>
        <v>0</v>
      </c>
      <c r="AL447" s="51">
        <f t="shared" si="85"/>
        <v>0</v>
      </c>
      <c r="AM447" s="51">
        <f t="shared" si="86"/>
        <v>0</v>
      </c>
      <c r="AN447" s="51">
        <f t="shared" si="87"/>
        <v>0</v>
      </c>
    </row>
    <row r="448" spans="1:40" x14ac:dyDescent="0.25">
      <c r="A448" s="17"/>
      <c r="B448" s="17"/>
      <c r="C448" s="35"/>
      <c r="D448" s="17"/>
      <c r="E448" s="17"/>
      <c r="F448" s="17"/>
      <c r="G448" s="62">
        <f t="shared" si="88"/>
        <v>0</v>
      </c>
      <c r="H448" s="17"/>
      <c r="I448" s="17"/>
      <c r="J448" s="17"/>
      <c r="K448" s="17"/>
      <c r="L448" s="17"/>
      <c r="M448" s="17"/>
      <c r="N448" s="17"/>
      <c r="O448" s="17"/>
      <c r="P448" s="115"/>
      <c r="Q448" s="62">
        <f>IF(C448&gt;A_Stammdaten!$B$12,0,SUM(G448,H448,J448,K448,M448,N448)-SUM(I448,L448,O448,P448))</f>
        <v>0</v>
      </c>
      <c r="R448" s="17"/>
      <c r="S448" s="17"/>
      <c r="T448" s="17"/>
      <c r="U448" s="62">
        <f t="shared" si="79"/>
        <v>0</v>
      </c>
      <c r="V448" s="63">
        <f>IF(ISBLANK($B448),0,VLOOKUP($B448,Listen!$A$2:$C$45,2,FALSE))</f>
        <v>0</v>
      </c>
      <c r="W448" s="63">
        <f>IF(ISBLANK($B448),0,VLOOKUP($B448,Listen!$A$2:$C$45,3,FALSE))</f>
        <v>0</v>
      </c>
      <c r="X448" s="49">
        <f t="shared" si="80"/>
        <v>0</v>
      </c>
      <c r="Y448" s="49">
        <f t="shared" si="89"/>
        <v>0</v>
      </c>
      <c r="Z448" s="49">
        <f t="shared" si="89"/>
        <v>0</v>
      </c>
      <c r="AA448" s="49">
        <f t="shared" si="89"/>
        <v>0</v>
      </c>
      <c r="AB448" s="49">
        <f t="shared" si="89"/>
        <v>0</v>
      </c>
      <c r="AC448" s="49">
        <f t="shared" si="89"/>
        <v>0</v>
      </c>
      <c r="AD448" s="49">
        <f t="shared" si="89"/>
        <v>0</v>
      </c>
      <c r="AE448" s="51">
        <f t="shared" si="90"/>
        <v>0</v>
      </c>
      <c r="AF448" s="51">
        <f>IF(C448=A_Stammdaten!$B$12,D_SAV!$U448-D_SAV!$AG448,HLOOKUP(A_Stammdaten!$B$12-1,$AH$4:$AN$4004,ROW(C448)-3,FALSE)-$AG448)</f>
        <v>0</v>
      </c>
      <c r="AG448" s="51">
        <f>HLOOKUP(A_Stammdaten!$B$12,$AH$4:$AN$4004,ROW(C448)-3,FALSE)</f>
        <v>0</v>
      </c>
      <c r="AH448" s="51">
        <f t="shared" si="81"/>
        <v>0</v>
      </c>
      <c r="AI448" s="51">
        <f t="shared" si="82"/>
        <v>0</v>
      </c>
      <c r="AJ448" s="51">
        <f t="shared" si="83"/>
        <v>0</v>
      </c>
      <c r="AK448" s="51">
        <f t="shared" si="84"/>
        <v>0</v>
      </c>
      <c r="AL448" s="51">
        <f t="shared" si="85"/>
        <v>0</v>
      </c>
      <c r="AM448" s="51">
        <f t="shared" si="86"/>
        <v>0</v>
      </c>
      <c r="AN448" s="51">
        <f t="shared" si="87"/>
        <v>0</v>
      </c>
    </row>
    <row r="449" spans="1:40" x14ac:dyDescent="0.25">
      <c r="A449" s="17"/>
      <c r="B449" s="17"/>
      <c r="C449" s="35"/>
      <c r="D449" s="17"/>
      <c r="E449" s="17"/>
      <c r="F449" s="17"/>
      <c r="G449" s="62">
        <f t="shared" si="88"/>
        <v>0</v>
      </c>
      <c r="H449" s="17"/>
      <c r="I449" s="17"/>
      <c r="J449" s="17"/>
      <c r="K449" s="17"/>
      <c r="L449" s="17"/>
      <c r="M449" s="17"/>
      <c r="N449" s="17"/>
      <c r="O449" s="17"/>
      <c r="P449" s="115"/>
      <c r="Q449" s="62">
        <f>IF(C449&gt;A_Stammdaten!$B$12,0,SUM(G449,H449,J449,K449,M449,N449)-SUM(I449,L449,O449,P449))</f>
        <v>0</v>
      </c>
      <c r="R449" s="17"/>
      <c r="S449" s="17"/>
      <c r="T449" s="17"/>
      <c r="U449" s="62">
        <f t="shared" si="79"/>
        <v>0</v>
      </c>
      <c r="V449" s="63">
        <f>IF(ISBLANK($B449),0,VLOOKUP($B449,Listen!$A$2:$C$45,2,FALSE))</f>
        <v>0</v>
      </c>
      <c r="W449" s="63">
        <f>IF(ISBLANK($B449),0,VLOOKUP($B449,Listen!$A$2:$C$45,3,FALSE))</f>
        <v>0</v>
      </c>
      <c r="X449" s="49">
        <f t="shared" si="80"/>
        <v>0</v>
      </c>
      <c r="Y449" s="49">
        <f t="shared" si="89"/>
        <v>0</v>
      </c>
      <c r="Z449" s="49">
        <f t="shared" si="89"/>
        <v>0</v>
      </c>
      <c r="AA449" s="49">
        <f t="shared" si="89"/>
        <v>0</v>
      </c>
      <c r="AB449" s="49">
        <f t="shared" si="89"/>
        <v>0</v>
      </c>
      <c r="AC449" s="49">
        <f t="shared" si="89"/>
        <v>0</v>
      </c>
      <c r="AD449" s="49">
        <f t="shared" si="89"/>
        <v>0</v>
      </c>
      <c r="AE449" s="51">
        <f t="shared" si="90"/>
        <v>0</v>
      </c>
      <c r="AF449" s="51">
        <f>IF(C449=A_Stammdaten!$B$12,D_SAV!$U449-D_SAV!$AG449,HLOOKUP(A_Stammdaten!$B$12-1,$AH$4:$AN$4004,ROW(C449)-3,FALSE)-$AG449)</f>
        <v>0</v>
      </c>
      <c r="AG449" s="51">
        <f>HLOOKUP(A_Stammdaten!$B$12,$AH$4:$AN$4004,ROW(C449)-3,FALSE)</f>
        <v>0</v>
      </c>
      <c r="AH449" s="51">
        <f t="shared" si="81"/>
        <v>0</v>
      </c>
      <c r="AI449" s="51">
        <f t="shared" si="82"/>
        <v>0</v>
      </c>
      <c r="AJ449" s="51">
        <f t="shared" si="83"/>
        <v>0</v>
      </c>
      <c r="AK449" s="51">
        <f t="shared" si="84"/>
        <v>0</v>
      </c>
      <c r="AL449" s="51">
        <f t="shared" si="85"/>
        <v>0</v>
      </c>
      <c r="AM449" s="51">
        <f t="shared" si="86"/>
        <v>0</v>
      </c>
      <c r="AN449" s="51">
        <f t="shared" si="87"/>
        <v>0</v>
      </c>
    </row>
    <row r="450" spans="1:40" x14ac:dyDescent="0.25">
      <c r="A450" s="17"/>
      <c r="B450" s="17"/>
      <c r="C450" s="35"/>
      <c r="D450" s="17"/>
      <c r="E450" s="17"/>
      <c r="F450" s="17"/>
      <c r="G450" s="62">
        <f t="shared" si="88"/>
        <v>0</v>
      </c>
      <c r="H450" s="17"/>
      <c r="I450" s="17"/>
      <c r="J450" s="17"/>
      <c r="K450" s="17"/>
      <c r="L450" s="17"/>
      <c r="M450" s="17"/>
      <c r="N450" s="17"/>
      <c r="O450" s="17"/>
      <c r="P450" s="115"/>
      <c r="Q450" s="62">
        <f>IF(C450&gt;A_Stammdaten!$B$12,0,SUM(G450,H450,J450,K450,M450,N450)-SUM(I450,L450,O450,P450))</f>
        <v>0</v>
      </c>
      <c r="R450" s="17"/>
      <c r="S450" s="17"/>
      <c r="T450" s="17"/>
      <c r="U450" s="62">
        <f t="shared" si="79"/>
        <v>0</v>
      </c>
      <c r="V450" s="63">
        <f>IF(ISBLANK($B450),0,VLOOKUP($B450,Listen!$A$2:$C$45,2,FALSE))</f>
        <v>0</v>
      </c>
      <c r="W450" s="63">
        <f>IF(ISBLANK($B450),0,VLOOKUP($B450,Listen!$A$2:$C$45,3,FALSE))</f>
        <v>0</v>
      </c>
      <c r="X450" s="49">
        <f t="shared" si="80"/>
        <v>0</v>
      </c>
      <c r="Y450" s="49">
        <f t="shared" si="89"/>
        <v>0</v>
      </c>
      <c r="Z450" s="49">
        <f t="shared" si="89"/>
        <v>0</v>
      </c>
      <c r="AA450" s="49">
        <f t="shared" si="89"/>
        <v>0</v>
      </c>
      <c r="AB450" s="49">
        <f t="shared" si="89"/>
        <v>0</v>
      </c>
      <c r="AC450" s="49">
        <f t="shared" si="89"/>
        <v>0</v>
      </c>
      <c r="AD450" s="49">
        <f t="shared" ref="Y450:AD493" si="91">$V450</f>
        <v>0</v>
      </c>
      <c r="AE450" s="51">
        <f t="shared" si="90"/>
        <v>0</v>
      </c>
      <c r="AF450" s="51">
        <f>IF(C450=A_Stammdaten!$B$12,D_SAV!$U450-D_SAV!$AG450,HLOOKUP(A_Stammdaten!$B$12-1,$AH$4:$AN$4004,ROW(C450)-3,FALSE)-$AG450)</f>
        <v>0</v>
      </c>
      <c r="AG450" s="51">
        <f>HLOOKUP(A_Stammdaten!$B$12,$AH$4:$AN$4004,ROW(C450)-3,FALSE)</f>
        <v>0</v>
      </c>
      <c r="AH450" s="51">
        <f t="shared" si="81"/>
        <v>0</v>
      </c>
      <c r="AI450" s="51">
        <f t="shared" si="82"/>
        <v>0</v>
      </c>
      <c r="AJ450" s="51">
        <f t="shared" si="83"/>
        <v>0</v>
      </c>
      <c r="AK450" s="51">
        <f t="shared" si="84"/>
        <v>0</v>
      </c>
      <c r="AL450" s="51">
        <f t="shared" si="85"/>
        <v>0</v>
      </c>
      <c r="AM450" s="51">
        <f t="shared" si="86"/>
        <v>0</v>
      </c>
      <c r="AN450" s="51">
        <f t="shared" si="87"/>
        <v>0</v>
      </c>
    </row>
    <row r="451" spans="1:40" x14ac:dyDescent="0.25">
      <c r="A451" s="17"/>
      <c r="B451" s="17"/>
      <c r="C451" s="35"/>
      <c r="D451" s="17"/>
      <c r="E451" s="17"/>
      <c r="F451" s="17"/>
      <c r="G451" s="62">
        <f t="shared" si="88"/>
        <v>0</v>
      </c>
      <c r="H451" s="17"/>
      <c r="I451" s="17"/>
      <c r="J451" s="17"/>
      <c r="K451" s="17"/>
      <c r="L451" s="17"/>
      <c r="M451" s="17"/>
      <c r="N451" s="17"/>
      <c r="O451" s="17"/>
      <c r="P451" s="115"/>
      <c r="Q451" s="62">
        <f>IF(C451&gt;A_Stammdaten!$B$12,0,SUM(G451,H451,J451,K451,M451,N451)-SUM(I451,L451,O451,P451))</f>
        <v>0</v>
      </c>
      <c r="R451" s="17"/>
      <c r="S451" s="17"/>
      <c r="T451" s="17"/>
      <c r="U451" s="62">
        <f t="shared" si="79"/>
        <v>0</v>
      </c>
      <c r="V451" s="63">
        <f>IF(ISBLANK($B451),0,VLOOKUP($B451,Listen!$A$2:$C$45,2,FALSE))</f>
        <v>0</v>
      </c>
      <c r="W451" s="63">
        <f>IF(ISBLANK($B451),0,VLOOKUP($B451,Listen!$A$2:$C$45,3,FALSE))</f>
        <v>0</v>
      </c>
      <c r="X451" s="49">
        <f t="shared" si="80"/>
        <v>0</v>
      </c>
      <c r="Y451" s="49">
        <f t="shared" si="91"/>
        <v>0</v>
      </c>
      <c r="Z451" s="49">
        <f t="shared" si="91"/>
        <v>0</v>
      </c>
      <c r="AA451" s="49">
        <f t="shared" si="91"/>
        <v>0</v>
      </c>
      <c r="AB451" s="49">
        <f t="shared" si="91"/>
        <v>0</v>
      </c>
      <c r="AC451" s="49">
        <f t="shared" si="91"/>
        <v>0</v>
      </c>
      <c r="AD451" s="49">
        <f t="shared" si="91"/>
        <v>0</v>
      </c>
      <c r="AE451" s="51">
        <f t="shared" si="90"/>
        <v>0</v>
      </c>
      <c r="AF451" s="51">
        <f>IF(C451=A_Stammdaten!$B$12,D_SAV!$U451-D_SAV!$AG451,HLOOKUP(A_Stammdaten!$B$12-1,$AH$4:$AN$4004,ROW(C451)-3,FALSE)-$AG451)</f>
        <v>0</v>
      </c>
      <c r="AG451" s="51">
        <f>HLOOKUP(A_Stammdaten!$B$12,$AH$4:$AN$4004,ROW(C451)-3,FALSE)</f>
        <v>0</v>
      </c>
      <c r="AH451" s="51">
        <f t="shared" si="81"/>
        <v>0</v>
      </c>
      <c r="AI451" s="51">
        <f t="shared" si="82"/>
        <v>0</v>
      </c>
      <c r="AJ451" s="51">
        <f t="shared" si="83"/>
        <v>0</v>
      </c>
      <c r="AK451" s="51">
        <f t="shared" si="84"/>
        <v>0</v>
      </c>
      <c r="AL451" s="51">
        <f t="shared" si="85"/>
        <v>0</v>
      </c>
      <c r="AM451" s="51">
        <f t="shared" si="86"/>
        <v>0</v>
      </c>
      <c r="AN451" s="51">
        <f t="shared" si="87"/>
        <v>0</v>
      </c>
    </row>
    <row r="452" spans="1:40" x14ac:dyDescent="0.25">
      <c r="A452" s="17"/>
      <c r="B452" s="17"/>
      <c r="C452" s="35"/>
      <c r="D452" s="17"/>
      <c r="E452" s="17"/>
      <c r="F452" s="17"/>
      <c r="G452" s="62">
        <f t="shared" si="88"/>
        <v>0</v>
      </c>
      <c r="H452" s="17"/>
      <c r="I452" s="17"/>
      <c r="J452" s="17"/>
      <c r="K452" s="17"/>
      <c r="L452" s="17"/>
      <c r="M452" s="17"/>
      <c r="N452" s="17"/>
      <c r="O452" s="17"/>
      <c r="P452" s="115"/>
      <c r="Q452" s="62">
        <f>IF(C452&gt;A_Stammdaten!$B$12,0,SUM(G452,H452,J452,K452,M452,N452)-SUM(I452,L452,O452,P452))</f>
        <v>0</v>
      </c>
      <c r="R452" s="17"/>
      <c r="S452" s="17"/>
      <c r="T452" s="17"/>
      <c r="U452" s="62">
        <f t="shared" si="79"/>
        <v>0</v>
      </c>
      <c r="V452" s="63">
        <f>IF(ISBLANK($B452),0,VLOOKUP($B452,Listen!$A$2:$C$45,2,FALSE))</f>
        <v>0</v>
      </c>
      <c r="W452" s="63">
        <f>IF(ISBLANK($B452),0,VLOOKUP($B452,Listen!$A$2:$C$45,3,FALSE))</f>
        <v>0</v>
      </c>
      <c r="X452" s="49">
        <f t="shared" si="80"/>
        <v>0</v>
      </c>
      <c r="Y452" s="49">
        <f t="shared" si="91"/>
        <v>0</v>
      </c>
      <c r="Z452" s="49">
        <f t="shared" si="91"/>
        <v>0</v>
      </c>
      <c r="AA452" s="49">
        <f t="shared" si="91"/>
        <v>0</v>
      </c>
      <c r="AB452" s="49">
        <f t="shared" si="91"/>
        <v>0</v>
      </c>
      <c r="AC452" s="49">
        <f t="shared" si="91"/>
        <v>0</v>
      </c>
      <c r="AD452" s="49">
        <f t="shared" si="91"/>
        <v>0</v>
      </c>
      <c r="AE452" s="51">
        <f t="shared" si="90"/>
        <v>0</v>
      </c>
      <c r="AF452" s="51">
        <f>IF(C452=A_Stammdaten!$B$12,D_SAV!$U452-D_SAV!$AG452,HLOOKUP(A_Stammdaten!$B$12-1,$AH$4:$AN$4004,ROW(C452)-3,FALSE)-$AG452)</f>
        <v>0</v>
      </c>
      <c r="AG452" s="51">
        <f>HLOOKUP(A_Stammdaten!$B$12,$AH$4:$AN$4004,ROW(C452)-3,FALSE)</f>
        <v>0</v>
      </c>
      <c r="AH452" s="51">
        <f t="shared" si="81"/>
        <v>0</v>
      </c>
      <c r="AI452" s="51">
        <f t="shared" si="82"/>
        <v>0</v>
      </c>
      <c r="AJ452" s="51">
        <f t="shared" si="83"/>
        <v>0</v>
      </c>
      <c r="AK452" s="51">
        <f t="shared" si="84"/>
        <v>0</v>
      </c>
      <c r="AL452" s="51">
        <f t="shared" si="85"/>
        <v>0</v>
      </c>
      <c r="AM452" s="51">
        <f t="shared" si="86"/>
        <v>0</v>
      </c>
      <c r="AN452" s="51">
        <f t="shared" si="87"/>
        <v>0</v>
      </c>
    </row>
    <row r="453" spans="1:40" x14ac:dyDescent="0.25">
      <c r="A453" s="17"/>
      <c r="B453" s="17"/>
      <c r="C453" s="35"/>
      <c r="D453" s="17"/>
      <c r="E453" s="17"/>
      <c r="F453" s="17"/>
      <c r="G453" s="62">
        <f t="shared" si="88"/>
        <v>0</v>
      </c>
      <c r="H453" s="17"/>
      <c r="I453" s="17"/>
      <c r="J453" s="17"/>
      <c r="K453" s="17"/>
      <c r="L453" s="17"/>
      <c r="M453" s="17"/>
      <c r="N453" s="17"/>
      <c r="O453" s="17"/>
      <c r="P453" s="115"/>
      <c r="Q453" s="62">
        <f>IF(C453&gt;A_Stammdaten!$B$12,0,SUM(G453,H453,J453,K453,M453,N453)-SUM(I453,L453,O453,P453))</f>
        <v>0</v>
      </c>
      <c r="R453" s="17"/>
      <c r="S453" s="17"/>
      <c r="T453" s="17"/>
      <c r="U453" s="62">
        <f t="shared" ref="U453:U516" si="92">Q453-SUM(R453:T453)</f>
        <v>0</v>
      </c>
      <c r="V453" s="63">
        <f>IF(ISBLANK($B453),0,VLOOKUP($B453,Listen!$A$2:$C$45,2,FALSE))</f>
        <v>0</v>
      </c>
      <c r="W453" s="63">
        <f>IF(ISBLANK($B453),0,VLOOKUP($B453,Listen!$A$2:$C$45,3,FALSE))</f>
        <v>0</v>
      </c>
      <c r="X453" s="49">
        <f t="shared" ref="X453:X516" si="93">$V453</f>
        <v>0</v>
      </c>
      <c r="Y453" s="49">
        <f t="shared" si="91"/>
        <v>0</v>
      </c>
      <c r="Z453" s="49">
        <f t="shared" si="91"/>
        <v>0</v>
      </c>
      <c r="AA453" s="49">
        <f t="shared" si="91"/>
        <v>0</v>
      </c>
      <c r="AB453" s="49">
        <f t="shared" si="91"/>
        <v>0</v>
      </c>
      <c r="AC453" s="49">
        <f t="shared" si="91"/>
        <v>0</v>
      </c>
      <c r="AD453" s="49">
        <f t="shared" si="91"/>
        <v>0</v>
      </c>
      <c r="AE453" s="51">
        <f t="shared" si="90"/>
        <v>0</v>
      </c>
      <c r="AF453" s="51">
        <f>IF(C453=A_Stammdaten!$B$12,D_SAV!$U453-D_SAV!$AG453,HLOOKUP(A_Stammdaten!$B$12-1,$AH$4:$AN$4004,ROW(C453)-3,FALSE)-$AG453)</f>
        <v>0</v>
      </c>
      <c r="AG453" s="51">
        <f>HLOOKUP(A_Stammdaten!$B$12,$AH$4:$AN$4004,ROW(C453)-3,FALSE)</f>
        <v>0</v>
      </c>
      <c r="AH453" s="51">
        <f t="shared" ref="AH453:AH516" si="94">IF(OR($C453=0,$U453=0),0,IF($C453&lt;=AH$4,$U453-$U453/X453*(AH$4-$C453+1),0))</f>
        <v>0</v>
      </c>
      <c r="AI453" s="51">
        <f t="shared" ref="AI453:AI516" si="95">IF(OR($C453=0,$U453=0,Y453-(AI$4-$C453)=0),0,IF($C453&lt;AI$4,AH453-AH453/(Y453-(AI$4-$C453)),IF($C453=AI$4,$U453-$U453/Y453,0)))</f>
        <v>0</v>
      </c>
      <c r="AJ453" s="51">
        <f t="shared" ref="AJ453:AJ516" si="96">IF(OR($C453=0,$U453=0,Z453-(AJ$4-$C453)=0),0,IF($C453&lt;AJ$4,AI453-AI453/(Z453-(AJ$4-$C453)),IF($C453=AJ$4,$U453-$U453/Z453,0)))</f>
        <v>0</v>
      </c>
      <c r="AK453" s="51">
        <f t="shared" ref="AK453:AK516" si="97">IF(OR($C453=0,$U453=0,AA453-(AK$4-$C453)=0),0,IF($C453&lt;AK$4,AJ453-AJ453/(AA453-(AK$4-$C453)),IF($C453=AK$4,$U453-$U453/AA453,0)))</f>
        <v>0</v>
      </c>
      <c r="AL453" s="51">
        <f t="shared" ref="AL453:AL516" si="98">IF(OR($C453=0,$U453=0,AB453-(AL$4-$C453)=0),0,IF($C453&lt;AL$4,AK453-AK453/(AB453-(AL$4-$C453)),IF($C453=AL$4,$U453-$U453/AB453,0)))</f>
        <v>0</v>
      </c>
      <c r="AM453" s="51">
        <f t="shared" ref="AM453:AM516" si="99">IF(OR($C453=0,$U453=0,AC453-(AM$4-$C453)=0),0,IF($C453&lt;AM$4,AL453-AL453/(AC453-(AM$4-$C453)),IF($C453=AM$4,$U453-$U453/AC453,0)))</f>
        <v>0</v>
      </c>
      <c r="AN453" s="51">
        <f t="shared" ref="AN453:AN516" si="100">IF(OR($C453=0,$U453=0,AD453-(AN$4-$C453)=0),0,IF($C453&lt;AN$4,AM453-AM453/(AD453-(AN$4-$C453)),IF($C453=AN$4,$U453-$U453/AD453,0)))</f>
        <v>0</v>
      </c>
    </row>
    <row r="454" spans="1:40" x14ac:dyDescent="0.25">
      <c r="A454" s="17"/>
      <c r="B454" s="17"/>
      <c r="C454" s="35"/>
      <c r="D454" s="17"/>
      <c r="E454" s="17"/>
      <c r="F454" s="17"/>
      <c r="G454" s="62">
        <f t="shared" ref="G454:G517" si="101">D454*E454/100</f>
        <v>0</v>
      </c>
      <c r="H454" s="17"/>
      <c r="I454" s="17"/>
      <c r="J454" s="17"/>
      <c r="K454" s="17"/>
      <c r="L454" s="17"/>
      <c r="M454" s="17"/>
      <c r="N454" s="17"/>
      <c r="O454" s="17"/>
      <c r="P454" s="115"/>
      <c r="Q454" s="62">
        <f>IF(C454&gt;A_Stammdaten!$B$12,0,SUM(G454,H454,J454,K454,M454,N454)-SUM(I454,L454,O454,P454))</f>
        <v>0</v>
      </c>
      <c r="R454" s="17"/>
      <c r="S454" s="17"/>
      <c r="T454" s="17"/>
      <c r="U454" s="62">
        <f t="shared" si="92"/>
        <v>0</v>
      </c>
      <c r="V454" s="63">
        <f>IF(ISBLANK($B454),0,VLOOKUP($B454,Listen!$A$2:$C$45,2,FALSE))</f>
        <v>0</v>
      </c>
      <c r="W454" s="63">
        <f>IF(ISBLANK($B454),0,VLOOKUP($B454,Listen!$A$2:$C$45,3,FALSE))</f>
        <v>0</v>
      </c>
      <c r="X454" s="49">
        <f t="shared" si="93"/>
        <v>0</v>
      </c>
      <c r="Y454" s="49">
        <f t="shared" si="91"/>
        <v>0</v>
      </c>
      <c r="Z454" s="49">
        <f t="shared" si="91"/>
        <v>0</v>
      </c>
      <c r="AA454" s="49">
        <f t="shared" si="91"/>
        <v>0</v>
      </c>
      <c r="AB454" s="49">
        <f t="shared" si="91"/>
        <v>0</v>
      </c>
      <c r="AC454" s="49">
        <f t="shared" si="91"/>
        <v>0</v>
      </c>
      <c r="AD454" s="49">
        <f t="shared" si="91"/>
        <v>0</v>
      </c>
      <c r="AE454" s="51">
        <f t="shared" si="90"/>
        <v>0</v>
      </c>
      <c r="AF454" s="51">
        <f>IF(C454=A_Stammdaten!$B$12,D_SAV!$U454-D_SAV!$AG454,HLOOKUP(A_Stammdaten!$B$12-1,$AH$4:$AN$4004,ROW(C454)-3,FALSE)-$AG454)</f>
        <v>0</v>
      </c>
      <c r="AG454" s="51">
        <f>HLOOKUP(A_Stammdaten!$B$12,$AH$4:$AN$4004,ROW(C454)-3,FALSE)</f>
        <v>0</v>
      </c>
      <c r="AH454" s="51">
        <f t="shared" si="94"/>
        <v>0</v>
      </c>
      <c r="AI454" s="51">
        <f t="shared" si="95"/>
        <v>0</v>
      </c>
      <c r="AJ454" s="51">
        <f t="shared" si="96"/>
        <v>0</v>
      </c>
      <c r="AK454" s="51">
        <f t="shared" si="97"/>
        <v>0</v>
      </c>
      <c r="AL454" s="51">
        <f t="shared" si="98"/>
        <v>0</v>
      </c>
      <c r="AM454" s="51">
        <f t="shared" si="99"/>
        <v>0</v>
      </c>
      <c r="AN454" s="51">
        <f t="shared" si="100"/>
        <v>0</v>
      </c>
    </row>
    <row r="455" spans="1:40" x14ac:dyDescent="0.25">
      <c r="A455" s="17"/>
      <c r="B455" s="17"/>
      <c r="C455" s="35"/>
      <c r="D455" s="17"/>
      <c r="E455" s="17"/>
      <c r="F455" s="17"/>
      <c r="G455" s="62">
        <f t="shared" si="101"/>
        <v>0</v>
      </c>
      <c r="H455" s="17"/>
      <c r="I455" s="17"/>
      <c r="J455" s="17"/>
      <c r="K455" s="17"/>
      <c r="L455" s="17"/>
      <c r="M455" s="17"/>
      <c r="N455" s="17"/>
      <c r="O455" s="17"/>
      <c r="P455" s="115"/>
      <c r="Q455" s="62">
        <f>IF(C455&gt;A_Stammdaten!$B$12,0,SUM(G455,H455,J455,K455,M455,N455)-SUM(I455,L455,O455,P455))</f>
        <v>0</v>
      </c>
      <c r="R455" s="17"/>
      <c r="S455" s="17"/>
      <c r="T455" s="17"/>
      <c r="U455" s="62">
        <f t="shared" si="92"/>
        <v>0</v>
      </c>
      <c r="V455" s="63">
        <f>IF(ISBLANK($B455),0,VLOOKUP($B455,Listen!$A$2:$C$45,2,FALSE))</f>
        <v>0</v>
      </c>
      <c r="W455" s="63">
        <f>IF(ISBLANK($B455),0,VLOOKUP($B455,Listen!$A$2:$C$45,3,FALSE))</f>
        <v>0</v>
      </c>
      <c r="X455" s="49">
        <f t="shared" si="93"/>
        <v>0</v>
      </c>
      <c r="Y455" s="49">
        <f t="shared" si="91"/>
        <v>0</v>
      </c>
      <c r="Z455" s="49">
        <f t="shared" si="91"/>
        <v>0</v>
      </c>
      <c r="AA455" s="49">
        <f t="shared" si="91"/>
        <v>0</v>
      </c>
      <c r="AB455" s="49">
        <f t="shared" si="91"/>
        <v>0</v>
      </c>
      <c r="AC455" s="49">
        <f t="shared" si="91"/>
        <v>0</v>
      </c>
      <c r="AD455" s="49">
        <f t="shared" si="91"/>
        <v>0</v>
      </c>
      <c r="AE455" s="51">
        <f t="shared" si="90"/>
        <v>0</v>
      </c>
      <c r="AF455" s="51">
        <f>IF(C455=A_Stammdaten!$B$12,D_SAV!$U455-D_SAV!$AG455,HLOOKUP(A_Stammdaten!$B$12-1,$AH$4:$AN$4004,ROW(C455)-3,FALSE)-$AG455)</f>
        <v>0</v>
      </c>
      <c r="AG455" s="51">
        <f>HLOOKUP(A_Stammdaten!$B$12,$AH$4:$AN$4004,ROW(C455)-3,FALSE)</f>
        <v>0</v>
      </c>
      <c r="AH455" s="51">
        <f t="shared" si="94"/>
        <v>0</v>
      </c>
      <c r="AI455" s="51">
        <f t="shared" si="95"/>
        <v>0</v>
      </c>
      <c r="AJ455" s="51">
        <f t="shared" si="96"/>
        <v>0</v>
      </c>
      <c r="AK455" s="51">
        <f t="shared" si="97"/>
        <v>0</v>
      </c>
      <c r="AL455" s="51">
        <f t="shared" si="98"/>
        <v>0</v>
      </c>
      <c r="AM455" s="51">
        <f t="shared" si="99"/>
        <v>0</v>
      </c>
      <c r="AN455" s="51">
        <f t="shared" si="100"/>
        <v>0</v>
      </c>
    </row>
    <row r="456" spans="1:40" x14ac:dyDescent="0.25">
      <c r="A456" s="17"/>
      <c r="B456" s="17"/>
      <c r="C456" s="35"/>
      <c r="D456" s="17"/>
      <c r="E456" s="17"/>
      <c r="F456" s="17"/>
      <c r="G456" s="62">
        <f t="shared" si="101"/>
        <v>0</v>
      </c>
      <c r="H456" s="17"/>
      <c r="I456" s="17"/>
      <c r="J456" s="17"/>
      <c r="K456" s="17"/>
      <c r="L456" s="17"/>
      <c r="M456" s="17"/>
      <c r="N456" s="17"/>
      <c r="O456" s="17"/>
      <c r="P456" s="115"/>
      <c r="Q456" s="62">
        <f>IF(C456&gt;A_Stammdaten!$B$12,0,SUM(G456,H456,J456,K456,M456,N456)-SUM(I456,L456,O456,P456))</f>
        <v>0</v>
      </c>
      <c r="R456" s="17"/>
      <c r="S456" s="17"/>
      <c r="T456" s="17"/>
      <c r="U456" s="62">
        <f t="shared" si="92"/>
        <v>0</v>
      </c>
      <c r="V456" s="63">
        <f>IF(ISBLANK($B456),0,VLOOKUP($B456,Listen!$A$2:$C$45,2,FALSE))</f>
        <v>0</v>
      </c>
      <c r="W456" s="63">
        <f>IF(ISBLANK($B456),0,VLOOKUP($B456,Listen!$A$2:$C$45,3,FALSE))</f>
        <v>0</v>
      </c>
      <c r="X456" s="49">
        <f t="shared" si="93"/>
        <v>0</v>
      </c>
      <c r="Y456" s="49">
        <f t="shared" si="91"/>
        <v>0</v>
      </c>
      <c r="Z456" s="49">
        <f t="shared" si="91"/>
        <v>0</v>
      </c>
      <c r="AA456" s="49">
        <f t="shared" si="91"/>
        <v>0</v>
      </c>
      <c r="AB456" s="49">
        <f t="shared" si="91"/>
        <v>0</v>
      </c>
      <c r="AC456" s="49">
        <f t="shared" si="91"/>
        <v>0</v>
      </c>
      <c r="AD456" s="49">
        <f t="shared" si="91"/>
        <v>0</v>
      </c>
      <c r="AE456" s="51">
        <f t="shared" si="90"/>
        <v>0</v>
      </c>
      <c r="AF456" s="51">
        <f>IF(C456=A_Stammdaten!$B$12,D_SAV!$U456-D_SAV!$AG456,HLOOKUP(A_Stammdaten!$B$12-1,$AH$4:$AN$4004,ROW(C456)-3,FALSE)-$AG456)</f>
        <v>0</v>
      </c>
      <c r="AG456" s="51">
        <f>HLOOKUP(A_Stammdaten!$B$12,$AH$4:$AN$4004,ROW(C456)-3,FALSE)</f>
        <v>0</v>
      </c>
      <c r="AH456" s="51">
        <f t="shared" si="94"/>
        <v>0</v>
      </c>
      <c r="AI456" s="51">
        <f t="shared" si="95"/>
        <v>0</v>
      </c>
      <c r="AJ456" s="51">
        <f t="shared" si="96"/>
        <v>0</v>
      </c>
      <c r="AK456" s="51">
        <f t="shared" si="97"/>
        <v>0</v>
      </c>
      <c r="AL456" s="51">
        <f t="shared" si="98"/>
        <v>0</v>
      </c>
      <c r="AM456" s="51">
        <f t="shared" si="99"/>
        <v>0</v>
      </c>
      <c r="AN456" s="51">
        <f t="shared" si="100"/>
        <v>0</v>
      </c>
    </row>
    <row r="457" spans="1:40" x14ac:dyDescent="0.25">
      <c r="A457" s="17"/>
      <c r="B457" s="17"/>
      <c r="C457" s="35"/>
      <c r="D457" s="17"/>
      <c r="E457" s="17"/>
      <c r="F457" s="17"/>
      <c r="G457" s="62">
        <f t="shared" si="101"/>
        <v>0</v>
      </c>
      <c r="H457" s="17"/>
      <c r="I457" s="17"/>
      <c r="J457" s="17"/>
      <c r="K457" s="17"/>
      <c r="L457" s="17"/>
      <c r="M457" s="17"/>
      <c r="N457" s="17"/>
      <c r="O457" s="17"/>
      <c r="P457" s="115"/>
      <c r="Q457" s="62">
        <f>IF(C457&gt;A_Stammdaten!$B$12,0,SUM(G457,H457,J457,K457,M457,N457)-SUM(I457,L457,O457,P457))</f>
        <v>0</v>
      </c>
      <c r="R457" s="17"/>
      <c r="S457" s="17"/>
      <c r="T457" s="17"/>
      <c r="U457" s="62">
        <f t="shared" si="92"/>
        <v>0</v>
      </c>
      <c r="V457" s="63">
        <f>IF(ISBLANK($B457),0,VLOOKUP($B457,Listen!$A$2:$C$45,2,FALSE))</f>
        <v>0</v>
      </c>
      <c r="W457" s="63">
        <f>IF(ISBLANK($B457),0,VLOOKUP($B457,Listen!$A$2:$C$45,3,FALSE))</f>
        <v>0</v>
      </c>
      <c r="X457" s="49">
        <f t="shared" si="93"/>
        <v>0</v>
      </c>
      <c r="Y457" s="49">
        <f t="shared" si="91"/>
        <v>0</v>
      </c>
      <c r="Z457" s="49">
        <f t="shared" si="91"/>
        <v>0</v>
      </c>
      <c r="AA457" s="49">
        <f t="shared" si="91"/>
        <v>0</v>
      </c>
      <c r="AB457" s="49">
        <f t="shared" si="91"/>
        <v>0</v>
      </c>
      <c r="AC457" s="49">
        <f t="shared" si="91"/>
        <v>0</v>
      </c>
      <c r="AD457" s="49">
        <f t="shared" si="91"/>
        <v>0</v>
      </c>
      <c r="AE457" s="51">
        <f t="shared" si="90"/>
        <v>0</v>
      </c>
      <c r="AF457" s="51">
        <f>IF(C457=A_Stammdaten!$B$12,D_SAV!$U457-D_SAV!$AG457,HLOOKUP(A_Stammdaten!$B$12-1,$AH$4:$AN$4004,ROW(C457)-3,FALSE)-$AG457)</f>
        <v>0</v>
      </c>
      <c r="AG457" s="51">
        <f>HLOOKUP(A_Stammdaten!$B$12,$AH$4:$AN$4004,ROW(C457)-3,FALSE)</f>
        <v>0</v>
      </c>
      <c r="AH457" s="51">
        <f t="shared" si="94"/>
        <v>0</v>
      </c>
      <c r="AI457" s="51">
        <f t="shared" si="95"/>
        <v>0</v>
      </c>
      <c r="AJ457" s="51">
        <f t="shared" si="96"/>
        <v>0</v>
      </c>
      <c r="AK457" s="51">
        <f t="shared" si="97"/>
        <v>0</v>
      </c>
      <c r="AL457" s="51">
        <f t="shared" si="98"/>
        <v>0</v>
      </c>
      <c r="AM457" s="51">
        <f t="shared" si="99"/>
        <v>0</v>
      </c>
      <c r="AN457" s="51">
        <f t="shared" si="100"/>
        <v>0</v>
      </c>
    </row>
    <row r="458" spans="1:40" x14ac:dyDescent="0.25">
      <c r="A458" s="17"/>
      <c r="B458" s="17"/>
      <c r="C458" s="35"/>
      <c r="D458" s="17"/>
      <c r="E458" s="17"/>
      <c r="F458" s="17"/>
      <c r="G458" s="62">
        <f t="shared" si="101"/>
        <v>0</v>
      </c>
      <c r="H458" s="17"/>
      <c r="I458" s="17"/>
      <c r="J458" s="17"/>
      <c r="K458" s="17"/>
      <c r="L458" s="17"/>
      <c r="M458" s="17"/>
      <c r="N458" s="17"/>
      <c r="O458" s="17"/>
      <c r="P458" s="115"/>
      <c r="Q458" s="62">
        <f>IF(C458&gt;A_Stammdaten!$B$12,0,SUM(G458,H458,J458,K458,M458,N458)-SUM(I458,L458,O458,P458))</f>
        <v>0</v>
      </c>
      <c r="R458" s="17"/>
      <c r="S458" s="17"/>
      <c r="T458" s="17"/>
      <c r="U458" s="62">
        <f t="shared" si="92"/>
        <v>0</v>
      </c>
      <c r="V458" s="63">
        <f>IF(ISBLANK($B458),0,VLOOKUP($B458,Listen!$A$2:$C$45,2,FALSE))</f>
        <v>0</v>
      </c>
      <c r="W458" s="63">
        <f>IF(ISBLANK($B458),0,VLOOKUP($B458,Listen!$A$2:$C$45,3,FALSE))</f>
        <v>0</v>
      </c>
      <c r="X458" s="49">
        <f t="shared" si="93"/>
        <v>0</v>
      </c>
      <c r="Y458" s="49">
        <f t="shared" si="91"/>
        <v>0</v>
      </c>
      <c r="Z458" s="49">
        <f t="shared" si="91"/>
        <v>0</v>
      </c>
      <c r="AA458" s="49">
        <f t="shared" si="91"/>
        <v>0</v>
      </c>
      <c r="AB458" s="49">
        <f t="shared" si="91"/>
        <v>0</v>
      </c>
      <c r="AC458" s="49">
        <f t="shared" si="91"/>
        <v>0</v>
      </c>
      <c r="AD458" s="49">
        <f t="shared" si="91"/>
        <v>0</v>
      </c>
      <c r="AE458" s="51">
        <f t="shared" si="90"/>
        <v>0</v>
      </c>
      <c r="AF458" s="51">
        <f>IF(C458=A_Stammdaten!$B$12,D_SAV!$U458-D_SAV!$AG458,HLOOKUP(A_Stammdaten!$B$12-1,$AH$4:$AN$4004,ROW(C458)-3,FALSE)-$AG458)</f>
        <v>0</v>
      </c>
      <c r="AG458" s="51">
        <f>HLOOKUP(A_Stammdaten!$B$12,$AH$4:$AN$4004,ROW(C458)-3,FALSE)</f>
        <v>0</v>
      </c>
      <c r="AH458" s="51">
        <f t="shared" si="94"/>
        <v>0</v>
      </c>
      <c r="AI458" s="51">
        <f t="shared" si="95"/>
        <v>0</v>
      </c>
      <c r="AJ458" s="51">
        <f t="shared" si="96"/>
        <v>0</v>
      </c>
      <c r="AK458" s="51">
        <f t="shared" si="97"/>
        <v>0</v>
      </c>
      <c r="AL458" s="51">
        <f t="shared" si="98"/>
        <v>0</v>
      </c>
      <c r="AM458" s="51">
        <f t="shared" si="99"/>
        <v>0</v>
      </c>
      <c r="AN458" s="51">
        <f t="shared" si="100"/>
        <v>0</v>
      </c>
    </row>
    <row r="459" spans="1:40" x14ac:dyDescent="0.25">
      <c r="A459" s="17"/>
      <c r="B459" s="17"/>
      <c r="C459" s="35"/>
      <c r="D459" s="17"/>
      <c r="E459" s="17"/>
      <c r="F459" s="17"/>
      <c r="G459" s="62">
        <f t="shared" si="101"/>
        <v>0</v>
      </c>
      <c r="H459" s="17"/>
      <c r="I459" s="17"/>
      <c r="J459" s="17"/>
      <c r="K459" s="17"/>
      <c r="L459" s="17"/>
      <c r="M459" s="17"/>
      <c r="N459" s="17"/>
      <c r="O459" s="17"/>
      <c r="P459" s="115"/>
      <c r="Q459" s="62">
        <f>IF(C459&gt;A_Stammdaten!$B$12,0,SUM(G459,H459,J459,K459,M459,N459)-SUM(I459,L459,O459,P459))</f>
        <v>0</v>
      </c>
      <c r="R459" s="17"/>
      <c r="S459" s="17"/>
      <c r="T459" s="17"/>
      <c r="U459" s="62">
        <f t="shared" si="92"/>
        <v>0</v>
      </c>
      <c r="V459" s="63">
        <f>IF(ISBLANK($B459),0,VLOOKUP($B459,Listen!$A$2:$C$45,2,FALSE))</f>
        <v>0</v>
      </c>
      <c r="W459" s="63">
        <f>IF(ISBLANK($B459),0,VLOOKUP($B459,Listen!$A$2:$C$45,3,FALSE))</f>
        <v>0</v>
      </c>
      <c r="X459" s="49">
        <f t="shared" si="93"/>
        <v>0</v>
      </c>
      <c r="Y459" s="49">
        <f t="shared" si="91"/>
        <v>0</v>
      </c>
      <c r="Z459" s="49">
        <f t="shared" si="91"/>
        <v>0</v>
      </c>
      <c r="AA459" s="49">
        <f t="shared" si="91"/>
        <v>0</v>
      </c>
      <c r="AB459" s="49">
        <f t="shared" si="91"/>
        <v>0</v>
      </c>
      <c r="AC459" s="49">
        <f t="shared" si="91"/>
        <v>0</v>
      </c>
      <c r="AD459" s="49">
        <f t="shared" si="91"/>
        <v>0</v>
      </c>
      <c r="AE459" s="51">
        <f t="shared" si="90"/>
        <v>0</v>
      </c>
      <c r="AF459" s="51">
        <f>IF(C459=A_Stammdaten!$B$12,D_SAV!$U459-D_SAV!$AG459,HLOOKUP(A_Stammdaten!$B$12-1,$AH$4:$AN$4004,ROW(C459)-3,FALSE)-$AG459)</f>
        <v>0</v>
      </c>
      <c r="AG459" s="51">
        <f>HLOOKUP(A_Stammdaten!$B$12,$AH$4:$AN$4004,ROW(C459)-3,FALSE)</f>
        <v>0</v>
      </c>
      <c r="AH459" s="51">
        <f t="shared" si="94"/>
        <v>0</v>
      </c>
      <c r="AI459" s="51">
        <f t="shared" si="95"/>
        <v>0</v>
      </c>
      <c r="AJ459" s="51">
        <f t="shared" si="96"/>
        <v>0</v>
      </c>
      <c r="AK459" s="51">
        <f t="shared" si="97"/>
        <v>0</v>
      </c>
      <c r="AL459" s="51">
        <f t="shared" si="98"/>
        <v>0</v>
      </c>
      <c r="AM459" s="51">
        <f t="shared" si="99"/>
        <v>0</v>
      </c>
      <c r="AN459" s="51">
        <f t="shared" si="100"/>
        <v>0</v>
      </c>
    </row>
    <row r="460" spans="1:40" x14ac:dyDescent="0.25">
      <c r="A460" s="17"/>
      <c r="B460" s="17"/>
      <c r="C460" s="35"/>
      <c r="D460" s="17"/>
      <c r="E460" s="17"/>
      <c r="F460" s="17"/>
      <c r="G460" s="62">
        <f t="shared" si="101"/>
        <v>0</v>
      </c>
      <c r="H460" s="17"/>
      <c r="I460" s="17"/>
      <c r="J460" s="17"/>
      <c r="K460" s="17"/>
      <c r="L460" s="17"/>
      <c r="M460" s="17"/>
      <c r="N460" s="17"/>
      <c r="O460" s="17"/>
      <c r="P460" s="115"/>
      <c r="Q460" s="62">
        <f>IF(C460&gt;A_Stammdaten!$B$12,0,SUM(G460,H460,J460,K460,M460,N460)-SUM(I460,L460,O460,P460))</f>
        <v>0</v>
      </c>
      <c r="R460" s="17"/>
      <c r="S460" s="17"/>
      <c r="T460" s="17"/>
      <c r="U460" s="62">
        <f t="shared" si="92"/>
        <v>0</v>
      </c>
      <c r="V460" s="63">
        <f>IF(ISBLANK($B460),0,VLOOKUP($B460,Listen!$A$2:$C$45,2,FALSE))</f>
        <v>0</v>
      </c>
      <c r="W460" s="63">
        <f>IF(ISBLANK($B460),0,VLOOKUP($B460,Listen!$A$2:$C$45,3,FALSE))</f>
        <v>0</v>
      </c>
      <c r="X460" s="49">
        <f t="shared" si="93"/>
        <v>0</v>
      </c>
      <c r="Y460" s="49">
        <f t="shared" si="91"/>
        <v>0</v>
      </c>
      <c r="Z460" s="49">
        <f t="shared" si="91"/>
        <v>0</v>
      </c>
      <c r="AA460" s="49">
        <f t="shared" si="91"/>
        <v>0</v>
      </c>
      <c r="AB460" s="49">
        <f t="shared" si="91"/>
        <v>0</v>
      </c>
      <c r="AC460" s="49">
        <f t="shared" si="91"/>
        <v>0</v>
      </c>
      <c r="AD460" s="49">
        <f t="shared" si="91"/>
        <v>0</v>
      </c>
      <c r="AE460" s="51">
        <f t="shared" si="90"/>
        <v>0</v>
      </c>
      <c r="AF460" s="51">
        <f>IF(C460=A_Stammdaten!$B$12,D_SAV!$U460-D_SAV!$AG460,HLOOKUP(A_Stammdaten!$B$12-1,$AH$4:$AN$4004,ROW(C460)-3,FALSE)-$AG460)</f>
        <v>0</v>
      </c>
      <c r="AG460" s="51">
        <f>HLOOKUP(A_Stammdaten!$B$12,$AH$4:$AN$4004,ROW(C460)-3,FALSE)</f>
        <v>0</v>
      </c>
      <c r="AH460" s="51">
        <f t="shared" si="94"/>
        <v>0</v>
      </c>
      <c r="AI460" s="51">
        <f t="shared" si="95"/>
        <v>0</v>
      </c>
      <c r="AJ460" s="51">
        <f t="shared" si="96"/>
        <v>0</v>
      </c>
      <c r="AK460" s="51">
        <f t="shared" si="97"/>
        <v>0</v>
      </c>
      <c r="AL460" s="51">
        <f t="shared" si="98"/>
        <v>0</v>
      </c>
      <c r="AM460" s="51">
        <f t="shared" si="99"/>
        <v>0</v>
      </c>
      <c r="AN460" s="51">
        <f t="shared" si="100"/>
        <v>0</v>
      </c>
    </row>
    <row r="461" spans="1:40" x14ac:dyDescent="0.25">
      <c r="A461" s="17"/>
      <c r="B461" s="17"/>
      <c r="C461" s="35"/>
      <c r="D461" s="17"/>
      <c r="E461" s="17"/>
      <c r="F461" s="17"/>
      <c r="G461" s="62">
        <f t="shared" si="101"/>
        <v>0</v>
      </c>
      <c r="H461" s="17"/>
      <c r="I461" s="17"/>
      <c r="J461" s="17"/>
      <c r="K461" s="17"/>
      <c r="L461" s="17"/>
      <c r="M461" s="17"/>
      <c r="N461" s="17"/>
      <c r="O461" s="17"/>
      <c r="P461" s="115"/>
      <c r="Q461" s="62">
        <f>IF(C461&gt;A_Stammdaten!$B$12,0,SUM(G461,H461,J461,K461,M461,N461)-SUM(I461,L461,O461,P461))</f>
        <v>0</v>
      </c>
      <c r="R461" s="17"/>
      <c r="S461" s="17"/>
      <c r="T461" s="17"/>
      <c r="U461" s="62">
        <f t="shared" si="92"/>
        <v>0</v>
      </c>
      <c r="V461" s="63">
        <f>IF(ISBLANK($B461),0,VLOOKUP($B461,Listen!$A$2:$C$45,2,FALSE))</f>
        <v>0</v>
      </c>
      <c r="W461" s="63">
        <f>IF(ISBLANK($B461),0,VLOOKUP($B461,Listen!$A$2:$C$45,3,FALSE))</f>
        <v>0</v>
      </c>
      <c r="X461" s="49">
        <f t="shared" si="93"/>
        <v>0</v>
      </c>
      <c r="Y461" s="49">
        <f t="shared" si="91"/>
        <v>0</v>
      </c>
      <c r="Z461" s="49">
        <f t="shared" si="91"/>
        <v>0</v>
      </c>
      <c r="AA461" s="49">
        <f t="shared" si="91"/>
        <v>0</v>
      </c>
      <c r="AB461" s="49">
        <f t="shared" si="91"/>
        <v>0</v>
      </c>
      <c r="AC461" s="49">
        <f t="shared" si="91"/>
        <v>0</v>
      </c>
      <c r="AD461" s="49">
        <f t="shared" si="91"/>
        <v>0</v>
      </c>
      <c r="AE461" s="51">
        <f t="shared" si="90"/>
        <v>0</v>
      </c>
      <c r="AF461" s="51">
        <f>IF(C461=A_Stammdaten!$B$12,D_SAV!$U461-D_SAV!$AG461,HLOOKUP(A_Stammdaten!$B$12-1,$AH$4:$AN$4004,ROW(C461)-3,FALSE)-$AG461)</f>
        <v>0</v>
      </c>
      <c r="AG461" s="51">
        <f>HLOOKUP(A_Stammdaten!$B$12,$AH$4:$AN$4004,ROW(C461)-3,FALSE)</f>
        <v>0</v>
      </c>
      <c r="AH461" s="51">
        <f t="shared" si="94"/>
        <v>0</v>
      </c>
      <c r="AI461" s="51">
        <f t="shared" si="95"/>
        <v>0</v>
      </c>
      <c r="AJ461" s="51">
        <f t="shared" si="96"/>
        <v>0</v>
      </c>
      <c r="AK461" s="51">
        <f t="shared" si="97"/>
        <v>0</v>
      </c>
      <c r="AL461" s="51">
        <f t="shared" si="98"/>
        <v>0</v>
      </c>
      <c r="AM461" s="51">
        <f t="shared" si="99"/>
        <v>0</v>
      </c>
      <c r="AN461" s="51">
        <f t="shared" si="100"/>
        <v>0</v>
      </c>
    </row>
    <row r="462" spans="1:40" x14ac:dyDescent="0.25">
      <c r="A462" s="17"/>
      <c r="B462" s="17"/>
      <c r="C462" s="35"/>
      <c r="D462" s="17"/>
      <c r="E462" s="17"/>
      <c r="F462" s="17"/>
      <c r="G462" s="62">
        <f t="shared" si="101"/>
        <v>0</v>
      </c>
      <c r="H462" s="17"/>
      <c r="I462" s="17"/>
      <c r="J462" s="17"/>
      <c r="K462" s="17"/>
      <c r="L462" s="17"/>
      <c r="M462" s="17"/>
      <c r="N462" s="17"/>
      <c r="O462" s="17"/>
      <c r="P462" s="115"/>
      <c r="Q462" s="62">
        <f>IF(C462&gt;A_Stammdaten!$B$12,0,SUM(G462,H462,J462,K462,M462,N462)-SUM(I462,L462,O462,P462))</f>
        <v>0</v>
      </c>
      <c r="R462" s="17"/>
      <c r="S462" s="17"/>
      <c r="T462" s="17"/>
      <c r="U462" s="62">
        <f t="shared" si="92"/>
        <v>0</v>
      </c>
      <c r="V462" s="63">
        <f>IF(ISBLANK($B462),0,VLOOKUP($B462,Listen!$A$2:$C$45,2,FALSE))</f>
        <v>0</v>
      </c>
      <c r="W462" s="63">
        <f>IF(ISBLANK($B462),0,VLOOKUP($B462,Listen!$A$2:$C$45,3,FALSE))</f>
        <v>0</v>
      </c>
      <c r="X462" s="49">
        <f t="shared" si="93"/>
        <v>0</v>
      </c>
      <c r="Y462" s="49">
        <f t="shared" si="91"/>
        <v>0</v>
      </c>
      <c r="Z462" s="49">
        <f t="shared" si="91"/>
        <v>0</v>
      </c>
      <c r="AA462" s="49">
        <f t="shared" si="91"/>
        <v>0</v>
      </c>
      <c r="AB462" s="49">
        <f t="shared" si="91"/>
        <v>0</v>
      </c>
      <c r="AC462" s="49">
        <f t="shared" si="91"/>
        <v>0</v>
      </c>
      <c r="AD462" s="49">
        <f t="shared" si="91"/>
        <v>0</v>
      </c>
      <c r="AE462" s="51">
        <f t="shared" si="90"/>
        <v>0</v>
      </c>
      <c r="AF462" s="51">
        <f>IF(C462=A_Stammdaten!$B$12,D_SAV!$U462-D_SAV!$AG462,HLOOKUP(A_Stammdaten!$B$12-1,$AH$4:$AN$4004,ROW(C462)-3,FALSE)-$AG462)</f>
        <v>0</v>
      </c>
      <c r="AG462" s="51">
        <f>HLOOKUP(A_Stammdaten!$B$12,$AH$4:$AN$4004,ROW(C462)-3,FALSE)</f>
        <v>0</v>
      </c>
      <c r="AH462" s="51">
        <f t="shared" si="94"/>
        <v>0</v>
      </c>
      <c r="AI462" s="51">
        <f t="shared" si="95"/>
        <v>0</v>
      </c>
      <c r="AJ462" s="51">
        <f t="shared" si="96"/>
        <v>0</v>
      </c>
      <c r="AK462" s="51">
        <f t="shared" si="97"/>
        <v>0</v>
      </c>
      <c r="AL462" s="51">
        <f t="shared" si="98"/>
        <v>0</v>
      </c>
      <c r="AM462" s="51">
        <f t="shared" si="99"/>
        <v>0</v>
      </c>
      <c r="AN462" s="51">
        <f t="shared" si="100"/>
        <v>0</v>
      </c>
    </row>
    <row r="463" spans="1:40" x14ac:dyDescent="0.25">
      <c r="A463" s="17"/>
      <c r="B463" s="17"/>
      <c r="C463" s="35"/>
      <c r="D463" s="17"/>
      <c r="E463" s="17"/>
      <c r="F463" s="17"/>
      <c r="G463" s="62">
        <f t="shared" si="101"/>
        <v>0</v>
      </c>
      <c r="H463" s="17"/>
      <c r="I463" s="17"/>
      <c r="J463" s="17"/>
      <c r="K463" s="17"/>
      <c r="L463" s="17"/>
      <c r="M463" s="17"/>
      <c r="N463" s="17"/>
      <c r="O463" s="17"/>
      <c r="P463" s="115"/>
      <c r="Q463" s="62">
        <f>IF(C463&gt;A_Stammdaten!$B$12,0,SUM(G463,H463,J463,K463,M463,N463)-SUM(I463,L463,O463,P463))</f>
        <v>0</v>
      </c>
      <c r="R463" s="17"/>
      <c r="S463" s="17"/>
      <c r="T463" s="17"/>
      <c r="U463" s="62">
        <f t="shared" si="92"/>
        <v>0</v>
      </c>
      <c r="V463" s="63">
        <f>IF(ISBLANK($B463),0,VLOOKUP($B463,Listen!$A$2:$C$45,2,FALSE))</f>
        <v>0</v>
      </c>
      <c r="W463" s="63">
        <f>IF(ISBLANK($B463),0,VLOOKUP($B463,Listen!$A$2:$C$45,3,FALSE))</f>
        <v>0</v>
      </c>
      <c r="X463" s="49">
        <f t="shared" si="93"/>
        <v>0</v>
      </c>
      <c r="Y463" s="49">
        <f t="shared" si="91"/>
        <v>0</v>
      </c>
      <c r="Z463" s="49">
        <f t="shared" si="91"/>
        <v>0</v>
      </c>
      <c r="AA463" s="49">
        <f t="shared" si="91"/>
        <v>0</v>
      </c>
      <c r="AB463" s="49">
        <f t="shared" si="91"/>
        <v>0</v>
      </c>
      <c r="AC463" s="49">
        <f t="shared" si="91"/>
        <v>0</v>
      </c>
      <c r="AD463" s="49">
        <f t="shared" si="91"/>
        <v>0</v>
      </c>
      <c r="AE463" s="51">
        <f t="shared" si="90"/>
        <v>0</v>
      </c>
      <c r="AF463" s="51">
        <f>IF(C463=A_Stammdaten!$B$12,D_SAV!$U463-D_SAV!$AG463,HLOOKUP(A_Stammdaten!$B$12-1,$AH$4:$AN$4004,ROW(C463)-3,FALSE)-$AG463)</f>
        <v>0</v>
      </c>
      <c r="AG463" s="51">
        <f>HLOOKUP(A_Stammdaten!$B$12,$AH$4:$AN$4004,ROW(C463)-3,FALSE)</f>
        <v>0</v>
      </c>
      <c r="AH463" s="51">
        <f t="shared" si="94"/>
        <v>0</v>
      </c>
      <c r="AI463" s="51">
        <f t="shared" si="95"/>
        <v>0</v>
      </c>
      <c r="AJ463" s="51">
        <f t="shared" si="96"/>
        <v>0</v>
      </c>
      <c r="AK463" s="51">
        <f t="shared" si="97"/>
        <v>0</v>
      </c>
      <c r="AL463" s="51">
        <f t="shared" si="98"/>
        <v>0</v>
      </c>
      <c r="AM463" s="51">
        <f t="shared" si="99"/>
        <v>0</v>
      </c>
      <c r="AN463" s="51">
        <f t="shared" si="100"/>
        <v>0</v>
      </c>
    </row>
    <row r="464" spans="1:40" x14ac:dyDescent="0.25">
      <c r="A464" s="17"/>
      <c r="B464" s="17"/>
      <c r="C464" s="35"/>
      <c r="D464" s="17"/>
      <c r="E464" s="17"/>
      <c r="F464" s="17"/>
      <c r="G464" s="62">
        <f t="shared" si="101"/>
        <v>0</v>
      </c>
      <c r="H464" s="17"/>
      <c r="I464" s="17"/>
      <c r="J464" s="17"/>
      <c r="K464" s="17"/>
      <c r="L464" s="17"/>
      <c r="M464" s="17"/>
      <c r="N464" s="17"/>
      <c r="O464" s="17"/>
      <c r="P464" s="115"/>
      <c r="Q464" s="62">
        <f>IF(C464&gt;A_Stammdaten!$B$12,0,SUM(G464,H464,J464,K464,M464,N464)-SUM(I464,L464,O464,P464))</f>
        <v>0</v>
      </c>
      <c r="R464" s="17"/>
      <c r="S464" s="17"/>
      <c r="T464" s="17"/>
      <c r="U464" s="62">
        <f t="shared" si="92"/>
        <v>0</v>
      </c>
      <c r="V464" s="63">
        <f>IF(ISBLANK($B464),0,VLOOKUP($B464,Listen!$A$2:$C$45,2,FALSE))</f>
        <v>0</v>
      </c>
      <c r="W464" s="63">
        <f>IF(ISBLANK($B464),0,VLOOKUP($B464,Listen!$A$2:$C$45,3,FALSE))</f>
        <v>0</v>
      </c>
      <c r="X464" s="49">
        <f t="shared" si="93"/>
        <v>0</v>
      </c>
      <c r="Y464" s="49">
        <f t="shared" si="91"/>
        <v>0</v>
      </c>
      <c r="Z464" s="49">
        <f t="shared" si="91"/>
        <v>0</v>
      </c>
      <c r="AA464" s="49">
        <f t="shared" si="91"/>
        <v>0</v>
      </c>
      <c r="AB464" s="49">
        <f t="shared" si="91"/>
        <v>0</v>
      </c>
      <c r="AC464" s="49">
        <f t="shared" si="91"/>
        <v>0</v>
      </c>
      <c r="AD464" s="49">
        <f t="shared" si="91"/>
        <v>0</v>
      </c>
      <c r="AE464" s="51">
        <f t="shared" si="90"/>
        <v>0</v>
      </c>
      <c r="AF464" s="51">
        <f>IF(C464=A_Stammdaten!$B$12,D_SAV!$U464-D_SAV!$AG464,HLOOKUP(A_Stammdaten!$B$12-1,$AH$4:$AN$4004,ROW(C464)-3,FALSE)-$AG464)</f>
        <v>0</v>
      </c>
      <c r="AG464" s="51">
        <f>HLOOKUP(A_Stammdaten!$B$12,$AH$4:$AN$4004,ROW(C464)-3,FALSE)</f>
        <v>0</v>
      </c>
      <c r="AH464" s="51">
        <f t="shared" si="94"/>
        <v>0</v>
      </c>
      <c r="AI464" s="51">
        <f t="shared" si="95"/>
        <v>0</v>
      </c>
      <c r="AJ464" s="51">
        <f t="shared" si="96"/>
        <v>0</v>
      </c>
      <c r="AK464" s="51">
        <f t="shared" si="97"/>
        <v>0</v>
      </c>
      <c r="AL464" s="51">
        <f t="shared" si="98"/>
        <v>0</v>
      </c>
      <c r="AM464" s="51">
        <f t="shared" si="99"/>
        <v>0</v>
      </c>
      <c r="AN464" s="51">
        <f t="shared" si="100"/>
        <v>0</v>
      </c>
    </row>
    <row r="465" spans="1:40" x14ac:dyDescent="0.25">
      <c r="A465" s="17"/>
      <c r="B465" s="17"/>
      <c r="C465" s="35"/>
      <c r="D465" s="17"/>
      <c r="E465" s="17"/>
      <c r="F465" s="17"/>
      <c r="G465" s="62">
        <f t="shared" si="101"/>
        <v>0</v>
      </c>
      <c r="H465" s="17"/>
      <c r="I465" s="17"/>
      <c r="J465" s="17"/>
      <c r="K465" s="17"/>
      <c r="L465" s="17"/>
      <c r="M465" s="17"/>
      <c r="N465" s="17"/>
      <c r="O465" s="17"/>
      <c r="P465" s="115"/>
      <c r="Q465" s="62">
        <f>IF(C465&gt;A_Stammdaten!$B$12,0,SUM(G465,H465,J465,K465,M465,N465)-SUM(I465,L465,O465,P465))</f>
        <v>0</v>
      </c>
      <c r="R465" s="17"/>
      <c r="S465" s="17"/>
      <c r="T465" s="17"/>
      <c r="U465" s="62">
        <f t="shared" si="92"/>
        <v>0</v>
      </c>
      <c r="V465" s="63">
        <f>IF(ISBLANK($B465),0,VLOOKUP($B465,Listen!$A$2:$C$45,2,FALSE))</f>
        <v>0</v>
      </c>
      <c r="W465" s="63">
        <f>IF(ISBLANK($B465),0,VLOOKUP($B465,Listen!$A$2:$C$45,3,FALSE))</f>
        <v>0</v>
      </c>
      <c r="X465" s="49">
        <f t="shared" si="93"/>
        <v>0</v>
      </c>
      <c r="Y465" s="49">
        <f t="shared" si="91"/>
        <v>0</v>
      </c>
      <c r="Z465" s="49">
        <f t="shared" si="91"/>
        <v>0</v>
      </c>
      <c r="AA465" s="49">
        <f t="shared" si="91"/>
        <v>0</v>
      </c>
      <c r="AB465" s="49">
        <f t="shared" si="91"/>
        <v>0</v>
      </c>
      <c r="AC465" s="49">
        <f t="shared" si="91"/>
        <v>0</v>
      </c>
      <c r="AD465" s="49">
        <f t="shared" si="91"/>
        <v>0</v>
      </c>
      <c r="AE465" s="51">
        <f t="shared" si="90"/>
        <v>0</v>
      </c>
      <c r="AF465" s="51">
        <f>IF(C465=A_Stammdaten!$B$12,D_SAV!$U465-D_SAV!$AG465,HLOOKUP(A_Stammdaten!$B$12-1,$AH$4:$AN$4004,ROW(C465)-3,FALSE)-$AG465)</f>
        <v>0</v>
      </c>
      <c r="AG465" s="51">
        <f>HLOOKUP(A_Stammdaten!$B$12,$AH$4:$AN$4004,ROW(C465)-3,FALSE)</f>
        <v>0</v>
      </c>
      <c r="AH465" s="51">
        <f t="shared" si="94"/>
        <v>0</v>
      </c>
      <c r="AI465" s="51">
        <f t="shared" si="95"/>
        <v>0</v>
      </c>
      <c r="AJ465" s="51">
        <f t="shared" si="96"/>
        <v>0</v>
      </c>
      <c r="AK465" s="51">
        <f t="shared" si="97"/>
        <v>0</v>
      </c>
      <c r="AL465" s="51">
        <f t="shared" si="98"/>
        <v>0</v>
      </c>
      <c r="AM465" s="51">
        <f t="shared" si="99"/>
        <v>0</v>
      </c>
      <c r="AN465" s="51">
        <f t="shared" si="100"/>
        <v>0</v>
      </c>
    </row>
    <row r="466" spans="1:40" x14ac:dyDescent="0.25">
      <c r="A466" s="17"/>
      <c r="B466" s="17"/>
      <c r="C466" s="35"/>
      <c r="D466" s="17"/>
      <c r="E466" s="17"/>
      <c r="F466" s="17"/>
      <c r="G466" s="62">
        <f t="shared" si="101"/>
        <v>0</v>
      </c>
      <c r="H466" s="17"/>
      <c r="I466" s="17"/>
      <c r="J466" s="17"/>
      <c r="K466" s="17"/>
      <c r="L466" s="17"/>
      <c r="M466" s="17"/>
      <c r="N466" s="17"/>
      <c r="O466" s="17"/>
      <c r="P466" s="115"/>
      <c r="Q466" s="62">
        <f>IF(C466&gt;A_Stammdaten!$B$12,0,SUM(G466,H466,J466,K466,M466,N466)-SUM(I466,L466,O466,P466))</f>
        <v>0</v>
      </c>
      <c r="R466" s="17"/>
      <c r="S466" s="17"/>
      <c r="T466" s="17"/>
      <c r="U466" s="62">
        <f t="shared" si="92"/>
        <v>0</v>
      </c>
      <c r="V466" s="63">
        <f>IF(ISBLANK($B466),0,VLOOKUP($B466,Listen!$A$2:$C$45,2,FALSE))</f>
        <v>0</v>
      </c>
      <c r="W466" s="63">
        <f>IF(ISBLANK($B466),0,VLOOKUP($B466,Listen!$A$2:$C$45,3,FALSE))</f>
        <v>0</v>
      </c>
      <c r="X466" s="49">
        <f t="shared" si="93"/>
        <v>0</v>
      </c>
      <c r="Y466" s="49">
        <f t="shared" si="91"/>
        <v>0</v>
      </c>
      <c r="Z466" s="49">
        <f t="shared" si="91"/>
        <v>0</v>
      </c>
      <c r="AA466" s="49">
        <f t="shared" si="91"/>
        <v>0</v>
      </c>
      <c r="AB466" s="49">
        <f t="shared" si="91"/>
        <v>0</v>
      </c>
      <c r="AC466" s="49">
        <f t="shared" si="91"/>
        <v>0</v>
      </c>
      <c r="AD466" s="49">
        <f t="shared" si="91"/>
        <v>0</v>
      </c>
      <c r="AE466" s="51">
        <f t="shared" si="90"/>
        <v>0</v>
      </c>
      <c r="AF466" s="51">
        <f>IF(C466=A_Stammdaten!$B$12,D_SAV!$U466-D_SAV!$AG466,HLOOKUP(A_Stammdaten!$B$12-1,$AH$4:$AN$4004,ROW(C466)-3,FALSE)-$AG466)</f>
        <v>0</v>
      </c>
      <c r="AG466" s="51">
        <f>HLOOKUP(A_Stammdaten!$B$12,$AH$4:$AN$4004,ROW(C466)-3,FALSE)</f>
        <v>0</v>
      </c>
      <c r="AH466" s="51">
        <f t="shared" si="94"/>
        <v>0</v>
      </c>
      <c r="AI466" s="51">
        <f t="shared" si="95"/>
        <v>0</v>
      </c>
      <c r="AJ466" s="51">
        <f t="shared" si="96"/>
        <v>0</v>
      </c>
      <c r="AK466" s="51">
        <f t="shared" si="97"/>
        <v>0</v>
      </c>
      <c r="AL466" s="51">
        <f t="shared" si="98"/>
        <v>0</v>
      </c>
      <c r="AM466" s="51">
        <f t="shared" si="99"/>
        <v>0</v>
      </c>
      <c r="AN466" s="51">
        <f t="shared" si="100"/>
        <v>0</v>
      </c>
    </row>
    <row r="467" spans="1:40" x14ac:dyDescent="0.25">
      <c r="A467" s="17"/>
      <c r="B467" s="17"/>
      <c r="C467" s="35"/>
      <c r="D467" s="17"/>
      <c r="E467" s="17"/>
      <c r="F467" s="17"/>
      <c r="G467" s="62">
        <f t="shared" si="101"/>
        <v>0</v>
      </c>
      <c r="H467" s="17"/>
      <c r="I467" s="17"/>
      <c r="J467" s="17"/>
      <c r="K467" s="17"/>
      <c r="L467" s="17"/>
      <c r="M467" s="17"/>
      <c r="N467" s="17"/>
      <c r="O467" s="17"/>
      <c r="P467" s="115"/>
      <c r="Q467" s="62">
        <f>IF(C467&gt;A_Stammdaten!$B$12,0,SUM(G467,H467,J467,K467,M467,N467)-SUM(I467,L467,O467,P467))</f>
        <v>0</v>
      </c>
      <c r="R467" s="17"/>
      <c r="S467" s="17"/>
      <c r="T467" s="17"/>
      <c r="U467" s="62">
        <f t="shared" si="92"/>
        <v>0</v>
      </c>
      <c r="V467" s="63">
        <f>IF(ISBLANK($B467),0,VLOOKUP($B467,Listen!$A$2:$C$45,2,FALSE))</f>
        <v>0</v>
      </c>
      <c r="W467" s="63">
        <f>IF(ISBLANK($B467),0,VLOOKUP($B467,Listen!$A$2:$C$45,3,FALSE))</f>
        <v>0</v>
      </c>
      <c r="X467" s="49">
        <f t="shared" si="93"/>
        <v>0</v>
      </c>
      <c r="Y467" s="49">
        <f t="shared" si="91"/>
        <v>0</v>
      </c>
      <c r="Z467" s="49">
        <f t="shared" si="91"/>
        <v>0</v>
      </c>
      <c r="AA467" s="49">
        <f t="shared" si="91"/>
        <v>0</v>
      </c>
      <c r="AB467" s="49">
        <f t="shared" si="91"/>
        <v>0</v>
      </c>
      <c r="AC467" s="49">
        <f t="shared" si="91"/>
        <v>0</v>
      </c>
      <c r="AD467" s="49">
        <f t="shared" si="91"/>
        <v>0</v>
      </c>
      <c r="AE467" s="51">
        <f t="shared" si="90"/>
        <v>0</v>
      </c>
      <c r="AF467" s="51">
        <f>IF(C467=A_Stammdaten!$B$12,D_SAV!$U467-D_SAV!$AG467,HLOOKUP(A_Stammdaten!$B$12-1,$AH$4:$AN$4004,ROW(C467)-3,FALSE)-$AG467)</f>
        <v>0</v>
      </c>
      <c r="AG467" s="51">
        <f>HLOOKUP(A_Stammdaten!$B$12,$AH$4:$AN$4004,ROW(C467)-3,FALSE)</f>
        <v>0</v>
      </c>
      <c r="AH467" s="51">
        <f t="shared" si="94"/>
        <v>0</v>
      </c>
      <c r="AI467" s="51">
        <f t="shared" si="95"/>
        <v>0</v>
      </c>
      <c r="AJ467" s="51">
        <f t="shared" si="96"/>
        <v>0</v>
      </c>
      <c r="AK467" s="51">
        <f t="shared" si="97"/>
        <v>0</v>
      </c>
      <c r="AL467" s="51">
        <f t="shared" si="98"/>
        <v>0</v>
      </c>
      <c r="AM467" s="51">
        <f t="shared" si="99"/>
        <v>0</v>
      </c>
      <c r="AN467" s="51">
        <f t="shared" si="100"/>
        <v>0</v>
      </c>
    </row>
    <row r="468" spans="1:40" x14ac:dyDescent="0.25">
      <c r="A468" s="17"/>
      <c r="B468" s="17"/>
      <c r="C468" s="35"/>
      <c r="D468" s="17"/>
      <c r="E468" s="17"/>
      <c r="F468" s="17"/>
      <c r="G468" s="62">
        <f t="shared" si="101"/>
        <v>0</v>
      </c>
      <c r="H468" s="17"/>
      <c r="I468" s="17"/>
      <c r="J468" s="17"/>
      <c r="K468" s="17"/>
      <c r="L468" s="17"/>
      <c r="M468" s="17"/>
      <c r="N468" s="17"/>
      <c r="O468" s="17"/>
      <c r="P468" s="115"/>
      <c r="Q468" s="62">
        <f>IF(C468&gt;A_Stammdaten!$B$12,0,SUM(G468,H468,J468,K468,M468,N468)-SUM(I468,L468,O468,P468))</f>
        <v>0</v>
      </c>
      <c r="R468" s="17"/>
      <c r="S468" s="17"/>
      <c r="T468" s="17"/>
      <c r="U468" s="62">
        <f t="shared" si="92"/>
        <v>0</v>
      </c>
      <c r="V468" s="63">
        <f>IF(ISBLANK($B468),0,VLOOKUP($B468,Listen!$A$2:$C$45,2,FALSE))</f>
        <v>0</v>
      </c>
      <c r="W468" s="63">
        <f>IF(ISBLANK($B468),0,VLOOKUP($B468,Listen!$A$2:$C$45,3,FALSE))</f>
        <v>0</v>
      </c>
      <c r="X468" s="49">
        <f t="shared" si="93"/>
        <v>0</v>
      </c>
      <c r="Y468" s="49">
        <f t="shared" si="91"/>
        <v>0</v>
      </c>
      <c r="Z468" s="49">
        <f t="shared" si="91"/>
        <v>0</v>
      </c>
      <c r="AA468" s="49">
        <f t="shared" si="91"/>
        <v>0</v>
      </c>
      <c r="AB468" s="49">
        <f t="shared" si="91"/>
        <v>0</v>
      </c>
      <c r="AC468" s="49">
        <f t="shared" si="91"/>
        <v>0</v>
      </c>
      <c r="AD468" s="49">
        <f t="shared" si="91"/>
        <v>0</v>
      </c>
      <c r="AE468" s="51">
        <f t="shared" si="90"/>
        <v>0</v>
      </c>
      <c r="AF468" s="51">
        <f>IF(C468=A_Stammdaten!$B$12,D_SAV!$U468-D_SAV!$AG468,HLOOKUP(A_Stammdaten!$B$12-1,$AH$4:$AN$4004,ROW(C468)-3,FALSE)-$AG468)</f>
        <v>0</v>
      </c>
      <c r="AG468" s="51">
        <f>HLOOKUP(A_Stammdaten!$B$12,$AH$4:$AN$4004,ROW(C468)-3,FALSE)</f>
        <v>0</v>
      </c>
      <c r="AH468" s="51">
        <f t="shared" si="94"/>
        <v>0</v>
      </c>
      <c r="AI468" s="51">
        <f t="shared" si="95"/>
        <v>0</v>
      </c>
      <c r="AJ468" s="51">
        <f t="shared" si="96"/>
        <v>0</v>
      </c>
      <c r="AK468" s="51">
        <f t="shared" si="97"/>
        <v>0</v>
      </c>
      <c r="AL468" s="51">
        <f t="shared" si="98"/>
        <v>0</v>
      </c>
      <c r="AM468" s="51">
        <f t="shared" si="99"/>
        <v>0</v>
      </c>
      <c r="AN468" s="51">
        <f t="shared" si="100"/>
        <v>0</v>
      </c>
    </row>
    <row r="469" spans="1:40" x14ac:dyDescent="0.25">
      <c r="A469" s="17"/>
      <c r="B469" s="17"/>
      <c r="C469" s="35"/>
      <c r="D469" s="17"/>
      <c r="E469" s="17"/>
      <c r="F469" s="17"/>
      <c r="G469" s="62">
        <f t="shared" si="101"/>
        <v>0</v>
      </c>
      <c r="H469" s="17"/>
      <c r="I469" s="17"/>
      <c r="J469" s="17"/>
      <c r="K469" s="17"/>
      <c r="L469" s="17"/>
      <c r="M469" s="17"/>
      <c r="N469" s="17"/>
      <c r="O469" s="17"/>
      <c r="P469" s="115"/>
      <c r="Q469" s="62">
        <f>IF(C469&gt;A_Stammdaten!$B$12,0,SUM(G469,H469,J469,K469,M469,N469)-SUM(I469,L469,O469,P469))</f>
        <v>0</v>
      </c>
      <c r="R469" s="17"/>
      <c r="S469" s="17"/>
      <c r="T469" s="17"/>
      <c r="U469" s="62">
        <f t="shared" si="92"/>
        <v>0</v>
      </c>
      <c r="V469" s="63">
        <f>IF(ISBLANK($B469),0,VLOOKUP($B469,Listen!$A$2:$C$45,2,FALSE))</f>
        <v>0</v>
      </c>
      <c r="W469" s="63">
        <f>IF(ISBLANK($B469),0,VLOOKUP($B469,Listen!$A$2:$C$45,3,FALSE))</f>
        <v>0</v>
      </c>
      <c r="X469" s="49">
        <f t="shared" si="93"/>
        <v>0</v>
      </c>
      <c r="Y469" s="49">
        <f t="shared" si="91"/>
        <v>0</v>
      </c>
      <c r="Z469" s="49">
        <f t="shared" si="91"/>
        <v>0</v>
      </c>
      <c r="AA469" s="49">
        <f t="shared" si="91"/>
        <v>0</v>
      </c>
      <c r="AB469" s="49">
        <f t="shared" si="91"/>
        <v>0</v>
      </c>
      <c r="AC469" s="49">
        <f t="shared" si="91"/>
        <v>0</v>
      </c>
      <c r="AD469" s="49">
        <f t="shared" si="91"/>
        <v>0</v>
      </c>
      <c r="AE469" s="51">
        <f t="shared" si="90"/>
        <v>0</v>
      </c>
      <c r="AF469" s="51">
        <f>IF(C469=A_Stammdaten!$B$12,D_SAV!$U469-D_SAV!$AG469,HLOOKUP(A_Stammdaten!$B$12-1,$AH$4:$AN$4004,ROW(C469)-3,FALSE)-$AG469)</f>
        <v>0</v>
      </c>
      <c r="AG469" s="51">
        <f>HLOOKUP(A_Stammdaten!$B$12,$AH$4:$AN$4004,ROW(C469)-3,FALSE)</f>
        <v>0</v>
      </c>
      <c r="AH469" s="51">
        <f t="shared" si="94"/>
        <v>0</v>
      </c>
      <c r="AI469" s="51">
        <f t="shared" si="95"/>
        <v>0</v>
      </c>
      <c r="AJ469" s="51">
        <f t="shared" si="96"/>
        <v>0</v>
      </c>
      <c r="AK469" s="51">
        <f t="shared" si="97"/>
        <v>0</v>
      </c>
      <c r="AL469" s="51">
        <f t="shared" si="98"/>
        <v>0</v>
      </c>
      <c r="AM469" s="51">
        <f t="shared" si="99"/>
        <v>0</v>
      </c>
      <c r="AN469" s="51">
        <f t="shared" si="100"/>
        <v>0</v>
      </c>
    </row>
    <row r="470" spans="1:40" x14ac:dyDescent="0.25">
      <c r="A470" s="17"/>
      <c r="B470" s="17"/>
      <c r="C470" s="35"/>
      <c r="D470" s="17"/>
      <c r="E470" s="17"/>
      <c r="F470" s="17"/>
      <c r="G470" s="62">
        <f t="shared" si="101"/>
        <v>0</v>
      </c>
      <c r="H470" s="17"/>
      <c r="I470" s="17"/>
      <c r="J470" s="17"/>
      <c r="K470" s="17"/>
      <c r="L470" s="17"/>
      <c r="M470" s="17"/>
      <c r="N470" s="17"/>
      <c r="O470" s="17"/>
      <c r="P470" s="115"/>
      <c r="Q470" s="62">
        <f>IF(C470&gt;A_Stammdaten!$B$12,0,SUM(G470,H470,J470,K470,M470,N470)-SUM(I470,L470,O470,P470))</f>
        <v>0</v>
      </c>
      <c r="R470" s="17"/>
      <c r="S470" s="17"/>
      <c r="T470" s="17"/>
      <c r="U470" s="62">
        <f t="shared" si="92"/>
        <v>0</v>
      </c>
      <c r="V470" s="63">
        <f>IF(ISBLANK($B470),0,VLOOKUP($B470,Listen!$A$2:$C$45,2,FALSE))</f>
        <v>0</v>
      </c>
      <c r="W470" s="63">
        <f>IF(ISBLANK($B470),0,VLOOKUP($B470,Listen!$A$2:$C$45,3,FALSE))</f>
        <v>0</v>
      </c>
      <c r="X470" s="49">
        <f t="shared" si="93"/>
        <v>0</v>
      </c>
      <c r="Y470" s="49">
        <f t="shared" si="91"/>
        <v>0</v>
      </c>
      <c r="Z470" s="49">
        <f t="shared" si="91"/>
        <v>0</v>
      </c>
      <c r="AA470" s="49">
        <f t="shared" si="91"/>
        <v>0</v>
      </c>
      <c r="AB470" s="49">
        <f t="shared" si="91"/>
        <v>0</v>
      </c>
      <c r="AC470" s="49">
        <f t="shared" si="91"/>
        <v>0</v>
      </c>
      <c r="AD470" s="49">
        <f t="shared" si="91"/>
        <v>0</v>
      </c>
      <c r="AE470" s="51">
        <f t="shared" si="90"/>
        <v>0</v>
      </c>
      <c r="AF470" s="51">
        <f>IF(C470=A_Stammdaten!$B$12,D_SAV!$U470-D_SAV!$AG470,HLOOKUP(A_Stammdaten!$B$12-1,$AH$4:$AN$4004,ROW(C470)-3,FALSE)-$AG470)</f>
        <v>0</v>
      </c>
      <c r="AG470" s="51">
        <f>HLOOKUP(A_Stammdaten!$B$12,$AH$4:$AN$4004,ROW(C470)-3,FALSE)</f>
        <v>0</v>
      </c>
      <c r="AH470" s="51">
        <f t="shared" si="94"/>
        <v>0</v>
      </c>
      <c r="AI470" s="51">
        <f t="shared" si="95"/>
        <v>0</v>
      </c>
      <c r="AJ470" s="51">
        <f t="shared" si="96"/>
        <v>0</v>
      </c>
      <c r="AK470" s="51">
        <f t="shared" si="97"/>
        <v>0</v>
      </c>
      <c r="AL470" s="51">
        <f t="shared" si="98"/>
        <v>0</v>
      </c>
      <c r="AM470" s="51">
        <f t="shared" si="99"/>
        <v>0</v>
      </c>
      <c r="AN470" s="51">
        <f t="shared" si="100"/>
        <v>0</v>
      </c>
    </row>
    <row r="471" spans="1:40" x14ac:dyDescent="0.25">
      <c r="A471" s="17"/>
      <c r="B471" s="17"/>
      <c r="C471" s="35"/>
      <c r="D471" s="17"/>
      <c r="E471" s="17"/>
      <c r="F471" s="17"/>
      <c r="G471" s="62">
        <f t="shared" si="101"/>
        <v>0</v>
      </c>
      <c r="H471" s="17"/>
      <c r="I471" s="17"/>
      <c r="J471" s="17"/>
      <c r="K471" s="17"/>
      <c r="L471" s="17"/>
      <c r="M471" s="17"/>
      <c r="N471" s="17"/>
      <c r="O471" s="17"/>
      <c r="P471" s="115"/>
      <c r="Q471" s="62">
        <f>IF(C471&gt;A_Stammdaten!$B$12,0,SUM(G471,H471,J471,K471,M471,N471)-SUM(I471,L471,O471,P471))</f>
        <v>0</v>
      </c>
      <c r="R471" s="17"/>
      <c r="S471" s="17"/>
      <c r="T471" s="17"/>
      <c r="U471" s="62">
        <f t="shared" si="92"/>
        <v>0</v>
      </c>
      <c r="V471" s="63">
        <f>IF(ISBLANK($B471),0,VLOOKUP($B471,Listen!$A$2:$C$45,2,FALSE))</f>
        <v>0</v>
      </c>
      <c r="W471" s="63">
        <f>IF(ISBLANK($B471),0,VLOOKUP($B471,Listen!$A$2:$C$45,3,FALSE))</f>
        <v>0</v>
      </c>
      <c r="X471" s="49">
        <f t="shared" si="93"/>
        <v>0</v>
      </c>
      <c r="Y471" s="49">
        <f t="shared" si="91"/>
        <v>0</v>
      </c>
      <c r="Z471" s="49">
        <f t="shared" si="91"/>
        <v>0</v>
      </c>
      <c r="AA471" s="49">
        <f t="shared" si="91"/>
        <v>0</v>
      </c>
      <c r="AB471" s="49">
        <f t="shared" si="91"/>
        <v>0</v>
      </c>
      <c r="AC471" s="49">
        <f t="shared" si="91"/>
        <v>0</v>
      </c>
      <c r="AD471" s="49">
        <f t="shared" si="91"/>
        <v>0</v>
      </c>
      <c r="AE471" s="51">
        <f t="shared" si="90"/>
        <v>0</v>
      </c>
      <c r="AF471" s="51">
        <f>IF(C471=A_Stammdaten!$B$12,D_SAV!$U471-D_SAV!$AG471,HLOOKUP(A_Stammdaten!$B$12-1,$AH$4:$AN$4004,ROW(C471)-3,FALSE)-$AG471)</f>
        <v>0</v>
      </c>
      <c r="AG471" s="51">
        <f>HLOOKUP(A_Stammdaten!$B$12,$AH$4:$AN$4004,ROW(C471)-3,FALSE)</f>
        <v>0</v>
      </c>
      <c r="AH471" s="51">
        <f t="shared" si="94"/>
        <v>0</v>
      </c>
      <c r="AI471" s="51">
        <f t="shared" si="95"/>
        <v>0</v>
      </c>
      <c r="AJ471" s="51">
        <f t="shared" si="96"/>
        <v>0</v>
      </c>
      <c r="AK471" s="51">
        <f t="shared" si="97"/>
        <v>0</v>
      </c>
      <c r="AL471" s="51">
        <f t="shared" si="98"/>
        <v>0</v>
      </c>
      <c r="AM471" s="51">
        <f t="shared" si="99"/>
        <v>0</v>
      </c>
      <c r="AN471" s="51">
        <f t="shared" si="100"/>
        <v>0</v>
      </c>
    </row>
    <row r="472" spans="1:40" x14ac:dyDescent="0.25">
      <c r="A472" s="17"/>
      <c r="B472" s="17"/>
      <c r="C472" s="35"/>
      <c r="D472" s="17"/>
      <c r="E472" s="17"/>
      <c r="F472" s="17"/>
      <c r="G472" s="62">
        <f t="shared" si="101"/>
        <v>0</v>
      </c>
      <c r="H472" s="17"/>
      <c r="I472" s="17"/>
      <c r="J472" s="17"/>
      <c r="K472" s="17"/>
      <c r="L472" s="17"/>
      <c r="M472" s="17"/>
      <c r="N472" s="17"/>
      <c r="O472" s="17"/>
      <c r="P472" s="115"/>
      <c r="Q472" s="62">
        <f>IF(C472&gt;A_Stammdaten!$B$12,0,SUM(G472,H472,J472,K472,M472,N472)-SUM(I472,L472,O472,P472))</f>
        <v>0</v>
      </c>
      <c r="R472" s="17"/>
      <c r="S472" s="17"/>
      <c r="T472" s="17"/>
      <c r="U472" s="62">
        <f t="shared" si="92"/>
        <v>0</v>
      </c>
      <c r="V472" s="63">
        <f>IF(ISBLANK($B472),0,VLOOKUP($B472,Listen!$A$2:$C$45,2,FALSE))</f>
        <v>0</v>
      </c>
      <c r="W472" s="63">
        <f>IF(ISBLANK($B472),0,VLOOKUP($B472,Listen!$A$2:$C$45,3,FALSE))</f>
        <v>0</v>
      </c>
      <c r="X472" s="49">
        <f t="shared" si="93"/>
        <v>0</v>
      </c>
      <c r="Y472" s="49">
        <f t="shared" si="91"/>
        <v>0</v>
      </c>
      <c r="Z472" s="49">
        <f t="shared" si="91"/>
        <v>0</v>
      </c>
      <c r="AA472" s="49">
        <f t="shared" si="91"/>
        <v>0</v>
      </c>
      <c r="AB472" s="49">
        <f t="shared" si="91"/>
        <v>0</v>
      </c>
      <c r="AC472" s="49">
        <f t="shared" si="91"/>
        <v>0</v>
      </c>
      <c r="AD472" s="49">
        <f t="shared" si="91"/>
        <v>0</v>
      </c>
      <c r="AE472" s="51">
        <f t="shared" si="90"/>
        <v>0</v>
      </c>
      <c r="AF472" s="51">
        <f>IF(C472=A_Stammdaten!$B$12,D_SAV!$U472-D_SAV!$AG472,HLOOKUP(A_Stammdaten!$B$12-1,$AH$4:$AN$4004,ROW(C472)-3,FALSE)-$AG472)</f>
        <v>0</v>
      </c>
      <c r="AG472" s="51">
        <f>HLOOKUP(A_Stammdaten!$B$12,$AH$4:$AN$4004,ROW(C472)-3,FALSE)</f>
        <v>0</v>
      </c>
      <c r="AH472" s="51">
        <f t="shared" si="94"/>
        <v>0</v>
      </c>
      <c r="AI472" s="51">
        <f t="shared" si="95"/>
        <v>0</v>
      </c>
      <c r="AJ472" s="51">
        <f t="shared" si="96"/>
        <v>0</v>
      </c>
      <c r="AK472" s="51">
        <f t="shared" si="97"/>
        <v>0</v>
      </c>
      <c r="AL472" s="51">
        <f t="shared" si="98"/>
        <v>0</v>
      </c>
      <c r="AM472" s="51">
        <f t="shared" si="99"/>
        <v>0</v>
      </c>
      <c r="AN472" s="51">
        <f t="shared" si="100"/>
        <v>0</v>
      </c>
    </row>
    <row r="473" spans="1:40" x14ac:dyDescent="0.25">
      <c r="A473" s="17"/>
      <c r="B473" s="17"/>
      <c r="C473" s="35"/>
      <c r="D473" s="17"/>
      <c r="E473" s="17"/>
      <c r="F473" s="17"/>
      <c r="G473" s="62">
        <f t="shared" si="101"/>
        <v>0</v>
      </c>
      <c r="H473" s="17"/>
      <c r="I473" s="17"/>
      <c r="J473" s="17"/>
      <c r="K473" s="17"/>
      <c r="L473" s="17"/>
      <c r="M473" s="17"/>
      <c r="N473" s="17"/>
      <c r="O473" s="17"/>
      <c r="P473" s="115"/>
      <c r="Q473" s="62">
        <f>IF(C473&gt;A_Stammdaten!$B$12,0,SUM(G473,H473,J473,K473,M473,N473)-SUM(I473,L473,O473,P473))</f>
        <v>0</v>
      </c>
      <c r="R473" s="17"/>
      <c r="S473" s="17"/>
      <c r="T473" s="17"/>
      <c r="U473" s="62">
        <f t="shared" si="92"/>
        <v>0</v>
      </c>
      <c r="V473" s="63">
        <f>IF(ISBLANK($B473),0,VLOOKUP($B473,Listen!$A$2:$C$45,2,FALSE))</f>
        <v>0</v>
      </c>
      <c r="W473" s="63">
        <f>IF(ISBLANK($B473),0,VLOOKUP($B473,Listen!$A$2:$C$45,3,FALSE))</f>
        <v>0</v>
      </c>
      <c r="X473" s="49">
        <f t="shared" si="93"/>
        <v>0</v>
      </c>
      <c r="Y473" s="49">
        <f t="shared" si="91"/>
        <v>0</v>
      </c>
      <c r="Z473" s="49">
        <f t="shared" si="91"/>
        <v>0</v>
      </c>
      <c r="AA473" s="49">
        <f t="shared" si="91"/>
        <v>0</v>
      </c>
      <c r="AB473" s="49">
        <f t="shared" si="91"/>
        <v>0</v>
      </c>
      <c r="AC473" s="49">
        <f t="shared" si="91"/>
        <v>0</v>
      </c>
      <c r="AD473" s="49">
        <f t="shared" si="91"/>
        <v>0</v>
      </c>
      <c r="AE473" s="51">
        <f t="shared" si="90"/>
        <v>0</v>
      </c>
      <c r="AF473" s="51">
        <f>IF(C473=A_Stammdaten!$B$12,D_SAV!$U473-D_SAV!$AG473,HLOOKUP(A_Stammdaten!$B$12-1,$AH$4:$AN$4004,ROW(C473)-3,FALSE)-$AG473)</f>
        <v>0</v>
      </c>
      <c r="AG473" s="51">
        <f>HLOOKUP(A_Stammdaten!$B$12,$AH$4:$AN$4004,ROW(C473)-3,FALSE)</f>
        <v>0</v>
      </c>
      <c r="AH473" s="51">
        <f t="shared" si="94"/>
        <v>0</v>
      </c>
      <c r="AI473" s="51">
        <f t="shared" si="95"/>
        <v>0</v>
      </c>
      <c r="AJ473" s="51">
        <f t="shared" si="96"/>
        <v>0</v>
      </c>
      <c r="AK473" s="51">
        <f t="shared" si="97"/>
        <v>0</v>
      </c>
      <c r="AL473" s="51">
        <f t="shared" si="98"/>
        <v>0</v>
      </c>
      <c r="AM473" s="51">
        <f t="shared" si="99"/>
        <v>0</v>
      </c>
      <c r="AN473" s="51">
        <f t="shared" si="100"/>
        <v>0</v>
      </c>
    </row>
    <row r="474" spans="1:40" x14ac:dyDescent="0.25">
      <c r="A474" s="17"/>
      <c r="B474" s="17"/>
      <c r="C474" s="35"/>
      <c r="D474" s="17"/>
      <c r="E474" s="17"/>
      <c r="F474" s="17"/>
      <c r="G474" s="62">
        <f t="shared" si="101"/>
        <v>0</v>
      </c>
      <c r="H474" s="17"/>
      <c r="I474" s="17"/>
      <c r="J474" s="17"/>
      <c r="K474" s="17"/>
      <c r="L474" s="17"/>
      <c r="M474" s="17"/>
      <c r="N474" s="17"/>
      <c r="O474" s="17"/>
      <c r="P474" s="115"/>
      <c r="Q474" s="62">
        <f>IF(C474&gt;A_Stammdaten!$B$12,0,SUM(G474,H474,J474,K474,M474,N474)-SUM(I474,L474,O474,P474))</f>
        <v>0</v>
      </c>
      <c r="R474" s="17"/>
      <c r="S474" s="17"/>
      <c r="T474" s="17"/>
      <c r="U474" s="62">
        <f t="shared" si="92"/>
        <v>0</v>
      </c>
      <c r="V474" s="63">
        <f>IF(ISBLANK($B474),0,VLOOKUP($B474,Listen!$A$2:$C$45,2,FALSE))</f>
        <v>0</v>
      </c>
      <c r="W474" s="63">
        <f>IF(ISBLANK($B474),0,VLOOKUP($B474,Listen!$A$2:$C$45,3,FALSE))</f>
        <v>0</v>
      </c>
      <c r="X474" s="49">
        <f t="shared" si="93"/>
        <v>0</v>
      </c>
      <c r="Y474" s="49">
        <f t="shared" si="91"/>
        <v>0</v>
      </c>
      <c r="Z474" s="49">
        <f t="shared" si="91"/>
        <v>0</v>
      </c>
      <c r="AA474" s="49">
        <f t="shared" si="91"/>
        <v>0</v>
      </c>
      <c r="AB474" s="49">
        <f t="shared" si="91"/>
        <v>0</v>
      </c>
      <c r="AC474" s="49">
        <f t="shared" si="91"/>
        <v>0</v>
      </c>
      <c r="AD474" s="49">
        <f t="shared" si="91"/>
        <v>0</v>
      </c>
      <c r="AE474" s="51">
        <f t="shared" si="90"/>
        <v>0</v>
      </c>
      <c r="AF474" s="51">
        <f>IF(C474=A_Stammdaten!$B$12,D_SAV!$U474-D_SAV!$AG474,HLOOKUP(A_Stammdaten!$B$12-1,$AH$4:$AN$4004,ROW(C474)-3,FALSE)-$AG474)</f>
        <v>0</v>
      </c>
      <c r="AG474" s="51">
        <f>HLOOKUP(A_Stammdaten!$B$12,$AH$4:$AN$4004,ROW(C474)-3,FALSE)</f>
        <v>0</v>
      </c>
      <c r="AH474" s="51">
        <f t="shared" si="94"/>
        <v>0</v>
      </c>
      <c r="AI474" s="51">
        <f t="shared" si="95"/>
        <v>0</v>
      </c>
      <c r="AJ474" s="51">
        <f t="shared" si="96"/>
        <v>0</v>
      </c>
      <c r="AK474" s="51">
        <f t="shared" si="97"/>
        <v>0</v>
      </c>
      <c r="AL474" s="51">
        <f t="shared" si="98"/>
        <v>0</v>
      </c>
      <c r="AM474" s="51">
        <f t="shared" si="99"/>
        <v>0</v>
      </c>
      <c r="AN474" s="51">
        <f t="shared" si="100"/>
        <v>0</v>
      </c>
    </row>
    <row r="475" spans="1:40" x14ac:dyDescent="0.25">
      <c r="A475" s="17"/>
      <c r="B475" s="17"/>
      <c r="C475" s="35"/>
      <c r="D475" s="17"/>
      <c r="E475" s="17"/>
      <c r="F475" s="17"/>
      <c r="G475" s="62">
        <f t="shared" si="101"/>
        <v>0</v>
      </c>
      <c r="H475" s="17"/>
      <c r="I475" s="17"/>
      <c r="J475" s="17"/>
      <c r="K475" s="17"/>
      <c r="L475" s="17"/>
      <c r="M475" s="17"/>
      <c r="N475" s="17"/>
      <c r="O475" s="17"/>
      <c r="P475" s="115"/>
      <c r="Q475" s="62">
        <f>IF(C475&gt;A_Stammdaten!$B$12,0,SUM(G475,H475,J475,K475,M475,N475)-SUM(I475,L475,O475,P475))</f>
        <v>0</v>
      </c>
      <c r="R475" s="17"/>
      <c r="S475" s="17"/>
      <c r="T475" s="17"/>
      <c r="U475" s="62">
        <f t="shared" si="92"/>
        <v>0</v>
      </c>
      <c r="V475" s="63">
        <f>IF(ISBLANK($B475),0,VLOOKUP($B475,Listen!$A$2:$C$45,2,FALSE))</f>
        <v>0</v>
      </c>
      <c r="W475" s="63">
        <f>IF(ISBLANK($B475),0,VLOOKUP($B475,Listen!$A$2:$C$45,3,FALSE))</f>
        <v>0</v>
      </c>
      <c r="X475" s="49">
        <f t="shared" si="93"/>
        <v>0</v>
      </c>
      <c r="Y475" s="49">
        <f t="shared" si="91"/>
        <v>0</v>
      </c>
      <c r="Z475" s="49">
        <f t="shared" si="91"/>
        <v>0</v>
      </c>
      <c r="AA475" s="49">
        <f t="shared" si="91"/>
        <v>0</v>
      </c>
      <c r="AB475" s="49">
        <f t="shared" si="91"/>
        <v>0</v>
      </c>
      <c r="AC475" s="49">
        <f t="shared" si="91"/>
        <v>0</v>
      </c>
      <c r="AD475" s="49">
        <f t="shared" si="91"/>
        <v>0</v>
      </c>
      <c r="AE475" s="51">
        <f t="shared" si="90"/>
        <v>0</v>
      </c>
      <c r="AF475" s="51">
        <f>IF(C475=A_Stammdaten!$B$12,D_SAV!$U475-D_SAV!$AG475,HLOOKUP(A_Stammdaten!$B$12-1,$AH$4:$AN$4004,ROW(C475)-3,FALSE)-$AG475)</f>
        <v>0</v>
      </c>
      <c r="AG475" s="51">
        <f>HLOOKUP(A_Stammdaten!$B$12,$AH$4:$AN$4004,ROW(C475)-3,FALSE)</f>
        <v>0</v>
      </c>
      <c r="AH475" s="51">
        <f t="shared" si="94"/>
        <v>0</v>
      </c>
      <c r="AI475" s="51">
        <f t="shared" si="95"/>
        <v>0</v>
      </c>
      <c r="AJ475" s="51">
        <f t="shared" si="96"/>
        <v>0</v>
      </c>
      <c r="AK475" s="51">
        <f t="shared" si="97"/>
        <v>0</v>
      </c>
      <c r="AL475" s="51">
        <f t="shared" si="98"/>
        <v>0</v>
      </c>
      <c r="AM475" s="51">
        <f t="shared" si="99"/>
        <v>0</v>
      </c>
      <c r="AN475" s="51">
        <f t="shared" si="100"/>
        <v>0</v>
      </c>
    </row>
    <row r="476" spans="1:40" x14ac:dyDescent="0.25">
      <c r="A476" s="17"/>
      <c r="B476" s="17"/>
      <c r="C476" s="35"/>
      <c r="D476" s="17"/>
      <c r="E476" s="17"/>
      <c r="F476" s="17"/>
      <c r="G476" s="62">
        <f t="shared" si="101"/>
        <v>0</v>
      </c>
      <c r="H476" s="17"/>
      <c r="I476" s="17"/>
      <c r="J476" s="17"/>
      <c r="K476" s="17"/>
      <c r="L476" s="17"/>
      <c r="M476" s="17"/>
      <c r="N476" s="17"/>
      <c r="O476" s="17"/>
      <c r="P476" s="115"/>
      <c r="Q476" s="62">
        <f>IF(C476&gt;A_Stammdaten!$B$12,0,SUM(G476,H476,J476,K476,M476,N476)-SUM(I476,L476,O476,P476))</f>
        <v>0</v>
      </c>
      <c r="R476" s="17"/>
      <c r="S476" s="17"/>
      <c r="T476" s="17"/>
      <c r="U476" s="62">
        <f t="shared" si="92"/>
        <v>0</v>
      </c>
      <c r="V476" s="63">
        <f>IF(ISBLANK($B476),0,VLOOKUP($B476,Listen!$A$2:$C$45,2,FALSE))</f>
        <v>0</v>
      </c>
      <c r="W476" s="63">
        <f>IF(ISBLANK($B476),0,VLOOKUP($B476,Listen!$A$2:$C$45,3,FALSE))</f>
        <v>0</v>
      </c>
      <c r="X476" s="49">
        <f t="shared" si="93"/>
        <v>0</v>
      </c>
      <c r="Y476" s="49">
        <f t="shared" si="91"/>
        <v>0</v>
      </c>
      <c r="Z476" s="49">
        <f t="shared" si="91"/>
        <v>0</v>
      </c>
      <c r="AA476" s="49">
        <f t="shared" si="91"/>
        <v>0</v>
      </c>
      <c r="AB476" s="49">
        <f t="shared" si="91"/>
        <v>0</v>
      </c>
      <c r="AC476" s="49">
        <f t="shared" si="91"/>
        <v>0</v>
      </c>
      <c r="AD476" s="49">
        <f t="shared" si="91"/>
        <v>0</v>
      </c>
      <c r="AE476" s="51">
        <f t="shared" si="90"/>
        <v>0</v>
      </c>
      <c r="AF476" s="51">
        <f>IF(C476=A_Stammdaten!$B$12,D_SAV!$U476-D_SAV!$AG476,HLOOKUP(A_Stammdaten!$B$12-1,$AH$4:$AN$4004,ROW(C476)-3,FALSE)-$AG476)</f>
        <v>0</v>
      </c>
      <c r="AG476" s="51">
        <f>HLOOKUP(A_Stammdaten!$B$12,$AH$4:$AN$4004,ROW(C476)-3,FALSE)</f>
        <v>0</v>
      </c>
      <c r="AH476" s="51">
        <f t="shared" si="94"/>
        <v>0</v>
      </c>
      <c r="AI476" s="51">
        <f t="shared" si="95"/>
        <v>0</v>
      </c>
      <c r="AJ476" s="51">
        <f t="shared" si="96"/>
        <v>0</v>
      </c>
      <c r="AK476" s="51">
        <f t="shared" si="97"/>
        <v>0</v>
      </c>
      <c r="AL476" s="51">
        <f t="shared" si="98"/>
        <v>0</v>
      </c>
      <c r="AM476" s="51">
        <f t="shared" si="99"/>
        <v>0</v>
      </c>
      <c r="AN476" s="51">
        <f t="shared" si="100"/>
        <v>0</v>
      </c>
    </row>
    <row r="477" spans="1:40" x14ac:dyDescent="0.25">
      <c r="A477" s="17"/>
      <c r="B477" s="17"/>
      <c r="C477" s="35"/>
      <c r="D477" s="17"/>
      <c r="E477" s="17"/>
      <c r="F477" s="17"/>
      <c r="G477" s="62">
        <f t="shared" si="101"/>
        <v>0</v>
      </c>
      <c r="H477" s="17"/>
      <c r="I477" s="17"/>
      <c r="J477" s="17"/>
      <c r="K477" s="17"/>
      <c r="L477" s="17"/>
      <c r="M477" s="17"/>
      <c r="N477" s="17"/>
      <c r="O477" s="17"/>
      <c r="P477" s="115"/>
      <c r="Q477" s="62">
        <f>IF(C477&gt;A_Stammdaten!$B$12,0,SUM(G477,H477,J477,K477,M477,N477)-SUM(I477,L477,O477,P477))</f>
        <v>0</v>
      </c>
      <c r="R477" s="17"/>
      <c r="S477" s="17"/>
      <c r="T477" s="17"/>
      <c r="U477" s="62">
        <f t="shared" si="92"/>
        <v>0</v>
      </c>
      <c r="V477" s="63">
        <f>IF(ISBLANK($B477),0,VLOOKUP($B477,Listen!$A$2:$C$45,2,FALSE))</f>
        <v>0</v>
      </c>
      <c r="W477" s="63">
        <f>IF(ISBLANK($B477),0,VLOOKUP($B477,Listen!$A$2:$C$45,3,FALSE))</f>
        <v>0</v>
      </c>
      <c r="X477" s="49">
        <f t="shared" si="93"/>
        <v>0</v>
      </c>
      <c r="Y477" s="49">
        <f t="shared" si="91"/>
        <v>0</v>
      </c>
      <c r="Z477" s="49">
        <f t="shared" si="91"/>
        <v>0</v>
      </c>
      <c r="AA477" s="49">
        <f t="shared" si="91"/>
        <v>0</v>
      </c>
      <c r="AB477" s="49">
        <f t="shared" si="91"/>
        <v>0</v>
      </c>
      <c r="AC477" s="49">
        <f t="shared" si="91"/>
        <v>0</v>
      </c>
      <c r="AD477" s="49">
        <f t="shared" si="91"/>
        <v>0</v>
      </c>
      <c r="AE477" s="51">
        <f t="shared" si="90"/>
        <v>0</v>
      </c>
      <c r="AF477" s="51">
        <f>IF(C477=A_Stammdaten!$B$12,D_SAV!$U477-D_SAV!$AG477,HLOOKUP(A_Stammdaten!$B$12-1,$AH$4:$AN$4004,ROW(C477)-3,FALSE)-$AG477)</f>
        <v>0</v>
      </c>
      <c r="AG477" s="51">
        <f>HLOOKUP(A_Stammdaten!$B$12,$AH$4:$AN$4004,ROW(C477)-3,FALSE)</f>
        <v>0</v>
      </c>
      <c r="AH477" s="51">
        <f t="shared" si="94"/>
        <v>0</v>
      </c>
      <c r="AI477" s="51">
        <f t="shared" si="95"/>
        <v>0</v>
      </c>
      <c r="AJ477" s="51">
        <f t="shared" si="96"/>
        <v>0</v>
      </c>
      <c r="AK477" s="51">
        <f t="shared" si="97"/>
        <v>0</v>
      </c>
      <c r="AL477" s="51">
        <f t="shared" si="98"/>
        <v>0</v>
      </c>
      <c r="AM477" s="51">
        <f t="shared" si="99"/>
        <v>0</v>
      </c>
      <c r="AN477" s="51">
        <f t="shared" si="100"/>
        <v>0</v>
      </c>
    </row>
    <row r="478" spans="1:40" x14ac:dyDescent="0.25">
      <c r="A478" s="17"/>
      <c r="B478" s="17"/>
      <c r="C478" s="35"/>
      <c r="D478" s="17"/>
      <c r="E478" s="17"/>
      <c r="F478" s="17"/>
      <c r="G478" s="62">
        <f t="shared" si="101"/>
        <v>0</v>
      </c>
      <c r="H478" s="17"/>
      <c r="I478" s="17"/>
      <c r="J478" s="17"/>
      <c r="K478" s="17"/>
      <c r="L478" s="17"/>
      <c r="M478" s="17"/>
      <c r="N478" s="17"/>
      <c r="O478" s="17"/>
      <c r="P478" s="115"/>
      <c r="Q478" s="62">
        <f>IF(C478&gt;A_Stammdaten!$B$12,0,SUM(G478,H478,J478,K478,M478,N478)-SUM(I478,L478,O478,P478))</f>
        <v>0</v>
      </c>
      <c r="R478" s="17"/>
      <c r="S478" s="17"/>
      <c r="T478" s="17"/>
      <c r="U478" s="62">
        <f t="shared" si="92"/>
        <v>0</v>
      </c>
      <c r="V478" s="63">
        <f>IF(ISBLANK($B478),0,VLOOKUP($B478,Listen!$A$2:$C$45,2,FALSE))</f>
        <v>0</v>
      </c>
      <c r="W478" s="63">
        <f>IF(ISBLANK($B478),0,VLOOKUP($B478,Listen!$A$2:$C$45,3,FALSE))</f>
        <v>0</v>
      </c>
      <c r="X478" s="49">
        <f t="shared" si="93"/>
        <v>0</v>
      </c>
      <c r="Y478" s="49">
        <f t="shared" si="91"/>
        <v>0</v>
      </c>
      <c r="Z478" s="49">
        <f t="shared" si="91"/>
        <v>0</v>
      </c>
      <c r="AA478" s="49">
        <f t="shared" si="91"/>
        <v>0</v>
      </c>
      <c r="AB478" s="49">
        <f t="shared" si="91"/>
        <v>0</v>
      </c>
      <c r="AC478" s="49">
        <f t="shared" si="91"/>
        <v>0</v>
      </c>
      <c r="AD478" s="49">
        <f t="shared" si="91"/>
        <v>0</v>
      </c>
      <c r="AE478" s="51">
        <f t="shared" si="90"/>
        <v>0</v>
      </c>
      <c r="AF478" s="51">
        <f>IF(C478=A_Stammdaten!$B$12,D_SAV!$U478-D_SAV!$AG478,HLOOKUP(A_Stammdaten!$B$12-1,$AH$4:$AN$4004,ROW(C478)-3,FALSE)-$AG478)</f>
        <v>0</v>
      </c>
      <c r="AG478" s="51">
        <f>HLOOKUP(A_Stammdaten!$B$12,$AH$4:$AN$4004,ROW(C478)-3,FALSE)</f>
        <v>0</v>
      </c>
      <c r="AH478" s="51">
        <f t="shared" si="94"/>
        <v>0</v>
      </c>
      <c r="AI478" s="51">
        <f t="shared" si="95"/>
        <v>0</v>
      </c>
      <c r="AJ478" s="51">
        <f t="shared" si="96"/>
        <v>0</v>
      </c>
      <c r="AK478" s="51">
        <f t="shared" si="97"/>
        <v>0</v>
      </c>
      <c r="AL478" s="51">
        <f t="shared" si="98"/>
        <v>0</v>
      </c>
      <c r="AM478" s="51">
        <f t="shared" si="99"/>
        <v>0</v>
      </c>
      <c r="AN478" s="51">
        <f t="shared" si="100"/>
        <v>0</v>
      </c>
    </row>
    <row r="479" spans="1:40" x14ac:dyDescent="0.25">
      <c r="A479" s="17"/>
      <c r="B479" s="17"/>
      <c r="C479" s="35"/>
      <c r="D479" s="17"/>
      <c r="E479" s="17"/>
      <c r="F479" s="17"/>
      <c r="G479" s="62">
        <f t="shared" si="101"/>
        <v>0</v>
      </c>
      <c r="H479" s="17"/>
      <c r="I479" s="17"/>
      <c r="J479" s="17"/>
      <c r="K479" s="17"/>
      <c r="L479" s="17"/>
      <c r="M479" s="17"/>
      <c r="N479" s="17"/>
      <c r="O479" s="17"/>
      <c r="P479" s="115"/>
      <c r="Q479" s="62">
        <f>IF(C479&gt;A_Stammdaten!$B$12,0,SUM(G479,H479,J479,K479,M479,N479)-SUM(I479,L479,O479,P479))</f>
        <v>0</v>
      </c>
      <c r="R479" s="17"/>
      <c r="S479" s="17"/>
      <c r="T479" s="17"/>
      <c r="U479" s="62">
        <f t="shared" si="92"/>
        <v>0</v>
      </c>
      <c r="V479" s="63">
        <f>IF(ISBLANK($B479),0,VLOOKUP($B479,Listen!$A$2:$C$45,2,FALSE))</f>
        <v>0</v>
      </c>
      <c r="W479" s="63">
        <f>IF(ISBLANK($B479),0,VLOOKUP($B479,Listen!$A$2:$C$45,3,FALSE))</f>
        <v>0</v>
      </c>
      <c r="X479" s="49">
        <f t="shared" si="93"/>
        <v>0</v>
      </c>
      <c r="Y479" s="49">
        <f t="shared" si="91"/>
        <v>0</v>
      </c>
      <c r="Z479" s="49">
        <f t="shared" si="91"/>
        <v>0</v>
      </c>
      <c r="AA479" s="49">
        <f t="shared" si="91"/>
        <v>0</v>
      </c>
      <c r="AB479" s="49">
        <f t="shared" si="91"/>
        <v>0</v>
      </c>
      <c r="AC479" s="49">
        <f t="shared" si="91"/>
        <v>0</v>
      </c>
      <c r="AD479" s="49">
        <f t="shared" si="91"/>
        <v>0</v>
      </c>
      <c r="AE479" s="51">
        <f t="shared" si="90"/>
        <v>0</v>
      </c>
      <c r="AF479" s="51">
        <f>IF(C479=A_Stammdaten!$B$12,D_SAV!$U479-D_SAV!$AG479,HLOOKUP(A_Stammdaten!$B$12-1,$AH$4:$AN$4004,ROW(C479)-3,FALSE)-$AG479)</f>
        <v>0</v>
      </c>
      <c r="AG479" s="51">
        <f>HLOOKUP(A_Stammdaten!$B$12,$AH$4:$AN$4004,ROW(C479)-3,FALSE)</f>
        <v>0</v>
      </c>
      <c r="AH479" s="51">
        <f t="shared" si="94"/>
        <v>0</v>
      </c>
      <c r="AI479" s="51">
        <f t="shared" si="95"/>
        <v>0</v>
      </c>
      <c r="AJ479" s="51">
        <f t="shared" si="96"/>
        <v>0</v>
      </c>
      <c r="AK479" s="51">
        <f t="shared" si="97"/>
        <v>0</v>
      </c>
      <c r="AL479" s="51">
        <f t="shared" si="98"/>
        <v>0</v>
      </c>
      <c r="AM479" s="51">
        <f t="shared" si="99"/>
        <v>0</v>
      </c>
      <c r="AN479" s="51">
        <f t="shared" si="100"/>
        <v>0</v>
      </c>
    </row>
    <row r="480" spans="1:40" x14ac:dyDescent="0.25">
      <c r="A480" s="17"/>
      <c r="B480" s="17"/>
      <c r="C480" s="35"/>
      <c r="D480" s="17"/>
      <c r="E480" s="17"/>
      <c r="F480" s="17"/>
      <c r="G480" s="62">
        <f t="shared" si="101"/>
        <v>0</v>
      </c>
      <c r="H480" s="17"/>
      <c r="I480" s="17"/>
      <c r="J480" s="17"/>
      <c r="K480" s="17"/>
      <c r="L480" s="17"/>
      <c r="M480" s="17"/>
      <c r="N480" s="17"/>
      <c r="O480" s="17"/>
      <c r="P480" s="115"/>
      <c r="Q480" s="62">
        <f>IF(C480&gt;A_Stammdaten!$B$12,0,SUM(G480,H480,J480,K480,M480,N480)-SUM(I480,L480,O480,P480))</f>
        <v>0</v>
      </c>
      <c r="R480" s="17"/>
      <c r="S480" s="17"/>
      <c r="T480" s="17"/>
      <c r="U480" s="62">
        <f t="shared" si="92"/>
        <v>0</v>
      </c>
      <c r="V480" s="63">
        <f>IF(ISBLANK($B480),0,VLOOKUP($B480,Listen!$A$2:$C$45,2,FALSE))</f>
        <v>0</v>
      </c>
      <c r="W480" s="63">
        <f>IF(ISBLANK($B480),0,VLOOKUP($B480,Listen!$A$2:$C$45,3,FALSE))</f>
        <v>0</v>
      </c>
      <c r="X480" s="49">
        <f t="shared" si="93"/>
        <v>0</v>
      </c>
      <c r="Y480" s="49">
        <f t="shared" si="91"/>
        <v>0</v>
      </c>
      <c r="Z480" s="49">
        <f t="shared" si="91"/>
        <v>0</v>
      </c>
      <c r="AA480" s="49">
        <f t="shared" si="91"/>
        <v>0</v>
      </c>
      <c r="AB480" s="49">
        <f t="shared" si="91"/>
        <v>0</v>
      </c>
      <c r="AC480" s="49">
        <f t="shared" si="91"/>
        <v>0</v>
      </c>
      <c r="AD480" s="49">
        <f t="shared" si="91"/>
        <v>0</v>
      </c>
      <c r="AE480" s="51">
        <f t="shared" si="90"/>
        <v>0</v>
      </c>
      <c r="AF480" s="51">
        <f>IF(C480=A_Stammdaten!$B$12,D_SAV!$U480-D_SAV!$AG480,HLOOKUP(A_Stammdaten!$B$12-1,$AH$4:$AN$4004,ROW(C480)-3,FALSE)-$AG480)</f>
        <v>0</v>
      </c>
      <c r="AG480" s="51">
        <f>HLOOKUP(A_Stammdaten!$B$12,$AH$4:$AN$4004,ROW(C480)-3,FALSE)</f>
        <v>0</v>
      </c>
      <c r="AH480" s="51">
        <f t="shared" si="94"/>
        <v>0</v>
      </c>
      <c r="AI480" s="51">
        <f t="shared" si="95"/>
        <v>0</v>
      </c>
      <c r="AJ480" s="51">
        <f t="shared" si="96"/>
        <v>0</v>
      </c>
      <c r="AK480" s="51">
        <f t="shared" si="97"/>
        <v>0</v>
      </c>
      <c r="AL480" s="51">
        <f t="shared" si="98"/>
        <v>0</v>
      </c>
      <c r="AM480" s="51">
        <f t="shared" si="99"/>
        <v>0</v>
      </c>
      <c r="AN480" s="51">
        <f t="shared" si="100"/>
        <v>0</v>
      </c>
    </row>
    <row r="481" spans="1:40" x14ac:dyDescent="0.25">
      <c r="A481" s="17"/>
      <c r="B481" s="17"/>
      <c r="C481" s="35"/>
      <c r="D481" s="17"/>
      <c r="E481" s="17"/>
      <c r="F481" s="17"/>
      <c r="G481" s="62">
        <f t="shared" si="101"/>
        <v>0</v>
      </c>
      <c r="H481" s="17"/>
      <c r="I481" s="17"/>
      <c r="J481" s="17"/>
      <c r="K481" s="17"/>
      <c r="L481" s="17"/>
      <c r="M481" s="17"/>
      <c r="N481" s="17"/>
      <c r="O481" s="17"/>
      <c r="P481" s="115"/>
      <c r="Q481" s="62">
        <f>IF(C481&gt;A_Stammdaten!$B$12,0,SUM(G481,H481,J481,K481,M481,N481)-SUM(I481,L481,O481,P481))</f>
        <v>0</v>
      </c>
      <c r="R481" s="17"/>
      <c r="S481" s="17"/>
      <c r="T481" s="17"/>
      <c r="U481" s="62">
        <f t="shared" si="92"/>
        <v>0</v>
      </c>
      <c r="V481" s="63">
        <f>IF(ISBLANK($B481),0,VLOOKUP($B481,Listen!$A$2:$C$45,2,FALSE))</f>
        <v>0</v>
      </c>
      <c r="W481" s="63">
        <f>IF(ISBLANK($B481),0,VLOOKUP($B481,Listen!$A$2:$C$45,3,FALSE))</f>
        <v>0</v>
      </c>
      <c r="X481" s="49">
        <f t="shared" si="93"/>
        <v>0</v>
      </c>
      <c r="Y481" s="49">
        <f t="shared" si="91"/>
        <v>0</v>
      </c>
      <c r="Z481" s="49">
        <f t="shared" si="91"/>
        <v>0</v>
      </c>
      <c r="AA481" s="49">
        <f t="shared" si="91"/>
        <v>0</v>
      </c>
      <c r="AB481" s="49">
        <f t="shared" si="91"/>
        <v>0</v>
      </c>
      <c r="AC481" s="49">
        <f t="shared" si="91"/>
        <v>0</v>
      </c>
      <c r="AD481" s="49">
        <f t="shared" si="91"/>
        <v>0</v>
      </c>
      <c r="AE481" s="51">
        <f t="shared" si="90"/>
        <v>0</v>
      </c>
      <c r="AF481" s="51">
        <f>IF(C481=A_Stammdaten!$B$12,D_SAV!$U481-D_SAV!$AG481,HLOOKUP(A_Stammdaten!$B$12-1,$AH$4:$AN$4004,ROW(C481)-3,FALSE)-$AG481)</f>
        <v>0</v>
      </c>
      <c r="AG481" s="51">
        <f>HLOOKUP(A_Stammdaten!$B$12,$AH$4:$AN$4004,ROW(C481)-3,FALSE)</f>
        <v>0</v>
      </c>
      <c r="AH481" s="51">
        <f t="shared" si="94"/>
        <v>0</v>
      </c>
      <c r="AI481" s="51">
        <f t="shared" si="95"/>
        <v>0</v>
      </c>
      <c r="AJ481" s="51">
        <f t="shared" si="96"/>
        <v>0</v>
      </c>
      <c r="AK481" s="51">
        <f t="shared" si="97"/>
        <v>0</v>
      </c>
      <c r="AL481" s="51">
        <f t="shared" si="98"/>
        <v>0</v>
      </c>
      <c r="AM481" s="51">
        <f t="shared" si="99"/>
        <v>0</v>
      </c>
      <c r="AN481" s="51">
        <f t="shared" si="100"/>
        <v>0</v>
      </c>
    </row>
    <row r="482" spans="1:40" x14ac:dyDescent="0.25">
      <c r="A482" s="17"/>
      <c r="B482" s="17"/>
      <c r="C482" s="35"/>
      <c r="D482" s="17"/>
      <c r="E482" s="17"/>
      <c r="F482" s="17"/>
      <c r="G482" s="62">
        <f t="shared" si="101"/>
        <v>0</v>
      </c>
      <c r="H482" s="17"/>
      <c r="I482" s="17"/>
      <c r="J482" s="17"/>
      <c r="K482" s="17"/>
      <c r="L482" s="17"/>
      <c r="M482" s="17"/>
      <c r="N482" s="17"/>
      <c r="O482" s="17"/>
      <c r="P482" s="115"/>
      <c r="Q482" s="62">
        <f>IF(C482&gt;A_Stammdaten!$B$12,0,SUM(G482,H482,J482,K482,M482,N482)-SUM(I482,L482,O482,P482))</f>
        <v>0</v>
      </c>
      <c r="R482" s="17"/>
      <c r="S482" s="17"/>
      <c r="T482" s="17"/>
      <c r="U482" s="62">
        <f t="shared" si="92"/>
        <v>0</v>
      </c>
      <c r="V482" s="63">
        <f>IF(ISBLANK($B482),0,VLOOKUP($B482,Listen!$A$2:$C$45,2,FALSE))</f>
        <v>0</v>
      </c>
      <c r="W482" s="63">
        <f>IF(ISBLANK($B482),0,VLOOKUP($B482,Listen!$A$2:$C$45,3,FALSE))</f>
        <v>0</v>
      </c>
      <c r="X482" s="49">
        <f t="shared" si="93"/>
        <v>0</v>
      </c>
      <c r="Y482" s="49">
        <f t="shared" si="91"/>
        <v>0</v>
      </c>
      <c r="Z482" s="49">
        <f t="shared" si="91"/>
        <v>0</v>
      </c>
      <c r="AA482" s="49">
        <f t="shared" si="91"/>
        <v>0</v>
      </c>
      <c r="AB482" s="49">
        <f t="shared" si="91"/>
        <v>0</v>
      </c>
      <c r="AC482" s="49">
        <f t="shared" si="91"/>
        <v>0</v>
      </c>
      <c r="AD482" s="49">
        <f t="shared" si="91"/>
        <v>0</v>
      </c>
      <c r="AE482" s="51">
        <f t="shared" si="90"/>
        <v>0</v>
      </c>
      <c r="AF482" s="51">
        <f>IF(C482=A_Stammdaten!$B$12,D_SAV!$U482-D_SAV!$AG482,HLOOKUP(A_Stammdaten!$B$12-1,$AH$4:$AN$4004,ROW(C482)-3,FALSE)-$AG482)</f>
        <v>0</v>
      </c>
      <c r="AG482" s="51">
        <f>HLOOKUP(A_Stammdaten!$B$12,$AH$4:$AN$4004,ROW(C482)-3,FALSE)</f>
        <v>0</v>
      </c>
      <c r="AH482" s="51">
        <f t="shared" si="94"/>
        <v>0</v>
      </c>
      <c r="AI482" s="51">
        <f t="shared" si="95"/>
        <v>0</v>
      </c>
      <c r="AJ482" s="51">
        <f t="shared" si="96"/>
        <v>0</v>
      </c>
      <c r="AK482" s="51">
        <f t="shared" si="97"/>
        <v>0</v>
      </c>
      <c r="AL482" s="51">
        <f t="shared" si="98"/>
        <v>0</v>
      </c>
      <c r="AM482" s="51">
        <f t="shared" si="99"/>
        <v>0</v>
      </c>
      <c r="AN482" s="51">
        <f t="shared" si="100"/>
        <v>0</v>
      </c>
    </row>
    <row r="483" spans="1:40" x14ac:dyDescent="0.25">
      <c r="A483" s="17"/>
      <c r="B483" s="17"/>
      <c r="C483" s="35"/>
      <c r="D483" s="17"/>
      <c r="E483" s="17"/>
      <c r="F483" s="17"/>
      <c r="G483" s="62">
        <f t="shared" si="101"/>
        <v>0</v>
      </c>
      <c r="H483" s="17"/>
      <c r="I483" s="17"/>
      <c r="J483" s="17"/>
      <c r="K483" s="17"/>
      <c r="L483" s="17"/>
      <c r="M483" s="17"/>
      <c r="N483" s="17"/>
      <c r="O483" s="17"/>
      <c r="P483" s="115"/>
      <c r="Q483" s="62">
        <f>IF(C483&gt;A_Stammdaten!$B$12,0,SUM(G483,H483,J483,K483,M483,N483)-SUM(I483,L483,O483,P483))</f>
        <v>0</v>
      </c>
      <c r="R483" s="17"/>
      <c r="S483" s="17"/>
      <c r="T483" s="17"/>
      <c r="U483" s="62">
        <f t="shared" si="92"/>
        <v>0</v>
      </c>
      <c r="V483" s="63">
        <f>IF(ISBLANK($B483),0,VLOOKUP($B483,Listen!$A$2:$C$45,2,FALSE))</f>
        <v>0</v>
      </c>
      <c r="W483" s="63">
        <f>IF(ISBLANK($B483),0,VLOOKUP($B483,Listen!$A$2:$C$45,3,FALSE))</f>
        <v>0</v>
      </c>
      <c r="X483" s="49">
        <f t="shared" si="93"/>
        <v>0</v>
      </c>
      <c r="Y483" s="49">
        <f t="shared" si="91"/>
        <v>0</v>
      </c>
      <c r="Z483" s="49">
        <f t="shared" si="91"/>
        <v>0</v>
      </c>
      <c r="AA483" s="49">
        <f t="shared" si="91"/>
        <v>0</v>
      </c>
      <c r="AB483" s="49">
        <f t="shared" si="91"/>
        <v>0</v>
      </c>
      <c r="AC483" s="49">
        <f t="shared" si="91"/>
        <v>0</v>
      </c>
      <c r="AD483" s="49">
        <f t="shared" si="91"/>
        <v>0</v>
      </c>
      <c r="AE483" s="51">
        <f t="shared" ref="AE483:AE546" si="102">AG483+AF483</f>
        <v>0</v>
      </c>
      <c r="AF483" s="51">
        <f>IF(C483=A_Stammdaten!$B$12,D_SAV!$U483-D_SAV!$AG483,HLOOKUP(A_Stammdaten!$B$12-1,$AH$4:$AN$4004,ROW(C483)-3,FALSE)-$AG483)</f>
        <v>0</v>
      </c>
      <c r="AG483" s="51">
        <f>HLOOKUP(A_Stammdaten!$B$12,$AH$4:$AN$4004,ROW(C483)-3,FALSE)</f>
        <v>0</v>
      </c>
      <c r="AH483" s="51">
        <f t="shared" si="94"/>
        <v>0</v>
      </c>
      <c r="AI483" s="51">
        <f t="shared" si="95"/>
        <v>0</v>
      </c>
      <c r="AJ483" s="51">
        <f t="shared" si="96"/>
        <v>0</v>
      </c>
      <c r="AK483" s="51">
        <f t="shared" si="97"/>
        <v>0</v>
      </c>
      <c r="AL483" s="51">
        <f t="shared" si="98"/>
        <v>0</v>
      </c>
      <c r="AM483" s="51">
        <f t="shared" si="99"/>
        <v>0</v>
      </c>
      <c r="AN483" s="51">
        <f t="shared" si="100"/>
        <v>0</v>
      </c>
    </row>
    <row r="484" spans="1:40" x14ac:dyDescent="0.25">
      <c r="A484" s="17"/>
      <c r="B484" s="17"/>
      <c r="C484" s="35"/>
      <c r="D484" s="17"/>
      <c r="E484" s="17"/>
      <c r="F484" s="17"/>
      <c r="G484" s="62">
        <f t="shared" si="101"/>
        <v>0</v>
      </c>
      <c r="H484" s="17"/>
      <c r="I484" s="17"/>
      <c r="J484" s="17"/>
      <c r="K484" s="17"/>
      <c r="L484" s="17"/>
      <c r="M484" s="17"/>
      <c r="N484" s="17"/>
      <c r="O484" s="17"/>
      <c r="P484" s="115"/>
      <c r="Q484" s="62">
        <f>IF(C484&gt;A_Stammdaten!$B$12,0,SUM(G484,H484,J484,K484,M484,N484)-SUM(I484,L484,O484,P484))</f>
        <v>0</v>
      </c>
      <c r="R484" s="17"/>
      <c r="S484" s="17"/>
      <c r="T484" s="17"/>
      <c r="U484" s="62">
        <f t="shared" si="92"/>
        <v>0</v>
      </c>
      <c r="V484" s="63">
        <f>IF(ISBLANK($B484),0,VLOOKUP($B484,Listen!$A$2:$C$45,2,FALSE))</f>
        <v>0</v>
      </c>
      <c r="W484" s="63">
        <f>IF(ISBLANK($B484),0,VLOOKUP($B484,Listen!$A$2:$C$45,3,FALSE))</f>
        <v>0</v>
      </c>
      <c r="X484" s="49">
        <f t="shared" si="93"/>
        <v>0</v>
      </c>
      <c r="Y484" s="49">
        <f t="shared" si="91"/>
        <v>0</v>
      </c>
      <c r="Z484" s="49">
        <f t="shared" si="91"/>
        <v>0</v>
      </c>
      <c r="AA484" s="49">
        <f t="shared" si="91"/>
        <v>0</v>
      </c>
      <c r="AB484" s="49">
        <f t="shared" si="91"/>
        <v>0</v>
      </c>
      <c r="AC484" s="49">
        <f t="shared" si="91"/>
        <v>0</v>
      </c>
      <c r="AD484" s="49">
        <f t="shared" si="91"/>
        <v>0</v>
      </c>
      <c r="AE484" s="51">
        <f t="shared" si="102"/>
        <v>0</v>
      </c>
      <c r="AF484" s="51">
        <f>IF(C484=A_Stammdaten!$B$12,D_SAV!$U484-D_SAV!$AG484,HLOOKUP(A_Stammdaten!$B$12-1,$AH$4:$AN$4004,ROW(C484)-3,FALSE)-$AG484)</f>
        <v>0</v>
      </c>
      <c r="AG484" s="51">
        <f>HLOOKUP(A_Stammdaten!$B$12,$AH$4:$AN$4004,ROW(C484)-3,FALSE)</f>
        <v>0</v>
      </c>
      <c r="AH484" s="51">
        <f t="shared" si="94"/>
        <v>0</v>
      </c>
      <c r="AI484" s="51">
        <f t="shared" si="95"/>
        <v>0</v>
      </c>
      <c r="AJ484" s="51">
        <f t="shared" si="96"/>
        <v>0</v>
      </c>
      <c r="AK484" s="51">
        <f t="shared" si="97"/>
        <v>0</v>
      </c>
      <c r="AL484" s="51">
        <f t="shared" si="98"/>
        <v>0</v>
      </c>
      <c r="AM484" s="51">
        <f t="shared" si="99"/>
        <v>0</v>
      </c>
      <c r="AN484" s="51">
        <f t="shared" si="100"/>
        <v>0</v>
      </c>
    </row>
    <row r="485" spans="1:40" x14ac:dyDescent="0.25">
      <c r="A485" s="17"/>
      <c r="B485" s="17"/>
      <c r="C485" s="35"/>
      <c r="D485" s="17"/>
      <c r="E485" s="17"/>
      <c r="F485" s="17"/>
      <c r="G485" s="62">
        <f t="shared" si="101"/>
        <v>0</v>
      </c>
      <c r="H485" s="17"/>
      <c r="I485" s="17"/>
      <c r="J485" s="17"/>
      <c r="K485" s="17"/>
      <c r="L485" s="17"/>
      <c r="M485" s="17"/>
      <c r="N485" s="17"/>
      <c r="O485" s="17"/>
      <c r="P485" s="115"/>
      <c r="Q485" s="62">
        <f>IF(C485&gt;A_Stammdaten!$B$12,0,SUM(G485,H485,J485,K485,M485,N485)-SUM(I485,L485,O485,P485))</f>
        <v>0</v>
      </c>
      <c r="R485" s="17"/>
      <c r="S485" s="17"/>
      <c r="T485" s="17"/>
      <c r="U485" s="62">
        <f t="shared" si="92"/>
        <v>0</v>
      </c>
      <c r="V485" s="63">
        <f>IF(ISBLANK($B485),0,VLOOKUP($B485,Listen!$A$2:$C$45,2,FALSE))</f>
        <v>0</v>
      </c>
      <c r="W485" s="63">
        <f>IF(ISBLANK($B485),0,VLOOKUP($B485,Listen!$A$2:$C$45,3,FALSE))</f>
        <v>0</v>
      </c>
      <c r="X485" s="49">
        <f t="shared" si="93"/>
        <v>0</v>
      </c>
      <c r="Y485" s="49">
        <f t="shared" si="91"/>
        <v>0</v>
      </c>
      <c r="Z485" s="49">
        <f t="shared" si="91"/>
        <v>0</v>
      </c>
      <c r="AA485" s="49">
        <f t="shared" si="91"/>
        <v>0</v>
      </c>
      <c r="AB485" s="49">
        <f t="shared" si="91"/>
        <v>0</v>
      </c>
      <c r="AC485" s="49">
        <f t="shared" si="91"/>
        <v>0</v>
      </c>
      <c r="AD485" s="49">
        <f t="shared" si="91"/>
        <v>0</v>
      </c>
      <c r="AE485" s="51">
        <f t="shared" si="102"/>
        <v>0</v>
      </c>
      <c r="AF485" s="51">
        <f>IF(C485=A_Stammdaten!$B$12,D_SAV!$U485-D_SAV!$AG485,HLOOKUP(A_Stammdaten!$B$12-1,$AH$4:$AN$4004,ROW(C485)-3,FALSE)-$AG485)</f>
        <v>0</v>
      </c>
      <c r="AG485" s="51">
        <f>HLOOKUP(A_Stammdaten!$B$12,$AH$4:$AN$4004,ROW(C485)-3,FALSE)</f>
        <v>0</v>
      </c>
      <c r="AH485" s="51">
        <f t="shared" si="94"/>
        <v>0</v>
      </c>
      <c r="AI485" s="51">
        <f t="shared" si="95"/>
        <v>0</v>
      </c>
      <c r="AJ485" s="51">
        <f t="shared" si="96"/>
        <v>0</v>
      </c>
      <c r="AK485" s="51">
        <f t="shared" si="97"/>
        <v>0</v>
      </c>
      <c r="AL485" s="51">
        <f t="shared" si="98"/>
        <v>0</v>
      </c>
      <c r="AM485" s="51">
        <f t="shared" si="99"/>
        <v>0</v>
      </c>
      <c r="AN485" s="51">
        <f t="shared" si="100"/>
        <v>0</v>
      </c>
    </row>
    <row r="486" spans="1:40" x14ac:dyDescent="0.25">
      <c r="A486" s="17"/>
      <c r="B486" s="17"/>
      <c r="C486" s="35"/>
      <c r="D486" s="17"/>
      <c r="E486" s="17"/>
      <c r="F486" s="17"/>
      <c r="G486" s="62">
        <f t="shared" si="101"/>
        <v>0</v>
      </c>
      <c r="H486" s="17"/>
      <c r="I486" s="17"/>
      <c r="J486" s="17"/>
      <c r="K486" s="17"/>
      <c r="L486" s="17"/>
      <c r="M486" s="17"/>
      <c r="N486" s="17"/>
      <c r="O486" s="17"/>
      <c r="P486" s="115"/>
      <c r="Q486" s="62">
        <f>IF(C486&gt;A_Stammdaten!$B$12,0,SUM(G486,H486,J486,K486,M486,N486)-SUM(I486,L486,O486,P486))</f>
        <v>0</v>
      </c>
      <c r="R486" s="17"/>
      <c r="S486" s="17"/>
      <c r="T486" s="17"/>
      <c r="U486" s="62">
        <f t="shared" si="92"/>
        <v>0</v>
      </c>
      <c r="V486" s="63">
        <f>IF(ISBLANK($B486),0,VLOOKUP($B486,Listen!$A$2:$C$45,2,FALSE))</f>
        <v>0</v>
      </c>
      <c r="W486" s="63">
        <f>IF(ISBLANK($B486),0,VLOOKUP($B486,Listen!$A$2:$C$45,3,FALSE))</f>
        <v>0</v>
      </c>
      <c r="X486" s="49">
        <f t="shared" si="93"/>
        <v>0</v>
      </c>
      <c r="Y486" s="49">
        <f t="shared" si="91"/>
        <v>0</v>
      </c>
      <c r="Z486" s="49">
        <f t="shared" si="91"/>
        <v>0</v>
      </c>
      <c r="AA486" s="49">
        <f t="shared" si="91"/>
        <v>0</v>
      </c>
      <c r="AB486" s="49">
        <f t="shared" si="91"/>
        <v>0</v>
      </c>
      <c r="AC486" s="49">
        <f t="shared" si="91"/>
        <v>0</v>
      </c>
      <c r="AD486" s="49">
        <f t="shared" si="91"/>
        <v>0</v>
      </c>
      <c r="AE486" s="51">
        <f t="shared" si="102"/>
        <v>0</v>
      </c>
      <c r="AF486" s="51">
        <f>IF(C486=A_Stammdaten!$B$12,D_SAV!$U486-D_SAV!$AG486,HLOOKUP(A_Stammdaten!$B$12-1,$AH$4:$AN$4004,ROW(C486)-3,FALSE)-$AG486)</f>
        <v>0</v>
      </c>
      <c r="AG486" s="51">
        <f>HLOOKUP(A_Stammdaten!$B$12,$AH$4:$AN$4004,ROW(C486)-3,FALSE)</f>
        <v>0</v>
      </c>
      <c r="AH486" s="51">
        <f t="shared" si="94"/>
        <v>0</v>
      </c>
      <c r="AI486" s="51">
        <f t="shared" si="95"/>
        <v>0</v>
      </c>
      <c r="AJ486" s="51">
        <f t="shared" si="96"/>
        <v>0</v>
      </c>
      <c r="AK486" s="51">
        <f t="shared" si="97"/>
        <v>0</v>
      </c>
      <c r="AL486" s="51">
        <f t="shared" si="98"/>
        <v>0</v>
      </c>
      <c r="AM486" s="51">
        <f t="shared" si="99"/>
        <v>0</v>
      </c>
      <c r="AN486" s="51">
        <f t="shared" si="100"/>
        <v>0</v>
      </c>
    </row>
    <row r="487" spans="1:40" x14ac:dyDescent="0.25">
      <c r="A487" s="17"/>
      <c r="B487" s="17"/>
      <c r="C487" s="35"/>
      <c r="D487" s="17"/>
      <c r="E487" s="17"/>
      <c r="F487" s="17"/>
      <c r="G487" s="62">
        <f t="shared" si="101"/>
        <v>0</v>
      </c>
      <c r="H487" s="17"/>
      <c r="I487" s="17"/>
      <c r="J487" s="17"/>
      <c r="K487" s="17"/>
      <c r="L487" s="17"/>
      <c r="M487" s="17"/>
      <c r="N487" s="17"/>
      <c r="O487" s="17"/>
      <c r="P487" s="115"/>
      <c r="Q487" s="62">
        <f>IF(C487&gt;A_Stammdaten!$B$12,0,SUM(G487,H487,J487,K487,M487,N487)-SUM(I487,L487,O487,P487))</f>
        <v>0</v>
      </c>
      <c r="R487" s="17"/>
      <c r="S487" s="17"/>
      <c r="T487" s="17"/>
      <c r="U487" s="62">
        <f t="shared" si="92"/>
        <v>0</v>
      </c>
      <c r="V487" s="63">
        <f>IF(ISBLANK($B487),0,VLOOKUP($B487,Listen!$A$2:$C$45,2,FALSE))</f>
        <v>0</v>
      </c>
      <c r="W487" s="63">
        <f>IF(ISBLANK($B487),0,VLOOKUP($B487,Listen!$A$2:$C$45,3,FALSE))</f>
        <v>0</v>
      </c>
      <c r="X487" s="49">
        <f t="shared" si="93"/>
        <v>0</v>
      </c>
      <c r="Y487" s="49">
        <f t="shared" si="91"/>
        <v>0</v>
      </c>
      <c r="Z487" s="49">
        <f t="shared" si="91"/>
        <v>0</v>
      </c>
      <c r="AA487" s="49">
        <f t="shared" si="91"/>
        <v>0</v>
      </c>
      <c r="AB487" s="49">
        <f t="shared" si="91"/>
        <v>0</v>
      </c>
      <c r="AC487" s="49">
        <f t="shared" si="91"/>
        <v>0</v>
      </c>
      <c r="AD487" s="49">
        <f t="shared" si="91"/>
        <v>0</v>
      </c>
      <c r="AE487" s="51">
        <f t="shared" si="102"/>
        <v>0</v>
      </c>
      <c r="AF487" s="51">
        <f>IF(C487=A_Stammdaten!$B$12,D_SAV!$U487-D_SAV!$AG487,HLOOKUP(A_Stammdaten!$B$12-1,$AH$4:$AN$4004,ROW(C487)-3,FALSE)-$AG487)</f>
        <v>0</v>
      </c>
      <c r="AG487" s="51">
        <f>HLOOKUP(A_Stammdaten!$B$12,$AH$4:$AN$4004,ROW(C487)-3,FALSE)</f>
        <v>0</v>
      </c>
      <c r="AH487" s="51">
        <f t="shared" si="94"/>
        <v>0</v>
      </c>
      <c r="AI487" s="51">
        <f t="shared" si="95"/>
        <v>0</v>
      </c>
      <c r="AJ487" s="51">
        <f t="shared" si="96"/>
        <v>0</v>
      </c>
      <c r="AK487" s="51">
        <f t="shared" si="97"/>
        <v>0</v>
      </c>
      <c r="AL487" s="51">
        <f t="shared" si="98"/>
        <v>0</v>
      </c>
      <c r="AM487" s="51">
        <f t="shared" si="99"/>
        <v>0</v>
      </c>
      <c r="AN487" s="51">
        <f t="shared" si="100"/>
        <v>0</v>
      </c>
    </row>
    <row r="488" spans="1:40" x14ac:dyDescent="0.25">
      <c r="A488" s="17"/>
      <c r="B488" s="17"/>
      <c r="C488" s="35"/>
      <c r="D488" s="17"/>
      <c r="E488" s="17"/>
      <c r="F488" s="17"/>
      <c r="G488" s="62">
        <f t="shared" si="101"/>
        <v>0</v>
      </c>
      <c r="H488" s="17"/>
      <c r="I488" s="17"/>
      <c r="J488" s="17"/>
      <c r="K488" s="17"/>
      <c r="L488" s="17"/>
      <c r="M488" s="17"/>
      <c r="N488" s="17"/>
      <c r="O488" s="17"/>
      <c r="P488" s="115"/>
      <c r="Q488" s="62">
        <f>IF(C488&gt;A_Stammdaten!$B$12,0,SUM(G488,H488,J488,K488,M488,N488)-SUM(I488,L488,O488,P488))</f>
        <v>0</v>
      </c>
      <c r="R488" s="17"/>
      <c r="S488" s="17"/>
      <c r="T488" s="17"/>
      <c r="U488" s="62">
        <f t="shared" si="92"/>
        <v>0</v>
      </c>
      <c r="V488" s="63">
        <f>IF(ISBLANK($B488),0,VLOOKUP($B488,Listen!$A$2:$C$45,2,FALSE))</f>
        <v>0</v>
      </c>
      <c r="W488" s="63">
        <f>IF(ISBLANK($B488),0,VLOOKUP($B488,Listen!$A$2:$C$45,3,FALSE))</f>
        <v>0</v>
      </c>
      <c r="X488" s="49">
        <f t="shared" si="93"/>
        <v>0</v>
      </c>
      <c r="Y488" s="49">
        <f t="shared" si="91"/>
        <v>0</v>
      </c>
      <c r="Z488" s="49">
        <f t="shared" si="91"/>
        <v>0</v>
      </c>
      <c r="AA488" s="49">
        <f t="shared" si="91"/>
        <v>0</v>
      </c>
      <c r="AB488" s="49">
        <f t="shared" si="91"/>
        <v>0</v>
      </c>
      <c r="AC488" s="49">
        <f t="shared" si="91"/>
        <v>0</v>
      </c>
      <c r="AD488" s="49">
        <f t="shared" si="91"/>
        <v>0</v>
      </c>
      <c r="AE488" s="51">
        <f t="shared" si="102"/>
        <v>0</v>
      </c>
      <c r="AF488" s="51">
        <f>IF(C488=A_Stammdaten!$B$12,D_SAV!$U488-D_SAV!$AG488,HLOOKUP(A_Stammdaten!$B$12-1,$AH$4:$AN$4004,ROW(C488)-3,FALSE)-$AG488)</f>
        <v>0</v>
      </c>
      <c r="AG488" s="51">
        <f>HLOOKUP(A_Stammdaten!$B$12,$AH$4:$AN$4004,ROW(C488)-3,FALSE)</f>
        <v>0</v>
      </c>
      <c r="AH488" s="51">
        <f t="shared" si="94"/>
        <v>0</v>
      </c>
      <c r="AI488" s="51">
        <f t="shared" si="95"/>
        <v>0</v>
      </c>
      <c r="AJ488" s="51">
        <f t="shared" si="96"/>
        <v>0</v>
      </c>
      <c r="AK488" s="51">
        <f t="shared" si="97"/>
        <v>0</v>
      </c>
      <c r="AL488" s="51">
        <f t="shared" si="98"/>
        <v>0</v>
      </c>
      <c r="AM488" s="51">
        <f t="shared" si="99"/>
        <v>0</v>
      </c>
      <c r="AN488" s="51">
        <f t="shared" si="100"/>
        <v>0</v>
      </c>
    </row>
    <row r="489" spans="1:40" x14ac:dyDescent="0.25">
      <c r="A489" s="17"/>
      <c r="B489" s="17"/>
      <c r="C489" s="35"/>
      <c r="D489" s="17"/>
      <c r="E489" s="17"/>
      <c r="F489" s="17"/>
      <c r="G489" s="62">
        <f t="shared" si="101"/>
        <v>0</v>
      </c>
      <c r="H489" s="17"/>
      <c r="I489" s="17"/>
      <c r="J489" s="17"/>
      <c r="K489" s="17"/>
      <c r="L489" s="17"/>
      <c r="M489" s="17"/>
      <c r="N489" s="17"/>
      <c r="O489" s="17"/>
      <c r="P489" s="115"/>
      <c r="Q489" s="62">
        <f>IF(C489&gt;A_Stammdaten!$B$12,0,SUM(G489,H489,J489,K489,M489,N489)-SUM(I489,L489,O489,P489))</f>
        <v>0</v>
      </c>
      <c r="R489" s="17"/>
      <c r="S489" s="17"/>
      <c r="T489" s="17"/>
      <c r="U489" s="62">
        <f t="shared" si="92"/>
        <v>0</v>
      </c>
      <c r="V489" s="63">
        <f>IF(ISBLANK($B489),0,VLOOKUP($B489,Listen!$A$2:$C$45,2,FALSE))</f>
        <v>0</v>
      </c>
      <c r="W489" s="63">
        <f>IF(ISBLANK($B489),0,VLOOKUP($B489,Listen!$A$2:$C$45,3,FALSE))</f>
        <v>0</v>
      </c>
      <c r="X489" s="49">
        <f t="shared" si="93"/>
        <v>0</v>
      </c>
      <c r="Y489" s="49">
        <f t="shared" si="91"/>
        <v>0</v>
      </c>
      <c r="Z489" s="49">
        <f t="shared" si="91"/>
        <v>0</v>
      </c>
      <c r="AA489" s="49">
        <f t="shared" si="91"/>
        <v>0</v>
      </c>
      <c r="AB489" s="49">
        <f t="shared" si="91"/>
        <v>0</v>
      </c>
      <c r="AC489" s="49">
        <f t="shared" si="91"/>
        <v>0</v>
      </c>
      <c r="AD489" s="49">
        <f t="shared" si="91"/>
        <v>0</v>
      </c>
      <c r="AE489" s="51">
        <f t="shared" si="102"/>
        <v>0</v>
      </c>
      <c r="AF489" s="51">
        <f>IF(C489=A_Stammdaten!$B$12,D_SAV!$U489-D_SAV!$AG489,HLOOKUP(A_Stammdaten!$B$12-1,$AH$4:$AN$4004,ROW(C489)-3,FALSE)-$AG489)</f>
        <v>0</v>
      </c>
      <c r="AG489" s="51">
        <f>HLOOKUP(A_Stammdaten!$B$12,$AH$4:$AN$4004,ROW(C489)-3,FALSE)</f>
        <v>0</v>
      </c>
      <c r="AH489" s="51">
        <f t="shared" si="94"/>
        <v>0</v>
      </c>
      <c r="AI489" s="51">
        <f t="shared" si="95"/>
        <v>0</v>
      </c>
      <c r="AJ489" s="51">
        <f t="shared" si="96"/>
        <v>0</v>
      </c>
      <c r="AK489" s="51">
        <f t="shared" si="97"/>
        <v>0</v>
      </c>
      <c r="AL489" s="51">
        <f t="shared" si="98"/>
        <v>0</v>
      </c>
      <c r="AM489" s="51">
        <f t="shared" si="99"/>
        <v>0</v>
      </c>
      <c r="AN489" s="51">
        <f t="shared" si="100"/>
        <v>0</v>
      </c>
    </row>
    <row r="490" spans="1:40" x14ac:dyDescent="0.25">
      <c r="A490" s="17"/>
      <c r="B490" s="17"/>
      <c r="C490" s="35"/>
      <c r="D490" s="17"/>
      <c r="E490" s="17"/>
      <c r="F490" s="17"/>
      <c r="G490" s="62">
        <f t="shared" si="101"/>
        <v>0</v>
      </c>
      <c r="H490" s="17"/>
      <c r="I490" s="17"/>
      <c r="J490" s="17"/>
      <c r="K490" s="17"/>
      <c r="L490" s="17"/>
      <c r="M490" s="17"/>
      <c r="N490" s="17"/>
      <c r="O490" s="17"/>
      <c r="P490" s="115"/>
      <c r="Q490" s="62">
        <f>IF(C490&gt;A_Stammdaten!$B$12,0,SUM(G490,H490,J490,K490,M490,N490)-SUM(I490,L490,O490,P490))</f>
        <v>0</v>
      </c>
      <c r="R490" s="17"/>
      <c r="S490" s="17"/>
      <c r="T490" s="17"/>
      <c r="U490" s="62">
        <f t="shared" si="92"/>
        <v>0</v>
      </c>
      <c r="V490" s="63">
        <f>IF(ISBLANK($B490),0,VLOOKUP($B490,Listen!$A$2:$C$45,2,FALSE))</f>
        <v>0</v>
      </c>
      <c r="W490" s="63">
        <f>IF(ISBLANK($B490),0,VLOOKUP($B490,Listen!$A$2:$C$45,3,FALSE))</f>
        <v>0</v>
      </c>
      <c r="X490" s="49">
        <f t="shared" si="93"/>
        <v>0</v>
      </c>
      <c r="Y490" s="49">
        <f t="shared" si="91"/>
        <v>0</v>
      </c>
      <c r="Z490" s="49">
        <f t="shared" si="91"/>
        <v>0</v>
      </c>
      <c r="AA490" s="49">
        <f t="shared" si="91"/>
        <v>0</v>
      </c>
      <c r="AB490" s="49">
        <f t="shared" si="91"/>
        <v>0</v>
      </c>
      <c r="AC490" s="49">
        <f t="shared" si="91"/>
        <v>0</v>
      </c>
      <c r="AD490" s="49">
        <f t="shared" si="91"/>
        <v>0</v>
      </c>
      <c r="AE490" s="51">
        <f t="shared" si="102"/>
        <v>0</v>
      </c>
      <c r="AF490" s="51">
        <f>IF(C490=A_Stammdaten!$B$12,D_SAV!$U490-D_SAV!$AG490,HLOOKUP(A_Stammdaten!$B$12-1,$AH$4:$AN$4004,ROW(C490)-3,FALSE)-$AG490)</f>
        <v>0</v>
      </c>
      <c r="AG490" s="51">
        <f>HLOOKUP(A_Stammdaten!$B$12,$AH$4:$AN$4004,ROW(C490)-3,FALSE)</f>
        <v>0</v>
      </c>
      <c r="AH490" s="51">
        <f t="shared" si="94"/>
        <v>0</v>
      </c>
      <c r="AI490" s="51">
        <f t="shared" si="95"/>
        <v>0</v>
      </c>
      <c r="AJ490" s="51">
        <f t="shared" si="96"/>
        <v>0</v>
      </c>
      <c r="AK490" s="51">
        <f t="shared" si="97"/>
        <v>0</v>
      </c>
      <c r="AL490" s="51">
        <f t="shared" si="98"/>
        <v>0</v>
      </c>
      <c r="AM490" s="51">
        <f t="shared" si="99"/>
        <v>0</v>
      </c>
      <c r="AN490" s="51">
        <f t="shared" si="100"/>
        <v>0</v>
      </c>
    </row>
    <row r="491" spans="1:40" x14ac:dyDescent="0.25">
      <c r="A491" s="17"/>
      <c r="B491" s="17"/>
      <c r="C491" s="35"/>
      <c r="D491" s="17"/>
      <c r="E491" s="17"/>
      <c r="F491" s="17"/>
      <c r="G491" s="62">
        <f t="shared" si="101"/>
        <v>0</v>
      </c>
      <c r="H491" s="17"/>
      <c r="I491" s="17"/>
      <c r="J491" s="17"/>
      <c r="K491" s="17"/>
      <c r="L491" s="17"/>
      <c r="M491" s="17"/>
      <c r="N491" s="17"/>
      <c r="O491" s="17"/>
      <c r="P491" s="115"/>
      <c r="Q491" s="62">
        <f>IF(C491&gt;A_Stammdaten!$B$12,0,SUM(G491,H491,J491,K491,M491,N491)-SUM(I491,L491,O491,P491))</f>
        <v>0</v>
      </c>
      <c r="R491" s="17"/>
      <c r="S491" s="17"/>
      <c r="T491" s="17"/>
      <c r="U491" s="62">
        <f t="shared" si="92"/>
        <v>0</v>
      </c>
      <c r="V491" s="63">
        <f>IF(ISBLANK($B491),0,VLOOKUP($B491,Listen!$A$2:$C$45,2,FALSE))</f>
        <v>0</v>
      </c>
      <c r="W491" s="63">
        <f>IF(ISBLANK($B491),0,VLOOKUP($B491,Listen!$A$2:$C$45,3,FALSE))</f>
        <v>0</v>
      </c>
      <c r="X491" s="49">
        <f t="shared" si="93"/>
        <v>0</v>
      </c>
      <c r="Y491" s="49">
        <f t="shared" si="91"/>
        <v>0</v>
      </c>
      <c r="Z491" s="49">
        <f t="shared" si="91"/>
        <v>0</v>
      </c>
      <c r="AA491" s="49">
        <f t="shared" si="91"/>
        <v>0</v>
      </c>
      <c r="AB491" s="49">
        <f t="shared" si="91"/>
        <v>0</v>
      </c>
      <c r="AC491" s="49">
        <f t="shared" si="91"/>
        <v>0</v>
      </c>
      <c r="AD491" s="49">
        <f t="shared" si="91"/>
        <v>0</v>
      </c>
      <c r="AE491" s="51">
        <f t="shared" si="102"/>
        <v>0</v>
      </c>
      <c r="AF491" s="51">
        <f>IF(C491=A_Stammdaten!$B$12,D_SAV!$U491-D_SAV!$AG491,HLOOKUP(A_Stammdaten!$B$12-1,$AH$4:$AN$4004,ROW(C491)-3,FALSE)-$AG491)</f>
        <v>0</v>
      </c>
      <c r="AG491" s="51">
        <f>HLOOKUP(A_Stammdaten!$B$12,$AH$4:$AN$4004,ROW(C491)-3,FALSE)</f>
        <v>0</v>
      </c>
      <c r="AH491" s="51">
        <f t="shared" si="94"/>
        <v>0</v>
      </c>
      <c r="AI491" s="51">
        <f t="shared" si="95"/>
        <v>0</v>
      </c>
      <c r="AJ491" s="51">
        <f t="shared" si="96"/>
        <v>0</v>
      </c>
      <c r="AK491" s="51">
        <f t="shared" si="97"/>
        <v>0</v>
      </c>
      <c r="AL491" s="51">
        <f t="shared" si="98"/>
        <v>0</v>
      </c>
      <c r="AM491" s="51">
        <f t="shared" si="99"/>
        <v>0</v>
      </c>
      <c r="AN491" s="51">
        <f t="shared" si="100"/>
        <v>0</v>
      </c>
    </row>
    <row r="492" spans="1:40" x14ac:dyDescent="0.25">
      <c r="A492" s="17"/>
      <c r="B492" s="17"/>
      <c r="C492" s="35"/>
      <c r="D492" s="17"/>
      <c r="E492" s="17"/>
      <c r="F492" s="17"/>
      <c r="G492" s="62">
        <f t="shared" si="101"/>
        <v>0</v>
      </c>
      <c r="H492" s="17"/>
      <c r="I492" s="17"/>
      <c r="J492" s="17"/>
      <c r="K492" s="17"/>
      <c r="L492" s="17"/>
      <c r="M492" s="17"/>
      <c r="N492" s="17"/>
      <c r="O492" s="17"/>
      <c r="P492" s="115"/>
      <c r="Q492" s="62">
        <f>IF(C492&gt;A_Stammdaten!$B$12,0,SUM(G492,H492,J492,K492,M492,N492)-SUM(I492,L492,O492,P492))</f>
        <v>0</v>
      </c>
      <c r="R492" s="17"/>
      <c r="S492" s="17"/>
      <c r="T492" s="17"/>
      <c r="U492" s="62">
        <f t="shared" si="92"/>
        <v>0</v>
      </c>
      <c r="V492" s="63">
        <f>IF(ISBLANK($B492),0,VLOOKUP($B492,Listen!$A$2:$C$45,2,FALSE))</f>
        <v>0</v>
      </c>
      <c r="W492" s="63">
        <f>IF(ISBLANK($B492),0,VLOOKUP($B492,Listen!$A$2:$C$45,3,FALSE))</f>
        <v>0</v>
      </c>
      <c r="X492" s="49">
        <f t="shared" si="93"/>
        <v>0</v>
      </c>
      <c r="Y492" s="49">
        <f t="shared" si="91"/>
        <v>0</v>
      </c>
      <c r="Z492" s="49">
        <f t="shared" si="91"/>
        <v>0</v>
      </c>
      <c r="AA492" s="49">
        <f t="shared" si="91"/>
        <v>0</v>
      </c>
      <c r="AB492" s="49">
        <f t="shared" si="91"/>
        <v>0</v>
      </c>
      <c r="AC492" s="49">
        <f t="shared" si="91"/>
        <v>0</v>
      </c>
      <c r="AD492" s="49">
        <f t="shared" si="91"/>
        <v>0</v>
      </c>
      <c r="AE492" s="51">
        <f t="shared" si="102"/>
        <v>0</v>
      </c>
      <c r="AF492" s="51">
        <f>IF(C492=A_Stammdaten!$B$12,D_SAV!$U492-D_SAV!$AG492,HLOOKUP(A_Stammdaten!$B$12-1,$AH$4:$AN$4004,ROW(C492)-3,FALSE)-$AG492)</f>
        <v>0</v>
      </c>
      <c r="AG492" s="51">
        <f>HLOOKUP(A_Stammdaten!$B$12,$AH$4:$AN$4004,ROW(C492)-3,FALSE)</f>
        <v>0</v>
      </c>
      <c r="AH492" s="51">
        <f t="shared" si="94"/>
        <v>0</v>
      </c>
      <c r="AI492" s="51">
        <f t="shared" si="95"/>
        <v>0</v>
      </c>
      <c r="AJ492" s="51">
        <f t="shared" si="96"/>
        <v>0</v>
      </c>
      <c r="AK492" s="51">
        <f t="shared" si="97"/>
        <v>0</v>
      </c>
      <c r="AL492" s="51">
        <f t="shared" si="98"/>
        <v>0</v>
      </c>
      <c r="AM492" s="51">
        <f t="shared" si="99"/>
        <v>0</v>
      </c>
      <c r="AN492" s="51">
        <f t="shared" si="100"/>
        <v>0</v>
      </c>
    </row>
    <row r="493" spans="1:40" x14ac:dyDescent="0.25">
      <c r="A493" s="17"/>
      <c r="B493" s="17"/>
      <c r="C493" s="35"/>
      <c r="D493" s="17"/>
      <c r="E493" s="17"/>
      <c r="F493" s="17"/>
      <c r="G493" s="62">
        <f t="shared" si="101"/>
        <v>0</v>
      </c>
      <c r="H493" s="17"/>
      <c r="I493" s="17"/>
      <c r="J493" s="17"/>
      <c r="K493" s="17"/>
      <c r="L493" s="17"/>
      <c r="M493" s="17"/>
      <c r="N493" s="17"/>
      <c r="O493" s="17"/>
      <c r="P493" s="115"/>
      <c r="Q493" s="62">
        <f>IF(C493&gt;A_Stammdaten!$B$12,0,SUM(G493,H493,J493,K493,M493,N493)-SUM(I493,L493,O493,P493))</f>
        <v>0</v>
      </c>
      <c r="R493" s="17"/>
      <c r="S493" s="17"/>
      <c r="T493" s="17"/>
      <c r="U493" s="62">
        <f t="shared" si="92"/>
        <v>0</v>
      </c>
      <c r="V493" s="63">
        <f>IF(ISBLANK($B493),0,VLOOKUP($B493,Listen!$A$2:$C$45,2,FALSE))</f>
        <v>0</v>
      </c>
      <c r="W493" s="63">
        <f>IF(ISBLANK($B493),0,VLOOKUP($B493,Listen!$A$2:$C$45,3,FALSE))</f>
        <v>0</v>
      </c>
      <c r="X493" s="49">
        <f t="shared" si="93"/>
        <v>0</v>
      </c>
      <c r="Y493" s="49">
        <f t="shared" si="91"/>
        <v>0</v>
      </c>
      <c r="Z493" s="49">
        <f t="shared" si="91"/>
        <v>0</v>
      </c>
      <c r="AA493" s="49">
        <f t="shared" ref="Y493:AD535" si="103">$V493</f>
        <v>0</v>
      </c>
      <c r="AB493" s="49">
        <f t="shared" si="103"/>
        <v>0</v>
      </c>
      <c r="AC493" s="49">
        <f t="shared" si="103"/>
        <v>0</v>
      </c>
      <c r="AD493" s="49">
        <f t="shared" si="103"/>
        <v>0</v>
      </c>
      <c r="AE493" s="51">
        <f t="shared" si="102"/>
        <v>0</v>
      </c>
      <c r="AF493" s="51">
        <f>IF(C493=A_Stammdaten!$B$12,D_SAV!$U493-D_SAV!$AG493,HLOOKUP(A_Stammdaten!$B$12-1,$AH$4:$AN$4004,ROW(C493)-3,FALSE)-$AG493)</f>
        <v>0</v>
      </c>
      <c r="AG493" s="51">
        <f>HLOOKUP(A_Stammdaten!$B$12,$AH$4:$AN$4004,ROW(C493)-3,FALSE)</f>
        <v>0</v>
      </c>
      <c r="AH493" s="51">
        <f t="shared" si="94"/>
        <v>0</v>
      </c>
      <c r="AI493" s="51">
        <f t="shared" si="95"/>
        <v>0</v>
      </c>
      <c r="AJ493" s="51">
        <f t="shared" si="96"/>
        <v>0</v>
      </c>
      <c r="AK493" s="51">
        <f t="shared" si="97"/>
        <v>0</v>
      </c>
      <c r="AL493" s="51">
        <f t="shared" si="98"/>
        <v>0</v>
      </c>
      <c r="AM493" s="51">
        <f t="shared" si="99"/>
        <v>0</v>
      </c>
      <c r="AN493" s="51">
        <f t="shared" si="100"/>
        <v>0</v>
      </c>
    </row>
    <row r="494" spans="1:40" x14ac:dyDescent="0.25">
      <c r="A494" s="17"/>
      <c r="B494" s="17"/>
      <c r="C494" s="35"/>
      <c r="D494" s="17"/>
      <c r="E494" s="17"/>
      <c r="F494" s="17"/>
      <c r="G494" s="62">
        <f t="shared" si="101"/>
        <v>0</v>
      </c>
      <c r="H494" s="17"/>
      <c r="I494" s="17"/>
      <c r="J494" s="17"/>
      <c r="K494" s="17"/>
      <c r="L494" s="17"/>
      <c r="M494" s="17"/>
      <c r="N494" s="17"/>
      <c r="O494" s="17"/>
      <c r="P494" s="115"/>
      <c r="Q494" s="62">
        <f>IF(C494&gt;A_Stammdaten!$B$12,0,SUM(G494,H494,J494,K494,M494,N494)-SUM(I494,L494,O494,P494))</f>
        <v>0</v>
      </c>
      <c r="R494" s="17"/>
      <c r="S494" s="17"/>
      <c r="T494" s="17"/>
      <c r="U494" s="62">
        <f t="shared" si="92"/>
        <v>0</v>
      </c>
      <c r="V494" s="63">
        <f>IF(ISBLANK($B494),0,VLOOKUP($B494,Listen!$A$2:$C$45,2,FALSE))</f>
        <v>0</v>
      </c>
      <c r="W494" s="63">
        <f>IF(ISBLANK($B494),0,VLOOKUP($B494,Listen!$A$2:$C$45,3,FALSE))</f>
        <v>0</v>
      </c>
      <c r="X494" s="49">
        <f t="shared" si="93"/>
        <v>0</v>
      </c>
      <c r="Y494" s="49">
        <f t="shared" si="103"/>
        <v>0</v>
      </c>
      <c r="Z494" s="49">
        <f t="shared" si="103"/>
        <v>0</v>
      </c>
      <c r="AA494" s="49">
        <f t="shared" si="103"/>
        <v>0</v>
      </c>
      <c r="AB494" s="49">
        <f t="shared" si="103"/>
        <v>0</v>
      </c>
      <c r="AC494" s="49">
        <f t="shared" si="103"/>
        <v>0</v>
      </c>
      <c r="AD494" s="49">
        <f t="shared" si="103"/>
        <v>0</v>
      </c>
      <c r="AE494" s="51">
        <f t="shared" si="102"/>
        <v>0</v>
      </c>
      <c r="AF494" s="51">
        <f>IF(C494=A_Stammdaten!$B$12,D_SAV!$U494-D_SAV!$AG494,HLOOKUP(A_Stammdaten!$B$12-1,$AH$4:$AN$4004,ROW(C494)-3,FALSE)-$AG494)</f>
        <v>0</v>
      </c>
      <c r="AG494" s="51">
        <f>HLOOKUP(A_Stammdaten!$B$12,$AH$4:$AN$4004,ROW(C494)-3,FALSE)</f>
        <v>0</v>
      </c>
      <c r="AH494" s="51">
        <f t="shared" si="94"/>
        <v>0</v>
      </c>
      <c r="AI494" s="51">
        <f t="shared" si="95"/>
        <v>0</v>
      </c>
      <c r="AJ494" s="51">
        <f t="shared" si="96"/>
        <v>0</v>
      </c>
      <c r="AK494" s="51">
        <f t="shared" si="97"/>
        <v>0</v>
      </c>
      <c r="AL494" s="51">
        <f t="shared" si="98"/>
        <v>0</v>
      </c>
      <c r="AM494" s="51">
        <f t="shared" si="99"/>
        <v>0</v>
      </c>
      <c r="AN494" s="51">
        <f t="shared" si="100"/>
        <v>0</v>
      </c>
    </row>
    <row r="495" spans="1:40" x14ac:dyDescent="0.25">
      <c r="A495" s="17"/>
      <c r="B495" s="17"/>
      <c r="C495" s="35"/>
      <c r="D495" s="17"/>
      <c r="E495" s="17"/>
      <c r="F495" s="17"/>
      <c r="G495" s="62">
        <f t="shared" si="101"/>
        <v>0</v>
      </c>
      <c r="H495" s="17"/>
      <c r="I495" s="17"/>
      <c r="J495" s="17"/>
      <c r="K495" s="17"/>
      <c r="L495" s="17"/>
      <c r="M495" s="17"/>
      <c r="N495" s="17"/>
      <c r="O495" s="17"/>
      <c r="P495" s="115"/>
      <c r="Q495" s="62">
        <f>IF(C495&gt;A_Stammdaten!$B$12,0,SUM(G495,H495,J495,K495,M495,N495)-SUM(I495,L495,O495,P495))</f>
        <v>0</v>
      </c>
      <c r="R495" s="17"/>
      <c r="S495" s="17"/>
      <c r="T495" s="17"/>
      <c r="U495" s="62">
        <f t="shared" si="92"/>
        <v>0</v>
      </c>
      <c r="V495" s="63">
        <f>IF(ISBLANK($B495),0,VLOOKUP($B495,Listen!$A$2:$C$45,2,FALSE))</f>
        <v>0</v>
      </c>
      <c r="W495" s="63">
        <f>IF(ISBLANK($B495),0,VLOOKUP($B495,Listen!$A$2:$C$45,3,FALSE))</f>
        <v>0</v>
      </c>
      <c r="X495" s="49">
        <f t="shared" si="93"/>
        <v>0</v>
      </c>
      <c r="Y495" s="49">
        <f t="shared" si="103"/>
        <v>0</v>
      </c>
      <c r="Z495" s="49">
        <f t="shared" si="103"/>
        <v>0</v>
      </c>
      <c r="AA495" s="49">
        <f t="shared" si="103"/>
        <v>0</v>
      </c>
      <c r="AB495" s="49">
        <f t="shared" si="103"/>
        <v>0</v>
      </c>
      <c r="AC495" s="49">
        <f t="shared" si="103"/>
        <v>0</v>
      </c>
      <c r="AD495" s="49">
        <f t="shared" si="103"/>
        <v>0</v>
      </c>
      <c r="AE495" s="51">
        <f t="shared" si="102"/>
        <v>0</v>
      </c>
      <c r="AF495" s="51">
        <f>IF(C495=A_Stammdaten!$B$12,D_SAV!$U495-D_SAV!$AG495,HLOOKUP(A_Stammdaten!$B$12-1,$AH$4:$AN$4004,ROW(C495)-3,FALSE)-$AG495)</f>
        <v>0</v>
      </c>
      <c r="AG495" s="51">
        <f>HLOOKUP(A_Stammdaten!$B$12,$AH$4:$AN$4004,ROW(C495)-3,FALSE)</f>
        <v>0</v>
      </c>
      <c r="AH495" s="51">
        <f t="shared" si="94"/>
        <v>0</v>
      </c>
      <c r="AI495" s="51">
        <f t="shared" si="95"/>
        <v>0</v>
      </c>
      <c r="AJ495" s="51">
        <f t="shared" si="96"/>
        <v>0</v>
      </c>
      <c r="AK495" s="51">
        <f t="shared" si="97"/>
        <v>0</v>
      </c>
      <c r="AL495" s="51">
        <f t="shared" si="98"/>
        <v>0</v>
      </c>
      <c r="AM495" s="51">
        <f t="shared" si="99"/>
        <v>0</v>
      </c>
      <c r="AN495" s="51">
        <f t="shared" si="100"/>
        <v>0</v>
      </c>
    </row>
    <row r="496" spans="1:40" x14ac:dyDescent="0.25">
      <c r="A496" s="17"/>
      <c r="B496" s="17"/>
      <c r="C496" s="35"/>
      <c r="D496" s="17"/>
      <c r="E496" s="17"/>
      <c r="F496" s="17"/>
      <c r="G496" s="62">
        <f t="shared" si="101"/>
        <v>0</v>
      </c>
      <c r="H496" s="17"/>
      <c r="I496" s="17"/>
      <c r="J496" s="17"/>
      <c r="K496" s="17"/>
      <c r="L496" s="17"/>
      <c r="M496" s="17"/>
      <c r="N496" s="17"/>
      <c r="O496" s="17"/>
      <c r="P496" s="115"/>
      <c r="Q496" s="62">
        <f>IF(C496&gt;A_Stammdaten!$B$12,0,SUM(G496,H496,J496,K496,M496,N496)-SUM(I496,L496,O496,P496))</f>
        <v>0</v>
      </c>
      <c r="R496" s="17"/>
      <c r="S496" s="17"/>
      <c r="T496" s="17"/>
      <c r="U496" s="62">
        <f t="shared" si="92"/>
        <v>0</v>
      </c>
      <c r="V496" s="63">
        <f>IF(ISBLANK($B496),0,VLOOKUP($B496,Listen!$A$2:$C$45,2,FALSE))</f>
        <v>0</v>
      </c>
      <c r="W496" s="63">
        <f>IF(ISBLANK($B496),0,VLOOKUP($B496,Listen!$A$2:$C$45,3,FALSE))</f>
        <v>0</v>
      </c>
      <c r="X496" s="49">
        <f t="shared" si="93"/>
        <v>0</v>
      </c>
      <c r="Y496" s="49">
        <f t="shared" si="103"/>
        <v>0</v>
      </c>
      <c r="Z496" s="49">
        <f t="shared" si="103"/>
        <v>0</v>
      </c>
      <c r="AA496" s="49">
        <f t="shared" si="103"/>
        <v>0</v>
      </c>
      <c r="AB496" s="49">
        <f t="shared" si="103"/>
        <v>0</v>
      </c>
      <c r="AC496" s="49">
        <f t="shared" si="103"/>
        <v>0</v>
      </c>
      <c r="AD496" s="49">
        <f t="shared" si="103"/>
        <v>0</v>
      </c>
      <c r="AE496" s="51">
        <f t="shared" si="102"/>
        <v>0</v>
      </c>
      <c r="AF496" s="51">
        <f>IF(C496=A_Stammdaten!$B$12,D_SAV!$U496-D_SAV!$AG496,HLOOKUP(A_Stammdaten!$B$12-1,$AH$4:$AN$4004,ROW(C496)-3,FALSE)-$AG496)</f>
        <v>0</v>
      </c>
      <c r="AG496" s="51">
        <f>HLOOKUP(A_Stammdaten!$B$12,$AH$4:$AN$4004,ROW(C496)-3,FALSE)</f>
        <v>0</v>
      </c>
      <c r="AH496" s="51">
        <f t="shared" si="94"/>
        <v>0</v>
      </c>
      <c r="AI496" s="51">
        <f t="shared" si="95"/>
        <v>0</v>
      </c>
      <c r="AJ496" s="51">
        <f t="shared" si="96"/>
        <v>0</v>
      </c>
      <c r="AK496" s="51">
        <f t="shared" si="97"/>
        <v>0</v>
      </c>
      <c r="AL496" s="51">
        <f t="shared" si="98"/>
        <v>0</v>
      </c>
      <c r="AM496" s="51">
        <f t="shared" si="99"/>
        <v>0</v>
      </c>
      <c r="AN496" s="51">
        <f t="shared" si="100"/>
        <v>0</v>
      </c>
    </row>
    <row r="497" spans="1:40" x14ac:dyDescent="0.25">
      <c r="A497" s="17"/>
      <c r="B497" s="17"/>
      <c r="C497" s="35"/>
      <c r="D497" s="17"/>
      <c r="E497" s="17"/>
      <c r="F497" s="17"/>
      <c r="G497" s="62">
        <f t="shared" si="101"/>
        <v>0</v>
      </c>
      <c r="H497" s="17"/>
      <c r="I497" s="17"/>
      <c r="J497" s="17"/>
      <c r="K497" s="17"/>
      <c r="L497" s="17"/>
      <c r="M497" s="17"/>
      <c r="N497" s="17"/>
      <c r="O497" s="17"/>
      <c r="P497" s="115"/>
      <c r="Q497" s="62">
        <f>IF(C497&gt;A_Stammdaten!$B$12,0,SUM(G497,H497,J497,K497,M497,N497)-SUM(I497,L497,O497,P497))</f>
        <v>0</v>
      </c>
      <c r="R497" s="17"/>
      <c r="S497" s="17"/>
      <c r="T497" s="17"/>
      <c r="U497" s="62">
        <f t="shared" si="92"/>
        <v>0</v>
      </c>
      <c r="V497" s="63">
        <f>IF(ISBLANK($B497),0,VLOOKUP($B497,Listen!$A$2:$C$45,2,FALSE))</f>
        <v>0</v>
      </c>
      <c r="W497" s="63">
        <f>IF(ISBLANK($B497),0,VLOOKUP($B497,Listen!$A$2:$C$45,3,FALSE))</f>
        <v>0</v>
      </c>
      <c r="X497" s="49">
        <f t="shared" si="93"/>
        <v>0</v>
      </c>
      <c r="Y497" s="49">
        <f t="shared" si="103"/>
        <v>0</v>
      </c>
      <c r="Z497" s="49">
        <f t="shared" si="103"/>
        <v>0</v>
      </c>
      <c r="AA497" s="49">
        <f t="shared" si="103"/>
        <v>0</v>
      </c>
      <c r="AB497" s="49">
        <f t="shared" si="103"/>
        <v>0</v>
      </c>
      <c r="AC497" s="49">
        <f t="shared" si="103"/>
        <v>0</v>
      </c>
      <c r="AD497" s="49">
        <f t="shared" si="103"/>
        <v>0</v>
      </c>
      <c r="AE497" s="51">
        <f t="shared" si="102"/>
        <v>0</v>
      </c>
      <c r="AF497" s="51">
        <f>IF(C497=A_Stammdaten!$B$12,D_SAV!$U497-D_SAV!$AG497,HLOOKUP(A_Stammdaten!$B$12-1,$AH$4:$AN$4004,ROW(C497)-3,FALSE)-$AG497)</f>
        <v>0</v>
      </c>
      <c r="AG497" s="51">
        <f>HLOOKUP(A_Stammdaten!$B$12,$AH$4:$AN$4004,ROW(C497)-3,FALSE)</f>
        <v>0</v>
      </c>
      <c r="AH497" s="51">
        <f t="shared" si="94"/>
        <v>0</v>
      </c>
      <c r="AI497" s="51">
        <f t="shared" si="95"/>
        <v>0</v>
      </c>
      <c r="AJ497" s="51">
        <f t="shared" si="96"/>
        <v>0</v>
      </c>
      <c r="AK497" s="51">
        <f t="shared" si="97"/>
        <v>0</v>
      </c>
      <c r="AL497" s="51">
        <f t="shared" si="98"/>
        <v>0</v>
      </c>
      <c r="AM497" s="51">
        <f t="shared" si="99"/>
        <v>0</v>
      </c>
      <c r="AN497" s="51">
        <f t="shared" si="100"/>
        <v>0</v>
      </c>
    </row>
    <row r="498" spans="1:40" x14ac:dyDescent="0.25">
      <c r="A498" s="17"/>
      <c r="B498" s="17"/>
      <c r="C498" s="35"/>
      <c r="D498" s="17"/>
      <c r="E498" s="17"/>
      <c r="F498" s="17"/>
      <c r="G498" s="62">
        <f t="shared" si="101"/>
        <v>0</v>
      </c>
      <c r="H498" s="17"/>
      <c r="I498" s="17"/>
      <c r="J498" s="17"/>
      <c r="K498" s="17"/>
      <c r="L498" s="17"/>
      <c r="M498" s="17"/>
      <c r="N498" s="17"/>
      <c r="O498" s="17"/>
      <c r="P498" s="115"/>
      <c r="Q498" s="62">
        <f>IF(C498&gt;A_Stammdaten!$B$12,0,SUM(G498,H498,J498,K498,M498,N498)-SUM(I498,L498,O498,P498))</f>
        <v>0</v>
      </c>
      <c r="R498" s="17"/>
      <c r="S498" s="17"/>
      <c r="T498" s="17"/>
      <c r="U498" s="62">
        <f t="shared" si="92"/>
        <v>0</v>
      </c>
      <c r="V498" s="63">
        <f>IF(ISBLANK($B498),0,VLOOKUP($B498,Listen!$A$2:$C$45,2,FALSE))</f>
        <v>0</v>
      </c>
      <c r="W498" s="63">
        <f>IF(ISBLANK($B498),0,VLOOKUP($B498,Listen!$A$2:$C$45,3,FALSE))</f>
        <v>0</v>
      </c>
      <c r="X498" s="49">
        <f t="shared" si="93"/>
        <v>0</v>
      </c>
      <c r="Y498" s="49">
        <f t="shared" si="103"/>
        <v>0</v>
      </c>
      <c r="Z498" s="49">
        <f t="shared" si="103"/>
        <v>0</v>
      </c>
      <c r="AA498" s="49">
        <f t="shared" si="103"/>
        <v>0</v>
      </c>
      <c r="AB498" s="49">
        <f t="shared" si="103"/>
        <v>0</v>
      </c>
      <c r="AC498" s="49">
        <f t="shared" si="103"/>
        <v>0</v>
      </c>
      <c r="AD498" s="49">
        <f t="shared" si="103"/>
        <v>0</v>
      </c>
      <c r="AE498" s="51">
        <f t="shared" si="102"/>
        <v>0</v>
      </c>
      <c r="AF498" s="51">
        <f>IF(C498=A_Stammdaten!$B$12,D_SAV!$U498-D_SAV!$AG498,HLOOKUP(A_Stammdaten!$B$12-1,$AH$4:$AN$4004,ROW(C498)-3,FALSE)-$AG498)</f>
        <v>0</v>
      </c>
      <c r="AG498" s="51">
        <f>HLOOKUP(A_Stammdaten!$B$12,$AH$4:$AN$4004,ROW(C498)-3,FALSE)</f>
        <v>0</v>
      </c>
      <c r="AH498" s="51">
        <f t="shared" si="94"/>
        <v>0</v>
      </c>
      <c r="AI498" s="51">
        <f t="shared" si="95"/>
        <v>0</v>
      </c>
      <c r="AJ498" s="51">
        <f t="shared" si="96"/>
        <v>0</v>
      </c>
      <c r="AK498" s="51">
        <f t="shared" si="97"/>
        <v>0</v>
      </c>
      <c r="AL498" s="51">
        <f t="shared" si="98"/>
        <v>0</v>
      </c>
      <c r="AM498" s="51">
        <f t="shared" si="99"/>
        <v>0</v>
      </c>
      <c r="AN498" s="51">
        <f t="shared" si="100"/>
        <v>0</v>
      </c>
    </row>
    <row r="499" spans="1:40" x14ac:dyDescent="0.25">
      <c r="A499" s="17"/>
      <c r="B499" s="17"/>
      <c r="C499" s="35"/>
      <c r="D499" s="17"/>
      <c r="E499" s="17"/>
      <c r="F499" s="17"/>
      <c r="G499" s="62">
        <f t="shared" si="101"/>
        <v>0</v>
      </c>
      <c r="H499" s="17"/>
      <c r="I499" s="17"/>
      <c r="J499" s="17"/>
      <c r="K499" s="17"/>
      <c r="L499" s="17"/>
      <c r="M499" s="17"/>
      <c r="N499" s="17"/>
      <c r="O499" s="17"/>
      <c r="P499" s="115"/>
      <c r="Q499" s="62">
        <f>IF(C499&gt;A_Stammdaten!$B$12,0,SUM(G499,H499,J499,K499,M499,N499)-SUM(I499,L499,O499,P499))</f>
        <v>0</v>
      </c>
      <c r="R499" s="17"/>
      <c r="S499" s="17"/>
      <c r="T499" s="17"/>
      <c r="U499" s="62">
        <f t="shared" si="92"/>
        <v>0</v>
      </c>
      <c r="V499" s="63">
        <f>IF(ISBLANK($B499),0,VLOOKUP($B499,Listen!$A$2:$C$45,2,FALSE))</f>
        <v>0</v>
      </c>
      <c r="W499" s="63">
        <f>IF(ISBLANK($B499),0,VLOOKUP($B499,Listen!$A$2:$C$45,3,FALSE))</f>
        <v>0</v>
      </c>
      <c r="X499" s="49">
        <f t="shared" si="93"/>
        <v>0</v>
      </c>
      <c r="Y499" s="49">
        <f t="shared" si="103"/>
        <v>0</v>
      </c>
      <c r="Z499" s="49">
        <f t="shared" si="103"/>
        <v>0</v>
      </c>
      <c r="AA499" s="49">
        <f t="shared" si="103"/>
        <v>0</v>
      </c>
      <c r="AB499" s="49">
        <f t="shared" si="103"/>
        <v>0</v>
      </c>
      <c r="AC499" s="49">
        <f t="shared" si="103"/>
        <v>0</v>
      </c>
      <c r="AD499" s="49">
        <f t="shared" si="103"/>
        <v>0</v>
      </c>
      <c r="AE499" s="51">
        <f t="shared" si="102"/>
        <v>0</v>
      </c>
      <c r="AF499" s="51">
        <f>IF(C499=A_Stammdaten!$B$12,D_SAV!$U499-D_SAV!$AG499,HLOOKUP(A_Stammdaten!$B$12-1,$AH$4:$AN$4004,ROW(C499)-3,FALSE)-$AG499)</f>
        <v>0</v>
      </c>
      <c r="AG499" s="51">
        <f>HLOOKUP(A_Stammdaten!$B$12,$AH$4:$AN$4004,ROW(C499)-3,FALSE)</f>
        <v>0</v>
      </c>
      <c r="AH499" s="51">
        <f t="shared" si="94"/>
        <v>0</v>
      </c>
      <c r="AI499" s="51">
        <f t="shared" si="95"/>
        <v>0</v>
      </c>
      <c r="AJ499" s="51">
        <f t="shared" si="96"/>
        <v>0</v>
      </c>
      <c r="AK499" s="51">
        <f t="shared" si="97"/>
        <v>0</v>
      </c>
      <c r="AL499" s="51">
        <f t="shared" si="98"/>
        <v>0</v>
      </c>
      <c r="AM499" s="51">
        <f t="shared" si="99"/>
        <v>0</v>
      </c>
      <c r="AN499" s="51">
        <f t="shared" si="100"/>
        <v>0</v>
      </c>
    </row>
    <row r="500" spans="1:40" x14ac:dyDescent="0.25">
      <c r="A500" s="17"/>
      <c r="B500" s="17"/>
      <c r="C500" s="35"/>
      <c r="D500" s="17"/>
      <c r="E500" s="17"/>
      <c r="F500" s="17"/>
      <c r="G500" s="62">
        <f t="shared" si="101"/>
        <v>0</v>
      </c>
      <c r="H500" s="17"/>
      <c r="I500" s="17"/>
      <c r="J500" s="17"/>
      <c r="K500" s="17"/>
      <c r="L500" s="17"/>
      <c r="M500" s="17"/>
      <c r="N500" s="17"/>
      <c r="O500" s="17"/>
      <c r="P500" s="115"/>
      <c r="Q500" s="62">
        <f>IF(C500&gt;A_Stammdaten!$B$12,0,SUM(G500,H500,J500,K500,M500,N500)-SUM(I500,L500,O500,P500))</f>
        <v>0</v>
      </c>
      <c r="R500" s="17"/>
      <c r="S500" s="17"/>
      <c r="T500" s="17"/>
      <c r="U500" s="62">
        <f t="shared" si="92"/>
        <v>0</v>
      </c>
      <c r="V500" s="63">
        <f>IF(ISBLANK($B500),0,VLOOKUP($B500,Listen!$A$2:$C$45,2,FALSE))</f>
        <v>0</v>
      </c>
      <c r="W500" s="63">
        <f>IF(ISBLANK($B500),0,VLOOKUP($B500,Listen!$A$2:$C$45,3,FALSE))</f>
        <v>0</v>
      </c>
      <c r="X500" s="49">
        <f t="shared" si="93"/>
        <v>0</v>
      </c>
      <c r="Y500" s="49">
        <f t="shared" si="103"/>
        <v>0</v>
      </c>
      <c r="Z500" s="49">
        <f t="shared" si="103"/>
        <v>0</v>
      </c>
      <c r="AA500" s="49">
        <f t="shared" si="103"/>
        <v>0</v>
      </c>
      <c r="AB500" s="49">
        <f t="shared" si="103"/>
        <v>0</v>
      </c>
      <c r="AC500" s="49">
        <f t="shared" si="103"/>
        <v>0</v>
      </c>
      <c r="AD500" s="49">
        <f t="shared" si="103"/>
        <v>0</v>
      </c>
      <c r="AE500" s="51">
        <f t="shared" si="102"/>
        <v>0</v>
      </c>
      <c r="AF500" s="51">
        <f>IF(C500=A_Stammdaten!$B$12,D_SAV!$U500-D_SAV!$AG500,HLOOKUP(A_Stammdaten!$B$12-1,$AH$4:$AN$4004,ROW(C500)-3,FALSE)-$AG500)</f>
        <v>0</v>
      </c>
      <c r="AG500" s="51">
        <f>HLOOKUP(A_Stammdaten!$B$12,$AH$4:$AN$4004,ROW(C500)-3,FALSE)</f>
        <v>0</v>
      </c>
      <c r="AH500" s="51">
        <f t="shared" si="94"/>
        <v>0</v>
      </c>
      <c r="AI500" s="51">
        <f t="shared" si="95"/>
        <v>0</v>
      </c>
      <c r="AJ500" s="51">
        <f t="shared" si="96"/>
        <v>0</v>
      </c>
      <c r="AK500" s="51">
        <f t="shared" si="97"/>
        <v>0</v>
      </c>
      <c r="AL500" s="51">
        <f t="shared" si="98"/>
        <v>0</v>
      </c>
      <c r="AM500" s="51">
        <f t="shared" si="99"/>
        <v>0</v>
      </c>
      <c r="AN500" s="51">
        <f t="shared" si="100"/>
        <v>0</v>
      </c>
    </row>
    <row r="501" spans="1:40" x14ac:dyDescent="0.25">
      <c r="A501" s="17"/>
      <c r="B501" s="17"/>
      <c r="C501" s="35"/>
      <c r="D501" s="17"/>
      <c r="E501" s="17"/>
      <c r="F501" s="17"/>
      <c r="G501" s="62">
        <f t="shared" si="101"/>
        <v>0</v>
      </c>
      <c r="H501" s="17"/>
      <c r="I501" s="17"/>
      <c r="J501" s="17"/>
      <c r="K501" s="17"/>
      <c r="L501" s="17"/>
      <c r="M501" s="17"/>
      <c r="N501" s="17"/>
      <c r="O501" s="17"/>
      <c r="P501" s="115"/>
      <c r="Q501" s="62">
        <f>IF(C501&gt;A_Stammdaten!$B$12,0,SUM(G501,H501,J501,K501,M501,N501)-SUM(I501,L501,O501,P501))</f>
        <v>0</v>
      </c>
      <c r="R501" s="17"/>
      <c r="S501" s="17"/>
      <c r="T501" s="17"/>
      <c r="U501" s="62">
        <f t="shared" si="92"/>
        <v>0</v>
      </c>
      <c r="V501" s="63">
        <f>IF(ISBLANK($B501),0,VLOOKUP($B501,Listen!$A$2:$C$45,2,FALSE))</f>
        <v>0</v>
      </c>
      <c r="W501" s="63">
        <f>IF(ISBLANK($B501),0,VLOOKUP($B501,Listen!$A$2:$C$45,3,FALSE))</f>
        <v>0</v>
      </c>
      <c r="X501" s="49">
        <f t="shared" si="93"/>
        <v>0</v>
      </c>
      <c r="Y501" s="49">
        <f t="shared" si="103"/>
        <v>0</v>
      </c>
      <c r="Z501" s="49">
        <f t="shared" si="103"/>
        <v>0</v>
      </c>
      <c r="AA501" s="49">
        <f t="shared" si="103"/>
        <v>0</v>
      </c>
      <c r="AB501" s="49">
        <f t="shared" si="103"/>
        <v>0</v>
      </c>
      <c r="AC501" s="49">
        <f t="shared" si="103"/>
        <v>0</v>
      </c>
      <c r="AD501" s="49">
        <f t="shared" si="103"/>
        <v>0</v>
      </c>
      <c r="AE501" s="51">
        <f t="shared" si="102"/>
        <v>0</v>
      </c>
      <c r="AF501" s="51">
        <f>IF(C501=A_Stammdaten!$B$12,D_SAV!$U501-D_SAV!$AG501,HLOOKUP(A_Stammdaten!$B$12-1,$AH$4:$AN$4004,ROW(C501)-3,FALSE)-$AG501)</f>
        <v>0</v>
      </c>
      <c r="AG501" s="51">
        <f>HLOOKUP(A_Stammdaten!$B$12,$AH$4:$AN$4004,ROW(C501)-3,FALSE)</f>
        <v>0</v>
      </c>
      <c r="AH501" s="51">
        <f t="shared" si="94"/>
        <v>0</v>
      </c>
      <c r="AI501" s="51">
        <f t="shared" si="95"/>
        <v>0</v>
      </c>
      <c r="AJ501" s="51">
        <f t="shared" si="96"/>
        <v>0</v>
      </c>
      <c r="AK501" s="51">
        <f t="shared" si="97"/>
        <v>0</v>
      </c>
      <c r="AL501" s="51">
        <f t="shared" si="98"/>
        <v>0</v>
      </c>
      <c r="AM501" s="51">
        <f t="shared" si="99"/>
        <v>0</v>
      </c>
      <c r="AN501" s="51">
        <f t="shared" si="100"/>
        <v>0</v>
      </c>
    </row>
    <row r="502" spans="1:40" x14ac:dyDescent="0.25">
      <c r="A502" s="17"/>
      <c r="B502" s="17"/>
      <c r="C502" s="35"/>
      <c r="D502" s="17"/>
      <c r="E502" s="17"/>
      <c r="F502" s="17"/>
      <c r="G502" s="62">
        <f t="shared" si="101"/>
        <v>0</v>
      </c>
      <c r="H502" s="17"/>
      <c r="I502" s="17"/>
      <c r="J502" s="17"/>
      <c r="K502" s="17"/>
      <c r="L502" s="17"/>
      <c r="M502" s="17"/>
      <c r="N502" s="17"/>
      <c r="O502" s="17"/>
      <c r="P502" s="115"/>
      <c r="Q502" s="62">
        <f>IF(C502&gt;A_Stammdaten!$B$12,0,SUM(G502,H502,J502,K502,M502,N502)-SUM(I502,L502,O502,P502))</f>
        <v>0</v>
      </c>
      <c r="R502" s="17"/>
      <c r="S502" s="17"/>
      <c r="T502" s="17"/>
      <c r="U502" s="62">
        <f t="shared" si="92"/>
        <v>0</v>
      </c>
      <c r="V502" s="63">
        <f>IF(ISBLANK($B502),0,VLOOKUP($B502,Listen!$A$2:$C$45,2,FALSE))</f>
        <v>0</v>
      </c>
      <c r="W502" s="63">
        <f>IF(ISBLANK($B502),0,VLOOKUP($B502,Listen!$A$2:$C$45,3,FALSE))</f>
        <v>0</v>
      </c>
      <c r="X502" s="49">
        <f t="shared" si="93"/>
        <v>0</v>
      </c>
      <c r="Y502" s="49">
        <f t="shared" si="103"/>
        <v>0</v>
      </c>
      <c r="Z502" s="49">
        <f t="shared" si="103"/>
        <v>0</v>
      </c>
      <c r="AA502" s="49">
        <f t="shared" si="103"/>
        <v>0</v>
      </c>
      <c r="AB502" s="49">
        <f t="shared" si="103"/>
        <v>0</v>
      </c>
      <c r="AC502" s="49">
        <f t="shared" si="103"/>
        <v>0</v>
      </c>
      <c r="AD502" s="49">
        <f t="shared" si="103"/>
        <v>0</v>
      </c>
      <c r="AE502" s="51">
        <f t="shared" si="102"/>
        <v>0</v>
      </c>
      <c r="AF502" s="51">
        <f>IF(C502=A_Stammdaten!$B$12,D_SAV!$U502-D_SAV!$AG502,HLOOKUP(A_Stammdaten!$B$12-1,$AH$4:$AN$4004,ROW(C502)-3,FALSE)-$AG502)</f>
        <v>0</v>
      </c>
      <c r="AG502" s="51">
        <f>HLOOKUP(A_Stammdaten!$B$12,$AH$4:$AN$4004,ROW(C502)-3,FALSE)</f>
        <v>0</v>
      </c>
      <c r="AH502" s="51">
        <f t="shared" si="94"/>
        <v>0</v>
      </c>
      <c r="AI502" s="51">
        <f t="shared" si="95"/>
        <v>0</v>
      </c>
      <c r="AJ502" s="51">
        <f t="shared" si="96"/>
        <v>0</v>
      </c>
      <c r="AK502" s="51">
        <f t="shared" si="97"/>
        <v>0</v>
      </c>
      <c r="AL502" s="51">
        <f t="shared" si="98"/>
        <v>0</v>
      </c>
      <c r="AM502" s="51">
        <f t="shared" si="99"/>
        <v>0</v>
      </c>
      <c r="AN502" s="51">
        <f t="shared" si="100"/>
        <v>0</v>
      </c>
    </row>
    <row r="503" spans="1:40" x14ac:dyDescent="0.25">
      <c r="A503" s="17"/>
      <c r="B503" s="17"/>
      <c r="C503" s="35"/>
      <c r="D503" s="17"/>
      <c r="E503" s="17"/>
      <c r="F503" s="17"/>
      <c r="G503" s="62">
        <f t="shared" si="101"/>
        <v>0</v>
      </c>
      <c r="H503" s="17"/>
      <c r="I503" s="17"/>
      <c r="J503" s="17"/>
      <c r="K503" s="17"/>
      <c r="L503" s="17"/>
      <c r="M503" s="17"/>
      <c r="N503" s="17"/>
      <c r="O503" s="17"/>
      <c r="P503" s="115"/>
      <c r="Q503" s="62">
        <f>IF(C503&gt;A_Stammdaten!$B$12,0,SUM(G503,H503,J503,K503,M503,N503)-SUM(I503,L503,O503,P503))</f>
        <v>0</v>
      </c>
      <c r="R503" s="17"/>
      <c r="S503" s="17"/>
      <c r="T503" s="17"/>
      <c r="U503" s="62">
        <f t="shared" si="92"/>
        <v>0</v>
      </c>
      <c r="V503" s="63">
        <f>IF(ISBLANK($B503),0,VLOOKUP($B503,Listen!$A$2:$C$45,2,FALSE))</f>
        <v>0</v>
      </c>
      <c r="W503" s="63">
        <f>IF(ISBLANK($B503),0,VLOOKUP($B503,Listen!$A$2:$C$45,3,FALSE))</f>
        <v>0</v>
      </c>
      <c r="X503" s="49">
        <f t="shared" si="93"/>
        <v>0</v>
      </c>
      <c r="Y503" s="49">
        <f t="shared" si="103"/>
        <v>0</v>
      </c>
      <c r="Z503" s="49">
        <f t="shared" si="103"/>
        <v>0</v>
      </c>
      <c r="AA503" s="49">
        <f t="shared" si="103"/>
        <v>0</v>
      </c>
      <c r="AB503" s="49">
        <f t="shared" si="103"/>
        <v>0</v>
      </c>
      <c r="AC503" s="49">
        <f t="shared" si="103"/>
        <v>0</v>
      </c>
      <c r="AD503" s="49">
        <f t="shared" si="103"/>
        <v>0</v>
      </c>
      <c r="AE503" s="51">
        <f t="shared" si="102"/>
        <v>0</v>
      </c>
      <c r="AF503" s="51">
        <f>IF(C503=A_Stammdaten!$B$12,D_SAV!$U503-D_SAV!$AG503,HLOOKUP(A_Stammdaten!$B$12-1,$AH$4:$AN$4004,ROW(C503)-3,FALSE)-$AG503)</f>
        <v>0</v>
      </c>
      <c r="AG503" s="51">
        <f>HLOOKUP(A_Stammdaten!$B$12,$AH$4:$AN$4004,ROW(C503)-3,FALSE)</f>
        <v>0</v>
      </c>
      <c r="AH503" s="51">
        <f t="shared" si="94"/>
        <v>0</v>
      </c>
      <c r="AI503" s="51">
        <f t="shared" si="95"/>
        <v>0</v>
      </c>
      <c r="AJ503" s="51">
        <f t="shared" si="96"/>
        <v>0</v>
      </c>
      <c r="AK503" s="51">
        <f t="shared" si="97"/>
        <v>0</v>
      </c>
      <c r="AL503" s="51">
        <f t="shared" si="98"/>
        <v>0</v>
      </c>
      <c r="AM503" s="51">
        <f t="shared" si="99"/>
        <v>0</v>
      </c>
      <c r="AN503" s="51">
        <f t="shared" si="100"/>
        <v>0</v>
      </c>
    </row>
    <row r="504" spans="1:40" x14ac:dyDescent="0.25">
      <c r="A504" s="17"/>
      <c r="B504" s="17"/>
      <c r="C504" s="35"/>
      <c r="D504" s="17"/>
      <c r="E504" s="17"/>
      <c r="F504" s="17"/>
      <c r="G504" s="62">
        <f t="shared" si="101"/>
        <v>0</v>
      </c>
      <c r="H504" s="17"/>
      <c r="I504" s="17"/>
      <c r="J504" s="17"/>
      <c r="K504" s="17"/>
      <c r="L504" s="17"/>
      <c r="M504" s="17"/>
      <c r="N504" s="17"/>
      <c r="O504" s="17"/>
      <c r="P504" s="115"/>
      <c r="Q504" s="62">
        <f>IF(C504&gt;A_Stammdaten!$B$12,0,SUM(G504,H504,J504,K504,M504,N504)-SUM(I504,L504,O504,P504))</f>
        <v>0</v>
      </c>
      <c r="R504" s="17"/>
      <c r="S504" s="17"/>
      <c r="T504" s="17"/>
      <c r="U504" s="62">
        <f t="shared" si="92"/>
        <v>0</v>
      </c>
      <c r="V504" s="63">
        <f>IF(ISBLANK($B504),0,VLOOKUP($B504,Listen!$A$2:$C$45,2,FALSE))</f>
        <v>0</v>
      </c>
      <c r="W504" s="63">
        <f>IF(ISBLANK($B504),0,VLOOKUP($B504,Listen!$A$2:$C$45,3,FALSE))</f>
        <v>0</v>
      </c>
      <c r="X504" s="49">
        <f t="shared" si="93"/>
        <v>0</v>
      </c>
      <c r="Y504" s="49">
        <f t="shared" si="103"/>
        <v>0</v>
      </c>
      <c r="Z504" s="49">
        <f t="shared" si="103"/>
        <v>0</v>
      </c>
      <c r="AA504" s="49">
        <f t="shared" si="103"/>
        <v>0</v>
      </c>
      <c r="AB504" s="49">
        <f t="shared" si="103"/>
        <v>0</v>
      </c>
      <c r="AC504" s="49">
        <f t="shared" si="103"/>
        <v>0</v>
      </c>
      <c r="AD504" s="49">
        <f t="shared" si="103"/>
        <v>0</v>
      </c>
      <c r="AE504" s="51">
        <f t="shared" si="102"/>
        <v>0</v>
      </c>
      <c r="AF504" s="51">
        <f>IF(C504=A_Stammdaten!$B$12,D_SAV!$U504-D_SAV!$AG504,HLOOKUP(A_Stammdaten!$B$12-1,$AH$4:$AN$4004,ROW(C504)-3,FALSE)-$AG504)</f>
        <v>0</v>
      </c>
      <c r="AG504" s="51">
        <f>HLOOKUP(A_Stammdaten!$B$12,$AH$4:$AN$4004,ROW(C504)-3,FALSE)</f>
        <v>0</v>
      </c>
      <c r="AH504" s="51">
        <f t="shared" si="94"/>
        <v>0</v>
      </c>
      <c r="AI504" s="51">
        <f t="shared" si="95"/>
        <v>0</v>
      </c>
      <c r="AJ504" s="51">
        <f t="shared" si="96"/>
        <v>0</v>
      </c>
      <c r="AK504" s="51">
        <f t="shared" si="97"/>
        <v>0</v>
      </c>
      <c r="AL504" s="51">
        <f t="shared" si="98"/>
        <v>0</v>
      </c>
      <c r="AM504" s="51">
        <f t="shared" si="99"/>
        <v>0</v>
      </c>
      <c r="AN504" s="51">
        <f t="shared" si="100"/>
        <v>0</v>
      </c>
    </row>
    <row r="505" spans="1:40" x14ac:dyDescent="0.25">
      <c r="A505" s="17"/>
      <c r="B505" s="17"/>
      <c r="C505" s="35"/>
      <c r="D505" s="17"/>
      <c r="E505" s="17"/>
      <c r="F505" s="17"/>
      <c r="G505" s="62">
        <f t="shared" si="101"/>
        <v>0</v>
      </c>
      <c r="H505" s="17"/>
      <c r="I505" s="17"/>
      <c r="J505" s="17"/>
      <c r="K505" s="17"/>
      <c r="L505" s="17"/>
      <c r="M505" s="17"/>
      <c r="N505" s="17"/>
      <c r="O505" s="17"/>
      <c r="P505" s="115"/>
      <c r="Q505" s="62">
        <f>IF(C505&gt;A_Stammdaten!$B$12,0,SUM(G505,H505,J505,K505,M505,N505)-SUM(I505,L505,O505,P505))</f>
        <v>0</v>
      </c>
      <c r="R505" s="17"/>
      <c r="S505" s="17"/>
      <c r="T505" s="17"/>
      <c r="U505" s="62">
        <f t="shared" si="92"/>
        <v>0</v>
      </c>
      <c r="V505" s="63">
        <f>IF(ISBLANK($B505),0,VLOOKUP($B505,Listen!$A$2:$C$45,2,FALSE))</f>
        <v>0</v>
      </c>
      <c r="W505" s="63">
        <f>IF(ISBLANK($B505),0,VLOOKUP($B505,Listen!$A$2:$C$45,3,FALSE))</f>
        <v>0</v>
      </c>
      <c r="X505" s="49">
        <f t="shared" si="93"/>
        <v>0</v>
      </c>
      <c r="Y505" s="49">
        <f t="shared" si="103"/>
        <v>0</v>
      </c>
      <c r="Z505" s="49">
        <f t="shared" si="103"/>
        <v>0</v>
      </c>
      <c r="AA505" s="49">
        <f t="shared" si="103"/>
        <v>0</v>
      </c>
      <c r="AB505" s="49">
        <f t="shared" si="103"/>
        <v>0</v>
      </c>
      <c r="AC505" s="49">
        <f t="shared" si="103"/>
        <v>0</v>
      </c>
      <c r="AD505" s="49">
        <f t="shared" si="103"/>
        <v>0</v>
      </c>
      <c r="AE505" s="51">
        <f t="shared" si="102"/>
        <v>0</v>
      </c>
      <c r="AF505" s="51">
        <f>IF(C505=A_Stammdaten!$B$12,D_SAV!$U505-D_SAV!$AG505,HLOOKUP(A_Stammdaten!$B$12-1,$AH$4:$AN$4004,ROW(C505)-3,FALSE)-$AG505)</f>
        <v>0</v>
      </c>
      <c r="AG505" s="51">
        <f>HLOOKUP(A_Stammdaten!$B$12,$AH$4:$AN$4004,ROW(C505)-3,FALSE)</f>
        <v>0</v>
      </c>
      <c r="AH505" s="51">
        <f t="shared" si="94"/>
        <v>0</v>
      </c>
      <c r="AI505" s="51">
        <f t="shared" si="95"/>
        <v>0</v>
      </c>
      <c r="AJ505" s="51">
        <f t="shared" si="96"/>
        <v>0</v>
      </c>
      <c r="AK505" s="51">
        <f t="shared" si="97"/>
        <v>0</v>
      </c>
      <c r="AL505" s="51">
        <f t="shared" si="98"/>
        <v>0</v>
      </c>
      <c r="AM505" s="51">
        <f t="shared" si="99"/>
        <v>0</v>
      </c>
      <c r="AN505" s="51">
        <f t="shared" si="100"/>
        <v>0</v>
      </c>
    </row>
    <row r="506" spans="1:40" x14ac:dyDescent="0.25">
      <c r="A506" s="17"/>
      <c r="B506" s="17"/>
      <c r="C506" s="35"/>
      <c r="D506" s="17"/>
      <c r="E506" s="17"/>
      <c r="F506" s="17"/>
      <c r="G506" s="62">
        <f t="shared" si="101"/>
        <v>0</v>
      </c>
      <c r="H506" s="17"/>
      <c r="I506" s="17"/>
      <c r="J506" s="17"/>
      <c r="K506" s="17"/>
      <c r="L506" s="17"/>
      <c r="M506" s="17"/>
      <c r="N506" s="17"/>
      <c r="O506" s="17"/>
      <c r="P506" s="115"/>
      <c r="Q506" s="62">
        <f>IF(C506&gt;A_Stammdaten!$B$12,0,SUM(G506,H506,J506,K506,M506,N506)-SUM(I506,L506,O506,P506))</f>
        <v>0</v>
      </c>
      <c r="R506" s="17"/>
      <c r="S506" s="17"/>
      <c r="T506" s="17"/>
      <c r="U506" s="62">
        <f t="shared" si="92"/>
        <v>0</v>
      </c>
      <c r="V506" s="63">
        <f>IF(ISBLANK($B506),0,VLOOKUP($B506,Listen!$A$2:$C$45,2,FALSE))</f>
        <v>0</v>
      </c>
      <c r="W506" s="63">
        <f>IF(ISBLANK($B506),0,VLOOKUP($B506,Listen!$A$2:$C$45,3,FALSE))</f>
        <v>0</v>
      </c>
      <c r="X506" s="49">
        <f t="shared" si="93"/>
        <v>0</v>
      </c>
      <c r="Y506" s="49">
        <f t="shared" si="103"/>
        <v>0</v>
      </c>
      <c r="Z506" s="49">
        <f t="shared" si="103"/>
        <v>0</v>
      </c>
      <c r="AA506" s="49">
        <f t="shared" si="103"/>
        <v>0</v>
      </c>
      <c r="AB506" s="49">
        <f t="shared" si="103"/>
        <v>0</v>
      </c>
      <c r="AC506" s="49">
        <f t="shared" si="103"/>
        <v>0</v>
      </c>
      <c r="AD506" s="49">
        <f t="shared" si="103"/>
        <v>0</v>
      </c>
      <c r="AE506" s="51">
        <f t="shared" si="102"/>
        <v>0</v>
      </c>
      <c r="AF506" s="51">
        <f>IF(C506=A_Stammdaten!$B$12,D_SAV!$U506-D_SAV!$AG506,HLOOKUP(A_Stammdaten!$B$12-1,$AH$4:$AN$4004,ROW(C506)-3,FALSE)-$AG506)</f>
        <v>0</v>
      </c>
      <c r="AG506" s="51">
        <f>HLOOKUP(A_Stammdaten!$B$12,$AH$4:$AN$4004,ROW(C506)-3,FALSE)</f>
        <v>0</v>
      </c>
      <c r="AH506" s="51">
        <f t="shared" si="94"/>
        <v>0</v>
      </c>
      <c r="AI506" s="51">
        <f t="shared" si="95"/>
        <v>0</v>
      </c>
      <c r="AJ506" s="51">
        <f t="shared" si="96"/>
        <v>0</v>
      </c>
      <c r="AK506" s="51">
        <f t="shared" si="97"/>
        <v>0</v>
      </c>
      <c r="AL506" s="51">
        <f t="shared" si="98"/>
        <v>0</v>
      </c>
      <c r="AM506" s="51">
        <f t="shared" si="99"/>
        <v>0</v>
      </c>
      <c r="AN506" s="51">
        <f t="shared" si="100"/>
        <v>0</v>
      </c>
    </row>
    <row r="507" spans="1:40" x14ac:dyDescent="0.25">
      <c r="A507" s="17"/>
      <c r="B507" s="17"/>
      <c r="C507" s="35"/>
      <c r="D507" s="17"/>
      <c r="E507" s="17"/>
      <c r="F507" s="17"/>
      <c r="G507" s="62">
        <f t="shared" si="101"/>
        <v>0</v>
      </c>
      <c r="H507" s="17"/>
      <c r="I507" s="17"/>
      <c r="J507" s="17"/>
      <c r="K507" s="17"/>
      <c r="L507" s="17"/>
      <c r="M507" s="17"/>
      <c r="N507" s="17"/>
      <c r="O507" s="17"/>
      <c r="P507" s="115"/>
      <c r="Q507" s="62">
        <f>IF(C507&gt;A_Stammdaten!$B$12,0,SUM(G507,H507,J507,K507,M507,N507)-SUM(I507,L507,O507,P507))</f>
        <v>0</v>
      </c>
      <c r="R507" s="17"/>
      <c r="S507" s="17"/>
      <c r="T507" s="17"/>
      <c r="U507" s="62">
        <f t="shared" si="92"/>
        <v>0</v>
      </c>
      <c r="V507" s="63">
        <f>IF(ISBLANK($B507),0,VLOOKUP($B507,Listen!$A$2:$C$45,2,FALSE))</f>
        <v>0</v>
      </c>
      <c r="W507" s="63">
        <f>IF(ISBLANK($B507),0,VLOOKUP($B507,Listen!$A$2:$C$45,3,FALSE))</f>
        <v>0</v>
      </c>
      <c r="X507" s="49">
        <f t="shared" si="93"/>
        <v>0</v>
      </c>
      <c r="Y507" s="49">
        <f t="shared" si="103"/>
        <v>0</v>
      </c>
      <c r="Z507" s="49">
        <f t="shared" si="103"/>
        <v>0</v>
      </c>
      <c r="AA507" s="49">
        <f t="shared" si="103"/>
        <v>0</v>
      </c>
      <c r="AB507" s="49">
        <f t="shared" si="103"/>
        <v>0</v>
      </c>
      <c r="AC507" s="49">
        <f t="shared" si="103"/>
        <v>0</v>
      </c>
      <c r="AD507" s="49">
        <f t="shared" si="103"/>
        <v>0</v>
      </c>
      <c r="AE507" s="51">
        <f t="shared" si="102"/>
        <v>0</v>
      </c>
      <c r="AF507" s="51">
        <f>IF(C507=A_Stammdaten!$B$12,D_SAV!$U507-D_SAV!$AG507,HLOOKUP(A_Stammdaten!$B$12-1,$AH$4:$AN$4004,ROW(C507)-3,FALSE)-$AG507)</f>
        <v>0</v>
      </c>
      <c r="AG507" s="51">
        <f>HLOOKUP(A_Stammdaten!$B$12,$AH$4:$AN$4004,ROW(C507)-3,FALSE)</f>
        <v>0</v>
      </c>
      <c r="AH507" s="51">
        <f t="shared" si="94"/>
        <v>0</v>
      </c>
      <c r="AI507" s="51">
        <f t="shared" si="95"/>
        <v>0</v>
      </c>
      <c r="AJ507" s="51">
        <f t="shared" si="96"/>
        <v>0</v>
      </c>
      <c r="AK507" s="51">
        <f t="shared" si="97"/>
        <v>0</v>
      </c>
      <c r="AL507" s="51">
        <f t="shared" si="98"/>
        <v>0</v>
      </c>
      <c r="AM507" s="51">
        <f t="shared" si="99"/>
        <v>0</v>
      </c>
      <c r="AN507" s="51">
        <f t="shared" si="100"/>
        <v>0</v>
      </c>
    </row>
    <row r="508" spans="1:40" x14ac:dyDescent="0.25">
      <c r="A508" s="17"/>
      <c r="B508" s="17"/>
      <c r="C508" s="35"/>
      <c r="D508" s="17"/>
      <c r="E508" s="17"/>
      <c r="F508" s="17"/>
      <c r="G508" s="62">
        <f t="shared" si="101"/>
        <v>0</v>
      </c>
      <c r="H508" s="17"/>
      <c r="I508" s="17"/>
      <c r="J508" s="17"/>
      <c r="K508" s="17"/>
      <c r="L508" s="17"/>
      <c r="M508" s="17"/>
      <c r="N508" s="17"/>
      <c r="O508" s="17"/>
      <c r="P508" s="115"/>
      <c r="Q508" s="62">
        <f>IF(C508&gt;A_Stammdaten!$B$12,0,SUM(G508,H508,J508,K508,M508,N508)-SUM(I508,L508,O508,P508))</f>
        <v>0</v>
      </c>
      <c r="R508" s="17"/>
      <c r="S508" s="17"/>
      <c r="T508" s="17"/>
      <c r="U508" s="62">
        <f t="shared" si="92"/>
        <v>0</v>
      </c>
      <c r="V508" s="63">
        <f>IF(ISBLANK($B508),0,VLOOKUP($B508,Listen!$A$2:$C$45,2,FALSE))</f>
        <v>0</v>
      </c>
      <c r="W508" s="63">
        <f>IF(ISBLANK($B508),0,VLOOKUP($B508,Listen!$A$2:$C$45,3,FALSE))</f>
        <v>0</v>
      </c>
      <c r="X508" s="49">
        <f t="shared" si="93"/>
        <v>0</v>
      </c>
      <c r="Y508" s="49">
        <f t="shared" si="103"/>
        <v>0</v>
      </c>
      <c r="Z508" s="49">
        <f t="shared" si="103"/>
        <v>0</v>
      </c>
      <c r="AA508" s="49">
        <f t="shared" si="103"/>
        <v>0</v>
      </c>
      <c r="AB508" s="49">
        <f t="shared" si="103"/>
        <v>0</v>
      </c>
      <c r="AC508" s="49">
        <f t="shared" si="103"/>
        <v>0</v>
      </c>
      <c r="AD508" s="49">
        <f t="shared" si="103"/>
        <v>0</v>
      </c>
      <c r="AE508" s="51">
        <f t="shared" si="102"/>
        <v>0</v>
      </c>
      <c r="AF508" s="51">
        <f>IF(C508=A_Stammdaten!$B$12,D_SAV!$U508-D_SAV!$AG508,HLOOKUP(A_Stammdaten!$B$12-1,$AH$4:$AN$4004,ROW(C508)-3,FALSE)-$AG508)</f>
        <v>0</v>
      </c>
      <c r="AG508" s="51">
        <f>HLOOKUP(A_Stammdaten!$B$12,$AH$4:$AN$4004,ROW(C508)-3,FALSE)</f>
        <v>0</v>
      </c>
      <c r="AH508" s="51">
        <f t="shared" si="94"/>
        <v>0</v>
      </c>
      <c r="AI508" s="51">
        <f t="shared" si="95"/>
        <v>0</v>
      </c>
      <c r="AJ508" s="51">
        <f t="shared" si="96"/>
        <v>0</v>
      </c>
      <c r="AK508" s="51">
        <f t="shared" si="97"/>
        <v>0</v>
      </c>
      <c r="AL508" s="51">
        <f t="shared" si="98"/>
        <v>0</v>
      </c>
      <c r="AM508" s="51">
        <f t="shared" si="99"/>
        <v>0</v>
      </c>
      <c r="AN508" s="51">
        <f t="shared" si="100"/>
        <v>0</v>
      </c>
    </row>
    <row r="509" spans="1:40" x14ac:dyDescent="0.25">
      <c r="A509" s="17"/>
      <c r="B509" s="17"/>
      <c r="C509" s="35"/>
      <c r="D509" s="17"/>
      <c r="E509" s="17"/>
      <c r="F509" s="17"/>
      <c r="G509" s="62">
        <f t="shared" si="101"/>
        <v>0</v>
      </c>
      <c r="H509" s="17"/>
      <c r="I509" s="17"/>
      <c r="J509" s="17"/>
      <c r="K509" s="17"/>
      <c r="L509" s="17"/>
      <c r="M509" s="17"/>
      <c r="N509" s="17"/>
      <c r="O509" s="17"/>
      <c r="P509" s="115"/>
      <c r="Q509" s="62">
        <f>IF(C509&gt;A_Stammdaten!$B$12,0,SUM(G509,H509,J509,K509,M509,N509)-SUM(I509,L509,O509,P509))</f>
        <v>0</v>
      </c>
      <c r="R509" s="17"/>
      <c r="S509" s="17"/>
      <c r="T509" s="17"/>
      <c r="U509" s="62">
        <f t="shared" si="92"/>
        <v>0</v>
      </c>
      <c r="V509" s="63">
        <f>IF(ISBLANK($B509),0,VLOOKUP($B509,Listen!$A$2:$C$45,2,FALSE))</f>
        <v>0</v>
      </c>
      <c r="W509" s="63">
        <f>IF(ISBLANK($B509),0,VLOOKUP($B509,Listen!$A$2:$C$45,3,FALSE))</f>
        <v>0</v>
      </c>
      <c r="X509" s="49">
        <f t="shared" si="93"/>
        <v>0</v>
      </c>
      <c r="Y509" s="49">
        <f t="shared" si="103"/>
        <v>0</v>
      </c>
      <c r="Z509" s="49">
        <f t="shared" si="103"/>
        <v>0</v>
      </c>
      <c r="AA509" s="49">
        <f t="shared" si="103"/>
        <v>0</v>
      </c>
      <c r="AB509" s="49">
        <f t="shared" si="103"/>
        <v>0</v>
      </c>
      <c r="AC509" s="49">
        <f t="shared" si="103"/>
        <v>0</v>
      </c>
      <c r="AD509" s="49">
        <f t="shared" si="103"/>
        <v>0</v>
      </c>
      <c r="AE509" s="51">
        <f t="shared" si="102"/>
        <v>0</v>
      </c>
      <c r="AF509" s="51">
        <f>IF(C509=A_Stammdaten!$B$12,D_SAV!$U509-D_SAV!$AG509,HLOOKUP(A_Stammdaten!$B$12-1,$AH$4:$AN$4004,ROW(C509)-3,FALSE)-$AG509)</f>
        <v>0</v>
      </c>
      <c r="AG509" s="51">
        <f>HLOOKUP(A_Stammdaten!$B$12,$AH$4:$AN$4004,ROW(C509)-3,FALSE)</f>
        <v>0</v>
      </c>
      <c r="AH509" s="51">
        <f t="shared" si="94"/>
        <v>0</v>
      </c>
      <c r="AI509" s="51">
        <f t="shared" si="95"/>
        <v>0</v>
      </c>
      <c r="AJ509" s="51">
        <f t="shared" si="96"/>
        <v>0</v>
      </c>
      <c r="AK509" s="51">
        <f t="shared" si="97"/>
        <v>0</v>
      </c>
      <c r="AL509" s="51">
        <f t="shared" si="98"/>
        <v>0</v>
      </c>
      <c r="AM509" s="51">
        <f t="shared" si="99"/>
        <v>0</v>
      </c>
      <c r="AN509" s="51">
        <f t="shared" si="100"/>
        <v>0</v>
      </c>
    </row>
    <row r="510" spans="1:40" x14ac:dyDescent="0.25">
      <c r="A510" s="17"/>
      <c r="B510" s="17"/>
      <c r="C510" s="35"/>
      <c r="D510" s="17"/>
      <c r="E510" s="17"/>
      <c r="F510" s="17"/>
      <c r="G510" s="62">
        <f t="shared" si="101"/>
        <v>0</v>
      </c>
      <c r="H510" s="17"/>
      <c r="I510" s="17"/>
      <c r="J510" s="17"/>
      <c r="K510" s="17"/>
      <c r="L510" s="17"/>
      <c r="M510" s="17"/>
      <c r="N510" s="17"/>
      <c r="O510" s="17"/>
      <c r="P510" s="115"/>
      <c r="Q510" s="62">
        <f>IF(C510&gt;A_Stammdaten!$B$12,0,SUM(G510,H510,J510,K510,M510,N510)-SUM(I510,L510,O510,P510))</f>
        <v>0</v>
      </c>
      <c r="R510" s="17"/>
      <c r="S510" s="17"/>
      <c r="T510" s="17"/>
      <c r="U510" s="62">
        <f t="shared" si="92"/>
        <v>0</v>
      </c>
      <c r="V510" s="63">
        <f>IF(ISBLANK($B510),0,VLOOKUP($B510,Listen!$A$2:$C$45,2,FALSE))</f>
        <v>0</v>
      </c>
      <c r="W510" s="63">
        <f>IF(ISBLANK($B510),0,VLOOKUP($B510,Listen!$A$2:$C$45,3,FALSE))</f>
        <v>0</v>
      </c>
      <c r="X510" s="49">
        <f t="shared" si="93"/>
        <v>0</v>
      </c>
      <c r="Y510" s="49">
        <f t="shared" si="103"/>
        <v>0</v>
      </c>
      <c r="Z510" s="49">
        <f t="shared" si="103"/>
        <v>0</v>
      </c>
      <c r="AA510" s="49">
        <f t="shared" si="103"/>
        <v>0</v>
      </c>
      <c r="AB510" s="49">
        <f t="shared" si="103"/>
        <v>0</v>
      </c>
      <c r="AC510" s="49">
        <f t="shared" si="103"/>
        <v>0</v>
      </c>
      <c r="AD510" s="49">
        <f t="shared" si="103"/>
        <v>0</v>
      </c>
      <c r="AE510" s="51">
        <f t="shared" si="102"/>
        <v>0</v>
      </c>
      <c r="AF510" s="51">
        <f>IF(C510=A_Stammdaten!$B$12,D_SAV!$U510-D_SAV!$AG510,HLOOKUP(A_Stammdaten!$B$12-1,$AH$4:$AN$4004,ROW(C510)-3,FALSE)-$AG510)</f>
        <v>0</v>
      </c>
      <c r="AG510" s="51">
        <f>HLOOKUP(A_Stammdaten!$B$12,$AH$4:$AN$4004,ROW(C510)-3,FALSE)</f>
        <v>0</v>
      </c>
      <c r="AH510" s="51">
        <f t="shared" si="94"/>
        <v>0</v>
      </c>
      <c r="AI510" s="51">
        <f t="shared" si="95"/>
        <v>0</v>
      </c>
      <c r="AJ510" s="51">
        <f t="shared" si="96"/>
        <v>0</v>
      </c>
      <c r="AK510" s="51">
        <f t="shared" si="97"/>
        <v>0</v>
      </c>
      <c r="AL510" s="51">
        <f t="shared" si="98"/>
        <v>0</v>
      </c>
      <c r="AM510" s="51">
        <f t="shared" si="99"/>
        <v>0</v>
      </c>
      <c r="AN510" s="51">
        <f t="shared" si="100"/>
        <v>0</v>
      </c>
    </row>
    <row r="511" spans="1:40" x14ac:dyDescent="0.25">
      <c r="A511" s="17"/>
      <c r="B511" s="17"/>
      <c r="C511" s="35"/>
      <c r="D511" s="17"/>
      <c r="E511" s="17"/>
      <c r="F511" s="17"/>
      <c r="G511" s="62">
        <f t="shared" si="101"/>
        <v>0</v>
      </c>
      <c r="H511" s="17"/>
      <c r="I511" s="17"/>
      <c r="J511" s="17"/>
      <c r="K511" s="17"/>
      <c r="L511" s="17"/>
      <c r="M511" s="17"/>
      <c r="N511" s="17"/>
      <c r="O511" s="17"/>
      <c r="P511" s="115"/>
      <c r="Q511" s="62">
        <f>IF(C511&gt;A_Stammdaten!$B$12,0,SUM(G511,H511,J511,K511,M511,N511)-SUM(I511,L511,O511,P511))</f>
        <v>0</v>
      </c>
      <c r="R511" s="17"/>
      <c r="S511" s="17"/>
      <c r="T511" s="17"/>
      <c r="U511" s="62">
        <f t="shared" si="92"/>
        <v>0</v>
      </c>
      <c r="V511" s="63">
        <f>IF(ISBLANK($B511),0,VLOOKUP($B511,Listen!$A$2:$C$45,2,FALSE))</f>
        <v>0</v>
      </c>
      <c r="W511" s="63">
        <f>IF(ISBLANK($B511),0,VLOOKUP($B511,Listen!$A$2:$C$45,3,FALSE))</f>
        <v>0</v>
      </c>
      <c r="X511" s="49">
        <f t="shared" si="93"/>
        <v>0</v>
      </c>
      <c r="Y511" s="49">
        <f t="shared" si="103"/>
        <v>0</v>
      </c>
      <c r="Z511" s="49">
        <f t="shared" si="103"/>
        <v>0</v>
      </c>
      <c r="AA511" s="49">
        <f t="shared" si="103"/>
        <v>0</v>
      </c>
      <c r="AB511" s="49">
        <f t="shared" si="103"/>
        <v>0</v>
      </c>
      <c r="AC511" s="49">
        <f t="shared" si="103"/>
        <v>0</v>
      </c>
      <c r="AD511" s="49">
        <f t="shared" si="103"/>
        <v>0</v>
      </c>
      <c r="AE511" s="51">
        <f t="shared" si="102"/>
        <v>0</v>
      </c>
      <c r="AF511" s="51">
        <f>IF(C511=A_Stammdaten!$B$12,D_SAV!$U511-D_SAV!$AG511,HLOOKUP(A_Stammdaten!$B$12-1,$AH$4:$AN$4004,ROW(C511)-3,FALSE)-$AG511)</f>
        <v>0</v>
      </c>
      <c r="AG511" s="51">
        <f>HLOOKUP(A_Stammdaten!$B$12,$AH$4:$AN$4004,ROW(C511)-3,FALSE)</f>
        <v>0</v>
      </c>
      <c r="AH511" s="51">
        <f t="shared" si="94"/>
        <v>0</v>
      </c>
      <c r="AI511" s="51">
        <f t="shared" si="95"/>
        <v>0</v>
      </c>
      <c r="AJ511" s="51">
        <f t="shared" si="96"/>
        <v>0</v>
      </c>
      <c r="AK511" s="51">
        <f t="shared" si="97"/>
        <v>0</v>
      </c>
      <c r="AL511" s="51">
        <f t="shared" si="98"/>
        <v>0</v>
      </c>
      <c r="AM511" s="51">
        <f t="shared" si="99"/>
        <v>0</v>
      </c>
      <c r="AN511" s="51">
        <f t="shared" si="100"/>
        <v>0</v>
      </c>
    </row>
    <row r="512" spans="1:40" x14ac:dyDescent="0.25">
      <c r="A512" s="17"/>
      <c r="B512" s="17"/>
      <c r="C512" s="35"/>
      <c r="D512" s="17"/>
      <c r="E512" s="17"/>
      <c r="F512" s="17"/>
      <c r="G512" s="62">
        <f t="shared" si="101"/>
        <v>0</v>
      </c>
      <c r="H512" s="17"/>
      <c r="I512" s="17"/>
      <c r="J512" s="17"/>
      <c r="K512" s="17"/>
      <c r="L512" s="17"/>
      <c r="M512" s="17"/>
      <c r="N512" s="17"/>
      <c r="O512" s="17"/>
      <c r="P512" s="115"/>
      <c r="Q512" s="62">
        <f>IF(C512&gt;A_Stammdaten!$B$12,0,SUM(G512,H512,J512,K512,M512,N512)-SUM(I512,L512,O512,P512))</f>
        <v>0</v>
      </c>
      <c r="R512" s="17"/>
      <c r="S512" s="17"/>
      <c r="T512" s="17"/>
      <c r="U512" s="62">
        <f t="shared" si="92"/>
        <v>0</v>
      </c>
      <c r="V512" s="63">
        <f>IF(ISBLANK($B512),0,VLOOKUP($B512,Listen!$A$2:$C$45,2,FALSE))</f>
        <v>0</v>
      </c>
      <c r="W512" s="63">
        <f>IF(ISBLANK($B512),0,VLOOKUP($B512,Listen!$A$2:$C$45,3,FALSE))</f>
        <v>0</v>
      </c>
      <c r="X512" s="49">
        <f t="shared" si="93"/>
        <v>0</v>
      </c>
      <c r="Y512" s="49">
        <f t="shared" si="103"/>
        <v>0</v>
      </c>
      <c r="Z512" s="49">
        <f t="shared" si="103"/>
        <v>0</v>
      </c>
      <c r="AA512" s="49">
        <f t="shared" si="103"/>
        <v>0</v>
      </c>
      <c r="AB512" s="49">
        <f t="shared" si="103"/>
        <v>0</v>
      </c>
      <c r="AC512" s="49">
        <f t="shared" si="103"/>
        <v>0</v>
      </c>
      <c r="AD512" s="49">
        <f t="shared" si="103"/>
        <v>0</v>
      </c>
      <c r="AE512" s="51">
        <f t="shared" si="102"/>
        <v>0</v>
      </c>
      <c r="AF512" s="51">
        <f>IF(C512=A_Stammdaten!$B$12,D_SAV!$U512-D_SAV!$AG512,HLOOKUP(A_Stammdaten!$B$12-1,$AH$4:$AN$4004,ROW(C512)-3,FALSE)-$AG512)</f>
        <v>0</v>
      </c>
      <c r="AG512" s="51">
        <f>HLOOKUP(A_Stammdaten!$B$12,$AH$4:$AN$4004,ROW(C512)-3,FALSE)</f>
        <v>0</v>
      </c>
      <c r="AH512" s="51">
        <f t="shared" si="94"/>
        <v>0</v>
      </c>
      <c r="AI512" s="51">
        <f t="shared" si="95"/>
        <v>0</v>
      </c>
      <c r="AJ512" s="51">
        <f t="shared" si="96"/>
        <v>0</v>
      </c>
      <c r="AK512" s="51">
        <f t="shared" si="97"/>
        <v>0</v>
      </c>
      <c r="AL512" s="51">
        <f t="shared" si="98"/>
        <v>0</v>
      </c>
      <c r="AM512" s="51">
        <f t="shared" si="99"/>
        <v>0</v>
      </c>
      <c r="AN512" s="51">
        <f t="shared" si="100"/>
        <v>0</v>
      </c>
    </row>
    <row r="513" spans="1:40" x14ac:dyDescent="0.25">
      <c r="A513" s="17"/>
      <c r="B513" s="17"/>
      <c r="C513" s="35"/>
      <c r="D513" s="17"/>
      <c r="E513" s="17"/>
      <c r="F513" s="17"/>
      <c r="G513" s="62">
        <f t="shared" si="101"/>
        <v>0</v>
      </c>
      <c r="H513" s="17"/>
      <c r="I513" s="17"/>
      <c r="J513" s="17"/>
      <c r="K513" s="17"/>
      <c r="L513" s="17"/>
      <c r="M513" s="17"/>
      <c r="N513" s="17"/>
      <c r="O513" s="17"/>
      <c r="P513" s="115"/>
      <c r="Q513" s="62">
        <f>IF(C513&gt;A_Stammdaten!$B$12,0,SUM(G513,H513,J513,K513,M513,N513)-SUM(I513,L513,O513,P513))</f>
        <v>0</v>
      </c>
      <c r="R513" s="17"/>
      <c r="S513" s="17"/>
      <c r="T513" s="17"/>
      <c r="U513" s="62">
        <f t="shared" si="92"/>
        <v>0</v>
      </c>
      <c r="V513" s="63">
        <f>IF(ISBLANK($B513),0,VLOOKUP($B513,Listen!$A$2:$C$45,2,FALSE))</f>
        <v>0</v>
      </c>
      <c r="W513" s="63">
        <f>IF(ISBLANK($B513),0,VLOOKUP($B513,Listen!$A$2:$C$45,3,FALSE))</f>
        <v>0</v>
      </c>
      <c r="X513" s="49">
        <f t="shared" si="93"/>
        <v>0</v>
      </c>
      <c r="Y513" s="49">
        <f t="shared" si="103"/>
        <v>0</v>
      </c>
      <c r="Z513" s="49">
        <f t="shared" si="103"/>
        <v>0</v>
      </c>
      <c r="AA513" s="49">
        <f t="shared" si="103"/>
        <v>0</v>
      </c>
      <c r="AB513" s="49">
        <f t="shared" si="103"/>
        <v>0</v>
      </c>
      <c r="AC513" s="49">
        <f t="shared" si="103"/>
        <v>0</v>
      </c>
      <c r="AD513" s="49">
        <f t="shared" si="103"/>
        <v>0</v>
      </c>
      <c r="AE513" s="51">
        <f t="shared" si="102"/>
        <v>0</v>
      </c>
      <c r="AF513" s="51">
        <f>IF(C513=A_Stammdaten!$B$12,D_SAV!$U513-D_SAV!$AG513,HLOOKUP(A_Stammdaten!$B$12-1,$AH$4:$AN$4004,ROW(C513)-3,FALSE)-$AG513)</f>
        <v>0</v>
      </c>
      <c r="AG513" s="51">
        <f>HLOOKUP(A_Stammdaten!$B$12,$AH$4:$AN$4004,ROW(C513)-3,FALSE)</f>
        <v>0</v>
      </c>
      <c r="AH513" s="51">
        <f t="shared" si="94"/>
        <v>0</v>
      </c>
      <c r="AI513" s="51">
        <f t="shared" si="95"/>
        <v>0</v>
      </c>
      <c r="AJ513" s="51">
        <f t="shared" si="96"/>
        <v>0</v>
      </c>
      <c r="AK513" s="51">
        <f t="shared" si="97"/>
        <v>0</v>
      </c>
      <c r="AL513" s="51">
        <f t="shared" si="98"/>
        <v>0</v>
      </c>
      <c r="AM513" s="51">
        <f t="shared" si="99"/>
        <v>0</v>
      </c>
      <c r="AN513" s="51">
        <f t="shared" si="100"/>
        <v>0</v>
      </c>
    </row>
    <row r="514" spans="1:40" x14ac:dyDescent="0.25">
      <c r="A514" s="17"/>
      <c r="B514" s="17"/>
      <c r="C514" s="35"/>
      <c r="D514" s="17"/>
      <c r="E514" s="17"/>
      <c r="F514" s="17"/>
      <c r="G514" s="62">
        <f t="shared" si="101"/>
        <v>0</v>
      </c>
      <c r="H514" s="17"/>
      <c r="I514" s="17"/>
      <c r="J514" s="17"/>
      <c r="K514" s="17"/>
      <c r="L514" s="17"/>
      <c r="M514" s="17"/>
      <c r="N514" s="17"/>
      <c r="O514" s="17"/>
      <c r="P514" s="115"/>
      <c r="Q514" s="62">
        <f>IF(C514&gt;A_Stammdaten!$B$12,0,SUM(G514,H514,J514,K514,M514,N514)-SUM(I514,L514,O514,P514))</f>
        <v>0</v>
      </c>
      <c r="R514" s="17"/>
      <c r="S514" s="17"/>
      <c r="T514" s="17"/>
      <c r="U514" s="62">
        <f t="shared" si="92"/>
        <v>0</v>
      </c>
      <c r="V514" s="63">
        <f>IF(ISBLANK($B514),0,VLOOKUP($B514,Listen!$A$2:$C$45,2,FALSE))</f>
        <v>0</v>
      </c>
      <c r="W514" s="63">
        <f>IF(ISBLANK($B514),0,VLOOKUP($B514,Listen!$A$2:$C$45,3,FALSE))</f>
        <v>0</v>
      </c>
      <c r="X514" s="49">
        <f t="shared" si="93"/>
        <v>0</v>
      </c>
      <c r="Y514" s="49">
        <f t="shared" si="103"/>
        <v>0</v>
      </c>
      <c r="Z514" s="49">
        <f t="shared" si="103"/>
        <v>0</v>
      </c>
      <c r="AA514" s="49">
        <f t="shared" si="103"/>
        <v>0</v>
      </c>
      <c r="AB514" s="49">
        <f t="shared" si="103"/>
        <v>0</v>
      </c>
      <c r="AC514" s="49">
        <f t="shared" si="103"/>
        <v>0</v>
      </c>
      <c r="AD514" s="49">
        <f t="shared" si="103"/>
        <v>0</v>
      </c>
      <c r="AE514" s="51">
        <f t="shared" si="102"/>
        <v>0</v>
      </c>
      <c r="AF514" s="51">
        <f>IF(C514=A_Stammdaten!$B$12,D_SAV!$U514-D_SAV!$AG514,HLOOKUP(A_Stammdaten!$B$12-1,$AH$4:$AN$4004,ROW(C514)-3,FALSE)-$AG514)</f>
        <v>0</v>
      </c>
      <c r="AG514" s="51">
        <f>HLOOKUP(A_Stammdaten!$B$12,$AH$4:$AN$4004,ROW(C514)-3,FALSE)</f>
        <v>0</v>
      </c>
      <c r="AH514" s="51">
        <f t="shared" si="94"/>
        <v>0</v>
      </c>
      <c r="AI514" s="51">
        <f t="shared" si="95"/>
        <v>0</v>
      </c>
      <c r="AJ514" s="51">
        <f t="shared" si="96"/>
        <v>0</v>
      </c>
      <c r="AK514" s="51">
        <f t="shared" si="97"/>
        <v>0</v>
      </c>
      <c r="AL514" s="51">
        <f t="shared" si="98"/>
        <v>0</v>
      </c>
      <c r="AM514" s="51">
        <f t="shared" si="99"/>
        <v>0</v>
      </c>
      <c r="AN514" s="51">
        <f t="shared" si="100"/>
        <v>0</v>
      </c>
    </row>
    <row r="515" spans="1:40" x14ac:dyDescent="0.25">
      <c r="A515" s="17"/>
      <c r="B515" s="17"/>
      <c r="C515" s="35"/>
      <c r="D515" s="17"/>
      <c r="E515" s="17"/>
      <c r="F515" s="17"/>
      <c r="G515" s="62">
        <f t="shared" si="101"/>
        <v>0</v>
      </c>
      <c r="H515" s="17"/>
      <c r="I515" s="17"/>
      <c r="J515" s="17"/>
      <c r="K515" s="17"/>
      <c r="L515" s="17"/>
      <c r="M515" s="17"/>
      <c r="N515" s="17"/>
      <c r="O515" s="17"/>
      <c r="P515" s="115"/>
      <c r="Q515" s="62">
        <f>IF(C515&gt;A_Stammdaten!$B$12,0,SUM(G515,H515,J515,K515,M515,N515)-SUM(I515,L515,O515,P515))</f>
        <v>0</v>
      </c>
      <c r="R515" s="17"/>
      <c r="S515" s="17"/>
      <c r="T515" s="17"/>
      <c r="U515" s="62">
        <f t="shared" si="92"/>
        <v>0</v>
      </c>
      <c r="V515" s="63">
        <f>IF(ISBLANK($B515),0,VLOOKUP($B515,Listen!$A$2:$C$45,2,FALSE))</f>
        <v>0</v>
      </c>
      <c r="W515" s="63">
        <f>IF(ISBLANK($B515),0,VLOOKUP($B515,Listen!$A$2:$C$45,3,FALSE))</f>
        <v>0</v>
      </c>
      <c r="X515" s="49">
        <f t="shared" si="93"/>
        <v>0</v>
      </c>
      <c r="Y515" s="49">
        <f t="shared" si="103"/>
        <v>0</v>
      </c>
      <c r="Z515" s="49">
        <f t="shared" si="103"/>
        <v>0</v>
      </c>
      <c r="AA515" s="49">
        <f t="shared" si="103"/>
        <v>0</v>
      </c>
      <c r="AB515" s="49">
        <f t="shared" si="103"/>
        <v>0</v>
      </c>
      <c r="AC515" s="49">
        <f t="shared" si="103"/>
        <v>0</v>
      </c>
      <c r="AD515" s="49">
        <f t="shared" si="103"/>
        <v>0</v>
      </c>
      <c r="AE515" s="51">
        <f t="shared" si="102"/>
        <v>0</v>
      </c>
      <c r="AF515" s="51">
        <f>IF(C515=A_Stammdaten!$B$12,D_SAV!$U515-D_SAV!$AG515,HLOOKUP(A_Stammdaten!$B$12-1,$AH$4:$AN$4004,ROW(C515)-3,FALSE)-$AG515)</f>
        <v>0</v>
      </c>
      <c r="AG515" s="51">
        <f>HLOOKUP(A_Stammdaten!$B$12,$AH$4:$AN$4004,ROW(C515)-3,FALSE)</f>
        <v>0</v>
      </c>
      <c r="AH515" s="51">
        <f t="shared" si="94"/>
        <v>0</v>
      </c>
      <c r="AI515" s="51">
        <f t="shared" si="95"/>
        <v>0</v>
      </c>
      <c r="AJ515" s="51">
        <f t="shared" si="96"/>
        <v>0</v>
      </c>
      <c r="AK515" s="51">
        <f t="shared" si="97"/>
        <v>0</v>
      </c>
      <c r="AL515" s="51">
        <f t="shared" si="98"/>
        <v>0</v>
      </c>
      <c r="AM515" s="51">
        <f t="shared" si="99"/>
        <v>0</v>
      </c>
      <c r="AN515" s="51">
        <f t="shared" si="100"/>
        <v>0</v>
      </c>
    </row>
    <row r="516" spans="1:40" x14ac:dyDescent="0.25">
      <c r="A516" s="17"/>
      <c r="B516" s="17"/>
      <c r="C516" s="35"/>
      <c r="D516" s="17"/>
      <c r="E516" s="17"/>
      <c r="F516" s="17"/>
      <c r="G516" s="62">
        <f t="shared" si="101"/>
        <v>0</v>
      </c>
      <c r="H516" s="17"/>
      <c r="I516" s="17"/>
      <c r="J516" s="17"/>
      <c r="K516" s="17"/>
      <c r="L516" s="17"/>
      <c r="M516" s="17"/>
      <c r="N516" s="17"/>
      <c r="O516" s="17"/>
      <c r="P516" s="115"/>
      <c r="Q516" s="62">
        <f>IF(C516&gt;A_Stammdaten!$B$12,0,SUM(G516,H516,J516,K516,M516,N516)-SUM(I516,L516,O516,P516))</f>
        <v>0</v>
      </c>
      <c r="R516" s="17"/>
      <c r="S516" s="17"/>
      <c r="T516" s="17"/>
      <c r="U516" s="62">
        <f t="shared" si="92"/>
        <v>0</v>
      </c>
      <c r="V516" s="63">
        <f>IF(ISBLANK($B516),0,VLOOKUP($B516,Listen!$A$2:$C$45,2,FALSE))</f>
        <v>0</v>
      </c>
      <c r="W516" s="63">
        <f>IF(ISBLANK($B516),0,VLOOKUP($B516,Listen!$A$2:$C$45,3,FALSE))</f>
        <v>0</v>
      </c>
      <c r="X516" s="49">
        <f t="shared" si="93"/>
        <v>0</v>
      </c>
      <c r="Y516" s="49">
        <f t="shared" si="103"/>
        <v>0</v>
      </c>
      <c r="Z516" s="49">
        <f t="shared" si="103"/>
        <v>0</v>
      </c>
      <c r="AA516" s="49">
        <f t="shared" si="103"/>
        <v>0</v>
      </c>
      <c r="AB516" s="49">
        <f t="shared" si="103"/>
        <v>0</v>
      </c>
      <c r="AC516" s="49">
        <f t="shared" si="103"/>
        <v>0</v>
      </c>
      <c r="AD516" s="49">
        <f t="shared" si="103"/>
        <v>0</v>
      </c>
      <c r="AE516" s="51">
        <f t="shared" si="102"/>
        <v>0</v>
      </c>
      <c r="AF516" s="51">
        <f>IF(C516=A_Stammdaten!$B$12,D_SAV!$U516-D_SAV!$AG516,HLOOKUP(A_Stammdaten!$B$12-1,$AH$4:$AN$4004,ROW(C516)-3,FALSE)-$AG516)</f>
        <v>0</v>
      </c>
      <c r="AG516" s="51">
        <f>HLOOKUP(A_Stammdaten!$B$12,$AH$4:$AN$4004,ROW(C516)-3,FALSE)</f>
        <v>0</v>
      </c>
      <c r="AH516" s="51">
        <f t="shared" si="94"/>
        <v>0</v>
      </c>
      <c r="AI516" s="51">
        <f t="shared" si="95"/>
        <v>0</v>
      </c>
      <c r="AJ516" s="51">
        <f t="shared" si="96"/>
        <v>0</v>
      </c>
      <c r="AK516" s="51">
        <f t="shared" si="97"/>
        <v>0</v>
      </c>
      <c r="AL516" s="51">
        <f t="shared" si="98"/>
        <v>0</v>
      </c>
      <c r="AM516" s="51">
        <f t="shared" si="99"/>
        <v>0</v>
      </c>
      <c r="AN516" s="51">
        <f t="shared" si="100"/>
        <v>0</v>
      </c>
    </row>
    <row r="517" spans="1:40" x14ac:dyDescent="0.25">
      <c r="A517" s="17"/>
      <c r="B517" s="17"/>
      <c r="C517" s="35"/>
      <c r="D517" s="17"/>
      <c r="E517" s="17"/>
      <c r="F517" s="17"/>
      <c r="G517" s="62">
        <f t="shared" si="101"/>
        <v>0</v>
      </c>
      <c r="H517" s="17"/>
      <c r="I517" s="17"/>
      <c r="J517" s="17"/>
      <c r="K517" s="17"/>
      <c r="L517" s="17"/>
      <c r="M517" s="17"/>
      <c r="N517" s="17"/>
      <c r="O517" s="17"/>
      <c r="P517" s="115"/>
      <c r="Q517" s="62">
        <f>IF(C517&gt;A_Stammdaten!$B$12,0,SUM(G517,H517,J517,K517,M517,N517)-SUM(I517,L517,O517,P517))</f>
        <v>0</v>
      </c>
      <c r="R517" s="17"/>
      <c r="S517" s="17"/>
      <c r="T517" s="17"/>
      <c r="U517" s="62">
        <f t="shared" ref="U517:U580" si="104">Q517-SUM(R517:T517)</f>
        <v>0</v>
      </c>
      <c r="V517" s="63">
        <f>IF(ISBLANK($B517),0,VLOOKUP($B517,Listen!$A$2:$C$45,2,FALSE))</f>
        <v>0</v>
      </c>
      <c r="W517" s="63">
        <f>IF(ISBLANK($B517),0,VLOOKUP($B517,Listen!$A$2:$C$45,3,FALSE))</f>
        <v>0</v>
      </c>
      <c r="X517" s="49">
        <f t="shared" ref="X517:X580" si="105">$V517</f>
        <v>0</v>
      </c>
      <c r="Y517" s="49">
        <f t="shared" si="103"/>
        <v>0</v>
      </c>
      <c r="Z517" s="49">
        <f t="shared" si="103"/>
        <v>0</v>
      </c>
      <c r="AA517" s="49">
        <f t="shared" si="103"/>
        <v>0</v>
      </c>
      <c r="AB517" s="49">
        <f t="shared" si="103"/>
        <v>0</v>
      </c>
      <c r="AC517" s="49">
        <f t="shared" si="103"/>
        <v>0</v>
      </c>
      <c r="AD517" s="49">
        <f t="shared" si="103"/>
        <v>0</v>
      </c>
      <c r="AE517" s="51">
        <f t="shared" si="102"/>
        <v>0</v>
      </c>
      <c r="AF517" s="51">
        <f>IF(C517=A_Stammdaten!$B$12,D_SAV!$U517-D_SAV!$AG517,HLOOKUP(A_Stammdaten!$B$12-1,$AH$4:$AN$4004,ROW(C517)-3,FALSE)-$AG517)</f>
        <v>0</v>
      </c>
      <c r="AG517" s="51">
        <f>HLOOKUP(A_Stammdaten!$B$12,$AH$4:$AN$4004,ROW(C517)-3,FALSE)</f>
        <v>0</v>
      </c>
      <c r="AH517" s="51">
        <f t="shared" ref="AH517:AH580" si="106">IF(OR($C517=0,$U517=0),0,IF($C517&lt;=AH$4,$U517-$U517/X517*(AH$4-$C517+1),0))</f>
        <v>0</v>
      </c>
      <c r="AI517" s="51">
        <f t="shared" ref="AI517:AI580" si="107">IF(OR($C517=0,$U517=0,Y517-(AI$4-$C517)=0),0,IF($C517&lt;AI$4,AH517-AH517/(Y517-(AI$4-$C517)),IF($C517=AI$4,$U517-$U517/Y517,0)))</f>
        <v>0</v>
      </c>
      <c r="AJ517" s="51">
        <f t="shared" ref="AJ517:AJ580" si="108">IF(OR($C517=0,$U517=0,Z517-(AJ$4-$C517)=0),0,IF($C517&lt;AJ$4,AI517-AI517/(Z517-(AJ$4-$C517)),IF($C517=AJ$4,$U517-$U517/Z517,0)))</f>
        <v>0</v>
      </c>
      <c r="AK517" s="51">
        <f t="shared" ref="AK517:AK580" si="109">IF(OR($C517=0,$U517=0,AA517-(AK$4-$C517)=0),0,IF($C517&lt;AK$4,AJ517-AJ517/(AA517-(AK$4-$C517)),IF($C517=AK$4,$U517-$U517/AA517,0)))</f>
        <v>0</v>
      </c>
      <c r="AL517" s="51">
        <f t="shared" ref="AL517:AL580" si="110">IF(OR($C517=0,$U517=0,AB517-(AL$4-$C517)=0),0,IF($C517&lt;AL$4,AK517-AK517/(AB517-(AL$4-$C517)),IF($C517=AL$4,$U517-$U517/AB517,0)))</f>
        <v>0</v>
      </c>
      <c r="AM517" s="51">
        <f t="shared" ref="AM517:AM580" si="111">IF(OR($C517=0,$U517=0,AC517-(AM$4-$C517)=0),0,IF($C517&lt;AM$4,AL517-AL517/(AC517-(AM$4-$C517)),IF($C517=AM$4,$U517-$U517/AC517,0)))</f>
        <v>0</v>
      </c>
      <c r="AN517" s="51">
        <f t="shared" ref="AN517:AN580" si="112">IF(OR($C517=0,$U517=0,AD517-(AN$4-$C517)=0),0,IF($C517&lt;AN$4,AM517-AM517/(AD517-(AN$4-$C517)),IF($C517=AN$4,$U517-$U517/AD517,0)))</f>
        <v>0</v>
      </c>
    </row>
    <row r="518" spans="1:40" x14ac:dyDescent="0.25">
      <c r="A518" s="17"/>
      <c r="B518" s="17"/>
      <c r="C518" s="35"/>
      <c r="D518" s="17"/>
      <c r="E518" s="17"/>
      <c r="F518" s="17"/>
      <c r="G518" s="62">
        <f t="shared" ref="G518:G581" si="113">D518*E518/100</f>
        <v>0</v>
      </c>
      <c r="H518" s="17"/>
      <c r="I518" s="17"/>
      <c r="J518" s="17"/>
      <c r="K518" s="17"/>
      <c r="L518" s="17"/>
      <c r="M518" s="17"/>
      <c r="N518" s="17"/>
      <c r="O518" s="17"/>
      <c r="P518" s="115"/>
      <c r="Q518" s="62">
        <f>IF(C518&gt;A_Stammdaten!$B$12,0,SUM(G518,H518,J518,K518,M518,N518)-SUM(I518,L518,O518,P518))</f>
        <v>0</v>
      </c>
      <c r="R518" s="17"/>
      <c r="S518" s="17"/>
      <c r="T518" s="17"/>
      <c r="U518" s="62">
        <f t="shared" si="104"/>
        <v>0</v>
      </c>
      <c r="V518" s="63">
        <f>IF(ISBLANK($B518),0,VLOOKUP($B518,Listen!$A$2:$C$45,2,FALSE))</f>
        <v>0</v>
      </c>
      <c r="W518" s="63">
        <f>IF(ISBLANK($B518),0,VLOOKUP($B518,Listen!$A$2:$C$45,3,FALSE))</f>
        <v>0</v>
      </c>
      <c r="X518" s="49">
        <f t="shared" si="105"/>
        <v>0</v>
      </c>
      <c r="Y518" s="49">
        <f t="shared" si="103"/>
        <v>0</v>
      </c>
      <c r="Z518" s="49">
        <f t="shared" si="103"/>
        <v>0</v>
      </c>
      <c r="AA518" s="49">
        <f t="shared" si="103"/>
        <v>0</v>
      </c>
      <c r="AB518" s="49">
        <f t="shared" si="103"/>
        <v>0</v>
      </c>
      <c r="AC518" s="49">
        <f t="shared" si="103"/>
        <v>0</v>
      </c>
      <c r="AD518" s="49">
        <f t="shared" si="103"/>
        <v>0</v>
      </c>
      <c r="AE518" s="51">
        <f t="shared" si="102"/>
        <v>0</v>
      </c>
      <c r="AF518" s="51">
        <f>IF(C518=A_Stammdaten!$B$12,D_SAV!$U518-D_SAV!$AG518,HLOOKUP(A_Stammdaten!$B$12-1,$AH$4:$AN$4004,ROW(C518)-3,FALSE)-$AG518)</f>
        <v>0</v>
      </c>
      <c r="AG518" s="51">
        <f>HLOOKUP(A_Stammdaten!$B$12,$AH$4:$AN$4004,ROW(C518)-3,FALSE)</f>
        <v>0</v>
      </c>
      <c r="AH518" s="51">
        <f t="shared" si="106"/>
        <v>0</v>
      </c>
      <c r="AI518" s="51">
        <f t="shared" si="107"/>
        <v>0</v>
      </c>
      <c r="AJ518" s="51">
        <f t="shared" si="108"/>
        <v>0</v>
      </c>
      <c r="AK518" s="51">
        <f t="shared" si="109"/>
        <v>0</v>
      </c>
      <c r="AL518" s="51">
        <f t="shared" si="110"/>
        <v>0</v>
      </c>
      <c r="AM518" s="51">
        <f t="shared" si="111"/>
        <v>0</v>
      </c>
      <c r="AN518" s="51">
        <f t="shared" si="112"/>
        <v>0</v>
      </c>
    </row>
    <row r="519" spans="1:40" x14ac:dyDescent="0.25">
      <c r="A519" s="17"/>
      <c r="B519" s="17"/>
      <c r="C519" s="35"/>
      <c r="D519" s="17"/>
      <c r="E519" s="17"/>
      <c r="F519" s="17"/>
      <c r="G519" s="62">
        <f t="shared" si="113"/>
        <v>0</v>
      </c>
      <c r="H519" s="17"/>
      <c r="I519" s="17"/>
      <c r="J519" s="17"/>
      <c r="K519" s="17"/>
      <c r="L519" s="17"/>
      <c r="M519" s="17"/>
      <c r="N519" s="17"/>
      <c r="O519" s="17"/>
      <c r="P519" s="115"/>
      <c r="Q519" s="62">
        <f>IF(C519&gt;A_Stammdaten!$B$12,0,SUM(G519,H519,J519,K519,M519,N519)-SUM(I519,L519,O519,P519))</f>
        <v>0</v>
      </c>
      <c r="R519" s="17"/>
      <c r="S519" s="17"/>
      <c r="T519" s="17"/>
      <c r="U519" s="62">
        <f t="shared" si="104"/>
        <v>0</v>
      </c>
      <c r="V519" s="63">
        <f>IF(ISBLANK($B519),0,VLOOKUP($B519,Listen!$A$2:$C$45,2,FALSE))</f>
        <v>0</v>
      </c>
      <c r="W519" s="63">
        <f>IF(ISBLANK($B519),0,VLOOKUP($B519,Listen!$A$2:$C$45,3,FALSE))</f>
        <v>0</v>
      </c>
      <c r="X519" s="49">
        <f t="shared" si="105"/>
        <v>0</v>
      </c>
      <c r="Y519" s="49">
        <f t="shared" si="103"/>
        <v>0</v>
      </c>
      <c r="Z519" s="49">
        <f t="shared" si="103"/>
        <v>0</v>
      </c>
      <c r="AA519" s="49">
        <f t="shared" si="103"/>
        <v>0</v>
      </c>
      <c r="AB519" s="49">
        <f t="shared" si="103"/>
        <v>0</v>
      </c>
      <c r="AC519" s="49">
        <f t="shared" si="103"/>
        <v>0</v>
      </c>
      <c r="AD519" s="49">
        <f t="shared" si="103"/>
        <v>0</v>
      </c>
      <c r="AE519" s="51">
        <f t="shared" si="102"/>
        <v>0</v>
      </c>
      <c r="AF519" s="51">
        <f>IF(C519=A_Stammdaten!$B$12,D_SAV!$U519-D_SAV!$AG519,HLOOKUP(A_Stammdaten!$B$12-1,$AH$4:$AN$4004,ROW(C519)-3,FALSE)-$AG519)</f>
        <v>0</v>
      </c>
      <c r="AG519" s="51">
        <f>HLOOKUP(A_Stammdaten!$B$12,$AH$4:$AN$4004,ROW(C519)-3,FALSE)</f>
        <v>0</v>
      </c>
      <c r="AH519" s="51">
        <f t="shared" si="106"/>
        <v>0</v>
      </c>
      <c r="AI519" s="51">
        <f t="shared" si="107"/>
        <v>0</v>
      </c>
      <c r="AJ519" s="51">
        <f t="shared" si="108"/>
        <v>0</v>
      </c>
      <c r="AK519" s="51">
        <f t="shared" si="109"/>
        <v>0</v>
      </c>
      <c r="AL519" s="51">
        <f t="shared" si="110"/>
        <v>0</v>
      </c>
      <c r="AM519" s="51">
        <f t="shared" si="111"/>
        <v>0</v>
      </c>
      <c r="AN519" s="51">
        <f t="shared" si="112"/>
        <v>0</v>
      </c>
    </row>
    <row r="520" spans="1:40" x14ac:dyDescent="0.25">
      <c r="A520" s="17"/>
      <c r="B520" s="17"/>
      <c r="C520" s="35"/>
      <c r="D520" s="17"/>
      <c r="E520" s="17"/>
      <c r="F520" s="17"/>
      <c r="G520" s="62">
        <f t="shared" si="113"/>
        <v>0</v>
      </c>
      <c r="H520" s="17"/>
      <c r="I520" s="17"/>
      <c r="J520" s="17"/>
      <c r="K520" s="17"/>
      <c r="L520" s="17"/>
      <c r="M520" s="17"/>
      <c r="N520" s="17"/>
      <c r="O520" s="17"/>
      <c r="P520" s="115"/>
      <c r="Q520" s="62">
        <f>IF(C520&gt;A_Stammdaten!$B$12,0,SUM(G520,H520,J520,K520,M520,N520)-SUM(I520,L520,O520,P520))</f>
        <v>0</v>
      </c>
      <c r="R520" s="17"/>
      <c r="S520" s="17"/>
      <c r="T520" s="17"/>
      <c r="U520" s="62">
        <f t="shared" si="104"/>
        <v>0</v>
      </c>
      <c r="V520" s="63">
        <f>IF(ISBLANK($B520),0,VLOOKUP($B520,Listen!$A$2:$C$45,2,FALSE))</f>
        <v>0</v>
      </c>
      <c r="W520" s="63">
        <f>IF(ISBLANK($B520),0,VLOOKUP($B520,Listen!$A$2:$C$45,3,FALSE))</f>
        <v>0</v>
      </c>
      <c r="X520" s="49">
        <f t="shared" si="105"/>
        <v>0</v>
      </c>
      <c r="Y520" s="49">
        <f t="shared" si="103"/>
        <v>0</v>
      </c>
      <c r="Z520" s="49">
        <f t="shared" si="103"/>
        <v>0</v>
      </c>
      <c r="AA520" s="49">
        <f t="shared" si="103"/>
        <v>0</v>
      </c>
      <c r="AB520" s="49">
        <f t="shared" si="103"/>
        <v>0</v>
      </c>
      <c r="AC520" s="49">
        <f t="shared" si="103"/>
        <v>0</v>
      </c>
      <c r="AD520" s="49">
        <f t="shared" si="103"/>
        <v>0</v>
      </c>
      <c r="AE520" s="51">
        <f t="shared" si="102"/>
        <v>0</v>
      </c>
      <c r="AF520" s="51">
        <f>IF(C520=A_Stammdaten!$B$12,D_SAV!$U520-D_SAV!$AG520,HLOOKUP(A_Stammdaten!$B$12-1,$AH$4:$AN$4004,ROW(C520)-3,FALSE)-$AG520)</f>
        <v>0</v>
      </c>
      <c r="AG520" s="51">
        <f>HLOOKUP(A_Stammdaten!$B$12,$AH$4:$AN$4004,ROW(C520)-3,FALSE)</f>
        <v>0</v>
      </c>
      <c r="AH520" s="51">
        <f t="shared" si="106"/>
        <v>0</v>
      </c>
      <c r="AI520" s="51">
        <f t="shared" si="107"/>
        <v>0</v>
      </c>
      <c r="AJ520" s="51">
        <f t="shared" si="108"/>
        <v>0</v>
      </c>
      <c r="AK520" s="51">
        <f t="shared" si="109"/>
        <v>0</v>
      </c>
      <c r="AL520" s="51">
        <f t="shared" si="110"/>
        <v>0</v>
      </c>
      <c r="AM520" s="51">
        <f t="shared" si="111"/>
        <v>0</v>
      </c>
      <c r="AN520" s="51">
        <f t="shared" si="112"/>
        <v>0</v>
      </c>
    </row>
    <row r="521" spans="1:40" x14ac:dyDescent="0.25">
      <c r="A521" s="17"/>
      <c r="B521" s="17"/>
      <c r="C521" s="35"/>
      <c r="D521" s="17"/>
      <c r="E521" s="17"/>
      <c r="F521" s="17"/>
      <c r="G521" s="62">
        <f t="shared" si="113"/>
        <v>0</v>
      </c>
      <c r="H521" s="17"/>
      <c r="I521" s="17"/>
      <c r="J521" s="17"/>
      <c r="K521" s="17"/>
      <c r="L521" s="17"/>
      <c r="M521" s="17"/>
      <c r="N521" s="17"/>
      <c r="O521" s="17"/>
      <c r="P521" s="115"/>
      <c r="Q521" s="62">
        <f>IF(C521&gt;A_Stammdaten!$B$12,0,SUM(G521,H521,J521,K521,M521,N521)-SUM(I521,L521,O521,P521))</f>
        <v>0</v>
      </c>
      <c r="R521" s="17"/>
      <c r="S521" s="17"/>
      <c r="T521" s="17"/>
      <c r="U521" s="62">
        <f t="shared" si="104"/>
        <v>0</v>
      </c>
      <c r="V521" s="63">
        <f>IF(ISBLANK($B521),0,VLOOKUP($B521,Listen!$A$2:$C$45,2,FALSE))</f>
        <v>0</v>
      </c>
      <c r="W521" s="63">
        <f>IF(ISBLANK($B521),0,VLOOKUP($B521,Listen!$A$2:$C$45,3,FALSE))</f>
        <v>0</v>
      </c>
      <c r="X521" s="49">
        <f t="shared" si="105"/>
        <v>0</v>
      </c>
      <c r="Y521" s="49">
        <f t="shared" si="103"/>
        <v>0</v>
      </c>
      <c r="Z521" s="49">
        <f t="shared" si="103"/>
        <v>0</v>
      </c>
      <c r="AA521" s="49">
        <f t="shared" si="103"/>
        <v>0</v>
      </c>
      <c r="AB521" s="49">
        <f t="shared" si="103"/>
        <v>0</v>
      </c>
      <c r="AC521" s="49">
        <f t="shared" si="103"/>
        <v>0</v>
      </c>
      <c r="AD521" s="49">
        <f t="shared" si="103"/>
        <v>0</v>
      </c>
      <c r="AE521" s="51">
        <f t="shared" si="102"/>
        <v>0</v>
      </c>
      <c r="AF521" s="51">
        <f>IF(C521=A_Stammdaten!$B$12,D_SAV!$U521-D_SAV!$AG521,HLOOKUP(A_Stammdaten!$B$12-1,$AH$4:$AN$4004,ROW(C521)-3,FALSE)-$AG521)</f>
        <v>0</v>
      </c>
      <c r="AG521" s="51">
        <f>HLOOKUP(A_Stammdaten!$B$12,$AH$4:$AN$4004,ROW(C521)-3,FALSE)</f>
        <v>0</v>
      </c>
      <c r="AH521" s="51">
        <f t="shared" si="106"/>
        <v>0</v>
      </c>
      <c r="AI521" s="51">
        <f t="shared" si="107"/>
        <v>0</v>
      </c>
      <c r="AJ521" s="51">
        <f t="shared" si="108"/>
        <v>0</v>
      </c>
      <c r="AK521" s="51">
        <f t="shared" si="109"/>
        <v>0</v>
      </c>
      <c r="AL521" s="51">
        <f t="shared" si="110"/>
        <v>0</v>
      </c>
      <c r="AM521" s="51">
        <f t="shared" si="111"/>
        <v>0</v>
      </c>
      <c r="AN521" s="51">
        <f t="shared" si="112"/>
        <v>0</v>
      </c>
    </row>
    <row r="522" spans="1:40" x14ac:dyDescent="0.25">
      <c r="A522" s="17"/>
      <c r="B522" s="17"/>
      <c r="C522" s="35"/>
      <c r="D522" s="17"/>
      <c r="E522" s="17"/>
      <c r="F522" s="17"/>
      <c r="G522" s="62">
        <f t="shared" si="113"/>
        <v>0</v>
      </c>
      <c r="H522" s="17"/>
      <c r="I522" s="17"/>
      <c r="J522" s="17"/>
      <c r="K522" s="17"/>
      <c r="L522" s="17"/>
      <c r="M522" s="17"/>
      <c r="N522" s="17"/>
      <c r="O522" s="17"/>
      <c r="P522" s="115"/>
      <c r="Q522" s="62">
        <f>IF(C522&gt;A_Stammdaten!$B$12,0,SUM(G522,H522,J522,K522,M522,N522)-SUM(I522,L522,O522,P522))</f>
        <v>0</v>
      </c>
      <c r="R522" s="17"/>
      <c r="S522" s="17"/>
      <c r="T522" s="17"/>
      <c r="U522" s="62">
        <f t="shared" si="104"/>
        <v>0</v>
      </c>
      <c r="V522" s="63">
        <f>IF(ISBLANK($B522),0,VLOOKUP($B522,Listen!$A$2:$C$45,2,FALSE))</f>
        <v>0</v>
      </c>
      <c r="W522" s="63">
        <f>IF(ISBLANK($B522),0,VLOOKUP($B522,Listen!$A$2:$C$45,3,FALSE))</f>
        <v>0</v>
      </c>
      <c r="X522" s="49">
        <f t="shared" si="105"/>
        <v>0</v>
      </c>
      <c r="Y522" s="49">
        <f t="shared" si="103"/>
        <v>0</v>
      </c>
      <c r="Z522" s="49">
        <f t="shared" si="103"/>
        <v>0</v>
      </c>
      <c r="AA522" s="49">
        <f t="shared" si="103"/>
        <v>0</v>
      </c>
      <c r="AB522" s="49">
        <f t="shared" si="103"/>
        <v>0</v>
      </c>
      <c r="AC522" s="49">
        <f t="shared" si="103"/>
        <v>0</v>
      </c>
      <c r="AD522" s="49">
        <f t="shared" si="103"/>
        <v>0</v>
      </c>
      <c r="AE522" s="51">
        <f t="shared" si="102"/>
        <v>0</v>
      </c>
      <c r="AF522" s="51">
        <f>IF(C522=A_Stammdaten!$B$12,D_SAV!$U522-D_SAV!$AG522,HLOOKUP(A_Stammdaten!$B$12-1,$AH$4:$AN$4004,ROW(C522)-3,FALSE)-$AG522)</f>
        <v>0</v>
      </c>
      <c r="AG522" s="51">
        <f>HLOOKUP(A_Stammdaten!$B$12,$AH$4:$AN$4004,ROW(C522)-3,FALSE)</f>
        <v>0</v>
      </c>
      <c r="AH522" s="51">
        <f t="shared" si="106"/>
        <v>0</v>
      </c>
      <c r="AI522" s="51">
        <f t="shared" si="107"/>
        <v>0</v>
      </c>
      <c r="AJ522" s="51">
        <f t="shared" si="108"/>
        <v>0</v>
      </c>
      <c r="AK522" s="51">
        <f t="shared" si="109"/>
        <v>0</v>
      </c>
      <c r="AL522" s="51">
        <f t="shared" si="110"/>
        <v>0</v>
      </c>
      <c r="AM522" s="51">
        <f t="shared" si="111"/>
        <v>0</v>
      </c>
      <c r="AN522" s="51">
        <f t="shared" si="112"/>
        <v>0</v>
      </c>
    </row>
    <row r="523" spans="1:40" x14ac:dyDescent="0.25">
      <c r="A523" s="17"/>
      <c r="B523" s="17"/>
      <c r="C523" s="35"/>
      <c r="D523" s="17"/>
      <c r="E523" s="17"/>
      <c r="F523" s="17"/>
      <c r="G523" s="62">
        <f t="shared" si="113"/>
        <v>0</v>
      </c>
      <c r="H523" s="17"/>
      <c r="I523" s="17"/>
      <c r="J523" s="17"/>
      <c r="K523" s="17"/>
      <c r="L523" s="17"/>
      <c r="M523" s="17"/>
      <c r="N523" s="17"/>
      <c r="O523" s="17"/>
      <c r="P523" s="115"/>
      <c r="Q523" s="62">
        <f>IF(C523&gt;A_Stammdaten!$B$12,0,SUM(G523,H523,J523,K523,M523,N523)-SUM(I523,L523,O523,P523))</f>
        <v>0</v>
      </c>
      <c r="R523" s="17"/>
      <c r="S523" s="17"/>
      <c r="T523" s="17"/>
      <c r="U523" s="62">
        <f t="shared" si="104"/>
        <v>0</v>
      </c>
      <c r="V523" s="63">
        <f>IF(ISBLANK($B523),0,VLOOKUP($B523,Listen!$A$2:$C$45,2,FALSE))</f>
        <v>0</v>
      </c>
      <c r="W523" s="63">
        <f>IF(ISBLANK($B523),0,VLOOKUP($B523,Listen!$A$2:$C$45,3,FALSE))</f>
        <v>0</v>
      </c>
      <c r="X523" s="49">
        <f t="shared" si="105"/>
        <v>0</v>
      </c>
      <c r="Y523" s="49">
        <f t="shared" si="103"/>
        <v>0</v>
      </c>
      <c r="Z523" s="49">
        <f t="shared" si="103"/>
        <v>0</v>
      </c>
      <c r="AA523" s="49">
        <f t="shared" si="103"/>
        <v>0</v>
      </c>
      <c r="AB523" s="49">
        <f t="shared" si="103"/>
        <v>0</v>
      </c>
      <c r="AC523" s="49">
        <f t="shared" si="103"/>
        <v>0</v>
      </c>
      <c r="AD523" s="49">
        <f t="shared" si="103"/>
        <v>0</v>
      </c>
      <c r="AE523" s="51">
        <f t="shared" si="102"/>
        <v>0</v>
      </c>
      <c r="AF523" s="51">
        <f>IF(C523=A_Stammdaten!$B$12,D_SAV!$U523-D_SAV!$AG523,HLOOKUP(A_Stammdaten!$B$12-1,$AH$4:$AN$4004,ROW(C523)-3,FALSE)-$AG523)</f>
        <v>0</v>
      </c>
      <c r="AG523" s="51">
        <f>HLOOKUP(A_Stammdaten!$B$12,$AH$4:$AN$4004,ROW(C523)-3,FALSE)</f>
        <v>0</v>
      </c>
      <c r="AH523" s="51">
        <f t="shared" si="106"/>
        <v>0</v>
      </c>
      <c r="AI523" s="51">
        <f t="shared" si="107"/>
        <v>0</v>
      </c>
      <c r="AJ523" s="51">
        <f t="shared" si="108"/>
        <v>0</v>
      </c>
      <c r="AK523" s="51">
        <f t="shared" si="109"/>
        <v>0</v>
      </c>
      <c r="AL523" s="51">
        <f t="shared" si="110"/>
        <v>0</v>
      </c>
      <c r="AM523" s="51">
        <f t="shared" si="111"/>
        <v>0</v>
      </c>
      <c r="AN523" s="51">
        <f t="shared" si="112"/>
        <v>0</v>
      </c>
    </row>
    <row r="524" spans="1:40" x14ac:dyDescent="0.25">
      <c r="A524" s="17"/>
      <c r="B524" s="17"/>
      <c r="C524" s="35"/>
      <c r="D524" s="17"/>
      <c r="E524" s="17"/>
      <c r="F524" s="17"/>
      <c r="G524" s="62">
        <f t="shared" si="113"/>
        <v>0</v>
      </c>
      <c r="H524" s="17"/>
      <c r="I524" s="17"/>
      <c r="J524" s="17"/>
      <c r="K524" s="17"/>
      <c r="L524" s="17"/>
      <c r="M524" s="17"/>
      <c r="N524" s="17"/>
      <c r="O524" s="17"/>
      <c r="P524" s="115"/>
      <c r="Q524" s="62">
        <f>IF(C524&gt;A_Stammdaten!$B$12,0,SUM(G524,H524,J524,K524,M524,N524)-SUM(I524,L524,O524,P524))</f>
        <v>0</v>
      </c>
      <c r="R524" s="17"/>
      <c r="S524" s="17"/>
      <c r="T524" s="17"/>
      <c r="U524" s="62">
        <f t="shared" si="104"/>
        <v>0</v>
      </c>
      <c r="V524" s="63">
        <f>IF(ISBLANK($B524),0,VLOOKUP($B524,Listen!$A$2:$C$45,2,FALSE))</f>
        <v>0</v>
      </c>
      <c r="W524" s="63">
        <f>IF(ISBLANK($B524),0,VLOOKUP($B524,Listen!$A$2:$C$45,3,FALSE))</f>
        <v>0</v>
      </c>
      <c r="X524" s="49">
        <f t="shared" si="105"/>
        <v>0</v>
      </c>
      <c r="Y524" s="49">
        <f t="shared" si="103"/>
        <v>0</v>
      </c>
      <c r="Z524" s="49">
        <f t="shared" si="103"/>
        <v>0</v>
      </c>
      <c r="AA524" s="49">
        <f t="shared" si="103"/>
        <v>0</v>
      </c>
      <c r="AB524" s="49">
        <f t="shared" si="103"/>
        <v>0</v>
      </c>
      <c r="AC524" s="49">
        <f t="shared" si="103"/>
        <v>0</v>
      </c>
      <c r="AD524" s="49">
        <f t="shared" si="103"/>
        <v>0</v>
      </c>
      <c r="AE524" s="51">
        <f t="shared" si="102"/>
        <v>0</v>
      </c>
      <c r="AF524" s="51">
        <f>IF(C524=A_Stammdaten!$B$12,D_SAV!$U524-D_SAV!$AG524,HLOOKUP(A_Stammdaten!$B$12-1,$AH$4:$AN$4004,ROW(C524)-3,FALSE)-$AG524)</f>
        <v>0</v>
      </c>
      <c r="AG524" s="51">
        <f>HLOOKUP(A_Stammdaten!$B$12,$AH$4:$AN$4004,ROW(C524)-3,FALSE)</f>
        <v>0</v>
      </c>
      <c r="AH524" s="51">
        <f t="shared" si="106"/>
        <v>0</v>
      </c>
      <c r="AI524" s="51">
        <f t="shared" si="107"/>
        <v>0</v>
      </c>
      <c r="AJ524" s="51">
        <f t="shared" si="108"/>
        <v>0</v>
      </c>
      <c r="AK524" s="51">
        <f t="shared" si="109"/>
        <v>0</v>
      </c>
      <c r="AL524" s="51">
        <f t="shared" si="110"/>
        <v>0</v>
      </c>
      <c r="AM524" s="51">
        <f t="shared" si="111"/>
        <v>0</v>
      </c>
      <c r="AN524" s="51">
        <f t="shared" si="112"/>
        <v>0</v>
      </c>
    </row>
    <row r="525" spans="1:40" x14ac:dyDescent="0.25">
      <c r="A525" s="17"/>
      <c r="B525" s="17"/>
      <c r="C525" s="35"/>
      <c r="D525" s="17"/>
      <c r="E525" s="17"/>
      <c r="F525" s="17"/>
      <c r="G525" s="62">
        <f t="shared" si="113"/>
        <v>0</v>
      </c>
      <c r="H525" s="17"/>
      <c r="I525" s="17"/>
      <c r="J525" s="17"/>
      <c r="K525" s="17"/>
      <c r="L525" s="17"/>
      <c r="M525" s="17"/>
      <c r="N525" s="17"/>
      <c r="O525" s="17"/>
      <c r="P525" s="115"/>
      <c r="Q525" s="62">
        <f>IF(C525&gt;A_Stammdaten!$B$12,0,SUM(G525,H525,J525,K525,M525,N525)-SUM(I525,L525,O525,P525))</f>
        <v>0</v>
      </c>
      <c r="R525" s="17"/>
      <c r="S525" s="17"/>
      <c r="T525" s="17"/>
      <c r="U525" s="62">
        <f t="shared" si="104"/>
        <v>0</v>
      </c>
      <c r="V525" s="63">
        <f>IF(ISBLANK($B525),0,VLOOKUP($B525,Listen!$A$2:$C$45,2,FALSE))</f>
        <v>0</v>
      </c>
      <c r="W525" s="63">
        <f>IF(ISBLANK($B525),0,VLOOKUP($B525,Listen!$A$2:$C$45,3,FALSE))</f>
        <v>0</v>
      </c>
      <c r="X525" s="49">
        <f t="shared" si="105"/>
        <v>0</v>
      </c>
      <c r="Y525" s="49">
        <f t="shared" si="103"/>
        <v>0</v>
      </c>
      <c r="Z525" s="49">
        <f t="shared" si="103"/>
        <v>0</v>
      </c>
      <c r="AA525" s="49">
        <f t="shared" si="103"/>
        <v>0</v>
      </c>
      <c r="AB525" s="49">
        <f t="shared" si="103"/>
        <v>0</v>
      </c>
      <c r="AC525" s="49">
        <f t="shared" si="103"/>
        <v>0</v>
      </c>
      <c r="AD525" s="49">
        <f t="shared" si="103"/>
        <v>0</v>
      </c>
      <c r="AE525" s="51">
        <f t="shared" si="102"/>
        <v>0</v>
      </c>
      <c r="AF525" s="51">
        <f>IF(C525=A_Stammdaten!$B$12,D_SAV!$U525-D_SAV!$AG525,HLOOKUP(A_Stammdaten!$B$12-1,$AH$4:$AN$4004,ROW(C525)-3,FALSE)-$AG525)</f>
        <v>0</v>
      </c>
      <c r="AG525" s="51">
        <f>HLOOKUP(A_Stammdaten!$B$12,$AH$4:$AN$4004,ROW(C525)-3,FALSE)</f>
        <v>0</v>
      </c>
      <c r="AH525" s="51">
        <f t="shared" si="106"/>
        <v>0</v>
      </c>
      <c r="AI525" s="51">
        <f t="shared" si="107"/>
        <v>0</v>
      </c>
      <c r="AJ525" s="51">
        <f t="shared" si="108"/>
        <v>0</v>
      </c>
      <c r="AK525" s="51">
        <f t="shared" si="109"/>
        <v>0</v>
      </c>
      <c r="AL525" s="51">
        <f t="shared" si="110"/>
        <v>0</v>
      </c>
      <c r="AM525" s="51">
        <f t="shared" si="111"/>
        <v>0</v>
      </c>
      <c r="AN525" s="51">
        <f t="shared" si="112"/>
        <v>0</v>
      </c>
    </row>
    <row r="526" spans="1:40" x14ac:dyDescent="0.25">
      <c r="A526" s="17"/>
      <c r="B526" s="17"/>
      <c r="C526" s="35"/>
      <c r="D526" s="17"/>
      <c r="E526" s="17"/>
      <c r="F526" s="17"/>
      <c r="G526" s="62">
        <f t="shared" si="113"/>
        <v>0</v>
      </c>
      <c r="H526" s="17"/>
      <c r="I526" s="17"/>
      <c r="J526" s="17"/>
      <c r="K526" s="17"/>
      <c r="L526" s="17"/>
      <c r="M526" s="17"/>
      <c r="N526" s="17"/>
      <c r="O526" s="17"/>
      <c r="P526" s="115"/>
      <c r="Q526" s="62">
        <f>IF(C526&gt;A_Stammdaten!$B$12,0,SUM(G526,H526,J526,K526,M526,N526)-SUM(I526,L526,O526,P526))</f>
        <v>0</v>
      </c>
      <c r="R526" s="17"/>
      <c r="S526" s="17"/>
      <c r="T526" s="17"/>
      <c r="U526" s="62">
        <f t="shared" si="104"/>
        <v>0</v>
      </c>
      <c r="V526" s="63">
        <f>IF(ISBLANK($B526),0,VLOOKUP($B526,Listen!$A$2:$C$45,2,FALSE))</f>
        <v>0</v>
      </c>
      <c r="W526" s="63">
        <f>IF(ISBLANK($B526),0,VLOOKUP($B526,Listen!$A$2:$C$45,3,FALSE))</f>
        <v>0</v>
      </c>
      <c r="X526" s="49">
        <f t="shared" si="105"/>
        <v>0</v>
      </c>
      <c r="Y526" s="49">
        <f t="shared" si="103"/>
        <v>0</v>
      </c>
      <c r="Z526" s="49">
        <f t="shared" si="103"/>
        <v>0</v>
      </c>
      <c r="AA526" s="49">
        <f t="shared" si="103"/>
        <v>0</v>
      </c>
      <c r="AB526" s="49">
        <f t="shared" si="103"/>
        <v>0</v>
      </c>
      <c r="AC526" s="49">
        <f t="shared" si="103"/>
        <v>0</v>
      </c>
      <c r="AD526" s="49">
        <f t="shared" si="103"/>
        <v>0</v>
      </c>
      <c r="AE526" s="51">
        <f t="shared" si="102"/>
        <v>0</v>
      </c>
      <c r="AF526" s="51">
        <f>IF(C526=A_Stammdaten!$B$12,D_SAV!$U526-D_SAV!$AG526,HLOOKUP(A_Stammdaten!$B$12-1,$AH$4:$AN$4004,ROW(C526)-3,FALSE)-$AG526)</f>
        <v>0</v>
      </c>
      <c r="AG526" s="51">
        <f>HLOOKUP(A_Stammdaten!$B$12,$AH$4:$AN$4004,ROW(C526)-3,FALSE)</f>
        <v>0</v>
      </c>
      <c r="AH526" s="51">
        <f t="shared" si="106"/>
        <v>0</v>
      </c>
      <c r="AI526" s="51">
        <f t="shared" si="107"/>
        <v>0</v>
      </c>
      <c r="AJ526" s="51">
        <f t="shared" si="108"/>
        <v>0</v>
      </c>
      <c r="AK526" s="51">
        <f t="shared" si="109"/>
        <v>0</v>
      </c>
      <c r="AL526" s="51">
        <f t="shared" si="110"/>
        <v>0</v>
      </c>
      <c r="AM526" s="51">
        <f t="shared" si="111"/>
        <v>0</v>
      </c>
      <c r="AN526" s="51">
        <f t="shared" si="112"/>
        <v>0</v>
      </c>
    </row>
    <row r="527" spans="1:40" x14ac:dyDescent="0.25">
      <c r="A527" s="17"/>
      <c r="B527" s="17"/>
      <c r="C527" s="35"/>
      <c r="D527" s="17"/>
      <c r="E527" s="17"/>
      <c r="F527" s="17"/>
      <c r="G527" s="62">
        <f t="shared" si="113"/>
        <v>0</v>
      </c>
      <c r="H527" s="17"/>
      <c r="I527" s="17"/>
      <c r="J527" s="17"/>
      <c r="K527" s="17"/>
      <c r="L527" s="17"/>
      <c r="M527" s="17"/>
      <c r="N527" s="17"/>
      <c r="O527" s="17"/>
      <c r="P527" s="115"/>
      <c r="Q527" s="62">
        <f>IF(C527&gt;A_Stammdaten!$B$12,0,SUM(G527,H527,J527,K527,M527,N527)-SUM(I527,L527,O527,P527))</f>
        <v>0</v>
      </c>
      <c r="R527" s="17"/>
      <c r="S527" s="17"/>
      <c r="T527" s="17"/>
      <c r="U527" s="62">
        <f t="shared" si="104"/>
        <v>0</v>
      </c>
      <c r="V527" s="63">
        <f>IF(ISBLANK($B527),0,VLOOKUP($B527,Listen!$A$2:$C$45,2,FALSE))</f>
        <v>0</v>
      </c>
      <c r="W527" s="63">
        <f>IF(ISBLANK($B527),0,VLOOKUP($B527,Listen!$A$2:$C$45,3,FALSE))</f>
        <v>0</v>
      </c>
      <c r="X527" s="49">
        <f t="shared" si="105"/>
        <v>0</v>
      </c>
      <c r="Y527" s="49">
        <f t="shared" si="103"/>
        <v>0</v>
      </c>
      <c r="Z527" s="49">
        <f t="shared" si="103"/>
        <v>0</v>
      </c>
      <c r="AA527" s="49">
        <f t="shared" si="103"/>
        <v>0</v>
      </c>
      <c r="AB527" s="49">
        <f t="shared" si="103"/>
        <v>0</v>
      </c>
      <c r="AC527" s="49">
        <f t="shared" si="103"/>
        <v>0</v>
      </c>
      <c r="AD527" s="49">
        <f t="shared" si="103"/>
        <v>0</v>
      </c>
      <c r="AE527" s="51">
        <f t="shared" si="102"/>
        <v>0</v>
      </c>
      <c r="AF527" s="51">
        <f>IF(C527=A_Stammdaten!$B$12,D_SAV!$U527-D_SAV!$AG527,HLOOKUP(A_Stammdaten!$B$12-1,$AH$4:$AN$4004,ROW(C527)-3,FALSE)-$AG527)</f>
        <v>0</v>
      </c>
      <c r="AG527" s="51">
        <f>HLOOKUP(A_Stammdaten!$B$12,$AH$4:$AN$4004,ROW(C527)-3,FALSE)</f>
        <v>0</v>
      </c>
      <c r="AH527" s="51">
        <f t="shared" si="106"/>
        <v>0</v>
      </c>
      <c r="AI527" s="51">
        <f t="shared" si="107"/>
        <v>0</v>
      </c>
      <c r="AJ527" s="51">
        <f t="shared" si="108"/>
        <v>0</v>
      </c>
      <c r="AK527" s="51">
        <f t="shared" si="109"/>
        <v>0</v>
      </c>
      <c r="AL527" s="51">
        <f t="shared" si="110"/>
        <v>0</v>
      </c>
      <c r="AM527" s="51">
        <f t="shared" si="111"/>
        <v>0</v>
      </c>
      <c r="AN527" s="51">
        <f t="shared" si="112"/>
        <v>0</v>
      </c>
    </row>
    <row r="528" spans="1:40" x14ac:dyDescent="0.25">
      <c r="A528" s="17"/>
      <c r="B528" s="17"/>
      <c r="C528" s="35"/>
      <c r="D528" s="17"/>
      <c r="E528" s="17"/>
      <c r="F528" s="17"/>
      <c r="G528" s="62">
        <f t="shared" si="113"/>
        <v>0</v>
      </c>
      <c r="H528" s="17"/>
      <c r="I528" s="17"/>
      <c r="J528" s="17"/>
      <c r="K528" s="17"/>
      <c r="L528" s="17"/>
      <c r="M528" s="17"/>
      <c r="N528" s="17"/>
      <c r="O528" s="17"/>
      <c r="P528" s="115"/>
      <c r="Q528" s="62">
        <f>IF(C528&gt;A_Stammdaten!$B$12,0,SUM(G528,H528,J528,K528,M528,N528)-SUM(I528,L528,O528,P528))</f>
        <v>0</v>
      </c>
      <c r="R528" s="17"/>
      <c r="S528" s="17"/>
      <c r="T528" s="17"/>
      <c r="U528" s="62">
        <f t="shared" si="104"/>
        <v>0</v>
      </c>
      <c r="V528" s="63">
        <f>IF(ISBLANK($B528),0,VLOOKUP($B528,Listen!$A$2:$C$45,2,FALSE))</f>
        <v>0</v>
      </c>
      <c r="W528" s="63">
        <f>IF(ISBLANK($B528),0,VLOOKUP($B528,Listen!$A$2:$C$45,3,FALSE))</f>
        <v>0</v>
      </c>
      <c r="X528" s="49">
        <f t="shared" si="105"/>
        <v>0</v>
      </c>
      <c r="Y528" s="49">
        <f t="shared" si="103"/>
        <v>0</v>
      </c>
      <c r="Z528" s="49">
        <f t="shared" si="103"/>
        <v>0</v>
      </c>
      <c r="AA528" s="49">
        <f t="shared" si="103"/>
        <v>0</v>
      </c>
      <c r="AB528" s="49">
        <f t="shared" si="103"/>
        <v>0</v>
      </c>
      <c r="AC528" s="49">
        <f t="shared" si="103"/>
        <v>0</v>
      </c>
      <c r="AD528" s="49">
        <f t="shared" si="103"/>
        <v>0</v>
      </c>
      <c r="AE528" s="51">
        <f t="shared" si="102"/>
        <v>0</v>
      </c>
      <c r="AF528" s="51">
        <f>IF(C528=A_Stammdaten!$B$12,D_SAV!$U528-D_SAV!$AG528,HLOOKUP(A_Stammdaten!$B$12-1,$AH$4:$AN$4004,ROW(C528)-3,FALSE)-$AG528)</f>
        <v>0</v>
      </c>
      <c r="AG528" s="51">
        <f>HLOOKUP(A_Stammdaten!$B$12,$AH$4:$AN$4004,ROW(C528)-3,FALSE)</f>
        <v>0</v>
      </c>
      <c r="AH528" s="51">
        <f t="shared" si="106"/>
        <v>0</v>
      </c>
      <c r="AI528" s="51">
        <f t="shared" si="107"/>
        <v>0</v>
      </c>
      <c r="AJ528" s="51">
        <f t="shared" si="108"/>
        <v>0</v>
      </c>
      <c r="AK528" s="51">
        <f t="shared" si="109"/>
        <v>0</v>
      </c>
      <c r="AL528" s="51">
        <f t="shared" si="110"/>
        <v>0</v>
      </c>
      <c r="AM528" s="51">
        <f t="shared" si="111"/>
        <v>0</v>
      </c>
      <c r="AN528" s="51">
        <f t="shared" si="112"/>
        <v>0</v>
      </c>
    </row>
    <row r="529" spans="1:40" x14ac:dyDescent="0.25">
      <c r="A529" s="17"/>
      <c r="B529" s="17"/>
      <c r="C529" s="35"/>
      <c r="D529" s="17"/>
      <c r="E529" s="17"/>
      <c r="F529" s="17"/>
      <c r="G529" s="62">
        <f t="shared" si="113"/>
        <v>0</v>
      </c>
      <c r="H529" s="17"/>
      <c r="I529" s="17"/>
      <c r="J529" s="17"/>
      <c r="K529" s="17"/>
      <c r="L529" s="17"/>
      <c r="M529" s="17"/>
      <c r="N529" s="17"/>
      <c r="O529" s="17"/>
      <c r="P529" s="115"/>
      <c r="Q529" s="62">
        <f>IF(C529&gt;A_Stammdaten!$B$12,0,SUM(G529,H529,J529,K529,M529,N529)-SUM(I529,L529,O529,P529))</f>
        <v>0</v>
      </c>
      <c r="R529" s="17"/>
      <c r="S529" s="17"/>
      <c r="T529" s="17"/>
      <c r="U529" s="62">
        <f t="shared" si="104"/>
        <v>0</v>
      </c>
      <c r="V529" s="63">
        <f>IF(ISBLANK($B529),0,VLOOKUP($B529,Listen!$A$2:$C$45,2,FALSE))</f>
        <v>0</v>
      </c>
      <c r="W529" s="63">
        <f>IF(ISBLANK($B529),0,VLOOKUP($B529,Listen!$A$2:$C$45,3,FALSE))</f>
        <v>0</v>
      </c>
      <c r="X529" s="49">
        <f t="shared" si="105"/>
        <v>0</v>
      </c>
      <c r="Y529" s="49">
        <f t="shared" si="103"/>
        <v>0</v>
      </c>
      <c r="Z529" s="49">
        <f t="shared" si="103"/>
        <v>0</v>
      </c>
      <c r="AA529" s="49">
        <f t="shared" si="103"/>
        <v>0</v>
      </c>
      <c r="AB529" s="49">
        <f t="shared" si="103"/>
        <v>0</v>
      </c>
      <c r="AC529" s="49">
        <f t="shared" si="103"/>
        <v>0</v>
      </c>
      <c r="AD529" s="49">
        <f t="shared" si="103"/>
        <v>0</v>
      </c>
      <c r="AE529" s="51">
        <f t="shared" si="102"/>
        <v>0</v>
      </c>
      <c r="AF529" s="51">
        <f>IF(C529=A_Stammdaten!$B$12,D_SAV!$U529-D_SAV!$AG529,HLOOKUP(A_Stammdaten!$B$12-1,$AH$4:$AN$4004,ROW(C529)-3,FALSE)-$AG529)</f>
        <v>0</v>
      </c>
      <c r="AG529" s="51">
        <f>HLOOKUP(A_Stammdaten!$B$12,$AH$4:$AN$4004,ROW(C529)-3,FALSE)</f>
        <v>0</v>
      </c>
      <c r="AH529" s="51">
        <f t="shared" si="106"/>
        <v>0</v>
      </c>
      <c r="AI529" s="51">
        <f t="shared" si="107"/>
        <v>0</v>
      </c>
      <c r="AJ529" s="51">
        <f t="shared" si="108"/>
        <v>0</v>
      </c>
      <c r="AK529" s="51">
        <f t="shared" si="109"/>
        <v>0</v>
      </c>
      <c r="AL529" s="51">
        <f t="shared" si="110"/>
        <v>0</v>
      </c>
      <c r="AM529" s="51">
        <f t="shared" si="111"/>
        <v>0</v>
      </c>
      <c r="AN529" s="51">
        <f t="shared" si="112"/>
        <v>0</v>
      </c>
    </row>
    <row r="530" spans="1:40" x14ac:dyDescent="0.25">
      <c r="A530" s="17"/>
      <c r="B530" s="17"/>
      <c r="C530" s="35"/>
      <c r="D530" s="17"/>
      <c r="E530" s="17"/>
      <c r="F530" s="17"/>
      <c r="G530" s="62">
        <f t="shared" si="113"/>
        <v>0</v>
      </c>
      <c r="H530" s="17"/>
      <c r="I530" s="17"/>
      <c r="J530" s="17"/>
      <c r="K530" s="17"/>
      <c r="L530" s="17"/>
      <c r="M530" s="17"/>
      <c r="N530" s="17"/>
      <c r="O530" s="17"/>
      <c r="P530" s="115"/>
      <c r="Q530" s="62">
        <f>IF(C530&gt;A_Stammdaten!$B$12,0,SUM(G530,H530,J530,K530,M530,N530)-SUM(I530,L530,O530,P530))</f>
        <v>0</v>
      </c>
      <c r="R530" s="17"/>
      <c r="S530" s="17"/>
      <c r="T530" s="17"/>
      <c r="U530" s="62">
        <f t="shared" si="104"/>
        <v>0</v>
      </c>
      <c r="V530" s="63">
        <f>IF(ISBLANK($B530),0,VLOOKUP($B530,Listen!$A$2:$C$45,2,FALSE))</f>
        <v>0</v>
      </c>
      <c r="W530" s="63">
        <f>IF(ISBLANK($B530),0,VLOOKUP($B530,Listen!$A$2:$C$45,3,FALSE))</f>
        <v>0</v>
      </c>
      <c r="X530" s="49">
        <f t="shared" si="105"/>
        <v>0</v>
      </c>
      <c r="Y530" s="49">
        <f t="shared" si="103"/>
        <v>0</v>
      </c>
      <c r="Z530" s="49">
        <f t="shared" si="103"/>
        <v>0</v>
      </c>
      <c r="AA530" s="49">
        <f t="shared" si="103"/>
        <v>0</v>
      </c>
      <c r="AB530" s="49">
        <f t="shared" si="103"/>
        <v>0</v>
      </c>
      <c r="AC530" s="49">
        <f t="shared" si="103"/>
        <v>0</v>
      </c>
      <c r="AD530" s="49">
        <f t="shared" si="103"/>
        <v>0</v>
      </c>
      <c r="AE530" s="51">
        <f t="shared" si="102"/>
        <v>0</v>
      </c>
      <c r="AF530" s="51">
        <f>IF(C530=A_Stammdaten!$B$12,D_SAV!$U530-D_SAV!$AG530,HLOOKUP(A_Stammdaten!$B$12-1,$AH$4:$AN$4004,ROW(C530)-3,FALSE)-$AG530)</f>
        <v>0</v>
      </c>
      <c r="AG530" s="51">
        <f>HLOOKUP(A_Stammdaten!$B$12,$AH$4:$AN$4004,ROW(C530)-3,FALSE)</f>
        <v>0</v>
      </c>
      <c r="AH530" s="51">
        <f t="shared" si="106"/>
        <v>0</v>
      </c>
      <c r="AI530" s="51">
        <f t="shared" si="107"/>
        <v>0</v>
      </c>
      <c r="AJ530" s="51">
        <f t="shared" si="108"/>
        <v>0</v>
      </c>
      <c r="AK530" s="51">
        <f t="shared" si="109"/>
        <v>0</v>
      </c>
      <c r="AL530" s="51">
        <f t="shared" si="110"/>
        <v>0</v>
      </c>
      <c r="AM530" s="51">
        <f t="shared" si="111"/>
        <v>0</v>
      </c>
      <c r="AN530" s="51">
        <f t="shared" si="112"/>
        <v>0</v>
      </c>
    </row>
    <row r="531" spans="1:40" x14ac:dyDescent="0.25">
      <c r="A531" s="17"/>
      <c r="B531" s="17"/>
      <c r="C531" s="35"/>
      <c r="D531" s="17"/>
      <c r="E531" s="17"/>
      <c r="F531" s="17"/>
      <c r="G531" s="62">
        <f t="shared" si="113"/>
        <v>0</v>
      </c>
      <c r="H531" s="17"/>
      <c r="I531" s="17"/>
      <c r="J531" s="17"/>
      <c r="K531" s="17"/>
      <c r="L531" s="17"/>
      <c r="M531" s="17"/>
      <c r="N531" s="17"/>
      <c r="O531" s="17"/>
      <c r="P531" s="115"/>
      <c r="Q531" s="62">
        <f>IF(C531&gt;A_Stammdaten!$B$12,0,SUM(G531,H531,J531,K531,M531,N531)-SUM(I531,L531,O531,P531))</f>
        <v>0</v>
      </c>
      <c r="R531" s="17"/>
      <c r="S531" s="17"/>
      <c r="T531" s="17"/>
      <c r="U531" s="62">
        <f t="shared" si="104"/>
        <v>0</v>
      </c>
      <c r="V531" s="63">
        <f>IF(ISBLANK($B531),0,VLOOKUP($B531,Listen!$A$2:$C$45,2,FALSE))</f>
        <v>0</v>
      </c>
      <c r="W531" s="63">
        <f>IF(ISBLANK($B531),0,VLOOKUP($B531,Listen!$A$2:$C$45,3,FALSE))</f>
        <v>0</v>
      </c>
      <c r="X531" s="49">
        <f t="shared" si="105"/>
        <v>0</v>
      </c>
      <c r="Y531" s="49">
        <f t="shared" si="103"/>
        <v>0</v>
      </c>
      <c r="Z531" s="49">
        <f t="shared" si="103"/>
        <v>0</v>
      </c>
      <c r="AA531" s="49">
        <f t="shared" si="103"/>
        <v>0</v>
      </c>
      <c r="AB531" s="49">
        <f t="shared" si="103"/>
        <v>0</v>
      </c>
      <c r="AC531" s="49">
        <f t="shared" si="103"/>
        <v>0</v>
      </c>
      <c r="AD531" s="49">
        <f t="shared" si="103"/>
        <v>0</v>
      </c>
      <c r="AE531" s="51">
        <f t="shared" si="102"/>
        <v>0</v>
      </c>
      <c r="AF531" s="51">
        <f>IF(C531=A_Stammdaten!$B$12,D_SAV!$U531-D_SAV!$AG531,HLOOKUP(A_Stammdaten!$B$12-1,$AH$4:$AN$4004,ROW(C531)-3,FALSE)-$AG531)</f>
        <v>0</v>
      </c>
      <c r="AG531" s="51">
        <f>HLOOKUP(A_Stammdaten!$B$12,$AH$4:$AN$4004,ROW(C531)-3,FALSE)</f>
        <v>0</v>
      </c>
      <c r="AH531" s="51">
        <f t="shared" si="106"/>
        <v>0</v>
      </c>
      <c r="AI531" s="51">
        <f t="shared" si="107"/>
        <v>0</v>
      </c>
      <c r="AJ531" s="51">
        <f t="shared" si="108"/>
        <v>0</v>
      </c>
      <c r="AK531" s="51">
        <f t="shared" si="109"/>
        <v>0</v>
      </c>
      <c r="AL531" s="51">
        <f t="shared" si="110"/>
        <v>0</v>
      </c>
      <c r="AM531" s="51">
        <f t="shared" si="111"/>
        <v>0</v>
      </c>
      <c r="AN531" s="51">
        <f t="shared" si="112"/>
        <v>0</v>
      </c>
    </row>
    <row r="532" spans="1:40" x14ac:dyDescent="0.25">
      <c r="A532" s="17"/>
      <c r="B532" s="17"/>
      <c r="C532" s="35"/>
      <c r="D532" s="17"/>
      <c r="E532" s="17"/>
      <c r="F532" s="17"/>
      <c r="G532" s="62">
        <f t="shared" si="113"/>
        <v>0</v>
      </c>
      <c r="H532" s="17"/>
      <c r="I532" s="17"/>
      <c r="J532" s="17"/>
      <c r="K532" s="17"/>
      <c r="L532" s="17"/>
      <c r="M532" s="17"/>
      <c r="N532" s="17"/>
      <c r="O532" s="17"/>
      <c r="P532" s="115"/>
      <c r="Q532" s="62">
        <f>IF(C532&gt;A_Stammdaten!$B$12,0,SUM(G532,H532,J532,K532,M532,N532)-SUM(I532,L532,O532,P532))</f>
        <v>0</v>
      </c>
      <c r="R532" s="17"/>
      <c r="S532" s="17"/>
      <c r="T532" s="17"/>
      <c r="U532" s="62">
        <f t="shared" si="104"/>
        <v>0</v>
      </c>
      <c r="V532" s="63">
        <f>IF(ISBLANK($B532),0,VLOOKUP($B532,Listen!$A$2:$C$45,2,FALSE))</f>
        <v>0</v>
      </c>
      <c r="W532" s="63">
        <f>IF(ISBLANK($B532),0,VLOOKUP($B532,Listen!$A$2:$C$45,3,FALSE))</f>
        <v>0</v>
      </c>
      <c r="X532" s="49">
        <f t="shared" si="105"/>
        <v>0</v>
      </c>
      <c r="Y532" s="49">
        <f t="shared" si="103"/>
        <v>0</v>
      </c>
      <c r="Z532" s="49">
        <f t="shared" si="103"/>
        <v>0</v>
      </c>
      <c r="AA532" s="49">
        <f t="shared" si="103"/>
        <v>0</v>
      </c>
      <c r="AB532" s="49">
        <f t="shared" si="103"/>
        <v>0</v>
      </c>
      <c r="AC532" s="49">
        <f t="shared" si="103"/>
        <v>0</v>
      </c>
      <c r="AD532" s="49">
        <f t="shared" si="103"/>
        <v>0</v>
      </c>
      <c r="AE532" s="51">
        <f t="shared" si="102"/>
        <v>0</v>
      </c>
      <c r="AF532" s="51">
        <f>IF(C532=A_Stammdaten!$B$12,D_SAV!$U532-D_SAV!$AG532,HLOOKUP(A_Stammdaten!$B$12-1,$AH$4:$AN$4004,ROW(C532)-3,FALSE)-$AG532)</f>
        <v>0</v>
      </c>
      <c r="AG532" s="51">
        <f>HLOOKUP(A_Stammdaten!$B$12,$AH$4:$AN$4004,ROW(C532)-3,FALSE)</f>
        <v>0</v>
      </c>
      <c r="AH532" s="51">
        <f t="shared" si="106"/>
        <v>0</v>
      </c>
      <c r="AI532" s="51">
        <f t="shared" si="107"/>
        <v>0</v>
      </c>
      <c r="AJ532" s="51">
        <f t="shared" si="108"/>
        <v>0</v>
      </c>
      <c r="AK532" s="51">
        <f t="shared" si="109"/>
        <v>0</v>
      </c>
      <c r="AL532" s="51">
        <f t="shared" si="110"/>
        <v>0</v>
      </c>
      <c r="AM532" s="51">
        <f t="shared" si="111"/>
        <v>0</v>
      </c>
      <c r="AN532" s="51">
        <f t="shared" si="112"/>
        <v>0</v>
      </c>
    </row>
    <row r="533" spans="1:40" x14ac:dyDescent="0.25">
      <c r="A533" s="17"/>
      <c r="B533" s="17"/>
      <c r="C533" s="35"/>
      <c r="D533" s="17"/>
      <c r="E533" s="17"/>
      <c r="F533" s="17"/>
      <c r="G533" s="62">
        <f t="shared" si="113"/>
        <v>0</v>
      </c>
      <c r="H533" s="17"/>
      <c r="I533" s="17"/>
      <c r="J533" s="17"/>
      <c r="K533" s="17"/>
      <c r="L533" s="17"/>
      <c r="M533" s="17"/>
      <c r="N533" s="17"/>
      <c r="O533" s="17"/>
      <c r="P533" s="115"/>
      <c r="Q533" s="62">
        <f>IF(C533&gt;A_Stammdaten!$B$12,0,SUM(G533,H533,J533,K533,M533,N533)-SUM(I533,L533,O533,P533))</f>
        <v>0</v>
      </c>
      <c r="R533" s="17"/>
      <c r="S533" s="17"/>
      <c r="T533" s="17"/>
      <c r="U533" s="62">
        <f t="shared" si="104"/>
        <v>0</v>
      </c>
      <c r="V533" s="63">
        <f>IF(ISBLANK($B533),0,VLOOKUP($B533,Listen!$A$2:$C$45,2,FALSE))</f>
        <v>0</v>
      </c>
      <c r="W533" s="63">
        <f>IF(ISBLANK($B533),0,VLOOKUP($B533,Listen!$A$2:$C$45,3,FALSE))</f>
        <v>0</v>
      </c>
      <c r="X533" s="49">
        <f t="shared" si="105"/>
        <v>0</v>
      </c>
      <c r="Y533" s="49">
        <f t="shared" si="103"/>
        <v>0</v>
      </c>
      <c r="Z533" s="49">
        <f t="shared" si="103"/>
        <v>0</v>
      </c>
      <c r="AA533" s="49">
        <f t="shared" si="103"/>
        <v>0</v>
      </c>
      <c r="AB533" s="49">
        <f t="shared" si="103"/>
        <v>0</v>
      </c>
      <c r="AC533" s="49">
        <f t="shared" si="103"/>
        <v>0</v>
      </c>
      <c r="AD533" s="49">
        <f t="shared" si="103"/>
        <v>0</v>
      </c>
      <c r="AE533" s="51">
        <f t="shared" si="102"/>
        <v>0</v>
      </c>
      <c r="AF533" s="51">
        <f>IF(C533=A_Stammdaten!$B$12,D_SAV!$U533-D_SAV!$AG533,HLOOKUP(A_Stammdaten!$B$12-1,$AH$4:$AN$4004,ROW(C533)-3,FALSE)-$AG533)</f>
        <v>0</v>
      </c>
      <c r="AG533" s="51">
        <f>HLOOKUP(A_Stammdaten!$B$12,$AH$4:$AN$4004,ROW(C533)-3,FALSE)</f>
        <v>0</v>
      </c>
      <c r="AH533" s="51">
        <f t="shared" si="106"/>
        <v>0</v>
      </c>
      <c r="AI533" s="51">
        <f t="shared" si="107"/>
        <v>0</v>
      </c>
      <c r="AJ533" s="51">
        <f t="shared" si="108"/>
        <v>0</v>
      </c>
      <c r="AK533" s="51">
        <f t="shared" si="109"/>
        <v>0</v>
      </c>
      <c r="AL533" s="51">
        <f t="shared" si="110"/>
        <v>0</v>
      </c>
      <c r="AM533" s="51">
        <f t="shared" si="111"/>
        <v>0</v>
      </c>
      <c r="AN533" s="51">
        <f t="shared" si="112"/>
        <v>0</v>
      </c>
    </row>
    <row r="534" spans="1:40" x14ac:dyDescent="0.25">
      <c r="A534" s="17"/>
      <c r="B534" s="17"/>
      <c r="C534" s="35"/>
      <c r="D534" s="17"/>
      <c r="E534" s="17"/>
      <c r="F534" s="17"/>
      <c r="G534" s="62">
        <f t="shared" si="113"/>
        <v>0</v>
      </c>
      <c r="H534" s="17"/>
      <c r="I534" s="17"/>
      <c r="J534" s="17"/>
      <c r="K534" s="17"/>
      <c r="L534" s="17"/>
      <c r="M534" s="17"/>
      <c r="N534" s="17"/>
      <c r="O534" s="17"/>
      <c r="P534" s="115"/>
      <c r="Q534" s="62">
        <f>IF(C534&gt;A_Stammdaten!$B$12,0,SUM(G534,H534,J534,K534,M534,N534)-SUM(I534,L534,O534,P534))</f>
        <v>0</v>
      </c>
      <c r="R534" s="17"/>
      <c r="S534" s="17"/>
      <c r="T534" s="17"/>
      <c r="U534" s="62">
        <f t="shared" si="104"/>
        <v>0</v>
      </c>
      <c r="V534" s="63">
        <f>IF(ISBLANK($B534),0,VLOOKUP($B534,Listen!$A$2:$C$45,2,FALSE))</f>
        <v>0</v>
      </c>
      <c r="W534" s="63">
        <f>IF(ISBLANK($B534),0,VLOOKUP($B534,Listen!$A$2:$C$45,3,FALSE))</f>
        <v>0</v>
      </c>
      <c r="X534" s="49">
        <f t="shared" si="105"/>
        <v>0</v>
      </c>
      <c r="Y534" s="49">
        <f t="shared" si="103"/>
        <v>0</v>
      </c>
      <c r="Z534" s="49">
        <f t="shared" si="103"/>
        <v>0</v>
      </c>
      <c r="AA534" s="49">
        <f t="shared" si="103"/>
        <v>0</v>
      </c>
      <c r="AB534" s="49">
        <f t="shared" si="103"/>
        <v>0</v>
      </c>
      <c r="AC534" s="49">
        <f t="shared" si="103"/>
        <v>0</v>
      </c>
      <c r="AD534" s="49">
        <f t="shared" si="103"/>
        <v>0</v>
      </c>
      <c r="AE534" s="51">
        <f t="shared" si="102"/>
        <v>0</v>
      </c>
      <c r="AF534" s="51">
        <f>IF(C534=A_Stammdaten!$B$12,D_SAV!$U534-D_SAV!$AG534,HLOOKUP(A_Stammdaten!$B$12-1,$AH$4:$AN$4004,ROW(C534)-3,FALSE)-$AG534)</f>
        <v>0</v>
      </c>
      <c r="AG534" s="51">
        <f>HLOOKUP(A_Stammdaten!$B$12,$AH$4:$AN$4004,ROW(C534)-3,FALSE)</f>
        <v>0</v>
      </c>
      <c r="AH534" s="51">
        <f t="shared" si="106"/>
        <v>0</v>
      </c>
      <c r="AI534" s="51">
        <f t="shared" si="107"/>
        <v>0</v>
      </c>
      <c r="AJ534" s="51">
        <f t="shared" si="108"/>
        <v>0</v>
      </c>
      <c r="AK534" s="51">
        <f t="shared" si="109"/>
        <v>0</v>
      </c>
      <c r="AL534" s="51">
        <f t="shared" si="110"/>
        <v>0</v>
      </c>
      <c r="AM534" s="51">
        <f t="shared" si="111"/>
        <v>0</v>
      </c>
      <c r="AN534" s="51">
        <f t="shared" si="112"/>
        <v>0</v>
      </c>
    </row>
    <row r="535" spans="1:40" x14ac:dyDescent="0.25">
      <c r="A535" s="17"/>
      <c r="B535" s="17"/>
      <c r="C535" s="35"/>
      <c r="D535" s="17"/>
      <c r="E535" s="17"/>
      <c r="F535" s="17"/>
      <c r="G535" s="62">
        <f t="shared" si="113"/>
        <v>0</v>
      </c>
      <c r="H535" s="17"/>
      <c r="I535" s="17"/>
      <c r="J535" s="17"/>
      <c r="K535" s="17"/>
      <c r="L535" s="17"/>
      <c r="M535" s="17"/>
      <c r="N535" s="17"/>
      <c r="O535" s="17"/>
      <c r="P535" s="115"/>
      <c r="Q535" s="62">
        <f>IF(C535&gt;A_Stammdaten!$B$12,0,SUM(G535,H535,J535,K535,M535,N535)-SUM(I535,L535,O535,P535))</f>
        <v>0</v>
      </c>
      <c r="R535" s="17"/>
      <c r="S535" s="17"/>
      <c r="T535" s="17"/>
      <c r="U535" s="62">
        <f t="shared" si="104"/>
        <v>0</v>
      </c>
      <c r="V535" s="63">
        <f>IF(ISBLANK($B535),0,VLOOKUP($B535,Listen!$A$2:$C$45,2,FALSE))</f>
        <v>0</v>
      </c>
      <c r="W535" s="63">
        <f>IF(ISBLANK($B535),0,VLOOKUP($B535,Listen!$A$2:$C$45,3,FALSE))</f>
        <v>0</v>
      </c>
      <c r="X535" s="49">
        <f t="shared" si="105"/>
        <v>0</v>
      </c>
      <c r="Y535" s="49">
        <f t="shared" si="103"/>
        <v>0</v>
      </c>
      <c r="Z535" s="49">
        <f t="shared" si="103"/>
        <v>0</v>
      </c>
      <c r="AA535" s="49">
        <f t="shared" si="103"/>
        <v>0</v>
      </c>
      <c r="AB535" s="49">
        <f t="shared" si="103"/>
        <v>0</v>
      </c>
      <c r="AC535" s="49">
        <f t="shared" si="103"/>
        <v>0</v>
      </c>
      <c r="AD535" s="49">
        <f t="shared" ref="Y535:AD578" si="114">$V535</f>
        <v>0</v>
      </c>
      <c r="AE535" s="51">
        <f t="shared" si="102"/>
        <v>0</v>
      </c>
      <c r="AF535" s="51">
        <f>IF(C535=A_Stammdaten!$B$12,D_SAV!$U535-D_SAV!$AG535,HLOOKUP(A_Stammdaten!$B$12-1,$AH$4:$AN$4004,ROW(C535)-3,FALSE)-$AG535)</f>
        <v>0</v>
      </c>
      <c r="AG535" s="51">
        <f>HLOOKUP(A_Stammdaten!$B$12,$AH$4:$AN$4004,ROW(C535)-3,FALSE)</f>
        <v>0</v>
      </c>
      <c r="AH535" s="51">
        <f t="shared" si="106"/>
        <v>0</v>
      </c>
      <c r="AI535" s="51">
        <f t="shared" si="107"/>
        <v>0</v>
      </c>
      <c r="AJ535" s="51">
        <f t="shared" si="108"/>
        <v>0</v>
      </c>
      <c r="AK535" s="51">
        <f t="shared" si="109"/>
        <v>0</v>
      </c>
      <c r="AL535" s="51">
        <f t="shared" si="110"/>
        <v>0</v>
      </c>
      <c r="AM535" s="51">
        <f t="shared" si="111"/>
        <v>0</v>
      </c>
      <c r="AN535" s="51">
        <f t="shared" si="112"/>
        <v>0</v>
      </c>
    </row>
    <row r="536" spans="1:40" x14ac:dyDescent="0.25">
      <c r="A536" s="17"/>
      <c r="B536" s="17"/>
      <c r="C536" s="35"/>
      <c r="D536" s="17"/>
      <c r="E536" s="17"/>
      <c r="F536" s="17"/>
      <c r="G536" s="62">
        <f t="shared" si="113"/>
        <v>0</v>
      </c>
      <c r="H536" s="17"/>
      <c r="I536" s="17"/>
      <c r="J536" s="17"/>
      <c r="K536" s="17"/>
      <c r="L536" s="17"/>
      <c r="M536" s="17"/>
      <c r="N536" s="17"/>
      <c r="O536" s="17"/>
      <c r="P536" s="115"/>
      <c r="Q536" s="62">
        <f>IF(C536&gt;A_Stammdaten!$B$12,0,SUM(G536,H536,J536,K536,M536,N536)-SUM(I536,L536,O536,P536))</f>
        <v>0</v>
      </c>
      <c r="R536" s="17"/>
      <c r="S536" s="17"/>
      <c r="T536" s="17"/>
      <c r="U536" s="62">
        <f t="shared" si="104"/>
        <v>0</v>
      </c>
      <c r="V536" s="63">
        <f>IF(ISBLANK($B536),0,VLOOKUP($B536,Listen!$A$2:$C$45,2,FALSE))</f>
        <v>0</v>
      </c>
      <c r="W536" s="63">
        <f>IF(ISBLANK($B536),0,VLOOKUP($B536,Listen!$A$2:$C$45,3,FALSE))</f>
        <v>0</v>
      </c>
      <c r="X536" s="49">
        <f t="shared" si="105"/>
        <v>0</v>
      </c>
      <c r="Y536" s="49">
        <f t="shared" si="114"/>
        <v>0</v>
      </c>
      <c r="Z536" s="49">
        <f t="shared" si="114"/>
        <v>0</v>
      </c>
      <c r="AA536" s="49">
        <f t="shared" si="114"/>
        <v>0</v>
      </c>
      <c r="AB536" s="49">
        <f t="shared" si="114"/>
        <v>0</v>
      </c>
      <c r="AC536" s="49">
        <f t="shared" si="114"/>
        <v>0</v>
      </c>
      <c r="AD536" s="49">
        <f t="shared" si="114"/>
        <v>0</v>
      </c>
      <c r="AE536" s="51">
        <f t="shared" si="102"/>
        <v>0</v>
      </c>
      <c r="AF536" s="51">
        <f>IF(C536=A_Stammdaten!$B$12,D_SAV!$U536-D_SAV!$AG536,HLOOKUP(A_Stammdaten!$B$12-1,$AH$4:$AN$4004,ROW(C536)-3,FALSE)-$AG536)</f>
        <v>0</v>
      </c>
      <c r="AG536" s="51">
        <f>HLOOKUP(A_Stammdaten!$B$12,$AH$4:$AN$4004,ROW(C536)-3,FALSE)</f>
        <v>0</v>
      </c>
      <c r="AH536" s="51">
        <f t="shared" si="106"/>
        <v>0</v>
      </c>
      <c r="AI536" s="51">
        <f t="shared" si="107"/>
        <v>0</v>
      </c>
      <c r="AJ536" s="51">
        <f t="shared" si="108"/>
        <v>0</v>
      </c>
      <c r="AK536" s="51">
        <f t="shared" si="109"/>
        <v>0</v>
      </c>
      <c r="AL536" s="51">
        <f t="shared" si="110"/>
        <v>0</v>
      </c>
      <c r="AM536" s="51">
        <f t="shared" si="111"/>
        <v>0</v>
      </c>
      <c r="AN536" s="51">
        <f t="shared" si="112"/>
        <v>0</v>
      </c>
    </row>
    <row r="537" spans="1:40" x14ac:dyDescent="0.25">
      <c r="A537" s="17"/>
      <c r="B537" s="17"/>
      <c r="C537" s="35"/>
      <c r="D537" s="17"/>
      <c r="E537" s="17"/>
      <c r="F537" s="17"/>
      <c r="G537" s="62">
        <f t="shared" si="113"/>
        <v>0</v>
      </c>
      <c r="H537" s="17"/>
      <c r="I537" s="17"/>
      <c r="J537" s="17"/>
      <c r="K537" s="17"/>
      <c r="L537" s="17"/>
      <c r="M537" s="17"/>
      <c r="N537" s="17"/>
      <c r="O537" s="17"/>
      <c r="P537" s="115"/>
      <c r="Q537" s="62">
        <f>IF(C537&gt;A_Stammdaten!$B$12,0,SUM(G537,H537,J537,K537,M537,N537)-SUM(I537,L537,O537,P537))</f>
        <v>0</v>
      </c>
      <c r="R537" s="17"/>
      <c r="S537" s="17"/>
      <c r="T537" s="17"/>
      <c r="U537" s="62">
        <f t="shared" si="104"/>
        <v>0</v>
      </c>
      <c r="V537" s="63">
        <f>IF(ISBLANK($B537),0,VLOOKUP($B537,Listen!$A$2:$C$45,2,FALSE))</f>
        <v>0</v>
      </c>
      <c r="W537" s="63">
        <f>IF(ISBLANK($B537),0,VLOOKUP($B537,Listen!$A$2:$C$45,3,FALSE))</f>
        <v>0</v>
      </c>
      <c r="X537" s="49">
        <f t="shared" si="105"/>
        <v>0</v>
      </c>
      <c r="Y537" s="49">
        <f t="shared" si="114"/>
        <v>0</v>
      </c>
      <c r="Z537" s="49">
        <f t="shared" si="114"/>
        <v>0</v>
      </c>
      <c r="AA537" s="49">
        <f t="shared" si="114"/>
        <v>0</v>
      </c>
      <c r="AB537" s="49">
        <f t="shared" si="114"/>
        <v>0</v>
      </c>
      <c r="AC537" s="49">
        <f t="shared" si="114"/>
        <v>0</v>
      </c>
      <c r="AD537" s="49">
        <f t="shared" si="114"/>
        <v>0</v>
      </c>
      <c r="AE537" s="51">
        <f t="shared" si="102"/>
        <v>0</v>
      </c>
      <c r="AF537" s="51">
        <f>IF(C537=A_Stammdaten!$B$12,D_SAV!$U537-D_SAV!$AG537,HLOOKUP(A_Stammdaten!$B$12-1,$AH$4:$AN$4004,ROW(C537)-3,FALSE)-$AG537)</f>
        <v>0</v>
      </c>
      <c r="AG537" s="51">
        <f>HLOOKUP(A_Stammdaten!$B$12,$AH$4:$AN$4004,ROW(C537)-3,FALSE)</f>
        <v>0</v>
      </c>
      <c r="AH537" s="51">
        <f t="shared" si="106"/>
        <v>0</v>
      </c>
      <c r="AI537" s="51">
        <f t="shared" si="107"/>
        <v>0</v>
      </c>
      <c r="AJ537" s="51">
        <f t="shared" si="108"/>
        <v>0</v>
      </c>
      <c r="AK537" s="51">
        <f t="shared" si="109"/>
        <v>0</v>
      </c>
      <c r="AL537" s="51">
        <f t="shared" si="110"/>
        <v>0</v>
      </c>
      <c r="AM537" s="51">
        <f t="shared" si="111"/>
        <v>0</v>
      </c>
      <c r="AN537" s="51">
        <f t="shared" si="112"/>
        <v>0</v>
      </c>
    </row>
    <row r="538" spans="1:40" x14ac:dyDescent="0.25">
      <c r="A538" s="17"/>
      <c r="B538" s="17"/>
      <c r="C538" s="35"/>
      <c r="D538" s="17"/>
      <c r="E538" s="17"/>
      <c r="F538" s="17"/>
      <c r="G538" s="62">
        <f t="shared" si="113"/>
        <v>0</v>
      </c>
      <c r="H538" s="17"/>
      <c r="I538" s="17"/>
      <c r="J538" s="17"/>
      <c r="K538" s="17"/>
      <c r="L538" s="17"/>
      <c r="M538" s="17"/>
      <c r="N538" s="17"/>
      <c r="O538" s="17"/>
      <c r="P538" s="115"/>
      <c r="Q538" s="62">
        <f>IF(C538&gt;A_Stammdaten!$B$12,0,SUM(G538,H538,J538,K538,M538,N538)-SUM(I538,L538,O538,P538))</f>
        <v>0</v>
      </c>
      <c r="R538" s="17"/>
      <c r="S538" s="17"/>
      <c r="T538" s="17"/>
      <c r="U538" s="62">
        <f t="shared" si="104"/>
        <v>0</v>
      </c>
      <c r="V538" s="63">
        <f>IF(ISBLANK($B538),0,VLOOKUP($B538,Listen!$A$2:$C$45,2,FALSE))</f>
        <v>0</v>
      </c>
      <c r="W538" s="63">
        <f>IF(ISBLANK($B538),0,VLOOKUP($B538,Listen!$A$2:$C$45,3,FALSE))</f>
        <v>0</v>
      </c>
      <c r="X538" s="49">
        <f t="shared" si="105"/>
        <v>0</v>
      </c>
      <c r="Y538" s="49">
        <f t="shared" si="114"/>
        <v>0</v>
      </c>
      <c r="Z538" s="49">
        <f t="shared" si="114"/>
        <v>0</v>
      </c>
      <c r="AA538" s="49">
        <f t="shared" si="114"/>
        <v>0</v>
      </c>
      <c r="AB538" s="49">
        <f t="shared" si="114"/>
        <v>0</v>
      </c>
      <c r="AC538" s="49">
        <f t="shared" si="114"/>
        <v>0</v>
      </c>
      <c r="AD538" s="49">
        <f t="shared" si="114"/>
        <v>0</v>
      </c>
      <c r="AE538" s="51">
        <f t="shared" si="102"/>
        <v>0</v>
      </c>
      <c r="AF538" s="51">
        <f>IF(C538=A_Stammdaten!$B$12,D_SAV!$U538-D_SAV!$AG538,HLOOKUP(A_Stammdaten!$B$12-1,$AH$4:$AN$4004,ROW(C538)-3,FALSE)-$AG538)</f>
        <v>0</v>
      </c>
      <c r="AG538" s="51">
        <f>HLOOKUP(A_Stammdaten!$B$12,$AH$4:$AN$4004,ROW(C538)-3,FALSE)</f>
        <v>0</v>
      </c>
      <c r="AH538" s="51">
        <f t="shared" si="106"/>
        <v>0</v>
      </c>
      <c r="AI538" s="51">
        <f t="shared" si="107"/>
        <v>0</v>
      </c>
      <c r="AJ538" s="51">
        <f t="shared" si="108"/>
        <v>0</v>
      </c>
      <c r="AK538" s="51">
        <f t="shared" si="109"/>
        <v>0</v>
      </c>
      <c r="AL538" s="51">
        <f t="shared" si="110"/>
        <v>0</v>
      </c>
      <c r="AM538" s="51">
        <f t="shared" si="111"/>
        <v>0</v>
      </c>
      <c r="AN538" s="51">
        <f t="shared" si="112"/>
        <v>0</v>
      </c>
    </row>
    <row r="539" spans="1:40" x14ac:dyDescent="0.25">
      <c r="A539" s="17"/>
      <c r="B539" s="17"/>
      <c r="C539" s="35"/>
      <c r="D539" s="17"/>
      <c r="E539" s="17"/>
      <c r="F539" s="17"/>
      <c r="G539" s="62">
        <f t="shared" si="113"/>
        <v>0</v>
      </c>
      <c r="H539" s="17"/>
      <c r="I539" s="17"/>
      <c r="J539" s="17"/>
      <c r="K539" s="17"/>
      <c r="L539" s="17"/>
      <c r="M539" s="17"/>
      <c r="N539" s="17"/>
      <c r="O539" s="17"/>
      <c r="P539" s="115"/>
      <c r="Q539" s="62">
        <f>IF(C539&gt;A_Stammdaten!$B$12,0,SUM(G539,H539,J539,K539,M539,N539)-SUM(I539,L539,O539,P539))</f>
        <v>0</v>
      </c>
      <c r="R539" s="17"/>
      <c r="S539" s="17"/>
      <c r="T539" s="17"/>
      <c r="U539" s="62">
        <f t="shared" si="104"/>
        <v>0</v>
      </c>
      <c r="V539" s="63">
        <f>IF(ISBLANK($B539),0,VLOOKUP($B539,Listen!$A$2:$C$45,2,FALSE))</f>
        <v>0</v>
      </c>
      <c r="W539" s="63">
        <f>IF(ISBLANK($B539),0,VLOOKUP($B539,Listen!$A$2:$C$45,3,FALSE))</f>
        <v>0</v>
      </c>
      <c r="X539" s="49">
        <f t="shared" si="105"/>
        <v>0</v>
      </c>
      <c r="Y539" s="49">
        <f t="shared" si="114"/>
        <v>0</v>
      </c>
      <c r="Z539" s="49">
        <f t="shared" si="114"/>
        <v>0</v>
      </c>
      <c r="AA539" s="49">
        <f t="shared" si="114"/>
        <v>0</v>
      </c>
      <c r="AB539" s="49">
        <f t="shared" si="114"/>
        <v>0</v>
      </c>
      <c r="AC539" s="49">
        <f t="shared" si="114"/>
        <v>0</v>
      </c>
      <c r="AD539" s="49">
        <f t="shared" si="114"/>
        <v>0</v>
      </c>
      <c r="AE539" s="51">
        <f t="shared" si="102"/>
        <v>0</v>
      </c>
      <c r="AF539" s="51">
        <f>IF(C539=A_Stammdaten!$B$12,D_SAV!$U539-D_SAV!$AG539,HLOOKUP(A_Stammdaten!$B$12-1,$AH$4:$AN$4004,ROW(C539)-3,FALSE)-$AG539)</f>
        <v>0</v>
      </c>
      <c r="AG539" s="51">
        <f>HLOOKUP(A_Stammdaten!$B$12,$AH$4:$AN$4004,ROW(C539)-3,FALSE)</f>
        <v>0</v>
      </c>
      <c r="AH539" s="51">
        <f t="shared" si="106"/>
        <v>0</v>
      </c>
      <c r="AI539" s="51">
        <f t="shared" si="107"/>
        <v>0</v>
      </c>
      <c r="AJ539" s="51">
        <f t="shared" si="108"/>
        <v>0</v>
      </c>
      <c r="AK539" s="51">
        <f t="shared" si="109"/>
        <v>0</v>
      </c>
      <c r="AL539" s="51">
        <f t="shared" si="110"/>
        <v>0</v>
      </c>
      <c r="AM539" s="51">
        <f t="shared" si="111"/>
        <v>0</v>
      </c>
      <c r="AN539" s="51">
        <f t="shared" si="112"/>
        <v>0</v>
      </c>
    </row>
    <row r="540" spans="1:40" x14ac:dyDescent="0.25">
      <c r="A540" s="17"/>
      <c r="B540" s="17"/>
      <c r="C540" s="35"/>
      <c r="D540" s="17"/>
      <c r="E540" s="17"/>
      <c r="F540" s="17"/>
      <c r="G540" s="62">
        <f t="shared" si="113"/>
        <v>0</v>
      </c>
      <c r="H540" s="17"/>
      <c r="I540" s="17"/>
      <c r="J540" s="17"/>
      <c r="K540" s="17"/>
      <c r="L540" s="17"/>
      <c r="M540" s="17"/>
      <c r="N540" s="17"/>
      <c r="O540" s="17"/>
      <c r="P540" s="115"/>
      <c r="Q540" s="62">
        <f>IF(C540&gt;A_Stammdaten!$B$12,0,SUM(G540,H540,J540,K540,M540,N540)-SUM(I540,L540,O540,P540))</f>
        <v>0</v>
      </c>
      <c r="R540" s="17"/>
      <c r="S540" s="17"/>
      <c r="T540" s="17"/>
      <c r="U540" s="62">
        <f t="shared" si="104"/>
        <v>0</v>
      </c>
      <c r="V540" s="63">
        <f>IF(ISBLANK($B540),0,VLOOKUP($B540,Listen!$A$2:$C$45,2,FALSE))</f>
        <v>0</v>
      </c>
      <c r="W540" s="63">
        <f>IF(ISBLANK($B540),0,VLOOKUP($B540,Listen!$A$2:$C$45,3,FALSE))</f>
        <v>0</v>
      </c>
      <c r="X540" s="49">
        <f t="shared" si="105"/>
        <v>0</v>
      </c>
      <c r="Y540" s="49">
        <f t="shared" si="114"/>
        <v>0</v>
      </c>
      <c r="Z540" s="49">
        <f t="shared" si="114"/>
        <v>0</v>
      </c>
      <c r="AA540" s="49">
        <f t="shared" si="114"/>
        <v>0</v>
      </c>
      <c r="AB540" s="49">
        <f t="shared" si="114"/>
        <v>0</v>
      </c>
      <c r="AC540" s="49">
        <f t="shared" si="114"/>
        <v>0</v>
      </c>
      <c r="AD540" s="49">
        <f t="shared" si="114"/>
        <v>0</v>
      </c>
      <c r="AE540" s="51">
        <f t="shared" si="102"/>
        <v>0</v>
      </c>
      <c r="AF540" s="51">
        <f>IF(C540=A_Stammdaten!$B$12,D_SAV!$U540-D_SAV!$AG540,HLOOKUP(A_Stammdaten!$B$12-1,$AH$4:$AN$4004,ROW(C540)-3,FALSE)-$AG540)</f>
        <v>0</v>
      </c>
      <c r="AG540" s="51">
        <f>HLOOKUP(A_Stammdaten!$B$12,$AH$4:$AN$4004,ROW(C540)-3,FALSE)</f>
        <v>0</v>
      </c>
      <c r="AH540" s="51">
        <f t="shared" si="106"/>
        <v>0</v>
      </c>
      <c r="AI540" s="51">
        <f t="shared" si="107"/>
        <v>0</v>
      </c>
      <c r="AJ540" s="51">
        <f t="shared" si="108"/>
        <v>0</v>
      </c>
      <c r="AK540" s="51">
        <f t="shared" si="109"/>
        <v>0</v>
      </c>
      <c r="AL540" s="51">
        <f t="shared" si="110"/>
        <v>0</v>
      </c>
      <c r="AM540" s="51">
        <f t="shared" si="111"/>
        <v>0</v>
      </c>
      <c r="AN540" s="51">
        <f t="shared" si="112"/>
        <v>0</v>
      </c>
    </row>
    <row r="541" spans="1:40" x14ac:dyDescent="0.25">
      <c r="A541" s="17"/>
      <c r="B541" s="17"/>
      <c r="C541" s="35"/>
      <c r="D541" s="17"/>
      <c r="E541" s="17"/>
      <c r="F541" s="17"/>
      <c r="G541" s="62">
        <f t="shared" si="113"/>
        <v>0</v>
      </c>
      <c r="H541" s="17"/>
      <c r="I541" s="17"/>
      <c r="J541" s="17"/>
      <c r="K541" s="17"/>
      <c r="L541" s="17"/>
      <c r="M541" s="17"/>
      <c r="N541" s="17"/>
      <c r="O541" s="17"/>
      <c r="P541" s="115"/>
      <c r="Q541" s="62">
        <f>IF(C541&gt;A_Stammdaten!$B$12,0,SUM(G541,H541,J541,K541,M541,N541)-SUM(I541,L541,O541,P541))</f>
        <v>0</v>
      </c>
      <c r="R541" s="17"/>
      <c r="S541" s="17"/>
      <c r="T541" s="17"/>
      <c r="U541" s="62">
        <f t="shared" si="104"/>
        <v>0</v>
      </c>
      <c r="V541" s="63">
        <f>IF(ISBLANK($B541),0,VLOOKUP($B541,Listen!$A$2:$C$45,2,FALSE))</f>
        <v>0</v>
      </c>
      <c r="W541" s="63">
        <f>IF(ISBLANK($B541),0,VLOOKUP($B541,Listen!$A$2:$C$45,3,FALSE))</f>
        <v>0</v>
      </c>
      <c r="X541" s="49">
        <f t="shared" si="105"/>
        <v>0</v>
      </c>
      <c r="Y541" s="49">
        <f t="shared" si="114"/>
        <v>0</v>
      </c>
      <c r="Z541" s="49">
        <f t="shared" si="114"/>
        <v>0</v>
      </c>
      <c r="AA541" s="49">
        <f t="shared" si="114"/>
        <v>0</v>
      </c>
      <c r="AB541" s="49">
        <f t="shared" si="114"/>
        <v>0</v>
      </c>
      <c r="AC541" s="49">
        <f t="shared" si="114"/>
        <v>0</v>
      </c>
      <c r="AD541" s="49">
        <f t="shared" si="114"/>
        <v>0</v>
      </c>
      <c r="AE541" s="51">
        <f t="shared" si="102"/>
        <v>0</v>
      </c>
      <c r="AF541" s="51">
        <f>IF(C541=A_Stammdaten!$B$12,D_SAV!$U541-D_SAV!$AG541,HLOOKUP(A_Stammdaten!$B$12-1,$AH$4:$AN$4004,ROW(C541)-3,FALSE)-$AG541)</f>
        <v>0</v>
      </c>
      <c r="AG541" s="51">
        <f>HLOOKUP(A_Stammdaten!$B$12,$AH$4:$AN$4004,ROW(C541)-3,FALSE)</f>
        <v>0</v>
      </c>
      <c r="AH541" s="51">
        <f t="shared" si="106"/>
        <v>0</v>
      </c>
      <c r="AI541" s="51">
        <f t="shared" si="107"/>
        <v>0</v>
      </c>
      <c r="AJ541" s="51">
        <f t="shared" si="108"/>
        <v>0</v>
      </c>
      <c r="AK541" s="51">
        <f t="shared" si="109"/>
        <v>0</v>
      </c>
      <c r="AL541" s="51">
        <f t="shared" si="110"/>
        <v>0</v>
      </c>
      <c r="AM541" s="51">
        <f t="shared" si="111"/>
        <v>0</v>
      </c>
      <c r="AN541" s="51">
        <f t="shared" si="112"/>
        <v>0</v>
      </c>
    </row>
    <row r="542" spans="1:40" x14ac:dyDescent="0.25">
      <c r="A542" s="17"/>
      <c r="B542" s="17"/>
      <c r="C542" s="35"/>
      <c r="D542" s="17"/>
      <c r="E542" s="17"/>
      <c r="F542" s="17"/>
      <c r="G542" s="62">
        <f t="shared" si="113"/>
        <v>0</v>
      </c>
      <c r="H542" s="17"/>
      <c r="I542" s="17"/>
      <c r="J542" s="17"/>
      <c r="K542" s="17"/>
      <c r="L542" s="17"/>
      <c r="M542" s="17"/>
      <c r="N542" s="17"/>
      <c r="O542" s="17"/>
      <c r="P542" s="115"/>
      <c r="Q542" s="62">
        <f>IF(C542&gt;A_Stammdaten!$B$12,0,SUM(G542,H542,J542,K542,M542,N542)-SUM(I542,L542,O542,P542))</f>
        <v>0</v>
      </c>
      <c r="R542" s="17"/>
      <c r="S542" s="17"/>
      <c r="T542" s="17"/>
      <c r="U542" s="62">
        <f t="shared" si="104"/>
        <v>0</v>
      </c>
      <c r="V542" s="63">
        <f>IF(ISBLANK($B542),0,VLOOKUP($B542,Listen!$A$2:$C$45,2,FALSE))</f>
        <v>0</v>
      </c>
      <c r="W542" s="63">
        <f>IF(ISBLANK($B542),0,VLOOKUP($B542,Listen!$A$2:$C$45,3,FALSE))</f>
        <v>0</v>
      </c>
      <c r="X542" s="49">
        <f t="shared" si="105"/>
        <v>0</v>
      </c>
      <c r="Y542" s="49">
        <f t="shared" si="114"/>
        <v>0</v>
      </c>
      <c r="Z542" s="49">
        <f t="shared" si="114"/>
        <v>0</v>
      </c>
      <c r="AA542" s="49">
        <f t="shared" si="114"/>
        <v>0</v>
      </c>
      <c r="AB542" s="49">
        <f t="shared" si="114"/>
        <v>0</v>
      </c>
      <c r="AC542" s="49">
        <f t="shared" si="114"/>
        <v>0</v>
      </c>
      <c r="AD542" s="49">
        <f t="shared" si="114"/>
        <v>0</v>
      </c>
      <c r="AE542" s="51">
        <f t="shared" si="102"/>
        <v>0</v>
      </c>
      <c r="AF542" s="51">
        <f>IF(C542=A_Stammdaten!$B$12,D_SAV!$U542-D_SAV!$AG542,HLOOKUP(A_Stammdaten!$B$12-1,$AH$4:$AN$4004,ROW(C542)-3,FALSE)-$AG542)</f>
        <v>0</v>
      </c>
      <c r="AG542" s="51">
        <f>HLOOKUP(A_Stammdaten!$B$12,$AH$4:$AN$4004,ROW(C542)-3,FALSE)</f>
        <v>0</v>
      </c>
      <c r="AH542" s="51">
        <f t="shared" si="106"/>
        <v>0</v>
      </c>
      <c r="AI542" s="51">
        <f t="shared" si="107"/>
        <v>0</v>
      </c>
      <c r="AJ542" s="51">
        <f t="shared" si="108"/>
        <v>0</v>
      </c>
      <c r="AK542" s="51">
        <f t="shared" si="109"/>
        <v>0</v>
      </c>
      <c r="AL542" s="51">
        <f t="shared" si="110"/>
        <v>0</v>
      </c>
      <c r="AM542" s="51">
        <f t="shared" si="111"/>
        <v>0</v>
      </c>
      <c r="AN542" s="51">
        <f t="shared" si="112"/>
        <v>0</v>
      </c>
    </row>
    <row r="543" spans="1:40" x14ac:dyDescent="0.25">
      <c r="A543" s="17"/>
      <c r="B543" s="17"/>
      <c r="C543" s="35"/>
      <c r="D543" s="17"/>
      <c r="E543" s="17"/>
      <c r="F543" s="17"/>
      <c r="G543" s="62">
        <f t="shared" si="113"/>
        <v>0</v>
      </c>
      <c r="H543" s="17"/>
      <c r="I543" s="17"/>
      <c r="J543" s="17"/>
      <c r="K543" s="17"/>
      <c r="L543" s="17"/>
      <c r="M543" s="17"/>
      <c r="N543" s="17"/>
      <c r="O543" s="17"/>
      <c r="P543" s="115"/>
      <c r="Q543" s="62">
        <f>IF(C543&gt;A_Stammdaten!$B$12,0,SUM(G543,H543,J543,K543,M543,N543)-SUM(I543,L543,O543,P543))</f>
        <v>0</v>
      </c>
      <c r="R543" s="17"/>
      <c r="S543" s="17"/>
      <c r="T543" s="17"/>
      <c r="U543" s="62">
        <f t="shared" si="104"/>
        <v>0</v>
      </c>
      <c r="V543" s="63">
        <f>IF(ISBLANK($B543),0,VLOOKUP($B543,Listen!$A$2:$C$45,2,FALSE))</f>
        <v>0</v>
      </c>
      <c r="W543" s="63">
        <f>IF(ISBLANK($B543),0,VLOOKUP($B543,Listen!$A$2:$C$45,3,FALSE))</f>
        <v>0</v>
      </c>
      <c r="X543" s="49">
        <f t="shared" si="105"/>
        <v>0</v>
      </c>
      <c r="Y543" s="49">
        <f t="shared" si="114"/>
        <v>0</v>
      </c>
      <c r="Z543" s="49">
        <f t="shared" si="114"/>
        <v>0</v>
      </c>
      <c r="AA543" s="49">
        <f t="shared" si="114"/>
        <v>0</v>
      </c>
      <c r="AB543" s="49">
        <f t="shared" si="114"/>
        <v>0</v>
      </c>
      <c r="AC543" s="49">
        <f t="shared" si="114"/>
        <v>0</v>
      </c>
      <c r="AD543" s="49">
        <f t="shared" si="114"/>
        <v>0</v>
      </c>
      <c r="AE543" s="51">
        <f t="shared" si="102"/>
        <v>0</v>
      </c>
      <c r="AF543" s="51">
        <f>IF(C543=A_Stammdaten!$B$12,D_SAV!$U543-D_SAV!$AG543,HLOOKUP(A_Stammdaten!$B$12-1,$AH$4:$AN$4004,ROW(C543)-3,FALSE)-$AG543)</f>
        <v>0</v>
      </c>
      <c r="AG543" s="51">
        <f>HLOOKUP(A_Stammdaten!$B$12,$AH$4:$AN$4004,ROW(C543)-3,FALSE)</f>
        <v>0</v>
      </c>
      <c r="AH543" s="51">
        <f t="shared" si="106"/>
        <v>0</v>
      </c>
      <c r="AI543" s="51">
        <f t="shared" si="107"/>
        <v>0</v>
      </c>
      <c r="AJ543" s="51">
        <f t="shared" si="108"/>
        <v>0</v>
      </c>
      <c r="AK543" s="51">
        <f t="shared" si="109"/>
        <v>0</v>
      </c>
      <c r="AL543" s="51">
        <f t="shared" si="110"/>
        <v>0</v>
      </c>
      <c r="AM543" s="51">
        <f t="shared" si="111"/>
        <v>0</v>
      </c>
      <c r="AN543" s="51">
        <f t="shared" si="112"/>
        <v>0</v>
      </c>
    </row>
    <row r="544" spans="1:40" x14ac:dyDescent="0.25">
      <c r="A544" s="17"/>
      <c r="B544" s="17"/>
      <c r="C544" s="35"/>
      <c r="D544" s="17"/>
      <c r="E544" s="17"/>
      <c r="F544" s="17"/>
      <c r="G544" s="62">
        <f t="shared" si="113"/>
        <v>0</v>
      </c>
      <c r="H544" s="17"/>
      <c r="I544" s="17"/>
      <c r="J544" s="17"/>
      <c r="K544" s="17"/>
      <c r="L544" s="17"/>
      <c r="M544" s="17"/>
      <c r="N544" s="17"/>
      <c r="O544" s="17"/>
      <c r="P544" s="115"/>
      <c r="Q544" s="62">
        <f>IF(C544&gt;A_Stammdaten!$B$12,0,SUM(G544,H544,J544,K544,M544,N544)-SUM(I544,L544,O544,P544))</f>
        <v>0</v>
      </c>
      <c r="R544" s="17"/>
      <c r="S544" s="17"/>
      <c r="T544" s="17"/>
      <c r="U544" s="62">
        <f t="shared" si="104"/>
        <v>0</v>
      </c>
      <c r="V544" s="63">
        <f>IF(ISBLANK($B544),0,VLOOKUP($B544,Listen!$A$2:$C$45,2,FALSE))</f>
        <v>0</v>
      </c>
      <c r="W544" s="63">
        <f>IF(ISBLANK($B544),0,VLOOKUP($B544,Listen!$A$2:$C$45,3,FALSE))</f>
        <v>0</v>
      </c>
      <c r="X544" s="49">
        <f t="shared" si="105"/>
        <v>0</v>
      </c>
      <c r="Y544" s="49">
        <f t="shared" si="114"/>
        <v>0</v>
      </c>
      <c r="Z544" s="49">
        <f t="shared" si="114"/>
        <v>0</v>
      </c>
      <c r="AA544" s="49">
        <f t="shared" si="114"/>
        <v>0</v>
      </c>
      <c r="AB544" s="49">
        <f t="shared" si="114"/>
        <v>0</v>
      </c>
      <c r="AC544" s="49">
        <f t="shared" si="114"/>
        <v>0</v>
      </c>
      <c r="AD544" s="49">
        <f t="shared" si="114"/>
        <v>0</v>
      </c>
      <c r="AE544" s="51">
        <f t="shared" si="102"/>
        <v>0</v>
      </c>
      <c r="AF544" s="51">
        <f>IF(C544=A_Stammdaten!$B$12,D_SAV!$U544-D_SAV!$AG544,HLOOKUP(A_Stammdaten!$B$12-1,$AH$4:$AN$4004,ROW(C544)-3,FALSE)-$AG544)</f>
        <v>0</v>
      </c>
      <c r="AG544" s="51">
        <f>HLOOKUP(A_Stammdaten!$B$12,$AH$4:$AN$4004,ROW(C544)-3,FALSE)</f>
        <v>0</v>
      </c>
      <c r="AH544" s="51">
        <f t="shared" si="106"/>
        <v>0</v>
      </c>
      <c r="AI544" s="51">
        <f t="shared" si="107"/>
        <v>0</v>
      </c>
      <c r="AJ544" s="51">
        <f t="shared" si="108"/>
        <v>0</v>
      </c>
      <c r="AK544" s="51">
        <f t="shared" si="109"/>
        <v>0</v>
      </c>
      <c r="AL544" s="51">
        <f t="shared" si="110"/>
        <v>0</v>
      </c>
      <c r="AM544" s="51">
        <f t="shared" si="111"/>
        <v>0</v>
      </c>
      <c r="AN544" s="51">
        <f t="shared" si="112"/>
        <v>0</v>
      </c>
    </row>
    <row r="545" spans="1:40" x14ac:dyDescent="0.25">
      <c r="A545" s="17"/>
      <c r="B545" s="17"/>
      <c r="C545" s="35"/>
      <c r="D545" s="17"/>
      <c r="E545" s="17"/>
      <c r="F545" s="17"/>
      <c r="G545" s="62">
        <f t="shared" si="113"/>
        <v>0</v>
      </c>
      <c r="H545" s="17"/>
      <c r="I545" s="17"/>
      <c r="J545" s="17"/>
      <c r="K545" s="17"/>
      <c r="L545" s="17"/>
      <c r="M545" s="17"/>
      <c r="N545" s="17"/>
      <c r="O545" s="17"/>
      <c r="P545" s="115"/>
      <c r="Q545" s="62">
        <f>IF(C545&gt;A_Stammdaten!$B$12,0,SUM(G545,H545,J545,K545,M545,N545)-SUM(I545,L545,O545,P545))</f>
        <v>0</v>
      </c>
      <c r="R545" s="17"/>
      <c r="S545" s="17"/>
      <c r="T545" s="17"/>
      <c r="U545" s="62">
        <f t="shared" si="104"/>
        <v>0</v>
      </c>
      <c r="V545" s="63">
        <f>IF(ISBLANK($B545),0,VLOOKUP($B545,Listen!$A$2:$C$45,2,FALSE))</f>
        <v>0</v>
      </c>
      <c r="W545" s="63">
        <f>IF(ISBLANK($B545),0,VLOOKUP($B545,Listen!$A$2:$C$45,3,FALSE))</f>
        <v>0</v>
      </c>
      <c r="X545" s="49">
        <f t="shared" si="105"/>
        <v>0</v>
      </c>
      <c r="Y545" s="49">
        <f t="shared" si="114"/>
        <v>0</v>
      </c>
      <c r="Z545" s="49">
        <f t="shared" si="114"/>
        <v>0</v>
      </c>
      <c r="AA545" s="49">
        <f t="shared" si="114"/>
        <v>0</v>
      </c>
      <c r="AB545" s="49">
        <f t="shared" si="114"/>
        <v>0</v>
      </c>
      <c r="AC545" s="49">
        <f t="shared" si="114"/>
        <v>0</v>
      </c>
      <c r="AD545" s="49">
        <f t="shared" si="114"/>
        <v>0</v>
      </c>
      <c r="AE545" s="51">
        <f t="shared" si="102"/>
        <v>0</v>
      </c>
      <c r="AF545" s="51">
        <f>IF(C545=A_Stammdaten!$B$12,D_SAV!$U545-D_SAV!$AG545,HLOOKUP(A_Stammdaten!$B$12-1,$AH$4:$AN$4004,ROW(C545)-3,FALSE)-$AG545)</f>
        <v>0</v>
      </c>
      <c r="AG545" s="51">
        <f>HLOOKUP(A_Stammdaten!$B$12,$AH$4:$AN$4004,ROW(C545)-3,FALSE)</f>
        <v>0</v>
      </c>
      <c r="AH545" s="51">
        <f t="shared" si="106"/>
        <v>0</v>
      </c>
      <c r="AI545" s="51">
        <f t="shared" si="107"/>
        <v>0</v>
      </c>
      <c r="AJ545" s="51">
        <f t="shared" si="108"/>
        <v>0</v>
      </c>
      <c r="AK545" s="51">
        <f t="shared" si="109"/>
        <v>0</v>
      </c>
      <c r="AL545" s="51">
        <f t="shared" si="110"/>
        <v>0</v>
      </c>
      <c r="AM545" s="51">
        <f t="shared" si="111"/>
        <v>0</v>
      </c>
      <c r="AN545" s="51">
        <f t="shared" si="112"/>
        <v>0</v>
      </c>
    </row>
    <row r="546" spans="1:40" x14ac:dyDescent="0.25">
      <c r="A546" s="17"/>
      <c r="B546" s="17"/>
      <c r="C546" s="35"/>
      <c r="D546" s="17"/>
      <c r="E546" s="17"/>
      <c r="F546" s="17"/>
      <c r="G546" s="62">
        <f t="shared" si="113"/>
        <v>0</v>
      </c>
      <c r="H546" s="17"/>
      <c r="I546" s="17"/>
      <c r="J546" s="17"/>
      <c r="K546" s="17"/>
      <c r="L546" s="17"/>
      <c r="M546" s="17"/>
      <c r="N546" s="17"/>
      <c r="O546" s="17"/>
      <c r="P546" s="115"/>
      <c r="Q546" s="62">
        <f>IF(C546&gt;A_Stammdaten!$B$12,0,SUM(G546,H546,J546,K546,M546,N546)-SUM(I546,L546,O546,P546))</f>
        <v>0</v>
      </c>
      <c r="R546" s="17"/>
      <c r="S546" s="17"/>
      <c r="T546" s="17"/>
      <c r="U546" s="62">
        <f t="shared" si="104"/>
        <v>0</v>
      </c>
      <c r="V546" s="63">
        <f>IF(ISBLANK($B546),0,VLOOKUP($B546,Listen!$A$2:$C$45,2,FALSE))</f>
        <v>0</v>
      </c>
      <c r="W546" s="63">
        <f>IF(ISBLANK($B546),0,VLOOKUP($B546,Listen!$A$2:$C$45,3,FALSE))</f>
        <v>0</v>
      </c>
      <c r="X546" s="49">
        <f t="shared" si="105"/>
        <v>0</v>
      </c>
      <c r="Y546" s="49">
        <f t="shared" si="114"/>
        <v>0</v>
      </c>
      <c r="Z546" s="49">
        <f t="shared" si="114"/>
        <v>0</v>
      </c>
      <c r="AA546" s="49">
        <f t="shared" si="114"/>
        <v>0</v>
      </c>
      <c r="AB546" s="49">
        <f t="shared" si="114"/>
        <v>0</v>
      </c>
      <c r="AC546" s="49">
        <f t="shared" si="114"/>
        <v>0</v>
      </c>
      <c r="AD546" s="49">
        <f t="shared" si="114"/>
        <v>0</v>
      </c>
      <c r="AE546" s="51">
        <f t="shared" si="102"/>
        <v>0</v>
      </c>
      <c r="AF546" s="51">
        <f>IF(C546=A_Stammdaten!$B$12,D_SAV!$U546-D_SAV!$AG546,HLOOKUP(A_Stammdaten!$B$12-1,$AH$4:$AN$4004,ROW(C546)-3,FALSE)-$AG546)</f>
        <v>0</v>
      </c>
      <c r="AG546" s="51">
        <f>HLOOKUP(A_Stammdaten!$B$12,$AH$4:$AN$4004,ROW(C546)-3,FALSE)</f>
        <v>0</v>
      </c>
      <c r="AH546" s="51">
        <f t="shared" si="106"/>
        <v>0</v>
      </c>
      <c r="AI546" s="51">
        <f t="shared" si="107"/>
        <v>0</v>
      </c>
      <c r="AJ546" s="51">
        <f t="shared" si="108"/>
        <v>0</v>
      </c>
      <c r="AK546" s="51">
        <f t="shared" si="109"/>
        <v>0</v>
      </c>
      <c r="AL546" s="51">
        <f t="shared" si="110"/>
        <v>0</v>
      </c>
      <c r="AM546" s="51">
        <f t="shared" si="111"/>
        <v>0</v>
      </c>
      <c r="AN546" s="51">
        <f t="shared" si="112"/>
        <v>0</v>
      </c>
    </row>
    <row r="547" spans="1:40" x14ac:dyDescent="0.25">
      <c r="A547" s="17"/>
      <c r="B547" s="17"/>
      <c r="C547" s="35"/>
      <c r="D547" s="17"/>
      <c r="E547" s="17"/>
      <c r="F547" s="17"/>
      <c r="G547" s="62">
        <f t="shared" si="113"/>
        <v>0</v>
      </c>
      <c r="H547" s="17"/>
      <c r="I547" s="17"/>
      <c r="J547" s="17"/>
      <c r="K547" s="17"/>
      <c r="L547" s="17"/>
      <c r="M547" s="17"/>
      <c r="N547" s="17"/>
      <c r="O547" s="17"/>
      <c r="P547" s="115"/>
      <c r="Q547" s="62">
        <f>IF(C547&gt;A_Stammdaten!$B$12,0,SUM(G547,H547,J547,K547,M547,N547)-SUM(I547,L547,O547,P547))</f>
        <v>0</v>
      </c>
      <c r="R547" s="17"/>
      <c r="S547" s="17"/>
      <c r="T547" s="17"/>
      <c r="U547" s="62">
        <f t="shared" si="104"/>
        <v>0</v>
      </c>
      <c r="V547" s="63">
        <f>IF(ISBLANK($B547),0,VLOOKUP($B547,Listen!$A$2:$C$45,2,FALSE))</f>
        <v>0</v>
      </c>
      <c r="W547" s="63">
        <f>IF(ISBLANK($B547),0,VLOOKUP($B547,Listen!$A$2:$C$45,3,FALSE))</f>
        <v>0</v>
      </c>
      <c r="X547" s="49">
        <f t="shared" si="105"/>
        <v>0</v>
      </c>
      <c r="Y547" s="49">
        <f t="shared" si="114"/>
        <v>0</v>
      </c>
      <c r="Z547" s="49">
        <f t="shared" si="114"/>
        <v>0</v>
      </c>
      <c r="AA547" s="49">
        <f t="shared" si="114"/>
        <v>0</v>
      </c>
      <c r="AB547" s="49">
        <f t="shared" si="114"/>
        <v>0</v>
      </c>
      <c r="AC547" s="49">
        <f t="shared" si="114"/>
        <v>0</v>
      </c>
      <c r="AD547" s="49">
        <f t="shared" si="114"/>
        <v>0</v>
      </c>
      <c r="AE547" s="51">
        <f t="shared" ref="AE547:AE610" si="115">AG547+AF547</f>
        <v>0</v>
      </c>
      <c r="AF547" s="51">
        <f>IF(C547=A_Stammdaten!$B$12,D_SAV!$U547-D_SAV!$AG547,HLOOKUP(A_Stammdaten!$B$12-1,$AH$4:$AN$4004,ROW(C547)-3,FALSE)-$AG547)</f>
        <v>0</v>
      </c>
      <c r="AG547" s="51">
        <f>HLOOKUP(A_Stammdaten!$B$12,$AH$4:$AN$4004,ROW(C547)-3,FALSE)</f>
        <v>0</v>
      </c>
      <c r="AH547" s="51">
        <f t="shared" si="106"/>
        <v>0</v>
      </c>
      <c r="AI547" s="51">
        <f t="shared" si="107"/>
        <v>0</v>
      </c>
      <c r="AJ547" s="51">
        <f t="shared" si="108"/>
        <v>0</v>
      </c>
      <c r="AK547" s="51">
        <f t="shared" si="109"/>
        <v>0</v>
      </c>
      <c r="AL547" s="51">
        <f t="shared" si="110"/>
        <v>0</v>
      </c>
      <c r="AM547" s="51">
        <f t="shared" si="111"/>
        <v>0</v>
      </c>
      <c r="AN547" s="51">
        <f t="shared" si="112"/>
        <v>0</v>
      </c>
    </row>
    <row r="548" spans="1:40" x14ac:dyDescent="0.25">
      <c r="A548" s="17"/>
      <c r="B548" s="17"/>
      <c r="C548" s="35"/>
      <c r="D548" s="17"/>
      <c r="E548" s="17"/>
      <c r="F548" s="17"/>
      <c r="G548" s="62">
        <f t="shared" si="113"/>
        <v>0</v>
      </c>
      <c r="H548" s="17"/>
      <c r="I548" s="17"/>
      <c r="J548" s="17"/>
      <c r="K548" s="17"/>
      <c r="L548" s="17"/>
      <c r="M548" s="17"/>
      <c r="N548" s="17"/>
      <c r="O548" s="17"/>
      <c r="P548" s="115"/>
      <c r="Q548" s="62">
        <f>IF(C548&gt;A_Stammdaten!$B$12,0,SUM(G548,H548,J548,K548,M548,N548)-SUM(I548,L548,O548,P548))</f>
        <v>0</v>
      </c>
      <c r="R548" s="17"/>
      <c r="S548" s="17"/>
      <c r="T548" s="17"/>
      <c r="U548" s="62">
        <f t="shared" si="104"/>
        <v>0</v>
      </c>
      <c r="V548" s="63">
        <f>IF(ISBLANK($B548),0,VLOOKUP($B548,Listen!$A$2:$C$45,2,FALSE))</f>
        <v>0</v>
      </c>
      <c r="W548" s="63">
        <f>IF(ISBLANK($B548),0,VLOOKUP($B548,Listen!$A$2:$C$45,3,FALSE))</f>
        <v>0</v>
      </c>
      <c r="X548" s="49">
        <f t="shared" si="105"/>
        <v>0</v>
      </c>
      <c r="Y548" s="49">
        <f t="shared" si="114"/>
        <v>0</v>
      </c>
      <c r="Z548" s="49">
        <f t="shared" si="114"/>
        <v>0</v>
      </c>
      <c r="AA548" s="49">
        <f t="shared" si="114"/>
        <v>0</v>
      </c>
      <c r="AB548" s="49">
        <f t="shared" si="114"/>
        <v>0</v>
      </c>
      <c r="AC548" s="49">
        <f t="shared" si="114"/>
        <v>0</v>
      </c>
      <c r="AD548" s="49">
        <f t="shared" si="114"/>
        <v>0</v>
      </c>
      <c r="AE548" s="51">
        <f t="shared" si="115"/>
        <v>0</v>
      </c>
      <c r="AF548" s="51">
        <f>IF(C548=A_Stammdaten!$B$12,D_SAV!$U548-D_SAV!$AG548,HLOOKUP(A_Stammdaten!$B$12-1,$AH$4:$AN$4004,ROW(C548)-3,FALSE)-$AG548)</f>
        <v>0</v>
      </c>
      <c r="AG548" s="51">
        <f>HLOOKUP(A_Stammdaten!$B$12,$AH$4:$AN$4004,ROW(C548)-3,FALSE)</f>
        <v>0</v>
      </c>
      <c r="AH548" s="51">
        <f t="shared" si="106"/>
        <v>0</v>
      </c>
      <c r="AI548" s="51">
        <f t="shared" si="107"/>
        <v>0</v>
      </c>
      <c r="AJ548" s="51">
        <f t="shared" si="108"/>
        <v>0</v>
      </c>
      <c r="AK548" s="51">
        <f t="shared" si="109"/>
        <v>0</v>
      </c>
      <c r="AL548" s="51">
        <f t="shared" si="110"/>
        <v>0</v>
      </c>
      <c r="AM548" s="51">
        <f t="shared" si="111"/>
        <v>0</v>
      </c>
      <c r="AN548" s="51">
        <f t="shared" si="112"/>
        <v>0</v>
      </c>
    </row>
    <row r="549" spans="1:40" x14ac:dyDescent="0.25">
      <c r="A549" s="17"/>
      <c r="B549" s="17"/>
      <c r="C549" s="35"/>
      <c r="D549" s="17"/>
      <c r="E549" s="17"/>
      <c r="F549" s="17"/>
      <c r="G549" s="62">
        <f t="shared" si="113"/>
        <v>0</v>
      </c>
      <c r="H549" s="17"/>
      <c r="I549" s="17"/>
      <c r="J549" s="17"/>
      <c r="K549" s="17"/>
      <c r="L549" s="17"/>
      <c r="M549" s="17"/>
      <c r="N549" s="17"/>
      <c r="O549" s="17"/>
      <c r="P549" s="115"/>
      <c r="Q549" s="62">
        <f>IF(C549&gt;A_Stammdaten!$B$12,0,SUM(G549,H549,J549,K549,M549,N549)-SUM(I549,L549,O549,P549))</f>
        <v>0</v>
      </c>
      <c r="R549" s="17"/>
      <c r="S549" s="17"/>
      <c r="T549" s="17"/>
      <c r="U549" s="62">
        <f t="shared" si="104"/>
        <v>0</v>
      </c>
      <c r="V549" s="63">
        <f>IF(ISBLANK($B549),0,VLOOKUP($B549,Listen!$A$2:$C$45,2,FALSE))</f>
        <v>0</v>
      </c>
      <c r="W549" s="63">
        <f>IF(ISBLANK($B549),0,VLOOKUP($B549,Listen!$A$2:$C$45,3,FALSE))</f>
        <v>0</v>
      </c>
      <c r="X549" s="49">
        <f t="shared" si="105"/>
        <v>0</v>
      </c>
      <c r="Y549" s="49">
        <f t="shared" si="114"/>
        <v>0</v>
      </c>
      <c r="Z549" s="49">
        <f t="shared" si="114"/>
        <v>0</v>
      </c>
      <c r="AA549" s="49">
        <f t="shared" si="114"/>
        <v>0</v>
      </c>
      <c r="AB549" s="49">
        <f t="shared" si="114"/>
        <v>0</v>
      </c>
      <c r="AC549" s="49">
        <f t="shared" si="114"/>
        <v>0</v>
      </c>
      <c r="AD549" s="49">
        <f t="shared" si="114"/>
        <v>0</v>
      </c>
      <c r="AE549" s="51">
        <f t="shared" si="115"/>
        <v>0</v>
      </c>
      <c r="AF549" s="51">
        <f>IF(C549=A_Stammdaten!$B$12,D_SAV!$U549-D_SAV!$AG549,HLOOKUP(A_Stammdaten!$B$12-1,$AH$4:$AN$4004,ROW(C549)-3,FALSE)-$AG549)</f>
        <v>0</v>
      </c>
      <c r="AG549" s="51">
        <f>HLOOKUP(A_Stammdaten!$B$12,$AH$4:$AN$4004,ROW(C549)-3,FALSE)</f>
        <v>0</v>
      </c>
      <c r="AH549" s="51">
        <f t="shared" si="106"/>
        <v>0</v>
      </c>
      <c r="AI549" s="51">
        <f t="shared" si="107"/>
        <v>0</v>
      </c>
      <c r="AJ549" s="51">
        <f t="shared" si="108"/>
        <v>0</v>
      </c>
      <c r="AK549" s="51">
        <f t="shared" si="109"/>
        <v>0</v>
      </c>
      <c r="AL549" s="51">
        <f t="shared" si="110"/>
        <v>0</v>
      </c>
      <c r="AM549" s="51">
        <f t="shared" si="111"/>
        <v>0</v>
      </c>
      <c r="AN549" s="51">
        <f t="shared" si="112"/>
        <v>0</v>
      </c>
    </row>
    <row r="550" spans="1:40" x14ac:dyDescent="0.25">
      <c r="A550" s="17"/>
      <c r="B550" s="17"/>
      <c r="C550" s="35"/>
      <c r="D550" s="17"/>
      <c r="E550" s="17"/>
      <c r="F550" s="17"/>
      <c r="G550" s="62">
        <f t="shared" si="113"/>
        <v>0</v>
      </c>
      <c r="H550" s="17"/>
      <c r="I550" s="17"/>
      <c r="J550" s="17"/>
      <c r="K550" s="17"/>
      <c r="L550" s="17"/>
      <c r="M550" s="17"/>
      <c r="N550" s="17"/>
      <c r="O550" s="17"/>
      <c r="P550" s="115"/>
      <c r="Q550" s="62">
        <f>IF(C550&gt;A_Stammdaten!$B$12,0,SUM(G550,H550,J550,K550,M550,N550)-SUM(I550,L550,O550,P550))</f>
        <v>0</v>
      </c>
      <c r="R550" s="17"/>
      <c r="S550" s="17"/>
      <c r="T550" s="17"/>
      <c r="U550" s="62">
        <f t="shared" si="104"/>
        <v>0</v>
      </c>
      <c r="V550" s="63">
        <f>IF(ISBLANK($B550),0,VLOOKUP($B550,Listen!$A$2:$C$45,2,FALSE))</f>
        <v>0</v>
      </c>
      <c r="W550" s="63">
        <f>IF(ISBLANK($B550),0,VLOOKUP($B550,Listen!$A$2:$C$45,3,FALSE))</f>
        <v>0</v>
      </c>
      <c r="X550" s="49">
        <f t="shared" si="105"/>
        <v>0</v>
      </c>
      <c r="Y550" s="49">
        <f t="shared" si="114"/>
        <v>0</v>
      </c>
      <c r="Z550" s="49">
        <f t="shared" si="114"/>
        <v>0</v>
      </c>
      <c r="AA550" s="49">
        <f t="shared" si="114"/>
        <v>0</v>
      </c>
      <c r="AB550" s="49">
        <f t="shared" si="114"/>
        <v>0</v>
      </c>
      <c r="AC550" s="49">
        <f t="shared" si="114"/>
        <v>0</v>
      </c>
      <c r="AD550" s="49">
        <f t="shared" si="114"/>
        <v>0</v>
      </c>
      <c r="AE550" s="51">
        <f t="shared" si="115"/>
        <v>0</v>
      </c>
      <c r="AF550" s="51">
        <f>IF(C550=A_Stammdaten!$B$12,D_SAV!$U550-D_SAV!$AG550,HLOOKUP(A_Stammdaten!$B$12-1,$AH$4:$AN$4004,ROW(C550)-3,FALSE)-$AG550)</f>
        <v>0</v>
      </c>
      <c r="AG550" s="51">
        <f>HLOOKUP(A_Stammdaten!$B$12,$AH$4:$AN$4004,ROW(C550)-3,FALSE)</f>
        <v>0</v>
      </c>
      <c r="AH550" s="51">
        <f t="shared" si="106"/>
        <v>0</v>
      </c>
      <c r="AI550" s="51">
        <f t="shared" si="107"/>
        <v>0</v>
      </c>
      <c r="AJ550" s="51">
        <f t="shared" si="108"/>
        <v>0</v>
      </c>
      <c r="AK550" s="51">
        <f t="shared" si="109"/>
        <v>0</v>
      </c>
      <c r="AL550" s="51">
        <f t="shared" si="110"/>
        <v>0</v>
      </c>
      <c r="AM550" s="51">
        <f t="shared" si="111"/>
        <v>0</v>
      </c>
      <c r="AN550" s="51">
        <f t="shared" si="112"/>
        <v>0</v>
      </c>
    </row>
    <row r="551" spans="1:40" x14ac:dyDescent="0.25">
      <c r="A551" s="17"/>
      <c r="B551" s="17"/>
      <c r="C551" s="35"/>
      <c r="D551" s="17"/>
      <c r="E551" s="17"/>
      <c r="F551" s="17"/>
      <c r="G551" s="62">
        <f t="shared" si="113"/>
        <v>0</v>
      </c>
      <c r="H551" s="17"/>
      <c r="I551" s="17"/>
      <c r="J551" s="17"/>
      <c r="K551" s="17"/>
      <c r="L551" s="17"/>
      <c r="M551" s="17"/>
      <c r="N551" s="17"/>
      <c r="O551" s="17"/>
      <c r="P551" s="115"/>
      <c r="Q551" s="62">
        <f>IF(C551&gt;A_Stammdaten!$B$12,0,SUM(G551,H551,J551,K551,M551,N551)-SUM(I551,L551,O551,P551))</f>
        <v>0</v>
      </c>
      <c r="R551" s="17"/>
      <c r="S551" s="17"/>
      <c r="T551" s="17"/>
      <c r="U551" s="62">
        <f t="shared" si="104"/>
        <v>0</v>
      </c>
      <c r="V551" s="63">
        <f>IF(ISBLANK($B551),0,VLOOKUP($B551,Listen!$A$2:$C$45,2,FALSE))</f>
        <v>0</v>
      </c>
      <c r="W551" s="63">
        <f>IF(ISBLANK($B551),0,VLOOKUP($B551,Listen!$A$2:$C$45,3,FALSE))</f>
        <v>0</v>
      </c>
      <c r="X551" s="49">
        <f t="shared" si="105"/>
        <v>0</v>
      </c>
      <c r="Y551" s="49">
        <f t="shared" si="114"/>
        <v>0</v>
      </c>
      <c r="Z551" s="49">
        <f t="shared" si="114"/>
        <v>0</v>
      </c>
      <c r="AA551" s="49">
        <f t="shared" si="114"/>
        <v>0</v>
      </c>
      <c r="AB551" s="49">
        <f t="shared" si="114"/>
        <v>0</v>
      </c>
      <c r="AC551" s="49">
        <f t="shared" si="114"/>
        <v>0</v>
      </c>
      <c r="AD551" s="49">
        <f t="shared" si="114"/>
        <v>0</v>
      </c>
      <c r="AE551" s="51">
        <f t="shared" si="115"/>
        <v>0</v>
      </c>
      <c r="AF551" s="51">
        <f>IF(C551=A_Stammdaten!$B$12,D_SAV!$U551-D_SAV!$AG551,HLOOKUP(A_Stammdaten!$B$12-1,$AH$4:$AN$4004,ROW(C551)-3,FALSE)-$AG551)</f>
        <v>0</v>
      </c>
      <c r="AG551" s="51">
        <f>HLOOKUP(A_Stammdaten!$B$12,$AH$4:$AN$4004,ROW(C551)-3,FALSE)</f>
        <v>0</v>
      </c>
      <c r="AH551" s="51">
        <f t="shared" si="106"/>
        <v>0</v>
      </c>
      <c r="AI551" s="51">
        <f t="shared" si="107"/>
        <v>0</v>
      </c>
      <c r="AJ551" s="51">
        <f t="shared" si="108"/>
        <v>0</v>
      </c>
      <c r="AK551" s="51">
        <f t="shared" si="109"/>
        <v>0</v>
      </c>
      <c r="AL551" s="51">
        <f t="shared" si="110"/>
        <v>0</v>
      </c>
      <c r="AM551" s="51">
        <f t="shared" si="111"/>
        <v>0</v>
      </c>
      <c r="AN551" s="51">
        <f t="shared" si="112"/>
        <v>0</v>
      </c>
    </row>
    <row r="552" spans="1:40" x14ac:dyDescent="0.25">
      <c r="A552" s="17"/>
      <c r="B552" s="17"/>
      <c r="C552" s="35"/>
      <c r="D552" s="17"/>
      <c r="E552" s="17"/>
      <c r="F552" s="17"/>
      <c r="G552" s="62">
        <f t="shared" si="113"/>
        <v>0</v>
      </c>
      <c r="H552" s="17"/>
      <c r="I552" s="17"/>
      <c r="J552" s="17"/>
      <c r="K552" s="17"/>
      <c r="L552" s="17"/>
      <c r="M552" s="17"/>
      <c r="N552" s="17"/>
      <c r="O552" s="17"/>
      <c r="P552" s="115"/>
      <c r="Q552" s="62">
        <f>IF(C552&gt;A_Stammdaten!$B$12,0,SUM(G552,H552,J552,K552,M552,N552)-SUM(I552,L552,O552,P552))</f>
        <v>0</v>
      </c>
      <c r="R552" s="17"/>
      <c r="S552" s="17"/>
      <c r="T552" s="17"/>
      <c r="U552" s="62">
        <f t="shared" si="104"/>
        <v>0</v>
      </c>
      <c r="V552" s="63">
        <f>IF(ISBLANK($B552),0,VLOOKUP($B552,Listen!$A$2:$C$45,2,FALSE))</f>
        <v>0</v>
      </c>
      <c r="W552" s="63">
        <f>IF(ISBLANK($B552),0,VLOOKUP($B552,Listen!$A$2:$C$45,3,FALSE))</f>
        <v>0</v>
      </c>
      <c r="X552" s="49">
        <f t="shared" si="105"/>
        <v>0</v>
      </c>
      <c r="Y552" s="49">
        <f t="shared" si="114"/>
        <v>0</v>
      </c>
      <c r="Z552" s="49">
        <f t="shared" si="114"/>
        <v>0</v>
      </c>
      <c r="AA552" s="49">
        <f t="shared" si="114"/>
        <v>0</v>
      </c>
      <c r="AB552" s="49">
        <f t="shared" si="114"/>
        <v>0</v>
      </c>
      <c r="AC552" s="49">
        <f t="shared" si="114"/>
        <v>0</v>
      </c>
      <c r="AD552" s="49">
        <f t="shared" si="114"/>
        <v>0</v>
      </c>
      <c r="AE552" s="51">
        <f t="shared" si="115"/>
        <v>0</v>
      </c>
      <c r="AF552" s="51">
        <f>IF(C552=A_Stammdaten!$B$12,D_SAV!$U552-D_SAV!$AG552,HLOOKUP(A_Stammdaten!$B$12-1,$AH$4:$AN$4004,ROW(C552)-3,FALSE)-$AG552)</f>
        <v>0</v>
      </c>
      <c r="AG552" s="51">
        <f>HLOOKUP(A_Stammdaten!$B$12,$AH$4:$AN$4004,ROW(C552)-3,FALSE)</f>
        <v>0</v>
      </c>
      <c r="AH552" s="51">
        <f t="shared" si="106"/>
        <v>0</v>
      </c>
      <c r="AI552" s="51">
        <f t="shared" si="107"/>
        <v>0</v>
      </c>
      <c r="AJ552" s="51">
        <f t="shared" si="108"/>
        <v>0</v>
      </c>
      <c r="AK552" s="51">
        <f t="shared" si="109"/>
        <v>0</v>
      </c>
      <c r="AL552" s="51">
        <f t="shared" si="110"/>
        <v>0</v>
      </c>
      <c r="AM552" s="51">
        <f t="shared" si="111"/>
        <v>0</v>
      </c>
      <c r="AN552" s="51">
        <f t="shared" si="112"/>
        <v>0</v>
      </c>
    </row>
    <row r="553" spans="1:40" x14ac:dyDescent="0.25">
      <c r="A553" s="17"/>
      <c r="B553" s="17"/>
      <c r="C553" s="35"/>
      <c r="D553" s="17"/>
      <c r="E553" s="17"/>
      <c r="F553" s="17"/>
      <c r="G553" s="62">
        <f t="shared" si="113"/>
        <v>0</v>
      </c>
      <c r="H553" s="17"/>
      <c r="I553" s="17"/>
      <c r="J553" s="17"/>
      <c r="K553" s="17"/>
      <c r="L553" s="17"/>
      <c r="M553" s="17"/>
      <c r="N553" s="17"/>
      <c r="O553" s="17"/>
      <c r="P553" s="115"/>
      <c r="Q553" s="62">
        <f>IF(C553&gt;A_Stammdaten!$B$12,0,SUM(G553,H553,J553,K553,M553,N553)-SUM(I553,L553,O553,P553))</f>
        <v>0</v>
      </c>
      <c r="R553" s="17"/>
      <c r="S553" s="17"/>
      <c r="T553" s="17"/>
      <c r="U553" s="62">
        <f t="shared" si="104"/>
        <v>0</v>
      </c>
      <c r="V553" s="63">
        <f>IF(ISBLANK($B553),0,VLOOKUP($B553,Listen!$A$2:$C$45,2,FALSE))</f>
        <v>0</v>
      </c>
      <c r="W553" s="63">
        <f>IF(ISBLANK($B553),0,VLOOKUP($B553,Listen!$A$2:$C$45,3,FALSE))</f>
        <v>0</v>
      </c>
      <c r="X553" s="49">
        <f t="shared" si="105"/>
        <v>0</v>
      </c>
      <c r="Y553" s="49">
        <f t="shared" si="114"/>
        <v>0</v>
      </c>
      <c r="Z553" s="49">
        <f t="shared" si="114"/>
        <v>0</v>
      </c>
      <c r="AA553" s="49">
        <f t="shared" si="114"/>
        <v>0</v>
      </c>
      <c r="AB553" s="49">
        <f t="shared" si="114"/>
        <v>0</v>
      </c>
      <c r="AC553" s="49">
        <f t="shared" si="114"/>
        <v>0</v>
      </c>
      <c r="AD553" s="49">
        <f t="shared" si="114"/>
        <v>0</v>
      </c>
      <c r="AE553" s="51">
        <f t="shared" si="115"/>
        <v>0</v>
      </c>
      <c r="AF553" s="51">
        <f>IF(C553=A_Stammdaten!$B$12,D_SAV!$U553-D_SAV!$AG553,HLOOKUP(A_Stammdaten!$B$12-1,$AH$4:$AN$4004,ROW(C553)-3,FALSE)-$AG553)</f>
        <v>0</v>
      </c>
      <c r="AG553" s="51">
        <f>HLOOKUP(A_Stammdaten!$B$12,$AH$4:$AN$4004,ROW(C553)-3,FALSE)</f>
        <v>0</v>
      </c>
      <c r="AH553" s="51">
        <f t="shared" si="106"/>
        <v>0</v>
      </c>
      <c r="AI553" s="51">
        <f t="shared" si="107"/>
        <v>0</v>
      </c>
      <c r="AJ553" s="51">
        <f t="shared" si="108"/>
        <v>0</v>
      </c>
      <c r="AK553" s="51">
        <f t="shared" si="109"/>
        <v>0</v>
      </c>
      <c r="AL553" s="51">
        <f t="shared" si="110"/>
        <v>0</v>
      </c>
      <c r="AM553" s="51">
        <f t="shared" si="111"/>
        <v>0</v>
      </c>
      <c r="AN553" s="51">
        <f t="shared" si="112"/>
        <v>0</v>
      </c>
    </row>
    <row r="554" spans="1:40" x14ac:dyDescent="0.25">
      <c r="A554" s="17"/>
      <c r="B554" s="17"/>
      <c r="C554" s="35"/>
      <c r="D554" s="17"/>
      <c r="E554" s="17"/>
      <c r="F554" s="17"/>
      <c r="G554" s="62">
        <f t="shared" si="113"/>
        <v>0</v>
      </c>
      <c r="H554" s="17"/>
      <c r="I554" s="17"/>
      <c r="J554" s="17"/>
      <c r="K554" s="17"/>
      <c r="L554" s="17"/>
      <c r="M554" s="17"/>
      <c r="N554" s="17"/>
      <c r="O554" s="17"/>
      <c r="P554" s="115"/>
      <c r="Q554" s="62">
        <f>IF(C554&gt;A_Stammdaten!$B$12,0,SUM(G554,H554,J554,K554,M554,N554)-SUM(I554,L554,O554,P554))</f>
        <v>0</v>
      </c>
      <c r="R554" s="17"/>
      <c r="S554" s="17"/>
      <c r="T554" s="17"/>
      <c r="U554" s="62">
        <f t="shared" si="104"/>
        <v>0</v>
      </c>
      <c r="V554" s="63">
        <f>IF(ISBLANK($B554),0,VLOOKUP($B554,Listen!$A$2:$C$45,2,FALSE))</f>
        <v>0</v>
      </c>
      <c r="W554" s="63">
        <f>IF(ISBLANK($B554),0,VLOOKUP($B554,Listen!$A$2:$C$45,3,FALSE))</f>
        <v>0</v>
      </c>
      <c r="X554" s="49">
        <f t="shared" si="105"/>
        <v>0</v>
      </c>
      <c r="Y554" s="49">
        <f t="shared" si="114"/>
        <v>0</v>
      </c>
      <c r="Z554" s="49">
        <f t="shared" si="114"/>
        <v>0</v>
      </c>
      <c r="AA554" s="49">
        <f t="shared" si="114"/>
        <v>0</v>
      </c>
      <c r="AB554" s="49">
        <f t="shared" si="114"/>
        <v>0</v>
      </c>
      <c r="AC554" s="49">
        <f t="shared" si="114"/>
        <v>0</v>
      </c>
      <c r="AD554" s="49">
        <f t="shared" si="114"/>
        <v>0</v>
      </c>
      <c r="AE554" s="51">
        <f t="shared" si="115"/>
        <v>0</v>
      </c>
      <c r="AF554" s="51">
        <f>IF(C554=A_Stammdaten!$B$12,D_SAV!$U554-D_SAV!$AG554,HLOOKUP(A_Stammdaten!$B$12-1,$AH$4:$AN$4004,ROW(C554)-3,FALSE)-$AG554)</f>
        <v>0</v>
      </c>
      <c r="AG554" s="51">
        <f>HLOOKUP(A_Stammdaten!$B$12,$AH$4:$AN$4004,ROW(C554)-3,FALSE)</f>
        <v>0</v>
      </c>
      <c r="AH554" s="51">
        <f t="shared" si="106"/>
        <v>0</v>
      </c>
      <c r="AI554" s="51">
        <f t="shared" si="107"/>
        <v>0</v>
      </c>
      <c r="AJ554" s="51">
        <f t="shared" si="108"/>
        <v>0</v>
      </c>
      <c r="AK554" s="51">
        <f t="shared" si="109"/>
        <v>0</v>
      </c>
      <c r="AL554" s="51">
        <f t="shared" si="110"/>
        <v>0</v>
      </c>
      <c r="AM554" s="51">
        <f t="shared" si="111"/>
        <v>0</v>
      </c>
      <c r="AN554" s="51">
        <f t="shared" si="112"/>
        <v>0</v>
      </c>
    </row>
    <row r="555" spans="1:40" x14ac:dyDescent="0.25">
      <c r="A555" s="17"/>
      <c r="B555" s="17"/>
      <c r="C555" s="35"/>
      <c r="D555" s="17"/>
      <c r="E555" s="17"/>
      <c r="F555" s="17"/>
      <c r="G555" s="62">
        <f t="shared" si="113"/>
        <v>0</v>
      </c>
      <c r="H555" s="17"/>
      <c r="I555" s="17"/>
      <c r="J555" s="17"/>
      <c r="K555" s="17"/>
      <c r="L555" s="17"/>
      <c r="M555" s="17"/>
      <c r="N555" s="17"/>
      <c r="O555" s="17"/>
      <c r="P555" s="115"/>
      <c r="Q555" s="62">
        <f>IF(C555&gt;A_Stammdaten!$B$12,0,SUM(G555,H555,J555,K555,M555,N555)-SUM(I555,L555,O555,P555))</f>
        <v>0</v>
      </c>
      <c r="R555" s="17"/>
      <c r="S555" s="17"/>
      <c r="T555" s="17"/>
      <c r="U555" s="62">
        <f t="shared" si="104"/>
        <v>0</v>
      </c>
      <c r="V555" s="63">
        <f>IF(ISBLANK($B555),0,VLOOKUP($B555,Listen!$A$2:$C$45,2,FALSE))</f>
        <v>0</v>
      </c>
      <c r="W555" s="63">
        <f>IF(ISBLANK($B555),0,VLOOKUP($B555,Listen!$A$2:$C$45,3,FALSE))</f>
        <v>0</v>
      </c>
      <c r="X555" s="49">
        <f t="shared" si="105"/>
        <v>0</v>
      </c>
      <c r="Y555" s="49">
        <f t="shared" si="114"/>
        <v>0</v>
      </c>
      <c r="Z555" s="49">
        <f t="shared" si="114"/>
        <v>0</v>
      </c>
      <c r="AA555" s="49">
        <f t="shared" si="114"/>
        <v>0</v>
      </c>
      <c r="AB555" s="49">
        <f t="shared" si="114"/>
        <v>0</v>
      </c>
      <c r="AC555" s="49">
        <f t="shared" si="114"/>
        <v>0</v>
      </c>
      <c r="AD555" s="49">
        <f t="shared" si="114"/>
        <v>0</v>
      </c>
      <c r="AE555" s="51">
        <f t="shared" si="115"/>
        <v>0</v>
      </c>
      <c r="AF555" s="51">
        <f>IF(C555=A_Stammdaten!$B$12,D_SAV!$U555-D_SAV!$AG555,HLOOKUP(A_Stammdaten!$B$12-1,$AH$4:$AN$4004,ROW(C555)-3,FALSE)-$AG555)</f>
        <v>0</v>
      </c>
      <c r="AG555" s="51">
        <f>HLOOKUP(A_Stammdaten!$B$12,$AH$4:$AN$4004,ROW(C555)-3,FALSE)</f>
        <v>0</v>
      </c>
      <c r="AH555" s="51">
        <f t="shared" si="106"/>
        <v>0</v>
      </c>
      <c r="AI555" s="51">
        <f t="shared" si="107"/>
        <v>0</v>
      </c>
      <c r="AJ555" s="51">
        <f t="shared" si="108"/>
        <v>0</v>
      </c>
      <c r="AK555" s="51">
        <f t="shared" si="109"/>
        <v>0</v>
      </c>
      <c r="AL555" s="51">
        <f t="shared" si="110"/>
        <v>0</v>
      </c>
      <c r="AM555" s="51">
        <f t="shared" si="111"/>
        <v>0</v>
      </c>
      <c r="AN555" s="51">
        <f t="shared" si="112"/>
        <v>0</v>
      </c>
    </row>
    <row r="556" spans="1:40" x14ac:dyDescent="0.25">
      <c r="A556" s="17"/>
      <c r="B556" s="17"/>
      <c r="C556" s="35"/>
      <c r="D556" s="17"/>
      <c r="E556" s="17"/>
      <c r="F556" s="17"/>
      <c r="G556" s="62">
        <f t="shared" si="113"/>
        <v>0</v>
      </c>
      <c r="H556" s="17"/>
      <c r="I556" s="17"/>
      <c r="J556" s="17"/>
      <c r="K556" s="17"/>
      <c r="L556" s="17"/>
      <c r="M556" s="17"/>
      <c r="N556" s="17"/>
      <c r="O556" s="17"/>
      <c r="P556" s="115"/>
      <c r="Q556" s="62">
        <f>IF(C556&gt;A_Stammdaten!$B$12,0,SUM(G556,H556,J556,K556,M556,N556)-SUM(I556,L556,O556,P556))</f>
        <v>0</v>
      </c>
      <c r="R556" s="17"/>
      <c r="S556" s="17"/>
      <c r="T556" s="17"/>
      <c r="U556" s="62">
        <f t="shared" si="104"/>
        <v>0</v>
      </c>
      <c r="V556" s="63">
        <f>IF(ISBLANK($B556),0,VLOOKUP($B556,Listen!$A$2:$C$45,2,FALSE))</f>
        <v>0</v>
      </c>
      <c r="W556" s="63">
        <f>IF(ISBLANK($B556),0,VLOOKUP($B556,Listen!$A$2:$C$45,3,FALSE))</f>
        <v>0</v>
      </c>
      <c r="X556" s="49">
        <f t="shared" si="105"/>
        <v>0</v>
      </c>
      <c r="Y556" s="49">
        <f t="shared" si="114"/>
        <v>0</v>
      </c>
      <c r="Z556" s="49">
        <f t="shared" si="114"/>
        <v>0</v>
      </c>
      <c r="AA556" s="49">
        <f t="shared" si="114"/>
        <v>0</v>
      </c>
      <c r="AB556" s="49">
        <f t="shared" si="114"/>
        <v>0</v>
      </c>
      <c r="AC556" s="49">
        <f t="shared" si="114"/>
        <v>0</v>
      </c>
      <c r="AD556" s="49">
        <f t="shared" si="114"/>
        <v>0</v>
      </c>
      <c r="AE556" s="51">
        <f t="shared" si="115"/>
        <v>0</v>
      </c>
      <c r="AF556" s="51">
        <f>IF(C556=A_Stammdaten!$B$12,D_SAV!$U556-D_SAV!$AG556,HLOOKUP(A_Stammdaten!$B$12-1,$AH$4:$AN$4004,ROW(C556)-3,FALSE)-$AG556)</f>
        <v>0</v>
      </c>
      <c r="AG556" s="51">
        <f>HLOOKUP(A_Stammdaten!$B$12,$AH$4:$AN$4004,ROW(C556)-3,FALSE)</f>
        <v>0</v>
      </c>
      <c r="AH556" s="51">
        <f t="shared" si="106"/>
        <v>0</v>
      </c>
      <c r="AI556" s="51">
        <f t="shared" si="107"/>
        <v>0</v>
      </c>
      <c r="AJ556" s="51">
        <f t="shared" si="108"/>
        <v>0</v>
      </c>
      <c r="AK556" s="51">
        <f t="shared" si="109"/>
        <v>0</v>
      </c>
      <c r="AL556" s="51">
        <f t="shared" si="110"/>
        <v>0</v>
      </c>
      <c r="AM556" s="51">
        <f t="shared" si="111"/>
        <v>0</v>
      </c>
      <c r="AN556" s="51">
        <f t="shared" si="112"/>
        <v>0</v>
      </c>
    </row>
    <row r="557" spans="1:40" x14ac:dyDescent="0.25">
      <c r="A557" s="17"/>
      <c r="B557" s="17"/>
      <c r="C557" s="35"/>
      <c r="D557" s="17"/>
      <c r="E557" s="17"/>
      <c r="F557" s="17"/>
      <c r="G557" s="62">
        <f t="shared" si="113"/>
        <v>0</v>
      </c>
      <c r="H557" s="17"/>
      <c r="I557" s="17"/>
      <c r="J557" s="17"/>
      <c r="K557" s="17"/>
      <c r="L557" s="17"/>
      <c r="M557" s="17"/>
      <c r="N557" s="17"/>
      <c r="O557" s="17"/>
      <c r="P557" s="115"/>
      <c r="Q557" s="62">
        <f>IF(C557&gt;A_Stammdaten!$B$12,0,SUM(G557,H557,J557,K557,M557,N557)-SUM(I557,L557,O557,P557))</f>
        <v>0</v>
      </c>
      <c r="R557" s="17"/>
      <c r="S557" s="17"/>
      <c r="T557" s="17"/>
      <c r="U557" s="62">
        <f t="shared" si="104"/>
        <v>0</v>
      </c>
      <c r="V557" s="63">
        <f>IF(ISBLANK($B557),0,VLOOKUP($B557,Listen!$A$2:$C$45,2,FALSE))</f>
        <v>0</v>
      </c>
      <c r="W557" s="63">
        <f>IF(ISBLANK($B557),0,VLOOKUP($B557,Listen!$A$2:$C$45,3,FALSE))</f>
        <v>0</v>
      </c>
      <c r="X557" s="49">
        <f t="shared" si="105"/>
        <v>0</v>
      </c>
      <c r="Y557" s="49">
        <f t="shared" si="114"/>
        <v>0</v>
      </c>
      <c r="Z557" s="49">
        <f t="shared" si="114"/>
        <v>0</v>
      </c>
      <c r="AA557" s="49">
        <f t="shared" si="114"/>
        <v>0</v>
      </c>
      <c r="AB557" s="49">
        <f t="shared" si="114"/>
        <v>0</v>
      </c>
      <c r="AC557" s="49">
        <f t="shared" si="114"/>
        <v>0</v>
      </c>
      <c r="AD557" s="49">
        <f t="shared" si="114"/>
        <v>0</v>
      </c>
      <c r="AE557" s="51">
        <f t="shared" si="115"/>
        <v>0</v>
      </c>
      <c r="AF557" s="51">
        <f>IF(C557=A_Stammdaten!$B$12,D_SAV!$U557-D_SAV!$AG557,HLOOKUP(A_Stammdaten!$B$12-1,$AH$4:$AN$4004,ROW(C557)-3,FALSE)-$AG557)</f>
        <v>0</v>
      </c>
      <c r="AG557" s="51">
        <f>HLOOKUP(A_Stammdaten!$B$12,$AH$4:$AN$4004,ROW(C557)-3,FALSE)</f>
        <v>0</v>
      </c>
      <c r="AH557" s="51">
        <f t="shared" si="106"/>
        <v>0</v>
      </c>
      <c r="AI557" s="51">
        <f t="shared" si="107"/>
        <v>0</v>
      </c>
      <c r="AJ557" s="51">
        <f t="shared" si="108"/>
        <v>0</v>
      </c>
      <c r="AK557" s="51">
        <f t="shared" si="109"/>
        <v>0</v>
      </c>
      <c r="AL557" s="51">
        <f t="shared" si="110"/>
        <v>0</v>
      </c>
      <c r="AM557" s="51">
        <f t="shared" si="111"/>
        <v>0</v>
      </c>
      <c r="AN557" s="51">
        <f t="shared" si="112"/>
        <v>0</v>
      </c>
    </row>
    <row r="558" spans="1:40" x14ac:dyDescent="0.25">
      <c r="A558" s="17"/>
      <c r="B558" s="17"/>
      <c r="C558" s="35"/>
      <c r="D558" s="17"/>
      <c r="E558" s="17"/>
      <c r="F558" s="17"/>
      <c r="G558" s="62">
        <f t="shared" si="113"/>
        <v>0</v>
      </c>
      <c r="H558" s="17"/>
      <c r="I558" s="17"/>
      <c r="J558" s="17"/>
      <c r="K558" s="17"/>
      <c r="L558" s="17"/>
      <c r="M558" s="17"/>
      <c r="N558" s="17"/>
      <c r="O558" s="17"/>
      <c r="P558" s="115"/>
      <c r="Q558" s="62">
        <f>IF(C558&gt;A_Stammdaten!$B$12,0,SUM(G558,H558,J558,K558,M558,N558)-SUM(I558,L558,O558,P558))</f>
        <v>0</v>
      </c>
      <c r="R558" s="17"/>
      <c r="S558" s="17"/>
      <c r="T558" s="17"/>
      <c r="U558" s="62">
        <f t="shared" si="104"/>
        <v>0</v>
      </c>
      <c r="V558" s="63">
        <f>IF(ISBLANK($B558),0,VLOOKUP($B558,Listen!$A$2:$C$45,2,FALSE))</f>
        <v>0</v>
      </c>
      <c r="W558" s="63">
        <f>IF(ISBLANK($B558),0,VLOOKUP($B558,Listen!$A$2:$C$45,3,FALSE))</f>
        <v>0</v>
      </c>
      <c r="X558" s="49">
        <f t="shared" si="105"/>
        <v>0</v>
      </c>
      <c r="Y558" s="49">
        <f t="shared" si="114"/>
        <v>0</v>
      </c>
      <c r="Z558" s="49">
        <f t="shared" si="114"/>
        <v>0</v>
      </c>
      <c r="AA558" s="49">
        <f t="shared" si="114"/>
        <v>0</v>
      </c>
      <c r="AB558" s="49">
        <f t="shared" si="114"/>
        <v>0</v>
      </c>
      <c r="AC558" s="49">
        <f t="shared" si="114"/>
        <v>0</v>
      </c>
      <c r="AD558" s="49">
        <f t="shared" si="114"/>
        <v>0</v>
      </c>
      <c r="AE558" s="51">
        <f t="shared" si="115"/>
        <v>0</v>
      </c>
      <c r="AF558" s="51">
        <f>IF(C558=A_Stammdaten!$B$12,D_SAV!$U558-D_SAV!$AG558,HLOOKUP(A_Stammdaten!$B$12-1,$AH$4:$AN$4004,ROW(C558)-3,FALSE)-$AG558)</f>
        <v>0</v>
      </c>
      <c r="AG558" s="51">
        <f>HLOOKUP(A_Stammdaten!$B$12,$AH$4:$AN$4004,ROW(C558)-3,FALSE)</f>
        <v>0</v>
      </c>
      <c r="AH558" s="51">
        <f t="shared" si="106"/>
        <v>0</v>
      </c>
      <c r="AI558" s="51">
        <f t="shared" si="107"/>
        <v>0</v>
      </c>
      <c r="AJ558" s="51">
        <f t="shared" si="108"/>
        <v>0</v>
      </c>
      <c r="AK558" s="51">
        <f t="shared" si="109"/>
        <v>0</v>
      </c>
      <c r="AL558" s="51">
        <f t="shared" si="110"/>
        <v>0</v>
      </c>
      <c r="AM558" s="51">
        <f t="shared" si="111"/>
        <v>0</v>
      </c>
      <c r="AN558" s="51">
        <f t="shared" si="112"/>
        <v>0</v>
      </c>
    </row>
    <row r="559" spans="1:40" x14ac:dyDescent="0.25">
      <c r="A559" s="17"/>
      <c r="B559" s="17"/>
      <c r="C559" s="35"/>
      <c r="D559" s="17"/>
      <c r="E559" s="17"/>
      <c r="F559" s="17"/>
      <c r="G559" s="62">
        <f t="shared" si="113"/>
        <v>0</v>
      </c>
      <c r="H559" s="17"/>
      <c r="I559" s="17"/>
      <c r="J559" s="17"/>
      <c r="K559" s="17"/>
      <c r="L559" s="17"/>
      <c r="M559" s="17"/>
      <c r="N559" s="17"/>
      <c r="O559" s="17"/>
      <c r="P559" s="115"/>
      <c r="Q559" s="62">
        <f>IF(C559&gt;A_Stammdaten!$B$12,0,SUM(G559,H559,J559,K559,M559,N559)-SUM(I559,L559,O559,P559))</f>
        <v>0</v>
      </c>
      <c r="R559" s="17"/>
      <c r="S559" s="17"/>
      <c r="T559" s="17"/>
      <c r="U559" s="62">
        <f t="shared" si="104"/>
        <v>0</v>
      </c>
      <c r="V559" s="63">
        <f>IF(ISBLANK($B559),0,VLOOKUP($B559,Listen!$A$2:$C$45,2,FALSE))</f>
        <v>0</v>
      </c>
      <c r="W559" s="63">
        <f>IF(ISBLANK($B559),0,VLOOKUP($B559,Listen!$A$2:$C$45,3,FALSE))</f>
        <v>0</v>
      </c>
      <c r="X559" s="49">
        <f t="shared" si="105"/>
        <v>0</v>
      </c>
      <c r="Y559" s="49">
        <f t="shared" si="114"/>
        <v>0</v>
      </c>
      <c r="Z559" s="49">
        <f t="shared" si="114"/>
        <v>0</v>
      </c>
      <c r="AA559" s="49">
        <f t="shared" si="114"/>
        <v>0</v>
      </c>
      <c r="AB559" s="49">
        <f t="shared" si="114"/>
        <v>0</v>
      </c>
      <c r="AC559" s="49">
        <f t="shared" si="114"/>
        <v>0</v>
      </c>
      <c r="AD559" s="49">
        <f t="shared" si="114"/>
        <v>0</v>
      </c>
      <c r="AE559" s="51">
        <f t="shared" si="115"/>
        <v>0</v>
      </c>
      <c r="AF559" s="51">
        <f>IF(C559=A_Stammdaten!$B$12,D_SAV!$U559-D_SAV!$AG559,HLOOKUP(A_Stammdaten!$B$12-1,$AH$4:$AN$4004,ROW(C559)-3,FALSE)-$AG559)</f>
        <v>0</v>
      </c>
      <c r="AG559" s="51">
        <f>HLOOKUP(A_Stammdaten!$B$12,$AH$4:$AN$4004,ROW(C559)-3,FALSE)</f>
        <v>0</v>
      </c>
      <c r="AH559" s="51">
        <f t="shared" si="106"/>
        <v>0</v>
      </c>
      <c r="AI559" s="51">
        <f t="shared" si="107"/>
        <v>0</v>
      </c>
      <c r="AJ559" s="51">
        <f t="shared" si="108"/>
        <v>0</v>
      </c>
      <c r="AK559" s="51">
        <f t="shared" si="109"/>
        <v>0</v>
      </c>
      <c r="AL559" s="51">
        <f t="shared" si="110"/>
        <v>0</v>
      </c>
      <c r="AM559" s="51">
        <f t="shared" si="111"/>
        <v>0</v>
      </c>
      <c r="AN559" s="51">
        <f t="shared" si="112"/>
        <v>0</v>
      </c>
    </row>
    <row r="560" spans="1:40" x14ac:dyDescent="0.25">
      <c r="A560" s="17"/>
      <c r="B560" s="17"/>
      <c r="C560" s="35"/>
      <c r="D560" s="17"/>
      <c r="E560" s="17"/>
      <c r="F560" s="17"/>
      <c r="G560" s="62">
        <f t="shared" si="113"/>
        <v>0</v>
      </c>
      <c r="H560" s="17"/>
      <c r="I560" s="17"/>
      <c r="J560" s="17"/>
      <c r="K560" s="17"/>
      <c r="L560" s="17"/>
      <c r="M560" s="17"/>
      <c r="N560" s="17"/>
      <c r="O560" s="17"/>
      <c r="P560" s="115"/>
      <c r="Q560" s="62">
        <f>IF(C560&gt;A_Stammdaten!$B$12,0,SUM(G560,H560,J560,K560,M560,N560)-SUM(I560,L560,O560,P560))</f>
        <v>0</v>
      </c>
      <c r="R560" s="17"/>
      <c r="S560" s="17"/>
      <c r="T560" s="17"/>
      <c r="U560" s="62">
        <f t="shared" si="104"/>
        <v>0</v>
      </c>
      <c r="V560" s="63">
        <f>IF(ISBLANK($B560),0,VLOOKUP($B560,Listen!$A$2:$C$45,2,FALSE))</f>
        <v>0</v>
      </c>
      <c r="W560" s="63">
        <f>IF(ISBLANK($B560),0,VLOOKUP($B560,Listen!$A$2:$C$45,3,FALSE))</f>
        <v>0</v>
      </c>
      <c r="X560" s="49">
        <f t="shared" si="105"/>
        <v>0</v>
      </c>
      <c r="Y560" s="49">
        <f t="shared" si="114"/>
        <v>0</v>
      </c>
      <c r="Z560" s="49">
        <f t="shared" si="114"/>
        <v>0</v>
      </c>
      <c r="AA560" s="49">
        <f t="shared" si="114"/>
        <v>0</v>
      </c>
      <c r="AB560" s="49">
        <f t="shared" si="114"/>
        <v>0</v>
      </c>
      <c r="AC560" s="49">
        <f t="shared" si="114"/>
        <v>0</v>
      </c>
      <c r="AD560" s="49">
        <f t="shared" si="114"/>
        <v>0</v>
      </c>
      <c r="AE560" s="51">
        <f t="shared" si="115"/>
        <v>0</v>
      </c>
      <c r="AF560" s="51">
        <f>IF(C560=A_Stammdaten!$B$12,D_SAV!$U560-D_SAV!$AG560,HLOOKUP(A_Stammdaten!$B$12-1,$AH$4:$AN$4004,ROW(C560)-3,FALSE)-$AG560)</f>
        <v>0</v>
      </c>
      <c r="AG560" s="51">
        <f>HLOOKUP(A_Stammdaten!$B$12,$AH$4:$AN$4004,ROW(C560)-3,FALSE)</f>
        <v>0</v>
      </c>
      <c r="AH560" s="51">
        <f t="shared" si="106"/>
        <v>0</v>
      </c>
      <c r="AI560" s="51">
        <f t="shared" si="107"/>
        <v>0</v>
      </c>
      <c r="AJ560" s="51">
        <f t="shared" si="108"/>
        <v>0</v>
      </c>
      <c r="AK560" s="51">
        <f t="shared" si="109"/>
        <v>0</v>
      </c>
      <c r="AL560" s="51">
        <f t="shared" si="110"/>
        <v>0</v>
      </c>
      <c r="AM560" s="51">
        <f t="shared" si="111"/>
        <v>0</v>
      </c>
      <c r="AN560" s="51">
        <f t="shared" si="112"/>
        <v>0</v>
      </c>
    </row>
    <row r="561" spans="1:40" x14ac:dyDescent="0.25">
      <c r="A561" s="17"/>
      <c r="B561" s="17"/>
      <c r="C561" s="35"/>
      <c r="D561" s="17"/>
      <c r="E561" s="17"/>
      <c r="F561" s="17"/>
      <c r="G561" s="62">
        <f t="shared" si="113"/>
        <v>0</v>
      </c>
      <c r="H561" s="17"/>
      <c r="I561" s="17"/>
      <c r="J561" s="17"/>
      <c r="K561" s="17"/>
      <c r="L561" s="17"/>
      <c r="M561" s="17"/>
      <c r="N561" s="17"/>
      <c r="O561" s="17"/>
      <c r="P561" s="115"/>
      <c r="Q561" s="62">
        <f>IF(C561&gt;A_Stammdaten!$B$12,0,SUM(G561,H561,J561,K561,M561,N561)-SUM(I561,L561,O561,P561))</f>
        <v>0</v>
      </c>
      <c r="R561" s="17"/>
      <c r="S561" s="17"/>
      <c r="T561" s="17"/>
      <c r="U561" s="62">
        <f t="shared" si="104"/>
        <v>0</v>
      </c>
      <c r="V561" s="63">
        <f>IF(ISBLANK($B561),0,VLOOKUP($B561,Listen!$A$2:$C$45,2,FALSE))</f>
        <v>0</v>
      </c>
      <c r="W561" s="63">
        <f>IF(ISBLANK($B561),0,VLOOKUP($B561,Listen!$A$2:$C$45,3,FALSE))</f>
        <v>0</v>
      </c>
      <c r="X561" s="49">
        <f t="shared" si="105"/>
        <v>0</v>
      </c>
      <c r="Y561" s="49">
        <f t="shared" si="114"/>
        <v>0</v>
      </c>
      <c r="Z561" s="49">
        <f t="shared" si="114"/>
        <v>0</v>
      </c>
      <c r="AA561" s="49">
        <f t="shared" si="114"/>
        <v>0</v>
      </c>
      <c r="AB561" s="49">
        <f t="shared" si="114"/>
        <v>0</v>
      </c>
      <c r="AC561" s="49">
        <f t="shared" si="114"/>
        <v>0</v>
      </c>
      <c r="AD561" s="49">
        <f t="shared" si="114"/>
        <v>0</v>
      </c>
      <c r="AE561" s="51">
        <f t="shared" si="115"/>
        <v>0</v>
      </c>
      <c r="AF561" s="51">
        <f>IF(C561=A_Stammdaten!$B$12,D_SAV!$U561-D_SAV!$AG561,HLOOKUP(A_Stammdaten!$B$12-1,$AH$4:$AN$4004,ROW(C561)-3,FALSE)-$AG561)</f>
        <v>0</v>
      </c>
      <c r="AG561" s="51">
        <f>HLOOKUP(A_Stammdaten!$B$12,$AH$4:$AN$4004,ROW(C561)-3,FALSE)</f>
        <v>0</v>
      </c>
      <c r="AH561" s="51">
        <f t="shared" si="106"/>
        <v>0</v>
      </c>
      <c r="AI561" s="51">
        <f t="shared" si="107"/>
        <v>0</v>
      </c>
      <c r="AJ561" s="51">
        <f t="shared" si="108"/>
        <v>0</v>
      </c>
      <c r="AK561" s="51">
        <f t="shared" si="109"/>
        <v>0</v>
      </c>
      <c r="AL561" s="51">
        <f t="shared" si="110"/>
        <v>0</v>
      </c>
      <c r="AM561" s="51">
        <f t="shared" si="111"/>
        <v>0</v>
      </c>
      <c r="AN561" s="51">
        <f t="shared" si="112"/>
        <v>0</v>
      </c>
    </row>
    <row r="562" spans="1:40" x14ac:dyDescent="0.25">
      <c r="A562" s="17"/>
      <c r="B562" s="17"/>
      <c r="C562" s="35"/>
      <c r="D562" s="17"/>
      <c r="E562" s="17"/>
      <c r="F562" s="17"/>
      <c r="G562" s="62">
        <f t="shared" si="113"/>
        <v>0</v>
      </c>
      <c r="H562" s="17"/>
      <c r="I562" s="17"/>
      <c r="J562" s="17"/>
      <c r="K562" s="17"/>
      <c r="L562" s="17"/>
      <c r="M562" s="17"/>
      <c r="N562" s="17"/>
      <c r="O562" s="17"/>
      <c r="P562" s="115"/>
      <c r="Q562" s="62">
        <f>IF(C562&gt;A_Stammdaten!$B$12,0,SUM(G562,H562,J562,K562,M562,N562)-SUM(I562,L562,O562,P562))</f>
        <v>0</v>
      </c>
      <c r="R562" s="17"/>
      <c r="S562" s="17"/>
      <c r="T562" s="17"/>
      <c r="U562" s="62">
        <f t="shared" si="104"/>
        <v>0</v>
      </c>
      <c r="V562" s="63">
        <f>IF(ISBLANK($B562),0,VLOOKUP($B562,Listen!$A$2:$C$45,2,FALSE))</f>
        <v>0</v>
      </c>
      <c r="W562" s="63">
        <f>IF(ISBLANK($B562),0,VLOOKUP($B562,Listen!$A$2:$C$45,3,FALSE))</f>
        <v>0</v>
      </c>
      <c r="X562" s="49">
        <f t="shared" si="105"/>
        <v>0</v>
      </c>
      <c r="Y562" s="49">
        <f t="shared" si="114"/>
        <v>0</v>
      </c>
      <c r="Z562" s="49">
        <f t="shared" si="114"/>
        <v>0</v>
      </c>
      <c r="AA562" s="49">
        <f t="shared" si="114"/>
        <v>0</v>
      </c>
      <c r="AB562" s="49">
        <f t="shared" si="114"/>
        <v>0</v>
      </c>
      <c r="AC562" s="49">
        <f t="shared" si="114"/>
        <v>0</v>
      </c>
      <c r="AD562" s="49">
        <f t="shared" si="114"/>
        <v>0</v>
      </c>
      <c r="AE562" s="51">
        <f t="shared" si="115"/>
        <v>0</v>
      </c>
      <c r="AF562" s="51">
        <f>IF(C562=A_Stammdaten!$B$12,D_SAV!$U562-D_SAV!$AG562,HLOOKUP(A_Stammdaten!$B$12-1,$AH$4:$AN$4004,ROW(C562)-3,FALSE)-$AG562)</f>
        <v>0</v>
      </c>
      <c r="AG562" s="51">
        <f>HLOOKUP(A_Stammdaten!$B$12,$AH$4:$AN$4004,ROW(C562)-3,FALSE)</f>
        <v>0</v>
      </c>
      <c r="AH562" s="51">
        <f t="shared" si="106"/>
        <v>0</v>
      </c>
      <c r="AI562" s="51">
        <f t="shared" si="107"/>
        <v>0</v>
      </c>
      <c r="AJ562" s="51">
        <f t="shared" si="108"/>
        <v>0</v>
      </c>
      <c r="AK562" s="51">
        <f t="shared" si="109"/>
        <v>0</v>
      </c>
      <c r="AL562" s="51">
        <f t="shared" si="110"/>
        <v>0</v>
      </c>
      <c r="AM562" s="51">
        <f t="shared" si="111"/>
        <v>0</v>
      </c>
      <c r="AN562" s="51">
        <f t="shared" si="112"/>
        <v>0</v>
      </c>
    </row>
    <row r="563" spans="1:40" x14ac:dyDescent="0.25">
      <c r="A563" s="17"/>
      <c r="B563" s="17"/>
      <c r="C563" s="35"/>
      <c r="D563" s="17"/>
      <c r="E563" s="17"/>
      <c r="F563" s="17"/>
      <c r="G563" s="62">
        <f t="shared" si="113"/>
        <v>0</v>
      </c>
      <c r="H563" s="17"/>
      <c r="I563" s="17"/>
      <c r="J563" s="17"/>
      <c r="K563" s="17"/>
      <c r="L563" s="17"/>
      <c r="M563" s="17"/>
      <c r="N563" s="17"/>
      <c r="O563" s="17"/>
      <c r="P563" s="115"/>
      <c r="Q563" s="62">
        <f>IF(C563&gt;A_Stammdaten!$B$12,0,SUM(G563,H563,J563,K563,M563,N563)-SUM(I563,L563,O563,P563))</f>
        <v>0</v>
      </c>
      <c r="R563" s="17"/>
      <c r="S563" s="17"/>
      <c r="T563" s="17"/>
      <c r="U563" s="62">
        <f t="shared" si="104"/>
        <v>0</v>
      </c>
      <c r="V563" s="63">
        <f>IF(ISBLANK($B563),0,VLOOKUP($B563,Listen!$A$2:$C$45,2,FALSE))</f>
        <v>0</v>
      </c>
      <c r="W563" s="63">
        <f>IF(ISBLANK($B563),0,VLOOKUP($B563,Listen!$A$2:$C$45,3,FALSE))</f>
        <v>0</v>
      </c>
      <c r="X563" s="49">
        <f t="shared" si="105"/>
        <v>0</v>
      </c>
      <c r="Y563" s="49">
        <f t="shared" si="114"/>
        <v>0</v>
      </c>
      <c r="Z563" s="49">
        <f t="shared" si="114"/>
        <v>0</v>
      </c>
      <c r="AA563" s="49">
        <f t="shared" si="114"/>
        <v>0</v>
      </c>
      <c r="AB563" s="49">
        <f t="shared" si="114"/>
        <v>0</v>
      </c>
      <c r="AC563" s="49">
        <f t="shared" si="114"/>
        <v>0</v>
      </c>
      <c r="AD563" s="49">
        <f t="shared" si="114"/>
        <v>0</v>
      </c>
      <c r="AE563" s="51">
        <f t="shared" si="115"/>
        <v>0</v>
      </c>
      <c r="AF563" s="51">
        <f>IF(C563=A_Stammdaten!$B$12,D_SAV!$U563-D_SAV!$AG563,HLOOKUP(A_Stammdaten!$B$12-1,$AH$4:$AN$4004,ROW(C563)-3,FALSE)-$AG563)</f>
        <v>0</v>
      </c>
      <c r="AG563" s="51">
        <f>HLOOKUP(A_Stammdaten!$B$12,$AH$4:$AN$4004,ROW(C563)-3,FALSE)</f>
        <v>0</v>
      </c>
      <c r="AH563" s="51">
        <f t="shared" si="106"/>
        <v>0</v>
      </c>
      <c r="AI563" s="51">
        <f t="shared" si="107"/>
        <v>0</v>
      </c>
      <c r="AJ563" s="51">
        <f t="shared" si="108"/>
        <v>0</v>
      </c>
      <c r="AK563" s="51">
        <f t="shared" si="109"/>
        <v>0</v>
      </c>
      <c r="AL563" s="51">
        <f t="shared" si="110"/>
        <v>0</v>
      </c>
      <c r="AM563" s="51">
        <f t="shared" si="111"/>
        <v>0</v>
      </c>
      <c r="AN563" s="51">
        <f t="shared" si="112"/>
        <v>0</v>
      </c>
    </row>
    <row r="564" spans="1:40" x14ac:dyDescent="0.25">
      <c r="A564" s="17"/>
      <c r="B564" s="17"/>
      <c r="C564" s="35"/>
      <c r="D564" s="17"/>
      <c r="E564" s="17"/>
      <c r="F564" s="17"/>
      <c r="G564" s="62">
        <f t="shared" si="113"/>
        <v>0</v>
      </c>
      <c r="H564" s="17"/>
      <c r="I564" s="17"/>
      <c r="J564" s="17"/>
      <c r="K564" s="17"/>
      <c r="L564" s="17"/>
      <c r="M564" s="17"/>
      <c r="N564" s="17"/>
      <c r="O564" s="17"/>
      <c r="P564" s="115"/>
      <c r="Q564" s="62">
        <f>IF(C564&gt;A_Stammdaten!$B$12,0,SUM(G564,H564,J564,K564,M564,N564)-SUM(I564,L564,O564,P564))</f>
        <v>0</v>
      </c>
      <c r="R564" s="17"/>
      <c r="S564" s="17"/>
      <c r="T564" s="17"/>
      <c r="U564" s="62">
        <f t="shared" si="104"/>
        <v>0</v>
      </c>
      <c r="V564" s="63">
        <f>IF(ISBLANK($B564),0,VLOOKUP($B564,Listen!$A$2:$C$45,2,FALSE))</f>
        <v>0</v>
      </c>
      <c r="W564" s="63">
        <f>IF(ISBLANK($B564),0,VLOOKUP($B564,Listen!$A$2:$C$45,3,FALSE))</f>
        <v>0</v>
      </c>
      <c r="X564" s="49">
        <f t="shared" si="105"/>
        <v>0</v>
      </c>
      <c r="Y564" s="49">
        <f t="shared" si="114"/>
        <v>0</v>
      </c>
      <c r="Z564" s="49">
        <f t="shared" si="114"/>
        <v>0</v>
      </c>
      <c r="AA564" s="49">
        <f t="shared" si="114"/>
        <v>0</v>
      </c>
      <c r="AB564" s="49">
        <f t="shared" si="114"/>
        <v>0</v>
      </c>
      <c r="AC564" s="49">
        <f t="shared" si="114"/>
        <v>0</v>
      </c>
      <c r="AD564" s="49">
        <f t="shared" si="114"/>
        <v>0</v>
      </c>
      <c r="AE564" s="51">
        <f t="shared" si="115"/>
        <v>0</v>
      </c>
      <c r="AF564" s="51">
        <f>IF(C564=A_Stammdaten!$B$12,D_SAV!$U564-D_SAV!$AG564,HLOOKUP(A_Stammdaten!$B$12-1,$AH$4:$AN$4004,ROW(C564)-3,FALSE)-$AG564)</f>
        <v>0</v>
      </c>
      <c r="AG564" s="51">
        <f>HLOOKUP(A_Stammdaten!$B$12,$AH$4:$AN$4004,ROW(C564)-3,FALSE)</f>
        <v>0</v>
      </c>
      <c r="AH564" s="51">
        <f t="shared" si="106"/>
        <v>0</v>
      </c>
      <c r="AI564" s="51">
        <f t="shared" si="107"/>
        <v>0</v>
      </c>
      <c r="AJ564" s="51">
        <f t="shared" si="108"/>
        <v>0</v>
      </c>
      <c r="AK564" s="51">
        <f t="shared" si="109"/>
        <v>0</v>
      </c>
      <c r="AL564" s="51">
        <f t="shared" si="110"/>
        <v>0</v>
      </c>
      <c r="AM564" s="51">
        <f t="shared" si="111"/>
        <v>0</v>
      </c>
      <c r="AN564" s="51">
        <f t="shared" si="112"/>
        <v>0</v>
      </c>
    </row>
    <row r="565" spans="1:40" x14ac:dyDescent="0.25">
      <c r="A565" s="17"/>
      <c r="B565" s="17"/>
      <c r="C565" s="35"/>
      <c r="D565" s="17"/>
      <c r="E565" s="17"/>
      <c r="F565" s="17"/>
      <c r="G565" s="62">
        <f t="shared" si="113"/>
        <v>0</v>
      </c>
      <c r="H565" s="17"/>
      <c r="I565" s="17"/>
      <c r="J565" s="17"/>
      <c r="K565" s="17"/>
      <c r="L565" s="17"/>
      <c r="M565" s="17"/>
      <c r="N565" s="17"/>
      <c r="O565" s="17"/>
      <c r="P565" s="115"/>
      <c r="Q565" s="62">
        <f>IF(C565&gt;A_Stammdaten!$B$12,0,SUM(G565,H565,J565,K565,M565,N565)-SUM(I565,L565,O565,P565))</f>
        <v>0</v>
      </c>
      <c r="R565" s="17"/>
      <c r="S565" s="17"/>
      <c r="T565" s="17"/>
      <c r="U565" s="62">
        <f t="shared" si="104"/>
        <v>0</v>
      </c>
      <c r="V565" s="63">
        <f>IF(ISBLANK($B565),0,VLOOKUP($B565,Listen!$A$2:$C$45,2,FALSE))</f>
        <v>0</v>
      </c>
      <c r="W565" s="63">
        <f>IF(ISBLANK($B565),0,VLOOKUP($B565,Listen!$A$2:$C$45,3,FALSE))</f>
        <v>0</v>
      </c>
      <c r="X565" s="49">
        <f t="shared" si="105"/>
        <v>0</v>
      </c>
      <c r="Y565" s="49">
        <f t="shared" si="114"/>
        <v>0</v>
      </c>
      <c r="Z565" s="49">
        <f t="shared" si="114"/>
        <v>0</v>
      </c>
      <c r="AA565" s="49">
        <f t="shared" si="114"/>
        <v>0</v>
      </c>
      <c r="AB565" s="49">
        <f t="shared" si="114"/>
        <v>0</v>
      </c>
      <c r="AC565" s="49">
        <f t="shared" si="114"/>
        <v>0</v>
      </c>
      <c r="AD565" s="49">
        <f t="shared" si="114"/>
        <v>0</v>
      </c>
      <c r="AE565" s="51">
        <f t="shared" si="115"/>
        <v>0</v>
      </c>
      <c r="AF565" s="51">
        <f>IF(C565=A_Stammdaten!$B$12,D_SAV!$U565-D_SAV!$AG565,HLOOKUP(A_Stammdaten!$B$12-1,$AH$4:$AN$4004,ROW(C565)-3,FALSE)-$AG565)</f>
        <v>0</v>
      </c>
      <c r="AG565" s="51">
        <f>HLOOKUP(A_Stammdaten!$B$12,$AH$4:$AN$4004,ROW(C565)-3,FALSE)</f>
        <v>0</v>
      </c>
      <c r="AH565" s="51">
        <f t="shared" si="106"/>
        <v>0</v>
      </c>
      <c r="AI565" s="51">
        <f t="shared" si="107"/>
        <v>0</v>
      </c>
      <c r="AJ565" s="51">
        <f t="shared" si="108"/>
        <v>0</v>
      </c>
      <c r="AK565" s="51">
        <f t="shared" si="109"/>
        <v>0</v>
      </c>
      <c r="AL565" s="51">
        <f t="shared" si="110"/>
        <v>0</v>
      </c>
      <c r="AM565" s="51">
        <f t="shared" si="111"/>
        <v>0</v>
      </c>
      <c r="AN565" s="51">
        <f t="shared" si="112"/>
        <v>0</v>
      </c>
    </row>
    <row r="566" spans="1:40" x14ac:dyDescent="0.25">
      <c r="A566" s="17"/>
      <c r="B566" s="17"/>
      <c r="C566" s="35"/>
      <c r="D566" s="17"/>
      <c r="E566" s="17"/>
      <c r="F566" s="17"/>
      <c r="G566" s="62">
        <f t="shared" si="113"/>
        <v>0</v>
      </c>
      <c r="H566" s="17"/>
      <c r="I566" s="17"/>
      <c r="J566" s="17"/>
      <c r="K566" s="17"/>
      <c r="L566" s="17"/>
      <c r="M566" s="17"/>
      <c r="N566" s="17"/>
      <c r="O566" s="17"/>
      <c r="P566" s="115"/>
      <c r="Q566" s="62">
        <f>IF(C566&gt;A_Stammdaten!$B$12,0,SUM(G566,H566,J566,K566,M566,N566)-SUM(I566,L566,O566,P566))</f>
        <v>0</v>
      </c>
      <c r="R566" s="17"/>
      <c r="S566" s="17"/>
      <c r="T566" s="17"/>
      <c r="U566" s="62">
        <f t="shared" si="104"/>
        <v>0</v>
      </c>
      <c r="V566" s="63">
        <f>IF(ISBLANK($B566),0,VLOOKUP($B566,Listen!$A$2:$C$45,2,FALSE))</f>
        <v>0</v>
      </c>
      <c r="W566" s="63">
        <f>IF(ISBLANK($B566),0,VLOOKUP($B566,Listen!$A$2:$C$45,3,FALSE))</f>
        <v>0</v>
      </c>
      <c r="X566" s="49">
        <f t="shared" si="105"/>
        <v>0</v>
      </c>
      <c r="Y566" s="49">
        <f t="shared" si="114"/>
        <v>0</v>
      </c>
      <c r="Z566" s="49">
        <f t="shared" si="114"/>
        <v>0</v>
      </c>
      <c r="AA566" s="49">
        <f t="shared" si="114"/>
        <v>0</v>
      </c>
      <c r="AB566" s="49">
        <f t="shared" si="114"/>
        <v>0</v>
      </c>
      <c r="AC566" s="49">
        <f t="shared" si="114"/>
        <v>0</v>
      </c>
      <c r="AD566" s="49">
        <f t="shared" si="114"/>
        <v>0</v>
      </c>
      <c r="AE566" s="51">
        <f t="shared" si="115"/>
        <v>0</v>
      </c>
      <c r="AF566" s="51">
        <f>IF(C566=A_Stammdaten!$B$12,D_SAV!$U566-D_SAV!$AG566,HLOOKUP(A_Stammdaten!$B$12-1,$AH$4:$AN$4004,ROW(C566)-3,FALSE)-$AG566)</f>
        <v>0</v>
      </c>
      <c r="AG566" s="51">
        <f>HLOOKUP(A_Stammdaten!$B$12,$AH$4:$AN$4004,ROW(C566)-3,FALSE)</f>
        <v>0</v>
      </c>
      <c r="AH566" s="51">
        <f t="shared" si="106"/>
        <v>0</v>
      </c>
      <c r="AI566" s="51">
        <f t="shared" si="107"/>
        <v>0</v>
      </c>
      <c r="AJ566" s="51">
        <f t="shared" si="108"/>
        <v>0</v>
      </c>
      <c r="AK566" s="51">
        <f t="shared" si="109"/>
        <v>0</v>
      </c>
      <c r="AL566" s="51">
        <f t="shared" si="110"/>
        <v>0</v>
      </c>
      <c r="AM566" s="51">
        <f t="shared" si="111"/>
        <v>0</v>
      </c>
      <c r="AN566" s="51">
        <f t="shared" si="112"/>
        <v>0</v>
      </c>
    </row>
    <row r="567" spans="1:40" x14ac:dyDescent="0.25">
      <c r="A567" s="17"/>
      <c r="B567" s="17"/>
      <c r="C567" s="35"/>
      <c r="D567" s="17"/>
      <c r="E567" s="17"/>
      <c r="F567" s="17"/>
      <c r="G567" s="62">
        <f t="shared" si="113"/>
        <v>0</v>
      </c>
      <c r="H567" s="17"/>
      <c r="I567" s="17"/>
      <c r="J567" s="17"/>
      <c r="K567" s="17"/>
      <c r="L567" s="17"/>
      <c r="M567" s="17"/>
      <c r="N567" s="17"/>
      <c r="O567" s="17"/>
      <c r="P567" s="115"/>
      <c r="Q567" s="62">
        <f>IF(C567&gt;A_Stammdaten!$B$12,0,SUM(G567,H567,J567,K567,M567,N567)-SUM(I567,L567,O567,P567))</f>
        <v>0</v>
      </c>
      <c r="R567" s="17"/>
      <c r="S567" s="17"/>
      <c r="T567" s="17"/>
      <c r="U567" s="62">
        <f t="shared" si="104"/>
        <v>0</v>
      </c>
      <c r="V567" s="63">
        <f>IF(ISBLANK($B567),0,VLOOKUP($B567,Listen!$A$2:$C$45,2,FALSE))</f>
        <v>0</v>
      </c>
      <c r="W567" s="63">
        <f>IF(ISBLANK($B567),0,VLOOKUP($B567,Listen!$A$2:$C$45,3,FALSE))</f>
        <v>0</v>
      </c>
      <c r="X567" s="49">
        <f t="shared" si="105"/>
        <v>0</v>
      </c>
      <c r="Y567" s="49">
        <f t="shared" si="114"/>
        <v>0</v>
      </c>
      <c r="Z567" s="49">
        <f t="shared" si="114"/>
        <v>0</v>
      </c>
      <c r="AA567" s="49">
        <f t="shared" si="114"/>
        <v>0</v>
      </c>
      <c r="AB567" s="49">
        <f t="shared" si="114"/>
        <v>0</v>
      </c>
      <c r="AC567" s="49">
        <f t="shared" si="114"/>
        <v>0</v>
      </c>
      <c r="AD567" s="49">
        <f t="shared" si="114"/>
        <v>0</v>
      </c>
      <c r="AE567" s="51">
        <f t="shared" si="115"/>
        <v>0</v>
      </c>
      <c r="AF567" s="51">
        <f>IF(C567=A_Stammdaten!$B$12,D_SAV!$U567-D_SAV!$AG567,HLOOKUP(A_Stammdaten!$B$12-1,$AH$4:$AN$4004,ROW(C567)-3,FALSE)-$AG567)</f>
        <v>0</v>
      </c>
      <c r="AG567" s="51">
        <f>HLOOKUP(A_Stammdaten!$B$12,$AH$4:$AN$4004,ROW(C567)-3,FALSE)</f>
        <v>0</v>
      </c>
      <c r="AH567" s="51">
        <f t="shared" si="106"/>
        <v>0</v>
      </c>
      <c r="AI567" s="51">
        <f t="shared" si="107"/>
        <v>0</v>
      </c>
      <c r="AJ567" s="51">
        <f t="shared" si="108"/>
        <v>0</v>
      </c>
      <c r="AK567" s="51">
        <f t="shared" si="109"/>
        <v>0</v>
      </c>
      <c r="AL567" s="51">
        <f t="shared" si="110"/>
        <v>0</v>
      </c>
      <c r="AM567" s="51">
        <f t="shared" si="111"/>
        <v>0</v>
      </c>
      <c r="AN567" s="51">
        <f t="shared" si="112"/>
        <v>0</v>
      </c>
    </row>
    <row r="568" spans="1:40" x14ac:dyDescent="0.25">
      <c r="A568" s="17"/>
      <c r="B568" s="17"/>
      <c r="C568" s="35"/>
      <c r="D568" s="17"/>
      <c r="E568" s="17"/>
      <c r="F568" s="17"/>
      <c r="G568" s="62">
        <f t="shared" si="113"/>
        <v>0</v>
      </c>
      <c r="H568" s="17"/>
      <c r="I568" s="17"/>
      <c r="J568" s="17"/>
      <c r="K568" s="17"/>
      <c r="L568" s="17"/>
      <c r="M568" s="17"/>
      <c r="N568" s="17"/>
      <c r="O568" s="17"/>
      <c r="P568" s="115"/>
      <c r="Q568" s="62">
        <f>IF(C568&gt;A_Stammdaten!$B$12,0,SUM(G568,H568,J568,K568,M568,N568)-SUM(I568,L568,O568,P568))</f>
        <v>0</v>
      </c>
      <c r="R568" s="17"/>
      <c r="S568" s="17"/>
      <c r="T568" s="17"/>
      <c r="U568" s="62">
        <f t="shared" si="104"/>
        <v>0</v>
      </c>
      <c r="V568" s="63">
        <f>IF(ISBLANK($B568),0,VLOOKUP($B568,Listen!$A$2:$C$45,2,FALSE))</f>
        <v>0</v>
      </c>
      <c r="W568" s="63">
        <f>IF(ISBLANK($B568),0,VLOOKUP($B568,Listen!$A$2:$C$45,3,FALSE))</f>
        <v>0</v>
      </c>
      <c r="X568" s="49">
        <f t="shared" si="105"/>
        <v>0</v>
      </c>
      <c r="Y568" s="49">
        <f t="shared" si="114"/>
        <v>0</v>
      </c>
      <c r="Z568" s="49">
        <f t="shared" si="114"/>
        <v>0</v>
      </c>
      <c r="AA568" s="49">
        <f t="shared" si="114"/>
        <v>0</v>
      </c>
      <c r="AB568" s="49">
        <f t="shared" si="114"/>
        <v>0</v>
      </c>
      <c r="AC568" s="49">
        <f t="shared" si="114"/>
        <v>0</v>
      </c>
      <c r="AD568" s="49">
        <f t="shared" si="114"/>
        <v>0</v>
      </c>
      <c r="AE568" s="51">
        <f t="shared" si="115"/>
        <v>0</v>
      </c>
      <c r="AF568" s="51">
        <f>IF(C568=A_Stammdaten!$B$12,D_SAV!$U568-D_SAV!$AG568,HLOOKUP(A_Stammdaten!$B$12-1,$AH$4:$AN$4004,ROW(C568)-3,FALSE)-$AG568)</f>
        <v>0</v>
      </c>
      <c r="AG568" s="51">
        <f>HLOOKUP(A_Stammdaten!$B$12,$AH$4:$AN$4004,ROW(C568)-3,FALSE)</f>
        <v>0</v>
      </c>
      <c r="AH568" s="51">
        <f t="shared" si="106"/>
        <v>0</v>
      </c>
      <c r="AI568" s="51">
        <f t="shared" si="107"/>
        <v>0</v>
      </c>
      <c r="AJ568" s="51">
        <f t="shared" si="108"/>
        <v>0</v>
      </c>
      <c r="AK568" s="51">
        <f t="shared" si="109"/>
        <v>0</v>
      </c>
      <c r="AL568" s="51">
        <f t="shared" si="110"/>
        <v>0</v>
      </c>
      <c r="AM568" s="51">
        <f t="shared" si="111"/>
        <v>0</v>
      </c>
      <c r="AN568" s="51">
        <f t="shared" si="112"/>
        <v>0</v>
      </c>
    </row>
    <row r="569" spans="1:40" x14ac:dyDescent="0.25">
      <c r="A569" s="17"/>
      <c r="B569" s="17"/>
      <c r="C569" s="35"/>
      <c r="D569" s="17"/>
      <c r="E569" s="17"/>
      <c r="F569" s="17"/>
      <c r="G569" s="62">
        <f t="shared" si="113"/>
        <v>0</v>
      </c>
      <c r="H569" s="17"/>
      <c r="I569" s="17"/>
      <c r="J569" s="17"/>
      <c r="K569" s="17"/>
      <c r="L569" s="17"/>
      <c r="M569" s="17"/>
      <c r="N569" s="17"/>
      <c r="O569" s="17"/>
      <c r="P569" s="115"/>
      <c r="Q569" s="62">
        <f>IF(C569&gt;A_Stammdaten!$B$12,0,SUM(G569,H569,J569,K569,M569,N569)-SUM(I569,L569,O569,P569))</f>
        <v>0</v>
      </c>
      <c r="R569" s="17"/>
      <c r="S569" s="17"/>
      <c r="T569" s="17"/>
      <c r="U569" s="62">
        <f t="shared" si="104"/>
        <v>0</v>
      </c>
      <c r="V569" s="63">
        <f>IF(ISBLANK($B569),0,VLOOKUP($B569,Listen!$A$2:$C$45,2,FALSE))</f>
        <v>0</v>
      </c>
      <c r="W569" s="63">
        <f>IF(ISBLANK($B569),0,VLOOKUP($B569,Listen!$A$2:$C$45,3,FALSE))</f>
        <v>0</v>
      </c>
      <c r="X569" s="49">
        <f t="shared" si="105"/>
        <v>0</v>
      </c>
      <c r="Y569" s="49">
        <f t="shared" si="114"/>
        <v>0</v>
      </c>
      <c r="Z569" s="49">
        <f t="shared" si="114"/>
        <v>0</v>
      </c>
      <c r="AA569" s="49">
        <f t="shared" si="114"/>
        <v>0</v>
      </c>
      <c r="AB569" s="49">
        <f t="shared" si="114"/>
        <v>0</v>
      </c>
      <c r="AC569" s="49">
        <f t="shared" si="114"/>
        <v>0</v>
      </c>
      <c r="AD569" s="49">
        <f t="shared" si="114"/>
        <v>0</v>
      </c>
      <c r="AE569" s="51">
        <f t="shared" si="115"/>
        <v>0</v>
      </c>
      <c r="AF569" s="51">
        <f>IF(C569=A_Stammdaten!$B$12,D_SAV!$U569-D_SAV!$AG569,HLOOKUP(A_Stammdaten!$B$12-1,$AH$4:$AN$4004,ROW(C569)-3,FALSE)-$AG569)</f>
        <v>0</v>
      </c>
      <c r="AG569" s="51">
        <f>HLOOKUP(A_Stammdaten!$B$12,$AH$4:$AN$4004,ROW(C569)-3,FALSE)</f>
        <v>0</v>
      </c>
      <c r="AH569" s="51">
        <f t="shared" si="106"/>
        <v>0</v>
      </c>
      <c r="AI569" s="51">
        <f t="shared" si="107"/>
        <v>0</v>
      </c>
      <c r="AJ569" s="51">
        <f t="shared" si="108"/>
        <v>0</v>
      </c>
      <c r="AK569" s="51">
        <f t="shared" si="109"/>
        <v>0</v>
      </c>
      <c r="AL569" s="51">
        <f t="shared" si="110"/>
        <v>0</v>
      </c>
      <c r="AM569" s="51">
        <f t="shared" si="111"/>
        <v>0</v>
      </c>
      <c r="AN569" s="51">
        <f t="shared" si="112"/>
        <v>0</v>
      </c>
    </row>
    <row r="570" spans="1:40" x14ac:dyDescent="0.25">
      <c r="A570" s="17"/>
      <c r="B570" s="17"/>
      <c r="C570" s="35"/>
      <c r="D570" s="17"/>
      <c r="E570" s="17"/>
      <c r="F570" s="17"/>
      <c r="G570" s="62">
        <f t="shared" si="113"/>
        <v>0</v>
      </c>
      <c r="H570" s="17"/>
      <c r="I570" s="17"/>
      <c r="J570" s="17"/>
      <c r="K570" s="17"/>
      <c r="L570" s="17"/>
      <c r="M570" s="17"/>
      <c r="N570" s="17"/>
      <c r="O570" s="17"/>
      <c r="P570" s="115"/>
      <c r="Q570" s="62">
        <f>IF(C570&gt;A_Stammdaten!$B$12,0,SUM(G570,H570,J570,K570,M570,N570)-SUM(I570,L570,O570,P570))</f>
        <v>0</v>
      </c>
      <c r="R570" s="17"/>
      <c r="S570" s="17"/>
      <c r="T570" s="17"/>
      <c r="U570" s="62">
        <f t="shared" si="104"/>
        <v>0</v>
      </c>
      <c r="V570" s="63">
        <f>IF(ISBLANK($B570),0,VLOOKUP($B570,Listen!$A$2:$C$45,2,FALSE))</f>
        <v>0</v>
      </c>
      <c r="W570" s="63">
        <f>IF(ISBLANK($B570),0,VLOOKUP($B570,Listen!$A$2:$C$45,3,FALSE))</f>
        <v>0</v>
      </c>
      <c r="X570" s="49">
        <f t="shared" si="105"/>
        <v>0</v>
      </c>
      <c r="Y570" s="49">
        <f t="shared" si="114"/>
        <v>0</v>
      </c>
      <c r="Z570" s="49">
        <f t="shared" si="114"/>
        <v>0</v>
      </c>
      <c r="AA570" s="49">
        <f t="shared" si="114"/>
        <v>0</v>
      </c>
      <c r="AB570" s="49">
        <f t="shared" si="114"/>
        <v>0</v>
      </c>
      <c r="AC570" s="49">
        <f t="shared" si="114"/>
        <v>0</v>
      </c>
      <c r="AD570" s="49">
        <f t="shared" si="114"/>
        <v>0</v>
      </c>
      <c r="AE570" s="51">
        <f t="shared" si="115"/>
        <v>0</v>
      </c>
      <c r="AF570" s="51">
        <f>IF(C570=A_Stammdaten!$B$12,D_SAV!$U570-D_SAV!$AG570,HLOOKUP(A_Stammdaten!$B$12-1,$AH$4:$AN$4004,ROW(C570)-3,FALSE)-$AG570)</f>
        <v>0</v>
      </c>
      <c r="AG570" s="51">
        <f>HLOOKUP(A_Stammdaten!$B$12,$AH$4:$AN$4004,ROW(C570)-3,FALSE)</f>
        <v>0</v>
      </c>
      <c r="AH570" s="51">
        <f t="shared" si="106"/>
        <v>0</v>
      </c>
      <c r="AI570" s="51">
        <f t="shared" si="107"/>
        <v>0</v>
      </c>
      <c r="AJ570" s="51">
        <f t="shared" si="108"/>
        <v>0</v>
      </c>
      <c r="AK570" s="51">
        <f t="shared" si="109"/>
        <v>0</v>
      </c>
      <c r="AL570" s="51">
        <f t="shared" si="110"/>
        <v>0</v>
      </c>
      <c r="AM570" s="51">
        <f t="shared" si="111"/>
        <v>0</v>
      </c>
      <c r="AN570" s="51">
        <f t="shared" si="112"/>
        <v>0</v>
      </c>
    </row>
    <row r="571" spans="1:40" x14ac:dyDescent="0.25">
      <c r="A571" s="17"/>
      <c r="B571" s="17"/>
      <c r="C571" s="35"/>
      <c r="D571" s="17"/>
      <c r="E571" s="17"/>
      <c r="F571" s="17"/>
      <c r="G571" s="62">
        <f t="shared" si="113"/>
        <v>0</v>
      </c>
      <c r="H571" s="17"/>
      <c r="I571" s="17"/>
      <c r="J571" s="17"/>
      <c r="K571" s="17"/>
      <c r="L571" s="17"/>
      <c r="M571" s="17"/>
      <c r="N571" s="17"/>
      <c r="O571" s="17"/>
      <c r="P571" s="115"/>
      <c r="Q571" s="62">
        <f>IF(C571&gt;A_Stammdaten!$B$12,0,SUM(G571,H571,J571,K571,M571,N571)-SUM(I571,L571,O571,P571))</f>
        <v>0</v>
      </c>
      <c r="R571" s="17"/>
      <c r="S571" s="17"/>
      <c r="T571" s="17"/>
      <c r="U571" s="62">
        <f t="shared" si="104"/>
        <v>0</v>
      </c>
      <c r="V571" s="63">
        <f>IF(ISBLANK($B571),0,VLOOKUP($B571,Listen!$A$2:$C$45,2,FALSE))</f>
        <v>0</v>
      </c>
      <c r="W571" s="63">
        <f>IF(ISBLANK($B571),0,VLOOKUP($B571,Listen!$A$2:$C$45,3,FALSE))</f>
        <v>0</v>
      </c>
      <c r="X571" s="49">
        <f t="shared" si="105"/>
        <v>0</v>
      </c>
      <c r="Y571" s="49">
        <f t="shared" si="114"/>
        <v>0</v>
      </c>
      <c r="Z571" s="49">
        <f t="shared" si="114"/>
        <v>0</v>
      </c>
      <c r="AA571" s="49">
        <f t="shared" si="114"/>
        <v>0</v>
      </c>
      <c r="AB571" s="49">
        <f t="shared" si="114"/>
        <v>0</v>
      </c>
      <c r="AC571" s="49">
        <f t="shared" si="114"/>
        <v>0</v>
      </c>
      <c r="AD571" s="49">
        <f t="shared" si="114"/>
        <v>0</v>
      </c>
      <c r="AE571" s="51">
        <f t="shared" si="115"/>
        <v>0</v>
      </c>
      <c r="AF571" s="51">
        <f>IF(C571=A_Stammdaten!$B$12,D_SAV!$U571-D_SAV!$AG571,HLOOKUP(A_Stammdaten!$B$12-1,$AH$4:$AN$4004,ROW(C571)-3,FALSE)-$AG571)</f>
        <v>0</v>
      </c>
      <c r="AG571" s="51">
        <f>HLOOKUP(A_Stammdaten!$B$12,$AH$4:$AN$4004,ROW(C571)-3,FALSE)</f>
        <v>0</v>
      </c>
      <c r="AH571" s="51">
        <f t="shared" si="106"/>
        <v>0</v>
      </c>
      <c r="AI571" s="51">
        <f t="shared" si="107"/>
        <v>0</v>
      </c>
      <c r="AJ571" s="51">
        <f t="shared" si="108"/>
        <v>0</v>
      </c>
      <c r="AK571" s="51">
        <f t="shared" si="109"/>
        <v>0</v>
      </c>
      <c r="AL571" s="51">
        <f t="shared" si="110"/>
        <v>0</v>
      </c>
      <c r="AM571" s="51">
        <f t="shared" si="111"/>
        <v>0</v>
      </c>
      <c r="AN571" s="51">
        <f t="shared" si="112"/>
        <v>0</v>
      </c>
    </row>
    <row r="572" spans="1:40" x14ac:dyDescent="0.25">
      <c r="A572" s="17"/>
      <c r="B572" s="17"/>
      <c r="C572" s="35"/>
      <c r="D572" s="17"/>
      <c r="E572" s="17"/>
      <c r="F572" s="17"/>
      <c r="G572" s="62">
        <f t="shared" si="113"/>
        <v>0</v>
      </c>
      <c r="H572" s="17"/>
      <c r="I572" s="17"/>
      <c r="J572" s="17"/>
      <c r="K572" s="17"/>
      <c r="L572" s="17"/>
      <c r="M572" s="17"/>
      <c r="N572" s="17"/>
      <c r="O572" s="17"/>
      <c r="P572" s="115"/>
      <c r="Q572" s="62">
        <f>IF(C572&gt;A_Stammdaten!$B$12,0,SUM(G572,H572,J572,K572,M572,N572)-SUM(I572,L572,O572,P572))</f>
        <v>0</v>
      </c>
      <c r="R572" s="17"/>
      <c r="S572" s="17"/>
      <c r="T572" s="17"/>
      <c r="U572" s="62">
        <f t="shared" si="104"/>
        <v>0</v>
      </c>
      <c r="V572" s="63">
        <f>IF(ISBLANK($B572),0,VLOOKUP($B572,Listen!$A$2:$C$45,2,FALSE))</f>
        <v>0</v>
      </c>
      <c r="W572" s="63">
        <f>IF(ISBLANK($B572),0,VLOOKUP($B572,Listen!$A$2:$C$45,3,FALSE))</f>
        <v>0</v>
      </c>
      <c r="X572" s="49">
        <f t="shared" si="105"/>
        <v>0</v>
      </c>
      <c r="Y572" s="49">
        <f t="shared" si="114"/>
        <v>0</v>
      </c>
      <c r="Z572" s="49">
        <f t="shared" si="114"/>
        <v>0</v>
      </c>
      <c r="AA572" s="49">
        <f t="shared" si="114"/>
        <v>0</v>
      </c>
      <c r="AB572" s="49">
        <f t="shared" si="114"/>
        <v>0</v>
      </c>
      <c r="AC572" s="49">
        <f t="shared" si="114"/>
        <v>0</v>
      </c>
      <c r="AD572" s="49">
        <f t="shared" si="114"/>
        <v>0</v>
      </c>
      <c r="AE572" s="51">
        <f t="shared" si="115"/>
        <v>0</v>
      </c>
      <c r="AF572" s="51">
        <f>IF(C572=A_Stammdaten!$B$12,D_SAV!$U572-D_SAV!$AG572,HLOOKUP(A_Stammdaten!$B$12-1,$AH$4:$AN$4004,ROW(C572)-3,FALSE)-$AG572)</f>
        <v>0</v>
      </c>
      <c r="AG572" s="51">
        <f>HLOOKUP(A_Stammdaten!$B$12,$AH$4:$AN$4004,ROW(C572)-3,FALSE)</f>
        <v>0</v>
      </c>
      <c r="AH572" s="51">
        <f t="shared" si="106"/>
        <v>0</v>
      </c>
      <c r="AI572" s="51">
        <f t="shared" si="107"/>
        <v>0</v>
      </c>
      <c r="AJ572" s="51">
        <f t="shared" si="108"/>
        <v>0</v>
      </c>
      <c r="AK572" s="51">
        <f t="shared" si="109"/>
        <v>0</v>
      </c>
      <c r="AL572" s="51">
        <f t="shared" si="110"/>
        <v>0</v>
      </c>
      <c r="AM572" s="51">
        <f t="shared" si="111"/>
        <v>0</v>
      </c>
      <c r="AN572" s="51">
        <f t="shared" si="112"/>
        <v>0</v>
      </c>
    </row>
    <row r="573" spans="1:40" x14ac:dyDescent="0.25">
      <c r="A573" s="17"/>
      <c r="B573" s="17"/>
      <c r="C573" s="35"/>
      <c r="D573" s="17"/>
      <c r="E573" s="17"/>
      <c r="F573" s="17"/>
      <c r="G573" s="62">
        <f t="shared" si="113"/>
        <v>0</v>
      </c>
      <c r="H573" s="17"/>
      <c r="I573" s="17"/>
      <c r="J573" s="17"/>
      <c r="K573" s="17"/>
      <c r="L573" s="17"/>
      <c r="M573" s="17"/>
      <c r="N573" s="17"/>
      <c r="O573" s="17"/>
      <c r="P573" s="115"/>
      <c r="Q573" s="62">
        <f>IF(C573&gt;A_Stammdaten!$B$12,0,SUM(G573,H573,J573,K573,M573,N573)-SUM(I573,L573,O573,P573))</f>
        <v>0</v>
      </c>
      <c r="R573" s="17"/>
      <c r="S573" s="17"/>
      <c r="T573" s="17"/>
      <c r="U573" s="62">
        <f t="shared" si="104"/>
        <v>0</v>
      </c>
      <c r="V573" s="63">
        <f>IF(ISBLANK($B573),0,VLOOKUP($B573,Listen!$A$2:$C$45,2,FALSE))</f>
        <v>0</v>
      </c>
      <c r="W573" s="63">
        <f>IF(ISBLANK($B573),0,VLOOKUP($B573,Listen!$A$2:$C$45,3,FALSE))</f>
        <v>0</v>
      </c>
      <c r="X573" s="49">
        <f t="shared" si="105"/>
        <v>0</v>
      </c>
      <c r="Y573" s="49">
        <f t="shared" si="114"/>
        <v>0</v>
      </c>
      <c r="Z573" s="49">
        <f t="shared" si="114"/>
        <v>0</v>
      </c>
      <c r="AA573" s="49">
        <f t="shared" si="114"/>
        <v>0</v>
      </c>
      <c r="AB573" s="49">
        <f t="shared" si="114"/>
        <v>0</v>
      </c>
      <c r="AC573" s="49">
        <f t="shared" si="114"/>
        <v>0</v>
      </c>
      <c r="AD573" s="49">
        <f t="shared" si="114"/>
        <v>0</v>
      </c>
      <c r="AE573" s="51">
        <f t="shared" si="115"/>
        <v>0</v>
      </c>
      <c r="AF573" s="51">
        <f>IF(C573=A_Stammdaten!$B$12,D_SAV!$U573-D_SAV!$AG573,HLOOKUP(A_Stammdaten!$B$12-1,$AH$4:$AN$4004,ROW(C573)-3,FALSE)-$AG573)</f>
        <v>0</v>
      </c>
      <c r="AG573" s="51">
        <f>HLOOKUP(A_Stammdaten!$B$12,$AH$4:$AN$4004,ROW(C573)-3,FALSE)</f>
        <v>0</v>
      </c>
      <c r="AH573" s="51">
        <f t="shared" si="106"/>
        <v>0</v>
      </c>
      <c r="AI573" s="51">
        <f t="shared" si="107"/>
        <v>0</v>
      </c>
      <c r="AJ573" s="51">
        <f t="shared" si="108"/>
        <v>0</v>
      </c>
      <c r="AK573" s="51">
        <f t="shared" si="109"/>
        <v>0</v>
      </c>
      <c r="AL573" s="51">
        <f t="shared" si="110"/>
        <v>0</v>
      </c>
      <c r="AM573" s="51">
        <f t="shared" si="111"/>
        <v>0</v>
      </c>
      <c r="AN573" s="51">
        <f t="shared" si="112"/>
        <v>0</v>
      </c>
    </row>
    <row r="574" spans="1:40" x14ac:dyDescent="0.25">
      <c r="A574" s="17"/>
      <c r="B574" s="17"/>
      <c r="C574" s="35"/>
      <c r="D574" s="17"/>
      <c r="E574" s="17"/>
      <c r="F574" s="17"/>
      <c r="G574" s="62">
        <f t="shared" si="113"/>
        <v>0</v>
      </c>
      <c r="H574" s="17"/>
      <c r="I574" s="17"/>
      <c r="J574" s="17"/>
      <c r="K574" s="17"/>
      <c r="L574" s="17"/>
      <c r="M574" s="17"/>
      <c r="N574" s="17"/>
      <c r="O574" s="17"/>
      <c r="P574" s="115"/>
      <c r="Q574" s="62">
        <f>IF(C574&gt;A_Stammdaten!$B$12,0,SUM(G574,H574,J574,K574,M574,N574)-SUM(I574,L574,O574,P574))</f>
        <v>0</v>
      </c>
      <c r="R574" s="17"/>
      <c r="S574" s="17"/>
      <c r="T574" s="17"/>
      <c r="U574" s="62">
        <f t="shared" si="104"/>
        <v>0</v>
      </c>
      <c r="V574" s="63">
        <f>IF(ISBLANK($B574),0,VLOOKUP($B574,Listen!$A$2:$C$45,2,FALSE))</f>
        <v>0</v>
      </c>
      <c r="W574" s="63">
        <f>IF(ISBLANK($B574),0,VLOOKUP($B574,Listen!$A$2:$C$45,3,FALSE))</f>
        <v>0</v>
      </c>
      <c r="X574" s="49">
        <f t="shared" si="105"/>
        <v>0</v>
      </c>
      <c r="Y574" s="49">
        <f t="shared" si="114"/>
        <v>0</v>
      </c>
      <c r="Z574" s="49">
        <f t="shared" si="114"/>
        <v>0</v>
      </c>
      <c r="AA574" s="49">
        <f t="shared" si="114"/>
        <v>0</v>
      </c>
      <c r="AB574" s="49">
        <f t="shared" si="114"/>
        <v>0</v>
      </c>
      <c r="AC574" s="49">
        <f t="shared" si="114"/>
        <v>0</v>
      </c>
      <c r="AD574" s="49">
        <f t="shared" si="114"/>
        <v>0</v>
      </c>
      <c r="AE574" s="51">
        <f t="shared" si="115"/>
        <v>0</v>
      </c>
      <c r="AF574" s="51">
        <f>IF(C574=A_Stammdaten!$B$12,D_SAV!$U574-D_SAV!$AG574,HLOOKUP(A_Stammdaten!$B$12-1,$AH$4:$AN$4004,ROW(C574)-3,FALSE)-$AG574)</f>
        <v>0</v>
      </c>
      <c r="AG574" s="51">
        <f>HLOOKUP(A_Stammdaten!$B$12,$AH$4:$AN$4004,ROW(C574)-3,FALSE)</f>
        <v>0</v>
      </c>
      <c r="AH574" s="51">
        <f t="shared" si="106"/>
        <v>0</v>
      </c>
      <c r="AI574" s="51">
        <f t="shared" si="107"/>
        <v>0</v>
      </c>
      <c r="AJ574" s="51">
        <f t="shared" si="108"/>
        <v>0</v>
      </c>
      <c r="AK574" s="51">
        <f t="shared" si="109"/>
        <v>0</v>
      </c>
      <c r="AL574" s="51">
        <f t="shared" si="110"/>
        <v>0</v>
      </c>
      <c r="AM574" s="51">
        <f t="shared" si="111"/>
        <v>0</v>
      </c>
      <c r="AN574" s="51">
        <f t="shared" si="112"/>
        <v>0</v>
      </c>
    </row>
    <row r="575" spans="1:40" x14ac:dyDescent="0.25">
      <c r="A575" s="17"/>
      <c r="B575" s="17"/>
      <c r="C575" s="35"/>
      <c r="D575" s="17"/>
      <c r="E575" s="17"/>
      <c r="F575" s="17"/>
      <c r="G575" s="62">
        <f t="shared" si="113"/>
        <v>0</v>
      </c>
      <c r="H575" s="17"/>
      <c r="I575" s="17"/>
      <c r="J575" s="17"/>
      <c r="K575" s="17"/>
      <c r="L575" s="17"/>
      <c r="M575" s="17"/>
      <c r="N575" s="17"/>
      <c r="O575" s="17"/>
      <c r="P575" s="115"/>
      <c r="Q575" s="62">
        <f>IF(C575&gt;A_Stammdaten!$B$12,0,SUM(G575,H575,J575,K575,M575,N575)-SUM(I575,L575,O575,P575))</f>
        <v>0</v>
      </c>
      <c r="R575" s="17"/>
      <c r="S575" s="17"/>
      <c r="T575" s="17"/>
      <c r="U575" s="62">
        <f t="shared" si="104"/>
        <v>0</v>
      </c>
      <c r="V575" s="63">
        <f>IF(ISBLANK($B575),0,VLOOKUP($B575,Listen!$A$2:$C$45,2,FALSE))</f>
        <v>0</v>
      </c>
      <c r="W575" s="63">
        <f>IF(ISBLANK($B575),0,VLOOKUP($B575,Listen!$A$2:$C$45,3,FALSE))</f>
        <v>0</v>
      </c>
      <c r="X575" s="49">
        <f t="shared" si="105"/>
        <v>0</v>
      </c>
      <c r="Y575" s="49">
        <f t="shared" si="114"/>
        <v>0</v>
      </c>
      <c r="Z575" s="49">
        <f t="shared" si="114"/>
        <v>0</v>
      </c>
      <c r="AA575" s="49">
        <f t="shared" si="114"/>
        <v>0</v>
      </c>
      <c r="AB575" s="49">
        <f t="shared" si="114"/>
        <v>0</v>
      </c>
      <c r="AC575" s="49">
        <f t="shared" si="114"/>
        <v>0</v>
      </c>
      <c r="AD575" s="49">
        <f t="shared" si="114"/>
        <v>0</v>
      </c>
      <c r="AE575" s="51">
        <f t="shared" si="115"/>
        <v>0</v>
      </c>
      <c r="AF575" s="51">
        <f>IF(C575=A_Stammdaten!$B$12,D_SAV!$U575-D_SAV!$AG575,HLOOKUP(A_Stammdaten!$B$12-1,$AH$4:$AN$4004,ROW(C575)-3,FALSE)-$AG575)</f>
        <v>0</v>
      </c>
      <c r="AG575" s="51">
        <f>HLOOKUP(A_Stammdaten!$B$12,$AH$4:$AN$4004,ROW(C575)-3,FALSE)</f>
        <v>0</v>
      </c>
      <c r="AH575" s="51">
        <f t="shared" si="106"/>
        <v>0</v>
      </c>
      <c r="AI575" s="51">
        <f t="shared" si="107"/>
        <v>0</v>
      </c>
      <c r="AJ575" s="51">
        <f t="shared" si="108"/>
        <v>0</v>
      </c>
      <c r="AK575" s="51">
        <f t="shared" si="109"/>
        <v>0</v>
      </c>
      <c r="AL575" s="51">
        <f t="shared" si="110"/>
        <v>0</v>
      </c>
      <c r="AM575" s="51">
        <f t="shared" si="111"/>
        <v>0</v>
      </c>
      <c r="AN575" s="51">
        <f t="shared" si="112"/>
        <v>0</v>
      </c>
    </row>
    <row r="576" spans="1:40" x14ac:dyDescent="0.25">
      <c r="A576" s="17"/>
      <c r="B576" s="17"/>
      <c r="C576" s="35"/>
      <c r="D576" s="17"/>
      <c r="E576" s="17"/>
      <c r="F576" s="17"/>
      <c r="G576" s="62">
        <f t="shared" si="113"/>
        <v>0</v>
      </c>
      <c r="H576" s="17"/>
      <c r="I576" s="17"/>
      <c r="J576" s="17"/>
      <c r="K576" s="17"/>
      <c r="L576" s="17"/>
      <c r="M576" s="17"/>
      <c r="N576" s="17"/>
      <c r="O576" s="17"/>
      <c r="P576" s="115"/>
      <c r="Q576" s="62">
        <f>IF(C576&gt;A_Stammdaten!$B$12,0,SUM(G576,H576,J576,K576,M576,N576)-SUM(I576,L576,O576,P576))</f>
        <v>0</v>
      </c>
      <c r="R576" s="17"/>
      <c r="S576" s="17"/>
      <c r="T576" s="17"/>
      <c r="U576" s="62">
        <f t="shared" si="104"/>
        <v>0</v>
      </c>
      <c r="V576" s="63">
        <f>IF(ISBLANK($B576),0,VLOOKUP($B576,Listen!$A$2:$C$45,2,FALSE))</f>
        <v>0</v>
      </c>
      <c r="W576" s="63">
        <f>IF(ISBLANK($B576),0,VLOOKUP($B576,Listen!$A$2:$C$45,3,FALSE))</f>
        <v>0</v>
      </c>
      <c r="X576" s="49">
        <f t="shared" si="105"/>
        <v>0</v>
      </c>
      <c r="Y576" s="49">
        <f t="shared" si="114"/>
        <v>0</v>
      </c>
      <c r="Z576" s="49">
        <f t="shared" si="114"/>
        <v>0</v>
      </c>
      <c r="AA576" s="49">
        <f t="shared" si="114"/>
        <v>0</v>
      </c>
      <c r="AB576" s="49">
        <f t="shared" si="114"/>
        <v>0</v>
      </c>
      <c r="AC576" s="49">
        <f t="shared" si="114"/>
        <v>0</v>
      </c>
      <c r="AD576" s="49">
        <f t="shared" si="114"/>
        <v>0</v>
      </c>
      <c r="AE576" s="51">
        <f t="shared" si="115"/>
        <v>0</v>
      </c>
      <c r="AF576" s="51">
        <f>IF(C576=A_Stammdaten!$B$12,D_SAV!$U576-D_SAV!$AG576,HLOOKUP(A_Stammdaten!$B$12-1,$AH$4:$AN$4004,ROW(C576)-3,FALSE)-$AG576)</f>
        <v>0</v>
      </c>
      <c r="AG576" s="51">
        <f>HLOOKUP(A_Stammdaten!$B$12,$AH$4:$AN$4004,ROW(C576)-3,FALSE)</f>
        <v>0</v>
      </c>
      <c r="AH576" s="51">
        <f t="shared" si="106"/>
        <v>0</v>
      </c>
      <c r="AI576" s="51">
        <f t="shared" si="107"/>
        <v>0</v>
      </c>
      <c r="AJ576" s="51">
        <f t="shared" si="108"/>
        <v>0</v>
      </c>
      <c r="AK576" s="51">
        <f t="shared" si="109"/>
        <v>0</v>
      </c>
      <c r="AL576" s="51">
        <f t="shared" si="110"/>
        <v>0</v>
      </c>
      <c r="AM576" s="51">
        <f t="shared" si="111"/>
        <v>0</v>
      </c>
      <c r="AN576" s="51">
        <f t="shared" si="112"/>
        <v>0</v>
      </c>
    </row>
    <row r="577" spans="1:40" x14ac:dyDescent="0.25">
      <c r="A577" s="17"/>
      <c r="B577" s="17"/>
      <c r="C577" s="35"/>
      <c r="D577" s="17"/>
      <c r="E577" s="17"/>
      <c r="F577" s="17"/>
      <c r="G577" s="62">
        <f t="shared" si="113"/>
        <v>0</v>
      </c>
      <c r="H577" s="17"/>
      <c r="I577" s="17"/>
      <c r="J577" s="17"/>
      <c r="K577" s="17"/>
      <c r="L577" s="17"/>
      <c r="M577" s="17"/>
      <c r="N577" s="17"/>
      <c r="O577" s="17"/>
      <c r="P577" s="115"/>
      <c r="Q577" s="62">
        <f>IF(C577&gt;A_Stammdaten!$B$12,0,SUM(G577,H577,J577,K577,M577,N577)-SUM(I577,L577,O577,P577))</f>
        <v>0</v>
      </c>
      <c r="R577" s="17"/>
      <c r="S577" s="17"/>
      <c r="T577" s="17"/>
      <c r="U577" s="62">
        <f t="shared" si="104"/>
        <v>0</v>
      </c>
      <c r="V577" s="63">
        <f>IF(ISBLANK($B577),0,VLOOKUP($B577,Listen!$A$2:$C$45,2,FALSE))</f>
        <v>0</v>
      </c>
      <c r="W577" s="63">
        <f>IF(ISBLANK($B577),0,VLOOKUP($B577,Listen!$A$2:$C$45,3,FALSE))</f>
        <v>0</v>
      </c>
      <c r="X577" s="49">
        <f t="shared" si="105"/>
        <v>0</v>
      </c>
      <c r="Y577" s="49">
        <f t="shared" si="114"/>
        <v>0</v>
      </c>
      <c r="Z577" s="49">
        <f t="shared" si="114"/>
        <v>0</v>
      </c>
      <c r="AA577" s="49">
        <f t="shared" si="114"/>
        <v>0</v>
      </c>
      <c r="AB577" s="49">
        <f t="shared" si="114"/>
        <v>0</v>
      </c>
      <c r="AC577" s="49">
        <f t="shared" si="114"/>
        <v>0</v>
      </c>
      <c r="AD577" s="49">
        <f t="shared" si="114"/>
        <v>0</v>
      </c>
      <c r="AE577" s="51">
        <f t="shared" si="115"/>
        <v>0</v>
      </c>
      <c r="AF577" s="51">
        <f>IF(C577=A_Stammdaten!$B$12,D_SAV!$U577-D_SAV!$AG577,HLOOKUP(A_Stammdaten!$B$12-1,$AH$4:$AN$4004,ROW(C577)-3,FALSE)-$AG577)</f>
        <v>0</v>
      </c>
      <c r="AG577" s="51">
        <f>HLOOKUP(A_Stammdaten!$B$12,$AH$4:$AN$4004,ROW(C577)-3,FALSE)</f>
        <v>0</v>
      </c>
      <c r="AH577" s="51">
        <f t="shared" si="106"/>
        <v>0</v>
      </c>
      <c r="AI577" s="51">
        <f t="shared" si="107"/>
        <v>0</v>
      </c>
      <c r="AJ577" s="51">
        <f t="shared" si="108"/>
        <v>0</v>
      </c>
      <c r="AK577" s="51">
        <f t="shared" si="109"/>
        <v>0</v>
      </c>
      <c r="AL577" s="51">
        <f t="shared" si="110"/>
        <v>0</v>
      </c>
      <c r="AM577" s="51">
        <f t="shared" si="111"/>
        <v>0</v>
      </c>
      <c r="AN577" s="51">
        <f t="shared" si="112"/>
        <v>0</v>
      </c>
    </row>
    <row r="578" spans="1:40" x14ac:dyDescent="0.25">
      <c r="A578" s="17"/>
      <c r="B578" s="17"/>
      <c r="C578" s="35"/>
      <c r="D578" s="17"/>
      <c r="E578" s="17"/>
      <c r="F578" s="17"/>
      <c r="G578" s="62">
        <f t="shared" si="113"/>
        <v>0</v>
      </c>
      <c r="H578" s="17"/>
      <c r="I578" s="17"/>
      <c r="J578" s="17"/>
      <c r="K578" s="17"/>
      <c r="L578" s="17"/>
      <c r="M578" s="17"/>
      <c r="N578" s="17"/>
      <c r="O578" s="17"/>
      <c r="P578" s="115"/>
      <c r="Q578" s="62">
        <f>IF(C578&gt;A_Stammdaten!$B$12,0,SUM(G578,H578,J578,K578,M578,N578)-SUM(I578,L578,O578,P578))</f>
        <v>0</v>
      </c>
      <c r="R578" s="17"/>
      <c r="S578" s="17"/>
      <c r="T578" s="17"/>
      <c r="U578" s="62">
        <f t="shared" si="104"/>
        <v>0</v>
      </c>
      <c r="V578" s="63">
        <f>IF(ISBLANK($B578),0,VLOOKUP($B578,Listen!$A$2:$C$45,2,FALSE))</f>
        <v>0</v>
      </c>
      <c r="W578" s="63">
        <f>IF(ISBLANK($B578),0,VLOOKUP($B578,Listen!$A$2:$C$45,3,FALSE))</f>
        <v>0</v>
      </c>
      <c r="X578" s="49">
        <f t="shared" si="105"/>
        <v>0</v>
      </c>
      <c r="Y578" s="49">
        <f t="shared" si="114"/>
        <v>0</v>
      </c>
      <c r="Z578" s="49">
        <f t="shared" si="114"/>
        <v>0</v>
      </c>
      <c r="AA578" s="49">
        <f t="shared" ref="Y578:AD620" si="116">$V578</f>
        <v>0</v>
      </c>
      <c r="AB578" s="49">
        <f t="shared" si="116"/>
        <v>0</v>
      </c>
      <c r="AC578" s="49">
        <f t="shared" si="116"/>
        <v>0</v>
      </c>
      <c r="AD578" s="49">
        <f t="shared" si="116"/>
        <v>0</v>
      </c>
      <c r="AE578" s="51">
        <f t="shared" si="115"/>
        <v>0</v>
      </c>
      <c r="AF578" s="51">
        <f>IF(C578=A_Stammdaten!$B$12,D_SAV!$U578-D_SAV!$AG578,HLOOKUP(A_Stammdaten!$B$12-1,$AH$4:$AN$4004,ROW(C578)-3,FALSE)-$AG578)</f>
        <v>0</v>
      </c>
      <c r="AG578" s="51">
        <f>HLOOKUP(A_Stammdaten!$B$12,$AH$4:$AN$4004,ROW(C578)-3,FALSE)</f>
        <v>0</v>
      </c>
      <c r="AH578" s="51">
        <f t="shared" si="106"/>
        <v>0</v>
      </c>
      <c r="AI578" s="51">
        <f t="shared" si="107"/>
        <v>0</v>
      </c>
      <c r="AJ578" s="51">
        <f t="shared" si="108"/>
        <v>0</v>
      </c>
      <c r="AK578" s="51">
        <f t="shared" si="109"/>
        <v>0</v>
      </c>
      <c r="AL578" s="51">
        <f t="shared" si="110"/>
        <v>0</v>
      </c>
      <c r="AM578" s="51">
        <f t="shared" si="111"/>
        <v>0</v>
      </c>
      <c r="AN578" s="51">
        <f t="shared" si="112"/>
        <v>0</v>
      </c>
    </row>
    <row r="579" spans="1:40" x14ac:dyDescent="0.25">
      <c r="A579" s="17"/>
      <c r="B579" s="17"/>
      <c r="C579" s="35"/>
      <c r="D579" s="17"/>
      <c r="E579" s="17"/>
      <c r="F579" s="17"/>
      <c r="G579" s="62">
        <f t="shared" si="113"/>
        <v>0</v>
      </c>
      <c r="H579" s="17"/>
      <c r="I579" s="17"/>
      <c r="J579" s="17"/>
      <c r="K579" s="17"/>
      <c r="L579" s="17"/>
      <c r="M579" s="17"/>
      <c r="N579" s="17"/>
      <c r="O579" s="17"/>
      <c r="P579" s="115"/>
      <c r="Q579" s="62">
        <f>IF(C579&gt;A_Stammdaten!$B$12,0,SUM(G579,H579,J579,K579,M579,N579)-SUM(I579,L579,O579,P579))</f>
        <v>0</v>
      </c>
      <c r="R579" s="17"/>
      <c r="S579" s="17"/>
      <c r="T579" s="17"/>
      <c r="U579" s="62">
        <f t="shared" si="104"/>
        <v>0</v>
      </c>
      <c r="V579" s="63">
        <f>IF(ISBLANK($B579),0,VLOOKUP($B579,Listen!$A$2:$C$45,2,FALSE))</f>
        <v>0</v>
      </c>
      <c r="W579" s="63">
        <f>IF(ISBLANK($B579),0,VLOOKUP($B579,Listen!$A$2:$C$45,3,FALSE))</f>
        <v>0</v>
      </c>
      <c r="X579" s="49">
        <f t="shared" si="105"/>
        <v>0</v>
      </c>
      <c r="Y579" s="49">
        <f t="shared" si="116"/>
        <v>0</v>
      </c>
      <c r="Z579" s="49">
        <f t="shared" si="116"/>
        <v>0</v>
      </c>
      <c r="AA579" s="49">
        <f t="shared" si="116"/>
        <v>0</v>
      </c>
      <c r="AB579" s="49">
        <f t="shared" si="116"/>
        <v>0</v>
      </c>
      <c r="AC579" s="49">
        <f t="shared" si="116"/>
        <v>0</v>
      </c>
      <c r="AD579" s="49">
        <f t="shared" si="116"/>
        <v>0</v>
      </c>
      <c r="AE579" s="51">
        <f t="shared" si="115"/>
        <v>0</v>
      </c>
      <c r="AF579" s="51">
        <f>IF(C579=A_Stammdaten!$B$12,D_SAV!$U579-D_SAV!$AG579,HLOOKUP(A_Stammdaten!$B$12-1,$AH$4:$AN$4004,ROW(C579)-3,FALSE)-$AG579)</f>
        <v>0</v>
      </c>
      <c r="AG579" s="51">
        <f>HLOOKUP(A_Stammdaten!$B$12,$AH$4:$AN$4004,ROW(C579)-3,FALSE)</f>
        <v>0</v>
      </c>
      <c r="AH579" s="51">
        <f t="shared" si="106"/>
        <v>0</v>
      </c>
      <c r="AI579" s="51">
        <f t="shared" si="107"/>
        <v>0</v>
      </c>
      <c r="AJ579" s="51">
        <f t="shared" si="108"/>
        <v>0</v>
      </c>
      <c r="AK579" s="51">
        <f t="shared" si="109"/>
        <v>0</v>
      </c>
      <c r="AL579" s="51">
        <f t="shared" si="110"/>
        <v>0</v>
      </c>
      <c r="AM579" s="51">
        <f t="shared" si="111"/>
        <v>0</v>
      </c>
      <c r="AN579" s="51">
        <f t="shared" si="112"/>
        <v>0</v>
      </c>
    </row>
    <row r="580" spans="1:40" x14ac:dyDescent="0.25">
      <c r="A580" s="17"/>
      <c r="B580" s="17"/>
      <c r="C580" s="35"/>
      <c r="D580" s="17"/>
      <c r="E580" s="17"/>
      <c r="F580" s="17"/>
      <c r="G580" s="62">
        <f t="shared" si="113"/>
        <v>0</v>
      </c>
      <c r="H580" s="17"/>
      <c r="I580" s="17"/>
      <c r="J580" s="17"/>
      <c r="K580" s="17"/>
      <c r="L580" s="17"/>
      <c r="M580" s="17"/>
      <c r="N580" s="17"/>
      <c r="O580" s="17"/>
      <c r="P580" s="115"/>
      <c r="Q580" s="62">
        <f>IF(C580&gt;A_Stammdaten!$B$12,0,SUM(G580,H580,J580,K580,M580,N580)-SUM(I580,L580,O580,P580))</f>
        <v>0</v>
      </c>
      <c r="R580" s="17"/>
      <c r="S580" s="17"/>
      <c r="T580" s="17"/>
      <c r="U580" s="62">
        <f t="shared" si="104"/>
        <v>0</v>
      </c>
      <c r="V580" s="63">
        <f>IF(ISBLANK($B580),0,VLOOKUP($B580,Listen!$A$2:$C$45,2,FALSE))</f>
        <v>0</v>
      </c>
      <c r="W580" s="63">
        <f>IF(ISBLANK($B580),0,VLOOKUP($B580,Listen!$A$2:$C$45,3,FALSE))</f>
        <v>0</v>
      </c>
      <c r="X580" s="49">
        <f t="shared" si="105"/>
        <v>0</v>
      </c>
      <c r="Y580" s="49">
        <f t="shared" si="116"/>
        <v>0</v>
      </c>
      <c r="Z580" s="49">
        <f t="shared" si="116"/>
        <v>0</v>
      </c>
      <c r="AA580" s="49">
        <f t="shared" si="116"/>
        <v>0</v>
      </c>
      <c r="AB580" s="49">
        <f t="shared" si="116"/>
        <v>0</v>
      </c>
      <c r="AC580" s="49">
        <f t="shared" si="116"/>
        <v>0</v>
      </c>
      <c r="AD580" s="49">
        <f t="shared" si="116"/>
        <v>0</v>
      </c>
      <c r="AE580" s="51">
        <f t="shared" si="115"/>
        <v>0</v>
      </c>
      <c r="AF580" s="51">
        <f>IF(C580=A_Stammdaten!$B$12,D_SAV!$U580-D_SAV!$AG580,HLOOKUP(A_Stammdaten!$B$12-1,$AH$4:$AN$4004,ROW(C580)-3,FALSE)-$AG580)</f>
        <v>0</v>
      </c>
      <c r="AG580" s="51">
        <f>HLOOKUP(A_Stammdaten!$B$12,$AH$4:$AN$4004,ROW(C580)-3,FALSE)</f>
        <v>0</v>
      </c>
      <c r="AH580" s="51">
        <f t="shared" si="106"/>
        <v>0</v>
      </c>
      <c r="AI580" s="51">
        <f t="shared" si="107"/>
        <v>0</v>
      </c>
      <c r="AJ580" s="51">
        <f t="shared" si="108"/>
        <v>0</v>
      </c>
      <c r="AK580" s="51">
        <f t="shared" si="109"/>
        <v>0</v>
      </c>
      <c r="AL580" s="51">
        <f t="shared" si="110"/>
        <v>0</v>
      </c>
      <c r="AM580" s="51">
        <f t="shared" si="111"/>
        <v>0</v>
      </c>
      <c r="AN580" s="51">
        <f t="shared" si="112"/>
        <v>0</v>
      </c>
    </row>
    <row r="581" spans="1:40" x14ac:dyDescent="0.25">
      <c r="A581" s="17"/>
      <c r="B581" s="17"/>
      <c r="C581" s="35"/>
      <c r="D581" s="17"/>
      <c r="E581" s="17"/>
      <c r="F581" s="17"/>
      <c r="G581" s="62">
        <f t="shared" si="113"/>
        <v>0</v>
      </c>
      <c r="H581" s="17"/>
      <c r="I581" s="17"/>
      <c r="J581" s="17"/>
      <c r="K581" s="17"/>
      <c r="L581" s="17"/>
      <c r="M581" s="17"/>
      <c r="N581" s="17"/>
      <c r="O581" s="17"/>
      <c r="P581" s="115"/>
      <c r="Q581" s="62">
        <f>IF(C581&gt;A_Stammdaten!$B$12,0,SUM(G581,H581,J581,K581,M581,N581)-SUM(I581,L581,O581,P581))</f>
        <v>0</v>
      </c>
      <c r="R581" s="17"/>
      <c r="S581" s="17"/>
      <c r="T581" s="17"/>
      <c r="U581" s="62">
        <f t="shared" ref="U581:U644" si="117">Q581-SUM(R581:T581)</f>
        <v>0</v>
      </c>
      <c r="V581" s="63">
        <f>IF(ISBLANK($B581),0,VLOOKUP($B581,Listen!$A$2:$C$45,2,FALSE))</f>
        <v>0</v>
      </c>
      <c r="W581" s="63">
        <f>IF(ISBLANK($B581),0,VLOOKUP($B581,Listen!$A$2:$C$45,3,FALSE))</f>
        <v>0</v>
      </c>
      <c r="X581" s="49">
        <f t="shared" ref="X581:X644" si="118">$V581</f>
        <v>0</v>
      </c>
      <c r="Y581" s="49">
        <f t="shared" si="116"/>
        <v>0</v>
      </c>
      <c r="Z581" s="49">
        <f t="shared" si="116"/>
        <v>0</v>
      </c>
      <c r="AA581" s="49">
        <f t="shared" si="116"/>
        <v>0</v>
      </c>
      <c r="AB581" s="49">
        <f t="shared" si="116"/>
        <v>0</v>
      </c>
      <c r="AC581" s="49">
        <f t="shared" si="116"/>
        <v>0</v>
      </c>
      <c r="AD581" s="49">
        <f t="shared" si="116"/>
        <v>0</v>
      </c>
      <c r="AE581" s="51">
        <f t="shared" si="115"/>
        <v>0</v>
      </c>
      <c r="AF581" s="51">
        <f>IF(C581=A_Stammdaten!$B$12,D_SAV!$U581-D_SAV!$AG581,HLOOKUP(A_Stammdaten!$B$12-1,$AH$4:$AN$4004,ROW(C581)-3,FALSE)-$AG581)</f>
        <v>0</v>
      </c>
      <c r="AG581" s="51">
        <f>HLOOKUP(A_Stammdaten!$B$12,$AH$4:$AN$4004,ROW(C581)-3,FALSE)</f>
        <v>0</v>
      </c>
      <c r="AH581" s="51">
        <f t="shared" ref="AH581:AH644" si="119">IF(OR($C581=0,$U581=0),0,IF($C581&lt;=AH$4,$U581-$U581/X581*(AH$4-$C581+1),0))</f>
        <v>0</v>
      </c>
      <c r="AI581" s="51">
        <f t="shared" ref="AI581:AI644" si="120">IF(OR($C581=0,$U581=0,Y581-(AI$4-$C581)=0),0,IF($C581&lt;AI$4,AH581-AH581/(Y581-(AI$4-$C581)),IF($C581=AI$4,$U581-$U581/Y581,0)))</f>
        <v>0</v>
      </c>
      <c r="AJ581" s="51">
        <f t="shared" ref="AJ581:AJ644" si="121">IF(OR($C581=0,$U581=0,Z581-(AJ$4-$C581)=0),0,IF($C581&lt;AJ$4,AI581-AI581/(Z581-(AJ$4-$C581)),IF($C581=AJ$4,$U581-$U581/Z581,0)))</f>
        <v>0</v>
      </c>
      <c r="AK581" s="51">
        <f t="shared" ref="AK581:AK644" si="122">IF(OR($C581=0,$U581=0,AA581-(AK$4-$C581)=0),0,IF($C581&lt;AK$4,AJ581-AJ581/(AA581-(AK$4-$C581)),IF($C581=AK$4,$U581-$U581/AA581,0)))</f>
        <v>0</v>
      </c>
      <c r="AL581" s="51">
        <f t="shared" ref="AL581:AL644" si="123">IF(OR($C581=0,$U581=0,AB581-(AL$4-$C581)=0),0,IF($C581&lt;AL$4,AK581-AK581/(AB581-(AL$4-$C581)),IF($C581=AL$4,$U581-$U581/AB581,0)))</f>
        <v>0</v>
      </c>
      <c r="AM581" s="51">
        <f t="shared" ref="AM581:AM644" si="124">IF(OR($C581=0,$U581=0,AC581-(AM$4-$C581)=0),0,IF($C581&lt;AM$4,AL581-AL581/(AC581-(AM$4-$C581)),IF($C581=AM$4,$U581-$U581/AC581,0)))</f>
        <v>0</v>
      </c>
      <c r="AN581" s="51">
        <f t="shared" ref="AN581:AN644" si="125">IF(OR($C581=0,$U581=0,AD581-(AN$4-$C581)=0),0,IF($C581&lt;AN$4,AM581-AM581/(AD581-(AN$4-$C581)),IF($C581=AN$4,$U581-$U581/AD581,0)))</f>
        <v>0</v>
      </c>
    </row>
    <row r="582" spans="1:40" x14ac:dyDescent="0.25">
      <c r="A582" s="17"/>
      <c r="B582" s="17"/>
      <c r="C582" s="35"/>
      <c r="D582" s="17"/>
      <c r="E582" s="17"/>
      <c r="F582" s="17"/>
      <c r="G582" s="62">
        <f t="shared" ref="G582:G645" si="126">D582*E582/100</f>
        <v>0</v>
      </c>
      <c r="H582" s="17"/>
      <c r="I582" s="17"/>
      <c r="J582" s="17"/>
      <c r="K582" s="17"/>
      <c r="L582" s="17"/>
      <c r="M582" s="17"/>
      <c r="N582" s="17"/>
      <c r="O582" s="17"/>
      <c r="P582" s="115"/>
      <c r="Q582" s="62">
        <f>IF(C582&gt;A_Stammdaten!$B$12,0,SUM(G582,H582,J582,K582,M582,N582)-SUM(I582,L582,O582,P582))</f>
        <v>0</v>
      </c>
      <c r="R582" s="17"/>
      <c r="S582" s="17"/>
      <c r="T582" s="17"/>
      <c r="U582" s="62">
        <f t="shared" si="117"/>
        <v>0</v>
      </c>
      <c r="V582" s="63">
        <f>IF(ISBLANK($B582),0,VLOOKUP($B582,Listen!$A$2:$C$45,2,FALSE))</f>
        <v>0</v>
      </c>
      <c r="W582" s="63">
        <f>IF(ISBLANK($B582),0,VLOOKUP($B582,Listen!$A$2:$C$45,3,FALSE))</f>
        <v>0</v>
      </c>
      <c r="X582" s="49">
        <f t="shared" si="118"/>
        <v>0</v>
      </c>
      <c r="Y582" s="49">
        <f t="shared" si="116"/>
        <v>0</v>
      </c>
      <c r="Z582" s="49">
        <f t="shared" si="116"/>
        <v>0</v>
      </c>
      <c r="AA582" s="49">
        <f t="shared" si="116"/>
        <v>0</v>
      </c>
      <c r="AB582" s="49">
        <f t="shared" si="116"/>
        <v>0</v>
      </c>
      <c r="AC582" s="49">
        <f t="shared" si="116"/>
        <v>0</v>
      </c>
      <c r="AD582" s="49">
        <f t="shared" si="116"/>
        <v>0</v>
      </c>
      <c r="AE582" s="51">
        <f t="shared" si="115"/>
        <v>0</v>
      </c>
      <c r="AF582" s="51">
        <f>IF(C582=A_Stammdaten!$B$12,D_SAV!$U582-D_SAV!$AG582,HLOOKUP(A_Stammdaten!$B$12-1,$AH$4:$AN$4004,ROW(C582)-3,FALSE)-$AG582)</f>
        <v>0</v>
      </c>
      <c r="AG582" s="51">
        <f>HLOOKUP(A_Stammdaten!$B$12,$AH$4:$AN$4004,ROW(C582)-3,FALSE)</f>
        <v>0</v>
      </c>
      <c r="AH582" s="51">
        <f t="shared" si="119"/>
        <v>0</v>
      </c>
      <c r="AI582" s="51">
        <f t="shared" si="120"/>
        <v>0</v>
      </c>
      <c r="AJ582" s="51">
        <f t="shared" si="121"/>
        <v>0</v>
      </c>
      <c r="AK582" s="51">
        <f t="shared" si="122"/>
        <v>0</v>
      </c>
      <c r="AL582" s="51">
        <f t="shared" si="123"/>
        <v>0</v>
      </c>
      <c r="AM582" s="51">
        <f t="shared" si="124"/>
        <v>0</v>
      </c>
      <c r="AN582" s="51">
        <f t="shared" si="125"/>
        <v>0</v>
      </c>
    </row>
    <row r="583" spans="1:40" x14ac:dyDescent="0.25">
      <c r="A583" s="17"/>
      <c r="B583" s="17"/>
      <c r="C583" s="35"/>
      <c r="D583" s="17"/>
      <c r="E583" s="17"/>
      <c r="F583" s="17"/>
      <c r="G583" s="62">
        <f t="shared" si="126"/>
        <v>0</v>
      </c>
      <c r="H583" s="17"/>
      <c r="I583" s="17"/>
      <c r="J583" s="17"/>
      <c r="K583" s="17"/>
      <c r="L583" s="17"/>
      <c r="M583" s="17"/>
      <c r="N583" s="17"/>
      <c r="O583" s="17"/>
      <c r="P583" s="115"/>
      <c r="Q583" s="62">
        <f>IF(C583&gt;A_Stammdaten!$B$12,0,SUM(G583,H583,J583,K583,M583,N583)-SUM(I583,L583,O583,P583))</f>
        <v>0</v>
      </c>
      <c r="R583" s="17"/>
      <c r="S583" s="17"/>
      <c r="T583" s="17"/>
      <c r="U583" s="62">
        <f t="shared" si="117"/>
        <v>0</v>
      </c>
      <c r="V583" s="63">
        <f>IF(ISBLANK($B583),0,VLOOKUP($B583,Listen!$A$2:$C$45,2,FALSE))</f>
        <v>0</v>
      </c>
      <c r="W583" s="63">
        <f>IF(ISBLANK($B583),0,VLOOKUP($B583,Listen!$A$2:$C$45,3,FALSE))</f>
        <v>0</v>
      </c>
      <c r="X583" s="49">
        <f t="shared" si="118"/>
        <v>0</v>
      </c>
      <c r="Y583" s="49">
        <f t="shared" si="116"/>
        <v>0</v>
      </c>
      <c r="Z583" s="49">
        <f t="shared" si="116"/>
        <v>0</v>
      </c>
      <c r="AA583" s="49">
        <f t="shared" si="116"/>
        <v>0</v>
      </c>
      <c r="AB583" s="49">
        <f t="shared" si="116"/>
        <v>0</v>
      </c>
      <c r="AC583" s="49">
        <f t="shared" si="116"/>
        <v>0</v>
      </c>
      <c r="AD583" s="49">
        <f t="shared" si="116"/>
        <v>0</v>
      </c>
      <c r="AE583" s="51">
        <f t="shared" si="115"/>
        <v>0</v>
      </c>
      <c r="AF583" s="51">
        <f>IF(C583=A_Stammdaten!$B$12,D_SAV!$U583-D_SAV!$AG583,HLOOKUP(A_Stammdaten!$B$12-1,$AH$4:$AN$4004,ROW(C583)-3,FALSE)-$AG583)</f>
        <v>0</v>
      </c>
      <c r="AG583" s="51">
        <f>HLOOKUP(A_Stammdaten!$B$12,$AH$4:$AN$4004,ROW(C583)-3,FALSE)</f>
        <v>0</v>
      </c>
      <c r="AH583" s="51">
        <f t="shared" si="119"/>
        <v>0</v>
      </c>
      <c r="AI583" s="51">
        <f t="shared" si="120"/>
        <v>0</v>
      </c>
      <c r="AJ583" s="51">
        <f t="shared" si="121"/>
        <v>0</v>
      </c>
      <c r="AK583" s="51">
        <f t="shared" si="122"/>
        <v>0</v>
      </c>
      <c r="AL583" s="51">
        <f t="shared" si="123"/>
        <v>0</v>
      </c>
      <c r="AM583" s="51">
        <f t="shared" si="124"/>
        <v>0</v>
      </c>
      <c r="AN583" s="51">
        <f t="shared" si="125"/>
        <v>0</v>
      </c>
    </row>
    <row r="584" spans="1:40" x14ac:dyDescent="0.25">
      <c r="A584" s="17"/>
      <c r="B584" s="17"/>
      <c r="C584" s="35"/>
      <c r="D584" s="17"/>
      <c r="E584" s="17"/>
      <c r="F584" s="17"/>
      <c r="G584" s="62">
        <f t="shared" si="126"/>
        <v>0</v>
      </c>
      <c r="H584" s="17"/>
      <c r="I584" s="17"/>
      <c r="J584" s="17"/>
      <c r="K584" s="17"/>
      <c r="L584" s="17"/>
      <c r="M584" s="17"/>
      <c r="N584" s="17"/>
      <c r="O584" s="17"/>
      <c r="P584" s="115"/>
      <c r="Q584" s="62">
        <f>IF(C584&gt;A_Stammdaten!$B$12,0,SUM(G584,H584,J584,K584,M584,N584)-SUM(I584,L584,O584,P584))</f>
        <v>0</v>
      </c>
      <c r="R584" s="17"/>
      <c r="S584" s="17"/>
      <c r="T584" s="17"/>
      <c r="U584" s="62">
        <f t="shared" si="117"/>
        <v>0</v>
      </c>
      <c r="V584" s="63">
        <f>IF(ISBLANK($B584),0,VLOOKUP($B584,Listen!$A$2:$C$45,2,FALSE))</f>
        <v>0</v>
      </c>
      <c r="W584" s="63">
        <f>IF(ISBLANK($B584),0,VLOOKUP($B584,Listen!$A$2:$C$45,3,FALSE))</f>
        <v>0</v>
      </c>
      <c r="X584" s="49">
        <f t="shared" si="118"/>
        <v>0</v>
      </c>
      <c r="Y584" s="49">
        <f t="shared" si="116"/>
        <v>0</v>
      </c>
      <c r="Z584" s="49">
        <f t="shared" si="116"/>
        <v>0</v>
      </c>
      <c r="AA584" s="49">
        <f t="shared" si="116"/>
        <v>0</v>
      </c>
      <c r="AB584" s="49">
        <f t="shared" si="116"/>
        <v>0</v>
      </c>
      <c r="AC584" s="49">
        <f t="shared" si="116"/>
        <v>0</v>
      </c>
      <c r="AD584" s="49">
        <f t="shared" si="116"/>
        <v>0</v>
      </c>
      <c r="AE584" s="51">
        <f t="shared" si="115"/>
        <v>0</v>
      </c>
      <c r="AF584" s="51">
        <f>IF(C584=A_Stammdaten!$B$12,D_SAV!$U584-D_SAV!$AG584,HLOOKUP(A_Stammdaten!$B$12-1,$AH$4:$AN$4004,ROW(C584)-3,FALSE)-$AG584)</f>
        <v>0</v>
      </c>
      <c r="AG584" s="51">
        <f>HLOOKUP(A_Stammdaten!$B$12,$AH$4:$AN$4004,ROW(C584)-3,FALSE)</f>
        <v>0</v>
      </c>
      <c r="AH584" s="51">
        <f t="shared" si="119"/>
        <v>0</v>
      </c>
      <c r="AI584" s="51">
        <f t="shared" si="120"/>
        <v>0</v>
      </c>
      <c r="AJ584" s="51">
        <f t="shared" si="121"/>
        <v>0</v>
      </c>
      <c r="AK584" s="51">
        <f t="shared" si="122"/>
        <v>0</v>
      </c>
      <c r="AL584" s="51">
        <f t="shared" si="123"/>
        <v>0</v>
      </c>
      <c r="AM584" s="51">
        <f t="shared" si="124"/>
        <v>0</v>
      </c>
      <c r="AN584" s="51">
        <f t="shared" si="125"/>
        <v>0</v>
      </c>
    </row>
    <row r="585" spans="1:40" x14ac:dyDescent="0.25">
      <c r="A585" s="17"/>
      <c r="B585" s="17"/>
      <c r="C585" s="35"/>
      <c r="D585" s="17"/>
      <c r="E585" s="17"/>
      <c r="F585" s="17"/>
      <c r="G585" s="62">
        <f t="shared" si="126"/>
        <v>0</v>
      </c>
      <c r="H585" s="17"/>
      <c r="I585" s="17"/>
      <c r="J585" s="17"/>
      <c r="K585" s="17"/>
      <c r="L585" s="17"/>
      <c r="M585" s="17"/>
      <c r="N585" s="17"/>
      <c r="O585" s="17"/>
      <c r="P585" s="115"/>
      <c r="Q585" s="62">
        <f>IF(C585&gt;A_Stammdaten!$B$12,0,SUM(G585,H585,J585,K585,M585,N585)-SUM(I585,L585,O585,P585))</f>
        <v>0</v>
      </c>
      <c r="R585" s="17"/>
      <c r="S585" s="17"/>
      <c r="T585" s="17"/>
      <c r="U585" s="62">
        <f t="shared" si="117"/>
        <v>0</v>
      </c>
      <c r="V585" s="63">
        <f>IF(ISBLANK($B585),0,VLOOKUP($B585,Listen!$A$2:$C$45,2,FALSE))</f>
        <v>0</v>
      </c>
      <c r="W585" s="63">
        <f>IF(ISBLANK($B585),0,VLOOKUP($B585,Listen!$A$2:$C$45,3,FALSE))</f>
        <v>0</v>
      </c>
      <c r="X585" s="49">
        <f t="shared" si="118"/>
        <v>0</v>
      </c>
      <c r="Y585" s="49">
        <f t="shared" si="116"/>
        <v>0</v>
      </c>
      <c r="Z585" s="49">
        <f t="shared" si="116"/>
        <v>0</v>
      </c>
      <c r="AA585" s="49">
        <f t="shared" si="116"/>
        <v>0</v>
      </c>
      <c r="AB585" s="49">
        <f t="shared" si="116"/>
        <v>0</v>
      </c>
      <c r="AC585" s="49">
        <f t="shared" si="116"/>
        <v>0</v>
      </c>
      <c r="AD585" s="49">
        <f t="shared" si="116"/>
        <v>0</v>
      </c>
      <c r="AE585" s="51">
        <f t="shared" si="115"/>
        <v>0</v>
      </c>
      <c r="AF585" s="51">
        <f>IF(C585=A_Stammdaten!$B$12,D_SAV!$U585-D_SAV!$AG585,HLOOKUP(A_Stammdaten!$B$12-1,$AH$4:$AN$4004,ROW(C585)-3,FALSE)-$AG585)</f>
        <v>0</v>
      </c>
      <c r="AG585" s="51">
        <f>HLOOKUP(A_Stammdaten!$B$12,$AH$4:$AN$4004,ROW(C585)-3,FALSE)</f>
        <v>0</v>
      </c>
      <c r="AH585" s="51">
        <f t="shared" si="119"/>
        <v>0</v>
      </c>
      <c r="AI585" s="51">
        <f t="shared" si="120"/>
        <v>0</v>
      </c>
      <c r="AJ585" s="51">
        <f t="shared" si="121"/>
        <v>0</v>
      </c>
      <c r="AK585" s="51">
        <f t="shared" si="122"/>
        <v>0</v>
      </c>
      <c r="AL585" s="51">
        <f t="shared" si="123"/>
        <v>0</v>
      </c>
      <c r="AM585" s="51">
        <f t="shared" si="124"/>
        <v>0</v>
      </c>
      <c r="AN585" s="51">
        <f t="shared" si="125"/>
        <v>0</v>
      </c>
    </row>
    <row r="586" spans="1:40" x14ac:dyDescent="0.25">
      <c r="A586" s="17"/>
      <c r="B586" s="17"/>
      <c r="C586" s="35"/>
      <c r="D586" s="17"/>
      <c r="E586" s="17"/>
      <c r="F586" s="17"/>
      <c r="G586" s="62">
        <f t="shared" si="126"/>
        <v>0</v>
      </c>
      <c r="H586" s="17"/>
      <c r="I586" s="17"/>
      <c r="J586" s="17"/>
      <c r="K586" s="17"/>
      <c r="L586" s="17"/>
      <c r="M586" s="17"/>
      <c r="N586" s="17"/>
      <c r="O586" s="17"/>
      <c r="P586" s="115"/>
      <c r="Q586" s="62">
        <f>IF(C586&gt;A_Stammdaten!$B$12,0,SUM(G586,H586,J586,K586,M586,N586)-SUM(I586,L586,O586,P586))</f>
        <v>0</v>
      </c>
      <c r="R586" s="17"/>
      <c r="S586" s="17"/>
      <c r="T586" s="17"/>
      <c r="U586" s="62">
        <f t="shared" si="117"/>
        <v>0</v>
      </c>
      <c r="V586" s="63">
        <f>IF(ISBLANK($B586),0,VLOOKUP($B586,Listen!$A$2:$C$45,2,FALSE))</f>
        <v>0</v>
      </c>
      <c r="W586" s="63">
        <f>IF(ISBLANK($B586),0,VLOOKUP($B586,Listen!$A$2:$C$45,3,FALSE))</f>
        <v>0</v>
      </c>
      <c r="X586" s="49">
        <f t="shared" si="118"/>
        <v>0</v>
      </c>
      <c r="Y586" s="49">
        <f t="shared" si="116"/>
        <v>0</v>
      </c>
      <c r="Z586" s="49">
        <f t="shared" si="116"/>
        <v>0</v>
      </c>
      <c r="AA586" s="49">
        <f t="shared" si="116"/>
        <v>0</v>
      </c>
      <c r="AB586" s="49">
        <f t="shared" si="116"/>
        <v>0</v>
      </c>
      <c r="AC586" s="49">
        <f t="shared" si="116"/>
        <v>0</v>
      </c>
      <c r="AD586" s="49">
        <f t="shared" si="116"/>
        <v>0</v>
      </c>
      <c r="AE586" s="51">
        <f t="shared" si="115"/>
        <v>0</v>
      </c>
      <c r="AF586" s="51">
        <f>IF(C586=A_Stammdaten!$B$12,D_SAV!$U586-D_SAV!$AG586,HLOOKUP(A_Stammdaten!$B$12-1,$AH$4:$AN$4004,ROW(C586)-3,FALSE)-$AG586)</f>
        <v>0</v>
      </c>
      <c r="AG586" s="51">
        <f>HLOOKUP(A_Stammdaten!$B$12,$AH$4:$AN$4004,ROW(C586)-3,FALSE)</f>
        <v>0</v>
      </c>
      <c r="AH586" s="51">
        <f t="shared" si="119"/>
        <v>0</v>
      </c>
      <c r="AI586" s="51">
        <f t="shared" si="120"/>
        <v>0</v>
      </c>
      <c r="AJ586" s="51">
        <f t="shared" si="121"/>
        <v>0</v>
      </c>
      <c r="AK586" s="51">
        <f t="shared" si="122"/>
        <v>0</v>
      </c>
      <c r="AL586" s="51">
        <f t="shared" si="123"/>
        <v>0</v>
      </c>
      <c r="AM586" s="51">
        <f t="shared" si="124"/>
        <v>0</v>
      </c>
      <c r="AN586" s="51">
        <f t="shared" si="125"/>
        <v>0</v>
      </c>
    </row>
    <row r="587" spans="1:40" x14ac:dyDescent="0.25">
      <c r="A587" s="17"/>
      <c r="B587" s="17"/>
      <c r="C587" s="35"/>
      <c r="D587" s="17"/>
      <c r="E587" s="17"/>
      <c r="F587" s="17"/>
      <c r="G587" s="62">
        <f t="shared" si="126"/>
        <v>0</v>
      </c>
      <c r="H587" s="17"/>
      <c r="I587" s="17"/>
      <c r="J587" s="17"/>
      <c r="K587" s="17"/>
      <c r="L587" s="17"/>
      <c r="M587" s="17"/>
      <c r="N587" s="17"/>
      <c r="O587" s="17"/>
      <c r="P587" s="115"/>
      <c r="Q587" s="62">
        <f>IF(C587&gt;A_Stammdaten!$B$12,0,SUM(G587,H587,J587,K587,M587,N587)-SUM(I587,L587,O587,P587))</f>
        <v>0</v>
      </c>
      <c r="R587" s="17"/>
      <c r="S587" s="17"/>
      <c r="T587" s="17"/>
      <c r="U587" s="62">
        <f t="shared" si="117"/>
        <v>0</v>
      </c>
      <c r="V587" s="63">
        <f>IF(ISBLANK($B587),0,VLOOKUP($B587,Listen!$A$2:$C$45,2,FALSE))</f>
        <v>0</v>
      </c>
      <c r="W587" s="63">
        <f>IF(ISBLANK($B587),0,VLOOKUP($B587,Listen!$A$2:$C$45,3,FALSE))</f>
        <v>0</v>
      </c>
      <c r="X587" s="49">
        <f t="shared" si="118"/>
        <v>0</v>
      </c>
      <c r="Y587" s="49">
        <f t="shared" si="116"/>
        <v>0</v>
      </c>
      <c r="Z587" s="49">
        <f t="shared" si="116"/>
        <v>0</v>
      </c>
      <c r="AA587" s="49">
        <f t="shared" si="116"/>
        <v>0</v>
      </c>
      <c r="AB587" s="49">
        <f t="shared" si="116"/>
        <v>0</v>
      </c>
      <c r="AC587" s="49">
        <f t="shared" si="116"/>
        <v>0</v>
      </c>
      <c r="AD587" s="49">
        <f t="shared" si="116"/>
        <v>0</v>
      </c>
      <c r="AE587" s="51">
        <f t="shared" si="115"/>
        <v>0</v>
      </c>
      <c r="AF587" s="51">
        <f>IF(C587=A_Stammdaten!$B$12,D_SAV!$U587-D_SAV!$AG587,HLOOKUP(A_Stammdaten!$B$12-1,$AH$4:$AN$4004,ROW(C587)-3,FALSE)-$AG587)</f>
        <v>0</v>
      </c>
      <c r="AG587" s="51">
        <f>HLOOKUP(A_Stammdaten!$B$12,$AH$4:$AN$4004,ROW(C587)-3,FALSE)</f>
        <v>0</v>
      </c>
      <c r="AH587" s="51">
        <f t="shared" si="119"/>
        <v>0</v>
      </c>
      <c r="AI587" s="51">
        <f t="shared" si="120"/>
        <v>0</v>
      </c>
      <c r="AJ587" s="51">
        <f t="shared" si="121"/>
        <v>0</v>
      </c>
      <c r="AK587" s="51">
        <f t="shared" si="122"/>
        <v>0</v>
      </c>
      <c r="AL587" s="51">
        <f t="shared" si="123"/>
        <v>0</v>
      </c>
      <c r="AM587" s="51">
        <f t="shared" si="124"/>
        <v>0</v>
      </c>
      <c r="AN587" s="51">
        <f t="shared" si="125"/>
        <v>0</v>
      </c>
    </row>
    <row r="588" spans="1:40" x14ac:dyDescent="0.25">
      <c r="A588" s="17"/>
      <c r="B588" s="17"/>
      <c r="C588" s="35"/>
      <c r="D588" s="17"/>
      <c r="E588" s="17"/>
      <c r="F588" s="17"/>
      <c r="G588" s="62">
        <f t="shared" si="126"/>
        <v>0</v>
      </c>
      <c r="H588" s="17"/>
      <c r="I588" s="17"/>
      <c r="J588" s="17"/>
      <c r="K588" s="17"/>
      <c r="L588" s="17"/>
      <c r="M588" s="17"/>
      <c r="N588" s="17"/>
      <c r="O588" s="17"/>
      <c r="P588" s="115"/>
      <c r="Q588" s="62">
        <f>IF(C588&gt;A_Stammdaten!$B$12,0,SUM(G588,H588,J588,K588,M588,N588)-SUM(I588,L588,O588,P588))</f>
        <v>0</v>
      </c>
      <c r="R588" s="17"/>
      <c r="S588" s="17"/>
      <c r="T588" s="17"/>
      <c r="U588" s="62">
        <f t="shared" si="117"/>
        <v>0</v>
      </c>
      <c r="V588" s="63">
        <f>IF(ISBLANK($B588),0,VLOOKUP($B588,Listen!$A$2:$C$45,2,FALSE))</f>
        <v>0</v>
      </c>
      <c r="W588" s="63">
        <f>IF(ISBLANK($B588),0,VLOOKUP($B588,Listen!$A$2:$C$45,3,FALSE))</f>
        <v>0</v>
      </c>
      <c r="X588" s="49">
        <f t="shared" si="118"/>
        <v>0</v>
      </c>
      <c r="Y588" s="49">
        <f t="shared" si="116"/>
        <v>0</v>
      </c>
      <c r="Z588" s="49">
        <f t="shared" si="116"/>
        <v>0</v>
      </c>
      <c r="AA588" s="49">
        <f t="shared" si="116"/>
        <v>0</v>
      </c>
      <c r="AB588" s="49">
        <f t="shared" si="116"/>
        <v>0</v>
      </c>
      <c r="AC588" s="49">
        <f t="shared" si="116"/>
        <v>0</v>
      </c>
      <c r="AD588" s="49">
        <f t="shared" si="116"/>
        <v>0</v>
      </c>
      <c r="AE588" s="51">
        <f t="shared" si="115"/>
        <v>0</v>
      </c>
      <c r="AF588" s="51">
        <f>IF(C588=A_Stammdaten!$B$12,D_SAV!$U588-D_SAV!$AG588,HLOOKUP(A_Stammdaten!$B$12-1,$AH$4:$AN$4004,ROW(C588)-3,FALSE)-$AG588)</f>
        <v>0</v>
      </c>
      <c r="AG588" s="51">
        <f>HLOOKUP(A_Stammdaten!$B$12,$AH$4:$AN$4004,ROW(C588)-3,FALSE)</f>
        <v>0</v>
      </c>
      <c r="AH588" s="51">
        <f t="shared" si="119"/>
        <v>0</v>
      </c>
      <c r="AI588" s="51">
        <f t="shared" si="120"/>
        <v>0</v>
      </c>
      <c r="AJ588" s="51">
        <f t="shared" si="121"/>
        <v>0</v>
      </c>
      <c r="AK588" s="51">
        <f t="shared" si="122"/>
        <v>0</v>
      </c>
      <c r="AL588" s="51">
        <f t="shared" si="123"/>
        <v>0</v>
      </c>
      <c r="AM588" s="51">
        <f t="shared" si="124"/>
        <v>0</v>
      </c>
      <c r="AN588" s="51">
        <f t="shared" si="125"/>
        <v>0</v>
      </c>
    </row>
    <row r="589" spans="1:40" x14ac:dyDescent="0.25">
      <c r="A589" s="17"/>
      <c r="B589" s="17"/>
      <c r="C589" s="35"/>
      <c r="D589" s="17"/>
      <c r="E589" s="17"/>
      <c r="F589" s="17"/>
      <c r="G589" s="62">
        <f t="shared" si="126"/>
        <v>0</v>
      </c>
      <c r="H589" s="17"/>
      <c r="I589" s="17"/>
      <c r="J589" s="17"/>
      <c r="K589" s="17"/>
      <c r="L589" s="17"/>
      <c r="M589" s="17"/>
      <c r="N589" s="17"/>
      <c r="O589" s="17"/>
      <c r="P589" s="115"/>
      <c r="Q589" s="62">
        <f>IF(C589&gt;A_Stammdaten!$B$12,0,SUM(G589,H589,J589,K589,M589,N589)-SUM(I589,L589,O589,P589))</f>
        <v>0</v>
      </c>
      <c r="R589" s="17"/>
      <c r="S589" s="17"/>
      <c r="T589" s="17"/>
      <c r="U589" s="62">
        <f t="shared" si="117"/>
        <v>0</v>
      </c>
      <c r="V589" s="63">
        <f>IF(ISBLANK($B589),0,VLOOKUP($B589,Listen!$A$2:$C$45,2,FALSE))</f>
        <v>0</v>
      </c>
      <c r="W589" s="63">
        <f>IF(ISBLANK($B589),0,VLOOKUP($B589,Listen!$A$2:$C$45,3,FALSE))</f>
        <v>0</v>
      </c>
      <c r="X589" s="49">
        <f t="shared" si="118"/>
        <v>0</v>
      </c>
      <c r="Y589" s="49">
        <f t="shared" si="116"/>
        <v>0</v>
      </c>
      <c r="Z589" s="49">
        <f t="shared" si="116"/>
        <v>0</v>
      </c>
      <c r="AA589" s="49">
        <f t="shared" si="116"/>
        <v>0</v>
      </c>
      <c r="AB589" s="49">
        <f t="shared" si="116"/>
        <v>0</v>
      </c>
      <c r="AC589" s="49">
        <f t="shared" si="116"/>
        <v>0</v>
      </c>
      <c r="AD589" s="49">
        <f t="shared" si="116"/>
        <v>0</v>
      </c>
      <c r="AE589" s="51">
        <f t="shared" si="115"/>
        <v>0</v>
      </c>
      <c r="AF589" s="51">
        <f>IF(C589=A_Stammdaten!$B$12,D_SAV!$U589-D_SAV!$AG589,HLOOKUP(A_Stammdaten!$B$12-1,$AH$4:$AN$4004,ROW(C589)-3,FALSE)-$AG589)</f>
        <v>0</v>
      </c>
      <c r="AG589" s="51">
        <f>HLOOKUP(A_Stammdaten!$B$12,$AH$4:$AN$4004,ROW(C589)-3,FALSE)</f>
        <v>0</v>
      </c>
      <c r="AH589" s="51">
        <f t="shared" si="119"/>
        <v>0</v>
      </c>
      <c r="AI589" s="51">
        <f t="shared" si="120"/>
        <v>0</v>
      </c>
      <c r="AJ589" s="51">
        <f t="shared" si="121"/>
        <v>0</v>
      </c>
      <c r="AK589" s="51">
        <f t="shared" si="122"/>
        <v>0</v>
      </c>
      <c r="AL589" s="51">
        <f t="shared" si="123"/>
        <v>0</v>
      </c>
      <c r="AM589" s="51">
        <f t="shared" si="124"/>
        <v>0</v>
      </c>
      <c r="AN589" s="51">
        <f t="shared" si="125"/>
        <v>0</v>
      </c>
    </row>
    <row r="590" spans="1:40" x14ac:dyDescent="0.25">
      <c r="A590" s="17"/>
      <c r="B590" s="17"/>
      <c r="C590" s="35"/>
      <c r="D590" s="17"/>
      <c r="E590" s="17"/>
      <c r="F590" s="17"/>
      <c r="G590" s="62">
        <f t="shared" si="126"/>
        <v>0</v>
      </c>
      <c r="H590" s="17"/>
      <c r="I590" s="17"/>
      <c r="J590" s="17"/>
      <c r="K590" s="17"/>
      <c r="L590" s="17"/>
      <c r="M590" s="17"/>
      <c r="N590" s="17"/>
      <c r="O590" s="17"/>
      <c r="P590" s="115"/>
      <c r="Q590" s="62">
        <f>IF(C590&gt;A_Stammdaten!$B$12,0,SUM(G590,H590,J590,K590,M590,N590)-SUM(I590,L590,O590,P590))</f>
        <v>0</v>
      </c>
      <c r="R590" s="17"/>
      <c r="S590" s="17"/>
      <c r="T590" s="17"/>
      <c r="U590" s="62">
        <f t="shared" si="117"/>
        <v>0</v>
      </c>
      <c r="V590" s="63">
        <f>IF(ISBLANK($B590),0,VLOOKUP($B590,Listen!$A$2:$C$45,2,FALSE))</f>
        <v>0</v>
      </c>
      <c r="W590" s="63">
        <f>IF(ISBLANK($B590),0,VLOOKUP($B590,Listen!$A$2:$C$45,3,FALSE))</f>
        <v>0</v>
      </c>
      <c r="X590" s="49">
        <f t="shared" si="118"/>
        <v>0</v>
      </c>
      <c r="Y590" s="49">
        <f t="shared" si="116"/>
        <v>0</v>
      </c>
      <c r="Z590" s="49">
        <f t="shared" si="116"/>
        <v>0</v>
      </c>
      <c r="AA590" s="49">
        <f t="shared" si="116"/>
        <v>0</v>
      </c>
      <c r="AB590" s="49">
        <f t="shared" si="116"/>
        <v>0</v>
      </c>
      <c r="AC590" s="49">
        <f t="shared" si="116"/>
        <v>0</v>
      </c>
      <c r="AD590" s="49">
        <f t="shared" si="116"/>
        <v>0</v>
      </c>
      <c r="AE590" s="51">
        <f t="shared" si="115"/>
        <v>0</v>
      </c>
      <c r="AF590" s="51">
        <f>IF(C590=A_Stammdaten!$B$12,D_SAV!$U590-D_SAV!$AG590,HLOOKUP(A_Stammdaten!$B$12-1,$AH$4:$AN$4004,ROW(C590)-3,FALSE)-$AG590)</f>
        <v>0</v>
      </c>
      <c r="AG590" s="51">
        <f>HLOOKUP(A_Stammdaten!$B$12,$AH$4:$AN$4004,ROW(C590)-3,FALSE)</f>
        <v>0</v>
      </c>
      <c r="AH590" s="51">
        <f t="shared" si="119"/>
        <v>0</v>
      </c>
      <c r="AI590" s="51">
        <f t="shared" si="120"/>
        <v>0</v>
      </c>
      <c r="AJ590" s="51">
        <f t="shared" si="121"/>
        <v>0</v>
      </c>
      <c r="AK590" s="51">
        <f t="shared" si="122"/>
        <v>0</v>
      </c>
      <c r="AL590" s="51">
        <f t="shared" si="123"/>
        <v>0</v>
      </c>
      <c r="AM590" s="51">
        <f t="shared" si="124"/>
        <v>0</v>
      </c>
      <c r="AN590" s="51">
        <f t="shared" si="125"/>
        <v>0</v>
      </c>
    </row>
    <row r="591" spans="1:40" x14ac:dyDescent="0.25">
      <c r="A591" s="17"/>
      <c r="B591" s="17"/>
      <c r="C591" s="35"/>
      <c r="D591" s="17"/>
      <c r="E591" s="17"/>
      <c r="F591" s="17"/>
      <c r="G591" s="62">
        <f t="shared" si="126"/>
        <v>0</v>
      </c>
      <c r="H591" s="17"/>
      <c r="I591" s="17"/>
      <c r="J591" s="17"/>
      <c r="K591" s="17"/>
      <c r="L591" s="17"/>
      <c r="M591" s="17"/>
      <c r="N591" s="17"/>
      <c r="O591" s="17"/>
      <c r="P591" s="115"/>
      <c r="Q591" s="62">
        <f>IF(C591&gt;A_Stammdaten!$B$12,0,SUM(G591,H591,J591,K591,M591,N591)-SUM(I591,L591,O591,P591))</f>
        <v>0</v>
      </c>
      <c r="R591" s="17"/>
      <c r="S591" s="17"/>
      <c r="T591" s="17"/>
      <c r="U591" s="62">
        <f t="shared" si="117"/>
        <v>0</v>
      </c>
      <c r="V591" s="63">
        <f>IF(ISBLANK($B591),0,VLOOKUP($B591,Listen!$A$2:$C$45,2,FALSE))</f>
        <v>0</v>
      </c>
      <c r="W591" s="63">
        <f>IF(ISBLANK($B591),0,VLOOKUP($B591,Listen!$A$2:$C$45,3,FALSE))</f>
        <v>0</v>
      </c>
      <c r="X591" s="49">
        <f t="shared" si="118"/>
        <v>0</v>
      </c>
      <c r="Y591" s="49">
        <f t="shared" si="116"/>
        <v>0</v>
      </c>
      <c r="Z591" s="49">
        <f t="shared" si="116"/>
        <v>0</v>
      </c>
      <c r="AA591" s="49">
        <f t="shared" si="116"/>
        <v>0</v>
      </c>
      <c r="AB591" s="49">
        <f t="shared" si="116"/>
        <v>0</v>
      </c>
      <c r="AC591" s="49">
        <f t="shared" si="116"/>
        <v>0</v>
      </c>
      <c r="AD591" s="49">
        <f t="shared" si="116"/>
        <v>0</v>
      </c>
      <c r="AE591" s="51">
        <f t="shared" si="115"/>
        <v>0</v>
      </c>
      <c r="AF591" s="51">
        <f>IF(C591=A_Stammdaten!$B$12,D_SAV!$U591-D_SAV!$AG591,HLOOKUP(A_Stammdaten!$B$12-1,$AH$4:$AN$4004,ROW(C591)-3,FALSE)-$AG591)</f>
        <v>0</v>
      </c>
      <c r="AG591" s="51">
        <f>HLOOKUP(A_Stammdaten!$B$12,$AH$4:$AN$4004,ROW(C591)-3,FALSE)</f>
        <v>0</v>
      </c>
      <c r="AH591" s="51">
        <f t="shared" si="119"/>
        <v>0</v>
      </c>
      <c r="AI591" s="51">
        <f t="shared" si="120"/>
        <v>0</v>
      </c>
      <c r="AJ591" s="51">
        <f t="shared" si="121"/>
        <v>0</v>
      </c>
      <c r="AK591" s="51">
        <f t="shared" si="122"/>
        <v>0</v>
      </c>
      <c r="AL591" s="51">
        <f t="shared" si="123"/>
        <v>0</v>
      </c>
      <c r="AM591" s="51">
        <f t="shared" si="124"/>
        <v>0</v>
      </c>
      <c r="AN591" s="51">
        <f t="shared" si="125"/>
        <v>0</v>
      </c>
    </row>
    <row r="592" spans="1:40" x14ac:dyDescent="0.25">
      <c r="A592" s="17"/>
      <c r="B592" s="17"/>
      <c r="C592" s="35"/>
      <c r="D592" s="17"/>
      <c r="E592" s="17"/>
      <c r="F592" s="17"/>
      <c r="G592" s="62">
        <f t="shared" si="126"/>
        <v>0</v>
      </c>
      <c r="H592" s="17"/>
      <c r="I592" s="17"/>
      <c r="J592" s="17"/>
      <c r="K592" s="17"/>
      <c r="L592" s="17"/>
      <c r="M592" s="17"/>
      <c r="N592" s="17"/>
      <c r="O592" s="17"/>
      <c r="P592" s="115"/>
      <c r="Q592" s="62">
        <f>IF(C592&gt;A_Stammdaten!$B$12,0,SUM(G592,H592,J592,K592,M592,N592)-SUM(I592,L592,O592,P592))</f>
        <v>0</v>
      </c>
      <c r="R592" s="17"/>
      <c r="S592" s="17"/>
      <c r="T592" s="17"/>
      <c r="U592" s="62">
        <f t="shared" si="117"/>
        <v>0</v>
      </c>
      <c r="V592" s="63">
        <f>IF(ISBLANK($B592),0,VLOOKUP($B592,Listen!$A$2:$C$45,2,FALSE))</f>
        <v>0</v>
      </c>
      <c r="W592" s="63">
        <f>IF(ISBLANK($B592),0,VLOOKUP($B592,Listen!$A$2:$C$45,3,FALSE))</f>
        <v>0</v>
      </c>
      <c r="X592" s="49">
        <f t="shared" si="118"/>
        <v>0</v>
      </c>
      <c r="Y592" s="49">
        <f t="shared" si="116"/>
        <v>0</v>
      </c>
      <c r="Z592" s="49">
        <f t="shared" si="116"/>
        <v>0</v>
      </c>
      <c r="AA592" s="49">
        <f t="shared" si="116"/>
        <v>0</v>
      </c>
      <c r="AB592" s="49">
        <f t="shared" si="116"/>
        <v>0</v>
      </c>
      <c r="AC592" s="49">
        <f t="shared" si="116"/>
        <v>0</v>
      </c>
      <c r="AD592" s="49">
        <f t="shared" si="116"/>
        <v>0</v>
      </c>
      <c r="AE592" s="51">
        <f t="shared" si="115"/>
        <v>0</v>
      </c>
      <c r="AF592" s="51">
        <f>IF(C592=A_Stammdaten!$B$12,D_SAV!$U592-D_SAV!$AG592,HLOOKUP(A_Stammdaten!$B$12-1,$AH$4:$AN$4004,ROW(C592)-3,FALSE)-$AG592)</f>
        <v>0</v>
      </c>
      <c r="AG592" s="51">
        <f>HLOOKUP(A_Stammdaten!$B$12,$AH$4:$AN$4004,ROW(C592)-3,FALSE)</f>
        <v>0</v>
      </c>
      <c r="AH592" s="51">
        <f t="shared" si="119"/>
        <v>0</v>
      </c>
      <c r="AI592" s="51">
        <f t="shared" si="120"/>
        <v>0</v>
      </c>
      <c r="AJ592" s="51">
        <f t="shared" si="121"/>
        <v>0</v>
      </c>
      <c r="AK592" s="51">
        <f t="shared" si="122"/>
        <v>0</v>
      </c>
      <c r="AL592" s="51">
        <f t="shared" si="123"/>
        <v>0</v>
      </c>
      <c r="AM592" s="51">
        <f t="shared" si="124"/>
        <v>0</v>
      </c>
      <c r="AN592" s="51">
        <f t="shared" si="125"/>
        <v>0</v>
      </c>
    </row>
    <row r="593" spans="1:40" x14ac:dyDescent="0.25">
      <c r="A593" s="17"/>
      <c r="B593" s="17"/>
      <c r="C593" s="35"/>
      <c r="D593" s="17"/>
      <c r="E593" s="17"/>
      <c r="F593" s="17"/>
      <c r="G593" s="62">
        <f t="shared" si="126"/>
        <v>0</v>
      </c>
      <c r="H593" s="17"/>
      <c r="I593" s="17"/>
      <c r="J593" s="17"/>
      <c r="K593" s="17"/>
      <c r="L593" s="17"/>
      <c r="M593" s="17"/>
      <c r="N593" s="17"/>
      <c r="O593" s="17"/>
      <c r="P593" s="115"/>
      <c r="Q593" s="62">
        <f>IF(C593&gt;A_Stammdaten!$B$12,0,SUM(G593,H593,J593,K593,M593,N593)-SUM(I593,L593,O593,P593))</f>
        <v>0</v>
      </c>
      <c r="R593" s="17"/>
      <c r="S593" s="17"/>
      <c r="T593" s="17"/>
      <c r="U593" s="62">
        <f t="shared" si="117"/>
        <v>0</v>
      </c>
      <c r="V593" s="63">
        <f>IF(ISBLANK($B593),0,VLOOKUP($B593,Listen!$A$2:$C$45,2,FALSE))</f>
        <v>0</v>
      </c>
      <c r="W593" s="63">
        <f>IF(ISBLANK($B593),0,VLOOKUP($B593,Listen!$A$2:$C$45,3,FALSE))</f>
        <v>0</v>
      </c>
      <c r="X593" s="49">
        <f t="shared" si="118"/>
        <v>0</v>
      </c>
      <c r="Y593" s="49">
        <f t="shared" si="116"/>
        <v>0</v>
      </c>
      <c r="Z593" s="49">
        <f t="shared" si="116"/>
        <v>0</v>
      </c>
      <c r="AA593" s="49">
        <f t="shared" si="116"/>
        <v>0</v>
      </c>
      <c r="AB593" s="49">
        <f t="shared" si="116"/>
        <v>0</v>
      </c>
      <c r="AC593" s="49">
        <f t="shared" si="116"/>
        <v>0</v>
      </c>
      <c r="AD593" s="49">
        <f t="shared" si="116"/>
        <v>0</v>
      </c>
      <c r="AE593" s="51">
        <f t="shared" si="115"/>
        <v>0</v>
      </c>
      <c r="AF593" s="51">
        <f>IF(C593=A_Stammdaten!$B$12,D_SAV!$U593-D_SAV!$AG593,HLOOKUP(A_Stammdaten!$B$12-1,$AH$4:$AN$4004,ROW(C593)-3,FALSE)-$AG593)</f>
        <v>0</v>
      </c>
      <c r="AG593" s="51">
        <f>HLOOKUP(A_Stammdaten!$B$12,$AH$4:$AN$4004,ROW(C593)-3,FALSE)</f>
        <v>0</v>
      </c>
      <c r="AH593" s="51">
        <f t="shared" si="119"/>
        <v>0</v>
      </c>
      <c r="AI593" s="51">
        <f t="shared" si="120"/>
        <v>0</v>
      </c>
      <c r="AJ593" s="51">
        <f t="shared" si="121"/>
        <v>0</v>
      </c>
      <c r="AK593" s="51">
        <f t="shared" si="122"/>
        <v>0</v>
      </c>
      <c r="AL593" s="51">
        <f t="shared" si="123"/>
        <v>0</v>
      </c>
      <c r="AM593" s="51">
        <f t="shared" si="124"/>
        <v>0</v>
      </c>
      <c r="AN593" s="51">
        <f t="shared" si="125"/>
        <v>0</v>
      </c>
    </row>
    <row r="594" spans="1:40" x14ac:dyDescent="0.25">
      <c r="A594" s="17"/>
      <c r="B594" s="17"/>
      <c r="C594" s="35"/>
      <c r="D594" s="17"/>
      <c r="E594" s="17"/>
      <c r="F594" s="17"/>
      <c r="G594" s="62">
        <f t="shared" si="126"/>
        <v>0</v>
      </c>
      <c r="H594" s="17"/>
      <c r="I594" s="17"/>
      <c r="J594" s="17"/>
      <c r="K594" s="17"/>
      <c r="L594" s="17"/>
      <c r="M594" s="17"/>
      <c r="N594" s="17"/>
      <c r="O594" s="17"/>
      <c r="P594" s="115"/>
      <c r="Q594" s="62">
        <f>IF(C594&gt;A_Stammdaten!$B$12,0,SUM(G594,H594,J594,K594,M594,N594)-SUM(I594,L594,O594,P594))</f>
        <v>0</v>
      </c>
      <c r="R594" s="17"/>
      <c r="S594" s="17"/>
      <c r="T594" s="17"/>
      <c r="U594" s="62">
        <f t="shared" si="117"/>
        <v>0</v>
      </c>
      <c r="V594" s="63">
        <f>IF(ISBLANK($B594),0,VLOOKUP($B594,Listen!$A$2:$C$45,2,FALSE))</f>
        <v>0</v>
      </c>
      <c r="W594" s="63">
        <f>IF(ISBLANK($B594),0,VLOOKUP($B594,Listen!$A$2:$C$45,3,FALSE))</f>
        <v>0</v>
      </c>
      <c r="X594" s="49">
        <f t="shared" si="118"/>
        <v>0</v>
      </c>
      <c r="Y594" s="49">
        <f t="shared" si="116"/>
        <v>0</v>
      </c>
      <c r="Z594" s="49">
        <f t="shared" si="116"/>
        <v>0</v>
      </c>
      <c r="AA594" s="49">
        <f t="shared" si="116"/>
        <v>0</v>
      </c>
      <c r="AB594" s="49">
        <f t="shared" si="116"/>
        <v>0</v>
      </c>
      <c r="AC594" s="49">
        <f t="shared" si="116"/>
        <v>0</v>
      </c>
      <c r="AD594" s="49">
        <f t="shared" si="116"/>
        <v>0</v>
      </c>
      <c r="AE594" s="51">
        <f t="shared" si="115"/>
        <v>0</v>
      </c>
      <c r="AF594" s="51">
        <f>IF(C594=A_Stammdaten!$B$12,D_SAV!$U594-D_SAV!$AG594,HLOOKUP(A_Stammdaten!$B$12-1,$AH$4:$AN$4004,ROW(C594)-3,FALSE)-$AG594)</f>
        <v>0</v>
      </c>
      <c r="AG594" s="51">
        <f>HLOOKUP(A_Stammdaten!$B$12,$AH$4:$AN$4004,ROW(C594)-3,FALSE)</f>
        <v>0</v>
      </c>
      <c r="AH594" s="51">
        <f t="shared" si="119"/>
        <v>0</v>
      </c>
      <c r="AI594" s="51">
        <f t="shared" si="120"/>
        <v>0</v>
      </c>
      <c r="AJ594" s="51">
        <f t="shared" si="121"/>
        <v>0</v>
      </c>
      <c r="AK594" s="51">
        <f t="shared" si="122"/>
        <v>0</v>
      </c>
      <c r="AL594" s="51">
        <f t="shared" si="123"/>
        <v>0</v>
      </c>
      <c r="AM594" s="51">
        <f t="shared" si="124"/>
        <v>0</v>
      </c>
      <c r="AN594" s="51">
        <f t="shared" si="125"/>
        <v>0</v>
      </c>
    </row>
    <row r="595" spans="1:40" x14ac:dyDescent="0.25">
      <c r="A595" s="17"/>
      <c r="B595" s="17"/>
      <c r="C595" s="35"/>
      <c r="D595" s="17"/>
      <c r="E595" s="17"/>
      <c r="F595" s="17"/>
      <c r="G595" s="62">
        <f t="shared" si="126"/>
        <v>0</v>
      </c>
      <c r="H595" s="17"/>
      <c r="I595" s="17"/>
      <c r="J595" s="17"/>
      <c r="K595" s="17"/>
      <c r="L595" s="17"/>
      <c r="M595" s="17"/>
      <c r="N595" s="17"/>
      <c r="O595" s="17"/>
      <c r="P595" s="115"/>
      <c r="Q595" s="62">
        <f>IF(C595&gt;A_Stammdaten!$B$12,0,SUM(G595,H595,J595,K595,M595,N595)-SUM(I595,L595,O595,P595))</f>
        <v>0</v>
      </c>
      <c r="R595" s="17"/>
      <c r="S595" s="17"/>
      <c r="T595" s="17"/>
      <c r="U595" s="62">
        <f t="shared" si="117"/>
        <v>0</v>
      </c>
      <c r="V595" s="63">
        <f>IF(ISBLANK($B595),0,VLOOKUP($B595,Listen!$A$2:$C$45,2,FALSE))</f>
        <v>0</v>
      </c>
      <c r="W595" s="63">
        <f>IF(ISBLANK($B595),0,VLOOKUP($B595,Listen!$A$2:$C$45,3,FALSE))</f>
        <v>0</v>
      </c>
      <c r="X595" s="49">
        <f t="shared" si="118"/>
        <v>0</v>
      </c>
      <c r="Y595" s="49">
        <f t="shared" si="116"/>
        <v>0</v>
      </c>
      <c r="Z595" s="49">
        <f t="shared" si="116"/>
        <v>0</v>
      </c>
      <c r="AA595" s="49">
        <f t="shared" si="116"/>
        <v>0</v>
      </c>
      <c r="AB595" s="49">
        <f t="shared" si="116"/>
        <v>0</v>
      </c>
      <c r="AC595" s="49">
        <f t="shared" si="116"/>
        <v>0</v>
      </c>
      <c r="AD595" s="49">
        <f t="shared" si="116"/>
        <v>0</v>
      </c>
      <c r="AE595" s="51">
        <f t="shared" si="115"/>
        <v>0</v>
      </c>
      <c r="AF595" s="51">
        <f>IF(C595=A_Stammdaten!$B$12,D_SAV!$U595-D_SAV!$AG595,HLOOKUP(A_Stammdaten!$B$12-1,$AH$4:$AN$4004,ROW(C595)-3,FALSE)-$AG595)</f>
        <v>0</v>
      </c>
      <c r="AG595" s="51">
        <f>HLOOKUP(A_Stammdaten!$B$12,$AH$4:$AN$4004,ROW(C595)-3,FALSE)</f>
        <v>0</v>
      </c>
      <c r="AH595" s="51">
        <f t="shared" si="119"/>
        <v>0</v>
      </c>
      <c r="AI595" s="51">
        <f t="shared" si="120"/>
        <v>0</v>
      </c>
      <c r="AJ595" s="51">
        <f t="shared" si="121"/>
        <v>0</v>
      </c>
      <c r="AK595" s="51">
        <f t="shared" si="122"/>
        <v>0</v>
      </c>
      <c r="AL595" s="51">
        <f t="shared" si="123"/>
        <v>0</v>
      </c>
      <c r="AM595" s="51">
        <f t="shared" si="124"/>
        <v>0</v>
      </c>
      <c r="AN595" s="51">
        <f t="shared" si="125"/>
        <v>0</v>
      </c>
    </row>
    <row r="596" spans="1:40" x14ac:dyDescent="0.25">
      <c r="A596" s="17"/>
      <c r="B596" s="17"/>
      <c r="C596" s="35"/>
      <c r="D596" s="17"/>
      <c r="E596" s="17"/>
      <c r="F596" s="17"/>
      <c r="G596" s="62">
        <f t="shared" si="126"/>
        <v>0</v>
      </c>
      <c r="H596" s="17"/>
      <c r="I596" s="17"/>
      <c r="J596" s="17"/>
      <c r="K596" s="17"/>
      <c r="L596" s="17"/>
      <c r="M596" s="17"/>
      <c r="N596" s="17"/>
      <c r="O596" s="17"/>
      <c r="P596" s="115"/>
      <c r="Q596" s="62">
        <f>IF(C596&gt;A_Stammdaten!$B$12,0,SUM(G596,H596,J596,K596,M596,N596)-SUM(I596,L596,O596,P596))</f>
        <v>0</v>
      </c>
      <c r="R596" s="17"/>
      <c r="S596" s="17"/>
      <c r="T596" s="17"/>
      <c r="U596" s="62">
        <f t="shared" si="117"/>
        <v>0</v>
      </c>
      <c r="V596" s="63">
        <f>IF(ISBLANK($B596),0,VLOOKUP($B596,Listen!$A$2:$C$45,2,FALSE))</f>
        <v>0</v>
      </c>
      <c r="W596" s="63">
        <f>IF(ISBLANK($B596),0,VLOOKUP($B596,Listen!$A$2:$C$45,3,FALSE))</f>
        <v>0</v>
      </c>
      <c r="X596" s="49">
        <f t="shared" si="118"/>
        <v>0</v>
      </c>
      <c r="Y596" s="49">
        <f t="shared" si="116"/>
        <v>0</v>
      </c>
      <c r="Z596" s="49">
        <f t="shared" si="116"/>
        <v>0</v>
      </c>
      <c r="AA596" s="49">
        <f t="shared" si="116"/>
        <v>0</v>
      </c>
      <c r="AB596" s="49">
        <f t="shared" si="116"/>
        <v>0</v>
      </c>
      <c r="AC596" s="49">
        <f t="shared" si="116"/>
        <v>0</v>
      </c>
      <c r="AD596" s="49">
        <f t="shared" si="116"/>
        <v>0</v>
      </c>
      <c r="AE596" s="51">
        <f t="shared" si="115"/>
        <v>0</v>
      </c>
      <c r="AF596" s="51">
        <f>IF(C596=A_Stammdaten!$B$12,D_SAV!$U596-D_SAV!$AG596,HLOOKUP(A_Stammdaten!$B$12-1,$AH$4:$AN$4004,ROW(C596)-3,FALSE)-$AG596)</f>
        <v>0</v>
      </c>
      <c r="AG596" s="51">
        <f>HLOOKUP(A_Stammdaten!$B$12,$AH$4:$AN$4004,ROW(C596)-3,FALSE)</f>
        <v>0</v>
      </c>
      <c r="AH596" s="51">
        <f t="shared" si="119"/>
        <v>0</v>
      </c>
      <c r="AI596" s="51">
        <f t="shared" si="120"/>
        <v>0</v>
      </c>
      <c r="AJ596" s="51">
        <f t="shared" si="121"/>
        <v>0</v>
      </c>
      <c r="AK596" s="51">
        <f t="shared" si="122"/>
        <v>0</v>
      </c>
      <c r="AL596" s="51">
        <f t="shared" si="123"/>
        <v>0</v>
      </c>
      <c r="AM596" s="51">
        <f t="shared" si="124"/>
        <v>0</v>
      </c>
      <c r="AN596" s="51">
        <f t="shared" si="125"/>
        <v>0</v>
      </c>
    </row>
    <row r="597" spans="1:40" x14ac:dyDescent="0.25">
      <c r="A597" s="17"/>
      <c r="B597" s="17"/>
      <c r="C597" s="35"/>
      <c r="D597" s="17"/>
      <c r="E597" s="17"/>
      <c r="F597" s="17"/>
      <c r="G597" s="62">
        <f t="shared" si="126"/>
        <v>0</v>
      </c>
      <c r="H597" s="17"/>
      <c r="I597" s="17"/>
      <c r="J597" s="17"/>
      <c r="K597" s="17"/>
      <c r="L597" s="17"/>
      <c r="M597" s="17"/>
      <c r="N597" s="17"/>
      <c r="O597" s="17"/>
      <c r="P597" s="115"/>
      <c r="Q597" s="62">
        <f>IF(C597&gt;A_Stammdaten!$B$12,0,SUM(G597,H597,J597,K597,M597,N597)-SUM(I597,L597,O597,P597))</f>
        <v>0</v>
      </c>
      <c r="R597" s="17"/>
      <c r="S597" s="17"/>
      <c r="T597" s="17"/>
      <c r="U597" s="62">
        <f t="shared" si="117"/>
        <v>0</v>
      </c>
      <c r="V597" s="63">
        <f>IF(ISBLANK($B597),0,VLOOKUP($B597,Listen!$A$2:$C$45,2,FALSE))</f>
        <v>0</v>
      </c>
      <c r="W597" s="63">
        <f>IF(ISBLANK($B597),0,VLOOKUP($B597,Listen!$A$2:$C$45,3,FALSE))</f>
        <v>0</v>
      </c>
      <c r="X597" s="49">
        <f t="shared" si="118"/>
        <v>0</v>
      </c>
      <c r="Y597" s="49">
        <f t="shared" si="116"/>
        <v>0</v>
      </c>
      <c r="Z597" s="49">
        <f t="shared" si="116"/>
        <v>0</v>
      </c>
      <c r="AA597" s="49">
        <f t="shared" si="116"/>
        <v>0</v>
      </c>
      <c r="AB597" s="49">
        <f t="shared" si="116"/>
        <v>0</v>
      </c>
      <c r="AC597" s="49">
        <f t="shared" si="116"/>
        <v>0</v>
      </c>
      <c r="AD597" s="49">
        <f t="shared" si="116"/>
        <v>0</v>
      </c>
      <c r="AE597" s="51">
        <f t="shared" si="115"/>
        <v>0</v>
      </c>
      <c r="AF597" s="51">
        <f>IF(C597=A_Stammdaten!$B$12,D_SAV!$U597-D_SAV!$AG597,HLOOKUP(A_Stammdaten!$B$12-1,$AH$4:$AN$4004,ROW(C597)-3,FALSE)-$AG597)</f>
        <v>0</v>
      </c>
      <c r="AG597" s="51">
        <f>HLOOKUP(A_Stammdaten!$B$12,$AH$4:$AN$4004,ROW(C597)-3,FALSE)</f>
        <v>0</v>
      </c>
      <c r="AH597" s="51">
        <f t="shared" si="119"/>
        <v>0</v>
      </c>
      <c r="AI597" s="51">
        <f t="shared" si="120"/>
        <v>0</v>
      </c>
      <c r="AJ597" s="51">
        <f t="shared" si="121"/>
        <v>0</v>
      </c>
      <c r="AK597" s="51">
        <f t="shared" si="122"/>
        <v>0</v>
      </c>
      <c r="AL597" s="51">
        <f t="shared" si="123"/>
        <v>0</v>
      </c>
      <c r="AM597" s="51">
        <f t="shared" si="124"/>
        <v>0</v>
      </c>
      <c r="AN597" s="51">
        <f t="shared" si="125"/>
        <v>0</v>
      </c>
    </row>
    <row r="598" spans="1:40" x14ac:dyDescent="0.25">
      <c r="A598" s="17"/>
      <c r="B598" s="17"/>
      <c r="C598" s="35"/>
      <c r="D598" s="17"/>
      <c r="E598" s="17"/>
      <c r="F598" s="17"/>
      <c r="G598" s="62">
        <f t="shared" si="126"/>
        <v>0</v>
      </c>
      <c r="H598" s="17"/>
      <c r="I598" s="17"/>
      <c r="J598" s="17"/>
      <c r="K598" s="17"/>
      <c r="L598" s="17"/>
      <c r="M598" s="17"/>
      <c r="N598" s="17"/>
      <c r="O598" s="17"/>
      <c r="P598" s="115"/>
      <c r="Q598" s="62">
        <f>IF(C598&gt;A_Stammdaten!$B$12,0,SUM(G598,H598,J598,K598,M598,N598)-SUM(I598,L598,O598,P598))</f>
        <v>0</v>
      </c>
      <c r="R598" s="17"/>
      <c r="S598" s="17"/>
      <c r="T598" s="17"/>
      <c r="U598" s="62">
        <f t="shared" si="117"/>
        <v>0</v>
      </c>
      <c r="V598" s="63">
        <f>IF(ISBLANK($B598),0,VLOOKUP($B598,Listen!$A$2:$C$45,2,FALSE))</f>
        <v>0</v>
      </c>
      <c r="W598" s="63">
        <f>IF(ISBLANK($B598),0,VLOOKUP($B598,Listen!$A$2:$C$45,3,FALSE))</f>
        <v>0</v>
      </c>
      <c r="X598" s="49">
        <f t="shared" si="118"/>
        <v>0</v>
      </c>
      <c r="Y598" s="49">
        <f t="shared" si="116"/>
        <v>0</v>
      </c>
      <c r="Z598" s="49">
        <f t="shared" si="116"/>
        <v>0</v>
      </c>
      <c r="AA598" s="49">
        <f t="shared" si="116"/>
        <v>0</v>
      </c>
      <c r="AB598" s="49">
        <f t="shared" si="116"/>
        <v>0</v>
      </c>
      <c r="AC598" s="49">
        <f t="shared" si="116"/>
        <v>0</v>
      </c>
      <c r="AD598" s="49">
        <f t="shared" si="116"/>
        <v>0</v>
      </c>
      <c r="AE598" s="51">
        <f t="shared" si="115"/>
        <v>0</v>
      </c>
      <c r="AF598" s="51">
        <f>IF(C598=A_Stammdaten!$B$12,D_SAV!$U598-D_SAV!$AG598,HLOOKUP(A_Stammdaten!$B$12-1,$AH$4:$AN$4004,ROW(C598)-3,FALSE)-$AG598)</f>
        <v>0</v>
      </c>
      <c r="AG598" s="51">
        <f>HLOOKUP(A_Stammdaten!$B$12,$AH$4:$AN$4004,ROW(C598)-3,FALSE)</f>
        <v>0</v>
      </c>
      <c r="AH598" s="51">
        <f t="shared" si="119"/>
        <v>0</v>
      </c>
      <c r="AI598" s="51">
        <f t="shared" si="120"/>
        <v>0</v>
      </c>
      <c r="AJ598" s="51">
        <f t="shared" si="121"/>
        <v>0</v>
      </c>
      <c r="AK598" s="51">
        <f t="shared" si="122"/>
        <v>0</v>
      </c>
      <c r="AL598" s="51">
        <f t="shared" si="123"/>
        <v>0</v>
      </c>
      <c r="AM598" s="51">
        <f t="shared" si="124"/>
        <v>0</v>
      </c>
      <c r="AN598" s="51">
        <f t="shared" si="125"/>
        <v>0</v>
      </c>
    </row>
    <row r="599" spans="1:40" x14ac:dyDescent="0.25">
      <c r="A599" s="17"/>
      <c r="B599" s="17"/>
      <c r="C599" s="35"/>
      <c r="D599" s="17"/>
      <c r="E599" s="17"/>
      <c r="F599" s="17"/>
      <c r="G599" s="62">
        <f t="shared" si="126"/>
        <v>0</v>
      </c>
      <c r="H599" s="17"/>
      <c r="I599" s="17"/>
      <c r="J599" s="17"/>
      <c r="K599" s="17"/>
      <c r="L599" s="17"/>
      <c r="M599" s="17"/>
      <c r="N599" s="17"/>
      <c r="O599" s="17"/>
      <c r="P599" s="115"/>
      <c r="Q599" s="62">
        <f>IF(C599&gt;A_Stammdaten!$B$12,0,SUM(G599,H599,J599,K599,M599,N599)-SUM(I599,L599,O599,P599))</f>
        <v>0</v>
      </c>
      <c r="R599" s="17"/>
      <c r="S599" s="17"/>
      <c r="T599" s="17"/>
      <c r="U599" s="62">
        <f t="shared" si="117"/>
        <v>0</v>
      </c>
      <c r="V599" s="63">
        <f>IF(ISBLANK($B599),0,VLOOKUP($B599,Listen!$A$2:$C$45,2,FALSE))</f>
        <v>0</v>
      </c>
      <c r="W599" s="63">
        <f>IF(ISBLANK($B599),0,VLOOKUP($B599,Listen!$A$2:$C$45,3,FALSE))</f>
        <v>0</v>
      </c>
      <c r="X599" s="49">
        <f t="shared" si="118"/>
        <v>0</v>
      </c>
      <c r="Y599" s="49">
        <f t="shared" si="116"/>
        <v>0</v>
      </c>
      <c r="Z599" s="49">
        <f t="shared" si="116"/>
        <v>0</v>
      </c>
      <c r="AA599" s="49">
        <f t="shared" si="116"/>
        <v>0</v>
      </c>
      <c r="AB599" s="49">
        <f t="shared" si="116"/>
        <v>0</v>
      </c>
      <c r="AC599" s="49">
        <f t="shared" si="116"/>
        <v>0</v>
      </c>
      <c r="AD599" s="49">
        <f t="shared" si="116"/>
        <v>0</v>
      </c>
      <c r="AE599" s="51">
        <f t="shared" si="115"/>
        <v>0</v>
      </c>
      <c r="AF599" s="51">
        <f>IF(C599=A_Stammdaten!$B$12,D_SAV!$U599-D_SAV!$AG599,HLOOKUP(A_Stammdaten!$B$12-1,$AH$4:$AN$4004,ROW(C599)-3,FALSE)-$AG599)</f>
        <v>0</v>
      </c>
      <c r="AG599" s="51">
        <f>HLOOKUP(A_Stammdaten!$B$12,$AH$4:$AN$4004,ROW(C599)-3,FALSE)</f>
        <v>0</v>
      </c>
      <c r="AH599" s="51">
        <f t="shared" si="119"/>
        <v>0</v>
      </c>
      <c r="AI599" s="51">
        <f t="shared" si="120"/>
        <v>0</v>
      </c>
      <c r="AJ599" s="51">
        <f t="shared" si="121"/>
        <v>0</v>
      </c>
      <c r="AK599" s="51">
        <f t="shared" si="122"/>
        <v>0</v>
      </c>
      <c r="AL599" s="51">
        <f t="shared" si="123"/>
        <v>0</v>
      </c>
      <c r="AM599" s="51">
        <f t="shared" si="124"/>
        <v>0</v>
      </c>
      <c r="AN599" s="51">
        <f t="shared" si="125"/>
        <v>0</v>
      </c>
    </row>
    <row r="600" spans="1:40" x14ac:dyDescent="0.25">
      <c r="A600" s="17"/>
      <c r="B600" s="17"/>
      <c r="C600" s="35"/>
      <c r="D600" s="17"/>
      <c r="E600" s="17"/>
      <c r="F600" s="17"/>
      <c r="G600" s="62">
        <f t="shared" si="126"/>
        <v>0</v>
      </c>
      <c r="H600" s="17"/>
      <c r="I600" s="17"/>
      <c r="J600" s="17"/>
      <c r="K600" s="17"/>
      <c r="L600" s="17"/>
      <c r="M600" s="17"/>
      <c r="N600" s="17"/>
      <c r="O600" s="17"/>
      <c r="P600" s="115"/>
      <c r="Q600" s="62">
        <f>IF(C600&gt;A_Stammdaten!$B$12,0,SUM(G600,H600,J600,K600,M600,N600)-SUM(I600,L600,O600,P600))</f>
        <v>0</v>
      </c>
      <c r="R600" s="17"/>
      <c r="S600" s="17"/>
      <c r="T600" s="17"/>
      <c r="U600" s="62">
        <f t="shared" si="117"/>
        <v>0</v>
      </c>
      <c r="V600" s="63">
        <f>IF(ISBLANK($B600),0,VLOOKUP($B600,Listen!$A$2:$C$45,2,FALSE))</f>
        <v>0</v>
      </c>
      <c r="W600" s="63">
        <f>IF(ISBLANK($B600),0,VLOOKUP($B600,Listen!$A$2:$C$45,3,FALSE))</f>
        <v>0</v>
      </c>
      <c r="X600" s="49">
        <f t="shared" si="118"/>
        <v>0</v>
      </c>
      <c r="Y600" s="49">
        <f t="shared" si="116"/>
        <v>0</v>
      </c>
      <c r="Z600" s="49">
        <f t="shared" si="116"/>
        <v>0</v>
      </c>
      <c r="AA600" s="49">
        <f t="shared" si="116"/>
        <v>0</v>
      </c>
      <c r="AB600" s="49">
        <f t="shared" si="116"/>
        <v>0</v>
      </c>
      <c r="AC600" s="49">
        <f t="shared" si="116"/>
        <v>0</v>
      </c>
      <c r="AD600" s="49">
        <f t="shared" si="116"/>
        <v>0</v>
      </c>
      <c r="AE600" s="51">
        <f t="shared" si="115"/>
        <v>0</v>
      </c>
      <c r="AF600" s="51">
        <f>IF(C600=A_Stammdaten!$B$12,D_SAV!$U600-D_SAV!$AG600,HLOOKUP(A_Stammdaten!$B$12-1,$AH$4:$AN$4004,ROW(C600)-3,FALSE)-$AG600)</f>
        <v>0</v>
      </c>
      <c r="AG600" s="51">
        <f>HLOOKUP(A_Stammdaten!$B$12,$AH$4:$AN$4004,ROW(C600)-3,FALSE)</f>
        <v>0</v>
      </c>
      <c r="AH600" s="51">
        <f t="shared" si="119"/>
        <v>0</v>
      </c>
      <c r="AI600" s="51">
        <f t="shared" si="120"/>
        <v>0</v>
      </c>
      <c r="AJ600" s="51">
        <f t="shared" si="121"/>
        <v>0</v>
      </c>
      <c r="AK600" s="51">
        <f t="shared" si="122"/>
        <v>0</v>
      </c>
      <c r="AL600" s="51">
        <f t="shared" si="123"/>
        <v>0</v>
      </c>
      <c r="AM600" s="51">
        <f t="shared" si="124"/>
        <v>0</v>
      </c>
      <c r="AN600" s="51">
        <f t="shared" si="125"/>
        <v>0</v>
      </c>
    </row>
    <row r="601" spans="1:40" x14ac:dyDescent="0.25">
      <c r="A601" s="17"/>
      <c r="B601" s="17"/>
      <c r="C601" s="35"/>
      <c r="D601" s="17"/>
      <c r="E601" s="17"/>
      <c r="F601" s="17"/>
      <c r="G601" s="62">
        <f t="shared" si="126"/>
        <v>0</v>
      </c>
      <c r="H601" s="17"/>
      <c r="I601" s="17"/>
      <c r="J601" s="17"/>
      <c r="K601" s="17"/>
      <c r="L601" s="17"/>
      <c r="M601" s="17"/>
      <c r="N601" s="17"/>
      <c r="O601" s="17"/>
      <c r="P601" s="115"/>
      <c r="Q601" s="62">
        <f>IF(C601&gt;A_Stammdaten!$B$12,0,SUM(G601,H601,J601,K601,M601,N601)-SUM(I601,L601,O601,P601))</f>
        <v>0</v>
      </c>
      <c r="R601" s="17"/>
      <c r="S601" s="17"/>
      <c r="T601" s="17"/>
      <c r="U601" s="62">
        <f t="shared" si="117"/>
        <v>0</v>
      </c>
      <c r="V601" s="63">
        <f>IF(ISBLANK($B601),0,VLOOKUP($B601,Listen!$A$2:$C$45,2,FALSE))</f>
        <v>0</v>
      </c>
      <c r="W601" s="63">
        <f>IF(ISBLANK($B601),0,VLOOKUP($B601,Listen!$A$2:$C$45,3,FALSE))</f>
        <v>0</v>
      </c>
      <c r="X601" s="49">
        <f t="shared" si="118"/>
        <v>0</v>
      </c>
      <c r="Y601" s="49">
        <f t="shared" si="116"/>
        <v>0</v>
      </c>
      <c r="Z601" s="49">
        <f t="shared" si="116"/>
        <v>0</v>
      </c>
      <c r="AA601" s="49">
        <f t="shared" si="116"/>
        <v>0</v>
      </c>
      <c r="AB601" s="49">
        <f t="shared" si="116"/>
        <v>0</v>
      </c>
      <c r="AC601" s="49">
        <f t="shared" si="116"/>
        <v>0</v>
      </c>
      <c r="AD601" s="49">
        <f t="shared" si="116"/>
        <v>0</v>
      </c>
      <c r="AE601" s="51">
        <f t="shared" si="115"/>
        <v>0</v>
      </c>
      <c r="AF601" s="51">
        <f>IF(C601=A_Stammdaten!$B$12,D_SAV!$U601-D_SAV!$AG601,HLOOKUP(A_Stammdaten!$B$12-1,$AH$4:$AN$4004,ROW(C601)-3,FALSE)-$AG601)</f>
        <v>0</v>
      </c>
      <c r="AG601" s="51">
        <f>HLOOKUP(A_Stammdaten!$B$12,$AH$4:$AN$4004,ROW(C601)-3,FALSE)</f>
        <v>0</v>
      </c>
      <c r="AH601" s="51">
        <f t="shared" si="119"/>
        <v>0</v>
      </c>
      <c r="AI601" s="51">
        <f t="shared" si="120"/>
        <v>0</v>
      </c>
      <c r="AJ601" s="51">
        <f t="shared" si="121"/>
        <v>0</v>
      </c>
      <c r="AK601" s="51">
        <f t="shared" si="122"/>
        <v>0</v>
      </c>
      <c r="AL601" s="51">
        <f t="shared" si="123"/>
        <v>0</v>
      </c>
      <c r="AM601" s="51">
        <f t="shared" si="124"/>
        <v>0</v>
      </c>
      <c r="AN601" s="51">
        <f t="shared" si="125"/>
        <v>0</v>
      </c>
    </row>
    <row r="602" spans="1:40" x14ac:dyDescent="0.25">
      <c r="A602" s="17"/>
      <c r="B602" s="17"/>
      <c r="C602" s="35"/>
      <c r="D602" s="17"/>
      <c r="E602" s="17"/>
      <c r="F602" s="17"/>
      <c r="G602" s="62">
        <f t="shared" si="126"/>
        <v>0</v>
      </c>
      <c r="H602" s="17"/>
      <c r="I602" s="17"/>
      <c r="J602" s="17"/>
      <c r="K602" s="17"/>
      <c r="L602" s="17"/>
      <c r="M602" s="17"/>
      <c r="N602" s="17"/>
      <c r="O602" s="17"/>
      <c r="P602" s="115"/>
      <c r="Q602" s="62">
        <f>IF(C602&gt;A_Stammdaten!$B$12,0,SUM(G602,H602,J602,K602,M602,N602)-SUM(I602,L602,O602,P602))</f>
        <v>0</v>
      </c>
      <c r="R602" s="17"/>
      <c r="S602" s="17"/>
      <c r="T602" s="17"/>
      <c r="U602" s="62">
        <f t="shared" si="117"/>
        <v>0</v>
      </c>
      <c r="V602" s="63">
        <f>IF(ISBLANK($B602),0,VLOOKUP($B602,Listen!$A$2:$C$45,2,FALSE))</f>
        <v>0</v>
      </c>
      <c r="W602" s="63">
        <f>IF(ISBLANK($B602),0,VLOOKUP($B602,Listen!$A$2:$C$45,3,FALSE))</f>
        <v>0</v>
      </c>
      <c r="X602" s="49">
        <f t="shared" si="118"/>
        <v>0</v>
      </c>
      <c r="Y602" s="49">
        <f t="shared" si="116"/>
        <v>0</v>
      </c>
      <c r="Z602" s="49">
        <f t="shared" si="116"/>
        <v>0</v>
      </c>
      <c r="AA602" s="49">
        <f t="shared" si="116"/>
        <v>0</v>
      </c>
      <c r="AB602" s="49">
        <f t="shared" si="116"/>
        <v>0</v>
      </c>
      <c r="AC602" s="49">
        <f t="shared" si="116"/>
        <v>0</v>
      </c>
      <c r="AD602" s="49">
        <f t="shared" si="116"/>
        <v>0</v>
      </c>
      <c r="AE602" s="51">
        <f t="shared" si="115"/>
        <v>0</v>
      </c>
      <c r="AF602" s="51">
        <f>IF(C602=A_Stammdaten!$B$12,D_SAV!$U602-D_SAV!$AG602,HLOOKUP(A_Stammdaten!$B$12-1,$AH$4:$AN$4004,ROW(C602)-3,FALSE)-$AG602)</f>
        <v>0</v>
      </c>
      <c r="AG602" s="51">
        <f>HLOOKUP(A_Stammdaten!$B$12,$AH$4:$AN$4004,ROW(C602)-3,FALSE)</f>
        <v>0</v>
      </c>
      <c r="AH602" s="51">
        <f t="shared" si="119"/>
        <v>0</v>
      </c>
      <c r="AI602" s="51">
        <f t="shared" si="120"/>
        <v>0</v>
      </c>
      <c r="AJ602" s="51">
        <f t="shared" si="121"/>
        <v>0</v>
      </c>
      <c r="AK602" s="51">
        <f t="shared" si="122"/>
        <v>0</v>
      </c>
      <c r="AL602" s="51">
        <f t="shared" si="123"/>
        <v>0</v>
      </c>
      <c r="AM602" s="51">
        <f t="shared" si="124"/>
        <v>0</v>
      </c>
      <c r="AN602" s="51">
        <f t="shared" si="125"/>
        <v>0</v>
      </c>
    </row>
    <row r="603" spans="1:40" x14ac:dyDescent="0.25">
      <c r="A603" s="17"/>
      <c r="B603" s="17"/>
      <c r="C603" s="35"/>
      <c r="D603" s="17"/>
      <c r="E603" s="17"/>
      <c r="F603" s="17"/>
      <c r="G603" s="62">
        <f t="shared" si="126"/>
        <v>0</v>
      </c>
      <c r="H603" s="17"/>
      <c r="I603" s="17"/>
      <c r="J603" s="17"/>
      <c r="K603" s="17"/>
      <c r="L603" s="17"/>
      <c r="M603" s="17"/>
      <c r="N603" s="17"/>
      <c r="O603" s="17"/>
      <c r="P603" s="115"/>
      <c r="Q603" s="62">
        <f>IF(C603&gt;A_Stammdaten!$B$12,0,SUM(G603,H603,J603,K603,M603,N603)-SUM(I603,L603,O603,P603))</f>
        <v>0</v>
      </c>
      <c r="R603" s="17"/>
      <c r="S603" s="17"/>
      <c r="T603" s="17"/>
      <c r="U603" s="62">
        <f t="shared" si="117"/>
        <v>0</v>
      </c>
      <c r="V603" s="63">
        <f>IF(ISBLANK($B603),0,VLOOKUP($B603,Listen!$A$2:$C$45,2,FALSE))</f>
        <v>0</v>
      </c>
      <c r="W603" s="63">
        <f>IF(ISBLANK($B603),0,VLOOKUP($B603,Listen!$A$2:$C$45,3,FALSE))</f>
        <v>0</v>
      </c>
      <c r="X603" s="49">
        <f t="shared" si="118"/>
        <v>0</v>
      </c>
      <c r="Y603" s="49">
        <f t="shared" si="116"/>
        <v>0</v>
      </c>
      <c r="Z603" s="49">
        <f t="shared" si="116"/>
        <v>0</v>
      </c>
      <c r="AA603" s="49">
        <f t="shared" si="116"/>
        <v>0</v>
      </c>
      <c r="AB603" s="49">
        <f t="shared" si="116"/>
        <v>0</v>
      </c>
      <c r="AC603" s="49">
        <f t="shared" si="116"/>
        <v>0</v>
      </c>
      <c r="AD603" s="49">
        <f t="shared" si="116"/>
        <v>0</v>
      </c>
      <c r="AE603" s="51">
        <f t="shared" si="115"/>
        <v>0</v>
      </c>
      <c r="AF603" s="51">
        <f>IF(C603=A_Stammdaten!$B$12,D_SAV!$U603-D_SAV!$AG603,HLOOKUP(A_Stammdaten!$B$12-1,$AH$4:$AN$4004,ROW(C603)-3,FALSE)-$AG603)</f>
        <v>0</v>
      </c>
      <c r="AG603" s="51">
        <f>HLOOKUP(A_Stammdaten!$B$12,$AH$4:$AN$4004,ROW(C603)-3,FALSE)</f>
        <v>0</v>
      </c>
      <c r="AH603" s="51">
        <f t="shared" si="119"/>
        <v>0</v>
      </c>
      <c r="AI603" s="51">
        <f t="shared" si="120"/>
        <v>0</v>
      </c>
      <c r="AJ603" s="51">
        <f t="shared" si="121"/>
        <v>0</v>
      </c>
      <c r="AK603" s="51">
        <f t="shared" si="122"/>
        <v>0</v>
      </c>
      <c r="AL603" s="51">
        <f t="shared" si="123"/>
        <v>0</v>
      </c>
      <c r="AM603" s="51">
        <f t="shared" si="124"/>
        <v>0</v>
      </c>
      <c r="AN603" s="51">
        <f t="shared" si="125"/>
        <v>0</v>
      </c>
    </row>
    <row r="604" spans="1:40" x14ac:dyDescent="0.25">
      <c r="A604" s="17"/>
      <c r="B604" s="17"/>
      <c r="C604" s="35"/>
      <c r="D604" s="17"/>
      <c r="E604" s="17"/>
      <c r="F604" s="17"/>
      <c r="G604" s="62">
        <f t="shared" si="126"/>
        <v>0</v>
      </c>
      <c r="H604" s="17"/>
      <c r="I604" s="17"/>
      <c r="J604" s="17"/>
      <c r="K604" s="17"/>
      <c r="L604" s="17"/>
      <c r="M604" s="17"/>
      <c r="N604" s="17"/>
      <c r="O604" s="17"/>
      <c r="P604" s="115"/>
      <c r="Q604" s="62">
        <f>IF(C604&gt;A_Stammdaten!$B$12,0,SUM(G604,H604,J604,K604,M604,N604)-SUM(I604,L604,O604,P604))</f>
        <v>0</v>
      </c>
      <c r="R604" s="17"/>
      <c r="S604" s="17"/>
      <c r="T604" s="17"/>
      <c r="U604" s="62">
        <f t="shared" si="117"/>
        <v>0</v>
      </c>
      <c r="V604" s="63">
        <f>IF(ISBLANK($B604),0,VLOOKUP($B604,Listen!$A$2:$C$45,2,FALSE))</f>
        <v>0</v>
      </c>
      <c r="W604" s="63">
        <f>IF(ISBLANK($B604),0,VLOOKUP($B604,Listen!$A$2:$C$45,3,FALSE))</f>
        <v>0</v>
      </c>
      <c r="X604" s="49">
        <f t="shared" si="118"/>
        <v>0</v>
      </c>
      <c r="Y604" s="49">
        <f t="shared" si="116"/>
        <v>0</v>
      </c>
      <c r="Z604" s="49">
        <f t="shared" si="116"/>
        <v>0</v>
      </c>
      <c r="AA604" s="49">
        <f t="shared" si="116"/>
        <v>0</v>
      </c>
      <c r="AB604" s="49">
        <f t="shared" si="116"/>
        <v>0</v>
      </c>
      <c r="AC604" s="49">
        <f t="shared" si="116"/>
        <v>0</v>
      </c>
      <c r="AD604" s="49">
        <f t="shared" si="116"/>
        <v>0</v>
      </c>
      <c r="AE604" s="51">
        <f t="shared" si="115"/>
        <v>0</v>
      </c>
      <c r="AF604" s="51">
        <f>IF(C604=A_Stammdaten!$B$12,D_SAV!$U604-D_SAV!$AG604,HLOOKUP(A_Stammdaten!$B$12-1,$AH$4:$AN$4004,ROW(C604)-3,FALSE)-$AG604)</f>
        <v>0</v>
      </c>
      <c r="AG604" s="51">
        <f>HLOOKUP(A_Stammdaten!$B$12,$AH$4:$AN$4004,ROW(C604)-3,FALSE)</f>
        <v>0</v>
      </c>
      <c r="AH604" s="51">
        <f t="shared" si="119"/>
        <v>0</v>
      </c>
      <c r="AI604" s="51">
        <f t="shared" si="120"/>
        <v>0</v>
      </c>
      <c r="AJ604" s="51">
        <f t="shared" si="121"/>
        <v>0</v>
      </c>
      <c r="AK604" s="51">
        <f t="shared" si="122"/>
        <v>0</v>
      </c>
      <c r="AL604" s="51">
        <f t="shared" si="123"/>
        <v>0</v>
      </c>
      <c r="AM604" s="51">
        <f t="shared" si="124"/>
        <v>0</v>
      </c>
      <c r="AN604" s="51">
        <f t="shared" si="125"/>
        <v>0</v>
      </c>
    </row>
    <row r="605" spans="1:40" x14ac:dyDescent="0.25">
      <c r="A605" s="17"/>
      <c r="B605" s="17"/>
      <c r="C605" s="35"/>
      <c r="D605" s="17"/>
      <c r="E605" s="17"/>
      <c r="F605" s="17"/>
      <c r="G605" s="62">
        <f t="shared" si="126"/>
        <v>0</v>
      </c>
      <c r="H605" s="17"/>
      <c r="I605" s="17"/>
      <c r="J605" s="17"/>
      <c r="K605" s="17"/>
      <c r="L605" s="17"/>
      <c r="M605" s="17"/>
      <c r="N605" s="17"/>
      <c r="O605" s="17"/>
      <c r="P605" s="115"/>
      <c r="Q605" s="62">
        <f>IF(C605&gt;A_Stammdaten!$B$12,0,SUM(G605,H605,J605,K605,M605,N605)-SUM(I605,L605,O605,P605))</f>
        <v>0</v>
      </c>
      <c r="R605" s="17"/>
      <c r="S605" s="17"/>
      <c r="T605" s="17"/>
      <c r="U605" s="62">
        <f t="shared" si="117"/>
        <v>0</v>
      </c>
      <c r="V605" s="63">
        <f>IF(ISBLANK($B605),0,VLOOKUP($B605,Listen!$A$2:$C$45,2,FALSE))</f>
        <v>0</v>
      </c>
      <c r="W605" s="63">
        <f>IF(ISBLANK($B605),0,VLOOKUP($B605,Listen!$A$2:$C$45,3,FALSE))</f>
        <v>0</v>
      </c>
      <c r="X605" s="49">
        <f t="shared" si="118"/>
        <v>0</v>
      </c>
      <c r="Y605" s="49">
        <f t="shared" si="116"/>
        <v>0</v>
      </c>
      <c r="Z605" s="49">
        <f t="shared" si="116"/>
        <v>0</v>
      </c>
      <c r="AA605" s="49">
        <f t="shared" si="116"/>
        <v>0</v>
      </c>
      <c r="AB605" s="49">
        <f t="shared" si="116"/>
        <v>0</v>
      </c>
      <c r="AC605" s="49">
        <f t="shared" si="116"/>
        <v>0</v>
      </c>
      <c r="AD605" s="49">
        <f t="shared" si="116"/>
        <v>0</v>
      </c>
      <c r="AE605" s="51">
        <f t="shared" si="115"/>
        <v>0</v>
      </c>
      <c r="AF605" s="51">
        <f>IF(C605=A_Stammdaten!$B$12,D_SAV!$U605-D_SAV!$AG605,HLOOKUP(A_Stammdaten!$B$12-1,$AH$4:$AN$4004,ROW(C605)-3,FALSE)-$AG605)</f>
        <v>0</v>
      </c>
      <c r="AG605" s="51">
        <f>HLOOKUP(A_Stammdaten!$B$12,$AH$4:$AN$4004,ROW(C605)-3,FALSE)</f>
        <v>0</v>
      </c>
      <c r="AH605" s="51">
        <f t="shared" si="119"/>
        <v>0</v>
      </c>
      <c r="AI605" s="51">
        <f t="shared" si="120"/>
        <v>0</v>
      </c>
      <c r="AJ605" s="51">
        <f t="shared" si="121"/>
        <v>0</v>
      </c>
      <c r="AK605" s="51">
        <f t="shared" si="122"/>
        <v>0</v>
      </c>
      <c r="AL605" s="51">
        <f t="shared" si="123"/>
        <v>0</v>
      </c>
      <c r="AM605" s="51">
        <f t="shared" si="124"/>
        <v>0</v>
      </c>
      <c r="AN605" s="51">
        <f t="shared" si="125"/>
        <v>0</v>
      </c>
    </row>
    <row r="606" spans="1:40" x14ac:dyDescent="0.25">
      <c r="A606" s="17"/>
      <c r="B606" s="17"/>
      <c r="C606" s="35"/>
      <c r="D606" s="17"/>
      <c r="E606" s="17"/>
      <c r="F606" s="17"/>
      <c r="G606" s="62">
        <f t="shared" si="126"/>
        <v>0</v>
      </c>
      <c r="H606" s="17"/>
      <c r="I606" s="17"/>
      <c r="J606" s="17"/>
      <c r="K606" s="17"/>
      <c r="L606" s="17"/>
      <c r="M606" s="17"/>
      <c r="N606" s="17"/>
      <c r="O606" s="17"/>
      <c r="P606" s="115"/>
      <c r="Q606" s="62">
        <f>IF(C606&gt;A_Stammdaten!$B$12,0,SUM(G606,H606,J606,K606,M606,N606)-SUM(I606,L606,O606,P606))</f>
        <v>0</v>
      </c>
      <c r="R606" s="17"/>
      <c r="S606" s="17"/>
      <c r="T606" s="17"/>
      <c r="U606" s="62">
        <f t="shared" si="117"/>
        <v>0</v>
      </c>
      <c r="V606" s="63">
        <f>IF(ISBLANK($B606),0,VLOOKUP($B606,Listen!$A$2:$C$45,2,FALSE))</f>
        <v>0</v>
      </c>
      <c r="W606" s="63">
        <f>IF(ISBLANK($B606),0,VLOOKUP($B606,Listen!$A$2:$C$45,3,FALSE))</f>
        <v>0</v>
      </c>
      <c r="X606" s="49">
        <f t="shared" si="118"/>
        <v>0</v>
      </c>
      <c r="Y606" s="49">
        <f t="shared" si="116"/>
        <v>0</v>
      </c>
      <c r="Z606" s="49">
        <f t="shared" si="116"/>
        <v>0</v>
      </c>
      <c r="AA606" s="49">
        <f t="shared" si="116"/>
        <v>0</v>
      </c>
      <c r="AB606" s="49">
        <f t="shared" si="116"/>
        <v>0</v>
      </c>
      <c r="AC606" s="49">
        <f t="shared" si="116"/>
        <v>0</v>
      </c>
      <c r="AD606" s="49">
        <f t="shared" si="116"/>
        <v>0</v>
      </c>
      <c r="AE606" s="51">
        <f t="shared" si="115"/>
        <v>0</v>
      </c>
      <c r="AF606" s="51">
        <f>IF(C606=A_Stammdaten!$B$12,D_SAV!$U606-D_SAV!$AG606,HLOOKUP(A_Stammdaten!$B$12-1,$AH$4:$AN$4004,ROW(C606)-3,FALSE)-$AG606)</f>
        <v>0</v>
      </c>
      <c r="AG606" s="51">
        <f>HLOOKUP(A_Stammdaten!$B$12,$AH$4:$AN$4004,ROW(C606)-3,FALSE)</f>
        <v>0</v>
      </c>
      <c r="AH606" s="51">
        <f t="shared" si="119"/>
        <v>0</v>
      </c>
      <c r="AI606" s="51">
        <f t="shared" si="120"/>
        <v>0</v>
      </c>
      <c r="AJ606" s="51">
        <f t="shared" si="121"/>
        <v>0</v>
      </c>
      <c r="AK606" s="51">
        <f t="shared" si="122"/>
        <v>0</v>
      </c>
      <c r="AL606" s="51">
        <f t="shared" si="123"/>
        <v>0</v>
      </c>
      <c r="AM606" s="51">
        <f t="shared" si="124"/>
        <v>0</v>
      </c>
      <c r="AN606" s="51">
        <f t="shared" si="125"/>
        <v>0</v>
      </c>
    </row>
    <row r="607" spans="1:40" x14ac:dyDescent="0.25">
      <c r="A607" s="17"/>
      <c r="B607" s="17"/>
      <c r="C607" s="35"/>
      <c r="D607" s="17"/>
      <c r="E607" s="17"/>
      <c r="F607" s="17"/>
      <c r="G607" s="62">
        <f t="shared" si="126"/>
        <v>0</v>
      </c>
      <c r="H607" s="17"/>
      <c r="I607" s="17"/>
      <c r="J607" s="17"/>
      <c r="K607" s="17"/>
      <c r="L607" s="17"/>
      <c r="M607" s="17"/>
      <c r="N607" s="17"/>
      <c r="O607" s="17"/>
      <c r="P607" s="115"/>
      <c r="Q607" s="62">
        <f>IF(C607&gt;A_Stammdaten!$B$12,0,SUM(G607,H607,J607,K607,M607,N607)-SUM(I607,L607,O607,P607))</f>
        <v>0</v>
      </c>
      <c r="R607" s="17"/>
      <c r="S607" s="17"/>
      <c r="T607" s="17"/>
      <c r="U607" s="62">
        <f t="shared" si="117"/>
        <v>0</v>
      </c>
      <c r="V607" s="63">
        <f>IF(ISBLANK($B607),0,VLOOKUP($B607,Listen!$A$2:$C$45,2,FALSE))</f>
        <v>0</v>
      </c>
      <c r="W607" s="63">
        <f>IF(ISBLANK($B607),0,VLOOKUP($B607,Listen!$A$2:$C$45,3,FALSE))</f>
        <v>0</v>
      </c>
      <c r="X607" s="49">
        <f t="shared" si="118"/>
        <v>0</v>
      </c>
      <c r="Y607" s="49">
        <f t="shared" si="116"/>
        <v>0</v>
      </c>
      <c r="Z607" s="49">
        <f t="shared" si="116"/>
        <v>0</v>
      </c>
      <c r="AA607" s="49">
        <f t="shared" si="116"/>
        <v>0</v>
      </c>
      <c r="AB607" s="49">
        <f t="shared" si="116"/>
        <v>0</v>
      </c>
      <c r="AC607" s="49">
        <f t="shared" si="116"/>
        <v>0</v>
      </c>
      <c r="AD607" s="49">
        <f t="shared" si="116"/>
        <v>0</v>
      </c>
      <c r="AE607" s="51">
        <f t="shared" si="115"/>
        <v>0</v>
      </c>
      <c r="AF607" s="51">
        <f>IF(C607=A_Stammdaten!$B$12,D_SAV!$U607-D_SAV!$AG607,HLOOKUP(A_Stammdaten!$B$12-1,$AH$4:$AN$4004,ROW(C607)-3,FALSE)-$AG607)</f>
        <v>0</v>
      </c>
      <c r="AG607" s="51">
        <f>HLOOKUP(A_Stammdaten!$B$12,$AH$4:$AN$4004,ROW(C607)-3,FALSE)</f>
        <v>0</v>
      </c>
      <c r="AH607" s="51">
        <f t="shared" si="119"/>
        <v>0</v>
      </c>
      <c r="AI607" s="51">
        <f t="shared" si="120"/>
        <v>0</v>
      </c>
      <c r="AJ607" s="51">
        <f t="shared" si="121"/>
        <v>0</v>
      </c>
      <c r="AK607" s="51">
        <f t="shared" si="122"/>
        <v>0</v>
      </c>
      <c r="AL607" s="51">
        <f t="shared" si="123"/>
        <v>0</v>
      </c>
      <c r="AM607" s="51">
        <f t="shared" si="124"/>
        <v>0</v>
      </c>
      <c r="AN607" s="51">
        <f t="shared" si="125"/>
        <v>0</v>
      </c>
    </row>
    <row r="608" spans="1:40" x14ac:dyDescent="0.25">
      <c r="A608" s="17"/>
      <c r="B608" s="17"/>
      <c r="C608" s="35"/>
      <c r="D608" s="17"/>
      <c r="E608" s="17"/>
      <c r="F608" s="17"/>
      <c r="G608" s="62">
        <f t="shared" si="126"/>
        <v>0</v>
      </c>
      <c r="H608" s="17"/>
      <c r="I608" s="17"/>
      <c r="J608" s="17"/>
      <c r="K608" s="17"/>
      <c r="L608" s="17"/>
      <c r="M608" s="17"/>
      <c r="N608" s="17"/>
      <c r="O608" s="17"/>
      <c r="P608" s="115"/>
      <c r="Q608" s="62">
        <f>IF(C608&gt;A_Stammdaten!$B$12,0,SUM(G608,H608,J608,K608,M608,N608)-SUM(I608,L608,O608,P608))</f>
        <v>0</v>
      </c>
      <c r="R608" s="17"/>
      <c r="S608" s="17"/>
      <c r="T608" s="17"/>
      <c r="U608" s="62">
        <f t="shared" si="117"/>
        <v>0</v>
      </c>
      <c r="V608" s="63">
        <f>IF(ISBLANK($B608),0,VLOOKUP($B608,Listen!$A$2:$C$45,2,FALSE))</f>
        <v>0</v>
      </c>
      <c r="W608" s="63">
        <f>IF(ISBLANK($B608),0,VLOOKUP($B608,Listen!$A$2:$C$45,3,FALSE))</f>
        <v>0</v>
      </c>
      <c r="X608" s="49">
        <f t="shared" si="118"/>
        <v>0</v>
      </c>
      <c r="Y608" s="49">
        <f t="shared" si="116"/>
        <v>0</v>
      </c>
      <c r="Z608" s="49">
        <f t="shared" si="116"/>
        <v>0</v>
      </c>
      <c r="AA608" s="49">
        <f t="shared" si="116"/>
        <v>0</v>
      </c>
      <c r="AB608" s="49">
        <f t="shared" si="116"/>
        <v>0</v>
      </c>
      <c r="AC608" s="49">
        <f t="shared" si="116"/>
        <v>0</v>
      </c>
      <c r="AD608" s="49">
        <f t="shared" si="116"/>
        <v>0</v>
      </c>
      <c r="AE608" s="51">
        <f t="shared" si="115"/>
        <v>0</v>
      </c>
      <c r="AF608" s="51">
        <f>IF(C608=A_Stammdaten!$B$12,D_SAV!$U608-D_SAV!$AG608,HLOOKUP(A_Stammdaten!$B$12-1,$AH$4:$AN$4004,ROW(C608)-3,FALSE)-$AG608)</f>
        <v>0</v>
      </c>
      <c r="AG608" s="51">
        <f>HLOOKUP(A_Stammdaten!$B$12,$AH$4:$AN$4004,ROW(C608)-3,FALSE)</f>
        <v>0</v>
      </c>
      <c r="AH608" s="51">
        <f t="shared" si="119"/>
        <v>0</v>
      </c>
      <c r="AI608" s="51">
        <f t="shared" si="120"/>
        <v>0</v>
      </c>
      <c r="AJ608" s="51">
        <f t="shared" si="121"/>
        <v>0</v>
      </c>
      <c r="AK608" s="51">
        <f t="shared" si="122"/>
        <v>0</v>
      </c>
      <c r="AL608" s="51">
        <f t="shared" si="123"/>
        <v>0</v>
      </c>
      <c r="AM608" s="51">
        <f t="shared" si="124"/>
        <v>0</v>
      </c>
      <c r="AN608" s="51">
        <f t="shared" si="125"/>
        <v>0</v>
      </c>
    </row>
    <row r="609" spans="1:40" x14ac:dyDescent="0.25">
      <c r="A609" s="17"/>
      <c r="B609" s="17"/>
      <c r="C609" s="35"/>
      <c r="D609" s="17"/>
      <c r="E609" s="17"/>
      <c r="F609" s="17"/>
      <c r="G609" s="62">
        <f t="shared" si="126"/>
        <v>0</v>
      </c>
      <c r="H609" s="17"/>
      <c r="I609" s="17"/>
      <c r="J609" s="17"/>
      <c r="K609" s="17"/>
      <c r="L609" s="17"/>
      <c r="M609" s="17"/>
      <c r="N609" s="17"/>
      <c r="O609" s="17"/>
      <c r="P609" s="115"/>
      <c r="Q609" s="62">
        <f>IF(C609&gt;A_Stammdaten!$B$12,0,SUM(G609,H609,J609,K609,M609,N609)-SUM(I609,L609,O609,P609))</f>
        <v>0</v>
      </c>
      <c r="R609" s="17"/>
      <c r="S609" s="17"/>
      <c r="T609" s="17"/>
      <c r="U609" s="62">
        <f t="shared" si="117"/>
        <v>0</v>
      </c>
      <c r="V609" s="63">
        <f>IF(ISBLANK($B609),0,VLOOKUP($B609,Listen!$A$2:$C$45,2,FALSE))</f>
        <v>0</v>
      </c>
      <c r="W609" s="63">
        <f>IF(ISBLANK($B609),0,VLOOKUP($B609,Listen!$A$2:$C$45,3,FALSE))</f>
        <v>0</v>
      </c>
      <c r="X609" s="49">
        <f t="shared" si="118"/>
        <v>0</v>
      </c>
      <c r="Y609" s="49">
        <f t="shared" si="116"/>
        <v>0</v>
      </c>
      <c r="Z609" s="49">
        <f t="shared" si="116"/>
        <v>0</v>
      </c>
      <c r="AA609" s="49">
        <f t="shared" si="116"/>
        <v>0</v>
      </c>
      <c r="AB609" s="49">
        <f t="shared" si="116"/>
        <v>0</v>
      </c>
      <c r="AC609" s="49">
        <f t="shared" si="116"/>
        <v>0</v>
      </c>
      <c r="AD609" s="49">
        <f t="shared" si="116"/>
        <v>0</v>
      </c>
      <c r="AE609" s="51">
        <f t="shared" si="115"/>
        <v>0</v>
      </c>
      <c r="AF609" s="51">
        <f>IF(C609=A_Stammdaten!$B$12,D_SAV!$U609-D_SAV!$AG609,HLOOKUP(A_Stammdaten!$B$12-1,$AH$4:$AN$4004,ROW(C609)-3,FALSE)-$AG609)</f>
        <v>0</v>
      </c>
      <c r="AG609" s="51">
        <f>HLOOKUP(A_Stammdaten!$B$12,$AH$4:$AN$4004,ROW(C609)-3,FALSE)</f>
        <v>0</v>
      </c>
      <c r="AH609" s="51">
        <f t="shared" si="119"/>
        <v>0</v>
      </c>
      <c r="AI609" s="51">
        <f t="shared" si="120"/>
        <v>0</v>
      </c>
      <c r="AJ609" s="51">
        <f t="shared" si="121"/>
        <v>0</v>
      </c>
      <c r="AK609" s="51">
        <f t="shared" si="122"/>
        <v>0</v>
      </c>
      <c r="AL609" s="51">
        <f t="shared" si="123"/>
        <v>0</v>
      </c>
      <c r="AM609" s="51">
        <f t="shared" si="124"/>
        <v>0</v>
      </c>
      <c r="AN609" s="51">
        <f t="shared" si="125"/>
        <v>0</v>
      </c>
    </row>
    <row r="610" spans="1:40" x14ac:dyDescent="0.25">
      <c r="A610" s="17"/>
      <c r="B610" s="17"/>
      <c r="C610" s="35"/>
      <c r="D610" s="17"/>
      <c r="E610" s="17"/>
      <c r="F610" s="17"/>
      <c r="G610" s="62">
        <f t="shared" si="126"/>
        <v>0</v>
      </c>
      <c r="H610" s="17"/>
      <c r="I610" s="17"/>
      <c r="J610" s="17"/>
      <c r="K610" s="17"/>
      <c r="L610" s="17"/>
      <c r="M610" s="17"/>
      <c r="N610" s="17"/>
      <c r="O610" s="17"/>
      <c r="P610" s="115"/>
      <c r="Q610" s="62">
        <f>IF(C610&gt;A_Stammdaten!$B$12,0,SUM(G610,H610,J610,K610,M610,N610)-SUM(I610,L610,O610,P610))</f>
        <v>0</v>
      </c>
      <c r="R610" s="17"/>
      <c r="S610" s="17"/>
      <c r="T610" s="17"/>
      <c r="U610" s="62">
        <f t="shared" si="117"/>
        <v>0</v>
      </c>
      <c r="V610" s="63">
        <f>IF(ISBLANK($B610),0,VLOOKUP($B610,Listen!$A$2:$C$45,2,FALSE))</f>
        <v>0</v>
      </c>
      <c r="W610" s="63">
        <f>IF(ISBLANK($B610),0,VLOOKUP($B610,Listen!$A$2:$C$45,3,FALSE))</f>
        <v>0</v>
      </c>
      <c r="X610" s="49">
        <f t="shared" si="118"/>
        <v>0</v>
      </c>
      <c r="Y610" s="49">
        <f t="shared" si="116"/>
        <v>0</v>
      </c>
      <c r="Z610" s="49">
        <f t="shared" si="116"/>
        <v>0</v>
      </c>
      <c r="AA610" s="49">
        <f t="shared" si="116"/>
        <v>0</v>
      </c>
      <c r="AB610" s="49">
        <f t="shared" si="116"/>
        <v>0</v>
      </c>
      <c r="AC610" s="49">
        <f t="shared" si="116"/>
        <v>0</v>
      </c>
      <c r="AD610" s="49">
        <f t="shared" si="116"/>
        <v>0</v>
      </c>
      <c r="AE610" s="51">
        <f t="shared" si="115"/>
        <v>0</v>
      </c>
      <c r="AF610" s="51">
        <f>IF(C610=A_Stammdaten!$B$12,D_SAV!$U610-D_SAV!$AG610,HLOOKUP(A_Stammdaten!$B$12-1,$AH$4:$AN$4004,ROW(C610)-3,FALSE)-$AG610)</f>
        <v>0</v>
      </c>
      <c r="AG610" s="51">
        <f>HLOOKUP(A_Stammdaten!$B$12,$AH$4:$AN$4004,ROW(C610)-3,FALSE)</f>
        <v>0</v>
      </c>
      <c r="AH610" s="51">
        <f t="shared" si="119"/>
        <v>0</v>
      </c>
      <c r="AI610" s="51">
        <f t="shared" si="120"/>
        <v>0</v>
      </c>
      <c r="AJ610" s="51">
        <f t="shared" si="121"/>
        <v>0</v>
      </c>
      <c r="AK610" s="51">
        <f t="shared" si="122"/>
        <v>0</v>
      </c>
      <c r="AL610" s="51">
        <f t="shared" si="123"/>
        <v>0</v>
      </c>
      <c r="AM610" s="51">
        <f t="shared" si="124"/>
        <v>0</v>
      </c>
      <c r="AN610" s="51">
        <f t="shared" si="125"/>
        <v>0</v>
      </c>
    </row>
    <row r="611" spans="1:40" x14ac:dyDescent="0.25">
      <c r="A611" s="17"/>
      <c r="B611" s="17"/>
      <c r="C611" s="35"/>
      <c r="D611" s="17"/>
      <c r="E611" s="17"/>
      <c r="F611" s="17"/>
      <c r="G611" s="62">
        <f t="shared" si="126"/>
        <v>0</v>
      </c>
      <c r="H611" s="17"/>
      <c r="I611" s="17"/>
      <c r="J611" s="17"/>
      <c r="K611" s="17"/>
      <c r="L611" s="17"/>
      <c r="M611" s="17"/>
      <c r="N611" s="17"/>
      <c r="O611" s="17"/>
      <c r="P611" s="115"/>
      <c r="Q611" s="62">
        <f>IF(C611&gt;A_Stammdaten!$B$12,0,SUM(G611,H611,J611,K611,M611,N611)-SUM(I611,L611,O611,P611))</f>
        <v>0</v>
      </c>
      <c r="R611" s="17"/>
      <c r="S611" s="17"/>
      <c r="T611" s="17"/>
      <c r="U611" s="62">
        <f t="shared" si="117"/>
        <v>0</v>
      </c>
      <c r="V611" s="63">
        <f>IF(ISBLANK($B611),0,VLOOKUP($B611,Listen!$A$2:$C$45,2,FALSE))</f>
        <v>0</v>
      </c>
      <c r="W611" s="63">
        <f>IF(ISBLANK($B611),0,VLOOKUP($B611,Listen!$A$2:$C$45,3,FALSE))</f>
        <v>0</v>
      </c>
      <c r="X611" s="49">
        <f t="shared" si="118"/>
        <v>0</v>
      </c>
      <c r="Y611" s="49">
        <f t="shared" si="116"/>
        <v>0</v>
      </c>
      <c r="Z611" s="49">
        <f t="shared" si="116"/>
        <v>0</v>
      </c>
      <c r="AA611" s="49">
        <f t="shared" si="116"/>
        <v>0</v>
      </c>
      <c r="AB611" s="49">
        <f t="shared" si="116"/>
        <v>0</v>
      </c>
      <c r="AC611" s="49">
        <f t="shared" si="116"/>
        <v>0</v>
      </c>
      <c r="AD611" s="49">
        <f t="shared" si="116"/>
        <v>0</v>
      </c>
      <c r="AE611" s="51">
        <f t="shared" ref="AE611:AE674" si="127">AG611+AF611</f>
        <v>0</v>
      </c>
      <c r="AF611" s="51">
        <f>IF(C611=A_Stammdaten!$B$12,D_SAV!$U611-D_SAV!$AG611,HLOOKUP(A_Stammdaten!$B$12-1,$AH$4:$AN$4004,ROW(C611)-3,FALSE)-$AG611)</f>
        <v>0</v>
      </c>
      <c r="AG611" s="51">
        <f>HLOOKUP(A_Stammdaten!$B$12,$AH$4:$AN$4004,ROW(C611)-3,FALSE)</f>
        <v>0</v>
      </c>
      <c r="AH611" s="51">
        <f t="shared" si="119"/>
        <v>0</v>
      </c>
      <c r="AI611" s="51">
        <f t="shared" si="120"/>
        <v>0</v>
      </c>
      <c r="AJ611" s="51">
        <f t="shared" si="121"/>
        <v>0</v>
      </c>
      <c r="AK611" s="51">
        <f t="shared" si="122"/>
        <v>0</v>
      </c>
      <c r="AL611" s="51">
        <f t="shared" si="123"/>
        <v>0</v>
      </c>
      <c r="AM611" s="51">
        <f t="shared" si="124"/>
        <v>0</v>
      </c>
      <c r="AN611" s="51">
        <f t="shared" si="125"/>
        <v>0</v>
      </c>
    </row>
    <row r="612" spans="1:40" x14ac:dyDescent="0.25">
      <c r="A612" s="17"/>
      <c r="B612" s="17"/>
      <c r="C612" s="35"/>
      <c r="D612" s="17"/>
      <c r="E612" s="17"/>
      <c r="F612" s="17"/>
      <c r="G612" s="62">
        <f t="shared" si="126"/>
        <v>0</v>
      </c>
      <c r="H612" s="17"/>
      <c r="I612" s="17"/>
      <c r="J612" s="17"/>
      <c r="K612" s="17"/>
      <c r="L612" s="17"/>
      <c r="M612" s="17"/>
      <c r="N612" s="17"/>
      <c r="O612" s="17"/>
      <c r="P612" s="115"/>
      <c r="Q612" s="62">
        <f>IF(C612&gt;A_Stammdaten!$B$12,0,SUM(G612,H612,J612,K612,M612,N612)-SUM(I612,L612,O612,P612))</f>
        <v>0</v>
      </c>
      <c r="R612" s="17"/>
      <c r="S612" s="17"/>
      <c r="T612" s="17"/>
      <c r="U612" s="62">
        <f t="shared" si="117"/>
        <v>0</v>
      </c>
      <c r="V612" s="63">
        <f>IF(ISBLANK($B612),0,VLOOKUP($B612,Listen!$A$2:$C$45,2,FALSE))</f>
        <v>0</v>
      </c>
      <c r="W612" s="63">
        <f>IF(ISBLANK($B612),0,VLOOKUP($B612,Listen!$A$2:$C$45,3,FALSE))</f>
        <v>0</v>
      </c>
      <c r="X612" s="49">
        <f t="shared" si="118"/>
        <v>0</v>
      </c>
      <c r="Y612" s="49">
        <f t="shared" si="116"/>
        <v>0</v>
      </c>
      <c r="Z612" s="49">
        <f t="shared" si="116"/>
        <v>0</v>
      </c>
      <c r="AA612" s="49">
        <f t="shared" si="116"/>
        <v>0</v>
      </c>
      <c r="AB612" s="49">
        <f t="shared" si="116"/>
        <v>0</v>
      </c>
      <c r="AC612" s="49">
        <f t="shared" si="116"/>
        <v>0</v>
      </c>
      <c r="AD612" s="49">
        <f t="shared" si="116"/>
        <v>0</v>
      </c>
      <c r="AE612" s="51">
        <f t="shared" si="127"/>
        <v>0</v>
      </c>
      <c r="AF612" s="51">
        <f>IF(C612=A_Stammdaten!$B$12,D_SAV!$U612-D_SAV!$AG612,HLOOKUP(A_Stammdaten!$B$12-1,$AH$4:$AN$4004,ROW(C612)-3,FALSE)-$AG612)</f>
        <v>0</v>
      </c>
      <c r="AG612" s="51">
        <f>HLOOKUP(A_Stammdaten!$B$12,$AH$4:$AN$4004,ROW(C612)-3,FALSE)</f>
        <v>0</v>
      </c>
      <c r="AH612" s="51">
        <f t="shared" si="119"/>
        <v>0</v>
      </c>
      <c r="AI612" s="51">
        <f t="shared" si="120"/>
        <v>0</v>
      </c>
      <c r="AJ612" s="51">
        <f t="shared" si="121"/>
        <v>0</v>
      </c>
      <c r="AK612" s="51">
        <f t="shared" si="122"/>
        <v>0</v>
      </c>
      <c r="AL612" s="51">
        <f t="shared" si="123"/>
        <v>0</v>
      </c>
      <c r="AM612" s="51">
        <f t="shared" si="124"/>
        <v>0</v>
      </c>
      <c r="AN612" s="51">
        <f t="shared" si="125"/>
        <v>0</v>
      </c>
    </row>
    <row r="613" spans="1:40" x14ac:dyDescent="0.25">
      <c r="A613" s="17"/>
      <c r="B613" s="17"/>
      <c r="C613" s="35"/>
      <c r="D613" s="17"/>
      <c r="E613" s="17"/>
      <c r="F613" s="17"/>
      <c r="G613" s="62">
        <f t="shared" si="126"/>
        <v>0</v>
      </c>
      <c r="H613" s="17"/>
      <c r="I613" s="17"/>
      <c r="J613" s="17"/>
      <c r="K613" s="17"/>
      <c r="L613" s="17"/>
      <c r="M613" s="17"/>
      <c r="N613" s="17"/>
      <c r="O613" s="17"/>
      <c r="P613" s="115"/>
      <c r="Q613" s="62">
        <f>IF(C613&gt;A_Stammdaten!$B$12,0,SUM(G613,H613,J613,K613,M613,N613)-SUM(I613,L613,O613,P613))</f>
        <v>0</v>
      </c>
      <c r="R613" s="17"/>
      <c r="S613" s="17"/>
      <c r="T613" s="17"/>
      <c r="U613" s="62">
        <f t="shared" si="117"/>
        <v>0</v>
      </c>
      <c r="V613" s="63">
        <f>IF(ISBLANK($B613),0,VLOOKUP($B613,Listen!$A$2:$C$45,2,FALSE))</f>
        <v>0</v>
      </c>
      <c r="W613" s="63">
        <f>IF(ISBLANK($B613),0,VLOOKUP($B613,Listen!$A$2:$C$45,3,FALSE))</f>
        <v>0</v>
      </c>
      <c r="X613" s="49">
        <f t="shared" si="118"/>
        <v>0</v>
      </c>
      <c r="Y613" s="49">
        <f t="shared" si="116"/>
        <v>0</v>
      </c>
      <c r="Z613" s="49">
        <f t="shared" si="116"/>
        <v>0</v>
      </c>
      <c r="AA613" s="49">
        <f t="shared" si="116"/>
        <v>0</v>
      </c>
      <c r="AB613" s="49">
        <f t="shared" si="116"/>
        <v>0</v>
      </c>
      <c r="AC613" s="49">
        <f t="shared" si="116"/>
        <v>0</v>
      </c>
      <c r="AD613" s="49">
        <f t="shared" si="116"/>
        <v>0</v>
      </c>
      <c r="AE613" s="51">
        <f t="shared" si="127"/>
        <v>0</v>
      </c>
      <c r="AF613" s="51">
        <f>IF(C613=A_Stammdaten!$B$12,D_SAV!$U613-D_SAV!$AG613,HLOOKUP(A_Stammdaten!$B$12-1,$AH$4:$AN$4004,ROW(C613)-3,FALSE)-$AG613)</f>
        <v>0</v>
      </c>
      <c r="AG613" s="51">
        <f>HLOOKUP(A_Stammdaten!$B$12,$AH$4:$AN$4004,ROW(C613)-3,FALSE)</f>
        <v>0</v>
      </c>
      <c r="AH613" s="51">
        <f t="shared" si="119"/>
        <v>0</v>
      </c>
      <c r="AI613" s="51">
        <f t="shared" si="120"/>
        <v>0</v>
      </c>
      <c r="AJ613" s="51">
        <f t="shared" si="121"/>
        <v>0</v>
      </c>
      <c r="AK613" s="51">
        <f t="shared" si="122"/>
        <v>0</v>
      </c>
      <c r="AL613" s="51">
        <f t="shared" si="123"/>
        <v>0</v>
      </c>
      <c r="AM613" s="51">
        <f t="shared" si="124"/>
        <v>0</v>
      </c>
      <c r="AN613" s="51">
        <f t="shared" si="125"/>
        <v>0</v>
      </c>
    </row>
    <row r="614" spans="1:40" x14ac:dyDescent="0.25">
      <c r="A614" s="17"/>
      <c r="B614" s="17"/>
      <c r="C614" s="35"/>
      <c r="D614" s="17"/>
      <c r="E614" s="17"/>
      <c r="F614" s="17"/>
      <c r="G614" s="62">
        <f t="shared" si="126"/>
        <v>0</v>
      </c>
      <c r="H614" s="17"/>
      <c r="I614" s="17"/>
      <c r="J614" s="17"/>
      <c r="K614" s="17"/>
      <c r="L614" s="17"/>
      <c r="M614" s="17"/>
      <c r="N614" s="17"/>
      <c r="O614" s="17"/>
      <c r="P614" s="115"/>
      <c r="Q614" s="62">
        <f>IF(C614&gt;A_Stammdaten!$B$12,0,SUM(G614,H614,J614,K614,M614,N614)-SUM(I614,L614,O614,P614))</f>
        <v>0</v>
      </c>
      <c r="R614" s="17"/>
      <c r="S614" s="17"/>
      <c r="T614" s="17"/>
      <c r="U614" s="62">
        <f t="shared" si="117"/>
        <v>0</v>
      </c>
      <c r="V614" s="63">
        <f>IF(ISBLANK($B614),0,VLOOKUP($B614,Listen!$A$2:$C$45,2,FALSE))</f>
        <v>0</v>
      </c>
      <c r="W614" s="63">
        <f>IF(ISBLANK($B614),0,VLOOKUP($B614,Listen!$A$2:$C$45,3,FALSE))</f>
        <v>0</v>
      </c>
      <c r="X614" s="49">
        <f t="shared" si="118"/>
        <v>0</v>
      </c>
      <c r="Y614" s="49">
        <f t="shared" si="116"/>
        <v>0</v>
      </c>
      <c r="Z614" s="49">
        <f t="shared" si="116"/>
        <v>0</v>
      </c>
      <c r="AA614" s="49">
        <f t="shared" si="116"/>
        <v>0</v>
      </c>
      <c r="AB614" s="49">
        <f t="shared" si="116"/>
        <v>0</v>
      </c>
      <c r="AC614" s="49">
        <f t="shared" si="116"/>
        <v>0</v>
      </c>
      <c r="AD614" s="49">
        <f t="shared" si="116"/>
        <v>0</v>
      </c>
      <c r="AE614" s="51">
        <f t="shared" si="127"/>
        <v>0</v>
      </c>
      <c r="AF614" s="51">
        <f>IF(C614=A_Stammdaten!$B$12,D_SAV!$U614-D_SAV!$AG614,HLOOKUP(A_Stammdaten!$B$12-1,$AH$4:$AN$4004,ROW(C614)-3,FALSE)-$AG614)</f>
        <v>0</v>
      </c>
      <c r="AG614" s="51">
        <f>HLOOKUP(A_Stammdaten!$B$12,$AH$4:$AN$4004,ROW(C614)-3,FALSE)</f>
        <v>0</v>
      </c>
      <c r="AH614" s="51">
        <f t="shared" si="119"/>
        <v>0</v>
      </c>
      <c r="AI614" s="51">
        <f t="shared" si="120"/>
        <v>0</v>
      </c>
      <c r="AJ614" s="51">
        <f t="shared" si="121"/>
        <v>0</v>
      </c>
      <c r="AK614" s="51">
        <f t="shared" si="122"/>
        <v>0</v>
      </c>
      <c r="AL614" s="51">
        <f t="shared" si="123"/>
        <v>0</v>
      </c>
      <c r="AM614" s="51">
        <f t="shared" si="124"/>
        <v>0</v>
      </c>
      <c r="AN614" s="51">
        <f t="shared" si="125"/>
        <v>0</v>
      </c>
    </row>
    <row r="615" spans="1:40" x14ac:dyDescent="0.25">
      <c r="A615" s="17"/>
      <c r="B615" s="17"/>
      <c r="C615" s="35"/>
      <c r="D615" s="17"/>
      <c r="E615" s="17"/>
      <c r="F615" s="17"/>
      <c r="G615" s="62">
        <f t="shared" si="126"/>
        <v>0</v>
      </c>
      <c r="H615" s="17"/>
      <c r="I615" s="17"/>
      <c r="J615" s="17"/>
      <c r="K615" s="17"/>
      <c r="L615" s="17"/>
      <c r="M615" s="17"/>
      <c r="N615" s="17"/>
      <c r="O615" s="17"/>
      <c r="P615" s="115"/>
      <c r="Q615" s="62">
        <f>IF(C615&gt;A_Stammdaten!$B$12,0,SUM(G615,H615,J615,K615,M615,N615)-SUM(I615,L615,O615,P615))</f>
        <v>0</v>
      </c>
      <c r="R615" s="17"/>
      <c r="S615" s="17"/>
      <c r="T615" s="17"/>
      <c r="U615" s="62">
        <f t="shared" si="117"/>
        <v>0</v>
      </c>
      <c r="V615" s="63">
        <f>IF(ISBLANK($B615),0,VLOOKUP($B615,Listen!$A$2:$C$45,2,FALSE))</f>
        <v>0</v>
      </c>
      <c r="W615" s="63">
        <f>IF(ISBLANK($B615),0,VLOOKUP($B615,Listen!$A$2:$C$45,3,FALSE))</f>
        <v>0</v>
      </c>
      <c r="X615" s="49">
        <f t="shared" si="118"/>
        <v>0</v>
      </c>
      <c r="Y615" s="49">
        <f t="shared" si="116"/>
        <v>0</v>
      </c>
      <c r="Z615" s="49">
        <f t="shared" si="116"/>
        <v>0</v>
      </c>
      <c r="AA615" s="49">
        <f t="shared" si="116"/>
        <v>0</v>
      </c>
      <c r="AB615" s="49">
        <f t="shared" si="116"/>
        <v>0</v>
      </c>
      <c r="AC615" s="49">
        <f t="shared" si="116"/>
        <v>0</v>
      </c>
      <c r="AD615" s="49">
        <f t="shared" si="116"/>
        <v>0</v>
      </c>
      <c r="AE615" s="51">
        <f t="shared" si="127"/>
        <v>0</v>
      </c>
      <c r="AF615" s="51">
        <f>IF(C615=A_Stammdaten!$B$12,D_SAV!$U615-D_SAV!$AG615,HLOOKUP(A_Stammdaten!$B$12-1,$AH$4:$AN$4004,ROW(C615)-3,FALSE)-$AG615)</f>
        <v>0</v>
      </c>
      <c r="AG615" s="51">
        <f>HLOOKUP(A_Stammdaten!$B$12,$AH$4:$AN$4004,ROW(C615)-3,FALSE)</f>
        <v>0</v>
      </c>
      <c r="AH615" s="51">
        <f t="shared" si="119"/>
        <v>0</v>
      </c>
      <c r="AI615" s="51">
        <f t="shared" si="120"/>
        <v>0</v>
      </c>
      <c r="AJ615" s="51">
        <f t="shared" si="121"/>
        <v>0</v>
      </c>
      <c r="AK615" s="51">
        <f t="shared" si="122"/>
        <v>0</v>
      </c>
      <c r="AL615" s="51">
        <f t="shared" si="123"/>
        <v>0</v>
      </c>
      <c r="AM615" s="51">
        <f t="shared" si="124"/>
        <v>0</v>
      </c>
      <c r="AN615" s="51">
        <f t="shared" si="125"/>
        <v>0</v>
      </c>
    </row>
    <row r="616" spans="1:40" x14ac:dyDescent="0.25">
      <c r="A616" s="17"/>
      <c r="B616" s="17"/>
      <c r="C616" s="35"/>
      <c r="D616" s="17"/>
      <c r="E616" s="17"/>
      <c r="F616" s="17"/>
      <c r="G616" s="62">
        <f t="shared" si="126"/>
        <v>0</v>
      </c>
      <c r="H616" s="17"/>
      <c r="I616" s="17"/>
      <c r="J616" s="17"/>
      <c r="K616" s="17"/>
      <c r="L616" s="17"/>
      <c r="M616" s="17"/>
      <c r="N616" s="17"/>
      <c r="O616" s="17"/>
      <c r="P616" s="115"/>
      <c r="Q616" s="62">
        <f>IF(C616&gt;A_Stammdaten!$B$12,0,SUM(G616,H616,J616,K616,M616,N616)-SUM(I616,L616,O616,P616))</f>
        <v>0</v>
      </c>
      <c r="R616" s="17"/>
      <c r="S616" s="17"/>
      <c r="T616" s="17"/>
      <c r="U616" s="62">
        <f t="shared" si="117"/>
        <v>0</v>
      </c>
      <c r="V616" s="63">
        <f>IF(ISBLANK($B616),0,VLOOKUP($B616,Listen!$A$2:$C$45,2,FALSE))</f>
        <v>0</v>
      </c>
      <c r="W616" s="63">
        <f>IF(ISBLANK($B616),0,VLOOKUP($B616,Listen!$A$2:$C$45,3,FALSE))</f>
        <v>0</v>
      </c>
      <c r="X616" s="49">
        <f t="shared" si="118"/>
        <v>0</v>
      </c>
      <c r="Y616" s="49">
        <f t="shared" si="116"/>
        <v>0</v>
      </c>
      <c r="Z616" s="49">
        <f t="shared" si="116"/>
        <v>0</v>
      </c>
      <c r="AA616" s="49">
        <f t="shared" si="116"/>
        <v>0</v>
      </c>
      <c r="AB616" s="49">
        <f t="shared" si="116"/>
        <v>0</v>
      </c>
      <c r="AC616" s="49">
        <f t="shared" si="116"/>
        <v>0</v>
      </c>
      <c r="AD616" s="49">
        <f t="shared" si="116"/>
        <v>0</v>
      </c>
      <c r="AE616" s="51">
        <f t="shared" si="127"/>
        <v>0</v>
      </c>
      <c r="AF616" s="51">
        <f>IF(C616=A_Stammdaten!$B$12,D_SAV!$U616-D_SAV!$AG616,HLOOKUP(A_Stammdaten!$B$12-1,$AH$4:$AN$4004,ROW(C616)-3,FALSE)-$AG616)</f>
        <v>0</v>
      </c>
      <c r="AG616" s="51">
        <f>HLOOKUP(A_Stammdaten!$B$12,$AH$4:$AN$4004,ROW(C616)-3,FALSE)</f>
        <v>0</v>
      </c>
      <c r="AH616" s="51">
        <f t="shared" si="119"/>
        <v>0</v>
      </c>
      <c r="AI616" s="51">
        <f t="shared" si="120"/>
        <v>0</v>
      </c>
      <c r="AJ616" s="51">
        <f t="shared" si="121"/>
        <v>0</v>
      </c>
      <c r="AK616" s="51">
        <f t="shared" si="122"/>
        <v>0</v>
      </c>
      <c r="AL616" s="51">
        <f t="shared" si="123"/>
        <v>0</v>
      </c>
      <c r="AM616" s="51">
        <f t="shared" si="124"/>
        <v>0</v>
      </c>
      <c r="AN616" s="51">
        <f t="shared" si="125"/>
        <v>0</v>
      </c>
    </row>
    <row r="617" spans="1:40" x14ac:dyDescent="0.25">
      <c r="A617" s="17"/>
      <c r="B617" s="17"/>
      <c r="C617" s="35"/>
      <c r="D617" s="17"/>
      <c r="E617" s="17"/>
      <c r="F617" s="17"/>
      <c r="G617" s="62">
        <f t="shared" si="126"/>
        <v>0</v>
      </c>
      <c r="H617" s="17"/>
      <c r="I617" s="17"/>
      <c r="J617" s="17"/>
      <c r="K617" s="17"/>
      <c r="L617" s="17"/>
      <c r="M617" s="17"/>
      <c r="N617" s="17"/>
      <c r="O617" s="17"/>
      <c r="P617" s="115"/>
      <c r="Q617" s="62">
        <f>IF(C617&gt;A_Stammdaten!$B$12,0,SUM(G617,H617,J617,K617,M617,N617)-SUM(I617,L617,O617,P617))</f>
        <v>0</v>
      </c>
      <c r="R617" s="17"/>
      <c r="S617" s="17"/>
      <c r="T617" s="17"/>
      <c r="U617" s="62">
        <f t="shared" si="117"/>
        <v>0</v>
      </c>
      <c r="V617" s="63">
        <f>IF(ISBLANK($B617),0,VLOOKUP($B617,Listen!$A$2:$C$45,2,FALSE))</f>
        <v>0</v>
      </c>
      <c r="W617" s="63">
        <f>IF(ISBLANK($B617),0,VLOOKUP($B617,Listen!$A$2:$C$45,3,FALSE))</f>
        <v>0</v>
      </c>
      <c r="X617" s="49">
        <f t="shared" si="118"/>
        <v>0</v>
      </c>
      <c r="Y617" s="49">
        <f t="shared" si="116"/>
        <v>0</v>
      </c>
      <c r="Z617" s="49">
        <f t="shared" si="116"/>
        <v>0</v>
      </c>
      <c r="AA617" s="49">
        <f t="shared" si="116"/>
        <v>0</v>
      </c>
      <c r="AB617" s="49">
        <f t="shared" si="116"/>
        <v>0</v>
      </c>
      <c r="AC617" s="49">
        <f t="shared" si="116"/>
        <v>0</v>
      </c>
      <c r="AD617" s="49">
        <f t="shared" si="116"/>
        <v>0</v>
      </c>
      <c r="AE617" s="51">
        <f t="shared" si="127"/>
        <v>0</v>
      </c>
      <c r="AF617" s="51">
        <f>IF(C617=A_Stammdaten!$B$12,D_SAV!$U617-D_SAV!$AG617,HLOOKUP(A_Stammdaten!$B$12-1,$AH$4:$AN$4004,ROW(C617)-3,FALSE)-$AG617)</f>
        <v>0</v>
      </c>
      <c r="AG617" s="51">
        <f>HLOOKUP(A_Stammdaten!$B$12,$AH$4:$AN$4004,ROW(C617)-3,FALSE)</f>
        <v>0</v>
      </c>
      <c r="AH617" s="51">
        <f t="shared" si="119"/>
        <v>0</v>
      </c>
      <c r="AI617" s="51">
        <f t="shared" si="120"/>
        <v>0</v>
      </c>
      <c r="AJ617" s="51">
        <f t="shared" si="121"/>
        <v>0</v>
      </c>
      <c r="AK617" s="51">
        <f t="shared" si="122"/>
        <v>0</v>
      </c>
      <c r="AL617" s="51">
        <f t="shared" si="123"/>
        <v>0</v>
      </c>
      <c r="AM617" s="51">
        <f t="shared" si="124"/>
        <v>0</v>
      </c>
      <c r="AN617" s="51">
        <f t="shared" si="125"/>
        <v>0</v>
      </c>
    </row>
    <row r="618" spans="1:40" x14ac:dyDescent="0.25">
      <c r="A618" s="17"/>
      <c r="B618" s="17"/>
      <c r="C618" s="35"/>
      <c r="D618" s="17"/>
      <c r="E618" s="17"/>
      <c r="F618" s="17"/>
      <c r="G618" s="62">
        <f t="shared" si="126"/>
        <v>0</v>
      </c>
      <c r="H618" s="17"/>
      <c r="I618" s="17"/>
      <c r="J618" s="17"/>
      <c r="K618" s="17"/>
      <c r="L618" s="17"/>
      <c r="M618" s="17"/>
      <c r="N618" s="17"/>
      <c r="O618" s="17"/>
      <c r="P618" s="115"/>
      <c r="Q618" s="62">
        <f>IF(C618&gt;A_Stammdaten!$B$12,0,SUM(G618,H618,J618,K618,M618,N618)-SUM(I618,L618,O618,P618))</f>
        <v>0</v>
      </c>
      <c r="R618" s="17"/>
      <c r="S618" s="17"/>
      <c r="T618" s="17"/>
      <c r="U618" s="62">
        <f t="shared" si="117"/>
        <v>0</v>
      </c>
      <c r="V618" s="63">
        <f>IF(ISBLANK($B618),0,VLOOKUP($B618,Listen!$A$2:$C$45,2,FALSE))</f>
        <v>0</v>
      </c>
      <c r="W618" s="63">
        <f>IF(ISBLANK($B618),0,VLOOKUP($B618,Listen!$A$2:$C$45,3,FALSE))</f>
        <v>0</v>
      </c>
      <c r="X618" s="49">
        <f t="shared" si="118"/>
        <v>0</v>
      </c>
      <c r="Y618" s="49">
        <f t="shared" si="116"/>
        <v>0</v>
      </c>
      <c r="Z618" s="49">
        <f t="shared" si="116"/>
        <v>0</v>
      </c>
      <c r="AA618" s="49">
        <f t="shared" si="116"/>
        <v>0</v>
      </c>
      <c r="AB618" s="49">
        <f t="shared" si="116"/>
        <v>0</v>
      </c>
      <c r="AC618" s="49">
        <f t="shared" si="116"/>
        <v>0</v>
      </c>
      <c r="AD618" s="49">
        <f t="shared" si="116"/>
        <v>0</v>
      </c>
      <c r="AE618" s="51">
        <f t="shared" si="127"/>
        <v>0</v>
      </c>
      <c r="AF618" s="51">
        <f>IF(C618=A_Stammdaten!$B$12,D_SAV!$U618-D_SAV!$AG618,HLOOKUP(A_Stammdaten!$B$12-1,$AH$4:$AN$4004,ROW(C618)-3,FALSE)-$AG618)</f>
        <v>0</v>
      </c>
      <c r="AG618" s="51">
        <f>HLOOKUP(A_Stammdaten!$B$12,$AH$4:$AN$4004,ROW(C618)-3,FALSE)</f>
        <v>0</v>
      </c>
      <c r="AH618" s="51">
        <f t="shared" si="119"/>
        <v>0</v>
      </c>
      <c r="AI618" s="51">
        <f t="shared" si="120"/>
        <v>0</v>
      </c>
      <c r="AJ618" s="51">
        <f t="shared" si="121"/>
        <v>0</v>
      </c>
      <c r="AK618" s="51">
        <f t="shared" si="122"/>
        <v>0</v>
      </c>
      <c r="AL618" s="51">
        <f t="shared" si="123"/>
        <v>0</v>
      </c>
      <c r="AM618" s="51">
        <f t="shared" si="124"/>
        <v>0</v>
      </c>
      <c r="AN618" s="51">
        <f t="shared" si="125"/>
        <v>0</v>
      </c>
    </row>
    <row r="619" spans="1:40" x14ac:dyDescent="0.25">
      <c r="A619" s="17"/>
      <c r="B619" s="17"/>
      <c r="C619" s="35"/>
      <c r="D619" s="17"/>
      <c r="E619" s="17"/>
      <c r="F619" s="17"/>
      <c r="G619" s="62">
        <f t="shared" si="126"/>
        <v>0</v>
      </c>
      <c r="H619" s="17"/>
      <c r="I619" s="17"/>
      <c r="J619" s="17"/>
      <c r="K619" s="17"/>
      <c r="L619" s="17"/>
      <c r="M619" s="17"/>
      <c r="N619" s="17"/>
      <c r="O619" s="17"/>
      <c r="P619" s="115"/>
      <c r="Q619" s="62">
        <f>IF(C619&gt;A_Stammdaten!$B$12,0,SUM(G619,H619,J619,K619,M619,N619)-SUM(I619,L619,O619,P619))</f>
        <v>0</v>
      </c>
      <c r="R619" s="17"/>
      <c r="S619" s="17"/>
      <c r="T619" s="17"/>
      <c r="U619" s="62">
        <f t="shared" si="117"/>
        <v>0</v>
      </c>
      <c r="V619" s="63">
        <f>IF(ISBLANK($B619),0,VLOOKUP($B619,Listen!$A$2:$C$45,2,FALSE))</f>
        <v>0</v>
      </c>
      <c r="W619" s="63">
        <f>IF(ISBLANK($B619),0,VLOOKUP($B619,Listen!$A$2:$C$45,3,FALSE))</f>
        <v>0</v>
      </c>
      <c r="X619" s="49">
        <f t="shared" si="118"/>
        <v>0</v>
      </c>
      <c r="Y619" s="49">
        <f t="shared" si="116"/>
        <v>0</v>
      </c>
      <c r="Z619" s="49">
        <f t="shared" si="116"/>
        <v>0</v>
      </c>
      <c r="AA619" s="49">
        <f t="shared" si="116"/>
        <v>0</v>
      </c>
      <c r="AB619" s="49">
        <f t="shared" si="116"/>
        <v>0</v>
      </c>
      <c r="AC619" s="49">
        <f t="shared" si="116"/>
        <v>0</v>
      </c>
      <c r="AD619" s="49">
        <f t="shared" si="116"/>
        <v>0</v>
      </c>
      <c r="AE619" s="51">
        <f t="shared" si="127"/>
        <v>0</v>
      </c>
      <c r="AF619" s="51">
        <f>IF(C619=A_Stammdaten!$B$12,D_SAV!$U619-D_SAV!$AG619,HLOOKUP(A_Stammdaten!$B$12-1,$AH$4:$AN$4004,ROW(C619)-3,FALSE)-$AG619)</f>
        <v>0</v>
      </c>
      <c r="AG619" s="51">
        <f>HLOOKUP(A_Stammdaten!$B$12,$AH$4:$AN$4004,ROW(C619)-3,FALSE)</f>
        <v>0</v>
      </c>
      <c r="AH619" s="51">
        <f t="shared" si="119"/>
        <v>0</v>
      </c>
      <c r="AI619" s="51">
        <f t="shared" si="120"/>
        <v>0</v>
      </c>
      <c r="AJ619" s="51">
        <f t="shared" si="121"/>
        <v>0</v>
      </c>
      <c r="AK619" s="51">
        <f t="shared" si="122"/>
        <v>0</v>
      </c>
      <c r="AL619" s="51">
        <f t="shared" si="123"/>
        <v>0</v>
      </c>
      <c r="AM619" s="51">
        <f t="shared" si="124"/>
        <v>0</v>
      </c>
      <c r="AN619" s="51">
        <f t="shared" si="125"/>
        <v>0</v>
      </c>
    </row>
    <row r="620" spans="1:40" x14ac:dyDescent="0.25">
      <c r="A620" s="17"/>
      <c r="B620" s="17"/>
      <c r="C620" s="35"/>
      <c r="D620" s="17"/>
      <c r="E620" s="17"/>
      <c r="F620" s="17"/>
      <c r="G620" s="62">
        <f t="shared" si="126"/>
        <v>0</v>
      </c>
      <c r="H620" s="17"/>
      <c r="I620" s="17"/>
      <c r="J620" s="17"/>
      <c r="K620" s="17"/>
      <c r="L620" s="17"/>
      <c r="M620" s="17"/>
      <c r="N620" s="17"/>
      <c r="O620" s="17"/>
      <c r="P620" s="115"/>
      <c r="Q620" s="62">
        <f>IF(C620&gt;A_Stammdaten!$B$12,0,SUM(G620,H620,J620,K620,M620,N620)-SUM(I620,L620,O620,P620))</f>
        <v>0</v>
      </c>
      <c r="R620" s="17"/>
      <c r="S620" s="17"/>
      <c r="T620" s="17"/>
      <c r="U620" s="62">
        <f t="shared" si="117"/>
        <v>0</v>
      </c>
      <c r="V620" s="63">
        <f>IF(ISBLANK($B620),0,VLOOKUP($B620,Listen!$A$2:$C$45,2,FALSE))</f>
        <v>0</v>
      </c>
      <c r="W620" s="63">
        <f>IF(ISBLANK($B620),0,VLOOKUP($B620,Listen!$A$2:$C$45,3,FALSE))</f>
        <v>0</v>
      </c>
      <c r="X620" s="49">
        <f t="shared" si="118"/>
        <v>0</v>
      </c>
      <c r="Y620" s="49">
        <f t="shared" si="116"/>
        <v>0</v>
      </c>
      <c r="Z620" s="49">
        <f t="shared" si="116"/>
        <v>0</v>
      </c>
      <c r="AA620" s="49">
        <f t="shared" si="116"/>
        <v>0</v>
      </c>
      <c r="AB620" s="49">
        <f t="shared" si="116"/>
        <v>0</v>
      </c>
      <c r="AC620" s="49">
        <f t="shared" si="116"/>
        <v>0</v>
      </c>
      <c r="AD620" s="49">
        <f t="shared" ref="Y620:AD663" si="128">$V620</f>
        <v>0</v>
      </c>
      <c r="AE620" s="51">
        <f t="shared" si="127"/>
        <v>0</v>
      </c>
      <c r="AF620" s="51">
        <f>IF(C620=A_Stammdaten!$B$12,D_SAV!$U620-D_SAV!$AG620,HLOOKUP(A_Stammdaten!$B$12-1,$AH$4:$AN$4004,ROW(C620)-3,FALSE)-$AG620)</f>
        <v>0</v>
      </c>
      <c r="AG620" s="51">
        <f>HLOOKUP(A_Stammdaten!$B$12,$AH$4:$AN$4004,ROW(C620)-3,FALSE)</f>
        <v>0</v>
      </c>
      <c r="AH620" s="51">
        <f t="shared" si="119"/>
        <v>0</v>
      </c>
      <c r="AI620" s="51">
        <f t="shared" si="120"/>
        <v>0</v>
      </c>
      <c r="AJ620" s="51">
        <f t="shared" si="121"/>
        <v>0</v>
      </c>
      <c r="AK620" s="51">
        <f t="shared" si="122"/>
        <v>0</v>
      </c>
      <c r="AL620" s="51">
        <f t="shared" si="123"/>
        <v>0</v>
      </c>
      <c r="AM620" s="51">
        <f t="shared" si="124"/>
        <v>0</v>
      </c>
      <c r="AN620" s="51">
        <f t="shared" si="125"/>
        <v>0</v>
      </c>
    </row>
    <row r="621" spans="1:40" x14ac:dyDescent="0.25">
      <c r="A621" s="17"/>
      <c r="B621" s="17"/>
      <c r="C621" s="35"/>
      <c r="D621" s="17"/>
      <c r="E621" s="17"/>
      <c r="F621" s="17"/>
      <c r="G621" s="62">
        <f t="shared" si="126"/>
        <v>0</v>
      </c>
      <c r="H621" s="17"/>
      <c r="I621" s="17"/>
      <c r="J621" s="17"/>
      <c r="K621" s="17"/>
      <c r="L621" s="17"/>
      <c r="M621" s="17"/>
      <c r="N621" s="17"/>
      <c r="O621" s="17"/>
      <c r="P621" s="115"/>
      <c r="Q621" s="62">
        <f>IF(C621&gt;A_Stammdaten!$B$12,0,SUM(G621,H621,J621,K621,M621,N621)-SUM(I621,L621,O621,P621))</f>
        <v>0</v>
      </c>
      <c r="R621" s="17"/>
      <c r="S621" s="17"/>
      <c r="T621" s="17"/>
      <c r="U621" s="62">
        <f t="shared" si="117"/>
        <v>0</v>
      </c>
      <c r="V621" s="63">
        <f>IF(ISBLANK($B621),0,VLOOKUP($B621,Listen!$A$2:$C$45,2,FALSE))</f>
        <v>0</v>
      </c>
      <c r="W621" s="63">
        <f>IF(ISBLANK($B621),0,VLOOKUP($B621,Listen!$A$2:$C$45,3,FALSE))</f>
        <v>0</v>
      </c>
      <c r="X621" s="49">
        <f t="shared" si="118"/>
        <v>0</v>
      </c>
      <c r="Y621" s="49">
        <f t="shared" si="128"/>
        <v>0</v>
      </c>
      <c r="Z621" s="49">
        <f t="shared" si="128"/>
        <v>0</v>
      </c>
      <c r="AA621" s="49">
        <f t="shared" si="128"/>
        <v>0</v>
      </c>
      <c r="AB621" s="49">
        <f t="shared" si="128"/>
        <v>0</v>
      </c>
      <c r="AC621" s="49">
        <f t="shared" si="128"/>
        <v>0</v>
      </c>
      <c r="AD621" s="49">
        <f t="shared" si="128"/>
        <v>0</v>
      </c>
      <c r="AE621" s="51">
        <f t="shared" si="127"/>
        <v>0</v>
      </c>
      <c r="AF621" s="51">
        <f>IF(C621=A_Stammdaten!$B$12,D_SAV!$U621-D_SAV!$AG621,HLOOKUP(A_Stammdaten!$B$12-1,$AH$4:$AN$4004,ROW(C621)-3,FALSE)-$AG621)</f>
        <v>0</v>
      </c>
      <c r="AG621" s="51">
        <f>HLOOKUP(A_Stammdaten!$B$12,$AH$4:$AN$4004,ROW(C621)-3,FALSE)</f>
        <v>0</v>
      </c>
      <c r="AH621" s="51">
        <f t="shared" si="119"/>
        <v>0</v>
      </c>
      <c r="AI621" s="51">
        <f t="shared" si="120"/>
        <v>0</v>
      </c>
      <c r="AJ621" s="51">
        <f t="shared" si="121"/>
        <v>0</v>
      </c>
      <c r="AK621" s="51">
        <f t="shared" si="122"/>
        <v>0</v>
      </c>
      <c r="AL621" s="51">
        <f t="shared" si="123"/>
        <v>0</v>
      </c>
      <c r="AM621" s="51">
        <f t="shared" si="124"/>
        <v>0</v>
      </c>
      <c r="AN621" s="51">
        <f t="shared" si="125"/>
        <v>0</v>
      </c>
    </row>
    <row r="622" spans="1:40" x14ac:dyDescent="0.25">
      <c r="A622" s="17"/>
      <c r="B622" s="17"/>
      <c r="C622" s="35"/>
      <c r="D622" s="17"/>
      <c r="E622" s="17"/>
      <c r="F622" s="17"/>
      <c r="G622" s="62">
        <f t="shared" si="126"/>
        <v>0</v>
      </c>
      <c r="H622" s="17"/>
      <c r="I622" s="17"/>
      <c r="J622" s="17"/>
      <c r="K622" s="17"/>
      <c r="L622" s="17"/>
      <c r="M622" s="17"/>
      <c r="N622" s="17"/>
      <c r="O622" s="17"/>
      <c r="P622" s="115"/>
      <c r="Q622" s="62">
        <f>IF(C622&gt;A_Stammdaten!$B$12,0,SUM(G622,H622,J622,K622,M622,N622)-SUM(I622,L622,O622,P622))</f>
        <v>0</v>
      </c>
      <c r="R622" s="17"/>
      <c r="S622" s="17"/>
      <c r="T622" s="17"/>
      <c r="U622" s="62">
        <f t="shared" si="117"/>
        <v>0</v>
      </c>
      <c r="V622" s="63">
        <f>IF(ISBLANK($B622),0,VLOOKUP($B622,Listen!$A$2:$C$45,2,FALSE))</f>
        <v>0</v>
      </c>
      <c r="W622" s="63">
        <f>IF(ISBLANK($B622),0,VLOOKUP($B622,Listen!$A$2:$C$45,3,FALSE))</f>
        <v>0</v>
      </c>
      <c r="X622" s="49">
        <f t="shared" si="118"/>
        <v>0</v>
      </c>
      <c r="Y622" s="49">
        <f t="shared" si="128"/>
        <v>0</v>
      </c>
      <c r="Z622" s="49">
        <f t="shared" si="128"/>
        <v>0</v>
      </c>
      <c r="AA622" s="49">
        <f t="shared" si="128"/>
        <v>0</v>
      </c>
      <c r="AB622" s="49">
        <f t="shared" si="128"/>
        <v>0</v>
      </c>
      <c r="AC622" s="49">
        <f t="shared" si="128"/>
        <v>0</v>
      </c>
      <c r="AD622" s="49">
        <f t="shared" si="128"/>
        <v>0</v>
      </c>
      <c r="AE622" s="51">
        <f t="shared" si="127"/>
        <v>0</v>
      </c>
      <c r="AF622" s="51">
        <f>IF(C622=A_Stammdaten!$B$12,D_SAV!$U622-D_SAV!$AG622,HLOOKUP(A_Stammdaten!$B$12-1,$AH$4:$AN$4004,ROW(C622)-3,FALSE)-$AG622)</f>
        <v>0</v>
      </c>
      <c r="AG622" s="51">
        <f>HLOOKUP(A_Stammdaten!$B$12,$AH$4:$AN$4004,ROW(C622)-3,FALSE)</f>
        <v>0</v>
      </c>
      <c r="AH622" s="51">
        <f t="shared" si="119"/>
        <v>0</v>
      </c>
      <c r="AI622" s="51">
        <f t="shared" si="120"/>
        <v>0</v>
      </c>
      <c r="AJ622" s="51">
        <f t="shared" si="121"/>
        <v>0</v>
      </c>
      <c r="AK622" s="51">
        <f t="shared" si="122"/>
        <v>0</v>
      </c>
      <c r="AL622" s="51">
        <f t="shared" si="123"/>
        <v>0</v>
      </c>
      <c r="AM622" s="51">
        <f t="shared" si="124"/>
        <v>0</v>
      </c>
      <c r="AN622" s="51">
        <f t="shared" si="125"/>
        <v>0</v>
      </c>
    </row>
    <row r="623" spans="1:40" x14ac:dyDescent="0.25">
      <c r="A623" s="17"/>
      <c r="B623" s="17"/>
      <c r="C623" s="35"/>
      <c r="D623" s="17"/>
      <c r="E623" s="17"/>
      <c r="F623" s="17"/>
      <c r="G623" s="62">
        <f t="shared" si="126"/>
        <v>0</v>
      </c>
      <c r="H623" s="17"/>
      <c r="I623" s="17"/>
      <c r="J623" s="17"/>
      <c r="K623" s="17"/>
      <c r="L623" s="17"/>
      <c r="M623" s="17"/>
      <c r="N623" s="17"/>
      <c r="O623" s="17"/>
      <c r="P623" s="115"/>
      <c r="Q623" s="62">
        <f>IF(C623&gt;A_Stammdaten!$B$12,0,SUM(G623,H623,J623,K623,M623,N623)-SUM(I623,L623,O623,P623))</f>
        <v>0</v>
      </c>
      <c r="R623" s="17"/>
      <c r="S623" s="17"/>
      <c r="T623" s="17"/>
      <c r="U623" s="62">
        <f t="shared" si="117"/>
        <v>0</v>
      </c>
      <c r="V623" s="63">
        <f>IF(ISBLANK($B623),0,VLOOKUP($B623,Listen!$A$2:$C$45,2,FALSE))</f>
        <v>0</v>
      </c>
      <c r="W623" s="63">
        <f>IF(ISBLANK($B623),0,VLOOKUP($B623,Listen!$A$2:$C$45,3,FALSE))</f>
        <v>0</v>
      </c>
      <c r="X623" s="49">
        <f t="shared" si="118"/>
        <v>0</v>
      </c>
      <c r="Y623" s="49">
        <f t="shared" si="128"/>
        <v>0</v>
      </c>
      <c r="Z623" s="49">
        <f t="shared" si="128"/>
        <v>0</v>
      </c>
      <c r="AA623" s="49">
        <f t="shared" si="128"/>
        <v>0</v>
      </c>
      <c r="AB623" s="49">
        <f t="shared" si="128"/>
        <v>0</v>
      </c>
      <c r="AC623" s="49">
        <f t="shared" si="128"/>
        <v>0</v>
      </c>
      <c r="AD623" s="49">
        <f t="shared" si="128"/>
        <v>0</v>
      </c>
      <c r="AE623" s="51">
        <f t="shared" si="127"/>
        <v>0</v>
      </c>
      <c r="AF623" s="51">
        <f>IF(C623=A_Stammdaten!$B$12,D_SAV!$U623-D_SAV!$AG623,HLOOKUP(A_Stammdaten!$B$12-1,$AH$4:$AN$4004,ROW(C623)-3,FALSE)-$AG623)</f>
        <v>0</v>
      </c>
      <c r="AG623" s="51">
        <f>HLOOKUP(A_Stammdaten!$B$12,$AH$4:$AN$4004,ROW(C623)-3,FALSE)</f>
        <v>0</v>
      </c>
      <c r="AH623" s="51">
        <f t="shared" si="119"/>
        <v>0</v>
      </c>
      <c r="AI623" s="51">
        <f t="shared" si="120"/>
        <v>0</v>
      </c>
      <c r="AJ623" s="51">
        <f t="shared" si="121"/>
        <v>0</v>
      </c>
      <c r="AK623" s="51">
        <f t="shared" si="122"/>
        <v>0</v>
      </c>
      <c r="AL623" s="51">
        <f t="shared" si="123"/>
        <v>0</v>
      </c>
      <c r="AM623" s="51">
        <f t="shared" si="124"/>
        <v>0</v>
      </c>
      <c r="AN623" s="51">
        <f t="shared" si="125"/>
        <v>0</v>
      </c>
    </row>
    <row r="624" spans="1:40" x14ac:dyDescent="0.25">
      <c r="A624" s="17"/>
      <c r="B624" s="17"/>
      <c r="C624" s="35"/>
      <c r="D624" s="17"/>
      <c r="E624" s="17"/>
      <c r="F624" s="17"/>
      <c r="G624" s="62">
        <f t="shared" si="126"/>
        <v>0</v>
      </c>
      <c r="H624" s="17"/>
      <c r="I624" s="17"/>
      <c r="J624" s="17"/>
      <c r="K624" s="17"/>
      <c r="L624" s="17"/>
      <c r="M624" s="17"/>
      <c r="N624" s="17"/>
      <c r="O624" s="17"/>
      <c r="P624" s="115"/>
      <c r="Q624" s="62">
        <f>IF(C624&gt;A_Stammdaten!$B$12,0,SUM(G624,H624,J624,K624,M624,N624)-SUM(I624,L624,O624,P624))</f>
        <v>0</v>
      </c>
      <c r="R624" s="17"/>
      <c r="S624" s="17"/>
      <c r="T624" s="17"/>
      <c r="U624" s="62">
        <f t="shared" si="117"/>
        <v>0</v>
      </c>
      <c r="V624" s="63">
        <f>IF(ISBLANK($B624),0,VLOOKUP($B624,Listen!$A$2:$C$45,2,FALSE))</f>
        <v>0</v>
      </c>
      <c r="W624" s="63">
        <f>IF(ISBLANK($B624),0,VLOOKUP($B624,Listen!$A$2:$C$45,3,FALSE))</f>
        <v>0</v>
      </c>
      <c r="X624" s="49">
        <f t="shared" si="118"/>
        <v>0</v>
      </c>
      <c r="Y624" s="49">
        <f t="shared" si="128"/>
        <v>0</v>
      </c>
      <c r="Z624" s="49">
        <f t="shared" si="128"/>
        <v>0</v>
      </c>
      <c r="AA624" s="49">
        <f t="shared" si="128"/>
        <v>0</v>
      </c>
      <c r="AB624" s="49">
        <f t="shared" si="128"/>
        <v>0</v>
      </c>
      <c r="AC624" s="49">
        <f t="shared" si="128"/>
        <v>0</v>
      </c>
      <c r="AD624" s="49">
        <f t="shared" si="128"/>
        <v>0</v>
      </c>
      <c r="AE624" s="51">
        <f t="shared" si="127"/>
        <v>0</v>
      </c>
      <c r="AF624" s="51">
        <f>IF(C624=A_Stammdaten!$B$12,D_SAV!$U624-D_SAV!$AG624,HLOOKUP(A_Stammdaten!$B$12-1,$AH$4:$AN$4004,ROW(C624)-3,FALSE)-$AG624)</f>
        <v>0</v>
      </c>
      <c r="AG624" s="51">
        <f>HLOOKUP(A_Stammdaten!$B$12,$AH$4:$AN$4004,ROW(C624)-3,FALSE)</f>
        <v>0</v>
      </c>
      <c r="AH624" s="51">
        <f t="shared" si="119"/>
        <v>0</v>
      </c>
      <c r="AI624" s="51">
        <f t="shared" si="120"/>
        <v>0</v>
      </c>
      <c r="AJ624" s="51">
        <f t="shared" si="121"/>
        <v>0</v>
      </c>
      <c r="AK624" s="51">
        <f t="shared" si="122"/>
        <v>0</v>
      </c>
      <c r="AL624" s="51">
        <f t="shared" si="123"/>
        <v>0</v>
      </c>
      <c r="AM624" s="51">
        <f t="shared" si="124"/>
        <v>0</v>
      </c>
      <c r="AN624" s="51">
        <f t="shared" si="125"/>
        <v>0</v>
      </c>
    </row>
    <row r="625" spans="1:40" x14ac:dyDescent="0.25">
      <c r="A625" s="17"/>
      <c r="B625" s="17"/>
      <c r="C625" s="35"/>
      <c r="D625" s="17"/>
      <c r="E625" s="17"/>
      <c r="F625" s="17"/>
      <c r="G625" s="62">
        <f t="shared" si="126"/>
        <v>0</v>
      </c>
      <c r="H625" s="17"/>
      <c r="I625" s="17"/>
      <c r="J625" s="17"/>
      <c r="K625" s="17"/>
      <c r="L625" s="17"/>
      <c r="M625" s="17"/>
      <c r="N625" s="17"/>
      <c r="O625" s="17"/>
      <c r="P625" s="115"/>
      <c r="Q625" s="62">
        <f>IF(C625&gt;A_Stammdaten!$B$12,0,SUM(G625,H625,J625,K625,M625,N625)-SUM(I625,L625,O625,P625))</f>
        <v>0</v>
      </c>
      <c r="R625" s="17"/>
      <c r="S625" s="17"/>
      <c r="T625" s="17"/>
      <c r="U625" s="62">
        <f t="shared" si="117"/>
        <v>0</v>
      </c>
      <c r="V625" s="63">
        <f>IF(ISBLANK($B625),0,VLOOKUP($B625,Listen!$A$2:$C$45,2,FALSE))</f>
        <v>0</v>
      </c>
      <c r="W625" s="63">
        <f>IF(ISBLANK($B625),0,VLOOKUP($B625,Listen!$A$2:$C$45,3,FALSE))</f>
        <v>0</v>
      </c>
      <c r="X625" s="49">
        <f t="shared" si="118"/>
        <v>0</v>
      </c>
      <c r="Y625" s="49">
        <f t="shared" si="128"/>
        <v>0</v>
      </c>
      <c r="Z625" s="49">
        <f t="shared" si="128"/>
        <v>0</v>
      </c>
      <c r="AA625" s="49">
        <f t="shared" si="128"/>
        <v>0</v>
      </c>
      <c r="AB625" s="49">
        <f t="shared" si="128"/>
        <v>0</v>
      </c>
      <c r="AC625" s="49">
        <f t="shared" si="128"/>
        <v>0</v>
      </c>
      <c r="AD625" s="49">
        <f t="shared" si="128"/>
        <v>0</v>
      </c>
      <c r="AE625" s="51">
        <f t="shared" si="127"/>
        <v>0</v>
      </c>
      <c r="AF625" s="51">
        <f>IF(C625=A_Stammdaten!$B$12,D_SAV!$U625-D_SAV!$AG625,HLOOKUP(A_Stammdaten!$B$12-1,$AH$4:$AN$4004,ROW(C625)-3,FALSE)-$AG625)</f>
        <v>0</v>
      </c>
      <c r="AG625" s="51">
        <f>HLOOKUP(A_Stammdaten!$B$12,$AH$4:$AN$4004,ROW(C625)-3,FALSE)</f>
        <v>0</v>
      </c>
      <c r="AH625" s="51">
        <f t="shared" si="119"/>
        <v>0</v>
      </c>
      <c r="AI625" s="51">
        <f t="shared" si="120"/>
        <v>0</v>
      </c>
      <c r="AJ625" s="51">
        <f t="shared" si="121"/>
        <v>0</v>
      </c>
      <c r="AK625" s="51">
        <f t="shared" si="122"/>
        <v>0</v>
      </c>
      <c r="AL625" s="51">
        <f t="shared" si="123"/>
        <v>0</v>
      </c>
      <c r="AM625" s="51">
        <f t="shared" si="124"/>
        <v>0</v>
      </c>
      <c r="AN625" s="51">
        <f t="shared" si="125"/>
        <v>0</v>
      </c>
    </row>
    <row r="626" spans="1:40" x14ac:dyDescent="0.25">
      <c r="A626" s="17"/>
      <c r="B626" s="17"/>
      <c r="C626" s="35"/>
      <c r="D626" s="17"/>
      <c r="E626" s="17"/>
      <c r="F626" s="17"/>
      <c r="G626" s="62">
        <f t="shared" si="126"/>
        <v>0</v>
      </c>
      <c r="H626" s="17"/>
      <c r="I626" s="17"/>
      <c r="J626" s="17"/>
      <c r="K626" s="17"/>
      <c r="L626" s="17"/>
      <c r="M626" s="17"/>
      <c r="N626" s="17"/>
      <c r="O626" s="17"/>
      <c r="P626" s="115"/>
      <c r="Q626" s="62">
        <f>IF(C626&gt;A_Stammdaten!$B$12,0,SUM(G626,H626,J626,K626,M626,N626)-SUM(I626,L626,O626,P626))</f>
        <v>0</v>
      </c>
      <c r="R626" s="17"/>
      <c r="S626" s="17"/>
      <c r="T626" s="17"/>
      <c r="U626" s="62">
        <f t="shared" si="117"/>
        <v>0</v>
      </c>
      <c r="V626" s="63">
        <f>IF(ISBLANK($B626),0,VLOOKUP($B626,Listen!$A$2:$C$45,2,FALSE))</f>
        <v>0</v>
      </c>
      <c r="W626" s="63">
        <f>IF(ISBLANK($B626),0,VLOOKUP($B626,Listen!$A$2:$C$45,3,FALSE))</f>
        <v>0</v>
      </c>
      <c r="X626" s="49">
        <f t="shared" si="118"/>
        <v>0</v>
      </c>
      <c r="Y626" s="49">
        <f t="shared" si="128"/>
        <v>0</v>
      </c>
      <c r="Z626" s="49">
        <f t="shared" si="128"/>
        <v>0</v>
      </c>
      <c r="AA626" s="49">
        <f t="shared" si="128"/>
        <v>0</v>
      </c>
      <c r="AB626" s="49">
        <f t="shared" si="128"/>
        <v>0</v>
      </c>
      <c r="AC626" s="49">
        <f t="shared" si="128"/>
        <v>0</v>
      </c>
      <c r="AD626" s="49">
        <f t="shared" si="128"/>
        <v>0</v>
      </c>
      <c r="AE626" s="51">
        <f t="shared" si="127"/>
        <v>0</v>
      </c>
      <c r="AF626" s="51">
        <f>IF(C626=A_Stammdaten!$B$12,D_SAV!$U626-D_SAV!$AG626,HLOOKUP(A_Stammdaten!$B$12-1,$AH$4:$AN$4004,ROW(C626)-3,FALSE)-$AG626)</f>
        <v>0</v>
      </c>
      <c r="AG626" s="51">
        <f>HLOOKUP(A_Stammdaten!$B$12,$AH$4:$AN$4004,ROW(C626)-3,FALSE)</f>
        <v>0</v>
      </c>
      <c r="AH626" s="51">
        <f t="shared" si="119"/>
        <v>0</v>
      </c>
      <c r="AI626" s="51">
        <f t="shared" si="120"/>
        <v>0</v>
      </c>
      <c r="AJ626" s="51">
        <f t="shared" si="121"/>
        <v>0</v>
      </c>
      <c r="AK626" s="51">
        <f t="shared" si="122"/>
        <v>0</v>
      </c>
      <c r="AL626" s="51">
        <f t="shared" si="123"/>
        <v>0</v>
      </c>
      <c r="AM626" s="51">
        <f t="shared" si="124"/>
        <v>0</v>
      </c>
      <c r="AN626" s="51">
        <f t="shared" si="125"/>
        <v>0</v>
      </c>
    </row>
    <row r="627" spans="1:40" x14ac:dyDescent="0.25">
      <c r="A627" s="17"/>
      <c r="B627" s="17"/>
      <c r="C627" s="35"/>
      <c r="D627" s="17"/>
      <c r="E627" s="17"/>
      <c r="F627" s="17"/>
      <c r="G627" s="62">
        <f t="shared" si="126"/>
        <v>0</v>
      </c>
      <c r="H627" s="17"/>
      <c r="I627" s="17"/>
      <c r="J627" s="17"/>
      <c r="K627" s="17"/>
      <c r="L627" s="17"/>
      <c r="M627" s="17"/>
      <c r="N627" s="17"/>
      <c r="O627" s="17"/>
      <c r="P627" s="115"/>
      <c r="Q627" s="62">
        <f>IF(C627&gt;A_Stammdaten!$B$12,0,SUM(G627,H627,J627,K627,M627,N627)-SUM(I627,L627,O627,P627))</f>
        <v>0</v>
      </c>
      <c r="R627" s="17"/>
      <c r="S627" s="17"/>
      <c r="T627" s="17"/>
      <c r="U627" s="62">
        <f t="shared" si="117"/>
        <v>0</v>
      </c>
      <c r="V627" s="63">
        <f>IF(ISBLANK($B627),0,VLOOKUP($B627,Listen!$A$2:$C$45,2,FALSE))</f>
        <v>0</v>
      </c>
      <c r="W627" s="63">
        <f>IF(ISBLANK($B627),0,VLOOKUP($B627,Listen!$A$2:$C$45,3,FALSE))</f>
        <v>0</v>
      </c>
      <c r="X627" s="49">
        <f t="shared" si="118"/>
        <v>0</v>
      </c>
      <c r="Y627" s="49">
        <f t="shared" si="128"/>
        <v>0</v>
      </c>
      <c r="Z627" s="49">
        <f t="shared" si="128"/>
        <v>0</v>
      </c>
      <c r="AA627" s="49">
        <f t="shared" si="128"/>
        <v>0</v>
      </c>
      <c r="AB627" s="49">
        <f t="shared" si="128"/>
        <v>0</v>
      </c>
      <c r="AC627" s="49">
        <f t="shared" si="128"/>
        <v>0</v>
      </c>
      <c r="AD627" s="49">
        <f t="shared" si="128"/>
        <v>0</v>
      </c>
      <c r="AE627" s="51">
        <f t="shared" si="127"/>
        <v>0</v>
      </c>
      <c r="AF627" s="51">
        <f>IF(C627=A_Stammdaten!$B$12,D_SAV!$U627-D_SAV!$AG627,HLOOKUP(A_Stammdaten!$B$12-1,$AH$4:$AN$4004,ROW(C627)-3,FALSE)-$AG627)</f>
        <v>0</v>
      </c>
      <c r="AG627" s="51">
        <f>HLOOKUP(A_Stammdaten!$B$12,$AH$4:$AN$4004,ROW(C627)-3,FALSE)</f>
        <v>0</v>
      </c>
      <c r="AH627" s="51">
        <f t="shared" si="119"/>
        <v>0</v>
      </c>
      <c r="AI627" s="51">
        <f t="shared" si="120"/>
        <v>0</v>
      </c>
      <c r="AJ627" s="51">
        <f t="shared" si="121"/>
        <v>0</v>
      </c>
      <c r="AK627" s="51">
        <f t="shared" si="122"/>
        <v>0</v>
      </c>
      <c r="AL627" s="51">
        <f t="shared" si="123"/>
        <v>0</v>
      </c>
      <c r="AM627" s="51">
        <f t="shared" si="124"/>
        <v>0</v>
      </c>
      <c r="AN627" s="51">
        <f t="shared" si="125"/>
        <v>0</v>
      </c>
    </row>
    <row r="628" spans="1:40" x14ac:dyDescent="0.25">
      <c r="A628" s="17"/>
      <c r="B628" s="17"/>
      <c r="C628" s="35"/>
      <c r="D628" s="17"/>
      <c r="E628" s="17"/>
      <c r="F628" s="17"/>
      <c r="G628" s="62">
        <f t="shared" si="126"/>
        <v>0</v>
      </c>
      <c r="H628" s="17"/>
      <c r="I628" s="17"/>
      <c r="J628" s="17"/>
      <c r="K628" s="17"/>
      <c r="L628" s="17"/>
      <c r="M628" s="17"/>
      <c r="N628" s="17"/>
      <c r="O628" s="17"/>
      <c r="P628" s="115"/>
      <c r="Q628" s="62">
        <f>IF(C628&gt;A_Stammdaten!$B$12,0,SUM(G628,H628,J628,K628,M628,N628)-SUM(I628,L628,O628,P628))</f>
        <v>0</v>
      </c>
      <c r="R628" s="17"/>
      <c r="S628" s="17"/>
      <c r="T628" s="17"/>
      <c r="U628" s="62">
        <f t="shared" si="117"/>
        <v>0</v>
      </c>
      <c r="V628" s="63">
        <f>IF(ISBLANK($B628),0,VLOOKUP($B628,Listen!$A$2:$C$45,2,FALSE))</f>
        <v>0</v>
      </c>
      <c r="W628" s="63">
        <f>IF(ISBLANK($B628),0,VLOOKUP($B628,Listen!$A$2:$C$45,3,FALSE))</f>
        <v>0</v>
      </c>
      <c r="X628" s="49">
        <f t="shared" si="118"/>
        <v>0</v>
      </c>
      <c r="Y628" s="49">
        <f t="shared" si="128"/>
        <v>0</v>
      </c>
      <c r="Z628" s="49">
        <f t="shared" si="128"/>
        <v>0</v>
      </c>
      <c r="AA628" s="49">
        <f t="shared" si="128"/>
        <v>0</v>
      </c>
      <c r="AB628" s="49">
        <f t="shared" si="128"/>
        <v>0</v>
      </c>
      <c r="AC628" s="49">
        <f t="shared" si="128"/>
        <v>0</v>
      </c>
      <c r="AD628" s="49">
        <f t="shared" si="128"/>
        <v>0</v>
      </c>
      <c r="AE628" s="51">
        <f t="shared" si="127"/>
        <v>0</v>
      </c>
      <c r="AF628" s="51">
        <f>IF(C628=A_Stammdaten!$B$12,D_SAV!$U628-D_SAV!$AG628,HLOOKUP(A_Stammdaten!$B$12-1,$AH$4:$AN$4004,ROW(C628)-3,FALSE)-$AG628)</f>
        <v>0</v>
      </c>
      <c r="AG628" s="51">
        <f>HLOOKUP(A_Stammdaten!$B$12,$AH$4:$AN$4004,ROW(C628)-3,FALSE)</f>
        <v>0</v>
      </c>
      <c r="AH628" s="51">
        <f t="shared" si="119"/>
        <v>0</v>
      </c>
      <c r="AI628" s="51">
        <f t="shared" si="120"/>
        <v>0</v>
      </c>
      <c r="AJ628" s="51">
        <f t="shared" si="121"/>
        <v>0</v>
      </c>
      <c r="AK628" s="51">
        <f t="shared" si="122"/>
        <v>0</v>
      </c>
      <c r="AL628" s="51">
        <f t="shared" si="123"/>
        <v>0</v>
      </c>
      <c r="AM628" s="51">
        <f t="shared" si="124"/>
        <v>0</v>
      </c>
      <c r="AN628" s="51">
        <f t="shared" si="125"/>
        <v>0</v>
      </c>
    </row>
    <row r="629" spans="1:40" x14ac:dyDescent="0.25">
      <c r="A629" s="17"/>
      <c r="B629" s="17"/>
      <c r="C629" s="35"/>
      <c r="D629" s="17"/>
      <c r="E629" s="17"/>
      <c r="F629" s="17"/>
      <c r="G629" s="62">
        <f t="shared" si="126"/>
        <v>0</v>
      </c>
      <c r="H629" s="17"/>
      <c r="I629" s="17"/>
      <c r="J629" s="17"/>
      <c r="K629" s="17"/>
      <c r="L629" s="17"/>
      <c r="M629" s="17"/>
      <c r="N629" s="17"/>
      <c r="O629" s="17"/>
      <c r="P629" s="115"/>
      <c r="Q629" s="62">
        <f>IF(C629&gt;A_Stammdaten!$B$12,0,SUM(G629,H629,J629,K629,M629,N629)-SUM(I629,L629,O629,P629))</f>
        <v>0</v>
      </c>
      <c r="R629" s="17"/>
      <c r="S629" s="17"/>
      <c r="T629" s="17"/>
      <c r="U629" s="62">
        <f t="shared" si="117"/>
        <v>0</v>
      </c>
      <c r="V629" s="63">
        <f>IF(ISBLANK($B629),0,VLOOKUP($B629,Listen!$A$2:$C$45,2,FALSE))</f>
        <v>0</v>
      </c>
      <c r="W629" s="63">
        <f>IF(ISBLANK($B629),0,VLOOKUP($B629,Listen!$A$2:$C$45,3,FALSE))</f>
        <v>0</v>
      </c>
      <c r="X629" s="49">
        <f t="shared" si="118"/>
        <v>0</v>
      </c>
      <c r="Y629" s="49">
        <f t="shared" si="128"/>
        <v>0</v>
      </c>
      <c r="Z629" s="49">
        <f t="shared" si="128"/>
        <v>0</v>
      </c>
      <c r="AA629" s="49">
        <f t="shared" si="128"/>
        <v>0</v>
      </c>
      <c r="AB629" s="49">
        <f t="shared" si="128"/>
        <v>0</v>
      </c>
      <c r="AC629" s="49">
        <f t="shared" si="128"/>
        <v>0</v>
      </c>
      <c r="AD629" s="49">
        <f t="shared" si="128"/>
        <v>0</v>
      </c>
      <c r="AE629" s="51">
        <f t="shared" si="127"/>
        <v>0</v>
      </c>
      <c r="AF629" s="51">
        <f>IF(C629=A_Stammdaten!$B$12,D_SAV!$U629-D_SAV!$AG629,HLOOKUP(A_Stammdaten!$B$12-1,$AH$4:$AN$4004,ROW(C629)-3,FALSE)-$AG629)</f>
        <v>0</v>
      </c>
      <c r="AG629" s="51">
        <f>HLOOKUP(A_Stammdaten!$B$12,$AH$4:$AN$4004,ROW(C629)-3,FALSE)</f>
        <v>0</v>
      </c>
      <c r="AH629" s="51">
        <f t="shared" si="119"/>
        <v>0</v>
      </c>
      <c r="AI629" s="51">
        <f t="shared" si="120"/>
        <v>0</v>
      </c>
      <c r="AJ629" s="51">
        <f t="shared" si="121"/>
        <v>0</v>
      </c>
      <c r="AK629" s="51">
        <f t="shared" si="122"/>
        <v>0</v>
      </c>
      <c r="AL629" s="51">
        <f t="shared" si="123"/>
        <v>0</v>
      </c>
      <c r="AM629" s="51">
        <f t="shared" si="124"/>
        <v>0</v>
      </c>
      <c r="AN629" s="51">
        <f t="shared" si="125"/>
        <v>0</v>
      </c>
    </row>
    <row r="630" spans="1:40" x14ac:dyDescent="0.25">
      <c r="A630" s="17"/>
      <c r="B630" s="17"/>
      <c r="C630" s="35"/>
      <c r="D630" s="17"/>
      <c r="E630" s="17"/>
      <c r="F630" s="17"/>
      <c r="G630" s="62">
        <f t="shared" si="126"/>
        <v>0</v>
      </c>
      <c r="H630" s="17"/>
      <c r="I630" s="17"/>
      <c r="J630" s="17"/>
      <c r="K630" s="17"/>
      <c r="L630" s="17"/>
      <c r="M630" s="17"/>
      <c r="N630" s="17"/>
      <c r="O630" s="17"/>
      <c r="P630" s="115"/>
      <c r="Q630" s="62">
        <f>IF(C630&gt;A_Stammdaten!$B$12,0,SUM(G630,H630,J630,K630,M630,N630)-SUM(I630,L630,O630,P630))</f>
        <v>0</v>
      </c>
      <c r="R630" s="17"/>
      <c r="S630" s="17"/>
      <c r="T630" s="17"/>
      <c r="U630" s="62">
        <f t="shared" si="117"/>
        <v>0</v>
      </c>
      <c r="V630" s="63">
        <f>IF(ISBLANK($B630),0,VLOOKUP($B630,Listen!$A$2:$C$45,2,FALSE))</f>
        <v>0</v>
      </c>
      <c r="W630" s="63">
        <f>IF(ISBLANK($B630),0,VLOOKUP($B630,Listen!$A$2:$C$45,3,FALSE))</f>
        <v>0</v>
      </c>
      <c r="X630" s="49">
        <f t="shared" si="118"/>
        <v>0</v>
      </c>
      <c r="Y630" s="49">
        <f t="shared" si="128"/>
        <v>0</v>
      </c>
      <c r="Z630" s="49">
        <f t="shared" si="128"/>
        <v>0</v>
      </c>
      <c r="AA630" s="49">
        <f t="shared" si="128"/>
        <v>0</v>
      </c>
      <c r="AB630" s="49">
        <f t="shared" si="128"/>
        <v>0</v>
      </c>
      <c r="AC630" s="49">
        <f t="shared" si="128"/>
        <v>0</v>
      </c>
      <c r="AD630" s="49">
        <f t="shared" si="128"/>
        <v>0</v>
      </c>
      <c r="AE630" s="51">
        <f t="shared" si="127"/>
        <v>0</v>
      </c>
      <c r="AF630" s="51">
        <f>IF(C630=A_Stammdaten!$B$12,D_SAV!$U630-D_SAV!$AG630,HLOOKUP(A_Stammdaten!$B$12-1,$AH$4:$AN$4004,ROW(C630)-3,FALSE)-$AG630)</f>
        <v>0</v>
      </c>
      <c r="AG630" s="51">
        <f>HLOOKUP(A_Stammdaten!$B$12,$AH$4:$AN$4004,ROW(C630)-3,FALSE)</f>
        <v>0</v>
      </c>
      <c r="AH630" s="51">
        <f t="shared" si="119"/>
        <v>0</v>
      </c>
      <c r="AI630" s="51">
        <f t="shared" si="120"/>
        <v>0</v>
      </c>
      <c r="AJ630" s="51">
        <f t="shared" si="121"/>
        <v>0</v>
      </c>
      <c r="AK630" s="51">
        <f t="shared" si="122"/>
        <v>0</v>
      </c>
      <c r="AL630" s="51">
        <f t="shared" si="123"/>
        <v>0</v>
      </c>
      <c r="AM630" s="51">
        <f t="shared" si="124"/>
        <v>0</v>
      </c>
      <c r="AN630" s="51">
        <f t="shared" si="125"/>
        <v>0</v>
      </c>
    </row>
    <row r="631" spans="1:40" x14ac:dyDescent="0.25">
      <c r="A631" s="17"/>
      <c r="B631" s="17"/>
      <c r="C631" s="35"/>
      <c r="D631" s="17"/>
      <c r="E631" s="17"/>
      <c r="F631" s="17"/>
      <c r="G631" s="62">
        <f t="shared" si="126"/>
        <v>0</v>
      </c>
      <c r="H631" s="17"/>
      <c r="I631" s="17"/>
      <c r="J631" s="17"/>
      <c r="K631" s="17"/>
      <c r="L631" s="17"/>
      <c r="M631" s="17"/>
      <c r="N631" s="17"/>
      <c r="O631" s="17"/>
      <c r="P631" s="115"/>
      <c r="Q631" s="62">
        <f>IF(C631&gt;A_Stammdaten!$B$12,0,SUM(G631,H631,J631,K631,M631,N631)-SUM(I631,L631,O631,P631))</f>
        <v>0</v>
      </c>
      <c r="R631" s="17"/>
      <c r="S631" s="17"/>
      <c r="T631" s="17"/>
      <c r="U631" s="62">
        <f t="shared" si="117"/>
        <v>0</v>
      </c>
      <c r="V631" s="63">
        <f>IF(ISBLANK($B631),0,VLOOKUP($B631,Listen!$A$2:$C$45,2,FALSE))</f>
        <v>0</v>
      </c>
      <c r="W631" s="63">
        <f>IF(ISBLANK($B631),0,VLOOKUP($B631,Listen!$A$2:$C$45,3,FALSE))</f>
        <v>0</v>
      </c>
      <c r="X631" s="49">
        <f t="shared" si="118"/>
        <v>0</v>
      </c>
      <c r="Y631" s="49">
        <f t="shared" si="128"/>
        <v>0</v>
      </c>
      <c r="Z631" s="49">
        <f t="shared" si="128"/>
        <v>0</v>
      </c>
      <c r="AA631" s="49">
        <f t="shared" si="128"/>
        <v>0</v>
      </c>
      <c r="AB631" s="49">
        <f t="shared" si="128"/>
        <v>0</v>
      </c>
      <c r="AC631" s="49">
        <f t="shared" si="128"/>
        <v>0</v>
      </c>
      <c r="AD631" s="49">
        <f t="shared" si="128"/>
        <v>0</v>
      </c>
      <c r="AE631" s="51">
        <f t="shared" si="127"/>
        <v>0</v>
      </c>
      <c r="AF631" s="51">
        <f>IF(C631=A_Stammdaten!$B$12,D_SAV!$U631-D_SAV!$AG631,HLOOKUP(A_Stammdaten!$B$12-1,$AH$4:$AN$4004,ROW(C631)-3,FALSE)-$AG631)</f>
        <v>0</v>
      </c>
      <c r="AG631" s="51">
        <f>HLOOKUP(A_Stammdaten!$B$12,$AH$4:$AN$4004,ROW(C631)-3,FALSE)</f>
        <v>0</v>
      </c>
      <c r="AH631" s="51">
        <f t="shared" si="119"/>
        <v>0</v>
      </c>
      <c r="AI631" s="51">
        <f t="shared" si="120"/>
        <v>0</v>
      </c>
      <c r="AJ631" s="51">
        <f t="shared" si="121"/>
        <v>0</v>
      </c>
      <c r="AK631" s="51">
        <f t="shared" si="122"/>
        <v>0</v>
      </c>
      <c r="AL631" s="51">
        <f t="shared" si="123"/>
        <v>0</v>
      </c>
      <c r="AM631" s="51">
        <f t="shared" si="124"/>
        <v>0</v>
      </c>
      <c r="AN631" s="51">
        <f t="shared" si="125"/>
        <v>0</v>
      </c>
    </row>
    <row r="632" spans="1:40" x14ac:dyDescent="0.25">
      <c r="A632" s="17"/>
      <c r="B632" s="17"/>
      <c r="C632" s="35"/>
      <c r="D632" s="17"/>
      <c r="E632" s="17"/>
      <c r="F632" s="17"/>
      <c r="G632" s="62">
        <f t="shared" si="126"/>
        <v>0</v>
      </c>
      <c r="H632" s="17"/>
      <c r="I632" s="17"/>
      <c r="J632" s="17"/>
      <c r="K632" s="17"/>
      <c r="L632" s="17"/>
      <c r="M632" s="17"/>
      <c r="N632" s="17"/>
      <c r="O632" s="17"/>
      <c r="P632" s="115"/>
      <c r="Q632" s="62">
        <f>IF(C632&gt;A_Stammdaten!$B$12,0,SUM(G632,H632,J632,K632,M632,N632)-SUM(I632,L632,O632,P632))</f>
        <v>0</v>
      </c>
      <c r="R632" s="17"/>
      <c r="S632" s="17"/>
      <c r="T632" s="17"/>
      <c r="U632" s="62">
        <f t="shared" si="117"/>
        <v>0</v>
      </c>
      <c r="V632" s="63">
        <f>IF(ISBLANK($B632),0,VLOOKUP($B632,Listen!$A$2:$C$45,2,FALSE))</f>
        <v>0</v>
      </c>
      <c r="W632" s="63">
        <f>IF(ISBLANK($B632),0,VLOOKUP($B632,Listen!$A$2:$C$45,3,FALSE))</f>
        <v>0</v>
      </c>
      <c r="X632" s="49">
        <f t="shared" si="118"/>
        <v>0</v>
      </c>
      <c r="Y632" s="49">
        <f t="shared" si="128"/>
        <v>0</v>
      </c>
      <c r="Z632" s="49">
        <f t="shared" si="128"/>
        <v>0</v>
      </c>
      <c r="AA632" s="49">
        <f t="shared" si="128"/>
        <v>0</v>
      </c>
      <c r="AB632" s="49">
        <f t="shared" si="128"/>
        <v>0</v>
      </c>
      <c r="AC632" s="49">
        <f t="shared" si="128"/>
        <v>0</v>
      </c>
      <c r="AD632" s="49">
        <f t="shared" si="128"/>
        <v>0</v>
      </c>
      <c r="AE632" s="51">
        <f t="shared" si="127"/>
        <v>0</v>
      </c>
      <c r="AF632" s="51">
        <f>IF(C632=A_Stammdaten!$B$12,D_SAV!$U632-D_SAV!$AG632,HLOOKUP(A_Stammdaten!$B$12-1,$AH$4:$AN$4004,ROW(C632)-3,FALSE)-$AG632)</f>
        <v>0</v>
      </c>
      <c r="AG632" s="51">
        <f>HLOOKUP(A_Stammdaten!$B$12,$AH$4:$AN$4004,ROW(C632)-3,FALSE)</f>
        <v>0</v>
      </c>
      <c r="AH632" s="51">
        <f t="shared" si="119"/>
        <v>0</v>
      </c>
      <c r="AI632" s="51">
        <f t="shared" si="120"/>
        <v>0</v>
      </c>
      <c r="AJ632" s="51">
        <f t="shared" si="121"/>
        <v>0</v>
      </c>
      <c r="AK632" s="51">
        <f t="shared" si="122"/>
        <v>0</v>
      </c>
      <c r="AL632" s="51">
        <f t="shared" si="123"/>
        <v>0</v>
      </c>
      <c r="AM632" s="51">
        <f t="shared" si="124"/>
        <v>0</v>
      </c>
      <c r="AN632" s="51">
        <f t="shared" si="125"/>
        <v>0</v>
      </c>
    </row>
    <row r="633" spans="1:40" x14ac:dyDescent="0.25">
      <c r="A633" s="17"/>
      <c r="B633" s="17"/>
      <c r="C633" s="35"/>
      <c r="D633" s="17"/>
      <c r="E633" s="17"/>
      <c r="F633" s="17"/>
      <c r="G633" s="62">
        <f t="shared" si="126"/>
        <v>0</v>
      </c>
      <c r="H633" s="17"/>
      <c r="I633" s="17"/>
      <c r="J633" s="17"/>
      <c r="K633" s="17"/>
      <c r="L633" s="17"/>
      <c r="M633" s="17"/>
      <c r="N633" s="17"/>
      <c r="O633" s="17"/>
      <c r="P633" s="115"/>
      <c r="Q633" s="62">
        <f>IF(C633&gt;A_Stammdaten!$B$12,0,SUM(G633,H633,J633,K633,M633,N633)-SUM(I633,L633,O633,P633))</f>
        <v>0</v>
      </c>
      <c r="R633" s="17"/>
      <c r="S633" s="17"/>
      <c r="T633" s="17"/>
      <c r="U633" s="62">
        <f t="shared" si="117"/>
        <v>0</v>
      </c>
      <c r="V633" s="63">
        <f>IF(ISBLANK($B633),0,VLOOKUP($B633,Listen!$A$2:$C$45,2,FALSE))</f>
        <v>0</v>
      </c>
      <c r="W633" s="63">
        <f>IF(ISBLANK($B633),0,VLOOKUP($B633,Listen!$A$2:$C$45,3,FALSE))</f>
        <v>0</v>
      </c>
      <c r="X633" s="49">
        <f t="shared" si="118"/>
        <v>0</v>
      </c>
      <c r="Y633" s="49">
        <f t="shared" si="128"/>
        <v>0</v>
      </c>
      <c r="Z633" s="49">
        <f t="shared" si="128"/>
        <v>0</v>
      </c>
      <c r="AA633" s="49">
        <f t="shared" si="128"/>
        <v>0</v>
      </c>
      <c r="AB633" s="49">
        <f t="shared" si="128"/>
        <v>0</v>
      </c>
      <c r="AC633" s="49">
        <f t="shared" si="128"/>
        <v>0</v>
      </c>
      <c r="AD633" s="49">
        <f t="shared" si="128"/>
        <v>0</v>
      </c>
      <c r="AE633" s="51">
        <f t="shared" si="127"/>
        <v>0</v>
      </c>
      <c r="AF633" s="51">
        <f>IF(C633=A_Stammdaten!$B$12,D_SAV!$U633-D_SAV!$AG633,HLOOKUP(A_Stammdaten!$B$12-1,$AH$4:$AN$4004,ROW(C633)-3,FALSE)-$AG633)</f>
        <v>0</v>
      </c>
      <c r="AG633" s="51">
        <f>HLOOKUP(A_Stammdaten!$B$12,$AH$4:$AN$4004,ROW(C633)-3,FALSE)</f>
        <v>0</v>
      </c>
      <c r="AH633" s="51">
        <f t="shared" si="119"/>
        <v>0</v>
      </c>
      <c r="AI633" s="51">
        <f t="shared" si="120"/>
        <v>0</v>
      </c>
      <c r="AJ633" s="51">
        <f t="shared" si="121"/>
        <v>0</v>
      </c>
      <c r="AK633" s="51">
        <f t="shared" si="122"/>
        <v>0</v>
      </c>
      <c r="AL633" s="51">
        <f t="shared" si="123"/>
        <v>0</v>
      </c>
      <c r="AM633" s="51">
        <f t="shared" si="124"/>
        <v>0</v>
      </c>
      <c r="AN633" s="51">
        <f t="shared" si="125"/>
        <v>0</v>
      </c>
    </row>
    <row r="634" spans="1:40" x14ac:dyDescent="0.25">
      <c r="A634" s="17"/>
      <c r="B634" s="17"/>
      <c r="C634" s="35"/>
      <c r="D634" s="17"/>
      <c r="E634" s="17"/>
      <c r="F634" s="17"/>
      <c r="G634" s="62">
        <f t="shared" si="126"/>
        <v>0</v>
      </c>
      <c r="H634" s="17"/>
      <c r="I634" s="17"/>
      <c r="J634" s="17"/>
      <c r="K634" s="17"/>
      <c r="L634" s="17"/>
      <c r="M634" s="17"/>
      <c r="N634" s="17"/>
      <c r="O634" s="17"/>
      <c r="P634" s="115"/>
      <c r="Q634" s="62">
        <f>IF(C634&gt;A_Stammdaten!$B$12,0,SUM(G634,H634,J634,K634,M634,N634)-SUM(I634,L634,O634,P634))</f>
        <v>0</v>
      </c>
      <c r="R634" s="17"/>
      <c r="S634" s="17"/>
      <c r="T634" s="17"/>
      <c r="U634" s="62">
        <f t="shared" si="117"/>
        <v>0</v>
      </c>
      <c r="V634" s="63">
        <f>IF(ISBLANK($B634),0,VLOOKUP($B634,Listen!$A$2:$C$45,2,FALSE))</f>
        <v>0</v>
      </c>
      <c r="W634" s="63">
        <f>IF(ISBLANK($B634),0,VLOOKUP($B634,Listen!$A$2:$C$45,3,FALSE))</f>
        <v>0</v>
      </c>
      <c r="X634" s="49">
        <f t="shared" si="118"/>
        <v>0</v>
      </c>
      <c r="Y634" s="49">
        <f t="shared" si="128"/>
        <v>0</v>
      </c>
      <c r="Z634" s="49">
        <f t="shared" si="128"/>
        <v>0</v>
      </c>
      <c r="AA634" s="49">
        <f t="shared" si="128"/>
        <v>0</v>
      </c>
      <c r="AB634" s="49">
        <f t="shared" si="128"/>
        <v>0</v>
      </c>
      <c r="AC634" s="49">
        <f t="shared" si="128"/>
        <v>0</v>
      </c>
      <c r="AD634" s="49">
        <f t="shared" si="128"/>
        <v>0</v>
      </c>
      <c r="AE634" s="51">
        <f t="shared" si="127"/>
        <v>0</v>
      </c>
      <c r="AF634" s="51">
        <f>IF(C634=A_Stammdaten!$B$12,D_SAV!$U634-D_SAV!$AG634,HLOOKUP(A_Stammdaten!$B$12-1,$AH$4:$AN$4004,ROW(C634)-3,FALSE)-$AG634)</f>
        <v>0</v>
      </c>
      <c r="AG634" s="51">
        <f>HLOOKUP(A_Stammdaten!$B$12,$AH$4:$AN$4004,ROW(C634)-3,FALSE)</f>
        <v>0</v>
      </c>
      <c r="AH634" s="51">
        <f t="shared" si="119"/>
        <v>0</v>
      </c>
      <c r="AI634" s="51">
        <f t="shared" si="120"/>
        <v>0</v>
      </c>
      <c r="AJ634" s="51">
        <f t="shared" si="121"/>
        <v>0</v>
      </c>
      <c r="AK634" s="51">
        <f t="shared" si="122"/>
        <v>0</v>
      </c>
      <c r="AL634" s="51">
        <f t="shared" si="123"/>
        <v>0</v>
      </c>
      <c r="AM634" s="51">
        <f t="shared" si="124"/>
        <v>0</v>
      </c>
      <c r="AN634" s="51">
        <f t="shared" si="125"/>
        <v>0</v>
      </c>
    </row>
    <row r="635" spans="1:40" x14ac:dyDescent="0.25">
      <c r="A635" s="17"/>
      <c r="B635" s="17"/>
      <c r="C635" s="35"/>
      <c r="D635" s="17"/>
      <c r="E635" s="17"/>
      <c r="F635" s="17"/>
      <c r="G635" s="62">
        <f t="shared" si="126"/>
        <v>0</v>
      </c>
      <c r="H635" s="17"/>
      <c r="I635" s="17"/>
      <c r="J635" s="17"/>
      <c r="K635" s="17"/>
      <c r="L635" s="17"/>
      <c r="M635" s="17"/>
      <c r="N635" s="17"/>
      <c r="O635" s="17"/>
      <c r="P635" s="115"/>
      <c r="Q635" s="62">
        <f>IF(C635&gt;A_Stammdaten!$B$12,0,SUM(G635,H635,J635,K635,M635,N635)-SUM(I635,L635,O635,P635))</f>
        <v>0</v>
      </c>
      <c r="R635" s="17"/>
      <c r="S635" s="17"/>
      <c r="T635" s="17"/>
      <c r="U635" s="62">
        <f t="shared" si="117"/>
        <v>0</v>
      </c>
      <c r="V635" s="63">
        <f>IF(ISBLANK($B635),0,VLOOKUP($B635,Listen!$A$2:$C$45,2,FALSE))</f>
        <v>0</v>
      </c>
      <c r="W635" s="63">
        <f>IF(ISBLANK($B635),0,VLOOKUP($B635,Listen!$A$2:$C$45,3,FALSE))</f>
        <v>0</v>
      </c>
      <c r="X635" s="49">
        <f t="shared" si="118"/>
        <v>0</v>
      </c>
      <c r="Y635" s="49">
        <f t="shared" si="128"/>
        <v>0</v>
      </c>
      <c r="Z635" s="49">
        <f t="shared" si="128"/>
        <v>0</v>
      </c>
      <c r="AA635" s="49">
        <f t="shared" si="128"/>
        <v>0</v>
      </c>
      <c r="AB635" s="49">
        <f t="shared" si="128"/>
        <v>0</v>
      </c>
      <c r="AC635" s="49">
        <f t="shared" si="128"/>
        <v>0</v>
      </c>
      <c r="AD635" s="49">
        <f t="shared" si="128"/>
        <v>0</v>
      </c>
      <c r="AE635" s="51">
        <f t="shared" si="127"/>
        <v>0</v>
      </c>
      <c r="AF635" s="51">
        <f>IF(C635=A_Stammdaten!$B$12,D_SAV!$U635-D_SAV!$AG635,HLOOKUP(A_Stammdaten!$B$12-1,$AH$4:$AN$4004,ROW(C635)-3,FALSE)-$AG635)</f>
        <v>0</v>
      </c>
      <c r="AG635" s="51">
        <f>HLOOKUP(A_Stammdaten!$B$12,$AH$4:$AN$4004,ROW(C635)-3,FALSE)</f>
        <v>0</v>
      </c>
      <c r="AH635" s="51">
        <f t="shared" si="119"/>
        <v>0</v>
      </c>
      <c r="AI635" s="51">
        <f t="shared" si="120"/>
        <v>0</v>
      </c>
      <c r="AJ635" s="51">
        <f t="shared" si="121"/>
        <v>0</v>
      </c>
      <c r="AK635" s="51">
        <f t="shared" si="122"/>
        <v>0</v>
      </c>
      <c r="AL635" s="51">
        <f t="shared" si="123"/>
        <v>0</v>
      </c>
      <c r="AM635" s="51">
        <f t="shared" si="124"/>
        <v>0</v>
      </c>
      <c r="AN635" s="51">
        <f t="shared" si="125"/>
        <v>0</v>
      </c>
    </row>
    <row r="636" spans="1:40" x14ac:dyDescent="0.25">
      <c r="A636" s="17"/>
      <c r="B636" s="17"/>
      <c r="C636" s="35"/>
      <c r="D636" s="17"/>
      <c r="E636" s="17"/>
      <c r="F636" s="17"/>
      <c r="G636" s="62">
        <f t="shared" si="126"/>
        <v>0</v>
      </c>
      <c r="H636" s="17"/>
      <c r="I636" s="17"/>
      <c r="J636" s="17"/>
      <c r="K636" s="17"/>
      <c r="L636" s="17"/>
      <c r="M636" s="17"/>
      <c r="N636" s="17"/>
      <c r="O636" s="17"/>
      <c r="P636" s="115"/>
      <c r="Q636" s="62">
        <f>IF(C636&gt;A_Stammdaten!$B$12,0,SUM(G636,H636,J636,K636,M636,N636)-SUM(I636,L636,O636,P636))</f>
        <v>0</v>
      </c>
      <c r="R636" s="17"/>
      <c r="S636" s="17"/>
      <c r="T636" s="17"/>
      <c r="U636" s="62">
        <f t="shared" si="117"/>
        <v>0</v>
      </c>
      <c r="V636" s="63">
        <f>IF(ISBLANK($B636),0,VLOOKUP($B636,Listen!$A$2:$C$45,2,FALSE))</f>
        <v>0</v>
      </c>
      <c r="W636" s="63">
        <f>IF(ISBLANK($B636),0,VLOOKUP($B636,Listen!$A$2:$C$45,3,FALSE))</f>
        <v>0</v>
      </c>
      <c r="X636" s="49">
        <f t="shared" si="118"/>
        <v>0</v>
      </c>
      <c r="Y636" s="49">
        <f t="shared" si="128"/>
        <v>0</v>
      </c>
      <c r="Z636" s="49">
        <f t="shared" si="128"/>
        <v>0</v>
      </c>
      <c r="AA636" s="49">
        <f t="shared" si="128"/>
        <v>0</v>
      </c>
      <c r="AB636" s="49">
        <f t="shared" si="128"/>
        <v>0</v>
      </c>
      <c r="AC636" s="49">
        <f t="shared" si="128"/>
        <v>0</v>
      </c>
      <c r="AD636" s="49">
        <f t="shared" si="128"/>
        <v>0</v>
      </c>
      <c r="AE636" s="51">
        <f t="shared" si="127"/>
        <v>0</v>
      </c>
      <c r="AF636" s="51">
        <f>IF(C636=A_Stammdaten!$B$12,D_SAV!$U636-D_SAV!$AG636,HLOOKUP(A_Stammdaten!$B$12-1,$AH$4:$AN$4004,ROW(C636)-3,FALSE)-$AG636)</f>
        <v>0</v>
      </c>
      <c r="AG636" s="51">
        <f>HLOOKUP(A_Stammdaten!$B$12,$AH$4:$AN$4004,ROW(C636)-3,FALSE)</f>
        <v>0</v>
      </c>
      <c r="AH636" s="51">
        <f t="shared" si="119"/>
        <v>0</v>
      </c>
      <c r="AI636" s="51">
        <f t="shared" si="120"/>
        <v>0</v>
      </c>
      <c r="AJ636" s="51">
        <f t="shared" si="121"/>
        <v>0</v>
      </c>
      <c r="AK636" s="51">
        <f t="shared" si="122"/>
        <v>0</v>
      </c>
      <c r="AL636" s="51">
        <f t="shared" si="123"/>
        <v>0</v>
      </c>
      <c r="AM636" s="51">
        <f t="shared" si="124"/>
        <v>0</v>
      </c>
      <c r="AN636" s="51">
        <f t="shared" si="125"/>
        <v>0</v>
      </c>
    </row>
    <row r="637" spans="1:40" x14ac:dyDescent="0.25">
      <c r="A637" s="17"/>
      <c r="B637" s="17"/>
      <c r="C637" s="35"/>
      <c r="D637" s="17"/>
      <c r="E637" s="17"/>
      <c r="F637" s="17"/>
      <c r="G637" s="62">
        <f t="shared" si="126"/>
        <v>0</v>
      </c>
      <c r="H637" s="17"/>
      <c r="I637" s="17"/>
      <c r="J637" s="17"/>
      <c r="K637" s="17"/>
      <c r="L637" s="17"/>
      <c r="M637" s="17"/>
      <c r="N637" s="17"/>
      <c r="O637" s="17"/>
      <c r="P637" s="115"/>
      <c r="Q637" s="62">
        <f>IF(C637&gt;A_Stammdaten!$B$12,0,SUM(G637,H637,J637,K637,M637,N637)-SUM(I637,L637,O637,P637))</f>
        <v>0</v>
      </c>
      <c r="R637" s="17"/>
      <c r="S637" s="17"/>
      <c r="T637" s="17"/>
      <c r="U637" s="62">
        <f t="shared" si="117"/>
        <v>0</v>
      </c>
      <c r="V637" s="63">
        <f>IF(ISBLANK($B637),0,VLOOKUP($B637,Listen!$A$2:$C$45,2,FALSE))</f>
        <v>0</v>
      </c>
      <c r="W637" s="63">
        <f>IF(ISBLANK($B637),0,VLOOKUP($B637,Listen!$A$2:$C$45,3,FALSE))</f>
        <v>0</v>
      </c>
      <c r="X637" s="49">
        <f t="shared" si="118"/>
        <v>0</v>
      </c>
      <c r="Y637" s="49">
        <f t="shared" si="128"/>
        <v>0</v>
      </c>
      <c r="Z637" s="49">
        <f t="shared" si="128"/>
        <v>0</v>
      </c>
      <c r="AA637" s="49">
        <f t="shared" si="128"/>
        <v>0</v>
      </c>
      <c r="AB637" s="49">
        <f t="shared" si="128"/>
        <v>0</v>
      </c>
      <c r="AC637" s="49">
        <f t="shared" si="128"/>
        <v>0</v>
      </c>
      <c r="AD637" s="49">
        <f t="shared" si="128"/>
        <v>0</v>
      </c>
      <c r="AE637" s="51">
        <f t="shared" si="127"/>
        <v>0</v>
      </c>
      <c r="AF637" s="51">
        <f>IF(C637=A_Stammdaten!$B$12,D_SAV!$U637-D_SAV!$AG637,HLOOKUP(A_Stammdaten!$B$12-1,$AH$4:$AN$4004,ROW(C637)-3,FALSE)-$AG637)</f>
        <v>0</v>
      </c>
      <c r="AG637" s="51">
        <f>HLOOKUP(A_Stammdaten!$B$12,$AH$4:$AN$4004,ROW(C637)-3,FALSE)</f>
        <v>0</v>
      </c>
      <c r="AH637" s="51">
        <f t="shared" si="119"/>
        <v>0</v>
      </c>
      <c r="AI637" s="51">
        <f t="shared" si="120"/>
        <v>0</v>
      </c>
      <c r="AJ637" s="51">
        <f t="shared" si="121"/>
        <v>0</v>
      </c>
      <c r="AK637" s="51">
        <f t="shared" si="122"/>
        <v>0</v>
      </c>
      <c r="AL637" s="51">
        <f t="shared" si="123"/>
        <v>0</v>
      </c>
      <c r="AM637" s="51">
        <f t="shared" si="124"/>
        <v>0</v>
      </c>
      <c r="AN637" s="51">
        <f t="shared" si="125"/>
        <v>0</v>
      </c>
    </row>
    <row r="638" spans="1:40" x14ac:dyDescent="0.25">
      <c r="A638" s="17"/>
      <c r="B638" s="17"/>
      <c r="C638" s="35"/>
      <c r="D638" s="17"/>
      <c r="E638" s="17"/>
      <c r="F638" s="17"/>
      <c r="G638" s="62">
        <f t="shared" si="126"/>
        <v>0</v>
      </c>
      <c r="H638" s="17"/>
      <c r="I638" s="17"/>
      <c r="J638" s="17"/>
      <c r="K638" s="17"/>
      <c r="L638" s="17"/>
      <c r="M638" s="17"/>
      <c r="N638" s="17"/>
      <c r="O638" s="17"/>
      <c r="P638" s="115"/>
      <c r="Q638" s="62">
        <f>IF(C638&gt;A_Stammdaten!$B$12,0,SUM(G638,H638,J638,K638,M638,N638)-SUM(I638,L638,O638,P638))</f>
        <v>0</v>
      </c>
      <c r="R638" s="17"/>
      <c r="S638" s="17"/>
      <c r="T638" s="17"/>
      <c r="U638" s="62">
        <f t="shared" si="117"/>
        <v>0</v>
      </c>
      <c r="V638" s="63">
        <f>IF(ISBLANK($B638),0,VLOOKUP($B638,Listen!$A$2:$C$45,2,FALSE))</f>
        <v>0</v>
      </c>
      <c r="W638" s="63">
        <f>IF(ISBLANK($B638),0,VLOOKUP($B638,Listen!$A$2:$C$45,3,FALSE))</f>
        <v>0</v>
      </c>
      <c r="X638" s="49">
        <f t="shared" si="118"/>
        <v>0</v>
      </c>
      <c r="Y638" s="49">
        <f t="shared" si="128"/>
        <v>0</v>
      </c>
      <c r="Z638" s="49">
        <f t="shared" si="128"/>
        <v>0</v>
      </c>
      <c r="AA638" s="49">
        <f t="shared" si="128"/>
        <v>0</v>
      </c>
      <c r="AB638" s="49">
        <f t="shared" si="128"/>
        <v>0</v>
      </c>
      <c r="AC638" s="49">
        <f t="shared" si="128"/>
        <v>0</v>
      </c>
      <c r="AD638" s="49">
        <f t="shared" si="128"/>
        <v>0</v>
      </c>
      <c r="AE638" s="51">
        <f t="shared" si="127"/>
        <v>0</v>
      </c>
      <c r="AF638" s="51">
        <f>IF(C638=A_Stammdaten!$B$12,D_SAV!$U638-D_SAV!$AG638,HLOOKUP(A_Stammdaten!$B$12-1,$AH$4:$AN$4004,ROW(C638)-3,FALSE)-$AG638)</f>
        <v>0</v>
      </c>
      <c r="AG638" s="51">
        <f>HLOOKUP(A_Stammdaten!$B$12,$AH$4:$AN$4004,ROW(C638)-3,FALSE)</f>
        <v>0</v>
      </c>
      <c r="AH638" s="51">
        <f t="shared" si="119"/>
        <v>0</v>
      </c>
      <c r="AI638" s="51">
        <f t="shared" si="120"/>
        <v>0</v>
      </c>
      <c r="AJ638" s="51">
        <f t="shared" si="121"/>
        <v>0</v>
      </c>
      <c r="AK638" s="51">
        <f t="shared" si="122"/>
        <v>0</v>
      </c>
      <c r="AL638" s="51">
        <f t="shared" si="123"/>
        <v>0</v>
      </c>
      <c r="AM638" s="51">
        <f t="shared" si="124"/>
        <v>0</v>
      </c>
      <c r="AN638" s="51">
        <f t="shared" si="125"/>
        <v>0</v>
      </c>
    </row>
    <row r="639" spans="1:40" x14ac:dyDescent="0.25">
      <c r="A639" s="17"/>
      <c r="B639" s="17"/>
      <c r="C639" s="35"/>
      <c r="D639" s="17"/>
      <c r="E639" s="17"/>
      <c r="F639" s="17"/>
      <c r="G639" s="62">
        <f t="shared" si="126"/>
        <v>0</v>
      </c>
      <c r="H639" s="17"/>
      <c r="I639" s="17"/>
      <c r="J639" s="17"/>
      <c r="K639" s="17"/>
      <c r="L639" s="17"/>
      <c r="M639" s="17"/>
      <c r="N639" s="17"/>
      <c r="O639" s="17"/>
      <c r="P639" s="115"/>
      <c r="Q639" s="62">
        <f>IF(C639&gt;A_Stammdaten!$B$12,0,SUM(G639,H639,J639,K639,M639,N639)-SUM(I639,L639,O639,P639))</f>
        <v>0</v>
      </c>
      <c r="R639" s="17"/>
      <c r="S639" s="17"/>
      <c r="T639" s="17"/>
      <c r="U639" s="62">
        <f t="shared" si="117"/>
        <v>0</v>
      </c>
      <c r="V639" s="63">
        <f>IF(ISBLANK($B639),0,VLOOKUP($B639,Listen!$A$2:$C$45,2,FALSE))</f>
        <v>0</v>
      </c>
      <c r="W639" s="63">
        <f>IF(ISBLANK($B639),0,VLOOKUP($B639,Listen!$A$2:$C$45,3,FALSE))</f>
        <v>0</v>
      </c>
      <c r="X639" s="49">
        <f t="shared" si="118"/>
        <v>0</v>
      </c>
      <c r="Y639" s="49">
        <f t="shared" si="128"/>
        <v>0</v>
      </c>
      <c r="Z639" s="49">
        <f t="shared" si="128"/>
        <v>0</v>
      </c>
      <c r="AA639" s="49">
        <f t="shared" si="128"/>
        <v>0</v>
      </c>
      <c r="AB639" s="49">
        <f t="shared" si="128"/>
        <v>0</v>
      </c>
      <c r="AC639" s="49">
        <f t="shared" si="128"/>
        <v>0</v>
      </c>
      <c r="AD639" s="49">
        <f t="shared" si="128"/>
        <v>0</v>
      </c>
      <c r="AE639" s="51">
        <f t="shared" si="127"/>
        <v>0</v>
      </c>
      <c r="AF639" s="51">
        <f>IF(C639=A_Stammdaten!$B$12,D_SAV!$U639-D_SAV!$AG639,HLOOKUP(A_Stammdaten!$B$12-1,$AH$4:$AN$4004,ROW(C639)-3,FALSE)-$AG639)</f>
        <v>0</v>
      </c>
      <c r="AG639" s="51">
        <f>HLOOKUP(A_Stammdaten!$B$12,$AH$4:$AN$4004,ROW(C639)-3,FALSE)</f>
        <v>0</v>
      </c>
      <c r="AH639" s="51">
        <f t="shared" si="119"/>
        <v>0</v>
      </c>
      <c r="AI639" s="51">
        <f t="shared" si="120"/>
        <v>0</v>
      </c>
      <c r="AJ639" s="51">
        <f t="shared" si="121"/>
        <v>0</v>
      </c>
      <c r="AK639" s="51">
        <f t="shared" si="122"/>
        <v>0</v>
      </c>
      <c r="AL639" s="51">
        <f t="shared" si="123"/>
        <v>0</v>
      </c>
      <c r="AM639" s="51">
        <f t="shared" si="124"/>
        <v>0</v>
      </c>
      <c r="AN639" s="51">
        <f t="shared" si="125"/>
        <v>0</v>
      </c>
    </row>
    <row r="640" spans="1:40" x14ac:dyDescent="0.25">
      <c r="A640" s="17"/>
      <c r="B640" s="17"/>
      <c r="C640" s="35"/>
      <c r="D640" s="17"/>
      <c r="E640" s="17"/>
      <c r="F640" s="17"/>
      <c r="G640" s="62">
        <f t="shared" si="126"/>
        <v>0</v>
      </c>
      <c r="H640" s="17"/>
      <c r="I640" s="17"/>
      <c r="J640" s="17"/>
      <c r="K640" s="17"/>
      <c r="L640" s="17"/>
      <c r="M640" s="17"/>
      <c r="N640" s="17"/>
      <c r="O640" s="17"/>
      <c r="P640" s="115"/>
      <c r="Q640" s="62">
        <f>IF(C640&gt;A_Stammdaten!$B$12,0,SUM(G640,H640,J640,K640,M640,N640)-SUM(I640,L640,O640,P640))</f>
        <v>0</v>
      </c>
      <c r="R640" s="17"/>
      <c r="S640" s="17"/>
      <c r="T640" s="17"/>
      <c r="U640" s="62">
        <f t="shared" si="117"/>
        <v>0</v>
      </c>
      <c r="V640" s="63">
        <f>IF(ISBLANK($B640),0,VLOOKUP($B640,Listen!$A$2:$C$45,2,FALSE))</f>
        <v>0</v>
      </c>
      <c r="W640" s="63">
        <f>IF(ISBLANK($B640),0,VLOOKUP($B640,Listen!$A$2:$C$45,3,FALSE))</f>
        <v>0</v>
      </c>
      <c r="X640" s="49">
        <f t="shared" si="118"/>
        <v>0</v>
      </c>
      <c r="Y640" s="49">
        <f t="shared" si="128"/>
        <v>0</v>
      </c>
      <c r="Z640" s="49">
        <f t="shared" si="128"/>
        <v>0</v>
      </c>
      <c r="AA640" s="49">
        <f t="shared" si="128"/>
        <v>0</v>
      </c>
      <c r="AB640" s="49">
        <f t="shared" si="128"/>
        <v>0</v>
      </c>
      <c r="AC640" s="49">
        <f t="shared" si="128"/>
        <v>0</v>
      </c>
      <c r="AD640" s="49">
        <f t="shared" si="128"/>
        <v>0</v>
      </c>
      <c r="AE640" s="51">
        <f t="shared" si="127"/>
        <v>0</v>
      </c>
      <c r="AF640" s="51">
        <f>IF(C640=A_Stammdaten!$B$12,D_SAV!$U640-D_SAV!$AG640,HLOOKUP(A_Stammdaten!$B$12-1,$AH$4:$AN$4004,ROW(C640)-3,FALSE)-$AG640)</f>
        <v>0</v>
      </c>
      <c r="AG640" s="51">
        <f>HLOOKUP(A_Stammdaten!$B$12,$AH$4:$AN$4004,ROW(C640)-3,FALSE)</f>
        <v>0</v>
      </c>
      <c r="AH640" s="51">
        <f t="shared" si="119"/>
        <v>0</v>
      </c>
      <c r="AI640" s="51">
        <f t="shared" si="120"/>
        <v>0</v>
      </c>
      <c r="AJ640" s="51">
        <f t="shared" si="121"/>
        <v>0</v>
      </c>
      <c r="AK640" s="51">
        <f t="shared" si="122"/>
        <v>0</v>
      </c>
      <c r="AL640" s="51">
        <f t="shared" si="123"/>
        <v>0</v>
      </c>
      <c r="AM640" s="51">
        <f t="shared" si="124"/>
        <v>0</v>
      </c>
      <c r="AN640" s="51">
        <f t="shared" si="125"/>
        <v>0</v>
      </c>
    </row>
    <row r="641" spans="1:40" x14ac:dyDescent="0.25">
      <c r="A641" s="17"/>
      <c r="B641" s="17"/>
      <c r="C641" s="35"/>
      <c r="D641" s="17"/>
      <c r="E641" s="17"/>
      <c r="F641" s="17"/>
      <c r="G641" s="62">
        <f t="shared" si="126"/>
        <v>0</v>
      </c>
      <c r="H641" s="17"/>
      <c r="I641" s="17"/>
      <c r="J641" s="17"/>
      <c r="K641" s="17"/>
      <c r="L641" s="17"/>
      <c r="M641" s="17"/>
      <c r="N641" s="17"/>
      <c r="O641" s="17"/>
      <c r="P641" s="115"/>
      <c r="Q641" s="62">
        <f>IF(C641&gt;A_Stammdaten!$B$12,0,SUM(G641,H641,J641,K641,M641,N641)-SUM(I641,L641,O641,P641))</f>
        <v>0</v>
      </c>
      <c r="R641" s="17"/>
      <c r="S641" s="17"/>
      <c r="T641" s="17"/>
      <c r="U641" s="62">
        <f t="shared" si="117"/>
        <v>0</v>
      </c>
      <c r="V641" s="63">
        <f>IF(ISBLANK($B641),0,VLOOKUP($B641,Listen!$A$2:$C$45,2,FALSE))</f>
        <v>0</v>
      </c>
      <c r="W641" s="63">
        <f>IF(ISBLANK($B641),0,VLOOKUP($B641,Listen!$A$2:$C$45,3,FALSE))</f>
        <v>0</v>
      </c>
      <c r="X641" s="49">
        <f t="shared" si="118"/>
        <v>0</v>
      </c>
      <c r="Y641" s="49">
        <f t="shared" si="128"/>
        <v>0</v>
      </c>
      <c r="Z641" s="49">
        <f t="shared" si="128"/>
        <v>0</v>
      </c>
      <c r="AA641" s="49">
        <f t="shared" si="128"/>
        <v>0</v>
      </c>
      <c r="AB641" s="49">
        <f t="shared" si="128"/>
        <v>0</v>
      </c>
      <c r="AC641" s="49">
        <f t="shared" si="128"/>
        <v>0</v>
      </c>
      <c r="AD641" s="49">
        <f t="shared" si="128"/>
        <v>0</v>
      </c>
      <c r="AE641" s="51">
        <f t="shared" si="127"/>
        <v>0</v>
      </c>
      <c r="AF641" s="51">
        <f>IF(C641=A_Stammdaten!$B$12,D_SAV!$U641-D_SAV!$AG641,HLOOKUP(A_Stammdaten!$B$12-1,$AH$4:$AN$4004,ROW(C641)-3,FALSE)-$AG641)</f>
        <v>0</v>
      </c>
      <c r="AG641" s="51">
        <f>HLOOKUP(A_Stammdaten!$B$12,$AH$4:$AN$4004,ROW(C641)-3,FALSE)</f>
        <v>0</v>
      </c>
      <c r="AH641" s="51">
        <f t="shared" si="119"/>
        <v>0</v>
      </c>
      <c r="AI641" s="51">
        <f t="shared" si="120"/>
        <v>0</v>
      </c>
      <c r="AJ641" s="51">
        <f t="shared" si="121"/>
        <v>0</v>
      </c>
      <c r="AK641" s="51">
        <f t="shared" si="122"/>
        <v>0</v>
      </c>
      <c r="AL641" s="51">
        <f t="shared" si="123"/>
        <v>0</v>
      </c>
      <c r="AM641" s="51">
        <f t="shared" si="124"/>
        <v>0</v>
      </c>
      <c r="AN641" s="51">
        <f t="shared" si="125"/>
        <v>0</v>
      </c>
    </row>
    <row r="642" spans="1:40" x14ac:dyDescent="0.25">
      <c r="A642" s="17"/>
      <c r="B642" s="17"/>
      <c r="C642" s="35"/>
      <c r="D642" s="17"/>
      <c r="E642" s="17"/>
      <c r="F642" s="17"/>
      <c r="G642" s="62">
        <f t="shared" si="126"/>
        <v>0</v>
      </c>
      <c r="H642" s="17"/>
      <c r="I642" s="17"/>
      <c r="J642" s="17"/>
      <c r="K642" s="17"/>
      <c r="L642" s="17"/>
      <c r="M642" s="17"/>
      <c r="N642" s="17"/>
      <c r="O642" s="17"/>
      <c r="P642" s="115"/>
      <c r="Q642" s="62">
        <f>IF(C642&gt;A_Stammdaten!$B$12,0,SUM(G642,H642,J642,K642,M642,N642)-SUM(I642,L642,O642,P642))</f>
        <v>0</v>
      </c>
      <c r="R642" s="17"/>
      <c r="S642" s="17"/>
      <c r="T642" s="17"/>
      <c r="U642" s="62">
        <f t="shared" si="117"/>
        <v>0</v>
      </c>
      <c r="V642" s="63">
        <f>IF(ISBLANK($B642),0,VLOOKUP($B642,Listen!$A$2:$C$45,2,FALSE))</f>
        <v>0</v>
      </c>
      <c r="W642" s="63">
        <f>IF(ISBLANK($B642),0,VLOOKUP($B642,Listen!$A$2:$C$45,3,FALSE))</f>
        <v>0</v>
      </c>
      <c r="X642" s="49">
        <f t="shared" si="118"/>
        <v>0</v>
      </c>
      <c r="Y642" s="49">
        <f t="shared" si="128"/>
        <v>0</v>
      </c>
      <c r="Z642" s="49">
        <f t="shared" si="128"/>
        <v>0</v>
      </c>
      <c r="AA642" s="49">
        <f t="shared" si="128"/>
        <v>0</v>
      </c>
      <c r="AB642" s="49">
        <f t="shared" si="128"/>
        <v>0</v>
      </c>
      <c r="AC642" s="49">
        <f t="shared" si="128"/>
        <v>0</v>
      </c>
      <c r="AD642" s="49">
        <f t="shared" si="128"/>
        <v>0</v>
      </c>
      <c r="AE642" s="51">
        <f t="shared" si="127"/>
        <v>0</v>
      </c>
      <c r="AF642" s="51">
        <f>IF(C642=A_Stammdaten!$B$12,D_SAV!$U642-D_SAV!$AG642,HLOOKUP(A_Stammdaten!$B$12-1,$AH$4:$AN$4004,ROW(C642)-3,FALSE)-$AG642)</f>
        <v>0</v>
      </c>
      <c r="AG642" s="51">
        <f>HLOOKUP(A_Stammdaten!$B$12,$AH$4:$AN$4004,ROW(C642)-3,FALSE)</f>
        <v>0</v>
      </c>
      <c r="AH642" s="51">
        <f t="shared" si="119"/>
        <v>0</v>
      </c>
      <c r="AI642" s="51">
        <f t="shared" si="120"/>
        <v>0</v>
      </c>
      <c r="AJ642" s="51">
        <f t="shared" si="121"/>
        <v>0</v>
      </c>
      <c r="AK642" s="51">
        <f t="shared" si="122"/>
        <v>0</v>
      </c>
      <c r="AL642" s="51">
        <f t="shared" si="123"/>
        <v>0</v>
      </c>
      <c r="AM642" s="51">
        <f t="shared" si="124"/>
        <v>0</v>
      </c>
      <c r="AN642" s="51">
        <f t="shared" si="125"/>
        <v>0</v>
      </c>
    </row>
    <row r="643" spans="1:40" x14ac:dyDescent="0.25">
      <c r="A643" s="17"/>
      <c r="B643" s="17"/>
      <c r="C643" s="35"/>
      <c r="D643" s="17"/>
      <c r="E643" s="17"/>
      <c r="F643" s="17"/>
      <c r="G643" s="62">
        <f t="shared" si="126"/>
        <v>0</v>
      </c>
      <c r="H643" s="17"/>
      <c r="I643" s="17"/>
      <c r="J643" s="17"/>
      <c r="K643" s="17"/>
      <c r="L643" s="17"/>
      <c r="M643" s="17"/>
      <c r="N643" s="17"/>
      <c r="O643" s="17"/>
      <c r="P643" s="115"/>
      <c r="Q643" s="62">
        <f>IF(C643&gt;A_Stammdaten!$B$12,0,SUM(G643,H643,J643,K643,M643,N643)-SUM(I643,L643,O643,P643))</f>
        <v>0</v>
      </c>
      <c r="R643" s="17"/>
      <c r="S643" s="17"/>
      <c r="T643" s="17"/>
      <c r="U643" s="62">
        <f t="shared" si="117"/>
        <v>0</v>
      </c>
      <c r="V643" s="63">
        <f>IF(ISBLANK($B643),0,VLOOKUP($B643,Listen!$A$2:$C$45,2,FALSE))</f>
        <v>0</v>
      </c>
      <c r="W643" s="63">
        <f>IF(ISBLANK($B643),0,VLOOKUP($B643,Listen!$A$2:$C$45,3,FALSE))</f>
        <v>0</v>
      </c>
      <c r="X643" s="49">
        <f t="shared" si="118"/>
        <v>0</v>
      </c>
      <c r="Y643" s="49">
        <f t="shared" si="128"/>
        <v>0</v>
      </c>
      <c r="Z643" s="49">
        <f t="shared" si="128"/>
        <v>0</v>
      </c>
      <c r="AA643" s="49">
        <f t="shared" si="128"/>
        <v>0</v>
      </c>
      <c r="AB643" s="49">
        <f t="shared" si="128"/>
        <v>0</v>
      </c>
      <c r="AC643" s="49">
        <f t="shared" si="128"/>
        <v>0</v>
      </c>
      <c r="AD643" s="49">
        <f t="shared" si="128"/>
        <v>0</v>
      </c>
      <c r="AE643" s="51">
        <f t="shared" si="127"/>
        <v>0</v>
      </c>
      <c r="AF643" s="51">
        <f>IF(C643=A_Stammdaten!$B$12,D_SAV!$U643-D_SAV!$AG643,HLOOKUP(A_Stammdaten!$B$12-1,$AH$4:$AN$4004,ROW(C643)-3,FALSE)-$AG643)</f>
        <v>0</v>
      </c>
      <c r="AG643" s="51">
        <f>HLOOKUP(A_Stammdaten!$B$12,$AH$4:$AN$4004,ROW(C643)-3,FALSE)</f>
        <v>0</v>
      </c>
      <c r="AH643" s="51">
        <f t="shared" si="119"/>
        <v>0</v>
      </c>
      <c r="AI643" s="51">
        <f t="shared" si="120"/>
        <v>0</v>
      </c>
      <c r="AJ643" s="51">
        <f t="shared" si="121"/>
        <v>0</v>
      </c>
      <c r="AK643" s="51">
        <f t="shared" si="122"/>
        <v>0</v>
      </c>
      <c r="AL643" s="51">
        <f t="shared" si="123"/>
        <v>0</v>
      </c>
      <c r="AM643" s="51">
        <f t="shared" si="124"/>
        <v>0</v>
      </c>
      <c r="AN643" s="51">
        <f t="shared" si="125"/>
        <v>0</v>
      </c>
    </row>
    <row r="644" spans="1:40" x14ac:dyDescent="0.25">
      <c r="A644" s="17"/>
      <c r="B644" s="17"/>
      <c r="C644" s="35"/>
      <c r="D644" s="17"/>
      <c r="E644" s="17"/>
      <c r="F644" s="17"/>
      <c r="G644" s="62">
        <f t="shared" si="126"/>
        <v>0</v>
      </c>
      <c r="H644" s="17"/>
      <c r="I644" s="17"/>
      <c r="J644" s="17"/>
      <c r="K644" s="17"/>
      <c r="L644" s="17"/>
      <c r="M644" s="17"/>
      <c r="N644" s="17"/>
      <c r="O644" s="17"/>
      <c r="P644" s="115"/>
      <c r="Q644" s="62">
        <f>IF(C644&gt;A_Stammdaten!$B$12,0,SUM(G644,H644,J644,K644,M644,N644)-SUM(I644,L644,O644,P644))</f>
        <v>0</v>
      </c>
      <c r="R644" s="17"/>
      <c r="S644" s="17"/>
      <c r="T644" s="17"/>
      <c r="U644" s="62">
        <f t="shared" si="117"/>
        <v>0</v>
      </c>
      <c r="V644" s="63">
        <f>IF(ISBLANK($B644),0,VLOOKUP($B644,Listen!$A$2:$C$45,2,FALSE))</f>
        <v>0</v>
      </c>
      <c r="W644" s="63">
        <f>IF(ISBLANK($B644),0,VLOOKUP($B644,Listen!$A$2:$C$45,3,FALSE))</f>
        <v>0</v>
      </c>
      <c r="X644" s="49">
        <f t="shared" si="118"/>
        <v>0</v>
      </c>
      <c r="Y644" s="49">
        <f t="shared" si="128"/>
        <v>0</v>
      </c>
      <c r="Z644" s="49">
        <f t="shared" si="128"/>
        <v>0</v>
      </c>
      <c r="AA644" s="49">
        <f t="shared" si="128"/>
        <v>0</v>
      </c>
      <c r="AB644" s="49">
        <f t="shared" si="128"/>
        <v>0</v>
      </c>
      <c r="AC644" s="49">
        <f t="shared" si="128"/>
        <v>0</v>
      </c>
      <c r="AD644" s="49">
        <f t="shared" si="128"/>
        <v>0</v>
      </c>
      <c r="AE644" s="51">
        <f t="shared" si="127"/>
        <v>0</v>
      </c>
      <c r="AF644" s="51">
        <f>IF(C644=A_Stammdaten!$B$12,D_SAV!$U644-D_SAV!$AG644,HLOOKUP(A_Stammdaten!$B$12-1,$AH$4:$AN$4004,ROW(C644)-3,FALSE)-$AG644)</f>
        <v>0</v>
      </c>
      <c r="AG644" s="51">
        <f>HLOOKUP(A_Stammdaten!$B$12,$AH$4:$AN$4004,ROW(C644)-3,FALSE)</f>
        <v>0</v>
      </c>
      <c r="AH644" s="51">
        <f t="shared" si="119"/>
        <v>0</v>
      </c>
      <c r="AI644" s="51">
        <f t="shared" si="120"/>
        <v>0</v>
      </c>
      <c r="AJ644" s="51">
        <f t="shared" si="121"/>
        <v>0</v>
      </c>
      <c r="AK644" s="51">
        <f t="shared" si="122"/>
        <v>0</v>
      </c>
      <c r="AL644" s="51">
        <f t="shared" si="123"/>
        <v>0</v>
      </c>
      <c r="AM644" s="51">
        <f t="shared" si="124"/>
        <v>0</v>
      </c>
      <c r="AN644" s="51">
        <f t="shared" si="125"/>
        <v>0</v>
      </c>
    </row>
    <row r="645" spans="1:40" x14ac:dyDescent="0.25">
      <c r="A645" s="17"/>
      <c r="B645" s="17"/>
      <c r="C645" s="35"/>
      <c r="D645" s="17"/>
      <c r="E645" s="17"/>
      <c r="F645" s="17"/>
      <c r="G645" s="62">
        <f t="shared" si="126"/>
        <v>0</v>
      </c>
      <c r="H645" s="17"/>
      <c r="I645" s="17"/>
      <c r="J645" s="17"/>
      <c r="K645" s="17"/>
      <c r="L645" s="17"/>
      <c r="M645" s="17"/>
      <c r="N645" s="17"/>
      <c r="O645" s="17"/>
      <c r="P645" s="115"/>
      <c r="Q645" s="62">
        <f>IF(C645&gt;A_Stammdaten!$B$12,0,SUM(G645,H645,J645,K645,M645,N645)-SUM(I645,L645,O645,P645))</f>
        <v>0</v>
      </c>
      <c r="R645" s="17"/>
      <c r="S645" s="17"/>
      <c r="T645" s="17"/>
      <c r="U645" s="62">
        <f t="shared" ref="U645:U708" si="129">Q645-SUM(R645:T645)</f>
        <v>0</v>
      </c>
      <c r="V645" s="63">
        <f>IF(ISBLANK($B645),0,VLOOKUP($B645,Listen!$A$2:$C$45,2,FALSE))</f>
        <v>0</v>
      </c>
      <c r="W645" s="63">
        <f>IF(ISBLANK($B645),0,VLOOKUP($B645,Listen!$A$2:$C$45,3,FALSE))</f>
        <v>0</v>
      </c>
      <c r="X645" s="49">
        <f t="shared" ref="X645:X708" si="130">$V645</f>
        <v>0</v>
      </c>
      <c r="Y645" s="49">
        <f t="shared" si="128"/>
        <v>0</v>
      </c>
      <c r="Z645" s="49">
        <f t="shared" si="128"/>
        <v>0</v>
      </c>
      <c r="AA645" s="49">
        <f t="shared" si="128"/>
        <v>0</v>
      </c>
      <c r="AB645" s="49">
        <f t="shared" si="128"/>
        <v>0</v>
      </c>
      <c r="AC645" s="49">
        <f t="shared" si="128"/>
        <v>0</v>
      </c>
      <c r="AD645" s="49">
        <f t="shared" si="128"/>
        <v>0</v>
      </c>
      <c r="AE645" s="51">
        <f t="shared" si="127"/>
        <v>0</v>
      </c>
      <c r="AF645" s="51">
        <f>IF(C645=A_Stammdaten!$B$12,D_SAV!$U645-D_SAV!$AG645,HLOOKUP(A_Stammdaten!$B$12-1,$AH$4:$AN$4004,ROW(C645)-3,FALSE)-$AG645)</f>
        <v>0</v>
      </c>
      <c r="AG645" s="51">
        <f>HLOOKUP(A_Stammdaten!$B$12,$AH$4:$AN$4004,ROW(C645)-3,FALSE)</f>
        <v>0</v>
      </c>
      <c r="AH645" s="51">
        <f t="shared" ref="AH645:AH708" si="131">IF(OR($C645=0,$U645=0),0,IF($C645&lt;=AH$4,$U645-$U645/X645*(AH$4-$C645+1),0))</f>
        <v>0</v>
      </c>
      <c r="AI645" s="51">
        <f t="shared" ref="AI645:AI708" si="132">IF(OR($C645=0,$U645=0,Y645-(AI$4-$C645)=0),0,IF($C645&lt;AI$4,AH645-AH645/(Y645-(AI$4-$C645)),IF($C645=AI$4,$U645-$U645/Y645,0)))</f>
        <v>0</v>
      </c>
      <c r="AJ645" s="51">
        <f t="shared" ref="AJ645:AJ708" si="133">IF(OR($C645=0,$U645=0,Z645-(AJ$4-$C645)=0),0,IF($C645&lt;AJ$4,AI645-AI645/(Z645-(AJ$4-$C645)),IF($C645=AJ$4,$U645-$U645/Z645,0)))</f>
        <v>0</v>
      </c>
      <c r="AK645" s="51">
        <f t="shared" ref="AK645:AK708" si="134">IF(OR($C645=0,$U645=0,AA645-(AK$4-$C645)=0),0,IF($C645&lt;AK$4,AJ645-AJ645/(AA645-(AK$4-$C645)),IF($C645=AK$4,$U645-$U645/AA645,0)))</f>
        <v>0</v>
      </c>
      <c r="AL645" s="51">
        <f t="shared" ref="AL645:AL708" si="135">IF(OR($C645=0,$U645=0,AB645-(AL$4-$C645)=0),0,IF($C645&lt;AL$4,AK645-AK645/(AB645-(AL$4-$C645)),IF($C645=AL$4,$U645-$U645/AB645,0)))</f>
        <v>0</v>
      </c>
      <c r="AM645" s="51">
        <f t="shared" ref="AM645:AM708" si="136">IF(OR($C645=0,$U645=0,AC645-(AM$4-$C645)=0),0,IF($C645&lt;AM$4,AL645-AL645/(AC645-(AM$4-$C645)),IF($C645=AM$4,$U645-$U645/AC645,0)))</f>
        <v>0</v>
      </c>
      <c r="AN645" s="51">
        <f t="shared" ref="AN645:AN708" si="137">IF(OR($C645=0,$U645=0,AD645-(AN$4-$C645)=0),0,IF($C645&lt;AN$4,AM645-AM645/(AD645-(AN$4-$C645)),IF($C645=AN$4,$U645-$U645/AD645,0)))</f>
        <v>0</v>
      </c>
    </row>
    <row r="646" spans="1:40" x14ac:dyDescent="0.25">
      <c r="A646" s="17"/>
      <c r="B646" s="17"/>
      <c r="C646" s="35"/>
      <c r="D646" s="17"/>
      <c r="E646" s="17"/>
      <c r="F646" s="17"/>
      <c r="G646" s="62">
        <f t="shared" ref="G646:G709" si="138">D646*E646/100</f>
        <v>0</v>
      </c>
      <c r="H646" s="17"/>
      <c r="I646" s="17"/>
      <c r="J646" s="17"/>
      <c r="K646" s="17"/>
      <c r="L646" s="17"/>
      <c r="M646" s="17"/>
      <c r="N646" s="17"/>
      <c r="O646" s="17"/>
      <c r="P646" s="115"/>
      <c r="Q646" s="62">
        <f>IF(C646&gt;A_Stammdaten!$B$12,0,SUM(G646,H646,J646,K646,M646,N646)-SUM(I646,L646,O646,P646))</f>
        <v>0</v>
      </c>
      <c r="R646" s="17"/>
      <c r="S646" s="17"/>
      <c r="T646" s="17"/>
      <c r="U646" s="62">
        <f t="shared" si="129"/>
        <v>0</v>
      </c>
      <c r="V646" s="63">
        <f>IF(ISBLANK($B646),0,VLOOKUP($B646,Listen!$A$2:$C$45,2,FALSE))</f>
        <v>0</v>
      </c>
      <c r="W646" s="63">
        <f>IF(ISBLANK($B646),0,VLOOKUP($B646,Listen!$A$2:$C$45,3,FALSE))</f>
        <v>0</v>
      </c>
      <c r="X646" s="49">
        <f t="shared" si="130"/>
        <v>0</v>
      </c>
      <c r="Y646" s="49">
        <f t="shared" si="128"/>
        <v>0</v>
      </c>
      <c r="Z646" s="49">
        <f t="shared" si="128"/>
        <v>0</v>
      </c>
      <c r="AA646" s="49">
        <f t="shared" si="128"/>
        <v>0</v>
      </c>
      <c r="AB646" s="49">
        <f t="shared" si="128"/>
        <v>0</v>
      </c>
      <c r="AC646" s="49">
        <f t="shared" si="128"/>
        <v>0</v>
      </c>
      <c r="AD646" s="49">
        <f t="shared" si="128"/>
        <v>0</v>
      </c>
      <c r="AE646" s="51">
        <f t="shared" si="127"/>
        <v>0</v>
      </c>
      <c r="AF646" s="51">
        <f>IF(C646=A_Stammdaten!$B$12,D_SAV!$U646-D_SAV!$AG646,HLOOKUP(A_Stammdaten!$B$12-1,$AH$4:$AN$4004,ROW(C646)-3,FALSE)-$AG646)</f>
        <v>0</v>
      </c>
      <c r="AG646" s="51">
        <f>HLOOKUP(A_Stammdaten!$B$12,$AH$4:$AN$4004,ROW(C646)-3,FALSE)</f>
        <v>0</v>
      </c>
      <c r="AH646" s="51">
        <f t="shared" si="131"/>
        <v>0</v>
      </c>
      <c r="AI646" s="51">
        <f t="shared" si="132"/>
        <v>0</v>
      </c>
      <c r="AJ646" s="51">
        <f t="shared" si="133"/>
        <v>0</v>
      </c>
      <c r="AK646" s="51">
        <f t="shared" si="134"/>
        <v>0</v>
      </c>
      <c r="AL646" s="51">
        <f t="shared" si="135"/>
        <v>0</v>
      </c>
      <c r="AM646" s="51">
        <f t="shared" si="136"/>
        <v>0</v>
      </c>
      <c r="AN646" s="51">
        <f t="shared" si="137"/>
        <v>0</v>
      </c>
    </row>
    <row r="647" spans="1:40" x14ac:dyDescent="0.25">
      <c r="A647" s="17"/>
      <c r="B647" s="17"/>
      <c r="C647" s="35"/>
      <c r="D647" s="17"/>
      <c r="E647" s="17"/>
      <c r="F647" s="17"/>
      <c r="G647" s="62">
        <f t="shared" si="138"/>
        <v>0</v>
      </c>
      <c r="H647" s="17"/>
      <c r="I647" s="17"/>
      <c r="J647" s="17"/>
      <c r="K647" s="17"/>
      <c r="L647" s="17"/>
      <c r="M647" s="17"/>
      <c r="N647" s="17"/>
      <c r="O647" s="17"/>
      <c r="P647" s="115"/>
      <c r="Q647" s="62">
        <f>IF(C647&gt;A_Stammdaten!$B$12,0,SUM(G647,H647,J647,K647,M647,N647)-SUM(I647,L647,O647,P647))</f>
        <v>0</v>
      </c>
      <c r="R647" s="17"/>
      <c r="S647" s="17"/>
      <c r="T647" s="17"/>
      <c r="U647" s="62">
        <f t="shared" si="129"/>
        <v>0</v>
      </c>
      <c r="V647" s="63">
        <f>IF(ISBLANK($B647),0,VLOOKUP($B647,Listen!$A$2:$C$45,2,FALSE))</f>
        <v>0</v>
      </c>
      <c r="W647" s="63">
        <f>IF(ISBLANK($B647),0,VLOOKUP($B647,Listen!$A$2:$C$45,3,FALSE))</f>
        <v>0</v>
      </c>
      <c r="X647" s="49">
        <f t="shared" si="130"/>
        <v>0</v>
      </c>
      <c r="Y647" s="49">
        <f t="shared" si="128"/>
        <v>0</v>
      </c>
      <c r="Z647" s="49">
        <f t="shared" si="128"/>
        <v>0</v>
      </c>
      <c r="AA647" s="49">
        <f t="shared" si="128"/>
        <v>0</v>
      </c>
      <c r="AB647" s="49">
        <f t="shared" si="128"/>
        <v>0</v>
      </c>
      <c r="AC647" s="49">
        <f t="shared" si="128"/>
        <v>0</v>
      </c>
      <c r="AD647" s="49">
        <f t="shared" si="128"/>
        <v>0</v>
      </c>
      <c r="AE647" s="51">
        <f t="shared" si="127"/>
        <v>0</v>
      </c>
      <c r="AF647" s="51">
        <f>IF(C647=A_Stammdaten!$B$12,D_SAV!$U647-D_SAV!$AG647,HLOOKUP(A_Stammdaten!$B$12-1,$AH$4:$AN$4004,ROW(C647)-3,FALSE)-$AG647)</f>
        <v>0</v>
      </c>
      <c r="AG647" s="51">
        <f>HLOOKUP(A_Stammdaten!$B$12,$AH$4:$AN$4004,ROW(C647)-3,FALSE)</f>
        <v>0</v>
      </c>
      <c r="AH647" s="51">
        <f t="shared" si="131"/>
        <v>0</v>
      </c>
      <c r="AI647" s="51">
        <f t="shared" si="132"/>
        <v>0</v>
      </c>
      <c r="AJ647" s="51">
        <f t="shared" si="133"/>
        <v>0</v>
      </c>
      <c r="AK647" s="51">
        <f t="shared" si="134"/>
        <v>0</v>
      </c>
      <c r="AL647" s="51">
        <f t="shared" si="135"/>
        <v>0</v>
      </c>
      <c r="AM647" s="51">
        <f t="shared" si="136"/>
        <v>0</v>
      </c>
      <c r="AN647" s="51">
        <f t="shared" si="137"/>
        <v>0</v>
      </c>
    </row>
    <row r="648" spans="1:40" x14ac:dyDescent="0.25">
      <c r="A648" s="17"/>
      <c r="B648" s="17"/>
      <c r="C648" s="35"/>
      <c r="D648" s="17"/>
      <c r="E648" s="17"/>
      <c r="F648" s="17"/>
      <c r="G648" s="62">
        <f t="shared" si="138"/>
        <v>0</v>
      </c>
      <c r="H648" s="17"/>
      <c r="I648" s="17"/>
      <c r="J648" s="17"/>
      <c r="K648" s="17"/>
      <c r="L648" s="17"/>
      <c r="M648" s="17"/>
      <c r="N648" s="17"/>
      <c r="O648" s="17"/>
      <c r="P648" s="115"/>
      <c r="Q648" s="62">
        <f>IF(C648&gt;A_Stammdaten!$B$12,0,SUM(G648,H648,J648,K648,M648,N648)-SUM(I648,L648,O648,P648))</f>
        <v>0</v>
      </c>
      <c r="R648" s="17"/>
      <c r="S648" s="17"/>
      <c r="T648" s="17"/>
      <c r="U648" s="62">
        <f t="shared" si="129"/>
        <v>0</v>
      </c>
      <c r="V648" s="63">
        <f>IF(ISBLANK($B648),0,VLOOKUP($B648,Listen!$A$2:$C$45,2,FALSE))</f>
        <v>0</v>
      </c>
      <c r="W648" s="63">
        <f>IF(ISBLANK($B648),0,VLOOKUP($B648,Listen!$A$2:$C$45,3,FALSE))</f>
        <v>0</v>
      </c>
      <c r="X648" s="49">
        <f t="shared" si="130"/>
        <v>0</v>
      </c>
      <c r="Y648" s="49">
        <f t="shared" si="128"/>
        <v>0</v>
      </c>
      <c r="Z648" s="49">
        <f t="shared" si="128"/>
        <v>0</v>
      </c>
      <c r="AA648" s="49">
        <f t="shared" si="128"/>
        <v>0</v>
      </c>
      <c r="AB648" s="49">
        <f t="shared" si="128"/>
        <v>0</v>
      </c>
      <c r="AC648" s="49">
        <f t="shared" si="128"/>
        <v>0</v>
      </c>
      <c r="AD648" s="49">
        <f t="shared" si="128"/>
        <v>0</v>
      </c>
      <c r="AE648" s="51">
        <f t="shared" si="127"/>
        <v>0</v>
      </c>
      <c r="AF648" s="51">
        <f>IF(C648=A_Stammdaten!$B$12,D_SAV!$U648-D_SAV!$AG648,HLOOKUP(A_Stammdaten!$B$12-1,$AH$4:$AN$4004,ROW(C648)-3,FALSE)-$AG648)</f>
        <v>0</v>
      </c>
      <c r="AG648" s="51">
        <f>HLOOKUP(A_Stammdaten!$B$12,$AH$4:$AN$4004,ROW(C648)-3,FALSE)</f>
        <v>0</v>
      </c>
      <c r="AH648" s="51">
        <f t="shared" si="131"/>
        <v>0</v>
      </c>
      <c r="AI648" s="51">
        <f t="shared" si="132"/>
        <v>0</v>
      </c>
      <c r="AJ648" s="51">
        <f t="shared" si="133"/>
        <v>0</v>
      </c>
      <c r="AK648" s="51">
        <f t="shared" si="134"/>
        <v>0</v>
      </c>
      <c r="AL648" s="51">
        <f t="shared" si="135"/>
        <v>0</v>
      </c>
      <c r="AM648" s="51">
        <f t="shared" si="136"/>
        <v>0</v>
      </c>
      <c r="AN648" s="51">
        <f t="shared" si="137"/>
        <v>0</v>
      </c>
    </row>
    <row r="649" spans="1:40" x14ac:dyDescent="0.25">
      <c r="A649" s="17"/>
      <c r="B649" s="17"/>
      <c r="C649" s="35"/>
      <c r="D649" s="17"/>
      <c r="E649" s="17"/>
      <c r="F649" s="17"/>
      <c r="G649" s="62">
        <f t="shared" si="138"/>
        <v>0</v>
      </c>
      <c r="H649" s="17"/>
      <c r="I649" s="17"/>
      <c r="J649" s="17"/>
      <c r="K649" s="17"/>
      <c r="L649" s="17"/>
      <c r="M649" s="17"/>
      <c r="N649" s="17"/>
      <c r="O649" s="17"/>
      <c r="P649" s="115"/>
      <c r="Q649" s="62">
        <f>IF(C649&gt;A_Stammdaten!$B$12,0,SUM(G649,H649,J649,K649,M649,N649)-SUM(I649,L649,O649,P649))</f>
        <v>0</v>
      </c>
      <c r="R649" s="17"/>
      <c r="S649" s="17"/>
      <c r="T649" s="17"/>
      <c r="U649" s="62">
        <f t="shared" si="129"/>
        <v>0</v>
      </c>
      <c r="V649" s="63">
        <f>IF(ISBLANK($B649),0,VLOOKUP($B649,Listen!$A$2:$C$45,2,FALSE))</f>
        <v>0</v>
      </c>
      <c r="W649" s="63">
        <f>IF(ISBLANK($B649),0,VLOOKUP($B649,Listen!$A$2:$C$45,3,FALSE))</f>
        <v>0</v>
      </c>
      <c r="X649" s="49">
        <f t="shared" si="130"/>
        <v>0</v>
      </c>
      <c r="Y649" s="49">
        <f t="shared" si="128"/>
        <v>0</v>
      </c>
      <c r="Z649" s="49">
        <f t="shared" si="128"/>
        <v>0</v>
      </c>
      <c r="AA649" s="49">
        <f t="shared" si="128"/>
        <v>0</v>
      </c>
      <c r="AB649" s="49">
        <f t="shared" si="128"/>
        <v>0</v>
      </c>
      <c r="AC649" s="49">
        <f t="shared" si="128"/>
        <v>0</v>
      </c>
      <c r="AD649" s="49">
        <f t="shared" si="128"/>
        <v>0</v>
      </c>
      <c r="AE649" s="51">
        <f t="shared" si="127"/>
        <v>0</v>
      </c>
      <c r="AF649" s="51">
        <f>IF(C649=A_Stammdaten!$B$12,D_SAV!$U649-D_SAV!$AG649,HLOOKUP(A_Stammdaten!$B$12-1,$AH$4:$AN$4004,ROW(C649)-3,FALSE)-$AG649)</f>
        <v>0</v>
      </c>
      <c r="AG649" s="51">
        <f>HLOOKUP(A_Stammdaten!$B$12,$AH$4:$AN$4004,ROW(C649)-3,FALSE)</f>
        <v>0</v>
      </c>
      <c r="AH649" s="51">
        <f t="shared" si="131"/>
        <v>0</v>
      </c>
      <c r="AI649" s="51">
        <f t="shared" si="132"/>
        <v>0</v>
      </c>
      <c r="AJ649" s="51">
        <f t="shared" si="133"/>
        <v>0</v>
      </c>
      <c r="AK649" s="51">
        <f t="shared" si="134"/>
        <v>0</v>
      </c>
      <c r="AL649" s="51">
        <f t="shared" si="135"/>
        <v>0</v>
      </c>
      <c r="AM649" s="51">
        <f t="shared" si="136"/>
        <v>0</v>
      </c>
      <c r="AN649" s="51">
        <f t="shared" si="137"/>
        <v>0</v>
      </c>
    </row>
    <row r="650" spans="1:40" x14ac:dyDescent="0.25">
      <c r="A650" s="17"/>
      <c r="B650" s="17"/>
      <c r="C650" s="35"/>
      <c r="D650" s="17"/>
      <c r="E650" s="17"/>
      <c r="F650" s="17"/>
      <c r="G650" s="62">
        <f t="shared" si="138"/>
        <v>0</v>
      </c>
      <c r="H650" s="17"/>
      <c r="I650" s="17"/>
      <c r="J650" s="17"/>
      <c r="K650" s="17"/>
      <c r="L650" s="17"/>
      <c r="M650" s="17"/>
      <c r="N650" s="17"/>
      <c r="O650" s="17"/>
      <c r="P650" s="115"/>
      <c r="Q650" s="62">
        <f>IF(C650&gt;A_Stammdaten!$B$12,0,SUM(G650,H650,J650,K650,M650,N650)-SUM(I650,L650,O650,P650))</f>
        <v>0</v>
      </c>
      <c r="R650" s="17"/>
      <c r="S650" s="17"/>
      <c r="T650" s="17"/>
      <c r="U650" s="62">
        <f t="shared" si="129"/>
        <v>0</v>
      </c>
      <c r="V650" s="63">
        <f>IF(ISBLANK($B650),0,VLOOKUP($B650,Listen!$A$2:$C$45,2,FALSE))</f>
        <v>0</v>
      </c>
      <c r="W650" s="63">
        <f>IF(ISBLANK($B650),0,VLOOKUP($B650,Listen!$A$2:$C$45,3,FALSE))</f>
        <v>0</v>
      </c>
      <c r="X650" s="49">
        <f t="shared" si="130"/>
        <v>0</v>
      </c>
      <c r="Y650" s="49">
        <f t="shared" si="128"/>
        <v>0</v>
      </c>
      <c r="Z650" s="49">
        <f t="shared" si="128"/>
        <v>0</v>
      </c>
      <c r="AA650" s="49">
        <f t="shared" si="128"/>
        <v>0</v>
      </c>
      <c r="AB650" s="49">
        <f t="shared" si="128"/>
        <v>0</v>
      </c>
      <c r="AC650" s="49">
        <f t="shared" si="128"/>
        <v>0</v>
      </c>
      <c r="AD650" s="49">
        <f t="shared" si="128"/>
        <v>0</v>
      </c>
      <c r="AE650" s="51">
        <f t="shared" si="127"/>
        <v>0</v>
      </c>
      <c r="AF650" s="51">
        <f>IF(C650=A_Stammdaten!$B$12,D_SAV!$U650-D_SAV!$AG650,HLOOKUP(A_Stammdaten!$B$12-1,$AH$4:$AN$4004,ROW(C650)-3,FALSE)-$AG650)</f>
        <v>0</v>
      </c>
      <c r="AG650" s="51">
        <f>HLOOKUP(A_Stammdaten!$B$12,$AH$4:$AN$4004,ROW(C650)-3,FALSE)</f>
        <v>0</v>
      </c>
      <c r="AH650" s="51">
        <f t="shared" si="131"/>
        <v>0</v>
      </c>
      <c r="AI650" s="51">
        <f t="shared" si="132"/>
        <v>0</v>
      </c>
      <c r="AJ650" s="51">
        <f t="shared" si="133"/>
        <v>0</v>
      </c>
      <c r="AK650" s="51">
        <f t="shared" si="134"/>
        <v>0</v>
      </c>
      <c r="AL650" s="51">
        <f t="shared" si="135"/>
        <v>0</v>
      </c>
      <c r="AM650" s="51">
        <f t="shared" si="136"/>
        <v>0</v>
      </c>
      <c r="AN650" s="51">
        <f t="shared" si="137"/>
        <v>0</v>
      </c>
    </row>
    <row r="651" spans="1:40" x14ac:dyDescent="0.25">
      <c r="A651" s="17"/>
      <c r="B651" s="17"/>
      <c r="C651" s="35"/>
      <c r="D651" s="17"/>
      <c r="E651" s="17"/>
      <c r="F651" s="17"/>
      <c r="G651" s="62">
        <f t="shared" si="138"/>
        <v>0</v>
      </c>
      <c r="H651" s="17"/>
      <c r="I651" s="17"/>
      <c r="J651" s="17"/>
      <c r="K651" s="17"/>
      <c r="L651" s="17"/>
      <c r="M651" s="17"/>
      <c r="N651" s="17"/>
      <c r="O651" s="17"/>
      <c r="P651" s="115"/>
      <c r="Q651" s="62">
        <f>IF(C651&gt;A_Stammdaten!$B$12,0,SUM(G651,H651,J651,K651,M651,N651)-SUM(I651,L651,O651,P651))</f>
        <v>0</v>
      </c>
      <c r="R651" s="17"/>
      <c r="S651" s="17"/>
      <c r="T651" s="17"/>
      <c r="U651" s="62">
        <f t="shared" si="129"/>
        <v>0</v>
      </c>
      <c r="V651" s="63">
        <f>IF(ISBLANK($B651),0,VLOOKUP($B651,Listen!$A$2:$C$45,2,FALSE))</f>
        <v>0</v>
      </c>
      <c r="W651" s="63">
        <f>IF(ISBLANK($B651),0,VLOOKUP($B651,Listen!$A$2:$C$45,3,FALSE))</f>
        <v>0</v>
      </c>
      <c r="X651" s="49">
        <f t="shared" si="130"/>
        <v>0</v>
      </c>
      <c r="Y651" s="49">
        <f t="shared" si="128"/>
        <v>0</v>
      </c>
      <c r="Z651" s="49">
        <f t="shared" si="128"/>
        <v>0</v>
      </c>
      <c r="AA651" s="49">
        <f t="shared" si="128"/>
        <v>0</v>
      </c>
      <c r="AB651" s="49">
        <f t="shared" si="128"/>
        <v>0</v>
      </c>
      <c r="AC651" s="49">
        <f t="shared" si="128"/>
        <v>0</v>
      </c>
      <c r="AD651" s="49">
        <f t="shared" si="128"/>
        <v>0</v>
      </c>
      <c r="AE651" s="51">
        <f t="shared" si="127"/>
        <v>0</v>
      </c>
      <c r="AF651" s="51">
        <f>IF(C651=A_Stammdaten!$B$12,D_SAV!$U651-D_SAV!$AG651,HLOOKUP(A_Stammdaten!$B$12-1,$AH$4:$AN$4004,ROW(C651)-3,FALSE)-$AG651)</f>
        <v>0</v>
      </c>
      <c r="AG651" s="51">
        <f>HLOOKUP(A_Stammdaten!$B$12,$AH$4:$AN$4004,ROW(C651)-3,FALSE)</f>
        <v>0</v>
      </c>
      <c r="AH651" s="51">
        <f t="shared" si="131"/>
        <v>0</v>
      </c>
      <c r="AI651" s="51">
        <f t="shared" si="132"/>
        <v>0</v>
      </c>
      <c r="AJ651" s="51">
        <f t="shared" si="133"/>
        <v>0</v>
      </c>
      <c r="AK651" s="51">
        <f t="shared" si="134"/>
        <v>0</v>
      </c>
      <c r="AL651" s="51">
        <f t="shared" si="135"/>
        <v>0</v>
      </c>
      <c r="AM651" s="51">
        <f t="shared" si="136"/>
        <v>0</v>
      </c>
      <c r="AN651" s="51">
        <f t="shared" si="137"/>
        <v>0</v>
      </c>
    </row>
    <row r="652" spans="1:40" x14ac:dyDescent="0.25">
      <c r="A652" s="17"/>
      <c r="B652" s="17"/>
      <c r="C652" s="35"/>
      <c r="D652" s="17"/>
      <c r="E652" s="17"/>
      <c r="F652" s="17"/>
      <c r="G652" s="62">
        <f t="shared" si="138"/>
        <v>0</v>
      </c>
      <c r="H652" s="17"/>
      <c r="I652" s="17"/>
      <c r="J652" s="17"/>
      <c r="K652" s="17"/>
      <c r="L652" s="17"/>
      <c r="M652" s="17"/>
      <c r="N652" s="17"/>
      <c r="O652" s="17"/>
      <c r="P652" s="115"/>
      <c r="Q652" s="62">
        <f>IF(C652&gt;A_Stammdaten!$B$12,0,SUM(G652,H652,J652,K652,M652,N652)-SUM(I652,L652,O652,P652))</f>
        <v>0</v>
      </c>
      <c r="R652" s="17"/>
      <c r="S652" s="17"/>
      <c r="T652" s="17"/>
      <c r="U652" s="62">
        <f t="shared" si="129"/>
        <v>0</v>
      </c>
      <c r="V652" s="63">
        <f>IF(ISBLANK($B652),0,VLOOKUP($B652,Listen!$A$2:$C$45,2,FALSE))</f>
        <v>0</v>
      </c>
      <c r="W652" s="63">
        <f>IF(ISBLANK($B652),0,VLOOKUP($B652,Listen!$A$2:$C$45,3,FALSE))</f>
        <v>0</v>
      </c>
      <c r="X652" s="49">
        <f t="shared" si="130"/>
        <v>0</v>
      </c>
      <c r="Y652" s="49">
        <f t="shared" si="128"/>
        <v>0</v>
      </c>
      <c r="Z652" s="49">
        <f t="shared" si="128"/>
        <v>0</v>
      </c>
      <c r="AA652" s="49">
        <f t="shared" si="128"/>
        <v>0</v>
      </c>
      <c r="AB652" s="49">
        <f t="shared" si="128"/>
        <v>0</v>
      </c>
      <c r="AC652" s="49">
        <f t="shared" si="128"/>
        <v>0</v>
      </c>
      <c r="AD652" s="49">
        <f t="shared" si="128"/>
        <v>0</v>
      </c>
      <c r="AE652" s="51">
        <f t="shared" si="127"/>
        <v>0</v>
      </c>
      <c r="AF652" s="51">
        <f>IF(C652=A_Stammdaten!$B$12,D_SAV!$U652-D_SAV!$AG652,HLOOKUP(A_Stammdaten!$B$12-1,$AH$4:$AN$4004,ROW(C652)-3,FALSE)-$AG652)</f>
        <v>0</v>
      </c>
      <c r="AG652" s="51">
        <f>HLOOKUP(A_Stammdaten!$B$12,$AH$4:$AN$4004,ROW(C652)-3,FALSE)</f>
        <v>0</v>
      </c>
      <c r="AH652" s="51">
        <f t="shared" si="131"/>
        <v>0</v>
      </c>
      <c r="AI652" s="51">
        <f t="shared" si="132"/>
        <v>0</v>
      </c>
      <c r="AJ652" s="51">
        <f t="shared" si="133"/>
        <v>0</v>
      </c>
      <c r="AK652" s="51">
        <f t="shared" si="134"/>
        <v>0</v>
      </c>
      <c r="AL652" s="51">
        <f t="shared" si="135"/>
        <v>0</v>
      </c>
      <c r="AM652" s="51">
        <f t="shared" si="136"/>
        <v>0</v>
      </c>
      <c r="AN652" s="51">
        <f t="shared" si="137"/>
        <v>0</v>
      </c>
    </row>
    <row r="653" spans="1:40" x14ac:dyDescent="0.25">
      <c r="A653" s="17"/>
      <c r="B653" s="17"/>
      <c r="C653" s="35"/>
      <c r="D653" s="17"/>
      <c r="E653" s="17"/>
      <c r="F653" s="17"/>
      <c r="G653" s="62">
        <f t="shared" si="138"/>
        <v>0</v>
      </c>
      <c r="H653" s="17"/>
      <c r="I653" s="17"/>
      <c r="J653" s="17"/>
      <c r="K653" s="17"/>
      <c r="L653" s="17"/>
      <c r="M653" s="17"/>
      <c r="N653" s="17"/>
      <c r="O653" s="17"/>
      <c r="P653" s="115"/>
      <c r="Q653" s="62">
        <f>IF(C653&gt;A_Stammdaten!$B$12,0,SUM(G653,H653,J653,K653,M653,N653)-SUM(I653,L653,O653,P653))</f>
        <v>0</v>
      </c>
      <c r="R653" s="17"/>
      <c r="S653" s="17"/>
      <c r="T653" s="17"/>
      <c r="U653" s="62">
        <f t="shared" si="129"/>
        <v>0</v>
      </c>
      <c r="V653" s="63">
        <f>IF(ISBLANK($B653),0,VLOOKUP($B653,Listen!$A$2:$C$45,2,FALSE))</f>
        <v>0</v>
      </c>
      <c r="W653" s="63">
        <f>IF(ISBLANK($B653),0,VLOOKUP($B653,Listen!$A$2:$C$45,3,FALSE))</f>
        <v>0</v>
      </c>
      <c r="X653" s="49">
        <f t="shared" si="130"/>
        <v>0</v>
      </c>
      <c r="Y653" s="49">
        <f t="shared" si="128"/>
        <v>0</v>
      </c>
      <c r="Z653" s="49">
        <f t="shared" si="128"/>
        <v>0</v>
      </c>
      <c r="AA653" s="49">
        <f t="shared" si="128"/>
        <v>0</v>
      </c>
      <c r="AB653" s="49">
        <f t="shared" si="128"/>
        <v>0</v>
      </c>
      <c r="AC653" s="49">
        <f t="shared" si="128"/>
        <v>0</v>
      </c>
      <c r="AD653" s="49">
        <f t="shared" si="128"/>
        <v>0</v>
      </c>
      <c r="AE653" s="51">
        <f t="shared" si="127"/>
        <v>0</v>
      </c>
      <c r="AF653" s="51">
        <f>IF(C653=A_Stammdaten!$B$12,D_SAV!$U653-D_SAV!$AG653,HLOOKUP(A_Stammdaten!$B$12-1,$AH$4:$AN$4004,ROW(C653)-3,FALSE)-$AG653)</f>
        <v>0</v>
      </c>
      <c r="AG653" s="51">
        <f>HLOOKUP(A_Stammdaten!$B$12,$AH$4:$AN$4004,ROW(C653)-3,FALSE)</f>
        <v>0</v>
      </c>
      <c r="AH653" s="51">
        <f t="shared" si="131"/>
        <v>0</v>
      </c>
      <c r="AI653" s="51">
        <f t="shared" si="132"/>
        <v>0</v>
      </c>
      <c r="AJ653" s="51">
        <f t="shared" si="133"/>
        <v>0</v>
      </c>
      <c r="AK653" s="51">
        <f t="shared" si="134"/>
        <v>0</v>
      </c>
      <c r="AL653" s="51">
        <f t="shared" si="135"/>
        <v>0</v>
      </c>
      <c r="AM653" s="51">
        <f t="shared" si="136"/>
        <v>0</v>
      </c>
      <c r="AN653" s="51">
        <f t="shared" si="137"/>
        <v>0</v>
      </c>
    </row>
    <row r="654" spans="1:40" x14ac:dyDescent="0.25">
      <c r="A654" s="17"/>
      <c r="B654" s="17"/>
      <c r="C654" s="35"/>
      <c r="D654" s="17"/>
      <c r="E654" s="17"/>
      <c r="F654" s="17"/>
      <c r="G654" s="62">
        <f t="shared" si="138"/>
        <v>0</v>
      </c>
      <c r="H654" s="17"/>
      <c r="I654" s="17"/>
      <c r="J654" s="17"/>
      <c r="K654" s="17"/>
      <c r="L654" s="17"/>
      <c r="M654" s="17"/>
      <c r="N654" s="17"/>
      <c r="O654" s="17"/>
      <c r="P654" s="115"/>
      <c r="Q654" s="62">
        <f>IF(C654&gt;A_Stammdaten!$B$12,0,SUM(G654,H654,J654,K654,M654,N654)-SUM(I654,L654,O654,P654))</f>
        <v>0</v>
      </c>
      <c r="R654" s="17"/>
      <c r="S654" s="17"/>
      <c r="T654" s="17"/>
      <c r="U654" s="62">
        <f t="shared" si="129"/>
        <v>0</v>
      </c>
      <c r="V654" s="63">
        <f>IF(ISBLANK($B654),0,VLOOKUP($B654,Listen!$A$2:$C$45,2,FALSE))</f>
        <v>0</v>
      </c>
      <c r="W654" s="63">
        <f>IF(ISBLANK($B654),0,VLOOKUP($B654,Listen!$A$2:$C$45,3,FALSE))</f>
        <v>0</v>
      </c>
      <c r="X654" s="49">
        <f t="shared" si="130"/>
        <v>0</v>
      </c>
      <c r="Y654" s="49">
        <f t="shared" si="128"/>
        <v>0</v>
      </c>
      <c r="Z654" s="49">
        <f t="shared" si="128"/>
        <v>0</v>
      </c>
      <c r="AA654" s="49">
        <f t="shared" si="128"/>
        <v>0</v>
      </c>
      <c r="AB654" s="49">
        <f t="shared" si="128"/>
        <v>0</v>
      </c>
      <c r="AC654" s="49">
        <f t="shared" si="128"/>
        <v>0</v>
      </c>
      <c r="AD654" s="49">
        <f t="shared" si="128"/>
        <v>0</v>
      </c>
      <c r="AE654" s="51">
        <f t="shared" si="127"/>
        <v>0</v>
      </c>
      <c r="AF654" s="51">
        <f>IF(C654=A_Stammdaten!$B$12,D_SAV!$U654-D_SAV!$AG654,HLOOKUP(A_Stammdaten!$B$12-1,$AH$4:$AN$4004,ROW(C654)-3,FALSE)-$AG654)</f>
        <v>0</v>
      </c>
      <c r="AG654" s="51">
        <f>HLOOKUP(A_Stammdaten!$B$12,$AH$4:$AN$4004,ROW(C654)-3,FALSE)</f>
        <v>0</v>
      </c>
      <c r="AH654" s="51">
        <f t="shared" si="131"/>
        <v>0</v>
      </c>
      <c r="AI654" s="51">
        <f t="shared" si="132"/>
        <v>0</v>
      </c>
      <c r="AJ654" s="51">
        <f t="shared" si="133"/>
        <v>0</v>
      </c>
      <c r="AK654" s="51">
        <f t="shared" si="134"/>
        <v>0</v>
      </c>
      <c r="AL654" s="51">
        <f t="shared" si="135"/>
        <v>0</v>
      </c>
      <c r="AM654" s="51">
        <f t="shared" si="136"/>
        <v>0</v>
      </c>
      <c r="AN654" s="51">
        <f t="shared" si="137"/>
        <v>0</v>
      </c>
    </row>
    <row r="655" spans="1:40" x14ac:dyDescent="0.25">
      <c r="A655" s="17"/>
      <c r="B655" s="17"/>
      <c r="C655" s="35"/>
      <c r="D655" s="17"/>
      <c r="E655" s="17"/>
      <c r="F655" s="17"/>
      <c r="G655" s="62">
        <f t="shared" si="138"/>
        <v>0</v>
      </c>
      <c r="H655" s="17"/>
      <c r="I655" s="17"/>
      <c r="J655" s="17"/>
      <c r="K655" s="17"/>
      <c r="L655" s="17"/>
      <c r="M655" s="17"/>
      <c r="N655" s="17"/>
      <c r="O655" s="17"/>
      <c r="P655" s="115"/>
      <c r="Q655" s="62">
        <f>IF(C655&gt;A_Stammdaten!$B$12,0,SUM(G655,H655,J655,K655,M655,N655)-SUM(I655,L655,O655,P655))</f>
        <v>0</v>
      </c>
      <c r="R655" s="17"/>
      <c r="S655" s="17"/>
      <c r="T655" s="17"/>
      <c r="U655" s="62">
        <f t="shared" si="129"/>
        <v>0</v>
      </c>
      <c r="V655" s="63">
        <f>IF(ISBLANK($B655),0,VLOOKUP($B655,Listen!$A$2:$C$45,2,FALSE))</f>
        <v>0</v>
      </c>
      <c r="W655" s="63">
        <f>IF(ISBLANK($B655),0,VLOOKUP($B655,Listen!$A$2:$C$45,3,FALSE))</f>
        <v>0</v>
      </c>
      <c r="X655" s="49">
        <f t="shared" si="130"/>
        <v>0</v>
      </c>
      <c r="Y655" s="49">
        <f t="shared" si="128"/>
        <v>0</v>
      </c>
      <c r="Z655" s="49">
        <f t="shared" si="128"/>
        <v>0</v>
      </c>
      <c r="AA655" s="49">
        <f t="shared" si="128"/>
        <v>0</v>
      </c>
      <c r="AB655" s="49">
        <f t="shared" si="128"/>
        <v>0</v>
      </c>
      <c r="AC655" s="49">
        <f t="shared" si="128"/>
        <v>0</v>
      </c>
      <c r="AD655" s="49">
        <f t="shared" si="128"/>
        <v>0</v>
      </c>
      <c r="AE655" s="51">
        <f t="shared" si="127"/>
        <v>0</v>
      </c>
      <c r="AF655" s="51">
        <f>IF(C655=A_Stammdaten!$B$12,D_SAV!$U655-D_SAV!$AG655,HLOOKUP(A_Stammdaten!$B$12-1,$AH$4:$AN$4004,ROW(C655)-3,FALSE)-$AG655)</f>
        <v>0</v>
      </c>
      <c r="AG655" s="51">
        <f>HLOOKUP(A_Stammdaten!$B$12,$AH$4:$AN$4004,ROW(C655)-3,FALSE)</f>
        <v>0</v>
      </c>
      <c r="AH655" s="51">
        <f t="shared" si="131"/>
        <v>0</v>
      </c>
      <c r="AI655" s="51">
        <f t="shared" si="132"/>
        <v>0</v>
      </c>
      <c r="AJ655" s="51">
        <f t="shared" si="133"/>
        <v>0</v>
      </c>
      <c r="AK655" s="51">
        <f t="shared" si="134"/>
        <v>0</v>
      </c>
      <c r="AL655" s="51">
        <f t="shared" si="135"/>
        <v>0</v>
      </c>
      <c r="AM655" s="51">
        <f t="shared" si="136"/>
        <v>0</v>
      </c>
      <c r="AN655" s="51">
        <f t="shared" si="137"/>
        <v>0</v>
      </c>
    </row>
    <row r="656" spans="1:40" x14ac:dyDescent="0.25">
      <c r="A656" s="17"/>
      <c r="B656" s="17"/>
      <c r="C656" s="35"/>
      <c r="D656" s="17"/>
      <c r="E656" s="17"/>
      <c r="F656" s="17"/>
      <c r="G656" s="62">
        <f t="shared" si="138"/>
        <v>0</v>
      </c>
      <c r="H656" s="17"/>
      <c r="I656" s="17"/>
      <c r="J656" s="17"/>
      <c r="K656" s="17"/>
      <c r="L656" s="17"/>
      <c r="M656" s="17"/>
      <c r="N656" s="17"/>
      <c r="O656" s="17"/>
      <c r="P656" s="115"/>
      <c r="Q656" s="62">
        <f>IF(C656&gt;A_Stammdaten!$B$12,0,SUM(G656,H656,J656,K656,M656,N656)-SUM(I656,L656,O656,P656))</f>
        <v>0</v>
      </c>
      <c r="R656" s="17"/>
      <c r="S656" s="17"/>
      <c r="T656" s="17"/>
      <c r="U656" s="62">
        <f t="shared" si="129"/>
        <v>0</v>
      </c>
      <c r="V656" s="63">
        <f>IF(ISBLANK($B656),0,VLOOKUP($B656,Listen!$A$2:$C$45,2,FALSE))</f>
        <v>0</v>
      </c>
      <c r="W656" s="63">
        <f>IF(ISBLANK($B656),0,VLOOKUP($B656,Listen!$A$2:$C$45,3,FALSE))</f>
        <v>0</v>
      </c>
      <c r="X656" s="49">
        <f t="shared" si="130"/>
        <v>0</v>
      </c>
      <c r="Y656" s="49">
        <f t="shared" si="128"/>
        <v>0</v>
      </c>
      <c r="Z656" s="49">
        <f t="shared" si="128"/>
        <v>0</v>
      </c>
      <c r="AA656" s="49">
        <f t="shared" si="128"/>
        <v>0</v>
      </c>
      <c r="AB656" s="49">
        <f t="shared" si="128"/>
        <v>0</v>
      </c>
      <c r="AC656" s="49">
        <f t="shared" si="128"/>
        <v>0</v>
      </c>
      <c r="AD656" s="49">
        <f t="shared" si="128"/>
        <v>0</v>
      </c>
      <c r="AE656" s="51">
        <f t="shared" si="127"/>
        <v>0</v>
      </c>
      <c r="AF656" s="51">
        <f>IF(C656=A_Stammdaten!$B$12,D_SAV!$U656-D_SAV!$AG656,HLOOKUP(A_Stammdaten!$B$12-1,$AH$4:$AN$4004,ROW(C656)-3,FALSE)-$AG656)</f>
        <v>0</v>
      </c>
      <c r="AG656" s="51">
        <f>HLOOKUP(A_Stammdaten!$B$12,$AH$4:$AN$4004,ROW(C656)-3,FALSE)</f>
        <v>0</v>
      </c>
      <c r="AH656" s="51">
        <f t="shared" si="131"/>
        <v>0</v>
      </c>
      <c r="AI656" s="51">
        <f t="shared" si="132"/>
        <v>0</v>
      </c>
      <c r="AJ656" s="51">
        <f t="shared" si="133"/>
        <v>0</v>
      </c>
      <c r="AK656" s="51">
        <f t="shared" si="134"/>
        <v>0</v>
      </c>
      <c r="AL656" s="51">
        <f t="shared" si="135"/>
        <v>0</v>
      </c>
      <c r="AM656" s="51">
        <f t="shared" si="136"/>
        <v>0</v>
      </c>
      <c r="AN656" s="51">
        <f t="shared" si="137"/>
        <v>0</v>
      </c>
    </row>
    <row r="657" spans="1:40" x14ac:dyDescent="0.25">
      <c r="A657" s="17"/>
      <c r="B657" s="17"/>
      <c r="C657" s="35"/>
      <c r="D657" s="17"/>
      <c r="E657" s="17"/>
      <c r="F657" s="17"/>
      <c r="G657" s="62">
        <f t="shared" si="138"/>
        <v>0</v>
      </c>
      <c r="H657" s="17"/>
      <c r="I657" s="17"/>
      <c r="J657" s="17"/>
      <c r="K657" s="17"/>
      <c r="L657" s="17"/>
      <c r="M657" s="17"/>
      <c r="N657" s="17"/>
      <c r="O657" s="17"/>
      <c r="P657" s="115"/>
      <c r="Q657" s="62">
        <f>IF(C657&gt;A_Stammdaten!$B$12,0,SUM(G657,H657,J657,K657,M657,N657)-SUM(I657,L657,O657,P657))</f>
        <v>0</v>
      </c>
      <c r="R657" s="17"/>
      <c r="S657" s="17"/>
      <c r="T657" s="17"/>
      <c r="U657" s="62">
        <f t="shared" si="129"/>
        <v>0</v>
      </c>
      <c r="V657" s="63">
        <f>IF(ISBLANK($B657),0,VLOOKUP($B657,Listen!$A$2:$C$45,2,FALSE))</f>
        <v>0</v>
      </c>
      <c r="W657" s="63">
        <f>IF(ISBLANK($B657),0,VLOOKUP($B657,Listen!$A$2:$C$45,3,FALSE))</f>
        <v>0</v>
      </c>
      <c r="X657" s="49">
        <f t="shared" si="130"/>
        <v>0</v>
      </c>
      <c r="Y657" s="49">
        <f t="shared" si="128"/>
        <v>0</v>
      </c>
      <c r="Z657" s="49">
        <f t="shared" si="128"/>
        <v>0</v>
      </c>
      <c r="AA657" s="49">
        <f t="shared" si="128"/>
        <v>0</v>
      </c>
      <c r="AB657" s="49">
        <f t="shared" si="128"/>
        <v>0</v>
      </c>
      <c r="AC657" s="49">
        <f t="shared" si="128"/>
        <v>0</v>
      </c>
      <c r="AD657" s="49">
        <f t="shared" si="128"/>
        <v>0</v>
      </c>
      <c r="AE657" s="51">
        <f t="shared" si="127"/>
        <v>0</v>
      </c>
      <c r="AF657" s="51">
        <f>IF(C657=A_Stammdaten!$B$12,D_SAV!$U657-D_SAV!$AG657,HLOOKUP(A_Stammdaten!$B$12-1,$AH$4:$AN$4004,ROW(C657)-3,FALSE)-$AG657)</f>
        <v>0</v>
      </c>
      <c r="AG657" s="51">
        <f>HLOOKUP(A_Stammdaten!$B$12,$AH$4:$AN$4004,ROW(C657)-3,FALSE)</f>
        <v>0</v>
      </c>
      <c r="AH657" s="51">
        <f t="shared" si="131"/>
        <v>0</v>
      </c>
      <c r="AI657" s="51">
        <f t="shared" si="132"/>
        <v>0</v>
      </c>
      <c r="AJ657" s="51">
        <f t="shared" si="133"/>
        <v>0</v>
      </c>
      <c r="AK657" s="51">
        <f t="shared" si="134"/>
        <v>0</v>
      </c>
      <c r="AL657" s="51">
        <f t="shared" si="135"/>
        <v>0</v>
      </c>
      <c r="AM657" s="51">
        <f t="shared" si="136"/>
        <v>0</v>
      </c>
      <c r="AN657" s="51">
        <f t="shared" si="137"/>
        <v>0</v>
      </c>
    </row>
    <row r="658" spans="1:40" x14ac:dyDescent="0.25">
      <c r="A658" s="17"/>
      <c r="B658" s="17"/>
      <c r="C658" s="35"/>
      <c r="D658" s="17"/>
      <c r="E658" s="17"/>
      <c r="F658" s="17"/>
      <c r="G658" s="62">
        <f t="shared" si="138"/>
        <v>0</v>
      </c>
      <c r="H658" s="17"/>
      <c r="I658" s="17"/>
      <c r="J658" s="17"/>
      <c r="K658" s="17"/>
      <c r="L658" s="17"/>
      <c r="M658" s="17"/>
      <c r="N658" s="17"/>
      <c r="O658" s="17"/>
      <c r="P658" s="115"/>
      <c r="Q658" s="62">
        <f>IF(C658&gt;A_Stammdaten!$B$12,0,SUM(G658,H658,J658,K658,M658,N658)-SUM(I658,L658,O658,P658))</f>
        <v>0</v>
      </c>
      <c r="R658" s="17"/>
      <c r="S658" s="17"/>
      <c r="T658" s="17"/>
      <c r="U658" s="62">
        <f t="shared" si="129"/>
        <v>0</v>
      </c>
      <c r="V658" s="63">
        <f>IF(ISBLANK($B658),0,VLOOKUP($B658,Listen!$A$2:$C$45,2,FALSE))</f>
        <v>0</v>
      </c>
      <c r="W658" s="63">
        <f>IF(ISBLANK($B658),0,VLOOKUP($B658,Listen!$A$2:$C$45,3,FALSE))</f>
        <v>0</v>
      </c>
      <c r="X658" s="49">
        <f t="shared" si="130"/>
        <v>0</v>
      </c>
      <c r="Y658" s="49">
        <f t="shared" si="128"/>
        <v>0</v>
      </c>
      <c r="Z658" s="49">
        <f t="shared" si="128"/>
        <v>0</v>
      </c>
      <c r="AA658" s="49">
        <f t="shared" si="128"/>
        <v>0</v>
      </c>
      <c r="AB658" s="49">
        <f t="shared" si="128"/>
        <v>0</v>
      </c>
      <c r="AC658" s="49">
        <f t="shared" si="128"/>
        <v>0</v>
      </c>
      <c r="AD658" s="49">
        <f t="shared" si="128"/>
        <v>0</v>
      </c>
      <c r="AE658" s="51">
        <f t="shared" si="127"/>
        <v>0</v>
      </c>
      <c r="AF658" s="51">
        <f>IF(C658=A_Stammdaten!$B$12,D_SAV!$U658-D_SAV!$AG658,HLOOKUP(A_Stammdaten!$B$12-1,$AH$4:$AN$4004,ROW(C658)-3,FALSE)-$AG658)</f>
        <v>0</v>
      </c>
      <c r="AG658" s="51">
        <f>HLOOKUP(A_Stammdaten!$B$12,$AH$4:$AN$4004,ROW(C658)-3,FALSE)</f>
        <v>0</v>
      </c>
      <c r="AH658" s="51">
        <f t="shared" si="131"/>
        <v>0</v>
      </c>
      <c r="AI658" s="51">
        <f t="shared" si="132"/>
        <v>0</v>
      </c>
      <c r="AJ658" s="51">
        <f t="shared" si="133"/>
        <v>0</v>
      </c>
      <c r="AK658" s="51">
        <f t="shared" si="134"/>
        <v>0</v>
      </c>
      <c r="AL658" s="51">
        <f t="shared" si="135"/>
        <v>0</v>
      </c>
      <c r="AM658" s="51">
        <f t="shared" si="136"/>
        <v>0</v>
      </c>
      <c r="AN658" s="51">
        <f t="shared" si="137"/>
        <v>0</v>
      </c>
    </row>
    <row r="659" spans="1:40" x14ac:dyDescent="0.25">
      <c r="A659" s="17"/>
      <c r="B659" s="17"/>
      <c r="C659" s="35"/>
      <c r="D659" s="17"/>
      <c r="E659" s="17"/>
      <c r="F659" s="17"/>
      <c r="G659" s="62">
        <f t="shared" si="138"/>
        <v>0</v>
      </c>
      <c r="H659" s="17"/>
      <c r="I659" s="17"/>
      <c r="J659" s="17"/>
      <c r="K659" s="17"/>
      <c r="L659" s="17"/>
      <c r="M659" s="17"/>
      <c r="N659" s="17"/>
      <c r="O659" s="17"/>
      <c r="P659" s="115"/>
      <c r="Q659" s="62">
        <f>IF(C659&gt;A_Stammdaten!$B$12,0,SUM(G659,H659,J659,K659,M659,N659)-SUM(I659,L659,O659,P659))</f>
        <v>0</v>
      </c>
      <c r="R659" s="17"/>
      <c r="S659" s="17"/>
      <c r="T659" s="17"/>
      <c r="U659" s="62">
        <f t="shared" si="129"/>
        <v>0</v>
      </c>
      <c r="V659" s="63">
        <f>IF(ISBLANK($B659),0,VLOOKUP($B659,Listen!$A$2:$C$45,2,FALSE))</f>
        <v>0</v>
      </c>
      <c r="W659" s="63">
        <f>IF(ISBLANK($B659),0,VLOOKUP($B659,Listen!$A$2:$C$45,3,FALSE))</f>
        <v>0</v>
      </c>
      <c r="X659" s="49">
        <f t="shared" si="130"/>
        <v>0</v>
      </c>
      <c r="Y659" s="49">
        <f t="shared" si="128"/>
        <v>0</v>
      </c>
      <c r="Z659" s="49">
        <f t="shared" si="128"/>
        <v>0</v>
      </c>
      <c r="AA659" s="49">
        <f t="shared" si="128"/>
        <v>0</v>
      </c>
      <c r="AB659" s="49">
        <f t="shared" si="128"/>
        <v>0</v>
      </c>
      <c r="AC659" s="49">
        <f t="shared" si="128"/>
        <v>0</v>
      </c>
      <c r="AD659" s="49">
        <f t="shared" si="128"/>
        <v>0</v>
      </c>
      <c r="AE659" s="51">
        <f t="shared" si="127"/>
        <v>0</v>
      </c>
      <c r="AF659" s="51">
        <f>IF(C659=A_Stammdaten!$B$12,D_SAV!$U659-D_SAV!$AG659,HLOOKUP(A_Stammdaten!$B$12-1,$AH$4:$AN$4004,ROW(C659)-3,FALSE)-$AG659)</f>
        <v>0</v>
      </c>
      <c r="AG659" s="51">
        <f>HLOOKUP(A_Stammdaten!$B$12,$AH$4:$AN$4004,ROW(C659)-3,FALSE)</f>
        <v>0</v>
      </c>
      <c r="AH659" s="51">
        <f t="shared" si="131"/>
        <v>0</v>
      </c>
      <c r="AI659" s="51">
        <f t="shared" si="132"/>
        <v>0</v>
      </c>
      <c r="AJ659" s="51">
        <f t="shared" si="133"/>
        <v>0</v>
      </c>
      <c r="AK659" s="51">
        <f t="shared" si="134"/>
        <v>0</v>
      </c>
      <c r="AL659" s="51">
        <f t="shared" si="135"/>
        <v>0</v>
      </c>
      <c r="AM659" s="51">
        <f t="shared" si="136"/>
        <v>0</v>
      </c>
      <c r="AN659" s="51">
        <f t="shared" si="137"/>
        <v>0</v>
      </c>
    </row>
    <row r="660" spans="1:40" x14ac:dyDescent="0.25">
      <c r="A660" s="17"/>
      <c r="B660" s="17"/>
      <c r="C660" s="35"/>
      <c r="D660" s="17"/>
      <c r="E660" s="17"/>
      <c r="F660" s="17"/>
      <c r="G660" s="62">
        <f t="shared" si="138"/>
        <v>0</v>
      </c>
      <c r="H660" s="17"/>
      <c r="I660" s="17"/>
      <c r="J660" s="17"/>
      <c r="K660" s="17"/>
      <c r="L660" s="17"/>
      <c r="M660" s="17"/>
      <c r="N660" s="17"/>
      <c r="O660" s="17"/>
      <c r="P660" s="115"/>
      <c r="Q660" s="62">
        <f>IF(C660&gt;A_Stammdaten!$B$12,0,SUM(G660,H660,J660,K660,M660,N660)-SUM(I660,L660,O660,P660))</f>
        <v>0</v>
      </c>
      <c r="R660" s="17"/>
      <c r="S660" s="17"/>
      <c r="T660" s="17"/>
      <c r="U660" s="62">
        <f t="shared" si="129"/>
        <v>0</v>
      </c>
      <c r="V660" s="63">
        <f>IF(ISBLANK($B660),0,VLOOKUP($B660,Listen!$A$2:$C$45,2,FALSE))</f>
        <v>0</v>
      </c>
      <c r="W660" s="63">
        <f>IF(ISBLANK($B660),0,VLOOKUP($B660,Listen!$A$2:$C$45,3,FALSE))</f>
        <v>0</v>
      </c>
      <c r="X660" s="49">
        <f t="shared" si="130"/>
        <v>0</v>
      </c>
      <c r="Y660" s="49">
        <f t="shared" si="128"/>
        <v>0</v>
      </c>
      <c r="Z660" s="49">
        <f t="shared" si="128"/>
        <v>0</v>
      </c>
      <c r="AA660" s="49">
        <f t="shared" si="128"/>
        <v>0</v>
      </c>
      <c r="AB660" s="49">
        <f t="shared" si="128"/>
        <v>0</v>
      </c>
      <c r="AC660" s="49">
        <f t="shared" si="128"/>
        <v>0</v>
      </c>
      <c r="AD660" s="49">
        <f t="shared" si="128"/>
        <v>0</v>
      </c>
      <c r="AE660" s="51">
        <f t="shared" si="127"/>
        <v>0</v>
      </c>
      <c r="AF660" s="51">
        <f>IF(C660=A_Stammdaten!$B$12,D_SAV!$U660-D_SAV!$AG660,HLOOKUP(A_Stammdaten!$B$12-1,$AH$4:$AN$4004,ROW(C660)-3,FALSE)-$AG660)</f>
        <v>0</v>
      </c>
      <c r="AG660" s="51">
        <f>HLOOKUP(A_Stammdaten!$B$12,$AH$4:$AN$4004,ROW(C660)-3,FALSE)</f>
        <v>0</v>
      </c>
      <c r="AH660" s="51">
        <f t="shared" si="131"/>
        <v>0</v>
      </c>
      <c r="AI660" s="51">
        <f t="shared" si="132"/>
        <v>0</v>
      </c>
      <c r="AJ660" s="51">
        <f t="shared" si="133"/>
        <v>0</v>
      </c>
      <c r="AK660" s="51">
        <f t="shared" si="134"/>
        <v>0</v>
      </c>
      <c r="AL660" s="51">
        <f t="shared" si="135"/>
        <v>0</v>
      </c>
      <c r="AM660" s="51">
        <f t="shared" si="136"/>
        <v>0</v>
      </c>
      <c r="AN660" s="51">
        <f t="shared" si="137"/>
        <v>0</v>
      </c>
    </row>
    <row r="661" spans="1:40" x14ac:dyDescent="0.25">
      <c r="A661" s="17"/>
      <c r="B661" s="17"/>
      <c r="C661" s="35"/>
      <c r="D661" s="17"/>
      <c r="E661" s="17"/>
      <c r="F661" s="17"/>
      <c r="G661" s="62">
        <f t="shared" si="138"/>
        <v>0</v>
      </c>
      <c r="H661" s="17"/>
      <c r="I661" s="17"/>
      <c r="J661" s="17"/>
      <c r="K661" s="17"/>
      <c r="L661" s="17"/>
      <c r="M661" s="17"/>
      <c r="N661" s="17"/>
      <c r="O661" s="17"/>
      <c r="P661" s="115"/>
      <c r="Q661" s="62">
        <f>IF(C661&gt;A_Stammdaten!$B$12,0,SUM(G661,H661,J661,K661,M661,N661)-SUM(I661,L661,O661,P661))</f>
        <v>0</v>
      </c>
      <c r="R661" s="17"/>
      <c r="S661" s="17"/>
      <c r="T661" s="17"/>
      <c r="U661" s="62">
        <f t="shared" si="129"/>
        <v>0</v>
      </c>
      <c r="V661" s="63">
        <f>IF(ISBLANK($B661),0,VLOOKUP($B661,Listen!$A$2:$C$45,2,FALSE))</f>
        <v>0</v>
      </c>
      <c r="W661" s="63">
        <f>IF(ISBLANK($B661),0,VLOOKUP($B661,Listen!$A$2:$C$45,3,FALSE))</f>
        <v>0</v>
      </c>
      <c r="X661" s="49">
        <f t="shared" si="130"/>
        <v>0</v>
      </c>
      <c r="Y661" s="49">
        <f t="shared" si="128"/>
        <v>0</v>
      </c>
      <c r="Z661" s="49">
        <f t="shared" si="128"/>
        <v>0</v>
      </c>
      <c r="AA661" s="49">
        <f t="shared" si="128"/>
        <v>0</v>
      </c>
      <c r="AB661" s="49">
        <f t="shared" si="128"/>
        <v>0</v>
      </c>
      <c r="AC661" s="49">
        <f t="shared" si="128"/>
        <v>0</v>
      </c>
      <c r="AD661" s="49">
        <f t="shared" si="128"/>
        <v>0</v>
      </c>
      <c r="AE661" s="51">
        <f t="shared" si="127"/>
        <v>0</v>
      </c>
      <c r="AF661" s="51">
        <f>IF(C661=A_Stammdaten!$B$12,D_SAV!$U661-D_SAV!$AG661,HLOOKUP(A_Stammdaten!$B$12-1,$AH$4:$AN$4004,ROW(C661)-3,FALSE)-$AG661)</f>
        <v>0</v>
      </c>
      <c r="AG661" s="51">
        <f>HLOOKUP(A_Stammdaten!$B$12,$AH$4:$AN$4004,ROW(C661)-3,FALSE)</f>
        <v>0</v>
      </c>
      <c r="AH661" s="51">
        <f t="shared" si="131"/>
        <v>0</v>
      </c>
      <c r="AI661" s="51">
        <f t="shared" si="132"/>
        <v>0</v>
      </c>
      <c r="AJ661" s="51">
        <f t="shared" si="133"/>
        <v>0</v>
      </c>
      <c r="AK661" s="51">
        <f t="shared" si="134"/>
        <v>0</v>
      </c>
      <c r="AL661" s="51">
        <f t="shared" si="135"/>
        <v>0</v>
      </c>
      <c r="AM661" s="51">
        <f t="shared" si="136"/>
        <v>0</v>
      </c>
      <c r="AN661" s="51">
        <f t="shared" si="137"/>
        <v>0</v>
      </c>
    </row>
    <row r="662" spans="1:40" x14ac:dyDescent="0.25">
      <c r="A662" s="17"/>
      <c r="B662" s="17"/>
      <c r="C662" s="35"/>
      <c r="D662" s="17"/>
      <c r="E662" s="17"/>
      <c r="F662" s="17"/>
      <c r="G662" s="62">
        <f t="shared" si="138"/>
        <v>0</v>
      </c>
      <c r="H662" s="17"/>
      <c r="I662" s="17"/>
      <c r="J662" s="17"/>
      <c r="K662" s="17"/>
      <c r="L662" s="17"/>
      <c r="M662" s="17"/>
      <c r="N662" s="17"/>
      <c r="O662" s="17"/>
      <c r="P662" s="115"/>
      <c r="Q662" s="62">
        <f>IF(C662&gt;A_Stammdaten!$B$12,0,SUM(G662,H662,J662,K662,M662,N662)-SUM(I662,L662,O662,P662))</f>
        <v>0</v>
      </c>
      <c r="R662" s="17"/>
      <c r="S662" s="17"/>
      <c r="T662" s="17"/>
      <c r="U662" s="62">
        <f t="shared" si="129"/>
        <v>0</v>
      </c>
      <c r="V662" s="63">
        <f>IF(ISBLANK($B662),0,VLOOKUP($B662,Listen!$A$2:$C$45,2,FALSE))</f>
        <v>0</v>
      </c>
      <c r="W662" s="63">
        <f>IF(ISBLANK($B662),0,VLOOKUP($B662,Listen!$A$2:$C$45,3,FALSE))</f>
        <v>0</v>
      </c>
      <c r="X662" s="49">
        <f t="shared" si="130"/>
        <v>0</v>
      </c>
      <c r="Y662" s="49">
        <f t="shared" si="128"/>
        <v>0</v>
      </c>
      <c r="Z662" s="49">
        <f t="shared" si="128"/>
        <v>0</v>
      </c>
      <c r="AA662" s="49">
        <f t="shared" si="128"/>
        <v>0</v>
      </c>
      <c r="AB662" s="49">
        <f t="shared" si="128"/>
        <v>0</v>
      </c>
      <c r="AC662" s="49">
        <f t="shared" si="128"/>
        <v>0</v>
      </c>
      <c r="AD662" s="49">
        <f t="shared" si="128"/>
        <v>0</v>
      </c>
      <c r="AE662" s="51">
        <f t="shared" si="127"/>
        <v>0</v>
      </c>
      <c r="AF662" s="51">
        <f>IF(C662=A_Stammdaten!$B$12,D_SAV!$U662-D_SAV!$AG662,HLOOKUP(A_Stammdaten!$B$12-1,$AH$4:$AN$4004,ROW(C662)-3,FALSE)-$AG662)</f>
        <v>0</v>
      </c>
      <c r="AG662" s="51">
        <f>HLOOKUP(A_Stammdaten!$B$12,$AH$4:$AN$4004,ROW(C662)-3,FALSE)</f>
        <v>0</v>
      </c>
      <c r="AH662" s="51">
        <f t="shared" si="131"/>
        <v>0</v>
      </c>
      <c r="AI662" s="51">
        <f t="shared" si="132"/>
        <v>0</v>
      </c>
      <c r="AJ662" s="51">
        <f t="shared" si="133"/>
        <v>0</v>
      </c>
      <c r="AK662" s="51">
        <f t="shared" si="134"/>
        <v>0</v>
      </c>
      <c r="AL662" s="51">
        <f t="shared" si="135"/>
        <v>0</v>
      </c>
      <c r="AM662" s="51">
        <f t="shared" si="136"/>
        <v>0</v>
      </c>
      <c r="AN662" s="51">
        <f t="shared" si="137"/>
        <v>0</v>
      </c>
    </row>
    <row r="663" spans="1:40" x14ac:dyDescent="0.25">
      <c r="A663" s="17"/>
      <c r="B663" s="17"/>
      <c r="C663" s="35"/>
      <c r="D663" s="17"/>
      <c r="E663" s="17"/>
      <c r="F663" s="17"/>
      <c r="G663" s="62">
        <f t="shared" si="138"/>
        <v>0</v>
      </c>
      <c r="H663" s="17"/>
      <c r="I663" s="17"/>
      <c r="J663" s="17"/>
      <c r="K663" s="17"/>
      <c r="L663" s="17"/>
      <c r="M663" s="17"/>
      <c r="N663" s="17"/>
      <c r="O663" s="17"/>
      <c r="P663" s="115"/>
      <c r="Q663" s="62">
        <f>IF(C663&gt;A_Stammdaten!$B$12,0,SUM(G663,H663,J663,K663,M663,N663)-SUM(I663,L663,O663,P663))</f>
        <v>0</v>
      </c>
      <c r="R663" s="17"/>
      <c r="S663" s="17"/>
      <c r="T663" s="17"/>
      <c r="U663" s="62">
        <f t="shared" si="129"/>
        <v>0</v>
      </c>
      <c r="V663" s="63">
        <f>IF(ISBLANK($B663),0,VLOOKUP($B663,Listen!$A$2:$C$45,2,FALSE))</f>
        <v>0</v>
      </c>
      <c r="W663" s="63">
        <f>IF(ISBLANK($B663),0,VLOOKUP($B663,Listen!$A$2:$C$45,3,FALSE))</f>
        <v>0</v>
      </c>
      <c r="X663" s="49">
        <f t="shared" si="130"/>
        <v>0</v>
      </c>
      <c r="Y663" s="49">
        <f t="shared" si="128"/>
        <v>0</v>
      </c>
      <c r="Z663" s="49">
        <f t="shared" si="128"/>
        <v>0</v>
      </c>
      <c r="AA663" s="49">
        <f t="shared" ref="Y663:AD705" si="139">$V663</f>
        <v>0</v>
      </c>
      <c r="AB663" s="49">
        <f t="shared" si="139"/>
        <v>0</v>
      </c>
      <c r="AC663" s="49">
        <f t="shared" si="139"/>
        <v>0</v>
      </c>
      <c r="AD663" s="49">
        <f t="shared" si="139"/>
        <v>0</v>
      </c>
      <c r="AE663" s="51">
        <f t="shared" si="127"/>
        <v>0</v>
      </c>
      <c r="AF663" s="51">
        <f>IF(C663=A_Stammdaten!$B$12,D_SAV!$U663-D_SAV!$AG663,HLOOKUP(A_Stammdaten!$B$12-1,$AH$4:$AN$4004,ROW(C663)-3,FALSE)-$AG663)</f>
        <v>0</v>
      </c>
      <c r="AG663" s="51">
        <f>HLOOKUP(A_Stammdaten!$B$12,$AH$4:$AN$4004,ROW(C663)-3,FALSE)</f>
        <v>0</v>
      </c>
      <c r="AH663" s="51">
        <f t="shared" si="131"/>
        <v>0</v>
      </c>
      <c r="AI663" s="51">
        <f t="shared" si="132"/>
        <v>0</v>
      </c>
      <c r="AJ663" s="51">
        <f t="shared" si="133"/>
        <v>0</v>
      </c>
      <c r="AK663" s="51">
        <f t="shared" si="134"/>
        <v>0</v>
      </c>
      <c r="AL663" s="51">
        <f t="shared" si="135"/>
        <v>0</v>
      </c>
      <c r="AM663" s="51">
        <f t="shared" si="136"/>
        <v>0</v>
      </c>
      <c r="AN663" s="51">
        <f t="shared" si="137"/>
        <v>0</v>
      </c>
    </row>
    <row r="664" spans="1:40" x14ac:dyDescent="0.25">
      <c r="A664" s="17"/>
      <c r="B664" s="17"/>
      <c r="C664" s="35"/>
      <c r="D664" s="17"/>
      <c r="E664" s="17"/>
      <c r="F664" s="17"/>
      <c r="G664" s="62">
        <f t="shared" si="138"/>
        <v>0</v>
      </c>
      <c r="H664" s="17"/>
      <c r="I664" s="17"/>
      <c r="J664" s="17"/>
      <c r="K664" s="17"/>
      <c r="L664" s="17"/>
      <c r="M664" s="17"/>
      <c r="N664" s="17"/>
      <c r="O664" s="17"/>
      <c r="P664" s="115"/>
      <c r="Q664" s="62">
        <f>IF(C664&gt;A_Stammdaten!$B$12,0,SUM(G664,H664,J664,K664,M664,N664)-SUM(I664,L664,O664,P664))</f>
        <v>0</v>
      </c>
      <c r="R664" s="17"/>
      <c r="S664" s="17"/>
      <c r="T664" s="17"/>
      <c r="U664" s="62">
        <f t="shared" si="129"/>
        <v>0</v>
      </c>
      <c r="V664" s="63">
        <f>IF(ISBLANK($B664),0,VLOOKUP($B664,Listen!$A$2:$C$45,2,FALSE))</f>
        <v>0</v>
      </c>
      <c r="W664" s="63">
        <f>IF(ISBLANK($B664),0,VLOOKUP($B664,Listen!$A$2:$C$45,3,FALSE))</f>
        <v>0</v>
      </c>
      <c r="X664" s="49">
        <f t="shared" si="130"/>
        <v>0</v>
      </c>
      <c r="Y664" s="49">
        <f t="shared" si="139"/>
        <v>0</v>
      </c>
      <c r="Z664" s="49">
        <f t="shared" si="139"/>
        <v>0</v>
      </c>
      <c r="AA664" s="49">
        <f t="shared" si="139"/>
        <v>0</v>
      </c>
      <c r="AB664" s="49">
        <f t="shared" si="139"/>
        <v>0</v>
      </c>
      <c r="AC664" s="49">
        <f t="shared" si="139"/>
        <v>0</v>
      </c>
      <c r="AD664" s="49">
        <f t="shared" si="139"/>
        <v>0</v>
      </c>
      <c r="AE664" s="51">
        <f t="shared" si="127"/>
        <v>0</v>
      </c>
      <c r="AF664" s="51">
        <f>IF(C664=A_Stammdaten!$B$12,D_SAV!$U664-D_SAV!$AG664,HLOOKUP(A_Stammdaten!$B$12-1,$AH$4:$AN$4004,ROW(C664)-3,FALSE)-$AG664)</f>
        <v>0</v>
      </c>
      <c r="AG664" s="51">
        <f>HLOOKUP(A_Stammdaten!$B$12,$AH$4:$AN$4004,ROW(C664)-3,FALSE)</f>
        <v>0</v>
      </c>
      <c r="AH664" s="51">
        <f t="shared" si="131"/>
        <v>0</v>
      </c>
      <c r="AI664" s="51">
        <f t="shared" si="132"/>
        <v>0</v>
      </c>
      <c r="AJ664" s="51">
        <f t="shared" si="133"/>
        <v>0</v>
      </c>
      <c r="AK664" s="51">
        <f t="shared" si="134"/>
        <v>0</v>
      </c>
      <c r="AL664" s="51">
        <f t="shared" si="135"/>
        <v>0</v>
      </c>
      <c r="AM664" s="51">
        <f t="shared" si="136"/>
        <v>0</v>
      </c>
      <c r="AN664" s="51">
        <f t="shared" si="137"/>
        <v>0</v>
      </c>
    </row>
    <row r="665" spans="1:40" x14ac:dyDescent="0.25">
      <c r="A665" s="17"/>
      <c r="B665" s="17"/>
      <c r="C665" s="35"/>
      <c r="D665" s="17"/>
      <c r="E665" s="17"/>
      <c r="F665" s="17"/>
      <c r="G665" s="62">
        <f t="shared" si="138"/>
        <v>0</v>
      </c>
      <c r="H665" s="17"/>
      <c r="I665" s="17"/>
      <c r="J665" s="17"/>
      <c r="K665" s="17"/>
      <c r="L665" s="17"/>
      <c r="M665" s="17"/>
      <c r="N665" s="17"/>
      <c r="O665" s="17"/>
      <c r="P665" s="115"/>
      <c r="Q665" s="62">
        <f>IF(C665&gt;A_Stammdaten!$B$12,0,SUM(G665,H665,J665,K665,M665,N665)-SUM(I665,L665,O665,P665))</f>
        <v>0</v>
      </c>
      <c r="R665" s="17"/>
      <c r="S665" s="17"/>
      <c r="T665" s="17"/>
      <c r="U665" s="62">
        <f t="shared" si="129"/>
        <v>0</v>
      </c>
      <c r="V665" s="63">
        <f>IF(ISBLANK($B665),0,VLOOKUP($B665,Listen!$A$2:$C$45,2,FALSE))</f>
        <v>0</v>
      </c>
      <c r="W665" s="63">
        <f>IF(ISBLANK($B665),0,VLOOKUP($B665,Listen!$A$2:$C$45,3,FALSE))</f>
        <v>0</v>
      </c>
      <c r="X665" s="49">
        <f t="shared" si="130"/>
        <v>0</v>
      </c>
      <c r="Y665" s="49">
        <f t="shared" si="139"/>
        <v>0</v>
      </c>
      <c r="Z665" s="49">
        <f t="shared" si="139"/>
        <v>0</v>
      </c>
      <c r="AA665" s="49">
        <f t="shared" si="139"/>
        <v>0</v>
      </c>
      <c r="AB665" s="49">
        <f t="shared" si="139"/>
        <v>0</v>
      </c>
      <c r="AC665" s="49">
        <f t="shared" si="139"/>
        <v>0</v>
      </c>
      <c r="AD665" s="49">
        <f t="shared" si="139"/>
        <v>0</v>
      </c>
      <c r="AE665" s="51">
        <f t="shared" si="127"/>
        <v>0</v>
      </c>
      <c r="AF665" s="51">
        <f>IF(C665=A_Stammdaten!$B$12,D_SAV!$U665-D_SAV!$AG665,HLOOKUP(A_Stammdaten!$B$12-1,$AH$4:$AN$4004,ROW(C665)-3,FALSE)-$AG665)</f>
        <v>0</v>
      </c>
      <c r="AG665" s="51">
        <f>HLOOKUP(A_Stammdaten!$B$12,$AH$4:$AN$4004,ROW(C665)-3,FALSE)</f>
        <v>0</v>
      </c>
      <c r="AH665" s="51">
        <f t="shared" si="131"/>
        <v>0</v>
      </c>
      <c r="AI665" s="51">
        <f t="shared" si="132"/>
        <v>0</v>
      </c>
      <c r="AJ665" s="51">
        <f t="shared" si="133"/>
        <v>0</v>
      </c>
      <c r="AK665" s="51">
        <f t="shared" si="134"/>
        <v>0</v>
      </c>
      <c r="AL665" s="51">
        <f t="shared" si="135"/>
        <v>0</v>
      </c>
      <c r="AM665" s="51">
        <f t="shared" si="136"/>
        <v>0</v>
      </c>
      <c r="AN665" s="51">
        <f t="shared" si="137"/>
        <v>0</v>
      </c>
    </row>
    <row r="666" spans="1:40" x14ac:dyDescent="0.25">
      <c r="A666" s="17"/>
      <c r="B666" s="17"/>
      <c r="C666" s="35"/>
      <c r="D666" s="17"/>
      <c r="E666" s="17"/>
      <c r="F666" s="17"/>
      <c r="G666" s="62">
        <f t="shared" si="138"/>
        <v>0</v>
      </c>
      <c r="H666" s="17"/>
      <c r="I666" s="17"/>
      <c r="J666" s="17"/>
      <c r="K666" s="17"/>
      <c r="L666" s="17"/>
      <c r="M666" s="17"/>
      <c r="N666" s="17"/>
      <c r="O666" s="17"/>
      <c r="P666" s="115"/>
      <c r="Q666" s="62">
        <f>IF(C666&gt;A_Stammdaten!$B$12,0,SUM(G666,H666,J666,K666,M666,N666)-SUM(I666,L666,O666,P666))</f>
        <v>0</v>
      </c>
      <c r="R666" s="17"/>
      <c r="S666" s="17"/>
      <c r="T666" s="17"/>
      <c r="U666" s="62">
        <f t="shared" si="129"/>
        <v>0</v>
      </c>
      <c r="V666" s="63">
        <f>IF(ISBLANK($B666),0,VLOOKUP($B666,Listen!$A$2:$C$45,2,FALSE))</f>
        <v>0</v>
      </c>
      <c r="W666" s="63">
        <f>IF(ISBLANK($B666),0,VLOOKUP($B666,Listen!$A$2:$C$45,3,FALSE))</f>
        <v>0</v>
      </c>
      <c r="X666" s="49">
        <f t="shared" si="130"/>
        <v>0</v>
      </c>
      <c r="Y666" s="49">
        <f t="shared" si="139"/>
        <v>0</v>
      </c>
      <c r="Z666" s="49">
        <f t="shared" si="139"/>
        <v>0</v>
      </c>
      <c r="AA666" s="49">
        <f t="shared" si="139"/>
        <v>0</v>
      </c>
      <c r="AB666" s="49">
        <f t="shared" si="139"/>
        <v>0</v>
      </c>
      <c r="AC666" s="49">
        <f t="shared" si="139"/>
        <v>0</v>
      </c>
      <c r="AD666" s="49">
        <f t="shared" si="139"/>
        <v>0</v>
      </c>
      <c r="AE666" s="51">
        <f t="shared" si="127"/>
        <v>0</v>
      </c>
      <c r="AF666" s="51">
        <f>IF(C666=A_Stammdaten!$B$12,D_SAV!$U666-D_SAV!$AG666,HLOOKUP(A_Stammdaten!$B$12-1,$AH$4:$AN$4004,ROW(C666)-3,FALSE)-$AG666)</f>
        <v>0</v>
      </c>
      <c r="AG666" s="51">
        <f>HLOOKUP(A_Stammdaten!$B$12,$AH$4:$AN$4004,ROW(C666)-3,FALSE)</f>
        <v>0</v>
      </c>
      <c r="AH666" s="51">
        <f t="shared" si="131"/>
        <v>0</v>
      </c>
      <c r="AI666" s="51">
        <f t="shared" si="132"/>
        <v>0</v>
      </c>
      <c r="AJ666" s="51">
        <f t="shared" si="133"/>
        <v>0</v>
      </c>
      <c r="AK666" s="51">
        <f t="shared" si="134"/>
        <v>0</v>
      </c>
      <c r="AL666" s="51">
        <f t="shared" si="135"/>
        <v>0</v>
      </c>
      <c r="AM666" s="51">
        <f t="shared" si="136"/>
        <v>0</v>
      </c>
      <c r="AN666" s="51">
        <f t="shared" si="137"/>
        <v>0</v>
      </c>
    </row>
    <row r="667" spans="1:40" x14ac:dyDescent="0.25">
      <c r="A667" s="17"/>
      <c r="B667" s="17"/>
      <c r="C667" s="35"/>
      <c r="D667" s="17"/>
      <c r="E667" s="17"/>
      <c r="F667" s="17"/>
      <c r="G667" s="62">
        <f t="shared" si="138"/>
        <v>0</v>
      </c>
      <c r="H667" s="17"/>
      <c r="I667" s="17"/>
      <c r="J667" s="17"/>
      <c r="K667" s="17"/>
      <c r="L667" s="17"/>
      <c r="M667" s="17"/>
      <c r="N667" s="17"/>
      <c r="O667" s="17"/>
      <c r="P667" s="115"/>
      <c r="Q667" s="62">
        <f>IF(C667&gt;A_Stammdaten!$B$12,0,SUM(G667,H667,J667,K667,M667,N667)-SUM(I667,L667,O667,P667))</f>
        <v>0</v>
      </c>
      <c r="R667" s="17"/>
      <c r="S667" s="17"/>
      <c r="T667" s="17"/>
      <c r="U667" s="62">
        <f t="shared" si="129"/>
        <v>0</v>
      </c>
      <c r="V667" s="63">
        <f>IF(ISBLANK($B667),0,VLOOKUP($B667,Listen!$A$2:$C$45,2,FALSE))</f>
        <v>0</v>
      </c>
      <c r="W667" s="63">
        <f>IF(ISBLANK($B667),0,VLOOKUP($B667,Listen!$A$2:$C$45,3,FALSE))</f>
        <v>0</v>
      </c>
      <c r="X667" s="49">
        <f t="shared" si="130"/>
        <v>0</v>
      </c>
      <c r="Y667" s="49">
        <f t="shared" si="139"/>
        <v>0</v>
      </c>
      <c r="Z667" s="49">
        <f t="shared" si="139"/>
        <v>0</v>
      </c>
      <c r="AA667" s="49">
        <f t="shared" si="139"/>
        <v>0</v>
      </c>
      <c r="AB667" s="49">
        <f t="shared" si="139"/>
        <v>0</v>
      </c>
      <c r="AC667" s="49">
        <f t="shared" si="139"/>
        <v>0</v>
      </c>
      <c r="AD667" s="49">
        <f t="shared" si="139"/>
        <v>0</v>
      </c>
      <c r="AE667" s="51">
        <f t="shared" si="127"/>
        <v>0</v>
      </c>
      <c r="AF667" s="51">
        <f>IF(C667=A_Stammdaten!$B$12,D_SAV!$U667-D_SAV!$AG667,HLOOKUP(A_Stammdaten!$B$12-1,$AH$4:$AN$4004,ROW(C667)-3,FALSE)-$AG667)</f>
        <v>0</v>
      </c>
      <c r="AG667" s="51">
        <f>HLOOKUP(A_Stammdaten!$B$12,$AH$4:$AN$4004,ROW(C667)-3,FALSE)</f>
        <v>0</v>
      </c>
      <c r="AH667" s="51">
        <f t="shared" si="131"/>
        <v>0</v>
      </c>
      <c r="AI667" s="51">
        <f t="shared" si="132"/>
        <v>0</v>
      </c>
      <c r="AJ667" s="51">
        <f t="shared" si="133"/>
        <v>0</v>
      </c>
      <c r="AK667" s="51">
        <f t="shared" si="134"/>
        <v>0</v>
      </c>
      <c r="AL667" s="51">
        <f t="shared" si="135"/>
        <v>0</v>
      </c>
      <c r="AM667" s="51">
        <f t="shared" si="136"/>
        <v>0</v>
      </c>
      <c r="AN667" s="51">
        <f t="shared" si="137"/>
        <v>0</v>
      </c>
    </row>
    <row r="668" spans="1:40" x14ac:dyDescent="0.25">
      <c r="A668" s="17"/>
      <c r="B668" s="17"/>
      <c r="C668" s="35"/>
      <c r="D668" s="17"/>
      <c r="E668" s="17"/>
      <c r="F668" s="17"/>
      <c r="G668" s="62">
        <f t="shared" si="138"/>
        <v>0</v>
      </c>
      <c r="H668" s="17"/>
      <c r="I668" s="17"/>
      <c r="J668" s="17"/>
      <c r="K668" s="17"/>
      <c r="L668" s="17"/>
      <c r="M668" s="17"/>
      <c r="N668" s="17"/>
      <c r="O668" s="17"/>
      <c r="P668" s="115"/>
      <c r="Q668" s="62">
        <f>IF(C668&gt;A_Stammdaten!$B$12,0,SUM(G668,H668,J668,K668,M668,N668)-SUM(I668,L668,O668,P668))</f>
        <v>0</v>
      </c>
      <c r="R668" s="17"/>
      <c r="S668" s="17"/>
      <c r="T668" s="17"/>
      <c r="U668" s="62">
        <f t="shared" si="129"/>
        <v>0</v>
      </c>
      <c r="V668" s="63">
        <f>IF(ISBLANK($B668),0,VLOOKUP($B668,Listen!$A$2:$C$45,2,FALSE))</f>
        <v>0</v>
      </c>
      <c r="W668" s="63">
        <f>IF(ISBLANK($B668),0,VLOOKUP($B668,Listen!$A$2:$C$45,3,FALSE))</f>
        <v>0</v>
      </c>
      <c r="X668" s="49">
        <f t="shared" si="130"/>
        <v>0</v>
      </c>
      <c r="Y668" s="49">
        <f t="shared" si="139"/>
        <v>0</v>
      </c>
      <c r="Z668" s="49">
        <f t="shared" si="139"/>
        <v>0</v>
      </c>
      <c r="AA668" s="49">
        <f t="shared" si="139"/>
        <v>0</v>
      </c>
      <c r="AB668" s="49">
        <f t="shared" si="139"/>
        <v>0</v>
      </c>
      <c r="AC668" s="49">
        <f t="shared" si="139"/>
        <v>0</v>
      </c>
      <c r="AD668" s="49">
        <f t="shared" si="139"/>
        <v>0</v>
      </c>
      <c r="AE668" s="51">
        <f t="shared" si="127"/>
        <v>0</v>
      </c>
      <c r="AF668" s="51">
        <f>IF(C668=A_Stammdaten!$B$12,D_SAV!$U668-D_SAV!$AG668,HLOOKUP(A_Stammdaten!$B$12-1,$AH$4:$AN$4004,ROW(C668)-3,FALSE)-$AG668)</f>
        <v>0</v>
      </c>
      <c r="AG668" s="51">
        <f>HLOOKUP(A_Stammdaten!$B$12,$AH$4:$AN$4004,ROW(C668)-3,FALSE)</f>
        <v>0</v>
      </c>
      <c r="AH668" s="51">
        <f t="shared" si="131"/>
        <v>0</v>
      </c>
      <c r="AI668" s="51">
        <f t="shared" si="132"/>
        <v>0</v>
      </c>
      <c r="AJ668" s="51">
        <f t="shared" si="133"/>
        <v>0</v>
      </c>
      <c r="AK668" s="51">
        <f t="shared" si="134"/>
        <v>0</v>
      </c>
      <c r="AL668" s="51">
        <f t="shared" si="135"/>
        <v>0</v>
      </c>
      <c r="AM668" s="51">
        <f t="shared" si="136"/>
        <v>0</v>
      </c>
      <c r="AN668" s="51">
        <f t="shared" si="137"/>
        <v>0</v>
      </c>
    </row>
    <row r="669" spans="1:40" x14ac:dyDescent="0.25">
      <c r="A669" s="17"/>
      <c r="B669" s="17"/>
      <c r="C669" s="35"/>
      <c r="D669" s="17"/>
      <c r="E669" s="17"/>
      <c r="F669" s="17"/>
      <c r="G669" s="62">
        <f t="shared" si="138"/>
        <v>0</v>
      </c>
      <c r="H669" s="17"/>
      <c r="I669" s="17"/>
      <c r="J669" s="17"/>
      <c r="K669" s="17"/>
      <c r="L669" s="17"/>
      <c r="M669" s="17"/>
      <c r="N669" s="17"/>
      <c r="O669" s="17"/>
      <c r="P669" s="115"/>
      <c r="Q669" s="62">
        <f>IF(C669&gt;A_Stammdaten!$B$12,0,SUM(G669,H669,J669,K669,M669,N669)-SUM(I669,L669,O669,P669))</f>
        <v>0</v>
      </c>
      <c r="R669" s="17"/>
      <c r="S669" s="17"/>
      <c r="T669" s="17"/>
      <c r="U669" s="62">
        <f t="shared" si="129"/>
        <v>0</v>
      </c>
      <c r="V669" s="63">
        <f>IF(ISBLANK($B669),0,VLOOKUP($B669,Listen!$A$2:$C$45,2,FALSE))</f>
        <v>0</v>
      </c>
      <c r="W669" s="63">
        <f>IF(ISBLANK($B669),0,VLOOKUP($B669,Listen!$A$2:$C$45,3,FALSE))</f>
        <v>0</v>
      </c>
      <c r="X669" s="49">
        <f t="shared" si="130"/>
        <v>0</v>
      </c>
      <c r="Y669" s="49">
        <f t="shared" si="139"/>
        <v>0</v>
      </c>
      <c r="Z669" s="49">
        <f t="shared" si="139"/>
        <v>0</v>
      </c>
      <c r="AA669" s="49">
        <f t="shared" si="139"/>
        <v>0</v>
      </c>
      <c r="AB669" s="49">
        <f t="shared" si="139"/>
        <v>0</v>
      </c>
      <c r="AC669" s="49">
        <f t="shared" si="139"/>
        <v>0</v>
      </c>
      <c r="AD669" s="49">
        <f t="shared" si="139"/>
        <v>0</v>
      </c>
      <c r="AE669" s="51">
        <f t="shared" si="127"/>
        <v>0</v>
      </c>
      <c r="AF669" s="51">
        <f>IF(C669=A_Stammdaten!$B$12,D_SAV!$U669-D_SAV!$AG669,HLOOKUP(A_Stammdaten!$B$12-1,$AH$4:$AN$4004,ROW(C669)-3,FALSE)-$AG669)</f>
        <v>0</v>
      </c>
      <c r="AG669" s="51">
        <f>HLOOKUP(A_Stammdaten!$B$12,$AH$4:$AN$4004,ROW(C669)-3,FALSE)</f>
        <v>0</v>
      </c>
      <c r="AH669" s="51">
        <f t="shared" si="131"/>
        <v>0</v>
      </c>
      <c r="AI669" s="51">
        <f t="shared" si="132"/>
        <v>0</v>
      </c>
      <c r="AJ669" s="51">
        <f t="shared" si="133"/>
        <v>0</v>
      </c>
      <c r="AK669" s="51">
        <f t="shared" si="134"/>
        <v>0</v>
      </c>
      <c r="AL669" s="51">
        <f t="shared" si="135"/>
        <v>0</v>
      </c>
      <c r="AM669" s="51">
        <f t="shared" si="136"/>
        <v>0</v>
      </c>
      <c r="AN669" s="51">
        <f t="shared" si="137"/>
        <v>0</v>
      </c>
    </row>
    <row r="670" spans="1:40" x14ac:dyDescent="0.25">
      <c r="A670" s="17"/>
      <c r="B670" s="17"/>
      <c r="C670" s="35"/>
      <c r="D670" s="17"/>
      <c r="E670" s="17"/>
      <c r="F670" s="17"/>
      <c r="G670" s="62">
        <f t="shared" si="138"/>
        <v>0</v>
      </c>
      <c r="H670" s="17"/>
      <c r="I670" s="17"/>
      <c r="J670" s="17"/>
      <c r="K670" s="17"/>
      <c r="L670" s="17"/>
      <c r="M670" s="17"/>
      <c r="N670" s="17"/>
      <c r="O670" s="17"/>
      <c r="P670" s="115"/>
      <c r="Q670" s="62">
        <f>IF(C670&gt;A_Stammdaten!$B$12,0,SUM(G670,H670,J670,K670,M670,N670)-SUM(I670,L670,O670,P670))</f>
        <v>0</v>
      </c>
      <c r="R670" s="17"/>
      <c r="S670" s="17"/>
      <c r="T670" s="17"/>
      <c r="U670" s="62">
        <f t="shared" si="129"/>
        <v>0</v>
      </c>
      <c r="V670" s="63">
        <f>IF(ISBLANK($B670),0,VLOOKUP($B670,Listen!$A$2:$C$45,2,FALSE))</f>
        <v>0</v>
      </c>
      <c r="W670" s="63">
        <f>IF(ISBLANK($B670),0,VLOOKUP($B670,Listen!$A$2:$C$45,3,FALSE))</f>
        <v>0</v>
      </c>
      <c r="X670" s="49">
        <f t="shared" si="130"/>
        <v>0</v>
      </c>
      <c r="Y670" s="49">
        <f t="shared" si="139"/>
        <v>0</v>
      </c>
      <c r="Z670" s="49">
        <f t="shared" si="139"/>
        <v>0</v>
      </c>
      <c r="AA670" s="49">
        <f t="shared" si="139"/>
        <v>0</v>
      </c>
      <c r="AB670" s="49">
        <f t="shared" si="139"/>
        <v>0</v>
      </c>
      <c r="AC670" s="49">
        <f t="shared" si="139"/>
        <v>0</v>
      </c>
      <c r="AD670" s="49">
        <f t="shared" si="139"/>
        <v>0</v>
      </c>
      <c r="AE670" s="51">
        <f t="shared" si="127"/>
        <v>0</v>
      </c>
      <c r="AF670" s="51">
        <f>IF(C670=A_Stammdaten!$B$12,D_SAV!$U670-D_SAV!$AG670,HLOOKUP(A_Stammdaten!$B$12-1,$AH$4:$AN$4004,ROW(C670)-3,FALSE)-$AG670)</f>
        <v>0</v>
      </c>
      <c r="AG670" s="51">
        <f>HLOOKUP(A_Stammdaten!$B$12,$AH$4:$AN$4004,ROW(C670)-3,FALSE)</f>
        <v>0</v>
      </c>
      <c r="AH670" s="51">
        <f t="shared" si="131"/>
        <v>0</v>
      </c>
      <c r="AI670" s="51">
        <f t="shared" si="132"/>
        <v>0</v>
      </c>
      <c r="AJ670" s="51">
        <f t="shared" si="133"/>
        <v>0</v>
      </c>
      <c r="AK670" s="51">
        <f t="shared" si="134"/>
        <v>0</v>
      </c>
      <c r="AL670" s="51">
        <f t="shared" si="135"/>
        <v>0</v>
      </c>
      <c r="AM670" s="51">
        <f t="shared" si="136"/>
        <v>0</v>
      </c>
      <c r="AN670" s="51">
        <f t="shared" si="137"/>
        <v>0</v>
      </c>
    </row>
    <row r="671" spans="1:40" x14ac:dyDescent="0.25">
      <c r="A671" s="17"/>
      <c r="B671" s="17"/>
      <c r="C671" s="35"/>
      <c r="D671" s="17"/>
      <c r="E671" s="17"/>
      <c r="F671" s="17"/>
      <c r="G671" s="62">
        <f t="shared" si="138"/>
        <v>0</v>
      </c>
      <c r="H671" s="17"/>
      <c r="I671" s="17"/>
      <c r="J671" s="17"/>
      <c r="K671" s="17"/>
      <c r="L671" s="17"/>
      <c r="M671" s="17"/>
      <c r="N671" s="17"/>
      <c r="O671" s="17"/>
      <c r="P671" s="115"/>
      <c r="Q671" s="62">
        <f>IF(C671&gt;A_Stammdaten!$B$12,0,SUM(G671,H671,J671,K671,M671,N671)-SUM(I671,L671,O671,P671))</f>
        <v>0</v>
      </c>
      <c r="R671" s="17"/>
      <c r="S671" s="17"/>
      <c r="T671" s="17"/>
      <c r="U671" s="62">
        <f t="shared" si="129"/>
        <v>0</v>
      </c>
      <c r="V671" s="63">
        <f>IF(ISBLANK($B671),0,VLOOKUP($B671,Listen!$A$2:$C$45,2,FALSE))</f>
        <v>0</v>
      </c>
      <c r="W671" s="63">
        <f>IF(ISBLANK($B671),0,VLOOKUP($B671,Listen!$A$2:$C$45,3,FALSE))</f>
        <v>0</v>
      </c>
      <c r="X671" s="49">
        <f t="shared" si="130"/>
        <v>0</v>
      </c>
      <c r="Y671" s="49">
        <f t="shared" si="139"/>
        <v>0</v>
      </c>
      <c r="Z671" s="49">
        <f t="shared" si="139"/>
        <v>0</v>
      </c>
      <c r="AA671" s="49">
        <f t="shared" si="139"/>
        <v>0</v>
      </c>
      <c r="AB671" s="49">
        <f t="shared" si="139"/>
        <v>0</v>
      </c>
      <c r="AC671" s="49">
        <f t="shared" si="139"/>
        <v>0</v>
      </c>
      <c r="AD671" s="49">
        <f t="shared" si="139"/>
        <v>0</v>
      </c>
      <c r="AE671" s="51">
        <f t="shared" si="127"/>
        <v>0</v>
      </c>
      <c r="AF671" s="51">
        <f>IF(C671=A_Stammdaten!$B$12,D_SAV!$U671-D_SAV!$AG671,HLOOKUP(A_Stammdaten!$B$12-1,$AH$4:$AN$4004,ROW(C671)-3,FALSE)-$AG671)</f>
        <v>0</v>
      </c>
      <c r="AG671" s="51">
        <f>HLOOKUP(A_Stammdaten!$B$12,$AH$4:$AN$4004,ROW(C671)-3,FALSE)</f>
        <v>0</v>
      </c>
      <c r="AH671" s="51">
        <f t="shared" si="131"/>
        <v>0</v>
      </c>
      <c r="AI671" s="51">
        <f t="shared" si="132"/>
        <v>0</v>
      </c>
      <c r="AJ671" s="51">
        <f t="shared" si="133"/>
        <v>0</v>
      </c>
      <c r="AK671" s="51">
        <f t="shared" si="134"/>
        <v>0</v>
      </c>
      <c r="AL671" s="51">
        <f t="shared" si="135"/>
        <v>0</v>
      </c>
      <c r="AM671" s="51">
        <f t="shared" si="136"/>
        <v>0</v>
      </c>
      <c r="AN671" s="51">
        <f t="shared" si="137"/>
        <v>0</v>
      </c>
    </row>
    <row r="672" spans="1:40" x14ac:dyDescent="0.25">
      <c r="A672" s="17"/>
      <c r="B672" s="17"/>
      <c r="C672" s="35"/>
      <c r="D672" s="17"/>
      <c r="E672" s="17"/>
      <c r="F672" s="17"/>
      <c r="G672" s="62">
        <f t="shared" si="138"/>
        <v>0</v>
      </c>
      <c r="H672" s="17"/>
      <c r="I672" s="17"/>
      <c r="J672" s="17"/>
      <c r="K672" s="17"/>
      <c r="L672" s="17"/>
      <c r="M672" s="17"/>
      <c r="N672" s="17"/>
      <c r="O672" s="17"/>
      <c r="P672" s="115"/>
      <c r="Q672" s="62">
        <f>IF(C672&gt;A_Stammdaten!$B$12,0,SUM(G672,H672,J672,K672,M672,N672)-SUM(I672,L672,O672,P672))</f>
        <v>0</v>
      </c>
      <c r="R672" s="17"/>
      <c r="S672" s="17"/>
      <c r="T672" s="17"/>
      <c r="U672" s="62">
        <f t="shared" si="129"/>
        <v>0</v>
      </c>
      <c r="V672" s="63">
        <f>IF(ISBLANK($B672),0,VLOOKUP($B672,Listen!$A$2:$C$45,2,FALSE))</f>
        <v>0</v>
      </c>
      <c r="W672" s="63">
        <f>IF(ISBLANK($B672),0,VLOOKUP($B672,Listen!$A$2:$C$45,3,FALSE))</f>
        <v>0</v>
      </c>
      <c r="X672" s="49">
        <f t="shared" si="130"/>
        <v>0</v>
      </c>
      <c r="Y672" s="49">
        <f t="shared" si="139"/>
        <v>0</v>
      </c>
      <c r="Z672" s="49">
        <f t="shared" si="139"/>
        <v>0</v>
      </c>
      <c r="AA672" s="49">
        <f t="shared" si="139"/>
        <v>0</v>
      </c>
      <c r="AB672" s="49">
        <f t="shared" si="139"/>
        <v>0</v>
      </c>
      <c r="AC672" s="49">
        <f t="shared" si="139"/>
        <v>0</v>
      </c>
      <c r="AD672" s="49">
        <f t="shared" si="139"/>
        <v>0</v>
      </c>
      <c r="AE672" s="51">
        <f t="shared" si="127"/>
        <v>0</v>
      </c>
      <c r="AF672" s="51">
        <f>IF(C672=A_Stammdaten!$B$12,D_SAV!$U672-D_SAV!$AG672,HLOOKUP(A_Stammdaten!$B$12-1,$AH$4:$AN$4004,ROW(C672)-3,FALSE)-$AG672)</f>
        <v>0</v>
      </c>
      <c r="AG672" s="51">
        <f>HLOOKUP(A_Stammdaten!$B$12,$AH$4:$AN$4004,ROW(C672)-3,FALSE)</f>
        <v>0</v>
      </c>
      <c r="AH672" s="51">
        <f t="shared" si="131"/>
        <v>0</v>
      </c>
      <c r="AI672" s="51">
        <f t="shared" si="132"/>
        <v>0</v>
      </c>
      <c r="AJ672" s="51">
        <f t="shared" si="133"/>
        <v>0</v>
      </c>
      <c r="AK672" s="51">
        <f t="shared" si="134"/>
        <v>0</v>
      </c>
      <c r="AL672" s="51">
        <f t="shared" si="135"/>
        <v>0</v>
      </c>
      <c r="AM672" s="51">
        <f t="shared" si="136"/>
        <v>0</v>
      </c>
      <c r="AN672" s="51">
        <f t="shared" si="137"/>
        <v>0</v>
      </c>
    </row>
    <row r="673" spans="1:40" x14ac:dyDescent="0.25">
      <c r="A673" s="17"/>
      <c r="B673" s="17"/>
      <c r="C673" s="35"/>
      <c r="D673" s="17"/>
      <c r="E673" s="17"/>
      <c r="F673" s="17"/>
      <c r="G673" s="62">
        <f t="shared" si="138"/>
        <v>0</v>
      </c>
      <c r="H673" s="17"/>
      <c r="I673" s="17"/>
      <c r="J673" s="17"/>
      <c r="K673" s="17"/>
      <c r="L673" s="17"/>
      <c r="M673" s="17"/>
      <c r="N673" s="17"/>
      <c r="O673" s="17"/>
      <c r="P673" s="115"/>
      <c r="Q673" s="62">
        <f>IF(C673&gt;A_Stammdaten!$B$12,0,SUM(G673,H673,J673,K673,M673,N673)-SUM(I673,L673,O673,P673))</f>
        <v>0</v>
      </c>
      <c r="R673" s="17"/>
      <c r="S673" s="17"/>
      <c r="T673" s="17"/>
      <c r="U673" s="62">
        <f t="shared" si="129"/>
        <v>0</v>
      </c>
      <c r="V673" s="63">
        <f>IF(ISBLANK($B673),0,VLOOKUP($B673,Listen!$A$2:$C$45,2,FALSE))</f>
        <v>0</v>
      </c>
      <c r="W673" s="63">
        <f>IF(ISBLANK($B673),0,VLOOKUP($B673,Listen!$A$2:$C$45,3,FALSE))</f>
        <v>0</v>
      </c>
      <c r="X673" s="49">
        <f t="shared" si="130"/>
        <v>0</v>
      </c>
      <c r="Y673" s="49">
        <f t="shared" si="139"/>
        <v>0</v>
      </c>
      <c r="Z673" s="49">
        <f t="shared" si="139"/>
        <v>0</v>
      </c>
      <c r="AA673" s="49">
        <f t="shared" si="139"/>
        <v>0</v>
      </c>
      <c r="AB673" s="49">
        <f t="shared" si="139"/>
        <v>0</v>
      </c>
      <c r="AC673" s="49">
        <f t="shared" si="139"/>
        <v>0</v>
      </c>
      <c r="AD673" s="49">
        <f t="shared" si="139"/>
        <v>0</v>
      </c>
      <c r="AE673" s="51">
        <f t="shared" si="127"/>
        <v>0</v>
      </c>
      <c r="AF673" s="51">
        <f>IF(C673=A_Stammdaten!$B$12,D_SAV!$U673-D_SAV!$AG673,HLOOKUP(A_Stammdaten!$B$12-1,$AH$4:$AN$4004,ROW(C673)-3,FALSE)-$AG673)</f>
        <v>0</v>
      </c>
      <c r="AG673" s="51">
        <f>HLOOKUP(A_Stammdaten!$B$12,$AH$4:$AN$4004,ROW(C673)-3,FALSE)</f>
        <v>0</v>
      </c>
      <c r="AH673" s="51">
        <f t="shared" si="131"/>
        <v>0</v>
      </c>
      <c r="AI673" s="51">
        <f t="shared" si="132"/>
        <v>0</v>
      </c>
      <c r="AJ673" s="51">
        <f t="shared" si="133"/>
        <v>0</v>
      </c>
      <c r="AK673" s="51">
        <f t="shared" si="134"/>
        <v>0</v>
      </c>
      <c r="AL673" s="51">
        <f t="shared" si="135"/>
        <v>0</v>
      </c>
      <c r="AM673" s="51">
        <f t="shared" si="136"/>
        <v>0</v>
      </c>
      <c r="AN673" s="51">
        <f t="shared" si="137"/>
        <v>0</v>
      </c>
    </row>
    <row r="674" spans="1:40" x14ac:dyDescent="0.25">
      <c r="A674" s="17"/>
      <c r="B674" s="17"/>
      <c r="C674" s="35"/>
      <c r="D674" s="17"/>
      <c r="E674" s="17"/>
      <c r="F674" s="17"/>
      <c r="G674" s="62">
        <f t="shared" si="138"/>
        <v>0</v>
      </c>
      <c r="H674" s="17"/>
      <c r="I674" s="17"/>
      <c r="J674" s="17"/>
      <c r="K674" s="17"/>
      <c r="L674" s="17"/>
      <c r="M674" s="17"/>
      <c r="N674" s="17"/>
      <c r="O674" s="17"/>
      <c r="P674" s="115"/>
      <c r="Q674" s="62">
        <f>IF(C674&gt;A_Stammdaten!$B$12,0,SUM(G674,H674,J674,K674,M674,N674)-SUM(I674,L674,O674,P674))</f>
        <v>0</v>
      </c>
      <c r="R674" s="17"/>
      <c r="S674" s="17"/>
      <c r="T674" s="17"/>
      <c r="U674" s="62">
        <f t="shared" si="129"/>
        <v>0</v>
      </c>
      <c r="V674" s="63">
        <f>IF(ISBLANK($B674),0,VLOOKUP($B674,Listen!$A$2:$C$45,2,FALSE))</f>
        <v>0</v>
      </c>
      <c r="W674" s="63">
        <f>IF(ISBLANK($B674),0,VLOOKUP($B674,Listen!$A$2:$C$45,3,FALSE))</f>
        <v>0</v>
      </c>
      <c r="X674" s="49">
        <f t="shared" si="130"/>
        <v>0</v>
      </c>
      <c r="Y674" s="49">
        <f t="shared" si="139"/>
        <v>0</v>
      </c>
      <c r="Z674" s="49">
        <f t="shared" si="139"/>
        <v>0</v>
      </c>
      <c r="AA674" s="49">
        <f t="shared" si="139"/>
        <v>0</v>
      </c>
      <c r="AB674" s="49">
        <f t="shared" si="139"/>
        <v>0</v>
      </c>
      <c r="AC674" s="49">
        <f t="shared" si="139"/>
        <v>0</v>
      </c>
      <c r="AD674" s="49">
        <f t="shared" si="139"/>
        <v>0</v>
      </c>
      <c r="AE674" s="51">
        <f t="shared" si="127"/>
        <v>0</v>
      </c>
      <c r="AF674" s="51">
        <f>IF(C674=A_Stammdaten!$B$12,D_SAV!$U674-D_SAV!$AG674,HLOOKUP(A_Stammdaten!$B$12-1,$AH$4:$AN$4004,ROW(C674)-3,FALSE)-$AG674)</f>
        <v>0</v>
      </c>
      <c r="AG674" s="51">
        <f>HLOOKUP(A_Stammdaten!$B$12,$AH$4:$AN$4004,ROW(C674)-3,FALSE)</f>
        <v>0</v>
      </c>
      <c r="AH674" s="51">
        <f t="shared" si="131"/>
        <v>0</v>
      </c>
      <c r="AI674" s="51">
        <f t="shared" si="132"/>
        <v>0</v>
      </c>
      <c r="AJ674" s="51">
        <f t="shared" si="133"/>
        <v>0</v>
      </c>
      <c r="AK674" s="51">
        <f t="shared" si="134"/>
        <v>0</v>
      </c>
      <c r="AL674" s="51">
        <f t="shared" si="135"/>
        <v>0</v>
      </c>
      <c r="AM674" s="51">
        <f t="shared" si="136"/>
        <v>0</v>
      </c>
      <c r="AN674" s="51">
        <f t="shared" si="137"/>
        <v>0</v>
      </c>
    </row>
    <row r="675" spans="1:40" x14ac:dyDescent="0.25">
      <c r="A675" s="17"/>
      <c r="B675" s="17"/>
      <c r="C675" s="35"/>
      <c r="D675" s="17"/>
      <c r="E675" s="17"/>
      <c r="F675" s="17"/>
      <c r="G675" s="62">
        <f t="shared" si="138"/>
        <v>0</v>
      </c>
      <c r="H675" s="17"/>
      <c r="I675" s="17"/>
      <c r="J675" s="17"/>
      <c r="K675" s="17"/>
      <c r="L675" s="17"/>
      <c r="M675" s="17"/>
      <c r="N675" s="17"/>
      <c r="O675" s="17"/>
      <c r="P675" s="115"/>
      <c r="Q675" s="62">
        <f>IF(C675&gt;A_Stammdaten!$B$12,0,SUM(G675,H675,J675,K675,M675,N675)-SUM(I675,L675,O675,P675))</f>
        <v>0</v>
      </c>
      <c r="R675" s="17"/>
      <c r="S675" s="17"/>
      <c r="T675" s="17"/>
      <c r="U675" s="62">
        <f t="shared" si="129"/>
        <v>0</v>
      </c>
      <c r="V675" s="63">
        <f>IF(ISBLANK($B675),0,VLOOKUP($B675,Listen!$A$2:$C$45,2,FALSE))</f>
        <v>0</v>
      </c>
      <c r="W675" s="63">
        <f>IF(ISBLANK($B675),0,VLOOKUP($B675,Listen!$A$2:$C$45,3,FALSE))</f>
        <v>0</v>
      </c>
      <c r="X675" s="49">
        <f t="shared" si="130"/>
        <v>0</v>
      </c>
      <c r="Y675" s="49">
        <f t="shared" si="139"/>
        <v>0</v>
      </c>
      <c r="Z675" s="49">
        <f t="shared" si="139"/>
        <v>0</v>
      </c>
      <c r="AA675" s="49">
        <f t="shared" si="139"/>
        <v>0</v>
      </c>
      <c r="AB675" s="49">
        <f t="shared" si="139"/>
        <v>0</v>
      </c>
      <c r="AC675" s="49">
        <f t="shared" si="139"/>
        <v>0</v>
      </c>
      <c r="AD675" s="49">
        <f t="shared" si="139"/>
        <v>0</v>
      </c>
      <c r="AE675" s="51">
        <f t="shared" ref="AE675:AE738" si="140">AG675+AF675</f>
        <v>0</v>
      </c>
      <c r="AF675" s="51">
        <f>IF(C675=A_Stammdaten!$B$12,D_SAV!$U675-D_SAV!$AG675,HLOOKUP(A_Stammdaten!$B$12-1,$AH$4:$AN$4004,ROW(C675)-3,FALSE)-$AG675)</f>
        <v>0</v>
      </c>
      <c r="AG675" s="51">
        <f>HLOOKUP(A_Stammdaten!$B$12,$AH$4:$AN$4004,ROW(C675)-3,FALSE)</f>
        <v>0</v>
      </c>
      <c r="AH675" s="51">
        <f t="shared" si="131"/>
        <v>0</v>
      </c>
      <c r="AI675" s="51">
        <f t="shared" si="132"/>
        <v>0</v>
      </c>
      <c r="AJ675" s="51">
        <f t="shared" si="133"/>
        <v>0</v>
      </c>
      <c r="AK675" s="51">
        <f t="shared" si="134"/>
        <v>0</v>
      </c>
      <c r="AL675" s="51">
        <f t="shared" si="135"/>
        <v>0</v>
      </c>
      <c r="AM675" s="51">
        <f t="shared" si="136"/>
        <v>0</v>
      </c>
      <c r="AN675" s="51">
        <f t="shared" si="137"/>
        <v>0</v>
      </c>
    </row>
    <row r="676" spans="1:40" x14ac:dyDescent="0.25">
      <c r="A676" s="17"/>
      <c r="B676" s="17"/>
      <c r="C676" s="35"/>
      <c r="D676" s="17"/>
      <c r="E676" s="17"/>
      <c r="F676" s="17"/>
      <c r="G676" s="62">
        <f t="shared" si="138"/>
        <v>0</v>
      </c>
      <c r="H676" s="17"/>
      <c r="I676" s="17"/>
      <c r="J676" s="17"/>
      <c r="K676" s="17"/>
      <c r="L676" s="17"/>
      <c r="M676" s="17"/>
      <c r="N676" s="17"/>
      <c r="O676" s="17"/>
      <c r="P676" s="115"/>
      <c r="Q676" s="62">
        <f>IF(C676&gt;A_Stammdaten!$B$12,0,SUM(G676,H676,J676,K676,M676,N676)-SUM(I676,L676,O676,P676))</f>
        <v>0</v>
      </c>
      <c r="R676" s="17"/>
      <c r="S676" s="17"/>
      <c r="T676" s="17"/>
      <c r="U676" s="62">
        <f t="shared" si="129"/>
        <v>0</v>
      </c>
      <c r="V676" s="63">
        <f>IF(ISBLANK($B676),0,VLOOKUP($B676,Listen!$A$2:$C$45,2,FALSE))</f>
        <v>0</v>
      </c>
      <c r="W676" s="63">
        <f>IF(ISBLANK($B676),0,VLOOKUP($B676,Listen!$A$2:$C$45,3,FALSE))</f>
        <v>0</v>
      </c>
      <c r="X676" s="49">
        <f t="shared" si="130"/>
        <v>0</v>
      </c>
      <c r="Y676" s="49">
        <f t="shared" si="139"/>
        <v>0</v>
      </c>
      <c r="Z676" s="49">
        <f t="shared" si="139"/>
        <v>0</v>
      </c>
      <c r="AA676" s="49">
        <f t="shared" si="139"/>
        <v>0</v>
      </c>
      <c r="AB676" s="49">
        <f t="shared" si="139"/>
        <v>0</v>
      </c>
      <c r="AC676" s="49">
        <f t="shared" si="139"/>
        <v>0</v>
      </c>
      <c r="AD676" s="49">
        <f t="shared" si="139"/>
        <v>0</v>
      </c>
      <c r="AE676" s="51">
        <f t="shared" si="140"/>
        <v>0</v>
      </c>
      <c r="AF676" s="51">
        <f>IF(C676=A_Stammdaten!$B$12,D_SAV!$U676-D_SAV!$AG676,HLOOKUP(A_Stammdaten!$B$12-1,$AH$4:$AN$4004,ROW(C676)-3,FALSE)-$AG676)</f>
        <v>0</v>
      </c>
      <c r="AG676" s="51">
        <f>HLOOKUP(A_Stammdaten!$B$12,$AH$4:$AN$4004,ROW(C676)-3,FALSE)</f>
        <v>0</v>
      </c>
      <c r="AH676" s="51">
        <f t="shared" si="131"/>
        <v>0</v>
      </c>
      <c r="AI676" s="51">
        <f t="shared" si="132"/>
        <v>0</v>
      </c>
      <c r="AJ676" s="51">
        <f t="shared" si="133"/>
        <v>0</v>
      </c>
      <c r="AK676" s="51">
        <f t="shared" si="134"/>
        <v>0</v>
      </c>
      <c r="AL676" s="51">
        <f t="shared" si="135"/>
        <v>0</v>
      </c>
      <c r="AM676" s="51">
        <f t="shared" si="136"/>
        <v>0</v>
      </c>
      <c r="AN676" s="51">
        <f t="shared" si="137"/>
        <v>0</v>
      </c>
    </row>
    <row r="677" spans="1:40" x14ac:dyDescent="0.25">
      <c r="A677" s="17"/>
      <c r="B677" s="17"/>
      <c r="C677" s="35"/>
      <c r="D677" s="17"/>
      <c r="E677" s="17"/>
      <c r="F677" s="17"/>
      <c r="G677" s="62">
        <f t="shared" si="138"/>
        <v>0</v>
      </c>
      <c r="H677" s="17"/>
      <c r="I677" s="17"/>
      <c r="J677" s="17"/>
      <c r="K677" s="17"/>
      <c r="L677" s="17"/>
      <c r="M677" s="17"/>
      <c r="N677" s="17"/>
      <c r="O677" s="17"/>
      <c r="P677" s="115"/>
      <c r="Q677" s="62">
        <f>IF(C677&gt;A_Stammdaten!$B$12,0,SUM(G677,H677,J677,K677,M677,N677)-SUM(I677,L677,O677,P677))</f>
        <v>0</v>
      </c>
      <c r="R677" s="17"/>
      <c r="S677" s="17"/>
      <c r="T677" s="17"/>
      <c r="U677" s="62">
        <f t="shared" si="129"/>
        <v>0</v>
      </c>
      <c r="V677" s="63">
        <f>IF(ISBLANK($B677),0,VLOOKUP($B677,Listen!$A$2:$C$45,2,FALSE))</f>
        <v>0</v>
      </c>
      <c r="W677" s="63">
        <f>IF(ISBLANK($B677),0,VLOOKUP($B677,Listen!$A$2:$C$45,3,FALSE))</f>
        <v>0</v>
      </c>
      <c r="X677" s="49">
        <f t="shared" si="130"/>
        <v>0</v>
      </c>
      <c r="Y677" s="49">
        <f t="shared" si="139"/>
        <v>0</v>
      </c>
      <c r="Z677" s="49">
        <f t="shared" si="139"/>
        <v>0</v>
      </c>
      <c r="AA677" s="49">
        <f t="shared" si="139"/>
        <v>0</v>
      </c>
      <c r="AB677" s="49">
        <f t="shared" si="139"/>
        <v>0</v>
      </c>
      <c r="AC677" s="49">
        <f t="shared" si="139"/>
        <v>0</v>
      </c>
      <c r="AD677" s="49">
        <f t="shared" si="139"/>
        <v>0</v>
      </c>
      <c r="AE677" s="51">
        <f t="shared" si="140"/>
        <v>0</v>
      </c>
      <c r="AF677" s="51">
        <f>IF(C677=A_Stammdaten!$B$12,D_SAV!$U677-D_SAV!$AG677,HLOOKUP(A_Stammdaten!$B$12-1,$AH$4:$AN$4004,ROW(C677)-3,FALSE)-$AG677)</f>
        <v>0</v>
      </c>
      <c r="AG677" s="51">
        <f>HLOOKUP(A_Stammdaten!$B$12,$AH$4:$AN$4004,ROW(C677)-3,FALSE)</f>
        <v>0</v>
      </c>
      <c r="AH677" s="51">
        <f t="shared" si="131"/>
        <v>0</v>
      </c>
      <c r="AI677" s="51">
        <f t="shared" si="132"/>
        <v>0</v>
      </c>
      <c r="AJ677" s="51">
        <f t="shared" si="133"/>
        <v>0</v>
      </c>
      <c r="AK677" s="51">
        <f t="shared" si="134"/>
        <v>0</v>
      </c>
      <c r="AL677" s="51">
        <f t="shared" si="135"/>
        <v>0</v>
      </c>
      <c r="AM677" s="51">
        <f t="shared" si="136"/>
        <v>0</v>
      </c>
      <c r="AN677" s="51">
        <f t="shared" si="137"/>
        <v>0</v>
      </c>
    </row>
    <row r="678" spans="1:40" x14ac:dyDescent="0.25">
      <c r="A678" s="17"/>
      <c r="B678" s="17"/>
      <c r="C678" s="35"/>
      <c r="D678" s="17"/>
      <c r="E678" s="17"/>
      <c r="F678" s="17"/>
      <c r="G678" s="62">
        <f t="shared" si="138"/>
        <v>0</v>
      </c>
      <c r="H678" s="17"/>
      <c r="I678" s="17"/>
      <c r="J678" s="17"/>
      <c r="K678" s="17"/>
      <c r="L678" s="17"/>
      <c r="M678" s="17"/>
      <c r="N678" s="17"/>
      <c r="O678" s="17"/>
      <c r="P678" s="115"/>
      <c r="Q678" s="62">
        <f>IF(C678&gt;A_Stammdaten!$B$12,0,SUM(G678,H678,J678,K678,M678,N678)-SUM(I678,L678,O678,P678))</f>
        <v>0</v>
      </c>
      <c r="R678" s="17"/>
      <c r="S678" s="17"/>
      <c r="T678" s="17"/>
      <c r="U678" s="62">
        <f t="shared" si="129"/>
        <v>0</v>
      </c>
      <c r="V678" s="63">
        <f>IF(ISBLANK($B678),0,VLOOKUP($B678,Listen!$A$2:$C$45,2,FALSE))</f>
        <v>0</v>
      </c>
      <c r="W678" s="63">
        <f>IF(ISBLANK($B678),0,VLOOKUP($B678,Listen!$A$2:$C$45,3,FALSE))</f>
        <v>0</v>
      </c>
      <c r="X678" s="49">
        <f t="shared" si="130"/>
        <v>0</v>
      </c>
      <c r="Y678" s="49">
        <f t="shared" si="139"/>
        <v>0</v>
      </c>
      <c r="Z678" s="49">
        <f t="shared" si="139"/>
        <v>0</v>
      </c>
      <c r="AA678" s="49">
        <f t="shared" si="139"/>
        <v>0</v>
      </c>
      <c r="AB678" s="49">
        <f t="shared" si="139"/>
        <v>0</v>
      </c>
      <c r="AC678" s="49">
        <f t="shared" si="139"/>
        <v>0</v>
      </c>
      <c r="AD678" s="49">
        <f t="shared" si="139"/>
        <v>0</v>
      </c>
      <c r="AE678" s="51">
        <f t="shared" si="140"/>
        <v>0</v>
      </c>
      <c r="AF678" s="51">
        <f>IF(C678=A_Stammdaten!$B$12,D_SAV!$U678-D_SAV!$AG678,HLOOKUP(A_Stammdaten!$B$12-1,$AH$4:$AN$4004,ROW(C678)-3,FALSE)-$AG678)</f>
        <v>0</v>
      </c>
      <c r="AG678" s="51">
        <f>HLOOKUP(A_Stammdaten!$B$12,$AH$4:$AN$4004,ROW(C678)-3,FALSE)</f>
        <v>0</v>
      </c>
      <c r="AH678" s="51">
        <f t="shared" si="131"/>
        <v>0</v>
      </c>
      <c r="AI678" s="51">
        <f t="shared" si="132"/>
        <v>0</v>
      </c>
      <c r="AJ678" s="51">
        <f t="shared" si="133"/>
        <v>0</v>
      </c>
      <c r="AK678" s="51">
        <f t="shared" si="134"/>
        <v>0</v>
      </c>
      <c r="AL678" s="51">
        <f t="shared" si="135"/>
        <v>0</v>
      </c>
      <c r="AM678" s="51">
        <f t="shared" si="136"/>
        <v>0</v>
      </c>
      <c r="AN678" s="51">
        <f t="shared" si="137"/>
        <v>0</v>
      </c>
    </row>
    <row r="679" spans="1:40" x14ac:dyDescent="0.25">
      <c r="A679" s="17"/>
      <c r="B679" s="17"/>
      <c r="C679" s="35"/>
      <c r="D679" s="17"/>
      <c r="E679" s="17"/>
      <c r="F679" s="17"/>
      <c r="G679" s="62">
        <f t="shared" si="138"/>
        <v>0</v>
      </c>
      <c r="H679" s="17"/>
      <c r="I679" s="17"/>
      <c r="J679" s="17"/>
      <c r="K679" s="17"/>
      <c r="L679" s="17"/>
      <c r="M679" s="17"/>
      <c r="N679" s="17"/>
      <c r="O679" s="17"/>
      <c r="P679" s="115"/>
      <c r="Q679" s="62">
        <f>IF(C679&gt;A_Stammdaten!$B$12,0,SUM(G679,H679,J679,K679,M679,N679)-SUM(I679,L679,O679,P679))</f>
        <v>0</v>
      </c>
      <c r="R679" s="17"/>
      <c r="S679" s="17"/>
      <c r="T679" s="17"/>
      <c r="U679" s="62">
        <f t="shared" si="129"/>
        <v>0</v>
      </c>
      <c r="V679" s="63">
        <f>IF(ISBLANK($B679),0,VLOOKUP($B679,Listen!$A$2:$C$45,2,FALSE))</f>
        <v>0</v>
      </c>
      <c r="W679" s="63">
        <f>IF(ISBLANK($B679),0,VLOOKUP($B679,Listen!$A$2:$C$45,3,FALSE))</f>
        <v>0</v>
      </c>
      <c r="X679" s="49">
        <f t="shared" si="130"/>
        <v>0</v>
      </c>
      <c r="Y679" s="49">
        <f t="shared" si="139"/>
        <v>0</v>
      </c>
      <c r="Z679" s="49">
        <f t="shared" si="139"/>
        <v>0</v>
      </c>
      <c r="AA679" s="49">
        <f t="shared" si="139"/>
        <v>0</v>
      </c>
      <c r="AB679" s="49">
        <f t="shared" si="139"/>
        <v>0</v>
      </c>
      <c r="AC679" s="49">
        <f t="shared" si="139"/>
        <v>0</v>
      </c>
      <c r="AD679" s="49">
        <f t="shared" si="139"/>
        <v>0</v>
      </c>
      <c r="AE679" s="51">
        <f t="shared" si="140"/>
        <v>0</v>
      </c>
      <c r="AF679" s="51">
        <f>IF(C679=A_Stammdaten!$B$12,D_SAV!$U679-D_SAV!$AG679,HLOOKUP(A_Stammdaten!$B$12-1,$AH$4:$AN$4004,ROW(C679)-3,FALSE)-$AG679)</f>
        <v>0</v>
      </c>
      <c r="AG679" s="51">
        <f>HLOOKUP(A_Stammdaten!$B$12,$AH$4:$AN$4004,ROW(C679)-3,FALSE)</f>
        <v>0</v>
      </c>
      <c r="AH679" s="51">
        <f t="shared" si="131"/>
        <v>0</v>
      </c>
      <c r="AI679" s="51">
        <f t="shared" si="132"/>
        <v>0</v>
      </c>
      <c r="AJ679" s="51">
        <f t="shared" si="133"/>
        <v>0</v>
      </c>
      <c r="AK679" s="51">
        <f t="shared" si="134"/>
        <v>0</v>
      </c>
      <c r="AL679" s="51">
        <f t="shared" si="135"/>
        <v>0</v>
      </c>
      <c r="AM679" s="51">
        <f t="shared" si="136"/>
        <v>0</v>
      </c>
      <c r="AN679" s="51">
        <f t="shared" si="137"/>
        <v>0</v>
      </c>
    </row>
    <row r="680" spans="1:40" x14ac:dyDescent="0.25">
      <c r="A680" s="17"/>
      <c r="B680" s="17"/>
      <c r="C680" s="35"/>
      <c r="D680" s="17"/>
      <c r="E680" s="17"/>
      <c r="F680" s="17"/>
      <c r="G680" s="62">
        <f t="shared" si="138"/>
        <v>0</v>
      </c>
      <c r="H680" s="17"/>
      <c r="I680" s="17"/>
      <c r="J680" s="17"/>
      <c r="K680" s="17"/>
      <c r="L680" s="17"/>
      <c r="M680" s="17"/>
      <c r="N680" s="17"/>
      <c r="O680" s="17"/>
      <c r="P680" s="115"/>
      <c r="Q680" s="62">
        <f>IF(C680&gt;A_Stammdaten!$B$12,0,SUM(G680,H680,J680,K680,M680,N680)-SUM(I680,L680,O680,P680))</f>
        <v>0</v>
      </c>
      <c r="R680" s="17"/>
      <c r="S680" s="17"/>
      <c r="T680" s="17"/>
      <c r="U680" s="62">
        <f t="shared" si="129"/>
        <v>0</v>
      </c>
      <c r="V680" s="63">
        <f>IF(ISBLANK($B680),0,VLOOKUP($B680,Listen!$A$2:$C$45,2,FALSE))</f>
        <v>0</v>
      </c>
      <c r="W680" s="63">
        <f>IF(ISBLANK($B680),0,VLOOKUP($B680,Listen!$A$2:$C$45,3,FALSE))</f>
        <v>0</v>
      </c>
      <c r="X680" s="49">
        <f t="shared" si="130"/>
        <v>0</v>
      </c>
      <c r="Y680" s="49">
        <f t="shared" si="139"/>
        <v>0</v>
      </c>
      <c r="Z680" s="49">
        <f t="shared" si="139"/>
        <v>0</v>
      </c>
      <c r="AA680" s="49">
        <f t="shared" si="139"/>
        <v>0</v>
      </c>
      <c r="AB680" s="49">
        <f t="shared" si="139"/>
        <v>0</v>
      </c>
      <c r="AC680" s="49">
        <f t="shared" si="139"/>
        <v>0</v>
      </c>
      <c r="AD680" s="49">
        <f t="shared" si="139"/>
        <v>0</v>
      </c>
      <c r="AE680" s="51">
        <f t="shared" si="140"/>
        <v>0</v>
      </c>
      <c r="AF680" s="51">
        <f>IF(C680=A_Stammdaten!$B$12,D_SAV!$U680-D_SAV!$AG680,HLOOKUP(A_Stammdaten!$B$12-1,$AH$4:$AN$4004,ROW(C680)-3,FALSE)-$AG680)</f>
        <v>0</v>
      </c>
      <c r="AG680" s="51">
        <f>HLOOKUP(A_Stammdaten!$B$12,$AH$4:$AN$4004,ROW(C680)-3,FALSE)</f>
        <v>0</v>
      </c>
      <c r="AH680" s="51">
        <f t="shared" si="131"/>
        <v>0</v>
      </c>
      <c r="AI680" s="51">
        <f t="shared" si="132"/>
        <v>0</v>
      </c>
      <c r="AJ680" s="51">
        <f t="shared" si="133"/>
        <v>0</v>
      </c>
      <c r="AK680" s="51">
        <f t="shared" si="134"/>
        <v>0</v>
      </c>
      <c r="AL680" s="51">
        <f t="shared" si="135"/>
        <v>0</v>
      </c>
      <c r="AM680" s="51">
        <f t="shared" si="136"/>
        <v>0</v>
      </c>
      <c r="AN680" s="51">
        <f t="shared" si="137"/>
        <v>0</v>
      </c>
    </row>
    <row r="681" spans="1:40" x14ac:dyDescent="0.25">
      <c r="A681" s="17"/>
      <c r="B681" s="17"/>
      <c r="C681" s="35"/>
      <c r="D681" s="17"/>
      <c r="E681" s="17"/>
      <c r="F681" s="17"/>
      <c r="G681" s="62">
        <f t="shared" si="138"/>
        <v>0</v>
      </c>
      <c r="H681" s="17"/>
      <c r="I681" s="17"/>
      <c r="J681" s="17"/>
      <c r="K681" s="17"/>
      <c r="L681" s="17"/>
      <c r="M681" s="17"/>
      <c r="N681" s="17"/>
      <c r="O681" s="17"/>
      <c r="P681" s="115"/>
      <c r="Q681" s="62">
        <f>IF(C681&gt;A_Stammdaten!$B$12,0,SUM(G681,H681,J681,K681,M681,N681)-SUM(I681,L681,O681,P681))</f>
        <v>0</v>
      </c>
      <c r="R681" s="17"/>
      <c r="S681" s="17"/>
      <c r="T681" s="17"/>
      <c r="U681" s="62">
        <f t="shared" si="129"/>
        <v>0</v>
      </c>
      <c r="V681" s="63">
        <f>IF(ISBLANK($B681),0,VLOOKUP($B681,Listen!$A$2:$C$45,2,FALSE))</f>
        <v>0</v>
      </c>
      <c r="W681" s="63">
        <f>IF(ISBLANK($B681),0,VLOOKUP($B681,Listen!$A$2:$C$45,3,FALSE))</f>
        <v>0</v>
      </c>
      <c r="X681" s="49">
        <f t="shared" si="130"/>
        <v>0</v>
      </c>
      <c r="Y681" s="49">
        <f t="shared" si="139"/>
        <v>0</v>
      </c>
      <c r="Z681" s="49">
        <f t="shared" si="139"/>
        <v>0</v>
      </c>
      <c r="AA681" s="49">
        <f t="shared" si="139"/>
        <v>0</v>
      </c>
      <c r="AB681" s="49">
        <f t="shared" si="139"/>
        <v>0</v>
      </c>
      <c r="AC681" s="49">
        <f t="shared" si="139"/>
        <v>0</v>
      </c>
      <c r="AD681" s="49">
        <f t="shared" si="139"/>
        <v>0</v>
      </c>
      <c r="AE681" s="51">
        <f t="shared" si="140"/>
        <v>0</v>
      </c>
      <c r="AF681" s="51">
        <f>IF(C681=A_Stammdaten!$B$12,D_SAV!$U681-D_SAV!$AG681,HLOOKUP(A_Stammdaten!$B$12-1,$AH$4:$AN$4004,ROW(C681)-3,FALSE)-$AG681)</f>
        <v>0</v>
      </c>
      <c r="AG681" s="51">
        <f>HLOOKUP(A_Stammdaten!$B$12,$AH$4:$AN$4004,ROW(C681)-3,FALSE)</f>
        <v>0</v>
      </c>
      <c r="AH681" s="51">
        <f t="shared" si="131"/>
        <v>0</v>
      </c>
      <c r="AI681" s="51">
        <f t="shared" si="132"/>
        <v>0</v>
      </c>
      <c r="AJ681" s="51">
        <f t="shared" si="133"/>
        <v>0</v>
      </c>
      <c r="AK681" s="51">
        <f t="shared" si="134"/>
        <v>0</v>
      </c>
      <c r="AL681" s="51">
        <f t="shared" si="135"/>
        <v>0</v>
      </c>
      <c r="AM681" s="51">
        <f t="shared" si="136"/>
        <v>0</v>
      </c>
      <c r="AN681" s="51">
        <f t="shared" si="137"/>
        <v>0</v>
      </c>
    </row>
    <row r="682" spans="1:40" x14ac:dyDescent="0.25">
      <c r="A682" s="17"/>
      <c r="B682" s="17"/>
      <c r="C682" s="35"/>
      <c r="D682" s="17"/>
      <c r="E682" s="17"/>
      <c r="F682" s="17"/>
      <c r="G682" s="62">
        <f t="shared" si="138"/>
        <v>0</v>
      </c>
      <c r="H682" s="17"/>
      <c r="I682" s="17"/>
      <c r="J682" s="17"/>
      <c r="K682" s="17"/>
      <c r="L682" s="17"/>
      <c r="M682" s="17"/>
      <c r="N682" s="17"/>
      <c r="O682" s="17"/>
      <c r="P682" s="115"/>
      <c r="Q682" s="62">
        <f>IF(C682&gt;A_Stammdaten!$B$12,0,SUM(G682,H682,J682,K682,M682,N682)-SUM(I682,L682,O682,P682))</f>
        <v>0</v>
      </c>
      <c r="R682" s="17"/>
      <c r="S682" s="17"/>
      <c r="T682" s="17"/>
      <c r="U682" s="62">
        <f t="shared" si="129"/>
        <v>0</v>
      </c>
      <c r="V682" s="63">
        <f>IF(ISBLANK($B682),0,VLOOKUP($B682,Listen!$A$2:$C$45,2,FALSE))</f>
        <v>0</v>
      </c>
      <c r="W682" s="63">
        <f>IF(ISBLANK($B682),0,VLOOKUP($B682,Listen!$A$2:$C$45,3,FALSE))</f>
        <v>0</v>
      </c>
      <c r="X682" s="49">
        <f t="shared" si="130"/>
        <v>0</v>
      </c>
      <c r="Y682" s="49">
        <f t="shared" si="139"/>
        <v>0</v>
      </c>
      <c r="Z682" s="49">
        <f t="shared" si="139"/>
        <v>0</v>
      </c>
      <c r="AA682" s="49">
        <f t="shared" si="139"/>
        <v>0</v>
      </c>
      <c r="AB682" s="49">
        <f t="shared" si="139"/>
        <v>0</v>
      </c>
      <c r="AC682" s="49">
        <f t="shared" si="139"/>
        <v>0</v>
      </c>
      <c r="AD682" s="49">
        <f t="shared" si="139"/>
        <v>0</v>
      </c>
      <c r="AE682" s="51">
        <f t="shared" si="140"/>
        <v>0</v>
      </c>
      <c r="AF682" s="51">
        <f>IF(C682=A_Stammdaten!$B$12,D_SAV!$U682-D_SAV!$AG682,HLOOKUP(A_Stammdaten!$B$12-1,$AH$4:$AN$4004,ROW(C682)-3,FALSE)-$AG682)</f>
        <v>0</v>
      </c>
      <c r="AG682" s="51">
        <f>HLOOKUP(A_Stammdaten!$B$12,$AH$4:$AN$4004,ROW(C682)-3,FALSE)</f>
        <v>0</v>
      </c>
      <c r="AH682" s="51">
        <f t="shared" si="131"/>
        <v>0</v>
      </c>
      <c r="AI682" s="51">
        <f t="shared" si="132"/>
        <v>0</v>
      </c>
      <c r="AJ682" s="51">
        <f t="shared" si="133"/>
        <v>0</v>
      </c>
      <c r="AK682" s="51">
        <f t="shared" si="134"/>
        <v>0</v>
      </c>
      <c r="AL682" s="51">
        <f t="shared" si="135"/>
        <v>0</v>
      </c>
      <c r="AM682" s="51">
        <f t="shared" si="136"/>
        <v>0</v>
      </c>
      <c r="AN682" s="51">
        <f t="shared" si="137"/>
        <v>0</v>
      </c>
    </row>
    <row r="683" spans="1:40" x14ac:dyDescent="0.25">
      <c r="A683" s="17"/>
      <c r="B683" s="17"/>
      <c r="C683" s="35"/>
      <c r="D683" s="17"/>
      <c r="E683" s="17"/>
      <c r="F683" s="17"/>
      <c r="G683" s="62">
        <f t="shared" si="138"/>
        <v>0</v>
      </c>
      <c r="H683" s="17"/>
      <c r="I683" s="17"/>
      <c r="J683" s="17"/>
      <c r="K683" s="17"/>
      <c r="L683" s="17"/>
      <c r="M683" s="17"/>
      <c r="N683" s="17"/>
      <c r="O683" s="17"/>
      <c r="P683" s="115"/>
      <c r="Q683" s="62">
        <f>IF(C683&gt;A_Stammdaten!$B$12,0,SUM(G683,H683,J683,K683,M683,N683)-SUM(I683,L683,O683,P683))</f>
        <v>0</v>
      </c>
      <c r="R683" s="17"/>
      <c r="S683" s="17"/>
      <c r="T683" s="17"/>
      <c r="U683" s="62">
        <f t="shared" si="129"/>
        <v>0</v>
      </c>
      <c r="V683" s="63">
        <f>IF(ISBLANK($B683),0,VLOOKUP($B683,Listen!$A$2:$C$45,2,FALSE))</f>
        <v>0</v>
      </c>
      <c r="W683" s="63">
        <f>IF(ISBLANK($B683),0,VLOOKUP($B683,Listen!$A$2:$C$45,3,FALSE))</f>
        <v>0</v>
      </c>
      <c r="X683" s="49">
        <f t="shared" si="130"/>
        <v>0</v>
      </c>
      <c r="Y683" s="49">
        <f t="shared" si="139"/>
        <v>0</v>
      </c>
      <c r="Z683" s="49">
        <f t="shared" si="139"/>
        <v>0</v>
      </c>
      <c r="AA683" s="49">
        <f t="shared" si="139"/>
        <v>0</v>
      </c>
      <c r="AB683" s="49">
        <f t="shared" si="139"/>
        <v>0</v>
      </c>
      <c r="AC683" s="49">
        <f t="shared" si="139"/>
        <v>0</v>
      </c>
      <c r="AD683" s="49">
        <f t="shared" si="139"/>
        <v>0</v>
      </c>
      <c r="AE683" s="51">
        <f t="shared" si="140"/>
        <v>0</v>
      </c>
      <c r="AF683" s="51">
        <f>IF(C683=A_Stammdaten!$B$12,D_SAV!$U683-D_SAV!$AG683,HLOOKUP(A_Stammdaten!$B$12-1,$AH$4:$AN$4004,ROW(C683)-3,FALSE)-$AG683)</f>
        <v>0</v>
      </c>
      <c r="AG683" s="51">
        <f>HLOOKUP(A_Stammdaten!$B$12,$AH$4:$AN$4004,ROW(C683)-3,FALSE)</f>
        <v>0</v>
      </c>
      <c r="AH683" s="51">
        <f t="shared" si="131"/>
        <v>0</v>
      </c>
      <c r="AI683" s="51">
        <f t="shared" si="132"/>
        <v>0</v>
      </c>
      <c r="AJ683" s="51">
        <f t="shared" si="133"/>
        <v>0</v>
      </c>
      <c r="AK683" s="51">
        <f t="shared" si="134"/>
        <v>0</v>
      </c>
      <c r="AL683" s="51">
        <f t="shared" si="135"/>
        <v>0</v>
      </c>
      <c r="AM683" s="51">
        <f t="shared" si="136"/>
        <v>0</v>
      </c>
      <c r="AN683" s="51">
        <f t="shared" si="137"/>
        <v>0</v>
      </c>
    </row>
    <row r="684" spans="1:40" x14ac:dyDescent="0.25">
      <c r="A684" s="17"/>
      <c r="B684" s="17"/>
      <c r="C684" s="35"/>
      <c r="D684" s="17"/>
      <c r="E684" s="17"/>
      <c r="F684" s="17"/>
      <c r="G684" s="62">
        <f t="shared" si="138"/>
        <v>0</v>
      </c>
      <c r="H684" s="17"/>
      <c r="I684" s="17"/>
      <c r="J684" s="17"/>
      <c r="K684" s="17"/>
      <c r="L684" s="17"/>
      <c r="M684" s="17"/>
      <c r="N684" s="17"/>
      <c r="O684" s="17"/>
      <c r="P684" s="115"/>
      <c r="Q684" s="62">
        <f>IF(C684&gt;A_Stammdaten!$B$12,0,SUM(G684,H684,J684,K684,M684,N684)-SUM(I684,L684,O684,P684))</f>
        <v>0</v>
      </c>
      <c r="R684" s="17"/>
      <c r="S684" s="17"/>
      <c r="T684" s="17"/>
      <c r="U684" s="62">
        <f t="shared" si="129"/>
        <v>0</v>
      </c>
      <c r="V684" s="63">
        <f>IF(ISBLANK($B684),0,VLOOKUP($B684,Listen!$A$2:$C$45,2,FALSE))</f>
        <v>0</v>
      </c>
      <c r="W684" s="63">
        <f>IF(ISBLANK($B684),0,VLOOKUP($B684,Listen!$A$2:$C$45,3,FALSE))</f>
        <v>0</v>
      </c>
      <c r="X684" s="49">
        <f t="shared" si="130"/>
        <v>0</v>
      </c>
      <c r="Y684" s="49">
        <f t="shared" si="139"/>
        <v>0</v>
      </c>
      <c r="Z684" s="49">
        <f t="shared" si="139"/>
        <v>0</v>
      </c>
      <c r="AA684" s="49">
        <f t="shared" si="139"/>
        <v>0</v>
      </c>
      <c r="AB684" s="49">
        <f t="shared" si="139"/>
        <v>0</v>
      </c>
      <c r="AC684" s="49">
        <f t="shared" si="139"/>
        <v>0</v>
      </c>
      <c r="AD684" s="49">
        <f t="shared" si="139"/>
        <v>0</v>
      </c>
      <c r="AE684" s="51">
        <f t="shared" si="140"/>
        <v>0</v>
      </c>
      <c r="AF684" s="51">
        <f>IF(C684=A_Stammdaten!$B$12,D_SAV!$U684-D_SAV!$AG684,HLOOKUP(A_Stammdaten!$B$12-1,$AH$4:$AN$4004,ROW(C684)-3,FALSE)-$AG684)</f>
        <v>0</v>
      </c>
      <c r="AG684" s="51">
        <f>HLOOKUP(A_Stammdaten!$B$12,$AH$4:$AN$4004,ROW(C684)-3,FALSE)</f>
        <v>0</v>
      </c>
      <c r="AH684" s="51">
        <f t="shared" si="131"/>
        <v>0</v>
      </c>
      <c r="AI684" s="51">
        <f t="shared" si="132"/>
        <v>0</v>
      </c>
      <c r="AJ684" s="51">
        <f t="shared" si="133"/>
        <v>0</v>
      </c>
      <c r="AK684" s="51">
        <f t="shared" si="134"/>
        <v>0</v>
      </c>
      <c r="AL684" s="51">
        <f t="shared" si="135"/>
        <v>0</v>
      </c>
      <c r="AM684" s="51">
        <f t="shared" si="136"/>
        <v>0</v>
      </c>
      <c r="AN684" s="51">
        <f t="shared" si="137"/>
        <v>0</v>
      </c>
    </row>
    <row r="685" spans="1:40" x14ac:dyDescent="0.25">
      <c r="A685" s="17"/>
      <c r="B685" s="17"/>
      <c r="C685" s="35"/>
      <c r="D685" s="17"/>
      <c r="E685" s="17"/>
      <c r="F685" s="17"/>
      <c r="G685" s="62">
        <f t="shared" si="138"/>
        <v>0</v>
      </c>
      <c r="H685" s="17"/>
      <c r="I685" s="17"/>
      <c r="J685" s="17"/>
      <c r="K685" s="17"/>
      <c r="L685" s="17"/>
      <c r="M685" s="17"/>
      <c r="N685" s="17"/>
      <c r="O685" s="17"/>
      <c r="P685" s="115"/>
      <c r="Q685" s="62">
        <f>IF(C685&gt;A_Stammdaten!$B$12,0,SUM(G685,H685,J685,K685,M685,N685)-SUM(I685,L685,O685,P685))</f>
        <v>0</v>
      </c>
      <c r="R685" s="17"/>
      <c r="S685" s="17"/>
      <c r="T685" s="17"/>
      <c r="U685" s="62">
        <f t="shared" si="129"/>
        <v>0</v>
      </c>
      <c r="V685" s="63">
        <f>IF(ISBLANK($B685),0,VLOOKUP($B685,Listen!$A$2:$C$45,2,FALSE))</f>
        <v>0</v>
      </c>
      <c r="W685" s="63">
        <f>IF(ISBLANK($B685),0,VLOOKUP($B685,Listen!$A$2:$C$45,3,FALSE))</f>
        <v>0</v>
      </c>
      <c r="X685" s="49">
        <f t="shared" si="130"/>
        <v>0</v>
      </c>
      <c r="Y685" s="49">
        <f t="shared" si="139"/>
        <v>0</v>
      </c>
      <c r="Z685" s="49">
        <f t="shared" si="139"/>
        <v>0</v>
      </c>
      <c r="AA685" s="49">
        <f t="shared" si="139"/>
        <v>0</v>
      </c>
      <c r="AB685" s="49">
        <f t="shared" si="139"/>
        <v>0</v>
      </c>
      <c r="AC685" s="49">
        <f t="shared" si="139"/>
        <v>0</v>
      </c>
      <c r="AD685" s="49">
        <f t="shared" si="139"/>
        <v>0</v>
      </c>
      <c r="AE685" s="51">
        <f t="shared" si="140"/>
        <v>0</v>
      </c>
      <c r="AF685" s="51">
        <f>IF(C685=A_Stammdaten!$B$12,D_SAV!$U685-D_SAV!$AG685,HLOOKUP(A_Stammdaten!$B$12-1,$AH$4:$AN$4004,ROW(C685)-3,FALSE)-$AG685)</f>
        <v>0</v>
      </c>
      <c r="AG685" s="51">
        <f>HLOOKUP(A_Stammdaten!$B$12,$AH$4:$AN$4004,ROW(C685)-3,FALSE)</f>
        <v>0</v>
      </c>
      <c r="AH685" s="51">
        <f t="shared" si="131"/>
        <v>0</v>
      </c>
      <c r="AI685" s="51">
        <f t="shared" si="132"/>
        <v>0</v>
      </c>
      <c r="AJ685" s="51">
        <f t="shared" si="133"/>
        <v>0</v>
      </c>
      <c r="AK685" s="51">
        <f t="shared" si="134"/>
        <v>0</v>
      </c>
      <c r="AL685" s="51">
        <f t="shared" si="135"/>
        <v>0</v>
      </c>
      <c r="AM685" s="51">
        <f t="shared" si="136"/>
        <v>0</v>
      </c>
      <c r="AN685" s="51">
        <f t="shared" si="137"/>
        <v>0</v>
      </c>
    </row>
    <row r="686" spans="1:40" x14ac:dyDescent="0.25">
      <c r="A686" s="17"/>
      <c r="B686" s="17"/>
      <c r="C686" s="35"/>
      <c r="D686" s="17"/>
      <c r="E686" s="17"/>
      <c r="F686" s="17"/>
      <c r="G686" s="62">
        <f t="shared" si="138"/>
        <v>0</v>
      </c>
      <c r="H686" s="17"/>
      <c r="I686" s="17"/>
      <c r="J686" s="17"/>
      <c r="K686" s="17"/>
      <c r="L686" s="17"/>
      <c r="M686" s="17"/>
      <c r="N686" s="17"/>
      <c r="O686" s="17"/>
      <c r="P686" s="115"/>
      <c r="Q686" s="62">
        <f>IF(C686&gt;A_Stammdaten!$B$12,0,SUM(G686,H686,J686,K686,M686,N686)-SUM(I686,L686,O686,P686))</f>
        <v>0</v>
      </c>
      <c r="R686" s="17"/>
      <c r="S686" s="17"/>
      <c r="T686" s="17"/>
      <c r="U686" s="62">
        <f t="shared" si="129"/>
        <v>0</v>
      </c>
      <c r="V686" s="63">
        <f>IF(ISBLANK($B686),0,VLOOKUP($B686,Listen!$A$2:$C$45,2,FALSE))</f>
        <v>0</v>
      </c>
      <c r="W686" s="63">
        <f>IF(ISBLANK($B686),0,VLOOKUP($B686,Listen!$A$2:$C$45,3,FALSE))</f>
        <v>0</v>
      </c>
      <c r="X686" s="49">
        <f t="shared" si="130"/>
        <v>0</v>
      </c>
      <c r="Y686" s="49">
        <f t="shared" si="139"/>
        <v>0</v>
      </c>
      <c r="Z686" s="49">
        <f t="shared" si="139"/>
        <v>0</v>
      </c>
      <c r="AA686" s="49">
        <f t="shared" si="139"/>
        <v>0</v>
      </c>
      <c r="AB686" s="49">
        <f t="shared" si="139"/>
        <v>0</v>
      </c>
      <c r="AC686" s="49">
        <f t="shared" si="139"/>
        <v>0</v>
      </c>
      <c r="AD686" s="49">
        <f t="shared" si="139"/>
        <v>0</v>
      </c>
      <c r="AE686" s="51">
        <f t="shared" si="140"/>
        <v>0</v>
      </c>
      <c r="AF686" s="51">
        <f>IF(C686=A_Stammdaten!$B$12,D_SAV!$U686-D_SAV!$AG686,HLOOKUP(A_Stammdaten!$B$12-1,$AH$4:$AN$4004,ROW(C686)-3,FALSE)-$AG686)</f>
        <v>0</v>
      </c>
      <c r="AG686" s="51">
        <f>HLOOKUP(A_Stammdaten!$B$12,$AH$4:$AN$4004,ROW(C686)-3,FALSE)</f>
        <v>0</v>
      </c>
      <c r="AH686" s="51">
        <f t="shared" si="131"/>
        <v>0</v>
      </c>
      <c r="AI686" s="51">
        <f t="shared" si="132"/>
        <v>0</v>
      </c>
      <c r="AJ686" s="51">
        <f t="shared" si="133"/>
        <v>0</v>
      </c>
      <c r="AK686" s="51">
        <f t="shared" si="134"/>
        <v>0</v>
      </c>
      <c r="AL686" s="51">
        <f t="shared" si="135"/>
        <v>0</v>
      </c>
      <c r="AM686" s="51">
        <f t="shared" si="136"/>
        <v>0</v>
      </c>
      <c r="AN686" s="51">
        <f t="shared" si="137"/>
        <v>0</v>
      </c>
    </row>
    <row r="687" spans="1:40" x14ac:dyDescent="0.25">
      <c r="A687" s="17"/>
      <c r="B687" s="17"/>
      <c r="C687" s="35"/>
      <c r="D687" s="17"/>
      <c r="E687" s="17"/>
      <c r="F687" s="17"/>
      <c r="G687" s="62">
        <f t="shared" si="138"/>
        <v>0</v>
      </c>
      <c r="H687" s="17"/>
      <c r="I687" s="17"/>
      <c r="J687" s="17"/>
      <c r="K687" s="17"/>
      <c r="L687" s="17"/>
      <c r="M687" s="17"/>
      <c r="N687" s="17"/>
      <c r="O687" s="17"/>
      <c r="P687" s="115"/>
      <c r="Q687" s="62">
        <f>IF(C687&gt;A_Stammdaten!$B$12,0,SUM(G687,H687,J687,K687,M687,N687)-SUM(I687,L687,O687,P687))</f>
        <v>0</v>
      </c>
      <c r="R687" s="17"/>
      <c r="S687" s="17"/>
      <c r="T687" s="17"/>
      <c r="U687" s="62">
        <f t="shared" si="129"/>
        <v>0</v>
      </c>
      <c r="V687" s="63">
        <f>IF(ISBLANK($B687),0,VLOOKUP($B687,Listen!$A$2:$C$45,2,FALSE))</f>
        <v>0</v>
      </c>
      <c r="W687" s="63">
        <f>IF(ISBLANK($B687),0,VLOOKUP($B687,Listen!$A$2:$C$45,3,FALSE))</f>
        <v>0</v>
      </c>
      <c r="X687" s="49">
        <f t="shared" si="130"/>
        <v>0</v>
      </c>
      <c r="Y687" s="49">
        <f t="shared" si="139"/>
        <v>0</v>
      </c>
      <c r="Z687" s="49">
        <f t="shared" si="139"/>
        <v>0</v>
      </c>
      <c r="AA687" s="49">
        <f t="shared" si="139"/>
        <v>0</v>
      </c>
      <c r="AB687" s="49">
        <f t="shared" si="139"/>
        <v>0</v>
      </c>
      <c r="AC687" s="49">
        <f t="shared" si="139"/>
        <v>0</v>
      </c>
      <c r="AD687" s="49">
        <f t="shared" si="139"/>
        <v>0</v>
      </c>
      <c r="AE687" s="51">
        <f t="shared" si="140"/>
        <v>0</v>
      </c>
      <c r="AF687" s="51">
        <f>IF(C687=A_Stammdaten!$B$12,D_SAV!$U687-D_SAV!$AG687,HLOOKUP(A_Stammdaten!$B$12-1,$AH$4:$AN$4004,ROW(C687)-3,FALSE)-$AG687)</f>
        <v>0</v>
      </c>
      <c r="AG687" s="51">
        <f>HLOOKUP(A_Stammdaten!$B$12,$AH$4:$AN$4004,ROW(C687)-3,FALSE)</f>
        <v>0</v>
      </c>
      <c r="AH687" s="51">
        <f t="shared" si="131"/>
        <v>0</v>
      </c>
      <c r="AI687" s="51">
        <f t="shared" si="132"/>
        <v>0</v>
      </c>
      <c r="AJ687" s="51">
        <f t="shared" si="133"/>
        <v>0</v>
      </c>
      <c r="AK687" s="51">
        <f t="shared" si="134"/>
        <v>0</v>
      </c>
      <c r="AL687" s="51">
        <f t="shared" si="135"/>
        <v>0</v>
      </c>
      <c r="AM687" s="51">
        <f t="shared" si="136"/>
        <v>0</v>
      </c>
      <c r="AN687" s="51">
        <f t="shared" si="137"/>
        <v>0</v>
      </c>
    </row>
    <row r="688" spans="1:40" x14ac:dyDescent="0.25">
      <c r="A688" s="17"/>
      <c r="B688" s="17"/>
      <c r="C688" s="35"/>
      <c r="D688" s="17"/>
      <c r="E688" s="17"/>
      <c r="F688" s="17"/>
      <c r="G688" s="62">
        <f t="shared" si="138"/>
        <v>0</v>
      </c>
      <c r="H688" s="17"/>
      <c r="I688" s="17"/>
      <c r="J688" s="17"/>
      <c r="K688" s="17"/>
      <c r="L688" s="17"/>
      <c r="M688" s="17"/>
      <c r="N688" s="17"/>
      <c r="O688" s="17"/>
      <c r="P688" s="115"/>
      <c r="Q688" s="62">
        <f>IF(C688&gt;A_Stammdaten!$B$12,0,SUM(G688,H688,J688,K688,M688,N688)-SUM(I688,L688,O688,P688))</f>
        <v>0</v>
      </c>
      <c r="R688" s="17"/>
      <c r="S688" s="17"/>
      <c r="T688" s="17"/>
      <c r="U688" s="62">
        <f t="shared" si="129"/>
        <v>0</v>
      </c>
      <c r="V688" s="63">
        <f>IF(ISBLANK($B688),0,VLOOKUP($B688,Listen!$A$2:$C$45,2,FALSE))</f>
        <v>0</v>
      </c>
      <c r="W688" s="63">
        <f>IF(ISBLANK($B688),0,VLOOKUP($B688,Listen!$A$2:$C$45,3,FALSE))</f>
        <v>0</v>
      </c>
      <c r="X688" s="49">
        <f t="shared" si="130"/>
        <v>0</v>
      </c>
      <c r="Y688" s="49">
        <f t="shared" si="139"/>
        <v>0</v>
      </c>
      <c r="Z688" s="49">
        <f t="shared" si="139"/>
        <v>0</v>
      </c>
      <c r="AA688" s="49">
        <f t="shared" si="139"/>
        <v>0</v>
      </c>
      <c r="AB688" s="49">
        <f t="shared" si="139"/>
        <v>0</v>
      </c>
      <c r="AC688" s="49">
        <f t="shared" si="139"/>
        <v>0</v>
      </c>
      <c r="AD688" s="49">
        <f t="shared" si="139"/>
        <v>0</v>
      </c>
      <c r="AE688" s="51">
        <f t="shared" si="140"/>
        <v>0</v>
      </c>
      <c r="AF688" s="51">
        <f>IF(C688=A_Stammdaten!$B$12,D_SAV!$U688-D_SAV!$AG688,HLOOKUP(A_Stammdaten!$B$12-1,$AH$4:$AN$4004,ROW(C688)-3,FALSE)-$AG688)</f>
        <v>0</v>
      </c>
      <c r="AG688" s="51">
        <f>HLOOKUP(A_Stammdaten!$B$12,$AH$4:$AN$4004,ROW(C688)-3,FALSE)</f>
        <v>0</v>
      </c>
      <c r="AH688" s="51">
        <f t="shared" si="131"/>
        <v>0</v>
      </c>
      <c r="AI688" s="51">
        <f t="shared" si="132"/>
        <v>0</v>
      </c>
      <c r="AJ688" s="51">
        <f t="shared" si="133"/>
        <v>0</v>
      </c>
      <c r="AK688" s="51">
        <f t="shared" si="134"/>
        <v>0</v>
      </c>
      <c r="AL688" s="51">
        <f t="shared" si="135"/>
        <v>0</v>
      </c>
      <c r="AM688" s="51">
        <f t="shared" si="136"/>
        <v>0</v>
      </c>
      <c r="AN688" s="51">
        <f t="shared" si="137"/>
        <v>0</v>
      </c>
    </row>
    <row r="689" spans="1:40" x14ac:dyDescent="0.25">
      <c r="A689" s="17"/>
      <c r="B689" s="17"/>
      <c r="C689" s="35"/>
      <c r="D689" s="17"/>
      <c r="E689" s="17"/>
      <c r="F689" s="17"/>
      <c r="G689" s="62">
        <f t="shared" si="138"/>
        <v>0</v>
      </c>
      <c r="H689" s="17"/>
      <c r="I689" s="17"/>
      <c r="J689" s="17"/>
      <c r="K689" s="17"/>
      <c r="L689" s="17"/>
      <c r="M689" s="17"/>
      <c r="N689" s="17"/>
      <c r="O689" s="17"/>
      <c r="P689" s="115"/>
      <c r="Q689" s="62">
        <f>IF(C689&gt;A_Stammdaten!$B$12,0,SUM(G689,H689,J689,K689,M689,N689)-SUM(I689,L689,O689,P689))</f>
        <v>0</v>
      </c>
      <c r="R689" s="17"/>
      <c r="S689" s="17"/>
      <c r="T689" s="17"/>
      <c r="U689" s="62">
        <f t="shared" si="129"/>
        <v>0</v>
      </c>
      <c r="V689" s="63">
        <f>IF(ISBLANK($B689),0,VLOOKUP($B689,Listen!$A$2:$C$45,2,FALSE))</f>
        <v>0</v>
      </c>
      <c r="W689" s="63">
        <f>IF(ISBLANK($B689),0,VLOOKUP($B689,Listen!$A$2:$C$45,3,FALSE))</f>
        <v>0</v>
      </c>
      <c r="X689" s="49">
        <f t="shared" si="130"/>
        <v>0</v>
      </c>
      <c r="Y689" s="49">
        <f t="shared" si="139"/>
        <v>0</v>
      </c>
      <c r="Z689" s="49">
        <f t="shared" si="139"/>
        <v>0</v>
      </c>
      <c r="AA689" s="49">
        <f t="shared" si="139"/>
        <v>0</v>
      </c>
      <c r="AB689" s="49">
        <f t="shared" si="139"/>
        <v>0</v>
      </c>
      <c r="AC689" s="49">
        <f t="shared" si="139"/>
        <v>0</v>
      </c>
      <c r="AD689" s="49">
        <f t="shared" si="139"/>
        <v>0</v>
      </c>
      <c r="AE689" s="51">
        <f t="shared" si="140"/>
        <v>0</v>
      </c>
      <c r="AF689" s="51">
        <f>IF(C689=A_Stammdaten!$B$12,D_SAV!$U689-D_SAV!$AG689,HLOOKUP(A_Stammdaten!$B$12-1,$AH$4:$AN$4004,ROW(C689)-3,FALSE)-$AG689)</f>
        <v>0</v>
      </c>
      <c r="AG689" s="51">
        <f>HLOOKUP(A_Stammdaten!$B$12,$AH$4:$AN$4004,ROW(C689)-3,FALSE)</f>
        <v>0</v>
      </c>
      <c r="AH689" s="51">
        <f t="shared" si="131"/>
        <v>0</v>
      </c>
      <c r="AI689" s="51">
        <f t="shared" si="132"/>
        <v>0</v>
      </c>
      <c r="AJ689" s="51">
        <f t="shared" si="133"/>
        <v>0</v>
      </c>
      <c r="AK689" s="51">
        <f t="shared" si="134"/>
        <v>0</v>
      </c>
      <c r="AL689" s="51">
        <f t="shared" si="135"/>
        <v>0</v>
      </c>
      <c r="AM689" s="51">
        <f t="shared" si="136"/>
        <v>0</v>
      </c>
      <c r="AN689" s="51">
        <f t="shared" si="137"/>
        <v>0</v>
      </c>
    </row>
    <row r="690" spans="1:40" x14ac:dyDescent="0.25">
      <c r="A690" s="17"/>
      <c r="B690" s="17"/>
      <c r="C690" s="35"/>
      <c r="D690" s="17"/>
      <c r="E690" s="17"/>
      <c r="F690" s="17"/>
      <c r="G690" s="62">
        <f t="shared" si="138"/>
        <v>0</v>
      </c>
      <c r="H690" s="17"/>
      <c r="I690" s="17"/>
      <c r="J690" s="17"/>
      <c r="K690" s="17"/>
      <c r="L690" s="17"/>
      <c r="M690" s="17"/>
      <c r="N690" s="17"/>
      <c r="O690" s="17"/>
      <c r="P690" s="115"/>
      <c r="Q690" s="62">
        <f>IF(C690&gt;A_Stammdaten!$B$12,0,SUM(G690,H690,J690,K690,M690,N690)-SUM(I690,L690,O690,P690))</f>
        <v>0</v>
      </c>
      <c r="R690" s="17"/>
      <c r="S690" s="17"/>
      <c r="T690" s="17"/>
      <c r="U690" s="62">
        <f t="shared" si="129"/>
        <v>0</v>
      </c>
      <c r="V690" s="63">
        <f>IF(ISBLANK($B690),0,VLOOKUP($B690,Listen!$A$2:$C$45,2,FALSE))</f>
        <v>0</v>
      </c>
      <c r="W690" s="63">
        <f>IF(ISBLANK($B690),0,VLOOKUP($B690,Listen!$A$2:$C$45,3,FALSE))</f>
        <v>0</v>
      </c>
      <c r="X690" s="49">
        <f t="shared" si="130"/>
        <v>0</v>
      </c>
      <c r="Y690" s="49">
        <f t="shared" si="139"/>
        <v>0</v>
      </c>
      <c r="Z690" s="49">
        <f t="shared" si="139"/>
        <v>0</v>
      </c>
      <c r="AA690" s="49">
        <f t="shared" si="139"/>
        <v>0</v>
      </c>
      <c r="AB690" s="49">
        <f t="shared" si="139"/>
        <v>0</v>
      </c>
      <c r="AC690" s="49">
        <f t="shared" si="139"/>
        <v>0</v>
      </c>
      <c r="AD690" s="49">
        <f t="shared" si="139"/>
        <v>0</v>
      </c>
      <c r="AE690" s="51">
        <f t="shared" si="140"/>
        <v>0</v>
      </c>
      <c r="AF690" s="51">
        <f>IF(C690=A_Stammdaten!$B$12,D_SAV!$U690-D_SAV!$AG690,HLOOKUP(A_Stammdaten!$B$12-1,$AH$4:$AN$4004,ROW(C690)-3,FALSE)-$AG690)</f>
        <v>0</v>
      </c>
      <c r="AG690" s="51">
        <f>HLOOKUP(A_Stammdaten!$B$12,$AH$4:$AN$4004,ROW(C690)-3,FALSE)</f>
        <v>0</v>
      </c>
      <c r="AH690" s="51">
        <f t="shared" si="131"/>
        <v>0</v>
      </c>
      <c r="AI690" s="51">
        <f t="shared" si="132"/>
        <v>0</v>
      </c>
      <c r="AJ690" s="51">
        <f t="shared" si="133"/>
        <v>0</v>
      </c>
      <c r="AK690" s="51">
        <f t="shared" si="134"/>
        <v>0</v>
      </c>
      <c r="AL690" s="51">
        <f t="shared" si="135"/>
        <v>0</v>
      </c>
      <c r="AM690" s="51">
        <f t="shared" si="136"/>
        <v>0</v>
      </c>
      <c r="AN690" s="51">
        <f t="shared" si="137"/>
        <v>0</v>
      </c>
    </row>
    <row r="691" spans="1:40" x14ac:dyDescent="0.25">
      <c r="A691" s="17"/>
      <c r="B691" s="17"/>
      <c r="C691" s="35"/>
      <c r="D691" s="17"/>
      <c r="E691" s="17"/>
      <c r="F691" s="17"/>
      <c r="G691" s="62">
        <f t="shared" si="138"/>
        <v>0</v>
      </c>
      <c r="H691" s="17"/>
      <c r="I691" s="17"/>
      <c r="J691" s="17"/>
      <c r="K691" s="17"/>
      <c r="L691" s="17"/>
      <c r="M691" s="17"/>
      <c r="N691" s="17"/>
      <c r="O691" s="17"/>
      <c r="P691" s="115"/>
      <c r="Q691" s="62">
        <f>IF(C691&gt;A_Stammdaten!$B$12,0,SUM(G691,H691,J691,K691,M691,N691)-SUM(I691,L691,O691,P691))</f>
        <v>0</v>
      </c>
      <c r="R691" s="17"/>
      <c r="S691" s="17"/>
      <c r="T691" s="17"/>
      <c r="U691" s="62">
        <f t="shared" si="129"/>
        <v>0</v>
      </c>
      <c r="V691" s="63">
        <f>IF(ISBLANK($B691),0,VLOOKUP($B691,Listen!$A$2:$C$45,2,FALSE))</f>
        <v>0</v>
      </c>
      <c r="W691" s="63">
        <f>IF(ISBLANK($B691),0,VLOOKUP($B691,Listen!$A$2:$C$45,3,FALSE))</f>
        <v>0</v>
      </c>
      <c r="X691" s="49">
        <f t="shared" si="130"/>
        <v>0</v>
      </c>
      <c r="Y691" s="49">
        <f t="shared" si="139"/>
        <v>0</v>
      </c>
      <c r="Z691" s="49">
        <f t="shared" si="139"/>
        <v>0</v>
      </c>
      <c r="AA691" s="49">
        <f t="shared" si="139"/>
        <v>0</v>
      </c>
      <c r="AB691" s="49">
        <f t="shared" si="139"/>
        <v>0</v>
      </c>
      <c r="AC691" s="49">
        <f t="shared" si="139"/>
        <v>0</v>
      </c>
      <c r="AD691" s="49">
        <f t="shared" si="139"/>
        <v>0</v>
      </c>
      <c r="AE691" s="51">
        <f t="shared" si="140"/>
        <v>0</v>
      </c>
      <c r="AF691" s="51">
        <f>IF(C691=A_Stammdaten!$B$12,D_SAV!$U691-D_SAV!$AG691,HLOOKUP(A_Stammdaten!$B$12-1,$AH$4:$AN$4004,ROW(C691)-3,FALSE)-$AG691)</f>
        <v>0</v>
      </c>
      <c r="AG691" s="51">
        <f>HLOOKUP(A_Stammdaten!$B$12,$AH$4:$AN$4004,ROW(C691)-3,FALSE)</f>
        <v>0</v>
      </c>
      <c r="AH691" s="51">
        <f t="shared" si="131"/>
        <v>0</v>
      </c>
      <c r="AI691" s="51">
        <f t="shared" si="132"/>
        <v>0</v>
      </c>
      <c r="AJ691" s="51">
        <f t="shared" si="133"/>
        <v>0</v>
      </c>
      <c r="AK691" s="51">
        <f t="shared" si="134"/>
        <v>0</v>
      </c>
      <c r="AL691" s="51">
        <f t="shared" si="135"/>
        <v>0</v>
      </c>
      <c r="AM691" s="51">
        <f t="shared" si="136"/>
        <v>0</v>
      </c>
      <c r="AN691" s="51">
        <f t="shared" si="137"/>
        <v>0</v>
      </c>
    </row>
    <row r="692" spans="1:40" x14ac:dyDescent="0.25">
      <c r="A692" s="17"/>
      <c r="B692" s="17"/>
      <c r="C692" s="35"/>
      <c r="D692" s="17"/>
      <c r="E692" s="17"/>
      <c r="F692" s="17"/>
      <c r="G692" s="62">
        <f t="shared" si="138"/>
        <v>0</v>
      </c>
      <c r="H692" s="17"/>
      <c r="I692" s="17"/>
      <c r="J692" s="17"/>
      <c r="K692" s="17"/>
      <c r="L692" s="17"/>
      <c r="M692" s="17"/>
      <c r="N692" s="17"/>
      <c r="O692" s="17"/>
      <c r="P692" s="115"/>
      <c r="Q692" s="62">
        <f>IF(C692&gt;A_Stammdaten!$B$12,0,SUM(G692,H692,J692,K692,M692,N692)-SUM(I692,L692,O692,P692))</f>
        <v>0</v>
      </c>
      <c r="R692" s="17"/>
      <c r="S692" s="17"/>
      <c r="T692" s="17"/>
      <c r="U692" s="62">
        <f t="shared" si="129"/>
        <v>0</v>
      </c>
      <c r="V692" s="63">
        <f>IF(ISBLANK($B692),0,VLOOKUP($B692,Listen!$A$2:$C$45,2,FALSE))</f>
        <v>0</v>
      </c>
      <c r="W692" s="63">
        <f>IF(ISBLANK($B692),0,VLOOKUP($B692,Listen!$A$2:$C$45,3,FALSE))</f>
        <v>0</v>
      </c>
      <c r="X692" s="49">
        <f t="shared" si="130"/>
        <v>0</v>
      </c>
      <c r="Y692" s="49">
        <f t="shared" si="139"/>
        <v>0</v>
      </c>
      <c r="Z692" s="49">
        <f t="shared" si="139"/>
        <v>0</v>
      </c>
      <c r="AA692" s="49">
        <f t="shared" si="139"/>
        <v>0</v>
      </c>
      <c r="AB692" s="49">
        <f t="shared" si="139"/>
        <v>0</v>
      </c>
      <c r="AC692" s="49">
        <f t="shared" si="139"/>
        <v>0</v>
      </c>
      <c r="AD692" s="49">
        <f t="shared" si="139"/>
        <v>0</v>
      </c>
      <c r="AE692" s="51">
        <f t="shared" si="140"/>
        <v>0</v>
      </c>
      <c r="AF692" s="51">
        <f>IF(C692=A_Stammdaten!$B$12,D_SAV!$U692-D_SAV!$AG692,HLOOKUP(A_Stammdaten!$B$12-1,$AH$4:$AN$4004,ROW(C692)-3,FALSE)-$AG692)</f>
        <v>0</v>
      </c>
      <c r="AG692" s="51">
        <f>HLOOKUP(A_Stammdaten!$B$12,$AH$4:$AN$4004,ROW(C692)-3,FALSE)</f>
        <v>0</v>
      </c>
      <c r="AH692" s="51">
        <f t="shared" si="131"/>
        <v>0</v>
      </c>
      <c r="AI692" s="51">
        <f t="shared" si="132"/>
        <v>0</v>
      </c>
      <c r="AJ692" s="51">
        <f t="shared" si="133"/>
        <v>0</v>
      </c>
      <c r="AK692" s="51">
        <f t="shared" si="134"/>
        <v>0</v>
      </c>
      <c r="AL692" s="51">
        <f t="shared" si="135"/>
        <v>0</v>
      </c>
      <c r="AM692" s="51">
        <f t="shared" si="136"/>
        <v>0</v>
      </c>
      <c r="AN692" s="51">
        <f t="shared" si="137"/>
        <v>0</v>
      </c>
    </row>
    <row r="693" spans="1:40" x14ac:dyDescent="0.25">
      <c r="A693" s="17"/>
      <c r="B693" s="17"/>
      <c r="C693" s="35"/>
      <c r="D693" s="17"/>
      <c r="E693" s="17"/>
      <c r="F693" s="17"/>
      <c r="G693" s="62">
        <f t="shared" si="138"/>
        <v>0</v>
      </c>
      <c r="H693" s="17"/>
      <c r="I693" s="17"/>
      <c r="J693" s="17"/>
      <c r="K693" s="17"/>
      <c r="L693" s="17"/>
      <c r="M693" s="17"/>
      <c r="N693" s="17"/>
      <c r="O693" s="17"/>
      <c r="P693" s="115"/>
      <c r="Q693" s="62">
        <f>IF(C693&gt;A_Stammdaten!$B$12,0,SUM(G693,H693,J693,K693,M693,N693)-SUM(I693,L693,O693,P693))</f>
        <v>0</v>
      </c>
      <c r="R693" s="17"/>
      <c r="S693" s="17"/>
      <c r="T693" s="17"/>
      <c r="U693" s="62">
        <f t="shared" si="129"/>
        <v>0</v>
      </c>
      <c r="V693" s="63">
        <f>IF(ISBLANK($B693),0,VLOOKUP($B693,Listen!$A$2:$C$45,2,FALSE))</f>
        <v>0</v>
      </c>
      <c r="W693" s="63">
        <f>IF(ISBLANK($B693),0,VLOOKUP($B693,Listen!$A$2:$C$45,3,FALSE))</f>
        <v>0</v>
      </c>
      <c r="X693" s="49">
        <f t="shared" si="130"/>
        <v>0</v>
      </c>
      <c r="Y693" s="49">
        <f t="shared" si="139"/>
        <v>0</v>
      </c>
      <c r="Z693" s="49">
        <f t="shared" si="139"/>
        <v>0</v>
      </c>
      <c r="AA693" s="49">
        <f t="shared" si="139"/>
        <v>0</v>
      </c>
      <c r="AB693" s="49">
        <f t="shared" si="139"/>
        <v>0</v>
      </c>
      <c r="AC693" s="49">
        <f t="shared" si="139"/>
        <v>0</v>
      </c>
      <c r="AD693" s="49">
        <f t="shared" si="139"/>
        <v>0</v>
      </c>
      <c r="AE693" s="51">
        <f t="shared" si="140"/>
        <v>0</v>
      </c>
      <c r="AF693" s="51">
        <f>IF(C693=A_Stammdaten!$B$12,D_SAV!$U693-D_SAV!$AG693,HLOOKUP(A_Stammdaten!$B$12-1,$AH$4:$AN$4004,ROW(C693)-3,FALSE)-$AG693)</f>
        <v>0</v>
      </c>
      <c r="AG693" s="51">
        <f>HLOOKUP(A_Stammdaten!$B$12,$AH$4:$AN$4004,ROW(C693)-3,FALSE)</f>
        <v>0</v>
      </c>
      <c r="AH693" s="51">
        <f t="shared" si="131"/>
        <v>0</v>
      </c>
      <c r="AI693" s="51">
        <f t="shared" si="132"/>
        <v>0</v>
      </c>
      <c r="AJ693" s="51">
        <f t="shared" si="133"/>
        <v>0</v>
      </c>
      <c r="AK693" s="51">
        <f t="shared" si="134"/>
        <v>0</v>
      </c>
      <c r="AL693" s="51">
        <f t="shared" si="135"/>
        <v>0</v>
      </c>
      <c r="AM693" s="51">
        <f t="shared" si="136"/>
        <v>0</v>
      </c>
      <c r="AN693" s="51">
        <f t="shared" si="137"/>
        <v>0</v>
      </c>
    </row>
    <row r="694" spans="1:40" x14ac:dyDescent="0.25">
      <c r="A694" s="17"/>
      <c r="B694" s="17"/>
      <c r="C694" s="35"/>
      <c r="D694" s="17"/>
      <c r="E694" s="17"/>
      <c r="F694" s="17"/>
      <c r="G694" s="62">
        <f t="shared" si="138"/>
        <v>0</v>
      </c>
      <c r="H694" s="17"/>
      <c r="I694" s="17"/>
      <c r="J694" s="17"/>
      <c r="K694" s="17"/>
      <c r="L694" s="17"/>
      <c r="M694" s="17"/>
      <c r="N694" s="17"/>
      <c r="O694" s="17"/>
      <c r="P694" s="115"/>
      <c r="Q694" s="62">
        <f>IF(C694&gt;A_Stammdaten!$B$12,0,SUM(G694,H694,J694,K694,M694,N694)-SUM(I694,L694,O694,P694))</f>
        <v>0</v>
      </c>
      <c r="R694" s="17"/>
      <c r="S694" s="17"/>
      <c r="T694" s="17"/>
      <c r="U694" s="62">
        <f t="shared" si="129"/>
        <v>0</v>
      </c>
      <c r="V694" s="63">
        <f>IF(ISBLANK($B694),0,VLOOKUP($B694,Listen!$A$2:$C$45,2,FALSE))</f>
        <v>0</v>
      </c>
      <c r="W694" s="63">
        <f>IF(ISBLANK($B694),0,VLOOKUP($B694,Listen!$A$2:$C$45,3,FALSE))</f>
        <v>0</v>
      </c>
      <c r="X694" s="49">
        <f t="shared" si="130"/>
        <v>0</v>
      </c>
      <c r="Y694" s="49">
        <f t="shared" si="139"/>
        <v>0</v>
      </c>
      <c r="Z694" s="49">
        <f t="shared" si="139"/>
        <v>0</v>
      </c>
      <c r="AA694" s="49">
        <f t="shared" si="139"/>
        <v>0</v>
      </c>
      <c r="AB694" s="49">
        <f t="shared" si="139"/>
        <v>0</v>
      </c>
      <c r="AC694" s="49">
        <f t="shared" si="139"/>
        <v>0</v>
      </c>
      <c r="AD694" s="49">
        <f t="shared" si="139"/>
        <v>0</v>
      </c>
      <c r="AE694" s="51">
        <f t="shared" si="140"/>
        <v>0</v>
      </c>
      <c r="AF694" s="51">
        <f>IF(C694=A_Stammdaten!$B$12,D_SAV!$U694-D_SAV!$AG694,HLOOKUP(A_Stammdaten!$B$12-1,$AH$4:$AN$4004,ROW(C694)-3,FALSE)-$AG694)</f>
        <v>0</v>
      </c>
      <c r="AG694" s="51">
        <f>HLOOKUP(A_Stammdaten!$B$12,$AH$4:$AN$4004,ROW(C694)-3,FALSE)</f>
        <v>0</v>
      </c>
      <c r="AH694" s="51">
        <f t="shared" si="131"/>
        <v>0</v>
      </c>
      <c r="AI694" s="51">
        <f t="shared" si="132"/>
        <v>0</v>
      </c>
      <c r="AJ694" s="51">
        <f t="shared" si="133"/>
        <v>0</v>
      </c>
      <c r="AK694" s="51">
        <f t="shared" si="134"/>
        <v>0</v>
      </c>
      <c r="AL694" s="51">
        <f t="shared" si="135"/>
        <v>0</v>
      </c>
      <c r="AM694" s="51">
        <f t="shared" si="136"/>
        <v>0</v>
      </c>
      <c r="AN694" s="51">
        <f t="shared" si="137"/>
        <v>0</v>
      </c>
    </row>
    <row r="695" spans="1:40" x14ac:dyDescent="0.25">
      <c r="A695" s="17"/>
      <c r="B695" s="17"/>
      <c r="C695" s="35"/>
      <c r="D695" s="17"/>
      <c r="E695" s="17"/>
      <c r="F695" s="17"/>
      <c r="G695" s="62">
        <f t="shared" si="138"/>
        <v>0</v>
      </c>
      <c r="H695" s="17"/>
      <c r="I695" s="17"/>
      <c r="J695" s="17"/>
      <c r="K695" s="17"/>
      <c r="L695" s="17"/>
      <c r="M695" s="17"/>
      <c r="N695" s="17"/>
      <c r="O695" s="17"/>
      <c r="P695" s="115"/>
      <c r="Q695" s="62">
        <f>IF(C695&gt;A_Stammdaten!$B$12,0,SUM(G695,H695,J695,K695,M695,N695)-SUM(I695,L695,O695,P695))</f>
        <v>0</v>
      </c>
      <c r="R695" s="17"/>
      <c r="S695" s="17"/>
      <c r="T695" s="17"/>
      <c r="U695" s="62">
        <f t="shared" si="129"/>
        <v>0</v>
      </c>
      <c r="V695" s="63">
        <f>IF(ISBLANK($B695),0,VLOOKUP($B695,Listen!$A$2:$C$45,2,FALSE))</f>
        <v>0</v>
      </c>
      <c r="W695" s="63">
        <f>IF(ISBLANK($B695),0,VLOOKUP($B695,Listen!$A$2:$C$45,3,FALSE))</f>
        <v>0</v>
      </c>
      <c r="X695" s="49">
        <f t="shared" si="130"/>
        <v>0</v>
      </c>
      <c r="Y695" s="49">
        <f t="shared" si="139"/>
        <v>0</v>
      </c>
      <c r="Z695" s="49">
        <f t="shared" si="139"/>
        <v>0</v>
      </c>
      <c r="AA695" s="49">
        <f t="shared" si="139"/>
        <v>0</v>
      </c>
      <c r="AB695" s="49">
        <f t="shared" si="139"/>
        <v>0</v>
      </c>
      <c r="AC695" s="49">
        <f t="shared" si="139"/>
        <v>0</v>
      </c>
      <c r="AD695" s="49">
        <f t="shared" si="139"/>
        <v>0</v>
      </c>
      <c r="AE695" s="51">
        <f t="shared" si="140"/>
        <v>0</v>
      </c>
      <c r="AF695" s="51">
        <f>IF(C695=A_Stammdaten!$B$12,D_SAV!$U695-D_SAV!$AG695,HLOOKUP(A_Stammdaten!$B$12-1,$AH$4:$AN$4004,ROW(C695)-3,FALSE)-$AG695)</f>
        <v>0</v>
      </c>
      <c r="AG695" s="51">
        <f>HLOOKUP(A_Stammdaten!$B$12,$AH$4:$AN$4004,ROW(C695)-3,FALSE)</f>
        <v>0</v>
      </c>
      <c r="AH695" s="51">
        <f t="shared" si="131"/>
        <v>0</v>
      </c>
      <c r="AI695" s="51">
        <f t="shared" si="132"/>
        <v>0</v>
      </c>
      <c r="AJ695" s="51">
        <f t="shared" si="133"/>
        <v>0</v>
      </c>
      <c r="AK695" s="51">
        <f t="shared" si="134"/>
        <v>0</v>
      </c>
      <c r="AL695" s="51">
        <f t="shared" si="135"/>
        <v>0</v>
      </c>
      <c r="AM695" s="51">
        <f t="shared" si="136"/>
        <v>0</v>
      </c>
      <c r="AN695" s="51">
        <f t="shared" si="137"/>
        <v>0</v>
      </c>
    </row>
    <row r="696" spans="1:40" x14ac:dyDescent="0.25">
      <c r="A696" s="17"/>
      <c r="B696" s="17"/>
      <c r="C696" s="35"/>
      <c r="D696" s="17"/>
      <c r="E696" s="17"/>
      <c r="F696" s="17"/>
      <c r="G696" s="62">
        <f t="shared" si="138"/>
        <v>0</v>
      </c>
      <c r="H696" s="17"/>
      <c r="I696" s="17"/>
      <c r="J696" s="17"/>
      <c r="K696" s="17"/>
      <c r="L696" s="17"/>
      <c r="M696" s="17"/>
      <c r="N696" s="17"/>
      <c r="O696" s="17"/>
      <c r="P696" s="115"/>
      <c r="Q696" s="62">
        <f>IF(C696&gt;A_Stammdaten!$B$12,0,SUM(G696,H696,J696,K696,M696,N696)-SUM(I696,L696,O696,P696))</f>
        <v>0</v>
      </c>
      <c r="R696" s="17"/>
      <c r="S696" s="17"/>
      <c r="T696" s="17"/>
      <c r="U696" s="62">
        <f t="shared" si="129"/>
        <v>0</v>
      </c>
      <c r="V696" s="63">
        <f>IF(ISBLANK($B696),0,VLOOKUP($B696,Listen!$A$2:$C$45,2,FALSE))</f>
        <v>0</v>
      </c>
      <c r="W696" s="63">
        <f>IF(ISBLANK($B696),0,VLOOKUP($B696,Listen!$A$2:$C$45,3,FALSE))</f>
        <v>0</v>
      </c>
      <c r="X696" s="49">
        <f t="shared" si="130"/>
        <v>0</v>
      </c>
      <c r="Y696" s="49">
        <f t="shared" si="139"/>
        <v>0</v>
      </c>
      <c r="Z696" s="49">
        <f t="shared" si="139"/>
        <v>0</v>
      </c>
      <c r="AA696" s="49">
        <f t="shared" si="139"/>
        <v>0</v>
      </c>
      <c r="AB696" s="49">
        <f t="shared" si="139"/>
        <v>0</v>
      </c>
      <c r="AC696" s="49">
        <f t="shared" si="139"/>
        <v>0</v>
      </c>
      <c r="AD696" s="49">
        <f t="shared" si="139"/>
        <v>0</v>
      </c>
      <c r="AE696" s="51">
        <f t="shared" si="140"/>
        <v>0</v>
      </c>
      <c r="AF696" s="51">
        <f>IF(C696=A_Stammdaten!$B$12,D_SAV!$U696-D_SAV!$AG696,HLOOKUP(A_Stammdaten!$B$12-1,$AH$4:$AN$4004,ROW(C696)-3,FALSE)-$AG696)</f>
        <v>0</v>
      </c>
      <c r="AG696" s="51">
        <f>HLOOKUP(A_Stammdaten!$B$12,$AH$4:$AN$4004,ROW(C696)-3,FALSE)</f>
        <v>0</v>
      </c>
      <c r="AH696" s="51">
        <f t="shared" si="131"/>
        <v>0</v>
      </c>
      <c r="AI696" s="51">
        <f t="shared" si="132"/>
        <v>0</v>
      </c>
      <c r="AJ696" s="51">
        <f t="shared" si="133"/>
        <v>0</v>
      </c>
      <c r="AK696" s="51">
        <f t="shared" si="134"/>
        <v>0</v>
      </c>
      <c r="AL696" s="51">
        <f t="shared" si="135"/>
        <v>0</v>
      </c>
      <c r="AM696" s="51">
        <f t="shared" si="136"/>
        <v>0</v>
      </c>
      <c r="AN696" s="51">
        <f t="shared" si="137"/>
        <v>0</v>
      </c>
    </row>
    <row r="697" spans="1:40" x14ac:dyDescent="0.25">
      <c r="A697" s="17"/>
      <c r="B697" s="17"/>
      <c r="C697" s="35"/>
      <c r="D697" s="17"/>
      <c r="E697" s="17"/>
      <c r="F697" s="17"/>
      <c r="G697" s="62">
        <f t="shared" si="138"/>
        <v>0</v>
      </c>
      <c r="H697" s="17"/>
      <c r="I697" s="17"/>
      <c r="J697" s="17"/>
      <c r="K697" s="17"/>
      <c r="L697" s="17"/>
      <c r="M697" s="17"/>
      <c r="N697" s="17"/>
      <c r="O697" s="17"/>
      <c r="P697" s="115"/>
      <c r="Q697" s="62">
        <f>IF(C697&gt;A_Stammdaten!$B$12,0,SUM(G697,H697,J697,K697,M697,N697)-SUM(I697,L697,O697,P697))</f>
        <v>0</v>
      </c>
      <c r="R697" s="17"/>
      <c r="S697" s="17"/>
      <c r="T697" s="17"/>
      <c r="U697" s="62">
        <f t="shared" si="129"/>
        <v>0</v>
      </c>
      <c r="V697" s="63">
        <f>IF(ISBLANK($B697),0,VLOOKUP($B697,Listen!$A$2:$C$45,2,FALSE))</f>
        <v>0</v>
      </c>
      <c r="W697" s="63">
        <f>IF(ISBLANK($B697),0,VLOOKUP($B697,Listen!$A$2:$C$45,3,FALSE))</f>
        <v>0</v>
      </c>
      <c r="X697" s="49">
        <f t="shared" si="130"/>
        <v>0</v>
      </c>
      <c r="Y697" s="49">
        <f t="shared" si="139"/>
        <v>0</v>
      </c>
      <c r="Z697" s="49">
        <f t="shared" si="139"/>
        <v>0</v>
      </c>
      <c r="AA697" s="49">
        <f t="shared" si="139"/>
        <v>0</v>
      </c>
      <c r="AB697" s="49">
        <f t="shared" si="139"/>
        <v>0</v>
      </c>
      <c r="AC697" s="49">
        <f t="shared" si="139"/>
        <v>0</v>
      </c>
      <c r="AD697" s="49">
        <f t="shared" si="139"/>
        <v>0</v>
      </c>
      <c r="AE697" s="51">
        <f t="shared" si="140"/>
        <v>0</v>
      </c>
      <c r="AF697" s="51">
        <f>IF(C697=A_Stammdaten!$B$12,D_SAV!$U697-D_SAV!$AG697,HLOOKUP(A_Stammdaten!$B$12-1,$AH$4:$AN$4004,ROW(C697)-3,FALSE)-$AG697)</f>
        <v>0</v>
      </c>
      <c r="AG697" s="51">
        <f>HLOOKUP(A_Stammdaten!$B$12,$AH$4:$AN$4004,ROW(C697)-3,FALSE)</f>
        <v>0</v>
      </c>
      <c r="AH697" s="51">
        <f t="shared" si="131"/>
        <v>0</v>
      </c>
      <c r="AI697" s="51">
        <f t="shared" si="132"/>
        <v>0</v>
      </c>
      <c r="AJ697" s="51">
        <f t="shared" si="133"/>
        <v>0</v>
      </c>
      <c r="AK697" s="51">
        <f t="shared" si="134"/>
        <v>0</v>
      </c>
      <c r="AL697" s="51">
        <f t="shared" si="135"/>
        <v>0</v>
      </c>
      <c r="AM697" s="51">
        <f t="shared" si="136"/>
        <v>0</v>
      </c>
      <c r="AN697" s="51">
        <f t="shared" si="137"/>
        <v>0</v>
      </c>
    </row>
    <row r="698" spans="1:40" x14ac:dyDescent="0.25">
      <c r="A698" s="17"/>
      <c r="B698" s="17"/>
      <c r="C698" s="35"/>
      <c r="D698" s="17"/>
      <c r="E698" s="17"/>
      <c r="F698" s="17"/>
      <c r="G698" s="62">
        <f t="shared" si="138"/>
        <v>0</v>
      </c>
      <c r="H698" s="17"/>
      <c r="I698" s="17"/>
      <c r="J698" s="17"/>
      <c r="K698" s="17"/>
      <c r="L698" s="17"/>
      <c r="M698" s="17"/>
      <c r="N698" s="17"/>
      <c r="O698" s="17"/>
      <c r="P698" s="115"/>
      <c r="Q698" s="62">
        <f>IF(C698&gt;A_Stammdaten!$B$12,0,SUM(G698,H698,J698,K698,M698,N698)-SUM(I698,L698,O698,P698))</f>
        <v>0</v>
      </c>
      <c r="R698" s="17"/>
      <c r="S698" s="17"/>
      <c r="T698" s="17"/>
      <c r="U698" s="62">
        <f t="shared" si="129"/>
        <v>0</v>
      </c>
      <c r="V698" s="63">
        <f>IF(ISBLANK($B698),0,VLOOKUP($B698,Listen!$A$2:$C$45,2,FALSE))</f>
        <v>0</v>
      </c>
      <c r="W698" s="63">
        <f>IF(ISBLANK($B698),0,VLOOKUP($B698,Listen!$A$2:$C$45,3,FALSE))</f>
        <v>0</v>
      </c>
      <c r="X698" s="49">
        <f t="shared" si="130"/>
        <v>0</v>
      </c>
      <c r="Y698" s="49">
        <f t="shared" si="139"/>
        <v>0</v>
      </c>
      <c r="Z698" s="49">
        <f t="shared" si="139"/>
        <v>0</v>
      </c>
      <c r="AA698" s="49">
        <f t="shared" si="139"/>
        <v>0</v>
      </c>
      <c r="AB698" s="49">
        <f t="shared" si="139"/>
        <v>0</v>
      </c>
      <c r="AC698" s="49">
        <f t="shared" si="139"/>
        <v>0</v>
      </c>
      <c r="AD698" s="49">
        <f t="shared" si="139"/>
        <v>0</v>
      </c>
      <c r="AE698" s="51">
        <f t="shared" si="140"/>
        <v>0</v>
      </c>
      <c r="AF698" s="51">
        <f>IF(C698=A_Stammdaten!$B$12,D_SAV!$U698-D_SAV!$AG698,HLOOKUP(A_Stammdaten!$B$12-1,$AH$4:$AN$4004,ROW(C698)-3,FALSE)-$AG698)</f>
        <v>0</v>
      </c>
      <c r="AG698" s="51">
        <f>HLOOKUP(A_Stammdaten!$B$12,$AH$4:$AN$4004,ROW(C698)-3,FALSE)</f>
        <v>0</v>
      </c>
      <c r="AH698" s="51">
        <f t="shared" si="131"/>
        <v>0</v>
      </c>
      <c r="AI698" s="51">
        <f t="shared" si="132"/>
        <v>0</v>
      </c>
      <c r="AJ698" s="51">
        <f t="shared" si="133"/>
        <v>0</v>
      </c>
      <c r="AK698" s="51">
        <f t="shared" si="134"/>
        <v>0</v>
      </c>
      <c r="AL698" s="51">
        <f t="shared" si="135"/>
        <v>0</v>
      </c>
      <c r="AM698" s="51">
        <f t="shared" si="136"/>
        <v>0</v>
      </c>
      <c r="AN698" s="51">
        <f t="shared" si="137"/>
        <v>0</v>
      </c>
    </row>
    <row r="699" spans="1:40" x14ac:dyDescent="0.25">
      <c r="A699" s="17"/>
      <c r="B699" s="17"/>
      <c r="C699" s="35"/>
      <c r="D699" s="17"/>
      <c r="E699" s="17"/>
      <c r="F699" s="17"/>
      <c r="G699" s="62">
        <f t="shared" si="138"/>
        <v>0</v>
      </c>
      <c r="H699" s="17"/>
      <c r="I699" s="17"/>
      <c r="J699" s="17"/>
      <c r="K699" s="17"/>
      <c r="L699" s="17"/>
      <c r="M699" s="17"/>
      <c r="N699" s="17"/>
      <c r="O699" s="17"/>
      <c r="P699" s="115"/>
      <c r="Q699" s="62">
        <f>IF(C699&gt;A_Stammdaten!$B$12,0,SUM(G699,H699,J699,K699,M699,N699)-SUM(I699,L699,O699,P699))</f>
        <v>0</v>
      </c>
      <c r="R699" s="17"/>
      <c r="S699" s="17"/>
      <c r="T699" s="17"/>
      <c r="U699" s="62">
        <f t="shared" si="129"/>
        <v>0</v>
      </c>
      <c r="V699" s="63">
        <f>IF(ISBLANK($B699),0,VLOOKUP($B699,Listen!$A$2:$C$45,2,FALSE))</f>
        <v>0</v>
      </c>
      <c r="W699" s="63">
        <f>IF(ISBLANK($B699),0,VLOOKUP($B699,Listen!$A$2:$C$45,3,FALSE))</f>
        <v>0</v>
      </c>
      <c r="X699" s="49">
        <f t="shared" si="130"/>
        <v>0</v>
      </c>
      <c r="Y699" s="49">
        <f t="shared" si="139"/>
        <v>0</v>
      </c>
      <c r="Z699" s="49">
        <f t="shared" si="139"/>
        <v>0</v>
      </c>
      <c r="AA699" s="49">
        <f t="shared" si="139"/>
        <v>0</v>
      </c>
      <c r="AB699" s="49">
        <f t="shared" si="139"/>
        <v>0</v>
      </c>
      <c r="AC699" s="49">
        <f t="shared" si="139"/>
        <v>0</v>
      </c>
      <c r="AD699" s="49">
        <f t="shared" si="139"/>
        <v>0</v>
      </c>
      <c r="AE699" s="51">
        <f t="shared" si="140"/>
        <v>0</v>
      </c>
      <c r="AF699" s="51">
        <f>IF(C699=A_Stammdaten!$B$12,D_SAV!$U699-D_SAV!$AG699,HLOOKUP(A_Stammdaten!$B$12-1,$AH$4:$AN$4004,ROW(C699)-3,FALSE)-$AG699)</f>
        <v>0</v>
      </c>
      <c r="AG699" s="51">
        <f>HLOOKUP(A_Stammdaten!$B$12,$AH$4:$AN$4004,ROW(C699)-3,FALSE)</f>
        <v>0</v>
      </c>
      <c r="AH699" s="51">
        <f t="shared" si="131"/>
        <v>0</v>
      </c>
      <c r="AI699" s="51">
        <f t="shared" si="132"/>
        <v>0</v>
      </c>
      <c r="AJ699" s="51">
        <f t="shared" si="133"/>
        <v>0</v>
      </c>
      <c r="AK699" s="51">
        <f t="shared" si="134"/>
        <v>0</v>
      </c>
      <c r="AL699" s="51">
        <f t="shared" si="135"/>
        <v>0</v>
      </c>
      <c r="AM699" s="51">
        <f t="shared" si="136"/>
        <v>0</v>
      </c>
      <c r="AN699" s="51">
        <f t="shared" si="137"/>
        <v>0</v>
      </c>
    </row>
    <row r="700" spans="1:40" x14ac:dyDescent="0.25">
      <c r="A700" s="17"/>
      <c r="B700" s="17"/>
      <c r="C700" s="35"/>
      <c r="D700" s="17"/>
      <c r="E700" s="17"/>
      <c r="F700" s="17"/>
      <c r="G700" s="62">
        <f t="shared" si="138"/>
        <v>0</v>
      </c>
      <c r="H700" s="17"/>
      <c r="I700" s="17"/>
      <c r="J700" s="17"/>
      <c r="K700" s="17"/>
      <c r="L700" s="17"/>
      <c r="M700" s="17"/>
      <c r="N700" s="17"/>
      <c r="O700" s="17"/>
      <c r="P700" s="115"/>
      <c r="Q700" s="62">
        <f>IF(C700&gt;A_Stammdaten!$B$12,0,SUM(G700,H700,J700,K700,M700,N700)-SUM(I700,L700,O700,P700))</f>
        <v>0</v>
      </c>
      <c r="R700" s="17"/>
      <c r="S700" s="17"/>
      <c r="T700" s="17"/>
      <c r="U700" s="62">
        <f t="shared" si="129"/>
        <v>0</v>
      </c>
      <c r="V700" s="63">
        <f>IF(ISBLANK($B700),0,VLOOKUP($B700,Listen!$A$2:$C$45,2,FALSE))</f>
        <v>0</v>
      </c>
      <c r="W700" s="63">
        <f>IF(ISBLANK($B700),0,VLOOKUP($B700,Listen!$A$2:$C$45,3,FALSE))</f>
        <v>0</v>
      </c>
      <c r="X700" s="49">
        <f t="shared" si="130"/>
        <v>0</v>
      </c>
      <c r="Y700" s="49">
        <f t="shared" si="139"/>
        <v>0</v>
      </c>
      <c r="Z700" s="49">
        <f t="shared" si="139"/>
        <v>0</v>
      </c>
      <c r="AA700" s="49">
        <f t="shared" si="139"/>
        <v>0</v>
      </c>
      <c r="AB700" s="49">
        <f t="shared" si="139"/>
        <v>0</v>
      </c>
      <c r="AC700" s="49">
        <f t="shared" si="139"/>
        <v>0</v>
      </c>
      <c r="AD700" s="49">
        <f t="shared" si="139"/>
        <v>0</v>
      </c>
      <c r="AE700" s="51">
        <f t="shared" si="140"/>
        <v>0</v>
      </c>
      <c r="AF700" s="51">
        <f>IF(C700=A_Stammdaten!$B$12,D_SAV!$U700-D_SAV!$AG700,HLOOKUP(A_Stammdaten!$B$12-1,$AH$4:$AN$4004,ROW(C700)-3,FALSE)-$AG700)</f>
        <v>0</v>
      </c>
      <c r="AG700" s="51">
        <f>HLOOKUP(A_Stammdaten!$B$12,$AH$4:$AN$4004,ROW(C700)-3,FALSE)</f>
        <v>0</v>
      </c>
      <c r="AH700" s="51">
        <f t="shared" si="131"/>
        <v>0</v>
      </c>
      <c r="AI700" s="51">
        <f t="shared" si="132"/>
        <v>0</v>
      </c>
      <c r="AJ700" s="51">
        <f t="shared" si="133"/>
        <v>0</v>
      </c>
      <c r="AK700" s="51">
        <f t="shared" si="134"/>
        <v>0</v>
      </c>
      <c r="AL700" s="51">
        <f t="shared" si="135"/>
        <v>0</v>
      </c>
      <c r="AM700" s="51">
        <f t="shared" si="136"/>
        <v>0</v>
      </c>
      <c r="AN700" s="51">
        <f t="shared" si="137"/>
        <v>0</v>
      </c>
    </row>
    <row r="701" spans="1:40" x14ac:dyDescent="0.25">
      <c r="A701" s="17"/>
      <c r="B701" s="17"/>
      <c r="C701" s="35"/>
      <c r="D701" s="17"/>
      <c r="E701" s="17"/>
      <c r="F701" s="17"/>
      <c r="G701" s="62">
        <f t="shared" si="138"/>
        <v>0</v>
      </c>
      <c r="H701" s="17"/>
      <c r="I701" s="17"/>
      <c r="J701" s="17"/>
      <c r="K701" s="17"/>
      <c r="L701" s="17"/>
      <c r="M701" s="17"/>
      <c r="N701" s="17"/>
      <c r="O701" s="17"/>
      <c r="P701" s="115"/>
      <c r="Q701" s="62">
        <f>IF(C701&gt;A_Stammdaten!$B$12,0,SUM(G701,H701,J701,K701,M701,N701)-SUM(I701,L701,O701,P701))</f>
        <v>0</v>
      </c>
      <c r="R701" s="17"/>
      <c r="S701" s="17"/>
      <c r="T701" s="17"/>
      <c r="U701" s="62">
        <f t="shared" si="129"/>
        <v>0</v>
      </c>
      <c r="V701" s="63">
        <f>IF(ISBLANK($B701),0,VLOOKUP($B701,Listen!$A$2:$C$45,2,FALSE))</f>
        <v>0</v>
      </c>
      <c r="W701" s="63">
        <f>IF(ISBLANK($B701),0,VLOOKUP($B701,Listen!$A$2:$C$45,3,FALSE))</f>
        <v>0</v>
      </c>
      <c r="X701" s="49">
        <f t="shared" si="130"/>
        <v>0</v>
      </c>
      <c r="Y701" s="49">
        <f t="shared" si="139"/>
        <v>0</v>
      </c>
      <c r="Z701" s="49">
        <f t="shared" si="139"/>
        <v>0</v>
      </c>
      <c r="AA701" s="49">
        <f t="shared" si="139"/>
        <v>0</v>
      </c>
      <c r="AB701" s="49">
        <f t="shared" si="139"/>
        <v>0</v>
      </c>
      <c r="AC701" s="49">
        <f t="shared" si="139"/>
        <v>0</v>
      </c>
      <c r="AD701" s="49">
        <f t="shared" si="139"/>
        <v>0</v>
      </c>
      <c r="AE701" s="51">
        <f t="shared" si="140"/>
        <v>0</v>
      </c>
      <c r="AF701" s="51">
        <f>IF(C701=A_Stammdaten!$B$12,D_SAV!$U701-D_SAV!$AG701,HLOOKUP(A_Stammdaten!$B$12-1,$AH$4:$AN$4004,ROW(C701)-3,FALSE)-$AG701)</f>
        <v>0</v>
      </c>
      <c r="AG701" s="51">
        <f>HLOOKUP(A_Stammdaten!$B$12,$AH$4:$AN$4004,ROW(C701)-3,FALSE)</f>
        <v>0</v>
      </c>
      <c r="AH701" s="51">
        <f t="shared" si="131"/>
        <v>0</v>
      </c>
      <c r="AI701" s="51">
        <f t="shared" si="132"/>
        <v>0</v>
      </c>
      <c r="AJ701" s="51">
        <f t="shared" si="133"/>
        <v>0</v>
      </c>
      <c r="AK701" s="51">
        <f t="shared" si="134"/>
        <v>0</v>
      </c>
      <c r="AL701" s="51">
        <f t="shared" si="135"/>
        <v>0</v>
      </c>
      <c r="AM701" s="51">
        <f t="shared" si="136"/>
        <v>0</v>
      </c>
      <c r="AN701" s="51">
        <f t="shared" si="137"/>
        <v>0</v>
      </c>
    </row>
    <row r="702" spans="1:40" x14ac:dyDescent="0.25">
      <c r="A702" s="17"/>
      <c r="B702" s="17"/>
      <c r="C702" s="35"/>
      <c r="D702" s="17"/>
      <c r="E702" s="17"/>
      <c r="F702" s="17"/>
      <c r="G702" s="62">
        <f t="shared" si="138"/>
        <v>0</v>
      </c>
      <c r="H702" s="17"/>
      <c r="I702" s="17"/>
      <c r="J702" s="17"/>
      <c r="K702" s="17"/>
      <c r="L702" s="17"/>
      <c r="M702" s="17"/>
      <c r="N702" s="17"/>
      <c r="O702" s="17"/>
      <c r="P702" s="115"/>
      <c r="Q702" s="62">
        <f>IF(C702&gt;A_Stammdaten!$B$12,0,SUM(G702,H702,J702,K702,M702,N702)-SUM(I702,L702,O702,P702))</f>
        <v>0</v>
      </c>
      <c r="R702" s="17"/>
      <c r="S702" s="17"/>
      <c r="T702" s="17"/>
      <c r="U702" s="62">
        <f t="shared" si="129"/>
        <v>0</v>
      </c>
      <c r="V702" s="63">
        <f>IF(ISBLANK($B702),0,VLOOKUP($B702,Listen!$A$2:$C$45,2,FALSE))</f>
        <v>0</v>
      </c>
      <c r="W702" s="63">
        <f>IF(ISBLANK($B702),0,VLOOKUP($B702,Listen!$A$2:$C$45,3,FALSE))</f>
        <v>0</v>
      </c>
      <c r="X702" s="49">
        <f t="shared" si="130"/>
        <v>0</v>
      </c>
      <c r="Y702" s="49">
        <f t="shared" si="139"/>
        <v>0</v>
      </c>
      <c r="Z702" s="49">
        <f t="shared" si="139"/>
        <v>0</v>
      </c>
      <c r="AA702" s="49">
        <f t="shared" si="139"/>
        <v>0</v>
      </c>
      <c r="AB702" s="49">
        <f t="shared" si="139"/>
        <v>0</v>
      </c>
      <c r="AC702" s="49">
        <f t="shared" si="139"/>
        <v>0</v>
      </c>
      <c r="AD702" s="49">
        <f t="shared" si="139"/>
        <v>0</v>
      </c>
      <c r="AE702" s="51">
        <f t="shared" si="140"/>
        <v>0</v>
      </c>
      <c r="AF702" s="51">
        <f>IF(C702=A_Stammdaten!$B$12,D_SAV!$U702-D_SAV!$AG702,HLOOKUP(A_Stammdaten!$B$12-1,$AH$4:$AN$4004,ROW(C702)-3,FALSE)-$AG702)</f>
        <v>0</v>
      </c>
      <c r="AG702" s="51">
        <f>HLOOKUP(A_Stammdaten!$B$12,$AH$4:$AN$4004,ROW(C702)-3,FALSE)</f>
        <v>0</v>
      </c>
      <c r="AH702" s="51">
        <f t="shared" si="131"/>
        <v>0</v>
      </c>
      <c r="AI702" s="51">
        <f t="shared" si="132"/>
        <v>0</v>
      </c>
      <c r="AJ702" s="51">
        <f t="shared" si="133"/>
        <v>0</v>
      </c>
      <c r="AK702" s="51">
        <f t="shared" si="134"/>
        <v>0</v>
      </c>
      <c r="AL702" s="51">
        <f t="shared" si="135"/>
        <v>0</v>
      </c>
      <c r="AM702" s="51">
        <f t="shared" si="136"/>
        <v>0</v>
      </c>
      <c r="AN702" s="51">
        <f t="shared" si="137"/>
        <v>0</v>
      </c>
    </row>
    <row r="703" spans="1:40" x14ac:dyDescent="0.25">
      <c r="A703" s="17"/>
      <c r="B703" s="17"/>
      <c r="C703" s="35"/>
      <c r="D703" s="17"/>
      <c r="E703" s="17"/>
      <c r="F703" s="17"/>
      <c r="G703" s="62">
        <f t="shared" si="138"/>
        <v>0</v>
      </c>
      <c r="H703" s="17"/>
      <c r="I703" s="17"/>
      <c r="J703" s="17"/>
      <c r="K703" s="17"/>
      <c r="L703" s="17"/>
      <c r="M703" s="17"/>
      <c r="N703" s="17"/>
      <c r="O703" s="17"/>
      <c r="P703" s="115"/>
      <c r="Q703" s="62">
        <f>IF(C703&gt;A_Stammdaten!$B$12,0,SUM(G703,H703,J703,K703,M703,N703)-SUM(I703,L703,O703,P703))</f>
        <v>0</v>
      </c>
      <c r="R703" s="17"/>
      <c r="S703" s="17"/>
      <c r="T703" s="17"/>
      <c r="U703" s="62">
        <f t="shared" si="129"/>
        <v>0</v>
      </c>
      <c r="V703" s="63">
        <f>IF(ISBLANK($B703),0,VLOOKUP($B703,Listen!$A$2:$C$45,2,FALSE))</f>
        <v>0</v>
      </c>
      <c r="W703" s="63">
        <f>IF(ISBLANK($B703),0,VLOOKUP($B703,Listen!$A$2:$C$45,3,FALSE))</f>
        <v>0</v>
      </c>
      <c r="X703" s="49">
        <f t="shared" si="130"/>
        <v>0</v>
      </c>
      <c r="Y703" s="49">
        <f t="shared" si="139"/>
        <v>0</v>
      </c>
      <c r="Z703" s="49">
        <f t="shared" si="139"/>
        <v>0</v>
      </c>
      <c r="AA703" s="49">
        <f t="shared" si="139"/>
        <v>0</v>
      </c>
      <c r="AB703" s="49">
        <f t="shared" si="139"/>
        <v>0</v>
      </c>
      <c r="AC703" s="49">
        <f t="shared" si="139"/>
        <v>0</v>
      </c>
      <c r="AD703" s="49">
        <f t="shared" si="139"/>
        <v>0</v>
      </c>
      <c r="AE703" s="51">
        <f t="shared" si="140"/>
        <v>0</v>
      </c>
      <c r="AF703" s="51">
        <f>IF(C703=A_Stammdaten!$B$12,D_SAV!$U703-D_SAV!$AG703,HLOOKUP(A_Stammdaten!$B$12-1,$AH$4:$AN$4004,ROW(C703)-3,FALSE)-$AG703)</f>
        <v>0</v>
      </c>
      <c r="AG703" s="51">
        <f>HLOOKUP(A_Stammdaten!$B$12,$AH$4:$AN$4004,ROW(C703)-3,FALSE)</f>
        <v>0</v>
      </c>
      <c r="AH703" s="51">
        <f t="shared" si="131"/>
        <v>0</v>
      </c>
      <c r="AI703" s="51">
        <f t="shared" si="132"/>
        <v>0</v>
      </c>
      <c r="AJ703" s="51">
        <f t="shared" si="133"/>
        <v>0</v>
      </c>
      <c r="AK703" s="51">
        <f t="shared" si="134"/>
        <v>0</v>
      </c>
      <c r="AL703" s="51">
        <f t="shared" si="135"/>
        <v>0</v>
      </c>
      <c r="AM703" s="51">
        <f t="shared" si="136"/>
        <v>0</v>
      </c>
      <c r="AN703" s="51">
        <f t="shared" si="137"/>
        <v>0</v>
      </c>
    </row>
    <row r="704" spans="1:40" x14ac:dyDescent="0.25">
      <c r="A704" s="17"/>
      <c r="B704" s="17"/>
      <c r="C704" s="35"/>
      <c r="D704" s="17"/>
      <c r="E704" s="17"/>
      <c r="F704" s="17"/>
      <c r="G704" s="62">
        <f t="shared" si="138"/>
        <v>0</v>
      </c>
      <c r="H704" s="17"/>
      <c r="I704" s="17"/>
      <c r="J704" s="17"/>
      <c r="K704" s="17"/>
      <c r="L704" s="17"/>
      <c r="M704" s="17"/>
      <c r="N704" s="17"/>
      <c r="O704" s="17"/>
      <c r="P704" s="115"/>
      <c r="Q704" s="62">
        <f>IF(C704&gt;A_Stammdaten!$B$12,0,SUM(G704,H704,J704,K704,M704,N704)-SUM(I704,L704,O704,P704))</f>
        <v>0</v>
      </c>
      <c r="R704" s="17"/>
      <c r="S704" s="17"/>
      <c r="T704" s="17"/>
      <c r="U704" s="62">
        <f t="shared" si="129"/>
        <v>0</v>
      </c>
      <c r="V704" s="63">
        <f>IF(ISBLANK($B704),0,VLOOKUP($B704,Listen!$A$2:$C$45,2,FALSE))</f>
        <v>0</v>
      </c>
      <c r="W704" s="63">
        <f>IF(ISBLANK($B704),0,VLOOKUP($B704,Listen!$A$2:$C$45,3,FALSE))</f>
        <v>0</v>
      </c>
      <c r="X704" s="49">
        <f t="shared" si="130"/>
        <v>0</v>
      </c>
      <c r="Y704" s="49">
        <f t="shared" si="139"/>
        <v>0</v>
      </c>
      <c r="Z704" s="49">
        <f t="shared" si="139"/>
        <v>0</v>
      </c>
      <c r="AA704" s="49">
        <f t="shared" si="139"/>
        <v>0</v>
      </c>
      <c r="AB704" s="49">
        <f t="shared" si="139"/>
        <v>0</v>
      </c>
      <c r="AC704" s="49">
        <f t="shared" si="139"/>
        <v>0</v>
      </c>
      <c r="AD704" s="49">
        <f t="shared" si="139"/>
        <v>0</v>
      </c>
      <c r="AE704" s="51">
        <f t="shared" si="140"/>
        <v>0</v>
      </c>
      <c r="AF704" s="51">
        <f>IF(C704=A_Stammdaten!$B$12,D_SAV!$U704-D_SAV!$AG704,HLOOKUP(A_Stammdaten!$B$12-1,$AH$4:$AN$4004,ROW(C704)-3,FALSE)-$AG704)</f>
        <v>0</v>
      </c>
      <c r="AG704" s="51">
        <f>HLOOKUP(A_Stammdaten!$B$12,$AH$4:$AN$4004,ROW(C704)-3,FALSE)</f>
        <v>0</v>
      </c>
      <c r="AH704" s="51">
        <f t="shared" si="131"/>
        <v>0</v>
      </c>
      <c r="AI704" s="51">
        <f t="shared" si="132"/>
        <v>0</v>
      </c>
      <c r="AJ704" s="51">
        <f t="shared" si="133"/>
        <v>0</v>
      </c>
      <c r="AK704" s="51">
        <f t="shared" si="134"/>
        <v>0</v>
      </c>
      <c r="AL704" s="51">
        <f t="shared" si="135"/>
        <v>0</v>
      </c>
      <c r="AM704" s="51">
        <f t="shared" si="136"/>
        <v>0</v>
      </c>
      <c r="AN704" s="51">
        <f t="shared" si="137"/>
        <v>0</v>
      </c>
    </row>
    <row r="705" spans="1:40" x14ac:dyDescent="0.25">
      <c r="A705" s="17"/>
      <c r="B705" s="17"/>
      <c r="C705" s="35"/>
      <c r="D705" s="17"/>
      <c r="E705" s="17"/>
      <c r="F705" s="17"/>
      <c r="G705" s="62">
        <f t="shared" si="138"/>
        <v>0</v>
      </c>
      <c r="H705" s="17"/>
      <c r="I705" s="17"/>
      <c r="J705" s="17"/>
      <c r="K705" s="17"/>
      <c r="L705" s="17"/>
      <c r="M705" s="17"/>
      <c r="N705" s="17"/>
      <c r="O705" s="17"/>
      <c r="P705" s="115"/>
      <c r="Q705" s="62">
        <f>IF(C705&gt;A_Stammdaten!$B$12,0,SUM(G705,H705,J705,K705,M705,N705)-SUM(I705,L705,O705,P705))</f>
        <v>0</v>
      </c>
      <c r="R705" s="17"/>
      <c r="S705" s="17"/>
      <c r="T705" s="17"/>
      <c r="U705" s="62">
        <f t="shared" si="129"/>
        <v>0</v>
      </c>
      <c r="V705" s="63">
        <f>IF(ISBLANK($B705),0,VLOOKUP($B705,Listen!$A$2:$C$45,2,FALSE))</f>
        <v>0</v>
      </c>
      <c r="W705" s="63">
        <f>IF(ISBLANK($B705),0,VLOOKUP($B705,Listen!$A$2:$C$45,3,FALSE))</f>
        <v>0</v>
      </c>
      <c r="X705" s="49">
        <f t="shared" si="130"/>
        <v>0</v>
      </c>
      <c r="Y705" s="49">
        <f t="shared" si="139"/>
        <v>0</v>
      </c>
      <c r="Z705" s="49">
        <f t="shared" si="139"/>
        <v>0</v>
      </c>
      <c r="AA705" s="49">
        <f t="shared" si="139"/>
        <v>0</v>
      </c>
      <c r="AB705" s="49">
        <f t="shared" si="139"/>
        <v>0</v>
      </c>
      <c r="AC705" s="49">
        <f t="shared" si="139"/>
        <v>0</v>
      </c>
      <c r="AD705" s="49">
        <f t="shared" ref="Y705:AD748" si="141">$V705</f>
        <v>0</v>
      </c>
      <c r="AE705" s="51">
        <f t="shared" si="140"/>
        <v>0</v>
      </c>
      <c r="AF705" s="51">
        <f>IF(C705=A_Stammdaten!$B$12,D_SAV!$U705-D_SAV!$AG705,HLOOKUP(A_Stammdaten!$B$12-1,$AH$4:$AN$4004,ROW(C705)-3,FALSE)-$AG705)</f>
        <v>0</v>
      </c>
      <c r="AG705" s="51">
        <f>HLOOKUP(A_Stammdaten!$B$12,$AH$4:$AN$4004,ROW(C705)-3,FALSE)</f>
        <v>0</v>
      </c>
      <c r="AH705" s="51">
        <f t="shared" si="131"/>
        <v>0</v>
      </c>
      <c r="AI705" s="51">
        <f t="shared" si="132"/>
        <v>0</v>
      </c>
      <c r="AJ705" s="51">
        <f t="shared" si="133"/>
        <v>0</v>
      </c>
      <c r="AK705" s="51">
        <f t="shared" si="134"/>
        <v>0</v>
      </c>
      <c r="AL705" s="51">
        <f t="shared" si="135"/>
        <v>0</v>
      </c>
      <c r="AM705" s="51">
        <f t="shared" si="136"/>
        <v>0</v>
      </c>
      <c r="AN705" s="51">
        <f t="shared" si="137"/>
        <v>0</v>
      </c>
    </row>
    <row r="706" spans="1:40" x14ac:dyDescent="0.25">
      <c r="A706" s="17"/>
      <c r="B706" s="17"/>
      <c r="C706" s="35"/>
      <c r="D706" s="17"/>
      <c r="E706" s="17"/>
      <c r="F706" s="17"/>
      <c r="G706" s="62">
        <f t="shared" si="138"/>
        <v>0</v>
      </c>
      <c r="H706" s="17"/>
      <c r="I706" s="17"/>
      <c r="J706" s="17"/>
      <c r="K706" s="17"/>
      <c r="L706" s="17"/>
      <c r="M706" s="17"/>
      <c r="N706" s="17"/>
      <c r="O706" s="17"/>
      <c r="P706" s="115"/>
      <c r="Q706" s="62">
        <f>IF(C706&gt;A_Stammdaten!$B$12,0,SUM(G706,H706,J706,K706,M706,N706)-SUM(I706,L706,O706,P706))</f>
        <v>0</v>
      </c>
      <c r="R706" s="17"/>
      <c r="S706" s="17"/>
      <c r="T706" s="17"/>
      <c r="U706" s="62">
        <f t="shared" si="129"/>
        <v>0</v>
      </c>
      <c r="V706" s="63">
        <f>IF(ISBLANK($B706),0,VLOOKUP($B706,Listen!$A$2:$C$45,2,FALSE))</f>
        <v>0</v>
      </c>
      <c r="W706" s="63">
        <f>IF(ISBLANK($B706),0,VLOOKUP($B706,Listen!$A$2:$C$45,3,FALSE))</f>
        <v>0</v>
      </c>
      <c r="X706" s="49">
        <f t="shared" si="130"/>
        <v>0</v>
      </c>
      <c r="Y706" s="49">
        <f t="shared" si="141"/>
        <v>0</v>
      </c>
      <c r="Z706" s="49">
        <f t="shared" si="141"/>
        <v>0</v>
      </c>
      <c r="AA706" s="49">
        <f t="shared" si="141"/>
        <v>0</v>
      </c>
      <c r="AB706" s="49">
        <f t="shared" si="141"/>
        <v>0</v>
      </c>
      <c r="AC706" s="49">
        <f t="shared" si="141"/>
        <v>0</v>
      </c>
      <c r="AD706" s="49">
        <f t="shared" si="141"/>
        <v>0</v>
      </c>
      <c r="AE706" s="51">
        <f t="shared" si="140"/>
        <v>0</v>
      </c>
      <c r="AF706" s="51">
        <f>IF(C706=A_Stammdaten!$B$12,D_SAV!$U706-D_SAV!$AG706,HLOOKUP(A_Stammdaten!$B$12-1,$AH$4:$AN$4004,ROW(C706)-3,FALSE)-$AG706)</f>
        <v>0</v>
      </c>
      <c r="AG706" s="51">
        <f>HLOOKUP(A_Stammdaten!$B$12,$AH$4:$AN$4004,ROW(C706)-3,FALSE)</f>
        <v>0</v>
      </c>
      <c r="AH706" s="51">
        <f t="shared" si="131"/>
        <v>0</v>
      </c>
      <c r="AI706" s="51">
        <f t="shared" si="132"/>
        <v>0</v>
      </c>
      <c r="AJ706" s="51">
        <f t="shared" si="133"/>
        <v>0</v>
      </c>
      <c r="AK706" s="51">
        <f t="shared" si="134"/>
        <v>0</v>
      </c>
      <c r="AL706" s="51">
        <f t="shared" si="135"/>
        <v>0</v>
      </c>
      <c r="AM706" s="51">
        <f t="shared" si="136"/>
        <v>0</v>
      </c>
      <c r="AN706" s="51">
        <f t="shared" si="137"/>
        <v>0</v>
      </c>
    </row>
    <row r="707" spans="1:40" x14ac:dyDescent="0.25">
      <c r="A707" s="17"/>
      <c r="B707" s="17"/>
      <c r="C707" s="35"/>
      <c r="D707" s="17"/>
      <c r="E707" s="17"/>
      <c r="F707" s="17"/>
      <c r="G707" s="62">
        <f t="shared" si="138"/>
        <v>0</v>
      </c>
      <c r="H707" s="17"/>
      <c r="I707" s="17"/>
      <c r="J707" s="17"/>
      <c r="K707" s="17"/>
      <c r="L707" s="17"/>
      <c r="M707" s="17"/>
      <c r="N707" s="17"/>
      <c r="O707" s="17"/>
      <c r="P707" s="115"/>
      <c r="Q707" s="62">
        <f>IF(C707&gt;A_Stammdaten!$B$12,0,SUM(G707,H707,J707,K707,M707,N707)-SUM(I707,L707,O707,P707))</f>
        <v>0</v>
      </c>
      <c r="R707" s="17"/>
      <c r="S707" s="17"/>
      <c r="T707" s="17"/>
      <c r="U707" s="62">
        <f t="shared" si="129"/>
        <v>0</v>
      </c>
      <c r="V707" s="63">
        <f>IF(ISBLANK($B707),0,VLOOKUP($B707,Listen!$A$2:$C$45,2,FALSE))</f>
        <v>0</v>
      </c>
      <c r="W707" s="63">
        <f>IF(ISBLANK($B707),0,VLOOKUP($B707,Listen!$A$2:$C$45,3,FALSE))</f>
        <v>0</v>
      </c>
      <c r="X707" s="49">
        <f t="shared" si="130"/>
        <v>0</v>
      </c>
      <c r="Y707" s="49">
        <f t="shared" si="141"/>
        <v>0</v>
      </c>
      <c r="Z707" s="49">
        <f t="shared" si="141"/>
        <v>0</v>
      </c>
      <c r="AA707" s="49">
        <f t="shared" si="141"/>
        <v>0</v>
      </c>
      <c r="AB707" s="49">
        <f t="shared" si="141"/>
        <v>0</v>
      </c>
      <c r="AC707" s="49">
        <f t="shared" si="141"/>
        <v>0</v>
      </c>
      <c r="AD707" s="49">
        <f t="shared" si="141"/>
        <v>0</v>
      </c>
      <c r="AE707" s="51">
        <f t="shared" si="140"/>
        <v>0</v>
      </c>
      <c r="AF707" s="51">
        <f>IF(C707=A_Stammdaten!$B$12,D_SAV!$U707-D_SAV!$AG707,HLOOKUP(A_Stammdaten!$B$12-1,$AH$4:$AN$4004,ROW(C707)-3,FALSE)-$AG707)</f>
        <v>0</v>
      </c>
      <c r="AG707" s="51">
        <f>HLOOKUP(A_Stammdaten!$B$12,$AH$4:$AN$4004,ROW(C707)-3,FALSE)</f>
        <v>0</v>
      </c>
      <c r="AH707" s="51">
        <f t="shared" si="131"/>
        <v>0</v>
      </c>
      <c r="AI707" s="51">
        <f t="shared" si="132"/>
        <v>0</v>
      </c>
      <c r="AJ707" s="51">
        <f t="shared" si="133"/>
        <v>0</v>
      </c>
      <c r="AK707" s="51">
        <f t="shared" si="134"/>
        <v>0</v>
      </c>
      <c r="AL707" s="51">
        <f t="shared" si="135"/>
        <v>0</v>
      </c>
      <c r="AM707" s="51">
        <f t="shared" si="136"/>
        <v>0</v>
      </c>
      <c r="AN707" s="51">
        <f t="shared" si="137"/>
        <v>0</v>
      </c>
    </row>
    <row r="708" spans="1:40" x14ac:dyDescent="0.25">
      <c r="A708" s="17"/>
      <c r="B708" s="17"/>
      <c r="C708" s="35"/>
      <c r="D708" s="17"/>
      <c r="E708" s="17"/>
      <c r="F708" s="17"/>
      <c r="G708" s="62">
        <f t="shared" si="138"/>
        <v>0</v>
      </c>
      <c r="H708" s="17"/>
      <c r="I708" s="17"/>
      <c r="J708" s="17"/>
      <c r="K708" s="17"/>
      <c r="L708" s="17"/>
      <c r="M708" s="17"/>
      <c r="N708" s="17"/>
      <c r="O708" s="17"/>
      <c r="P708" s="115"/>
      <c r="Q708" s="62">
        <f>IF(C708&gt;A_Stammdaten!$B$12,0,SUM(G708,H708,J708,K708,M708,N708)-SUM(I708,L708,O708,P708))</f>
        <v>0</v>
      </c>
      <c r="R708" s="17"/>
      <c r="S708" s="17"/>
      <c r="T708" s="17"/>
      <c r="U708" s="62">
        <f t="shared" si="129"/>
        <v>0</v>
      </c>
      <c r="V708" s="63">
        <f>IF(ISBLANK($B708),0,VLOOKUP($B708,Listen!$A$2:$C$45,2,FALSE))</f>
        <v>0</v>
      </c>
      <c r="W708" s="63">
        <f>IF(ISBLANK($B708),0,VLOOKUP($B708,Listen!$A$2:$C$45,3,FALSE))</f>
        <v>0</v>
      </c>
      <c r="X708" s="49">
        <f t="shared" si="130"/>
        <v>0</v>
      </c>
      <c r="Y708" s="49">
        <f t="shared" si="141"/>
        <v>0</v>
      </c>
      <c r="Z708" s="49">
        <f t="shared" si="141"/>
        <v>0</v>
      </c>
      <c r="AA708" s="49">
        <f t="shared" si="141"/>
        <v>0</v>
      </c>
      <c r="AB708" s="49">
        <f t="shared" si="141"/>
        <v>0</v>
      </c>
      <c r="AC708" s="49">
        <f t="shared" si="141"/>
        <v>0</v>
      </c>
      <c r="AD708" s="49">
        <f t="shared" si="141"/>
        <v>0</v>
      </c>
      <c r="AE708" s="51">
        <f t="shared" si="140"/>
        <v>0</v>
      </c>
      <c r="AF708" s="51">
        <f>IF(C708=A_Stammdaten!$B$12,D_SAV!$U708-D_SAV!$AG708,HLOOKUP(A_Stammdaten!$B$12-1,$AH$4:$AN$4004,ROW(C708)-3,FALSE)-$AG708)</f>
        <v>0</v>
      </c>
      <c r="AG708" s="51">
        <f>HLOOKUP(A_Stammdaten!$B$12,$AH$4:$AN$4004,ROW(C708)-3,FALSE)</f>
        <v>0</v>
      </c>
      <c r="AH708" s="51">
        <f t="shared" si="131"/>
        <v>0</v>
      </c>
      <c r="AI708" s="51">
        <f t="shared" si="132"/>
        <v>0</v>
      </c>
      <c r="AJ708" s="51">
        <f t="shared" si="133"/>
        <v>0</v>
      </c>
      <c r="AK708" s="51">
        <f t="shared" si="134"/>
        <v>0</v>
      </c>
      <c r="AL708" s="51">
        <f t="shared" si="135"/>
        <v>0</v>
      </c>
      <c r="AM708" s="51">
        <f t="shared" si="136"/>
        <v>0</v>
      </c>
      <c r="AN708" s="51">
        <f t="shared" si="137"/>
        <v>0</v>
      </c>
    </row>
    <row r="709" spans="1:40" x14ac:dyDescent="0.25">
      <c r="A709" s="17"/>
      <c r="B709" s="17"/>
      <c r="C709" s="35"/>
      <c r="D709" s="17"/>
      <c r="E709" s="17"/>
      <c r="F709" s="17"/>
      <c r="G709" s="62">
        <f t="shared" si="138"/>
        <v>0</v>
      </c>
      <c r="H709" s="17"/>
      <c r="I709" s="17"/>
      <c r="J709" s="17"/>
      <c r="K709" s="17"/>
      <c r="L709" s="17"/>
      <c r="M709" s="17"/>
      <c r="N709" s="17"/>
      <c r="O709" s="17"/>
      <c r="P709" s="115"/>
      <c r="Q709" s="62">
        <f>IF(C709&gt;A_Stammdaten!$B$12,0,SUM(G709,H709,J709,K709,M709,N709)-SUM(I709,L709,O709,P709))</f>
        <v>0</v>
      </c>
      <c r="R709" s="17"/>
      <c r="S709" s="17"/>
      <c r="T709" s="17"/>
      <c r="U709" s="62">
        <f t="shared" ref="U709:U772" si="142">Q709-SUM(R709:T709)</f>
        <v>0</v>
      </c>
      <c r="V709" s="63">
        <f>IF(ISBLANK($B709),0,VLOOKUP($B709,Listen!$A$2:$C$45,2,FALSE))</f>
        <v>0</v>
      </c>
      <c r="W709" s="63">
        <f>IF(ISBLANK($B709),0,VLOOKUP($B709,Listen!$A$2:$C$45,3,FALSE))</f>
        <v>0</v>
      </c>
      <c r="X709" s="49">
        <f t="shared" ref="X709:X772" si="143">$V709</f>
        <v>0</v>
      </c>
      <c r="Y709" s="49">
        <f t="shared" si="141"/>
        <v>0</v>
      </c>
      <c r="Z709" s="49">
        <f t="shared" si="141"/>
        <v>0</v>
      </c>
      <c r="AA709" s="49">
        <f t="shared" si="141"/>
        <v>0</v>
      </c>
      <c r="AB709" s="49">
        <f t="shared" si="141"/>
        <v>0</v>
      </c>
      <c r="AC709" s="49">
        <f t="shared" si="141"/>
        <v>0</v>
      </c>
      <c r="AD709" s="49">
        <f t="shared" si="141"/>
        <v>0</v>
      </c>
      <c r="AE709" s="51">
        <f t="shared" si="140"/>
        <v>0</v>
      </c>
      <c r="AF709" s="51">
        <f>IF(C709=A_Stammdaten!$B$12,D_SAV!$U709-D_SAV!$AG709,HLOOKUP(A_Stammdaten!$B$12-1,$AH$4:$AN$4004,ROW(C709)-3,FALSE)-$AG709)</f>
        <v>0</v>
      </c>
      <c r="AG709" s="51">
        <f>HLOOKUP(A_Stammdaten!$B$12,$AH$4:$AN$4004,ROW(C709)-3,FALSE)</f>
        <v>0</v>
      </c>
      <c r="AH709" s="51">
        <f t="shared" ref="AH709:AH772" si="144">IF(OR($C709=0,$U709=0),0,IF($C709&lt;=AH$4,$U709-$U709/X709*(AH$4-$C709+1),0))</f>
        <v>0</v>
      </c>
      <c r="AI709" s="51">
        <f t="shared" ref="AI709:AI772" si="145">IF(OR($C709=0,$U709=0,Y709-(AI$4-$C709)=0),0,IF($C709&lt;AI$4,AH709-AH709/(Y709-(AI$4-$C709)),IF($C709=AI$4,$U709-$U709/Y709,0)))</f>
        <v>0</v>
      </c>
      <c r="AJ709" s="51">
        <f t="shared" ref="AJ709:AJ772" si="146">IF(OR($C709=0,$U709=0,Z709-(AJ$4-$C709)=0),0,IF($C709&lt;AJ$4,AI709-AI709/(Z709-(AJ$4-$C709)),IF($C709=AJ$4,$U709-$U709/Z709,0)))</f>
        <v>0</v>
      </c>
      <c r="AK709" s="51">
        <f t="shared" ref="AK709:AK772" si="147">IF(OR($C709=0,$U709=0,AA709-(AK$4-$C709)=0),0,IF($C709&lt;AK$4,AJ709-AJ709/(AA709-(AK$4-$C709)),IF($C709=AK$4,$U709-$U709/AA709,0)))</f>
        <v>0</v>
      </c>
      <c r="AL709" s="51">
        <f t="shared" ref="AL709:AL772" si="148">IF(OR($C709=0,$U709=0,AB709-(AL$4-$C709)=0),0,IF($C709&lt;AL$4,AK709-AK709/(AB709-(AL$4-$C709)),IF($C709=AL$4,$U709-$U709/AB709,0)))</f>
        <v>0</v>
      </c>
      <c r="AM709" s="51">
        <f t="shared" ref="AM709:AM772" si="149">IF(OR($C709=0,$U709=0,AC709-(AM$4-$C709)=0),0,IF($C709&lt;AM$4,AL709-AL709/(AC709-(AM$4-$C709)),IF($C709=AM$4,$U709-$U709/AC709,0)))</f>
        <v>0</v>
      </c>
      <c r="AN709" s="51">
        <f t="shared" ref="AN709:AN772" si="150">IF(OR($C709=0,$U709=0,AD709-(AN$4-$C709)=0),0,IF($C709&lt;AN$4,AM709-AM709/(AD709-(AN$4-$C709)),IF($C709=AN$4,$U709-$U709/AD709,0)))</f>
        <v>0</v>
      </c>
    </row>
    <row r="710" spans="1:40" x14ac:dyDescent="0.25">
      <c r="A710" s="17"/>
      <c r="B710" s="17"/>
      <c r="C710" s="35"/>
      <c r="D710" s="17"/>
      <c r="E710" s="17"/>
      <c r="F710" s="17"/>
      <c r="G710" s="62">
        <f t="shared" ref="G710:G773" si="151">D710*E710/100</f>
        <v>0</v>
      </c>
      <c r="H710" s="17"/>
      <c r="I710" s="17"/>
      <c r="J710" s="17"/>
      <c r="K710" s="17"/>
      <c r="L710" s="17"/>
      <c r="M710" s="17"/>
      <c r="N710" s="17"/>
      <c r="O710" s="17"/>
      <c r="P710" s="115"/>
      <c r="Q710" s="62">
        <f>IF(C710&gt;A_Stammdaten!$B$12,0,SUM(G710,H710,J710,K710,M710,N710)-SUM(I710,L710,O710,P710))</f>
        <v>0</v>
      </c>
      <c r="R710" s="17"/>
      <c r="S710" s="17"/>
      <c r="T710" s="17"/>
      <c r="U710" s="62">
        <f t="shared" si="142"/>
        <v>0</v>
      </c>
      <c r="V710" s="63">
        <f>IF(ISBLANK($B710),0,VLOOKUP($B710,Listen!$A$2:$C$45,2,FALSE))</f>
        <v>0</v>
      </c>
      <c r="W710" s="63">
        <f>IF(ISBLANK($B710),0,VLOOKUP($B710,Listen!$A$2:$C$45,3,FALSE))</f>
        <v>0</v>
      </c>
      <c r="X710" s="49">
        <f t="shared" si="143"/>
        <v>0</v>
      </c>
      <c r="Y710" s="49">
        <f t="shared" si="141"/>
        <v>0</v>
      </c>
      <c r="Z710" s="49">
        <f t="shared" si="141"/>
        <v>0</v>
      </c>
      <c r="AA710" s="49">
        <f t="shared" si="141"/>
        <v>0</v>
      </c>
      <c r="AB710" s="49">
        <f t="shared" si="141"/>
        <v>0</v>
      </c>
      <c r="AC710" s="49">
        <f t="shared" si="141"/>
        <v>0</v>
      </c>
      <c r="AD710" s="49">
        <f t="shared" si="141"/>
        <v>0</v>
      </c>
      <c r="AE710" s="51">
        <f t="shared" si="140"/>
        <v>0</v>
      </c>
      <c r="AF710" s="51">
        <f>IF(C710=A_Stammdaten!$B$12,D_SAV!$U710-D_SAV!$AG710,HLOOKUP(A_Stammdaten!$B$12-1,$AH$4:$AN$4004,ROW(C710)-3,FALSE)-$AG710)</f>
        <v>0</v>
      </c>
      <c r="AG710" s="51">
        <f>HLOOKUP(A_Stammdaten!$B$12,$AH$4:$AN$4004,ROW(C710)-3,FALSE)</f>
        <v>0</v>
      </c>
      <c r="AH710" s="51">
        <f t="shared" si="144"/>
        <v>0</v>
      </c>
      <c r="AI710" s="51">
        <f t="shared" si="145"/>
        <v>0</v>
      </c>
      <c r="AJ710" s="51">
        <f t="shared" si="146"/>
        <v>0</v>
      </c>
      <c r="AK710" s="51">
        <f t="shared" si="147"/>
        <v>0</v>
      </c>
      <c r="AL710" s="51">
        <f t="shared" si="148"/>
        <v>0</v>
      </c>
      <c r="AM710" s="51">
        <f t="shared" si="149"/>
        <v>0</v>
      </c>
      <c r="AN710" s="51">
        <f t="shared" si="150"/>
        <v>0</v>
      </c>
    </row>
    <row r="711" spans="1:40" x14ac:dyDescent="0.25">
      <c r="A711" s="17"/>
      <c r="B711" s="17"/>
      <c r="C711" s="35"/>
      <c r="D711" s="17"/>
      <c r="E711" s="17"/>
      <c r="F711" s="17"/>
      <c r="G711" s="62">
        <f t="shared" si="151"/>
        <v>0</v>
      </c>
      <c r="H711" s="17"/>
      <c r="I711" s="17"/>
      <c r="J711" s="17"/>
      <c r="K711" s="17"/>
      <c r="L711" s="17"/>
      <c r="M711" s="17"/>
      <c r="N711" s="17"/>
      <c r="O711" s="17"/>
      <c r="P711" s="115"/>
      <c r="Q711" s="62">
        <f>IF(C711&gt;A_Stammdaten!$B$12,0,SUM(G711,H711,J711,K711,M711,N711)-SUM(I711,L711,O711,P711))</f>
        <v>0</v>
      </c>
      <c r="R711" s="17"/>
      <c r="S711" s="17"/>
      <c r="T711" s="17"/>
      <c r="U711" s="62">
        <f t="shared" si="142"/>
        <v>0</v>
      </c>
      <c r="V711" s="63">
        <f>IF(ISBLANK($B711),0,VLOOKUP($B711,Listen!$A$2:$C$45,2,FALSE))</f>
        <v>0</v>
      </c>
      <c r="W711" s="63">
        <f>IF(ISBLANK($B711),0,VLOOKUP($B711,Listen!$A$2:$C$45,3,FALSE))</f>
        <v>0</v>
      </c>
      <c r="X711" s="49">
        <f t="shared" si="143"/>
        <v>0</v>
      </c>
      <c r="Y711" s="49">
        <f t="shared" si="141"/>
        <v>0</v>
      </c>
      <c r="Z711" s="49">
        <f t="shared" si="141"/>
        <v>0</v>
      </c>
      <c r="AA711" s="49">
        <f t="shared" si="141"/>
        <v>0</v>
      </c>
      <c r="AB711" s="49">
        <f t="shared" si="141"/>
        <v>0</v>
      </c>
      <c r="AC711" s="49">
        <f t="shared" si="141"/>
        <v>0</v>
      </c>
      <c r="AD711" s="49">
        <f t="shared" si="141"/>
        <v>0</v>
      </c>
      <c r="AE711" s="51">
        <f t="shared" si="140"/>
        <v>0</v>
      </c>
      <c r="AF711" s="51">
        <f>IF(C711=A_Stammdaten!$B$12,D_SAV!$U711-D_SAV!$AG711,HLOOKUP(A_Stammdaten!$B$12-1,$AH$4:$AN$4004,ROW(C711)-3,FALSE)-$AG711)</f>
        <v>0</v>
      </c>
      <c r="AG711" s="51">
        <f>HLOOKUP(A_Stammdaten!$B$12,$AH$4:$AN$4004,ROW(C711)-3,FALSE)</f>
        <v>0</v>
      </c>
      <c r="AH711" s="51">
        <f t="shared" si="144"/>
        <v>0</v>
      </c>
      <c r="AI711" s="51">
        <f t="shared" si="145"/>
        <v>0</v>
      </c>
      <c r="AJ711" s="51">
        <f t="shared" si="146"/>
        <v>0</v>
      </c>
      <c r="AK711" s="51">
        <f t="shared" si="147"/>
        <v>0</v>
      </c>
      <c r="AL711" s="51">
        <f t="shared" si="148"/>
        <v>0</v>
      </c>
      <c r="AM711" s="51">
        <f t="shared" si="149"/>
        <v>0</v>
      </c>
      <c r="AN711" s="51">
        <f t="shared" si="150"/>
        <v>0</v>
      </c>
    </row>
    <row r="712" spans="1:40" x14ac:dyDescent="0.25">
      <c r="A712" s="17"/>
      <c r="B712" s="17"/>
      <c r="C712" s="35"/>
      <c r="D712" s="17"/>
      <c r="E712" s="17"/>
      <c r="F712" s="17"/>
      <c r="G712" s="62">
        <f t="shared" si="151"/>
        <v>0</v>
      </c>
      <c r="H712" s="17"/>
      <c r="I712" s="17"/>
      <c r="J712" s="17"/>
      <c r="K712" s="17"/>
      <c r="L712" s="17"/>
      <c r="M712" s="17"/>
      <c r="N712" s="17"/>
      <c r="O712" s="17"/>
      <c r="P712" s="115"/>
      <c r="Q712" s="62">
        <f>IF(C712&gt;A_Stammdaten!$B$12,0,SUM(G712,H712,J712,K712,M712,N712)-SUM(I712,L712,O712,P712))</f>
        <v>0</v>
      </c>
      <c r="R712" s="17"/>
      <c r="S712" s="17"/>
      <c r="T712" s="17"/>
      <c r="U712" s="62">
        <f t="shared" si="142"/>
        <v>0</v>
      </c>
      <c r="V712" s="63">
        <f>IF(ISBLANK($B712),0,VLOOKUP($B712,Listen!$A$2:$C$45,2,FALSE))</f>
        <v>0</v>
      </c>
      <c r="W712" s="63">
        <f>IF(ISBLANK($B712),0,VLOOKUP($B712,Listen!$A$2:$C$45,3,FALSE))</f>
        <v>0</v>
      </c>
      <c r="X712" s="49">
        <f t="shared" si="143"/>
        <v>0</v>
      </c>
      <c r="Y712" s="49">
        <f t="shared" si="141"/>
        <v>0</v>
      </c>
      <c r="Z712" s="49">
        <f t="shared" si="141"/>
        <v>0</v>
      </c>
      <c r="AA712" s="49">
        <f t="shared" si="141"/>
        <v>0</v>
      </c>
      <c r="AB712" s="49">
        <f t="shared" si="141"/>
        <v>0</v>
      </c>
      <c r="AC712" s="49">
        <f t="shared" si="141"/>
        <v>0</v>
      </c>
      <c r="AD712" s="49">
        <f t="shared" si="141"/>
        <v>0</v>
      </c>
      <c r="AE712" s="51">
        <f t="shared" si="140"/>
        <v>0</v>
      </c>
      <c r="AF712" s="51">
        <f>IF(C712=A_Stammdaten!$B$12,D_SAV!$U712-D_SAV!$AG712,HLOOKUP(A_Stammdaten!$B$12-1,$AH$4:$AN$4004,ROW(C712)-3,FALSE)-$AG712)</f>
        <v>0</v>
      </c>
      <c r="AG712" s="51">
        <f>HLOOKUP(A_Stammdaten!$B$12,$AH$4:$AN$4004,ROW(C712)-3,FALSE)</f>
        <v>0</v>
      </c>
      <c r="AH712" s="51">
        <f t="shared" si="144"/>
        <v>0</v>
      </c>
      <c r="AI712" s="51">
        <f t="shared" si="145"/>
        <v>0</v>
      </c>
      <c r="AJ712" s="51">
        <f t="shared" si="146"/>
        <v>0</v>
      </c>
      <c r="AK712" s="51">
        <f t="shared" si="147"/>
        <v>0</v>
      </c>
      <c r="AL712" s="51">
        <f t="shared" si="148"/>
        <v>0</v>
      </c>
      <c r="AM712" s="51">
        <f t="shared" si="149"/>
        <v>0</v>
      </c>
      <c r="AN712" s="51">
        <f t="shared" si="150"/>
        <v>0</v>
      </c>
    </row>
    <row r="713" spans="1:40" x14ac:dyDescent="0.25">
      <c r="A713" s="17"/>
      <c r="B713" s="17"/>
      <c r="C713" s="35"/>
      <c r="D713" s="17"/>
      <c r="E713" s="17"/>
      <c r="F713" s="17"/>
      <c r="G713" s="62">
        <f t="shared" si="151"/>
        <v>0</v>
      </c>
      <c r="H713" s="17"/>
      <c r="I713" s="17"/>
      <c r="J713" s="17"/>
      <c r="K713" s="17"/>
      <c r="L713" s="17"/>
      <c r="M713" s="17"/>
      <c r="N713" s="17"/>
      <c r="O713" s="17"/>
      <c r="P713" s="115"/>
      <c r="Q713" s="62">
        <f>IF(C713&gt;A_Stammdaten!$B$12,0,SUM(G713,H713,J713,K713,M713,N713)-SUM(I713,L713,O713,P713))</f>
        <v>0</v>
      </c>
      <c r="R713" s="17"/>
      <c r="S713" s="17"/>
      <c r="T713" s="17"/>
      <c r="U713" s="62">
        <f t="shared" si="142"/>
        <v>0</v>
      </c>
      <c r="V713" s="63">
        <f>IF(ISBLANK($B713),0,VLOOKUP($B713,Listen!$A$2:$C$45,2,FALSE))</f>
        <v>0</v>
      </c>
      <c r="W713" s="63">
        <f>IF(ISBLANK($B713),0,VLOOKUP($B713,Listen!$A$2:$C$45,3,FALSE))</f>
        <v>0</v>
      </c>
      <c r="X713" s="49">
        <f t="shared" si="143"/>
        <v>0</v>
      </c>
      <c r="Y713" s="49">
        <f t="shared" si="141"/>
        <v>0</v>
      </c>
      <c r="Z713" s="49">
        <f t="shared" si="141"/>
        <v>0</v>
      </c>
      <c r="AA713" s="49">
        <f t="shared" si="141"/>
        <v>0</v>
      </c>
      <c r="AB713" s="49">
        <f t="shared" si="141"/>
        <v>0</v>
      </c>
      <c r="AC713" s="49">
        <f t="shared" si="141"/>
        <v>0</v>
      </c>
      <c r="AD713" s="49">
        <f t="shared" si="141"/>
        <v>0</v>
      </c>
      <c r="AE713" s="51">
        <f t="shared" si="140"/>
        <v>0</v>
      </c>
      <c r="AF713" s="51">
        <f>IF(C713=A_Stammdaten!$B$12,D_SAV!$U713-D_SAV!$AG713,HLOOKUP(A_Stammdaten!$B$12-1,$AH$4:$AN$4004,ROW(C713)-3,FALSE)-$AG713)</f>
        <v>0</v>
      </c>
      <c r="AG713" s="51">
        <f>HLOOKUP(A_Stammdaten!$B$12,$AH$4:$AN$4004,ROW(C713)-3,FALSE)</f>
        <v>0</v>
      </c>
      <c r="AH713" s="51">
        <f t="shared" si="144"/>
        <v>0</v>
      </c>
      <c r="AI713" s="51">
        <f t="shared" si="145"/>
        <v>0</v>
      </c>
      <c r="AJ713" s="51">
        <f t="shared" si="146"/>
        <v>0</v>
      </c>
      <c r="AK713" s="51">
        <f t="shared" si="147"/>
        <v>0</v>
      </c>
      <c r="AL713" s="51">
        <f t="shared" si="148"/>
        <v>0</v>
      </c>
      <c r="AM713" s="51">
        <f t="shared" si="149"/>
        <v>0</v>
      </c>
      <c r="AN713" s="51">
        <f t="shared" si="150"/>
        <v>0</v>
      </c>
    </row>
    <row r="714" spans="1:40" x14ac:dyDescent="0.25">
      <c r="A714" s="17"/>
      <c r="B714" s="17"/>
      <c r="C714" s="35"/>
      <c r="D714" s="17"/>
      <c r="E714" s="17"/>
      <c r="F714" s="17"/>
      <c r="G714" s="62">
        <f t="shared" si="151"/>
        <v>0</v>
      </c>
      <c r="H714" s="17"/>
      <c r="I714" s="17"/>
      <c r="J714" s="17"/>
      <c r="K714" s="17"/>
      <c r="L714" s="17"/>
      <c r="M714" s="17"/>
      <c r="N714" s="17"/>
      <c r="O714" s="17"/>
      <c r="P714" s="115"/>
      <c r="Q714" s="62">
        <f>IF(C714&gt;A_Stammdaten!$B$12,0,SUM(G714,H714,J714,K714,M714,N714)-SUM(I714,L714,O714,P714))</f>
        <v>0</v>
      </c>
      <c r="R714" s="17"/>
      <c r="S714" s="17"/>
      <c r="T714" s="17"/>
      <c r="U714" s="62">
        <f t="shared" si="142"/>
        <v>0</v>
      </c>
      <c r="V714" s="63">
        <f>IF(ISBLANK($B714),0,VLOOKUP($B714,Listen!$A$2:$C$45,2,FALSE))</f>
        <v>0</v>
      </c>
      <c r="W714" s="63">
        <f>IF(ISBLANK($B714),0,VLOOKUP($B714,Listen!$A$2:$C$45,3,FALSE))</f>
        <v>0</v>
      </c>
      <c r="X714" s="49">
        <f t="shared" si="143"/>
        <v>0</v>
      </c>
      <c r="Y714" s="49">
        <f t="shared" si="141"/>
        <v>0</v>
      </c>
      <c r="Z714" s="49">
        <f t="shared" si="141"/>
        <v>0</v>
      </c>
      <c r="AA714" s="49">
        <f t="shared" si="141"/>
        <v>0</v>
      </c>
      <c r="AB714" s="49">
        <f t="shared" si="141"/>
        <v>0</v>
      </c>
      <c r="AC714" s="49">
        <f t="shared" si="141"/>
        <v>0</v>
      </c>
      <c r="AD714" s="49">
        <f t="shared" si="141"/>
        <v>0</v>
      </c>
      <c r="AE714" s="51">
        <f t="shared" si="140"/>
        <v>0</v>
      </c>
      <c r="AF714" s="51">
        <f>IF(C714=A_Stammdaten!$B$12,D_SAV!$U714-D_SAV!$AG714,HLOOKUP(A_Stammdaten!$B$12-1,$AH$4:$AN$4004,ROW(C714)-3,FALSE)-$AG714)</f>
        <v>0</v>
      </c>
      <c r="AG714" s="51">
        <f>HLOOKUP(A_Stammdaten!$B$12,$AH$4:$AN$4004,ROW(C714)-3,FALSE)</f>
        <v>0</v>
      </c>
      <c r="AH714" s="51">
        <f t="shared" si="144"/>
        <v>0</v>
      </c>
      <c r="AI714" s="51">
        <f t="shared" si="145"/>
        <v>0</v>
      </c>
      <c r="AJ714" s="51">
        <f t="shared" si="146"/>
        <v>0</v>
      </c>
      <c r="AK714" s="51">
        <f t="shared" si="147"/>
        <v>0</v>
      </c>
      <c r="AL714" s="51">
        <f t="shared" si="148"/>
        <v>0</v>
      </c>
      <c r="AM714" s="51">
        <f t="shared" si="149"/>
        <v>0</v>
      </c>
      <c r="AN714" s="51">
        <f t="shared" si="150"/>
        <v>0</v>
      </c>
    </row>
    <row r="715" spans="1:40" x14ac:dyDescent="0.25">
      <c r="A715" s="17"/>
      <c r="B715" s="17"/>
      <c r="C715" s="35"/>
      <c r="D715" s="17"/>
      <c r="E715" s="17"/>
      <c r="F715" s="17"/>
      <c r="G715" s="62">
        <f t="shared" si="151"/>
        <v>0</v>
      </c>
      <c r="H715" s="17"/>
      <c r="I715" s="17"/>
      <c r="J715" s="17"/>
      <c r="K715" s="17"/>
      <c r="L715" s="17"/>
      <c r="M715" s="17"/>
      <c r="N715" s="17"/>
      <c r="O715" s="17"/>
      <c r="P715" s="115"/>
      <c r="Q715" s="62">
        <f>IF(C715&gt;A_Stammdaten!$B$12,0,SUM(G715,H715,J715,K715,M715,N715)-SUM(I715,L715,O715,P715))</f>
        <v>0</v>
      </c>
      <c r="R715" s="17"/>
      <c r="S715" s="17"/>
      <c r="T715" s="17"/>
      <c r="U715" s="62">
        <f t="shared" si="142"/>
        <v>0</v>
      </c>
      <c r="V715" s="63">
        <f>IF(ISBLANK($B715),0,VLOOKUP($B715,Listen!$A$2:$C$45,2,FALSE))</f>
        <v>0</v>
      </c>
      <c r="W715" s="63">
        <f>IF(ISBLANK($B715),0,VLOOKUP($B715,Listen!$A$2:$C$45,3,FALSE))</f>
        <v>0</v>
      </c>
      <c r="X715" s="49">
        <f t="shared" si="143"/>
        <v>0</v>
      </c>
      <c r="Y715" s="49">
        <f t="shared" si="141"/>
        <v>0</v>
      </c>
      <c r="Z715" s="49">
        <f t="shared" si="141"/>
        <v>0</v>
      </c>
      <c r="AA715" s="49">
        <f t="shared" si="141"/>
        <v>0</v>
      </c>
      <c r="AB715" s="49">
        <f t="shared" si="141"/>
        <v>0</v>
      </c>
      <c r="AC715" s="49">
        <f t="shared" si="141"/>
        <v>0</v>
      </c>
      <c r="AD715" s="49">
        <f t="shared" si="141"/>
        <v>0</v>
      </c>
      <c r="AE715" s="51">
        <f t="shared" si="140"/>
        <v>0</v>
      </c>
      <c r="AF715" s="51">
        <f>IF(C715=A_Stammdaten!$B$12,D_SAV!$U715-D_SAV!$AG715,HLOOKUP(A_Stammdaten!$B$12-1,$AH$4:$AN$4004,ROW(C715)-3,FALSE)-$AG715)</f>
        <v>0</v>
      </c>
      <c r="AG715" s="51">
        <f>HLOOKUP(A_Stammdaten!$B$12,$AH$4:$AN$4004,ROW(C715)-3,FALSE)</f>
        <v>0</v>
      </c>
      <c r="AH715" s="51">
        <f t="shared" si="144"/>
        <v>0</v>
      </c>
      <c r="AI715" s="51">
        <f t="shared" si="145"/>
        <v>0</v>
      </c>
      <c r="AJ715" s="51">
        <f t="shared" si="146"/>
        <v>0</v>
      </c>
      <c r="AK715" s="51">
        <f t="shared" si="147"/>
        <v>0</v>
      </c>
      <c r="AL715" s="51">
        <f t="shared" si="148"/>
        <v>0</v>
      </c>
      <c r="AM715" s="51">
        <f t="shared" si="149"/>
        <v>0</v>
      </c>
      <c r="AN715" s="51">
        <f t="shared" si="150"/>
        <v>0</v>
      </c>
    </row>
    <row r="716" spans="1:40" x14ac:dyDescent="0.25">
      <c r="A716" s="17"/>
      <c r="B716" s="17"/>
      <c r="C716" s="35"/>
      <c r="D716" s="17"/>
      <c r="E716" s="17"/>
      <c r="F716" s="17"/>
      <c r="G716" s="62">
        <f t="shared" si="151"/>
        <v>0</v>
      </c>
      <c r="H716" s="17"/>
      <c r="I716" s="17"/>
      <c r="J716" s="17"/>
      <c r="K716" s="17"/>
      <c r="L716" s="17"/>
      <c r="M716" s="17"/>
      <c r="N716" s="17"/>
      <c r="O716" s="17"/>
      <c r="P716" s="115"/>
      <c r="Q716" s="62">
        <f>IF(C716&gt;A_Stammdaten!$B$12,0,SUM(G716,H716,J716,K716,M716,N716)-SUM(I716,L716,O716,P716))</f>
        <v>0</v>
      </c>
      <c r="R716" s="17"/>
      <c r="S716" s="17"/>
      <c r="T716" s="17"/>
      <c r="U716" s="62">
        <f t="shared" si="142"/>
        <v>0</v>
      </c>
      <c r="V716" s="63">
        <f>IF(ISBLANK($B716),0,VLOOKUP($B716,Listen!$A$2:$C$45,2,FALSE))</f>
        <v>0</v>
      </c>
      <c r="W716" s="63">
        <f>IF(ISBLANK($B716),0,VLOOKUP($B716,Listen!$A$2:$C$45,3,FALSE))</f>
        <v>0</v>
      </c>
      <c r="X716" s="49">
        <f t="shared" si="143"/>
        <v>0</v>
      </c>
      <c r="Y716" s="49">
        <f t="shared" si="141"/>
        <v>0</v>
      </c>
      <c r="Z716" s="49">
        <f t="shared" si="141"/>
        <v>0</v>
      </c>
      <c r="AA716" s="49">
        <f t="shared" si="141"/>
        <v>0</v>
      </c>
      <c r="AB716" s="49">
        <f t="shared" si="141"/>
        <v>0</v>
      </c>
      <c r="AC716" s="49">
        <f t="shared" si="141"/>
        <v>0</v>
      </c>
      <c r="AD716" s="49">
        <f t="shared" si="141"/>
        <v>0</v>
      </c>
      <c r="AE716" s="51">
        <f t="shared" si="140"/>
        <v>0</v>
      </c>
      <c r="AF716" s="51">
        <f>IF(C716=A_Stammdaten!$B$12,D_SAV!$U716-D_SAV!$AG716,HLOOKUP(A_Stammdaten!$B$12-1,$AH$4:$AN$4004,ROW(C716)-3,FALSE)-$AG716)</f>
        <v>0</v>
      </c>
      <c r="AG716" s="51">
        <f>HLOOKUP(A_Stammdaten!$B$12,$AH$4:$AN$4004,ROW(C716)-3,FALSE)</f>
        <v>0</v>
      </c>
      <c r="AH716" s="51">
        <f t="shared" si="144"/>
        <v>0</v>
      </c>
      <c r="AI716" s="51">
        <f t="shared" si="145"/>
        <v>0</v>
      </c>
      <c r="AJ716" s="51">
        <f t="shared" si="146"/>
        <v>0</v>
      </c>
      <c r="AK716" s="51">
        <f t="shared" si="147"/>
        <v>0</v>
      </c>
      <c r="AL716" s="51">
        <f t="shared" si="148"/>
        <v>0</v>
      </c>
      <c r="AM716" s="51">
        <f t="shared" si="149"/>
        <v>0</v>
      </c>
      <c r="AN716" s="51">
        <f t="shared" si="150"/>
        <v>0</v>
      </c>
    </row>
    <row r="717" spans="1:40" x14ac:dyDescent="0.25">
      <c r="A717" s="17"/>
      <c r="B717" s="17"/>
      <c r="C717" s="35"/>
      <c r="D717" s="17"/>
      <c r="E717" s="17"/>
      <c r="F717" s="17"/>
      <c r="G717" s="62">
        <f t="shared" si="151"/>
        <v>0</v>
      </c>
      <c r="H717" s="17"/>
      <c r="I717" s="17"/>
      <c r="J717" s="17"/>
      <c r="K717" s="17"/>
      <c r="L717" s="17"/>
      <c r="M717" s="17"/>
      <c r="N717" s="17"/>
      <c r="O717" s="17"/>
      <c r="P717" s="115"/>
      <c r="Q717" s="62">
        <f>IF(C717&gt;A_Stammdaten!$B$12,0,SUM(G717,H717,J717,K717,M717,N717)-SUM(I717,L717,O717,P717))</f>
        <v>0</v>
      </c>
      <c r="R717" s="17"/>
      <c r="S717" s="17"/>
      <c r="T717" s="17"/>
      <c r="U717" s="62">
        <f t="shared" si="142"/>
        <v>0</v>
      </c>
      <c r="V717" s="63">
        <f>IF(ISBLANK($B717),0,VLOOKUP($B717,Listen!$A$2:$C$45,2,FALSE))</f>
        <v>0</v>
      </c>
      <c r="W717" s="63">
        <f>IF(ISBLANK($B717),0,VLOOKUP($B717,Listen!$A$2:$C$45,3,FALSE))</f>
        <v>0</v>
      </c>
      <c r="X717" s="49">
        <f t="shared" si="143"/>
        <v>0</v>
      </c>
      <c r="Y717" s="49">
        <f t="shared" si="141"/>
        <v>0</v>
      </c>
      <c r="Z717" s="49">
        <f t="shared" si="141"/>
        <v>0</v>
      </c>
      <c r="AA717" s="49">
        <f t="shared" si="141"/>
        <v>0</v>
      </c>
      <c r="AB717" s="49">
        <f t="shared" si="141"/>
        <v>0</v>
      </c>
      <c r="AC717" s="49">
        <f t="shared" si="141"/>
        <v>0</v>
      </c>
      <c r="AD717" s="49">
        <f t="shared" si="141"/>
        <v>0</v>
      </c>
      <c r="AE717" s="51">
        <f t="shared" si="140"/>
        <v>0</v>
      </c>
      <c r="AF717" s="51">
        <f>IF(C717=A_Stammdaten!$B$12,D_SAV!$U717-D_SAV!$AG717,HLOOKUP(A_Stammdaten!$B$12-1,$AH$4:$AN$4004,ROW(C717)-3,FALSE)-$AG717)</f>
        <v>0</v>
      </c>
      <c r="AG717" s="51">
        <f>HLOOKUP(A_Stammdaten!$B$12,$AH$4:$AN$4004,ROW(C717)-3,FALSE)</f>
        <v>0</v>
      </c>
      <c r="AH717" s="51">
        <f t="shared" si="144"/>
        <v>0</v>
      </c>
      <c r="AI717" s="51">
        <f t="shared" si="145"/>
        <v>0</v>
      </c>
      <c r="AJ717" s="51">
        <f t="shared" si="146"/>
        <v>0</v>
      </c>
      <c r="AK717" s="51">
        <f t="shared" si="147"/>
        <v>0</v>
      </c>
      <c r="AL717" s="51">
        <f t="shared" si="148"/>
        <v>0</v>
      </c>
      <c r="AM717" s="51">
        <f t="shared" si="149"/>
        <v>0</v>
      </c>
      <c r="AN717" s="51">
        <f t="shared" si="150"/>
        <v>0</v>
      </c>
    </row>
    <row r="718" spans="1:40" x14ac:dyDescent="0.25">
      <c r="A718" s="17"/>
      <c r="B718" s="17"/>
      <c r="C718" s="35"/>
      <c r="D718" s="17"/>
      <c r="E718" s="17"/>
      <c r="F718" s="17"/>
      <c r="G718" s="62">
        <f t="shared" si="151"/>
        <v>0</v>
      </c>
      <c r="H718" s="17"/>
      <c r="I718" s="17"/>
      <c r="J718" s="17"/>
      <c r="K718" s="17"/>
      <c r="L718" s="17"/>
      <c r="M718" s="17"/>
      <c r="N718" s="17"/>
      <c r="O718" s="17"/>
      <c r="P718" s="115"/>
      <c r="Q718" s="62">
        <f>IF(C718&gt;A_Stammdaten!$B$12,0,SUM(G718,H718,J718,K718,M718,N718)-SUM(I718,L718,O718,P718))</f>
        <v>0</v>
      </c>
      <c r="R718" s="17"/>
      <c r="S718" s="17"/>
      <c r="T718" s="17"/>
      <c r="U718" s="62">
        <f t="shared" si="142"/>
        <v>0</v>
      </c>
      <c r="V718" s="63">
        <f>IF(ISBLANK($B718),0,VLOOKUP($B718,Listen!$A$2:$C$45,2,FALSE))</f>
        <v>0</v>
      </c>
      <c r="W718" s="63">
        <f>IF(ISBLANK($B718),0,VLOOKUP($B718,Listen!$A$2:$C$45,3,FALSE))</f>
        <v>0</v>
      </c>
      <c r="X718" s="49">
        <f t="shared" si="143"/>
        <v>0</v>
      </c>
      <c r="Y718" s="49">
        <f t="shared" si="141"/>
        <v>0</v>
      </c>
      <c r="Z718" s="49">
        <f t="shared" si="141"/>
        <v>0</v>
      </c>
      <c r="AA718" s="49">
        <f t="shared" si="141"/>
        <v>0</v>
      </c>
      <c r="AB718" s="49">
        <f t="shared" si="141"/>
        <v>0</v>
      </c>
      <c r="AC718" s="49">
        <f t="shared" si="141"/>
        <v>0</v>
      </c>
      <c r="AD718" s="49">
        <f t="shared" si="141"/>
        <v>0</v>
      </c>
      <c r="AE718" s="51">
        <f t="shared" si="140"/>
        <v>0</v>
      </c>
      <c r="AF718" s="51">
        <f>IF(C718=A_Stammdaten!$B$12,D_SAV!$U718-D_SAV!$AG718,HLOOKUP(A_Stammdaten!$B$12-1,$AH$4:$AN$4004,ROW(C718)-3,FALSE)-$AG718)</f>
        <v>0</v>
      </c>
      <c r="AG718" s="51">
        <f>HLOOKUP(A_Stammdaten!$B$12,$AH$4:$AN$4004,ROW(C718)-3,FALSE)</f>
        <v>0</v>
      </c>
      <c r="AH718" s="51">
        <f t="shared" si="144"/>
        <v>0</v>
      </c>
      <c r="AI718" s="51">
        <f t="shared" si="145"/>
        <v>0</v>
      </c>
      <c r="AJ718" s="51">
        <f t="shared" si="146"/>
        <v>0</v>
      </c>
      <c r="AK718" s="51">
        <f t="shared" si="147"/>
        <v>0</v>
      </c>
      <c r="AL718" s="51">
        <f t="shared" si="148"/>
        <v>0</v>
      </c>
      <c r="AM718" s="51">
        <f t="shared" si="149"/>
        <v>0</v>
      </c>
      <c r="AN718" s="51">
        <f t="shared" si="150"/>
        <v>0</v>
      </c>
    </row>
    <row r="719" spans="1:40" x14ac:dyDescent="0.25">
      <c r="A719" s="17"/>
      <c r="B719" s="17"/>
      <c r="C719" s="35"/>
      <c r="D719" s="17"/>
      <c r="E719" s="17"/>
      <c r="F719" s="17"/>
      <c r="G719" s="62">
        <f t="shared" si="151"/>
        <v>0</v>
      </c>
      <c r="H719" s="17"/>
      <c r="I719" s="17"/>
      <c r="J719" s="17"/>
      <c r="K719" s="17"/>
      <c r="L719" s="17"/>
      <c r="M719" s="17"/>
      <c r="N719" s="17"/>
      <c r="O719" s="17"/>
      <c r="P719" s="115"/>
      <c r="Q719" s="62">
        <f>IF(C719&gt;A_Stammdaten!$B$12,0,SUM(G719,H719,J719,K719,M719,N719)-SUM(I719,L719,O719,P719))</f>
        <v>0</v>
      </c>
      <c r="R719" s="17"/>
      <c r="S719" s="17"/>
      <c r="T719" s="17"/>
      <c r="U719" s="62">
        <f t="shared" si="142"/>
        <v>0</v>
      </c>
      <c r="V719" s="63">
        <f>IF(ISBLANK($B719),0,VLOOKUP($B719,Listen!$A$2:$C$45,2,FALSE))</f>
        <v>0</v>
      </c>
      <c r="W719" s="63">
        <f>IF(ISBLANK($B719),0,VLOOKUP($B719,Listen!$A$2:$C$45,3,FALSE))</f>
        <v>0</v>
      </c>
      <c r="X719" s="49">
        <f t="shared" si="143"/>
        <v>0</v>
      </c>
      <c r="Y719" s="49">
        <f t="shared" si="141"/>
        <v>0</v>
      </c>
      <c r="Z719" s="49">
        <f t="shared" si="141"/>
        <v>0</v>
      </c>
      <c r="AA719" s="49">
        <f t="shared" si="141"/>
        <v>0</v>
      </c>
      <c r="AB719" s="49">
        <f t="shared" si="141"/>
        <v>0</v>
      </c>
      <c r="AC719" s="49">
        <f t="shared" si="141"/>
        <v>0</v>
      </c>
      <c r="AD719" s="49">
        <f t="shared" si="141"/>
        <v>0</v>
      </c>
      <c r="AE719" s="51">
        <f t="shared" si="140"/>
        <v>0</v>
      </c>
      <c r="AF719" s="51">
        <f>IF(C719=A_Stammdaten!$B$12,D_SAV!$U719-D_SAV!$AG719,HLOOKUP(A_Stammdaten!$B$12-1,$AH$4:$AN$4004,ROW(C719)-3,FALSE)-$AG719)</f>
        <v>0</v>
      </c>
      <c r="AG719" s="51">
        <f>HLOOKUP(A_Stammdaten!$B$12,$AH$4:$AN$4004,ROW(C719)-3,FALSE)</f>
        <v>0</v>
      </c>
      <c r="AH719" s="51">
        <f t="shared" si="144"/>
        <v>0</v>
      </c>
      <c r="AI719" s="51">
        <f t="shared" si="145"/>
        <v>0</v>
      </c>
      <c r="AJ719" s="51">
        <f t="shared" si="146"/>
        <v>0</v>
      </c>
      <c r="AK719" s="51">
        <f t="shared" si="147"/>
        <v>0</v>
      </c>
      <c r="AL719" s="51">
        <f t="shared" si="148"/>
        <v>0</v>
      </c>
      <c r="AM719" s="51">
        <f t="shared" si="149"/>
        <v>0</v>
      </c>
      <c r="AN719" s="51">
        <f t="shared" si="150"/>
        <v>0</v>
      </c>
    </row>
    <row r="720" spans="1:40" x14ac:dyDescent="0.25">
      <c r="A720" s="17"/>
      <c r="B720" s="17"/>
      <c r="C720" s="35"/>
      <c r="D720" s="17"/>
      <c r="E720" s="17"/>
      <c r="F720" s="17"/>
      <c r="G720" s="62">
        <f t="shared" si="151"/>
        <v>0</v>
      </c>
      <c r="H720" s="17"/>
      <c r="I720" s="17"/>
      <c r="J720" s="17"/>
      <c r="K720" s="17"/>
      <c r="L720" s="17"/>
      <c r="M720" s="17"/>
      <c r="N720" s="17"/>
      <c r="O720" s="17"/>
      <c r="P720" s="115"/>
      <c r="Q720" s="62">
        <f>IF(C720&gt;A_Stammdaten!$B$12,0,SUM(G720,H720,J720,K720,M720,N720)-SUM(I720,L720,O720,P720))</f>
        <v>0</v>
      </c>
      <c r="R720" s="17"/>
      <c r="S720" s="17"/>
      <c r="T720" s="17"/>
      <c r="U720" s="62">
        <f t="shared" si="142"/>
        <v>0</v>
      </c>
      <c r="V720" s="63">
        <f>IF(ISBLANK($B720),0,VLOOKUP($B720,Listen!$A$2:$C$45,2,FALSE))</f>
        <v>0</v>
      </c>
      <c r="W720" s="63">
        <f>IF(ISBLANK($B720),0,VLOOKUP($B720,Listen!$A$2:$C$45,3,FALSE))</f>
        <v>0</v>
      </c>
      <c r="X720" s="49">
        <f t="shared" si="143"/>
        <v>0</v>
      </c>
      <c r="Y720" s="49">
        <f t="shared" si="141"/>
        <v>0</v>
      </c>
      <c r="Z720" s="49">
        <f t="shared" si="141"/>
        <v>0</v>
      </c>
      <c r="AA720" s="49">
        <f t="shared" si="141"/>
        <v>0</v>
      </c>
      <c r="AB720" s="49">
        <f t="shared" si="141"/>
        <v>0</v>
      </c>
      <c r="AC720" s="49">
        <f t="shared" si="141"/>
        <v>0</v>
      </c>
      <c r="AD720" s="49">
        <f t="shared" si="141"/>
        <v>0</v>
      </c>
      <c r="AE720" s="51">
        <f t="shared" si="140"/>
        <v>0</v>
      </c>
      <c r="AF720" s="51">
        <f>IF(C720=A_Stammdaten!$B$12,D_SAV!$U720-D_SAV!$AG720,HLOOKUP(A_Stammdaten!$B$12-1,$AH$4:$AN$4004,ROW(C720)-3,FALSE)-$AG720)</f>
        <v>0</v>
      </c>
      <c r="AG720" s="51">
        <f>HLOOKUP(A_Stammdaten!$B$12,$AH$4:$AN$4004,ROW(C720)-3,FALSE)</f>
        <v>0</v>
      </c>
      <c r="AH720" s="51">
        <f t="shared" si="144"/>
        <v>0</v>
      </c>
      <c r="AI720" s="51">
        <f t="shared" si="145"/>
        <v>0</v>
      </c>
      <c r="AJ720" s="51">
        <f t="shared" si="146"/>
        <v>0</v>
      </c>
      <c r="AK720" s="51">
        <f t="shared" si="147"/>
        <v>0</v>
      </c>
      <c r="AL720" s="51">
        <f t="shared" si="148"/>
        <v>0</v>
      </c>
      <c r="AM720" s="51">
        <f t="shared" si="149"/>
        <v>0</v>
      </c>
      <c r="AN720" s="51">
        <f t="shared" si="150"/>
        <v>0</v>
      </c>
    </row>
    <row r="721" spans="1:40" x14ac:dyDescent="0.25">
      <c r="A721" s="17"/>
      <c r="B721" s="17"/>
      <c r="C721" s="35"/>
      <c r="D721" s="17"/>
      <c r="E721" s="17"/>
      <c r="F721" s="17"/>
      <c r="G721" s="62">
        <f t="shared" si="151"/>
        <v>0</v>
      </c>
      <c r="H721" s="17"/>
      <c r="I721" s="17"/>
      <c r="J721" s="17"/>
      <c r="K721" s="17"/>
      <c r="L721" s="17"/>
      <c r="M721" s="17"/>
      <c r="N721" s="17"/>
      <c r="O721" s="17"/>
      <c r="P721" s="115"/>
      <c r="Q721" s="62">
        <f>IF(C721&gt;A_Stammdaten!$B$12,0,SUM(G721,H721,J721,K721,M721,N721)-SUM(I721,L721,O721,P721))</f>
        <v>0</v>
      </c>
      <c r="R721" s="17"/>
      <c r="S721" s="17"/>
      <c r="T721" s="17"/>
      <c r="U721" s="62">
        <f t="shared" si="142"/>
        <v>0</v>
      </c>
      <c r="V721" s="63">
        <f>IF(ISBLANK($B721),0,VLOOKUP($B721,Listen!$A$2:$C$45,2,FALSE))</f>
        <v>0</v>
      </c>
      <c r="W721" s="63">
        <f>IF(ISBLANK($B721),0,VLOOKUP($B721,Listen!$A$2:$C$45,3,FALSE))</f>
        <v>0</v>
      </c>
      <c r="X721" s="49">
        <f t="shared" si="143"/>
        <v>0</v>
      </c>
      <c r="Y721" s="49">
        <f t="shared" si="141"/>
        <v>0</v>
      </c>
      <c r="Z721" s="49">
        <f t="shared" si="141"/>
        <v>0</v>
      </c>
      <c r="AA721" s="49">
        <f t="shared" si="141"/>
        <v>0</v>
      </c>
      <c r="AB721" s="49">
        <f t="shared" si="141"/>
        <v>0</v>
      </c>
      <c r="AC721" s="49">
        <f t="shared" si="141"/>
        <v>0</v>
      </c>
      <c r="AD721" s="49">
        <f t="shared" si="141"/>
        <v>0</v>
      </c>
      <c r="AE721" s="51">
        <f t="shared" si="140"/>
        <v>0</v>
      </c>
      <c r="AF721" s="51">
        <f>IF(C721=A_Stammdaten!$B$12,D_SAV!$U721-D_SAV!$AG721,HLOOKUP(A_Stammdaten!$B$12-1,$AH$4:$AN$4004,ROW(C721)-3,FALSE)-$AG721)</f>
        <v>0</v>
      </c>
      <c r="AG721" s="51">
        <f>HLOOKUP(A_Stammdaten!$B$12,$AH$4:$AN$4004,ROW(C721)-3,FALSE)</f>
        <v>0</v>
      </c>
      <c r="AH721" s="51">
        <f t="shared" si="144"/>
        <v>0</v>
      </c>
      <c r="AI721" s="51">
        <f t="shared" si="145"/>
        <v>0</v>
      </c>
      <c r="AJ721" s="51">
        <f t="shared" si="146"/>
        <v>0</v>
      </c>
      <c r="AK721" s="51">
        <f t="shared" si="147"/>
        <v>0</v>
      </c>
      <c r="AL721" s="51">
        <f t="shared" si="148"/>
        <v>0</v>
      </c>
      <c r="AM721" s="51">
        <f t="shared" si="149"/>
        <v>0</v>
      </c>
      <c r="AN721" s="51">
        <f t="shared" si="150"/>
        <v>0</v>
      </c>
    </row>
    <row r="722" spans="1:40" x14ac:dyDescent="0.25">
      <c r="A722" s="17"/>
      <c r="B722" s="17"/>
      <c r="C722" s="35"/>
      <c r="D722" s="17"/>
      <c r="E722" s="17"/>
      <c r="F722" s="17"/>
      <c r="G722" s="62">
        <f t="shared" si="151"/>
        <v>0</v>
      </c>
      <c r="H722" s="17"/>
      <c r="I722" s="17"/>
      <c r="J722" s="17"/>
      <c r="K722" s="17"/>
      <c r="L722" s="17"/>
      <c r="M722" s="17"/>
      <c r="N722" s="17"/>
      <c r="O722" s="17"/>
      <c r="P722" s="115"/>
      <c r="Q722" s="62">
        <f>IF(C722&gt;A_Stammdaten!$B$12,0,SUM(G722,H722,J722,K722,M722,N722)-SUM(I722,L722,O722,P722))</f>
        <v>0</v>
      </c>
      <c r="R722" s="17"/>
      <c r="S722" s="17"/>
      <c r="T722" s="17"/>
      <c r="U722" s="62">
        <f t="shared" si="142"/>
        <v>0</v>
      </c>
      <c r="V722" s="63">
        <f>IF(ISBLANK($B722),0,VLOOKUP($B722,Listen!$A$2:$C$45,2,FALSE))</f>
        <v>0</v>
      </c>
      <c r="W722" s="63">
        <f>IF(ISBLANK($B722),0,VLOOKUP($B722,Listen!$A$2:$C$45,3,FALSE))</f>
        <v>0</v>
      </c>
      <c r="X722" s="49">
        <f t="shared" si="143"/>
        <v>0</v>
      </c>
      <c r="Y722" s="49">
        <f t="shared" si="141"/>
        <v>0</v>
      </c>
      <c r="Z722" s="49">
        <f t="shared" si="141"/>
        <v>0</v>
      </c>
      <c r="AA722" s="49">
        <f t="shared" si="141"/>
        <v>0</v>
      </c>
      <c r="AB722" s="49">
        <f t="shared" si="141"/>
        <v>0</v>
      </c>
      <c r="AC722" s="49">
        <f t="shared" si="141"/>
        <v>0</v>
      </c>
      <c r="AD722" s="49">
        <f t="shared" si="141"/>
        <v>0</v>
      </c>
      <c r="AE722" s="51">
        <f t="shared" si="140"/>
        <v>0</v>
      </c>
      <c r="AF722" s="51">
        <f>IF(C722=A_Stammdaten!$B$12,D_SAV!$U722-D_SAV!$AG722,HLOOKUP(A_Stammdaten!$B$12-1,$AH$4:$AN$4004,ROW(C722)-3,FALSE)-$AG722)</f>
        <v>0</v>
      </c>
      <c r="AG722" s="51">
        <f>HLOOKUP(A_Stammdaten!$B$12,$AH$4:$AN$4004,ROW(C722)-3,FALSE)</f>
        <v>0</v>
      </c>
      <c r="AH722" s="51">
        <f t="shared" si="144"/>
        <v>0</v>
      </c>
      <c r="AI722" s="51">
        <f t="shared" si="145"/>
        <v>0</v>
      </c>
      <c r="AJ722" s="51">
        <f t="shared" si="146"/>
        <v>0</v>
      </c>
      <c r="AK722" s="51">
        <f t="shared" si="147"/>
        <v>0</v>
      </c>
      <c r="AL722" s="51">
        <f t="shared" si="148"/>
        <v>0</v>
      </c>
      <c r="AM722" s="51">
        <f t="shared" si="149"/>
        <v>0</v>
      </c>
      <c r="AN722" s="51">
        <f t="shared" si="150"/>
        <v>0</v>
      </c>
    </row>
    <row r="723" spans="1:40" x14ac:dyDescent="0.25">
      <c r="A723" s="17"/>
      <c r="B723" s="17"/>
      <c r="C723" s="35"/>
      <c r="D723" s="17"/>
      <c r="E723" s="17"/>
      <c r="F723" s="17"/>
      <c r="G723" s="62">
        <f t="shared" si="151"/>
        <v>0</v>
      </c>
      <c r="H723" s="17"/>
      <c r="I723" s="17"/>
      <c r="J723" s="17"/>
      <c r="K723" s="17"/>
      <c r="L723" s="17"/>
      <c r="M723" s="17"/>
      <c r="N723" s="17"/>
      <c r="O723" s="17"/>
      <c r="P723" s="115"/>
      <c r="Q723" s="62">
        <f>IF(C723&gt;A_Stammdaten!$B$12,0,SUM(G723,H723,J723,K723,M723,N723)-SUM(I723,L723,O723,P723))</f>
        <v>0</v>
      </c>
      <c r="R723" s="17"/>
      <c r="S723" s="17"/>
      <c r="T723" s="17"/>
      <c r="U723" s="62">
        <f t="shared" si="142"/>
        <v>0</v>
      </c>
      <c r="V723" s="63">
        <f>IF(ISBLANK($B723),0,VLOOKUP($B723,Listen!$A$2:$C$45,2,FALSE))</f>
        <v>0</v>
      </c>
      <c r="W723" s="63">
        <f>IF(ISBLANK($B723),0,VLOOKUP($B723,Listen!$A$2:$C$45,3,FALSE))</f>
        <v>0</v>
      </c>
      <c r="X723" s="49">
        <f t="shared" si="143"/>
        <v>0</v>
      </c>
      <c r="Y723" s="49">
        <f t="shared" si="141"/>
        <v>0</v>
      </c>
      <c r="Z723" s="49">
        <f t="shared" si="141"/>
        <v>0</v>
      </c>
      <c r="AA723" s="49">
        <f t="shared" si="141"/>
        <v>0</v>
      </c>
      <c r="AB723" s="49">
        <f t="shared" si="141"/>
        <v>0</v>
      </c>
      <c r="AC723" s="49">
        <f t="shared" si="141"/>
        <v>0</v>
      </c>
      <c r="AD723" s="49">
        <f t="shared" si="141"/>
        <v>0</v>
      </c>
      <c r="AE723" s="51">
        <f t="shared" si="140"/>
        <v>0</v>
      </c>
      <c r="AF723" s="51">
        <f>IF(C723=A_Stammdaten!$B$12,D_SAV!$U723-D_SAV!$AG723,HLOOKUP(A_Stammdaten!$B$12-1,$AH$4:$AN$4004,ROW(C723)-3,FALSE)-$AG723)</f>
        <v>0</v>
      </c>
      <c r="AG723" s="51">
        <f>HLOOKUP(A_Stammdaten!$B$12,$AH$4:$AN$4004,ROW(C723)-3,FALSE)</f>
        <v>0</v>
      </c>
      <c r="AH723" s="51">
        <f t="shared" si="144"/>
        <v>0</v>
      </c>
      <c r="AI723" s="51">
        <f t="shared" si="145"/>
        <v>0</v>
      </c>
      <c r="AJ723" s="51">
        <f t="shared" si="146"/>
        <v>0</v>
      </c>
      <c r="AK723" s="51">
        <f t="shared" si="147"/>
        <v>0</v>
      </c>
      <c r="AL723" s="51">
        <f t="shared" si="148"/>
        <v>0</v>
      </c>
      <c r="AM723" s="51">
        <f t="shared" si="149"/>
        <v>0</v>
      </c>
      <c r="AN723" s="51">
        <f t="shared" si="150"/>
        <v>0</v>
      </c>
    </row>
    <row r="724" spans="1:40" x14ac:dyDescent="0.25">
      <c r="A724" s="17"/>
      <c r="B724" s="17"/>
      <c r="C724" s="35"/>
      <c r="D724" s="17"/>
      <c r="E724" s="17"/>
      <c r="F724" s="17"/>
      <c r="G724" s="62">
        <f t="shared" si="151"/>
        <v>0</v>
      </c>
      <c r="H724" s="17"/>
      <c r="I724" s="17"/>
      <c r="J724" s="17"/>
      <c r="K724" s="17"/>
      <c r="L724" s="17"/>
      <c r="M724" s="17"/>
      <c r="N724" s="17"/>
      <c r="O724" s="17"/>
      <c r="P724" s="115"/>
      <c r="Q724" s="62">
        <f>IF(C724&gt;A_Stammdaten!$B$12,0,SUM(G724,H724,J724,K724,M724,N724)-SUM(I724,L724,O724,P724))</f>
        <v>0</v>
      </c>
      <c r="R724" s="17"/>
      <c r="S724" s="17"/>
      <c r="T724" s="17"/>
      <c r="U724" s="62">
        <f t="shared" si="142"/>
        <v>0</v>
      </c>
      <c r="V724" s="63">
        <f>IF(ISBLANK($B724),0,VLOOKUP($B724,Listen!$A$2:$C$45,2,FALSE))</f>
        <v>0</v>
      </c>
      <c r="W724" s="63">
        <f>IF(ISBLANK($B724),0,VLOOKUP($B724,Listen!$A$2:$C$45,3,FALSE))</f>
        <v>0</v>
      </c>
      <c r="X724" s="49">
        <f t="shared" si="143"/>
        <v>0</v>
      </c>
      <c r="Y724" s="49">
        <f t="shared" si="141"/>
        <v>0</v>
      </c>
      <c r="Z724" s="49">
        <f t="shared" si="141"/>
        <v>0</v>
      </c>
      <c r="AA724" s="49">
        <f t="shared" si="141"/>
        <v>0</v>
      </c>
      <c r="AB724" s="49">
        <f t="shared" si="141"/>
        <v>0</v>
      </c>
      <c r="AC724" s="49">
        <f t="shared" si="141"/>
        <v>0</v>
      </c>
      <c r="AD724" s="49">
        <f t="shared" si="141"/>
        <v>0</v>
      </c>
      <c r="AE724" s="51">
        <f t="shared" si="140"/>
        <v>0</v>
      </c>
      <c r="AF724" s="51">
        <f>IF(C724=A_Stammdaten!$B$12,D_SAV!$U724-D_SAV!$AG724,HLOOKUP(A_Stammdaten!$B$12-1,$AH$4:$AN$4004,ROW(C724)-3,FALSE)-$AG724)</f>
        <v>0</v>
      </c>
      <c r="AG724" s="51">
        <f>HLOOKUP(A_Stammdaten!$B$12,$AH$4:$AN$4004,ROW(C724)-3,FALSE)</f>
        <v>0</v>
      </c>
      <c r="AH724" s="51">
        <f t="shared" si="144"/>
        <v>0</v>
      </c>
      <c r="AI724" s="51">
        <f t="shared" si="145"/>
        <v>0</v>
      </c>
      <c r="AJ724" s="51">
        <f t="shared" si="146"/>
        <v>0</v>
      </c>
      <c r="AK724" s="51">
        <f t="shared" si="147"/>
        <v>0</v>
      </c>
      <c r="AL724" s="51">
        <f t="shared" si="148"/>
        <v>0</v>
      </c>
      <c r="AM724" s="51">
        <f t="shared" si="149"/>
        <v>0</v>
      </c>
      <c r="AN724" s="51">
        <f t="shared" si="150"/>
        <v>0</v>
      </c>
    </row>
    <row r="725" spans="1:40" x14ac:dyDescent="0.25">
      <c r="A725" s="17"/>
      <c r="B725" s="17"/>
      <c r="C725" s="35"/>
      <c r="D725" s="17"/>
      <c r="E725" s="17"/>
      <c r="F725" s="17"/>
      <c r="G725" s="62">
        <f t="shared" si="151"/>
        <v>0</v>
      </c>
      <c r="H725" s="17"/>
      <c r="I725" s="17"/>
      <c r="J725" s="17"/>
      <c r="K725" s="17"/>
      <c r="L725" s="17"/>
      <c r="M725" s="17"/>
      <c r="N725" s="17"/>
      <c r="O725" s="17"/>
      <c r="P725" s="115"/>
      <c r="Q725" s="62">
        <f>IF(C725&gt;A_Stammdaten!$B$12,0,SUM(G725,H725,J725,K725,M725,N725)-SUM(I725,L725,O725,P725))</f>
        <v>0</v>
      </c>
      <c r="R725" s="17"/>
      <c r="S725" s="17"/>
      <c r="T725" s="17"/>
      <c r="U725" s="62">
        <f t="shared" si="142"/>
        <v>0</v>
      </c>
      <c r="V725" s="63">
        <f>IF(ISBLANK($B725),0,VLOOKUP($B725,Listen!$A$2:$C$45,2,FALSE))</f>
        <v>0</v>
      </c>
      <c r="W725" s="63">
        <f>IF(ISBLANK($B725),0,VLOOKUP($B725,Listen!$A$2:$C$45,3,FALSE))</f>
        <v>0</v>
      </c>
      <c r="X725" s="49">
        <f t="shared" si="143"/>
        <v>0</v>
      </c>
      <c r="Y725" s="49">
        <f t="shared" si="141"/>
        <v>0</v>
      </c>
      <c r="Z725" s="49">
        <f t="shared" si="141"/>
        <v>0</v>
      </c>
      <c r="AA725" s="49">
        <f t="shared" si="141"/>
        <v>0</v>
      </c>
      <c r="AB725" s="49">
        <f t="shared" si="141"/>
        <v>0</v>
      </c>
      <c r="AC725" s="49">
        <f t="shared" si="141"/>
        <v>0</v>
      </c>
      <c r="AD725" s="49">
        <f t="shared" si="141"/>
        <v>0</v>
      </c>
      <c r="AE725" s="51">
        <f t="shared" si="140"/>
        <v>0</v>
      </c>
      <c r="AF725" s="51">
        <f>IF(C725=A_Stammdaten!$B$12,D_SAV!$U725-D_SAV!$AG725,HLOOKUP(A_Stammdaten!$B$12-1,$AH$4:$AN$4004,ROW(C725)-3,FALSE)-$AG725)</f>
        <v>0</v>
      </c>
      <c r="AG725" s="51">
        <f>HLOOKUP(A_Stammdaten!$B$12,$AH$4:$AN$4004,ROW(C725)-3,FALSE)</f>
        <v>0</v>
      </c>
      <c r="AH725" s="51">
        <f t="shared" si="144"/>
        <v>0</v>
      </c>
      <c r="AI725" s="51">
        <f t="shared" si="145"/>
        <v>0</v>
      </c>
      <c r="AJ725" s="51">
        <f t="shared" si="146"/>
        <v>0</v>
      </c>
      <c r="AK725" s="51">
        <f t="shared" si="147"/>
        <v>0</v>
      </c>
      <c r="AL725" s="51">
        <f t="shared" si="148"/>
        <v>0</v>
      </c>
      <c r="AM725" s="51">
        <f t="shared" si="149"/>
        <v>0</v>
      </c>
      <c r="AN725" s="51">
        <f t="shared" si="150"/>
        <v>0</v>
      </c>
    </row>
    <row r="726" spans="1:40" x14ac:dyDescent="0.25">
      <c r="A726" s="17"/>
      <c r="B726" s="17"/>
      <c r="C726" s="35"/>
      <c r="D726" s="17"/>
      <c r="E726" s="17"/>
      <c r="F726" s="17"/>
      <c r="G726" s="62">
        <f t="shared" si="151"/>
        <v>0</v>
      </c>
      <c r="H726" s="17"/>
      <c r="I726" s="17"/>
      <c r="J726" s="17"/>
      <c r="K726" s="17"/>
      <c r="L726" s="17"/>
      <c r="M726" s="17"/>
      <c r="N726" s="17"/>
      <c r="O726" s="17"/>
      <c r="P726" s="115"/>
      <c r="Q726" s="62">
        <f>IF(C726&gt;A_Stammdaten!$B$12,0,SUM(G726,H726,J726,K726,M726,N726)-SUM(I726,L726,O726,P726))</f>
        <v>0</v>
      </c>
      <c r="R726" s="17"/>
      <c r="S726" s="17"/>
      <c r="T726" s="17"/>
      <c r="U726" s="62">
        <f t="shared" si="142"/>
        <v>0</v>
      </c>
      <c r="V726" s="63">
        <f>IF(ISBLANK($B726),0,VLOOKUP($B726,Listen!$A$2:$C$45,2,FALSE))</f>
        <v>0</v>
      </c>
      <c r="W726" s="63">
        <f>IF(ISBLANK($B726),0,VLOOKUP($B726,Listen!$A$2:$C$45,3,FALSE))</f>
        <v>0</v>
      </c>
      <c r="X726" s="49">
        <f t="shared" si="143"/>
        <v>0</v>
      </c>
      <c r="Y726" s="49">
        <f t="shared" si="141"/>
        <v>0</v>
      </c>
      <c r="Z726" s="49">
        <f t="shared" si="141"/>
        <v>0</v>
      </c>
      <c r="AA726" s="49">
        <f t="shared" si="141"/>
        <v>0</v>
      </c>
      <c r="AB726" s="49">
        <f t="shared" si="141"/>
        <v>0</v>
      </c>
      <c r="AC726" s="49">
        <f t="shared" si="141"/>
        <v>0</v>
      </c>
      <c r="AD726" s="49">
        <f t="shared" si="141"/>
        <v>0</v>
      </c>
      <c r="AE726" s="51">
        <f t="shared" si="140"/>
        <v>0</v>
      </c>
      <c r="AF726" s="51">
        <f>IF(C726=A_Stammdaten!$B$12,D_SAV!$U726-D_SAV!$AG726,HLOOKUP(A_Stammdaten!$B$12-1,$AH$4:$AN$4004,ROW(C726)-3,FALSE)-$AG726)</f>
        <v>0</v>
      </c>
      <c r="AG726" s="51">
        <f>HLOOKUP(A_Stammdaten!$B$12,$AH$4:$AN$4004,ROW(C726)-3,FALSE)</f>
        <v>0</v>
      </c>
      <c r="AH726" s="51">
        <f t="shared" si="144"/>
        <v>0</v>
      </c>
      <c r="AI726" s="51">
        <f t="shared" si="145"/>
        <v>0</v>
      </c>
      <c r="AJ726" s="51">
        <f t="shared" si="146"/>
        <v>0</v>
      </c>
      <c r="AK726" s="51">
        <f t="shared" si="147"/>
        <v>0</v>
      </c>
      <c r="AL726" s="51">
        <f t="shared" si="148"/>
        <v>0</v>
      </c>
      <c r="AM726" s="51">
        <f t="shared" si="149"/>
        <v>0</v>
      </c>
      <c r="AN726" s="51">
        <f t="shared" si="150"/>
        <v>0</v>
      </c>
    </row>
    <row r="727" spans="1:40" x14ac:dyDescent="0.25">
      <c r="A727" s="17"/>
      <c r="B727" s="17"/>
      <c r="C727" s="35"/>
      <c r="D727" s="17"/>
      <c r="E727" s="17"/>
      <c r="F727" s="17"/>
      <c r="G727" s="62">
        <f t="shared" si="151"/>
        <v>0</v>
      </c>
      <c r="H727" s="17"/>
      <c r="I727" s="17"/>
      <c r="J727" s="17"/>
      <c r="K727" s="17"/>
      <c r="L727" s="17"/>
      <c r="M727" s="17"/>
      <c r="N727" s="17"/>
      <c r="O727" s="17"/>
      <c r="P727" s="115"/>
      <c r="Q727" s="62">
        <f>IF(C727&gt;A_Stammdaten!$B$12,0,SUM(G727,H727,J727,K727,M727,N727)-SUM(I727,L727,O727,P727))</f>
        <v>0</v>
      </c>
      <c r="R727" s="17"/>
      <c r="S727" s="17"/>
      <c r="T727" s="17"/>
      <c r="U727" s="62">
        <f t="shared" si="142"/>
        <v>0</v>
      </c>
      <c r="V727" s="63">
        <f>IF(ISBLANK($B727),0,VLOOKUP($B727,Listen!$A$2:$C$45,2,FALSE))</f>
        <v>0</v>
      </c>
      <c r="W727" s="63">
        <f>IF(ISBLANK($B727),0,VLOOKUP($B727,Listen!$A$2:$C$45,3,FALSE))</f>
        <v>0</v>
      </c>
      <c r="X727" s="49">
        <f t="shared" si="143"/>
        <v>0</v>
      </c>
      <c r="Y727" s="49">
        <f t="shared" si="141"/>
        <v>0</v>
      </c>
      <c r="Z727" s="49">
        <f t="shared" si="141"/>
        <v>0</v>
      </c>
      <c r="AA727" s="49">
        <f t="shared" si="141"/>
        <v>0</v>
      </c>
      <c r="AB727" s="49">
        <f t="shared" si="141"/>
        <v>0</v>
      </c>
      <c r="AC727" s="49">
        <f t="shared" si="141"/>
        <v>0</v>
      </c>
      <c r="AD727" s="49">
        <f t="shared" si="141"/>
        <v>0</v>
      </c>
      <c r="AE727" s="51">
        <f t="shared" si="140"/>
        <v>0</v>
      </c>
      <c r="AF727" s="51">
        <f>IF(C727=A_Stammdaten!$B$12,D_SAV!$U727-D_SAV!$AG727,HLOOKUP(A_Stammdaten!$B$12-1,$AH$4:$AN$4004,ROW(C727)-3,FALSE)-$AG727)</f>
        <v>0</v>
      </c>
      <c r="AG727" s="51">
        <f>HLOOKUP(A_Stammdaten!$B$12,$AH$4:$AN$4004,ROW(C727)-3,FALSE)</f>
        <v>0</v>
      </c>
      <c r="AH727" s="51">
        <f t="shared" si="144"/>
        <v>0</v>
      </c>
      <c r="AI727" s="51">
        <f t="shared" si="145"/>
        <v>0</v>
      </c>
      <c r="AJ727" s="51">
        <f t="shared" si="146"/>
        <v>0</v>
      </c>
      <c r="AK727" s="51">
        <f t="shared" si="147"/>
        <v>0</v>
      </c>
      <c r="AL727" s="51">
        <f t="shared" si="148"/>
        <v>0</v>
      </c>
      <c r="AM727" s="51">
        <f t="shared" si="149"/>
        <v>0</v>
      </c>
      <c r="AN727" s="51">
        <f t="shared" si="150"/>
        <v>0</v>
      </c>
    </row>
    <row r="728" spans="1:40" x14ac:dyDescent="0.25">
      <c r="A728" s="17"/>
      <c r="B728" s="17"/>
      <c r="C728" s="35"/>
      <c r="D728" s="17"/>
      <c r="E728" s="17"/>
      <c r="F728" s="17"/>
      <c r="G728" s="62">
        <f t="shared" si="151"/>
        <v>0</v>
      </c>
      <c r="H728" s="17"/>
      <c r="I728" s="17"/>
      <c r="J728" s="17"/>
      <c r="K728" s="17"/>
      <c r="L728" s="17"/>
      <c r="M728" s="17"/>
      <c r="N728" s="17"/>
      <c r="O728" s="17"/>
      <c r="P728" s="115"/>
      <c r="Q728" s="62">
        <f>IF(C728&gt;A_Stammdaten!$B$12,0,SUM(G728,H728,J728,K728,M728,N728)-SUM(I728,L728,O728,P728))</f>
        <v>0</v>
      </c>
      <c r="R728" s="17"/>
      <c r="S728" s="17"/>
      <c r="T728" s="17"/>
      <c r="U728" s="62">
        <f t="shared" si="142"/>
        <v>0</v>
      </c>
      <c r="V728" s="63">
        <f>IF(ISBLANK($B728),0,VLOOKUP($B728,Listen!$A$2:$C$45,2,FALSE))</f>
        <v>0</v>
      </c>
      <c r="W728" s="63">
        <f>IF(ISBLANK($B728),0,VLOOKUP($B728,Listen!$A$2:$C$45,3,FALSE))</f>
        <v>0</v>
      </c>
      <c r="X728" s="49">
        <f t="shared" si="143"/>
        <v>0</v>
      </c>
      <c r="Y728" s="49">
        <f t="shared" si="141"/>
        <v>0</v>
      </c>
      <c r="Z728" s="49">
        <f t="shared" si="141"/>
        <v>0</v>
      </c>
      <c r="AA728" s="49">
        <f t="shared" si="141"/>
        <v>0</v>
      </c>
      <c r="AB728" s="49">
        <f t="shared" si="141"/>
        <v>0</v>
      </c>
      <c r="AC728" s="49">
        <f t="shared" si="141"/>
        <v>0</v>
      </c>
      <c r="AD728" s="49">
        <f t="shared" si="141"/>
        <v>0</v>
      </c>
      <c r="AE728" s="51">
        <f t="shared" si="140"/>
        <v>0</v>
      </c>
      <c r="AF728" s="51">
        <f>IF(C728=A_Stammdaten!$B$12,D_SAV!$U728-D_SAV!$AG728,HLOOKUP(A_Stammdaten!$B$12-1,$AH$4:$AN$4004,ROW(C728)-3,FALSE)-$AG728)</f>
        <v>0</v>
      </c>
      <c r="AG728" s="51">
        <f>HLOOKUP(A_Stammdaten!$B$12,$AH$4:$AN$4004,ROW(C728)-3,FALSE)</f>
        <v>0</v>
      </c>
      <c r="AH728" s="51">
        <f t="shared" si="144"/>
        <v>0</v>
      </c>
      <c r="AI728" s="51">
        <f t="shared" si="145"/>
        <v>0</v>
      </c>
      <c r="AJ728" s="51">
        <f t="shared" si="146"/>
        <v>0</v>
      </c>
      <c r="AK728" s="51">
        <f t="shared" si="147"/>
        <v>0</v>
      </c>
      <c r="AL728" s="51">
        <f t="shared" si="148"/>
        <v>0</v>
      </c>
      <c r="AM728" s="51">
        <f t="shared" si="149"/>
        <v>0</v>
      </c>
      <c r="AN728" s="51">
        <f t="shared" si="150"/>
        <v>0</v>
      </c>
    </row>
    <row r="729" spans="1:40" x14ac:dyDescent="0.25">
      <c r="A729" s="17"/>
      <c r="B729" s="17"/>
      <c r="C729" s="35"/>
      <c r="D729" s="17"/>
      <c r="E729" s="17"/>
      <c r="F729" s="17"/>
      <c r="G729" s="62">
        <f t="shared" si="151"/>
        <v>0</v>
      </c>
      <c r="H729" s="17"/>
      <c r="I729" s="17"/>
      <c r="J729" s="17"/>
      <c r="K729" s="17"/>
      <c r="L729" s="17"/>
      <c r="M729" s="17"/>
      <c r="N729" s="17"/>
      <c r="O729" s="17"/>
      <c r="P729" s="115"/>
      <c r="Q729" s="62">
        <f>IF(C729&gt;A_Stammdaten!$B$12,0,SUM(G729,H729,J729,K729,M729,N729)-SUM(I729,L729,O729,P729))</f>
        <v>0</v>
      </c>
      <c r="R729" s="17"/>
      <c r="S729" s="17"/>
      <c r="T729" s="17"/>
      <c r="U729" s="62">
        <f t="shared" si="142"/>
        <v>0</v>
      </c>
      <c r="V729" s="63">
        <f>IF(ISBLANK($B729),0,VLOOKUP($B729,Listen!$A$2:$C$45,2,FALSE))</f>
        <v>0</v>
      </c>
      <c r="W729" s="63">
        <f>IF(ISBLANK($B729),0,VLOOKUP($B729,Listen!$A$2:$C$45,3,FALSE))</f>
        <v>0</v>
      </c>
      <c r="X729" s="49">
        <f t="shared" si="143"/>
        <v>0</v>
      </c>
      <c r="Y729" s="49">
        <f t="shared" si="141"/>
        <v>0</v>
      </c>
      <c r="Z729" s="49">
        <f t="shared" si="141"/>
        <v>0</v>
      </c>
      <c r="AA729" s="49">
        <f t="shared" si="141"/>
        <v>0</v>
      </c>
      <c r="AB729" s="49">
        <f t="shared" si="141"/>
        <v>0</v>
      </c>
      <c r="AC729" s="49">
        <f t="shared" si="141"/>
        <v>0</v>
      </c>
      <c r="AD729" s="49">
        <f t="shared" si="141"/>
        <v>0</v>
      </c>
      <c r="AE729" s="51">
        <f t="shared" si="140"/>
        <v>0</v>
      </c>
      <c r="AF729" s="51">
        <f>IF(C729=A_Stammdaten!$B$12,D_SAV!$U729-D_SAV!$AG729,HLOOKUP(A_Stammdaten!$B$12-1,$AH$4:$AN$4004,ROW(C729)-3,FALSE)-$AG729)</f>
        <v>0</v>
      </c>
      <c r="AG729" s="51">
        <f>HLOOKUP(A_Stammdaten!$B$12,$AH$4:$AN$4004,ROW(C729)-3,FALSE)</f>
        <v>0</v>
      </c>
      <c r="AH729" s="51">
        <f t="shared" si="144"/>
        <v>0</v>
      </c>
      <c r="AI729" s="51">
        <f t="shared" si="145"/>
        <v>0</v>
      </c>
      <c r="AJ729" s="51">
        <f t="shared" si="146"/>
        <v>0</v>
      </c>
      <c r="AK729" s="51">
        <f t="shared" si="147"/>
        <v>0</v>
      </c>
      <c r="AL729" s="51">
        <f t="shared" si="148"/>
        <v>0</v>
      </c>
      <c r="AM729" s="51">
        <f t="shared" si="149"/>
        <v>0</v>
      </c>
      <c r="AN729" s="51">
        <f t="shared" si="150"/>
        <v>0</v>
      </c>
    </row>
    <row r="730" spans="1:40" x14ac:dyDescent="0.25">
      <c r="A730" s="17"/>
      <c r="B730" s="17"/>
      <c r="C730" s="35"/>
      <c r="D730" s="17"/>
      <c r="E730" s="17"/>
      <c r="F730" s="17"/>
      <c r="G730" s="62">
        <f t="shared" si="151"/>
        <v>0</v>
      </c>
      <c r="H730" s="17"/>
      <c r="I730" s="17"/>
      <c r="J730" s="17"/>
      <c r="K730" s="17"/>
      <c r="L730" s="17"/>
      <c r="M730" s="17"/>
      <c r="N730" s="17"/>
      <c r="O730" s="17"/>
      <c r="P730" s="115"/>
      <c r="Q730" s="62">
        <f>IF(C730&gt;A_Stammdaten!$B$12,0,SUM(G730,H730,J730,K730,M730,N730)-SUM(I730,L730,O730,P730))</f>
        <v>0</v>
      </c>
      <c r="R730" s="17"/>
      <c r="S730" s="17"/>
      <c r="T730" s="17"/>
      <c r="U730" s="62">
        <f t="shared" si="142"/>
        <v>0</v>
      </c>
      <c r="V730" s="63">
        <f>IF(ISBLANK($B730),0,VLOOKUP($B730,Listen!$A$2:$C$45,2,FALSE))</f>
        <v>0</v>
      </c>
      <c r="W730" s="63">
        <f>IF(ISBLANK($B730),0,VLOOKUP($B730,Listen!$A$2:$C$45,3,FALSE))</f>
        <v>0</v>
      </c>
      <c r="X730" s="49">
        <f t="shared" si="143"/>
        <v>0</v>
      </c>
      <c r="Y730" s="49">
        <f t="shared" si="141"/>
        <v>0</v>
      </c>
      <c r="Z730" s="49">
        <f t="shared" si="141"/>
        <v>0</v>
      </c>
      <c r="AA730" s="49">
        <f t="shared" si="141"/>
        <v>0</v>
      </c>
      <c r="AB730" s="49">
        <f t="shared" si="141"/>
        <v>0</v>
      </c>
      <c r="AC730" s="49">
        <f t="shared" si="141"/>
        <v>0</v>
      </c>
      <c r="AD730" s="49">
        <f t="shared" si="141"/>
        <v>0</v>
      </c>
      <c r="AE730" s="51">
        <f t="shared" si="140"/>
        <v>0</v>
      </c>
      <c r="AF730" s="51">
        <f>IF(C730=A_Stammdaten!$B$12,D_SAV!$U730-D_SAV!$AG730,HLOOKUP(A_Stammdaten!$B$12-1,$AH$4:$AN$4004,ROW(C730)-3,FALSE)-$AG730)</f>
        <v>0</v>
      </c>
      <c r="AG730" s="51">
        <f>HLOOKUP(A_Stammdaten!$B$12,$AH$4:$AN$4004,ROW(C730)-3,FALSE)</f>
        <v>0</v>
      </c>
      <c r="AH730" s="51">
        <f t="shared" si="144"/>
        <v>0</v>
      </c>
      <c r="AI730" s="51">
        <f t="shared" si="145"/>
        <v>0</v>
      </c>
      <c r="AJ730" s="51">
        <f t="shared" si="146"/>
        <v>0</v>
      </c>
      <c r="AK730" s="51">
        <f t="shared" si="147"/>
        <v>0</v>
      </c>
      <c r="AL730" s="51">
        <f t="shared" si="148"/>
        <v>0</v>
      </c>
      <c r="AM730" s="51">
        <f t="shared" si="149"/>
        <v>0</v>
      </c>
      <c r="AN730" s="51">
        <f t="shared" si="150"/>
        <v>0</v>
      </c>
    </row>
    <row r="731" spans="1:40" x14ac:dyDescent="0.25">
      <c r="A731" s="17"/>
      <c r="B731" s="17"/>
      <c r="C731" s="35"/>
      <c r="D731" s="17"/>
      <c r="E731" s="17"/>
      <c r="F731" s="17"/>
      <c r="G731" s="62">
        <f t="shared" si="151"/>
        <v>0</v>
      </c>
      <c r="H731" s="17"/>
      <c r="I731" s="17"/>
      <c r="J731" s="17"/>
      <c r="K731" s="17"/>
      <c r="L731" s="17"/>
      <c r="M731" s="17"/>
      <c r="N731" s="17"/>
      <c r="O731" s="17"/>
      <c r="P731" s="115"/>
      <c r="Q731" s="62">
        <f>IF(C731&gt;A_Stammdaten!$B$12,0,SUM(G731,H731,J731,K731,M731,N731)-SUM(I731,L731,O731,P731))</f>
        <v>0</v>
      </c>
      <c r="R731" s="17"/>
      <c r="S731" s="17"/>
      <c r="T731" s="17"/>
      <c r="U731" s="62">
        <f t="shared" si="142"/>
        <v>0</v>
      </c>
      <c r="V731" s="63">
        <f>IF(ISBLANK($B731),0,VLOOKUP($B731,Listen!$A$2:$C$45,2,FALSE))</f>
        <v>0</v>
      </c>
      <c r="W731" s="63">
        <f>IF(ISBLANK($B731),0,VLOOKUP($B731,Listen!$A$2:$C$45,3,FALSE))</f>
        <v>0</v>
      </c>
      <c r="X731" s="49">
        <f t="shared" si="143"/>
        <v>0</v>
      </c>
      <c r="Y731" s="49">
        <f t="shared" si="141"/>
        <v>0</v>
      </c>
      <c r="Z731" s="49">
        <f t="shared" si="141"/>
        <v>0</v>
      </c>
      <c r="AA731" s="49">
        <f t="shared" si="141"/>
        <v>0</v>
      </c>
      <c r="AB731" s="49">
        <f t="shared" si="141"/>
        <v>0</v>
      </c>
      <c r="AC731" s="49">
        <f t="shared" si="141"/>
        <v>0</v>
      </c>
      <c r="AD731" s="49">
        <f t="shared" si="141"/>
        <v>0</v>
      </c>
      <c r="AE731" s="51">
        <f t="shared" si="140"/>
        <v>0</v>
      </c>
      <c r="AF731" s="51">
        <f>IF(C731=A_Stammdaten!$B$12,D_SAV!$U731-D_SAV!$AG731,HLOOKUP(A_Stammdaten!$B$12-1,$AH$4:$AN$4004,ROW(C731)-3,FALSE)-$AG731)</f>
        <v>0</v>
      </c>
      <c r="AG731" s="51">
        <f>HLOOKUP(A_Stammdaten!$B$12,$AH$4:$AN$4004,ROW(C731)-3,FALSE)</f>
        <v>0</v>
      </c>
      <c r="AH731" s="51">
        <f t="shared" si="144"/>
        <v>0</v>
      </c>
      <c r="AI731" s="51">
        <f t="shared" si="145"/>
        <v>0</v>
      </c>
      <c r="AJ731" s="51">
        <f t="shared" si="146"/>
        <v>0</v>
      </c>
      <c r="AK731" s="51">
        <f t="shared" si="147"/>
        <v>0</v>
      </c>
      <c r="AL731" s="51">
        <f t="shared" si="148"/>
        <v>0</v>
      </c>
      <c r="AM731" s="51">
        <f t="shared" si="149"/>
        <v>0</v>
      </c>
      <c r="AN731" s="51">
        <f t="shared" si="150"/>
        <v>0</v>
      </c>
    </row>
    <row r="732" spans="1:40" x14ac:dyDescent="0.25">
      <c r="A732" s="17"/>
      <c r="B732" s="17"/>
      <c r="C732" s="35"/>
      <c r="D732" s="17"/>
      <c r="E732" s="17"/>
      <c r="F732" s="17"/>
      <c r="G732" s="62">
        <f t="shared" si="151"/>
        <v>0</v>
      </c>
      <c r="H732" s="17"/>
      <c r="I732" s="17"/>
      <c r="J732" s="17"/>
      <c r="K732" s="17"/>
      <c r="L732" s="17"/>
      <c r="M732" s="17"/>
      <c r="N732" s="17"/>
      <c r="O732" s="17"/>
      <c r="P732" s="115"/>
      <c r="Q732" s="62">
        <f>IF(C732&gt;A_Stammdaten!$B$12,0,SUM(G732,H732,J732,K732,M732,N732)-SUM(I732,L732,O732,P732))</f>
        <v>0</v>
      </c>
      <c r="R732" s="17"/>
      <c r="S732" s="17"/>
      <c r="T732" s="17"/>
      <c r="U732" s="62">
        <f t="shared" si="142"/>
        <v>0</v>
      </c>
      <c r="V732" s="63">
        <f>IF(ISBLANK($B732),0,VLOOKUP($B732,Listen!$A$2:$C$45,2,FALSE))</f>
        <v>0</v>
      </c>
      <c r="W732" s="63">
        <f>IF(ISBLANK($B732),0,VLOOKUP($B732,Listen!$A$2:$C$45,3,FALSE))</f>
        <v>0</v>
      </c>
      <c r="X732" s="49">
        <f t="shared" si="143"/>
        <v>0</v>
      </c>
      <c r="Y732" s="49">
        <f t="shared" si="141"/>
        <v>0</v>
      </c>
      <c r="Z732" s="49">
        <f t="shared" si="141"/>
        <v>0</v>
      </c>
      <c r="AA732" s="49">
        <f t="shared" si="141"/>
        <v>0</v>
      </c>
      <c r="AB732" s="49">
        <f t="shared" si="141"/>
        <v>0</v>
      </c>
      <c r="AC732" s="49">
        <f t="shared" si="141"/>
        <v>0</v>
      </c>
      <c r="AD732" s="49">
        <f t="shared" si="141"/>
        <v>0</v>
      </c>
      <c r="AE732" s="51">
        <f t="shared" si="140"/>
        <v>0</v>
      </c>
      <c r="AF732" s="51">
        <f>IF(C732=A_Stammdaten!$B$12,D_SAV!$U732-D_SAV!$AG732,HLOOKUP(A_Stammdaten!$B$12-1,$AH$4:$AN$4004,ROW(C732)-3,FALSE)-$AG732)</f>
        <v>0</v>
      </c>
      <c r="AG732" s="51">
        <f>HLOOKUP(A_Stammdaten!$B$12,$AH$4:$AN$4004,ROW(C732)-3,FALSE)</f>
        <v>0</v>
      </c>
      <c r="AH732" s="51">
        <f t="shared" si="144"/>
        <v>0</v>
      </c>
      <c r="AI732" s="51">
        <f t="shared" si="145"/>
        <v>0</v>
      </c>
      <c r="AJ732" s="51">
        <f t="shared" si="146"/>
        <v>0</v>
      </c>
      <c r="AK732" s="51">
        <f t="shared" si="147"/>
        <v>0</v>
      </c>
      <c r="AL732" s="51">
        <f t="shared" si="148"/>
        <v>0</v>
      </c>
      <c r="AM732" s="51">
        <f t="shared" si="149"/>
        <v>0</v>
      </c>
      <c r="AN732" s="51">
        <f t="shared" si="150"/>
        <v>0</v>
      </c>
    </row>
    <row r="733" spans="1:40" x14ac:dyDescent="0.25">
      <c r="A733" s="17"/>
      <c r="B733" s="17"/>
      <c r="C733" s="35"/>
      <c r="D733" s="17"/>
      <c r="E733" s="17"/>
      <c r="F733" s="17"/>
      <c r="G733" s="62">
        <f t="shared" si="151"/>
        <v>0</v>
      </c>
      <c r="H733" s="17"/>
      <c r="I733" s="17"/>
      <c r="J733" s="17"/>
      <c r="K733" s="17"/>
      <c r="L733" s="17"/>
      <c r="M733" s="17"/>
      <c r="N733" s="17"/>
      <c r="O733" s="17"/>
      <c r="P733" s="115"/>
      <c r="Q733" s="62">
        <f>IF(C733&gt;A_Stammdaten!$B$12,0,SUM(G733,H733,J733,K733,M733,N733)-SUM(I733,L733,O733,P733))</f>
        <v>0</v>
      </c>
      <c r="R733" s="17"/>
      <c r="S733" s="17"/>
      <c r="T733" s="17"/>
      <c r="U733" s="62">
        <f t="shared" si="142"/>
        <v>0</v>
      </c>
      <c r="V733" s="63">
        <f>IF(ISBLANK($B733),0,VLOOKUP($B733,Listen!$A$2:$C$45,2,FALSE))</f>
        <v>0</v>
      </c>
      <c r="W733" s="63">
        <f>IF(ISBLANK($B733),0,VLOOKUP($B733,Listen!$A$2:$C$45,3,FALSE))</f>
        <v>0</v>
      </c>
      <c r="X733" s="49">
        <f t="shared" si="143"/>
        <v>0</v>
      </c>
      <c r="Y733" s="49">
        <f t="shared" si="141"/>
        <v>0</v>
      </c>
      <c r="Z733" s="49">
        <f t="shared" si="141"/>
        <v>0</v>
      </c>
      <c r="AA733" s="49">
        <f t="shared" si="141"/>
        <v>0</v>
      </c>
      <c r="AB733" s="49">
        <f t="shared" si="141"/>
        <v>0</v>
      </c>
      <c r="AC733" s="49">
        <f t="shared" si="141"/>
        <v>0</v>
      </c>
      <c r="AD733" s="49">
        <f t="shared" si="141"/>
        <v>0</v>
      </c>
      <c r="AE733" s="51">
        <f t="shared" si="140"/>
        <v>0</v>
      </c>
      <c r="AF733" s="51">
        <f>IF(C733=A_Stammdaten!$B$12,D_SAV!$U733-D_SAV!$AG733,HLOOKUP(A_Stammdaten!$B$12-1,$AH$4:$AN$4004,ROW(C733)-3,FALSE)-$AG733)</f>
        <v>0</v>
      </c>
      <c r="AG733" s="51">
        <f>HLOOKUP(A_Stammdaten!$B$12,$AH$4:$AN$4004,ROW(C733)-3,FALSE)</f>
        <v>0</v>
      </c>
      <c r="AH733" s="51">
        <f t="shared" si="144"/>
        <v>0</v>
      </c>
      <c r="AI733" s="51">
        <f t="shared" si="145"/>
        <v>0</v>
      </c>
      <c r="AJ733" s="51">
        <f t="shared" si="146"/>
        <v>0</v>
      </c>
      <c r="AK733" s="51">
        <f t="shared" si="147"/>
        <v>0</v>
      </c>
      <c r="AL733" s="51">
        <f t="shared" si="148"/>
        <v>0</v>
      </c>
      <c r="AM733" s="51">
        <f t="shared" si="149"/>
        <v>0</v>
      </c>
      <c r="AN733" s="51">
        <f t="shared" si="150"/>
        <v>0</v>
      </c>
    </row>
    <row r="734" spans="1:40" x14ac:dyDescent="0.25">
      <c r="A734" s="17"/>
      <c r="B734" s="17"/>
      <c r="C734" s="35"/>
      <c r="D734" s="17"/>
      <c r="E734" s="17"/>
      <c r="F734" s="17"/>
      <c r="G734" s="62">
        <f t="shared" si="151"/>
        <v>0</v>
      </c>
      <c r="H734" s="17"/>
      <c r="I734" s="17"/>
      <c r="J734" s="17"/>
      <c r="K734" s="17"/>
      <c r="L734" s="17"/>
      <c r="M734" s="17"/>
      <c r="N734" s="17"/>
      <c r="O734" s="17"/>
      <c r="P734" s="115"/>
      <c r="Q734" s="62">
        <f>IF(C734&gt;A_Stammdaten!$B$12,0,SUM(G734,H734,J734,K734,M734,N734)-SUM(I734,L734,O734,P734))</f>
        <v>0</v>
      </c>
      <c r="R734" s="17"/>
      <c r="S734" s="17"/>
      <c r="T734" s="17"/>
      <c r="U734" s="62">
        <f t="shared" si="142"/>
        <v>0</v>
      </c>
      <c r="V734" s="63">
        <f>IF(ISBLANK($B734),0,VLOOKUP($B734,Listen!$A$2:$C$45,2,FALSE))</f>
        <v>0</v>
      </c>
      <c r="W734" s="63">
        <f>IF(ISBLANK($B734),0,VLOOKUP($B734,Listen!$A$2:$C$45,3,FALSE))</f>
        <v>0</v>
      </c>
      <c r="X734" s="49">
        <f t="shared" si="143"/>
        <v>0</v>
      </c>
      <c r="Y734" s="49">
        <f t="shared" si="141"/>
        <v>0</v>
      </c>
      <c r="Z734" s="49">
        <f t="shared" si="141"/>
        <v>0</v>
      </c>
      <c r="AA734" s="49">
        <f t="shared" si="141"/>
        <v>0</v>
      </c>
      <c r="AB734" s="49">
        <f t="shared" si="141"/>
        <v>0</v>
      </c>
      <c r="AC734" s="49">
        <f t="shared" si="141"/>
        <v>0</v>
      </c>
      <c r="AD734" s="49">
        <f t="shared" si="141"/>
        <v>0</v>
      </c>
      <c r="AE734" s="51">
        <f t="shared" si="140"/>
        <v>0</v>
      </c>
      <c r="AF734" s="51">
        <f>IF(C734=A_Stammdaten!$B$12,D_SAV!$U734-D_SAV!$AG734,HLOOKUP(A_Stammdaten!$B$12-1,$AH$4:$AN$4004,ROW(C734)-3,FALSE)-$AG734)</f>
        <v>0</v>
      </c>
      <c r="AG734" s="51">
        <f>HLOOKUP(A_Stammdaten!$B$12,$AH$4:$AN$4004,ROW(C734)-3,FALSE)</f>
        <v>0</v>
      </c>
      <c r="AH734" s="51">
        <f t="shared" si="144"/>
        <v>0</v>
      </c>
      <c r="AI734" s="51">
        <f t="shared" si="145"/>
        <v>0</v>
      </c>
      <c r="AJ734" s="51">
        <f t="shared" si="146"/>
        <v>0</v>
      </c>
      <c r="AK734" s="51">
        <f t="shared" si="147"/>
        <v>0</v>
      </c>
      <c r="AL734" s="51">
        <f t="shared" si="148"/>
        <v>0</v>
      </c>
      <c r="AM734" s="51">
        <f t="shared" si="149"/>
        <v>0</v>
      </c>
      <c r="AN734" s="51">
        <f t="shared" si="150"/>
        <v>0</v>
      </c>
    </row>
    <row r="735" spans="1:40" x14ac:dyDescent="0.25">
      <c r="A735" s="17"/>
      <c r="B735" s="17"/>
      <c r="C735" s="35"/>
      <c r="D735" s="17"/>
      <c r="E735" s="17"/>
      <c r="F735" s="17"/>
      <c r="G735" s="62">
        <f t="shared" si="151"/>
        <v>0</v>
      </c>
      <c r="H735" s="17"/>
      <c r="I735" s="17"/>
      <c r="J735" s="17"/>
      <c r="K735" s="17"/>
      <c r="L735" s="17"/>
      <c r="M735" s="17"/>
      <c r="N735" s="17"/>
      <c r="O735" s="17"/>
      <c r="P735" s="115"/>
      <c r="Q735" s="62">
        <f>IF(C735&gt;A_Stammdaten!$B$12,0,SUM(G735,H735,J735,K735,M735,N735)-SUM(I735,L735,O735,P735))</f>
        <v>0</v>
      </c>
      <c r="R735" s="17"/>
      <c r="S735" s="17"/>
      <c r="T735" s="17"/>
      <c r="U735" s="62">
        <f t="shared" si="142"/>
        <v>0</v>
      </c>
      <c r="V735" s="63">
        <f>IF(ISBLANK($B735),0,VLOOKUP($B735,Listen!$A$2:$C$45,2,FALSE))</f>
        <v>0</v>
      </c>
      <c r="W735" s="63">
        <f>IF(ISBLANK($B735),0,VLOOKUP($B735,Listen!$A$2:$C$45,3,FALSE))</f>
        <v>0</v>
      </c>
      <c r="X735" s="49">
        <f t="shared" si="143"/>
        <v>0</v>
      </c>
      <c r="Y735" s="49">
        <f t="shared" si="141"/>
        <v>0</v>
      </c>
      <c r="Z735" s="49">
        <f t="shared" si="141"/>
        <v>0</v>
      </c>
      <c r="AA735" s="49">
        <f t="shared" si="141"/>
        <v>0</v>
      </c>
      <c r="AB735" s="49">
        <f t="shared" si="141"/>
        <v>0</v>
      </c>
      <c r="AC735" s="49">
        <f t="shared" si="141"/>
        <v>0</v>
      </c>
      <c r="AD735" s="49">
        <f t="shared" si="141"/>
        <v>0</v>
      </c>
      <c r="AE735" s="51">
        <f t="shared" si="140"/>
        <v>0</v>
      </c>
      <c r="AF735" s="51">
        <f>IF(C735=A_Stammdaten!$B$12,D_SAV!$U735-D_SAV!$AG735,HLOOKUP(A_Stammdaten!$B$12-1,$AH$4:$AN$4004,ROW(C735)-3,FALSE)-$AG735)</f>
        <v>0</v>
      </c>
      <c r="AG735" s="51">
        <f>HLOOKUP(A_Stammdaten!$B$12,$AH$4:$AN$4004,ROW(C735)-3,FALSE)</f>
        <v>0</v>
      </c>
      <c r="AH735" s="51">
        <f t="shared" si="144"/>
        <v>0</v>
      </c>
      <c r="AI735" s="51">
        <f t="shared" si="145"/>
        <v>0</v>
      </c>
      <c r="AJ735" s="51">
        <f t="shared" si="146"/>
        <v>0</v>
      </c>
      <c r="AK735" s="51">
        <f t="shared" si="147"/>
        <v>0</v>
      </c>
      <c r="AL735" s="51">
        <f t="shared" si="148"/>
        <v>0</v>
      </c>
      <c r="AM735" s="51">
        <f t="shared" si="149"/>
        <v>0</v>
      </c>
      <c r="AN735" s="51">
        <f t="shared" si="150"/>
        <v>0</v>
      </c>
    </row>
    <row r="736" spans="1:40" x14ac:dyDescent="0.25">
      <c r="A736" s="17"/>
      <c r="B736" s="17"/>
      <c r="C736" s="35"/>
      <c r="D736" s="17"/>
      <c r="E736" s="17"/>
      <c r="F736" s="17"/>
      <c r="G736" s="62">
        <f t="shared" si="151"/>
        <v>0</v>
      </c>
      <c r="H736" s="17"/>
      <c r="I736" s="17"/>
      <c r="J736" s="17"/>
      <c r="K736" s="17"/>
      <c r="L736" s="17"/>
      <c r="M736" s="17"/>
      <c r="N736" s="17"/>
      <c r="O736" s="17"/>
      <c r="P736" s="115"/>
      <c r="Q736" s="62">
        <f>IF(C736&gt;A_Stammdaten!$B$12,0,SUM(G736,H736,J736,K736,M736,N736)-SUM(I736,L736,O736,P736))</f>
        <v>0</v>
      </c>
      <c r="R736" s="17"/>
      <c r="S736" s="17"/>
      <c r="T736" s="17"/>
      <c r="U736" s="62">
        <f t="shared" si="142"/>
        <v>0</v>
      </c>
      <c r="V736" s="63">
        <f>IF(ISBLANK($B736),0,VLOOKUP($B736,Listen!$A$2:$C$45,2,FALSE))</f>
        <v>0</v>
      </c>
      <c r="W736" s="63">
        <f>IF(ISBLANK($B736),0,VLOOKUP($B736,Listen!$A$2:$C$45,3,FALSE))</f>
        <v>0</v>
      </c>
      <c r="X736" s="49">
        <f t="shared" si="143"/>
        <v>0</v>
      </c>
      <c r="Y736" s="49">
        <f t="shared" si="141"/>
        <v>0</v>
      </c>
      <c r="Z736" s="49">
        <f t="shared" si="141"/>
        <v>0</v>
      </c>
      <c r="AA736" s="49">
        <f t="shared" si="141"/>
        <v>0</v>
      </c>
      <c r="AB736" s="49">
        <f t="shared" si="141"/>
        <v>0</v>
      </c>
      <c r="AC736" s="49">
        <f t="shared" si="141"/>
        <v>0</v>
      </c>
      <c r="AD736" s="49">
        <f t="shared" si="141"/>
        <v>0</v>
      </c>
      <c r="AE736" s="51">
        <f t="shared" si="140"/>
        <v>0</v>
      </c>
      <c r="AF736" s="51">
        <f>IF(C736=A_Stammdaten!$B$12,D_SAV!$U736-D_SAV!$AG736,HLOOKUP(A_Stammdaten!$B$12-1,$AH$4:$AN$4004,ROW(C736)-3,FALSE)-$AG736)</f>
        <v>0</v>
      </c>
      <c r="AG736" s="51">
        <f>HLOOKUP(A_Stammdaten!$B$12,$AH$4:$AN$4004,ROW(C736)-3,FALSE)</f>
        <v>0</v>
      </c>
      <c r="AH736" s="51">
        <f t="shared" si="144"/>
        <v>0</v>
      </c>
      <c r="AI736" s="51">
        <f t="shared" si="145"/>
        <v>0</v>
      </c>
      <c r="AJ736" s="51">
        <f t="shared" si="146"/>
        <v>0</v>
      </c>
      <c r="AK736" s="51">
        <f t="shared" si="147"/>
        <v>0</v>
      </c>
      <c r="AL736" s="51">
        <f t="shared" si="148"/>
        <v>0</v>
      </c>
      <c r="AM736" s="51">
        <f t="shared" si="149"/>
        <v>0</v>
      </c>
      <c r="AN736" s="51">
        <f t="shared" si="150"/>
        <v>0</v>
      </c>
    </row>
    <row r="737" spans="1:40" x14ac:dyDescent="0.25">
      <c r="A737" s="17"/>
      <c r="B737" s="17"/>
      <c r="C737" s="35"/>
      <c r="D737" s="17"/>
      <c r="E737" s="17"/>
      <c r="F737" s="17"/>
      <c r="G737" s="62">
        <f t="shared" si="151"/>
        <v>0</v>
      </c>
      <c r="H737" s="17"/>
      <c r="I737" s="17"/>
      <c r="J737" s="17"/>
      <c r="K737" s="17"/>
      <c r="L737" s="17"/>
      <c r="M737" s="17"/>
      <c r="N737" s="17"/>
      <c r="O737" s="17"/>
      <c r="P737" s="115"/>
      <c r="Q737" s="62">
        <f>IF(C737&gt;A_Stammdaten!$B$12,0,SUM(G737,H737,J737,K737,M737,N737)-SUM(I737,L737,O737,P737))</f>
        <v>0</v>
      </c>
      <c r="R737" s="17"/>
      <c r="S737" s="17"/>
      <c r="T737" s="17"/>
      <c r="U737" s="62">
        <f t="shared" si="142"/>
        <v>0</v>
      </c>
      <c r="V737" s="63">
        <f>IF(ISBLANK($B737),0,VLOOKUP($B737,Listen!$A$2:$C$45,2,FALSE))</f>
        <v>0</v>
      </c>
      <c r="W737" s="63">
        <f>IF(ISBLANK($B737),0,VLOOKUP($B737,Listen!$A$2:$C$45,3,FALSE))</f>
        <v>0</v>
      </c>
      <c r="X737" s="49">
        <f t="shared" si="143"/>
        <v>0</v>
      </c>
      <c r="Y737" s="49">
        <f t="shared" si="141"/>
        <v>0</v>
      </c>
      <c r="Z737" s="49">
        <f t="shared" si="141"/>
        <v>0</v>
      </c>
      <c r="AA737" s="49">
        <f t="shared" si="141"/>
        <v>0</v>
      </c>
      <c r="AB737" s="49">
        <f t="shared" si="141"/>
        <v>0</v>
      </c>
      <c r="AC737" s="49">
        <f t="shared" si="141"/>
        <v>0</v>
      </c>
      <c r="AD737" s="49">
        <f t="shared" si="141"/>
        <v>0</v>
      </c>
      <c r="AE737" s="51">
        <f t="shared" si="140"/>
        <v>0</v>
      </c>
      <c r="AF737" s="51">
        <f>IF(C737=A_Stammdaten!$B$12,D_SAV!$U737-D_SAV!$AG737,HLOOKUP(A_Stammdaten!$B$12-1,$AH$4:$AN$4004,ROW(C737)-3,FALSE)-$AG737)</f>
        <v>0</v>
      </c>
      <c r="AG737" s="51">
        <f>HLOOKUP(A_Stammdaten!$B$12,$AH$4:$AN$4004,ROW(C737)-3,FALSE)</f>
        <v>0</v>
      </c>
      <c r="AH737" s="51">
        <f t="shared" si="144"/>
        <v>0</v>
      </c>
      <c r="AI737" s="51">
        <f t="shared" si="145"/>
        <v>0</v>
      </c>
      <c r="AJ737" s="51">
        <f t="shared" si="146"/>
        <v>0</v>
      </c>
      <c r="AK737" s="51">
        <f t="shared" si="147"/>
        <v>0</v>
      </c>
      <c r="AL737" s="51">
        <f t="shared" si="148"/>
        <v>0</v>
      </c>
      <c r="AM737" s="51">
        <f t="shared" si="149"/>
        <v>0</v>
      </c>
      <c r="AN737" s="51">
        <f t="shared" si="150"/>
        <v>0</v>
      </c>
    </row>
    <row r="738" spans="1:40" x14ac:dyDescent="0.25">
      <c r="A738" s="17"/>
      <c r="B738" s="17"/>
      <c r="C738" s="35"/>
      <c r="D738" s="17"/>
      <c r="E738" s="17"/>
      <c r="F738" s="17"/>
      <c r="G738" s="62">
        <f t="shared" si="151"/>
        <v>0</v>
      </c>
      <c r="H738" s="17"/>
      <c r="I738" s="17"/>
      <c r="J738" s="17"/>
      <c r="K738" s="17"/>
      <c r="L738" s="17"/>
      <c r="M738" s="17"/>
      <c r="N738" s="17"/>
      <c r="O738" s="17"/>
      <c r="P738" s="115"/>
      <c r="Q738" s="62">
        <f>IF(C738&gt;A_Stammdaten!$B$12,0,SUM(G738,H738,J738,K738,M738,N738)-SUM(I738,L738,O738,P738))</f>
        <v>0</v>
      </c>
      <c r="R738" s="17"/>
      <c r="S738" s="17"/>
      <c r="T738" s="17"/>
      <c r="U738" s="62">
        <f t="shared" si="142"/>
        <v>0</v>
      </c>
      <c r="V738" s="63">
        <f>IF(ISBLANK($B738),0,VLOOKUP($B738,Listen!$A$2:$C$45,2,FALSE))</f>
        <v>0</v>
      </c>
      <c r="W738" s="63">
        <f>IF(ISBLANK($B738),0,VLOOKUP($B738,Listen!$A$2:$C$45,3,FALSE))</f>
        <v>0</v>
      </c>
      <c r="X738" s="49">
        <f t="shared" si="143"/>
        <v>0</v>
      </c>
      <c r="Y738" s="49">
        <f t="shared" si="141"/>
        <v>0</v>
      </c>
      <c r="Z738" s="49">
        <f t="shared" si="141"/>
        <v>0</v>
      </c>
      <c r="AA738" s="49">
        <f t="shared" si="141"/>
        <v>0</v>
      </c>
      <c r="AB738" s="49">
        <f t="shared" si="141"/>
        <v>0</v>
      </c>
      <c r="AC738" s="49">
        <f t="shared" si="141"/>
        <v>0</v>
      </c>
      <c r="AD738" s="49">
        <f t="shared" si="141"/>
        <v>0</v>
      </c>
      <c r="AE738" s="51">
        <f t="shared" si="140"/>
        <v>0</v>
      </c>
      <c r="AF738" s="51">
        <f>IF(C738=A_Stammdaten!$B$12,D_SAV!$U738-D_SAV!$AG738,HLOOKUP(A_Stammdaten!$B$12-1,$AH$4:$AN$4004,ROW(C738)-3,FALSE)-$AG738)</f>
        <v>0</v>
      </c>
      <c r="AG738" s="51">
        <f>HLOOKUP(A_Stammdaten!$B$12,$AH$4:$AN$4004,ROW(C738)-3,FALSE)</f>
        <v>0</v>
      </c>
      <c r="AH738" s="51">
        <f t="shared" si="144"/>
        <v>0</v>
      </c>
      <c r="AI738" s="51">
        <f t="shared" si="145"/>
        <v>0</v>
      </c>
      <c r="AJ738" s="51">
        <f t="shared" si="146"/>
        <v>0</v>
      </c>
      <c r="AK738" s="51">
        <f t="shared" si="147"/>
        <v>0</v>
      </c>
      <c r="AL738" s="51">
        <f t="shared" si="148"/>
        <v>0</v>
      </c>
      <c r="AM738" s="51">
        <f t="shared" si="149"/>
        <v>0</v>
      </c>
      <c r="AN738" s="51">
        <f t="shared" si="150"/>
        <v>0</v>
      </c>
    </row>
    <row r="739" spans="1:40" x14ac:dyDescent="0.25">
      <c r="A739" s="17"/>
      <c r="B739" s="17"/>
      <c r="C739" s="35"/>
      <c r="D739" s="17"/>
      <c r="E739" s="17"/>
      <c r="F739" s="17"/>
      <c r="G739" s="62">
        <f t="shared" si="151"/>
        <v>0</v>
      </c>
      <c r="H739" s="17"/>
      <c r="I739" s="17"/>
      <c r="J739" s="17"/>
      <c r="K739" s="17"/>
      <c r="L739" s="17"/>
      <c r="M739" s="17"/>
      <c r="N739" s="17"/>
      <c r="O739" s="17"/>
      <c r="P739" s="115"/>
      <c r="Q739" s="62">
        <f>IF(C739&gt;A_Stammdaten!$B$12,0,SUM(G739,H739,J739,K739,M739,N739)-SUM(I739,L739,O739,P739))</f>
        <v>0</v>
      </c>
      <c r="R739" s="17"/>
      <c r="S739" s="17"/>
      <c r="T739" s="17"/>
      <c r="U739" s="62">
        <f t="shared" si="142"/>
        <v>0</v>
      </c>
      <c r="V739" s="63">
        <f>IF(ISBLANK($B739),0,VLOOKUP($B739,Listen!$A$2:$C$45,2,FALSE))</f>
        <v>0</v>
      </c>
      <c r="W739" s="63">
        <f>IF(ISBLANK($B739),0,VLOOKUP($B739,Listen!$A$2:$C$45,3,FALSE))</f>
        <v>0</v>
      </c>
      <c r="X739" s="49">
        <f t="shared" si="143"/>
        <v>0</v>
      </c>
      <c r="Y739" s="49">
        <f t="shared" si="141"/>
        <v>0</v>
      </c>
      <c r="Z739" s="49">
        <f t="shared" si="141"/>
        <v>0</v>
      </c>
      <c r="AA739" s="49">
        <f t="shared" si="141"/>
        <v>0</v>
      </c>
      <c r="AB739" s="49">
        <f t="shared" si="141"/>
        <v>0</v>
      </c>
      <c r="AC739" s="49">
        <f t="shared" si="141"/>
        <v>0</v>
      </c>
      <c r="AD739" s="49">
        <f t="shared" si="141"/>
        <v>0</v>
      </c>
      <c r="AE739" s="51">
        <f t="shared" ref="AE739:AE802" si="152">AG739+AF739</f>
        <v>0</v>
      </c>
      <c r="AF739" s="51">
        <f>IF(C739=A_Stammdaten!$B$12,D_SAV!$U739-D_SAV!$AG739,HLOOKUP(A_Stammdaten!$B$12-1,$AH$4:$AN$4004,ROW(C739)-3,FALSE)-$AG739)</f>
        <v>0</v>
      </c>
      <c r="AG739" s="51">
        <f>HLOOKUP(A_Stammdaten!$B$12,$AH$4:$AN$4004,ROW(C739)-3,FALSE)</f>
        <v>0</v>
      </c>
      <c r="AH739" s="51">
        <f t="shared" si="144"/>
        <v>0</v>
      </c>
      <c r="AI739" s="51">
        <f t="shared" si="145"/>
        <v>0</v>
      </c>
      <c r="AJ739" s="51">
        <f t="shared" si="146"/>
        <v>0</v>
      </c>
      <c r="AK739" s="51">
        <f t="shared" si="147"/>
        <v>0</v>
      </c>
      <c r="AL739" s="51">
        <f t="shared" si="148"/>
        <v>0</v>
      </c>
      <c r="AM739" s="51">
        <f t="shared" si="149"/>
        <v>0</v>
      </c>
      <c r="AN739" s="51">
        <f t="shared" si="150"/>
        <v>0</v>
      </c>
    </row>
    <row r="740" spans="1:40" x14ac:dyDescent="0.25">
      <c r="A740" s="17"/>
      <c r="B740" s="17"/>
      <c r="C740" s="35"/>
      <c r="D740" s="17"/>
      <c r="E740" s="17"/>
      <c r="F740" s="17"/>
      <c r="G740" s="62">
        <f t="shared" si="151"/>
        <v>0</v>
      </c>
      <c r="H740" s="17"/>
      <c r="I740" s="17"/>
      <c r="J740" s="17"/>
      <c r="K740" s="17"/>
      <c r="L740" s="17"/>
      <c r="M740" s="17"/>
      <c r="N740" s="17"/>
      <c r="O740" s="17"/>
      <c r="P740" s="115"/>
      <c r="Q740" s="62">
        <f>IF(C740&gt;A_Stammdaten!$B$12,0,SUM(G740,H740,J740,K740,M740,N740)-SUM(I740,L740,O740,P740))</f>
        <v>0</v>
      </c>
      <c r="R740" s="17"/>
      <c r="S740" s="17"/>
      <c r="T740" s="17"/>
      <c r="U740" s="62">
        <f t="shared" si="142"/>
        <v>0</v>
      </c>
      <c r="V740" s="63">
        <f>IF(ISBLANK($B740),0,VLOOKUP($B740,Listen!$A$2:$C$45,2,FALSE))</f>
        <v>0</v>
      </c>
      <c r="W740" s="63">
        <f>IF(ISBLANK($B740),0,VLOOKUP($B740,Listen!$A$2:$C$45,3,FALSE))</f>
        <v>0</v>
      </c>
      <c r="X740" s="49">
        <f t="shared" si="143"/>
        <v>0</v>
      </c>
      <c r="Y740" s="49">
        <f t="shared" si="141"/>
        <v>0</v>
      </c>
      <c r="Z740" s="49">
        <f t="shared" si="141"/>
        <v>0</v>
      </c>
      <c r="AA740" s="49">
        <f t="shared" si="141"/>
        <v>0</v>
      </c>
      <c r="AB740" s="49">
        <f t="shared" si="141"/>
        <v>0</v>
      </c>
      <c r="AC740" s="49">
        <f t="shared" si="141"/>
        <v>0</v>
      </c>
      <c r="AD740" s="49">
        <f t="shared" si="141"/>
        <v>0</v>
      </c>
      <c r="AE740" s="51">
        <f t="shared" si="152"/>
        <v>0</v>
      </c>
      <c r="AF740" s="51">
        <f>IF(C740=A_Stammdaten!$B$12,D_SAV!$U740-D_SAV!$AG740,HLOOKUP(A_Stammdaten!$B$12-1,$AH$4:$AN$4004,ROW(C740)-3,FALSE)-$AG740)</f>
        <v>0</v>
      </c>
      <c r="AG740" s="51">
        <f>HLOOKUP(A_Stammdaten!$B$12,$AH$4:$AN$4004,ROW(C740)-3,FALSE)</f>
        <v>0</v>
      </c>
      <c r="AH740" s="51">
        <f t="shared" si="144"/>
        <v>0</v>
      </c>
      <c r="AI740" s="51">
        <f t="shared" si="145"/>
        <v>0</v>
      </c>
      <c r="AJ740" s="51">
        <f t="shared" si="146"/>
        <v>0</v>
      </c>
      <c r="AK740" s="51">
        <f t="shared" si="147"/>
        <v>0</v>
      </c>
      <c r="AL740" s="51">
        <f t="shared" si="148"/>
        <v>0</v>
      </c>
      <c r="AM740" s="51">
        <f t="shared" si="149"/>
        <v>0</v>
      </c>
      <c r="AN740" s="51">
        <f t="shared" si="150"/>
        <v>0</v>
      </c>
    </row>
    <row r="741" spans="1:40" x14ac:dyDescent="0.25">
      <c r="A741" s="17"/>
      <c r="B741" s="17"/>
      <c r="C741" s="35"/>
      <c r="D741" s="17"/>
      <c r="E741" s="17"/>
      <c r="F741" s="17"/>
      <c r="G741" s="62">
        <f t="shared" si="151"/>
        <v>0</v>
      </c>
      <c r="H741" s="17"/>
      <c r="I741" s="17"/>
      <c r="J741" s="17"/>
      <c r="K741" s="17"/>
      <c r="L741" s="17"/>
      <c r="M741" s="17"/>
      <c r="N741" s="17"/>
      <c r="O741" s="17"/>
      <c r="P741" s="115"/>
      <c r="Q741" s="62">
        <f>IF(C741&gt;A_Stammdaten!$B$12,0,SUM(G741,H741,J741,K741,M741,N741)-SUM(I741,L741,O741,P741))</f>
        <v>0</v>
      </c>
      <c r="R741" s="17"/>
      <c r="S741" s="17"/>
      <c r="T741" s="17"/>
      <c r="U741" s="62">
        <f t="shared" si="142"/>
        <v>0</v>
      </c>
      <c r="V741" s="63">
        <f>IF(ISBLANK($B741),0,VLOOKUP($B741,Listen!$A$2:$C$45,2,FALSE))</f>
        <v>0</v>
      </c>
      <c r="W741" s="63">
        <f>IF(ISBLANK($B741),0,VLOOKUP($B741,Listen!$A$2:$C$45,3,FALSE))</f>
        <v>0</v>
      </c>
      <c r="X741" s="49">
        <f t="shared" si="143"/>
        <v>0</v>
      </c>
      <c r="Y741" s="49">
        <f t="shared" si="141"/>
        <v>0</v>
      </c>
      <c r="Z741" s="49">
        <f t="shared" si="141"/>
        <v>0</v>
      </c>
      <c r="AA741" s="49">
        <f t="shared" si="141"/>
        <v>0</v>
      </c>
      <c r="AB741" s="49">
        <f t="shared" si="141"/>
        <v>0</v>
      </c>
      <c r="AC741" s="49">
        <f t="shared" si="141"/>
        <v>0</v>
      </c>
      <c r="AD741" s="49">
        <f t="shared" si="141"/>
        <v>0</v>
      </c>
      <c r="AE741" s="51">
        <f t="shared" si="152"/>
        <v>0</v>
      </c>
      <c r="AF741" s="51">
        <f>IF(C741=A_Stammdaten!$B$12,D_SAV!$U741-D_SAV!$AG741,HLOOKUP(A_Stammdaten!$B$12-1,$AH$4:$AN$4004,ROW(C741)-3,FALSE)-$AG741)</f>
        <v>0</v>
      </c>
      <c r="AG741" s="51">
        <f>HLOOKUP(A_Stammdaten!$B$12,$AH$4:$AN$4004,ROW(C741)-3,FALSE)</f>
        <v>0</v>
      </c>
      <c r="AH741" s="51">
        <f t="shared" si="144"/>
        <v>0</v>
      </c>
      <c r="AI741" s="51">
        <f t="shared" si="145"/>
        <v>0</v>
      </c>
      <c r="AJ741" s="51">
        <f t="shared" si="146"/>
        <v>0</v>
      </c>
      <c r="AK741" s="51">
        <f t="shared" si="147"/>
        <v>0</v>
      </c>
      <c r="AL741" s="51">
        <f t="shared" si="148"/>
        <v>0</v>
      </c>
      <c r="AM741" s="51">
        <f t="shared" si="149"/>
        <v>0</v>
      </c>
      <c r="AN741" s="51">
        <f t="shared" si="150"/>
        <v>0</v>
      </c>
    </row>
    <row r="742" spans="1:40" x14ac:dyDescent="0.25">
      <c r="A742" s="17"/>
      <c r="B742" s="17"/>
      <c r="C742" s="35"/>
      <c r="D742" s="17"/>
      <c r="E742" s="17"/>
      <c r="F742" s="17"/>
      <c r="G742" s="62">
        <f t="shared" si="151"/>
        <v>0</v>
      </c>
      <c r="H742" s="17"/>
      <c r="I742" s="17"/>
      <c r="J742" s="17"/>
      <c r="K742" s="17"/>
      <c r="L742" s="17"/>
      <c r="M742" s="17"/>
      <c r="N742" s="17"/>
      <c r="O742" s="17"/>
      <c r="P742" s="115"/>
      <c r="Q742" s="62">
        <f>IF(C742&gt;A_Stammdaten!$B$12,0,SUM(G742,H742,J742,K742,M742,N742)-SUM(I742,L742,O742,P742))</f>
        <v>0</v>
      </c>
      <c r="R742" s="17"/>
      <c r="S742" s="17"/>
      <c r="T742" s="17"/>
      <c r="U742" s="62">
        <f t="shared" si="142"/>
        <v>0</v>
      </c>
      <c r="V742" s="63">
        <f>IF(ISBLANK($B742),0,VLOOKUP($B742,Listen!$A$2:$C$45,2,FALSE))</f>
        <v>0</v>
      </c>
      <c r="W742" s="63">
        <f>IF(ISBLANK($B742),0,VLOOKUP($B742,Listen!$A$2:$C$45,3,FALSE))</f>
        <v>0</v>
      </c>
      <c r="X742" s="49">
        <f t="shared" si="143"/>
        <v>0</v>
      </c>
      <c r="Y742" s="49">
        <f t="shared" si="141"/>
        <v>0</v>
      </c>
      <c r="Z742" s="49">
        <f t="shared" si="141"/>
        <v>0</v>
      </c>
      <c r="AA742" s="49">
        <f t="shared" si="141"/>
        <v>0</v>
      </c>
      <c r="AB742" s="49">
        <f t="shared" si="141"/>
        <v>0</v>
      </c>
      <c r="AC742" s="49">
        <f t="shared" si="141"/>
        <v>0</v>
      </c>
      <c r="AD742" s="49">
        <f t="shared" si="141"/>
        <v>0</v>
      </c>
      <c r="AE742" s="51">
        <f t="shared" si="152"/>
        <v>0</v>
      </c>
      <c r="AF742" s="51">
        <f>IF(C742=A_Stammdaten!$B$12,D_SAV!$U742-D_SAV!$AG742,HLOOKUP(A_Stammdaten!$B$12-1,$AH$4:$AN$4004,ROW(C742)-3,FALSE)-$AG742)</f>
        <v>0</v>
      </c>
      <c r="AG742" s="51">
        <f>HLOOKUP(A_Stammdaten!$B$12,$AH$4:$AN$4004,ROW(C742)-3,FALSE)</f>
        <v>0</v>
      </c>
      <c r="AH742" s="51">
        <f t="shared" si="144"/>
        <v>0</v>
      </c>
      <c r="AI742" s="51">
        <f t="shared" si="145"/>
        <v>0</v>
      </c>
      <c r="AJ742" s="51">
        <f t="shared" si="146"/>
        <v>0</v>
      </c>
      <c r="AK742" s="51">
        <f t="shared" si="147"/>
        <v>0</v>
      </c>
      <c r="AL742" s="51">
        <f t="shared" si="148"/>
        <v>0</v>
      </c>
      <c r="AM742" s="51">
        <f t="shared" si="149"/>
        <v>0</v>
      </c>
      <c r="AN742" s="51">
        <f t="shared" si="150"/>
        <v>0</v>
      </c>
    </row>
    <row r="743" spans="1:40" x14ac:dyDescent="0.25">
      <c r="A743" s="17"/>
      <c r="B743" s="17"/>
      <c r="C743" s="35"/>
      <c r="D743" s="17"/>
      <c r="E743" s="17"/>
      <c r="F743" s="17"/>
      <c r="G743" s="62">
        <f t="shared" si="151"/>
        <v>0</v>
      </c>
      <c r="H743" s="17"/>
      <c r="I743" s="17"/>
      <c r="J743" s="17"/>
      <c r="K743" s="17"/>
      <c r="L743" s="17"/>
      <c r="M743" s="17"/>
      <c r="N743" s="17"/>
      <c r="O743" s="17"/>
      <c r="P743" s="115"/>
      <c r="Q743" s="62">
        <f>IF(C743&gt;A_Stammdaten!$B$12,0,SUM(G743,H743,J743,K743,M743,N743)-SUM(I743,L743,O743,P743))</f>
        <v>0</v>
      </c>
      <c r="R743" s="17"/>
      <c r="S743" s="17"/>
      <c r="T743" s="17"/>
      <c r="U743" s="62">
        <f t="shared" si="142"/>
        <v>0</v>
      </c>
      <c r="V743" s="63">
        <f>IF(ISBLANK($B743),0,VLOOKUP($B743,Listen!$A$2:$C$45,2,FALSE))</f>
        <v>0</v>
      </c>
      <c r="W743" s="63">
        <f>IF(ISBLANK($B743),0,VLOOKUP($B743,Listen!$A$2:$C$45,3,FALSE))</f>
        <v>0</v>
      </c>
      <c r="X743" s="49">
        <f t="shared" si="143"/>
        <v>0</v>
      </c>
      <c r="Y743" s="49">
        <f t="shared" si="141"/>
        <v>0</v>
      </c>
      <c r="Z743" s="49">
        <f t="shared" si="141"/>
        <v>0</v>
      </c>
      <c r="AA743" s="49">
        <f t="shared" si="141"/>
        <v>0</v>
      </c>
      <c r="AB743" s="49">
        <f t="shared" si="141"/>
        <v>0</v>
      </c>
      <c r="AC743" s="49">
        <f t="shared" si="141"/>
        <v>0</v>
      </c>
      <c r="AD743" s="49">
        <f t="shared" si="141"/>
        <v>0</v>
      </c>
      <c r="AE743" s="51">
        <f t="shared" si="152"/>
        <v>0</v>
      </c>
      <c r="AF743" s="51">
        <f>IF(C743=A_Stammdaten!$B$12,D_SAV!$U743-D_SAV!$AG743,HLOOKUP(A_Stammdaten!$B$12-1,$AH$4:$AN$4004,ROW(C743)-3,FALSE)-$AG743)</f>
        <v>0</v>
      </c>
      <c r="AG743" s="51">
        <f>HLOOKUP(A_Stammdaten!$B$12,$AH$4:$AN$4004,ROW(C743)-3,FALSE)</f>
        <v>0</v>
      </c>
      <c r="AH743" s="51">
        <f t="shared" si="144"/>
        <v>0</v>
      </c>
      <c r="AI743" s="51">
        <f t="shared" si="145"/>
        <v>0</v>
      </c>
      <c r="AJ743" s="51">
        <f t="shared" si="146"/>
        <v>0</v>
      </c>
      <c r="AK743" s="51">
        <f t="shared" si="147"/>
        <v>0</v>
      </c>
      <c r="AL743" s="51">
        <f t="shared" si="148"/>
        <v>0</v>
      </c>
      <c r="AM743" s="51">
        <f t="shared" si="149"/>
        <v>0</v>
      </c>
      <c r="AN743" s="51">
        <f t="shared" si="150"/>
        <v>0</v>
      </c>
    </row>
    <row r="744" spans="1:40" x14ac:dyDescent="0.25">
      <c r="A744" s="17"/>
      <c r="B744" s="17"/>
      <c r="C744" s="35"/>
      <c r="D744" s="17"/>
      <c r="E744" s="17"/>
      <c r="F744" s="17"/>
      <c r="G744" s="62">
        <f t="shared" si="151"/>
        <v>0</v>
      </c>
      <c r="H744" s="17"/>
      <c r="I744" s="17"/>
      <c r="J744" s="17"/>
      <c r="K744" s="17"/>
      <c r="L744" s="17"/>
      <c r="M744" s="17"/>
      <c r="N744" s="17"/>
      <c r="O744" s="17"/>
      <c r="P744" s="115"/>
      <c r="Q744" s="62">
        <f>IF(C744&gt;A_Stammdaten!$B$12,0,SUM(G744,H744,J744,K744,M744,N744)-SUM(I744,L744,O744,P744))</f>
        <v>0</v>
      </c>
      <c r="R744" s="17"/>
      <c r="S744" s="17"/>
      <c r="T744" s="17"/>
      <c r="U744" s="62">
        <f t="shared" si="142"/>
        <v>0</v>
      </c>
      <c r="V744" s="63">
        <f>IF(ISBLANK($B744),0,VLOOKUP($B744,Listen!$A$2:$C$45,2,FALSE))</f>
        <v>0</v>
      </c>
      <c r="W744" s="63">
        <f>IF(ISBLANK($B744),0,VLOOKUP($B744,Listen!$A$2:$C$45,3,FALSE))</f>
        <v>0</v>
      </c>
      <c r="X744" s="49">
        <f t="shared" si="143"/>
        <v>0</v>
      </c>
      <c r="Y744" s="49">
        <f t="shared" si="141"/>
        <v>0</v>
      </c>
      <c r="Z744" s="49">
        <f t="shared" si="141"/>
        <v>0</v>
      </c>
      <c r="AA744" s="49">
        <f t="shared" si="141"/>
        <v>0</v>
      </c>
      <c r="AB744" s="49">
        <f t="shared" si="141"/>
        <v>0</v>
      </c>
      <c r="AC744" s="49">
        <f t="shared" si="141"/>
        <v>0</v>
      </c>
      <c r="AD744" s="49">
        <f t="shared" si="141"/>
        <v>0</v>
      </c>
      <c r="AE744" s="51">
        <f t="shared" si="152"/>
        <v>0</v>
      </c>
      <c r="AF744" s="51">
        <f>IF(C744=A_Stammdaten!$B$12,D_SAV!$U744-D_SAV!$AG744,HLOOKUP(A_Stammdaten!$B$12-1,$AH$4:$AN$4004,ROW(C744)-3,FALSE)-$AG744)</f>
        <v>0</v>
      </c>
      <c r="AG744" s="51">
        <f>HLOOKUP(A_Stammdaten!$B$12,$AH$4:$AN$4004,ROW(C744)-3,FALSE)</f>
        <v>0</v>
      </c>
      <c r="AH744" s="51">
        <f t="shared" si="144"/>
        <v>0</v>
      </c>
      <c r="AI744" s="51">
        <f t="shared" si="145"/>
        <v>0</v>
      </c>
      <c r="AJ744" s="51">
        <f t="shared" si="146"/>
        <v>0</v>
      </c>
      <c r="AK744" s="51">
        <f t="shared" si="147"/>
        <v>0</v>
      </c>
      <c r="AL744" s="51">
        <f t="shared" si="148"/>
        <v>0</v>
      </c>
      <c r="AM744" s="51">
        <f t="shared" si="149"/>
        <v>0</v>
      </c>
      <c r="AN744" s="51">
        <f t="shared" si="150"/>
        <v>0</v>
      </c>
    </row>
    <row r="745" spans="1:40" x14ac:dyDescent="0.25">
      <c r="A745" s="17"/>
      <c r="B745" s="17"/>
      <c r="C745" s="35"/>
      <c r="D745" s="17"/>
      <c r="E745" s="17"/>
      <c r="F745" s="17"/>
      <c r="G745" s="62">
        <f t="shared" si="151"/>
        <v>0</v>
      </c>
      <c r="H745" s="17"/>
      <c r="I745" s="17"/>
      <c r="J745" s="17"/>
      <c r="K745" s="17"/>
      <c r="L745" s="17"/>
      <c r="M745" s="17"/>
      <c r="N745" s="17"/>
      <c r="O745" s="17"/>
      <c r="P745" s="115"/>
      <c r="Q745" s="62">
        <f>IF(C745&gt;A_Stammdaten!$B$12,0,SUM(G745,H745,J745,K745,M745,N745)-SUM(I745,L745,O745,P745))</f>
        <v>0</v>
      </c>
      <c r="R745" s="17"/>
      <c r="S745" s="17"/>
      <c r="T745" s="17"/>
      <c r="U745" s="62">
        <f t="shared" si="142"/>
        <v>0</v>
      </c>
      <c r="V745" s="63">
        <f>IF(ISBLANK($B745),0,VLOOKUP($B745,Listen!$A$2:$C$45,2,FALSE))</f>
        <v>0</v>
      </c>
      <c r="W745" s="63">
        <f>IF(ISBLANK($B745),0,VLOOKUP($B745,Listen!$A$2:$C$45,3,FALSE))</f>
        <v>0</v>
      </c>
      <c r="X745" s="49">
        <f t="shared" si="143"/>
        <v>0</v>
      </c>
      <c r="Y745" s="49">
        <f t="shared" si="141"/>
        <v>0</v>
      </c>
      <c r="Z745" s="49">
        <f t="shared" si="141"/>
        <v>0</v>
      </c>
      <c r="AA745" s="49">
        <f t="shared" si="141"/>
        <v>0</v>
      </c>
      <c r="AB745" s="49">
        <f t="shared" si="141"/>
        <v>0</v>
      </c>
      <c r="AC745" s="49">
        <f t="shared" si="141"/>
        <v>0</v>
      </c>
      <c r="AD745" s="49">
        <f t="shared" si="141"/>
        <v>0</v>
      </c>
      <c r="AE745" s="51">
        <f t="shared" si="152"/>
        <v>0</v>
      </c>
      <c r="AF745" s="51">
        <f>IF(C745=A_Stammdaten!$B$12,D_SAV!$U745-D_SAV!$AG745,HLOOKUP(A_Stammdaten!$B$12-1,$AH$4:$AN$4004,ROW(C745)-3,FALSE)-$AG745)</f>
        <v>0</v>
      </c>
      <c r="AG745" s="51">
        <f>HLOOKUP(A_Stammdaten!$B$12,$AH$4:$AN$4004,ROW(C745)-3,FALSE)</f>
        <v>0</v>
      </c>
      <c r="AH745" s="51">
        <f t="shared" si="144"/>
        <v>0</v>
      </c>
      <c r="AI745" s="51">
        <f t="shared" si="145"/>
        <v>0</v>
      </c>
      <c r="AJ745" s="51">
        <f t="shared" si="146"/>
        <v>0</v>
      </c>
      <c r="AK745" s="51">
        <f t="shared" si="147"/>
        <v>0</v>
      </c>
      <c r="AL745" s="51">
        <f t="shared" si="148"/>
        <v>0</v>
      </c>
      <c r="AM745" s="51">
        <f t="shared" si="149"/>
        <v>0</v>
      </c>
      <c r="AN745" s="51">
        <f t="shared" si="150"/>
        <v>0</v>
      </c>
    </row>
    <row r="746" spans="1:40" x14ac:dyDescent="0.25">
      <c r="A746" s="17"/>
      <c r="B746" s="17"/>
      <c r="C746" s="35"/>
      <c r="D746" s="17"/>
      <c r="E746" s="17"/>
      <c r="F746" s="17"/>
      <c r="G746" s="62">
        <f t="shared" si="151"/>
        <v>0</v>
      </c>
      <c r="H746" s="17"/>
      <c r="I746" s="17"/>
      <c r="J746" s="17"/>
      <c r="K746" s="17"/>
      <c r="L746" s="17"/>
      <c r="M746" s="17"/>
      <c r="N746" s="17"/>
      <c r="O746" s="17"/>
      <c r="P746" s="115"/>
      <c r="Q746" s="62">
        <f>IF(C746&gt;A_Stammdaten!$B$12,0,SUM(G746,H746,J746,K746,M746,N746)-SUM(I746,L746,O746,P746))</f>
        <v>0</v>
      </c>
      <c r="R746" s="17"/>
      <c r="S746" s="17"/>
      <c r="T746" s="17"/>
      <c r="U746" s="62">
        <f t="shared" si="142"/>
        <v>0</v>
      </c>
      <c r="V746" s="63">
        <f>IF(ISBLANK($B746),0,VLOOKUP($B746,Listen!$A$2:$C$45,2,FALSE))</f>
        <v>0</v>
      </c>
      <c r="W746" s="63">
        <f>IF(ISBLANK($B746),0,VLOOKUP($B746,Listen!$A$2:$C$45,3,FALSE))</f>
        <v>0</v>
      </c>
      <c r="X746" s="49">
        <f t="shared" si="143"/>
        <v>0</v>
      </c>
      <c r="Y746" s="49">
        <f t="shared" si="141"/>
        <v>0</v>
      </c>
      <c r="Z746" s="49">
        <f t="shared" si="141"/>
        <v>0</v>
      </c>
      <c r="AA746" s="49">
        <f t="shared" si="141"/>
        <v>0</v>
      </c>
      <c r="AB746" s="49">
        <f t="shared" si="141"/>
        <v>0</v>
      </c>
      <c r="AC746" s="49">
        <f t="shared" si="141"/>
        <v>0</v>
      </c>
      <c r="AD746" s="49">
        <f t="shared" si="141"/>
        <v>0</v>
      </c>
      <c r="AE746" s="51">
        <f t="shared" si="152"/>
        <v>0</v>
      </c>
      <c r="AF746" s="51">
        <f>IF(C746=A_Stammdaten!$B$12,D_SAV!$U746-D_SAV!$AG746,HLOOKUP(A_Stammdaten!$B$12-1,$AH$4:$AN$4004,ROW(C746)-3,FALSE)-$AG746)</f>
        <v>0</v>
      </c>
      <c r="AG746" s="51">
        <f>HLOOKUP(A_Stammdaten!$B$12,$AH$4:$AN$4004,ROW(C746)-3,FALSE)</f>
        <v>0</v>
      </c>
      <c r="AH746" s="51">
        <f t="shared" si="144"/>
        <v>0</v>
      </c>
      <c r="AI746" s="51">
        <f t="shared" si="145"/>
        <v>0</v>
      </c>
      <c r="AJ746" s="51">
        <f t="shared" si="146"/>
        <v>0</v>
      </c>
      <c r="AK746" s="51">
        <f t="shared" si="147"/>
        <v>0</v>
      </c>
      <c r="AL746" s="51">
        <f t="shared" si="148"/>
        <v>0</v>
      </c>
      <c r="AM746" s="51">
        <f t="shared" si="149"/>
        <v>0</v>
      </c>
      <c r="AN746" s="51">
        <f t="shared" si="150"/>
        <v>0</v>
      </c>
    </row>
    <row r="747" spans="1:40" x14ac:dyDescent="0.25">
      <c r="A747" s="17"/>
      <c r="B747" s="17"/>
      <c r="C747" s="35"/>
      <c r="D747" s="17"/>
      <c r="E747" s="17"/>
      <c r="F747" s="17"/>
      <c r="G747" s="62">
        <f t="shared" si="151"/>
        <v>0</v>
      </c>
      <c r="H747" s="17"/>
      <c r="I747" s="17"/>
      <c r="J747" s="17"/>
      <c r="K747" s="17"/>
      <c r="L747" s="17"/>
      <c r="M747" s="17"/>
      <c r="N747" s="17"/>
      <c r="O747" s="17"/>
      <c r="P747" s="115"/>
      <c r="Q747" s="62">
        <f>IF(C747&gt;A_Stammdaten!$B$12,0,SUM(G747,H747,J747,K747,M747,N747)-SUM(I747,L747,O747,P747))</f>
        <v>0</v>
      </c>
      <c r="R747" s="17"/>
      <c r="S747" s="17"/>
      <c r="T747" s="17"/>
      <c r="U747" s="62">
        <f t="shared" si="142"/>
        <v>0</v>
      </c>
      <c r="V747" s="63">
        <f>IF(ISBLANK($B747),0,VLOOKUP($B747,Listen!$A$2:$C$45,2,FALSE))</f>
        <v>0</v>
      </c>
      <c r="W747" s="63">
        <f>IF(ISBLANK($B747),0,VLOOKUP($B747,Listen!$A$2:$C$45,3,FALSE))</f>
        <v>0</v>
      </c>
      <c r="X747" s="49">
        <f t="shared" si="143"/>
        <v>0</v>
      </c>
      <c r="Y747" s="49">
        <f t="shared" si="141"/>
        <v>0</v>
      </c>
      <c r="Z747" s="49">
        <f t="shared" si="141"/>
        <v>0</v>
      </c>
      <c r="AA747" s="49">
        <f t="shared" si="141"/>
        <v>0</v>
      </c>
      <c r="AB747" s="49">
        <f t="shared" si="141"/>
        <v>0</v>
      </c>
      <c r="AC747" s="49">
        <f t="shared" si="141"/>
        <v>0</v>
      </c>
      <c r="AD747" s="49">
        <f t="shared" si="141"/>
        <v>0</v>
      </c>
      <c r="AE747" s="51">
        <f t="shared" si="152"/>
        <v>0</v>
      </c>
      <c r="AF747" s="51">
        <f>IF(C747=A_Stammdaten!$B$12,D_SAV!$U747-D_SAV!$AG747,HLOOKUP(A_Stammdaten!$B$12-1,$AH$4:$AN$4004,ROW(C747)-3,FALSE)-$AG747)</f>
        <v>0</v>
      </c>
      <c r="AG747" s="51">
        <f>HLOOKUP(A_Stammdaten!$B$12,$AH$4:$AN$4004,ROW(C747)-3,FALSE)</f>
        <v>0</v>
      </c>
      <c r="AH747" s="51">
        <f t="shared" si="144"/>
        <v>0</v>
      </c>
      <c r="AI747" s="51">
        <f t="shared" si="145"/>
        <v>0</v>
      </c>
      <c r="AJ747" s="51">
        <f t="shared" si="146"/>
        <v>0</v>
      </c>
      <c r="AK747" s="51">
        <f t="shared" si="147"/>
        <v>0</v>
      </c>
      <c r="AL747" s="51">
        <f t="shared" si="148"/>
        <v>0</v>
      </c>
      <c r="AM747" s="51">
        <f t="shared" si="149"/>
        <v>0</v>
      </c>
      <c r="AN747" s="51">
        <f t="shared" si="150"/>
        <v>0</v>
      </c>
    </row>
    <row r="748" spans="1:40" x14ac:dyDescent="0.25">
      <c r="A748" s="17"/>
      <c r="B748" s="17"/>
      <c r="C748" s="35"/>
      <c r="D748" s="17"/>
      <c r="E748" s="17"/>
      <c r="F748" s="17"/>
      <c r="G748" s="62">
        <f t="shared" si="151"/>
        <v>0</v>
      </c>
      <c r="H748" s="17"/>
      <c r="I748" s="17"/>
      <c r="J748" s="17"/>
      <c r="K748" s="17"/>
      <c r="L748" s="17"/>
      <c r="M748" s="17"/>
      <c r="N748" s="17"/>
      <c r="O748" s="17"/>
      <c r="P748" s="115"/>
      <c r="Q748" s="62">
        <f>IF(C748&gt;A_Stammdaten!$B$12,0,SUM(G748,H748,J748,K748,M748,N748)-SUM(I748,L748,O748,P748))</f>
        <v>0</v>
      </c>
      <c r="R748" s="17"/>
      <c r="S748" s="17"/>
      <c r="T748" s="17"/>
      <c r="U748" s="62">
        <f t="shared" si="142"/>
        <v>0</v>
      </c>
      <c r="V748" s="63">
        <f>IF(ISBLANK($B748),0,VLOOKUP($B748,Listen!$A$2:$C$45,2,FALSE))</f>
        <v>0</v>
      </c>
      <c r="W748" s="63">
        <f>IF(ISBLANK($B748),0,VLOOKUP($B748,Listen!$A$2:$C$45,3,FALSE))</f>
        <v>0</v>
      </c>
      <c r="X748" s="49">
        <f t="shared" si="143"/>
        <v>0</v>
      </c>
      <c r="Y748" s="49">
        <f t="shared" si="141"/>
        <v>0</v>
      </c>
      <c r="Z748" s="49">
        <f t="shared" si="141"/>
        <v>0</v>
      </c>
      <c r="AA748" s="49">
        <f t="shared" ref="Y748:AD790" si="153">$V748</f>
        <v>0</v>
      </c>
      <c r="AB748" s="49">
        <f t="shared" si="153"/>
        <v>0</v>
      </c>
      <c r="AC748" s="49">
        <f t="shared" si="153"/>
        <v>0</v>
      </c>
      <c r="AD748" s="49">
        <f t="shared" si="153"/>
        <v>0</v>
      </c>
      <c r="AE748" s="51">
        <f t="shared" si="152"/>
        <v>0</v>
      </c>
      <c r="AF748" s="51">
        <f>IF(C748=A_Stammdaten!$B$12,D_SAV!$U748-D_SAV!$AG748,HLOOKUP(A_Stammdaten!$B$12-1,$AH$4:$AN$4004,ROW(C748)-3,FALSE)-$AG748)</f>
        <v>0</v>
      </c>
      <c r="AG748" s="51">
        <f>HLOOKUP(A_Stammdaten!$B$12,$AH$4:$AN$4004,ROW(C748)-3,FALSE)</f>
        <v>0</v>
      </c>
      <c r="AH748" s="51">
        <f t="shared" si="144"/>
        <v>0</v>
      </c>
      <c r="AI748" s="51">
        <f t="shared" si="145"/>
        <v>0</v>
      </c>
      <c r="AJ748" s="51">
        <f t="shared" si="146"/>
        <v>0</v>
      </c>
      <c r="AK748" s="51">
        <f t="shared" si="147"/>
        <v>0</v>
      </c>
      <c r="AL748" s="51">
        <f t="shared" si="148"/>
        <v>0</v>
      </c>
      <c r="AM748" s="51">
        <f t="shared" si="149"/>
        <v>0</v>
      </c>
      <c r="AN748" s="51">
        <f t="shared" si="150"/>
        <v>0</v>
      </c>
    </row>
    <row r="749" spans="1:40" x14ac:dyDescent="0.25">
      <c r="A749" s="17"/>
      <c r="B749" s="17"/>
      <c r="C749" s="35"/>
      <c r="D749" s="17"/>
      <c r="E749" s="17"/>
      <c r="F749" s="17"/>
      <c r="G749" s="62">
        <f t="shared" si="151"/>
        <v>0</v>
      </c>
      <c r="H749" s="17"/>
      <c r="I749" s="17"/>
      <c r="J749" s="17"/>
      <c r="K749" s="17"/>
      <c r="L749" s="17"/>
      <c r="M749" s="17"/>
      <c r="N749" s="17"/>
      <c r="O749" s="17"/>
      <c r="P749" s="115"/>
      <c r="Q749" s="62">
        <f>IF(C749&gt;A_Stammdaten!$B$12,0,SUM(G749,H749,J749,K749,M749,N749)-SUM(I749,L749,O749,P749))</f>
        <v>0</v>
      </c>
      <c r="R749" s="17"/>
      <c r="S749" s="17"/>
      <c r="T749" s="17"/>
      <c r="U749" s="62">
        <f t="shared" si="142"/>
        <v>0</v>
      </c>
      <c r="V749" s="63">
        <f>IF(ISBLANK($B749),0,VLOOKUP($B749,Listen!$A$2:$C$45,2,FALSE))</f>
        <v>0</v>
      </c>
      <c r="W749" s="63">
        <f>IF(ISBLANK($B749),0,VLOOKUP($B749,Listen!$A$2:$C$45,3,FALSE))</f>
        <v>0</v>
      </c>
      <c r="X749" s="49">
        <f t="shared" si="143"/>
        <v>0</v>
      </c>
      <c r="Y749" s="49">
        <f t="shared" si="153"/>
        <v>0</v>
      </c>
      <c r="Z749" s="49">
        <f t="shared" si="153"/>
        <v>0</v>
      </c>
      <c r="AA749" s="49">
        <f t="shared" si="153"/>
        <v>0</v>
      </c>
      <c r="AB749" s="49">
        <f t="shared" si="153"/>
        <v>0</v>
      </c>
      <c r="AC749" s="49">
        <f t="shared" si="153"/>
        <v>0</v>
      </c>
      <c r="AD749" s="49">
        <f t="shared" si="153"/>
        <v>0</v>
      </c>
      <c r="AE749" s="51">
        <f t="shared" si="152"/>
        <v>0</v>
      </c>
      <c r="AF749" s="51">
        <f>IF(C749=A_Stammdaten!$B$12,D_SAV!$U749-D_SAV!$AG749,HLOOKUP(A_Stammdaten!$B$12-1,$AH$4:$AN$4004,ROW(C749)-3,FALSE)-$AG749)</f>
        <v>0</v>
      </c>
      <c r="AG749" s="51">
        <f>HLOOKUP(A_Stammdaten!$B$12,$AH$4:$AN$4004,ROW(C749)-3,FALSE)</f>
        <v>0</v>
      </c>
      <c r="AH749" s="51">
        <f t="shared" si="144"/>
        <v>0</v>
      </c>
      <c r="AI749" s="51">
        <f t="shared" si="145"/>
        <v>0</v>
      </c>
      <c r="AJ749" s="51">
        <f t="shared" si="146"/>
        <v>0</v>
      </c>
      <c r="AK749" s="51">
        <f t="shared" si="147"/>
        <v>0</v>
      </c>
      <c r="AL749" s="51">
        <f t="shared" si="148"/>
        <v>0</v>
      </c>
      <c r="AM749" s="51">
        <f t="shared" si="149"/>
        <v>0</v>
      </c>
      <c r="AN749" s="51">
        <f t="shared" si="150"/>
        <v>0</v>
      </c>
    </row>
    <row r="750" spans="1:40" x14ac:dyDescent="0.25">
      <c r="A750" s="17"/>
      <c r="B750" s="17"/>
      <c r="C750" s="35"/>
      <c r="D750" s="17"/>
      <c r="E750" s="17"/>
      <c r="F750" s="17"/>
      <c r="G750" s="62">
        <f t="shared" si="151"/>
        <v>0</v>
      </c>
      <c r="H750" s="17"/>
      <c r="I750" s="17"/>
      <c r="J750" s="17"/>
      <c r="K750" s="17"/>
      <c r="L750" s="17"/>
      <c r="M750" s="17"/>
      <c r="N750" s="17"/>
      <c r="O750" s="17"/>
      <c r="P750" s="115"/>
      <c r="Q750" s="62">
        <f>IF(C750&gt;A_Stammdaten!$B$12,0,SUM(G750,H750,J750,K750,M750,N750)-SUM(I750,L750,O750,P750))</f>
        <v>0</v>
      </c>
      <c r="R750" s="17"/>
      <c r="S750" s="17"/>
      <c r="T750" s="17"/>
      <c r="U750" s="62">
        <f t="shared" si="142"/>
        <v>0</v>
      </c>
      <c r="V750" s="63">
        <f>IF(ISBLANK($B750),0,VLOOKUP($B750,Listen!$A$2:$C$45,2,FALSE))</f>
        <v>0</v>
      </c>
      <c r="W750" s="63">
        <f>IF(ISBLANK($B750),0,VLOOKUP($B750,Listen!$A$2:$C$45,3,FALSE))</f>
        <v>0</v>
      </c>
      <c r="X750" s="49">
        <f t="shared" si="143"/>
        <v>0</v>
      </c>
      <c r="Y750" s="49">
        <f t="shared" si="153"/>
        <v>0</v>
      </c>
      <c r="Z750" s="49">
        <f t="shared" si="153"/>
        <v>0</v>
      </c>
      <c r="AA750" s="49">
        <f t="shared" si="153"/>
        <v>0</v>
      </c>
      <c r="AB750" s="49">
        <f t="shared" si="153"/>
        <v>0</v>
      </c>
      <c r="AC750" s="49">
        <f t="shared" si="153"/>
        <v>0</v>
      </c>
      <c r="AD750" s="49">
        <f t="shared" si="153"/>
        <v>0</v>
      </c>
      <c r="AE750" s="51">
        <f t="shared" si="152"/>
        <v>0</v>
      </c>
      <c r="AF750" s="51">
        <f>IF(C750=A_Stammdaten!$B$12,D_SAV!$U750-D_SAV!$AG750,HLOOKUP(A_Stammdaten!$B$12-1,$AH$4:$AN$4004,ROW(C750)-3,FALSE)-$AG750)</f>
        <v>0</v>
      </c>
      <c r="AG750" s="51">
        <f>HLOOKUP(A_Stammdaten!$B$12,$AH$4:$AN$4004,ROW(C750)-3,FALSE)</f>
        <v>0</v>
      </c>
      <c r="AH750" s="51">
        <f t="shared" si="144"/>
        <v>0</v>
      </c>
      <c r="AI750" s="51">
        <f t="shared" si="145"/>
        <v>0</v>
      </c>
      <c r="AJ750" s="51">
        <f t="shared" si="146"/>
        <v>0</v>
      </c>
      <c r="AK750" s="51">
        <f t="shared" si="147"/>
        <v>0</v>
      </c>
      <c r="AL750" s="51">
        <f t="shared" si="148"/>
        <v>0</v>
      </c>
      <c r="AM750" s="51">
        <f t="shared" si="149"/>
        <v>0</v>
      </c>
      <c r="AN750" s="51">
        <f t="shared" si="150"/>
        <v>0</v>
      </c>
    </row>
    <row r="751" spans="1:40" x14ac:dyDescent="0.25">
      <c r="A751" s="17"/>
      <c r="B751" s="17"/>
      <c r="C751" s="35"/>
      <c r="D751" s="17"/>
      <c r="E751" s="17"/>
      <c r="F751" s="17"/>
      <c r="G751" s="62">
        <f t="shared" si="151"/>
        <v>0</v>
      </c>
      <c r="H751" s="17"/>
      <c r="I751" s="17"/>
      <c r="J751" s="17"/>
      <c r="K751" s="17"/>
      <c r="L751" s="17"/>
      <c r="M751" s="17"/>
      <c r="N751" s="17"/>
      <c r="O751" s="17"/>
      <c r="P751" s="115"/>
      <c r="Q751" s="62">
        <f>IF(C751&gt;A_Stammdaten!$B$12,0,SUM(G751,H751,J751,K751,M751,N751)-SUM(I751,L751,O751,P751))</f>
        <v>0</v>
      </c>
      <c r="R751" s="17"/>
      <c r="S751" s="17"/>
      <c r="T751" s="17"/>
      <c r="U751" s="62">
        <f t="shared" si="142"/>
        <v>0</v>
      </c>
      <c r="V751" s="63">
        <f>IF(ISBLANK($B751),0,VLOOKUP($B751,Listen!$A$2:$C$45,2,FALSE))</f>
        <v>0</v>
      </c>
      <c r="W751" s="63">
        <f>IF(ISBLANK($B751),0,VLOOKUP($B751,Listen!$A$2:$C$45,3,FALSE))</f>
        <v>0</v>
      </c>
      <c r="X751" s="49">
        <f t="shared" si="143"/>
        <v>0</v>
      </c>
      <c r="Y751" s="49">
        <f t="shared" si="153"/>
        <v>0</v>
      </c>
      <c r="Z751" s="49">
        <f t="shared" si="153"/>
        <v>0</v>
      </c>
      <c r="AA751" s="49">
        <f t="shared" si="153"/>
        <v>0</v>
      </c>
      <c r="AB751" s="49">
        <f t="shared" si="153"/>
        <v>0</v>
      </c>
      <c r="AC751" s="49">
        <f t="shared" si="153"/>
        <v>0</v>
      </c>
      <c r="AD751" s="49">
        <f t="shared" si="153"/>
        <v>0</v>
      </c>
      <c r="AE751" s="51">
        <f t="shared" si="152"/>
        <v>0</v>
      </c>
      <c r="AF751" s="51">
        <f>IF(C751=A_Stammdaten!$B$12,D_SAV!$U751-D_SAV!$AG751,HLOOKUP(A_Stammdaten!$B$12-1,$AH$4:$AN$4004,ROW(C751)-3,FALSE)-$AG751)</f>
        <v>0</v>
      </c>
      <c r="AG751" s="51">
        <f>HLOOKUP(A_Stammdaten!$B$12,$AH$4:$AN$4004,ROW(C751)-3,FALSE)</f>
        <v>0</v>
      </c>
      <c r="AH751" s="51">
        <f t="shared" si="144"/>
        <v>0</v>
      </c>
      <c r="AI751" s="51">
        <f t="shared" si="145"/>
        <v>0</v>
      </c>
      <c r="AJ751" s="51">
        <f t="shared" si="146"/>
        <v>0</v>
      </c>
      <c r="AK751" s="51">
        <f t="shared" si="147"/>
        <v>0</v>
      </c>
      <c r="AL751" s="51">
        <f t="shared" si="148"/>
        <v>0</v>
      </c>
      <c r="AM751" s="51">
        <f t="shared" si="149"/>
        <v>0</v>
      </c>
      <c r="AN751" s="51">
        <f t="shared" si="150"/>
        <v>0</v>
      </c>
    </row>
    <row r="752" spans="1:40" x14ac:dyDescent="0.25">
      <c r="A752" s="17"/>
      <c r="B752" s="17"/>
      <c r="C752" s="35"/>
      <c r="D752" s="17"/>
      <c r="E752" s="17"/>
      <c r="F752" s="17"/>
      <c r="G752" s="62">
        <f t="shared" si="151"/>
        <v>0</v>
      </c>
      <c r="H752" s="17"/>
      <c r="I752" s="17"/>
      <c r="J752" s="17"/>
      <c r="K752" s="17"/>
      <c r="L752" s="17"/>
      <c r="M752" s="17"/>
      <c r="N752" s="17"/>
      <c r="O752" s="17"/>
      <c r="P752" s="115"/>
      <c r="Q752" s="62">
        <f>IF(C752&gt;A_Stammdaten!$B$12,0,SUM(G752,H752,J752,K752,M752,N752)-SUM(I752,L752,O752,P752))</f>
        <v>0</v>
      </c>
      <c r="R752" s="17"/>
      <c r="S752" s="17"/>
      <c r="T752" s="17"/>
      <c r="U752" s="62">
        <f t="shared" si="142"/>
        <v>0</v>
      </c>
      <c r="V752" s="63">
        <f>IF(ISBLANK($B752),0,VLOOKUP($B752,Listen!$A$2:$C$45,2,FALSE))</f>
        <v>0</v>
      </c>
      <c r="W752" s="63">
        <f>IF(ISBLANK($B752),0,VLOOKUP($B752,Listen!$A$2:$C$45,3,FALSE))</f>
        <v>0</v>
      </c>
      <c r="X752" s="49">
        <f t="shared" si="143"/>
        <v>0</v>
      </c>
      <c r="Y752" s="49">
        <f t="shared" si="153"/>
        <v>0</v>
      </c>
      <c r="Z752" s="49">
        <f t="shared" si="153"/>
        <v>0</v>
      </c>
      <c r="AA752" s="49">
        <f t="shared" si="153"/>
        <v>0</v>
      </c>
      <c r="AB752" s="49">
        <f t="shared" si="153"/>
        <v>0</v>
      </c>
      <c r="AC752" s="49">
        <f t="shared" si="153"/>
        <v>0</v>
      </c>
      <c r="AD752" s="49">
        <f t="shared" si="153"/>
        <v>0</v>
      </c>
      <c r="AE752" s="51">
        <f t="shared" si="152"/>
        <v>0</v>
      </c>
      <c r="AF752" s="51">
        <f>IF(C752=A_Stammdaten!$B$12,D_SAV!$U752-D_SAV!$AG752,HLOOKUP(A_Stammdaten!$B$12-1,$AH$4:$AN$4004,ROW(C752)-3,FALSE)-$AG752)</f>
        <v>0</v>
      </c>
      <c r="AG752" s="51">
        <f>HLOOKUP(A_Stammdaten!$B$12,$AH$4:$AN$4004,ROW(C752)-3,FALSE)</f>
        <v>0</v>
      </c>
      <c r="AH752" s="51">
        <f t="shared" si="144"/>
        <v>0</v>
      </c>
      <c r="AI752" s="51">
        <f t="shared" si="145"/>
        <v>0</v>
      </c>
      <c r="AJ752" s="51">
        <f t="shared" si="146"/>
        <v>0</v>
      </c>
      <c r="AK752" s="51">
        <f t="shared" si="147"/>
        <v>0</v>
      </c>
      <c r="AL752" s="51">
        <f t="shared" si="148"/>
        <v>0</v>
      </c>
      <c r="AM752" s="51">
        <f t="shared" si="149"/>
        <v>0</v>
      </c>
      <c r="AN752" s="51">
        <f t="shared" si="150"/>
        <v>0</v>
      </c>
    </row>
    <row r="753" spans="1:40" x14ac:dyDescent="0.25">
      <c r="A753" s="17"/>
      <c r="B753" s="17"/>
      <c r="C753" s="35"/>
      <c r="D753" s="17"/>
      <c r="E753" s="17"/>
      <c r="F753" s="17"/>
      <c r="G753" s="62">
        <f t="shared" si="151"/>
        <v>0</v>
      </c>
      <c r="H753" s="17"/>
      <c r="I753" s="17"/>
      <c r="J753" s="17"/>
      <c r="K753" s="17"/>
      <c r="L753" s="17"/>
      <c r="M753" s="17"/>
      <c r="N753" s="17"/>
      <c r="O753" s="17"/>
      <c r="P753" s="115"/>
      <c r="Q753" s="62">
        <f>IF(C753&gt;A_Stammdaten!$B$12,0,SUM(G753,H753,J753,K753,M753,N753)-SUM(I753,L753,O753,P753))</f>
        <v>0</v>
      </c>
      <c r="R753" s="17"/>
      <c r="S753" s="17"/>
      <c r="T753" s="17"/>
      <c r="U753" s="62">
        <f t="shared" si="142"/>
        <v>0</v>
      </c>
      <c r="V753" s="63">
        <f>IF(ISBLANK($B753),0,VLOOKUP($B753,Listen!$A$2:$C$45,2,FALSE))</f>
        <v>0</v>
      </c>
      <c r="W753" s="63">
        <f>IF(ISBLANK($B753),0,VLOOKUP($B753,Listen!$A$2:$C$45,3,FALSE))</f>
        <v>0</v>
      </c>
      <c r="X753" s="49">
        <f t="shared" si="143"/>
        <v>0</v>
      </c>
      <c r="Y753" s="49">
        <f t="shared" si="153"/>
        <v>0</v>
      </c>
      <c r="Z753" s="49">
        <f t="shared" si="153"/>
        <v>0</v>
      </c>
      <c r="AA753" s="49">
        <f t="shared" si="153"/>
        <v>0</v>
      </c>
      <c r="AB753" s="49">
        <f t="shared" si="153"/>
        <v>0</v>
      </c>
      <c r="AC753" s="49">
        <f t="shared" si="153"/>
        <v>0</v>
      </c>
      <c r="AD753" s="49">
        <f t="shared" si="153"/>
        <v>0</v>
      </c>
      <c r="AE753" s="51">
        <f t="shared" si="152"/>
        <v>0</v>
      </c>
      <c r="AF753" s="51">
        <f>IF(C753=A_Stammdaten!$B$12,D_SAV!$U753-D_SAV!$AG753,HLOOKUP(A_Stammdaten!$B$12-1,$AH$4:$AN$4004,ROW(C753)-3,FALSE)-$AG753)</f>
        <v>0</v>
      </c>
      <c r="AG753" s="51">
        <f>HLOOKUP(A_Stammdaten!$B$12,$AH$4:$AN$4004,ROW(C753)-3,FALSE)</f>
        <v>0</v>
      </c>
      <c r="AH753" s="51">
        <f t="shared" si="144"/>
        <v>0</v>
      </c>
      <c r="AI753" s="51">
        <f t="shared" si="145"/>
        <v>0</v>
      </c>
      <c r="AJ753" s="51">
        <f t="shared" si="146"/>
        <v>0</v>
      </c>
      <c r="AK753" s="51">
        <f t="shared" si="147"/>
        <v>0</v>
      </c>
      <c r="AL753" s="51">
        <f t="shared" si="148"/>
        <v>0</v>
      </c>
      <c r="AM753" s="51">
        <f t="shared" si="149"/>
        <v>0</v>
      </c>
      <c r="AN753" s="51">
        <f t="shared" si="150"/>
        <v>0</v>
      </c>
    </row>
    <row r="754" spans="1:40" x14ac:dyDescent="0.25">
      <c r="A754" s="17"/>
      <c r="B754" s="17"/>
      <c r="C754" s="35"/>
      <c r="D754" s="17"/>
      <c r="E754" s="17"/>
      <c r="F754" s="17"/>
      <c r="G754" s="62">
        <f t="shared" si="151"/>
        <v>0</v>
      </c>
      <c r="H754" s="17"/>
      <c r="I754" s="17"/>
      <c r="J754" s="17"/>
      <c r="K754" s="17"/>
      <c r="L754" s="17"/>
      <c r="M754" s="17"/>
      <c r="N754" s="17"/>
      <c r="O754" s="17"/>
      <c r="P754" s="115"/>
      <c r="Q754" s="62">
        <f>IF(C754&gt;A_Stammdaten!$B$12,0,SUM(G754,H754,J754,K754,M754,N754)-SUM(I754,L754,O754,P754))</f>
        <v>0</v>
      </c>
      <c r="R754" s="17"/>
      <c r="S754" s="17"/>
      <c r="T754" s="17"/>
      <c r="U754" s="62">
        <f t="shared" si="142"/>
        <v>0</v>
      </c>
      <c r="V754" s="63">
        <f>IF(ISBLANK($B754),0,VLOOKUP($B754,Listen!$A$2:$C$45,2,FALSE))</f>
        <v>0</v>
      </c>
      <c r="W754" s="63">
        <f>IF(ISBLANK($B754),0,VLOOKUP($B754,Listen!$A$2:$C$45,3,FALSE))</f>
        <v>0</v>
      </c>
      <c r="X754" s="49">
        <f t="shared" si="143"/>
        <v>0</v>
      </c>
      <c r="Y754" s="49">
        <f t="shared" si="153"/>
        <v>0</v>
      </c>
      <c r="Z754" s="49">
        <f t="shared" si="153"/>
        <v>0</v>
      </c>
      <c r="AA754" s="49">
        <f t="shared" si="153"/>
        <v>0</v>
      </c>
      <c r="AB754" s="49">
        <f t="shared" si="153"/>
        <v>0</v>
      </c>
      <c r="AC754" s="49">
        <f t="shared" si="153"/>
        <v>0</v>
      </c>
      <c r="AD754" s="49">
        <f t="shared" si="153"/>
        <v>0</v>
      </c>
      <c r="AE754" s="51">
        <f t="shared" si="152"/>
        <v>0</v>
      </c>
      <c r="AF754" s="51">
        <f>IF(C754=A_Stammdaten!$B$12,D_SAV!$U754-D_SAV!$AG754,HLOOKUP(A_Stammdaten!$B$12-1,$AH$4:$AN$4004,ROW(C754)-3,FALSE)-$AG754)</f>
        <v>0</v>
      </c>
      <c r="AG754" s="51">
        <f>HLOOKUP(A_Stammdaten!$B$12,$AH$4:$AN$4004,ROW(C754)-3,FALSE)</f>
        <v>0</v>
      </c>
      <c r="AH754" s="51">
        <f t="shared" si="144"/>
        <v>0</v>
      </c>
      <c r="AI754" s="51">
        <f t="shared" si="145"/>
        <v>0</v>
      </c>
      <c r="AJ754" s="51">
        <f t="shared" si="146"/>
        <v>0</v>
      </c>
      <c r="AK754" s="51">
        <f t="shared" si="147"/>
        <v>0</v>
      </c>
      <c r="AL754" s="51">
        <f t="shared" si="148"/>
        <v>0</v>
      </c>
      <c r="AM754" s="51">
        <f t="shared" si="149"/>
        <v>0</v>
      </c>
      <c r="AN754" s="51">
        <f t="shared" si="150"/>
        <v>0</v>
      </c>
    </row>
    <row r="755" spans="1:40" x14ac:dyDescent="0.25">
      <c r="A755" s="17"/>
      <c r="B755" s="17"/>
      <c r="C755" s="35"/>
      <c r="D755" s="17"/>
      <c r="E755" s="17"/>
      <c r="F755" s="17"/>
      <c r="G755" s="62">
        <f t="shared" si="151"/>
        <v>0</v>
      </c>
      <c r="H755" s="17"/>
      <c r="I755" s="17"/>
      <c r="J755" s="17"/>
      <c r="K755" s="17"/>
      <c r="L755" s="17"/>
      <c r="M755" s="17"/>
      <c r="N755" s="17"/>
      <c r="O755" s="17"/>
      <c r="P755" s="115"/>
      <c r="Q755" s="62">
        <f>IF(C755&gt;A_Stammdaten!$B$12,0,SUM(G755,H755,J755,K755,M755,N755)-SUM(I755,L755,O755,P755))</f>
        <v>0</v>
      </c>
      <c r="R755" s="17"/>
      <c r="S755" s="17"/>
      <c r="T755" s="17"/>
      <c r="U755" s="62">
        <f t="shared" si="142"/>
        <v>0</v>
      </c>
      <c r="V755" s="63">
        <f>IF(ISBLANK($B755),0,VLOOKUP($B755,Listen!$A$2:$C$45,2,FALSE))</f>
        <v>0</v>
      </c>
      <c r="W755" s="63">
        <f>IF(ISBLANK($B755),0,VLOOKUP($B755,Listen!$A$2:$C$45,3,FALSE))</f>
        <v>0</v>
      </c>
      <c r="X755" s="49">
        <f t="shared" si="143"/>
        <v>0</v>
      </c>
      <c r="Y755" s="49">
        <f t="shared" si="153"/>
        <v>0</v>
      </c>
      <c r="Z755" s="49">
        <f t="shared" si="153"/>
        <v>0</v>
      </c>
      <c r="AA755" s="49">
        <f t="shared" si="153"/>
        <v>0</v>
      </c>
      <c r="AB755" s="49">
        <f t="shared" si="153"/>
        <v>0</v>
      </c>
      <c r="AC755" s="49">
        <f t="shared" si="153"/>
        <v>0</v>
      </c>
      <c r="AD755" s="49">
        <f t="shared" si="153"/>
        <v>0</v>
      </c>
      <c r="AE755" s="51">
        <f t="shared" si="152"/>
        <v>0</v>
      </c>
      <c r="AF755" s="51">
        <f>IF(C755=A_Stammdaten!$B$12,D_SAV!$U755-D_SAV!$AG755,HLOOKUP(A_Stammdaten!$B$12-1,$AH$4:$AN$4004,ROW(C755)-3,FALSE)-$AG755)</f>
        <v>0</v>
      </c>
      <c r="AG755" s="51">
        <f>HLOOKUP(A_Stammdaten!$B$12,$AH$4:$AN$4004,ROW(C755)-3,FALSE)</f>
        <v>0</v>
      </c>
      <c r="AH755" s="51">
        <f t="shared" si="144"/>
        <v>0</v>
      </c>
      <c r="AI755" s="51">
        <f t="shared" si="145"/>
        <v>0</v>
      </c>
      <c r="AJ755" s="51">
        <f t="shared" si="146"/>
        <v>0</v>
      </c>
      <c r="AK755" s="51">
        <f t="shared" si="147"/>
        <v>0</v>
      </c>
      <c r="AL755" s="51">
        <f t="shared" si="148"/>
        <v>0</v>
      </c>
      <c r="AM755" s="51">
        <f t="shared" si="149"/>
        <v>0</v>
      </c>
      <c r="AN755" s="51">
        <f t="shared" si="150"/>
        <v>0</v>
      </c>
    </row>
    <row r="756" spans="1:40" x14ac:dyDescent="0.25">
      <c r="A756" s="17"/>
      <c r="B756" s="17"/>
      <c r="C756" s="35"/>
      <c r="D756" s="17"/>
      <c r="E756" s="17"/>
      <c r="F756" s="17"/>
      <c r="G756" s="62">
        <f t="shared" si="151"/>
        <v>0</v>
      </c>
      <c r="H756" s="17"/>
      <c r="I756" s="17"/>
      <c r="J756" s="17"/>
      <c r="K756" s="17"/>
      <c r="L756" s="17"/>
      <c r="M756" s="17"/>
      <c r="N756" s="17"/>
      <c r="O756" s="17"/>
      <c r="P756" s="115"/>
      <c r="Q756" s="62">
        <f>IF(C756&gt;A_Stammdaten!$B$12,0,SUM(G756,H756,J756,K756,M756,N756)-SUM(I756,L756,O756,P756))</f>
        <v>0</v>
      </c>
      <c r="R756" s="17"/>
      <c r="S756" s="17"/>
      <c r="T756" s="17"/>
      <c r="U756" s="62">
        <f t="shared" si="142"/>
        <v>0</v>
      </c>
      <c r="V756" s="63">
        <f>IF(ISBLANK($B756),0,VLOOKUP($B756,Listen!$A$2:$C$45,2,FALSE))</f>
        <v>0</v>
      </c>
      <c r="W756" s="63">
        <f>IF(ISBLANK($B756),0,VLOOKUP($B756,Listen!$A$2:$C$45,3,FALSE))</f>
        <v>0</v>
      </c>
      <c r="X756" s="49">
        <f t="shared" si="143"/>
        <v>0</v>
      </c>
      <c r="Y756" s="49">
        <f t="shared" si="153"/>
        <v>0</v>
      </c>
      <c r="Z756" s="49">
        <f t="shared" si="153"/>
        <v>0</v>
      </c>
      <c r="AA756" s="49">
        <f t="shared" si="153"/>
        <v>0</v>
      </c>
      <c r="AB756" s="49">
        <f t="shared" si="153"/>
        <v>0</v>
      </c>
      <c r="AC756" s="49">
        <f t="shared" si="153"/>
        <v>0</v>
      </c>
      <c r="AD756" s="49">
        <f t="shared" si="153"/>
        <v>0</v>
      </c>
      <c r="AE756" s="51">
        <f t="shared" si="152"/>
        <v>0</v>
      </c>
      <c r="AF756" s="51">
        <f>IF(C756=A_Stammdaten!$B$12,D_SAV!$U756-D_SAV!$AG756,HLOOKUP(A_Stammdaten!$B$12-1,$AH$4:$AN$4004,ROW(C756)-3,FALSE)-$AG756)</f>
        <v>0</v>
      </c>
      <c r="AG756" s="51">
        <f>HLOOKUP(A_Stammdaten!$B$12,$AH$4:$AN$4004,ROW(C756)-3,FALSE)</f>
        <v>0</v>
      </c>
      <c r="AH756" s="51">
        <f t="shared" si="144"/>
        <v>0</v>
      </c>
      <c r="AI756" s="51">
        <f t="shared" si="145"/>
        <v>0</v>
      </c>
      <c r="AJ756" s="51">
        <f t="shared" si="146"/>
        <v>0</v>
      </c>
      <c r="AK756" s="51">
        <f t="shared" si="147"/>
        <v>0</v>
      </c>
      <c r="AL756" s="51">
        <f t="shared" si="148"/>
        <v>0</v>
      </c>
      <c r="AM756" s="51">
        <f t="shared" si="149"/>
        <v>0</v>
      </c>
      <c r="AN756" s="51">
        <f t="shared" si="150"/>
        <v>0</v>
      </c>
    </row>
    <row r="757" spans="1:40" x14ac:dyDescent="0.25">
      <c r="A757" s="17"/>
      <c r="B757" s="17"/>
      <c r="C757" s="35"/>
      <c r="D757" s="17"/>
      <c r="E757" s="17"/>
      <c r="F757" s="17"/>
      <c r="G757" s="62">
        <f t="shared" si="151"/>
        <v>0</v>
      </c>
      <c r="H757" s="17"/>
      <c r="I757" s="17"/>
      <c r="J757" s="17"/>
      <c r="K757" s="17"/>
      <c r="L757" s="17"/>
      <c r="M757" s="17"/>
      <c r="N757" s="17"/>
      <c r="O757" s="17"/>
      <c r="P757" s="115"/>
      <c r="Q757" s="62">
        <f>IF(C757&gt;A_Stammdaten!$B$12,0,SUM(G757,H757,J757,K757,M757,N757)-SUM(I757,L757,O757,P757))</f>
        <v>0</v>
      </c>
      <c r="R757" s="17"/>
      <c r="S757" s="17"/>
      <c r="T757" s="17"/>
      <c r="U757" s="62">
        <f t="shared" si="142"/>
        <v>0</v>
      </c>
      <c r="V757" s="63">
        <f>IF(ISBLANK($B757),0,VLOOKUP($B757,Listen!$A$2:$C$45,2,FALSE))</f>
        <v>0</v>
      </c>
      <c r="W757" s="63">
        <f>IF(ISBLANK($B757),0,VLOOKUP($B757,Listen!$A$2:$C$45,3,FALSE))</f>
        <v>0</v>
      </c>
      <c r="X757" s="49">
        <f t="shared" si="143"/>
        <v>0</v>
      </c>
      <c r="Y757" s="49">
        <f t="shared" si="153"/>
        <v>0</v>
      </c>
      <c r="Z757" s="49">
        <f t="shared" si="153"/>
        <v>0</v>
      </c>
      <c r="AA757" s="49">
        <f t="shared" si="153"/>
        <v>0</v>
      </c>
      <c r="AB757" s="49">
        <f t="shared" si="153"/>
        <v>0</v>
      </c>
      <c r="AC757" s="49">
        <f t="shared" si="153"/>
        <v>0</v>
      </c>
      <c r="AD757" s="49">
        <f t="shared" si="153"/>
        <v>0</v>
      </c>
      <c r="AE757" s="51">
        <f t="shared" si="152"/>
        <v>0</v>
      </c>
      <c r="AF757" s="51">
        <f>IF(C757=A_Stammdaten!$B$12,D_SAV!$U757-D_SAV!$AG757,HLOOKUP(A_Stammdaten!$B$12-1,$AH$4:$AN$4004,ROW(C757)-3,FALSE)-$AG757)</f>
        <v>0</v>
      </c>
      <c r="AG757" s="51">
        <f>HLOOKUP(A_Stammdaten!$B$12,$AH$4:$AN$4004,ROW(C757)-3,FALSE)</f>
        <v>0</v>
      </c>
      <c r="AH757" s="51">
        <f t="shared" si="144"/>
        <v>0</v>
      </c>
      <c r="AI757" s="51">
        <f t="shared" si="145"/>
        <v>0</v>
      </c>
      <c r="AJ757" s="51">
        <f t="shared" si="146"/>
        <v>0</v>
      </c>
      <c r="AK757" s="51">
        <f t="shared" si="147"/>
        <v>0</v>
      </c>
      <c r="AL757" s="51">
        <f t="shared" si="148"/>
        <v>0</v>
      </c>
      <c r="AM757" s="51">
        <f t="shared" si="149"/>
        <v>0</v>
      </c>
      <c r="AN757" s="51">
        <f t="shared" si="150"/>
        <v>0</v>
      </c>
    </row>
    <row r="758" spans="1:40" x14ac:dyDescent="0.25">
      <c r="A758" s="17"/>
      <c r="B758" s="17"/>
      <c r="C758" s="35"/>
      <c r="D758" s="17"/>
      <c r="E758" s="17"/>
      <c r="F758" s="17"/>
      <c r="G758" s="62">
        <f t="shared" si="151"/>
        <v>0</v>
      </c>
      <c r="H758" s="17"/>
      <c r="I758" s="17"/>
      <c r="J758" s="17"/>
      <c r="K758" s="17"/>
      <c r="L758" s="17"/>
      <c r="M758" s="17"/>
      <c r="N758" s="17"/>
      <c r="O758" s="17"/>
      <c r="P758" s="115"/>
      <c r="Q758" s="62">
        <f>IF(C758&gt;A_Stammdaten!$B$12,0,SUM(G758,H758,J758,K758,M758,N758)-SUM(I758,L758,O758,P758))</f>
        <v>0</v>
      </c>
      <c r="R758" s="17"/>
      <c r="S758" s="17"/>
      <c r="T758" s="17"/>
      <c r="U758" s="62">
        <f t="shared" si="142"/>
        <v>0</v>
      </c>
      <c r="V758" s="63">
        <f>IF(ISBLANK($B758),0,VLOOKUP($B758,Listen!$A$2:$C$45,2,FALSE))</f>
        <v>0</v>
      </c>
      <c r="W758" s="63">
        <f>IF(ISBLANK($B758),0,VLOOKUP($B758,Listen!$A$2:$C$45,3,FALSE))</f>
        <v>0</v>
      </c>
      <c r="X758" s="49">
        <f t="shared" si="143"/>
        <v>0</v>
      </c>
      <c r="Y758" s="49">
        <f t="shared" si="153"/>
        <v>0</v>
      </c>
      <c r="Z758" s="49">
        <f t="shared" si="153"/>
        <v>0</v>
      </c>
      <c r="AA758" s="49">
        <f t="shared" si="153"/>
        <v>0</v>
      </c>
      <c r="AB758" s="49">
        <f t="shared" si="153"/>
        <v>0</v>
      </c>
      <c r="AC758" s="49">
        <f t="shared" si="153"/>
        <v>0</v>
      </c>
      <c r="AD758" s="49">
        <f t="shared" si="153"/>
        <v>0</v>
      </c>
      <c r="AE758" s="51">
        <f t="shared" si="152"/>
        <v>0</v>
      </c>
      <c r="AF758" s="51">
        <f>IF(C758=A_Stammdaten!$B$12,D_SAV!$U758-D_SAV!$AG758,HLOOKUP(A_Stammdaten!$B$12-1,$AH$4:$AN$4004,ROW(C758)-3,FALSE)-$AG758)</f>
        <v>0</v>
      </c>
      <c r="AG758" s="51">
        <f>HLOOKUP(A_Stammdaten!$B$12,$AH$4:$AN$4004,ROW(C758)-3,FALSE)</f>
        <v>0</v>
      </c>
      <c r="AH758" s="51">
        <f t="shared" si="144"/>
        <v>0</v>
      </c>
      <c r="AI758" s="51">
        <f t="shared" si="145"/>
        <v>0</v>
      </c>
      <c r="AJ758" s="51">
        <f t="shared" si="146"/>
        <v>0</v>
      </c>
      <c r="AK758" s="51">
        <f t="shared" si="147"/>
        <v>0</v>
      </c>
      <c r="AL758" s="51">
        <f t="shared" si="148"/>
        <v>0</v>
      </c>
      <c r="AM758" s="51">
        <f t="shared" si="149"/>
        <v>0</v>
      </c>
      <c r="AN758" s="51">
        <f t="shared" si="150"/>
        <v>0</v>
      </c>
    </row>
    <row r="759" spans="1:40" x14ac:dyDescent="0.25">
      <c r="A759" s="17"/>
      <c r="B759" s="17"/>
      <c r="C759" s="35"/>
      <c r="D759" s="17"/>
      <c r="E759" s="17"/>
      <c r="F759" s="17"/>
      <c r="G759" s="62">
        <f t="shared" si="151"/>
        <v>0</v>
      </c>
      <c r="H759" s="17"/>
      <c r="I759" s="17"/>
      <c r="J759" s="17"/>
      <c r="K759" s="17"/>
      <c r="L759" s="17"/>
      <c r="M759" s="17"/>
      <c r="N759" s="17"/>
      <c r="O759" s="17"/>
      <c r="P759" s="115"/>
      <c r="Q759" s="62">
        <f>IF(C759&gt;A_Stammdaten!$B$12,0,SUM(G759,H759,J759,K759,M759,N759)-SUM(I759,L759,O759,P759))</f>
        <v>0</v>
      </c>
      <c r="R759" s="17"/>
      <c r="S759" s="17"/>
      <c r="T759" s="17"/>
      <c r="U759" s="62">
        <f t="shared" si="142"/>
        <v>0</v>
      </c>
      <c r="V759" s="63">
        <f>IF(ISBLANK($B759),0,VLOOKUP($B759,Listen!$A$2:$C$45,2,FALSE))</f>
        <v>0</v>
      </c>
      <c r="W759" s="63">
        <f>IF(ISBLANK($B759),0,VLOOKUP($B759,Listen!$A$2:$C$45,3,FALSE))</f>
        <v>0</v>
      </c>
      <c r="X759" s="49">
        <f t="shared" si="143"/>
        <v>0</v>
      </c>
      <c r="Y759" s="49">
        <f t="shared" si="153"/>
        <v>0</v>
      </c>
      <c r="Z759" s="49">
        <f t="shared" si="153"/>
        <v>0</v>
      </c>
      <c r="AA759" s="49">
        <f t="shared" si="153"/>
        <v>0</v>
      </c>
      <c r="AB759" s="49">
        <f t="shared" si="153"/>
        <v>0</v>
      </c>
      <c r="AC759" s="49">
        <f t="shared" si="153"/>
        <v>0</v>
      </c>
      <c r="AD759" s="49">
        <f t="shared" si="153"/>
        <v>0</v>
      </c>
      <c r="AE759" s="51">
        <f t="shared" si="152"/>
        <v>0</v>
      </c>
      <c r="AF759" s="51">
        <f>IF(C759=A_Stammdaten!$B$12,D_SAV!$U759-D_SAV!$AG759,HLOOKUP(A_Stammdaten!$B$12-1,$AH$4:$AN$4004,ROW(C759)-3,FALSE)-$AG759)</f>
        <v>0</v>
      </c>
      <c r="AG759" s="51">
        <f>HLOOKUP(A_Stammdaten!$B$12,$AH$4:$AN$4004,ROW(C759)-3,FALSE)</f>
        <v>0</v>
      </c>
      <c r="AH759" s="51">
        <f t="shared" si="144"/>
        <v>0</v>
      </c>
      <c r="AI759" s="51">
        <f t="shared" si="145"/>
        <v>0</v>
      </c>
      <c r="AJ759" s="51">
        <f t="shared" si="146"/>
        <v>0</v>
      </c>
      <c r="AK759" s="51">
        <f t="shared" si="147"/>
        <v>0</v>
      </c>
      <c r="AL759" s="51">
        <f t="shared" si="148"/>
        <v>0</v>
      </c>
      <c r="AM759" s="51">
        <f t="shared" si="149"/>
        <v>0</v>
      </c>
      <c r="AN759" s="51">
        <f t="shared" si="150"/>
        <v>0</v>
      </c>
    </row>
    <row r="760" spans="1:40" x14ac:dyDescent="0.25">
      <c r="A760" s="17"/>
      <c r="B760" s="17"/>
      <c r="C760" s="35"/>
      <c r="D760" s="17"/>
      <c r="E760" s="17"/>
      <c r="F760" s="17"/>
      <c r="G760" s="62">
        <f t="shared" si="151"/>
        <v>0</v>
      </c>
      <c r="H760" s="17"/>
      <c r="I760" s="17"/>
      <c r="J760" s="17"/>
      <c r="K760" s="17"/>
      <c r="L760" s="17"/>
      <c r="M760" s="17"/>
      <c r="N760" s="17"/>
      <c r="O760" s="17"/>
      <c r="P760" s="115"/>
      <c r="Q760" s="62">
        <f>IF(C760&gt;A_Stammdaten!$B$12,0,SUM(G760,H760,J760,K760,M760,N760)-SUM(I760,L760,O760,P760))</f>
        <v>0</v>
      </c>
      <c r="R760" s="17"/>
      <c r="S760" s="17"/>
      <c r="T760" s="17"/>
      <c r="U760" s="62">
        <f t="shared" si="142"/>
        <v>0</v>
      </c>
      <c r="V760" s="63">
        <f>IF(ISBLANK($B760),0,VLOOKUP($B760,Listen!$A$2:$C$45,2,FALSE))</f>
        <v>0</v>
      </c>
      <c r="W760" s="63">
        <f>IF(ISBLANK($B760),0,VLOOKUP($B760,Listen!$A$2:$C$45,3,FALSE))</f>
        <v>0</v>
      </c>
      <c r="X760" s="49">
        <f t="shared" si="143"/>
        <v>0</v>
      </c>
      <c r="Y760" s="49">
        <f t="shared" si="153"/>
        <v>0</v>
      </c>
      <c r="Z760" s="49">
        <f t="shared" si="153"/>
        <v>0</v>
      </c>
      <c r="AA760" s="49">
        <f t="shared" si="153"/>
        <v>0</v>
      </c>
      <c r="AB760" s="49">
        <f t="shared" si="153"/>
        <v>0</v>
      </c>
      <c r="AC760" s="49">
        <f t="shared" si="153"/>
        <v>0</v>
      </c>
      <c r="AD760" s="49">
        <f t="shared" si="153"/>
        <v>0</v>
      </c>
      <c r="AE760" s="51">
        <f t="shared" si="152"/>
        <v>0</v>
      </c>
      <c r="AF760" s="51">
        <f>IF(C760=A_Stammdaten!$B$12,D_SAV!$U760-D_SAV!$AG760,HLOOKUP(A_Stammdaten!$B$12-1,$AH$4:$AN$4004,ROW(C760)-3,FALSE)-$AG760)</f>
        <v>0</v>
      </c>
      <c r="AG760" s="51">
        <f>HLOOKUP(A_Stammdaten!$B$12,$AH$4:$AN$4004,ROW(C760)-3,FALSE)</f>
        <v>0</v>
      </c>
      <c r="AH760" s="51">
        <f t="shared" si="144"/>
        <v>0</v>
      </c>
      <c r="AI760" s="51">
        <f t="shared" si="145"/>
        <v>0</v>
      </c>
      <c r="AJ760" s="51">
        <f t="shared" si="146"/>
        <v>0</v>
      </c>
      <c r="AK760" s="51">
        <f t="shared" si="147"/>
        <v>0</v>
      </c>
      <c r="AL760" s="51">
        <f t="shared" si="148"/>
        <v>0</v>
      </c>
      <c r="AM760" s="51">
        <f t="shared" si="149"/>
        <v>0</v>
      </c>
      <c r="AN760" s="51">
        <f t="shared" si="150"/>
        <v>0</v>
      </c>
    </row>
    <row r="761" spans="1:40" x14ac:dyDescent="0.25">
      <c r="A761" s="17"/>
      <c r="B761" s="17"/>
      <c r="C761" s="35"/>
      <c r="D761" s="17"/>
      <c r="E761" s="17"/>
      <c r="F761" s="17"/>
      <c r="G761" s="62">
        <f t="shared" si="151"/>
        <v>0</v>
      </c>
      <c r="H761" s="17"/>
      <c r="I761" s="17"/>
      <c r="J761" s="17"/>
      <c r="K761" s="17"/>
      <c r="L761" s="17"/>
      <c r="M761" s="17"/>
      <c r="N761" s="17"/>
      <c r="O761" s="17"/>
      <c r="P761" s="115"/>
      <c r="Q761" s="62">
        <f>IF(C761&gt;A_Stammdaten!$B$12,0,SUM(G761,H761,J761,K761,M761,N761)-SUM(I761,L761,O761,P761))</f>
        <v>0</v>
      </c>
      <c r="R761" s="17"/>
      <c r="S761" s="17"/>
      <c r="T761" s="17"/>
      <c r="U761" s="62">
        <f t="shared" si="142"/>
        <v>0</v>
      </c>
      <c r="V761" s="63">
        <f>IF(ISBLANK($B761),0,VLOOKUP($B761,Listen!$A$2:$C$45,2,FALSE))</f>
        <v>0</v>
      </c>
      <c r="W761" s="63">
        <f>IF(ISBLANK($B761),0,VLOOKUP($B761,Listen!$A$2:$C$45,3,FALSE))</f>
        <v>0</v>
      </c>
      <c r="X761" s="49">
        <f t="shared" si="143"/>
        <v>0</v>
      </c>
      <c r="Y761" s="49">
        <f t="shared" si="153"/>
        <v>0</v>
      </c>
      <c r="Z761" s="49">
        <f t="shared" si="153"/>
        <v>0</v>
      </c>
      <c r="AA761" s="49">
        <f t="shared" si="153"/>
        <v>0</v>
      </c>
      <c r="AB761" s="49">
        <f t="shared" si="153"/>
        <v>0</v>
      </c>
      <c r="AC761" s="49">
        <f t="shared" si="153"/>
        <v>0</v>
      </c>
      <c r="AD761" s="49">
        <f t="shared" si="153"/>
        <v>0</v>
      </c>
      <c r="AE761" s="51">
        <f t="shared" si="152"/>
        <v>0</v>
      </c>
      <c r="AF761" s="51">
        <f>IF(C761=A_Stammdaten!$B$12,D_SAV!$U761-D_SAV!$AG761,HLOOKUP(A_Stammdaten!$B$12-1,$AH$4:$AN$4004,ROW(C761)-3,FALSE)-$AG761)</f>
        <v>0</v>
      </c>
      <c r="AG761" s="51">
        <f>HLOOKUP(A_Stammdaten!$B$12,$AH$4:$AN$4004,ROW(C761)-3,FALSE)</f>
        <v>0</v>
      </c>
      <c r="AH761" s="51">
        <f t="shared" si="144"/>
        <v>0</v>
      </c>
      <c r="AI761" s="51">
        <f t="shared" si="145"/>
        <v>0</v>
      </c>
      <c r="AJ761" s="51">
        <f t="shared" si="146"/>
        <v>0</v>
      </c>
      <c r="AK761" s="51">
        <f t="shared" si="147"/>
        <v>0</v>
      </c>
      <c r="AL761" s="51">
        <f t="shared" si="148"/>
        <v>0</v>
      </c>
      <c r="AM761" s="51">
        <f t="shared" si="149"/>
        <v>0</v>
      </c>
      <c r="AN761" s="51">
        <f t="shared" si="150"/>
        <v>0</v>
      </c>
    </row>
    <row r="762" spans="1:40" x14ac:dyDescent="0.25">
      <c r="A762" s="17"/>
      <c r="B762" s="17"/>
      <c r="C762" s="35"/>
      <c r="D762" s="17"/>
      <c r="E762" s="17"/>
      <c r="F762" s="17"/>
      <c r="G762" s="62">
        <f t="shared" si="151"/>
        <v>0</v>
      </c>
      <c r="H762" s="17"/>
      <c r="I762" s="17"/>
      <c r="J762" s="17"/>
      <c r="K762" s="17"/>
      <c r="L762" s="17"/>
      <c r="M762" s="17"/>
      <c r="N762" s="17"/>
      <c r="O762" s="17"/>
      <c r="P762" s="115"/>
      <c r="Q762" s="62">
        <f>IF(C762&gt;A_Stammdaten!$B$12,0,SUM(G762,H762,J762,K762,M762,N762)-SUM(I762,L762,O762,P762))</f>
        <v>0</v>
      </c>
      <c r="R762" s="17"/>
      <c r="S762" s="17"/>
      <c r="T762" s="17"/>
      <c r="U762" s="62">
        <f t="shared" si="142"/>
        <v>0</v>
      </c>
      <c r="V762" s="63">
        <f>IF(ISBLANK($B762),0,VLOOKUP($B762,Listen!$A$2:$C$45,2,FALSE))</f>
        <v>0</v>
      </c>
      <c r="W762" s="63">
        <f>IF(ISBLANK($B762),0,VLOOKUP($B762,Listen!$A$2:$C$45,3,FALSE))</f>
        <v>0</v>
      </c>
      <c r="X762" s="49">
        <f t="shared" si="143"/>
        <v>0</v>
      </c>
      <c r="Y762" s="49">
        <f t="shared" si="153"/>
        <v>0</v>
      </c>
      <c r="Z762" s="49">
        <f t="shared" si="153"/>
        <v>0</v>
      </c>
      <c r="AA762" s="49">
        <f t="shared" si="153"/>
        <v>0</v>
      </c>
      <c r="AB762" s="49">
        <f t="shared" si="153"/>
        <v>0</v>
      </c>
      <c r="AC762" s="49">
        <f t="shared" si="153"/>
        <v>0</v>
      </c>
      <c r="AD762" s="49">
        <f t="shared" si="153"/>
        <v>0</v>
      </c>
      <c r="AE762" s="51">
        <f t="shared" si="152"/>
        <v>0</v>
      </c>
      <c r="AF762" s="51">
        <f>IF(C762=A_Stammdaten!$B$12,D_SAV!$U762-D_SAV!$AG762,HLOOKUP(A_Stammdaten!$B$12-1,$AH$4:$AN$4004,ROW(C762)-3,FALSE)-$AG762)</f>
        <v>0</v>
      </c>
      <c r="AG762" s="51">
        <f>HLOOKUP(A_Stammdaten!$B$12,$AH$4:$AN$4004,ROW(C762)-3,FALSE)</f>
        <v>0</v>
      </c>
      <c r="AH762" s="51">
        <f t="shared" si="144"/>
        <v>0</v>
      </c>
      <c r="AI762" s="51">
        <f t="shared" si="145"/>
        <v>0</v>
      </c>
      <c r="AJ762" s="51">
        <f t="shared" si="146"/>
        <v>0</v>
      </c>
      <c r="AK762" s="51">
        <f t="shared" si="147"/>
        <v>0</v>
      </c>
      <c r="AL762" s="51">
        <f t="shared" si="148"/>
        <v>0</v>
      </c>
      <c r="AM762" s="51">
        <f t="shared" si="149"/>
        <v>0</v>
      </c>
      <c r="AN762" s="51">
        <f t="shared" si="150"/>
        <v>0</v>
      </c>
    </row>
    <row r="763" spans="1:40" x14ac:dyDescent="0.25">
      <c r="A763" s="17"/>
      <c r="B763" s="17"/>
      <c r="C763" s="35"/>
      <c r="D763" s="17"/>
      <c r="E763" s="17"/>
      <c r="F763" s="17"/>
      <c r="G763" s="62">
        <f t="shared" si="151"/>
        <v>0</v>
      </c>
      <c r="H763" s="17"/>
      <c r="I763" s="17"/>
      <c r="J763" s="17"/>
      <c r="K763" s="17"/>
      <c r="L763" s="17"/>
      <c r="M763" s="17"/>
      <c r="N763" s="17"/>
      <c r="O763" s="17"/>
      <c r="P763" s="115"/>
      <c r="Q763" s="62">
        <f>IF(C763&gt;A_Stammdaten!$B$12,0,SUM(G763,H763,J763,K763,M763,N763)-SUM(I763,L763,O763,P763))</f>
        <v>0</v>
      </c>
      <c r="R763" s="17"/>
      <c r="S763" s="17"/>
      <c r="T763" s="17"/>
      <c r="U763" s="62">
        <f t="shared" si="142"/>
        <v>0</v>
      </c>
      <c r="V763" s="63">
        <f>IF(ISBLANK($B763),0,VLOOKUP($B763,Listen!$A$2:$C$45,2,FALSE))</f>
        <v>0</v>
      </c>
      <c r="W763" s="63">
        <f>IF(ISBLANK($B763),0,VLOOKUP($B763,Listen!$A$2:$C$45,3,FALSE))</f>
        <v>0</v>
      </c>
      <c r="X763" s="49">
        <f t="shared" si="143"/>
        <v>0</v>
      </c>
      <c r="Y763" s="49">
        <f t="shared" si="153"/>
        <v>0</v>
      </c>
      <c r="Z763" s="49">
        <f t="shared" si="153"/>
        <v>0</v>
      </c>
      <c r="AA763" s="49">
        <f t="shared" si="153"/>
        <v>0</v>
      </c>
      <c r="AB763" s="49">
        <f t="shared" si="153"/>
        <v>0</v>
      </c>
      <c r="AC763" s="49">
        <f t="shared" si="153"/>
        <v>0</v>
      </c>
      <c r="AD763" s="49">
        <f t="shared" si="153"/>
        <v>0</v>
      </c>
      <c r="AE763" s="51">
        <f t="shared" si="152"/>
        <v>0</v>
      </c>
      <c r="AF763" s="51">
        <f>IF(C763=A_Stammdaten!$B$12,D_SAV!$U763-D_SAV!$AG763,HLOOKUP(A_Stammdaten!$B$12-1,$AH$4:$AN$4004,ROW(C763)-3,FALSE)-$AG763)</f>
        <v>0</v>
      </c>
      <c r="AG763" s="51">
        <f>HLOOKUP(A_Stammdaten!$B$12,$AH$4:$AN$4004,ROW(C763)-3,FALSE)</f>
        <v>0</v>
      </c>
      <c r="AH763" s="51">
        <f t="shared" si="144"/>
        <v>0</v>
      </c>
      <c r="AI763" s="51">
        <f t="shared" si="145"/>
        <v>0</v>
      </c>
      <c r="AJ763" s="51">
        <f t="shared" si="146"/>
        <v>0</v>
      </c>
      <c r="AK763" s="51">
        <f t="shared" si="147"/>
        <v>0</v>
      </c>
      <c r="AL763" s="51">
        <f t="shared" si="148"/>
        <v>0</v>
      </c>
      <c r="AM763" s="51">
        <f t="shared" si="149"/>
        <v>0</v>
      </c>
      <c r="AN763" s="51">
        <f t="shared" si="150"/>
        <v>0</v>
      </c>
    </row>
    <row r="764" spans="1:40" x14ac:dyDescent="0.25">
      <c r="A764" s="17"/>
      <c r="B764" s="17"/>
      <c r="C764" s="35"/>
      <c r="D764" s="17"/>
      <c r="E764" s="17"/>
      <c r="F764" s="17"/>
      <c r="G764" s="62">
        <f t="shared" si="151"/>
        <v>0</v>
      </c>
      <c r="H764" s="17"/>
      <c r="I764" s="17"/>
      <c r="J764" s="17"/>
      <c r="K764" s="17"/>
      <c r="L764" s="17"/>
      <c r="M764" s="17"/>
      <c r="N764" s="17"/>
      <c r="O764" s="17"/>
      <c r="P764" s="115"/>
      <c r="Q764" s="62">
        <f>IF(C764&gt;A_Stammdaten!$B$12,0,SUM(G764,H764,J764,K764,M764,N764)-SUM(I764,L764,O764,P764))</f>
        <v>0</v>
      </c>
      <c r="R764" s="17"/>
      <c r="S764" s="17"/>
      <c r="T764" s="17"/>
      <c r="U764" s="62">
        <f t="shared" si="142"/>
        <v>0</v>
      </c>
      <c r="V764" s="63">
        <f>IF(ISBLANK($B764),0,VLOOKUP($B764,Listen!$A$2:$C$45,2,FALSE))</f>
        <v>0</v>
      </c>
      <c r="W764" s="63">
        <f>IF(ISBLANK($B764),0,VLOOKUP($B764,Listen!$A$2:$C$45,3,FALSE))</f>
        <v>0</v>
      </c>
      <c r="X764" s="49">
        <f t="shared" si="143"/>
        <v>0</v>
      </c>
      <c r="Y764" s="49">
        <f t="shared" si="153"/>
        <v>0</v>
      </c>
      <c r="Z764" s="49">
        <f t="shared" si="153"/>
        <v>0</v>
      </c>
      <c r="AA764" s="49">
        <f t="shared" si="153"/>
        <v>0</v>
      </c>
      <c r="AB764" s="49">
        <f t="shared" si="153"/>
        <v>0</v>
      </c>
      <c r="AC764" s="49">
        <f t="shared" si="153"/>
        <v>0</v>
      </c>
      <c r="AD764" s="49">
        <f t="shared" si="153"/>
        <v>0</v>
      </c>
      <c r="AE764" s="51">
        <f t="shared" si="152"/>
        <v>0</v>
      </c>
      <c r="AF764" s="51">
        <f>IF(C764=A_Stammdaten!$B$12,D_SAV!$U764-D_SAV!$AG764,HLOOKUP(A_Stammdaten!$B$12-1,$AH$4:$AN$4004,ROW(C764)-3,FALSE)-$AG764)</f>
        <v>0</v>
      </c>
      <c r="AG764" s="51">
        <f>HLOOKUP(A_Stammdaten!$B$12,$AH$4:$AN$4004,ROW(C764)-3,FALSE)</f>
        <v>0</v>
      </c>
      <c r="AH764" s="51">
        <f t="shared" si="144"/>
        <v>0</v>
      </c>
      <c r="AI764" s="51">
        <f t="shared" si="145"/>
        <v>0</v>
      </c>
      <c r="AJ764" s="51">
        <f t="shared" si="146"/>
        <v>0</v>
      </c>
      <c r="AK764" s="51">
        <f t="shared" si="147"/>
        <v>0</v>
      </c>
      <c r="AL764" s="51">
        <f t="shared" si="148"/>
        <v>0</v>
      </c>
      <c r="AM764" s="51">
        <f t="shared" si="149"/>
        <v>0</v>
      </c>
      <c r="AN764" s="51">
        <f t="shared" si="150"/>
        <v>0</v>
      </c>
    </row>
    <row r="765" spans="1:40" x14ac:dyDescent="0.25">
      <c r="A765" s="17"/>
      <c r="B765" s="17"/>
      <c r="C765" s="35"/>
      <c r="D765" s="17"/>
      <c r="E765" s="17"/>
      <c r="F765" s="17"/>
      <c r="G765" s="62">
        <f t="shared" si="151"/>
        <v>0</v>
      </c>
      <c r="H765" s="17"/>
      <c r="I765" s="17"/>
      <c r="J765" s="17"/>
      <c r="K765" s="17"/>
      <c r="L765" s="17"/>
      <c r="M765" s="17"/>
      <c r="N765" s="17"/>
      <c r="O765" s="17"/>
      <c r="P765" s="115"/>
      <c r="Q765" s="62">
        <f>IF(C765&gt;A_Stammdaten!$B$12,0,SUM(G765,H765,J765,K765,M765,N765)-SUM(I765,L765,O765,P765))</f>
        <v>0</v>
      </c>
      <c r="R765" s="17"/>
      <c r="S765" s="17"/>
      <c r="T765" s="17"/>
      <c r="U765" s="62">
        <f t="shared" si="142"/>
        <v>0</v>
      </c>
      <c r="V765" s="63">
        <f>IF(ISBLANK($B765),0,VLOOKUP($B765,Listen!$A$2:$C$45,2,FALSE))</f>
        <v>0</v>
      </c>
      <c r="W765" s="63">
        <f>IF(ISBLANK($B765),0,VLOOKUP($B765,Listen!$A$2:$C$45,3,FALSE))</f>
        <v>0</v>
      </c>
      <c r="X765" s="49">
        <f t="shared" si="143"/>
        <v>0</v>
      </c>
      <c r="Y765" s="49">
        <f t="shared" si="153"/>
        <v>0</v>
      </c>
      <c r="Z765" s="49">
        <f t="shared" si="153"/>
        <v>0</v>
      </c>
      <c r="AA765" s="49">
        <f t="shared" si="153"/>
        <v>0</v>
      </c>
      <c r="AB765" s="49">
        <f t="shared" si="153"/>
        <v>0</v>
      </c>
      <c r="AC765" s="49">
        <f t="shared" si="153"/>
        <v>0</v>
      </c>
      <c r="AD765" s="49">
        <f t="shared" si="153"/>
        <v>0</v>
      </c>
      <c r="AE765" s="51">
        <f t="shared" si="152"/>
        <v>0</v>
      </c>
      <c r="AF765" s="51">
        <f>IF(C765=A_Stammdaten!$B$12,D_SAV!$U765-D_SAV!$AG765,HLOOKUP(A_Stammdaten!$B$12-1,$AH$4:$AN$4004,ROW(C765)-3,FALSE)-$AG765)</f>
        <v>0</v>
      </c>
      <c r="AG765" s="51">
        <f>HLOOKUP(A_Stammdaten!$B$12,$AH$4:$AN$4004,ROW(C765)-3,FALSE)</f>
        <v>0</v>
      </c>
      <c r="AH765" s="51">
        <f t="shared" si="144"/>
        <v>0</v>
      </c>
      <c r="AI765" s="51">
        <f t="shared" si="145"/>
        <v>0</v>
      </c>
      <c r="AJ765" s="51">
        <f t="shared" si="146"/>
        <v>0</v>
      </c>
      <c r="AK765" s="51">
        <f t="shared" si="147"/>
        <v>0</v>
      </c>
      <c r="AL765" s="51">
        <f t="shared" si="148"/>
        <v>0</v>
      </c>
      <c r="AM765" s="51">
        <f t="shared" si="149"/>
        <v>0</v>
      </c>
      <c r="AN765" s="51">
        <f t="shared" si="150"/>
        <v>0</v>
      </c>
    </row>
    <row r="766" spans="1:40" x14ac:dyDescent="0.25">
      <c r="A766" s="17"/>
      <c r="B766" s="17"/>
      <c r="C766" s="35"/>
      <c r="D766" s="17"/>
      <c r="E766" s="17"/>
      <c r="F766" s="17"/>
      <c r="G766" s="62">
        <f t="shared" si="151"/>
        <v>0</v>
      </c>
      <c r="H766" s="17"/>
      <c r="I766" s="17"/>
      <c r="J766" s="17"/>
      <c r="K766" s="17"/>
      <c r="L766" s="17"/>
      <c r="M766" s="17"/>
      <c r="N766" s="17"/>
      <c r="O766" s="17"/>
      <c r="P766" s="115"/>
      <c r="Q766" s="62">
        <f>IF(C766&gt;A_Stammdaten!$B$12,0,SUM(G766,H766,J766,K766,M766,N766)-SUM(I766,L766,O766,P766))</f>
        <v>0</v>
      </c>
      <c r="R766" s="17"/>
      <c r="S766" s="17"/>
      <c r="T766" s="17"/>
      <c r="U766" s="62">
        <f t="shared" si="142"/>
        <v>0</v>
      </c>
      <c r="V766" s="63">
        <f>IF(ISBLANK($B766),0,VLOOKUP($B766,Listen!$A$2:$C$45,2,FALSE))</f>
        <v>0</v>
      </c>
      <c r="W766" s="63">
        <f>IF(ISBLANK($B766),0,VLOOKUP($B766,Listen!$A$2:$C$45,3,FALSE))</f>
        <v>0</v>
      </c>
      <c r="X766" s="49">
        <f t="shared" si="143"/>
        <v>0</v>
      </c>
      <c r="Y766" s="49">
        <f t="shared" si="153"/>
        <v>0</v>
      </c>
      <c r="Z766" s="49">
        <f t="shared" si="153"/>
        <v>0</v>
      </c>
      <c r="AA766" s="49">
        <f t="shared" si="153"/>
        <v>0</v>
      </c>
      <c r="AB766" s="49">
        <f t="shared" si="153"/>
        <v>0</v>
      </c>
      <c r="AC766" s="49">
        <f t="shared" si="153"/>
        <v>0</v>
      </c>
      <c r="AD766" s="49">
        <f t="shared" si="153"/>
        <v>0</v>
      </c>
      <c r="AE766" s="51">
        <f t="shared" si="152"/>
        <v>0</v>
      </c>
      <c r="AF766" s="51">
        <f>IF(C766=A_Stammdaten!$B$12,D_SAV!$U766-D_SAV!$AG766,HLOOKUP(A_Stammdaten!$B$12-1,$AH$4:$AN$4004,ROW(C766)-3,FALSE)-$AG766)</f>
        <v>0</v>
      </c>
      <c r="AG766" s="51">
        <f>HLOOKUP(A_Stammdaten!$B$12,$AH$4:$AN$4004,ROW(C766)-3,FALSE)</f>
        <v>0</v>
      </c>
      <c r="AH766" s="51">
        <f t="shared" si="144"/>
        <v>0</v>
      </c>
      <c r="AI766" s="51">
        <f t="shared" si="145"/>
        <v>0</v>
      </c>
      <c r="AJ766" s="51">
        <f t="shared" si="146"/>
        <v>0</v>
      </c>
      <c r="AK766" s="51">
        <f t="shared" si="147"/>
        <v>0</v>
      </c>
      <c r="AL766" s="51">
        <f t="shared" si="148"/>
        <v>0</v>
      </c>
      <c r="AM766" s="51">
        <f t="shared" si="149"/>
        <v>0</v>
      </c>
      <c r="AN766" s="51">
        <f t="shared" si="150"/>
        <v>0</v>
      </c>
    </row>
    <row r="767" spans="1:40" x14ac:dyDescent="0.25">
      <c r="A767" s="17"/>
      <c r="B767" s="17"/>
      <c r="C767" s="35"/>
      <c r="D767" s="17"/>
      <c r="E767" s="17"/>
      <c r="F767" s="17"/>
      <c r="G767" s="62">
        <f t="shared" si="151"/>
        <v>0</v>
      </c>
      <c r="H767" s="17"/>
      <c r="I767" s="17"/>
      <c r="J767" s="17"/>
      <c r="K767" s="17"/>
      <c r="L767" s="17"/>
      <c r="M767" s="17"/>
      <c r="N767" s="17"/>
      <c r="O767" s="17"/>
      <c r="P767" s="115"/>
      <c r="Q767" s="62">
        <f>IF(C767&gt;A_Stammdaten!$B$12,0,SUM(G767,H767,J767,K767,M767,N767)-SUM(I767,L767,O767,P767))</f>
        <v>0</v>
      </c>
      <c r="R767" s="17"/>
      <c r="S767" s="17"/>
      <c r="T767" s="17"/>
      <c r="U767" s="62">
        <f t="shared" si="142"/>
        <v>0</v>
      </c>
      <c r="V767" s="63">
        <f>IF(ISBLANK($B767),0,VLOOKUP($B767,Listen!$A$2:$C$45,2,FALSE))</f>
        <v>0</v>
      </c>
      <c r="W767" s="63">
        <f>IF(ISBLANK($B767),0,VLOOKUP($B767,Listen!$A$2:$C$45,3,FALSE))</f>
        <v>0</v>
      </c>
      <c r="X767" s="49">
        <f t="shared" si="143"/>
        <v>0</v>
      </c>
      <c r="Y767" s="49">
        <f t="shared" si="153"/>
        <v>0</v>
      </c>
      <c r="Z767" s="49">
        <f t="shared" si="153"/>
        <v>0</v>
      </c>
      <c r="AA767" s="49">
        <f t="shared" si="153"/>
        <v>0</v>
      </c>
      <c r="AB767" s="49">
        <f t="shared" si="153"/>
        <v>0</v>
      </c>
      <c r="AC767" s="49">
        <f t="shared" si="153"/>
        <v>0</v>
      </c>
      <c r="AD767" s="49">
        <f t="shared" si="153"/>
        <v>0</v>
      </c>
      <c r="AE767" s="51">
        <f t="shared" si="152"/>
        <v>0</v>
      </c>
      <c r="AF767" s="51">
        <f>IF(C767=A_Stammdaten!$B$12,D_SAV!$U767-D_SAV!$AG767,HLOOKUP(A_Stammdaten!$B$12-1,$AH$4:$AN$4004,ROW(C767)-3,FALSE)-$AG767)</f>
        <v>0</v>
      </c>
      <c r="AG767" s="51">
        <f>HLOOKUP(A_Stammdaten!$B$12,$AH$4:$AN$4004,ROW(C767)-3,FALSE)</f>
        <v>0</v>
      </c>
      <c r="AH767" s="51">
        <f t="shared" si="144"/>
        <v>0</v>
      </c>
      <c r="AI767" s="51">
        <f t="shared" si="145"/>
        <v>0</v>
      </c>
      <c r="AJ767" s="51">
        <f t="shared" si="146"/>
        <v>0</v>
      </c>
      <c r="AK767" s="51">
        <f t="shared" si="147"/>
        <v>0</v>
      </c>
      <c r="AL767" s="51">
        <f t="shared" si="148"/>
        <v>0</v>
      </c>
      <c r="AM767" s="51">
        <f t="shared" si="149"/>
        <v>0</v>
      </c>
      <c r="AN767" s="51">
        <f t="shared" si="150"/>
        <v>0</v>
      </c>
    </row>
    <row r="768" spans="1:40" x14ac:dyDescent="0.25">
      <c r="A768" s="17"/>
      <c r="B768" s="17"/>
      <c r="C768" s="35"/>
      <c r="D768" s="17"/>
      <c r="E768" s="17"/>
      <c r="F768" s="17"/>
      <c r="G768" s="62">
        <f t="shared" si="151"/>
        <v>0</v>
      </c>
      <c r="H768" s="17"/>
      <c r="I768" s="17"/>
      <c r="J768" s="17"/>
      <c r="K768" s="17"/>
      <c r="L768" s="17"/>
      <c r="M768" s="17"/>
      <c r="N768" s="17"/>
      <c r="O768" s="17"/>
      <c r="P768" s="115"/>
      <c r="Q768" s="62">
        <f>IF(C768&gt;A_Stammdaten!$B$12,0,SUM(G768,H768,J768,K768,M768,N768)-SUM(I768,L768,O768,P768))</f>
        <v>0</v>
      </c>
      <c r="R768" s="17"/>
      <c r="S768" s="17"/>
      <c r="T768" s="17"/>
      <c r="U768" s="62">
        <f t="shared" si="142"/>
        <v>0</v>
      </c>
      <c r="V768" s="63">
        <f>IF(ISBLANK($B768),0,VLOOKUP($B768,Listen!$A$2:$C$45,2,FALSE))</f>
        <v>0</v>
      </c>
      <c r="W768" s="63">
        <f>IF(ISBLANK($B768),0,VLOOKUP($B768,Listen!$A$2:$C$45,3,FALSE))</f>
        <v>0</v>
      </c>
      <c r="X768" s="49">
        <f t="shared" si="143"/>
        <v>0</v>
      </c>
      <c r="Y768" s="49">
        <f t="shared" si="153"/>
        <v>0</v>
      </c>
      <c r="Z768" s="49">
        <f t="shared" si="153"/>
        <v>0</v>
      </c>
      <c r="AA768" s="49">
        <f t="shared" si="153"/>
        <v>0</v>
      </c>
      <c r="AB768" s="49">
        <f t="shared" si="153"/>
        <v>0</v>
      </c>
      <c r="AC768" s="49">
        <f t="shared" si="153"/>
        <v>0</v>
      </c>
      <c r="AD768" s="49">
        <f t="shared" si="153"/>
        <v>0</v>
      </c>
      <c r="AE768" s="51">
        <f t="shared" si="152"/>
        <v>0</v>
      </c>
      <c r="AF768" s="51">
        <f>IF(C768=A_Stammdaten!$B$12,D_SAV!$U768-D_SAV!$AG768,HLOOKUP(A_Stammdaten!$B$12-1,$AH$4:$AN$4004,ROW(C768)-3,FALSE)-$AG768)</f>
        <v>0</v>
      </c>
      <c r="AG768" s="51">
        <f>HLOOKUP(A_Stammdaten!$B$12,$AH$4:$AN$4004,ROW(C768)-3,FALSE)</f>
        <v>0</v>
      </c>
      <c r="AH768" s="51">
        <f t="shared" si="144"/>
        <v>0</v>
      </c>
      <c r="AI768" s="51">
        <f t="shared" si="145"/>
        <v>0</v>
      </c>
      <c r="AJ768" s="51">
        <f t="shared" si="146"/>
        <v>0</v>
      </c>
      <c r="AK768" s="51">
        <f t="shared" si="147"/>
        <v>0</v>
      </c>
      <c r="AL768" s="51">
        <f t="shared" si="148"/>
        <v>0</v>
      </c>
      <c r="AM768" s="51">
        <f t="shared" si="149"/>
        <v>0</v>
      </c>
      <c r="AN768" s="51">
        <f t="shared" si="150"/>
        <v>0</v>
      </c>
    </row>
    <row r="769" spans="1:40" x14ac:dyDescent="0.25">
      <c r="A769" s="17"/>
      <c r="B769" s="17"/>
      <c r="C769" s="35"/>
      <c r="D769" s="17"/>
      <c r="E769" s="17"/>
      <c r="F769" s="17"/>
      <c r="G769" s="62">
        <f t="shared" si="151"/>
        <v>0</v>
      </c>
      <c r="H769" s="17"/>
      <c r="I769" s="17"/>
      <c r="J769" s="17"/>
      <c r="K769" s="17"/>
      <c r="L769" s="17"/>
      <c r="M769" s="17"/>
      <c r="N769" s="17"/>
      <c r="O769" s="17"/>
      <c r="P769" s="115"/>
      <c r="Q769" s="62">
        <f>IF(C769&gt;A_Stammdaten!$B$12,0,SUM(G769,H769,J769,K769,M769,N769)-SUM(I769,L769,O769,P769))</f>
        <v>0</v>
      </c>
      <c r="R769" s="17"/>
      <c r="S769" s="17"/>
      <c r="T769" s="17"/>
      <c r="U769" s="62">
        <f t="shared" si="142"/>
        <v>0</v>
      </c>
      <c r="V769" s="63">
        <f>IF(ISBLANK($B769),0,VLOOKUP($B769,Listen!$A$2:$C$45,2,FALSE))</f>
        <v>0</v>
      </c>
      <c r="W769" s="63">
        <f>IF(ISBLANK($B769),0,VLOOKUP($B769,Listen!$A$2:$C$45,3,FALSE))</f>
        <v>0</v>
      </c>
      <c r="X769" s="49">
        <f t="shared" si="143"/>
        <v>0</v>
      </c>
      <c r="Y769" s="49">
        <f t="shared" si="153"/>
        <v>0</v>
      </c>
      <c r="Z769" s="49">
        <f t="shared" si="153"/>
        <v>0</v>
      </c>
      <c r="AA769" s="49">
        <f t="shared" si="153"/>
        <v>0</v>
      </c>
      <c r="AB769" s="49">
        <f t="shared" si="153"/>
        <v>0</v>
      </c>
      <c r="AC769" s="49">
        <f t="shared" si="153"/>
        <v>0</v>
      </c>
      <c r="AD769" s="49">
        <f t="shared" si="153"/>
        <v>0</v>
      </c>
      <c r="AE769" s="51">
        <f t="shared" si="152"/>
        <v>0</v>
      </c>
      <c r="AF769" s="51">
        <f>IF(C769=A_Stammdaten!$B$12,D_SAV!$U769-D_SAV!$AG769,HLOOKUP(A_Stammdaten!$B$12-1,$AH$4:$AN$4004,ROW(C769)-3,FALSE)-$AG769)</f>
        <v>0</v>
      </c>
      <c r="AG769" s="51">
        <f>HLOOKUP(A_Stammdaten!$B$12,$AH$4:$AN$4004,ROW(C769)-3,FALSE)</f>
        <v>0</v>
      </c>
      <c r="AH769" s="51">
        <f t="shared" si="144"/>
        <v>0</v>
      </c>
      <c r="AI769" s="51">
        <f t="shared" si="145"/>
        <v>0</v>
      </c>
      <c r="AJ769" s="51">
        <f t="shared" si="146"/>
        <v>0</v>
      </c>
      <c r="AK769" s="51">
        <f t="shared" si="147"/>
        <v>0</v>
      </c>
      <c r="AL769" s="51">
        <f t="shared" si="148"/>
        <v>0</v>
      </c>
      <c r="AM769" s="51">
        <f t="shared" si="149"/>
        <v>0</v>
      </c>
      <c r="AN769" s="51">
        <f t="shared" si="150"/>
        <v>0</v>
      </c>
    </row>
    <row r="770" spans="1:40" x14ac:dyDescent="0.25">
      <c r="A770" s="17"/>
      <c r="B770" s="17"/>
      <c r="C770" s="35"/>
      <c r="D770" s="17"/>
      <c r="E770" s="17"/>
      <c r="F770" s="17"/>
      <c r="G770" s="62">
        <f t="shared" si="151"/>
        <v>0</v>
      </c>
      <c r="H770" s="17"/>
      <c r="I770" s="17"/>
      <c r="J770" s="17"/>
      <c r="K770" s="17"/>
      <c r="L770" s="17"/>
      <c r="M770" s="17"/>
      <c r="N770" s="17"/>
      <c r="O770" s="17"/>
      <c r="P770" s="115"/>
      <c r="Q770" s="62">
        <f>IF(C770&gt;A_Stammdaten!$B$12,0,SUM(G770,H770,J770,K770,M770,N770)-SUM(I770,L770,O770,P770))</f>
        <v>0</v>
      </c>
      <c r="R770" s="17"/>
      <c r="S770" s="17"/>
      <c r="T770" s="17"/>
      <c r="U770" s="62">
        <f t="shared" si="142"/>
        <v>0</v>
      </c>
      <c r="V770" s="63">
        <f>IF(ISBLANK($B770),0,VLOOKUP($B770,Listen!$A$2:$C$45,2,FALSE))</f>
        <v>0</v>
      </c>
      <c r="W770" s="63">
        <f>IF(ISBLANK($B770),0,VLOOKUP($B770,Listen!$A$2:$C$45,3,FALSE))</f>
        <v>0</v>
      </c>
      <c r="X770" s="49">
        <f t="shared" si="143"/>
        <v>0</v>
      </c>
      <c r="Y770" s="49">
        <f t="shared" si="153"/>
        <v>0</v>
      </c>
      <c r="Z770" s="49">
        <f t="shared" si="153"/>
        <v>0</v>
      </c>
      <c r="AA770" s="49">
        <f t="shared" si="153"/>
        <v>0</v>
      </c>
      <c r="AB770" s="49">
        <f t="shared" si="153"/>
        <v>0</v>
      </c>
      <c r="AC770" s="49">
        <f t="shared" si="153"/>
        <v>0</v>
      </c>
      <c r="AD770" s="49">
        <f t="shared" si="153"/>
        <v>0</v>
      </c>
      <c r="AE770" s="51">
        <f t="shared" si="152"/>
        <v>0</v>
      </c>
      <c r="AF770" s="51">
        <f>IF(C770=A_Stammdaten!$B$12,D_SAV!$U770-D_SAV!$AG770,HLOOKUP(A_Stammdaten!$B$12-1,$AH$4:$AN$4004,ROW(C770)-3,FALSE)-$AG770)</f>
        <v>0</v>
      </c>
      <c r="AG770" s="51">
        <f>HLOOKUP(A_Stammdaten!$B$12,$AH$4:$AN$4004,ROW(C770)-3,FALSE)</f>
        <v>0</v>
      </c>
      <c r="AH770" s="51">
        <f t="shared" si="144"/>
        <v>0</v>
      </c>
      <c r="AI770" s="51">
        <f t="shared" si="145"/>
        <v>0</v>
      </c>
      <c r="AJ770" s="51">
        <f t="shared" si="146"/>
        <v>0</v>
      </c>
      <c r="AK770" s="51">
        <f t="shared" si="147"/>
        <v>0</v>
      </c>
      <c r="AL770" s="51">
        <f t="shared" si="148"/>
        <v>0</v>
      </c>
      <c r="AM770" s="51">
        <f t="shared" si="149"/>
        <v>0</v>
      </c>
      <c r="AN770" s="51">
        <f t="shared" si="150"/>
        <v>0</v>
      </c>
    </row>
    <row r="771" spans="1:40" x14ac:dyDescent="0.25">
      <c r="A771" s="17"/>
      <c r="B771" s="17"/>
      <c r="C771" s="35"/>
      <c r="D771" s="17"/>
      <c r="E771" s="17"/>
      <c r="F771" s="17"/>
      <c r="G771" s="62">
        <f t="shared" si="151"/>
        <v>0</v>
      </c>
      <c r="H771" s="17"/>
      <c r="I771" s="17"/>
      <c r="J771" s="17"/>
      <c r="K771" s="17"/>
      <c r="L771" s="17"/>
      <c r="M771" s="17"/>
      <c r="N771" s="17"/>
      <c r="O771" s="17"/>
      <c r="P771" s="115"/>
      <c r="Q771" s="62">
        <f>IF(C771&gt;A_Stammdaten!$B$12,0,SUM(G771,H771,J771,K771,M771,N771)-SUM(I771,L771,O771,P771))</f>
        <v>0</v>
      </c>
      <c r="R771" s="17"/>
      <c r="S771" s="17"/>
      <c r="T771" s="17"/>
      <c r="U771" s="62">
        <f t="shared" si="142"/>
        <v>0</v>
      </c>
      <c r="V771" s="63">
        <f>IF(ISBLANK($B771),0,VLOOKUP($B771,Listen!$A$2:$C$45,2,FALSE))</f>
        <v>0</v>
      </c>
      <c r="W771" s="63">
        <f>IF(ISBLANK($B771),0,VLOOKUP($B771,Listen!$A$2:$C$45,3,FALSE))</f>
        <v>0</v>
      </c>
      <c r="X771" s="49">
        <f t="shared" si="143"/>
        <v>0</v>
      </c>
      <c r="Y771" s="49">
        <f t="shared" si="153"/>
        <v>0</v>
      </c>
      <c r="Z771" s="49">
        <f t="shared" si="153"/>
        <v>0</v>
      </c>
      <c r="AA771" s="49">
        <f t="shared" si="153"/>
        <v>0</v>
      </c>
      <c r="AB771" s="49">
        <f t="shared" si="153"/>
        <v>0</v>
      </c>
      <c r="AC771" s="49">
        <f t="shared" si="153"/>
        <v>0</v>
      </c>
      <c r="AD771" s="49">
        <f t="shared" si="153"/>
        <v>0</v>
      </c>
      <c r="AE771" s="51">
        <f t="shared" si="152"/>
        <v>0</v>
      </c>
      <c r="AF771" s="51">
        <f>IF(C771=A_Stammdaten!$B$12,D_SAV!$U771-D_SAV!$AG771,HLOOKUP(A_Stammdaten!$B$12-1,$AH$4:$AN$4004,ROW(C771)-3,FALSE)-$AG771)</f>
        <v>0</v>
      </c>
      <c r="AG771" s="51">
        <f>HLOOKUP(A_Stammdaten!$B$12,$AH$4:$AN$4004,ROW(C771)-3,FALSE)</f>
        <v>0</v>
      </c>
      <c r="AH771" s="51">
        <f t="shared" si="144"/>
        <v>0</v>
      </c>
      <c r="AI771" s="51">
        <f t="shared" si="145"/>
        <v>0</v>
      </c>
      <c r="AJ771" s="51">
        <f t="shared" si="146"/>
        <v>0</v>
      </c>
      <c r="AK771" s="51">
        <f t="shared" si="147"/>
        <v>0</v>
      </c>
      <c r="AL771" s="51">
        <f t="shared" si="148"/>
        <v>0</v>
      </c>
      <c r="AM771" s="51">
        <f t="shared" si="149"/>
        <v>0</v>
      </c>
      <c r="AN771" s="51">
        <f t="shared" si="150"/>
        <v>0</v>
      </c>
    </row>
    <row r="772" spans="1:40" x14ac:dyDescent="0.25">
      <c r="A772" s="17"/>
      <c r="B772" s="17"/>
      <c r="C772" s="35"/>
      <c r="D772" s="17"/>
      <c r="E772" s="17"/>
      <c r="F772" s="17"/>
      <c r="G772" s="62">
        <f t="shared" si="151"/>
        <v>0</v>
      </c>
      <c r="H772" s="17"/>
      <c r="I772" s="17"/>
      <c r="J772" s="17"/>
      <c r="K772" s="17"/>
      <c r="L772" s="17"/>
      <c r="M772" s="17"/>
      <c r="N772" s="17"/>
      <c r="O772" s="17"/>
      <c r="P772" s="115"/>
      <c r="Q772" s="62">
        <f>IF(C772&gt;A_Stammdaten!$B$12,0,SUM(G772,H772,J772,K772,M772,N772)-SUM(I772,L772,O772,P772))</f>
        <v>0</v>
      </c>
      <c r="R772" s="17"/>
      <c r="S772" s="17"/>
      <c r="T772" s="17"/>
      <c r="U772" s="62">
        <f t="shared" si="142"/>
        <v>0</v>
      </c>
      <c r="V772" s="63">
        <f>IF(ISBLANK($B772),0,VLOOKUP($B772,Listen!$A$2:$C$45,2,FALSE))</f>
        <v>0</v>
      </c>
      <c r="W772" s="63">
        <f>IF(ISBLANK($B772),0,VLOOKUP($B772,Listen!$A$2:$C$45,3,FALSE))</f>
        <v>0</v>
      </c>
      <c r="X772" s="49">
        <f t="shared" si="143"/>
        <v>0</v>
      </c>
      <c r="Y772" s="49">
        <f t="shared" si="153"/>
        <v>0</v>
      </c>
      <c r="Z772" s="49">
        <f t="shared" si="153"/>
        <v>0</v>
      </c>
      <c r="AA772" s="49">
        <f t="shared" si="153"/>
        <v>0</v>
      </c>
      <c r="AB772" s="49">
        <f t="shared" si="153"/>
        <v>0</v>
      </c>
      <c r="AC772" s="49">
        <f t="shared" si="153"/>
        <v>0</v>
      </c>
      <c r="AD772" s="49">
        <f t="shared" si="153"/>
        <v>0</v>
      </c>
      <c r="AE772" s="51">
        <f t="shared" si="152"/>
        <v>0</v>
      </c>
      <c r="AF772" s="51">
        <f>IF(C772=A_Stammdaten!$B$12,D_SAV!$U772-D_SAV!$AG772,HLOOKUP(A_Stammdaten!$B$12-1,$AH$4:$AN$4004,ROW(C772)-3,FALSE)-$AG772)</f>
        <v>0</v>
      </c>
      <c r="AG772" s="51">
        <f>HLOOKUP(A_Stammdaten!$B$12,$AH$4:$AN$4004,ROW(C772)-3,FALSE)</f>
        <v>0</v>
      </c>
      <c r="AH772" s="51">
        <f t="shared" si="144"/>
        <v>0</v>
      </c>
      <c r="AI772" s="51">
        <f t="shared" si="145"/>
        <v>0</v>
      </c>
      <c r="AJ772" s="51">
        <f t="shared" si="146"/>
        <v>0</v>
      </c>
      <c r="AK772" s="51">
        <f t="shared" si="147"/>
        <v>0</v>
      </c>
      <c r="AL772" s="51">
        <f t="shared" si="148"/>
        <v>0</v>
      </c>
      <c r="AM772" s="51">
        <f t="shared" si="149"/>
        <v>0</v>
      </c>
      <c r="AN772" s="51">
        <f t="shared" si="150"/>
        <v>0</v>
      </c>
    </row>
    <row r="773" spans="1:40" x14ac:dyDescent="0.25">
      <c r="A773" s="17"/>
      <c r="B773" s="17"/>
      <c r="C773" s="35"/>
      <c r="D773" s="17"/>
      <c r="E773" s="17"/>
      <c r="F773" s="17"/>
      <c r="G773" s="62">
        <f t="shared" si="151"/>
        <v>0</v>
      </c>
      <c r="H773" s="17"/>
      <c r="I773" s="17"/>
      <c r="J773" s="17"/>
      <c r="K773" s="17"/>
      <c r="L773" s="17"/>
      <c r="M773" s="17"/>
      <c r="N773" s="17"/>
      <c r="O773" s="17"/>
      <c r="P773" s="115"/>
      <c r="Q773" s="62">
        <f>IF(C773&gt;A_Stammdaten!$B$12,0,SUM(G773,H773,J773,K773,M773,N773)-SUM(I773,L773,O773,P773))</f>
        <v>0</v>
      </c>
      <c r="R773" s="17"/>
      <c r="S773" s="17"/>
      <c r="T773" s="17"/>
      <c r="U773" s="62">
        <f t="shared" ref="U773:U836" si="154">Q773-SUM(R773:T773)</f>
        <v>0</v>
      </c>
      <c r="V773" s="63">
        <f>IF(ISBLANK($B773),0,VLOOKUP($B773,Listen!$A$2:$C$45,2,FALSE))</f>
        <v>0</v>
      </c>
      <c r="W773" s="63">
        <f>IF(ISBLANK($B773),0,VLOOKUP($B773,Listen!$A$2:$C$45,3,FALSE))</f>
        <v>0</v>
      </c>
      <c r="X773" s="49">
        <f t="shared" ref="X773:X836" si="155">$V773</f>
        <v>0</v>
      </c>
      <c r="Y773" s="49">
        <f t="shared" si="153"/>
        <v>0</v>
      </c>
      <c r="Z773" s="49">
        <f t="shared" si="153"/>
        <v>0</v>
      </c>
      <c r="AA773" s="49">
        <f t="shared" si="153"/>
        <v>0</v>
      </c>
      <c r="AB773" s="49">
        <f t="shared" si="153"/>
        <v>0</v>
      </c>
      <c r="AC773" s="49">
        <f t="shared" si="153"/>
        <v>0</v>
      </c>
      <c r="AD773" s="49">
        <f t="shared" si="153"/>
        <v>0</v>
      </c>
      <c r="AE773" s="51">
        <f t="shared" si="152"/>
        <v>0</v>
      </c>
      <c r="AF773" s="51">
        <f>IF(C773=A_Stammdaten!$B$12,D_SAV!$U773-D_SAV!$AG773,HLOOKUP(A_Stammdaten!$B$12-1,$AH$4:$AN$4004,ROW(C773)-3,FALSE)-$AG773)</f>
        <v>0</v>
      </c>
      <c r="AG773" s="51">
        <f>HLOOKUP(A_Stammdaten!$B$12,$AH$4:$AN$4004,ROW(C773)-3,FALSE)</f>
        <v>0</v>
      </c>
      <c r="AH773" s="51">
        <f t="shared" ref="AH773:AH836" si="156">IF(OR($C773=0,$U773=0),0,IF($C773&lt;=AH$4,$U773-$U773/X773*(AH$4-$C773+1),0))</f>
        <v>0</v>
      </c>
      <c r="AI773" s="51">
        <f t="shared" ref="AI773:AI836" si="157">IF(OR($C773=0,$U773=0,Y773-(AI$4-$C773)=0),0,IF($C773&lt;AI$4,AH773-AH773/(Y773-(AI$4-$C773)),IF($C773=AI$4,$U773-$U773/Y773,0)))</f>
        <v>0</v>
      </c>
      <c r="AJ773" s="51">
        <f t="shared" ref="AJ773:AJ836" si="158">IF(OR($C773=0,$U773=0,Z773-(AJ$4-$C773)=0),0,IF($C773&lt;AJ$4,AI773-AI773/(Z773-(AJ$4-$C773)),IF($C773=AJ$4,$U773-$U773/Z773,0)))</f>
        <v>0</v>
      </c>
      <c r="AK773" s="51">
        <f t="shared" ref="AK773:AK836" si="159">IF(OR($C773=0,$U773=0,AA773-(AK$4-$C773)=0),0,IF($C773&lt;AK$4,AJ773-AJ773/(AA773-(AK$4-$C773)),IF($C773=AK$4,$U773-$U773/AA773,0)))</f>
        <v>0</v>
      </c>
      <c r="AL773" s="51">
        <f t="shared" ref="AL773:AL836" si="160">IF(OR($C773=0,$U773=0,AB773-(AL$4-$C773)=0),0,IF($C773&lt;AL$4,AK773-AK773/(AB773-(AL$4-$C773)),IF($C773=AL$4,$U773-$U773/AB773,0)))</f>
        <v>0</v>
      </c>
      <c r="AM773" s="51">
        <f t="shared" ref="AM773:AM836" si="161">IF(OR($C773=0,$U773=0,AC773-(AM$4-$C773)=0),0,IF($C773&lt;AM$4,AL773-AL773/(AC773-(AM$4-$C773)),IF($C773=AM$4,$U773-$U773/AC773,0)))</f>
        <v>0</v>
      </c>
      <c r="AN773" s="51">
        <f t="shared" ref="AN773:AN836" si="162">IF(OR($C773=0,$U773=0,AD773-(AN$4-$C773)=0),0,IF($C773&lt;AN$4,AM773-AM773/(AD773-(AN$4-$C773)),IF($C773=AN$4,$U773-$U773/AD773,0)))</f>
        <v>0</v>
      </c>
    </row>
    <row r="774" spans="1:40" x14ac:dyDescent="0.25">
      <c r="A774" s="17"/>
      <c r="B774" s="17"/>
      <c r="C774" s="35"/>
      <c r="D774" s="17"/>
      <c r="E774" s="17"/>
      <c r="F774" s="17"/>
      <c r="G774" s="62">
        <f t="shared" ref="G774:G837" si="163">D774*E774/100</f>
        <v>0</v>
      </c>
      <c r="H774" s="17"/>
      <c r="I774" s="17"/>
      <c r="J774" s="17"/>
      <c r="K774" s="17"/>
      <c r="L774" s="17"/>
      <c r="M774" s="17"/>
      <c r="N774" s="17"/>
      <c r="O774" s="17"/>
      <c r="P774" s="115"/>
      <c r="Q774" s="62">
        <f>IF(C774&gt;A_Stammdaten!$B$12,0,SUM(G774,H774,J774,K774,M774,N774)-SUM(I774,L774,O774,P774))</f>
        <v>0</v>
      </c>
      <c r="R774" s="17"/>
      <c r="S774" s="17"/>
      <c r="T774" s="17"/>
      <c r="U774" s="62">
        <f t="shared" si="154"/>
        <v>0</v>
      </c>
      <c r="V774" s="63">
        <f>IF(ISBLANK($B774),0,VLOOKUP($B774,Listen!$A$2:$C$45,2,FALSE))</f>
        <v>0</v>
      </c>
      <c r="W774" s="63">
        <f>IF(ISBLANK($B774),0,VLOOKUP($B774,Listen!$A$2:$C$45,3,FALSE))</f>
        <v>0</v>
      </c>
      <c r="X774" s="49">
        <f t="shared" si="155"/>
        <v>0</v>
      </c>
      <c r="Y774" s="49">
        <f t="shared" si="153"/>
        <v>0</v>
      </c>
      <c r="Z774" s="49">
        <f t="shared" si="153"/>
        <v>0</v>
      </c>
      <c r="AA774" s="49">
        <f t="shared" si="153"/>
        <v>0</v>
      </c>
      <c r="AB774" s="49">
        <f t="shared" si="153"/>
        <v>0</v>
      </c>
      <c r="AC774" s="49">
        <f t="shared" si="153"/>
        <v>0</v>
      </c>
      <c r="AD774" s="49">
        <f t="shared" si="153"/>
        <v>0</v>
      </c>
      <c r="AE774" s="51">
        <f t="shared" si="152"/>
        <v>0</v>
      </c>
      <c r="AF774" s="51">
        <f>IF(C774=A_Stammdaten!$B$12,D_SAV!$U774-D_SAV!$AG774,HLOOKUP(A_Stammdaten!$B$12-1,$AH$4:$AN$4004,ROW(C774)-3,FALSE)-$AG774)</f>
        <v>0</v>
      </c>
      <c r="AG774" s="51">
        <f>HLOOKUP(A_Stammdaten!$B$12,$AH$4:$AN$4004,ROW(C774)-3,FALSE)</f>
        <v>0</v>
      </c>
      <c r="AH774" s="51">
        <f t="shared" si="156"/>
        <v>0</v>
      </c>
      <c r="AI774" s="51">
        <f t="shared" si="157"/>
        <v>0</v>
      </c>
      <c r="AJ774" s="51">
        <f t="shared" si="158"/>
        <v>0</v>
      </c>
      <c r="AK774" s="51">
        <f t="shared" si="159"/>
        <v>0</v>
      </c>
      <c r="AL774" s="51">
        <f t="shared" si="160"/>
        <v>0</v>
      </c>
      <c r="AM774" s="51">
        <f t="shared" si="161"/>
        <v>0</v>
      </c>
      <c r="AN774" s="51">
        <f t="shared" si="162"/>
        <v>0</v>
      </c>
    </row>
    <row r="775" spans="1:40" x14ac:dyDescent="0.25">
      <c r="A775" s="17"/>
      <c r="B775" s="17"/>
      <c r="C775" s="35"/>
      <c r="D775" s="17"/>
      <c r="E775" s="17"/>
      <c r="F775" s="17"/>
      <c r="G775" s="62">
        <f t="shared" si="163"/>
        <v>0</v>
      </c>
      <c r="H775" s="17"/>
      <c r="I775" s="17"/>
      <c r="J775" s="17"/>
      <c r="K775" s="17"/>
      <c r="L775" s="17"/>
      <c r="M775" s="17"/>
      <c r="N775" s="17"/>
      <c r="O775" s="17"/>
      <c r="P775" s="115"/>
      <c r="Q775" s="62">
        <f>IF(C775&gt;A_Stammdaten!$B$12,0,SUM(G775,H775,J775,K775,M775,N775)-SUM(I775,L775,O775,P775))</f>
        <v>0</v>
      </c>
      <c r="R775" s="17"/>
      <c r="S775" s="17"/>
      <c r="T775" s="17"/>
      <c r="U775" s="62">
        <f t="shared" si="154"/>
        <v>0</v>
      </c>
      <c r="V775" s="63">
        <f>IF(ISBLANK($B775),0,VLOOKUP($B775,Listen!$A$2:$C$45,2,FALSE))</f>
        <v>0</v>
      </c>
      <c r="W775" s="63">
        <f>IF(ISBLANK($B775),0,VLOOKUP($B775,Listen!$A$2:$C$45,3,FALSE))</f>
        <v>0</v>
      </c>
      <c r="X775" s="49">
        <f t="shared" si="155"/>
        <v>0</v>
      </c>
      <c r="Y775" s="49">
        <f t="shared" si="153"/>
        <v>0</v>
      </c>
      <c r="Z775" s="49">
        <f t="shared" si="153"/>
        <v>0</v>
      </c>
      <c r="AA775" s="49">
        <f t="shared" si="153"/>
        <v>0</v>
      </c>
      <c r="AB775" s="49">
        <f t="shared" si="153"/>
        <v>0</v>
      </c>
      <c r="AC775" s="49">
        <f t="shared" si="153"/>
        <v>0</v>
      </c>
      <c r="AD775" s="49">
        <f t="shared" si="153"/>
        <v>0</v>
      </c>
      <c r="AE775" s="51">
        <f t="shared" si="152"/>
        <v>0</v>
      </c>
      <c r="AF775" s="51">
        <f>IF(C775=A_Stammdaten!$B$12,D_SAV!$U775-D_SAV!$AG775,HLOOKUP(A_Stammdaten!$B$12-1,$AH$4:$AN$4004,ROW(C775)-3,FALSE)-$AG775)</f>
        <v>0</v>
      </c>
      <c r="AG775" s="51">
        <f>HLOOKUP(A_Stammdaten!$B$12,$AH$4:$AN$4004,ROW(C775)-3,FALSE)</f>
        <v>0</v>
      </c>
      <c r="AH775" s="51">
        <f t="shared" si="156"/>
        <v>0</v>
      </c>
      <c r="AI775" s="51">
        <f t="shared" si="157"/>
        <v>0</v>
      </c>
      <c r="AJ775" s="51">
        <f t="shared" si="158"/>
        <v>0</v>
      </c>
      <c r="AK775" s="51">
        <f t="shared" si="159"/>
        <v>0</v>
      </c>
      <c r="AL775" s="51">
        <f t="shared" si="160"/>
        <v>0</v>
      </c>
      <c r="AM775" s="51">
        <f t="shared" si="161"/>
        <v>0</v>
      </c>
      <c r="AN775" s="51">
        <f t="shared" si="162"/>
        <v>0</v>
      </c>
    </row>
    <row r="776" spans="1:40" x14ac:dyDescent="0.25">
      <c r="A776" s="17"/>
      <c r="B776" s="17"/>
      <c r="C776" s="35"/>
      <c r="D776" s="17"/>
      <c r="E776" s="17"/>
      <c r="F776" s="17"/>
      <c r="G776" s="62">
        <f t="shared" si="163"/>
        <v>0</v>
      </c>
      <c r="H776" s="17"/>
      <c r="I776" s="17"/>
      <c r="J776" s="17"/>
      <c r="K776" s="17"/>
      <c r="L776" s="17"/>
      <c r="M776" s="17"/>
      <c r="N776" s="17"/>
      <c r="O776" s="17"/>
      <c r="P776" s="115"/>
      <c r="Q776" s="62">
        <f>IF(C776&gt;A_Stammdaten!$B$12,0,SUM(G776,H776,J776,K776,M776,N776)-SUM(I776,L776,O776,P776))</f>
        <v>0</v>
      </c>
      <c r="R776" s="17"/>
      <c r="S776" s="17"/>
      <c r="T776" s="17"/>
      <c r="U776" s="62">
        <f t="shared" si="154"/>
        <v>0</v>
      </c>
      <c r="V776" s="63">
        <f>IF(ISBLANK($B776),0,VLOOKUP($B776,Listen!$A$2:$C$45,2,FALSE))</f>
        <v>0</v>
      </c>
      <c r="W776" s="63">
        <f>IF(ISBLANK($B776),0,VLOOKUP($B776,Listen!$A$2:$C$45,3,FALSE))</f>
        <v>0</v>
      </c>
      <c r="X776" s="49">
        <f t="shared" si="155"/>
        <v>0</v>
      </c>
      <c r="Y776" s="49">
        <f t="shared" si="153"/>
        <v>0</v>
      </c>
      <c r="Z776" s="49">
        <f t="shared" si="153"/>
        <v>0</v>
      </c>
      <c r="AA776" s="49">
        <f t="shared" si="153"/>
        <v>0</v>
      </c>
      <c r="AB776" s="49">
        <f t="shared" si="153"/>
        <v>0</v>
      </c>
      <c r="AC776" s="49">
        <f t="shared" si="153"/>
        <v>0</v>
      </c>
      <c r="AD776" s="49">
        <f t="shared" si="153"/>
        <v>0</v>
      </c>
      <c r="AE776" s="51">
        <f t="shared" si="152"/>
        <v>0</v>
      </c>
      <c r="AF776" s="51">
        <f>IF(C776=A_Stammdaten!$B$12,D_SAV!$U776-D_SAV!$AG776,HLOOKUP(A_Stammdaten!$B$12-1,$AH$4:$AN$4004,ROW(C776)-3,FALSE)-$AG776)</f>
        <v>0</v>
      </c>
      <c r="AG776" s="51">
        <f>HLOOKUP(A_Stammdaten!$B$12,$AH$4:$AN$4004,ROW(C776)-3,FALSE)</f>
        <v>0</v>
      </c>
      <c r="AH776" s="51">
        <f t="shared" si="156"/>
        <v>0</v>
      </c>
      <c r="AI776" s="51">
        <f t="shared" si="157"/>
        <v>0</v>
      </c>
      <c r="AJ776" s="51">
        <f t="shared" si="158"/>
        <v>0</v>
      </c>
      <c r="AK776" s="51">
        <f t="shared" si="159"/>
        <v>0</v>
      </c>
      <c r="AL776" s="51">
        <f t="shared" si="160"/>
        <v>0</v>
      </c>
      <c r="AM776" s="51">
        <f t="shared" si="161"/>
        <v>0</v>
      </c>
      <c r="AN776" s="51">
        <f t="shared" si="162"/>
        <v>0</v>
      </c>
    </row>
    <row r="777" spans="1:40" x14ac:dyDescent="0.25">
      <c r="A777" s="17"/>
      <c r="B777" s="17"/>
      <c r="C777" s="35"/>
      <c r="D777" s="17"/>
      <c r="E777" s="17"/>
      <c r="F777" s="17"/>
      <c r="G777" s="62">
        <f t="shared" si="163"/>
        <v>0</v>
      </c>
      <c r="H777" s="17"/>
      <c r="I777" s="17"/>
      <c r="J777" s="17"/>
      <c r="K777" s="17"/>
      <c r="L777" s="17"/>
      <c r="M777" s="17"/>
      <c r="N777" s="17"/>
      <c r="O777" s="17"/>
      <c r="P777" s="115"/>
      <c r="Q777" s="62">
        <f>IF(C777&gt;A_Stammdaten!$B$12,0,SUM(G777,H777,J777,K777,M777,N777)-SUM(I777,L777,O777,P777))</f>
        <v>0</v>
      </c>
      <c r="R777" s="17"/>
      <c r="S777" s="17"/>
      <c r="T777" s="17"/>
      <c r="U777" s="62">
        <f t="shared" si="154"/>
        <v>0</v>
      </c>
      <c r="V777" s="63">
        <f>IF(ISBLANK($B777),0,VLOOKUP($B777,Listen!$A$2:$C$45,2,FALSE))</f>
        <v>0</v>
      </c>
      <c r="W777" s="63">
        <f>IF(ISBLANK($B777),0,VLOOKUP($B777,Listen!$A$2:$C$45,3,FALSE))</f>
        <v>0</v>
      </c>
      <c r="X777" s="49">
        <f t="shared" si="155"/>
        <v>0</v>
      </c>
      <c r="Y777" s="49">
        <f t="shared" si="153"/>
        <v>0</v>
      </c>
      <c r="Z777" s="49">
        <f t="shared" si="153"/>
        <v>0</v>
      </c>
      <c r="AA777" s="49">
        <f t="shared" si="153"/>
        <v>0</v>
      </c>
      <c r="AB777" s="49">
        <f t="shared" si="153"/>
        <v>0</v>
      </c>
      <c r="AC777" s="49">
        <f t="shared" si="153"/>
        <v>0</v>
      </c>
      <c r="AD777" s="49">
        <f t="shared" si="153"/>
        <v>0</v>
      </c>
      <c r="AE777" s="51">
        <f t="shared" si="152"/>
        <v>0</v>
      </c>
      <c r="AF777" s="51">
        <f>IF(C777=A_Stammdaten!$B$12,D_SAV!$U777-D_SAV!$AG777,HLOOKUP(A_Stammdaten!$B$12-1,$AH$4:$AN$4004,ROW(C777)-3,FALSE)-$AG777)</f>
        <v>0</v>
      </c>
      <c r="AG777" s="51">
        <f>HLOOKUP(A_Stammdaten!$B$12,$AH$4:$AN$4004,ROW(C777)-3,FALSE)</f>
        <v>0</v>
      </c>
      <c r="AH777" s="51">
        <f t="shared" si="156"/>
        <v>0</v>
      </c>
      <c r="AI777" s="51">
        <f t="shared" si="157"/>
        <v>0</v>
      </c>
      <c r="AJ777" s="51">
        <f t="shared" si="158"/>
        <v>0</v>
      </c>
      <c r="AK777" s="51">
        <f t="shared" si="159"/>
        <v>0</v>
      </c>
      <c r="AL777" s="51">
        <f t="shared" si="160"/>
        <v>0</v>
      </c>
      <c r="AM777" s="51">
        <f t="shared" si="161"/>
        <v>0</v>
      </c>
      <c r="AN777" s="51">
        <f t="shared" si="162"/>
        <v>0</v>
      </c>
    </row>
    <row r="778" spans="1:40" x14ac:dyDescent="0.25">
      <c r="A778" s="17"/>
      <c r="B778" s="17"/>
      <c r="C778" s="35"/>
      <c r="D778" s="17"/>
      <c r="E778" s="17"/>
      <c r="F778" s="17"/>
      <c r="G778" s="62">
        <f t="shared" si="163"/>
        <v>0</v>
      </c>
      <c r="H778" s="17"/>
      <c r="I778" s="17"/>
      <c r="J778" s="17"/>
      <c r="K778" s="17"/>
      <c r="L778" s="17"/>
      <c r="M778" s="17"/>
      <c r="N778" s="17"/>
      <c r="O778" s="17"/>
      <c r="P778" s="115"/>
      <c r="Q778" s="62">
        <f>IF(C778&gt;A_Stammdaten!$B$12,0,SUM(G778,H778,J778,K778,M778,N778)-SUM(I778,L778,O778,P778))</f>
        <v>0</v>
      </c>
      <c r="R778" s="17"/>
      <c r="S778" s="17"/>
      <c r="T778" s="17"/>
      <c r="U778" s="62">
        <f t="shared" si="154"/>
        <v>0</v>
      </c>
      <c r="V778" s="63">
        <f>IF(ISBLANK($B778),0,VLOOKUP($B778,Listen!$A$2:$C$45,2,FALSE))</f>
        <v>0</v>
      </c>
      <c r="W778" s="63">
        <f>IF(ISBLANK($B778),0,VLOOKUP($B778,Listen!$A$2:$C$45,3,FALSE))</f>
        <v>0</v>
      </c>
      <c r="X778" s="49">
        <f t="shared" si="155"/>
        <v>0</v>
      </c>
      <c r="Y778" s="49">
        <f t="shared" si="153"/>
        <v>0</v>
      </c>
      <c r="Z778" s="49">
        <f t="shared" si="153"/>
        <v>0</v>
      </c>
      <c r="AA778" s="49">
        <f t="shared" si="153"/>
        <v>0</v>
      </c>
      <c r="AB778" s="49">
        <f t="shared" si="153"/>
        <v>0</v>
      </c>
      <c r="AC778" s="49">
        <f t="shared" si="153"/>
        <v>0</v>
      </c>
      <c r="AD778" s="49">
        <f t="shared" si="153"/>
        <v>0</v>
      </c>
      <c r="AE778" s="51">
        <f t="shared" si="152"/>
        <v>0</v>
      </c>
      <c r="AF778" s="51">
        <f>IF(C778=A_Stammdaten!$B$12,D_SAV!$U778-D_SAV!$AG778,HLOOKUP(A_Stammdaten!$B$12-1,$AH$4:$AN$4004,ROW(C778)-3,FALSE)-$AG778)</f>
        <v>0</v>
      </c>
      <c r="AG778" s="51">
        <f>HLOOKUP(A_Stammdaten!$B$12,$AH$4:$AN$4004,ROW(C778)-3,FALSE)</f>
        <v>0</v>
      </c>
      <c r="AH778" s="51">
        <f t="shared" si="156"/>
        <v>0</v>
      </c>
      <c r="AI778" s="51">
        <f t="shared" si="157"/>
        <v>0</v>
      </c>
      <c r="AJ778" s="51">
        <f t="shared" si="158"/>
        <v>0</v>
      </c>
      <c r="AK778" s="51">
        <f t="shared" si="159"/>
        <v>0</v>
      </c>
      <c r="AL778" s="51">
        <f t="shared" si="160"/>
        <v>0</v>
      </c>
      <c r="AM778" s="51">
        <f t="shared" si="161"/>
        <v>0</v>
      </c>
      <c r="AN778" s="51">
        <f t="shared" si="162"/>
        <v>0</v>
      </c>
    </row>
    <row r="779" spans="1:40" x14ac:dyDescent="0.25">
      <c r="A779" s="17"/>
      <c r="B779" s="17"/>
      <c r="C779" s="35"/>
      <c r="D779" s="17"/>
      <c r="E779" s="17"/>
      <c r="F779" s="17"/>
      <c r="G779" s="62">
        <f t="shared" si="163"/>
        <v>0</v>
      </c>
      <c r="H779" s="17"/>
      <c r="I779" s="17"/>
      <c r="J779" s="17"/>
      <c r="K779" s="17"/>
      <c r="L779" s="17"/>
      <c r="M779" s="17"/>
      <c r="N779" s="17"/>
      <c r="O779" s="17"/>
      <c r="P779" s="115"/>
      <c r="Q779" s="62">
        <f>IF(C779&gt;A_Stammdaten!$B$12,0,SUM(G779,H779,J779,K779,M779,N779)-SUM(I779,L779,O779,P779))</f>
        <v>0</v>
      </c>
      <c r="R779" s="17"/>
      <c r="S779" s="17"/>
      <c r="T779" s="17"/>
      <c r="U779" s="62">
        <f t="shared" si="154"/>
        <v>0</v>
      </c>
      <c r="V779" s="63">
        <f>IF(ISBLANK($B779),0,VLOOKUP($B779,Listen!$A$2:$C$45,2,FALSE))</f>
        <v>0</v>
      </c>
      <c r="W779" s="63">
        <f>IF(ISBLANK($B779),0,VLOOKUP($B779,Listen!$A$2:$C$45,3,FALSE))</f>
        <v>0</v>
      </c>
      <c r="X779" s="49">
        <f t="shared" si="155"/>
        <v>0</v>
      </c>
      <c r="Y779" s="49">
        <f t="shared" si="153"/>
        <v>0</v>
      </c>
      <c r="Z779" s="49">
        <f t="shared" si="153"/>
        <v>0</v>
      </c>
      <c r="AA779" s="49">
        <f t="shared" si="153"/>
        <v>0</v>
      </c>
      <c r="AB779" s="49">
        <f t="shared" si="153"/>
        <v>0</v>
      </c>
      <c r="AC779" s="49">
        <f t="shared" si="153"/>
        <v>0</v>
      </c>
      <c r="AD779" s="49">
        <f t="shared" si="153"/>
        <v>0</v>
      </c>
      <c r="AE779" s="51">
        <f t="shared" si="152"/>
        <v>0</v>
      </c>
      <c r="AF779" s="51">
        <f>IF(C779=A_Stammdaten!$B$12,D_SAV!$U779-D_SAV!$AG779,HLOOKUP(A_Stammdaten!$B$12-1,$AH$4:$AN$4004,ROW(C779)-3,FALSE)-$AG779)</f>
        <v>0</v>
      </c>
      <c r="AG779" s="51">
        <f>HLOOKUP(A_Stammdaten!$B$12,$AH$4:$AN$4004,ROW(C779)-3,FALSE)</f>
        <v>0</v>
      </c>
      <c r="AH779" s="51">
        <f t="shared" si="156"/>
        <v>0</v>
      </c>
      <c r="AI779" s="51">
        <f t="shared" si="157"/>
        <v>0</v>
      </c>
      <c r="AJ779" s="51">
        <f t="shared" si="158"/>
        <v>0</v>
      </c>
      <c r="AK779" s="51">
        <f t="shared" si="159"/>
        <v>0</v>
      </c>
      <c r="AL779" s="51">
        <f t="shared" si="160"/>
        <v>0</v>
      </c>
      <c r="AM779" s="51">
        <f t="shared" si="161"/>
        <v>0</v>
      </c>
      <c r="AN779" s="51">
        <f t="shared" si="162"/>
        <v>0</v>
      </c>
    </row>
    <row r="780" spans="1:40" x14ac:dyDescent="0.25">
      <c r="A780" s="17"/>
      <c r="B780" s="17"/>
      <c r="C780" s="35"/>
      <c r="D780" s="17"/>
      <c r="E780" s="17"/>
      <c r="F780" s="17"/>
      <c r="G780" s="62">
        <f t="shared" si="163"/>
        <v>0</v>
      </c>
      <c r="H780" s="17"/>
      <c r="I780" s="17"/>
      <c r="J780" s="17"/>
      <c r="K780" s="17"/>
      <c r="L780" s="17"/>
      <c r="M780" s="17"/>
      <c r="N780" s="17"/>
      <c r="O780" s="17"/>
      <c r="P780" s="115"/>
      <c r="Q780" s="62">
        <f>IF(C780&gt;A_Stammdaten!$B$12,0,SUM(G780,H780,J780,K780,M780,N780)-SUM(I780,L780,O780,P780))</f>
        <v>0</v>
      </c>
      <c r="R780" s="17"/>
      <c r="S780" s="17"/>
      <c r="T780" s="17"/>
      <c r="U780" s="62">
        <f t="shared" si="154"/>
        <v>0</v>
      </c>
      <c r="V780" s="63">
        <f>IF(ISBLANK($B780),0,VLOOKUP($B780,Listen!$A$2:$C$45,2,FALSE))</f>
        <v>0</v>
      </c>
      <c r="W780" s="63">
        <f>IF(ISBLANK($B780),0,VLOOKUP($B780,Listen!$A$2:$C$45,3,FALSE))</f>
        <v>0</v>
      </c>
      <c r="X780" s="49">
        <f t="shared" si="155"/>
        <v>0</v>
      </c>
      <c r="Y780" s="49">
        <f t="shared" si="153"/>
        <v>0</v>
      </c>
      <c r="Z780" s="49">
        <f t="shared" si="153"/>
        <v>0</v>
      </c>
      <c r="AA780" s="49">
        <f t="shared" si="153"/>
        <v>0</v>
      </c>
      <c r="AB780" s="49">
        <f t="shared" si="153"/>
        <v>0</v>
      </c>
      <c r="AC780" s="49">
        <f t="shared" si="153"/>
        <v>0</v>
      </c>
      <c r="AD780" s="49">
        <f t="shared" si="153"/>
        <v>0</v>
      </c>
      <c r="AE780" s="51">
        <f t="shared" si="152"/>
        <v>0</v>
      </c>
      <c r="AF780" s="51">
        <f>IF(C780=A_Stammdaten!$B$12,D_SAV!$U780-D_SAV!$AG780,HLOOKUP(A_Stammdaten!$B$12-1,$AH$4:$AN$4004,ROW(C780)-3,FALSE)-$AG780)</f>
        <v>0</v>
      </c>
      <c r="AG780" s="51">
        <f>HLOOKUP(A_Stammdaten!$B$12,$AH$4:$AN$4004,ROW(C780)-3,FALSE)</f>
        <v>0</v>
      </c>
      <c r="AH780" s="51">
        <f t="shared" si="156"/>
        <v>0</v>
      </c>
      <c r="AI780" s="51">
        <f t="shared" si="157"/>
        <v>0</v>
      </c>
      <c r="AJ780" s="51">
        <f t="shared" si="158"/>
        <v>0</v>
      </c>
      <c r="AK780" s="51">
        <f t="shared" si="159"/>
        <v>0</v>
      </c>
      <c r="AL780" s="51">
        <f t="shared" si="160"/>
        <v>0</v>
      </c>
      <c r="AM780" s="51">
        <f t="shared" si="161"/>
        <v>0</v>
      </c>
      <c r="AN780" s="51">
        <f t="shared" si="162"/>
        <v>0</v>
      </c>
    </row>
    <row r="781" spans="1:40" x14ac:dyDescent="0.25">
      <c r="A781" s="17"/>
      <c r="B781" s="17"/>
      <c r="C781" s="35"/>
      <c r="D781" s="17"/>
      <c r="E781" s="17"/>
      <c r="F781" s="17"/>
      <c r="G781" s="62">
        <f t="shared" si="163"/>
        <v>0</v>
      </c>
      <c r="H781" s="17"/>
      <c r="I781" s="17"/>
      <c r="J781" s="17"/>
      <c r="K781" s="17"/>
      <c r="L781" s="17"/>
      <c r="M781" s="17"/>
      <c r="N781" s="17"/>
      <c r="O781" s="17"/>
      <c r="P781" s="115"/>
      <c r="Q781" s="62">
        <f>IF(C781&gt;A_Stammdaten!$B$12,0,SUM(G781,H781,J781,K781,M781,N781)-SUM(I781,L781,O781,P781))</f>
        <v>0</v>
      </c>
      <c r="R781" s="17"/>
      <c r="S781" s="17"/>
      <c r="T781" s="17"/>
      <c r="U781" s="62">
        <f t="shared" si="154"/>
        <v>0</v>
      </c>
      <c r="V781" s="63">
        <f>IF(ISBLANK($B781),0,VLOOKUP($B781,Listen!$A$2:$C$45,2,FALSE))</f>
        <v>0</v>
      </c>
      <c r="W781" s="63">
        <f>IF(ISBLANK($B781),0,VLOOKUP($B781,Listen!$A$2:$C$45,3,FALSE))</f>
        <v>0</v>
      </c>
      <c r="X781" s="49">
        <f t="shared" si="155"/>
        <v>0</v>
      </c>
      <c r="Y781" s="49">
        <f t="shared" si="153"/>
        <v>0</v>
      </c>
      <c r="Z781" s="49">
        <f t="shared" si="153"/>
        <v>0</v>
      </c>
      <c r="AA781" s="49">
        <f t="shared" si="153"/>
        <v>0</v>
      </c>
      <c r="AB781" s="49">
        <f t="shared" si="153"/>
        <v>0</v>
      </c>
      <c r="AC781" s="49">
        <f t="shared" si="153"/>
        <v>0</v>
      </c>
      <c r="AD781" s="49">
        <f t="shared" si="153"/>
        <v>0</v>
      </c>
      <c r="AE781" s="51">
        <f t="shared" si="152"/>
        <v>0</v>
      </c>
      <c r="AF781" s="51">
        <f>IF(C781=A_Stammdaten!$B$12,D_SAV!$U781-D_SAV!$AG781,HLOOKUP(A_Stammdaten!$B$12-1,$AH$4:$AN$4004,ROW(C781)-3,FALSE)-$AG781)</f>
        <v>0</v>
      </c>
      <c r="AG781" s="51">
        <f>HLOOKUP(A_Stammdaten!$B$12,$AH$4:$AN$4004,ROW(C781)-3,FALSE)</f>
        <v>0</v>
      </c>
      <c r="AH781" s="51">
        <f t="shared" si="156"/>
        <v>0</v>
      </c>
      <c r="AI781" s="51">
        <f t="shared" si="157"/>
        <v>0</v>
      </c>
      <c r="AJ781" s="51">
        <f t="shared" si="158"/>
        <v>0</v>
      </c>
      <c r="AK781" s="51">
        <f t="shared" si="159"/>
        <v>0</v>
      </c>
      <c r="AL781" s="51">
        <f t="shared" si="160"/>
        <v>0</v>
      </c>
      <c r="AM781" s="51">
        <f t="shared" si="161"/>
        <v>0</v>
      </c>
      <c r="AN781" s="51">
        <f t="shared" si="162"/>
        <v>0</v>
      </c>
    </row>
    <row r="782" spans="1:40" x14ac:dyDescent="0.25">
      <c r="A782" s="17"/>
      <c r="B782" s="17"/>
      <c r="C782" s="35"/>
      <c r="D782" s="17"/>
      <c r="E782" s="17"/>
      <c r="F782" s="17"/>
      <c r="G782" s="62">
        <f t="shared" si="163"/>
        <v>0</v>
      </c>
      <c r="H782" s="17"/>
      <c r="I782" s="17"/>
      <c r="J782" s="17"/>
      <c r="K782" s="17"/>
      <c r="L782" s="17"/>
      <c r="M782" s="17"/>
      <c r="N782" s="17"/>
      <c r="O782" s="17"/>
      <c r="P782" s="115"/>
      <c r="Q782" s="62">
        <f>IF(C782&gt;A_Stammdaten!$B$12,0,SUM(G782,H782,J782,K782,M782,N782)-SUM(I782,L782,O782,P782))</f>
        <v>0</v>
      </c>
      <c r="R782" s="17"/>
      <c r="S782" s="17"/>
      <c r="T782" s="17"/>
      <c r="U782" s="62">
        <f t="shared" si="154"/>
        <v>0</v>
      </c>
      <c r="V782" s="63">
        <f>IF(ISBLANK($B782),0,VLOOKUP($B782,Listen!$A$2:$C$45,2,FALSE))</f>
        <v>0</v>
      </c>
      <c r="W782" s="63">
        <f>IF(ISBLANK($B782),0,VLOOKUP($B782,Listen!$A$2:$C$45,3,FALSE))</f>
        <v>0</v>
      </c>
      <c r="X782" s="49">
        <f t="shared" si="155"/>
        <v>0</v>
      </c>
      <c r="Y782" s="49">
        <f t="shared" si="153"/>
        <v>0</v>
      </c>
      <c r="Z782" s="49">
        <f t="shared" si="153"/>
        <v>0</v>
      </c>
      <c r="AA782" s="49">
        <f t="shared" si="153"/>
        <v>0</v>
      </c>
      <c r="AB782" s="49">
        <f t="shared" si="153"/>
        <v>0</v>
      </c>
      <c r="AC782" s="49">
        <f t="shared" si="153"/>
        <v>0</v>
      </c>
      <c r="AD782" s="49">
        <f t="shared" si="153"/>
        <v>0</v>
      </c>
      <c r="AE782" s="51">
        <f t="shared" si="152"/>
        <v>0</v>
      </c>
      <c r="AF782" s="51">
        <f>IF(C782=A_Stammdaten!$B$12,D_SAV!$U782-D_SAV!$AG782,HLOOKUP(A_Stammdaten!$B$12-1,$AH$4:$AN$4004,ROW(C782)-3,FALSE)-$AG782)</f>
        <v>0</v>
      </c>
      <c r="AG782" s="51">
        <f>HLOOKUP(A_Stammdaten!$B$12,$AH$4:$AN$4004,ROW(C782)-3,FALSE)</f>
        <v>0</v>
      </c>
      <c r="AH782" s="51">
        <f t="shared" si="156"/>
        <v>0</v>
      </c>
      <c r="AI782" s="51">
        <f t="shared" si="157"/>
        <v>0</v>
      </c>
      <c r="AJ782" s="51">
        <f t="shared" si="158"/>
        <v>0</v>
      </c>
      <c r="AK782" s="51">
        <f t="shared" si="159"/>
        <v>0</v>
      </c>
      <c r="AL782" s="51">
        <f t="shared" si="160"/>
        <v>0</v>
      </c>
      <c r="AM782" s="51">
        <f t="shared" si="161"/>
        <v>0</v>
      </c>
      <c r="AN782" s="51">
        <f t="shared" si="162"/>
        <v>0</v>
      </c>
    </row>
    <row r="783" spans="1:40" x14ac:dyDescent="0.25">
      <c r="A783" s="17"/>
      <c r="B783" s="17"/>
      <c r="C783" s="35"/>
      <c r="D783" s="17"/>
      <c r="E783" s="17"/>
      <c r="F783" s="17"/>
      <c r="G783" s="62">
        <f t="shared" si="163"/>
        <v>0</v>
      </c>
      <c r="H783" s="17"/>
      <c r="I783" s="17"/>
      <c r="J783" s="17"/>
      <c r="K783" s="17"/>
      <c r="L783" s="17"/>
      <c r="M783" s="17"/>
      <c r="N783" s="17"/>
      <c r="O783" s="17"/>
      <c r="P783" s="115"/>
      <c r="Q783" s="62">
        <f>IF(C783&gt;A_Stammdaten!$B$12,0,SUM(G783,H783,J783,K783,M783,N783)-SUM(I783,L783,O783,P783))</f>
        <v>0</v>
      </c>
      <c r="R783" s="17"/>
      <c r="S783" s="17"/>
      <c r="T783" s="17"/>
      <c r="U783" s="62">
        <f t="shared" si="154"/>
        <v>0</v>
      </c>
      <c r="V783" s="63">
        <f>IF(ISBLANK($B783),0,VLOOKUP($B783,Listen!$A$2:$C$45,2,FALSE))</f>
        <v>0</v>
      </c>
      <c r="W783" s="63">
        <f>IF(ISBLANK($B783),0,VLOOKUP($B783,Listen!$A$2:$C$45,3,FALSE))</f>
        <v>0</v>
      </c>
      <c r="X783" s="49">
        <f t="shared" si="155"/>
        <v>0</v>
      </c>
      <c r="Y783" s="49">
        <f t="shared" si="153"/>
        <v>0</v>
      </c>
      <c r="Z783" s="49">
        <f t="shared" si="153"/>
        <v>0</v>
      </c>
      <c r="AA783" s="49">
        <f t="shared" si="153"/>
        <v>0</v>
      </c>
      <c r="AB783" s="49">
        <f t="shared" si="153"/>
        <v>0</v>
      </c>
      <c r="AC783" s="49">
        <f t="shared" si="153"/>
        <v>0</v>
      </c>
      <c r="AD783" s="49">
        <f t="shared" si="153"/>
        <v>0</v>
      </c>
      <c r="AE783" s="51">
        <f t="shared" si="152"/>
        <v>0</v>
      </c>
      <c r="AF783" s="51">
        <f>IF(C783=A_Stammdaten!$B$12,D_SAV!$U783-D_SAV!$AG783,HLOOKUP(A_Stammdaten!$B$12-1,$AH$4:$AN$4004,ROW(C783)-3,FALSE)-$AG783)</f>
        <v>0</v>
      </c>
      <c r="AG783" s="51">
        <f>HLOOKUP(A_Stammdaten!$B$12,$AH$4:$AN$4004,ROW(C783)-3,FALSE)</f>
        <v>0</v>
      </c>
      <c r="AH783" s="51">
        <f t="shared" si="156"/>
        <v>0</v>
      </c>
      <c r="AI783" s="51">
        <f t="shared" si="157"/>
        <v>0</v>
      </c>
      <c r="AJ783" s="51">
        <f t="shared" si="158"/>
        <v>0</v>
      </c>
      <c r="AK783" s="51">
        <f t="shared" si="159"/>
        <v>0</v>
      </c>
      <c r="AL783" s="51">
        <f t="shared" si="160"/>
        <v>0</v>
      </c>
      <c r="AM783" s="51">
        <f t="shared" si="161"/>
        <v>0</v>
      </c>
      <c r="AN783" s="51">
        <f t="shared" si="162"/>
        <v>0</v>
      </c>
    </row>
    <row r="784" spans="1:40" x14ac:dyDescent="0.25">
      <c r="A784" s="17"/>
      <c r="B784" s="17"/>
      <c r="C784" s="35"/>
      <c r="D784" s="17"/>
      <c r="E784" s="17"/>
      <c r="F784" s="17"/>
      <c r="G784" s="62">
        <f t="shared" si="163"/>
        <v>0</v>
      </c>
      <c r="H784" s="17"/>
      <c r="I784" s="17"/>
      <c r="J784" s="17"/>
      <c r="K784" s="17"/>
      <c r="L784" s="17"/>
      <c r="M784" s="17"/>
      <c r="N784" s="17"/>
      <c r="O784" s="17"/>
      <c r="P784" s="115"/>
      <c r="Q784" s="62">
        <f>IF(C784&gt;A_Stammdaten!$B$12,0,SUM(G784,H784,J784,K784,M784,N784)-SUM(I784,L784,O784,P784))</f>
        <v>0</v>
      </c>
      <c r="R784" s="17"/>
      <c r="S784" s="17"/>
      <c r="T784" s="17"/>
      <c r="U784" s="62">
        <f t="shared" si="154"/>
        <v>0</v>
      </c>
      <c r="V784" s="63">
        <f>IF(ISBLANK($B784),0,VLOOKUP($B784,Listen!$A$2:$C$45,2,FALSE))</f>
        <v>0</v>
      </c>
      <c r="W784" s="63">
        <f>IF(ISBLANK($B784),0,VLOOKUP($B784,Listen!$A$2:$C$45,3,FALSE))</f>
        <v>0</v>
      </c>
      <c r="X784" s="49">
        <f t="shared" si="155"/>
        <v>0</v>
      </c>
      <c r="Y784" s="49">
        <f t="shared" si="153"/>
        <v>0</v>
      </c>
      <c r="Z784" s="49">
        <f t="shared" si="153"/>
        <v>0</v>
      </c>
      <c r="AA784" s="49">
        <f t="shared" si="153"/>
        <v>0</v>
      </c>
      <c r="AB784" s="49">
        <f t="shared" si="153"/>
        <v>0</v>
      </c>
      <c r="AC784" s="49">
        <f t="shared" si="153"/>
        <v>0</v>
      </c>
      <c r="AD784" s="49">
        <f t="shared" si="153"/>
        <v>0</v>
      </c>
      <c r="AE784" s="51">
        <f t="shared" si="152"/>
        <v>0</v>
      </c>
      <c r="AF784" s="51">
        <f>IF(C784=A_Stammdaten!$B$12,D_SAV!$U784-D_SAV!$AG784,HLOOKUP(A_Stammdaten!$B$12-1,$AH$4:$AN$4004,ROW(C784)-3,FALSE)-$AG784)</f>
        <v>0</v>
      </c>
      <c r="AG784" s="51">
        <f>HLOOKUP(A_Stammdaten!$B$12,$AH$4:$AN$4004,ROW(C784)-3,FALSE)</f>
        <v>0</v>
      </c>
      <c r="AH784" s="51">
        <f t="shared" si="156"/>
        <v>0</v>
      </c>
      <c r="AI784" s="51">
        <f t="shared" si="157"/>
        <v>0</v>
      </c>
      <c r="AJ784" s="51">
        <f t="shared" si="158"/>
        <v>0</v>
      </c>
      <c r="AK784" s="51">
        <f t="shared" si="159"/>
        <v>0</v>
      </c>
      <c r="AL784" s="51">
        <f t="shared" si="160"/>
        <v>0</v>
      </c>
      <c r="AM784" s="51">
        <f t="shared" si="161"/>
        <v>0</v>
      </c>
      <c r="AN784" s="51">
        <f t="shared" si="162"/>
        <v>0</v>
      </c>
    </row>
    <row r="785" spans="1:40" x14ac:dyDescent="0.25">
      <c r="A785" s="17"/>
      <c r="B785" s="17"/>
      <c r="C785" s="35"/>
      <c r="D785" s="17"/>
      <c r="E785" s="17"/>
      <c r="F785" s="17"/>
      <c r="G785" s="62">
        <f t="shared" si="163"/>
        <v>0</v>
      </c>
      <c r="H785" s="17"/>
      <c r="I785" s="17"/>
      <c r="J785" s="17"/>
      <c r="K785" s="17"/>
      <c r="L785" s="17"/>
      <c r="M785" s="17"/>
      <c r="N785" s="17"/>
      <c r="O785" s="17"/>
      <c r="P785" s="115"/>
      <c r="Q785" s="62">
        <f>IF(C785&gt;A_Stammdaten!$B$12,0,SUM(G785,H785,J785,K785,M785,N785)-SUM(I785,L785,O785,P785))</f>
        <v>0</v>
      </c>
      <c r="R785" s="17"/>
      <c r="S785" s="17"/>
      <c r="T785" s="17"/>
      <c r="U785" s="62">
        <f t="shared" si="154"/>
        <v>0</v>
      </c>
      <c r="V785" s="63">
        <f>IF(ISBLANK($B785),0,VLOOKUP($B785,Listen!$A$2:$C$45,2,FALSE))</f>
        <v>0</v>
      </c>
      <c r="W785" s="63">
        <f>IF(ISBLANK($B785),0,VLOOKUP($B785,Listen!$A$2:$C$45,3,FALSE))</f>
        <v>0</v>
      </c>
      <c r="X785" s="49">
        <f t="shared" si="155"/>
        <v>0</v>
      </c>
      <c r="Y785" s="49">
        <f t="shared" si="153"/>
        <v>0</v>
      </c>
      <c r="Z785" s="49">
        <f t="shared" si="153"/>
        <v>0</v>
      </c>
      <c r="AA785" s="49">
        <f t="shared" si="153"/>
        <v>0</v>
      </c>
      <c r="AB785" s="49">
        <f t="shared" si="153"/>
        <v>0</v>
      </c>
      <c r="AC785" s="49">
        <f t="shared" si="153"/>
        <v>0</v>
      </c>
      <c r="AD785" s="49">
        <f t="shared" si="153"/>
        <v>0</v>
      </c>
      <c r="AE785" s="51">
        <f t="shared" si="152"/>
        <v>0</v>
      </c>
      <c r="AF785" s="51">
        <f>IF(C785=A_Stammdaten!$B$12,D_SAV!$U785-D_SAV!$AG785,HLOOKUP(A_Stammdaten!$B$12-1,$AH$4:$AN$4004,ROW(C785)-3,FALSE)-$AG785)</f>
        <v>0</v>
      </c>
      <c r="AG785" s="51">
        <f>HLOOKUP(A_Stammdaten!$B$12,$AH$4:$AN$4004,ROW(C785)-3,FALSE)</f>
        <v>0</v>
      </c>
      <c r="AH785" s="51">
        <f t="shared" si="156"/>
        <v>0</v>
      </c>
      <c r="AI785" s="51">
        <f t="shared" si="157"/>
        <v>0</v>
      </c>
      <c r="AJ785" s="51">
        <f t="shared" si="158"/>
        <v>0</v>
      </c>
      <c r="AK785" s="51">
        <f t="shared" si="159"/>
        <v>0</v>
      </c>
      <c r="AL785" s="51">
        <f t="shared" si="160"/>
        <v>0</v>
      </c>
      <c r="AM785" s="51">
        <f t="shared" si="161"/>
        <v>0</v>
      </c>
      <c r="AN785" s="51">
        <f t="shared" si="162"/>
        <v>0</v>
      </c>
    </row>
    <row r="786" spans="1:40" x14ac:dyDescent="0.25">
      <c r="A786" s="17"/>
      <c r="B786" s="17"/>
      <c r="C786" s="35"/>
      <c r="D786" s="17"/>
      <c r="E786" s="17"/>
      <c r="F786" s="17"/>
      <c r="G786" s="62">
        <f t="shared" si="163"/>
        <v>0</v>
      </c>
      <c r="H786" s="17"/>
      <c r="I786" s="17"/>
      <c r="J786" s="17"/>
      <c r="K786" s="17"/>
      <c r="L786" s="17"/>
      <c r="M786" s="17"/>
      <c r="N786" s="17"/>
      <c r="O786" s="17"/>
      <c r="P786" s="115"/>
      <c r="Q786" s="62">
        <f>IF(C786&gt;A_Stammdaten!$B$12,0,SUM(G786,H786,J786,K786,M786,N786)-SUM(I786,L786,O786,P786))</f>
        <v>0</v>
      </c>
      <c r="R786" s="17"/>
      <c r="S786" s="17"/>
      <c r="T786" s="17"/>
      <c r="U786" s="62">
        <f t="shared" si="154"/>
        <v>0</v>
      </c>
      <c r="V786" s="63">
        <f>IF(ISBLANK($B786),0,VLOOKUP($B786,Listen!$A$2:$C$45,2,FALSE))</f>
        <v>0</v>
      </c>
      <c r="W786" s="63">
        <f>IF(ISBLANK($B786),0,VLOOKUP($B786,Listen!$A$2:$C$45,3,FALSE))</f>
        <v>0</v>
      </c>
      <c r="X786" s="49">
        <f t="shared" si="155"/>
        <v>0</v>
      </c>
      <c r="Y786" s="49">
        <f t="shared" si="153"/>
        <v>0</v>
      </c>
      <c r="Z786" s="49">
        <f t="shared" si="153"/>
        <v>0</v>
      </c>
      <c r="AA786" s="49">
        <f t="shared" si="153"/>
        <v>0</v>
      </c>
      <c r="AB786" s="49">
        <f t="shared" si="153"/>
        <v>0</v>
      </c>
      <c r="AC786" s="49">
        <f t="shared" si="153"/>
        <v>0</v>
      </c>
      <c r="AD786" s="49">
        <f t="shared" si="153"/>
        <v>0</v>
      </c>
      <c r="AE786" s="51">
        <f t="shared" si="152"/>
        <v>0</v>
      </c>
      <c r="AF786" s="51">
        <f>IF(C786=A_Stammdaten!$B$12,D_SAV!$U786-D_SAV!$AG786,HLOOKUP(A_Stammdaten!$B$12-1,$AH$4:$AN$4004,ROW(C786)-3,FALSE)-$AG786)</f>
        <v>0</v>
      </c>
      <c r="AG786" s="51">
        <f>HLOOKUP(A_Stammdaten!$B$12,$AH$4:$AN$4004,ROW(C786)-3,FALSE)</f>
        <v>0</v>
      </c>
      <c r="AH786" s="51">
        <f t="shared" si="156"/>
        <v>0</v>
      </c>
      <c r="AI786" s="51">
        <f t="shared" si="157"/>
        <v>0</v>
      </c>
      <c r="AJ786" s="51">
        <f t="shared" si="158"/>
        <v>0</v>
      </c>
      <c r="AK786" s="51">
        <f t="shared" si="159"/>
        <v>0</v>
      </c>
      <c r="AL786" s="51">
        <f t="shared" si="160"/>
        <v>0</v>
      </c>
      <c r="AM786" s="51">
        <f t="shared" si="161"/>
        <v>0</v>
      </c>
      <c r="AN786" s="51">
        <f t="shared" si="162"/>
        <v>0</v>
      </c>
    </row>
    <row r="787" spans="1:40" x14ac:dyDescent="0.25">
      <c r="A787" s="17"/>
      <c r="B787" s="17"/>
      <c r="C787" s="35"/>
      <c r="D787" s="17"/>
      <c r="E787" s="17"/>
      <c r="F787" s="17"/>
      <c r="G787" s="62">
        <f t="shared" si="163"/>
        <v>0</v>
      </c>
      <c r="H787" s="17"/>
      <c r="I787" s="17"/>
      <c r="J787" s="17"/>
      <c r="K787" s="17"/>
      <c r="L787" s="17"/>
      <c r="M787" s="17"/>
      <c r="N787" s="17"/>
      <c r="O787" s="17"/>
      <c r="P787" s="115"/>
      <c r="Q787" s="62">
        <f>IF(C787&gt;A_Stammdaten!$B$12,0,SUM(G787,H787,J787,K787,M787,N787)-SUM(I787,L787,O787,P787))</f>
        <v>0</v>
      </c>
      <c r="R787" s="17"/>
      <c r="S787" s="17"/>
      <c r="T787" s="17"/>
      <c r="U787" s="62">
        <f t="shared" si="154"/>
        <v>0</v>
      </c>
      <c r="V787" s="63">
        <f>IF(ISBLANK($B787),0,VLOOKUP($B787,Listen!$A$2:$C$45,2,FALSE))</f>
        <v>0</v>
      </c>
      <c r="W787" s="63">
        <f>IF(ISBLANK($B787),0,VLOOKUP($B787,Listen!$A$2:$C$45,3,FALSE))</f>
        <v>0</v>
      </c>
      <c r="X787" s="49">
        <f t="shared" si="155"/>
        <v>0</v>
      </c>
      <c r="Y787" s="49">
        <f t="shared" si="153"/>
        <v>0</v>
      </c>
      <c r="Z787" s="49">
        <f t="shared" si="153"/>
        <v>0</v>
      </c>
      <c r="AA787" s="49">
        <f t="shared" si="153"/>
        <v>0</v>
      </c>
      <c r="AB787" s="49">
        <f t="shared" si="153"/>
        <v>0</v>
      </c>
      <c r="AC787" s="49">
        <f t="shared" si="153"/>
        <v>0</v>
      </c>
      <c r="AD787" s="49">
        <f t="shared" si="153"/>
        <v>0</v>
      </c>
      <c r="AE787" s="51">
        <f t="shared" si="152"/>
        <v>0</v>
      </c>
      <c r="AF787" s="51">
        <f>IF(C787=A_Stammdaten!$B$12,D_SAV!$U787-D_SAV!$AG787,HLOOKUP(A_Stammdaten!$B$12-1,$AH$4:$AN$4004,ROW(C787)-3,FALSE)-$AG787)</f>
        <v>0</v>
      </c>
      <c r="AG787" s="51">
        <f>HLOOKUP(A_Stammdaten!$B$12,$AH$4:$AN$4004,ROW(C787)-3,FALSE)</f>
        <v>0</v>
      </c>
      <c r="AH787" s="51">
        <f t="shared" si="156"/>
        <v>0</v>
      </c>
      <c r="AI787" s="51">
        <f t="shared" si="157"/>
        <v>0</v>
      </c>
      <c r="AJ787" s="51">
        <f t="shared" si="158"/>
        <v>0</v>
      </c>
      <c r="AK787" s="51">
        <f t="shared" si="159"/>
        <v>0</v>
      </c>
      <c r="AL787" s="51">
        <f t="shared" si="160"/>
        <v>0</v>
      </c>
      <c r="AM787" s="51">
        <f t="shared" si="161"/>
        <v>0</v>
      </c>
      <c r="AN787" s="51">
        <f t="shared" si="162"/>
        <v>0</v>
      </c>
    </row>
    <row r="788" spans="1:40" x14ac:dyDescent="0.25">
      <c r="A788" s="17"/>
      <c r="B788" s="17"/>
      <c r="C788" s="35"/>
      <c r="D788" s="17"/>
      <c r="E788" s="17"/>
      <c r="F788" s="17"/>
      <c r="G788" s="62">
        <f t="shared" si="163"/>
        <v>0</v>
      </c>
      <c r="H788" s="17"/>
      <c r="I788" s="17"/>
      <c r="J788" s="17"/>
      <c r="K788" s="17"/>
      <c r="L788" s="17"/>
      <c r="M788" s="17"/>
      <c r="N788" s="17"/>
      <c r="O788" s="17"/>
      <c r="P788" s="115"/>
      <c r="Q788" s="62">
        <f>IF(C788&gt;A_Stammdaten!$B$12,0,SUM(G788,H788,J788,K788,M788,N788)-SUM(I788,L788,O788,P788))</f>
        <v>0</v>
      </c>
      <c r="R788" s="17"/>
      <c r="S788" s="17"/>
      <c r="T788" s="17"/>
      <c r="U788" s="62">
        <f t="shared" si="154"/>
        <v>0</v>
      </c>
      <c r="V788" s="63">
        <f>IF(ISBLANK($B788),0,VLOOKUP($B788,Listen!$A$2:$C$45,2,FALSE))</f>
        <v>0</v>
      </c>
      <c r="W788" s="63">
        <f>IF(ISBLANK($B788),0,VLOOKUP($B788,Listen!$A$2:$C$45,3,FALSE))</f>
        <v>0</v>
      </c>
      <c r="X788" s="49">
        <f t="shared" si="155"/>
        <v>0</v>
      </c>
      <c r="Y788" s="49">
        <f t="shared" si="153"/>
        <v>0</v>
      </c>
      <c r="Z788" s="49">
        <f t="shared" si="153"/>
        <v>0</v>
      </c>
      <c r="AA788" s="49">
        <f t="shared" si="153"/>
        <v>0</v>
      </c>
      <c r="AB788" s="49">
        <f t="shared" si="153"/>
        <v>0</v>
      </c>
      <c r="AC788" s="49">
        <f t="shared" si="153"/>
        <v>0</v>
      </c>
      <c r="AD788" s="49">
        <f t="shared" si="153"/>
        <v>0</v>
      </c>
      <c r="AE788" s="51">
        <f t="shared" si="152"/>
        <v>0</v>
      </c>
      <c r="AF788" s="51">
        <f>IF(C788=A_Stammdaten!$B$12,D_SAV!$U788-D_SAV!$AG788,HLOOKUP(A_Stammdaten!$B$12-1,$AH$4:$AN$4004,ROW(C788)-3,FALSE)-$AG788)</f>
        <v>0</v>
      </c>
      <c r="AG788" s="51">
        <f>HLOOKUP(A_Stammdaten!$B$12,$AH$4:$AN$4004,ROW(C788)-3,FALSE)</f>
        <v>0</v>
      </c>
      <c r="AH788" s="51">
        <f t="shared" si="156"/>
        <v>0</v>
      </c>
      <c r="AI788" s="51">
        <f t="shared" si="157"/>
        <v>0</v>
      </c>
      <c r="AJ788" s="51">
        <f t="shared" si="158"/>
        <v>0</v>
      </c>
      <c r="AK788" s="51">
        <f t="shared" si="159"/>
        <v>0</v>
      </c>
      <c r="AL788" s="51">
        <f t="shared" si="160"/>
        <v>0</v>
      </c>
      <c r="AM788" s="51">
        <f t="shared" si="161"/>
        <v>0</v>
      </c>
      <c r="AN788" s="51">
        <f t="shared" si="162"/>
        <v>0</v>
      </c>
    </row>
    <row r="789" spans="1:40" x14ac:dyDescent="0.25">
      <c r="A789" s="17"/>
      <c r="B789" s="17"/>
      <c r="C789" s="35"/>
      <c r="D789" s="17"/>
      <c r="E789" s="17"/>
      <c r="F789" s="17"/>
      <c r="G789" s="62">
        <f t="shared" si="163"/>
        <v>0</v>
      </c>
      <c r="H789" s="17"/>
      <c r="I789" s="17"/>
      <c r="J789" s="17"/>
      <c r="K789" s="17"/>
      <c r="L789" s="17"/>
      <c r="M789" s="17"/>
      <c r="N789" s="17"/>
      <c r="O789" s="17"/>
      <c r="P789" s="115"/>
      <c r="Q789" s="62">
        <f>IF(C789&gt;A_Stammdaten!$B$12,0,SUM(G789,H789,J789,K789,M789,N789)-SUM(I789,L789,O789,P789))</f>
        <v>0</v>
      </c>
      <c r="R789" s="17"/>
      <c r="S789" s="17"/>
      <c r="T789" s="17"/>
      <c r="U789" s="62">
        <f t="shared" si="154"/>
        <v>0</v>
      </c>
      <c r="V789" s="63">
        <f>IF(ISBLANK($B789),0,VLOOKUP($B789,Listen!$A$2:$C$45,2,FALSE))</f>
        <v>0</v>
      </c>
      <c r="W789" s="63">
        <f>IF(ISBLANK($B789),0,VLOOKUP($B789,Listen!$A$2:$C$45,3,FALSE))</f>
        <v>0</v>
      </c>
      <c r="X789" s="49">
        <f t="shared" si="155"/>
        <v>0</v>
      </c>
      <c r="Y789" s="49">
        <f t="shared" si="153"/>
        <v>0</v>
      </c>
      <c r="Z789" s="49">
        <f t="shared" si="153"/>
        <v>0</v>
      </c>
      <c r="AA789" s="49">
        <f t="shared" si="153"/>
        <v>0</v>
      </c>
      <c r="AB789" s="49">
        <f t="shared" si="153"/>
        <v>0</v>
      </c>
      <c r="AC789" s="49">
        <f t="shared" si="153"/>
        <v>0</v>
      </c>
      <c r="AD789" s="49">
        <f t="shared" si="153"/>
        <v>0</v>
      </c>
      <c r="AE789" s="51">
        <f t="shared" si="152"/>
        <v>0</v>
      </c>
      <c r="AF789" s="51">
        <f>IF(C789=A_Stammdaten!$B$12,D_SAV!$U789-D_SAV!$AG789,HLOOKUP(A_Stammdaten!$B$12-1,$AH$4:$AN$4004,ROW(C789)-3,FALSE)-$AG789)</f>
        <v>0</v>
      </c>
      <c r="AG789" s="51">
        <f>HLOOKUP(A_Stammdaten!$B$12,$AH$4:$AN$4004,ROW(C789)-3,FALSE)</f>
        <v>0</v>
      </c>
      <c r="AH789" s="51">
        <f t="shared" si="156"/>
        <v>0</v>
      </c>
      <c r="AI789" s="51">
        <f t="shared" si="157"/>
        <v>0</v>
      </c>
      <c r="AJ789" s="51">
        <f t="shared" si="158"/>
        <v>0</v>
      </c>
      <c r="AK789" s="51">
        <f t="shared" si="159"/>
        <v>0</v>
      </c>
      <c r="AL789" s="51">
        <f t="shared" si="160"/>
        <v>0</v>
      </c>
      <c r="AM789" s="51">
        <f t="shared" si="161"/>
        <v>0</v>
      </c>
      <c r="AN789" s="51">
        <f t="shared" si="162"/>
        <v>0</v>
      </c>
    </row>
    <row r="790" spans="1:40" x14ac:dyDescent="0.25">
      <c r="A790" s="17"/>
      <c r="B790" s="17"/>
      <c r="C790" s="35"/>
      <c r="D790" s="17"/>
      <c r="E790" s="17"/>
      <c r="F790" s="17"/>
      <c r="G790" s="62">
        <f t="shared" si="163"/>
        <v>0</v>
      </c>
      <c r="H790" s="17"/>
      <c r="I790" s="17"/>
      <c r="J790" s="17"/>
      <c r="K790" s="17"/>
      <c r="L790" s="17"/>
      <c r="M790" s="17"/>
      <c r="N790" s="17"/>
      <c r="O790" s="17"/>
      <c r="P790" s="115"/>
      <c r="Q790" s="62">
        <f>IF(C790&gt;A_Stammdaten!$B$12,0,SUM(G790,H790,J790,K790,M790,N790)-SUM(I790,L790,O790,P790))</f>
        <v>0</v>
      </c>
      <c r="R790" s="17"/>
      <c r="S790" s="17"/>
      <c r="T790" s="17"/>
      <c r="U790" s="62">
        <f t="shared" si="154"/>
        <v>0</v>
      </c>
      <c r="V790" s="63">
        <f>IF(ISBLANK($B790),0,VLOOKUP($B790,Listen!$A$2:$C$45,2,FALSE))</f>
        <v>0</v>
      </c>
      <c r="W790" s="63">
        <f>IF(ISBLANK($B790),0,VLOOKUP($B790,Listen!$A$2:$C$45,3,FALSE))</f>
        <v>0</v>
      </c>
      <c r="X790" s="49">
        <f t="shared" si="155"/>
        <v>0</v>
      </c>
      <c r="Y790" s="49">
        <f t="shared" si="153"/>
        <v>0</v>
      </c>
      <c r="Z790" s="49">
        <f t="shared" si="153"/>
        <v>0</v>
      </c>
      <c r="AA790" s="49">
        <f t="shared" si="153"/>
        <v>0</v>
      </c>
      <c r="AB790" s="49">
        <f t="shared" si="153"/>
        <v>0</v>
      </c>
      <c r="AC790" s="49">
        <f t="shared" si="153"/>
        <v>0</v>
      </c>
      <c r="AD790" s="49">
        <f t="shared" ref="Y790:AD833" si="164">$V790</f>
        <v>0</v>
      </c>
      <c r="AE790" s="51">
        <f t="shared" si="152"/>
        <v>0</v>
      </c>
      <c r="AF790" s="51">
        <f>IF(C790=A_Stammdaten!$B$12,D_SAV!$U790-D_SAV!$AG790,HLOOKUP(A_Stammdaten!$B$12-1,$AH$4:$AN$4004,ROW(C790)-3,FALSE)-$AG790)</f>
        <v>0</v>
      </c>
      <c r="AG790" s="51">
        <f>HLOOKUP(A_Stammdaten!$B$12,$AH$4:$AN$4004,ROW(C790)-3,FALSE)</f>
        <v>0</v>
      </c>
      <c r="AH790" s="51">
        <f t="shared" si="156"/>
        <v>0</v>
      </c>
      <c r="AI790" s="51">
        <f t="shared" si="157"/>
        <v>0</v>
      </c>
      <c r="AJ790" s="51">
        <f t="shared" si="158"/>
        <v>0</v>
      </c>
      <c r="AK790" s="51">
        <f t="shared" si="159"/>
        <v>0</v>
      </c>
      <c r="AL790" s="51">
        <f t="shared" si="160"/>
        <v>0</v>
      </c>
      <c r="AM790" s="51">
        <f t="shared" si="161"/>
        <v>0</v>
      </c>
      <c r="AN790" s="51">
        <f t="shared" si="162"/>
        <v>0</v>
      </c>
    </row>
    <row r="791" spans="1:40" x14ac:dyDescent="0.25">
      <c r="A791" s="17"/>
      <c r="B791" s="17"/>
      <c r="C791" s="35"/>
      <c r="D791" s="17"/>
      <c r="E791" s="17"/>
      <c r="F791" s="17"/>
      <c r="G791" s="62">
        <f t="shared" si="163"/>
        <v>0</v>
      </c>
      <c r="H791" s="17"/>
      <c r="I791" s="17"/>
      <c r="J791" s="17"/>
      <c r="K791" s="17"/>
      <c r="L791" s="17"/>
      <c r="M791" s="17"/>
      <c r="N791" s="17"/>
      <c r="O791" s="17"/>
      <c r="P791" s="115"/>
      <c r="Q791" s="62">
        <f>IF(C791&gt;A_Stammdaten!$B$12,0,SUM(G791,H791,J791,K791,M791,N791)-SUM(I791,L791,O791,P791))</f>
        <v>0</v>
      </c>
      <c r="R791" s="17"/>
      <c r="S791" s="17"/>
      <c r="T791" s="17"/>
      <c r="U791" s="62">
        <f t="shared" si="154"/>
        <v>0</v>
      </c>
      <c r="V791" s="63">
        <f>IF(ISBLANK($B791),0,VLOOKUP($B791,Listen!$A$2:$C$45,2,FALSE))</f>
        <v>0</v>
      </c>
      <c r="W791" s="63">
        <f>IF(ISBLANK($B791),0,VLOOKUP($B791,Listen!$A$2:$C$45,3,FALSE))</f>
        <v>0</v>
      </c>
      <c r="X791" s="49">
        <f t="shared" si="155"/>
        <v>0</v>
      </c>
      <c r="Y791" s="49">
        <f t="shared" si="164"/>
        <v>0</v>
      </c>
      <c r="Z791" s="49">
        <f t="shared" si="164"/>
        <v>0</v>
      </c>
      <c r="AA791" s="49">
        <f t="shared" si="164"/>
        <v>0</v>
      </c>
      <c r="AB791" s="49">
        <f t="shared" si="164"/>
        <v>0</v>
      </c>
      <c r="AC791" s="49">
        <f t="shared" si="164"/>
        <v>0</v>
      </c>
      <c r="AD791" s="49">
        <f t="shared" si="164"/>
        <v>0</v>
      </c>
      <c r="AE791" s="51">
        <f t="shared" si="152"/>
        <v>0</v>
      </c>
      <c r="AF791" s="51">
        <f>IF(C791=A_Stammdaten!$B$12,D_SAV!$U791-D_SAV!$AG791,HLOOKUP(A_Stammdaten!$B$12-1,$AH$4:$AN$4004,ROW(C791)-3,FALSE)-$AG791)</f>
        <v>0</v>
      </c>
      <c r="AG791" s="51">
        <f>HLOOKUP(A_Stammdaten!$B$12,$AH$4:$AN$4004,ROW(C791)-3,FALSE)</f>
        <v>0</v>
      </c>
      <c r="AH791" s="51">
        <f t="shared" si="156"/>
        <v>0</v>
      </c>
      <c r="AI791" s="51">
        <f t="shared" si="157"/>
        <v>0</v>
      </c>
      <c r="AJ791" s="51">
        <f t="shared" si="158"/>
        <v>0</v>
      </c>
      <c r="AK791" s="51">
        <f t="shared" si="159"/>
        <v>0</v>
      </c>
      <c r="AL791" s="51">
        <f t="shared" si="160"/>
        <v>0</v>
      </c>
      <c r="AM791" s="51">
        <f t="shared" si="161"/>
        <v>0</v>
      </c>
      <c r="AN791" s="51">
        <f t="shared" si="162"/>
        <v>0</v>
      </c>
    </row>
    <row r="792" spans="1:40" x14ac:dyDescent="0.25">
      <c r="A792" s="17"/>
      <c r="B792" s="17"/>
      <c r="C792" s="35"/>
      <c r="D792" s="17"/>
      <c r="E792" s="17"/>
      <c r="F792" s="17"/>
      <c r="G792" s="62">
        <f t="shared" si="163"/>
        <v>0</v>
      </c>
      <c r="H792" s="17"/>
      <c r="I792" s="17"/>
      <c r="J792" s="17"/>
      <c r="K792" s="17"/>
      <c r="L792" s="17"/>
      <c r="M792" s="17"/>
      <c r="N792" s="17"/>
      <c r="O792" s="17"/>
      <c r="P792" s="115"/>
      <c r="Q792" s="62">
        <f>IF(C792&gt;A_Stammdaten!$B$12,0,SUM(G792,H792,J792,K792,M792,N792)-SUM(I792,L792,O792,P792))</f>
        <v>0</v>
      </c>
      <c r="R792" s="17"/>
      <c r="S792" s="17"/>
      <c r="T792" s="17"/>
      <c r="U792" s="62">
        <f t="shared" si="154"/>
        <v>0</v>
      </c>
      <c r="V792" s="63">
        <f>IF(ISBLANK($B792),0,VLOOKUP($B792,Listen!$A$2:$C$45,2,FALSE))</f>
        <v>0</v>
      </c>
      <c r="W792" s="63">
        <f>IF(ISBLANK($B792),0,VLOOKUP($B792,Listen!$A$2:$C$45,3,FALSE))</f>
        <v>0</v>
      </c>
      <c r="X792" s="49">
        <f t="shared" si="155"/>
        <v>0</v>
      </c>
      <c r="Y792" s="49">
        <f t="shared" si="164"/>
        <v>0</v>
      </c>
      <c r="Z792" s="49">
        <f t="shared" si="164"/>
        <v>0</v>
      </c>
      <c r="AA792" s="49">
        <f t="shared" si="164"/>
        <v>0</v>
      </c>
      <c r="AB792" s="49">
        <f t="shared" si="164"/>
        <v>0</v>
      </c>
      <c r="AC792" s="49">
        <f t="shared" si="164"/>
        <v>0</v>
      </c>
      <c r="AD792" s="49">
        <f t="shared" si="164"/>
        <v>0</v>
      </c>
      <c r="AE792" s="51">
        <f t="shared" si="152"/>
        <v>0</v>
      </c>
      <c r="AF792" s="51">
        <f>IF(C792=A_Stammdaten!$B$12,D_SAV!$U792-D_SAV!$AG792,HLOOKUP(A_Stammdaten!$B$12-1,$AH$4:$AN$4004,ROW(C792)-3,FALSE)-$AG792)</f>
        <v>0</v>
      </c>
      <c r="AG792" s="51">
        <f>HLOOKUP(A_Stammdaten!$B$12,$AH$4:$AN$4004,ROW(C792)-3,FALSE)</f>
        <v>0</v>
      </c>
      <c r="AH792" s="51">
        <f t="shared" si="156"/>
        <v>0</v>
      </c>
      <c r="AI792" s="51">
        <f t="shared" si="157"/>
        <v>0</v>
      </c>
      <c r="AJ792" s="51">
        <f t="shared" si="158"/>
        <v>0</v>
      </c>
      <c r="AK792" s="51">
        <f t="shared" si="159"/>
        <v>0</v>
      </c>
      <c r="AL792" s="51">
        <f t="shared" si="160"/>
        <v>0</v>
      </c>
      <c r="AM792" s="51">
        <f t="shared" si="161"/>
        <v>0</v>
      </c>
      <c r="AN792" s="51">
        <f t="shared" si="162"/>
        <v>0</v>
      </c>
    </row>
    <row r="793" spans="1:40" x14ac:dyDescent="0.25">
      <c r="A793" s="17"/>
      <c r="B793" s="17"/>
      <c r="C793" s="35"/>
      <c r="D793" s="17"/>
      <c r="E793" s="17"/>
      <c r="F793" s="17"/>
      <c r="G793" s="62">
        <f t="shared" si="163"/>
        <v>0</v>
      </c>
      <c r="H793" s="17"/>
      <c r="I793" s="17"/>
      <c r="J793" s="17"/>
      <c r="K793" s="17"/>
      <c r="L793" s="17"/>
      <c r="M793" s="17"/>
      <c r="N793" s="17"/>
      <c r="O793" s="17"/>
      <c r="P793" s="115"/>
      <c r="Q793" s="62">
        <f>IF(C793&gt;A_Stammdaten!$B$12,0,SUM(G793,H793,J793,K793,M793,N793)-SUM(I793,L793,O793,P793))</f>
        <v>0</v>
      </c>
      <c r="R793" s="17"/>
      <c r="S793" s="17"/>
      <c r="T793" s="17"/>
      <c r="U793" s="62">
        <f t="shared" si="154"/>
        <v>0</v>
      </c>
      <c r="V793" s="63">
        <f>IF(ISBLANK($B793),0,VLOOKUP($B793,Listen!$A$2:$C$45,2,FALSE))</f>
        <v>0</v>
      </c>
      <c r="W793" s="63">
        <f>IF(ISBLANK($B793),0,VLOOKUP($B793,Listen!$A$2:$C$45,3,FALSE))</f>
        <v>0</v>
      </c>
      <c r="X793" s="49">
        <f t="shared" si="155"/>
        <v>0</v>
      </c>
      <c r="Y793" s="49">
        <f t="shared" si="164"/>
        <v>0</v>
      </c>
      <c r="Z793" s="49">
        <f t="shared" si="164"/>
        <v>0</v>
      </c>
      <c r="AA793" s="49">
        <f t="shared" si="164"/>
        <v>0</v>
      </c>
      <c r="AB793" s="49">
        <f t="shared" si="164"/>
        <v>0</v>
      </c>
      <c r="AC793" s="49">
        <f t="shared" si="164"/>
        <v>0</v>
      </c>
      <c r="AD793" s="49">
        <f t="shared" si="164"/>
        <v>0</v>
      </c>
      <c r="AE793" s="51">
        <f t="shared" si="152"/>
        <v>0</v>
      </c>
      <c r="AF793" s="51">
        <f>IF(C793=A_Stammdaten!$B$12,D_SAV!$U793-D_SAV!$AG793,HLOOKUP(A_Stammdaten!$B$12-1,$AH$4:$AN$4004,ROW(C793)-3,FALSE)-$AG793)</f>
        <v>0</v>
      </c>
      <c r="AG793" s="51">
        <f>HLOOKUP(A_Stammdaten!$B$12,$AH$4:$AN$4004,ROW(C793)-3,FALSE)</f>
        <v>0</v>
      </c>
      <c r="AH793" s="51">
        <f t="shared" si="156"/>
        <v>0</v>
      </c>
      <c r="AI793" s="51">
        <f t="shared" si="157"/>
        <v>0</v>
      </c>
      <c r="AJ793" s="51">
        <f t="shared" si="158"/>
        <v>0</v>
      </c>
      <c r="AK793" s="51">
        <f t="shared" si="159"/>
        <v>0</v>
      </c>
      <c r="AL793" s="51">
        <f t="shared" si="160"/>
        <v>0</v>
      </c>
      <c r="AM793" s="51">
        <f t="shared" si="161"/>
        <v>0</v>
      </c>
      <c r="AN793" s="51">
        <f t="shared" si="162"/>
        <v>0</v>
      </c>
    </row>
    <row r="794" spans="1:40" x14ac:dyDescent="0.25">
      <c r="A794" s="17"/>
      <c r="B794" s="17"/>
      <c r="C794" s="35"/>
      <c r="D794" s="17"/>
      <c r="E794" s="17"/>
      <c r="F794" s="17"/>
      <c r="G794" s="62">
        <f t="shared" si="163"/>
        <v>0</v>
      </c>
      <c r="H794" s="17"/>
      <c r="I794" s="17"/>
      <c r="J794" s="17"/>
      <c r="K794" s="17"/>
      <c r="L794" s="17"/>
      <c r="M794" s="17"/>
      <c r="N794" s="17"/>
      <c r="O794" s="17"/>
      <c r="P794" s="115"/>
      <c r="Q794" s="62">
        <f>IF(C794&gt;A_Stammdaten!$B$12,0,SUM(G794,H794,J794,K794,M794,N794)-SUM(I794,L794,O794,P794))</f>
        <v>0</v>
      </c>
      <c r="R794" s="17"/>
      <c r="S794" s="17"/>
      <c r="T794" s="17"/>
      <c r="U794" s="62">
        <f t="shared" si="154"/>
        <v>0</v>
      </c>
      <c r="V794" s="63">
        <f>IF(ISBLANK($B794),0,VLOOKUP($B794,Listen!$A$2:$C$45,2,FALSE))</f>
        <v>0</v>
      </c>
      <c r="W794" s="63">
        <f>IF(ISBLANK($B794),0,VLOOKUP($B794,Listen!$A$2:$C$45,3,FALSE))</f>
        <v>0</v>
      </c>
      <c r="X794" s="49">
        <f t="shared" si="155"/>
        <v>0</v>
      </c>
      <c r="Y794" s="49">
        <f t="shared" si="164"/>
        <v>0</v>
      </c>
      <c r="Z794" s="49">
        <f t="shared" si="164"/>
        <v>0</v>
      </c>
      <c r="AA794" s="49">
        <f t="shared" si="164"/>
        <v>0</v>
      </c>
      <c r="AB794" s="49">
        <f t="shared" si="164"/>
        <v>0</v>
      </c>
      <c r="AC794" s="49">
        <f t="shared" si="164"/>
        <v>0</v>
      </c>
      <c r="AD794" s="49">
        <f t="shared" si="164"/>
        <v>0</v>
      </c>
      <c r="AE794" s="51">
        <f t="shared" si="152"/>
        <v>0</v>
      </c>
      <c r="AF794" s="51">
        <f>IF(C794=A_Stammdaten!$B$12,D_SAV!$U794-D_SAV!$AG794,HLOOKUP(A_Stammdaten!$B$12-1,$AH$4:$AN$4004,ROW(C794)-3,FALSE)-$AG794)</f>
        <v>0</v>
      </c>
      <c r="AG794" s="51">
        <f>HLOOKUP(A_Stammdaten!$B$12,$AH$4:$AN$4004,ROW(C794)-3,FALSE)</f>
        <v>0</v>
      </c>
      <c r="AH794" s="51">
        <f t="shared" si="156"/>
        <v>0</v>
      </c>
      <c r="AI794" s="51">
        <f t="shared" si="157"/>
        <v>0</v>
      </c>
      <c r="AJ794" s="51">
        <f t="shared" si="158"/>
        <v>0</v>
      </c>
      <c r="AK794" s="51">
        <f t="shared" si="159"/>
        <v>0</v>
      </c>
      <c r="AL794" s="51">
        <f t="shared" si="160"/>
        <v>0</v>
      </c>
      <c r="AM794" s="51">
        <f t="shared" si="161"/>
        <v>0</v>
      </c>
      <c r="AN794" s="51">
        <f t="shared" si="162"/>
        <v>0</v>
      </c>
    </row>
    <row r="795" spans="1:40" x14ac:dyDescent="0.25">
      <c r="A795" s="17"/>
      <c r="B795" s="17"/>
      <c r="C795" s="35"/>
      <c r="D795" s="17"/>
      <c r="E795" s="17"/>
      <c r="F795" s="17"/>
      <c r="G795" s="62">
        <f t="shared" si="163"/>
        <v>0</v>
      </c>
      <c r="H795" s="17"/>
      <c r="I795" s="17"/>
      <c r="J795" s="17"/>
      <c r="K795" s="17"/>
      <c r="L795" s="17"/>
      <c r="M795" s="17"/>
      <c r="N795" s="17"/>
      <c r="O795" s="17"/>
      <c r="P795" s="115"/>
      <c r="Q795" s="62">
        <f>IF(C795&gt;A_Stammdaten!$B$12,0,SUM(G795,H795,J795,K795,M795,N795)-SUM(I795,L795,O795,P795))</f>
        <v>0</v>
      </c>
      <c r="R795" s="17"/>
      <c r="S795" s="17"/>
      <c r="T795" s="17"/>
      <c r="U795" s="62">
        <f t="shared" si="154"/>
        <v>0</v>
      </c>
      <c r="V795" s="63">
        <f>IF(ISBLANK($B795),0,VLOOKUP($B795,Listen!$A$2:$C$45,2,FALSE))</f>
        <v>0</v>
      </c>
      <c r="W795" s="63">
        <f>IF(ISBLANK($B795),0,VLOOKUP($B795,Listen!$A$2:$C$45,3,FALSE))</f>
        <v>0</v>
      </c>
      <c r="X795" s="49">
        <f t="shared" si="155"/>
        <v>0</v>
      </c>
      <c r="Y795" s="49">
        <f t="shared" si="164"/>
        <v>0</v>
      </c>
      <c r="Z795" s="49">
        <f t="shared" si="164"/>
        <v>0</v>
      </c>
      <c r="AA795" s="49">
        <f t="shared" si="164"/>
        <v>0</v>
      </c>
      <c r="AB795" s="49">
        <f t="shared" si="164"/>
        <v>0</v>
      </c>
      <c r="AC795" s="49">
        <f t="shared" si="164"/>
        <v>0</v>
      </c>
      <c r="AD795" s="49">
        <f t="shared" si="164"/>
        <v>0</v>
      </c>
      <c r="AE795" s="51">
        <f t="shared" si="152"/>
        <v>0</v>
      </c>
      <c r="AF795" s="51">
        <f>IF(C795=A_Stammdaten!$B$12,D_SAV!$U795-D_SAV!$AG795,HLOOKUP(A_Stammdaten!$B$12-1,$AH$4:$AN$4004,ROW(C795)-3,FALSE)-$AG795)</f>
        <v>0</v>
      </c>
      <c r="AG795" s="51">
        <f>HLOOKUP(A_Stammdaten!$B$12,$AH$4:$AN$4004,ROW(C795)-3,FALSE)</f>
        <v>0</v>
      </c>
      <c r="AH795" s="51">
        <f t="shared" si="156"/>
        <v>0</v>
      </c>
      <c r="AI795" s="51">
        <f t="shared" si="157"/>
        <v>0</v>
      </c>
      <c r="AJ795" s="51">
        <f t="shared" si="158"/>
        <v>0</v>
      </c>
      <c r="AK795" s="51">
        <f t="shared" si="159"/>
        <v>0</v>
      </c>
      <c r="AL795" s="51">
        <f t="shared" si="160"/>
        <v>0</v>
      </c>
      <c r="AM795" s="51">
        <f t="shared" si="161"/>
        <v>0</v>
      </c>
      <c r="AN795" s="51">
        <f t="shared" si="162"/>
        <v>0</v>
      </c>
    </row>
    <row r="796" spans="1:40" x14ac:dyDescent="0.25">
      <c r="A796" s="17"/>
      <c r="B796" s="17"/>
      <c r="C796" s="35"/>
      <c r="D796" s="17"/>
      <c r="E796" s="17"/>
      <c r="F796" s="17"/>
      <c r="G796" s="62">
        <f t="shared" si="163"/>
        <v>0</v>
      </c>
      <c r="H796" s="17"/>
      <c r="I796" s="17"/>
      <c r="J796" s="17"/>
      <c r="K796" s="17"/>
      <c r="L796" s="17"/>
      <c r="M796" s="17"/>
      <c r="N796" s="17"/>
      <c r="O796" s="17"/>
      <c r="P796" s="115"/>
      <c r="Q796" s="62">
        <f>IF(C796&gt;A_Stammdaten!$B$12,0,SUM(G796,H796,J796,K796,M796,N796)-SUM(I796,L796,O796,P796))</f>
        <v>0</v>
      </c>
      <c r="R796" s="17"/>
      <c r="S796" s="17"/>
      <c r="T796" s="17"/>
      <c r="U796" s="62">
        <f t="shared" si="154"/>
        <v>0</v>
      </c>
      <c r="V796" s="63">
        <f>IF(ISBLANK($B796),0,VLOOKUP($B796,Listen!$A$2:$C$45,2,FALSE))</f>
        <v>0</v>
      </c>
      <c r="W796" s="63">
        <f>IF(ISBLANK($B796),0,VLOOKUP($B796,Listen!$A$2:$C$45,3,FALSE))</f>
        <v>0</v>
      </c>
      <c r="X796" s="49">
        <f t="shared" si="155"/>
        <v>0</v>
      </c>
      <c r="Y796" s="49">
        <f t="shared" si="164"/>
        <v>0</v>
      </c>
      <c r="Z796" s="49">
        <f t="shared" si="164"/>
        <v>0</v>
      </c>
      <c r="AA796" s="49">
        <f t="shared" si="164"/>
        <v>0</v>
      </c>
      <c r="AB796" s="49">
        <f t="shared" si="164"/>
        <v>0</v>
      </c>
      <c r="AC796" s="49">
        <f t="shared" si="164"/>
        <v>0</v>
      </c>
      <c r="AD796" s="49">
        <f t="shared" si="164"/>
        <v>0</v>
      </c>
      <c r="AE796" s="51">
        <f t="shared" si="152"/>
        <v>0</v>
      </c>
      <c r="AF796" s="51">
        <f>IF(C796=A_Stammdaten!$B$12,D_SAV!$U796-D_SAV!$AG796,HLOOKUP(A_Stammdaten!$B$12-1,$AH$4:$AN$4004,ROW(C796)-3,FALSE)-$AG796)</f>
        <v>0</v>
      </c>
      <c r="AG796" s="51">
        <f>HLOOKUP(A_Stammdaten!$B$12,$AH$4:$AN$4004,ROW(C796)-3,FALSE)</f>
        <v>0</v>
      </c>
      <c r="AH796" s="51">
        <f t="shared" si="156"/>
        <v>0</v>
      </c>
      <c r="AI796" s="51">
        <f t="shared" si="157"/>
        <v>0</v>
      </c>
      <c r="AJ796" s="51">
        <f t="shared" si="158"/>
        <v>0</v>
      </c>
      <c r="AK796" s="51">
        <f t="shared" si="159"/>
        <v>0</v>
      </c>
      <c r="AL796" s="51">
        <f t="shared" si="160"/>
        <v>0</v>
      </c>
      <c r="AM796" s="51">
        <f t="shared" si="161"/>
        <v>0</v>
      </c>
      <c r="AN796" s="51">
        <f t="shared" si="162"/>
        <v>0</v>
      </c>
    </row>
    <row r="797" spans="1:40" x14ac:dyDescent="0.25">
      <c r="A797" s="17"/>
      <c r="B797" s="17"/>
      <c r="C797" s="35"/>
      <c r="D797" s="17"/>
      <c r="E797" s="17"/>
      <c r="F797" s="17"/>
      <c r="G797" s="62">
        <f t="shared" si="163"/>
        <v>0</v>
      </c>
      <c r="H797" s="17"/>
      <c r="I797" s="17"/>
      <c r="J797" s="17"/>
      <c r="K797" s="17"/>
      <c r="L797" s="17"/>
      <c r="M797" s="17"/>
      <c r="N797" s="17"/>
      <c r="O797" s="17"/>
      <c r="P797" s="115"/>
      <c r="Q797" s="62">
        <f>IF(C797&gt;A_Stammdaten!$B$12,0,SUM(G797,H797,J797,K797,M797,N797)-SUM(I797,L797,O797,P797))</f>
        <v>0</v>
      </c>
      <c r="R797" s="17"/>
      <c r="S797" s="17"/>
      <c r="T797" s="17"/>
      <c r="U797" s="62">
        <f t="shared" si="154"/>
        <v>0</v>
      </c>
      <c r="V797" s="63">
        <f>IF(ISBLANK($B797),0,VLOOKUP($B797,Listen!$A$2:$C$45,2,FALSE))</f>
        <v>0</v>
      </c>
      <c r="W797" s="63">
        <f>IF(ISBLANK($B797),0,VLOOKUP($B797,Listen!$A$2:$C$45,3,FALSE))</f>
        <v>0</v>
      </c>
      <c r="X797" s="49">
        <f t="shared" si="155"/>
        <v>0</v>
      </c>
      <c r="Y797" s="49">
        <f t="shared" si="164"/>
        <v>0</v>
      </c>
      <c r="Z797" s="49">
        <f t="shared" si="164"/>
        <v>0</v>
      </c>
      <c r="AA797" s="49">
        <f t="shared" si="164"/>
        <v>0</v>
      </c>
      <c r="AB797" s="49">
        <f t="shared" si="164"/>
        <v>0</v>
      </c>
      <c r="AC797" s="49">
        <f t="shared" si="164"/>
        <v>0</v>
      </c>
      <c r="AD797" s="49">
        <f t="shared" si="164"/>
        <v>0</v>
      </c>
      <c r="AE797" s="51">
        <f t="shared" si="152"/>
        <v>0</v>
      </c>
      <c r="AF797" s="51">
        <f>IF(C797=A_Stammdaten!$B$12,D_SAV!$U797-D_SAV!$AG797,HLOOKUP(A_Stammdaten!$B$12-1,$AH$4:$AN$4004,ROW(C797)-3,FALSE)-$AG797)</f>
        <v>0</v>
      </c>
      <c r="AG797" s="51">
        <f>HLOOKUP(A_Stammdaten!$B$12,$AH$4:$AN$4004,ROW(C797)-3,FALSE)</f>
        <v>0</v>
      </c>
      <c r="AH797" s="51">
        <f t="shared" si="156"/>
        <v>0</v>
      </c>
      <c r="AI797" s="51">
        <f t="shared" si="157"/>
        <v>0</v>
      </c>
      <c r="AJ797" s="51">
        <f t="shared" si="158"/>
        <v>0</v>
      </c>
      <c r="AK797" s="51">
        <f t="shared" si="159"/>
        <v>0</v>
      </c>
      <c r="AL797" s="51">
        <f t="shared" si="160"/>
        <v>0</v>
      </c>
      <c r="AM797" s="51">
        <f t="shared" si="161"/>
        <v>0</v>
      </c>
      <c r="AN797" s="51">
        <f t="shared" si="162"/>
        <v>0</v>
      </c>
    </row>
    <row r="798" spans="1:40" x14ac:dyDescent="0.25">
      <c r="A798" s="17"/>
      <c r="B798" s="17"/>
      <c r="C798" s="35"/>
      <c r="D798" s="17"/>
      <c r="E798" s="17"/>
      <c r="F798" s="17"/>
      <c r="G798" s="62">
        <f t="shared" si="163"/>
        <v>0</v>
      </c>
      <c r="H798" s="17"/>
      <c r="I798" s="17"/>
      <c r="J798" s="17"/>
      <c r="K798" s="17"/>
      <c r="L798" s="17"/>
      <c r="M798" s="17"/>
      <c r="N798" s="17"/>
      <c r="O798" s="17"/>
      <c r="P798" s="115"/>
      <c r="Q798" s="62">
        <f>IF(C798&gt;A_Stammdaten!$B$12,0,SUM(G798,H798,J798,K798,M798,N798)-SUM(I798,L798,O798,P798))</f>
        <v>0</v>
      </c>
      <c r="R798" s="17"/>
      <c r="S798" s="17"/>
      <c r="T798" s="17"/>
      <c r="U798" s="62">
        <f t="shared" si="154"/>
        <v>0</v>
      </c>
      <c r="V798" s="63">
        <f>IF(ISBLANK($B798),0,VLOOKUP($B798,Listen!$A$2:$C$45,2,FALSE))</f>
        <v>0</v>
      </c>
      <c r="W798" s="63">
        <f>IF(ISBLANK($B798),0,VLOOKUP($B798,Listen!$A$2:$C$45,3,FALSE))</f>
        <v>0</v>
      </c>
      <c r="X798" s="49">
        <f t="shared" si="155"/>
        <v>0</v>
      </c>
      <c r="Y798" s="49">
        <f t="shared" si="164"/>
        <v>0</v>
      </c>
      <c r="Z798" s="49">
        <f t="shared" si="164"/>
        <v>0</v>
      </c>
      <c r="AA798" s="49">
        <f t="shared" si="164"/>
        <v>0</v>
      </c>
      <c r="AB798" s="49">
        <f t="shared" si="164"/>
        <v>0</v>
      </c>
      <c r="AC798" s="49">
        <f t="shared" si="164"/>
        <v>0</v>
      </c>
      <c r="AD798" s="49">
        <f t="shared" si="164"/>
        <v>0</v>
      </c>
      <c r="AE798" s="51">
        <f t="shared" si="152"/>
        <v>0</v>
      </c>
      <c r="AF798" s="51">
        <f>IF(C798=A_Stammdaten!$B$12,D_SAV!$U798-D_SAV!$AG798,HLOOKUP(A_Stammdaten!$B$12-1,$AH$4:$AN$4004,ROW(C798)-3,FALSE)-$AG798)</f>
        <v>0</v>
      </c>
      <c r="AG798" s="51">
        <f>HLOOKUP(A_Stammdaten!$B$12,$AH$4:$AN$4004,ROW(C798)-3,FALSE)</f>
        <v>0</v>
      </c>
      <c r="AH798" s="51">
        <f t="shared" si="156"/>
        <v>0</v>
      </c>
      <c r="AI798" s="51">
        <f t="shared" si="157"/>
        <v>0</v>
      </c>
      <c r="AJ798" s="51">
        <f t="shared" si="158"/>
        <v>0</v>
      </c>
      <c r="AK798" s="51">
        <f t="shared" si="159"/>
        <v>0</v>
      </c>
      <c r="AL798" s="51">
        <f t="shared" si="160"/>
        <v>0</v>
      </c>
      <c r="AM798" s="51">
        <f t="shared" si="161"/>
        <v>0</v>
      </c>
      <c r="AN798" s="51">
        <f t="shared" si="162"/>
        <v>0</v>
      </c>
    </row>
    <row r="799" spans="1:40" x14ac:dyDescent="0.25">
      <c r="A799" s="17"/>
      <c r="B799" s="17"/>
      <c r="C799" s="35"/>
      <c r="D799" s="17"/>
      <c r="E799" s="17"/>
      <c r="F799" s="17"/>
      <c r="G799" s="62">
        <f t="shared" si="163"/>
        <v>0</v>
      </c>
      <c r="H799" s="17"/>
      <c r="I799" s="17"/>
      <c r="J799" s="17"/>
      <c r="K799" s="17"/>
      <c r="L799" s="17"/>
      <c r="M799" s="17"/>
      <c r="N799" s="17"/>
      <c r="O799" s="17"/>
      <c r="P799" s="115"/>
      <c r="Q799" s="62">
        <f>IF(C799&gt;A_Stammdaten!$B$12,0,SUM(G799,H799,J799,K799,M799,N799)-SUM(I799,L799,O799,P799))</f>
        <v>0</v>
      </c>
      <c r="R799" s="17"/>
      <c r="S799" s="17"/>
      <c r="T799" s="17"/>
      <c r="U799" s="62">
        <f t="shared" si="154"/>
        <v>0</v>
      </c>
      <c r="V799" s="63">
        <f>IF(ISBLANK($B799),0,VLOOKUP($B799,Listen!$A$2:$C$45,2,FALSE))</f>
        <v>0</v>
      </c>
      <c r="W799" s="63">
        <f>IF(ISBLANK($B799),0,VLOOKUP($B799,Listen!$A$2:$C$45,3,FALSE))</f>
        <v>0</v>
      </c>
      <c r="X799" s="49">
        <f t="shared" si="155"/>
        <v>0</v>
      </c>
      <c r="Y799" s="49">
        <f t="shared" si="164"/>
        <v>0</v>
      </c>
      <c r="Z799" s="49">
        <f t="shared" si="164"/>
        <v>0</v>
      </c>
      <c r="AA799" s="49">
        <f t="shared" si="164"/>
        <v>0</v>
      </c>
      <c r="AB799" s="49">
        <f t="shared" si="164"/>
        <v>0</v>
      </c>
      <c r="AC799" s="49">
        <f t="shared" si="164"/>
        <v>0</v>
      </c>
      <c r="AD799" s="49">
        <f t="shared" si="164"/>
        <v>0</v>
      </c>
      <c r="AE799" s="51">
        <f t="shared" si="152"/>
        <v>0</v>
      </c>
      <c r="AF799" s="51">
        <f>IF(C799=A_Stammdaten!$B$12,D_SAV!$U799-D_SAV!$AG799,HLOOKUP(A_Stammdaten!$B$12-1,$AH$4:$AN$4004,ROW(C799)-3,FALSE)-$AG799)</f>
        <v>0</v>
      </c>
      <c r="AG799" s="51">
        <f>HLOOKUP(A_Stammdaten!$B$12,$AH$4:$AN$4004,ROW(C799)-3,FALSE)</f>
        <v>0</v>
      </c>
      <c r="AH799" s="51">
        <f t="shared" si="156"/>
        <v>0</v>
      </c>
      <c r="AI799" s="51">
        <f t="shared" si="157"/>
        <v>0</v>
      </c>
      <c r="AJ799" s="51">
        <f t="shared" si="158"/>
        <v>0</v>
      </c>
      <c r="AK799" s="51">
        <f t="shared" si="159"/>
        <v>0</v>
      </c>
      <c r="AL799" s="51">
        <f t="shared" si="160"/>
        <v>0</v>
      </c>
      <c r="AM799" s="51">
        <f t="shared" si="161"/>
        <v>0</v>
      </c>
      <c r="AN799" s="51">
        <f t="shared" si="162"/>
        <v>0</v>
      </c>
    </row>
    <row r="800" spans="1:40" x14ac:dyDescent="0.25">
      <c r="A800" s="17"/>
      <c r="B800" s="17"/>
      <c r="C800" s="35"/>
      <c r="D800" s="17"/>
      <c r="E800" s="17"/>
      <c r="F800" s="17"/>
      <c r="G800" s="62">
        <f t="shared" si="163"/>
        <v>0</v>
      </c>
      <c r="H800" s="17"/>
      <c r="I800" s="17"/>
      <c r="J800" s="17"/>
      <c r="K800" s="17"/>
      <c r="L800" s="17"/>
      <c r="M800" s="17"/>
      <c r="N800" s="17"/>
      <c r="O800" s="17"/>
      <c r="P800" s="115"/>
      <c r="Q800" s="62">
        <f>IF(C800&gt;A_Stammdaten!$B$12,0,SUM(G800,H800,J800,K800,M800,N800)-SUM(I800,L800,O800,P800))</f>
        <v>0</v>
      </c>
      <c r="R800" s="17"/>
      <c r="S800" s="17"/>
      <c r="T800" s="17"/>
      <c r="U800" s="62">
        <f t="shared" si="154"/>
        <v>0</v>
      </c>
      <c r="V800" s="63">
        <f>IF(ISBLANK($B800),0,VLOOKUP($B800,Listen!$A$2:$C$45,2,FALSE))</f>
        <v>0</v>
      </c>
      <c r="W800" s="63">
        <f>IF(ISBLANK($B800),0,VLOOKUP($B800,Listen!$A$2:$C$45,3,FALSE))</f>
        <v>0</v>
      </c>
      <c r="X800" s="49">
        <f t="shared" si="155"/>
        <v>0</v>
      </c>
      <c r="Y800" s="49">
        <f t="shared" si="164"/>
        <v>0</v>
      </c>
      <c r="Z800" s="49">
        <f t="shared" si="164"/>
        <v>0</v>
      </c>
      <c r="AA800" s="49">
        <f t="shared" si="164"/>
        <v>0</v>
      </c>
      <c r="AB800" s="49">
        <f t="shared" si="164"/>
        <v>0</v>
      </c>
      <c r="AC800" s="49">
        <f t="shared" si="164"/>
        <v>0</v>
      </c>
      <c r="AD800" s="49">
        <f t="shared" si="164"/>
        <v>0</v>
      </c>
      <c r="AE800" s="51">
        <f t="shared" si="152"/>
        <v>0</v>
      </c>
      <c r="AF800" s="51">
        <f>IF(C800=A_Stammdaten!$B$12,D_SAV!$U800-D_SAV!$AG800,HLOOKUP(A_Stammdaten!$B$12-1,$AH$4:$AN$4004,ROW(C800)-3,FALSE)-$AG800)</f>
        <v>0</v>
      </c>
      <c r="AG800" s="51">
        <f>HLOOKUP(A_Stammdaten!$B$12,$AH$4:$AN$4004,ROW(C800)-3,FALSE)</f>
        <v>0</v>
      </c>
      <c r="AH800" s="51">
        <f t="shared" si="156"/>
        <v>0</v>
      </c>
      <c r="AI800" s="51">
        <f t="shared" si="157"/>
        <v>0</v>
      </c>
      <c r="AJ800" s="51">
        <f t="shared" si="158"/>
        <v>0</v>
      </c>
      <c r="AK800" s="51">
        <f t="shared" si="159"/>
        <v>0</v>
      </c>
      <c r="AL800" s="51">
        <f t="shared" si="160"/>
        <v>0</v>
      </c>
      <c r="AM800" s="51">
        <f t="shared" si="161"/>
        <v>0</v>
      </c>
      <c r="AN800" s="51">
        <f t="shared" si="162"/>
        <v>0</v>
      </c>
    </row>
    <row r="801" spans="1:40" x14ac:dyDescent="0.25">
      <c r="A801" s="17"/>
      <c r="B801" s="17"/>
      <c r="C801" s="35"/>
      <c r="D801" s="17"/>
      <c r="E801" s="17"/>
      <c r="F801" s="17"/>
      <c r="G801" s="62">
        <f t="shared" si="163"/>
        <v>0</v>
      </c>
      <c r="H801" s="17"/>
      <c r="I801" s="17"/>
      <c r="J801" s="17"/>
      <c r="K801" s="17"/>
      <c r="L801" s="17"/>
      <c r="M801" s="17"/>
      <c r="N801" s="17"/>
      <c r="O801" s="17"/>
      <c r="P801" s="115"/>
      <c r="Q801" s="62">
        <f>IF(C801&gt;A_Stammdaten!$B$12,0,SUM(G801,H801,J801,K801,M801,N801)-SUM(I801,L801,O801,P801))</f>
        <v>0</v>
      </c>
      <c r="R801" s="17"/>
      <c r="S801" s="17"/>
      <c r="T801" s="17"/>
      <c r="U801" s="62">
        <f t="shared" si="154"/>
        <v>0</v>
      </c>
      <c r="V801" s="63">
        <f>IF(ISBLANK($B801),0,VLOOKUP($B801,Listen!$A$2:$C$45,2,FALSE))</f>
        <v>0</v>
      </c>
      <c r="W801" s="63">
        <f>IF(ISBLANK($B801),0,VLOOKUP($B801,Listen!$A$2:$C$45,3,FALSE))</f>
        <v>0</v>
      </c>
      <c r="X801" s="49">
        <f t="shared" si="155"/>
        <v>0</v>
      </c>
      <c r="Y801" s="49">
        <f t="shared" si="164"/>
        <v>0</v>
      </c>
      <c r="Z801" s="49">
        <f t="shared" si="164"/>
        <v>0</v>
      </c>
      <c r="AA801" s="49">
        <f t="shared" si="164"/>
        <v>0</v>
      </c>
      <c r="AB801" s="49">
        <f t="shared" si="164"/>
        <v>0</v>
      </c>
      <c r="AC801" s="49">
        <f t="shared" si="164"/>
        <v>0</v>
      </c>
      <c r="AD801" s="49">
        <f t="shared" si="164"/>
        <v>0</v>
      </c>
      <c r="AE801" s="51">
        <f t="shared" si="152"/>
        <v>0</v>
      </c>
      <c r="AF801" s="51">
        <f>IF(C801=A_Stammdaten!$B$12,D_SAV!$U801-D_SAV!$AG801,HLOOKUP(A_Stammdaten!$B$12-1,$AH$4:$AN$4004,ROW(C801)-3,FALSE)-$AG801)</f>
        <v>0</v>
      </c>
      <c r="AG801" s="51">
        <f>HLOOKUP(A_Stammdaten!$B$12,$AH$4:$AN$4004,ROW(C801)-3,FALSE)</f>
        <v>0</v>
      </c>
      <c r="AH801" s="51">
        <f t="shared" si="156"/>
        <v>0</v>
      </c>
      <c r="AI801" s="51">
        <f t="shared" si="157"/>
        <v>0</v>
      </c>
      <c r="AJ801" s="51">
        <f t="shared" si="158"/>
        <v>0</v>
      </c>
      <c r="AK801" s="51">
        <f t="shared" si="159"/>
        <v>0</v>
      </c>
      <c r="AL801" s="51">
        <f t="shared" si="160"/>
        <v>0</v>
      </c>
      <c r="AM801" s="51">
        <f t="shared" si="161"/>
        <v>0</v>
      </c>
      <c r="AN801" s="51">
        <f t="shared" si="162"/>
        <v>0</v>
      </c>
    </row>
    <row r="802" spans="1:40" x14ac:dyDescent="0.25">
      <c r="A802" s="17"/>
      <c r="B802" s="17"/>
      <c r="C802" s="35"/>
      <c r="D802" s="17"/>
      <c r="E802" s="17"/>
      <c r="F802" s="17"/>
      <c r="G802" s="62">
        <f t="shared" si="163"/>
        <v>0</v>
      </c>
      <c r="H802" s="17"/>
      <c r="I802" s="17"/>
      <c r="J802" s="17"/>
      <c r="K802" s="17"/>
      <c r="L802" s="17"/>
      <c r="M802" s="17"/>
      <c r="N802" s="17"/>
      <c r="O802" s="17"/>
      <c r="P802" s="115"/>
      <c r="Q802" s="62">
        <f>IF(C802&gt;A_Stammdaten!$B$12,0,SUM(G802,H802,J802,K802,M802,N802)-SUM(I802,L802,O802,P802))</f>
        <v>0</v>
      </c>
      <c r="R802" s="17"/>
      <c r="S802" s="17"/>
      <c r="T802" s="17"/>
      <c r="U802" s="62">
        <f t="shared" si="154"/>
        <v>0</v>
      </c>
      <c r="V802" s="63">
        <f>IF(ISBLANK($B802),0,VLOOKUP($B802,Listen!$A$2:$C$45,2,FALSE))</f>
        <v>0</v>
      </c>
      <c r="W802" s="63">
        <f>IF(ISBLANK($B802),0,VLOOKUP($B802,Listen!$A$2:$C$45,3,FALSE))</f>
        <v>0</v>
      </c>
      <c r="X802" s="49">
        <f t="shared" si="155"/>
        <v>0</v>
      </c>
      <c r="Y802" s="49">
        <f t="shared" si="164"/>
        <v>0</v>
      </c>
      <c r="Z802" s="49">
        <f t="shared" si="164"/>
        <v>0</v>
      </c>
      <c r="AA802" s="49">
        <f t="shared" si="164"/>
        <v>0</v>
      </c>
      <c r="AB802" s="49">
        <f t="shared" si="164"/>
        <v>0</v>
      </c>
      <c r="AC802" s="49">
        <f t="shared" si="164"/>
        <v>0</v>
      </c>
      <c r="AD802" s="49">
        <f t="shared" si="164"/>
        <v>0</v>
      </c>
      <c r="AE802" s="51">
        <f t="shared" si="152"/>
        <v>0</v>
      </c>
      <c r="AF802" s="51">
        <f>IF(C802=A_Stammdaten!$B$12,D_SAV!$U802-D_SAV!$AG802,HLOOKUP(A_Stammdaten!$B$12-1,$AH$4:$AN$4004,ROW(C802)-3,FALSE)-$AG802)</f>
        <v>0</v>
      </c>
      <c r="AG802" s="51">
        <f>HLOOKUP(A_Stammdaten!$B$12,$AH$4:$AN$4004,ROW(C802)-3,FALSE)</f>
        <v>0</v>
      </c>
      <c r="AH802" s="51">
        <f t="shared" si="156"/>
        <v>0</v>
      </c>
      <c r="AI802" s="51">
        <f t="shared" si="157"/>
        <v>0</v>
      </c>
      <c r="AJ802" s="51">
        <f t="shared" si="158"/>
        <v>0</v>
      </c>
      <c r="AK802" s="51">
        <f t="shared" si="159"/>
        <v>0</v>
      </c>
      <c r="AL802" s="51">
        <f t="shared" si="160"/>
        <v>0</v>
      </c>
      <c r="AM802" s="51">
        <f t="shared" si="161"/>
        <v>0</v>
      </c>
      <c r="AN802" s="51">
        <f t="shared" si="162"/>
        <v>0</v>
      </c>
    </row>
    <row r="803" spans="1:40" x14ac:dyDescent="0.25">
      <c r="A803" s="17"/>
      <c r="B803" s="17"/>
      <c r="C803" s="35"/>
      <c r="D803" s="17"/>
      <c r="E803" s="17"/>
      <c r="F803" s="17"/>
      <c r="G803" s="62">
        <f t="shared" si="163"/>
        <v>0</v>
      </c>
      <c r="H803" s="17"/>
      <c r="I803" s="17"/>
      <c r="J803" s="17"/>
      <c r="K803" s="17"/>
      <c r="L803" s="17"/>
      <c r="M803" s="17"/>
      <c r="N803" s="17"/>
      <c r="O803" s="17"/>
      <c r="P803" s="115"/>
      <c r="Q803" s="62">
        <f>IF(C803&gt;A_Stammdaten!$B$12,0,SUM(G803,H803,J803,K803,M803,N803)-SUM(I803,L803,O803,P803))</f>
        <v>0</v>
      </c>
      <c r="R803" s="17"/>
      <c r="S803" s="17"/>
      <c r="T803" s="17"/>
      <c r="U803" s="62">
        <f t="shared" si="154"/>
        <v>0</v>
      </c>
      <c r="V803" s="63">
        <f>IF(ISBLANK($B803),0,VLOOKUP($B803,Listen!$A$2:$C$45,2,FALSE))</f>
        <v>0</v>
      </c>
      <c r="W803" s="63">
        <f>IF(ISBLANK($B803),0,VLOOKUP($B803,Listen!$A$2:$C$45,3,FALSE))</f>
        <v>0</v>
      </c>
      <c r="X803" s="49">
        <f t="shared" si="155"/>
        <v>0</v>
      </c>
      <c r="Y803" s="49">
        <f t="shared" si="164"/>
        <v>0</v>
      </c>
      <c r="Z803" s="49">
        <f t="shared" si="164"/>
        <v>0</v>
      </c>
      <c r="AA803" s="49">
        <f t="shared" si="164"/>
        <v>0</v>
      </c>
      <c r="AB803" s="49">
        <f t="shared" si="164"/>
        <v>0</v>
      </c>
      <c r="AC803" s="49">
        <f t="shared" si="164"/>
        <v>0</v>
      </c>
      <c r="AD803" s="49">
        <f t="shared" si="164"/>
        <v>0</v>
      </c>
      <c r="AE803" s="51">
        <f t="shared" ref="AE803:AE866" si="165">AG803+AF803</f>
        <v>0</v>
      </c>
      <c r="AF803" s="51">
        <f>IF(C803=A_Stammdaten!$B$12,D_SAV!$U803-D_SAV!$AG803,HLOOKUP(A_Stammdaten!$B$12-1,$AH$4:$AN$4004,ROW(C803)-3,FALSE)-$AG803)</f>
        <v>0</v>
      </c>
      <c r="AG803" s="51">
        <f>HLOOKUP(A_Stammdaten!$B$12,$AH$4:$AN$4004,ROW(C803)-3,FALSE)</f>
        <v>0</v>
      </c>
      <c r="AH803" s="51">
        <f t="shared" si="156"/>
        <v>0</v>
      </c>
      <c r="AI803" s="51">
        <f t="shared" si="157"/>
        <v>0</v>
      </c>
      <c r="AJ803" s="51">
        <f t="shared" si="158"/>
        <v>0</v>
      </c>
      <c r="AK803" s="51">
        <f t="shared" si="159"/>
        <v>0</v>
      </c>
      <c r="AL803" s="51">
        <f t="shared" si="160"/>
        <v>0</v>
      </c>
      <c r="AM803" s="51">
        <f t="shared" si="161"/>
        <v>0</v>
      </c>
      <c r="AN803" s="51">
        <f t="shared" si="162"/>
        <v>0</v>
      </c>
    </row>
    <row r="804" spans="1:40" x14ac:dyDescent="0.25">
      <c r="A804" s="17"/>
      <c r="B804" s="17"/>
      <c r="C804" s="35"/>
      <c r="D804" s="17"/>
      <c r="E804" s="17"/>
      <c r="F804" s="17"/>
      <c r="G804" s="62">
        <f t="shared" si="163"/>
        <v>0</v>
      </c>
      <c r="H804" s="17"/>
      <c r="I804" s="17"/>
      <c r="J804" s="17"/>
      <c r="K804" s="17"/>
      <c r="L804" s="17"/>
      <c r="M804" s="17"/>
      <c r="N804" s="17"/>
      <c r="O804" s="17"/>
      <c r="P804" s="115"/>
      <c r="Q804" s="62">
        <f>IF(C804&gt;A_Stammdaten!$B$12,0,SUM(G804,H804,J804,K804,M804,N804)-SUM(I804,L804,O804,P804))</f>
        <v>0</v>
      </c>
      <c r="R804" s="17"/>
      <c r="S804" s="17"/>
      <c r="T804" s="17"/>
      <c r="U804" s="62">
        <f t="shared" si="154"/>
        <v>0</v>
      </c>
      <c r="V804" s="63">
        <f>IF(ISBLANK($B804),0,VLOOKUP($B804,Listen!$A$2:$C$45,2,FALSE))</f>
        <v>0</v>
      </c>
      <c r="W804" s="63">
        <f>IF(ISBLANK($B804),0,VLOOKUP($B804,Listen!$A$2:$C$45,3,FALSE))</f>
        <v>0</v>
      </c>
      <c r="X804" s="49">
        <f t="shared" si="155"/>
        <v>0</v>
      </c>
      <c r="Y804" s="49">
        <f t="shared" si="164"/>
        <v>0</v>
      </c>
      <c r="Z804" s="49">
        <f t="shared" si="164"/>
        <v>0</v>
      </c>
      <c r="AA804" s="49">
        <f t="shared" si="164"/>
        <v>0</v>
      </c>
      <c r="AB804" s="49">
        <f t="shared" si="164"/>
        <v>0</v>
      </c>
      <c r="AC804" s="49">
        <f t="shared" si="164"/>
        <v>0</v>
      </c>
      <c r="AD804" s="49">
        <f t="shared" si="164"/>
        <v>0</v>
      </c>
      <c r="AE804" s="51">
        <f t="shared" si="165"/>
        <v>0</v>
      </c>
      <c r="AF804" s="51">
        <f>IF(C804=A_Stammdaten!$B$12,D_SAV!$U804-D_SAV!$AG804,HLOOKUP(A_Stammdaten!$B$12-1,$AH$4:$AN$4004,ROW(C804)-3,FALSE)-$AG804)</f>
        <v>0</v>
      </c>
      <c r="AG804" s="51">
        <f>HLOOKUP(A_Stammdaten!$B$12,$AH$4:$AN$4004,ROW(C804)-3,FALSE)</f>
        <v>0</v>
      </c>
      <c r="AH804" s="51">
        <f t="shared" si="156"/>
        <v>0</v>
      </c>
      <c r="AI804" s="51">
        <f t="shared" si="157"/>
        <v>0</v>
      </c>
      <c r="AJ804" s="51">
        <f t="shared" si="158"/>
        <v>0</v>
      </c>
      <c r="AK804" s="51">
        <f t="shared" si="159"/>
        <v>0</v>
      </c>
      <c r="AL804" s="51">
        <f t="shared" si="160"/>
        <v>0</v>
      </c>
      <c r="AM804" s="51">
        <f t="shared" si="161"/>
        <v>0</v>
      </c>
      <c r="AN804" s="51">
        <f t="shared" si="162"/>
        <v>0</v>
      </c>
    </row>
    <row r="805" spans="1:40" x14ac:dyDescent="0.25">
      <c r="A805" s="17"/>
      <c r="B805" s="17"/>
      <c r="C805" s="35"/>
      <c r="D805" s="17"/>
      <c r="E805" s="17"/>
      <c r="F805" s="17"/>
      <c r="G805" s="62">
        <f t="shared" si="163"/>
        <v>0</v>
      </c>
      <c r="H805" s="17"/>
      <c r="I805" s="17"/>
      <c r="J805" s="17"/>
      <c r="K805" s="17"/>
      <c r="L805" s="17"/>
      <c r="M805" s="17"/>
      <c r="N805" s="17"/>
      <c r="O805" s="17"/>
      <c r="P805" s="115"/>
      <c r="Q805" s="62">
        <f>IF(C805&gt;A_Stammdaten!$B$12,0,SUM(G805,H805,J805,K805,M805,N805)-SUM(I805,L805,O805,P805))</f>
        <v>0</v>
      </c>
      <c r="R805" s="17"/>
      <c r="S805" s="17"/>
      <c r="T805" s="17"/>
      <c r="U805" s="62">
        <f t="shared" si="154"/>
        <v>0</v>
      </c>
      <c r="V805" s="63">
        <f>IF(ISBLANK($B805),0,VLOOKUP($B805,Listen!$A$2:$C$45,2,FALSE))</f>
        <v>0</v>
      </c>
      <c r="W805" s="63">
        <f>IF(ISBLANK($B805),0,VLOOKUP($B805,Listen!$A$2:$C$45,3,FALSE))</f>
        <v>0</v>
      </c>
      <c r="X805" s="49">
        <f t="shared" si="155"/>
        <v>0</v>
      </c>
      <c r="Y805" s="49">
        <f t="shared" si="164"/>
        <v>0</v>
      </c>
      <c r="Z805" s="49">
        <f t="shared" si="164"/>
        <v>0</v>
      </c>
      <c r="AA805" s="49">
        <f t="shared" si="164"/>
        <v>0</v>
      </c>
      <c r="AB805" s="49">
        <f t="shared" si="164"/>
        <v>0</v>
      </c>
      <c r="AC805" s="49">
        <f t="shared" si="164"/>
        <v>0</v>
      </c>
      <c r="AD805" s="49">
        <f t="shared" si="164"/>
        <v>0</v>
      </c>
      <c r="AE805" s="51">
        <f t="shared" si="165"/>
        <v>0</v>
      </c>
      <c r="AF805" s="51">
        <f>IF(C805=A_Stammdaten!$B$12,D_SAV!$U805-D_SAV!$AG805,HLOOKUP(A_Stammdaten!$B$12-1,$AH$4:$AN$4004,ROW(C805)-3,FALSE)-$AG805)</f>
        <v>0</v>
      </c>
      <c r="AG805" s="51">
        <f>HLOOKUP(A_Stammdaten!$B$12,$AH$4:$AN$4004,ROW(C805)-3,FALSE)</f>
        <v>0</v>
      </c>
      <c r="AH805" s="51">
        <f t="shared" si="156"/>
        <v>0</v>
      </c>
      <c r="AI805" s="51">
        <f t="shared" si="157"/>
        <v>0</v>
      </c>
      <c r="AJ805" s="51">
        <f t="shared" si="158"/>
        <v>0</v>
      </c>
      <c r="AK805" s="51">
        <f t="shared" si="159"/>
        <v>0</v>
      </c>
      <c r="AL805" s="51">
        <f t="shared" si="160"/>
        <v>0</v>
      </c>
      <c r="AM805" s="51">
        <f t="shared" si="161"/>
        <v>0</v>
      </c>
      <c r="AN805" s="51">
        <f t="shared" si="162"/>
        <v>0</v>
      </c>
    </row>
    <row r="806" spans="1:40" x14ac:dyDescent="0.25">
      <c r="A806" s="17"/>
      <c r="B806" s="17"/>
      <c r="C806" s="35"/>
      <c r="D806" s="17"/>
      <c r="E806" s="17"/>
      <c r="F806" s="17"/>
      <c r="G806" s="62">
        <f t="shared" si="163"/>
        <v>0</v>
      </c>
      <c r="H806" s="17"/>
      <c r="I806" s="17"/>
      <c r="J806" s="17"/>
      <c r="K806" s="17"/>
      <c r="L806" s="17"/>
      <c r="M806" s="17"/>
      <c r="N806" s="17"/>
      <c r="O806" s="17"/>
      <c r="P806" s="115"/>
      <c r="Q806" s="62">
        <f>IF(C806&gt;A_Stammdaten!$B$12,0,SUM(G806,H806,J806,K806,M806,N806)-SUM(I806,L806,O806,P806))</f>
        <v>0</v>
      </c>
      <c r="R806" s="17"/>
      <c r="S806" s="17"/>
      <c r="T806" s="17"/>
      <c r="U806" s="62">
        <f t="shared" si="154"/>
        <v>0</v>
      </c>
      <c r="V806" s="63">
        <f>IF(ISBLANK($B806),0,VLOOKUP($B806,Listen!$A$2:$C$45,2,FALSE))</f>
        <v>0</v>
      </c>
      <c r="W806" s="63">
        <f>IF(ISBLANK($B806),0,VLOOKUP($B806,Listen!$A$2:$C$45,3,FALSE))</f>
        <v>0</v>
      </c>
      <c r="X806" s="49">
        <f t="shared" si="155"/>
        <v>0</v>
      </c>
      <c r="Y806" s="49">
        <f t="shared" si="164"/>
        <v>0</v>
      </c>
      <c r="Z806" s="49">
        <f t="shared" si="164"/>
        <v>0</v>
      </c>
      <c r="AA806" s="49">
        <f t="shared" si="164"/>
        <v>0</v>
      </c>
      <c r="AB806" s="49">
        <f t="shared" si="164"/>
        <v>0</v>
      </c>
      <c r="AC806" s="49">
        <f t="shared" si="164"/>
        <v>0</v>
      </c>
      <c r="AD806" s="49">
        <f t="shared" si="164"/>
        <v>0</v>
      </c>
      <c r="AE806" s="51">
        <f t="shared" si="165"/>
        <v>0</v>
      </c>
      <c r="AF806" s="51">
        <f>IF(C806=A_Stammdaten!$B$12,D_SAV!$U806-D_SAV!$AG806,HLOOKUP(A_Stammdaten!$B$12-1,$AH$4:$AN$4004,ROW(C806)-3,FALSE)-$AG806)</f>
        <v>0</v>
      </c>
      <c r="AG806" s="51">
        <f>HLOOKUP(A_Stammdaten!$B$12,$AH$4:$AN$4004,ROW(C806)-3,FALSE)</f>
        <v>0</v>
      </c>
      <c r="AH806" s="51">
        <f t="shared" si="156"/>
        <v>0</v>
      </c>
      <c r="AI806" s="51">
        <f t="shared" si="157"/>
        <v>0</v>
      </c>
      <c r="AJ806" s="51">
        <f t="shared" si="158"/>
        <v>0</v>
      </c>
      <c r="AK806" s="51">
        <f t="shared" si="159"/>
        <v>0</v>
      </c>
      <c r="AL806" s="51">
        <f t="shared" si="160"/>
        <v>0</v>
      </c>
      <c r="AM806" s="51">
        <f t="shared" si="161"/>
        <v>0</v>
      </c>
      <c r="AN806" s="51">
        <f t="shared" si="162"/>
        <v>0</v>
      </c>
    </row>
    <row r="807" spans="1:40" x14ac:dyDescent="0.25">
      <c r="A807" s="17"/>
      <c r="B807" s="17"/>
      <c r="C807" s="35"/>
      <c r="D807" s="17"/>
      <c r="E807" s="17"/>
      <c r="F807" s="17"/>
      <c r="G807" s="62">
        <f t="shared" si="163"/>
        <v>0</v>
      </c>
      <c r="H807" s="17"/>
      <c r="I807" s="17"/>
      <c r="J807" s="17"/>
      <c r="K807" s="17"/>
      <c r="L807" s="17"/>
      <c r="M807" s="17"/>
      <c r="N807" s="17"/>
      <c r="O807" s="17"/>
      <c r="P807" s="115"/>
      <c r="Q807" s="62">
        <f>IF(C807&gt;A_Stammdaten!$B$12,0,SUM(G807,H807,J807,K807,M807,N807)-SUM(I807,L807,O807,P807))</f>
        <v>0</v>
      </c>
      <c r="R807" s="17"/>
      <c r="S807" s="17"/>
      <c r="T807" s="17"/>
      <c r="U807" s="62">
        <f t="shared" si="154"/>
        <v>0</v>
      </c>
      <c r="V807" s="63">
        <f>IF(ISBLANK($B807),0,VLOOKUP($B807,Listen!$A$2:$C$45,2,FALSE))</f>
        <v>0</v>
      </c>
      <c r="W807" s="63">
        <f>IF(ISBLANK($B807),0,VLOOKUP($B807,Listen!$A$2:$C$45,3,FALSE))</f>
        <v>0</v>
      </c>
      <c r="X807" s="49">
        <f t="shared" si="155"/>
        <v>0</v>
      </c>
      <c r="Y807" s="49">
        <f t="shared" si="164"/>
        <v>0</v>
      </c>
      <c r="Z807" s="49">
        <f t="shared" si="164"/>
        <v>0</v>
      </c>
      <c r="AA807" s="49">
        <f t="shared" si="164"/>
        <v>0</v>
      </c>
      <c r="AB807" s="49">
        <f t="shared" si="164"/>
        <v>0</v>
      </c>
      <c r="AC807" s="49">
        <f t="shared" si="164"/>
        <v>0</v>
      </c>
      <c r="AD807" s="49">
        <f t="shared" si="164"/>
        <v>0</v>
      </c>
      <c r="AE807" s="51">
        <f t="shared" si="165"/>
        <v>0</v>
      </c>
      <c r="AF807" s="51">
        <f>IF(C807=A_Stammdaten!$B$12,D_SAV!$U807-D_SAV!$AG807,HLOOKUP(A_Stammdaten!$B$12-1,$AH$4:$AN$4004,ROW(C807)-3,FALSE)-$AG807)</f>
        <v>0</v>
      </c>
      <c r="AG807" s="51">
        <f>HLOOKUP(A_Stammdaten!$B$12,$AH$4:$AN$4004,ROW(C807)-3,FALSE)</f>
        <v>0</v>
      </c>
      <c r="AH807" s="51">
        <f t="shared" si="156"/>
        <v>0</v>
      </c>
      <c r="AI807" s="51">
        <f t="shared" si="157"/>
        <v>0</v>
      </c>
      <c r="AJ807" s="51">
        <f t="shared" si="158"/>
        <v>0</v>
      </c>
      <c r="AK807" s="51">
        <f t="shared" si="159"/>
        <v>0</v>
      </c>
      <c r="AL807" s="51">
        <f t="shared" si="160"/>
        <v>0</v>
      </c>
      <c r="AM807" s="51">
        <f t="shared" si="161"/>
        <v>0</v>
      </c>
      <c r="AN807" s="51">
        <f t="shared" si="162"/>
        <v>0</v>
      </c>
    </row>
    <row r="808" spans="1:40" x14ac:dyDescent="0.25">
      <c r="A808" s="17"/>
      <c r="B808" s="17"/>
      <c r="C808" s="35"/>
      <c r="D808" s="17"/>
      <c r="E808" s="17"/>
      <c r="F808" s="17"/>
      <c r="G808" s="62">
        <f t="shared" si="163"/>
        <v>0</v>
      </c>
      <c r="H808" s="17"/>
      <c r="I808" s="17"/>
      <c r="J808" s="17"/>
      <c r="K808" s="17"/>
      <c r="L808" s="17"/>
      <c r="M808" s="17"/>
      <c r="N808" s="17"/>
      <c r="O808" s="17"/>
      <c r="P808" s="115"/>
      <c r="Q808" s="62">
        <f>IF(C808&gt;A_Stammdaten!$B$12,0,SUM(G808,H808,J808,K808,M808,N808)-SUM(I808,L808,O808,P808))</f>
        <v>0</v>
      </c>
      <c r="R808" s="17"/>
      <c r="S808" s="17"/>
      <c r="T808" s="17"/>
      <c r="U808" s="62">
        <f t="shared" si="154"/>
        <v>0</v>
      </c>
      <c r="V808" s="63">
        <f>IF(ISBLANK($B808),0,VLOOKUP($B808,Listen!$A$2:$C$45,2,FALSE))</f>
        <v>0</v>
      </c>
      <c r="W808" s="63">
        <f>IF(ISBLANK($B808),0,VLOOKUP($B808,Listen!$A$2:$C$45,3,FALSE))</f>
        <v>0</v>
      </c>
      <c r="X808" s="49">
        <f t="shared" si="155"/>
        <v>0</v>
      </c>
      <c r="Y808" s="49">
        <f t="shared" si="164"/>
        <v>0</v>
      </c>
      <c r="Z808" s="49">
        <f t="shared" si="164"/>
        <v>0</v>
      </c>
      <c r="AA808" s="49">
        <f t="shared" si="164"/>
        <v>0</v>
      </c>
      <c r="AB808" s="49">
        <f t="shared" si="164"/>
        <v>0</v>
      </c>
      <c r="AC808" s="49">
        <f t="shared" si="164"/>
        <v>0</v>
      </c>
      <c r="AD808" s="49">
        <f t="shared" si="164"/>
        <v>0</v>
      </c>
      <c r="AE808" s="51">
        <f t="shared" si="165"/>
        <v>0</v>
      </c>
      <c r="AF808" s="51">
        <f>IF(C808=A_Stammdaten!$B$12,D_SAV!$U808-D_SAV!$AG808,HLOOKUP(A_Stammdaten!$B$12-1,$AH$4:$AN$4004,ROW(C808)-3,FALSE)-$AG808)</f>
        <v>0</v>
      </c>
      <c r="AG808" s="51">
        <f>HLOOKUP(A_Stammdaten!$B$12,$AH$4:$AN$4004,ROW(C808)-3,FALSE)</f>
        <v>0</v>
      </c>
      <c r="AH808" s="51">
        <f t="shared" si="156"/>
        <v>0</v>
      </c>
      <c r="AI808" s="51">
        <f t="shared" si="157"/>
        <v>0</v>
      </c>
      <c r="AJ808" s="51">
        <f t="shared" si="158"/>
        <v>0</v>
      </c>
      <c r="AK808" s="51">
        <f t="shared" si="159"/>
        <v>0</v>
      </c>
      <c r="AL808" s="51">
        <f t="shared" si="160"/>
        <v>0</v>
      </c>
      <c r="AM808" s="51">
        <f t="shared" si="161"/>
        <v>0</v>
      </c>
      <c r="AN808" s="51">
        <f t="shared" si="162"/>
        <v>0</v>
      </c>
    </row>
    <row r="809" spans="1:40" x14ac:dyDescent="0.25">
      <c r="A809" s="17"/>
      <c r="B809" s="17"/>
      <c r="C809" s="35"/>
      <c r="D809" s="17"/>
      <c r="E809" s="17"/>
      <c r="F809" s="17"/>
      <c r="G809" s="62">
        <f t="shared" si="163"/>
        <v>0</v>
      </c>
      <c r="H809" s="17"/>
      <c r="I809" s="17"/>
      <c r="J809" s="17"/>
      <c r="K809" s="17"/>
      <c r="L809" s="17"/>
      <c r="M809" s="17"/>
      <c r="N809" s="17"/>
      <c r="O809" s="17"/>
      <c r="P809" s="115"/>
      <c r="Q809" s="62">
        <f>IF(C809&gt;A_Stammdaten!$B$12,0,SUM(G809,H809,J809,K809,M809,N809)-SUM(I809,L809,O809,P809))</f>
        <v>0</v>
      </c>
      <c r="R809" s="17"/>
      <c r="S809" s="17"/>
      <c r="T809" s="17"/>
      <c r="U809" s="62">
        <f t="shared" si="154"/>
        <v>0</v>
      </c>
      <c r="V809" s="63">
        <f>IF(ISBLANK($B809),0,VLOOKUP($B809,Listen!$A$2:$C$45,2,FALSE))</f>
        <v>0</v>
      </c>
      <c r="W809" s="63">
        <f>IF(ISBLANK($B809),0,VLOOKUP($B809,Listen!$A$2:$C$45,3,FALSE))</f>
        <v>0</v>
      </c>
      <c r="X809" s="49">
        <f t="shared" si="155"/>
        <v>0</v>
      </c>
      <c r="Y809" s="49">
        <f t="shared" si="164"/>
        <v>0</v>
      </c>
      <c r="Z809" s="49">
        <f t="shared" si="164"/>
        <v>0</v>
      </c>
      <c r="AA809" s="49">
        <f t="shared" si="164"/>
        <v>0</v>
      </c>
      <c r="AB809" s="49">
        <f t="shared" si="164"/>
        <v>0</v>
      </c>
      <c r="AC809" s="49">
        <f t="shared" si="164"/>
        <v>0</v>
      </c>
      <c r="AD809" s="49">
        <f t="shared" si="164"/>
        <v>0</v>
      </c>
      <c r="AE809" s="51">
        <f t="shared" si="165"/>
        <v>0</v>
      </c>
      <c r="AF809" s="51">
        <f>IF(C809=A_Stammdaten!$B$12,D_SAV!$U809-D_SAV!$AG809,HLOOKUP(A_Stammdaten!$B$12-1,$AH$4:$AN$4004,ROW(C809)-3,FALSE)-$AG809)</f>
        <v>0</v>
      </c>
      <c r="AG809" s="51">
        <f>HLOOKUP(A_Stammdaten!$B$12,$AH$4:$AN$4004,ROW(C809)-3,FALSE)</f>
        <v>0</v>
      </c>
      <c r="AH809" s="51">
        <f t="shared" si="156"/>
        <v>0</v>
      </c>
      <c r="AI809" s="51">
        <f t="shared" si="157"/>
        <v>0</v>
      </c>
      <c r="AJ809" s="51">
        <f t="shared" si="158"/>
        <v>0</v>
      </c>
      <c r="AK809" s="51">
        <f t="shared" si="159"/>
        <v>0</v>
      </c>
      <c r="AL809" s="51">
        <f t="shared" si="160"/>
        <v>0</v>
      </c>
      <c r="AM809" s="51">
        <f t="shared" si="161"/>
        <v>0</v>
      </c>
      <c r="AN809" s="51">
        <f t="shared" si="162"/>
        <v>0</v>
      </c>
    </row>
    <row r="810" spans="1:40" x14ac:dyDescent="0.25">
      <c r="A810" s="17"/>
      <c r="B810" s="17"/>
      <c r="C810" s="35"/>
      <c r="D810" s="17"/>
      <c r="E810" s="17"/>
      <c r="F810" s="17"/>
      <c r="G810" s="62">
        <f t="shared" si="163"/>
        <v>0</v>
      </c>
      <c r="H810" s="17"/>
      <c r="I810" s="17"/>
      <c r="J810" s="17"/>
      <c r="K810" s="17"/>
      <c r="L810" s="17"/>
      <c r="M810" s="17"/>
      <c r="N810" s="17"/>
      <c r="O810" s="17"/>
      <c r="P810" s="115"/>
      <c r="Q810" s="62">
        <f>IF(C810&gt;A_Stammdaten!$B$12,0,SUM(G810,H810,J810,K810,M810,N810)-SUM(I810,L810,O810,P810))</f>
        <v>0</v>
      </c>
      <c r="R810" s="17"/>
      <c r="S810" s="17"/>
      <c r="T810" s="17"/>
      <c r="U810" s="62">
        <f t="shared" si="154"/>
        <v>0</v>
      </c>
      <c r="V810" s="63">
        <f>IF(ISBLANK($B810),0,VLOOKUP($B810,Listen!$A$2:$C$45,2,FALSE))</f>
        <v>0</v>
      </c>
      <c r="W810" s="63">
        <f>IF(ISBLANK($B810),0,VLOOKUP($B810,Listen!$A$2:$C$45,3,FALSE))</f>
        <v>0</v>
      </c>
      <c r="X810" s="49">
        <f t="shared" si="155"/>
        <v>0</v>
      </c>
      <c r="Y810" s="49">
        <f t="shared" si="164"/>
        <v>0</v>
      </c>
      <c r="Z810" s="49">
        <f t="shared" si="164"/>
        <v>0</v>
      </c>
      <c r="AA810" s="49">
        <f t="shared" si="164"/>
        <v>0</v>
      </c>
      <c r="AB810" s="49">
        <f t="shared" si="164"/>
        <v>0</v>
      </c>
      <c r="AC810" s="49">
        <f t="shared" si="164"/>
        <v>0</v>
      </c>
      <c r="AD810" s="49">
        <f t="shared" si="164"/>
        <v>0</v>
      </c>
      <c r="AE810" s="51">
        <f t="shared" si="165"/>
        <v>0</v>
      </c>
      <c r="AF810" s="51">
        <f>IF(C810=A_Stammdaten!$B$12,D_SAV!$U810-D_SAV!$AG810,HLOOKUP(A_Stammdaten!$B$12-1,$AH$4:$AN$4004,ROW(C810)-3,FALSE)-$AG810)</f>
        <v>0</v>
      </c>
      <c r="AG810" s="51">
        <f>HLOOKUP(A_Stammdaten!$B$12,$AH$4:$AN$4004,ROW(C810)-3,FALSE)</f>
        <v>0</v>
      </c>
      <c r="AH810" s="51">
        <f t="shared" si="156"/>
        <v>0</v>
      </c>
      <c r="AI810" s="51">
        <f t="shared" si="157"/>
        <v>0</v>
      </c>
      <c r="AJ810" s="51">
        <f t="shared" si="158"/>
        <v>0</v>
      </c>
      <c r="AK810" s="51">
        <f t="shared" si="159"/>
        <v>0</v>
      </c>
      <c r="AL810" s="51">
        <f t="shared" si="160"/>
        <v>0</v>
      </c>
      <c r="AM810" s="51">
        <f t="shared" si="161"/>
        <v>0</v>
      </c>
      <c r="AN810" s="51">
        <f t="shared" si="162"/>
        <v>0</v>
      </c>
    </row>
    <row r="811" spans="1:40" x14ac:dyDescent="0.25">
      <c r="A811" s="17"/>
      <c r="B811" s="17"/>
      <c r="C811" s="35"/>
      <c r="D811" s="17"/>
      <c r="E811" s="17"/>
      <c r="F811" s="17"/>
      <c r="G811" s="62">
        <f t="shared" si="163"/>
        <v>0</v>
      </c>
      <c r="H811" s="17"/>
      <c r="I811" s="17"/>
      <c r="J811" s="17"/>
      <c r="K811" s="17"/>
      <c r="L811" s="17"/>
      <c r="M811" s="17"/>
      <c r="N811" s="17"/>
      <c r="O811" s="17"/>
      <c r="P811" s="115"/>
      <c r="Q811" s="62">
        <f>IF(C811&gt;A_Stammdaten!$B$12,0,SUM(G811,H811,J811,K811,M811,N811)-SUM(I811,L811,O811,P811))</f>
        <v>0</v>
      </c>
      <c r="R811" s="17"/>
      <c r="S811" s="17"/>
      <c r="T811" s="17"/>
      <c r="U811" s="62">
        <f t="shared" si="154"/>
        <v>0</v>
      </c>
      <c r="V811" s="63">
        <f>IF(ISBLANK($B811),0,VLOOKUP($B811,Listen!$A$2:$C$45,2,FALSE))</f>
        <v>0</v>
      </c>
      <c r="W811" s="63">
        <f>IF(ISBLANK($B811),0,VLOOKUP($B811,Listen!$A$2:$C$45,3,FALSE))</f>
        <v>0</v>
      </c>
      <c r="X811" s="49">
        <f t="shared" si="155"/>
        <v>0</v>
      </c>
      <c r="Y811" s="49">
        <f t="shared" si="164"/>
        <v>0</v>
      </c>
      <c r="Z811" s="49">
        <f t="shared" si="164"/>
        <v>0</v>
      </c>
      <c r="AA811" s="49">
        <f t="shared" si="164"/>
        <v>0</v>
      </c>
      <c r="AB811" s="49">
        <f t="shared" si="164"/>
        <v>0</v>
      </c>
      <c r="AC811" s="49">
        <f t="shared" si="164"/>
        <v>0</v>
      </c>
      <c r="AD811" s="49">
        <f t="shared" si="164"/>
        <v>0</v>
      </c>
      <c r="AE811" s="51">
        <f t="shared" si="165"/>
        <v>0</v>
      </c>
      <c r="AF811" s="51">
        <f>IF(C811=A_Stammdaten!$B$12,D_SAV!$U811-D_SAV!$AG811,HLOOKUP(A_Stammdaten!$B$12-1,$AH$4:$AN$4004,ROW(C811)-3,FALSE)-$AG811)</f>
        <v>0</v>
      </c>
      <c r="AG811" s="51">
        <f>HLOOKUP(A_Stammdaten!$B$12,$AH$4:$AN$4004,ROW(C811)-3,FALSE)</f>
        <v>0</v>
      </c>
      <c r="AH811" s="51">
        <f t="shared" si="156"/>
        <v>0</v>
      </c>
      <c r="AI811" s="51">
        <f t="shared" si="157"/>
        <v>0</v>
      </c>
      <c r="AJ811" s="51">
        <f t="shared" si="158"/>
        <v>0</v>
      </c>
      <c r="AK811" s="51">
        <f t="shared" si="159"/>
        <v>0</v>
      </c>
      <c r="AL811" s="51">
        <f t="shared" si="160"/>
        <v>0</v>
      </c>
      <c r="AM811" s="51">
        <f t="shared" si="161"/>
        <v>0</v>
      </c>
      <c r="AN811" s="51">
        <f t="shared" si="162"/>
        <v>0</v>
      </c>
    </row>
    <row r="812" spans="1:40" x14ac:dyDescent="0.25">
      <c r="A812" s="17"/>
      <c r="B812" s="17"/>
      <c r="C812" s="35"/>
      <c r="D812" s="17"/>
      <c r="E812" s="17"/>
      <c r="F812" s="17"/>
      <c r="G812" s="62">
        <f t="shared" si="163"/>
        <v>0</v>
      </c>
      <c r="H812" s="17"/>
      <c r="I812" s="17"/>
      <c r="J812" s="17"/>
      <c r="K812" s="17"/>
      <c r="L812" s="17"/>
      <c r="M812" s="17"/>
      <c r="N812" s="17"/>
      <c r="O812" s="17"/>
      <c r="P812" s="115"/>
      <c r="Q812" s="62">
        <f>IF(C812&gt;A_Stammdaten!$B$12,0,SUM(G812,H812,J812,K812,M812,N812)-SUM(I812,L812,O812,P812))</f>
        <v>0</v>
      </c>
      <c r="R812" s="17"/>
      <c r="S812" s="17"/>
      <c r="T812" s="17"/>
      <c r="U812" s="62">
        <f t="shared" si="154"/>
        <v>0</v>
      </c>
      <c r="V812" s="63">
        <f>IF(ISBLANK($B812),0,VLOOKUP($B812,Listen!$A$2:$C$45,2,FALSE))</f>
        <v>0</v>
      </c>
      <c r="W812" s="63">
        <f>IF(ISBLANK($B812),0,VLOOKUP($B812,Listen!$A$2:$C$45,3,FALSE))</f>
        <v>0</v>
      </c>
      <c r="X812" s="49">
        <f t="shared" si="155"/>
        <v>0</v>
      </c>
      <c r="Y812" s="49">
        <f t="shared" si="164"/>
        <v>0</v>
      </c>
      <c r="Z812" s="49">
        <f t="shared" si="164"/>
        <v>0</v>
      </c>
      <c r="AA812" s="49">
        <f t="shared" si="164"/>
        <v>0</v>
      </c>
      <c r="AB812" s="49">
        <f t="shared" si="164"/>
        <v>0</v>
      </c>
      <c r="AC812" s="49">
        <f t="shared" si="164"/>
        <v>0</v>
      </c>
      <c r="AD812" s="49">
        <f t="shared" si="164"/>
        <v>0</v>
      </c>
      <c r="AE812" s="51">
        <f t="shared" si="165"/>
        <v>0</v>
      </c>
      <c r="AF812" s="51">
        <f>IF(C812=A_Stammdaten!$B$12,D_SAV!$U812-D_SAV!$AG812,HLOOKUP(A_Stammdaten!$B$12-1,$AH$4:$AN$4004,ROW(C812)-3,FALSE)-$AG812)</f>
        <v>0</v>
      </c>
      <c r="AG812" s="51">
        <f>HLOOKUP(A_Stammdaten!$B$12,$AH$4:$AN$4004,ROW(C812)-3,FALSE)</f>
        <v>0</v>
      </c>
      <c r="AH812" s="51">
        <f t="shared" si="156"/>
        <v>0</v>
      </c>
      <c r="AI812" s="51">
        <f t="shared" si="157"/>
        <v>0</v>
      </c>
      <c r="AJ812" s="51">
        <f t="shared" si="158"/>
        <v>0</v>
      </c>
      <c r="AK812" s="51">
        <f t="shared" si="159"/>
        <v>0</v>
      </c>
      <c r="AL812" s="51">
        <f t="shared" si="160"/>
        <v>0</v>
      </c>
      <c r="AM812" s="51">
        <f t="shared" si="161"/>
        <v>0</v>
      </c>
      <c r="AN812" s="51">
        <f t="shared" si="162"/>
        <v>0</v>
      </c>
    </row>
    <row r="813" spans="1:40" x14ac:dyDescent="0.25">
      <c r="A813" s="17"/>
      <c r="B813" s="17"/>
      <c r="C813" s="35"/>
      <c r="D813" s="17"/>
      <c r="E813" s="17"/>
      <c r="F813" s="17"/>
      <c r="G813" s="62">
        <f t="shared" si="163"/>
        <v>0</v>
      </c>
      <c r="H813" s="17"/>
      <c r="I813" s="17"/>
      <c r="J813" s="17"/>
      <c r="K813" s="17"/>
      <c r="L813" s="17"/>
      <c r="M813" s="17"/>
      <c r="N813" s="17"/>
      <c r="O813" s="17"/>
      <c r="P813" s="115"/>
      <c r="Q813" s="62">
        <f>IF(C813&gt;A_Stammdaten!$B$12,0,SUM(G813,H813,J813,K813,M813,N813)-SUM(I813,L813,O813,P813))</f>
        <v>0</v>
      </c>
      <c r="R813" s="17"/>
      <c r="S813" s="17"/>
      <c r="T813" s="17"/>
      <c r="U813" s="62">
        <f t="shared" si="154"/>
        <v>0</v>
      </c>
      <c r="V813" s="63">
        <f>IF(ISBLANK($B813),0,VLOOKUP($B813,Listen!$A$2:$C$45,2,FALSE))</f>
        <v>0</v>
      </c>
      <c r="W813" s="63">
        <f>IF(ISBLANK($B813),0,VLOOKUP($B813,Listen!$A$2:$C$45,3,FALSE))</f>
        <v>0</v>
      </c>
      <c r="X813" s="49">
        <f t="shared" si="155"/>
        <v>0</v>
      </c>
      <c r="Y813" s="49">
        <f t="shared" si="164"/>
        <v>0</v>
      </c>
      <c r="Z813" s="49">
        <f t="shared" si="164"/>
        <v>0</v>
      </c>
      <c r="AA813" s="49">
        <f t="shared" si="164"/>
        <v>0</v>
      </c>
      <c r="AB813" s="49">
        <f t="shared" si="164"/>
        <v>0</v>
      </c>
      <c r="AC813" s="49">
        <f t="shared" si="164"/>
        <v>0</v>
      </c>
      <c r="AD813" s="49">
        <f t="shared" si="164"/>
        <v>0</v>
      </c>
      <c r="AE813" s="51">
        <f t="shared" si="165"/>
        <v>0</v>
      </c>
      <c r="AF813" s="51">
        <f>IF(C813=A_Stammdaten!$B$12,D_SAV!$U813-D_SAV!$AG813,HLOOKUP(A_Stammdaten!$B$12-1,$AH$4:$AN$4004,ROW(C813)-3,FALSE)-$AG813)</f>
        <v>0</v>
      </c>
      <c r="AG813" s="51">
        <f>HLOOKUP(A_Stammdaten!$B$12,$AH$4:$AN$4004,ROW(C813)-3,FALSE)</f>
        <v>0</v>
      </c>
      <c r="AH813" s="51">
        <f t="shared" si="156"/>
        <v>0</v>
      </c>
      <c r="AI813" s="51">
        <f t="shared" si="157"/>
        <v>0</v>
      </c>
      <c r="AJ813" s="51">
        <f t="shared" si="158"/>
        <v>0</v>
      </c>
      <c r="AK813" s="51">
        <f t="shared" si="159"/>
        <v>0</v>
      </c>
      <c r="AL813" s="51">
        <f t="shared" si="160"/>
        <v>0</v>
      </c>
      <c r="AM813" s="51">
        <f t="shared" si="161"/>
        <v>0</v>
      </c>
      <c r="AN813" s="51">
        <f t="shared" si="162"/>
        <v>0</v>
      </c>
    </row>
    <row r="814" spans="1:40" x14ac:dyDescent="0.25">
      <c r="A814" s="17"/>
      <c r="B814" s="17"/>
      <c r="C814" s="35"/>
      <c r="D814" s="17"/>
      <c r="E814" s="17"/>
      <c r="F814" s="17"/>
      <c r="G814" s="62">
        <f t="shared" si="163"/>
        <v>0</v>
      </c>
      <c r="H814" s="17"/>
      <c r="I814" s="17"/>
      <c r="J814" s="17"/>
      <c r="K814" s="17"/>
      <c r="L814" s="17"/>
      <c r="M814" s="17"/>
      <c r="N814" s="17"/>
      <c r="O814" s="17"/>
      <c r="P814" s="115"/>
      <c r="Q814" s="62">
        <f>IF(C814&gt;A_Stammdaten!$B$12,0,SUM(G814,H814,J814,K814,M814,N814)-SUM(I814,L814,O814,P814))</f>
        <v>0</v>
      </c>
      <c r="R814" s="17"/>
      <c r="S814" s="17"/>
      <c r="T814" s="17"/>
      <c r="U814" s="62">
        <f t="shared" si="154"/>
        <v>0</v>
      </c>
      <c r="V814" s="63">
        <f>IF(ISBLANK($B814),0,VLOOKUP($B814,Listen!$A$2:$C$45,2,FALSE))</f>
        <v>0</v>
      </c>
      <c r="W814" s="63">
        <f>IF(ISBLANK($B814),0,VLOOKUP($B814,Listen!$A$2:$C$45,3,FALSE))</f>
        <v>0</v>
      </c>
      <c r="X814" s="49">
        <f t="shared" si="155"/>
        <v>0</v>
      </c>
      <c r="Y814" s="49">
        <f t="shared" si="164"/>
        <v>0</v>
      </c>
      <c r="Z814" s="49">
        <f t="shared" si="164"/>
        <v>0</v>
      </c>
      <c r="AA814" s="49">
        <f t="shared" si="164"/>
        <v>0</v>
      </c>
      <c r="AB814" s="49">
        <f t="shared" si="164"/>
        <v>0</v>
      </c>
      <c r="AC814" s="49">
        <f t="shared" si="164"/>
        <v>0</v>
      </c>
      <c r="AD814" s="49">
        <f t="shared" si="164"/>
        <v>0</v>
      </c>
      <c r="AE814" s="51">
        <f t="shared" si="165"/>
        <v>0</v>
      </c>
      <c r="AF814" s="51">
        <f>IF(C814=A_Stammdaten!$B$12,D_SAV!$U814-D_SAV!$AG814,HLOOKUP(A_Stammdaten!$B$12-1,$AH$4:$AN$4004,ROW(C814)-3,FALSE)-$AG814)</f>
        <v>0</v>
      </c>
      <c r="AG814" s="51">
        <f>HLOOKUP(A_Stammdaten!$B$12,$AH$4:$AN$4004,ROW(C814)-3,FALSE)</f>
        <v>0</v>
      </c>
      <c r="AH814" s="51">
        <f t="shared" si="156"/>
        <v>0</v>
      </c>
      <c r="AI814" s="51">
        <f t="shared" si="157"/>
        <v>0</v>
      </c>
      <c r="AJ814" s="51">
        <f t="shared" si="158"/>
        <v>0</v>
      </c>
      <c r="AK814" s="51">
        <f t="shared" si="159"/>
        <v>0</v>
      </c>
      <c r="AL814" s="51">
        <f t="shared" si="160"/>
        <v>0</v>
      </c>
      <c r="AM814" s="51">
        <f t="shared" si="161"/>
        <v>0</v>
      </c>
      <c r="AN814" s="51">
        <f t="shared" si="162"/>
        <v>0</v>
      </c>
    </row>
    <row r="815" spans="1:40" x14ac:dyDescent="0.25">
      <c r="A815" s="17"/>
      <c r="B815" s="17"/>
      <c r="C815" s="35"/>
      <c r="D815" s="17"/>
      <c r="E815" s="17"/>
      <c r="F815" s="17"/>
      <c r="G815" s="62">
        <f t="shared" si="163"/>
        <v>0</v>
      </c>
      <c r="H815" s="17"/>
      <c r="I815" s="17"/>
      <c r="J815" s="17"/>
      <c r="K815" s="17"/>
      <c r="L815" s="17"/>
      <c r="M815" s="17"/>
      <c r="N815" s="17"/>
      <c r="O815" s="17"/>
      <c r="P815" s="115"/>
      <c r="Q815" s="62">
        <f>IF(C815&gt;A_Stammdaten!$B$12,0,SUM(G815,H815,J815,K815,M815,N815)-SUM(I815,L815,O815,P815))</f>
        <v>0</v>
      </c>
      <c r="R815" s="17"/>
      <c r="S815" s="17"/>
      <c r="T815" s="17"/>
      <c r="U815" s="62">
        <f t="shared" si="154"/>
        <v>0</v>
      </c>
      <c r="V815" s="63">
        <f>IF(ISBLANK($B815),0,VLOOKUP($B815,Listen!$A$2:$C$45,2,FALSE))</f>
        <v>0</v>
      </c>
      <c r="W815" s="63">
        <f>IF(ISBLANK($B815),0,VLOOKUP($B815,Listen!$A$2:$C$45,3,FALSE))</f>
        <v>0</v>
      </c>
      <c r="X815" s="49">
        <f t="shared" si="155"/>
        <v>0</v>
      </c>
      <c r="Y815" s="49">
        <f t="shared" si="164"/>
        <v>0</v>
      </c>
      <c r="Z815" s="49">
        <f t="shared" si="164"/>
        <v>0</v>
      </c>
      <c r="AA815" s="49">
        <f t="shared" si="164"/>
        <v>0</v>
      </c>
      <c r="AB815" s="49">
        <f t="shared" si="164"/>
        <v>0</v>
      </c>
      <c r="AC815" s="49">
        <f t="shared" si="164"/>
        <v>0</v>
      </c>
      <c r="AD815" s="49">
        <f t="shared" si="164"/>
        <v>0</v>
      </c>
      <c r="AE815" s="51">
        <f t="shared" si="165"/>
        <v>0</v>
      </c>
      <c r="AF815" s="51">
        <f>IF(C815=A_Stammdaten!$B$12,D_SAV!$U815-D_SAV!$AG815,HLOOKUP(A_Stammdaten!$B$12-1,$AH$4:$AN$4004,ROW(C815)-3,FALSE)-$AG815)</f>
        <v>0</v>
      </c>
      <c r="AG815" s="51">
        <f>HLOOKUP(A_Stammdaten!$B$12,$AH$4:$AN$4004,ROW(C815)-3,FALSE)</f>
        <v>0</v>
      </c>
      <c r="AH815" s="51">
        <f t="shared" si="156"/>
        <v>0</v>
      </c>
      <c r="AI815" s="51">
        <f t="shared" si="157"/>
        <v>0</v>
      </c>
      <c r="AJ815" s="51">
        <f t="shared" si="158"/>
        <v>0</v>
      </c>
      <c r="AK815" s="51">
        <f t="shared" si="159"/>
        <v>0</v>
      </c>
      <c r="AL815" s="51">
        <f t="shared" si="160"/>
        <v>0</v>
      </c>
      <c r="AM815" s="51">
        <f t="shared" si="161"/>
        <v>0</v>
      </c>
      <c r="AN815" s="51">
        <f t="shared" si="162"/>
        <v>0</v>
      </c>
    </row>
    <row r="816" spans="1:40" x14ac:dyDescent="0.25">
      <c r="A816" s="17"/>
      <c r="B816" s="17"/>
      <c r="C816" s="35"/>
      <c r="D816" s="17"/>
      <c r="E816" s="17"/>
      <c r="F816" s="17"/>
      <c r="G816" s="62">
        <f t="shared" si="163"/>
        <v>0</v>
      </c>
      <c r="H816" s="17"/>
      <c r="I816" s="17"/>
      <c r="J816" s="17"/>
      <c r="K816" s="17"/>
      <c r="L816" s="17"/>
      <c r="M816" s="17"/>
      <c r="N816" s="17"/>
      <c r="O816" s="17"/>
      <c r="P816" s="115"/>
      <c r="Q816" s="62">
        <f>IF(C816&gt;A_Stammdaten!$B$12,0,SUM(G816,H816,J816,K816,M816,N816)-SUM(I816,L816,O816,P816))</f>
        <v>0</v>
      </c>
      <c r="R816" s="17"/>
      <c r="S816" s="17"/>
      <c r="T816" s="17"/>
      <c r="U816" s="62">
        <f t="shared" si="154"/>
        <v>0</v>
      </c>
      <c r="V816" s="63">
        <f>IF(ISBLANK($B816),0,VLOOKUP($B816,Listen!$A$2:$C$45,2,FALSE))</f>
        <v>0</v>
      </c>
      <c r="W816" s="63">
        <f>IF(ISBLANK($B816),0,VLOOKUP($B816,Listen!$A$2:$C$45,3,FALSE))</f>
        <v>0</v>
      </c>
      <c r="X816" s="49">
        <f t="shared" si="155"/>
        <v>0</v>
      </c>
      <c r="Y816" s="49">
        <f t="shared" si="164"/>
        <v>0</v>
      </c>
      <c r="Z816" s="49">
        <f t="shared" si="164"/>
        <v>0</v>
      </c>
      <c r="AA816" s="49">
        <f t="shared" si="164"/>
        <v>0</v>
      </c>
      <c r="AB816" s="49">
        <f t="shared" si="164"/>
        <v>0</v>
      </c>
      <c r="AC816" s="49">
        <f t="shared" si="164"/>
        <v>0</v>
      </c>
      <c r="AD816" s="49">
        <f t="shared" si="164"/>
        <v>0</v>
      </c>
      <c r="AE816" s="51">
        <f t="shared" si="165"/>
        <v>0</v>
      </c>
      <c r="AF816" s="51">
        <f>IF(C816=A_Stammdaten!$B$12,D_SAV!$U816-D_SAV!$AG816,HLOOKUP(A_Stammdaten!$B$12-1,$AH$4:$AN$4004,ROW(C816)-3,FALSE)-$AG816)</f>
        <v>0</v>
      </c>
      <c r="AG816" s="51">
        <f>HLOOKUP(A_Stammdaten!$B$12,$AH$4:$AN$4004,ROW(C816)-3,FALSE)</f>
        <v>0</v>
      </c>
      <c r="AH816" s="51">
        <f t="shared" si="156"/>
        <v>0</v>
      </c>
      <c r="AI816" s="51">
        <f t="shared" si="157"/>
        <v>0</v>
      </c>
      <c r="AJ816" s="51">
        <f t="shared" si="158"/>
        <v>0</v>
      </c>
      <c r="AK816" s="51">
        <f t="shared" si="159"/>
        <v>0</v>
      </c>
      <c r="AL816" s="51">
        <f t="shared" si="160"/>
        <v>0</v>
      </c>
      <c r="AM816" s="51">
        <f t="shared" si="161"/>
        <v>0</v>
      </c>
      <c r="AN816" s="51">
        <f t="shared" si="162"/>
        <v>0</v>
      </c>
    </row>
    <row r="817" spans="1:40" x14ac:dyDescent="0.25">
      <c r="A817" s="17"/>
      <c r="B817" s="17"/>
      <c r="C817" s="35"/>
      <c r="D817" s="17"/>
      <c r="E817" s="17"/>
      <c r="F817" s="17"/>
      <c r="G817" s="62">
        <f t="shared" si="163"/>
        <v>0</v>
      </c>
      <c r="H817" s="17"/>
      <c r="I817" s="17"/>
      <c r="J817" s="17"/>
      <c r="K817" s="17"/>
      <c r="L817" s="17"/>
      <c r="M817" s="17"/>
      <c r="N817" s="17"/>
      <c r="O817" s="17"/>
      <c r="P817" s="115"/>
      <c r="Q817" s="62">
        <f>IF(C817&gt;A_Stammdaten!$B$12,0,SUM(G817,H817,J817,K817,M817,N817)-SUM(I817,L817,O817,P817))</f>
        <v>0</v>
      </c>
      <c r="R817" s="17"/>
      <c r="S817" s="17"/>
      <c r="T817" s="17"/>
      <c r="U817" s="62">
        <f t="shared" si="154"/>
        <v>0</v>
      </c>
      <c r="V817" s="63">
        <f>IF(ISBLANK($B817),0,VLOOKUP($B817,Listen!$A$2:$C$45,2,FALSE))</f>
        <v>0</v>
      </c>
      <c r="W817" s="63">
        <f>IF(ISBLANK($B817),0,VLOOKUP($B817,Listen!$A$2:$C$45,3,FALSE))</f>
        <v>0</v>
      </c>
      <c r="X817" s="49">
        <f t="shared" si="155"/>
        <v>0</v>
      </c>
      <c r="Y817" s="49">
        <f t="shared" si="164"/>
        <v>0</v>
      </c>
      <c r="Z817" s="49">
        <f t="shared" si="164"/>
        <v>0</v>
      </c>
      <c r="AA817" s="49">
        <f t="shared" si="164"/>
        <v>0</v>
      </c>
      <c r="AB817" s="49">
        <f t="shared" si="164"/>
        <v>0</v>
      </c>
      <c r="AC817" s="49">
        <f t="shared" si="164"/>
        <v>0</v>
      </c>
      <c r="AD817" s="49">
        <f t="shared" si="164"/>
        <v>0</v>
      </c>
      <c r="AE817" s="51">
        <f t="shared" si="165"/>
        <v>0</v>
      </c>
      <c r="AF817" s="51">
        <f>IF(C817=A_Stammdaten!$B$12,D_SAV!$U817-D_SAV!$AG817,HLOOKUP(A_Stammdaten!$B$12-1,$AH$4:$AN$4004,ROW(C817)-3,FALSE)-$AG817)</f>
        <v>0</v>
      </c>
      <c r="AG817" s="51">
        <f>HLOOKUP(A_Stammdaten!$B$12,$AH$4:$AN$4004,ROW(C817)-3,FALSE)</f>
        <v>0</v>
      </c>
      <c r="AH817" s="51">
        <f t="shared" si="156"/>
        <v>0</v>
      </c>
      <c r="AI817" s="51">
        <f t="shared" si="157"/>
        <v>0</v>
      </c>
      <c r="AJ817" s="51">
        <f t="shared" si="158"/>
        <v>0</v>
      </c>
      <c r="AK817" s="51">
        <f t="shared" si="159"/>
        <v>0</v>
      </c>
      <c r="AL817" s="51">
        <f t="shared" si="160"/>
        <v>0</v>
      </c>
      <c r="AM817" s="51">
        <f t="shared" si="161"/>
        <v>0</v>
      </c>
      <c r="AN817" s="51">
        <f t="shared" si="162"/>
        <v>0</v>
      </c>
    </row>
    <row r="818" spans="1:40" x14ac:dyDescent="0.25">
      <c r="A818" s="17"/>
      <c r="B818" s="17"/>
      <c r="C818" s="35"/>
      <c r="D818" s="17"/>
      <c r="E818" s="17"/>
      <c r="F818" s="17"/>
      <c r="G818" s="62">
        <f t="shared" si="163"/>
        <v>0</v>
      </c>
      <c r="H818" s="17"/>
      <c r="I818" s="17"/>
      <c r="J818" s="17"/>
      <c r="K818" s="17"/>
      <c r="L818" s="17"/>
      <c r="M818" s="17"/>
      <c r="N818" s="17"/>
      <c r="O818" s="17"/>
      <c r="P818" s="115"/>
      <c r="Q818" s="62">
        <f>IF(C818&gt;A_Stammdaten!$B$12,0,SUM(G818,H818,J818,K818,M818,N818)-SUM(I818,L818,O818,P818))</f>
        <v>0</v>
      </c>
      <c r="R818" s="17"/>
      <c r="S818" s="17"/>
      <c r="T818" s="17"/>
      <c r="U818" s="62">
        <f t="shared" si="154"/>
        <v>0</v>
      </c>
      <c r="V818" s="63">
        <f>IF(ISBLANK($B818),0,VLOOKUP($B818,Listen!$A$2:$C$45,2,FALSE))</f>
        <v>0</v>
      </c>
      <c r="W818" s="63">
        <f>IF(ISBLANK($B818),0,VLOOKUP($B818,Listen!$A$2:$C$45,3,FALSE))</f>
        <v>0</v>
      </c>
      <c r="X818" s="49">
        <f t="shared" si="155"/>
        <v>0</v>
      </c>
      <c r="Y818" s="49">
        <f t="shared" si="164"/>
        <v>0</v>
      </c>
      <c r="Z818" s="49">
        <f t="shared" si="164"/>
        <v>0</v>
      </c>
      <c r="AA818" s="49">
        <f t="shared" si="164"/>
        <v>0</v>
      </c>
      <c r="AB818" s="49">
        <f t="shared" si="164"/>
        <v>0</v>
      </c>
      <c r="AC818" s="49">
        <f t="shared" si="164"/>
        <v>0</v>
      </c>
      <c r="AD818" s="49">
        <f t="shared" si="164"/>
        <v>0</v>
      </c>
      <c r="AE818" s="51">
        <f t="shared" si="165"/>
        <v>0</v>
      </c>
      <c r="AF818" s="51">
        <f>IF(C818=A_Stammdaten!$B$12,D_SAV!$U818-D_SAV!$AG818,HLOOKUP(A_Stammdaten!$B$12-1,$AH$4:$AN$4004,ROW(C818)-3,FALSE)-$AG818)</f>
        <v>0</v>
      </c>
      <c r="AG818" s="51">
        <f>HLOOKUP(A_Stammdaten!$B$12,$AH$4:$AN$4004,ROW(C818)-3,FALSE)</f>
        <v>0</v>
      </c>
      <c r="AH818" s="51">
        <f t="shared" si="156"/>
        <v>0</v>
      </c>
      <c r="AI818" s="51">
        <f t="shared" si="157"/>
        <v>0</v>
      </c>
      <c r="AJ818" s="51">
        <f t="shared" si="158"/>
        <v>0</v>
      </c>
      <c r="AK818" s="51">
        <f t="shared" si="159"/>
        <v>0</v>
      </c>
      <c r="AL818" s="51">
        <f t="shared" si="160"/>
        <v>0</v>
      </c>
      <c r="AM818" s="51">
        <f t="shared" si="161"/>
        <v>0</v>
      </c>
      <c r="AN818" s="51">
        <f t="shared" si="162"/>
        <v>0</v>
      </c>
    </row>
    <row r="819" spans="1:40" x14ac:dyDescent="0.25">
      <c r="A819" s="17"/>
      <c r="B819" s="17"/>
      <c r="C819" s="35"/>
      <c r="D819" s="17"/>
      <c r="E819" s="17"/>
      <c r="F819" s="17"/>
      <c r="G819" s="62">
        <f t="shared" si="163"/>
        <v>0</v>
      </c>
      <c r="H819" s="17"/>
      <c r="I819" s="17"/>
      <c r="J819" s="17"/>
      <c r="K819" s="17"/>
      <c r="L819" s="17"/>
      <c r="M819" s="17"/>
      <c r="N819" s="17"/>
      <c r="O819" s="17"/>
      <c r="P819" s="115"/>
      <c r="Q819" s="62">
        <f>IF(C819&gt;A_Stammdaten!$B$12,0,SUM(G819,H819,J819,K819,M819,N819)-SUM(I819,L819,O819,P819))</f>
        <v>0</v>
      </c>
      <c r="R819" s="17"/>
      <c r="S819" s="17"/>
      <c r="T819" s="17"/>
      <c r="U819" s="62">
        <f t="shared" si="154"/>
        <v>0</v>
      </c>
      <c r="V819" s="63">
        <f>IF(ISBLANK($B819),0,VLOOKUP($B819,Listen!$A$2:$C$45,2,FALSE))</f>
        <v>0</v>
      </c>
      <c r="W819" s="63">
        <f>IF(ISBLANK($B819),0,VLOOKUP($B819,Listen!$A$2:$C$45,3,FALSE))</f>
        <v>0</v>
      </c>
      <c r="X819" s="49">
        <f t="shared" si="155"/>
        <v>0</v>
      </c>
      <c r="Y819" s="49">
        <f t="shared" si="164"/>
        <v>0</v>
      </c>
      <c r="Z819" s="49">
        <f t="shared" si="164"/>
        <v>0</v>
      </c>
      <c r="AA819" s="49">
        <f t="shared" si="164"/>
        <v>0</v>
      </c>
      <c r="AB819" s="49">
        <f t="shared" si="164"/>
        <v>0</v>
      </c>
      <c r="AC819" s="49">
        <f t="shared" si="164"/>
        <v>0</v>
      </c>
      <c r="AD819" s="49">
        <f t="shared" si="164"/>
        <v>0</v>
      </c>
      <c r="AE819" s="51">
        <f t="shared" si="165"/>
        <v>0</v>
      </c>
      <c r="AF819" s="51">
        <f>IF(C819=A_Stammdaten!$B$12,D_SAV!$U819-D_SAV!$AG819,HLOOKUP(A_Stammdaten!$B$12-1,$AH$4:$AN$4004,ROW(C819)-3,FALSE)-$AG819)</f>
        <v>0</v>
      </c>
      <c r="AG819" s="51">
        <f>HLOOKUP(A_Stammdaten!$B$12,$AH$4:$AN$4004,ROW(C819)-3,FALSE)</f>
        <v>0</v>
      </c>
      <c r="AH819" s="51">
        <f t="shared" si="156"/>
        <v>0</v>
      </c>
      <c r="AI819" s="51">
        <f t="shared" si="157"/>
        <v>0</v>
      </c>
      <c r="AJ819" s="51">
        <f t="shared" si="158"/>
        <v>0</v>
      </c>
      <c r="AK819" s="51">
        <f t="shared" si="159"/>
        <v>0</v>
      </c>
      <c r="AL819" s="51">
        <f t="shared" si="160"/>
        <v>0</v>
      </c>
      <c r="AM819" s="51">
        <f t="shared" si="161"/>
        <v>0</v>
      </c>
      <c r="AN819" s="51">
        <f t="shared" si="162"/>
        <v>0</v>
      </c>
    </row>
    <row r="820" spans="1:40" x14ac:dyDescent="0.25">
      <c r="A820" s="17"/>
      <c r="B820" s="17"/>
      <c r="C820" s="35"/>
      <c r="D820" s="17"/>
      <c r="E820" s="17"/>
      <c r="F820" s="17"/>
      <c r="G820" s="62">
        <f t="shared" si="163"/>
        <v>0</v>
      </c>
      <c r="H820" s="17"/>
      <c r="I820" s="17"/>
      <c r="J820" s="17"/>
      <c r="K820" s="17"/>
      <c r="L820" s="17"/>
      <c r="M820" s="17"/>
      <c r="N820" s="17"/>
      <c r="O820" s="17"/>
      <c r="P820" s="115"/>
      <c r="Q820" s="62">
        <f>IF(C820&gt;A_Stammdaten!$B$12,0,SUM(G820,H820,J820,K820,M820,N820)-SUM(I820,L820,O820,P820))</f>
        <v>0</v>
      </c>
      <c r="R820" s="17"/>
      <c r="S820" s="17"/>
      <c r="T820" s="17"/>
      <c r="U820" s="62">
        <f t="shared" si="154"/>
        <v>0</v>
      </c>
      <c r="V820" s="63">
        <f>IF(ISBLANK($B820),0,VLOOKUP($B820,Listen!$A$2:$C$45,2,FALSE))</f>
        <v>0</v>
      </c>
      <c r="W820" s="63">
        <f>IF(ISBLANK($B820),0,VLOOKUP($B820,Listen!$A$2:$C$45,3,FALSE))</f>
        <v>0</v>
      </c>
      <c r="X820" s="49">
        <f t="shared" si="155"/>
        <v>0</v>
      </c>
      <c r="Y820" s="49">
        <f t="shared" si="164"/>
        <v>0</v>
      </c>
      <c r="Z820" s="49">
        <f t="shared" si="164"/>
        <v>0</v>
      </c>
      <c r="AA820" s="49">
        <f t="shared" si="164"/>
        <v>0</v>
      </c>
      <c r="AB820" s="49">
        <f t="shared" si="164"/>
        <v>0</v>
      </c>
      <c r="AC820" s="49">
        <f t="shared" si="164"/>
        <v>0</v>
      </c>
      <c r="AD820" s="49">
        <f t="shared" si="164"/>
        <v>0</v>
      </c>
      <c r="AE820" s="51">
        <f t="shared" si="165"/>
        <v>0</v>
      </c>
      <c r="AF820" s="51">
        <f>IF(C820=A_Stammdaten!$B$12,D_SAV!$U820-D_SAV!$AG820,HLOOKUP(A_Stammdaten!$B$12-1,$AH$4:$AN$4004,ROW(C820)-3,FALSE)-$AG820)</f>
        <v>0</v>
      </c>
      <c r="AG820" s="51">
        <f>HLOOKUP(A_Stammdaten!$B$12,$AH$4:$AN$4004,ROW(C820)-3,FALSE)</f>
        <v>0</v>
      </c>
      <c r="AH820" s="51">
        <f t="shared" si="156"/>
        <v>0</v>
      </c>
      <c r="AI820" s="51">
        <f t="shared" si="157"/>
        <v>0</v>
      </c>
      <c r="AJ820" s="51">
        <f t="shared" si="158"/>
        <v>0</v>
      </c>
      <c r="AK820" s="51">
        <f t="shared" si="159"/>
        <v>0</v>
      </c>
      <c r="AL820" s="51">
        <f t="shared" si="160"/>
        <v>0</v>
      </c>
      <c r="AM820" s="51">
        <f t="shared" si="161"/>
        <v>0</v>
      </c>
      <c r="AN820" s="51">
        <f t="shared" si="162"/>
        <v>0</v>
      </c>
    </row>
    <row r="821" spans="1:40" x14ac:dyDescent="0.25">
      <c r="A821" s="17"/>
      <c r="B821" s="17"/>
      <c r="C821" s="35"/>
      <c r="D821" s="17"/>
      <c r="E821" s="17"/>
      <c r="F821" s="17"/>
      <c r="G821" s="62">
        <f t="shared" si="163"/>
        <v>0</v>
      </c>
      <c r="H821" s="17"/>
      <c r="I821" s="17"/>
      <c r="J821" s="17"/>
      <c r="K821" s="17"/>
      <c r="L821" s="17"/>
      <c r="M821" s="17"/>
      <c r="N821" s="17"/>
      <c r="O821" s="17"/>
      <c r="P821" s="115"/>
      <c r="Q821" s="62">
        <f>IF(C821&gt;A_Stammdaten!$B$12,0,SUM(G821,H821,J821,K821,M821,N821)-SUM(I821,L821,O821,P821))</f>
        <v>0</v>
      </c>
      <c r="R821" s="17"/>
      <c r="S821" s="17"/>
      <c r="T821" s="17"/>
      <c r="U821" s="62">
        <f t="shared" si="154"/>
        <v>0</v>
      </c>
      <c r="V821" s="63">
        <f>IF(ISBLANK($B821),0,VLOOKUP($B821,Listen!$A$2:$C$45,2,FALSE))</f>
        <v>0</v>
      </c>
      <c r="W821" s="63">
        <f>IF(ISBLANK($B821),0,VLOOKUP($B821,Listen!$A$2:$C$45,3,FALSE))</f>
        <v>0</v>
      </c>
      <c r="X821" s="49">
        <f t="shared" si="155"/>
        <v>0</v>
      </c>
      <c r="Y821" s="49">
        <f t="shared" si="164"/>
        <v>0</v>
      </c>
      <c r="Z821" s="49">
        <f t="shared" si="164"/>
        <v>0</v>
      </c>
      <c r="AA821" s="49">
        <f t="shared" si="164"/>
        <v>0</v>
      </c>
      <c r="AB821" s="49">
        <f t="shared" si="164"/>
        <v>0</v>
      </c>
      <c r="AC821" s="49">
        <f t="shared" si="164"/>
        <v>0</v>
      </c>
      <c r="AD821" s="49">
        <f t="shared" si="164"/>
        <v>0</v>
      </c>
      <c r="AE821" s="51">
        <f t="shared" si="165"/>
        <v>0</v>
      </c>
      <c r="AF821" s="51">
        <f>IF(C821=A_Stammdaten!$B$12,D_SAV!$U821-D_SAV!$AG821,HLOOKUP(A_Stammdaten!$B$12-1,$AH$4:$AN$4004,ROW(C821)-3,FALSE)-$AG821)</f>
        <v>0</v>
      </c>
      <c r="AG821" s="51">
        <f>HLOOKUP(A_Stammdaten!$B$12,$AH$4:$AN$4004,ROW(C821)-3,FALSE)</f>
        <v>0</v>
      </c>
      <c r="AH821" s="51">
        <f t="shared" si="156"/>
        <v>0</v>
      </c>
      <c r="AI821" s="51">
        <f t="shared" si="157"/>
        <v>0</v>
      </c>
      <c r="AJ821" s="51">
        <f t="shared" si="158"/>
        <v>0</v>
      </c>
      <c r="AK821" s="51">
        <f t="shared" si="159"/>
        <v>0</v>
      </c>
      <c r="AL821" s="51">
        <f t="shared" si="160"/>
        <v>0</v>
      </c>
      <c r="AM821" s="51">
        <f t="shared" si="161"/>
        <v>0</v>
      </c>
      <c r="AN821" s="51">
        <f t="shared" si="162"/>
        <v>0</v>
      </c>
    </row>
    <row r="822" spans="1:40" x14ac:dyDescent="0.25">
      <c r="A822" s="17"/>
      <c r="B822" s="17"/>
      <c r="C822" s="35"/>
      <c r="D822" s="17"/>
      <c r="E822" s="17"/>
      <c r="F822" s="17"/>
      <c r="G822" s="62">
        <f t="shared" si="163"/>
        <v>0</v>
      </c>
      <c r="H822" s="17"/>
      <c r="I822" s="17"/>
      <c r="J822" s="17"/>
      <c r="K822" s="17"/>
      <c r="L822" s="17"/>
      <c r="M822" s="17"/>
      <c r="N822" s="17"/>
      <c r="O822" s="17"/>
      <c r="P822" s="115"/>
      <c r="Q822" s="62">
        <f>IF(C822&gt;A_Stammdaten!$B$12,0,SUM(G822,H822,J822,K822,M822,N822)-SUM(I822,L822,O822,P822))</f>
        <v>0</v>
      </c>
      <c r="R822" s="17"/>
      <c r="S822" s="17"/>
      <c r="T822" s="17"/>
      <c r="U822" s="62">
        <f t="shared" si="154"/>
        <v>0</v>
      </c>
      <c r="V822" s="63">
        <f>IF(ISBLANK($B822),0,VLOOKUP($B822,Listen!$A$2:$C$45,2,FALSE))</f>
        <v>0</v>
      </c>
      <c r="W822" s="63">
        <f>IF(ISBLANK($B822),0,VLOOKUP($B822,Listen!$A$2:$C$45,3,FALSE))</f>
        <v>0</v>
      </c>
      <c r="X822" s="49">
        <f t="shared" si="155"/>
        <v>0</v>
      </c>
      <c r="Y822" s="49">
        <f t="shared" si="164"/>
        <v>0</v>
      </c>
      <c r="Z822" s="49">
        <f t="shared" si="164"/>
        <v>0</v>
      </c>
      <c r="AA822" s="49">
        <f t="shared" si="164"/>
        <v>0</v>
      </c>
      <c r="AB822" s="49">
        <f t="shared" si="164"/>
        <v>0</v>
      </c>
      <c r="AC822" s="49">
        <f t="shared" si="164"/>
        <v>0</v>
      </c>
      <c r="AD822" s="49">
        <f t="shared" si="164"/>
        <v>0</v>
      </c>
      <c r="AE822" s="51">
        <f t="shared" si="165"/>
        <v>0</v>
      </c>
      <c r="AF822" s="51">
        <f>IF(C822=A_Stammdaten!$B$12,D_SAV!$U822-D_SAV!$AG822,HLOOKUP(A_Stammdaten!$B$12-1,$AH$4:$AN$4004,ROW(C822)-3,FALSE)-$AG822)</f>
        <v>0</v>
      </c>
      <c r="AG822" s="51">
        <f>HLOOKUP(A_Stammdaten!$B$12,$AH$4:$AN$4004,ROW(C822)-3,FALSE)</f>
        <v>0</v>
      </c>
      <c r="AH822" s="51">
        <f t="shared" si="156"/>
        <v>0</v>
      </c>
      <c r="AI822" s="51">
        <f t="shared" si="157"/>
        <v>0</v>
      </c>
      <c r="AJ822" s="51">
        <f t="shared" si="158"/>
        <v>0</v>
      </c>
      <c r="AK822" s="51">
        <f t="shared" si="159"/>
        <v>0</v>
      </c>
      <c r="AL822" s="51">
        <f t="shared" si="160"/>
        <v>0</v>
      </c>
      <c r="AM822" s="51">
        <f t="shared" si="161"/>
        <v>0</v>
      </c>
      <c r="AN822" s="51">
        <f t="shared" si="162"/>
        <v>0</v>
      </c>
    </row>
    <row r="823" spans="1:40" x14ac:dyDescent="0.25">
      <c r="A823" s="17"/>
      <c r="B823" s="17"/>
      <c r="C823" s="35"/>
      <c r="D823" s="17"/>
      <c r="E823" s="17"/>
      <c r="F823" s="17"/>
      <c r="G823" s="62">
        <f t="shared" si="163"/>
        <v>0</v>
      </c>
      <c r="H823" s="17"/>
      <c r="I823" s="17"/>
      <c r="J823" s="17"/>
      <c r="K823" s="17"/>
      <c r="L823" s="17"/>
      <c r="M823" s="17"/>
      <c r="N823" s="17"/>
      <c r="O823" s="17"/>
      <c r="P823" s="115"/>
      <c r="Q823" s="62">
        <f>IF(C823&gt;A_Stammdaten!$B$12,0,SUM(G823,H823,J823,K823,M823,N823)-SUM(I823,L823,O823,P823))</f>
        <v>0</v>
      </c>
      <c r="R823" s="17"/>
      <c r="S823" s="17"/>
      <c r="T823" s="17"/>
      <c r="U823" s="62">
        <f t="shared" si="154"/>
        <v>0</v>
      </c>
      <c r="V823" s="63">
        <f>IF(ISBLANK($B823),0,VLOOKUP($B823,Listen!$A$2:$C$45,2,FALSE))</f>
        <v>0</v>
      </c>
      <c r="W823" s="63">
        <f>IF(ISBLANK($B823),0,VLOOKUP($B823,Listen!$A$2:$C$45,3,FALSE))</f>
        <v>0</v>
      </c>
      <c r="X823" s="49">
        <f t="shared" si="155"/>
        <v>0</v>
      </c>
      <c r="Y823" s="49">
        <f t="shared" si="164"/>
        <v>0</v>
      </c>
      <c r="Z823" s="49">
        <f t="shared" si="164"/>
        <v>0</v>
      </c>
      <c r="AA823" s="49">
        <f t="shared" si="164"/>
        <v>0</v>
      </c>
      <c r="AB823" s="49">
        <f t="shared" si="164"/>
        <v>0</v>
      </c>
      <c r="AC823" s="49">
        <f t="shared" si="164"/>
        <v>0</v>
      </c>
      <c r="AD823" s="49">
        <f t="shared" si="164"/>
        <v>0</v>
      </c>
      <c r="AE823" s="51">
        <f t="shared" si="165"/>
        <v>0</v>
      </c>
      <c r="AF823" s="51">
        <f>IF(C823=A_Stammdaten!$B$12,D_SAV!$U823-D_SAV!$AG823,HLOOKUP(A_Stammdaten!$B$12-1,$AH$4:$AN$4004,ROW(C823)-3,FALSE)-$AG823)</f>
        <v>0</v>
      </c>
      <c r="AG823" s="51">
        <f>HLOOKUP(A_Stammdaten!$B$12,$AH$4:$AN$4004,ROW(C823)-3,FALSE)</f>
        <v>0</v>
      </c>
      <c r="AH823" s="51">
        <f t="shared" si="156"/>
        <v>0</v>
      </c>
      <c r="AI823" s="51">
        <f t="shared" si="157"/>
        <v>0</v>
      </c>
      <c r="AJ823" s="51">
        <f t="shared" si="158"/>
        <v>0</v>
      </c>
      <c r="AK823" s="51">
        <f t="shared" si="159"/>
        <v>0</v>
      </c>
      <c r="AL823" s="51">
        <f t="shared" si="160"/>
        <v>0</v>
      </c>
      <c r="AM823" s="51">
        <f t="shared" si="161"/>
        <v>0</v>
      </c>
      <c r="AN823" s="51">
        <f t="shared" si="162"/>
        <v>0</v>
      </c>
    </row>
    <row r="824" spans="1:40" x14ac:dyDescent="0.25">
      <c r="A824" s="17"/>
      <c r="B824" s="17"/>
      <c r="C824" s="35"/>
      <c r="D824" s="17"/>
      <c r="E824" s="17"/>
      <c r="F824" s="17"/>
      <c r="G824" s="62">
        <f t="shared" si="163"/>
        <v>0</v>
      </c>
      <c r="H824" s="17"/>
      <c r="I824" s="17"/>
      <c r="J824" s="17"/>
      <c r="K824" s="17"/>
      <c r="L824" s="17"/>
      <c r="M824" s="17"/>
      <c r="N824" s="17"/>
      <c r="O824" s="17"/>
      <c r="P824" s="115"/>
      <c r="Q824" s="62">
        <f>IF(C824&gt;A_Stammdaten!$B$12,0,SUM(G824,H824,J824,K824,M824,N824)-SUM(I824,L824,O824,P824))</f>
        <v>0</v>
      </c>
      <c r="R824" s="17"/>
      <c r="S824" s="17"/>
      <c r="T824" s="17"/>
      <c r="U824" s="62">
        <f t="shared" si="154"/>
        <v>0</v>
      </c>
      <c r="V824" s="63">
        <f>IF(ISBLANK($B824),0,VLOOKUP($B824,Listen!$A$2:$C$45,2,FALSE))</f>
        <v>0</v>
      </c>
      <c r="W824" s="63">
        <f>IF(ISBLANK($B824),0,VLOOKUP($B824,Listen!$A$2:$C$45,3,FALSE))</f>
        <v>0</v>
      </c>
      <c r="X824" s="49">
        <f t="shared" si="155"/>
        <v>0</v>
      </c>
      <c r="Y824" s="49">
        <f t="shared" si="164"/>
        <v>0</v>
      </c>
      <c r="Z824" s="49">
        <f t="shared" si="164"/>
        <v>0</v>
      </c>
      <c r="AA824" s="49">
        <f t="shared" si="164"/>
        <v>0</v>
      </c>
      <c r="AB824" s="49">
        <f t="shared" si="164"/>
        <v>0</v>
      </c>
      <c r="AC824" s="49">
        <f t="shared" si="164"/>
        <v>0</v>
      </c>
      <c r="AD824" s="49">
        <f t="shared" si="164"/>
        <v>0</v>
      </c>
      <c r="AE824" s="51">
        <f t="shared" si="165"/>
        <v>0</v>
      </c>
      <c r="AF824" s="51">
        <f>IF(C824=A_Stammdaten!$B$12,D_SAV!$U824-D_SAV!$AG824,HLOOKUP(A_Stammdaten!$B$12-1,$AH$4:$AN$4004,ROW(C824)-3,FALSE)-$AG824)</f>
        <v>0</v>
      </c>
      <c r="AG824" s="51">
        <f>HLOOKUP(A_Stammdaten!$B$12,$AH$4:$AN$4004,ROW(C824)-3,FALSE)</f>
        <v>0</v>
      </c>
      <c r="AH824" s="51">
        <f t="shared" si="156"/>
        <v>0</v>
      </c>
      <c r="AI824" s="51">
        <f t="shared" si="157"/>
        <v>0</v>
      </c>
      <c r="AJ824" s="51">
        <f t="shared" si="158"/>
        <v>0</v>
      </c>
      <c r="AK824" s="51">
        <f t="shared" si="159"/>
        <v>0</v>
      </c>
      <c r="AL824" s="51">
        <f t="shared" si="160"/>
        <v>0</v>
      </c>
      <c r="AM824" s="51">
        <f t="shared" si="161"/>
        <v>0</v>
      </c>
      <c r="AN824" s="51">
        <f t="shared" si="162"/>
        <v>0</v>
      </c>
    </row>
    <row r="825" spans="1:40" x14ac:dyDescent="0.25">
      <c r="A825" s="17"/>
      <c r="B825" s="17"/>
      <c r="C825" s="35"/>
      <c r="D825" s="17"/>
      <c r="E825" s="17"/>
      <c r="F825" s="17"/>
      <c r="G825" s="62">
        <f t="shared" si="163"/>
        <v>0</v>
      </c>
      <c r="H825" s="17"/>
      <c r="I825" s="17"/>
      <c r="J825" s="17"/>
      <c r="K825" s="17"/>
      <c r="L825" s="17"/>
      <c r="M825" s="17"/>
      <c r="N825" s="17"/>
      <c r="O825" s="17"/>
      <c r="P825" s="115"/>
      <c r="Q825" s="62">
        <f>IF(C825&gt;A_Stammdaten!$B$12,0,SUM(G825,H825,J825,K825,M825,N825)-SUM(I825,L825,O825,P825))</f>
        <v>0</v>
      </c>
      <c r="R825" s="17"/>
      <c r="S825" s="17"/>
      <c r="T825" s="17"/>
      <c r="U825" s="62">
        <f t="shared" si="154"/>
        <v>0</v>
      </c>
      <c r="V825" s="63">
        <f>IF(ISBLANK($B825),0,VLOOKUP($B825,Listen!$A$2:$C$45,2,FALSE))</f>
        <v>0</v>
      </c>
      <c r="W825" s="63">
        <f>IF(ISBLANK($B825),0,VLOOKUP($B825,Listen!$A$2:$C$45,3,FALSE))</f>
        <v>0</v>
      </c>
      <c r="X825" s="49">
        <f t="shared" si="155"/>
        <v>0</v>
      </c>
      <c r="Y825" s="49">
        <f t="shared" si="164"/>
        <v>0</v>
      </c>
      <c r="Z825" s="49">
        <f t="shared" si="164"/>
        <v>0</v>
      </c>
      <c r="AA825" s="49">
        <f t="shared" si="164"/>
        <v>0</v>
      </c>
      <c r="AB825" s="49">
        <f t="shared" si="164"/>
        <v>0</v>
      </c>
      <c r="AC825" s="49">
        <f t="shared" si="164"/>
        <v>0</v>
      </c>
      <c r="AD825" s="49">
        <f t="shared" si="164"/>
        <v>0</v>
      </c>
      <c r="AE825" s="51">
        <f t="shared" si="165"/>
        <v>0</v>
      </c>
      <c r="AF825" s="51">
        <f>IF(C825=A_Stammdaten!$B$12,D_SAV!$U825-D_SAV!$AG825,HLOOKUP(A_Stammdaten!$B$12-1,$AH$4:$AN$4004,ROW(C825)-3,FALSE)-$AG825)</f>
        <v>0</v>
      </c>
      <c r="AG825" s="51">
        <f>HLOOKUP(A_Stammdaten!$B$12,$AH$4:$AN$4004,ROW(C825)-3,FALSE)</f>
        <v>0</v>
      </c>
      <c r="AH825" s="51">
        <f t="shared" si="156"/>
        <v>0</v>
      </c>
      <c r="AI825" s="51">
        <f t="shared" si="157"/>
        <v>0</v>
      </c>
      <c r="AJ825" s="51">
        <f t="shared" si="158"/>
        <v>0</v>
      </c>
      <c r="AK825" s="51">
        <f t="shared" si="159"/>
        <v>0</v>
      </c>
      <c r="AL825" s="51">
        <f t="shared" si="160"/>
        <v>0</v>
      </c>
      <c r="AM825" s="51">
        <f t="shared" si="161"/>
        <v>0</v>
      </c>
      <c r="AN825" s="51">
        <f t="shared" si="162"/>
        <v>0</v>
      </c>
    </row>
    <row r="826" spans="1:40" x14ac:dyDescent="0.25">
      <c r="A826" s="17"/>
      <c r="B826" s="17"/>
      <c r="C826" s="35"/>
      <c r="D826" s="17"/>
      <c r="E826" s="17"/>
      <c r="F826" s="17"/>
      <c r="G826" s="62">
        <f t="shared" si="163"/>
        <v>0</v>
      </c>
      <c r="H826" s="17"/>
      <c r="I826" s="17"/>
      <c r="J826" s="17"/>
      <c r="K826" s="17"/>
      <c r="L826" s="17"/>
      <c r="M826" s="17"/>
      <c r="N826" s="17"/>
      <c r="O826" s="17"/>
      <c r="P826" s="115"/>
      <c r="Q826" s="62">
        <f>IF(C826&gt;A_Stammdaten!$B$12,0,SUM(G826,H826,J826,K826,M826,N826)-SUM(I826,L826,O826,P826))</f>
        <v>0</v>
      </c>
      <c r="R826" s="17"/>
      <c r="S826" s="17"/>
      <c r="T826" s="17"/>
      <c r="U826" s="62">
        <f t="shared" si="154"/>
        <v>0</v>
      </c>
      <c r="V826" s="63">
        <f>IF(ISBLANK($B826),0,VLOOKUP($B826,Listen!$A$2:$C$45,2,FALSE))</f>
        <v>0</v>
      </c>
      <c r="W826" s="63">
        <f>IF(ISBLANK($B826),0,VLOOKUP($B826,Listen!$A$2:$C$45,3,FALSE))</f>
        <v>0</v>
      </c>
      <c r="X826" s="49">
        <f t="shared" si="155"/>
        <v>0</v>
      </c>
      <c r="Y826" s="49">
        <f t="shared" si="164"/>
        <v>0</v>
      </c>
      <c r="Z826" s="49">
        <f t="shared" si="164"/>
        <v>0</v>
      </c>
      <c r="AA826" s="49">
        <f t="shared" si="164"/>
        <v>0</v>
      </c>
      <c r="AB826" s="49">
        <f t="shared" si="164"/>
        <v>0</v>
      </c>
      <c r="AC826" s="49">
        <f t="shared" si="164"/>
        <v>0</v>
      </c>
      <c r="AD826" s="49">
        <f t="shared" si="164"/>
        <v>0</v>
      </c>
      <c r="AE826" s="51">
        <f t="shared" si="165"/>
        <v>0</v>
      </c>
      <c r="AF826" s="51">
        <f>IF(C826=A_Stammdaten!$B$12,D_SAV!$U826-D_SAV!$AG826,HLOOKUP(A_Stammdaten!$B$12-1,$AH$4:$AN$4004,ROW(C826)-3,FALSE)-$AG826)</f>
        <v>0</v>
      </c>
      <c r="AG826" s="51">
        <f>HLOOKUP(A_Stammdaten!$B$12,$AH$4:$AN$4004,ROW(C826)-3,FALSE)</f>
        <v>0</v>
      </c>
      <c r="AH826" s="51">
        <f t="shared" si="156"/>
        <v>0</v>
      </c>
      <c r="AI826" s="51">
        <f t="shared" si="157"/>
        <v>0</v>
      </c>
      <c r="AJ826" s="51">
        <f t="shared" si="158"/>
        <v>0</v>
      </c>
      <c r="AK826" s="51">
        <f t="shared" si="159"/>
        <v>0</v>
      </c>
      <c r="AL826" s="51">
        <f t="shared" si="160"/>
        <v>0</v>
      </c>
      <c r="AM826" s="51">
        <f t="shared" si="161"/>
        <v>0</v>
      </c>
      <c r="AN826" s="51">
        <f t="shared" si="162"/>
        <v>0</v>
      </c>
    </row>
    <row r="827" spans="1:40" x14ac:dyDescent="0.25">
      <c r="A827" s="17"/>
      <c r="B827" s="17"/>
      <c r="C827" s="35"/>
      <c r="D827" s="17"/>
      <c r="E827" s="17"/>
      <c r="F827" s="17"/>
      <c r="G827" s="62">
        <f t="shared" si="163"/>
        <v>0</v>
      </c>
      <c r="H827" s="17"/>
      <c r="I827" s="17"/>
      <c r="J827" s="17"/>
      <c r="K827" s="17"/>
      <c r="L827" s="17"/>
      <c r="M827" s="17"/>
      <c r="N827" s="17"/>
      <c r="O827" s="17"/>
      <c r="P827" s="115"/>
      <c r="Q827" s="62">
        <f>IF(C827&gt;A_Stammdaten!$B$12,0,SUM(G827,H827,J827,K827,M827,N827)-SUM(I827,L827,O827,P827))</f>
        <v>0</v>
      </c>
      <c r="R827" s="17"/>
      <c r="S827" s="17"/>
      <c r="T827" s="17"/>
      <c r="U827" s="62">
        <f t="shared" si="154"/>
        <v>0</v>
      </c>
      <c r="V827" s="63">
        <f>IF(ISBLANK($B827),0,VLOOKUP($B827,Listen!$A$2:$C$45,2,FALSE))</f>
        <v>0</v>
      </c>
      <c r="W827" s="63">
        <f>IF(ISBLANK($B827),0,VLOOKUP($B827,Listen!$A$2:$C$45,3,FALSE))</f>
        <v>0</v>
      </c>
      <c r="X827" s="49">
        <f t="shared" si="155"/>
        <v>0</v>
      </c>
      <c r="Y827" s="49">
        <f t="shared" si="164"/>
        <v>0</v>
      </c>
      <c r="Z827" s="49">
        <f t="shared" si="164"/>
        <v>0</v>
      </c>
      <c r="AA827" s="49">
        <f t="shared" si="164"/>
        <v>0</v>
      </c>
      <c r="AB827" s="49">
        <f t="shared" si="164"/>
        <v>0</v>
      </c>
      <c r="AC827" s="49">
        <f t="shared" si="164"/>
        <v>0</v>
      </c>
      <c r="AD827" s="49">
        <f t="shared" si="164"/>
        <v>0</v>
      </c>
      <c r="AE827" s="51">
        <f t="shared" si="165"/>
        <v>0</v>
      </c>
      <c r="AF827" s="51">
        <f>IF(C827=A_Stammdaten!$B$12,D_SAV!$U827-D_SAV!$AG827,HLOOKUP(A_Stammdaten!$B$12-1,$AH$4:$AN$4004,ROW(C827)-3,FALSE)-$AG827)</f>
        <v>0</v>
      </c>
      <c r="AG827" s="51">
        <f>HLOOKUP(A_Stammdaten!$B$12,$AH$4:$AN$4004,ROW(C827)-3,FALSE)</f>
        <v>0</v>
      </c>
      <c r="AH827" s="51">
        <f t="shared" si="156"/>
        <v>0</v>
      </c>
      <c r="AI827" s="51">
        <f t="shared" si="157"/>
        <v>0</v>
      </c>
      <c r="AJ827" s="51">
        <f t="shared" si="158"/>
        <v>0</v>
      </c>
      <c r="AK827" s="51">
        <f t="shared" si="159"/>
        <v>0</v>
      </c>
      <c r="AL827" s="51">
        <f t="shared" si="160"/>
        <v>0</v>
      </c>
      <c r="AM827" s="51">
        <f t="shared" si="161"/>
        <v>0</v>
      </c>
      <c r="AN827" s="51">
        <f t="shared" si="162"/>
        <v>0</v>
      </c>
    </row>
    <row r="828" spans="1:40" x14ac:dyDescent="0.25">
      <c r="A828" s="17"/>
      <c r="B828" s="17"/>
      <c r="C828" s="35"/>
      <c r="D828" s="17"/>
      <c r="E828" s="17"/>
      <c r="F828" s="17"/>
      <c r="G828" s="62">
        <f t="shared" si="163"/>
        <v>0</v>
      </c>
      <c r="H828" s="17"/>
      <c r="I828" s="17"/>
      <c r="J828" s="17"/>
      <c r="K828" s="17"/>
      <c r="L828" s="17"/>
      <c r="M828" s="17"/>
      <c r="N828" s="17"/>
      <c r="O828" s="17"/>
      <c r="P828" s="115"/>
      <c r="Q828" s="62">
        <f>IF(C828&gt;A_Stammdaten!$B$12,0,SUM(G828,H828,J828,K828,M828,N828)-SUM(I828,L828,O828,P828))</f>
        <v>0</v>
      </c>
      <c r="R828" s="17"/>
      <c r="S828" s="17"/>
      <c r="T828" s="17"/>
      <c r="U828" s="62">
        <f t="shared" si="154"/>
        <v>0</v>
      </c>
      <c r="V828" s="63">
        <f>IF(ISBLANK($B828),0,VLOOKUP($B828,Listen!$A$2:$C$45,2,FALSE))</f>
        <v>0</v>
      </c>
      <c r="W828" s="63">
        <f>IF(ISBLANK($B828),0,VLOOKUP($B828,Listen!$A$2:$C$45,3,FALSE))</f>
        <v>0</v>
      </c>
      <c r="X828" s="49">
        <f t="shared" si="155"/>
        <v>0</v>
      </c>
      <c r="Y828" s="49">
        <f t="shared" si="164"/>
        <v>0</v>
      </c>
      <c r="Z828" s="49">
        <f t="shared" si="164"/>
        <v>0</v>
      </c>
      <c r="AA828" s="49">
        <f t="shared" si="164"/>
        <v>0</v>
      </c>
      <c r="AB828" s="49">
        <f t="shared" si="164"/>
        <v>0</v>
      </c>
      <c r="AC828" s="49">
        <f t="shared" si="164"/>
        <v>0</v>
      </c>
      <c r="AD828" s="49">
        <f t="shared" si="164"/>
        <v>0</v>
      </c>
      <c r="AE828" s="51">
        <f t="shared" si="165"/>
        <v>0</v>
      </c>
      <c r="AF828" s="51">
        <f>IF(C828=A_Stammdaten!$B$12,D_SAV!$U828-D_SAV!$AG828,HLOOKUP(A_Stammdaten!$B$12-1,$AH$4:$AN$4004,ROW(C828)-3,FALSE)-$AG828)</f>
        <v>0</v>
      </c>
      <c r="AG828" s="51">
        <f>HLOOKUP(A_Stammdaten!$B$12,$AH$4:$AN$4004,ROW(C828)-3,FALSE)</f>
        <v>0</v>
      </c>
      <c r="AH828" s="51">
        <f t="shared" si="156"/>
        <v>0</v>
      </c>
      <c r="AI828" s="51">
        <f t="shared" si="157"/>
        <v>0</v>
      </c>
      <c r="AJ828" s="51">
        <f t="shared" si="158"/>
        <v>0</v>
      </c>
      <c r="AK828" s="51">
        <f t="shared" si="159"/>
        <v>0</v>
      </c>
      <c r="AL828" s="51">
        <f t="shared" si="160"/>
        <v>0</v>
      </c>
      <c r="AM828" s="51">
        <f t="shared" si="161"/>
        <v>0</v>
      </c>
      <c r="AN828" s="51">
        <f t="shared" si="162"/>
        <v>0</v>
      </c>
    </row>
    <row r="829" spans="1:40" x14ac:dyDescent="0.25">
      <c r="A829" s="17"/>
      <c r="B829" s="17"/>
      <c r="C829" s="35"/>
      <c r="D829" s="17"/>
      <c r="E829" s="17"/>
      <c r="F829" s="17"/>
      <c r="G829" s="62">
        <f t="shared" si="163"/>
        <v>0</v>
      </c>
      <c r="H829" s="17"/>
      <c r="I829" s="17"/>
      <c r="J829" s="17"/>
      <c r="K829" s="17"/>
      <c r="L829" s="17"/>
      <c r="M829" s="17"/>
      <c r="N829" s="17"/>
      <c r="O829" s="17"/>
      <c r="P829" s="115"/>
      <c r="Q829" s="62">
        <f>IF(C829&gt;A_Stammdaten!$B$12,0,SUM(G829,H829,J829,K829,M829,N829)-SUM(I829,L829,O829,P829))</f>
        <v>0</v>
      </c>
      <c r="R829" s="17"/>
      <c r="S829" s="17"/>
      <c r="T829" s="17"/>
      <c r="U829" s="62">
        <f t="shared" si="154"/>
        <v>0</v>
      </c>
      <c r="V829" s="63">
        <f>IF(ISBLANK($B829),0,VLOOKUP($B829,Listen!$A$2:$C$45,2,FALSE))</f>
        <v>0</v>
      </c>
      <c r="W829" s="63">
        <f>IF(ISBLANK($B829),0,VLOOKUP($B829,Listen!$A$2:$C$45,3,FALSE))</f>
        <v>0</v>
      </c>
      <c r="X829" s="49">
        <f t="shared" si="155"/>
        <v>0</v>
      </c>
      <c r="Y829" s="49">
        <f t="shared" si="164"/>
        <v>0</v>
      </c>
      <c r="Z829" s="49">
        <f t="shared" si="164"/>
        <v>0</v>
      </c>
      <c r="AA829" s="49">
        <f t="shared" si="164"/>
        <v>0</v>
      </c>
      <c r="AB829" s="49">
        <f t="shared" si="164"/>
        <v>0</v>
      </c>
      <c r="AC829" s="49">
        <f t="shared" si="164"/>
        <v>0</v>
      </c>
      <c r="AD829" s="49">
        <f t="shared" si="164"/>
        <v>0</v>
      </c>
      <c r="AE829" s="51">
        <f t="shared" si="165"/>
        <v>0</v>
      </c>
      <c r="AF829" s="51">
        <f>IF(C829=A_Stammdaten!$B$12,D_SAV!$U829-D_SAV!$AG829,HLOOKUP(A_Stammdaten!$B$12-1,$AH$4:$AN$4004,ROW(C829)-3,FALSE)-$AG829)</f>
        <v>0</v>
      </c>
      <c r="AG829" s="51">
        <f>HLOOKUP(A_Stammdaten!$B$12,$AH$4:$AN$4004,ROW(C829)-3,FALSE)</f>
        <v>0</v>
      </c>
      <c r="AH829" s="51">
        <f t="shared" si="156"/>
        <v>0</v>
      </c>
      <c r="AI829" s="51">
        <f t="shared" si="157"/>
        <v>0</v>
      </c>
      <c r="AJ829" s="51">
        <f t="shared" si="158"/>
        <v>0</v>
      </c>
      <c r="AK829" s="51">
        <f t="shared" si="159"/>
        <v>0</v>
      </c>
      <c r="AL829" s="51">
        <f t="shared" si="160"/>
        <v>0</v>
      </c>
      <c r="AM829" s="51">
        <f t="shared" si="161"/>
        <v>0</v>
      </c>
      <c r="AN829" s="51">
        <f t="shared" si="162"/>
        <v>0</v>
      </c>
    </row>
    <row r="830" spans="1:40" x14ac:dyDescent="0.25">
      <c r="A830" s="17"/>
      <c r="B830" s="17"/>
      <c r="C830" s="35"/>
      <c r="D830" s="17"/>
      <c r="E830" s="17"/>
      <c r="F830" s="17"/>
      <c r="G830" s="62">
        <f t="shared" si="163"/>
        <v>0</v>
      </c>
      <c r="H830" s="17"/>
      <c r="I830" s="17"/>
      <c r="J830" s="17"/>
      <c r="K830" s="17"/>
      <c r="L830" s="17"/>
      <c r="M830" s="17"/>
      <c r="N830" s="17"/>
      <c r="O830" s="17"/>
      <c r="P830" s="115"/>
      <c r="Q830" s="62">
        <f>IF(C830&gt;A_Stammdaten!$B$12,0,SUM(G830,H830,J830,K830,M830,N830)-SUM(I830,L830,O830,P830))</f>
        <v>0</v>
      </c>
      <c r="R830" s="17"/>
      <c r="S830" s="17"/>
      <c r="T830" s="17"/>
      <c r="U830" s="62">
        <f t="shared" si="154"/>
        <v>0</v>
      </c>
      <c r="V830" s="63">
        <f>IF(ISBLANK($B830),0,VLOOKUP($B830,Listen!$A$2:$C$45,2,FALSE))</f>
        <v>0</v>
      </c>
      <c r="W830" s="63">
        <f>IF(ISBLANK($B830),0,VLOOKUP($B830,Listen!$A$2:$C$45,3,FALSE))</f>
        <v>0</v>
      </c>
      <c r="X830" s="49">
        <f t="shared" si="155"/>
        <v>0</v>
      </c>
      <c r="Y830" s="49">
        <f t="shared" si="164"/>
        <v>0</v>
      </c>
      <c r="Z830" s="49">
        <f t="shared" si="164"/>
        <v>0</v>
      </c>
      <c r="AA830" s="49">
        <f t="shared" si="164"/>
        <v>0</v>
      </c>
      <c r="AB830" s="49">
        <f t="shared" si="164"/>
        <v>0</v>
      </c>
      <c r="AC830" s="49">
        <f t="shared" si="164"/>
        <v>0</v>
      </c>
      <c r="AD830" s="49">
        <f t="shared" si="164"/>
        <v>0</v>
      </c>
      <c r="AE830" s="51">
        <f t="shared" si="165"/>
        <v>0</v>
      </c>
      <c r="AF830" s="51">
        <f>IF(C830=A_Stammdaten!$B$12,D_SAV!$U830-D_SAV!$AG830,HLOOKUP(A_Stammdaten!$B$12-1,$AH$4:$AN$4004,ROW(C830)-3,FALSE)-$AG830)</f>
        <v>0</v>
      </c>
      <c r="AG830" s="51">
        <f>HLOOKUP(A_Stammdaten!$B$12,$AH$4:$AN$4004,ROW(C830)-3,FALSE)</f>
        <v>0</v>
      </c>
      <c r="AH830" s="51">
        <f t="shared" si="156"/>
        <v>0</v>
      </c>
      <c r="AI830" s="51">
        <f t="shared" si="157"/>
        <v>0</v>
      </c>
      <c r="AJ830" s="51">
        <f t="shared" si="158"/>
        <v>0</v>
      </c>
      <c r="AK830" s="51">
        <f t="shared" si="159"/>
        <v>0</v>
      </c>
      <c r="AL830" s="51">
        <f t="shared" si="160"/>
        <v>0</v>
      </c>
      <c r="AM830" s="51">
        <f t="shared" si="161"/>
        <v>0</v>
      </c>
      <c r="AN830" s="51">
        <f t="shared" si="162"/>
        <v>0</v>
      </c>
    </row>
    <row r="831" spans="1:40" x14ac:dyDescent="0.25">
      <c r="A831" s="17"/>
      <c r="B831" s="17"/>
      <c r="C831" s="35"/>
      <c r="D831" s="17"/>
      <c r="E831" s="17"/>
      <c r="F831" s="17"/>
      <c r="G831" s="62">
        <f t="shared" si="163"/>
        <v>0</v>
      </c>
      <c r="H831" s="17"/>
      <c r="I831" s="17"/>
      <c r="J831" s="17"/>
      <c r="K831" s="17"/>
      <c r="L831" s="17"/>
      <c r="M831" s="17"/>
      <c r="N831" s="17"/>
      <c r="O831" s="17"/>
      <c r="P831" s="115"/>
      <c r="Q831" s="62">
        <f>IF(C831&gt;A_Stammdaten!$B$12,0,SUM(G831,H831,J831,K831,M831,N831)-SUM(I831,L831,O831,P831))</f>
        <v>0</v>
      </c>
      <c r="R831" s="17"/>
      <c r="S831" s="17"/>
      <c r="T831" s="17"/>
      <c r="U831" s="62">
        <f t="shared" si="154"/>
        <v>0</v>
      </c>
      <c r="V831" s="63">
        <f>IF(ISBLANK($B831),0,VLOOKUP($B831,Listen!$A$2:$C$45,2,FALSE))</f>
        <v>0</v>
      </c>
      <c r="W831" s="63">
        <f>IF(ISBLANK($B831),0,VLOOKUP($B831,Listen!$A$2:$C$45,3,FALSE))</f>
        <v>0</v>
      </c>
      <c r="X831" s="49">
        <f t="shared" si="155"/>
        <v>0</v>
      </c>
      <c r="Y831" s="49">
        <f t="shared" si="164"/>
        <v>0</v>
      </c>
      <c r="Z831" s="49">
        <f t="shared" si="164"/>
        <v>0</v>
      </c>
      <c r="AA831" s="49">
        <f t="shared" si="164"/>
        <v>0</v>
      </c>
      <c r="AB831" s="49">
        <f t="shared" si="164"/>
        <v>0</v>
      </c>
      <c r="AC831" s="49">
        <f t="shared" si="164"/>
        <v>0</v>
      </c>
      <c r="AD831" s="49">
        <f t="shared" si="164"/>
        <v>0</v>
      </c>
      <c r="AE831" s="51">
        <f t="shared" si="165"/>
        <v>0</v>
      </c>
      <c r="AF831" s="51">
        <f>IF(C831=A_Stammdaten!$B$12,D_SAV!$U831-D_SAV!$AG831,HLOOKUP(A_Stammdaten!$B$12-1,$AH$4:$AN$4004,ROW(C831)-3,FALSE)-$AG831)</f>
        <v>0</v>
      </c>
      <c r="AG831" s="51">
        <f>HLOOKUP(A_Stammdaten!$B$12,$AH$4:$AN$4004,ROW(C831)-3,FALSE)</f>
        <v>0</v>
      </c>
      <c r="AH831" s="51">
        <f t="shared" si="156"/>
        <v>0</v>
      </c>
      <c r="AI831" s="51">
        <f t="shared" si="157"/>
        <v>0</v>
      </c>
      <c r="AJ831" s="51">
        <f t="shared" si="158"/>
        <v>0</v>
      </c>
      <c r="AK831" s="51">
        <f t="shared" si="159"/>
        <v>0</v>
      </c>
      <c r="AL831" s="51">
        <f t="shared" si="160"/>
        <v>0</v>
      </c>
      <c r="AM831" s="51">
        <f t="shared" si="161"/>
        <v>0</v>
      </c>
      <c r="AN831" s="51">
        <f t="shared" si="162"/>
        <v>0</v>
      </c>
    </row>
    <row r="832" spans="1:40" x14ac:dyDescent="0.25">
      <c r="A832" s="17"/>
      <c r="B832" s="17"/>
      <c r="C832" s="35"/>
      <c r="D832" s="17"/>
      <c r="E832" s="17"/>
      <c r="F832" s="17"/>
      <c r="G832" s="62">
        <f t="shared" si="163"/>
        <v>0</v>
      </c>
      <c r="H832" s="17"/>
      <c r="I832" s="17"/>
      <c r="J832" s="17"/>
      <c r="K832" s="17"/>
      <c r="L832" s="17"/>
      <c r="M832" s="17"/>
      <c r="N832" s="17"/>
      <c r="O832" s="17"/>
      <c r="P832" s="115"/>
      <c r="Q832" s="62">
        <f>IF(C832&gt;A_Stammdaten!$B$12,0,SUM(G832,H832,J832,K832,M832,N832)-SUM(I832,L832,O832,P832))</f>
        <v>0</v>
      </c>
      <c r="R832" s="17"/>
      <c r="S832" s="17"/>
      <c r="T832" s="17"/>
      <c r="U832" s="62">
        <f t="shared" si="154"/>
        <v>0</v>
      </c>
      <c r="V832" s="63">
        <f>IF(ISBLANK($B832),0,VLOOKUP($B832,Listen!$A$2:$C$45,2,FALSE))</f>
        <v>0</v>
      </c>
      <c r="W832" s="63">
        <f>IF(ISBLANK($B832),0,VLOOKUP($B832,Listen!$A$2:$C$45,3,FALSE))</f>
        <v>0</v>
      </c>
      <c r="X832" s="49">
        <f t="shared" si="155"/>
        <v>0</v>
      </c>
      <c r="Y832" s="49">
        <f t="shared" si="164"/>
        <v>0</v>
      </c>
      <c r="Z832" s="49">
        <f t="shared" si="164"/>
        <v>0</v>
      </c>
      <c r="AA832" s="49">
        <f t="shared" si="164"/>
        <v>0</v>
      </c>
      <c r="AB832" s="49">
        <f t="shared" si="164"/>
        <v>0</v>
      </c>
      <c r="AC832" s="49">
        <f t="shared" si="164"/>
        <v>0</v>
      </c>
      <c r="AD832" s="49">
        <f t="shared" si="164"/>
        <v>0</v>
      </c>
      <c r="AE832" s="51">
        <f t="shared" si="165"/>
        <v>0</v>
      </c>
      <c r="AF832" s="51">
        <f>IF(C832=A_Stammdaten!$B$12,D_SAV!$U832-D_SAV!$AG832,HLOOKUP(A_Stammdaten!$B$12-1,$AH$4:$AN$4004,ROW(C832)-3,FALSE)-$AG832)</f>
        <v>0</v>
      </c>
      <c r="AG832" s="51">
        <f>HLOOKUP(A_Stammdaten!$B$12,$AH$4:$AN$4004,ROW(C832)-3,FALSE)</f>
        <v>0</v>
      </c>
      <c r="AH832" s="51">
        <f t="shared" si="156"/>
        <v>0</v>
      </c>
      <c r="AI832" s="51">
        <f t="shared" si="157"/>
        <v>0</v>
      </c>
      <c r="AJ832" s="51">
        <f t="shared" si="158"/>
        <v>0</v>
      </c>
      <c r="AK832" s="51">
        <f t="shared" si="159"/>
        <v>0</v>
      </c>
      <c r="AL832" s="51">
        <f t="shared" si="160"/>
        <v>0</v>
      </c>
      <c r="AM832" s="51">
        <f t="shared" si="161"/>
        <v>0</v>
      </c>
      <c r="AN832" s="51">
        <f t="shared" si="162"/>
        <v>0</v>
      </c>
    </row>
    <row r="833" spans="1:40" x14ac:dyDescent="0.25">
      <c r="A833" s="17"/>
      <c r="B833" s="17"/>
      <c r="C833" s="35"/>
      <c r="D833" s="17"/>
      <c r="E833" s="17"/>
      <c r="F833" s="17"/>
      <c r="G833" s="62">
        <f t="shared" si="163"/>
        <v>0</v>
      </c>
      <c r="H833" s="17"/>
      <c r="I833" s="17"/>
      <c r="J833" s="17"/>
      <c r="K833" s="17"/>
      <c r="L833" s="17"/>
      <c r="M833" s="17"/>
      <c r="N833" s="17"/>
      <c r="O833" s="17"/>
      <c r="P833" s="115"/>
      <c r="Q833" s="62">
        <f>IF(C833&gt;A_Stammdaten!$B$12,0,SUM(G833,H833,J833,K833,M833,N833)-SUM(I833,L833,O833,P833))</f>
        <v>0</v>
      </c>
      <c r="R833" s="17"/>
      <c r="S833" s="17"/>
      <c r="T833" s="17"/>
      <c r="U833" s="62">
        <f t="shared" si="154"/>
        <v>0</v>
      </c>
      <c r="V833" s="63">
        <f>IF(ISBLANK($B833),0,VLOOKUP($B833,Listen!$A$2:$C$45,2,FALSE))</f>
        <v>0</v>
      </c>
      <c r="W833" s="63">
        <f>IF(ISBLANK($B833),0,VLOOKUP($B833,Listen!$A$2:$C$45,3,FALSE))</f>
        <v>0</v>
      </c>
      <c r="X833" s="49">
        <f t="shared" si="155"/>
        <v>0</v>
      </c>
      <c r="Y833" s="49">
        <f t="shared" si="164"/>
        <v>0</v>
      </c>
      <c r="Z833" s="49">
        <f t="shared" si="164"/>
        <v>0</v>
      </c>
      <c r="AA833" s="49">
        <f t="shared" ref="Y833:AD875" si="166">$V833</f>
        <v>0</v>
      </c>
      <c r="AB833" s="49">
        <f t="shared" si="166"/>
        <v>0</v>
      </c>
      <c r="AC833" s="49">
        <f t="shared" si="166"/>
        <v>0</v>
      </c>
      <c r="AD833" s="49">
        <f t="shared" si="166"/>
        <v>0</v>
      </c>
      <c r="AE833" s="51">
        <f t="shared" si="165"/>
        <v>0</v>
      </c>
      <c r="AF833" s="51">
        <f>IF(C833=A_Stammdaten!$B$12,D_SAV!$U833-D_SAV!$AG833,HLOOKUP(A_Stammdaten!$B$12-1,$AH$4:$AN$4004,ROW(C833)-3,FALSE)-$AG833)</f>
        <v>0</v>
      </c>
      <c r="AG833" s="51">
        <f>HLOOKUP(A_Stammdaten!$B$12,$AH$4:$AN$4004,ROW(C833)-3,FALSE)</f>
        <v>0</v>
      </c>
      <c r="AH833" s="51">
        <f t="shared" si="156"/>
        <v>0</v>
      </c>
      <c r="AI833" s="51">
        <f t="shared" si="157"/>
        <v>0</v>
      </c>
      <c r="AJ833" s="51">
        <f t="shared" si="158"/>
        <v>0</v>
      </c>
      <c r="AK833" s="51">
        <f t="shared" si="159"/>
        <v>0</v>
      </c>
      <c r="AL833" s="51">
        <f t="shared" si="160"/>
        <v>0</v>
      </c>
      <c r="AM833" s="51">
        <f t="shared" si="161"/>
        <v>0</v>
      </c>
      <c r="AN833" s="51">
        <f t="shared" si="162"/>
        <v>0</v>
      </c>
    </row>
    <row r="834" spans="1:40" x14ac:dyDescent="0.25">
      <c r="A834" s="17"/>
      <c r="B834" s="17"/>
      <c r="C834" s="35"/>
      <c r="D834" s="17"/>
      <c r="E834" s="17"/>
      <c r="F834" s="17"/>
      <c r="G834" s="62">
        <f t="shared" si="163"/>
        <v>0</v>
      </c>
      <c r="H834" s="17"/>
      <c r="I834" s="17"/>
      <c r="J834" s="17"/>
      <c r="K834" s="17"/>
      <c r="L834" s="17"/>
      <c r="M834" s="17"/>
      <c r="N834" s="17"/>
      <c r="O834" s="17"/>
      <c r="P834" s="115"/>
      <c r="Q834" s="62">
        <f>IF(C834&gt;A_Stammdaten!$B$12,0,SUM(G834,H834,J834,K834,M834,N834)-SUM(I834,L834,O834,P834))</f>
        <v>0</v>
      </c>
      <c r="R834" s="17"/>
      <c r="S834" s="17"/>
      <c r="T834" s="17"/>
      <c r="U834" s="62">
        <f t="shared" si="154"/>
        <v>0</v>
      </c>
      <c r="V834" s="63">
        <f>IF(ISBLANK($B834),0,VLOOKUP($B834,Listen!$A$2:$C$45,2,FALSE))</f>
        <v>0</v>
      </c>
      <c r="W834" s="63">
        <f>IF(ISBLANK($B834),0,VLOOKUP($B834,Listen!$A$2:$C$45,3,FALSE))</f>
        <v>0</v>
      </c>
      <c r="X834" s="49">
        <f t="shared" si="155"/>
        <v>0</v>
      </c>
      <c r="Y834" s="49">
        <f t="shared" si="166"/>
        <v>0</v>
      </c>
      <c r="Z834" s="49">
        <f t="shared" si="166"/>
        <v>0</v>
      </c>
      <c r="AA834" s="49">
        <f t="shared" si="166"/>
        <v>0</v>
      </c>
      <c r="AB834" s="49">
        <f t="shared" si="166"/>
        <v>0</v>
      </c>
      <c r="AC834" s="49">
        <f t="shared" si="166"/>
        <v>0</v>
      </c>
      <c r="AD834" s="49">
        <f t="shared" si="166"/>
        <v>0</v>
      </c>
      <c r="AE834" s="51">
        <f t="shared" si="165"/>
        <v>0</v>
      </c>
      <c r="AF834" s="51">
        <f>IF(C834=A_Stammdaten!$B$12,D_SAV!$U834-D_SAV!$AG834,HLOOKUP(A_Stammdaten!$B$12-1,$AH$4:$AN$4004,ROW(C834)-3,FALSE)-$AG834)</f>
        <v>0</v>
      </c>
      <c r="AG834" s="51">
        <f>HLOOKUP(A_Stammdaten!$B$12,$AH$4:$AN$4004,ROW(C834)-3,FALSE)</f>
        <v>0</v>
      </c>
      <c r="AH834" s="51">
        <f t="shared" si="156"/>
        <v>0</v>
      </c>
      <c r="AI834" s="51">
        <f t="shared" si="157"/>
        <v>0</v>
      </c>
      <c r="AJ834" s="51">
        <f t="shared" si="158"/>
        <v>0</v>
      </c>
      <c r="AK834" s="51">
        <f t="shared" si="159"/>
        <v>0</v>
      </c>
      <c r="AL834" s="51">
        <f t="shared" si="160"/>
        <v>0</v>
      </c>
      <c r="AM834" s="51">
        <f t="shared" si="161"/>
        <v>0</v>
      </c>
      <c r="AN834" s="51">
        <f t="shared" si="162"/>
        <v>0</v>
      </c>
    </row>
    <row r="835" spans="1:40" x14ac:dyDescent="0.25">
      <c r="A835" s="17"/>
      <c r="B835" s="17"/>
      <c r="C835" s="35"/>
      <c r="D835" s="17"/>
      <c r="E835" s="17"/>
      <c r="F835" s="17"/>
      <c r="G835" s="62">
        <f t="shared" si="163"/>
        <v>0</v>
      </c>
      <c r="H835" s="17"/>
      <c r="I835" s="17"/>
      <c r="J835" s="17"/>
      <c r="K835" s="17"/>
      <c r="L835" s="17"/>
      <c r="M835" s="17"/>
      <c r="N835" s="17"/>
      <c r="O835" s="17"/>
      <c r="P835" s="115"/>
      <c r="Q835" s="62">
        <f>IF(C835&gt;A_Stammdaten!$B$12,0,SUM(G835,H835,J835,K835,M835,N835)-SUM(I835,L835,O835,P835))</f>
        <v>0</v>
      </c>
      <c r="R835" s="17"/>
      <c r="S835" s="17"/>
      <c r="T835" s="17"/>
      <c r="U835" s="62">
        <f t="shared" si="154"/>
        <v>0</v>
      </c>
      <c r="V835" s="63">
        <f>IF(ISBLANK($B835),0,VLOOKUP($B835,Listen!$A$2:$C$45,2,FALSE))</f>
        <v>0</v>
      </c>
      <c r="W835" s="63">
        <f>IF(ISBLANK($B835),0,VLOOKUP($B835,Listen!$A$2:$C$45,3,FALSE))</f>
        <v>0</v>
      </c>
      <c r="X835" s="49">
        <f t="shared" si="155"/>
        <v>0</v>
      </c>
      <c r="Y835" s="49">
        <f t="shared" si="166"/>
        <v>0</v>
      </c>
      <c r="Z835" s="49">
        <f t="shared" si="166"/>
        <v>0</v>
      </c>
      <c r="AA835" s="49">
        <f t="shared" si="166"/>
        <v>0</v>
      </c>
      <c r="AB835" s="49">
        <f t="shared" si="166"/>
        <v>0</v>
      </c>
      <c r="AC835" s="49">
        <f t="shared" si="166"/>
        <v>0</v>
      </c>
      <c r="AD835" s="49">
        <f t="shared" si="166"/>
        <v>0</v>
      </c>
      <c r="AE835" s="51">
        <f t="shared" si="165"/>
        <v>0</v>
      </c>
      <c r="AF835" s="51">
        <f>IF(C835=A_Stammdaten!$B$12,D_SAV!$U835-D_SAV!$AG835,HLOOKUP(A_Stammdaten!$B$12-1,$AH$4:$AN$4004,ROW(C835)-3,FALSE)-$AG835)</f>
        <v>0</v>
      </c>
      <c r="AG835" s="51">
        <f>HLOOKUP(A_Stammdaten!$B$12,$AH$4:$AN$4004,ROW(C835)-3,FALSE)</f>
        <v>0</v>
      </c>
      <c r="AH835" s="51">
        <f t="shared" si="156"/>
        <v>0</v>
      </c>
      <c r="AI835" s="51">
        <f t="shared" si="157"/>
        <v>0</v>
      </c>
      <c r="AJ835" s="51">
        <f t="shared" si="158"/>
        <v>0</v>
      </c>
      <c r="AK835" s="51">
        <f t="shared" si="159"/>
        <v>0</v>
      </c>
      <c r="AL835" s="51">
        <f t="shared" si="160"/>
        <v>0</v>
      </c>
      <c r="AM835" s="51">
        <f t="shared" si="161"/>
        <v>0</v>
      </c>
      <c r="AN835" s="51">
        <f t="shared" si="162"/>
        <v>0</v>
      </c>
    </row>
    <row r="836" spans="1:40" x14ac:dyDescent="0.25">
      <c r="A836" s="17"/>
      <c r="B836" s="17"/>
      <c r="C836" s="35"/>
      <c r="D836" s="17"/>
      <c r="E836" s="17"/>
      <c r="F836" s="17"/>
      <c r="G836" s="62">
        <f t="shared" si="163"/>
        <v>0</v>
      </c>
      <c r="H836" s="17"/>
      <c r="I836" s="17"/>
      <c r="J836" s="17"/>
      <c r="K836" s="17"/>
      <c r="L836" s="17"/>
      <c r="M836" s="17"/>
      <c r="N836" s="17"/>
      <c r="O836" s="17"/>
      <c r="P836" s="115"/>
      <c r="Q836" s="62">
        <f>IF(C836&gt;A_Stammdaten!$B$12,0,SUM(G836,H836,J836,K836,M836,N836)-SUM(I836,L836,O836,P836))</f>
        <v>0</v>
      </c>
      <c r="R836" s="17"/>
      <c r="S836" s="17"/>
      <c r="T836" s="17"/>
      <c r="U836" s="62">
        <f t="shared" si="154"/>
        <v>0</v>
      </c>
      <c r="V836" s="63">
        <f>IF(ISBLANK($B836),0,VLOOKUP($B836,Listen!$A$2:$C$45,2,FALSE))</f>
        <v>0</v>
      </c>
      <c r="W836" s="63">
        <f>IF(ISBLANK($B836),0,VLOOKUP($B836,Listen!$A$2:$C$45,3,FALSE))</f>
        <v>0</v>
      </c>
      <c r="X836" s="49">
        <f t="shared" si="155"/>
        <v>0</v>
      </c>
      <c r="Y836" s="49">
        <f t="shared" si="166"/>
        <v>0</v>
      </c>
      <c r="Z836" s="49">
        <f t="shared" si="166"/>
        <v>0</v>
      </c>
      <c r="AA836" s="49">
        <f t="shared" si="166"/>
        <v>0</v>
      </c>
      <c r="AB836" s="49">
        <f t="shared" si="166"/>
        <v>0</v>
      </c>
      <c r="AC836" s="49">
        <f t="shared" si="166"/>
        <v>0</v>
      </c>
      <c r="AD836" s="49">
        <f t="shared" si="166"/>
        <v>0</v>
      </c>
      <c r="AE836" s="51">
        <f t="shared" si="165"/>
        <v>0</v>
      </c>
      <c r="AF836" s="51">
        <f>IF(C836=A_Stammdaten!$B$12,D_SAV!$U836-D_SAV!$AG836,HLOOKUP(A_Stammdaten!$B$12-1,$AH$4:$AN$4004,ROW(C836)-3,FALSE)-$AG836)</f>
        <v>0</v>
      </c>
      <c r="AG836" s="51">
        <f>HLOOKUP(A_Stammdaten!$B$12,$AH$4:$AN$4004,ROW(C836)-3,FALSE)</f>
        <v>0</v>
      </c>
      <c r="AH836" s="51">
        <f t="shared" si="156"/>
        <v>0</v>
      </c>
      <c r="AI836" s="51">
        <f t="shared" si="157"/>
        <v>0</v>
      </c>
      <c r="AJ836" s="51">
        <f t="shared" si="158"/>
        <v>0</v>
      </c>
      <c r="AK836" s="51">
        <f t="shared" si="159"/>
        <v>0</v>
      </c>
      <c r="AL836" s="51">
        <f t="shared" si="160"/>
        <v>0</v>
      </c>
      <c r="AM836" s="51">
        <f t="shared" si="161"/>
        <v>0</v>
      </c>
      <c r="AN836" s="51">
        <f t="shared" si="162"/>
        <v>0</v>
      </c>
    </row>
    <row r="837" spans="1:40" x14ac:dyDescent="0.25">
      <c r="A837" s="17"/>
      <c r="B837" s="17"/>
      <c r="C837" s="35"/>
      <c r="D837" s="17"/>
      <c r="E837" s="17"/>
      <c r="F837" s="17"/>
      <c r="G837" s="62">
        <f t="shared" si="163"/>
        <v>0</v>
      </c>
      <c r="H837" s="17"/>
      <c r="I837" s="17"/>
      <c r="J837" s="17"/>
      <c r="K837" s="17"/>
      <c r="L837" s="17"/>
      <c r="M837" s="17"/>
      <c r="N837" s="17"/>
      <c r="O837" s="17"/>
      <c r="P837" s="115"/>
      <c r="Q837" s="62">
        <f>IF(C837&gt;A_Stammdaten!$B$12,0,SUM(G837,H837,J837,K837,M837,N837)-SUM(I837,L837,O837,P837))</f>
        <v>0</v>
      </c>
      <c r="R837" s="17"/>
      <c r="S837" s="17"/>
      <c r="T837" s="17"/>
      <c r="U837" s="62">
        <f t="shared" ref="U837:U900" si="167">Q837-SUM(R837:T837)</f>
        <v>0</v>
      </c>
      <c r="V837" s="63">
        <f>IF(ISBLANK($B837),0,VLOOKUP($B837,Listen!$A$2:$C$45,2,FALSE))</f>
        <v>0</v>
      </c>
      <c r="W837" s="63">
        <f>IF(ISBLANK($B837),0,VLOOKUP($B837,Listen!$A$2:$C$45,3,FALSE))</f>
        <v>0</v>
      </c>
      <c r="X837" s="49">
        <f t="shared" ref="X837:X900" si="168">$V837</f>
        <v>0</v>
      </c>
      <c r="Y837" s="49">
        <f t="shared" si="166"/>
        <v>0</v>
      </c>
      <c r="Z837" s="49">
        <f t="shared" si="166"/>
        <v>0</v>
      </c>
      <c r="AA837" s="49">
        <f t="shared" si="166"/>
        <v>0</v>
      </c>
      <c r="AB837" s="49">
        <f t="shared" si="166"/>
        <v>0</v>
      </c>
      <c r="AC837" s="49">
        <f t="shared" si="166"/>
        <v>0</v>
      </c>
      <c r="AD837" s="49">
        <f t="shared" si="166"/>
        <v>0</v>
      </c>
      <c r="AE837" s="51">
        <f t="shared" si="165"/>
        <v>0</v>
      </c>
      <c r="AF837" s="51">
        <f>IF(C837=A_Stammdaten!$B$12,D_SAV!$U837-D_SAV!$AG837,HLOOKUP(A_Stammdaten!$B$12-1,$AH$4:$AN$4004,ROW(C837)-3,FALSE)-$AG837)</f>
        <v>0</v>
      </c>
      <c r="AG837" s="51">
        <f>HLOOKUP(A_Stammdaten!$B$12,$AH$4:$AN$4004,ROW(C837)-3,FALSE)</f>
        <v>0</v>
      </c>
      <c r="AH837" s="51">
        <f t="shared" ref="AH837:AH900" si="169">IF(OR($C837=0,$U837=0),0,IF($C837&lt;=AH$4,$U837-$U837/X837*(AH$4-$C837+1),0))</f>
        <v>0</v>
      </c>
      <c r="AI837" s="51">
        <f t="shared" ref="AI837:AI900" si="170">IF(OR($C837=0,$U837=0,Y837-(AI$4-$C837)=0),0,IF($C837&lt;AI$4,AH837-AH837/(Y837-(AI$4-$C837)),IF($C837=AI$4,$U837-$U837/Y837,0)))</f>
        <v>0</v>
      </c>
      <c r="AJ837" s="51">
        <f t="shared" ref="AJ837:AJ900" si="171">IF(OR($C837=0,$U837=0,Z837-(AJ$4-$C837)=0),0,IF($C837&lt;AJ$4,AI837-AI837/(Z837-(AJ$4-$C837)),IF($C837=AJ$4,$U837-$U837/Z837,0)))</f>
        <v>0</v>
      </c>
      <c r="AK837" s="51">
        <f t="shared" ref="AK837:AK900" si="172">IF(OR($C837=0,$U837=0,AA837-(AK$4-$C837)=0),0,IF($C837&lt;AK$4,AJ837-AJ837/(AA837-(AK$4-$C837)),IF($C837=AK$4,$U837-$U837/AA837,0)))</f>
        <v>0</v>
      </c>
      <c r="AL837" s="51">
        <f t="shared" ref="AL837:AL900" si="173">IF(OR($C837=0,$U837=0,AB837-(AL$4-$C837)=0),0,IF($C837&lt;AL$4,AK837-AK837/(AB837-(AL$4-$C837)),IF($C837=AL$4,$U837-$U837/AB837,0)))</f>
        <v>0</v>
      </c>
      <c r="AM837" s="51">
        <f t="shared" ref="AM837:AM900" si="174">IF(OR($C837=0,$U837=0,AC837-(AM$4-$C837)=0),0,IF($C837&lt;AM$4,AL837-AL837/(AC837-(AM$4-$C837)),IF($C837=AM$4,$U837-$U837/AC837,0)))</f>
        <v>0</v>
      </c>
      <c r="AN837" s="51">
        <f t="shared" ref="AN837:AN900" si="175">IF(OR($C837=0,$U837=0,AD837-(AN$4-$C837)=0),0,IF($C837&lt;AN$4,AM837-AM837/(AD837-(AN$4-$C837)),IF($C837=AN$4,$U837-$U837/AD837,0)))</f>
        <v>0</v>
      </c>
    </row>
    <row r="838" spans="1:40" x14ac:dyDescent="0.25">
      <c r="A838" s="17"/>
      <c r="B838" s="17"/>
      <c r="C838" s="35"/>
      <c r="D838" s="17"/>
      <c r="E838" s="17"/>
      <c r="F838" s="17"/>
      <c r="G838" s="62">
        <f t="shared" ref="G838:G901" si="176">D838*E838/100</f>
        <v>0</v>
      </c>
      <c r="H838" s="17"/>
      <c r="I838" s="17"/>
      <c r="J838" s="17"/>
      <c r="K838" s="17"/>
      <c r="L838" s="17"/>
      <c r="M838" s="17"/>
      <c r="N838" s="17"/>
      <c r="O838" s="17"/>
      <c r="P838" s="115"/>
      <c r="Q838" s="62">
        <f>IF(C838&gt;A_Stammdaten!$B$12,0,SUM(G838,H838,J838,K838,M838,N838)-SUM(I838,L838,O838,P838))</f>
        <v>0</v>
      </c>
      <c r="R838" s="17"/>
      <c r="S838" s="17"/>
      <c r="T838" s="17"/>
      <c r="U838" s="62">
        <f t="shared" si="167"/>
        <v>0</v>
      </c>
      <c r="V838" s="63">
        <f>IF(ISBLANK($B838),0,VLOOKUP($B838,Listen!$A$2:$C$45,2,FALSE))</f>
        <v>0</v>
      </c>
      <c r="W838" s="63">
        <f>IF(ISBLANK($B838),0,VLOOKUP($B838,Listen!$A$2:$C$45,3,FALSE))</f>
        <v>0</v>
      </c>
      <c r="X838" s="49">
        <f t="shared" si="168"/>
        <v>0</v>
      </c>
      <c r="Y838" s="49">
        <f t="shared" si="166"/>
        <v>0</v>
      </c>
      <c r="Z838" s="49">
        <f t="shared" si="166"/>
        <v>0</v>
      </c>
      <c r="AA838" s="49">
        <f t="shared" si="166"/>
        <v>0</v>
      </c>
      <c r="AB838" s="49">
        <f t="shared" si="166"/>
        <v>0</v>
      </c>
      <c r="AC838" s="49">
        <f t="shared" si="166"/>
        <v>0</v>
      </c>
      <c r="AD838" s="49">
        <f t="shared" si="166"/>
        <v>0</v>
      </c>
      <c r="AE838" s="51">
        <f t="shared" si="165"/>
        <v>0</v>
      </c>
      <c r="AF838" s="51">
        <f>IF(C838=A_Stammdaten!$B$12,D_SAV!$U838-D_SAV!$AG838,HLOOKUP(A_Stammdaten!$B$12-1,$AH$4:$AN$4004,ROW(C838)-3,FALSE)-$AG838)</f>
        <v>0</v>
      </c>
      <c r="AG838" s="51">
        <f>HLOOKUP(A_Stammdaten!$B$12,$AH$4:$AN$4004,ROW(C838)-3,FALSE)</f>
        <v>0</v>
      </c>
      <c r="AH838" s="51">
        <f t="shared" si="169"/>
        <v>0</v>
      </c>
      <c r="AI838" s="51">
        <f t="shared" si="170"/>
        <v>0</v>
      </c>
      <c r="AJ838" s="51">
        <f t="shared" si="171"/>
        <v>0</v>
      </c>
      <c r="AK838" s="51">
        <f t="shared" si="172"/>
        <v>0</v>
      </c>
      <c r="AL838" s="51">
        <f t="shared" si="173"/>
        <v>0</v>
      </c>
      <c r="AM838" s="51">
        <f t="shared" si="174"/>
        <v>0</v>
      </c>
      <c r="AN838" s="51">
        <f t="shared" si="175"/>
        <v>0</v>
      </c>
    </row>
    <row r="839" spans="1:40" x14ac:dyDescent="0.25">
      <c r="A839" s="17"/>
      <c r="B839" s="17"/>
      <c r="C839" s="35"/>
      <c r="D839" s="17"/>
      <c r="E839" s="17"/>
      <c r="F839" s="17"/>
      <c r="G839" s="62">
        <f t="shared" si="176"/>
        <v>0</v>
      </c>
      <c r="H839" s="17"/>
      <c r="I839" s="17"/>
      <c r="J839" s="17"/>
      <c r="K839" s="17"/>
      <c r="L839" s="17"/>
      <c r="M839" s="17"/>
      <c r="N839" s="17"/>
      <c r="O839" s="17"/>
      <c r="P839" s="115"/>
      <c r="Q839" s="62">
        <f>IF(C839&gt;A_Stammdaten!$B$12,0,SUM(G839,H839,J839,K839,M839,N839)-SUM(I839,L839,O839,P839))</f>
        <v>0</v>
      </c>
      <c r="R839" s="17"/>
      <c r="S839" s="17"/>
      <c r="T839" s="17"/>
      <c r="U839" s="62">
        <f t="shared" si="167"/>
        <v>0</v>
      </c>
      <c r="V839" s="63">
        <f>IF(ISBLANK($B839),0,VLOOKUP($B839,Listen!$A$2:$C$45,2,FALSE))</f>
        <v>0</v>
      </c>
      <c r="W839" s="63">
        <f>IF(ISBLANK($B839),0,VLOOKUP($B839,Listen!$A$2:$C$45,3,FALSE))</f>
        <v>0</v>
      </c>
      <c r="X839" s="49">
        <f t="shared" si="168"/>
        <v>0</v>
      </c>
      <c r="Y839" s="49">
        <f t="shared" si="166"/>
        <v>0</v>
      </c>
      <c r="Z839" s="49">
        <f t="shared" si="166"/>
        <v>0</v>
      </c>
      <c r="AA839" s="49">
        <f t="shared" si="166"/>
        <v>0</v>
      </c>
      <c r="AB839" s="49">
        <f t="shared" si="166"/>
        <v>0</v>
      </c>
      <c r="AC839" s="49">
        <f t="shared" si="166"/>
        <v>0</v>
      </c>
      <c r="AD839" s="49">
        <f t="shared" si="166"/>
        <v>0</v>
      </c>
      <c r="AE839" s="51">
        <f t="shared" si="165"/>
        <v>0</v>
      </c>
      <c r="AF839" s="51">
        <f>IF(C839=A_Stammdaten!$B$12,D_SAV!$U839-D_SAV!$AG839,HLOOKUP(A_Stammdaten!$B$12-1,$AH$4:$AN$4004,ROW(C839)-3,FALSE)-$AG839)</f>
        <v>0</v>
      </c>
      <c r="AG839" s="51">
        <f>HLOOKUP(A_Stammdaten!$B$12,$AH$4:$AN$4004,ROW(C839)-3,FALSE)</f>
        <v>0</v>
      </c>
      <c r="AH839" s="51">
        <f t="shared" si="169"/>
        <v>0</v>
      </c>
      <c r="AI839" s="51">
        <f t="shared" si="170"/>
        <v>0</v>
      </c>
      <c r="AJ839" s="51">
        <f t="shared" si="171"/>
        <v>0</v>
      </c>
      <c r="AK839" s="51">
        <f t="shared" si="172"/>
        <v>0</v>
      </c>
      <c r="AL839" s="51">
        <f t="shared" si="173"/>
        <v>0</v>
      </c>
      <c r="AM839" s="51">
        <f t="shared" si="174"/>
        <v>0</v>
      </c>
      <c r="AN839" s="51">
        <f t="shared" si="175"/>
        <v>0</v>
      </c>
    </row>
    <row r="840" spans="1:40" x14ac:dyDescent="0.25">
      <c r="A840" s="17"/>
      <c r="B840" s="17"/>
      <c r="C840" s="35"/>
      <c r="D840" s="17"/>
      <c r="E840" s="17"/>
      <c r="F840" s="17"/>
      <c r="G840" s="62">
        <f t="shared" si="176"/>
        <v>0</v>
      </c>
      <c r="H840" s="17"/>
      <c r="I840" s="17"/>
      <c r="J840" s="17"/>
      <c r="K840" s="17"/>
      <c r="L840" s="17"/>
      <c r="M840" s="17"/>
      <c r="N840" s="17"/>
      <c r="O840" s="17"/>
      <c r="P840" s="115"/>
      <c r="Q840" s="62">
        <f>IF(C840&gt;A_Stammdaten!$B$12,0,SUM(G840,H840,J840,K840,M840,N840)-SUM(I840,L840,O840,P840))</f>
        <v>0</v>
      </c>
      <c r="R840" s="17"/>
      <c r="S840" s="17"/>
      <c r="T840" s="17"/>
      <c r="U840" s="62">
        <f t="shared" si="167"/>
        <v>0</v>
      </c>
      <c r="V840" s="63">
        <f>IF(ISBLANK($B840),0,VLOOKUP($B840,Listen!$A$2:$C$45,2,FALSE))</f>
        <v>0</v>
      </c>
      <c r="W840" s="63">
        <f>IF(ISBLANK($B840),0,VLOOKUP($B840,Listen!$A$2:$C$45,3,FALSE))</f>
        <v>0</v>
      </c>
      <c r="X840" s="49">
        <f t="shared" si="168"/>
        <v>0</v>
      </c>
      <c r="Y840" s="49">
        <f t="shared" si="166"/>
        <v>0</v>
      </c>
      <c r="Z840" s="49">
        <f t="shared" si="166"/>
        <v>0</v>
      </c>
      <c r="AA840" s="49">
        <f t="shared" si="166"/>
        <v>0</v>
      </c>
      <c r="AB840" s="49">
        <f t="shared" si="166"/>
        <v>0</v>
      </c>
      <c r="AC840" s="49">
        <f t="shared" si="166"/>
        <v>0</v>
      </c>
      <c r="AD840" s="49">
        <f t="shared" si="166"/>
        <v>0</v>
      </c>
      <c r="AE840" s="51">
        <f t="shared" si="165"/>
        <v>0</v>
      </c>
      <c r="AF840" s="51">
        <f>IF(C840=A_Stammdaten!$B$12,D_SAV!$U840-D_SAV!$AG840,HLOOKUP(A_Stammdaten!$B$12-1,$AH$4:$AN$4004,ROW(C840)-3,FALSE)-$AG840)</f>
        <v>0</v>
      </c>
      <c r="AG840" s="51">
        <f>HLOOKUP(A_Stammdaten!$B$12,$AH$4:$AN$4004,ROW(C840)-3,FALSE)</f>
        <v>0</v>
      </c>
      <c r="AH840" s="51">
        <f t="shared" si="169"/>
        <v>0</v>
      </c>
      <c r="AI840" s="51">
        <f t="shared" si="170"/>
        <v>0</v>
      </c>
      <c r="AJ840" s="51">
        <f t="shared" si="171"/>
        <v>0</v>
      </c>
      <c r="AK840" s="51">
        <f t="shared" si="172"/>
        <v>0</v>
      </c>
      <c r="AL840" s="51">
        <f t="shared" si="173"/>
        <v>0</v>
      </c>
      <c r="AM840" s="51">
        <f t="shared" si="174"/>
        <v>0</v>
      </c>
      <c r="AN840" s="51">
        <f t="shared" si="175"/>
        <v>0</v>
      </c>
    </row>
    <row r="841" spans="1:40" x14ac:dyDescent="0.25">
      <c r="A841" s="17"/>
      <c r="B841" s="17"/>
      <c r="C841" s="35"/>
      <c r="D841" s="17"/>
      <c r="E841" s="17"/>
      <c r="F841" s="17"/>
      <c r="G841" s="62">
        <f t="shared" si="176"/>
        <v>0</v>
      </c>
      <c r="H841" s="17"/>
      <c r="I841" s="17"/>
      <c r="J841" s="17"/>
      <c r="K841" s="17"/>
      <c r="L841" s="17"/>
      <c r="M841" s="17"/>
      <c r="N841" s="17"/>
      <c r="O841" s="17"/>
      <c r="P841" s="115"/>
      <c r="Q841" s="62">
        <f>IF(C841&gt;A_Stammdaten!$B$12,0,SUM(G841,H841,J841,K841,M841,N841)-SUM(I841,L841,O841,P841))</f>
        <v>0</v>
      </c>
      <c r="R841" s="17"/>
      <c r="S841" s="17"/>
      <c r="T841" s="17"/>
      <c r="U841" s="62">
        <f t="shared" si="167"/>
        <v>0</v>
      </c>
      <c r="V841" s="63">
        <f>IF(ISBLANK($B841),0,VLOOKUP($B841,Listen!$A$2:$C$45,2,FALSE))</f>
        <v>0</v>
      </c>
      <c r="W841" s="63">
        <f>IF(ISBLANK($B841),0,VLOOKUP($B841,Listen!$A$2:$C$45,3,FALSE))</f>
        <v>0</v>
      </c>
      <c r="X841" s="49">
        <f t="shared" si="168"/>
        <v>0</v>
      </c>
      <c r="Y841" s="49">
        <f t="shared" si="166"/>
        <v>0</v>
      </c>
      <c r="Z841" s="49">
        <f t="shared" si="166"/>
        <v>0</v>
      </c>
      <c r="AA841" s="49">
        <f t="shared" si="166"/>
        <v>0</v>
      </c>
      <c r="AB841" s="49">
        <f t="shared" si="166"/>
        <v>0</v>
      </c>
      <c r="AC841" s="49">
        <f t="shared" si="166"/>
        <v>0</v>
      </c>
      <c r="AD841" s="49">
        <f t="shared" si="166"/>
        <v>0</v>
      </c>
      <c r="AE841" s="51">
        <f t="shared" si="165"/>
        <v>0</v>
      </c>
      <c r="AF841" s="51">
        <f>IF(C841=A_Stammdaten!$B$12,D_SAV!$U841-D_SAV!$AG841,HLOOKUP(A_Stammdaten!$B$12-1,$AH$4:$AN$4004,ROW(C841)-3,FALSE)-$AG841)</f>
        <v>0</v>
      </c>
      <c r="AG841" s="51">
        <f>HLOOKUP(A_Stammdaten!$B$12,$AH$4:$AN$4004,ROW(C841)-3,FALSE)</f>
        <v>0</v>
      </c>
      <c r="AH841" s="51">
        <f t="shared" si="169"/>
        <v>0</v>
      </c>
      <c r="AI841" s="51">
        <f t="shared" si="170"/>
        <v>0</v>
      </c>
      <c r="AJ841" s="51">
        <f t="shared" si="171"/>
        <v>0</v>
      </c>
      <c r="AK841" s="51">
        <f t="shared" si="172"/>
        <v>0</v>
      </c>
      <c r="AL841" s="51">
        <f t="shared" si="173"/>
        <v>0</v>
      </c>
      <c r="AM841" s="51">
        <f t="shared" si="174"/>
        <v>0</v>
      </c>
      <c r="AN841" s="51">
        <f t="shared" si="175"/>
        <v>0</v>
      </c>
    </row>
    <row r="842" spans="1:40" x14ac:dyDescent="0.25">
      <c r="A842" s="17"/>
      <c r="B842" s="17"/>
      <c r="C842" s="35"/>
      <c r="D842" s="17"/>
      <c r="E842" s="17"/>
      <c r="F842" s="17"/>
      <c r="G842" s="62">
        <f t="shared" si="176"/>
        <v>0</v>
      </c>
      <c r="H842" s="17"/>
      <c r="I842" s="17"/>
      <c r="J842" s="17"/>
      <c r="K842" s="17"/>
      <c r="L842" s="17"/>
      <c r="M842" s="17"/>
      <c r="N842" s="17"/>
      <c r="O842" s="17"/>
      <c r="P842" s="115"/>
      <c r="Q842" s="62">
        <f>IF(C842&gt;A_Stammdaten!$B$12,0,SUM(G842,H842,J842,K842,M842,N842)-SUM(I842,L842,O842,P842))</f>
        <v>0</v>
      </c>
      <c r="R842" s="17"/>
      <c r="S842" s="17"/>
      <c r="T842" s="17"/>
      <c r="U842" s="62">
        <f t="shared" si="167"/>
        <v>0</v>
      </c>
      <c r="V842" s="63">
        <f>IF(ISBLANK($B842),0,VLOOKUP($B842,Listen!$A$2:$C$45,2,FALSE))</f>
        <v>0</v>
      </c>
      <c r="W842" s="63">
        <f>IF(ISBLANK($B842),0,VLOOKUP($B842,Listen!$A$2:$C$45,3,FALSE))</f>
        <v>0</v>
      </c>
      <c r="X842" s="49">
        <f t="shared" si="168"/>
        <v>0</v>
      </c>
      <c r="Y842" s="49">
        <f t="shared" si="166"/>
        <v>0</v>
      </c>
      <c r="Z842" s="49">
        <f t="shared" si="166"/>
        <v>0</v>
      </c>
      <c r="AA842" s="49">
        <f t="shared" si="166"/>
        <v>0</v>
      </c>
      <c r="AB842" s="49">
        <f t="shared" si="166"/>
        <v>0</v>
      </c>
      <c r="AC842" s="49">
        <f t="shared" si="166"/>
        <v>0</v>
      </c>
      <c r="AD842" s="49">
        <f t="shared" si="166"/>
        <v>0</v>
      </c>
      <c r="AE842" s="51">
        <f t="shared" si="165"/>
        <v>0</v>
      </c>
      <c r="AF842" s="51">
        <f>IF(C842=A_Stammdaten!$B$12,D_SAV!$U842-D_SAV!$AG842,HLOOKUP(A_Stammdaten!$B$12-1,$AH$4:$AN$4004,ROW(C842)-3,FALSE)-$AG842)</f>
        <v>0</v>
      </c>
      <c r="AG842" s="51">
        <f>HLOOKUP(A_Stammdaten!$B$12,$AH$4:$AN$4004,ROW(C842)-3,FALSE)</f>
        <v>0</v>
      </c>
      <c r="AH842" s="51">
        <f t="shared" si="169"/>
        <v>0</v>
      </c>
      <c r="AI842" s="51">
        <f t="shared" si="170"/>
        <v>0</v>
      </c>
      <c r="AJ842" s="51">
        <f t="shared" si="171"/>
        <v>0</v>
      </c>
      <c r="AK842" s="51">
        <f t="shared" si="172"/>
        <v>0</v>
      </c>
      <c r="AL842" s="51">
        <f t="shared" si="173"/>
        <v>0</v>
      </c>
      <c r="AM842" s="51">
        <f t="shared" si="174"/>
        <v>0</v>
      </c>
      <c r="AN842" s="51">
        <f t="shared" si="175"/>
        <v>0</v>
      </c>
    </row>
    <row r="843" spans="1:40" x14ac:dyDescent="0.25">
      <c r="A843" s="17"/>
      <c r="B843" s="17"/>
      <c r="C843" s="35"/>
      <c r="D843" s="17"/>
      <c r="E843" s="17"/>
      <c r="F843" s="17"/>
      <c r="G843" s="62">
        <f t="shared" si="176"/>
        <v>0</v>
      </c>
      <c r="H843" s="17"/>
      <c r="I843" s="17"/>
      <c r="J843" s="17"/>
      <c r="K843" s="17"/>
      <c r="L843" s="17"/>
      <c r="M843" s="17"/>
      <c r="N843" s="17"/>
      <c r="O843" s="17"/>
      <c r="P843" s="115"/>
      <c r="Q843" s="62">
        <f>IF(C843&gt;A_Stammdaten!$B$12,0,SUM(G843,H843,J843,K843,M843,N843)-SUM(I843,L843,O843,P843))</f>
        <v>0</v>
      </c>
      <c r="R843" s="17"/>
      <c r="S843" s="17"/>
      <c r="T843" s="17"/>
      <c r="U843" s="62">
        <f t="shared" si="167"/>
        <v>0</v>
      </c>
      <c r="V843" s="63">
        <f>IF(ISBLANK($B843),0,VLOOKUP($B843,Listen!$A$2:$C$45,2,FALSE))</f>
        <v>0</v>
      </c>
      <c r="W843" s="63">
        <f>IF(ISBLANK($B843),0,VLOOKUP($B843,Listen!$A$2:$C$45,3,FALSE))</f>
        <v>0</v>
      </c>
      <c r="X843" s="49">
        <f t="shared" si="168"/>
        <v>0</v>
      </c>
      <c r="Y843" s="49">
        <f t="shared" si="166"/>
        <v>0</v>
      </c>
      <c r="Z843" s="49">
        <f t="shared" si="166"/>
        <v>0</v>
      </c>
      <c r="AA843" s="49">
        <f t="shared" si="166"/>
        <v>0</v>
      </c>
      <c r="AB843" s="49">
        <f t="shared" si="166"/>
        <v>0</v>
      </c>
      <c r="AC843" s="49">
        <f t="shared" si="166"/>
        <v>0</v>
      </c>
      <c r="AD843" s="49">
        <f t="shared" si="166"/>
        <v>0</v>
      </c>
      <c r="AE843" s="51">
        <f t="shared" si="165"/>
        <v>0</v>
      </c>
      <c r="AF843" s="51">
        <f>IF(C843=A_Stammdaten!$B$12,D_SAV!$U843-D_SAV!$AG843,HLOOKUP(A_Stammdaten!$B$12-1,$AH$4:$AN$4004,ROW(C843)-3,FALSE)-$AG843)</f>
        <v>0</v>
      </c>
      <c r="AG843" s="51">
        <f>HLOOKUP(A_Stammdaten!$B$12,$AH$4:$AN$4004,ROW(C843)-3,FALSE)</f>
        <v>0</v>
      </c>
      <c r="AH843" s="51">
        <f t="shared" si="169"/>
        <v>0</v>
      </c>
      <c r="AI843" s="51">
        <f t="shared" si="170"/>
        <v>0</v>
      </c>
      <c r="AJ843" s="51">
        <f t="shared" si="171"/>
        <v>0</v>
      </c>
      <c r="AK843" s="51">
        <f t="shared" si="172"/>
        <v>0</v>
      </c>
      <c r="AL843" s="51">
        <f t="shared" si="173"/>
        <v>0</v>
      </c>
      <c r="AM843" s="51">
        <f t="shared" si="174"/>
        <v>0</v>
      </c>
      <c r="AN843" s="51">
        <f t="shared" si="175"/>
        <v>0</v>
      </c>
    </row>
    <row r="844" spans="1:40" x14ac:dyDescent="0.25">
      <c r="A844" s="17"/>
      <c r="B844" s="17"/>
      <c r="C844" s="35"/>
      <c r="D844" s="17"/>
      <c r="E844" s="17"/>
      <c r="F844" s="17"/>
      <c r="G844" s="62">
        <f t="shared" si="176"/>
        <v>0</v>
      </c>
      <c r="H844" s="17"/>
      <c r="I844" s="17"/>
      <c r="J844" s="17"/>
      <c r="K844" s="17"/>
      <c r="L844" s="17"/>
      <c r="M844" s="17"/>
      <c r="N844" s="17"/>
      <c r="O844" s="17"/>
      <c r="P844" s="115"/>
      <c r="Q844" s="62">
        <f>IF(C844&gt;A_Stammdaten!$B$12,0,SUM(G844,H844,J844,K844,M844,N844)-SUM(I844,L844,O844,P844))</f>
        <v>0</v>
      </c>
      <c r="R844" s="17"/>
      <c r="S844" s="17"/>
      <c r="T844" s="17"/>
      <c r="U844" s="62">
        <f t="shared" si="167"/>
        <v>0</v>
      </c>
      <c r="V844" s="63">
        <f>IF(ISBLANK($B844),0,VLOOKUP($B844,Listen!$A$2:$C$45,2,FALSE))</f>
        <v>0</v>
      </c>
      <c r="W844" s="63">
        <f>IF(ISBLANK($B844),0,VLOOKUP($B844,Listen!$A$2:$C$45,3,FALSE))</f>
        <v>0</v>
      </c>
      <c r="X844" s="49">
        <f t="shared" si="168"/>
        <v>0</v>
      </c>
      <c r="Y844" s="49">
        <f t="shared" si="166"/>
        <v>0</v>
      </c>
      <c r="Z844" s="49">
        <f t="shared" si="166"/>
        <v>0</v>
      </c>
      <c r="AA844" s="49">
        <f t="shared" si="166"/>
        <v>0</v>
      </c>
      <c r="AB844" s="49">
        <f t="shared" si="166"/>
        <v>0</v>
      </c>
      <c r="AC844" s="49">
        <f t="shared" si="166"/>
        <v>0</v>
      </c>
      <c r="AD844" s="49">
        <f t="shared" si="166"/>
        <v>0</v>
      </c>
      <c r="AE844" s="51">
        <f t="shared" si="165"/>
        <v>0</v>
      </c>
      <c r="AF844" s="51">
        <f>IF(C844=A_Stammdaten!$B$12,D_SAV!$U844-D_SAV!$AG844,HLOOKUP(A_Stammdaten!$B$12-1,$AH$4:$AN$4004,ROW(C844)-3,FALSE)-$AG844)</f>
        <v>0</v>
      </c>
      <c r="AG844" s="51">
        <f>HLOOKUP(A_Stammdaten!$B$12,$AH$4:$AN$4004,ROW(C844)-3,FALSE)</f>
        <v>0</v>
      </c>
      <c r="AH844" s="51">
        <f t="shared" si="169"/>
        <v>0</v>
      </c>
      <c r="AI844" s="51">
        <f t="shared" si="170"/>
        <v>0</v>
      </c>
      <c r="AJ844" s="51">
        <f t="shared" si="171"/>
        <v>0</v>
      </c>
      <c r="AK844" s="51">
        <f t="shared" si="172"/>
        <v>0</v>
      </c>
      <c r="AL844" s="51">
        <f t="shared" si="173"/>
        <v>0</v>
      </c>
      <c r="AM844" s="51">
        <f t="shared" si="174"/>
        <v>0</v>
      </c>
      <c r="AN844" s="51">
        <f t="shared" si="175"/>
        <v>0</v>
      </c>
    </row>
    <row r="845" spans="1:40" x14ac:dyDescent="0.25">
      <c r="A845" s="17"/>
      <c r="B845" s="17"/>
      <c r="C845" s="35"/>
      <c r="D845" s="17"/>
      <c r="E845" s="17"/>
      <c r="F845" s="17"/>
      <c r="G845" s="62">
        <f t="shared" si="176"/>
        <v>0</v>
      </c>
      <c r="H845" s="17"/>
      <c r="I845" s="17"/>
      <c r="J845" s="17"/>
      <c r="K845" s="17"/>
      <c r="L845" s="17"/>
      <c r="M845" s="17"/>
      <c r="N845" s="17"/>
      <c r="O845" s="17"/>
      <c r="P845" s="115"/>
      <c r="Q845" s="62">
        <f>IF(C845&gt;A_Stammdaten!$B$12,0,SUM(G845,H845,J845,K845,M845,N845)-SUM(I845,L845,O845,P845))</f>
        <v>0</v>
      </c>
      <c r="R845" s="17"/>
      <c r="S845" s="17"/>
      <c r="T845" s="17"/>
      <c r="U845" s="62">
        <f t="shared" si="167"/>
        <v>0</v>
      </c>
      <c r="V845" s="63">
        <f>IF(ISBLANK($B845),0,VLOOKUP($B845,Listen!$A$2:$C$45,2,FALSE))</f>
        <v>0</v>
      </c>
      <c r="W845" s="63">
        <f>IF(ISBLANK($B845),0,VLOOKUP($B845,Listen!$A$2:$C$45,3,FALSE))</f>
        <v>0</v>
      </c>
      <c r="X845" s="49">
        <f t="shared" si="168"/>
        <v>0</v>
      </c>
      <c r="Y845" s="49">
        <f t="shared" si="166"/>
        <v>0</v>
      </c>
      <c r="Z845" s="49">
        <f t="shared" si="166"/>
        <v>0</v>
      </c>
      <c r="AA845" s="49">
        <f t="shared" si="166"/>
        <v>0</v>
      </c>
      <c r="AB845" s="49">
        <f t="shared" si="166"/>
        <v>0</v>
      </c>
      <c r="AC845" s="49">
        <f t="shared" si="166"/>
        <v>0</v>
      </c>
      <c r="AD845" s="49">
        <f t="shared" si="166"/>
        <v>0</v>
      </c>
      <c r="AE845" s="51">
        <f t="shared" si="165"/>
        <v>0</v>
      </c>
      <c r="AF845" s="51">
        <f>IF(C845=A_Stammdaten!$B$12,D_SAV!$U845-D_SAV!$AG845,HLOOKUP(A_Stammdaten!$B$12-1,$AH$4:$AN$4004,ROW(C845)-3,FALSE)-$AG845)</f>
        <v>0</v>
      </c>
      <c r="AG845" s="51">
        <f>HLOOKUP(A_Stammdaten!$B$12,$AH$4:$AN$4004,ROW(C845)-3,FALSE)</f>
        <v>0</v>
      </c>
      <c r="AH845" s="51">
        <f t="shared" si="169"/>
        <v>0</v>
      </c>
      <c r="AI845" s="51">
        <f t="shared" si="170"/>
        <v>0</v>
      </c>
      <c r="AJ845" s="51">
        <f t="shared" si="171"/>
        <v>0</v>
      </c>
      <c r="AK845" s="51">
        <f t="shared" si="172"/>
        <v>0</v>
      </c>
      <c r="AL845" s="51">
        <f t="shared" si="173"/>
        <v>0</v>
      </c>
      <c r="AM845" s="51">
        <f t="shared" si="174"/>
        <v>0</v>
      </c>
      <c r="AN845" s="51">
        <f t="shared" si="175"/>
        <v>0</v>
      </c>
    </row>
    <row r="846" spans="1:40" x14ac:dyDescent="0.25">
      <c r="A846" s="17"/>
      <c r="B846" s="17"/>
      <c r="C846" s="35"/>
      <c r="D846" s="17"/>
      <c r="E846" s="17"/>
      <c r="F846" s="17"/>
      <c r="G846" s="62">
        <f t="shared" si="176"/>
        <v>0</v>
      </c>
      <c r="H846" s="17"/>
      <c r="I846" s="17"/>
      <c r="J846" s="17"/>
      <c r="K846" s="17"/>
      <c r="L846" s="17"/>
      <c r="M846" s="17"/>
      <c r="N846" s="17"/>
      <c r="O846" s="17"/>
      <c r="P846" s="115"/>
      <c r="Q846" s="62">
        <f>IF(C846&gt;A_Stammdaten!$B$12,0,SUM(G846,H846,J846,K846,M846,N846)-SUM(I846,L846,O846,P846))</f>
        <v>0</v>
      </c>
      <c r="R846" s="17"/>
      <c r="S846" s="17"/>
      <c r="T846" s="17"/>
      <c r="U846" s="62">
        <f t="shared" si="167"/>
        <v>0</v>
      </c>
      <c r="V846" s="63">
        <f>IF(ISBLANK($B846),0,VLOOKUP($B846,Listen!$A$2:$C$45,2,FALSE))</f>
        <v>0</v>
      </c>
      <c r="W846" s="63">
        <f>IF(ISBLANK($B846),0,VLOOKUP($B846,Listen!$A$2:$C$45,3,FALSE))</f>
        <v>0</v>
      </c>
      <c r="X846" s="49">
        <f t="shared" si="168"/>
        <v>0</v>
      </c>
      <c r="Y846" s="49">
        <f t="shared" si="166"/>
        <v>0</v>
      </c>
      <c r="Z846" s="49">
        <f t="shared" si="166"/>
        <v>0</v>
      </c>
      <c r="AA846" s="49">
        <f t="shared" si="166"/>
        <v>0</v>
      </c>
      <c r="AB846" s="49">
        <f t="shared" si="166"/>
        <v>0</v>
      </c>
      <c r="AC846" s="49">
        <f t="shared" si="166"/>
        <v>0</v>
      </c>
      <c r="AD846" s="49">
        <f t="shared" si="166"/>
        <v>0</v>
      </c>
      <c r="AE846" s="51">
        <f t="shared" si="165"/>
        <v>0</v>
      </c>
      <c r="AF846" s="51">
        <f>IF(C846=A_Stammdaten!$B$12,D_SAV!$U846-D_SAV!$AG846,HLOOKUP(A_Stammdaten!$B$12-1,$AH$4:$AN$4004,ROW(C846)-3,FALSE)-$AG846)</f>
        <v>0</v>
      </c>
      <c r="AG846" s="51">
        <f>HLOOKUP(A_Stammdaten!$B$12,$AH$4:$AN$4004,ROW(C846)-3,FALSE)</f>
        <v>0</v>
      </c>
      <c r="AH846" s="51">
        <f t="shared" si="169"/>
        <v>0</v>
      </c>
      <c r="AI846" s="51">
        <f t="shared" si="170"/>
        <v>0</v>
      </c>
      <c r="AJ846" s="51">
        <f t="shared" si="171"/>
        <v>0</v>
      </c>
      <c r="AK846" s="51">
        <f t="shared" si="172"/>
        <v>0</v>
      </c>
      <c r="AL846" s="51">
        <f t="shared" si="173"/>
        <v>0</v>
      </c>
      <c r="AM846" s="51">
        <f t="shared" si="174"/>
        <v>0</v>
      </c>
      <c r="AN846" s="51">
        <f t="shared" si="175"/>
        <v>0</v>
      </c>
    </row>
    <row r="847" spans="1:40" x14ac:dyDescent="0.25">
      <c r="A847" s="17"/>
      <c r="B847" s="17"/>
      <c r="C847" s="35"/>
      <c r="D847" s="17"/>
      <c r="E847" s="17"/>
      <c r="F847" s="17"/>
      <c r="G847" s="62">
        <f t="shared" si="176"/>
        <v>0</v>
      </c>
      <c r="H847" s="17"/>
      <c r="I847" s="17"/>
      <c r="J847" s="17"/>
      <c r="K847" s="17"/>
      <c r="L847" s="17"/>
      <c r="M847" s="17"/>
      <c r="N847" s="17"/>
      <c r="O847" s="17"/>
      <c r="P847" s="115"/>
      <c r="Q847" s="62">
        <f>IF(C847&gt;A_Stammdaten!$B$12,0,SUM(G847,H847,J847,K847,M847,N847)-SUM(I847,L847,O847,P847))</f>
        <v>0</v>
      </c>
      <c r="R847" s="17"/>
      <c r="S847" s="17"/>
      <c r="T847" s="17"/>
      <c r="U847" s="62">
        <f t="shared" si="167"/>
        <v>0</v>
      </c>
      <c r="V847" s="63">
        <f>IF(ISBLANK($B847),0,VLOOKUP($B847,Listen!$A$2:$C$45,2,FALSE))</f>
        <v>0</v>
      </c>
      <c r="W847" s="63">
        <f>IF(ISBLANK($B847),0,VLOOKUP($B847,Listen!$A$2:$C$45,3,FALSE))</f>
        <v>0</v>
      </c>
      <c r="X847" s="49">
        <f t="shared" si="168"/>
        <v>0</v>
      </c>
      <c r="Y847" s="49">
        <f t="shared" si="166"/>
        <v>0</v>
      </c>
      <c r="Z847" s="49">
        <f t="shared" si="166"/>
        <v>0</v>
      </c>
      <c r="AA847" s="49">
        <f t="shared" si="166"/>
        <v>0</v>
      </c>
      <c r="AB847" s="49">
        <f t="shared" si="166"/>
        <v>0</v>
      </c>
      <c r="AC847" s="49">
        <f t="shared" si="166"/>
        <v>0</v>
      </c>
      <c r="AD847" s="49">
        <f t="shared" si="166"/>
        <v>0</v>
      </c>
      <c r="AE847" s="51">
        <f t="shared" si="165"/>
        <v>0</v>
      </c>
      <c r="AF847" s="51">
        <f>IF(C847=A_Stammdaten!$B$12,D_SAV!$U847-D_SAV!$AG847,HLOOKUP(A_Stammdaten!$B$12-1,$AH$4:$AN$4004,ROW(C847)-3,FALSE)-$AG847)</f>
        <v>0</v>
      </c>
      <c r="AG847" s="51">
        <f>HLOOKUP(A_Stammdaten!$B$12,$AH$4:$AN$4004,ROW(C847)-3,FALSE)</f>
        <v>0</v>
      </c>
      <c r="AH847" s="51">
        <f t="shared" si="169"/>
        <v>0</v>
      </c>
      <c r="AI847" s="51">
        <f t="shared" si="170"/>
        <v>0</v>
      </c>
      <c r="AJ847" s="51">
        <f t="shared" si="171"/>
        <v>0</v>
      </c>
      <c r="AK847" s="51">
        <f t="shared" si="172"/>
        <v>0</v>
      </c>
      <c r="AL847" s="51">
        <f t="shared" si="173"/>
        <v>0</v>
      </c>
      <c r="AM847" s="51">
        <f t="shared" si="174"/>
        <v>0</v>
      </c>
      <c r="AN847" s="51">
        <f t="shared" si="175"/>
        <v>0</v>
      </c>
    </row>
    <row r="848" spans="1:40" x14ac:dyDescent="0.25">
      <c r="A848" s="17"/>
      <c r="B848" s="17"/>
      <c r="C848" s="35"/>
      <c r="D848" s="17"/>
      <c r="E848" s="17"/>
      <c r="F848" s="17"/>
      <c r="G848" s="62">
        <f t="shared" si="176"/>
        <v>0</v>
      </c>
      <c r="H848" s="17"/>
      <c r="I848" s="17"/>
      <c r="J848" s="17"/>
      <c r="K848" s="17"/>
      <c r="L848" s="17"/>
      <c r="M848" s="17"/>
      <c r="N848" s="17"/>
      <c r="O848" s="17"/>
      <c r="P848" s="115"/>
      <c r="Q848" s="62">
        <f>IF(C848&gt;A_Stammdaten!$B$12,0,SUM(G848,H848,J848,K848,M848,N848)-SUM(I848,L848,O848,P848))</f>
        <v>0</v>
      </c>
      <c r="R848" s="17"/>
      <c r="S848" s="17"/>
      <c r="T848" s="17"/>
      <c r="U848" s="62">
        <f t="shared" si="167"/>
        <v>0</v>
      </c>
      <c r="V848" s="63">
        <f>IF(ISBLANK($B848),0,VLOOKUP($B848,Listen!$A$2:$C$45,2,FALSE))</f>
        <v>0</v>
      </c>
      <c r="W848" s="63">
        <f>IF(ISBLANK($B848),0,VLOOKUP($B848,Listen!$A$2:$C$45,3,FALSE))</f>
        <v>0</v>
      </c>
      <c r="X848" s="49">
        <f t="shared" si="168"/>
        <v>0</v>
      </c>
      <c r="Y848" s="49">
        <f t="shared" si="166"/>
        <v>0</v>
      </c>
      <c r="Z848" s="49">
        <f t="shared" si="166"/>
        <v>0</v>
      </c>
      <c r="AA848" s="49">
        <f t="shared" si="166"/>
        <v>0</v>
      </c>
      <c r="AB848" s="49">
        <f t="shared" si="166"/>
        <v>0</v>
      </c>
      <c r="AC848" s="49">
        <f t="shared" si="166"/>
        <v>0</v>
      </c>
      <c r="AD848" s="49">
        <f t="shared" si="166"/>
        <v>0</v>
      </c>
      <c r="AE848" s="51">
        <f t="shared" si="165"/>
        <v>0</v>
      </c>
      <c r="AF848" s="51">
        <f>IF(C848=A_Stammdaten!$B$12,D_SAV!$U848-D_SAV!$AG848,HLOOKUP(A_Stammdaten!$B$12-1,$AH$4:$AN$4004,ROW(C848)-3,FALSE)-$AG848)</f>
        <v>0</v>
      </c>
      <c r="AG848" s="51">
        <f>HLOOKUP(A_Stammdaten!$B$12,$AH$4:$AN$4004,ROW(C848)-3,FALSE)</f>
        <v>0</v>
      </c>
      <c r="AH848" s="51">
        <f t="shared" si="169"/>
        <v>0</v>
      </c>
      <c r="AI848" s="51">
        <f t="shared" si="170"/>
        <v>0</v>
      </c>
      <c r="AJ848" s="51">
        <f t="shared" si="171"/>
        <v>0</v>
      </c>
      <c r="AK848" s="51">
        <f t="shared" si="172"/>
        <v>0</v>
      </c>
      <c r="AL848" s="51">
        <f t="shared" si="173"/>
        <v>0</v>
      </c>
      <c r="AM848" s="51">
        <f t="shared" si="174"/>
        <v>0</v>
      </c>
      <c r="AN848" s="51">
        <f t="shared" si="175"/>
        <v>0</v>
      </c>
    </row>
    <row r="849" spans="1:40" x14ac:dyDescent="0.25">
      <c r="A849" s="17"/>
      <c r="B849" s="17"/>
      <c r="C849" s="35"/>
      <c r="D849" s="17"/>
      <c r="E849" s="17"/>
      <c r="F849" s="17"/>
      <c r="G849" s="62">
        <f t="shared" si="176"/>
        <v>0</v>
      </c>
      <c r="H849" s="17"/>
      <c r="I849" s="17"/>
      <c r="J849" s="17"/>
      <c r="K849" s="17"/>
      <c r="L849" s="17"/>
      <c r="M849" s="17"/>
      <c r="N849" s="17"/>
      <c r="O849" s="17"/>
      <c r="P849" s="115"/>
      <c r="Q849" s="62">
        <f>IF(C849&gt;A_Stammdaten!$B$12,0,SUM(G849,H849,J849,K849,M849,N849)-SUM(I849,L849,O849,P849))</f>
        <v>0</v>
      </c>
      <c r="R849" s="17"/>
      <c r="S849" s="17"/>
      <c r="T849" s="17"/>
      <c r="U849" s="62">
        <f t="shared" si="167"/>
        <v>0</v>
      </c>
      <c r="V849" s="63">
        <f>IF(ISBLANK($B849),0,VLOOKUP($B849,Listen!$A$2:$C$45,2,FALSE))</f>
        <v>0</v>
      </c>
      <c r="W849" s="63">
        <f>IF(ISBLANK($B849),0,VLOOKUP($B849,Listen!$A$2:$C$45,3,FALSE))</f>
        <v>0</v>
      </c>
      <c r="X849" s="49">
        <f t="shared" si="168"/>
        <v>0</v>
      </c>
      <c r="Y849" s="49">
        <f t="shared" si="166"/>
        <v>0</v>
      </c>
      <c r="Z849" s="49">
        <f t="shared" si="166"/>
        <v>0</v>
      </c>
      <c r="AA849" s="49">
        <f t="shared" si="166"/>
        <v>0</v>
      </c>
      <c r="AB849" s="49">
        <f t="shared" si="166"/>
        <v>0</v>
      </c>
      <c r="AC849" s="49">
        <f t="shared" si="166"/>
        <v>0</v>
      </c>
      <c r="AD849" s="49">
        <f t="shared" si="166"/>
        <v>0</v>
      </c>
      <c r="AE849" s="51">
        <f t="shared" si="165"/>
        <v>0</v>
      </c>
      <c r="AF849" s="51">
        <f>IF(C849=A_Stammdaten!$B$12,D_SAV!$U849-D_SAV!$AG849,HLOOKUP(A_Stammdaten!$B$12-1,$AH$4:$AN$4004,ROW(C849)-3,FALSE)-$AG849)</f>
        <v>0</v>
      </c>
      <c r="AG849" s="51">
        <f>HLOOKUP(A_Stammdaten!$B$12,$AH$4:$AN$4004,ROW(C849)-3,FALSE)</f>
        <v>0</v>
      </c>
      <c r="AH849" s="51">
        <f t="shared" si="169"/>
        <v>0</v>
      </c>
      <c r="AI849" s="51">
        <f t="shared" si="170"/>
        <v>0</v>
      </c>
      <c r="AJ849" s="51">
        <f t="shared" si="171"/>
        <v>0</v>
      </c>
      <c r="AK849" s="51">
        <f t="shared" si="172"/>
        <v>0</v>
      </c>
      <c r="AL849" s="51">
        <f t="shared" si="173"/>
        <v>0</v>
      </c>
      <c r="AM849" s="51">
        <f t="shared" si="174"/>
        <v>0</v>
      </c>
      <c r="AN849" s="51">
        <f t="shared" si="175"/>
        <v>0</v>
      </c>
    </row>
    <row r="850" spans="1:40" x14ac:dyDescent="0.25">
      <c r="A850" s="17"/>
      <c r="B850" s="17"/>
      <c r="C850" s="35"/>
      <c r="D850" s="17"/>
      <c r="E850" s="17"/>
      <c r="F850" s="17"/>
      <c r="G850" s="62">
        <f t="shared" si="176"/>
        <v>0</v>
      </c>
      <c r="H850" s="17"/>
      <c r="I850" s="17"/>
      <c r="J850" s="17"/>
      <c r="K850" s="17"/>
      <c r="L850" s="17"/>
      <c r="M850" s="17"/>
      <c r="N850" s="17"/>
      <c r="O850" s="17"/>
      <c r="P850" s="115"/>
      <c r="Q850" s="62">
        <f>IF(C850&gt;A_Stammdaten!$B$12,0,SUM(G850,H850,J850,K850,M850,N850)-SUM(I850,L850,O850,P850))</f>
        <v>0</v>
      </c>
      <c r="R850" s="17"/>
      <c r="S850" s="17"/>
      <c r="T850" s="17"/>
      <c r="U850" s="62">
        <f t="shared" si="167"/>
        <v>0</v>
      </c>
      <c r="V850" s="63">
        <f>IF(ISBLANK($B850),0,VLOOKUP($B850,Listen!$A$2:$C$45,2,FALSE))</f>
        <v>0</v>
      </c>
      <c r="W850" s="63">
        <f>IF(ISBLANK($B850),0,VLOOKUP($B850,Listen!$A$2:$C$45,3,FALSE))</f>
        <v>0</v>
      </c>
      <c r="X850" s="49">
        <f t="shared" si="168"/>
        <v>0</v>
      </c>
      <c r="Y850" s="49">
        <f t="shared" si="166"/>
        <v>0</v>
      </c>
      <c r="Z850" s="49">
        <f t="shared" si="166"/>
        <v>0</v>
      </c>
      <c r="AA850" s="49">
        <f t="shared" si="166"/>
        <v>0</v>
      </c>
      <c r="AB850" s="49">
        <f t="shared" si="166"/>
        <v>0</v>
      </c>
      <c r="AC850" s="49">
        <f t="shared" si="166"/>
        <v>0</v>
      </c>
      <c r="AD850" s="49">
        <f t="shared" si="166"/>
        <v>0</v>
      </c>
      <c r="AE850" s="51">
        <f t="shared" si="165"/>
        <v>0</v>
      </c>
      <c r="AF850" s="51">
        <f>IF(C850=A_Stammdaten!$B$12,D_SAV!$U850-D_SAV!$AG850,HLOOKUP(A_Stammdaten!$B$12-1,$AH$4:$AN$4004,ROW(C850)-3,FALSE)-$AG850)</f>
        <v>0</v>
      </c>
      <c r="AG850" s="51">
        <f>HLOOKUP(A_Stammdaten!$B$12,$AH$4:$AN$4004,ROW(C850)-3,FALSE)</f>
        <v>0</v>
      </c>
      <c r="AH850" s="51">
        <f t="shared" si="169"/>
        <v>0</v>
      </c>
      <c r="AI850" s="51">
        <f t="shared" si="170"/>
        <v>0</v>
      </c>
      <c r="AJ850" s="51">
        <f t="shared" si="171"/>
        <v>0</v>
      </c>
      <c r="AK850" s="51">
        <f t="shared" si="172"/>
        <v>0</v>
      </c>
      <c r="AL850" s="51">
        <f t="shared" si="173"/>
        <v>0</v>
      </c>
      <c r="AM850" s="51">
        <f t="shared" si="174"/>
        <v>0</v>
      </c>
      <c r="AN850" s="51">
        <f t="shared" si="175"/>
        <v>0</v>
      </c>
    </row>
    <row r="851" spans="1:40" x14ac:dyDescent="0.25">
      <c r="A851" s="17"/>
      <c r="B851" s="17"/>
      <c r="C851" s="35"/>
      <c r="D851" s="17"/>
      <c r="E851" s="17"/>
      <c r="F851" s="17"/>
      <c r="G851" s="62">
        <f t="shared" si="176"/>
        <v>0</v>
      </c>
      <c r="H851" s="17"/>
      <c r="I851" s="17"/>
      <c r="J851" s="17"/>
      <c r="K851" s="17"/>
      <c r="L851" s="17"/>
      <c r="M851" s="17"/>
      <c r="N851" s="17"/>
      <c r="O851" s="17"/>
      <c r="P851" s="115"/>
      <c r="Q851" s="62">
        <f>IF(C851&gt;A_Stammdaten!$B$12,0,SUM(G851,H851,J851,K851,M851,N851)-SUM(I851,L851,O851,P851))</f>
        <v>0</v>
      </c>
      <c r="R851" s="17"/>
      <c r="S851" s="17"/>
      <c r="T851" s="17"/>
      <c r="U851" s="62">
        <f t="shared" si="167"/>
        <v>0</v>
      </c>
      <c r="V851" s="63">
        <f>IF(ISBLANK($B851),0,VLOOKUP($B851,Listen!$A$2:$C$45,2,FALSE))</f>
        <v>0</v>
      </c>
      <c r="W851" s="63">
        <f>IF(ISBLANK($B851),0,VLOOKUP($B851,Listen!$A$2:$C$45,3,FALSE))</f>
        <v>0</v>
      </c>
      <c r="X851" s="49">
        <f t="shared" si="168"/>
        <v>0</v>
      </c>
      <c r="Y851" s="49">
        <f t="shared" si="166"/>
        <v>0</v>
      </c>
      <c r="Z851" s="49">
        <f t="shared" si="166"/>
        <v>0</v>
      </c>
      <c r="AA851" s="49">
        <f t="shared" si="166"/>
        <v>0</v>
      </c>
      <c r="AB851" s="49">
        <f t="shared" si="166"/>
        <v>0</v>
      </c>
      <c r="AC851" s="49">
        <f t="shared" si="166"/>
        <v>0</v>
      </c>
      <c r="AD851" s="49">
        <f t="shared" si="166"/>
        <v>0</v>
      </c>
      <c r="AE851" s="51">
        <f t="shared" si="165"/>
        <v>0</v>
      </c>
      <c r="AF851" s="51">
        <f>IF(C851=A_Stammdaten!$B$12,D_SAV!$U851-D_SAV!$AG851,HLOOKUP(A_Stammdaten!$B$12-1,$AH$4:$AN$4004,ROW(C851)-3,FALSE)-$AG851)</f>
        <v>0</v>
      </c>
      <c r="AG851" s="51">
        <f>HLOOKUP(A_Stammdaten!$B$12,$AH$4:$AN$4004,ROW(C851)-3,FALSE)</f>
        <v>0</v>
      </c>
      <c r="AH851" s="51">
        <f t="shared" si="169"/>
        <v>0</v>
      </c>
      <c r="AI851" s="51">
        <f t="shared" si="170"/>
        <v>0</v>
      </c>
      <c r="AJ851" s="51">
        <f t="shared" si="171"/>
        <v>0</v>
      </c>
      <c r="AK851" s="51">
        <f t="shared" si="172"/>
        <v>0</v>
      </c>
      <c r="AL851" s="51">
        <f t="shared" si="173"/>
        <v>0</v>
      </c>
      <c r="AM851" s="51">
        <f t="shared" si="174"/>
        <v>0</v>
      </c>
      <c r="AN851" s="51">
        <f t="shared" si="175"/>
        <v>0</v>
      </c>
    </row>
    <row r="852" spans="1:40" x14ac:dyDescent="0.25">
      <c r="A852" s="17"/>
      <c r="B852" s="17"/>
      <c r="C852" s="35"/>
      <c r="D852" s="17"/>
      <c r="E852" s="17"/>
      <c r="F852" s="17"/>
      <c r="G852" s="62">
        <f t="shared" si="176"/>
        <v>0</v>
      </c>
      <c r="H852" s="17"/>
      <c r="I852" s="17"/>
      <c r="J852" s="17"/>
      <c r="K852" s="17"/>
      <c r="L852" s="17"/>
      <c r="M852" s="17"/>
      <c r="N852" s="17"/>
      <c r="O852" s="17"/>
      <c r="P852" s="115"/>
      <c r="Q852" s="62">
        <f>IF(C852&gt;A_Stammdaten!$B$12,0,SUM(G852,H852,J852,K852,M852,N852)-SUM(I852,L852,O852,P852))</f>
        <v>0</v>
      </c>
      <c r="R852" s="17"/>
      <c r="S852" s="17"/>
      <c r="T852" s="17"/>
      <c r="U852" s="62">
        <f t="shared" si="167"/>
        <v>0</v>
      </c>
      <c r="V852" s="63">
        <f>IF(ISBLANK($B852),0,VLOOKUP($B852,Listen!$A$2:$C$45,2,FALSE))</f>
        <v>0</v>
      </c>
      <c r="W852" s="63">
        <f>IF(ISBLANK($B852),0,VLOOKUP($B852,Listen!$A$2:$C$45,3,FALSE))</f>
        <v>0</v>
      </c>
      <c r="X852" s="49">
        <f t="shared" si="168"/>
        <v>0</v>
      </c>
      <c r="Y852" s="49">
        <f t="shared" si="166"/>
        <v>0</v>
      </c>
      <c r="Z852" s="49">
        <f t="shared" si="166"/>
        <v>0</v>
      </c>
      <c r="AA852" s="49">
        <f t="shared" si="166"/>
        <v>0</v>
      </c>
      <c r="AB852" s="49">
        <f t="shared" si="166"/>
        <v>0</v>
      </c>
      <c r="AC852" s="49">
        <f t="shared" si="166"/>
        <v>0</v>
      </c>
      <c r="AD852" s="49">
        <f t="shared" si="166"/>
        <v>0</v>
      </c>
      <c r="AE852" s="51">
        <f t="shared" si="165"/>
        <v>0</v>
      </c>
      <c r="AF852" s="51">
        <f>IF(C852=A_Stammdaten!$B$12,D_SAV!$U852-D_SAV!$AG852,HLOOKUP(A_Stammdaten!$B$12-1,$AH$4:$AN$4004,ROW(C852)-3,FALSE)-$AG852)</f>
        <v>0</v>
      </c>
      <c r="AG852" s="51">
        <f>HLOOKUP(A_Stammdaten!$B$12,$AH$4:$AN$4004,ROW(C852)-3,FALSE)</f>
        <v>0</v>
      </c>
      <c r="AH852" s="51">
        <f t="shared" si="169"/>
        <v>0</v>
      </c>
      <c r="AI852" s="51">
        <f t="shared" si="170"/>
        <v>0</v>
      </c>
      <c r="AJ852" s="51">
        <f t="shared" si="171"/>
        <v>0</v>
      </c>
      <c r="AK852" s="51">
        <f t="shared" si="172"/>
        <v>0</v>
      </c>
      <c r="AL852" s="51">
        <f t="shared" si="173"/>
        <v>0</v>
      </c>
      <c r="AM852" s="51">
        <f t="shared" si="174"/>
        <v>0</v>
      </c>
      <c r="AN852" s="51">
        <f t="shared" si="175"/>
        <v>0</v>
      </c>
    </row>
    <row r="853" spans="1:40" x14ac:dyDescent="0.25">
      <c r="A853" s="17"/>
      <c r="B853" s="17"/>
      <c r="C853" s="35"/>
      <c r="D853" s="17"/>
      <c r="E853" s="17"/>
      <c r="F853" s="17"/>
      <c r="G853" s="62">
        <f t="shared" si="176"/>
        <v>0</v>
      </c>
      <c r="H853" s="17"/>
      <c r="I853" s="17"/>
      <c r="J853" s="17"/>
      <c r="K853" s="17"/>
      <c r="L853" s="17"/>
      <c r="M853" s="17"/>
      <c r="N853" s="17"/>
      <c r="O853" s="17"/>
      <c r="P853" s="115"/>
      <c r="Q853" s="62">
        <f>IF(C853&gt;A_Stammdaten!$B$12,0,SUM(G853,H853,J853,K853,M853,N853)-SUM(I853,L853,O853,P853))</f>
        <v>0</v>
      </c>
      <c r="R853" s="17"/>
      <c r="S853" s="17"/>
      <c r="T853" s="17"/>
      <c r="U853" s="62">
        <f t="shared" si="167"/>
        <v>0</v>
      </c>
      <c r="V853" s="63">
        <f>IF(ISBLANK($B853),0,VLOOKUP($B853,Listen!$A$2:$C$45,2,FALSE))</f>
        <v>0</v>
      </c>
      <c r="W853" s="63">
        <f>IF(ISBLANK($B853),0,VLOOKUP($B853,Listen!$A$2:$C$45,3,FALSE))</f>
        <v>0</v>
      </c>
      <c r="X853" s="49">
        <f t="shared" si="168"/>
        <v>0</v>
      </c>
      <c r="Y853" s="49">
        <f t="shared" si="166"/>
        <v>0</v>
      </c>
      <c r="Z853" s="49">
        <f t="shared" si="166"/>
        <v>0</v>
      </c>
      <c r="AA853" s="49">
        <f t="shared" si="166"/>
        <v>0</v>
      </c>
      <c r="AB853" s="49">
        <f t="shared" si="166"/>
        <v>0</v>
      </c>
      <c r="AC853" s="49">
        <f t="shared" si="166"/>
        <v>0</v>
      </c>
      <c r="AD853" s="49">
        <f t="shared" si="166"/>
        <v>0</v>
      </c>
      <c r="AE853" s="51">
        <f t="shared" si="165"/>
        <v>0</v>
      </c>
      <c r="AF853" s="51">
        <f>IF(C853=A_Stammdaten!$B$12,D_SAV!$U853-D_SAV!$AG853,HLOOKUP(A_Stammdaten!$B$12-1,$AH$4:$AN$4004,ROW(C853)-3,FALSE)-$AG853)</f>
        <v>0</v>
      </c>
      <c r="AG853" s="51">
        <f>HLOOKUP(A_Stammdaten!$B$12,$AH$4:$AN$4004,ROW(C853)-3,FALSE)</f>
        <v>0</v>
      </c>
      <c r="AH853" s="51">
        <f t="shared" si="169"/>
        <v>0</v>
      </c>
      <c r="AI853" s="51">
        <f t="shared" si="170"/>
        <v>0</v>
      </c>
      <c r="AJ853" s="51">
        <f t="shared" si="171"/>
        <v>0</v>
      </c>
      <c r="AK853" s="51">
        <f t="shared" si="172"/>
        <v>0</v>
      </c>
      <c r="AL853" s="51">
        <f t="shared" si="173"/>
        <v>0</v>
      </c>
      <c r="AM853" s="51">
        <f t="shared" si="174"/>
        <v>0</v>
      </c>
      <c r="AN853" s="51">
        <f t="shared" si="175"/>
        <v>0</v>
      </c>
    </row>
    <row r="854" spans="1:40" x14ac:dyDescent="0.25">
      <c r="A854" s="17"/>
      <c r="B854" s="17"/>
      <c r="C854" s="35"/>
      <c r="D854" s="17"/>
      <c r="E854" s="17"/>
      <c r="F854" s="17"/>
      <c r="G854" s="62">
        <f t="shared" si="176"/>
        <v>0</v>
      </c>
      <c r="H854" s="17"/>
      <c r="I854" s="17"/>
      <c r="J854" s="17"/>
      <c r="K854" s="17"/>
      <c r="L854" s="17"/>
      <c r="M854" s="17"/>
      <c r="N854" s="17"/>
      <c r="O854" s="17"/>
      <c r="P854" s="115"/>
      <c r="Q854" s="62">
        <f>IF(C854&gt;A_Stammdaten!$B$12,0,SUM(G854,H854,J854,K854,M854,N854)-SUM(I854,L854,O854,P854))</f>
        <v>0</v>
      </c>
      <c r="R854" s="17"/>
      <c r="S854" s="17"/>
      <c r="T854" s="17"/>
      <c r="U854" s="62">
        <f t="shared" si="167"/>
        <v>0</v>
      </c>
      <c r="V854" s="63">
        <f>IF(ISBLANK($B854),0,VLOOKUP($B854,Listen!$A$2:$C$45,2,FALSE))</f>
        <v>0</v>
      </c>
      <c r="W854" s="63">
        <f>IF(ISBLANK($B854),0,VLOOKUP($B854,Listen!$A$2:$C$45,3,FALSE))</f>
        <v>0</v>
      </c>
      <c r="X854" s="49">
        <f t="shared" si="168"/>
        <v>0</v>
      </c>
      <c r="Y854" s="49">
        <f t="shared" si="166"/>
        <v>0</v>
      </c>
      <c r="Z854" s="49">
        <f t="shared" si="166"/>
        <v>0</v>
      </c>
      <c r="AA854" s="49">
        <f t="shared" si="166"/>
        <v>0</v>
      </c>
      <c r="AB854" s="49">
        <f t="shared" si="166"/>
        <v>0</v>
      </c>
      <c r="AC854" s="49">
        <f t="shared" si="166"/>
        <v>0</v>
      </c>
      <c r="AD854" s="49">
        <f t="shared" si="166"/>
        <v>0</v>
      </c>
      <c r="AE854" s="51">
        <f t="shared" si="165"/>
        <v>0</v>
      </c>
      <c r="AF854" s="51">
        <f>IF(C854=A_Stammdaten!$B$12,D_SAV!$U854-D_SAV!$AG854,HLOOKUP(A_Stammdaten!$B$12-1,$AH$4:$AN$4004,ROW(C854)-3,FALSE)-$AG854)</f>
        <v>0</v>
      </c>
      <c r="AG854" s="51">
        <f>HLOOKUP(A_Stammdaten!$B$12,$AH$4:$AN$4004,ROW(C854)-3,FALSE)</f>
        <v>0</v>
      </c>
      <c r="AH854" s="51">
        <f t="shared" si="169"/>
        <v>0</v>
      </c>
      <c r="AI854" s="51">
        <f t="shared" si="170"/>
        <v>0</v>
      </c>
      <c r="AJ854" s="51">
        <f t="shared" si="171"/>
        <v>0</v>
      </c>
      <c r="AK854" s="51">
        <f t="shared" si="172"/>
        <v>0</v>
      </c>
      <c r="AL854" s="51">
        <f t="shared" si="173"/>
        <v>0</v>
      </c>
      <c r="AM854" s="51">
        <f t="shared" si="174"/>
        <v>0</v>
      </c>
      <c r="AN854" s="51">
        <f t="shared" si="175"/>
        <v>0</v>
      </c>
    </row>
    <row r="855" spans="1:40" x14ac:dyDescent="0.25">
      <c r="A855" s="17"/>
      <c r="B855" s="17"/>
      <c r="C855" s="35"/>
      <c r="D855" s="17"/>
      <c r="E855" s="17"/>
      <c r="F855" s="17"/>
      <c r="G855" s="62">
        <f t="shared" si="176"/>
        <v>0</v>
      </c>
      <c r="H855" s="17"/>
      <c r="I855" s="17"/>
      <c r="J855" s="17"/>
      <c r="K855" s="17"/>
      <c r="L855" s="17"/>
      <c r="M855" s="17"/>
      <c r="N855" s="17"/>
      <c r="O855" s="17"/>
      <c r="P855" s="115"/>
      <c r="Q855" s="62">
        <f>IF(C855&gt;A_Stammdaten!$B$12,0,SUM(G855,H855,J855,K855,M855,N855)-SUM(I855,L855,O855,P855))</f>
        <v>0</v>
      </c>
      <c r="R855" s="17"/>
      <c r="S855" s="17"/>
      <c r="T855" s="17"/>
      <c r="U855" s="62">
        <f t="shared" si="167"/>
        <v>0</v>
      </c>
      <c r="V855" s="63">
        <f>IF(ISBLANK($B855),0,VLOOKUP($B855,Listen!$A$2:$C$45,2,FALSE))</f>
        <v>0</v>
      </c>
      <c r="W855" s="63">
        <f>IF(ISBLANK($B855),0,VLOOKUP($B855,Listen!$A$2:$C$45,3,FALSE))</f>
        <v>0</v>
      </c>
      <c r="X855" s="49">
        <f t="shared" si="168"/>
        <v>0</v>
      </c>
      <c r="Y855" s="49">
        <f t="shared" si="166"/>
        <v>0</v>
      </c>
      <c r="Z855" s="49">
        <f t="shared" si="166"/>
        <v>0</v>
      </c>
      <c r="AA855" s="49">
        <f t="shared" si="166"/>
        <v>0</v>
      </c>
      <c r="AB855" s="49">
        <f t="shared" si="166"/>
        <v>0</v>
      </c>
      <c r="AC855" s="49">
        <f t="shared" si="166"/>
        <v>0</v>
      </c>
      <c r="AD855" s="49">
        <f t="shared" si="166"/>
        <v>0</v>
      </c>
      <c r="AE855" s="51">
        <f t="shared" si="165"/>
        <v>0</v>
      </c>
      <c r="AF855" s="51">
        <f>IF(C855=A_Stammdaten!$B$12,D_SAV!$U855-D_SAV!$AG855,HLOOKUP(A_Stammdaten!$B$12-1,$AH$4:$AN$4004,ROW(C855)-3,FALSE)-$AG855)</f>
        <v>0</v>
      </c>
      <c r="AG855" s="51">
        <f>HLOOKUP(A_Stammdaten!$B$12,$AH$4:$AN$4004,ROW(C855)-3,FALSE)</f>
        <v>0</v>
      </c>
      <c r="AH855" s="51">
        <f t="shared" si="169"/>
        <v>0</v>
      </c>
      <c r="AI855" s="51">
        <f t="shared" si="170"/>
        <v>0</v>
      </c>
      <c r="AJ855" s="51">
        <f t="shared" si="171"/>
        <v>0</v>
      </c>
      <c r="AK855" s="51">
        <f t="shared" si="172"/>
        <v>0</v>
      </c>
      <c r="AL855" s="51">
        <f t="shared" si="173"/>
        <v>0</v>
      </c>
      <c r="AM855" s="51">
        <f t="shared" si="174"/>
        <v>0</v>
      </c>
      <c r="AN855" s="51">
        <f t="shared" si="175"/>
        <v>0</v>
      </c>
    </row>
    <row r="856" spans="1:40" x14ac:dyDescent="0.25">
      <c r="A856" s="17"/>
      <c r="B856" s="17"/>
      <c r="C856" s="35"/>
      <c r="D856" s="17"/>
      <c r="E856" s="17"/>
      <c r="F856" s="17"/>
      <c r="G856" s="62">
        <f t="shared" si="176"/>
        <v>0</v>
      </c>
      <c r="H856" s="17"/>
      <c r="I856" s="17"/>
      <c r="J856" s="17"/>
      <c r="K856" s="17"/>
      <c r="L856" s="17"/>
      <c r="M856" s="17"/>
      <c r="N856" s="17"/>
      <c r="O856" s="17"/>
      <c r="P856" s="115"/>
      <c r="Q856" s="62">
        <f>IF(C856&gt;A_Stammdaten!$B$12,0,SUM(G856,H856,J856,K856,M856,N856)-SUM(I856,L856,O856,P856))</f>
        <v>0</v>
      </c>
      <c r="R856" s="17"/>
      <c r="S856" s="17"/>
      <c r="T856" s="17"/>
      <c r="U856" s="62">
        <f t="shared" si="167"/>
        <v>0</v>
      </c>
      <c r="V856" s="63">
        <f>IF(ISBLANK($B856),0,VLOOKUP($B856,Listen!$A$2:$C$45,2,FALSE))</f>
        <v>0</v>
      </c>
      <c r="W856" s="63">
        <f>IF(ISBLANK($B856),0,VLOOKUP($B856,Listen!$A$2:$C$45,3,FALSE))</f>
        <v>0</v>
      </c>
      <c r="X856" s="49">
        <f t="shared" si="168"/>
        <v>0</v>
      </c>
      <c r="Y856" s="49">
        <f t="shared" si="166"/>
        <v>0</v>
      </c>
      <c r="Z856" s="49">
        <f t="shared" si="166"/>
        <v>0</v>
      </c>
      <c r="AA856" s="49">
        <f t="shared" si="166"/>
        <v>0</v>
      </c>
      <c r="AB856" s="49">
        <f t="shared" si="166"/>
        <v>0</v>
      </c>
      <c r="AC856" s="49">
        <f t="shared" si="166"/>
        <v>0</v>
      </c>
      <c r="AD856" s="49">
        <f t="shared" si="166"/>
        <v>0</v>
      </c>
      <c r="AE856" s="51">
        <f t="shared" si="165"/>
        <v>0</v>
      </c>
      <c r="AF856" s="51">
        <f>IF(C856=A_Stammdaten!$B$12,D_SAV!$U856-D_SAV!$AG856,HLOOKUP(A_Stammdaten!$B$12-1,$AH$4:$AN$4004,ROW(C856)-3,FALSE)-$AG856)</f>
        <v>0</v>
      </c>
      <c r="AG856" s="51">
        <f>HLOOKUP(A_Stammdaten!$B$12,$AH$4:$AN$4004,ROW(C856)-3,FALSE)</f>
        <v>0</v>
      </c>
      <c r="AH856" s="51">
        <f t="shared" si="169"/>
        <v>0</v>
      </c>
      <c r="AI856" s="51">
        <f t="shared" si="170"/>
        <v>0</v>
      </c>
      <c r="AJ856" s="51">
        <f t="shared" si="171"/>
        <v>0</v>
      </c>
      <c r="AK856" s="51">
        <f t="shared" si="172"/>
        <v>0</v>
      </c>
      <c r="AL856" s="51">
        <f t="shared" si="173"/>
        <v>0</v>
      </c>
      <c r="AM856" s="51">
        <f t="shared" si="174"/>
        <v>0</v>
      </c>
      <c r="AN856" s="51">
        <f t="shared" si="175"/>
        <v>0</v>
      </c>
    </row>
    <row r="857" spans="1:40" x14ac:dyDescent="0.25">
      <c r="A857" s="17"/>
      <c r="B857" s="17"/>
      <c r="C857" s="35"/>
      <c r="D857" s="17"/>
      <c r="E857" s="17"/>
      <c r="F857" s="17"/>
      <c r="G857" s="62">
        <f t="shared" si="176"/>
        <v>0</v>
      </c>
      <c r="H857" s="17"/>
      <c r="I857" s="17"/>
      <c r="J857" s="17"/>
      <c r="K857" s="17"/>
      <c r="L857" s="17"/>
      <c r="M857" s="17"/>
      <c r="N857" s="17"/>
      <c r="O857" s="17"/>
      <c r="P857" s="115"/>
      <c r="Q857" s="62">
        <f>IF(C857&gt;A_Stammdaten!$B$12,0,SUM(G857,H857,J857,K857,M857,N857)-SUM(I857,L857,O857,P857))</f>
        <v>0</v>
      </c>
      <c r="R857" s="17"/>
      <c r="S857" s="17"/>
      <c r="T857" s="17"/>
      <c r="U857" s="62">
        <f t="shared" si="167"/>
        <v>0</v>
      </c>
      <c r="V857" s="63">
        <f>IF(ISBLANK($B857),0,VLOOKUP($B857,Listen!$A$2:$C$45,2,FALSE))</f>
        <v>0</v>
      </c>
      <c r="W857" s="63">
        <f>IF(ISBLANK($B857),0,VLOOKUP($B857,Listen!$A$2:$C$45,3,FALSE))</f>
        <v>0</v>
      </c>
      <c r="X857" s="49">
        <f t="shared" si="168"/>
        <v>0</v>
      </c>
      <c r="Y857" s="49">
        <f t="shared" si="166"/>
        <v>0</v>
      </c>
      <c r="Z857" s="49">
        <f t="shared" si="166"/>
        <v>0</v>
      </c>
      <c r="AA857" s="49">
        <f t="shared" si="166"/>
        <v>0</v>
      </c>
      <c r="AB857" s="49">
        <f t="shared" si="166"/>
        <v>0</v>
      </c>
      <c r="AC857" s="49">
        <f t="shared" si="166"/>
        <v>0</v>
      </c>
      <c r="AD857" s="49">
        <f t="shared" si="166"/>
        <v>0</v>
      </c>
      <c r="AE857" s="51">
        <f t="shared" si="165"/>
        <v>0</v>
      </c>
      <c r="AF857" s="51">
        <f>IF(C857=A_Stammdaten!$B$12,D_SAV!$U857-D_SAV!$AG857,HLOOKUP(A_Stammdaten!$B$12-1,$AH$4:$AN$4004,ROW(C857)-3,FALSE)-$AG857)</f>
        <v>0</v>
      </c>
      <c r="AG857" s="51">
        <f>HLOOKUP(A_Stammdaten!$B$12,$AH$4:$AN$4004,ROW(C857)-3,FALSE)</f>
        <v>0</v>
      </c>
      <c r="AH857" s="51">
        <f t="shared" si="169"/>
        <v>0</v>
      </c>
      <c r="AI857" s="51">
        <f t="shared" si="170"/>
        <v>0</v>
      </c>
      <c r="AJ857" s="51">
        <f t="shared" si="171"/>
        <v>0</v>
      </c>
      <c r="AK857" s="51">
        <f t="shared" si="172"/>
        <v>0</v>
      </c>
      <c r="AL857" s="51">
        <f t="shared" si="173"/>
        <v>0</v>
      </c>
      <c r="AM857" s="51">
        <f t="shared" si="174"/>
        <v>0</v>
      </c>
      <c r="AN857" s="51">
        <f t="shared" si="175"/>
        <v>0</v>
      </c>
    </row>
    <row r="858" spans="1:40" x14ac:dyDescent="0.25">
      <c r="A858" s="17"/>
      <c r="B858" s="17"/>
      <c r="C858" s="35"/>
      <c r="D858" s="17"/>
      <c r="E858" s="17"/>
      <c r="F858" s="17"/>
      <c r="G858" s="62">
        <f t="shared" si="176"/>
        <v>0</v>
      </c>
      <c r="H858" s="17"/>
      <c r="I858" s="17"/>
      <c r="J858" s="17"/>
      <c r="K858" s="17"/>
      <c r="L858" s="17"/>
      <c r="M858" s="17"/>
      <c r="N858" s="17"/>
      <c r="O858" s="17"/>
      <c r="P858" s="115"/>
      <c r="Q858" s="62">
        <f>IF(C858&gt;A_Stammdaten!$B$12,0,SUM(G858,H858,J858,K858,M858,N858)-SUM(I858,L858,O858,P858))</f>
        <v>0</v>
      </c>
      <c r="R858" s="17"/>
      <c r="S858" s="17"/>
      <c r="T858" s="17"/>
      <c r="U858" s="62">
        <f t="shared" si="167"/>
        <v>0</v>
      </c>
      <c r="V858" s="63">
        <f>IF(ISBLANK($B858),0,VLOOKUP($B858,Listen!$A$2:$C$45,2,FALSE))</f>
        <v>0</v>
      </c>
      <c r="W858" s="63">
        <f>IF(ISBLANK($B858),0,VLOOKUP($B858,Listen!$A$2:$C$45,3,FALSE))</f>
        <v>0</v>
      </c>
      <c r="X858" s="49">
        <f t="shared" si="168"/>
        <v>0</v>
      </c>
      <c r="Y858" s="49">
        <f t="shared" si="166"/>
        <v>0</v>
      </c>
      <c r="Z858" s="49">
        <f t="shared" si="166"/>
        <v>0</v>
      </c>
      <c r="AA858" s="49">
        <f t="shared" si="166"/>
        <v>0</v>
      </c>
      <c r="AB858" s="49">
        <f t="shared" si="166"/>
        <v>0</v>
      </c>
      <c r="AC858" s="49">
        <f t="shared" si="166"/>
        <v>0</v>
      </c>
      <c r="AD858" s="49">
        <f t="shared" si="166"/>
        <v>0</v>
      </c>
      <c r="AE858" s="51">
        <f t="shared" si="165"/>
        <v>0</v>
      </c>
      <c r="AF858" s="51">
        <f>IF(C858=A_Stammdaten!$B$12,D_SAV!$U858-D_SAV!$AG858,HLOOKUP(A_Stammdaten!$B$12-1,$AH$4:$AN$4004,ROW(C858)-3,FALSE)-$AG858)</f>
        <v>0</v>
      </c>
      <c r="AG858" s="51">
        <f>HLOOKUP(A_Stammdaten!$B$12,$AH$4:$AN$4004,ROW(C858)-3,FALSE)</f>
        <v>0</v>
      </c>
      <c r="AH858" s="51">
        <f t="shared" si="169"/>
        <v>0</v>
      </c>
      <c r="AI858" s="51">
        <f t="shared" si="170"/>
        <v>0</v>
      </c>
      <c r="AJ858" s="51">
        <f t="shared" si="171"/>
        <v>0</v>
      </c>
      <c r="AK858" s="51">
        <f t="shared" si="172"/>
        <v>0</v>
      </c>
      <c r="AL858" s="51">
        <f t="shared" si="173"/>
        <v>0</v>
      </c>
      <c r="AM858" s="51">
        <f t="shared" si="174"/>
        <v>0</v>
      </c>
      <c r="AN858" s="51">
        <f t="shared" si="175"/>
        <v>0</v>
      </c>
    </row>
    <row r="859" spans="1:40" x14ac:dyDescent="0.25">
      <c r="A859" s="17"/>
      <c r="B859" s="17"/>
      <c r="C859" s="35"/>
      <c r="D859" s="17"/>
      <c r="E859" s="17"/>
      <c r="F859" s="17"/>
      <c r="G859" s="62">
        <f t="shared" si="176"/>
        <v>0</v>
      </c>
      <c r="H859" s="17"/>
      <c r="I859" s="17"/>
      <c r="J859" s="17"/>
      <c r="K859" s="17"/>
      <c r="L859" s="17"/>
      <c r="M859" s="17"/>
      <c r="N859" s="17"/>
      <c r="O859" s="17"/>
      <c r="P859" s="115"/>
      <c r="Q859" s="62">
        <f>IF(C859&gt;A_Stammdaten!$B$12,0,SUM(G859,H859,J859,K859,M859,N859)-SUM(I859,L859,O859,P859))</f>
        <v>0</v>
      </c>
      <c r="R859" s="17"/>
      <c r="S859" s="17"/>
      <c r="T859" s="17"/>
      <c r="U859" s="62">
        <f t="shared" si="167"/>
        <v>0</v>
      </c>
      <c r="V859" s="63">
        <f>IF(ISBLANK($B859),0,VLOOKUP($B859,Listen!$A$2:$C$45,2,FALSE))</f>
        <v>0</v>
      </c>
      <c r="W859" s="63">
        <f>IF(ISBLANK($B859),0,VLOOKUP($B859,Listen!$A$2:$C$45,3,FALSE))</f>
        <v>0</v>
      </c>
      <c r="X859" s="49">
        <f t="shared" si="168"/>
        <v>0</v>
      </c>
      <c r="Y859" s="49">
        <f t="shared" si="166"/>
        <v>0</v>
      </c>
      <c r="Z859" s="49">
        <f t="shared" si="166"/>
        <v>0</v>
      </c>
      <c r="AA859" s="49">
        <f t="shared" si="166"/>
        <v>0</v>
      </c>
      <c r="AB859" s="49">
        <f t="shared" si="166"/>
        <v>0</v>
      </c>
      <c r="AC859" s="49">
        <f t="shared" si="166"/>
        <v>0</v>
      </c>
      <c r="AD859" s="49">
        <f t="shared" si="166"/>
        <v>0</v>
      </c>
      <c r="AE859" s="51">
        <f t="shared" si="165"/>
        <v>0</v>
      </c>
      <c r="AF859" s="51">
        <f>IF(C859=A_Stammdaten!$B$12,D_SAV!$U859-D_SAV!$AG859,HLOOKUP(A_Stammdaten!$B$12-1,$AH$4:$AN$4004,ROW(C859)-3,FALSE)-$AG859)</f>
        <v>0</v>
      </c>
      <c r="AG859" s="51">
        <f>HLOOKUP(A_Stammdaten!$B$12,$AH$4:$AN$4004,ROW(C859)-3,FALSE)</f>
        <v>0</v>
      </c>
      <c r="AH859" s="51">
        <f t="shared" si="169"/>
        <v>0</v>
      </c>
      <c r="AI859" s="51">
        <f t="shared" si="170"/>
        <v>0</v>
      </c>
      <c r="AJ859" s="51">
        <f t="shared" si="171"/>
        <v>0</v>
      </c>
      <c r="AK859" s="51">
        <f t="shared" si="172"/>
        <v>0</v>
      </c>
      <c r="AL859" s="51">
        <f t="shared" si="173"/>
        <v>0</v>
      </c>
      <c r="AM859" s="51">
        <f t="shared" si="174"/>
        <v>0</v>
      </c>
      <c r="AN859" s="51">
        <f t="shared" si="175"/>
        <v>0</v>
      </c>
    </row>
    <row r="860" spans="1:40" x14ac:dyDescent="0.25">
      <c r="A860" s="17"/>
      <c r="B860" s="17"/>
      <c r="C860" s="35"/>
      <c r="D860" s="17"/>
      <c r="E860" s="17"/>
      <c r="F860" s="17"/>
      <c r="G860" s="62">
        <f t="shared" si="176"/>
        <v>0</v>
      </c>
      <c r="H860" s="17"/>
      <c r="I860" s="17"/>
      <c r="J860" s="17"/>
      <c r="K860" s="17"/>
      <c r="L860" s="17"/>
      <c r="M860" s="17"/>
      <c r="N860" s="17"/>
      <c r="O860" s="17"/>
      <c r="P860" s="115"/>
      <c r="Q860" s="62">
        <f>IF(C860&gt;A_Stammdaten!$B$12,0,SUM(G860,H860,J860,K860,M860,N860)-SUM(I860,L860,O860,P860))</f>
        <v>0</v>
      </c>
      <c r="R860" s="17"/>
      <c r="S860" s="17"/>
      <c r="T860" s="17"/>
      <c r="U860" s="62">
        <f t="shared" si="167"/>
        <v>0</v>
      </c>
      <c r="V860" s="63">
        <f>IF(ISBLANK($B860),0,VLOOKUP($B860,Listen!$A$2:$C$45,2,FALSE))</f>
        <v>0</v>
      </c>
      <c r="W860" s="63">
        <f>IF(ISBLANK($B860),0,VLOOKUP($B860,Listen!$A$2:$C$45,3,FALSE))</f>
        <v>0</v>
      </c>
      <c r="X860" s="49">
        <f t="shared" si="168"/>
        <v>0</v>
      </c>
      <c r="Y860" s="49">
        <f t="shared" si="166"/>
        <v>0</v>
      </c>
      <c r="Z860" s="49">
        <f t="shared" si="166"/>
        <v>0</v>
      </c>
      <c r="AA860" s="49">
        <f t="shared" si="166"/>
        <v>0</v>
      </c>
      <c r="AB860" s="49">
        <f t="shared" si="166"/>
        <v>0</v>
      </c>
      <c r="AC860" s="49">
        <f t="shared" si="166"/>
        <v>0</v>
      </c>
      <c r="AD860" s="49">
        <f t="shared" si="166"/>
        <v>0</v>
      </c>
      <c r="AE860" s="51">
        <f t="shared" si="165"/>
        <v>0</v>
      </c>
      <c r="AF860" s="51">
        <f>IF(C860=A_Stammdaten!$B$12,D_SAV!$U860-D_SAV!$AG860,HLOOKUP(A_Stammdaten!$B$12-1,$AH$4:$AN$4004,ROW(C860)-3,FALSE)-$AG860)</f>
        <v>0</v>
      </c>
      <c r="AG860" s="51">
        <f>HLOOKUP(A_Stammdaten!$B$12,$AH$4:$AN$4004,ROW(C860)-3,FALSE)</f>
        <v>0</v>
      </c>
      <c r="AH860" s="51">
        <f t="shared" si="169"/>
        <v>0</v>
      </c>
      <c r="AI860" s="51">
        <f t="shared" si="170"/>
        <v>0</v>
      </c>
      <c r="AJ860" s="51">
        <f t="shared" si="171"/>
        <v>0</v>
      </c>
      <c r="AK860" s="51">
        <f t="shared" si="172"/>
        <v>0</v>
      </c>
      <c r="AL860" s="51">
        <f t="shared" si="173"/>
        <v>0</v>
      </c>
      <c r="AM860" s="51">
        <f t="shared" si="174"/>
        <v>0</v>
      </c>
      <c r="AN860" s="51">
        <f t="shared" si="175"/>
        <v>0</v>
      </c>
    </row>
    <row r="861" spans="1:40" x14ac:dyDescent="0.25">
      <c r="A861" s="17"/>
      <c r="B861" s="17"/>
      <c r="C861" s="35"/>
      <c r="D861" s="17"/>
      <c r="E861" s="17"/>
      <c r="F861" s="17"/>
      <c r="G861" s="62">
        <f t="shared" si="176"/>
        <v>0</v>
      </c>
      <c r="H861" s="17"/>
      <c r="I861" s="17"/>
      <c r="J861" s="17"/>
      <c r="K861" s="17"/>
      <c r="L861" s="17"/>
      <c r="M861" s="17"/>
      <c r="N861" s="17"/>
      <c r="O861" s="17"/>
      <c r="P861" s="115"/>
      <c r="Q861" s="62">
        <f>IF(C861&gt;A_Stammdaten!$B$12,0,SUM(G861,H861,J861,K861,M861,N861)-SUM(I861,L861,O861,P861))</f>
        <v>0</v>
      </c>
      <c r="R861" s="17"/>
      <c r="S861" s="17"/>
      <c r="T861" s="17"/>
      <c r="U861" s="62">
        <f t="shared" si="167"/>
        <v>0</v>
      </c>
      <c r="V861" s="63">
        <f>IF(ISBLANK($B861),0,VLOOKUP($B861,Listen!$A$2:$C$45,2,FALSE))</f>
        <v>0</v>
      </c>
      <c r="W861" s="63">
        <f>IF(ISBLANK($B861),0,VLOOKUP($B861,Listen!$A$2:$C$45,3,FALSE))</f>
        <v>0</v>
      </c>
      <c r="X861" s="49">
        <f t="shared" si="168"/>
        <v>0</v>
      </c>
      <c r="Y861" s="49">
        <f t="shared" si="166"/>
        <v>0</v>
      </c>
      <c r="Z861" s="49">
        <f t="shared" si="166"/>
        <v>0</v>
      </c>
      <c r="AA861" s="49">
        <f t="shared" si="166"/>
        <v>0</v>
      </c>
      <c r="AB861" s="49">
        <f t="shared" si="166"/>
        <v>0</v>
      </c>
      <c r="AC861" s="49">
        <f t="shared" si="166"/>
        <v>0</v>
      </c>
      <c r="AD861" s="49">
        <f t="shared" si="166"/>
        <v>0</v>
      </c>
      <c r="AE861" s="51">
        <f t="shared" si="165"/>
        <v>0</v>
      </c>
      <c r="AF861" s="51">
        <f>IF(C861=A_Stammdaten!$B$12,D_SAV!$U861-D_SAV!$AG861,HLOOKUP(A_Stammdaten!$B$12-1,$AH$4:$AN$4004,ROW(C861)-3,FALSE)-$AG861)</f>
        <v>0</v>
      </c>
      <c r="AG861" s="51">
        <f>HLOOKUP(A_Stammdaten!$B$12,$AH$4:$AN$4004,ROW(C861)-3,FALSE)</f>
        <v>0</v>
      </c>
      <c r="AH861" s="51">
        <f t="shared" si="169"/>
        <v>0</v>
      </c>
      <c r="AI861" s="51">
        <f t="shared" si="170"/>
        <v>0</v>
      </c>
      <c r="AJ861" s="51">
        <f t="shared" si="171"/>
        <v>0</v>
      </c>
      <c r="AK861" s="51">
        <f t="shared" si="172"/>
        <v>0</v>
      </c>
      <c r="AL861" s="51">
        <f t="shared" si="173"/>
        <v>0</v>
      </c>
      <c r="AM861" s="51">
        <f t="shared" si="174"/>
        <v>0</v>
      </c>
      <c r="AN861" s="51">
        <f t="shared" si="175"/>
        <v>0</v>
      </c>
    </row>
    <row r="862" spans="1:40" x14ac:dyDescent="0.25">
      <c r="A862" s="17"/>
      <c r="B862" s="17"/>
      <c r="C862" s="35"/>
      <c r="D862" s="17"/>
      <c r="E862" s="17"/>
      <c r="F862" s="17"/>
      <c r="G862" s="62">
        <f t="shared" si="176"/>
        <v>0</v>
      </c>
      <c r="H862" s="17"/>
      <c r="I862" s="17"/>
      <c r="J862" s="17"/>
      <c r="K862" s="17"/>
      <c r="L862" s="17"/>
      <c r="M862" s="17"/>
      <c r="N862" s="17"/>
      <c r="O862" s="17"/>
      <c r="P862" s="115"/>
      <c r="Q862" s="62">
        <f>IF(C862&gt;A_Stammdaten!$B$12,0,SUM(G862,H862,J862,K862,M862,N862)-SUM(I862,L862,O862,P862))</f>
        <v>0</v>
      </c>
      <c r="R862" s="17"/>
      <c r="S862" s="17"/>
      <c r="T862" s="17"/>
      <c r="U862" s="62">
        <f t="shared" si="167"/>
        <v>0</v>
      </c>
      <c r="V862" s="63">
        <f>IF(ISBLANK($B862),0,VLOOKUP($B862,Listen!$A$2:$C$45,2,FALSE))</f>
        <v>0</v>
      </c>
      <c r="W862" s="63">
        <f>IF(ISBLANK($B862),0,VLOOKUP($B862,Listen!$A$2:$C$45,3,FALSE))</f>
        <v>0</v>
      </c>
      <c r="X862" s="49">
        <f t="shared" si="168"/>
        <v>0</v>
      </c>
      <c r="Y862" s="49">
        <f t="shared" si="166"/>
        <v>0</v>
      </c>
      <c r="Z862" s="49">
        <f t="shared" si="166"/>
        <v>0</v>
      </c>
      <c r="AA862" s="49">
        <f t="shared" si="166"/>
        <v>0</v>
      </c>
      <c r="AB862" s="49">
        <f t="shared" si="166"/>
        <v>0</v>
      </c>
      <c r="AC862" s="49">
        <f t="shared" si="166"/>
        <v>0</v>
      </c>
      <c r="AD862" s="49">
        <f t="shared" si="166"/>
        <v>0</v>
      </c>
      <c r="AE862" s="51">
        <f t="shared" si="165"/>
        <v>0</v>
      </c>
      <c r="AF862" s="51">
        <f>IF(C862=A_Stammdaten!$B$12,D_SAV!$U862-D_SAV!$AG862,HLOOKUP(A_Stammdaten!$B$12-1,$AH$4:$AN$4004,ROW(C862)-3,FALSE)-$AG862)</f>
        <v>0</v>
      </c>
      <c r="AG862" s="51">
        <f>HLOOKUP(A_Stammdaten!$B$12,$AH$4:$AN$4004,ROW(C862)-3,FALSE)</f>
        <v>0</v>
      </c>
      <c r="AH862" s="51">
        <f t="shared" si="169"/>
        <v>0</v>
      </c>
      <c r="AI862" s="51">
        <f t="shared" si="170"/>
        <v>0</v>
      </c>
      <c r="AJ862" s="51">
        <f t="shared" si="171"/>
        <v>0</v>
      </c>
      <c r="AK862" s="51">
        <f t="shared" si="172"/>
        <v>0</v>
      </c>
      <c r="AL862" s="51">
        <f t="shared" si="173"/>
        <v>0</v>
      </c>
      <c r="AM862" s="51">
        <f t="shared" si="174"/>
        <v>0</v>
      </c>
      <c r="AN862" s="51">
        <f t="shared" si="175"/>
        <v>0</v>
      </c>
    </row>
    <row r="863" spans="1:40" x14ac:dyDescent="0.25">
      <c r="A863" s="17"/>
      <c r="B863" s="17"/>
      <c r="C863" s="35"/>
      <c r="D863" s="17"/>
      <c r="E863" s="17"/>
      <c r="F863" s="17"/>
      <c r="G863" s="62">
        <f t="shared" si="176"/>
        <v>0</v>
      </c>
      <c r="H863" s="17"/>
      <c r="I863" s="17"/>
      <c r="J863" s="17"/>
      <c r="K863" s="17"/>
      <c r="L863" s="17"/>
      <c r="M863" s="17"/>
      <c r="N863" s="17"/>
      <c r="O863" s="17"/>
      <c r="P863" s="115"/>
      <c r="Q863" s="62">
        <f>IF(C863&gt;A_Stammdaten!$B$12,0,SUM(G863,H863,J863,K863,M863,N863)-SUM(I863,L863,O863,P863))</f>
        <v>0</v>
      </c>
      <c r="R863" s="17"/>
      <c r="S863" s="17"/>
      <c r="T863" s="17"/>
      <c r="U863" s="62">
        <f t="shared" si="167"/>
        <v>0</v>
      </c>
      <c r="V863" s="63">
        <f>IF(ISBLANK($B863),0,VLOOKUP($B863,Listen!$A$2:$C$45,2,FALSE))</f>
        <v>0</v>
      </c>
      <c r="W863" s="63">
        <f>IF(ISBLANK($B863),0,VLOOKUP($B863,Listen!$A$2:$C$45,3,FALSE))</f>
        <v>0</v>
      </c>
      <c r="X863" s="49">
        <f t="shared" si="168"/>
        <v>0</v>
      </c>
      <c r="Y863" s="49">
        <f t="shared" si="166"/>
        <v>0</v>
      </c>
      <c r="Z863" s="49">
        <f t="shared" si="166"/>
        <v>0</v>
      </c>
      <c r="AA863" s="49">
        <f t="shared" si="166"/>
        <v>0</v>
      </c>
      <c r="AB863" s="49">
        <f t="shared" si="166"/>
        <v>0</v>
      </c>
      <c r="AC863" s="49">
        <f t="shared" si="166"/>
        <v>0</v>
      </c>
      <c r="AD863" s="49">
        <f t="shared" si="166"/>
        <v>0</v>
      </c>
      <c r="AE863" s="51">
        <f t="shared" si="165"/>
        <v>0</v>
      </c>
      <c r="AF863" s="51">
        <f>IF(C863=A_Stammdaten!$B$12,D_SAV!$U863-D_SAV!$AG863,HLOOKUP(A_Stammdaten!$B$12-1,$AH$4:$AN$4004,ROW(C863)-3,FALSE)-$AG863)</f>
        <v>0</v>
      </c>
      <c r="AG863" s="51">
        <f>HLOOKUP(A_Stammdaten!$B$12,$AH$4:$AN$4004,ROW(C863)-3,FALSE)</f>
        <v>0</v>
      </c>
      <c r="AH863" s="51">
        <f t="shared" si="169"/>
        <v>0</v>
      </c>
      <c r="AI863" s="51">
        <f t="shared" si="170"/>
        <v>0</v>
      </c>
      <c r="AJ863" s="51">
        <f t="shared" si="171"/>
        <v>0</v>
      </c>
      <c r="AK863" s="51">
        <f t="shared" si="172"/>
        <v>0</v>
      </c>
      <c r="AL863" s="51">
        <f t="shared" si="173"/>
        <v>0</v>
      </c>
      <c r="AM863" s="51">
        <f t="shared" si="174"/>
        <v>0</v>
      </c>
      <c r="AN863" s="51">
        <f t="shared" si="175"/>
        <v>0</v>
      </c>
    </row>
    <row r="864" spans="1:40" x14ac:dyDescent="0.25">
      <c r="A864" s="17"/>
      <c r="B864" s="17"/>
      <c r="C864" s="35"/>
      <c r="D864" s="17"/>
      <c r="E864" s="17"/>
      <c r="F864" s="17"/>
      <c r="G864" s="62">
        <f t="shared" si="176"/>
        <v>0</v>
      </c>
      <c r="H864" s="17"/>
      <c r="I864" s="17"/>
      <c r="J864" s="17"/>
      <c r="K864" s="17"/>
      <c r="L864" s="17"/>
      <c r="M864" s="17"/>
      <c r="N864" s="17"/>
      <c r="O864" s="17"/>
      <c r="P864" s="115"/>
      <c r="Q864" s="62">
        <f>IF(C864&gt;A_Stammdaten!$B$12,0,SUM(G864,H864,J864,K864,M864,N864)-SUM(I864,L864,O864,P864))</f>
        <v>0</v>
      </c>
      <c r="R864" s="17"/>
      <c r="S864" s="17"/>
      <c r="T864" s="17"/>
      <c r="U864" s="62">
        <f t="shared" si="167"/>
        <v>0</v>
      </c>
      <c r="V864" s="63">
        <f>IF(ISBLANK($B864),0,VLOOKUP($B864,Listen!$A$2:$C$45,2,FALSE))</f>
        <v>0</v>
      </c>
      <c r="W864" s="63">
        <f>IF(ISBLANK($B864),0,VLOOKUP($B864,Listen!$A$2:$C$45,3,FALSE))</f>
        <v>0</v>
      </c>
      <c r="X864" s="49">
        <f t="shared" si="168"/>
        <v>0</v>
      </c>
      <c r="Y864" s="49">
        <f t="shared" si="166"/>
        <v>0</v>
      </c>
      <c r="Z864" s="49">
        <f t="shared" si="166"/>
        <v>0</v>
      </c>
      <c r="AA864" s="49">
        <f t="shared" si="166"/>
        <v>0</v>
      </c>
      <c r="AB864" s="49">
        <f t="shared" si="166"/>
        <v>0</v>
      </c>
      <c r="AC864" s="49">
        <f t="shared" si="166"/>
        <v>0</v>
      </c>
      <c r="AD864" s="49">
        <f t="shared" si="166"/>
        <v>0</v>
      </c>
      <c r="AE864" s="51">
        <f t="shared" si="165"/>
        <v>0</v>
      </c>
      <c r="AF864" s="51">
        <f>IF(C864=A_Stammdaten!$B$12,D_SAV!$U864-D_SAV!$AG864,HLOOKUP(A_Stammdaten!$B$12-1,$AH$4:$AN$4004,ROW(C864)-3,FALSE)-$AG864)</f>
        <v>0</v>
      </c>
      <c r="AG864" s="51">
        <f>HLOOKUP(A_Stammdaten!$B$12,$AH$4:$AN$4004,ROW(C864)-3,FALSE)</f>
        <v>0</v>
      </c>
      <c r="AH864" s="51">
        <f t="shared" si="169"/>
        <v>0</v>
      </c>
      <c r="AI864" s="51">
        <f t="shared" si="170"/>
        <v>0</v>
      </c>
      <c r="AJ864" s="51">
        <f t="shared" si="171"/>
        <v>0</v>
      </c>
      <c r="AK864" s="51">
        <f t="shared" si="172"/>
        <v>0</v>
      </c>
      <c r="AL864" s="51">
        <f t="shared" si="173"/>
        <v>0</v>
      </c>
      <c r="AM864" s="51">
        <f t="shared" si="174"/>
        <v>0</v>
      </c>
      <c r="AN864" s="51">
        <f t="shared" si="175"/>
        <v>0</v>
      </c>
    </row>
    <row r="865" spans="1:40" x14ac:dyDescent="0.25">
      <c r="A865" s="17"/>
      <c r="B865" s="17"/>
      <c r="C865" s="35"/>
      <c r="D865" s="17"/>
      <c r="E865" s="17"/>
      <c r="F865" s="17"/>
      <c r="G865" s="62">
        <f t="shared" si="176"/>
        <v>0</v>
      </c>
      <c r="H865" s="17"/>
      <c r="I865" s="17"/>
      <c r="J865" s="17"/>
      <c r="K865" s="17"/>
      <c r="L865" s="17"/>
      <c r="M865" s="17"/>
      <c r="N865" s="17"/>
      <c r="O865" s="17"/>
      <c r="P865" s="115"/>
      <c r="Q865" s="62">
        <f>IF(C865&gt;A_Stammdaten!$B$12,0,SUM(G865,H865,J865,K865,M865,N865)-SUM(I865,L865,O865,P865))</f>
        <v>0</v>
      </c>
      <c r="R865" s="17"/>
      <c r="S865" s="17"/>
      <c r="T865" s="17"/>
      <c r="U865" s="62">
        <f t="shared" si="167"/>
        <v>0</v>
      </c>
      <c r="V865" s="63">
        <f>IF(ISBLANK($B865),0,VLOOKUP($B865,Listen!$A$2:$C$45,2,FALSE))</f>
        <v>0</v>
      </c>
      <c r="W865" s="63">
        <f>IF(ISBLANK($B865),0,VLOOKUP($B865,Listen!$A$2:$C$45,3,FALSE))</f>
        <v>0</v>
      </c>
      <c r="X865" s="49">
        <f t="shared" si="168"/>
        <v>0</v>
      </c>
      <c r="Y865" s="49">
        <f t="shared" si="166"/>
        <v>0</v>
      </c>
      <c r="Z865" s="49">
        <f t="shared" si="166"/>
        <v>0</v>
      </c>
      <c r="AA865" s="49">
        <f t="shared" si="166"/>
        <v>0</v>
      </c>
      <c r="AB865" s="49">
        <f t="shared" si="166"/>
        <v>0</v>
      </c>
      <c r="AC865" s="49">
        <f t="shared" si="166"/>
        <v>0</v>
      </c>
      <c r="AD865" s="49">
        <f t="shared" si="166"/>
        <v>0</v>
      </c>
      <c r="AE865" s="51">
        <f t="shared" si="165"/>
        <v>0</v>
      </c>
      <c r="AF865" s="51">
        <f>IF(C865=A_Stammdaten!$B$12,D_SAV!$U865-D_SAV!$AG865,HLOOKUP(A_Stammdaten!$B$12-1,$AH$4:$AN$4004,ROW(C865)-3,FALSE)-$AG865)</f>
        <v>0</v>
      </c>
      <c r="AG865" s="51">
        <f>HLOOKUP(A_Stammdaten!$B$12,$AH$4:$AN$4004,ROW(C865)-3,FALSE)</f>
        <v>0</v>
      </c>
      <c r="AH865" s="51">
        <f t="shared" si="169"/>
        <v>0</v>
      </c>
      <c r="AI865" s="51">
        <f t="shared" si="170"/>
        <v>0</v>
      </c>
      <c r="AJ865" s="51">
        <f t="shared" si="171"/>
        <v>0</v>
      </c>
      <c r="AK865" s="51">
        <f t="shared" si="172"/>
        <v>0</v>
      </c>
      <c r="AL865" s="51">
        <f t="shared" si="173"/>
        <v>0</v>
      </c>
      <c r="AM865" s="51">
        <f t="shared" si="174"/>
        <v>0</v>
      </c>
      <c r="AN865" s="51">
        <f t="shared" si="175"/>
        <v>0</v>
      </c>
    </row>
    <row r="866" spans="1:40" x14ac:dyDescent="0.25">
      <c r="A866" s="17"/>
      <c r="B866" s="17"/>
      <c r="C866" s="35"/>
      <c r="D866" s="17"/>
      <c r="E866" s="17"/>
      <c r="F866" s="17"/>
      <c r="G866" s="62">
        <f t="shared" si="176"/>
        <v>0</v>
      </c>
      <c r="H866" s="17"/>
      <c r="I866" s="17"/>
      <c r="J866" s="17"/>
      <c r="K866" s="17"/>
      <c r="L866" s="17"/>
      <c r="M866" s="17"/>
      <c r="N866" s="17"/>
      <c r="O866" s="17"/>
      <c r="P866" s="115"/>
      <c r="Q866" s="62">
        <f>IF(C866&gt;A_Stammdaten!$B$12,0,SUM(G866,H866,J866,K866,M866,N866)-SUM(I866,L866,O866,P866))</f>
        <v>0</v>
      </c>
      <c r="R866" s="17"/>
      <c r="S866" s="17"/>
      <c r="T866" s="17"/>
      <c r="U866" s="62">
        <f t="shared" si="167"/>
        <v>0</v>
      </c>
      <c r="V866" s="63">
        <f>IF(ISBLANK($B866),0,VLOOKUP($B866,Listen!$A$2:$C$45,2,FALSE))</f>
        <v>0</v>
      </c>
      <c r="W866" s="63">
        <f>IF(ISBLANK($B866),0,VLOOKUP($B866,Listen!$A$2:$C$45,3,FALSE))</f>
        <v>0</v>
      </c>
      <c r="X866" s="49">
        <f t="shared" si="168"/>
        <v>0</v>
      </c>
      <c r="Y866" s="49">
        <f t="shared" si="166"/>
        <v>0</v>
      </c>
      <c r="Z866" s="49">
        <f t="shared" si="166"/>
        <v>0</v>
      </c>
      <c r="AA866" s="49">
        <f t="shared" si="166"/>
        <v>0</v>
      </c>
      <c r="AB866" s="49">
        <f t="shared" si="166"/>
        <v>0</v>
      </c>
      <c r="AC866" s="49">
        <f t="shared" si="166"/>
        <v>0</v>
      </c>
      <c r="AD866" s="49">
        <f t="shared" si="166"/>
        <v>0</v>
      </c>
      <c r="AE866" s="51">
        <f t="shared" si="165"/>
        <v>0</v>
      </c>
      <c r="AF866" s="51">
        <f>IF(C866=A_Stammdaten!$B$12,D_SAV!$U866-D_SAV!$AG866,HLOOKUP(A_Stammdaten!$B$12-1,$AH$4:$AN$4004,ROW(C866)-3,FALSE)-$AG866)</f>
        <v>0</v>
      </c>
      <c r="AG866" s="51">
        <f>HLOOKUP(A_Stammdaten!$B$12,$AH$4:$AN$4004,ROW(C866)-3,FALSE)</f>
        <v>0</v>
      </c>
      <c r="AH866" s="51">
        <f t="shared" si="169"/>
        <v>0</v>
      </c>
      <c r="AI866" s="51">
        <f t="shared" si="170"/>
        <v>0</v>
      </c>
      <c r="AJ866" s="51">
        <f t="shared" si="171"/>
        <v>0</v>
      </c>
      <c r="AK866" s="51">
        <f t="shared" si="172"/>
        <v>0</v>
      </c>
      <c r="AL866" s="51">
        <f t="shared" si="173"/>
        <v>0</v>
      </c>
      <c r="AM866" s="51">
        <f t="shared" si="174"/>
        <v>0</v>
      </c>
      <c r="AN866" s="51">
        <f t="shared" si="175"/>
        <v>0</v>
      </c>
    </row>
    <row r="867" spans="1:40" x14ac:dyDescent="0.25">
      <c r="A867" s="17"/>
      <c r="B867" s="17"/>
      <c r="C867" s="35"/>
      <c r="D867" s="17"/>
      <c r="E867" s="17"/>
      <c r="F867" s="17"/>
      <c r="G867" s="62">
        <f t="shared" si="176"/>
        <v>0</v>
      </c>
      <c r="H867" s="17"/>
      <c r="I867" s="17"/>
      <c r="J867" s="17"/>
      <c r="K867" s="17"/>
      <c r="L867" s="17"/>
      <c r="M867" s="17"/>
      <c r="N867" s="17"/>
      <c r="O867" s="17"/>
      <c r="P867" s="115"/>
      <c r="Q867" s="62">
        <f>IF(C867&gt;A_Stammdaten!$B$12,0,SUM(G867,H867,J867,K867,M867,N867)-SUM(I867,L867,O867,P867))</f>
        <v>0</v>
      </c>
      <c r="R867" s="17"/>
      <c r="S867" s="17"/>
      <c r="T867" s="17"/>
      <c r="U867" s="62">
        <f t="shared" si="167"/>
        <v>0</v>
      </c>
      <c r="V867" s="63">
        <f>IF(ISBLANK($B867),0,VLOOKUP($B867,Listen!$A$2:$C$45,2,FALSE))</f>
        <v>0</v>
      </c>
      <c r="W867" s="63">
        <f>IF(ISBLANK($B867),0,VLOOKUP($B867,Listen!$A$2:$C$45,3,FALSE))</f>
        <v>0</v>
      </c>
      <c r="X867" s="49">
        <f t="shared" si="168"/>
        <v>0</v>
      </c>
      <c r="Y867" s="49">
        <f t="shared" si="166"/>
        <v>0</v>
      </c>
      <c r="Z867" s="49">
        <f t="shared" si="166"/>
        <v>0</v>
      </c>
      <c r="AA867" s="49">
        <f t="shared" si="166"/>
        <v>0</v>
      </c>
      <c r="AB867" s="49">
        <f t="shared" si="166"/>
        <v>0</v>
      </c>
      <c r="AC867" s="49">
        <f t="shared" si="166"/>
        <v>0</v>
      </c>
      <c r="AD867" s="49">
        <f t="shared" si="166"/>
        <v>0</v>
      </c>
      <c r="AE867" s="51">
        <f t="shared" ref="AE867:AE930" si="177">AG867+AF867</f>
        <v>0</v>
      </c>
      <c r="AF867" s="51">
        <f>IF(C867=A_Stammdaten!$B$12,D_SAV!$U867-D_SAV!$AG867,HLOOKUP(A_Stammdaten!$B$12-1,$AH$4:$AN$4004,ROW(C867)-3,FALSE)-$AG867)</f>
        <v>0</v>
      </c>
      <c r="AG867" s="51">
        <f>HLOOKUP(A_Stammdaten!$B$12,$AH$4:$AN$4004,ROW(C867)-3,FALSE)</f>
        <v>0</v>
      </c>
      <c r="AH867" s="51">
        <f t="shared" si="169"/>
        <v>0</v>
      </c>
      <c r="AI867" s="51">
        <f t="shared" si="170"/>
        <v>0</v>
      </c>
      <c r="AJ867" s="51">
        <f t="shared" si="171"/>
        <v>0</v>
      </c>
      <c r="AK867" s="51">
        <f t="shared" si="172"/>
        <v>0</v>
      </c>
      <c r="AL867" s="51">
        <f t="shared" si="173"/>
        <v>0</v>
      </c>
      <c r="AM867" s="51">
        <f t="shared" si="174"/>
        <v>0</v>
      </c>
      <c r="AN867" s="51">
        <f t="shared" si="175"/>
        <v>0</v>
      </c>
    </row>
    <row r="868" spans="1:40" x14ac:dyDescent="0.25">
      <c r="A868" s="17"/>
      <c r="B868" s="17"/>
      <c r="C868" s="35"/>
      <c r="D868" s="17"/>
      <c r="E868" s="17"/>
      <c r="F868" s="17"/>
      <c r="G868" s="62">
        <f t="shared" si="176"/>
        <v>0</v>
      </c>
      <c r="H868" s="17"/>
      <c r="I868" s="17"/>
      <c r="J868" s="17"/>
      <c r="K868" s="17"/>
      <c r="L868" s="17"/>
      <c r="M868" s="17"/>
      <c r="N868" s="17"/>
      <c r="O868" s="17"/>
      <c r="P868" s="115"/>
      <c r="Q868" s="62">
        <f>IF(C868&gt;A_Stammdaten!$B$12,0,SUM(G868,H868,J868,K868,M868,N868)-SUM(I868,L868,O868,P868))</f>
        <v>0</v>
      </c>
      <c r="R868" s="17"/>
      <c r="S868" s="17"/>
      <c r="T868" s="17"/>
      <c r="U868" s="62">
        <f t="shared" si="167"/>
        <v>0</v>
      </c>
      <c r="V868" s="63">
        <f>IF(ISBLANK($B868),0,VLOOKUP($B868,Listen!$A$2:$C$45,2,FALSE))</f>
        <v>0</v>
      </c>
      <c r="W868" s="63">
        <f>IF(ISBLANK($B868),0,VLOOKUP($B868,Listen!$A$2:$C$45,3,FALSE))</f>
        <v>0</v>
      </c>
      <c r="X868" s="49">
        <f t="shared" si="168"/>
        <v>0</v>
      </c>
      <c r="Y868" s="49">
        <f t="shared" si="166"/>
        <v>0</v>
      </c>
      <c r="Z868" s="49">
        <f t="shared" si="166"/>
        <v>0</v>
      </c>
      <c r="AA868" s="49">
        <f t="shared" si="166"/>
        <v>0</v>
      </c>
      <c r="AB868" s="49">
        <f t="shared" si="166"/>
        <v>0</v>
      </c>
      <c r="AC868" s="49">
        <f t="shared" si="166"/>
        <v>0</v>
      </c>
      <c r="AD868" s="49">
        <f t="shared" si="166"/>
        <v>0</v>
      </c>
      <c r="AE868" s="51">
        <f t="shared" si="177"/>
        <v>0</v>
      </c>
      <c r="AF868" s="51">
        <f>IF(C868=A_Stammdaten!$B$12,D_SAV!$U868-D_SAV!$AG868,HLOOKUP(A_Stammdaten!$B$12-1,$AH$4:$AN$4004,ROW(C868)-3,FALSE)-$AG868)</f>
        <v>0</v>
      </c>
      <c r="AG868" s="51">
        <f>HLOOKUP(A_Stammdaten!$B$12,$AH$4:$AN$4004,ROW(C868)-3,FALSE)</f>
        <v>0</v>
      </c>
      <c r="AH868" s="51">
        <f t="shared" si="169"/>
        <v>0</v>
      </c>
      <c r="AI868" s="51">
        <f t="shared" si="170"/>
        <v>0</v>
      </c>
      <c r="AJ868" s="51">
        <f t="shared" si="171"/>
        <v>0</v>
      </c>
      <c r="AK868" s="51">
        <f t="shared" si="172"/>
        <v>0</v>
      </c>
      <c r="AL868" s="51">
        <f t="shared" si="173"/>
        <v>0</v>
      </c>
      <c r="AM868" s="51">
        <f t="shared" si="174"/>
        <v>0</v>
      </c>
      <c r="AN868" s="51">
        <f t="shared" si="175"/>
        <v>0</v>
      </c>
    </row>
    <row r="869" spans="1:40" x14ac:dyDescent="0.25">
      <c r="A869" s="17"/>
      <c r="B869" s="17"/>
      <c r="C869" s="35"/>
      <c r="D869" s="17"/>
      <c r="E869" s="17"/>
      <c r="F869" s="17"/>
      <c r="G869" s="62">
        <f t="shared" si="176"/>
        <v>0</v>
      </c>
      <c r="H869" s="17"/>
      <c r="I869" s="17"/>
      <c r="J869" s="17"/>
      <c r="K869" s="17"/>
      <c r="L869" s="17"/>
      <c r="M869" s="17"/>
      <c r="N869" s="17"/>
      <c r="O869" s="17"/>
      <c r="P869" s="115"/>
      <c r="Q869" s="62">
        <f>IF(C869&gt;A_Stammdaten!$B$12,0,SUM(G869,H869,J869,K869,M869,N869)-SUM(I869,L869,O869,P869))</f>
        <v>0</v>
      </c>
      <c r="R869" s="17"/>
      <c r="S869" s="17"/>
      <c r="T869" s="17"/>
      <c r="U869" s="62">
        <f t="shared" si="167"/>
        <v>0</v>
      </c>
      <c r="V869" s="63">
        <f>IF(ISBLANK($B869),0,VLOOKUP($B869,Listen!$A$2:$C$45,2,FALSE))</f>
        <v>0</v>
      </c>
      <c r="W869" s="63">
        <f>IF(ISBLANK($B869),0,VLOOKUP($B869,Listen!$A$2:$C$45,3,FALSE))</f>
        <v>0</v>
      </c>
      <c r="X869" s="49">
        <f t="shared" si="168"/>
        <v>0</v>
      </c>
      <c r="Y869" s="49">
        <f t="shared" si="166"/>
        <v>0</v>
      </c>
      <c r="Z869" s="49">
        <f t="shared" si="166"/>
        <v>0</v>
      </c>
      <c r="AA869" s="49">
        <f t="shared" si="166"/>
        <v>0</v>
      </c>
      <c r="AB869" s="49">
        <f t="shared" si="166"/>
        <v>0</v>
      </c>
      <c r="AC869" s="49">
        <f t="shared" si="166"/>
        <v>0</v>
      </c>
      <c r="AD869" s="49">
        <f t="shared" si="166"/>
        <v>0</v>
      </c>
      <c r="AE869" s="51">
        <f t="shared" si="177"/>
        <v>0</v>
      </c>
      <c r="AF869" s="51">
        <f>IF(C869=A_Stammdaten!$B$12,D_SAV!$U869-D_SAV!$AG869,HLOOKUP(A_Stammdaten!$B$12-1,$AH$4:$AN$4004,ROW(C869)-3,FALSE)-$AG869)</f>
        <v>0</v>
      </c>
      <c r="AG869" s="51">
        <f>HLOOKUP(A_Stammdaten!$B$12,$AH$4:$AN$4004,ROW(C869)-3,FALSE)</f>
        <v>0</v>
      </c>
      <c r="AH869" s="51">
        <f t="shared" si="169"/>
        <v>0</v>
      </c>
      <c r="AI869" s="51">
        <f t="shared" si="170"/>
        <v>0</v>
      </c>
      <c r="AJ869" s="51">
        <f t="shared" si="171"/>
        <v>0</v>
      </c>
      <c r="AK869" s="51">
        <f t="shared" si="172"/>
        <v>0</v>
      </c>
      <c r="AL869" s="51">
        <f t="shared" si="173"/>
        <v>0</v>
      </c>
      <c r="AM869" s="51">
        <f t="shared" si="174"/>
        <v>0</v>
      </c>
      <c r="AN869" s="51">
        <f t="shared" si="175"/>
        <v>0</v>
      </c>
    </row>
    <row r="870" spans="1:40" x14ac:dyDescent="0.25">
      <c r="A870" s="17"/>
      <c r="B870" s="17"/>
      <c r="C870" s="35"/>
      <c r="D870" s="17"/>
      <c r="E870" s="17"/>
      <c r="F870" s="17"/>
      <c r="G870" s="62">
        <f t="shared" si="176"/>
        <v>0</v>
      </c>
      <c r="H870" s="17"/>
      <c r="I870" s="17"/>
      <c r="J870" s="17"/>
      <c r="K870" s="17"/>
      <c r="L870" s="17"/>
      <c r="M870" s="17"/>
      <c r="N870" s="17"/>
      <c r="O870" s="17"/>
      <c r="P870" s="115"/>
      <c r="Q870" s="62">
        <f>IF(C870&gt;A_Stammdaten!$B$12,0,SUM(G870,H870,J870,K870,M870,N870)-SUM(I870,L870,O870,P870))</f>
        <v>0</v>
      </c>
      <c r="R870" s="17"/>
      <c r="S870" s="17"/>
      <c r="T870" s="17"/>
      <c r="U870" s="62">
        <f t="shared" si="167"/>
        <v>0</v>
      </c>
      <c r="V870" s="63">
        <f>IF(ISBLANK($B870),0,VLOOKUP($B870,Listen!$A$2:$C$45,2,FALSE))</f>
        <v>0</v>
      </c>
      <c r="W870" s="63">
        <f>IF(ISBLANK($B870),0,VLOOKUP($B870,Listen!$A$2:$C$45,3,FALSE))</f>
        <v>0</v>
      </c>
      <c r="X870" s="49">
        <f t="shared" si="168"/>
        <v>0</v>
      </c>
      <c r="Y870" s="49">
        <f t="shared" si="166"/>
        <v>0</v>
      </c>
      <c r="Z870" s="49">
        <f t="shared" si="166"/>
        <v>0</v>
      </c>
      <c r="AA870" s="49">
        <f t="shared" si="166"/>
        <v>0</v>
      </c>
      <c r="AB870" s="49">
        <f t="shared" si="166"/>
        <v>0</v>
      </c>
      <c r="AC870" s="49">
        <f t="shared" si="166"/>
        <v>0</v>
      </c>
      <c r="AD870" s="49">
        <f t="shared" si="166"/>
        <v>0</v>
      </c>
      <c r="AE870" s="51">
        <f t="shared" si="177"/>
        <v>0</v>
      </c>
      <c r="AF870" s="51">
        <f>IF(C870=A_Stammdaten!$B$12,D_SAV!$U870-D_SAV!$AG870,HLOOKUP(A_Stammdaten!$B$12-1,$AH$4:$AN$4004,ROW(C870)-3,FALSE)-$AG870)</f>
        <v>0</v>
      </c>
      <c r="AG870" s="51">
        <f>HLOOKUP(A_Stammdaten!$B$12,$AH$4:$AN$4004,ROW(C870)-3,FALSE)</f>
        <v>0</v>
      </c>
      <c r="AH870" s="51">
        <f t="shared" si="169"/>
        <v>0</v>
      </c>
      <c r="AI870" s="51">
        <f t="shared" si="170"/>
        <v>0</v>
      </c>
      <c r="AJ870" s="51">
        <f t="shared" si="171"/>
        <v>0</v>
      </c>
      <c r="AK870" s="51">
        <f t="shared" si="172"/>
        <v>0</v>
      </c>
      <c r="AL870" s="51">
        <f t="shared" si="173"/>
        <v>0</v>
      </c>
      <c r="AM870" s="51">
        <f t="shared" si="174"/>
        <v>0</v>
      </c>
      <c r="AN870" s="51">
        <f t="shared" si="175"/>
        <v>0</v>
      </c>
    </row>
    <row r="871" spans="1:40" x14ac:dyDescent="0.25">
      <c r="A871" s="17"/>
      <c r="B871" s="17"/>
      <c r="C871" s="35"/>
      <c r="D871" s="17"/>
      <c r="E871" s="17"/>
      <c r="F871" s="17"/>
      <c r="G871" s="62">
        <f t="shared" si="176"/>
        <v>0</v>
      </c>
      <c r="H871" s="17"/>
      <c r="I871" s="17"/>
      <c r="J871" s="17"/>
      <c r="K871" s="17"/>
      <c r="L871" s="17"/>
      <c r="M871" s="17"/>
      <c r="N871" s="17"/>
      <c r="O871" s="17"/>
      <c r="P871" s="115"/>
      <c r="Q871" s="62">
        <f>IF(C871&gt;A_Stammdaten!$B$12,0,SUM(G871,H871,J871,K871,M871,N871)-SUM(I871,L871,O871,P871))</f>
        <v>0</v>
      </c>
      <c r="R871" s="17"/>
      <c r="S871" s="17"/>
      <c r="T871" s="17"/>
      <c r="U871" s="62">
        <f t="shared" si="167"/>
        <v>0</v>
      </c>
      <c r="V871" s="63">
        <f>IF(ISBLANK($B871),0,VLOOKUP($B871,Listen!$A$2:$C$45,2,FALSE))</f>
        <v>0</v>
      </c>
      <c r="W871" s="63">
        <f>IF(ISBLANK($B871),0,VLOOKUP($B871,Listen!$A$2:$C$45,3,FALSE))</f>
        <v>0</v>
      </c>
      <c r="X871" s="49">
        <f t="shared" si="168"/>
        <v>0</v>
      </c>
      <c r="Y871" s="49">
        <f t="shared" si="166"/>
        <v>0</v>
      </c>
      <c r="Z871" s="49">
        <f t="shared" si="166"/>
        <v>0</v>
      </c>
      <c r="AA871" s="49">
        <f t="shared" si="166"/>
        <v>0</v>
      </c>
      <c r="AB871" s="49">
        <f t="shared" si="166"/>
        <v>0</v>
      </c>
      <c r="AC871" s="49">
        <f t="shared" si="166"/>
        <v>0</v>
      </c>
      <c r="AD871" s="49">
        <f t="shared" si="166"/>
        <v>0</v>
      </c>
      <c r="AE871" s="51">
        <f t="shared" si="177"/>
        <v>0</v>
      </c>
      <c r="AF871" s="51">
        <f>IF(C871=A_Stammdaten!$B$12,D_SAV!$U871-D_SAV!$AG871,HLOOKUP(A_Stammdaten!$B$12-1,$AH$4:$AN$4004,ROW(C871)-3,FALSE)-$AG871)</f>
        <v>0</v>
      </c>
      <c r="AG871" s="51">
        <f>HLOOKUP(A_Stammdaten!$B$12,$AH$4:$AN$4004,ROW(C871)-3,FALSE)</f>
        <v>0</v>
      </c>
      <c r="AH871" s="51">
        <f t="shared" si="169"/>
        <v>0</v>
      </c>
      <c r="AI871" s="51">
        <f t="shared" si="170"/>
        <v>0</v>
      </c>
      <c r="AJ871" s="51">
        <f t="shared" si="171"/>
        <v>0</v>
      </c>
      <c r="AK871" s="51">
        <f t="shared" si="172"/>
        <v>0</v>
      </c>
      <c r="AL871" s="51">
        <f t="shared" si="173"/>
        <v>0</v>
      </c>
      <c r="AM871" s="51">
        <f t="shared" si="174"/>
        <v>0</v>
      </c>
      <c r="AN871" s="51">
        <f t="shared" si="175"/>
        <v>0</v>
      </c>
    </row>
    <row r="872" spans="1:40" x14ac:dyDescent="0.25">
      <c r="A872" s="17"/>
      <c r="B872" s="17"/>
      <c r="C872" s="35"/>
      <c r="D872" s="17"/>
      <c r="E872" s="17"/>
      <c r="F872" s="17"/>
      <c r="G872" s="62">
        <f t="shared" si="176"/>
        <v>0</v>
      </c>
      <c r="H872" s="17"/>
      <c r="I872" s="17"/>
      <c r="J872" s="17"/>
      <c r="K872" s="17"/>
      <c r="L872" s="17"/>
      <c r="M872" s="17"/>
      <c r="N872" s="17"/>
      <c r="O872" s="17"/>
      <c r="P872" s="115"/>
      <c r="Q872" s="62">
        <f>IF(C872&gt;A_Stammdaten!$B$12,0,SUM(G872,H872,J872,K872,M872,N872)-SUM(I872,L872,O872,P872))</f>
        <v>0</v>
      </c>
      <c r="R872" s="17"/>
      <c r="S872" s="17"/>
      <c r="T872" s="17"/>
      <c r="U872" s="62">
        <f t="shared" si="167"/>
        <v>0</v>
      </c>
      <c r="V872" s="63">
        <f>IF(ISBLANK($B872),0,VLOOKUP($B872,Listen!$A$2:$C$45,2,FALSE))</f>
        <v>0</v>
      </c>
      <c r="W872" s="63">
        <f>IF(ISBLANK($B872),0,VLOOKUP($B872,Listen!$A$2:$C$45,3,FALSE))</f>
        <v>0</v>
      </c>
      <c r="X872" s="49">
        <f t="shared" si="168"/>
        <v>0</v>
      </c>
      <c r="Y872" s="49">
        <f t="shared" si="166"/>
        <v>0</v>
      </c>
      <c r="Z872" s="49">
        <f t="shared" si="166"/>
        <v>0</v>
      </c>
      <c r="AA872" s="49">
        <f t="shared" si="166"/>
        <v>0</v>
      </c>
      <c r="AB872" s="49">
        <f t="shared" si="166"/>
        <v>0</v>
      </c>
      <c r="AC872" s="49">
        <f t="shared" si="166"/>
        <v>0</v>
      </c>
      <c r="AD872" s="49">
        <f t="shared" si="166"/>
        <v>0</v>
      </c>
      <c r="AE872" s="51">
        <f t="shared" si="177"/>
        <v>0</v>
      </c>
      <c r="AF872" s="51">
        <f>IF(C872=A_Stammdaten!$B$12,D_SAV!$U872-D_SAV!$AG872,HLOOKUP(A_Stammdaten!$B$12-1,$AH$4:$AN$4004,ROW(C872)-3,FALSE)-$AG872)</f>
        <v>0</v>
      </c>
      <c r="AG872" s="51">
        <f>HLOOKUP(A_Stammdaten!$B$12,$AH$4:$AN$4004,ROW(C872)-3,FALSE)</f>
        <v>0</v>
      </c>
      <c r="AH872" s="51">
        <f t="shared" si="169"/>
        <v>0</v>
      </c>
      <c r="AI872" s="51">
        <f t="shared" si="170"/>
        <v>0</v>
      </c>
      <c r="AJ872" s="51">
        <f t="shared" si="171"/>
        <v>0</v>
      </c>
      <c r="AK872" s="51">
        <f t="shared" si="172"/>
        <v>0</v>
      </c>
      <c r="AL872" s="51">
        <f t="shared" si="173"/>
        <v>0</v>
      </c>
      <c r="AM872" s="51">
        <f t="shared" si="174"/>
        <v>0</v>
      </c>
      <c r="AN872" s="51">
        <f t="shared" si="175"/>
        <v>0</v>
      </c>
    </row>
    <row r="873" spans="1:40" x14ac:dyDescent="0.25">
      <c r="A873" s="17"/>
      <c r="B873" s="17"/>
      <c r="C873" s="35"/>
      <c r="D873" s="17"/>
      <c r="E873" s="17"/>
      <c r="F873" s="17"/>
      <c r="G873" s="62">
        <f t="shared" si="176"/>
        <v>0</v>
      </c>
      <c r="H873" s="17"/>
      <c r="I873" s="17"/>
      <c r="J873" s="17"/>
      <c r="K873" s="17"/>
      <c r="L873" s="17"/>
      <c r="M873" s="17"/>
      <c r="N873" s="17"/>
      <c r="O873" s="17"/>
      <c r="P873" s="115"/>
      <c r="Q873" s="62">
        <f>IF(C873&gt;A_Stammdaten!$B$12,0,SUM(G873,H873,J873,K873,M873,N873)-SUM(I873,L873,O873,P873))</f>
        <v>0</v>
      </c>
      <c r="R873" s="17"/>
      <c r="S873" s="17"/>
      <c r="T873" s="17"/>
      <c r="U873" s="62">
        <f t="shared" si="167"/>
        <v>0</v>
      </c>
      <c r="V873" s="63">
        <f>IF(ISBLANK($B873),0,VLOOKUP($B873,Listen!$A$2:$C$45,2,FALSE))</f>
        <v>0</v>
      </c>
      <c r="W873" s="63">
        <f>IF(ISBLANK($B873),0,VLOOKUP($B873,Listen!$A$2:$C$45,3,FALSE))</f>
        <v>0</v>
      </c>
      <c r="X873" s="49">
        <f t="shared" si="168"/>
        <v>0</v>
      </c>
      <c r="Y873" s="49">
        <f t="shared" si="166"/>
        <v>0</v>
      </c>
      <c r="Z873" s="49">
        <f t="shared" si="166"/>
        <v>0</v>
      </c>
      <c r="AA873" s="49">
        <f t="shared" si="166"/>
        <v>0</v>
      </c>
      <c r="AB873" s="49">
        <f t="shared" si="166"/>
        <v>0</v>
      </c>
      <c r="AC873" s="49">
        <f t="shared" si="166"/>
        <v>0</v>
      </c>
      <c r="AD873" s="49">
        <f t="shared" si="166"/>
        <v>0</v>
      </c>
      <c r="AE873" s="51">
        <f t="shared" si="177"/>
        <v>0</v>
      </c>
      <c r="AF873" s="51">
        <f>IF(C873=A_Stammdaten!$B$12,D_SAV!$U873-D_SAV!$AG873,HLOOKUP(A_Stammdaten!$B$12-1,$AH$4:$AN$4004,ROW(C873)-3,FALSE)-$AG873)</f>
        <v>0</v>
      </c>
      <c r="AG873" s="51">
        <f>HLOOKUP(A_Stammdaten!$B$12,$AH$4:$AN$4004,ROW(C873)-3,FALSE)</f>
        <v>0</v>
      </c>
      <c r="AH873" s="51">
        <f t="shared" si="169"/>
        <v>0</v>
      </c>
      <c r="AI873" s="51">
        <f t="shared" si="170"/>
        <v>0</v>
      </c>
      <c r="AJ873" s="51">
        <f t="shared" si="171"/>
        <v>0</v>
      </c>
      <c r="AK873" s="51">
        <f t="shared" si="172"/>
        <v>0</v>
      </c>
      <c r="AL873" s="51">
        <f t="shared" si="173"/>
        <v>0</v>
      </c>
      <c r="AM873" s="51">
        <f t="shared" si="174"/>
        <v>0</v>
      </c>
      <c r="AN873" s="51">
        <f t="shared" si="175"/>
        <v>0</v>
      </c>
    </row>
    <row r="874" spans="1:40" x14ac:dyDescent="0.25">
      <c r="A874" s="17"/>
      <c r="B874" s="17"/>
      <c r="C874" s="35"/>
      <c r="D874" s="17"/>
      <c r="E874" s="17"/>
      <c r="F874" s="17"/>
      <c r="G874" s="62">
        <f t="shared" si="176"/>
        <v>0</v>
      </c>
      <c r="H874" s="17"/>
      <c r="I874" s="17"/>
      <c r="J874" s="17"/>
      <c r="K874" s="17"/>
      <c r="L874" s="17"/>
      <c r="M874" s="17"/>
      <c r="N874" s="17"/>
      <c r="O874" s="17"/>
      <c r="P874" s="115"/>
      <c r="Q874" s="62">
        <f>IF(C874&gt;A_Stammdaten!$B$12,0,SUM(G874,H874,J874,K874,M874,N874)-SUM(I874,L874,O874,P874))</f>
        <v>0</v>
      </c>
      <c r="R874" s="17"/>
      <c r="S874" s="17"/>
      <c r="T874" s="17"/>
      <c r="U874" s="62">
        <f t="shared" si="167"/>
        <v>0</v>
      </c>
      <c r="V874" s="63">
        <f>IF(ISBLANK($B874),0,VLOOKUP($B874,Listen!$A$2:$C$45,2,FALSE))</f>
        <v>0</v>
      </c>
      <c r="W874" s="63">
        <f>IF(ISBLANK($B874),0,VLOOKUP($B874,Listen!$A$2:$C$45,3,FALSE))</f>
        <v>0</v>
      </c>
      <c r="X874" s="49">
        <f t="shared" si="168"/>
        <v>0</v>
      </c>
      <c r="Y874" s="49">
        <f t="shared" si="166"/>
        <v>0</v>
      </c>
      <c r="Z874" s="49">
        <f t="shared" si="166"/>
        <v>0</v>
      </c>
      <c r="AA874" s="49">
        <f t="shared" si="166"/>
        <v>0</v>
      </c>
      <c r="AB874" s="49">
        <f t="shared" si="166"/>
        <v>0</v>
      </c>
      <c r="AC874" s="49">
        <f t="shared" si="166"/>
        <v>0</v>
      </c>
      <c r="AD874" s="49">
        <f t="shared" si="166"/>
        <v>0</v>
      </c>
      <c r="AE874" s="51">
        <f t="shared" si="177"/>
        <v>0</v>
      </c>
      <c r="AF874" s="51">
        <f>IF(C874=A_Stammdaten!$B$12,D_SAV!$U874-D_SAV!$AG874,HLOOKUP(A_Stammdaten!$B$12-1,$AH$4:$AN$4004,ROW(C874)-3,FALSE)-$AG874)</f>
        <v>0</v>
      </c>
      <c r="AG874" s="51">
        <f>HLOOKUP(A_Stammdaten!$B$12,$AH$4:$AN$4004,ROW(C874)-3,FALSE)</f>
        <v>0</v>
      </c>
      <c r="AH874" s="51">
        <f t="shared" si="169"/>
        <v>0</v>
      </c>
      <c r="AI874" s="51">
        <f t="shared" si="170"/>
        <v>0</v>
      </c>
      <c r="AJ874" s="51">
        <f t="shared" si="171"/>
        <v>0</v>
      </c>
      <c r="AK874" s="51">
        <f t="shared" si="172"/>
        <v>0</v>
      </c>
      <c r="AL874" s="51">
        <f t="shared" si="173"/>
        <v>0</v>
      </c>
      <c r="AM874" s="51">
        <f t="shared" si="174"/>
        <v>0</v>
      </c>
      <c r="AN874" s="51">
        <f t="shared" si="175"/>
        <v>0</v>
      </c>
    </row>
    <row r="875" spans="1:40" x14ac:dyDescent="0.25">
      <c r="A875" s="17"/>
      <c r="B875" s="17"/>
      <c r="C875" s="35"/>
      <c r="D875" s="17"/>
      <c r="E875" s="17"/>
      <c r="F875" s="17"/>
      <c r="G875" s="62">
        <f t="shared" si="176"/>
        <v>0</v>
      </c>
      <c r="H875" s="17"/>
      <c r="I875" s="17"/>
      <c r="J875" s="17"/>
      <c r="K875" s="17"/>
      <c r="L875" s="17"/>
      <c r="M875" s="17"/>
      <c r="N875" s="17"/>
      <c r="O875" s="17"/>
      <c r="P875" s="115"/>
      <c r="Q875" s="62">
        <f>IF(C875&gt;A_Stammdaten!$B$12,0,SUM(G875,H875,J875,K875,M875,N875)-SUM(I875,L875,O875,P875))</f>
        <v>0</v>
      </c>
      <c r="R875" s="17"/>
      <c r="S875" s="17"/>
      <c r="T875" s="17"/>
      <c r="U875" s="62">
        <f t="shared" si="167"/>
        <v>0</v>
      </c>
      <c r="V875" s="63">
        <f>IF(ISBLANK($B875),0,VLOOKUP($B875,Listen!$A$2:$C$45,2,FALSE))</f>
        <v>0</v>
      </c>
      <c r="W875" s="63">
        <f>IF(ISBLANK($B875),0,VLOOKUP($B875,Listen!$A$2:$C$45,3,FALSE))</f>
        <v>0</v>
      </c>
      <c r="X875" s="49">
        <f t="shared" si="168"/>
        <v>0</v>
      </c>
      <c r="Y875" s="49">
        <f t="shared" si="166"/>
        <v>0</v>
      </c>
      <c r="Z875" s="49">
        <f t="shared" si="166"/>
        <v>0</v>
      </c>
      <c r="AA875" s="49">
        <f t="shared" si="166"/>
        <v>0</v>
      </c>
      <c r="AB875" s="49">
        <f t="shared" si="166"/>
        <v>0</v>
      </c>
      <c r="AC875" s="49">
        <f t="shared" si="166"/>
        <v>0</v>
      </c>
      <c r="AD875" s="49">
        <f t="shared" ref="Y875:AD918" si="178">$V875</f>
        <v>0</v>
      </c>
      <c r="AE875" s="51">
        <f t="shared" si="177"/>
        <v>0</v>
      </c>
      <c r="AF875" s="51">
        <f>IF(C875=A_Stammdaten!$B$12,D_SAV!$U875-D_SAV!$AG875,HLOOKUP(A_Stammdaten!$B$12-1,$AH$4:$AN$4004,ROW(C875)-3,FALSE)-$AG875)</f>
        <v>0</v>
      </c>
      <c r="AG875" s="51">
        <f>HLOOKUP(A_Stammdaten!$B$12,$AH$4:$AN$4004,ROW(C875)-3,FALSE)</f>
        <v>0</v>
      </c>
      <c r="AH875" s="51">
        <f t="shared" si="169"/>
        <v>0</v>
      </c>
      <c r="AI875" s="51">
        <f t="shared" si="170"/>
        <v>0</v>
      </c>
      <c r="AJ875" s="51">
        <f t="shared" si="171"/>
        <v>0</v>
      </c>
      <c r="AK875" s="51">
        <f t="shared" si="172"/>
        <v>0</v>
      </c>
      <c r="AL875" s="51">
        <f t="shared" si="173"/>
        <v>0</v>
      </c>
      <c r="AM875" s="51">
        <f t="shared" si="174"/>
        <v>0</v>
      </c>
      <c r="AN875" s="51">
        <f t="shared" si="175"/>
        <v>0</v>
      </c>
    </row>
    <row r="876" spans="1:40" x14ac:dyDescent="0.25">
      <c r="A876" s="17"/>
      <c r="B876" s="17"/>
      <c r="C876" s="35"/>
      <c r="D876" s="17"/>
      <c r="E876" s="17"/>
      <c r="F876" s="17"/>
      <c r="G876" s="62">
        <f t="shared" si="176"/>
        <v>0</v>
      </c>
      <c r="H876" s="17"/>
      <c r="I876" s="17"/>
      <c r="J876" s="17"/>
      <c r="K876" s="17"/>
      <c r="L876" s="17"/>
      <c r="M876" s="17"/>
      <c r="N876" s="17"/>
      <c r="O876" s="17"/>
      <c r="P876" s="115"/>
      <c r="Q876" s="62">
        <f>IF(C876&gt;A_Stammdaten!$B$12,0,SUM(G876,H876,J876,K876,M876,N876)-SUM(I876,L876,O876,P876))</f>
        <v>0</v>
      </c>
      <c r="R876" s="17"/>
      <c r="S876" s="17"/>
      <c r="T876" s="17"/>
      <c r="U876" s="62">
        <f t="shared" si="167"/>
        <v>0</v>
      </c>
      <c r="V876" s="63">
        <f>IF(ISBLANK($B876),0,VLOOKUP($B876,Listen!$A$2:$C$45,2,FALSE))</f>
        <v>0</v>
      </c>
      <c r="W876" s="63">
        <f>IF(ISBLANK($B876),0,VLOOKUP($B876,Listen!$A$2:$C$45,3,FALSE))</f>
        <v>0</v>
      </c>
      <c r="X876" s="49">
        <f t="shared" si="168"/>
        <v>0</v>
      </c>
      <c r="Y876" s="49">
        <f t="shared" si="178"/>
        <v>0</v>
      </c>
      <c r="Z876" s="49">
        <f t="shared" si="178"/>
        <v>0</v>
      </c>
      <c r="AA876" s="49">
        <f t="shared" si="178"/>
        <v>0</v>
      </c>
      <c r="AB876" s="49">
        <f t="shared" si="178"/>
        <v>0</v>
      </c>
      <c r="AC876" s="49">
        <f t="shared" si="178"/>
        <v>0</v>
      </c>
      <c r="AD876" s="49">
        <f t="shared" si="178"/>
        <v>0</v>
      </c>
      <c r="AE876" s="51">
        <f t="shared" si="177"/>
        <v>0</v>
      </c>
      <c r="AF876" s="51">
        <f>IF(C876=A_Stammdaten!$B$12,D_SAV!$U876-D_SAV!$AG876,HLOOKUP(A_Stammdaten!$B$12-1,$AH$4:$AN$4004,ROW(C876)-3,FALSE)-$AG876)</f>
        <v>0</v>
      </c>
      <c r="AG876" s="51">
        <f>HLOOKUP(A_Stammdaten!$B$12,$AH$4:$AN$4004,ROW(C876)-3,FALSE)</f>
        <v>0</v>
      </c>
      <c r="AH876" s="51">
        <f t="shared" si="169"/>
        <v>0</v>
      </c>
      <c r="AI876" s="51">
        <f t="shared" si="170"/>
        <v>0</v>
      </c>
      <c r="AJ876" s="51">
        <f t="shared" si="171"/>
        <v>0</v>
      </c>
      <c r="AK876" s="51">
        <f t="shared" si="172"/>
        <v>0</v>
      </c>
      <c r="AL876" s="51">
        <f t="shared" si="173"/>
        <v>0</v>
      </c>
      <c r="AM876" s="51">
        <f t="shared" si="174"/>
        <v>0</v>
      </c>
      <c r="AN876" s="51">
        <f t="shared" si="175"/>
        <v>0</v>
      </c>
    </row>
    <row r="877" spans="1:40" x14ac:dyDescent="0.25">
      <c r="A877" s="17"/>
      <c r="B877" s="17"/>
      <c r="C877" s="35"/>
      <c r="D877" s="17"/>
      <c r="E877" s="17"/>
      <c r="F877" s="17"/>
      <c r="G877" s="62">
        <f t="shared" si="176"/>
        <v>0</v>
      </c>
      <c r="H877" s="17"/>
      <c r="I877" s="17"/>
      <c r="J877" s="17"/>
      <c r="K877" s="17"/>
      <c r="L877" s="17"/>
      <c r="M877" s="17"/>
      <c r="N877" s="17"/>
      <c r="O877" s="17"/>
      <c r="P877" s="115"/>
      <c r="Q877" s="62">
        <f>IF(C877&gt;A_Stammdaten!$B$12,0,SUM(G877,H877,J877,K877,M877,N877)-SUM(I877,L877,O877,P877))</f>
        <v>0</v>
      </c>
      <c r="R877" s="17"/>
      <c r="S877" s="17"/>
      <c r="T877" s="17"/>
      <c r="U877" s="62">
        <f t="shared" si="167"/>
        <v>0</v>
      </c>
      <c r="V877" s="63">
        <f>IF(ISBLANK($B877),0,VLOOKUP($B877,Listen!$A$2:$C$45,2,FALSE))</f>
        <v>0</v>
      </c>
      <c r="W877" s="63">
        <f>IF(ISBLANK($B877),0,VLOOKUP($B877,Listen!$A$2:$C$45,3,FALSE))</f>
        <v>0</v>
      </c>
      <c r="X877" s="49">
        <f t="shared" si="168"/>
        <v>0</v>
      </c>
      <c r="Y877" s="49">
        <f t="shared" si="178"/>
        <v>0</v>
      </c>
      <c r="Z877" s="49">
        <f t="shared" si="178"/>
        <v>0</v>
      </c>
      <c r="AA877" s="49">
        <f t="shared" si="178"/>
        <v>0</v>
      </c>
      <c r="AB877" s="49">
        <f t="shared" si="178"/>
        <v>0</v>
      </c>
      <c r="AC877" s="49">
        <f t="shared" si="178"/>
        <v>0</v>
      </c>
      <c r="AD877" s="49">
        <f t="shared" si="178"/>
        <v>0</v>
      </c>
      <c r="AE877" s="51">
        <f t="shared" si="177"/>
        <v>0</v>
      </c>
      <c r="AF877" s="51">
        <f>IF(C877=A_Stammdaten!$B$12,D_SAV!$U877-D_SAV!$AG877,HLOOKUP(A_Stammdaten!$B$12-1,$AH$4:$AN$4004,ROW(C877)-3,FALSE)-$AG877)</f>
        <v>0</v>
      </c>
      <c r="AG877" s="51">
        <f>HLOOKUP(A_Stammdaten!$B$12,$AH$4:$AN$4004,ROW(C877)-3,FALSE)</f>
        <v>0</v>
      </c>
      <c r="AH877" s="51">
        <f t="shared" si="169"/>
        <v>0</v>
      </c>
      <c r="AI877" s="51">
        <f t="shared" si="170"/>
        <v>0</v>
      </c>
      <c r="AJ877" s="51">
        <f t="shared" si="171"/>
        <v>0</v>
      </c>
      <c r="AK877" s="51">
        <f t="shared" si="172"/>
        <v>0</v>
      </c>
      <c r="AL877" s="51">
        <f t="shared" si="173"/>
        <v>0</v>
      </c>
      <c r="AM877" s="51">
        <f t="shared" si="174"/>
        <v>0</v>
      </c>
      <c r="AN877" s="51">
        <f t="shared" si="175"/>
        <v>0</v>
      </c>
    </row>
    <row r="878" spans="1:40" x14ac:dyDescent="0.25">
      <c r="A878" s="17"/>
      <c r="B878" s="17"/>
      <c r="C878" s="35"/>
      <c r="D878" s="17"/>
      <c r="E878" s="17"/>
      <c r="F878" s="17"/>
      <c r="G878" s="62">
        <f t="shared" si="176"/>
        <v>0</v>
      </c>
      <c r="H878" s="17"/>
      <c r="I878" s="17"/>
      <c r="J878" s="17"/>
      <c r="K878" s="17"/>
      <c r="L878" s="17"/>
      <c r="M878" s="17"/>
      <c r="N878" s="17"/>
      <c r="O878" s="17"/>
      <c r="P878" s="115"/>
      <c r="Q878" s="62">
        <f>IF(C878&gt;A_Stammdaten!$B$12,0,SUM(G878,H878,J878,K878,M878,N878)-SUM(I878,L878,O878,P878))</f>
        <v>0</v>
      </c>
      <c r="R878" s="17"/>
      <c r="S878" s="17"/>
      <c r="T878" s="17"/>
      <c r="U878" s="62">
        <f t="shared" si="167"/>
        <v>0</v>
      </c>
      <c r="V878" s="63">
        <f>IF(ISBLANK($B878),0,VLOOKUP($B878,Listen!$A$2:$C$45,2,FALSE))</f>
        <v>0</v>
      </c>
      <c r="W878" s="63">
        <f>IF(ISBLANK($B878),0,VLOOKUP($B878,Listen!$A$2:$C$45,3,FALSE))</f>
        <v>0</v>
      </c>
      <c r="X878" s="49">
        <f t="shared" si="168"/>
        <v>0</v>
      </c>
      <c r="Y878" s="49">
        <f t="shared" si="178"/>
        <v>0</v>
      </c>
      <c r="Z878" s="49">
        <f t="shared" si="178"/>
        <v>0</v>
      </c>
      <c r="AA878" s="49">
        <f t="shared" si="178"/>
        <v>0</v>
      </c>
      <c r="AB878" s="49">
        <f t="shared" si="178"/>
        <v>0</v>
      </c>
      <c r="AC878" s="49">
        <f t="shared" si="178"/>
        <v>0</v>
      </c>
      <c r="AD878" s="49">
        <f t="shared" si="178"/>
        <v>0</v>
      </c>
      <c r="AE878" s="51">
        <f t="shared" si="177"/>
        <v>0</v>
      </c>
      <c r="AF878" s="51">
        <f>IF(C878=A_Stammdaten!$B$12,D_SAV!$U878-D_SAV!$AG878,HLOOKUP(A_Stammdaten!$B$12-1,$AH$4:$AN$4004,ROW(C878)-3,FALSE)-$AG878)</f>
        <v>0</v>
      </c>
      <c r="AG878" s="51">
        <f>HLOOKUP(A_Stammdaten!$B$12,$AH$4:$AN$4004,ROW(C878)-3,FALSE)</f>
        <v>0</v>
      </c>
      <c r="AH878" s="51">
        <f t="shared" si="169"/>
        <v>0</v>
      </c>
      <c r="AI878" s="51">
        <f t="shared" si="170"/>
        <v>0</v>
      </c>
      <c r="AJ878" s="51">
        <f t="shared" si="171"/>
        <v>0</v>
      </c>
      <c r="AK878" s="51">
        <f t="shared" si="172"/>
        <v>0</v>
      </c>
      <c r="AL878" s="51">
        <f t="shared" si="173"/>
        <v>0</v>
      </c>
      <c r="AM878" s="51">
        <f t="shared" si="174"/>
        <v>0</v>
      </c>
      <c r="AN878" s="51">
        <f t="shared" si="175"/>
        <v>0</v>
      </c>
    </row>
    <row r="879" spans="1:40" x14ac:dyDescent="0.25">
      <c r="A879" s="17"/>
      <c r="B879" s="17"/>
      <c r="C879" s="35"/>
      <c r="D879" s="17"/>
      <c r="E879" s="17"/>
      <c r="F879" s="17"/>
      <c r="G879" s="62">
        <f t="shared" si="176"/>
        <v>0</v>
      </c>
      <c r="H879" s="17"/>
      <c r="I879" s="17"/>
      <c r="J879" s="17"/>
      <c r="K879" s="17"/>
      <c r="L879" s="17"/>
      <c r="M879" s="17"/>
      <c r="N879" s="17"/>
      <c r="O879" s="17"/>
      <c r="P879" s="115"/>
      <c r="Q879" s="62">
        <f>IF(C879&gt;A_Stammdaten!$B$12,0,SUM(G879,H879,J879,K879,M879,N879)-SUM(I879,L879,O879,P879))</f>
        <v>0</v>
      </c>
      <c r="R879" s="17"/>
      <c r="S879" s="17"/>
      <c r="T879" s="17"/>
      <c r="U879" s="62">
        <f t="shared" si="167"/>
        <v>0</v>
      </c>
      <c r="V879" s="63">
        <f>IF(ISBLANK($B879),0,VLOOKUP($B879,Listen!$A$2:$C$45,2,FALSE))</f>
        <v>0</v>
      </c>
      <c r="W879" s="63">
        <f>IF(ISBLANK($B879),0,VLOOKUP($B879,Listen!$A$2:$C$45,3,FALSE))</f>
        <v>0</v>
      </c>
      <c r="X879" s="49">
        <f t="shared" si="168"/>
        <v>0</v>
      </c>
      <c r="Y879" s="49">
        <f t="shared" si="178"/>
        <v>0</v>
      </c>
      <c r="Z879" s="49">
        <f t="shared" si="178"/>
        <v>0</v>
      </c>
      <c r="AA879" s="49">
        <f t="shared" si="178"/>
        <v>0</v>
      </c>
      <c r="AB879" s="49">
        <f t="shared" si="178"/>
        <v>0</v>
      </c>
      <c r="AC879" s="49">
        <f t="shared" si="178"/>
        <v>0</v>
      </c>
      <c r="AD879" s="49">
        <f t="shared" si="178"/>
        <v>0</v>
      </c>
      <c r="AE879" s="51">
        <f t="shared" si="177"/>
        <v>0</v>
      </c>
      <c r="AF879" s="51">
        <f>IF(C879=A_Stammdaten!$B$12,D_SAV!$U879-D_SAV!$AG879,HLOOKUP(A_Stammdaten!$B$12-1,$AH$4:$AN$4004,ROW(C879)-3,FALSE)-$AG879)</f>
        <v>0</v>
      </c>
      <c r="AG879" s="51">
        <f>HLOOKUP(A_Stammdaten!$B$12,$AH$4:$AN$4004,ROW(C879)-3,FALSE)</f>
        <v>0</v>
      </c>
      <c r="AH879" s="51">
        <f t="shared" si="169"/>
        <v>0</v>
      </c>
      <c r="AI879" s="51">
        <f t="shared" si="170"/>
        <v>0</v>
      </c>
      <c r="AJ879" s="51">
        <f t="shared" si="171"/>
        <v>0</v>
      </c>
      <c r="AK879" s="51">
        <f t="shared" si="172"/>
        <v>0</v>
      </c>
      <c r="AL879" s="51">
        <f t="shared" si="173"/>
        <v>0</v>
      </c>
      <c r="AM879" s="51">
        <f t="shared" si="174"/>
        <v>0</v>
      </c>
      <c r="AN879" s="51">
        <f t="shared" si="175"/>
        <v>0</v>
      </c>
    </row>
    <row r="880" spans="1:40" x14ac:dyDescent="0.25">
      <c r="A880" s="17"/>
      <c r="B880" s="17"/>
      <c r="C880" s="35"/>
      <c r="D880" s="17"/>
      <c r="E880" s="17"/>
      <c r="F880" s="17"/>
      <c r="G880" s="62">
        <f t="shared" si="176"/>
        <v>0</v>
      </c>
      <c r="H880" s="17"/>
      <c r="I880" s="17"/>
      <c r="J880" s="17"/>
      <c r="K880" s="17"/>
      <c r="L880" s="17"/>
      <c r="M880" s="17"/>
      <c r="N880" s="17"/>
      <c r="O880" s="17"/>
      <c r="P880" s="115"/>
      <c r="Q880" s="62">
        <f>IF(C880&gt;A_Stammdaten!$B$12,0,SUM(G880,H880,J880,K880,M880,N880)-SUM(I880,L880,O880,P880))</f>
        <v>0</v>
      </c>
      <c r="R880" s="17"/>
      <c r="S880" s="17"/>
      <c r="T880" s="17"/>
      <c r="U880" s="62">
        <f t="shared" si="167"/>
        <v>0</v>
      </c>
      <c r="V880" s="63">
        <f>IF(ISBLANK($B880),0,VLOOKUP($B880,Listen!$A$2:$C$45,2,FALSE))</f>
        <v>0</v>
      </c>
      <c r="W880" s="63">
        <f>IF(ISBLANK($B880),0,VLOOKUP($B880,Listen!$A$2:$C$45,3,FALSE))</f>
        <v>0</v>
      </c>
      <c r="X880" s="49">
        <f t="shared" si="168"/>
        <v>0</v>
      </c>
      <c r="Y880" s="49">
        <f t="shared" si="178"/>
        <v>0</v>
      </c>
      <c r="Z880" s="49">
        <f t="shared" si="178"/>
        <v>0</v>
      </c>
      <c r="AA880" s="49">
        <f t="shared" si="178"/>
        <v>0</v>
      </c>
      <c r="AB880" s="49">
        <f t="shared" si="178"/>
        <v>0</v>
      </c>
      <c r="AC880" s="49">
        <f t="shared" si="178"/>
        <v>0</v>
      </c>
      <c r="AD880" s="49">
        <f t="shared" si="178"/>
        <v>0</v>
      </c>
      <c r="AE880" s="51">
        <f t="shared" si="177"/>
        <v>0</v>
      </c>
      <c r="AF880" s="51">
        <f>IF(C880=A_Stammdaten!$B$12,D_SAV!$U880-D_SAV!$AG880,HLOOKUP(A_Stammdaten!$B$12-1,$AH$4:$AN$4004,ROW(C880)-3,FALSE)-$AG880)</f>
        <v>0</v>
      </c>
      <c r="AG880" s="51">
        <f>HLOOKUP(A_Stammdaten!$B$12,$AH$4:$AN$4004,ROW(C880)-3,FALSE)</f>
        <v>0</v>
      </c>
      <c r="AH880" s="51">
        <f t="shared" si="169"/>
        <v>0</v>
      </c>
      <c r="AI880" s="51">
        <f t="shared" si="170"/>
        <v>0</v>
      </c>
      <c r="AJ880" s="51">
        <f t="shared" si="171"/>
        <v>0</v>
      </c>
      <c r="AK880" s="51">
        <f t="shared" si="172"/>
        <v>0</v>
      </c>
      <c r="AL880" s="51">
        <f t="shared" si="173"/>
        <v>0</v>
      </c>
      <c r="AM880" s="51">
        <f t="shared" si="174"/>
        <v>0</v>
      </c>
      <c r="AN880" s="51">
        <f t="shared" si="175"/>
        <v>0</v>
      </c>
    </row>
    <row r="881" spans="1:40" x14ac:dyDescent="0.25">
      <c r="A881" s="17"/>
      <c r="B881" s="17"/>
      <c r="C881" s="35"/>
      <c r="D881" s="17"/>
      <c r="E881" s="17"/>
      <c r="F881" s="17"/>
      <c r="G881" s="62">
        <f t="shared" si="176"/>
        <v>0</v>
      </c>
      <c r="H881" s="17"/>
      <c r="I881" s="17"/>
      <c r="J881" s="17"/>
      <c r="K881" s="17"/>
      <c r="L881" s="17"/>
      <c r="M881" s="17"/>
      <c r="N881" s="17"/>
      <c r="O881" s="17"/>
      <c r="P881" s="115"/>
      <c r="Q881" s="62">
        <f>IF(C881&gt;A_Stammdaten!$B$12,0,SUM(G881,H881,J881,K881,M881,N881)-SUM(I881,L881,O881,P881))</f>
        <v>0</v>
      </c>
      <c r="R881" s="17"/>
      <c r="S881" s="17"/>
      <c r="T881" s="17"/>
      <c r="U881" s="62">
        <f t="shared" si="167"/>
        <v>0</v>
      </c>
      <c r="V881" s="63">
        <f>IF(ISBLANK($B881),0,VLOOKUP($B881,Listen!$A$2:$C$45,2,FALSE))</f>
        <v>0</v>
      </c>
      <c r="W881" s="63">
        <f>IF(ISBLANK($B881),0,VLOOKUP($B881,Listen!$A$2:$C$45,3,FALSE))</f>
        <v>0</v>
      </c>
      <c r="X881" s="49">
        <f t="shared" si="168"/>
        <v>0</v>
      </c>
      <c r="Y881" s="49">
        <f t="shared" si="178"/>
        <v>0</v>
      </c>
      <c r="Z881" s="49">
        <f t="shared" si="178"/>
        <v>0</v>
      </c>
      <c r="AA881" s="49">
        <f t="shared" si="178"/>
        <v>0</v>
      </c>
      <c r="AB881" s="49">
        <f t="shared" si="178"/>
        <v>0</v>
      </c>
      <c r="AC881" s="49">
        <f t="shared" si="178"/>
        <v>0</v>
      </c>
      <c r="AD881" s="49">
        <f t="shared" si="178"/>
        <v>0</v>
      </c>
      <c r="AE881" s="51">
        <f t="shared" si="177"/>
        <v>0</v>
      </c>
      <c r="AF881" s="51">
        <f>IF(C881=A_Stammdaten!$B$12,D_SAV!$U881-D_SAV!$AG881,HLOOKUP(A_Stammdaten!$B$12-1,$AH$4:$AN$4004,ROW(C881)-3,FALSE)-$AG881)</f>
        <v>0</v>
      </c>
      <c r="AG881" s="51">
        <f>HLOOKUP(A_Stammdaten!$B$12,$AH$4:$AN$4004,ROW(C881)-3,FALSE)</f>
        <v>0</v>
      </c>
      <c r="AH881" s="51">
        <f t="shared" si="169"/>
        <v>0</v>
      </c>
      <c r="AI881" s="51">
        <f t="shared" si="170"/>
        <v>0</v>
      </c>
      <c r="AJ881" s="51">
        <f t="shared" si="171"/>
        <v>0</v>
      </c>
      <c r="AK881" s="51">
        <f t="shared" si="172"/>
        <v>0</v>
      </c>
      <c r="AL881" s="51">
        <f t="shared" si="173"/>
        <v>0</v>
      </c>
      <c r="AM881" s="51">
        <f t="shared" si="174"/>
        <v>0</v>
      </c>
      <c r="AN881" s="51">
        <f t="shared" si="175"/>
        <v>0</v>
      </c>
    </row>
    <row r="882" spans="1:40" x14ac:dyDescent="0.25">
      <c r="A882" s="17"/>
      <c r="B882" s="17"/>
      <c r="C882" s="35"/>
      <c r="D882" s="17"/>
      <c r="E882" s="17"/>
      <c r="F882" s="17"/>
      <c r="G882" s="62">
        <f t="shared" si="176"/>
        <v>0</v>
      </c>
      <c r="H882" s="17"/>
      <c r="I882" s="17"/>
      <c r="J882" s="17"/>
      <c r="K882" s="17"/>
      <c r="L882" s="17"/>
      <c r="M882" s="17"/>
      <c r="N882" s="17"/>
      <c r="O882" s="17"/>
      <c r="P882" s="115"/>
      <c r="Q882" s="62">
        <f>IF(C882&gt;A_Stammdaten!$B$12,0,SUM(G882,H882,J882,K882,M882,N882)-SUM(I882,L882,O882,P882))</f>
        <v>0</v>
      </c>
      <c r="R882" s="17"/>
      <c r="S882" s="17"/>
      <c r="T882" s="17"/>
      <c r="U882" s="62">
        <f t="shared" si="167"/>
        <v>0</v>
      </c>
      <c r="V882" s="63">
        <f>IF(ISBLANK($B882),0,VLOOKUP($B882,Listen!$A$2:$C$45,2,FALSE))</f>
        <v>0</v>
      </c>
      <c r="W882" s="63">
        <f>IF(ISBLANK($B882),0,VLOOKUP($B882,Listen!$A$2:$C$45,3,FALSE))</f>
        <v>0</v>
      </c>
      <c r="X882" s="49">
        <f t="shared" si="168"/>
        <v>0</v>
      </c>
      <c r="Y882" s="49">
        <f t="shared" si="178"/>
        <v>0</v>
      </c>
      <c r="Z882" s="49">
        <f t="shared" si="178"/>
        <v>0</v>
      </c>
      <c r="AA882" s="49">
        <f t="shared" si="178"/>
        <v>0</v>
      </c>
      <c r="AB882" s="49">
        <f t="shared" si="178"/>
        <v>0</v>
      </c>
      <c r="AC882" s="49">
        <f t="shared" si="178"/>
        <v>0</v>
      </c>
      <c r="AD882" s="49">
        <f t="shared" si="178"/>
        <v>0</v>
      </c>
      <c r="AE882" s="51">
        <f t="shared" si="177"/>
        <v>0</v>
      </c>
      <c r="AF882" s="51">
        <f>IF(C882=A_Stammdaten!$B$12,D_SAV!$U882-D_SAV!$AG882,HLOOKUP(A_Stammdaten!$B$12-1,$AH$4:$AN$4004,ROW(C882)-3,FALSE)-$AG882)</f>
        <v>0</v>
      </c>
      <c r="AG882" s="51">
        <f>HLOOKUP(A_Stammdaten!$B$12,$AH$4:$AN$4004,ROW(C882)-3,FALSE)</f>
        <v>0</v>
      </c>
      <c r="AH882" s="51">
        <f t="shared" si="169"/>
        <v>0</v>
      </c>
      <c r="AI882" s="51">
        <f t="shared" si="170"/>
        <v>0</v>
      </c>
      <c r="AJ882" s="51">
        <f t="shared" si="171"/>
        <v>0</v>
      </c>
      <c r="AK882" s="51">
        <f t="shared" si="172"/>
        <v>0</v>
      </c>
      <c r="AL882" s="51">
        <f t="shared" si="173"/>
        <v>0</v>
      </c>
      <c r="AM882" s="51">
        <f t="shared" si="174"/>
        <v>0</v>
      </c>
      <c r="AN882" s="51">
        <f t="shared" si="175"/>
        <v>0</v>
      </c>
    </row>
    <row r="883" spans="1:40" x14ac:dyDescent="0.25">
      <c r="A883" s="17"/>
      <c r="B883" s="17"/>
      <c r="C883" s="35"/>
      <c r="D883" s="17"/>
      <c r="E883" s="17"/>
      <c r="F883" s="17"/>
      <c r="G883" s="62">
        <f t="shared" si="176"/>
        <v>0</v>
      </c>
      <c r="H883" s="17"/>
      <c r="I883" s="17"/>
      <c r="J883" s="17"/>
      <c r="K883" s="17"/>
      <c r="L883" s="17"/>
      <c r="M883" s="17"/>
      <c r="N883" s="17"/>
      <c r="O883" s="17"/>
      <c r="P883" s="115"/>
      <c r="Q883" s="62">
        <f>IF(C883&gt;A_Stammdaten!$B$12,0,SUM(G883,H883,J883,K883,M883,N883)-SUM(I883,L883,O883,P883))</f>
        <v>0</v>
      </c>
      <c r="R883" s="17"/>
      <c r="S883" s="17"/>
      <c r="T883" s="17"/>
      <c r="U883" s="62">
        <f t="shared" si="167"/>
        <v>0</v>
      </c>
      <c r="V883" s="63">
        <f>IF(ISBLANK($B883),0,VLOOKUP($B883,Listen!$A$2:$C$45,2,FALSE))</f>
        <v>0</v>
      </c>
      <c r="W883" s="63">
        <f>IF(ISBLANK($B883),0,VLOOKUP($B883,Listen!$A$2:$C$45,3,FALSE))</f>
        <v>0</v>
      </c>
      <c r="X883" s="49">
        <f t="shared" si="168"/>
        <v>0</v>
      </c>
      <c r="Y883" s="49">
        <f t="shared" si="178"/>
        <v>0</v>
      </c>
      <c r="Z883" s="49">
        <f t="shared" si="178"/>
        <v>0</v>
      </c>
      <c r="AA883" s="49">
        <f t="shared" si="178"/>
        <v>0</v>
      </c>
      <c r="AB883" s="49">
        <f t="shared" si="178"/>
        <v>0</v>
      </c>
      <c r="AC883" s="49">
        <f t="shared" si="178"/>
        <v>0</v>
      </c>
      <c r="AD883" s="49">
        <f t="shared" si="178"/>
        <v>0</v>
      </c>
      <c r="AE883" s="51">
        <f t="shared" si="177"/>
        <v>0</v>
      </c>
      <c r="AF883" s="51">
        <f>IF(C883=A_Stammdaten!$B$12,D_SAV!$U883-D_SAV!$AG883,HLOOKUP(A_Stammdaten!$B$12-1,$AH$4:$AN$4004,ROW(C883)-3,FALSE)-$AG883)</f>
        <v>0</v>
      </c>
      <c r="AG883" s="51">
        <f>HLOOKUP(A_Stammdaten!$B$12,$AH$4:$AN$4004,ROW(C883)-3,FALSE)</f>
        <v>0</v>
      </c>
      <c r="AH883" s="51">
        <f t="shared" si="169"/>
        <v>0</v>
      </c>
      <c r="AI883" s="51">
        <f t="shared" si="170"/>
        <v>0</v>
      </c>
      <c r="AJ883" s="51">
        <f t="shared" si="171"/>
        <v>0</v>
      </c>
      <c r="AK883" s="51">
        <f t="shared" si="172"/>
        <v>0</v>
      </c>
      <c r="AL883" s="51">
        <f t="shared" si="173"/>
        <v>0</v>
      </c>
      <c r="AM883" s="51">
        <f t="shared" si="174"/>
        <v>0</v>
      </c>
      <c r="AN883" s="51">
        <f t="shared" si="175"/>
        <v>0</v>
      </c>
    </row>
    <row r="884" spans="1:40" x14ac:dyDescent="0.25">
      <c r="A884" s="17"/>
      <c r="B884" s="17"/>
      <c r="C884" s="35"/>
      <c r="D884" s="17"/>
      <c r="E884" s="17"/>
      <c r="F884" s="17"/>
      <c r="G884" s="62">
        <f t="shared" si="176"/>
        <v>0</v>
      </c>
      <c r="H884" s="17"/>
      <c r="I884" s="17"/>
      <c r="J884" s="17"/>
      <c r="K884" s="17"/>
      <c r="L884" s="17"/>
      <c r="M884" s="17"/>
      <c r="N884" s="17"/>
      <c r="O884" s="17"/>
      <c r="P884" s="115"/>
      <c r="Q884" s="62">
        <f>IF(C884&gt;A_Stammdaten!$B$12,0,SUM(G884,H884,J884,K884,M884,N884)-SUM(I884,L884,O884,P884))</f>
        <v>0</v>
      </c>
      <c r="R884" s="17"/>
      <c r="S884" s="17"/>
      <c r="T884" s="17"/>
      <c r="U884" s="62">
        <f t="shared" si="167"/>
        <v>0</v>
      </c>
      <c r="V884" s="63">
        <f>IF(ISBLANK($B884),0,VLOOKUP($B884,Listen!$A$2:$C$45,2,FALSE))</f>
        <v>0</v>
      </c>
      <c r="W884" s="63">
        <f>IF(ISBLANK($B884),0,VLOOKUP($B884,Listen!$A$2:$C$45,3,FALSE))</f>
        <v>0</v>
      </c>
      <c r="X884" s="49">
        <f t="shared" si="168"/>
        <v>0</v>
      </c>
      <c r="Y884" s="49">
        <f t="shared" si="178"/>
        <v>0</v>
      </c>
      <c r="Z884" s="49">
        <f t="shared" si="178"/>
        <v>0</v>
      </c>
      <c r="AA884" s="49">
        <f t="shared" si="178"/>
        <v>0</v>
      </c>
      <c r="AB884" s="49">
        <f t="shared" si="178"/>
        <v>0</v>
      </c>
      <c r="AC884" s="49">
        <f t="shared" si="178"/>
        <v>0</v>
      </c>
      <c r="AD884" s="49">
        <f t="shared" si="178"/>
        <v>0</v>
      </c>
      <c r="AE884" s="51">
        <f t="shared" si="177"/>
        <v>0</v>
      </c>
      <c r="AF884" s="51">
        <f>IF(C884=A_Stammdaten!$B$12,D_SAV!$U884-D_SAV!$AG884,HLOOKUP(A_Stammdaten!$B$12-1,$AH$4:$AN$4004,ROW(C884)-3,FALSE)-$AG884)</f>
        <v>0</v>
      </c>
      <c r="AG884" s="51">
        <f>HLOOKUP(A_Stammdaten!$B$12,$AH$4:$AN$4004,ROW(C884)-3,FALSE)</f>
        <v>0</v>
      </c>
      <c r="AH884" s="51">
        <f t="shared" si="169"/>
        <v>0</v>
      </c>
      <c r="AI884" s="51">
        <f t="shared" si="170"/>
        <v>0</v>
      </c>
      <c r="AJ884" s="51">
        <f t="shared" si="171"/>
        <v>0</v>
      </c>
      <c r="AK884" s="51">
        <f t="shared" si="172"/>
        <v>0</v>
      </c>
      <c r="AL884" s="51">
        <f t="shared" si="173"/>
        <v>0</v>
      </c>
      <c r="AM884" s="51">
        <f t="shared" si="174"/>
        <v>0</v>
      </c>
      <c r="AN884" s="51">
        <f t="shared" si="175"/>
        <v>0</v>
      </c>
    </row>
    <row r="885" spans="1:40" x14ac:dyDescent="0.25">
      <c r="A885" s="17"/>
      <c r="B885" s="17"/>
      <c r="C885" s="35"/>
      <c r="D885" s="17"/>
      <c r="E885" s="17"/>
      <c r="F885" s="17"/>
      <c r="G885" s="62">
        <f t="shared" si="176"/>
        <v>0</v>
      </c>
      <c r="H885" s="17"/>
      <c r="I885" s="17"/>
      <c r="J885" s="17"/>
      <c r="K885" s="17"/>
      <c r="L885" s="17"/>
      <c r="M885" s="17"/>
      <c r="N885" s="17"/>
      <c r="O885" s="17"/>
      <c r="P885" s="115"/>
      <c r="Q885" s="62">
        <f>IF(C885&gt;A_Stammdaten!$B$12,0,SUM(G885,H885,J885,K885,M885,N885)-SUM(I885,L885,O885,P885))</f>
        <v>0</v>
      </c>
      <c r="R885" s="17"/>
      <c r="S885" s="17"/>
      <c r="T885" s="17"/>
      <c r="U885" s="62">
        <f t="shared" si="167"/>
        <v>0</v>
      </c>
      <c r="V885" s="63">
        <f>IF(ISBLANK($B885),0,VLOOKUP($B885,Listen!$A$2:$C$45,2,FALSE))</f>
        <v>0</v>
      </c>
      <c r="W885" s="63">
        <f>IF(ISBLANK($B885),0,VLOOKUP($B885,Listen!$A$2:$C$45,3,FALSE))</f>
        <v>0</v>
      </c>
      <c r="X885" s="49">
        <f t="shared" si="168"/>
        <v>0</v>
      </c>
      <c r="Y885" s="49">
        <f t="shared" si="178"/>
        <v>0</v>
      </c>
      <c r="Z885" s="49">
        <f t="shared" si="178"/>
        <v>0</v>
      </c>
      <c r="AA885" s="49">
        <f t="shared" si="178"/>
        <v>0</v>
      </c>
      <c r="AB885" s="49">
        <f t="shared" si="178"/>
        <v>0</v>
      </c>
      <c r="AC885" s="49">
        <f t="shared" si="178"/>
        <v>0</v>
      </c>
      <c r="AD885" s="49">
        <f t="shared" si="178"/>
        <v>0</v>
      </c>
      <c r="AE885" s="51">
        <f t="shared" si="177"/>
        <v>0</v>
      </c>
      <c r="AF885" s="51">
        <f>IF(C885=A_Stammdaten!$B$12,D_SAV!$U885-D_SAV!$AG885,HLOOKUP(A_Stammdaten!$B$12-1,$AH$4:$AN$4004,ROW(C885)-3,FALSE)-$AG885)</f>
        <v>0</v>
      </c>
      <c r="AG885" s="51">
        <f>HLOOKUP(A_Stammdaten!$B$12,$AH$4:$AN$4004,ROW(C885)-3,FALSE)</f>
        <v>0</v>
      </c>
      <c r="AH885" s="51">
        <f t="shared" si="169"/>
        <v>0</v>
      </c>
      <c r="AI885" s="51">
        <f t="shared" si="170"/>
        <v>0</v>
      </c>
      <c r="AJ885" s="51">
        <f t="shared" si="171"/>
        <v>0</v>
      </c>
      <c r="AK885" s="51">
        <f t="shared" si="172"/>
        <v>0</v>
      </c>
      <c r="AL885" s="51">
        <f t="shared" si="173"/>
        <v>0</v>
      </c>
      <c r="AM885" s="51">
        <f t="shared" si="174"/>
        <v>0</v>
      </c>
      <c r="AN885" s="51">
        <f t="shared" si="175"/>
        <v>0</v>
      </c>
    </row>
    <row r="886" spans="1:40" x14ac:dyDescent="0.25">
      <c r="A886" s="17"/>
      <c r="B886" s="17"/>
      <c r="C886" s="35"/>
      <c r="D886" s="17"/>
      <c r="E886" s="17"/>
      <c r="F886" s="17"/>
      <c r="G886" s="62">
        <f t="shared" si="176"/>
        <v>0</v>
      </c>
      <c r="H886" s="17"/>
      <c r="I886" s="17"/>
      <c r="J886" s="17"/>
      <c r="K886" s="17"/>
      <c r="L886" s="17"/>
      <c r="M886" s="17"/>
      <c r="N886" s="17"/>
      <c r="O886" s="17"/>
      <c r="P886" s="115"/>
      <c r="Q886" s="62">
        <f>IF(C886&gt;A_Stammdaten!$B$12,0,SUM(G886,H886,J886,K886,M886,N886)-SUM(I886,L886,O886,P886))</f>
        <v>0</v>
      </c>
      <c r="R886" s="17"/>
      <c r="S886" s="17"/>
      <c r="T886" s="17"/>
      <c r="U886" s="62">
        <f t="shared" si="167"/>
        <v>0</v>
      </c>
      <c r="V886" s="63">
        <f>IF(ISBLANK($B886),0,VLOOKUP($B886,Listen!$A$2:$C$45,2,FALSE))</f>
        <v>0</v>
      </c>
      <c r="W886" s="63">
        <f>IF(ISBLANK($B886),0,VLOOKUP($B886,Listen!$A$2:$C$45,3,FALSE))</f>
        <v>0</v>
      </c>
      <c r="X886" s="49">
        <f t="shared" si="168"/>
        <v>0</v>
      </c>
      <c r="Y886" s="49">
        <f t="shared" si="178"/>
        <v>0</v>
      </c>
      <c r="Z886" s="49">
        <f t="shared" si="178"/>
        <v>0</v>
      </c>
      <c r="AA886" s="49">
        <f t="shared" si="178"/>
        <v>0</v>
      </c>
      <c r="AB886" s="49">
        <f t="shared" si="178"/>
        <v>0</v>
      </c>
      <c r="AC886" s="49">
        <f t="shared" si="178"/>
        <v>0</v>
      </c>
      <c r="AD886" s="49">
        <f t="shared" si="178"/>
        <v>0</v>
      </c>
      <c r="AE886" s="51">
        <f t="shared" si="177"/>
        <v>0</v>
      </c>
      <c r="AF886" s="51">
        <f>IF(C886=A_Stammdaten!$B$12,D_SAV!$U886-D_SAV!$AG886,HLOOKUP(A_Stammdaten!$B$12-1,$AH$4:$AN$4004,ROW(C886)-3,FALSE)-$AG886)</f>
        <v>0</v>
      </c>
      <c r="AG886" s="51">
        <f>HLOOKUP(A_Stammdaten!$B$12,$AH$4:$AN$4004,ROW(C886)-3,FALSE)</f>
        <v>0</v>
      </c>
      <c r="AH886" s="51">
        <f t="shared" si="169"/>
        <v>0</v>
      </c>
      <c r="AI886" s="51">
        <f t="shared" si="170"/>
        <v>0</v>
      </c>
      <c r="AJ886" s="51">
        <f t="shared" si="171"/>
        <v>0</v>
      </c>
      <c r="AK886" s="51">
        <f t="shared" si="172"/>
        <v>0</v>
      </c>
      <c r="AL886" s="51">
        <f t="shared" si="173"/>
        <v>0</v>
      </c>
      <c r="AM886" s="51">
        <f t="shared" si="174"/>
        <v>0</v>
      </c>
      <c r="AN886" s="51">
        <f t="shared" si="175"/>
        <v>0</v>
      </c>
    </row>
    <row r="887" spans="1:40" x14ac:dyDescent="0.25">
      <c r="A887" s="17"/>
      <c r="B887" s="17"/>
      <c r="C887" s="35"/>
      <c r="D887" s="17"/>
      <c r="E887" s="17"/>
      <c r="F887" s="17"/>
      <c r="G887" s="62">
        <f t="shared" si="176"/>
        <v>0</v>
      </c>
      <c r="H887" s="17"/>
      <c r="I887" s="17"/>
      <c r="J887" s="17"/>
      <c r="K887" s="17"/>
      <c r="L887" s="17"/>
      <c r="M887" s="17"/>
      <c r="N887" s="17"/>
      <c r="O887" s="17"/>
      <c r="P887" s="115"/>
      <c r="Q887" s="62">
        <f>IF(C887&gt;A_Stammdaten!$B$12,0,SUM(G887,H887,J887,K887,M887,N887)-SUM(I887,L887,O887,P887))</f>
        <v>0</v>
      </c>
      <c r="R887" s="17"/>
      <c r="S887" s="17"/>
      <c r="T887" s="17"/>
      <c r="U887" s="62">
        <f t="shared" si="167"/>
        <v>0</v>
      </c>
      <c r="V887" s="63">
        <f>IF(ISBLANK($B887),0,VLOOKUP($B887,Listen!$A$2:$C$45,2,FALSE))</f>
        <v>0</v>
      </c>
      <c r="W887" s="63">
        <f>IF(ISBLANK($B887),0,VLOOKUP($B887,Listen!$A$2:$C$45,3,FALSE))</f>
        <v>0</v>
      </c>
      <c r="X887" s="49">
        <f t="shared" si="168"/>
        <v>0</v>
      </c>
      <c r="Y887" s="49">
        <f t="shared" si="178"/>
        <v>0</v>
      </c>
      <c r="Z887" s="49">
        <f t="shared" si="178"/>
        <v>0</v>
      </c>
      <c r="AA887" s="49">
        <f t="shared" si="178"/>
        <v>0</v>
      </c>
      <c r="AB887" s="49">
        <f t="shared" si="178"/>
        <v>0</v>
      </c>
      <c r="AC887" s="49">
        <f t="shared" si="178"/>
        <v>0</v>
      </c>
      <c r="AD887" s="49">
        <f t="shared" si="178"/>
        <v>0</v>
      </c>
      <c r="AE887" s="51">
        <f t="shared" si="177"/>
        <v>0</v>
      </c>
      <c r="AF887" s="51">
        <f>IF(C887=A_Stammdaten!$B$12,D_SAV!$U887-D_SAV!$AG887,HLOOKUP(A_Stammdaten!$B$12-1,$AH$4:$AN$4004,ROW(C887)-3,FALSE)-$AG887)</f>
        <v>0</v>
      </c>
      <c r="AG887" s="51">
        <f>HLOOKUP(A_Stammdaten!$B$12,$AH$4:$AN$4004,ROW(C887)-3,FALSE)</f>
        <v>0</v>
      </c>
      <c r="AH887" s="51">
        <f t="shared" si="169"/>
        <v>0</v>
      </c>
      <c r="AI887" s="51">
        <f t="shared" si="170"/>
        <v>0</v>
      </c>
      <c r="AJ887" s="51">
        <f t="shared" si="171"/>
        <v>0</v>
      </c>
      <c r="AK887" s="51">
        <f t="shared" si="172"/>
        <v>0</v>
      </c>
      <c r="AL887" s="51">
        <f t="shared" si="173"/>
        <v>0</v>
      </c>
      <c r="AM887" s="51">
        <f t="shared" si="174"/>
        <v>0</v>
      </c>
      <c r="AN887" s="51">
        <f t="shared" si="175"/>
        <v>0</v>
      </c>
    </row>
    <row r="888" spans="1:40" x14ac:dyDescent="0.25">
      <c r="A888" s="17"/>
      <c r="B888" s="17"/>
      <c r="C888" s="35"/>
      <c r="D888" s="17"/>
      <c r="E888" s="17"/>
      <c r="F888" s="17"/>
      <c r="G888" s="62">
        <f t="shared" si="176"/>
        <v>0</v>
      </c>
      <c r="H888" s="17"/>
      <c r="I888" s="17"/>
      <c r="J888" s="17"/>
      <c r="K888" s="17"/>
      <c r="L888" s="17"/>
      <c r="M888" s="17"/>
      <c r="N888" s="17"/>
      <c r="O888" s="17"/>
      <c r="P888" s="115"/>
      <c r="Q888" s="62">
        <f>IF(C888&gt;A_Stammdaten!$B$12,0,SUM(G888,H888,J888,K888,M888,N888)-SUM(I888,L888,O888,P888))</f>
        <v>0</v>
      </c>
      <c r="R888" s="17"/>
      <c r="S888" s="17"/>
      <c r="T888" s="17"/>
      <c r="U888" s="62">
        <f t="shared" si="167"/>
        <v>0</v>
      </c>
      <c r="V888" s="63">
        <f>IF(ISBLANK($B888),0,VLOOKUP($B888,Listen!$A$2:$C$45,2,FALSE))</f>
        <v>0</v>
      </c>
      <c r="W888" s="63">
        <f>IF(ISBLANK($B888),0,VLOOKUP($B888,Listen!$A$2:$C$45,3,FALSE))</f>
        <v>0</v>
      </c>
      <c r="X888" s="49">
        <f t="shared" si="168"/>
        <v>0</v>
      </c>
      <c r="Y888" s="49">
        <f t="shared" si="178"/>
        <v>0</v>
      </c>
      <c r="Z888" s="49">
        <f t="shared" si="178"/>
        <v>0</v>
      </c>
      <c r="AA888" s="49">
        <f t="shared" si="178"/>
        <v>0</v>
      </c>
      <c r="AB888" s="49">
        <f t="shared" si="178"/>
        <v>0</v>
      </c>
      <c r="AC888" s="49">
        <f t="shared" si="178"/>
        <v>0</v>
      </c>
      <c r="AD888" s="49">
        <f t="shared" si="178"/>
        <v>0</v>
      </c>
      <c r="AE888" s="51">
        <f t="shared" si="177"/>
        <v>0</v>
      </c>
      <c r="AF888" s="51">
        <f>IF(C888=A_Stammdaten!$B$12,D_SAV!$U888-D_SAV!$AG888,HLOOKUP(A_Stammdaten!$B$12-1,$AH$4:$AN$4004,ROW(C888)-3,FALSE)-$AG888)</f>
        <v>0</v>
      </c>
      <c r="AG888" s="51">
        <f>HLOOKUP(A_Stammdaten!$B$12,$AH$4:$AN$4004,ROW(C888)-3,FALSE)</f>
        <v>0</v>
      </c>
      <c r="AH888" s="51">
        <f t="shared" si="169"/>
        <v>0</v>
      </c>
      <c r="AI888" s="51">
        <f t="shared" si="170"/>
        <v>0</v>
      </c>
      <c r="AJ888" s="51">
        <f t="shared" si="171"/>
        <v>0</v>
      </c>
      <c r="AK888" s="51">
        <f t="shared" si="172"/>
        <v>0</v>
      </c>
      <c r="AL888" s="51">
        <f t="shared" si="173"/>
        <v>0</v>
      </c>
      <c r="AM888" s="51">
        <f t="shared" si="174"/>
        <v>0</v>
      </c>
      <c r="AN888" s="51">
        <f t="shared" si="175"/>
        <v>0</v>
      </c>
    </row>
    <row r="889" spans="1:40" x14ac:dyDescent="0.25">
      <c r="A889" s="17"/>
      <c r="B889" s="17"/>
      <c r="C889" s="35"/>
      <c r="D889" s="17"/>
      <c r="E889" s="17"/>
      <c r="F889" s="17"/>
      <c r="G889" s="62">
        <f t="shared" si="176"/>
        <v>0</v>
      </c>
      <c r="H889" s="17"/>
      <c r="I889" s="17"/>
      <c r="J889" s="17"/>
      <c r="K889" s="17"/>
      <c r="L889" s="17"/>
      <c r="M889" s="17"/>
      <c r="N889" s="17"/>
      <c r="O889" s="17"/>
      <c r="P889" s="115"/>
      <c r="Q889" s="62">
        <f>IF(C889&gt;A_Stammdaten!$B$12,0,SUM(G889,H889,J889,K889,M889,N889)-SUM(I889,L889,O889,P889))</f>
        <v>0</v>
      </c>
      <c r="R889" s="17"/>
      <c r="S889" s="17"/>
      <c r="T889" s="17"/>
      <c r="U889" s="62">
        <f t="shared" si="167"/>
        <v>0</v>
      </c>
      <c r="V889" s="63">
        <f>IF(ISBLANK($B889),0,VLOOKUP($B889,Listen!$A$2:$C$45,2,FALSE))</f>
        <v>0</v>
      </c>
      <c r="W889" s="63">
        <f>IF(ISBLANK($B889),0,VLOOKUP($B889,Listen!$A$2:$C$45,3,FALSE))</f>
        <v>0</v>
      </c>
      <c r="X889" s="49">
        <f t="shared" si="168"/>
        <v>0</v>
      </c>
      <c r="Y889" s="49">
        <f t="shared" si="178"/>
        <v>0</v>
      </c>
      <c r="Z889" s="49">
        <f t="shared" si="178"/>
        <v>0</v>
      </c>
      <c r="AA889" s="49">
        <f t="shared" si="178"/>
        <v>0</v>
      </c>
      <c r="AB889" s="49">
        <f t="shared" si="178"/>
        <v>0</v>
      </c>
      <c r="AC889" s="49">
        <f t="shared" si="178"/>
        <v>0</v>
      </c>
      <c r="AD889" s="49">
        <f t="shared" si="178"/>
        <v>0</v>
      </c>
      <c r="AE889" s="51">
        <f t="shared" si="177"/>
        <v>0</v>
      </c>
      <c r="AF889" s="51">
        <f>IF(C889=A_Stammdaten!$B$12,D_SAV!$U889-D_SAV!$AG889,HLOOKUP(A_Stammdaten!$B$12-1,$AH$4:$AN$4004,ROW(C889)-3,FALSE)-$AG889)</f>
        <v>0</v>
      </c>
      <c r="AG889" s="51">
        <f>HLOOKUP(A_Stammdaten!$B$12,$AH$4:$AN$4004,ROW(C889)-3,FALSE)</f>
        <v>0</v>
      </c>
      <c r="AH889" s="51">
        <f t="shared" si="169"/>
        <v>0</v>
      </c>
      <c r="AI889" s="51">
        <f t="shared" si="170"/>
        <v>0</v>
      </c>
      <c r="AJ889" s="51">
        <f t="shared" si="171"/>
        <v>0</v>
      </c>
      <c r="AK889" s="51">
        <f t="shared" si="172"/>
        <v>0</v>
      </c>
      <c r="AL889" s="51">
        <f t="shared" si="173"/>
        <v>0</v>
      </c>
      <c r="AM889" s="51">
        <f t="shared" si="174"/>
        <v>0</v>
      </c>
      <c r="AN889" s="51">
        <f t="shared" si="175"/>
        <v>0</v>
      </c>
    </row>
    <row r="890" spans="1:40" x14ac:dyDescent="0.25">
      <c r="A890" s="17"/>
      <c r="B890" s="17"/>
      <c r="C890" s="35"/>
      <c r="D890" s="17"/>
      <c r="E890" s="17"/>
      <c r="F890" s="17"/>
      <c r="G890" s="62">
        <f t="shared" si="176"/>
        <v>0</v>
      </c>
      <c r="H890" s="17"/>
      <c r="I890" s="17"/>
      <c r="J890" s="17"/>
      <c r="K890" s="17"/>
      <c r="L890" s="17"/>
      <c r="M890" s="17"/>
      <c r="N890" s="17"/>
      <c r="O890" s="17"/>
      <c r="P890" s="115"/>
      <c r="Q890" s="62">
        <f>IF(C890&gt;A_Stammdaten!$B$12,0,SUM(G890,H890,J890,K890,M890,N890)-SUM(I890,L890,O890,P890))</f>
        <v>0</v>
      </c>
      <c r="R890" s="17"/>
      <c r="S890" s="17"/>
      <c r="T890" s="17"/>
      <c r="U890" s="62">
        <f t="shared" si="167"/>
        <v>0</v>
      </c>
      <c r="V890" s="63">
        <f>IF(ISBLANK($B890),0,VLOOKUP($B890,Listen!$A$2:$C$45,2,FALSE))</f>
        <v>0</v>
      </c>
      <c r="W890" s="63">
        <f>IF(ISBLANK($B890),0,VLOOKUP($B890,Listen!$A$2:$C$45,3,FALSE))</f>
        <v>0</v>
      </c>
      <c r="X890" s="49">
        <f t="shared" si="168"/>
        <v>0</v>
      </c>
      <c r="Y890" s="49">
        <f t="shared" si="178"/>
        <v>0</v>
      </c>
      <c r="Z890" s="49">
        <f t="shared" si="178"/>
        <v>0</v>
      </c>
      <c r="AA890" s="49">
        <f t="shared" si="178"/>
        <v>0</v>
      </c>
      <c r="AB890" s="49">
        <f t="shared" si="178"/>
        <v>0</v>
      </c>
      <c r="AC890" s="49">
        <f t="shared" si="178"/>
        <v>0</v>
      </c>
      <c r="AD890" s="49">
        <f t="shared" si="178"/>
        <v>0</v>
      </c>
      <c r="AE890" s="51">
        <f t="shared" si="177"/>
        <v>0</v>
      </c>
      <c r="AF890" s="51">
        <f>IF(C890=A_Stammdaten!$B$12,D_SAV!$U890-D_SAV!$AG890,HLOOKUP(A_Stammdaten!$B$12-1,$AH$4:$AN$4004,ROW(C890)-3,FALSE)-$AG890)</f>
        <v>0</v>
      </c>
      <c r="AG890" s="51">
        <f>HLOOKUP(A_Stammdaten!$B$12,$AH$4:$AN$4004,ROW(C890)-3,FALSE)</f>
        <v>0</v>
      </c>
      <c r="AH890" s="51">
        <f t="shared" si="169"/>
        <v>0</v>
      </c>
      <c r="AI890" s="51">
        <f t="shared" si="170"/>
        <v>0</v>
      </c>
      <c r="AJ890" s="51">
        <f t="shared" si="171"/>
        <v>0</v>
      </c>
      <c r="AK890" s="51">
        <f t="shared" si="172"/>
        <v>0</v>
      </c>
      <c r="AL890" s="51">
        <f t="shared" si="173"/>
        <v>0</v>
      </c>
      <c r="AM890" s="51">
        <f t="shared" si="174"/>
        <v>0</v>
      </c>
      <c r="AN890" s="51">
        <f t="shared" si="175"/>
        <v>0</v>
      </c>
    </row>
    <row r="891" spans="1:40" x14ac:dyDescent="0.25">
      <c r="A891" s="17"/>
      <c r="B891" s="17"/>
      <c r="C891" s="35"/>
      <c r="D891" s="17"/>
      <c r="E891" s="17"/>
      <c r="F891" s="17"/>
      <c r="G891" s="62">
        <f t="shared" si="176"/>
        <v>0</v>
      </c>
      <c r="H891" s="17"/>
      <c r="I891" s="17"/>
      <c r="J891" s="17"/>
      <c r="K891" s="17"/>
      <c r="L891" s="17"/>
      <c r="M891" s="17"/>
      <c r="N891" s="17"/>
      <c r="O891" s="17"/>
      <c r="P891" s="115"/>
      <c r="Q891" s="62">
        <f>IF(C891&gt;A_Stammdaten!$B$12,0,SUM(G891,H891,J891,K891,M891,N891)-SUM(I891,L891,O891,P891))</f>
        <v>0</v>
      </c>
      <c r="R891" s="17"/>
      <c r="S891" s="17"/>
      <c r="T891" s="17"/>
      <c r="U891" s="62">
        <f t="shared" si="167"/>
        <v>0</v>
      </c>
      <c r="V891" s="63">
        <f>IF(ISBLANK($B891),0,VLOOKUP($B891,Listen!$A$2:$C$45,2,FALSE))</f>
        <v>0</v>
      </c>
      <c r="W891" s="63">
        <f>IF(ISBLANK($B891),0,VLOOKUP($B891,Listen!$A$2:$C$45,3,FALSE))</f>
        <v>0</v>
      </c>
      <c r="X891" s="49">
        <f t="shared" si="168"/>
        <v>0</v>
      </c>
      <c r="Y891" s="49">
        <f t="shared" si="178"/>
        <v>0</v>
      </c>
      <c r="Z891" s="49">
        <f t="shared" si="178"/>
        <v>0</v>
      </c>
      <c r="AA891" s="49">
        <f t="shared" si="178"/>
        <v>0</v>
      </c>
      <c r="AB891" s="49">
        <f t="shared" si="178"/>
        <v>0</v>
      </c>
      <c r="AC891" s="49">
        <f t="shared" si="178"/>
        <v>0</v>
      </c>
      <c r="AD891" s="49">
        <f t="shared" si="178"/>
        <v>0</v>
      </c>
      <c r="AE891" s="51">
        <f t="shared" si="177"/>
        <v>0</v>
      </c>
      <c r="AF891" s="51">
        <f>IF(C891=A_Stammdaten!$B$12,D_SAV!$U891-D_SAV!$AG891,HLOOKUP(A_Stammdaten!$B$12-1,$AH$4:$AN$4004,ROW(C891)-3,FALSE)-$AG891)</f>
        <v>0</v>
      </c>
      <c r="AG891" s="51">
        <f>HLOOKUP(A_Stammdaten!$B$12,$AH$4:$AN$4004,ROW(C891)-3,FALSE)</f>
        <v>0</v>
      </c>
      <c r="AH891" s="51">
        <f t="shared" si="169"/>
        <v>0</v>
      </c>
      <c r="AI891" s="51">
        <f t="shared" si="170"/>
        <v>0</v>
      </c>
      <c r="AJ891" s="51">
        <f t="shared" si="171"/>
        <v>0</v>
      </c>
      <c r="AK891" s="51">
        <f t="shared" si="172"/>
        <v>0</v>
      </c>
      <c r="AL891" s="51">
        <f t="shared" si="173"/>
        <v>0</v>
      </c>
      <c r="AM891" s="51">
        <f t="shared" si="174"/>
        <v>0</v>
      </c>
      <c r="AN891" s="51">
        <f t="shared" si="175"/>
        <v>0</v>
      </c>
    </row>
    <row r="892" spans="1:40" x14ac:dyDescent="0.25">
      <c r="A892" s="17"/>
      <c r="B892" s="17"/>
      <c r="C892" s="35"/>
      <c r="D892" s="17"/>
      <c r="E892" s="17"/>
      <c r="F892" s="17"/>
      <c r="G892" s="62">
        <f t="shared" si="176"/>
        <v>0</v>
      </c>
      <c r="H892" s="17"/>
      <c r="I892" s="17"/>
      <c r="J892" s="17"/>
      <c r="K892" s="17"/>
      <c r="L892" s="17"/>
      <c r="M892" s="17"/>
      <c r="N892" s="17"/>
      <c r="O892" s="17"/>
      <c r="P892" s="115"/>
      <c r="Q892" s="62">
        <f>IF(C892&gt;A_Stammdaten!$B$12,0,SUM(G892,H892,J892,K892,M892,N892)-SUM(I892,L892,O892,P892))</f>
        <v>0</v>
      </c>
      <c r="R892" s="17"/>
      <c r="S892" s="17"/>
      <c r="T892" s="17"/>
      <c r="U892" s="62">
        <f t="shared" si="167"/>
        <v>0</v>
      </c>
      <c r="V892" s="63">
        <f>IF(ISBLANK($B892),0,VLOOKUP($B892,Listen!$A$2:$C$45,2,FALSE))</f>
        <v>0</v>
      </c>
      <c r="W892" s="63">
        <f>IF(ISBLANK($B892),0,VLOOKUP($B892,Listen!$A$2:$C$45,3,FALSE))</f>
        <v>0</v>
      </c>
      <c r="X892" s="49">
        <f t="shared" si="168"/>
        <v>0</v>
      </c>
      <c r="Y892" s="49">
        <f t="shared" si="178"/>
        <v>0</v>
      </c>
      <c r="Z892" s="49">
        <f t="shared" si="178"/>
        <v>0</v>
      </c>
      <c r="AA892" s="49">
        <f t="shared" si="178"/>
        <v>0</v>
      </c>
      <c r="AB892" s="49">
        <f t="shared" si="178"/>
        <v>0</v>
      </c>
      <c r="AC892" s="49">
        <f t="shared" si="178"/>
        <v>0</v>
      </c>
      <c r="AD892" s="49">
        <f t="shared" si="178"/>
        <v>0</v>
      </c>
      <c r="AE892" s="51">
        <f t="shared" si="177"/>
        <v>0</v>
      </c>
      <c r="AF892" s="51">
        <f>IF(C892=A_Stammdaten!$B$12,D_SAV!$U892-D_SAV!$AG892,HLOOKUP(A_Stammdaten!$B$12-1,$AH$4:$AN$4004,ROW(C892)-3,FALSE)-$AG892)</f>
        <v>0</v>
      </c>
      <c r="AG892" s="51">
        <f>HLOOKUP(A_Stammdaten!$B$12,$AH$4:$AN$4004,ROW(C892)-3,FALSE)</f>
        <v>0</v>
      </c>
      <c r="AH892" s="51">
        <f t="shared" si="169"/>
        <v>0</v>
      </c>
      <c r="AI892" s="51">
        <f t="shared" si="170"/>
        <v>0</v>
      </c>
      <c r="AJ892" s="51">
        <f t="shared" si="171"/>
        <v>0</v>
      </c>
      <c r="AK892" s="51">
        <f t="shared" si="172"/>
        <v>0</v>
      </c>
      <c r="AL892" s="51">
        <f t="shared" si="173"/>
        <v>0</v>
      </c>
      <c r="AM892" s="51">
        <f t="shared" si="174"/>
        <v>0</v>
      </c>
      <c r="AN892" s="51">
        <f t="shared" si="175"/>
        <v>0</v>
      </c>
    </row>
    <row r="893" spans="1:40" x14ac:dyDescent="0.25">
      <c r="A893" s="17"/>
      <c r="B893" s="17"/>
      <c r="C893" s="35"/>
      <c r="D893" s="17"/>
      <c r="E893" s="17"/>
      <c r="F893" s="17"/>
      <c r="G893" s="62">
        <f t="shared" si="176"/>
        <v>0</v>
      </c>
      <c r="H893" s="17"/>
      <c r="I893" s="17"/>
      <c r="J893" s="17"/>
      <c r="K893" s="17"/>
      <c r="L893" s="17"/>
      <c r="M893" s="17"/>
      <c r="N893" s="17"/>
      <c r="O893" s="17"/>
      <c r="P893" s="115"/>
      <c r="Q893" s="62">
        <f>IF(C893&gt;A_Stammdaten!$B$12,0,SUM(G893,H893,J893,K893,M893,N893)-SUM(I893,L893,O893,P893))</f>
        <v>0</v>
      </c>
      <c r="R893" s="17"/>
      <c r="S893" s="17"/>
      <c r="T893" s="17"/>
      <c r="U893" s="62">
        <f t="shared" si="167"/>
        <v>0</v>
      </c>
      <c r="V893" s="63">
        <f>IF(ISBLANK($B893),0,VLOOKUP($B893,Listen!$A$2:$C$45,2,FALSE))</f>
        <v>0</v>
      </c>
      <c r="W893" s="63">
        <f>IF(ISBLANK($B893),0,VLOOKUP($B893,Listen!$A$2:$C$45,3,FALSE))</f>
        <v>0</v>
      </c>
      <c r="X893" s="49">
        <f t="shared" si="168"/>
        <v>0</v>
      </c>
      <c r="Y893" s="49">
        <f t="shared" si="178"/>
        <v>0</v>
      </c>
      <c r="Z893" s="49">
        <f t="shared" si="178"/>
        <v>0</v>
      </c>
      <c r="AA893" s="49">
        <f t="shared" si="178"/>
        <v>0</v>
      </c>
      <c r="AB893" s="49">
        <f t="shared" si="178"/>
        <v>0</v>
      </c>
      <c r="AC893" s="49">
        <f t="shared" si="178"/>
        <v>0</v>
      </c>
      <c r="AD893" s="49">
        <f t="shared" si="178"/>
        <v>0</v>
      </c>
      <c r="AE893" s="51">
        <f t="shared" si="177"/>
        <v>0</v>
      </c>
      <c r="AF893" s="51">
        <f>IF(C893=A_Stammdaten!$B$12,D_SAV!$U893-D_SAV!$AG893,HLOOKUP(A_Stammdaten!$B$12-1,$AH$4:$AN$4004,ROW(C893)-3,FALSE)-$AG893)</f>
        <v>0</v>
      </c>
      <c r="AG893" s="51">
        <f>HLOOKUP(A_Stammdaten!$B$12,$AH$4:$AN$4004,ROW(C893)-3,FALSE)</f>
        <v>0</v>
      </c>
      <c r="AH893" s="51">
        <f t="shared" si="169"/>
        <v>0</v>
      </c>
      <c r="AI893" s="51">
        <f t="shared" si="170"/>
        <v>0</v>
      </c>
      <c r="AJ893" s="51">
        <f t="shared" si="171"/>
        <v>0</v>
      </c>
      <c r="AK893" s="51">
        <f t="shared" si="172"/>
        <v>0</v>
      </c>
      <c r="AL893" s="51">
        <f t="shared" si="173"/>
        <v>0</v>
      </c>
      <c r="AM893" s="51">
        <f t="shared" si="174"/>
        <v>0</v>
      </c>
      <c r="AN893" s="51">
        <f t="shared" si="175"/>
        <v>0</v>
      </c>
    </row>
    <row r="894" spans="1:40" x14ac:dyDescent="0.25">
      <c r="A894" s="17"/>
      <c r="B894" s="17"/>
      <c r="C894" s="35"/>
      <c r="D894" s="17"/>
      <c r="E894" s="17"/>
      <c r="F894" s="17"/>
      <c r="G894" s="62">
        <f t="shared" si="176"/>
        <v>0</v>
      </c>
      <c r="H894" s="17"/>
      <c r="I894" s="17"/>
      <c r="J894" s="17"/>
      <c r="K894" s="17"/>
      <c r="L894" s="17"/>
      <c r="M894" s="17"/>
      <c r="N894" s="17"/>
      <c r="O894" s="17"/>
      <c r="P894" s="115"/>
      <c r="Q894" s="62">
        <f>IF(C894&gt;A_Stammdaten!$B$12,0,SUM(G894,H894,J894,K894,M894,N894)-SUM(I894,L894,O894,P894))</f>
        <v>0</v>
      </c>
      <c r="R894" s="17"/>
      <c r="S894" s="17"/>
      <c r="T894" s="17"/>
      <c r="U894" s="62">
        <f t="shared" si="167"/>
        <v>0</v>
      </c>
      <c r="V894" s="63">
        <f>IF(ISBLANK($B894),0,VLOOKUP($B894,Listen!$A$2:$C$45,2,FALSE))</f>
        <v>0</v>
      </c>
      <c r="W894" s="63">
        <f>IF(ISBLANK($B894),0,VLOOKUP($B894,Listen!$A$2:$C$45,3,FALSE))</f>
        <v>0</v>
      </c>
      <c r="X894" s="49">
        <f t="shared" si="168"/>
        <v>0</v>
      </c>
      <c r="Y894" s="49">
        <f t="shared" si="178"/>
        <v>0</v>
      </c>
      <c r="Z894" s="49">
        <f t="shared" si="178"/>
        <v>0</v>
      </c>
      <c r="AA894" s="49">
        <f t="shared" si="178"/>
        <v>0</v>
      </c>
      <c r="AB894" s="49">
        <f t="shared" si="178"/>
        <v>0</v>
      </c>
      <c r="AC894" s="49">
        <f t="shared" si="178"/>
        <v>0</v>
      </c>
      <c r="AD894" s="49">
        <f t="shared" si="178"/>
        <v>0</v>
      </c>
      <c r="AE894" s="51">
        <f t="shared" si="177"/>
        <v>0</v>
      </c>
      <c r="AF894" s="51">
        <f>IF(C894=A_Stammdaten!$B$12,D_SAV!$U894-D_SAV!$AG894,HLOOKUP(A_Stammdaten!$B$12-1,$AH$4:$AN$4004,ROW(C894)-3,FALSE)-$AG894)</f>
        <v>0</v>
      </c>
      <c r="AG894" s="51">
        <f>HLOOKUP(A_Stammdaten!$B$12,$AH$4:$AN$4004,ROW(C894)-3,FALSE)</f>
        <v>0</v>
      </c>
      <c r="AH894" s="51">
        <f t="shared" si="169"/>
        <v>0</v>
      </c>
      <c r="AI894" s="51">
        <f t="shared" si="170"/>
        <v>0</v>
      </c>
      <c r="AJ894" s="51">
        <f t="shared" si="171"/>
        <v>0</v>
      </c>
      <c r="AK894" s="51">
        <f t="shared" si="172"/>
        <v>0</v>
      </c>
      <c r="AL894" s="51">
        <f t="shared" si="173"/>
        <v>0</v>
      </c>
      <c r="AM894" s="51">
        <f t="shared" si="174"/>
        <v>0</v>
      </c>
      <c r="AN894" s="51">
        <f t="shared" si="175"/>
        <v>0</v>
      </c>
    </row>
    <row r="895" spans="1:40" x14ac:dyDescent="0.25">
      <c r="A895" s="17"/>
      <c r="B895" s="17"/>
      <c r="C895" s="35"/>
      <c r="D895" s="17"/>
      <c r="E895" s="17"/>
      <c r="F895" s="17"/>
      <c r="G895" s="62">
        <f t="shared" si="176"/>
        <v>0</v>
      </c>
      <c r="H895" s="17"/>
      <c r="I895" s="17"/>
      <c r="J895" s="17"/>
      <c r="K895" s="17"/>
      <c r="L895" s="17"/>
      <c r="M895" s="17"/>
      <c r="N895" s="17"/>
      <c r="O895" s="17"/>
      <c r="P895" s="115"/>
      <c r="Q895" s="62">
        <f>IF(C895&gt;A_Stammdaten!$B$12,0,SUM(G895,H895,J895,K895,M895,N895)-SUM(I895,L895,O895,P895))</f>
        <v>0</v>
      </c>
      <c r="R895" s="17"/>
      <c r="S895" s="17"/>
      <c r="T895" s="17"/>
      <c r="U895" s="62">
        <f t="shared" si="167"/>
        <v>0</v>
      </c>
      <c r="V895" s="63">
        <f>IF(ISBLANK($B895),0,VLOOKUP($B895,Listen!$A$2:$C$45,2,FALSE))</f>
        <v>0</v>
      </c>
      <c r="W895" s="63">
        <f>IF(ISBLANK($B895),0,VLOOKUP($B895,Listen!$A$2:$C$45,3,FALSE))</f>
        <v>0</v>
      </c>
      <c r="X895" s="49">
        <f t="shared" si="168"/>
        <v>0</v>
      </c>
      <c r="Y895" s="49">
        <f t="shared" si="178"/>
        <v>0</v>
      </c>
      <c r="Z895" s="49">
        <f t="shared" si="178"/>
        <v>0</v>
      </c>
      <c r="AA895" s="49">
        <f t="shared" si="178"/>
        <v>0</v>
      </c>
      <c r="AB895" s="49">
        <f t="shared" si="178"/>
        <v>0</v>
      </c>
      <c r="AC895" s="49">
        <f t="shared" si="178"/>
        <v>0</v>
      </c>
      <c r="AD895" s="49">
        <f t="shared" si="178"/>
        <v>0</v>
      </c>
      <c r="AE895" s="51">
        <f t="shared" si="177"/>
        <v>0</v>
      </c>
      <c r="AF895" s="51">
        <f>IF(C895=A_Stammdaten!$B$12,D_SAV!$U895-D_SAV!$AG895,HLOOKUP(A_Stammdaten!$B$12-1,$AH$4:$AN$4004,ROW(C895)-3,FALSE)-$AG895)</f>
        <v>0</v>
      </c>
      <c r="AG895" s="51">
        <f>HLOOKUP(A_Stammdaten!$B$12,$AH$4:$AN$4004,ROW(C895)-3,FALSE)</f>
        <v>0</v>
      </c>
      <c r="AH895" s="51">
        <f t="shared" si="169"/>
        <v>0</v>
      </c>
      <c r="AI895" s="51">
        <f t="shared" si="170"/>
        <v>0</v>
      </c>
      <c r="AJ895" s="51">
        <f t="shared" si="171"/>
        <v>0</v>
      </c>
      <c r="AK895" s="51">
        <f t="shared" si="172"/>
        <v>0</v>
      </c>
      <c r="AL895" s="51">
        <f t="shared" si="173"/>
        <v>0</v>
      </c>
      <c r="AM895" s="51">
        <f t="shared" si="174"/>
        <v>0</v>
      </c>
      <c r="AN895" s="51">
        <f t="shared" si="175"/>
        <v>0</v>
      </c>
    </row>
    <row r="896" spans="1:40" x14ac:dyDescent="0.25">
      <c r="A896" s="17"/>
      <c r="B896" s="17"/>
      <c r="C896" s="35"/>
      <c r="D896" s="17"/>
      <c r="E896" s="17"/>
      <c r="F896" s="17"/>
      <c r="G896" s="62">
        <f t="shared" si="176"/>
        <v>0</v>
      </c>
      <c r="H896" s="17"/>
      <c r="I896" s="17"/>
      <c r="J896" s="17"/>
      <c r="K896" s="17"/>
      <c r="L896" s="17"/>
      <c r="M896" s="17"/>
      <c r="N896" s="17"/>
      <c r="O896" s="17"/>
      <c r="P896" s="115"/>
      <c r="Q896" s="62">
        <f>IF(C896&gt;A_Stammdaten!$B$12,0,SUM(G896,H896,J896,K896,M896,N896)-SUM(I896,L896,O896,P896))</f>
        <v>0</v>
      </c>
      <c r="R896" s="17"/>
      <c r="S896" s="17"/>
      <c r="T896" s="17"/>
      <c r="U896" s="62">
        <f t="shared" si="167"/>
        <v>0</v>
      </c>
      <c r="V896" s="63">
        <f>IF(ISBLANK($B896),0,VLOOKUP($B896,Listen!$A$2:$C$45,2,FALSE))</f>
        <v>0</v>
      </c>
      <c r="W896" s="63">
        <f>IF(ISBLANK($B896),0,VLOOKUP($B896,Listen!$A$2:$C$45,3,FALSE))</f>
        <v>0</v>
      </c>
      <c r="X896" s="49">
        <f t="shared" si="168"/>
        <v>0</v>
      </c>
      <c r="Y896" s="49">
        <f t="shared" si="178"/>
        <v>0</v>
      </c>
      <c r="Z896" s="49">
        <f t="shared" si="178"/>
        <v>0</v>
      </c>
      <c r="AA896" s="49">
        <f t="shared" si="178"/>
        <v>0</v>
      </c>
      <c r="AB896" s="49">
        <f t="shared" si="178"/>
        <v>0</v>
      </c>
      <c r="AC896" s="49">
        <f t="shared" si="178"/>
        <v>0</v>
      </c>
      <c r="AD896" s="49">
        <f t="shared" si="178"/>
        <v>0</v>
      </c>
      <c r="AE896" s="51">
        <f t="shared" si="177"/>
        <v>0</v>
      </c>
      <c r="AF896" s="51">
        <f>IF(C896=A_Stammdaten!$B$12,D_SAV!$U896-D_SAV!$AG896,HLOOKUP(A_Stammdaten!$B$12-1,$AH$4:$AN$4004,ROW(C896)-3,FALSE)-$AG896)</f>
        <v>0</v>
      </c>
      <c r="AG896" s="51">
        <f>HLOOKUP(A_Stammdaten!$B$12,$AH$4:$AN$4004,ROW(C896)-3,FALSE)</f>
        <v>0</v>
      </c>
      <c r="AH896" s="51">
        <f t="shared" si="169"/>
        <v>0</v>
      </c>
      <c r="AI896" s="51">
        <f t="shared" si="170"/>
        <v>0</v>
      </c>
      <c r="AJ896" s="51">
        <f t="shared" si="171"/>
        <v>0</v>
      </c>
      <c r="AK896" s="51">
        <f t="shared" si="172"/>
        <v>0</v>
      </c>
      <c r="AL896" s="51">
        <f t="shared" si="173"/>
        <v>0</v>
      </c>
      <c r="AM896" s="51">
        <f t="shared" si="174"/>
        <v>0</v>
      </c>
      <c r="AN896" s="51">
        <f t="shared" si="175"/>
        <v>0</v>
      </c>
    </row>
    <row r="897" spans="1:40" x14ac:dyDescent="0.25">
      <c r="A897" s="17"/>
      <c r="B897" s="17"/>
      <c r="C897" s="35"/>
      <c r="D897" s="17"/>
      <c r="E897" s="17"/>
      <c r="F897" s="17"/>
      <c r="G897" s="62">
        <f t="shared" si="176"/>
        <v>0</v>
      </c>
      <c r="H897" s="17"/>
      <c r="I897" s="17"/>
      <c r="J897" s="17"/>
      <c r="K897" s="17"/>
      <c r="L897" s="17"/>
      <c r="M897" s="17"/>
      <c r="N897" s="17"/>
      <c r="O897" s="17"/>
      <c r="P897" s="115"/>
      <c r="Q897" s="62">
        <f>IF(C897&gt;A_Stammdaten!$B$12,0,SUM(G897,H897,J897,K897,M897,N897)-SUM(I897,L897,O897,P897))</f>
        <v>0</v>
      </c>
      <c r="R897" s="17"/>
      <c r="S897" s="17"/>
      <c r="T897" s="17"/>
      <c r="U897" s="62">
        <f t="shared" si="167"/>
        <v>0</v>
      </c>
      <c r="V897" s="63">
        <f>IF(ISBLANK($B897),0,VLOOKUP($B897,Listen!$A$2:$C$45,2,FALSE))</f>
        <v>0</v>
      </c>
      <c r="W897" s="63">
        <f>IF(ISBLANK($B897),0,VLOOKUP($B897,Listen!$A$2:$C$45,3,FALSE))</f>
        <v>0</v>
      </c>
      <c r="X897" s="49">
        <f t="shared" si="168"/>
        <v>0</v>
      </c>
      <c r="Y897" s="49">
        <f t="shared" si="178"/>
        <v>0</v>
      </c>
      <c r="Z897" s="49">
        <f t="shared" si="178"/>
        <v>0</v>
      </c>
      <c r="AA897" s="49">
        <f t="shared" si="178"/>
        <v>0</v>
      </c>
      <c r="AB897" s="49">
        <f t="shared" si="178"/>
        <v>0</v>
      </c>
      <c r="AC897" s="49">
        <f t="shared" si="178"/>
        <v>0</v>
      </c>
      <c r="AD897" s="49">
        <f t="shared" si="178"/>
        <v>0</v>
      </c>
      <c r="AE897" s="51">
        <f t="shared" si="177"/>
        <v>0</v>
      </c>
      <c r="AF897" s="51">
        <f>IF(C897=A_Stammdaten!$B$12,D_SAV!$U897-D_SAV!$AG897,HLOOKUP(A_Stammdaten!$B$12-1,$AH$4:$AN$4004,ROW(C897)-3,FALSE)-$AG897)</f>
        <v>0</v>
      </c>
      <c r="AG897" s="51">
        <f>HLOOKUP(A_Stammdaten!$B$12,$AH$4:$AN$4004,ROW(C897)-3,FALSE)</f>
        <v>0</v>
      </c>
      <c r="AH897" s="51">
        <f t="shared" si="169"/>
        <v>0</v>
      </c>
      <c r="AI897" s="51">
        <f t="shared" si="170"/>
        <v>0</v>
      </c>
      <c r="AJ897" s="51">
        <f t="shared" si="171"/>
        <v>0</v>
      </c>
      <c r="AK897" s="51">
        <f t="shared" si="172"/>
        <v>0</v>
      </c>
      <c r="AL897" s="51">
        <f t="shared" si="173"/>
        <v>0</v>
      </c>
      <c r="AM897" s="51">
        <f t="shared" si="174"/>
        <v>0</v>
      </c>
      <c r="AN897" s="51">
        <f t="shared" si="175"/>
        <v>0</v>
      </c>
    </row>
    <row r="898" spans="1:40" x14ac:dyDescent="0.25">
      <c r="A898" s="17"/>
      <c r="B898" s="17"/>
      <c r="C898" s="35"/>
      <c r="D898" s="17"/>
      <c r="E898" s="17"/>
      <c r="F898" s="17"/>
      <c r="G898" s="62">
        <f t="shared" si="176"/>
        <v>0</v>
      </c>
      <c r="H898" s="17"/>
      <c r="I898" s="17"/>
      <c r="J898" s="17"/>
      <c r="K898" s="17"/>
      <c r="L898" s="17"/>
      <c r="M898" s="17"/>
      <c r="N898" s="17"/>
      <c r="O898" s="17"/>
      <c r="P898" s="115"/>
      <c r="Q898" s="62">
        <f>IF(C898&gt;A_Stammdaten!$B$12,0,SUM(G898,H898,J898,K898,M898,N898)-SUM(I898,L898,O898,P898))</f>
        <v>0</v>
      </c>
      <c r="R898" s="17"/>
      <c r="S898" s="17"/>
      <c r="T898" s="17"/>
      <c r="U898" s="62">
        <f t="shared" si="167"/>
        <v>0</v>
      </c>
      <c r="V898" s="63">
        <f>IF(ISBLANK($B898),0,VLOOKUP($B898,Listen!$A$2:$C$45,2,FALSE))</f>
        <v>0</v>
      </c>
      <c r="W898" s="63">
        <f>IF(ISBLANK($B898),0,VLOOKUP($B898,Listen!$A$2:$C$45,3,FALSE))</f>
        <v>0</v>
      </c>
      <c r="X898" s="49">
        <f t="shared" si="168"/>
        <v>0</v>
      </c>
      <c r="Y898" s="49">
        <f t="shared" si="178"/>
        <v>0</v>
      </c>
      <c r="Z898" s="49">
        <f t="shared" si="178"/>
        <v>0</v>
      </c>
      <c r="AA898" s="49">
        <f t="shared" si="178"/>
        <v>0</v>
      </c>
      <c r="AB898" s="49">
        <f t="shared" si="178"/>
        <v>0</v>
      </c>
      <c r="AC898" s="49">
        <f t="shared" si="178"/>
        <v>0</v>
      </c>
      <c r="AD898" s="49">
        <f t="shared" si="178"/>
        <v>0</v>
      </c>
      <c r="AE898" s="51">
        <f t="shared" si="177"/>
        <v>0</v>
      </c>
      <c r="AF898" s="51">
        <f>IF(C898=A_Stammdaten!$B$12,D_SAV!$U898-D_SAV!$AG898,HLOOKUP(A_Stammdaten!$B$12-1,$AH$4:$AN$4004,ROW(C898)-3,FALSE)-$AG898)</f>
        <v>0</v>
      </c>
      <c r="AG898" s="51">
        <f>HLOOKUP(A_Stammdaten!$B$12,$AH$4:$AN$4004,ROW(C898)-3,FALSE)</f>
        <v>0</v>
      </c>
      <c r="AH898" s="51">
        <f t="shared" si="169"/>
        <v>0</v>
      </c>
      <c r="AI898" s="51">
        <f t="shared" si="170"/>
        <v>0</v>
      </c>
      <c r="AJ898" s="51">
        <f t="shared" si="171"/>
        <v>0</v>
      </c>
      <c r="AK898" s="51">
        <f t="shared" si="172"/>
        <v>0</v>
      </c>
      <c r="AL898" s="51">
        <f t="shared" si="173"/>
        <v>0</v>
      </c>
      <c r="AM898" s="51">
        <f t="shared" si="174"/>
        <v>0</v>
      </c>
      <c r="AN898" s="51">
        <f t="shared" si="175"/>
        <v>0</v>
      </c>
    </row>
    <row r="899" spans="1:40" x14ac:dyDescent="0.25">
      <c r="A899" s="17"/>
      <c r="B899" s="17"/>
      <c r="C899" s="35"/>
      <c r="D899" s="17"/>
      <c r="E899" s="17"/>
      <c r="F899" s="17"/>
      <c r="G899" s="62">
        <f t="shared" si="176"/>
        <v>0</v>
      </c>
      <c r="H899" s="17"/>
      <c r="I899" s="17"/>
      <c r="J899" s="17"/>
      <c r="K899" s="17"/>
      <c r="L899" s="17"/>
      <c r="M899" s="17"/>
      <c r="N899" s="17"/>
      <c r="O899" s="17"/>
      <c r="P899" s="115"/>
      <c r="Q899" s="62">
        <f>IF(C899&gt;A_Stammdaten!$B$12,0,SUM(G899,H899,J899,K899,M899,N899)-SUM(I899,L899,O899,P899))</f>
        <v>0</v>
      </c>
      <c r="R899" s="17"/>
      <c r="S899" s="17"/>
      <c r="T899" s="17"/>
      <c r="U899" s="62">
        <f t="shared" si="167"/>
        <v>0</v>
      </c>
      <c r="V899" s="63">
        <f>IF(ISBLANK($B899),0,VLOOKUP($B899,Listen!$A$2:$C$45,2,FALSE))</f>
        <v>0</v>
      </c>
      <c r="W899" s="63">
        <f>IF(ISBLANK($B899),0,VLOOKUP($B899,Listen!$A$2:$C$45,3,FALSE))</f>
        <v>0</v>
      </c>
      <c r="X899" s="49">
        <f t="shared" si="168"/>
        <v>0</v>
      </c>
      <c r="Y899" s="49">
        <f t="shared" si="178"/>
        <v>0</v>
      </c>
      <c r="Z899" s="49">
        <f t="shared" si="178"/>
        <v>0</v>
      </c>
      <c r="AA899" s="49">
        <f t="shared" si="178"/>
        <v>0</v>
      </c>
      <c r="AB899" s="49">
        <f t="shared" si="178"/>
        <v>0</v>
      </c>
      <c r="AC899" s="49">
        <f t="shared" si="178"/>
        <v>0</v>
      </c>
      <c r="AD899" s="49">
        <f t="shared" si="178"/>
        <v>0</v>
      </c>
      <c r="AE899" s="51">
        <f t="shared" si="177"/>
        <v>0</v>
      </c>
      <c r="AF899" s="51">
        <f>IF(C899=A_Stammdaten!$B$12,D_SAV!$U899-D_SAV!$AG899,HLOOKUP(A_Stammdaten!$B$12-1,$AH$4:$AN$4004,ROW(C899)-3,FALSE)-$AG899)</f>
        <v>0</v>
      </c>
      <c r="AG899" s="51">
        <f>HLOOKUP(A_Stammdaten!$B$12,$AH$4:$AN$4004,ROW(C899)-3,FALSE)</f>
        <v>0</v>
      </c>
      <c r="AH899" s="51">
        <f t="shared" si="169"/>
        <v>0</v>
      </c>
      <c r="AI899" s="51">
        <f t="shared" si="170"/>
        <v>0</v>
      </c>
      <c r="AJ899" s="51">
        <f t="shared" si="171"/>
        <v>0</v>
      </c>
      <c r="AK899" s="51">
        <f t="shared" si="172"/>
        <v>0</v>
      </c>
      <c r="AL899" s="51">
        <f t="shared" si="173"/>
        <v>0</v>
      </c>
      <c r="AM899" s="51">
        <f t="shared" si="174"/>
        <v>0</v>
      </c>
      <c r="AN899" s="51">
        <f t="shared" si="175"/>
        <v>0</v>
      </c>
    </row>
    <row r="900" spans="1:40" x14ac:dyDescent="0.25">
      <c r="A900" s="17"/>
      <c r="B900" s="17"/>
      <c r="C900" s="35"/>
      <c r="D900" s="17"/>
      <c r="E900" s="17"/>
      <c r="F900" s="17"/>
      <c r="G900" s="62">
        <f t="shared" si="176"/>
        <v>0</v>
      </c>
      <c r="H900" s="17"/>
      <c r="I900" s="17"/>
      <c r="J900" s="17"/>
      <c r="K900" s="17"/>
      <c r="L900" s="17"/>
      <c r="M900" s="17"/>
      <c r="N900" s="17"/>
      <c r="O900" s="17"/>
      <c r="P900" s="115"/>
      <c r="Q900" s="62">
        <f>IF(C900&gt;A_Stammdaten!$B$12,0,SUM(G900,H900,J900,K900,M900,N900)-SUM(I900,L900,O900,P900))</f>
        <v>0</v>
      </c>
      <c r="R900" s="17"/>
      <c r="S900" s="17"/>
      <c r="T900" s="17"/>
      <c r="U900" s="62">
        <f t="shared" si="167"/>
        <v>0</v>
      </c>
      <c r="V900" s="63">
        <f>IF(ISBLANK($B900),0,VLOOKUP($B900,Listen!$A$2:$C$45,2,FALSE))</f>
        <v>0</v>
      </c>
      <c r="W900" s="63">
        <f>IF(ISBLANK($B900),0,VLOOKUP($B900,Listen!$A$2:$C$45,3,FALSE))</f>
        <v>0</v>
      </c>
      <c r="X900" s="49">
        <f t="shared" si="168"/>
        <v>0</v>
      </c>
      <c r="Y900" s="49">
        <f t="shared" si="178"/>
        <v>0</v>
      </c>
      <c r="Z900" s="49">
        <f t="shared" si="178"/>
        <v>0</v>
      </c>
      <c r="AA900" s="49">
        <f t="shared" si="178"/>
        <v>0</v>
      </c>
      <c r="AB900" s="49">
        <f t="shared" si="178"/>
        <v>0</v>
      </c>
      <c r="AC900" s="49">
        <f t="shared" si="178"/>
        <v>0</v>
      </c>
      <c r="AD900" s="49">
        <f t="shared" si="178"/>
        <v>0</v>
      </c>
      <c r="AE900" s="51">
        <f t="shared" si="177"/>
        <v>0</v>
      </c>
      <c r="AF900" s="51">
        <f>IF(C900=A_Stammdaten!$B$12,D_SAV!$U900-D_SAV!$AG900,HLOOKUP(A_Stammdaten!$B$12-1,$AH$4:$AN$4004,ROW(C900)-3,FALSE)-$AG900)</f>
        <v>0</v>
      </c>
      <c r="AG900" s="51">
        <f>HLOOKUP(A_Stammdaten!$B$12,$AH$4:$AN$4004,ROW(C900)-3,FALSE)</f>
        <v>0</v>
      </c>
      <c r="AH900" s="51">
        <f t="shared" si="169"/>
        <v>0</v>
      </c>
      <c r="AI900" s="51">
        <f t="shared" si="170"/>
        <v>0</v>
      </c>
      <c r="AJ900" s="51">
        <f t="shared" si="171"/>
        <v>0</v>
      </c>
      <c r="AK900" s="51">
        <f t="shared" si="172"/>
        <v>0</v>
      </c>
      <c r="AL900" s="51">
        <f t="shared" si="173"/>
        <v>0</v>
      </c>
      <c r="AM900" s="51">
        <f t="shared" si="174"/>
        <v>0</v>
      </c>
      <c r="AN900" s="51">
        <f t="shared" si="175"/>
        <v>0</v>
      </c>
    </row>
    <row r="901" spans="1:40" x14ac:dyDescent="0.25">
      <c r="A901" s="17"/>
      <c r="B901" s="17"/>
      <c r="C901" s="35"/>
      <c r="D901" s="17"/>
      <c r="E901" s="17"/>
      <c r="F901" s="17"/>
      <c r="G901" s="62">
        <f t="shared" si="176"/>
        <v>0</v>
      </c>
      <c r="H901" s="17"/>
      <c r="I901" s="17"/>
      <c r="J901" s="17"/>
      <c r="K901" s="17"/>
      <c r="L901" s="17"/>
      <c r="M901" s="17"/>
      <c r="N901" s="17"/>
      <c r="O901" s="17"/>
      <c r="P901" s="115"/>
      <c r="Q901" s="62">
        <f>IF(C901&gt;A_Stammdaten!$B$12,0,SUM(G901,H901,J901,K901,M901,N901)-SUM(I901,L901,O901,P901))</f>
        <v>0</v>
      </c>
      <c r="R901" s="17"/>
      <c r="S901" s="17"/>
      <c r="T901" s="17"/>
      <c r="U901" s="62">
        <f t="shared" ref="U901:U964" si="179">Q901-SUM(R901:T901)</f>
        <v>0</v>
      </c>
      <c r="V901" s="63">
        <f>IF(ISBLANK($B901),0,VLOOKUP($B901,Listen!$A$2:$C$45,2,FALSE))</f>
        <v>0</v>
      </c>
      <c r="W901" s="63">
        <f>IF(ISBLANK($B901),0,VLOOKUP($B901,Listen!$A$2:$C$45,3,FALSE))</f>
        <v>0</v>
      </c>
      <c r="X901" s="49">
        <f t="shared" ref="X901:X964" si="180">$V901</f>
        <v>0</v>
      </c>
      <c r="Y901" s="49">
        <f t="shared" si="178"/>
        <v>0</v>
      </c>
      <c r="Z901" s="49">
        <f t="shared" si="178"/>
        <v>0</v>
      </c>
      <c r="AA901" s="49">
        <f t="shared" si="178"/>
        <v>0</v>
      </c>
      <c r="AB901" s="49">
        <f t="shared" si="178"/>
        <v>0</v>
      </c>
      <c r="AC901" s="49">
        <f t="shared" si="178"/>
        <v>0</v>
      </c>
      <c r="AD901" s="49">
        <f t="shared" si="178"/>
        <v>0</v>
      </c>
      <c r="AE901" s="51">
        <f t="shared" si="177"/>
        <v>0</v>
      </c>
      <c r="AF901" s="51">
        <f>IF(C901=A_Stammdaten!$B$12,D_SAV!$U901-D_SAV!$AG901,HLOOKUP(A_Stammdaten!$B$12-1,$AH$4:$AN$4004,ROW(C901)-3,FALSE)-$AG901)</f>
        <v>0</v>
      </c>
      <c r="AG901" s="51">
        <f>HLOOKUP(A_Stammdaten!$B$12,$AH$4:$AN$4004,ROW(C901)-3,FALSE)</f>
        <v>0</v>
      </c>
      <c r="AH901" s="51">
        <f t="shared" ref="AH901:AH964" si="181">IF(OR($C901=0,$U901=0),0,IF($C901&lt;=AH$4,$U901-$U901/X901*(AH$4-$C901+1),0))</f>
        <v>0</v>
      </c>
      <c r="AI901" s="51">
        <f t="shared" ref="AI901:AI964" si="182">IF(OR($C901=0,$U901=0,Y901-(AI$4-$C901)=0),0,IF($C901&lt;AI$4,AH901-AH901/(Y901-(AI$4-$C901)),IF($C901=AI$4,$U901-$U901/Y901,0)))</f>
        <v>0</v>
      </c>
      <c r="AJ901" s="51">
        <f t="shared" ref="AJ901:AJ964" si="183">IF(OR($C901=0,$U901=0,Z901-(AJ$4-$C901)=0),0,IF($C901&lt;AJ$4,AI901-AI901/(Z901-(AJ$4-$C901)),IF($C901=AJ$4,$U901-$U901/Z901,0)))</f>
        <v>0</v>
      </c>
      <c r="AK901" s="51">
        <f t="shared" ref="AK901:AK964" si="184">IF(OR($C901=0,$U901=0,AA901-(AK$4-$C901)=0),0,IF($C901&lt;AK$4,AJ901-AJ901/(AA901-(AK$4-$C901)),IF($C901=AK$4,$U901-$U901/AA901,0)))</f>
        <v>0</v>
      </c>
      <c r="AL901" s="51">
        <f t="shared" ref="AL901:AL964" si="185">IF(OR($C901=0,$U901=0,AB901-(AL$4-$C901)=0),0,IF($C901&lt;AL$4,AK901-AK901/(AB901-(AL$4-$C901)),IF($C901=AL$4,$U901-$U901/AB901,0)))</f>
        <v>0</v>
      </c>
      <c r="AM901" s="51">
        <f t="shared" ref="AM901:AM964" si="186">IF(OR($C901=0,$U901=0,AC901-(AM$4-$C901)=0),0,IF($C901&lt;AM$4,AL901-AL901/(AC901-(AM$4-$C901)),IF($C901=AM$4,$U901-$U901/AC901,0)))</f>
        <v>0</v>
      </c>
      <c r="AN901" s="51">
        <f t="shared" ref="AN901:AN964" si="187">IF(OR($C901=0,$U901=0,AD901-(AN$4-$C901)=0),0,IF($C901&lt;AN$4,AM901-AM901/(AD901-(AN$4-$C901)),IF($C901=AN$4,$U901-$U901/AD901,0)))</f>
        <v>0</v>
      </c>
    </row>
    <row r="902" spans="1:40" x14ac:dyDescent="0.25">
      <c r="A902" s="17"/>
      <c r="B902" s="17"/>
      <c r="C902" s="35"/>
      <c r="D902" s="17"/>
      <c r="E902" s="17"/>
      <c r="F902" s="17"/>
      <c r="G902" s="62">
        <f t="shared" ref="G902:G965" si="188">D902*E902/100</f>
        <v>0</v>
      </c>
      <c r="H902" s="17"/>
      <c r="I902" s="17"/>
      <c r="J902" s="17"/>
      <c r="K902" s="17"/>
      <c r="L902" s="17"/>
      <c r="M902" s="17"/>
      <c r="N902" s="17"/>
      <c r="O902" s="17"/>
      <c r="P902" s="115"/>
      <c r="Q902" s="62">
        <f>IF(C902&gt;A_Stammdaten!$B$12,0,SUM(G902,H902,J902,K902,M902,N902)-SUM(I902,L902,O902,P902))</f>
        <v>0</v>
      </c>
      <c r="R902" s="17"/>
      <c r="S902" s="17"/>
      <c r="T902" s="17"/>
      <c r="U902" s="62">
        <f t="shared" si="179"/>
        <v>0</v>
      </c>
      <c r="V902" s="63">
        <f>IF(ISBLANK($B902),0,VLOOKUP($B902,Listen!$A$2:$C$45,2,FALSE))</f>
        <v>0</v>
      </c>
      <c r="W902" s="63">
        <f>IF(ISBLANK($B902),0,VLOOKUP($B902,Listen!$A$2:$C$45,3,FALSE))</f>
        <v>0</v>
      </c>
      <c r="X902" s="49">
        <f t="shared" si="180"/>
        <v>0</v>
      </c>
      <c r="Y902" s="49">
        <f t="shared" si="178"/>
        <v>0</v>
      </c>
      <c r="Z902" s="49">
        <f t="shared" si="178"/>
        <v>0</v>
      </c>
      <c r="AA902" s="49">
        <f t="shared" si="178"/>
        <v>0</v>
      </c>
      <c r="AB902" s="49">
        <f t="shared" si="178"/>
        <v>0</v>
      </c>
      <c r="AC902" s="49">
        <f t="shared" si="178"/>
        <v>0</v>
      </c>
      <c r="AD902" s="49">
        <f t="shared" si="178"/>
        <v>0</v>
      </c>
      <c r="AE902" s="51">
        <f t="shared" si="177"/>
        <v>0</v>
      </c>
      <c r="AF902" s="51">
        <f>IF(C902=A_Stammdaten!$B$12,D_SAV!$U902-D_SAV!$AG902,HLOOKUP(A_Stammdaten!$B$12-1,$AH$4:$AN$4004,ROW(C902)-3,FALSE)-$AG902)</f>
        <v>0</v>
      </c>
      <c r="AG902" s="51">
        <f>HLOOKUP(A_Stammdaten!$B$12,$AH$4:$AN$4004,ROW(C902)-3,FALSE)</f>
        <v>0</v>
      </c>
      <c r="AH902" s="51">
        <f t="shared" si="181"/>
        <v>0</v>
      </c>
      <c r="AI902" s="51">
        <f t="shared" si="182"/>
        <v>0</v>
      </c>
      <c r="AJ902" s="51">
        <f t="shared" si="183"/>
        <v>0</v>
      </c>
      <c r="AK902" s="51">
        <f t="shared" si="184"/>
        <v>0</v>
      </c>
      <c r="AL902" s="51">
        <f t="shared" si="185"/>
        <v>0</v>
      </c>
      <c r="AM902" s="51">
        <f t="shared" si="186"/>
        <v>0</v>
      </c>
      <c r="AN902" s="51">
        <f t="shared" si="187"/>
        <v>0</v>
      </c>
    </row>
    <row r="903" spans="1:40" x14ac:dyDescent="0.25">
      <c r="A903" s="17"/>
      <c r="B903" s="17"/>
      <c r="C903" s="35"/>
      <c r="D903" s="17"/>
      <c r="E903" s="17"/>
      <c r="F903" s="17"/>
      <c r="G903" s="62">
        <f t="shared" si="188"/>
        <v>0</v>
      </c>
      <c r="H903" s="17"/>
      <c r="I903" s="17"/>
      <c r="J903" s="17"/>
      <c r="K903" s="17"/>
      <c r="L903" s="17"/>
      <c r="M903" s="17"/>
      <c r="N903" s="17"/>
      <c r="O903" s="17"/>
      <c r="P903" s="115"/>
      <c r="Q903" s="62">
        <f>IF(C903&gt;A_Stammdaten!$B$12,0,SUM(G903,H903,J903,K903,M903,N903)-SUM(I903,L903,O903,P903))</f>
        <v>0</v>
      </c>
      <c r="R903" s="17"/>
      <c r="S903" s="17"/>
      <c r="T903" s="17"/>
      <c r="U903" s="62">
        <f t="shared" si="179"/>
        <v>0</v>
      </c>
      <c r="V903" s="63">
        <f>IF(ISBLANK($B903),0,VLOOKUP($B903,Listen!$A$2:$C$45,2,FALSE))</f>
        <v>0</v>
      </c>
      <c r="W903" s="63">
        <f>IF(ISBLANK($B903),0,VLOOKUP($B903,Listen!$A$2:$C$45,3,FALSE))</f>
        <v>0</v>
      </c>
      <c r="X903" s="49">
        <f t="shared" si="180"/>
        <v>0</v>
      </c>
      <c r="Y903" s="49">
        <f t="shared" si="178"/>
        <v>0</v>
      </c>
      <c r="Z903" s="49">
        <f t="shared" si="178"/>
        <v>0</v>
      </c>
      <c r="AA903" s="49">
        <f t="shared" si="178"/>
        <v>0</v>
      </c>
      <c r="AB903" s="49">
        <f t="shared" si="178"/>
        <v>0</v>
      </c>
      <c r="AC903" s="49">
        <f t="shared" si="178"/>
        <v>0</v>
      </c>
      <c r="AD903" s="49">
        <f t="shared" si="178"/>
        <v>0</v>
      </c>
      <c r="AE903" s="51">
        <f t="shared" si="177"/>
        <v>0</v>
      </c>
      <c r="AF903" s="51">
        <f>IF(C903=A_Stammdaten!$B$12,D_SAV!$U903-D_SAV!$AG903,HLOOKUP(A_Stammdaten!$B$12-1,$AH$4:$AN$4004,ROW(C903)-3,FALSE)-$AG903)</f>
        <v>0</v>
      </c>
      <c r="AG903" s="51">
        <f>HLOOKUP(A_Stammdaten!$B$12,$AH$4:$AN$4004,ROW(C903)-3,FALSE)</f>
        <v>0</v>
      </c>
      <c r="AH903" s="51">
        <f t="shared" si="181"/>
        <v>0</v>
      </c>
      <c r="AI903" s="51">
        <f t="shared" si="182"/>
        <v>0</v>
      </c>
      <c r="AJ903" s="51">
        <f t="shared" si="183"/>
        <v>0</v>
      </c>
      <c r="AK903" s="51">
        <f t="shared" si="184"/>
        <v>0</v>
      </c>
      <c r="AL903" s="51">
        <f t="shared" si="185"/>
        <v>0</v>
      </c>
      <c r="AM903" s="51">
        <f t="shared" si="186"/>
        <v>0</v>
      </c>
      <c r="AN903" s="51">
        <f t="shared" si="187"/>
        <v>0</v>
      </c>
    </row>
    <row r="904" spans="1:40" x14ac:dyDescent="0.25">
      <c r="A904" s="17"/>
      <c r="B904" s="17"/>
      <c r="C904" s="35"/>
      <c r="D904" s="17"/>
      <c r="E904" s="17"/>
      <c r="F904" s="17"/>
      <c r="G904" s="62">
        <f t="shared" si="188"/>
        <v>0</v>
      </c>
      <c r="H904" s="17"/>
      <c r="I904" s="17"/>
      <c r="J904" s="17"/>
      <c r="K904" s="17"/>
      <c r="L904" s="17"/>
      <c r="M904" s="17"/>
      <c r="N904" s="17"/>
      <c r="O904" s="17"/>
      <c r="P904" s="115"/>
      <c r="Q904" s="62">
        <f>IF(C904&gt;A_Stammdaten!$B$12,0,SUM(G904,H904,J904,K904,M904,N904)-SUM(I904,L904,O904,P904))</f>
        <v>0</v>
      </c>
      <c r="R904" s="17"/>
      <c r="S904" s="17"/>
      <c r="T904" s="17"/>
      <c r="U904" s="62">
        <f t="shared" si="179"/>
        <v>0</v>
      </c>
      <c r="V904" s="63">
        <f>IF(ISBLANK($B904),0,VLOOKUP($B904,Listen!$A$2:$C$45,2,FALSE))</f>
        <v>0</v>
      </c>
      <c r="W904" s="63">
        <f>IF(ISBLANK($B904),0,VLOOKUP($B904,Listen!$A$2:$C$45,3,FALSE))</f>
        <v>0</v>
      </c>
      <c r="X904" s="49">
        <f t="shared" si="180"/>
        <v>0</v>
      </c>
      <c r="Y904" s="49">
        <f t="shared" si="178"/>
        <v>0</v>
      </c>
      <c r="Z904" s="49">
        <f t="shared" si="178"/>
        <v>0</v>
      </c>
      <c r="AA904" s="49">
        <f t="shared" si="178"/>
        <v>0</v>
      </c>
      <c r="AB904" s="49">
        <f t="shared" si="178"/>
        <v>0</v>
      </c>
      <c r="AC904" s="49">
        <f t="shared" si="178"/>
        <v>0</v>
      </c>
      <c r="AD904" s="49">
        <f t="shared" si="178"/>
        <v>0</v>
      </c>
      <c r="AE904" s="51">
        <f t="shared" si="177"/>
        <v>0</v>
      </c>
      <c r="AF904" s="51">
        <f>IF(C904=A_Stammdaten!$B$12,D_SAV!$U904-D_SAV!$AG904,HLOOKUP(A_Stammdaten!$B$12-1,$AH$4:$AN$4004,ROW(C904)-3,FALSE)-$AG904)</f>
        <v>0</v>
      </c>
      <c r="AG904" s="51">
        <f>HLOOKUP(A_Stammdaten!$B$12,$AH$4:$AN$4004,ROW(C904)-3,FALSE)</f>
        <v>0</v>
      </c>
      <c r="AH904" s="51">
        <f t="shared" si="181"/>
        <v>0</v>
      </c>
      <c r="AI904" s="51">
        <f t="shared" si="182"/>
        <v>0</v>
      </c>
      <c r="AJ904" s="51">
        <f t="shared" si="183"/>
        <v>0</v>
      </c>
      <c r="AK904" s="51">
        <f t="shared" si="184"/>
        <v>0</v>
      </c>
      <c r="AL904" s="51">
        <f t="shared" si="185"/>
        <v>0</v>
      </c>
      <c r="AM904" s="51">
        <f t="shared" si="186"/>
        <v>0</v>
      </c>
      <c r="AN904" s="51">
        <f t="shared" si="187"/>
        <v>0</v>
      </c>
    </row>
    <row r="905" spans="1:40" x14ac:dyDescent="0.25">
      <c r="A905" s="17"/>
      <c r="B905" s="17"/>
      <c r="C905" s="35"/>
      <c r="D905" s="17"/>
      <c r="E905" s="17"/>
      <c r="F905" s="17"/>
      <c r="G905" s="62">
        <f t="shared" si="188"/>
        <v>0</v>
      </c>
      <c r="H905" s="17"/>
      <c r="I905" s="17"/>
      <c r="J905" s="17"/>
      <c r="K905" s="17"/>
      <c r="L905" s="17"/>
      <c r="M905" s="17"/>
      <c r="N905" s="17"/>
      <c r="O905" s="17"/>
      <c r="P905" s="115"/>
      <c r="Q905" s="62">
        <f>IF(C905&gt;A_Stammdaten!$B$12,0,SUM(G905,H905,J905,K905,M905,N905)-SUM(I905,L905,O905,P905))</f>
        <v>0</v>
      </c>
      <c r="R905" s="17"/>
      <c r="S905" s="17"/>
      <c r="T905" s="17"/>
      <c r="U905" s="62">
        <f t="shared" si="179"/>
        <v>0</v>
      </c>
      <c r="V905" s="63">
        <f>IF(ISBLANK($B905),0,VLOOKUP($B905,Listen!$A$2:$C$45,2,FALSE))</f>
        <v>0</v>
      </c>
      <c r="W905" s="63">
        <f>IF(ISBLANK($B905),0,VLOOKUP($B905,Listen!$A$2:$C$45,3,FALSE))</f>
        <v>0</v>
      </c>
      <c r="X905" s="49">
        <f t="shared" si="180"/>
        <v>0</v>
      </c>
      <c r="Y905" s="49">
        <f t="shared" si="178"/>
        <v>0</v>
      </c>
      <c r="Z905" s="49">
        <f t="shared" si="178"/>
        <v>0</v>
      </c>
      <c r="AA905" s="49">
        <f t="shared" si="178"/>
        <v>0</v>
      </c>
      <c r="AB905" s="49">
        <f t="shared" si="178"/>
        <v>0</v>
      </c>
      <c r="AC905" s="49">
        <f t="shared" si="178"/>
        <v>0</v>
      </c>
      <c r="AD905" s="49">
        <f t="shared" si="178"/>
        <v>0</v>
      </c>
      <c r="AE905" s="51">
        <f t="shared" si="177"/>
        <v>0</v>
      </c>
      <c r="AF905" s="51">
        <f>IF(C905=A_Stammdaten!$B$12,D_SAV!$U905-D_SAV!$AG905,HLOOKUP(A_Stammdaten!$B$12-1,$AH$4:$AN$4004,ROW(C905)-3,FALSE)-$AG905)</f>
        <v>0</v>
      </c>
      <c r="AG905" s="51">
        <f>HLOOKUP(A_Stammdaten!$B$12,$AH$4:$AN$4004,ROW(C905)-3,FALSE)</f>
        <v>0</v>
      </c>
      <c r="AH905" s="51">
        <f t="shared" si="181"/>
        <v>0</v>
      </c>
      <c r="AI905" s="51">
        <f t="shared" si="182"/>
        <v>0</v>
      </c>
      <c r="AJ905" s="51">
        <f t="shared" si="183"/>
        <v>0</v>
      </c>
      <c r="AK905" s="51">
        <f t="shared" si="184"/>
        <v>0</v>
      </c>
      <c r="AL905" s="51">
        <f t="shared" si="185"/>
        <v>0</v>
      </c>
      <c r="AM905" s="51">
        <f t="shared" si="186"/>
        <v>0</v>
      </c>
      <c r="AN905" s="51">
        <f t="shared" si="187"/>
        <v>0</v>
      </c>
    </row>
    <row r="906" spans="1:40" x14ac:dyDescent="0.25">
      <c r="A906" s="17"/>
      <c r="B906" s="17"/>
      <c r="C906" s="35"/>
      <c r="D906" s="17"/>
      <c r="E906" s="17"/>
      <c r="F906" s="17"/>
      <c r="G906" s="62">
        <f t="shared" si="188"/>
        <v>0</v>
      </c>
      <c r="H906" s="17"/>
      <c r="I906" s="17"/>
      <c r="J906" s="17"/>
      <c r="K906" s="17"/>
      <c r="L906" s="17"/>
      <c r="M906" s="17"/>
      <c r="N906" s="17"/>
      <c r="O906" s="17"/>
      <c r="P906" s="115"/>
      <c r="Q906" s="62">
        <f>IF(C906&gt;A_Stammdaten!$B$12,0,SUM(G906,H906,J906,K906,M906,N906)-SUM(I906,L906,O906,P906))</f>
        <v>0</v>
      </c>
      <c r="R906" s="17"/>
      <c r="S906" s="17"/>
      <c r="T906" s="17"/>
      <c r="U906" s="62">
        <f t="shared" si="179"/>
        <v>0</v>
      </c>
      <c r="V906" s="63">
        <f>IF(ISBLANK($B906),0,VLOOKUP($B906,Listen!$A$2:$C$45,2,FALSE))</f>
        <v>0</v>
      </c>
      <c r="W906" s="63">
        <f>IF(ISBLANK($B906),0,VLOOKUP($B906,Listen!$A$2:$C$45,3,FALSE))</f>
        <v>0</v>
      </c>
      <c r="X906" s="49">
        <f t="shared" si="180"/>
        <v>0</v>
      </c>
      <c r="Y906" s="49">
        <f t="shared" si="178"/>
        <v>0</v>
      </c>
      <c r="Z906" s="49">
        <f t="shared" si="178"/>
        <v>0</v>
      </c>
      <c r="AA906" s="49">
        <f t="shared" si="178"/>
        <v>0</v>
      </c>
      <c r="AB906" s="49">
        <f t="shared" si="178"/>
        <v>0</v>
      </c>
      <c r="AC906" s="49">
        <f t="shared" si="178"/>
        <v>0</v>
      </c>
      <c r="AD906" s="49">
        <f t="shared" si="178"/>
        <v>0</v>
      </c>
      <c r="AE906" s="51">
        <f t="shared" si="177"/>
        <v>0</v>
      </c>
      <c r="AF906" s="51">
        <f>IF(C906=A_Stammdaten!$B$12,D_SAV!$U906-D_SAV!$AG906,HLOOKUP(A_Stammdaten!$B$12-1,$AH$4:$AN$4004,ROW(C906)-3,FALSE)-$AG906)</f>
        <v>0</v>
      </c>
      <c r="AG906" s="51">
        <f>HLOOKUP(A_Stammdaten!$B$12,$AH$4:$AN$4004,ROW(C906)-3,FALSE)</f>
        <v>0</v>
      </c>
      <c r="AH906" s="51">
        <f t="shared" si="181"/>
        <v>0</v>
      </c>
      <c r="AI906" s="51">
        <f t="shared" si="182"/>
        <v>0</v>
      </c>
      <c r="AJ906" s="51">
        <f t="shared" si="183"/>
        <v>0</v>
      </c>
      <c r="AK906" s="51">
        <f t="shared" si="184"/>
        <v>0</v>
      </c>
      <c r="AL906" s="51">
        <f t="shared" si="185"/>
        <v>0</v>
      </c>
      <c r="AM906" s="51">
        <f t="shared" si="186"/>
        <v>0</v>
      </c>
      <c r="AN906" s="51">
        <f t="shared" si="187"/>
        <v>0</v>
      </c>
    </row>
    <row r="907" spans="1:40" x14ac:dyDescent="0.25">
      <c r="A907" s="17"/>
      <c r="B907" s="17"/>
      <c r="C907" s="35"/>
      <c r="D907" s="17"/>
      <c r="E907" s="17"/>
      <c r="F907" s="17"/>
      <c r="G907" s="62">
        <f t="shared" si="188"/>
        <v>0</v>
      </c>
      <c r="H907" s="17"/>
      <c r="I907" s="17"/>
      <c r="J907" s="17"/>
      <c r="K907" s="17"/>
      <c r="L907" s="17"/>
      <c r="M907" s="17"/>
      <c r="N907" s="17"/>
      <c r="O907" s="17"/>
      <c r="P907" s="115"/>
      <c r="Q907" s="62">
        <f>IF(C907&gt;A_Stammdaten!$B$12,0,SUM(G907,H907,J907,K907,M907,N907)-SUM(I907,L907,O907,P907))</f>
        <v>0</v>
      </c>
      <c r="R907" s="17"/>
      <c r="S907" s="17"/>
      <c r="T907" s="17"/>
      <c r="U907" s="62">
        <f t="shared" si="179"/>
        <v>0</v>
      </c>
      <c r="V907" s="63">
        <f>IF(ISBLANK($B907),0,VLOOKUP($B907,Listen!$A$2:$C$45,2,FALSE))</f>
        <v>0</v>
      </c>
      <c r="W907" s="63">
        <f>IF(ISBLANK($B907),0,VLOOKUP($B907,Listen!$A$2:$C$45,3,FALSE))</f>
        <v>0</v>
      </c>
      <c r="X907" s="49">
        <f t="shared" si="180"/>
        <v>0</v>
      </c>
      <c r="Y907" s="49">
        <f t="shared" si="178"/>
        <v>0</v>
      </c>
      <c r="Z907" s="49">
        <f t="shared" si="178"/>
        <v>0</v>
      </c>
      <c r="AA907" s="49">
        <f t="shared" si="178"/>
        <v>0</v>
      </c>
      <c r="AB907" s="49">
        <f t="shared" si="178"/>
        <v>0</v>
      </c>
      <c r="AC907" s="49">
        <f t="shared" si="178"/>
        <v>0</v>
      </c>
      <c r="AD907" s="49">
        <f t="shared" si="178"/>
        <v>0</v>
      </c>
      <c r="AE907" s="51">
        <f t="shared" si="177"/>
        <v>0</v>
      </c>
      <c r="AF907" s="51">
        <f>IF(C907=A_Stammdaten!$B$12,D_SAV!$U907-D_SAV!$AG907,HLOOKUP(A_Stammdaten!$B$12-1,$AH$4:$AN$4004,ROW(C907)-3,FALSE)-$AG907)</f>
        <v>0</v>
      </c>
      <c r="AG907" s="51">
        <f>HLOOKUP(A_Stammdaten!$B$12,$AH$4:$AN$4004,ROW(C907)-3,FALSE)</f>
        <v>0</v>
      </c>
      <c r="AH907" s="51">
        <f t="shared" si="181"/>
        <v>0</v>
      </c>
      <c r="AI907" s="51">
        <f t="shared" si="182"/>
        <v>0</v>
      </c>
      <c r="AJ907" s="51">
        <f t="shared" si="183"/>
        <v>0</v>
      </c>
      <c r="AK907" s="51">
        <f t="shared" si="184"/>
        <v>0</v>
      </c>
      <c r="AL907" s="51">
        <f t="shared" si="185"/>
        <v>0</v>
      </c>
      <c r="AM907" s="51">
        <f t="shared" si="186"/>
        <v>0</v>
      </c>
      <c r="AN907" s="51">
        <f t="shared" si="187"/>
        <v>0</v>
      </c>
    </row>
    <row r="908" spans="1:40" x14ac:dyDescent="0.25">
      <c r="A908" s="17"/>
      <c r="B908" s="17"/>
      <c r="C908" s="35"/>
      <c r="D908" s="17"/>
      <c r="E908" s="17"/>
      <c r="F908" s="17"/>
      <c r="G908" s="62">
        <f t="shared" si="188"/>
        <v>0</v>
      </c>
      <c r="H908" s="17"/>
      <c r="I908" s="17"/>
      <c r="J908" s="17"/>
      <c r="K908" s="17"/>
      <c r="L908" s="17"/>
      <c r="M908" s="17"/>
      <c r="N908" s="17"/>
      <c r="O908" s="17"/>
      <c r="P908" s="115"/>
      <c r="Q908" s="62">
        <f>IF(C908&gt;A_Stammdaten!$B$12,0,SUM(G908,H908,J908,K908,M908,N908)-SUM(I908,L908,O908,P908))</f>
        <v>0</v>
      </c>
      <c r="R908" s="17"/>
      <c r="S908" s="17"/>
      <c r="T908" s="17"/>
      <c r="U908" s="62">
        <f t="shared" si="179"/>
        <v>0</v>
      </c>
      <c r="V908" s="63">
        <f>IF(ISBLANK($B908),0,VLOOKUP($B908,Listen!$A$2:$C$45,2,FALSE))</f>
        <v>0</v>
      </c>
      <c r="W908" s="63">
        <f>IF(ISBLANK($B908),0,VLOOKUP($B908,Listen!$A$2:$C$45,3,FALSE))</f>
        <v>0</v>
      </c>
      <c r="X908" s="49">
        <f t="shared" si="180"/>
        <v>0</v>
      </c>
      <c r="Y908" s="49">
        <f t="shared" si="178"/>
        <v>0</v>
      </c>
      <c r="Z908" s="49">
        <f t="shared" si="178"/>
        <v>0</v>
      </c>
      <c r="AA908" s="49">
        <f t="shared" si="178"/>
        <v>0</v>
      </c>
      <c r="AB908" s="49">
        <f t="shared" si="178"/>
        <v>0</v>
      </c>
      <c r="AC908" s="49">
        <f t="shared" si="178"/>
        <v>0</v>
      </c>
      <c r="AD908" s="49">
        <f t="shared" si="178"/>
        <v>0</v>
      </c>
      <c r="AE908" s="51">
        <f t="shared" si="177"/>
        <v>0</v>
      </c>
      <c r="AF908" s="51">
        <f>IF(C908=A_Stammdaten!$B$12,D_SAV!$U908-D_SAV!$AG908,HLOOKUP(A_Stammdaten!$B$12-1,$AH$4:$AN$4004,ROW(C908)-3,FALSE)-$AG908)</f>
        <v>0</v>
      </c>
      <c r="AG908" s="51">
        <f>HLOOKUP(A_Stammdaten!$B$12,$AH$4:$AN$4004,ROW(C908)-3,FALSE)</f>
        <v>0</v>
      </c>
      <c r="AH908" s="51">
        <f t="shared" si="181"/>
        <v>0</v>
      </c>
      <c r="AI908" s="51">
        <f t="shared" si="182"/>
        <v>0</v>
      </c>
      <c r="AJ908" s="51">
        <f t="shared" si="183"/>
        <v>0</v>
      </c>
      <c r="AK908" s="51">
        <f t="shared" si="184"/>
        <v>0</v>
      </c>
      <c r="AL908" s="51">
        <f t="shared" si="185"/>
        <v>0</v>
      </c>
      <c r="AM908" s="51">
        <f t="shared" si="186"/>
        <v>0</v>
      </c>
      <c r="AN908" s="51">
        <f t="shared" si="187"/>
        <v>0</v>
      </c>
    </row>
    <row r="909" spans="1:40" x14ac:dyDescent="0.25">
      <c r="A909" s="17"/>
      <c r="B909" s="17"/>
      <c r="C909" s="35"/>
      <c r="D909" s="17"/>
      <c r="E909" s="17"/>
      <c r="F909" s="17"/>
      <c r="G909" s="62">
        <f t="shared" si="188"/>
        <v>0</v>
      </c>
      <c r="H909" s="17"/>
      <c r="I909" s="17"/>
      <c r="J909" s="17"/>
      <c r="K909" s="17"/>
      <c r="L909" s="17"/>
      <c r="M909" s="17"/>
      <c r="N909" s="17"/>
      <c r="O909" s="17"/>
      <c r="P909" s="115"/>
      <c r="Q909" s="62">
        <f>IF(C909&gt;A_Stammdaten!$B$12,0,SUM(G909,H909,J909,K909,M909,N909)-SUM(I909,L909,O909,P909))</f>
        <v>0</v>
      </c>
      <c r="R909" s="17"/>
      <c r="S909" s="17"/>
      <c r="T909" s="17"/>
      <c r="U909" s="62">
        <f t="shared" si="179"/>
        <v>0</v>
      </c>
      <c r="V909" s="63">
        <f>IF(ISBLANK($B909),0,VLOOKUP($B909,Listen!$A$2:$C$45,2,FALSE))</f>
        <v>0</v>
      </c>
      <c r="W909" s="63">
        <f>IF(ISBLANK($B909),0,VLOOKUP($B909,Listen!$A$2:$C$45,3,FALSE))</f>
        <v>0</v>
      </c>
      <c r="X909" s="49">
        <f t="shared" si="180"/>
        <v>0</v>
      </c>
      <c r="Y909" s="49">
        <f t="shared" si="178"/>
        <v>0</v>
      </c>
      <c r="Z909" s="49">
        <f t="shared" si="178"/>
        <v>0</v>
      </c>
      <c r="AA909" s="49">
        <f t="shared" si="178"/>
        <v>0</v>
      </c>
      <c r="AB909" s="49">
        <f t="shared" si="178"/>
        <v>0</v>
      </c>
      <c r="AC909" s="49">
        <f t="shared" si="178"/>
        <v>0</v>
      </c>
      <c r="AD909" s="49">
        <f t="shared" si="178"/>
        <v>0</v>
      </c>
      <c r="AE909" s="51">
        <f t="shared" si="177"/>
        <v>0</v>
      </c>
      <c r="AF909" s="51">
        <f>IF(C909=A_Stammdaten!$B$12,D_SAV!$U909-D_SAV!$AG909,HLOOKUP(A_Stammdaten!$B$12-1,$AH$4:$AN$4004,ROW(C909)-3,FALSE)-$AG909)</f>
        <v>0</v>
      </c>
      <c r="AG909" s="51">
        <f>HLOOKUP(A_Stammdaten!$B$12,$AH$4:$AN$4004,ROW(C909)-3,FALSE)</f>
        <v>0</v>
      </c>
      <c r="AH909" s="51">
        <f t="shared" si="181"/>
        <v>0</v>
      </c>
      <c r="AI909" s="51">
        <f t="shared" si="182"/>
        <v>0</v>
      </c>
      <c r="AJ909" s="51">
        <f t="shared" si="183"/>
        <v>0</v>
      </c>
      <c r="AK909" s="51">
        <f t="shared" si="184"/>
        <v>0</v>
      </c>
      <c r="AL909" s="51">
        <f t="shared" si="185"/>
        <v>0</v>
      </c>
      <c r="AM909" s="51">
        <f t="shared" si="186"/>
        <v>0</v>
      </c>
      <c r="AN909" s="51">
        <f t="shared" si="187"/>
        <v>0</v>
      </c>
    </row>
    <row r="910" spans="1:40" x14ac:dyDescent="0.25">
      <c r="A910" s="17"/>
      <c r="B910" s="17"/>
      <c r="C910" s="35"/>
      <c r="D910" s="17"/>
      <c r="E910" s="17"/>
      <c r="F910" s="17"/>
      <c r="G910" s="62">
        <f t="shared" si="188"/>
        <v>0</v>
      </c>
      <c r="H910" s="17"/>
      <c r="I910" s="17"/>
      <c r="J910" s="17"/>
      <c r="K910" s="17"/>
      <c r="L910" s="17"/>
      <c r="M910" s="17"/>
      <c r="N910" s="17"/>
      <c r="O910" s="17"/>
      <c r="P910" s="115"/>
      <c r="Q910" s="62">
        <f>IF(C910&gt;A_Stammdaten!$B$12,0,SUM(G910,H910,J910,K910,M910,N910)-SUM(I910,L910,O910,P910))</f>
        <v>0</v>
      </c>
      <c r="R910" s="17"/>
      <c r="S910" s="17"/>
      <c r="T910" s="17"/>
      <c r="U910" s="62">
        <f t="shared" si="179"/>
        <v>0</v>
      </c>
      <c r="V910" s="63">
        <f>IF(ISBLANK($B910),0,VLOOKUP($B910,Listen!$A$2:$C$45,2,FALSE))</f>
        <v>0</v>
      </c>
      <c r="W910" s="63">
        <f>IF(ISBLANK($B910),0,VLOOKUP($B910,Listen!$A$2:$C$45,3,FALSE))</f>
        <v>0</v>
      </c>
      <c r="X910" s="49">
        <f t="shared" si="180"/>
        <v>0</v>
      </c>
      <c r="Y910" s="49">
        <f t="shared" si="178"/>
        <v>0</v>
      </c>
      <c r="Z910" s="49">
        <f t="shared" si="178"/>
        <v>0</v>
      </c>
      <c r="AA910" s="49">
        <f t="shared" si="178"/>
        <v>0</v>
      </c>
      <c r="AB910" s="49">
        <f t="shared" si="178"/>
        <v>0</v>
      </c>
      <c r="AC910" s="49">
        <f t="shared" si="178"/>
        <v>0</v>
      </c>
      <c r="AD910" s="49">
        <f t="shared" si="178"/>
        <v>0</v>
      </c>
      <c r="AE910" s="51">
        <f t="shared" si="177"/>
        <v>0</v>
      </c>
      <c r="AF910" s="51">
        <f>IF(C910=A_Stammdaten!$B$12,D_SAV!$U910-D_SAV!$AG910,HLOOKUP(A_Stammdaten!$B$12-1,$AH$4:$AN$4004,ROW(C910)-3,FALSE)-$AG910)</f>
        <v>0</v>
      </c>
      <c r="AG910" s="51">
        <f>HLOOKUP(A_Stammdaten!$B$12,$AH$4:$AN$4004,ROW(C910)-3,FALSE)</f>
        <v>0</v>
      </c>
      <c r="AH910" s="51">
        <f t="shared" si="181"/>
        <v>0</v>
      </c>
      <c r="AI910" s="51">
        <f t="shared" si="182"/>
        <v>0</v>
      </c>
      <c r="AJ910" s="51">
        <f t="shared" si="183"/>
        <v>0</v>
      </c>
      <c r="AK910" s="51">
        <f t="shared" si="184"/>
        <v>0</v>
      </c>
      <c r="AL910" s="51">
        <f t="shared" si="185"/>
        <v>0</v>
      </c>
      <c r="AM910" s="51">
        <f t="shared" si="186"/>
        <v>0</v>
      </c>
      <c r="AN910" s="51">
        <f t="shared" si="187"/>
        <v>0</v>
      </c>
    </row>
    <row r="911" spans="1:40" x14ac:dyDescent="0.25">
      <c r="A911" s="17"/>
      <c r="B911" s="17"/>
      <c r="C911" s="35"/>
      <c r="D911" s="17"/>
      <c r="E911" s="17"/>
      <c r="F911" s="17"/>
      <c r="G911" s="62">
        <f t="shared" si="188"/>
        <v>0</v>
      </c>
      <c r="H911" s="17"/>
      <c r="I911" s="17"/>
      <c r="J911" s="17"/>
      <c r="K911" s="17"/>
      <c r="L911" s="17"/>
      <c r="M911" s="17"/>
      <c r="N911" s="17"/>
      <c r="O911" s="17"/>
      <c r="P911" s="115"/>
      <c r="Q911" s="62">
        <f>IF(C911&gt;A_Stammdaten!$B$12,0,SUM(G911,H911,J911,K911,M911,N911)-SUM(I911,L911,O911,P911))</f>
        <v>0</v>
      </c>
      <c r="R911" s="17"/>
      <c r="S911" s="17"/>
      <c r="T911" s="17"/>
      <c r="U911" s="62">
        <f t="shared" si="179"/>
        <v>0</v>
      </c>
      <c r="V911" s="63">
        <f>IF(ISBLANK($B911),0,VLOOKUP($B911,Listen!$A$2:$C$45,2,FALSE))</f>
        <v>0</v>
      </c>
      <c r="W911" s="63">
        <f>IF(ISBLANK($B911),0,VLOOKUP($B911,Listen!$A$2:$C$45,3,FALSE))</f>
        <v>0</v>
      </c>
      <c r="X911" s="49">
        <f t="shared" si="180"/>
        <v>0</v>
      </c>
      <c r="Y911" s="49">
        <f t="shared" si="178"/>
        <v>0</v>
      </c>
      <c r="Z911" s="49">
        <f t="shared" si="178"/>
        <v>0</v>
      </c>
      <c r="AA911" s="49">
        <f t="shared" si="178"/>
        <v>0</v>
      </c>
      <c r="AB911" s="49">
        <f t="shared" si="178"/>
        <v>0</v>
      </c>
      <c r="AC911" s="49">
        <f t="shared" si="178"/>
        <v>0</v>
      </c>
      <c r="AD911" s="49">
        <f t="shared" si="178"/>
        <v>0</v>
      </c>
      <c r="AE911" s="51">
        <f t="shared" si="177"/>
        <v>0</v>
      </c>
      <c r="AF911" s="51">
        <f>IF(C911=A_Stammdaten!$B$12,D_SAV!$U911-D_SAV!$AG911,HLOOKUP(A_Stammdaten!$B$12-1,$AH$4:$AN$4004,ROW(C911)-3,FALSE)-$AG911)</f>
        <v>0</v>
      </c>
      <c r="AG911" s="51">
        <f>HLOOKUP(A_Stammdaten!$B$12,$AH$4:$AN$4004,ROW(C911)-3,FALSE)</f>
        <v>0</v>
      </c>
      <c r="AH911" s="51">
        <f t="shared" si="181"/>
        <v>0</v>
      </c>
      <c r="AI911" s="51">
        <f t="shared" si="182"/>
        <v>0</v>
      </c>
      <c r="AJ911" s="51">
        <f t="shared" si="183"/>
        <v>0</v>
      </c>
      <c r="AK911" s="51">
        <f t="shared" si="184"/>
        <v>0</v>
      </c>
      <c r="AL911" s="51">
        <f t="shared" si="185"/>
        <v>0</v>
      </c>
      <c r="AM911" s="51">
        <f t="shared" si="186"/>
        <v>0</v>
      </c>
      <c r="AN911" s="51">
        <f t="shared" si="187"/>
        <v>0</v>
      </c>
    </row>
    <row r="912" spans="1:40" x14ac:dyDescent="0.25">
      <c r="A912" s="17"/>
      <c r="B912" s="17"/>
      <c r="C912" s="35"/>
      <c r="D912" s="17"/>
      <c r="E912" s="17"/>
      <c r="F912" s="17"/>
      <c r="G912" s="62">
        <f t="shared" si="188"/>
        <v>0</v>
      </c>
      <c r="H912" s="17"/>
      <c r="I912" s="17"/>
      <c r="J912" s="17"/>
      <c r="K912" s="17"/>
      <c r="L912" s="17"/>
      <c r="M912" s="17"/>
      <c r="N912" s="17"/>
      <c r="O912" s="17"/>
      <c r="P912" s="115"/>
      <c r="Q912" s="62">
        <f>IF(C912&gt;A_Stammdaten!$B$12,0,SUM(G912,H912,J912,K912,M912,N912)-SUM(I912,L912,O912,P912))</f>
        <v>0</v>
      </c>
      <c r="R912" s="17"/>
      <c r="S912" s="17"/>
      <c r="T912" s="17"/>
      <c r="U912" s="62">
        <f t="shared" si="179"/>
        <v>0</v>
      </c>
      <c r="V912" s="63">
        <f>IF(ISBLANK($B912),0,VLOOKUP($B912,Listen!$A$2:$C$45,2,FALSE))</f>
        <v>0</v>
      </c>
      <c r="W912" s="63">
        <f>IF(ISBLANK($B912),0,VLOOKUP($B912,Listen!$A$2:$C$45,3,FALSE))</f>
        <v>0</v>
      </c>
      <c r="X912" s="49">
        <f t="shared" si="180"/>
        <v>0</v>
      </c>
      <c r="Y912" s="49">
        <f t="shared" si="178"/>
        <v>0</v>
      </c>
      <c r="Z912" s="49">
        <f t="shared" si="178"/>
        <v>0</v>
      </c>
      <c r="AA912" s="49">
        <f t="shared" si="178"/>
        <v>0</v>
      </c>
      <c r="AB912" s="49">
        <f t="shared" si="178"/>
        <v>0</v>
      </c>
      <c r="AC912" s="49">
        <f t="shared" si="178"/>
        <v>0</v>
      </c>
      <c r="AD912" s="49">
        <f t="shared" si="178"/>
        <v>0</v>
      </c>
      <c r="AE912" s="51">
        <f t="shared" si="177"/>
        <v>0</v>
      </c>
      <c r="AF912" s="51">
        <f>IF(C912=A_Stammdaten!$B$12,D_SAV!$U912-D_SAV!$AG912,HLOOKUP(A_Stammdaten!$B$12-1,$AH$4:$AN$4004,ROW(C912)-3,FALSE)-$AG912)</f>
        <v>0</v>
      </c>
      <c r="AG912" s="51">
        <f>HLOOKUP(A_Stammdaten!$B$12,$AH$4:$AN$4004,ROW(C912)-3,FALSE)</f>
        <v>0</v>
      </c>
      <c r="AH912" s="51">
        <f t="shared" si="181"/>
        <v>0</v>
      </c>
      <c r="AI912" s="51">
        <f t="shared" si="182"/>
        <v>0</v>
      </c>
      <c r="AJ912" s="51">
        <f t="shared" si="183"/>
        <v>0</v>
      </c>
      <c r="AK912" s="51">
        <f t="shared" si="184"/>
        <v>0</v>
      </c>
      <c r="AL912" s="51">
        <f t="shared" si="185"/>
        <v>0</v>
      </c>
      <c r="AM912" s="51">
        <f t="shared" si="186"/>
        <v>0</v>
      </c>
      <c r="AN912" s="51">
        <f t="shared" si="187"/>
        <v>0</v>
      </c>
    </row>
    <row r="913" spans="1:40" x14ac:dyDescent="0.25">
      <c r="A913" s="17"/>
      <c r="B913" s="17"/>
      <c r="C913" s="35"/>
      <c r="D913" s="17"/>
      <c r="E913" s="17"/>
      <c r="F913" s="17"/>
      <c r="G913" s="62">
        <f t="shared" si="188"/>
        <v>0</v>
      </c>
      <c r="H913" s="17"/>
      <c r="I913" s="17"/>
      <c r="J913" s="17"/>
      <c r="K913" s="17"/>
      <c r="L913" s="17"/>
      <c r="M913" s="17"/>
      <c r="N913" s="17"/>
      <c r="O913" s="17"/>
      <c r="P913" s="115"/>
      <c r="Q913" s="62">
        <f>IF(C913&gt;A_Stammdaten!$B$12,0,SUM(G913,H913,J913,K913,M913,N913)-SUM(I913,L913,O913,P913))</f>
        <v>0</v>
      </c>
      <c r="R913" s="17"/>
      <c r="S913" s="17"/>
      <c r="T913" s="17"/>
      <c r="U913" s="62">
        <f t="shared" si="179"/>
        <v>0</v>
      </c>
      <c r="V913" s="63">
        <f>IF(ISBLANK($B913),0,VLOOKUP($B913,Listen!$A$2:$C$45,2,FALSE))</f>
        <v>0</v>
      </c>
      <c r="W913" s="63">
        <f>IF(ISBLANK($B913),0,VLOOKUP($B913,Listen!$A$2:$C$45,3,FALSE))</f>
        <v>0</v>
      </c>
      <c r="X913" s="49">
        <f t="shared" si="180"/>
        <v>0</v>
      </c>
      <c r="Y913" s="49">
        <f t="shared" si="178"/>
        <v>0</v>
      </c>
      <c r="Z913" s="49">
        <f t="shared" si="178"/>
        <v>0</v>
      </c>
      <c r="AA913" s="49">
        <f t="shared" si="178"/>
        <v>0</v>
      </c>
      <c r="AB913" s="49">
        <f t="shared" si="178"/>
        <v>0</v>
      </c>
      <c r="AC913" s="49">
        <f t="shared" si="178"/>
        <v>0</v>
      </c>
      <c r="AD913" s="49">
        <f t="shared" si="178"/>
        <v>0</v>
      </c>
      <c r="AE913" s="51">
        <f t="shared" si="177"/>
        <v>0</v>
      </c>
      <c r="AF913" s="51">
        <f>IF(C913=A_Stammdaten!$B$12,D_SAV!$U913-D_SAV!$AG913,HLOOKUP(A_Stammdaten!$B$12-1,$AH$4:$AN$4004,ROW(C913)-3,FALSE)-$AG913)</f>
        <v>0</v>
      </c>
      <c r="AG913" s="51">
        <f>HLOOKUP(A_Stammdaten!$B$12,$AH$4:$AN$4004,ROW(C913)-3,FALSE)</f>
        <v>0</v>
      </c>
      <c r="AH913" s="51">
        <f t="shared" si="181"/>
        <v>0</v>
      </c>
      <c r="AI913" s="51">
        <f t="shared" si="182"/>
        <v>0</v>
      </c>
      <c r="AJ913" s="51">
        <f t="shared" si="183"/>
        <v>0</v>
      </c>
      <c r="AK913" s="51">
        <f t="shared" si="184"/>
        <v>0</v>
      </c>
      <c r="AL913" s="51">
        <f t="shared" si="185"/>
        <v>0</v>
      </c>
      <c r="AM913" s="51">
        <f t="shared" si="186"/>
        <v>0</v>
      </c>
      <c r="AN913" s="51">
        <f t="shared" si="187"/>
        <v>0</v>
      </c>
    </row>
    <row r="914" spans="1:40" x14ac:dyDescent="0.25">
      <c r="A914" s="17"/>
      <c r="B914" s="17"/>
      <c r="C914" s="35"/>
      <c r="D914" s="17"/>
      <c r="E914" s="17"/>
      <c r="F914" s="17"/>
      <c r="G914" s="62">
        <f t="shared" si="188"/>
        <v>0</v>
      </c>
      <c r="H914" s="17"/>
      <c r="I914" s="17"/>
      <c r="J914" s="17"/>
      <c r="K914" s="17"/>
      <c r="L914" s="17"/>
      <c r="M914" s="17"/>
      <c r="N914" s="17"/>
      <c r="O914" s="17"/>
      <c r="P914" s="115"/>
      <c r="Q914" s="62">
        <f>IF(C914&gt;A_Stammdaten!$B$12,0,SUM(G914,H914,J914,K914,M914,N914)-SUM(I914,L914,O914,P914))</f>
        <v>0</v>
      </c>
      <c r="R914" s="17"/>
      <c r="S914" s="17"/>
      <c r="T914" s="17"/>
      <c r="U914" s="62">
        <f t="shared" si="179"/>
        <v>0</v>
      </c>
      <c r="V914" s="63">
        <f>IF(ISBLANK($B914),0,VLOOKUP($B914,Listen!$A$2:$C$45,2,FALSE))</f>
        <v>0</v>
      </c>
      <c r="W914" s="63">
        <f>IF(ISBLANK($B914),0,VLOOKUP($B914,Listen!$A$2:$C$45,3,FALSE))</f>
        <v>0</v>
      </c>
      <c r="X914" s="49">
        <f t="shared" si="180"/>
        <v>0</v>
      </c>
      <c r="Y914" s="49">
        <f t="shared" si="178"/>
        <v>0</v>
      </c>
      <c r="Z914" s="49">
        <f t="shared" si="178"/>
        <v>0</v>
      </c>
      <c r="AA914" s="49">
        <f t="shared" si="178"/>
        <v>0</v>
      </c>
      <c r="AB914" s="49">
        <f t="shared" si="178"/>
        <v>0</v>
      </c>
      <c r="AC914" s="49">
        <f t="shared" si="178"/>
        <v>0</v>
      </c>
      <c r="AD914" s="49">
        <f t="shared" si="178"/>
        <v>0</v>
      </c>
      <c r="AE914" s="51">
        <f t="shared" si="177"/>
        <v>0</v>
      </c>
      <c r="AF914" s="51">
        <f>IF(C914=A_Stammdaten!$B$12,D_SAV!$U914-D_SAV!$AG914,HLOOKUP(A_Stammdaten!$B$12-1,$AH$4:$AN$4004,ROW(C914)-3,FALSE)-$AG914)</f>
        <v>0</v>
      </c>
      <c r="AG914" s="51">
        <f>HLOOKUP(A_Stammdaten!$B$12,$AH$4:$AN$4004,ROW(C914)-3,FALSE)</f>
        <v>0</v>
      </c>
      <c r="AH914" s="51">
        <f t="shared" si="181"/>
        <v>0</v>
      </c>
      <c r="AI914" s="51">
        <f t="shared" si="182"/>
        <v>0</v>
      </c>
      <c r="AJ914" s="51">
        <f t="shared" si="183"/>
        <v>0</v>
      </c>
      <c r="AK914" s="51">
        <f t="shared" si="184"/>
        <v>0</v>
      </c>
      <c r="AL914" s="51">
        <f t="shared" si="185"/>
        <v>0</v>
      </c>
      <c r="AM914" s="51">
        <f t="shared" si="186"/>
        <v>0</v>
      </c>
      <c r="AN914" s="51">
        <f t="shared" si="187"/>
        <v>0</v>
      </c>
    </row>
    <row r="915" spans="1:40" x14ac:dyDescent="0.25">
      <c r="A915" s="17"/>
      <c r="B915" s="17"/>
      <c r="C915" s="35"/>
      <c r="D915" s="17"/>
      <c r="E915" s="17"/>
      <c r="F915" s="17"/>
      <c r="G915" s="62">
        <f t="shared" si="188"/>
        <v>0</v>
      </c>
      <c r="H915" s="17"/>
      <c r="I915" s="17"/>
      <c r="J915" s="17"/>
      <c r="K915" s="17"/>
      <c r="L915" s="17"/>
      <c r="M915" s="17"/>
      <c r="N915" s="17"/>
      <c r="O915" s="17"/>
      <c r="P915" s="115"/>
      <c r="Q915" s="62">
        <f>IF(C915&gt;A_Stammdaten!$B$12,0,SUM(G915,H915,J915,K915,M915,N915)-SUM(I915,L915,O915,P915))</f>
        <v>0</v>
      </c>
      <c r="R915" s="17"/>
      <c r="S915" s="17"/>
      <c r="T915" s="17"/>
      <c r="U915" s="62">
        <f t="shared" si="179"/>
        <v>0</v>
      </c>
      <c r="V915" s="63">
        <f>IF(ISBLANK($B915),0,VLOOKUP($B915,Listen!$A$2:$C$45,2,FALSE))</f>
        <v>0</v>
      </c>
      <c r="W915" s="63">
        <f>IF(ISBLANK($B915),0,VLOOKUP($B915,Listen!$A$2:$C$45,3,FALSE))</f>
        <v>0</v>
      </c>
      <c r="X915" s="49">
        <f t="shared" si="180"/>
        <v>0</v>
      </c>
      <c r="Y915" s="49">
        <f t="shared" si="178"/>
        <v>0</v>
      </c>
      <c r="Z915" s="49">
        <f t="shared" si="178"/>
        <v>0</v>
      </c>
      <c r="AA915" s="49">
        <f t="shared" si="178"/>
        <v>0</v>
      </c>
      <c r="AB915" s="49">
        <f t="shared" si="178"/>
        <v>0</v>
      </c>
      <c r="AC915" s="49">
        <f t="shared" si="178"/>
        <v>0</v>
      </c>
      <c r="AD915" s="49">
        <f t="shared" si="178"/>
        <v>0</v>
      </c>
      <c r="AE915" s="51">
        <f t="shared" si="177"/>
        <v>0</v>
      </c>
      <c r="AF915" s="51">
        <f>IF(C915=A_Stammdaten!$B$12,D_SAV!$U915-D_SAV!$AG915,HLOOKUP(A_Stammdaten!$B$12-1,$AH$4:$AN$4004,ROW(C915)-3,FALSE)-$AG915)</f>
        <v>0</v>
      </c>
      <c r="AG915" s="51">
        <f>HLOOKUP(A_Stammdaten!$B$12,$AH$4:$AN$4004,ROW(C915)-3,FALSE)</f>
        <v>0</v>
      </c>
      <c r="AH915" s="51">
        <f t="shared" si="181"/>
        <v>0</v>
      </c>
      <c r="AI915" s="51">
        <f t="shared" si="182"/>
        <v>0</v>
      </c>
      <c r="AJ915" s="51">
        <f t="shared" si="183"/>
        <v>0</v>
      </c>
      <c r="AK915" s="51">
        <f t="shared" si="184"/>
        <v>0</v>
      </c>
      <c r="AL915" s="51">
        <f t="shared" si="185"/>
        <v>0</v>
      </c>
      <c r="AM915" s="51">
        <f t="shared" si="186"/>
        <v>0</v>
      </c>
      <c r="AN915" s="51">
        <f t="shared" si="187"/>
        <v>0</v>
      </c>
    </row>
    <row r="916" spans="1:40" x14ac:dyDescent="0.25">
      <c r="A916" s="17"/>
      <c r="B916" s="17"/>
      <c r="C916" s="35"/>
      <c r="D916" s="17"/>
      <c r="E916" s="17"/>
      <c r="F916" s="17"/>
      <c r="G916" s="62">
        <f t="shared" si="188"/>
        <v>0</v>
      </c>
      <c r="H916" s="17"/>
      <c r="I916" s="17"/>
      <c r="J916" s="17"/>
      <c r="K916" s="17"/>
      <c r="L916" s="17"/>
      <c r="M916" s="17"/>
      <c r="N916" s="17"/>
      <c r="O916" s="17"/>
      <c r="P916" s="115"/>
      <c r="Q916" s="62">
        <f>IF(C916&gt;A_Stammdaten!$B$12,0,SUM(G916,H916,J916,K916,M916,N916)-SUM(I916,L916,O916,P916))</f>
        <v>0</v>
      </c>
      <c r="R916" s="17"/>
      <c r="S916" s="17"/>
      <c r="T916" s="17"/>
      <c r="U916" s="62">
        <f t="shared" si="179"/>
        <v>0</v>
      </c>
      <c r="V916" s="63">
        <f>IF(ISBLANK($B916),0,VLOOKUP($B916,Listen!$A$2:$C$45,2,FALSE))</f>
        <v>0</v>
      </c>
      <c r="W916" s="63">
        <f>IF(ISBLANK($B916),0,VLOOKUP($B916,Listen!$A$2:$C$45,3,FALSE))</f>
        <v>0</v>
      </c>
      <c r="X916" s="49">
        <f t="shared" si="180"/>
        <v>0</v>
      </c>
      <c r="Y916" s="49">
        <f t="shared" si="178"/>
        <v>0</v>
      </c>
      <c r="Z916" s="49">
        <f t="shared" si="178"/>
        <v>0</v>
      </c>
      <c r="AA916" s="49">
        <f t="shared" si="178"/>
        <v>0</v>
      </c>
      <c r="AB916" s="49">
        <f t="shared" si="178"/>
        <v>0</v>
      </c>
      <c r="AC916" s="49">
        <f t="shared" si="178"/>
        <v>0</v>
      </c>
      <c r="AD916" s="49">
        <f t="shared" si="178"/>
        <v>0</v>
      </c>
      <c r="AE916" s="51">
        <f t="shared" si="177"/>
        <v>0</v>
      </c>
      <c r="AF916" s="51">
        <f>IF(C916=A_Stammdaten!$B$12,D_SAV!$U916-D_SAV!$AG916,HLOOKUP(A_Stammdaten!$B$12-1,$AH$4:$AN$4004,ROW(C916)-3,FALSE)-$AG916)</f>
        <v>0</v>
      </c>
      <c r="AG916" s="51">
        <f>HLOOKUP(A_Stammdaten!$B$12,$AH$4:$AN$4004,ROW(C916)-3,FALSE)</f>
        <v>0</v>
      </c>
      <c r="AH916" s="51">
        <f t="shared" si="181"/>
        <v>0</v>
      </c>
      <c r="AI916" s="51">
        <f t="shared" si="182"/>
        <v>0</v>
      </c>
      <c r="AJ916" s="51">
        <f t="shared" si="183"/>
        <v>0</v>
      </c>
      <c r="AK916" s="51">
        <f t="shared" si="184"/>
        <v>0</v>
      </c>
      <c r="AL916" s="51">
        <f t="shared" si="185"/>
        <v>0</v>
      </c>
      <c r="AM916" s="51">
        <f t="shared" si="186"/>
        <v>0</v>
      </c>
      <c r="AN916" s="51">
        <f t="shared" si="187"/>
        <v>0</v>
      </c>
    </row>
    <row r="917" spans="1:40" x14ac:dyDescent="0.25">
      <c r="A917" s="17"/>
      <c r="B917" s="17"/>
      <c r="C917" s="35"/>
      <c r="D917" s="17"/>
      <c r="E917" s="17"/>
      <c r="F917" s="17"/>
      <c r="G917" s="62">
        <f t="shared" si="188"/>
        <v>0</v>
      </c>
      <c r="H917" s="17"/>
      <c r="I917" s="17"/>
      <c r="J917" s="17"/>
      <c r="K917" s="17"/>
      <c r="L917" s="17"/>
      <c r="M917" s="17"/>
      <c r="N917" s="17"/>
      <c r="O917" s="17"/>
      <c r="P917" s="115"/>
      <c r="Q917" s="62">
        <f>IF(C917&gt;A_Stammdaten!$B$12,0,SUM(G917,H917,J917,K917,M917,N917)-SUM(I917,L917,O917,P917))</f>
        <v>0</v>
      </c>
      <c r="R917" s="17"/>
      <c r="S917" s="17"/>
      <c r="T917" s="17"/>
      <c r="U917" s="62">
        <f t="shared" si="179"/>
        <v>0</v>
      </c>
      <c r="V917" s="63">
        <f>IF(ISBLANK($B917),0,VLOOKUP($B917,Listen!$A$2:$C$45,2,FALSE))</f>
        <v>0</v>
      </c>
      <c r="W917" s="63">
        <f>IF(ISBLANK($B917),0,VLOOKUP($B917,Listen!$A$2:$C$45,3,FALSE))</f>
        <v>0</v>
      </c>
      <c r="X917" s="49">
        <f t="shared" si="180"/>
        <v>0</v>
      </c>
      <c r="Y917" s="49">
        <f t="shared" si="178"/>
        <v>0</v>
      </c>
      <c r="Z917" s="49">
        <f t="shared" si="178"/>
        <v>0</v>
      </c>
      <c r="AA917" s="49">
        <f t="shared" si="178"/>
        <v>0</v>
      </c>
      <c r="AB917" s="49">
        <f t="shared" si="178"/>
        <v>0</v>
      </c>
      <c r="AC917" s="49">
        <f t="shared" si="178"/>
        <v>0</v>
      </c>
      <c r="AD917" s="49">
        <f t="shared" si="178"/>
        <v>0</v>
      </c>
      <c r="AE917" s="51">
        <f t="shared" si="177"/>
        <v>0</v>
      </c>
      <c r="AF917" s="51">
        <f>IF(C917=A_Stammdaten!$B$12,D_SAV!$U917-D_SAV!$AG917,HLOOKUP(A_Stammdaten!$B$12-1,$AH$4:$AN$4004,ROW(C917)-3,FALSE)-$AG917)</f>
        <v>0</v>
      </c>
      <c r="AG917" s="51">
        <f>HLOOKUP(A_Stammdaten!$B$12,$AH$4:$AN$4004,ROW(C917)-3,FALSE)</f>
        <v>0</v>
      </c>
      <c r="AH917" s="51">
        <f t="shared" si="181"/>
        <v>0</v>
      </c>
      <c r="AI917" s="51">
        <f t="shared" si="182"/>
        <v>0</v>
      </c>
      <c r="AJ917" s="51">
        <f t="shared" si="183"/>
        <v>0</v>
      </c>
      <c r="AK917" s="51">
        <f t="shared" si="184"/>
        <v>0</v>
      </c>
      <c r="AL917" s="51">
        <f t="shared" si="185"/>
        <v>0</v>
      </c>
      <c r="AM917" s="51">
        <f t="shared" si="186"/>
        <v>0</v>
      </c>
      <c r="AN917" s="51">
        <f t="shared" si="187"/>
        <v>0</v>
      </c>
    </row>
    <row r="918" spans="1:40" x14ac:dyDescent="0.25">
      <c r="A918" s="17"/>
      <c r="B918" s="17"/>
      <c r="C918" s="35"/>
      <c r="D918" s="17"/>
      <c r="E918" s="17"/>
      <c r="F918" s="17"/>
      <c r="G918" s="62">
        <f t="shared" si="188"/>
        <v>0</v>
      </c>
      <c r="H918" s="17"/>
      <c r="I918" s="17"/>
      <c r="J918" s="17"/>
      <c r="K918" s="17"/>
      <c r="L918" s="17"/>
      <c r="M918" s="17"/>
      <c r="N918" s="17"/>
      <c r="O918" s="17"/>
      <c r="P918" s="115"/>
      <c r="Q918" s="62">
        <f>IF(C918&gt;A_Stammdaten!$B$12,0,SUM(G918,H918,J918,K918,M918,N918)-SUM(I918,L918,O918,P918))</f>
        <v>0</v>
      </c>
      <c r="R918" s="17"/>
      <c r="S918" s="17"/>
      <c r="T918" s="17"/>
      <c r="U918" s="62">
        <f t="shared" si="179"/>
        <v>0</v>
      </c>
      <c r="V918" s="63">
        <f>IF(ISBLANK($B918),0,VLOOKUP($B918,Listen!$A$2:$C$45,2,FALSE))</f>
        <v>0</v>
      </c>
      <c r="W918" s="63">
        <f>IF(ISBLANK($B918),0,VLOOKUP($B918,Listen!$A$2:$C$45,3,FALSE))</f>
        <v>0</v>
      </c>
      <c r="X918" s="49">
        <f t="shared" si="180"/>
        <v>0</v>
      </c>
      <c r="Y918" s="49">
        <f t="shared" si="178"/>
        <v>0</v>
      </c>
      <c r="Z918" s="49">
        <f t="shared" si="178"/>
        <v>0</v>
      </c>
      <c r="AA918" s="49">
        <f t="shared" ref="Y918:AD960" si="189">$V918</f>
        <v>0</v>
      </c>
      <c r="AB918" s="49">
        <f t="shared" si="189"/>
        <v>0</v>
      </c>
      <c r="AC918" s="49">
        <f t="shared" si="189"/>
        <v>0</v>
      </c>
      <c r="AD918" s="49">
        <f t="shared" si="189"/>
        <v>0</v>
      </c>
      <c r="AE918" s="51">
        <f t="shared" si="177"/>
        <v>0</v>
      </c>
      <c r="AF918" s="51">
        <f>IF(C918=A_Stammdaten!$B$12,D_SAV!$U918-D_SAV!$AG918,HLOOKUP(A_Stammdaten!$B$12-1,$AH$4:$AN$4004,ROW(C918)-3,FALSE)-$AG918)</f>
        <v>0</v>
      </c>
      <c r="AG918" s="51">
        <f>HLOOKUP(A_Stammdaten!$B$12,$AH$4:$AN$4004,ROW(C918)-3,FALSE)</f>
        <v>0</v>
      </c>
      <c r="AH918" s="51">
        <f t="shared" si="181"/>
        <v>0</v>
      </c>
      <c r="AI918" s="51">
        <f t="shared" si="182"/>
        <v>0</v>
      </c>
      <c r="AJ918" s="51">
        <f t="shared" si="183"/>
        <v>0</v>
      </c>
      <c r="AK918" s="51">
        <f t="shared" si="184"/>
        <v>0</v>
      </c>
      <c r="AL918" s="51">
        <f t="shared" si="185"/>
        <v>0</v>
      </c>
      <c r="AM918" s="51">
        <f t="shared" si="186"/>
        <v>0</v>
      </c>
      <c r="AN918" s="51">
        <f t="shared" si="187"/>
        <v>0</v>
      </c>
    </row>
    <row r="919" spans="1:40" x14ac:dyDescent="0.25">
      <c r="A919" s="17"/>
      <c r="B919" s="17"/>
      <c r="C919" s="35"/>
      <c r="D919" s="17"/>
      <c r="E919" s="17"/>
      <c r="F919" s="17"/>
      <c r="G919" s="62">
        <f t="shared" si="188"/>
        <v>0</v>
      </c>
      <c r="H919" s="17"/>
      <c r="I919" s="17"/>
      <c r="J919" s="17"/>
      <c r="K919" s="17"/>
      <c r="L919" s="17"/>
      <c r="M919" s="17"/>
      <c r="N919" s="17"/>
      <c r="O919" s="17"/>
      <c r="P919" s="115"/>
      <c r="Q919" s="62">
        <f>IF(C919&gt;A_Stammdaten!$B$12,0,SUM(G919,H919,J919,K919,M919,N919)-SUM(I919,L919,O919,P919))</f>
        <v>0</v>
      </c>
      <c r="R919" s="17"/>
      <c r="S919" s="17"/>
      <c r="T919" s="17"/>
      <c r="U919" s="62">
        <f t="shared" si="179"/>
        <v>0</v>
      </c>
      <c r="V919" s="63">
        <f>IF(ISBLANK($B919),0,VLOOKUP($B919,Listen!$A$2:$C$45,2,FALSE))</f>
        <v>0</v>
      </c>
      <c r="W919" s="63">
        <f>IF(ISBLANK($B919),0,VLOOKUP($B919,Listen!$A$2:$C$45,3,FALSE))</f>
        <v>0</v>
      </c>
      <c r="X919" s="49">
        <f t="shared" si="180"/>
        <v>0</v>
      </c>
      <c r="Y919" s="49">
        <f t="shared" si="189"/>
        <v>0</v>
      </c>
      <c r="Z919" s="49">
        <f t="shared" si="189"/>
        <v>0</v>
      </c>
      <c r="AA919" s="49">
        <f t="shared" si="189"/>
        <v>0</v>
      </c>
      <c r="AB919" s="49">
        <f t="shared" si="189"/>
        <v>0</v>
      </c>
      <c r="AC919" s="49">
        <f t="shared" si="189"/>
        <v>0</v>
      </c>
      <c r="AD919" s="49">
        <f t="shared" si="189"/>
        <v>0</v>
      </c>
      <c r="AE919" s="51">
        <f t="shared" si="177"/>
        <v>0</v>
      </c>
      <c r="AF919" s="51">
        <f>IF(C919=A_Stammdaten!$B$12,D_SAV!$U919-D_SAV!$AG919,HLOOKUP(A_Stammdaten!$B$12-1,$AH$4:$AN$4004,ROW(C919)-3,FALSE)-$AG919)</f>
        <v>0</v>
      </c>
      <c r="AG919" s="51">
        <f>HLOOKUP(A_Stammdaten!$B$12,$AH$4:$AN$4004,ROW(C919)-3,FALSE)</f>
        <v>0</v>
      </c>
      <c r="AH919" s="51">
        <f t="shared" si="181"/>
        <v>0</v>
      </c>
      <c r="AI919" s="51">
        <f t="shared" si="182"/>
        <v>0</v>
      </c>
      <c r="AJ919" s="51">
        <f t="shared" si="183"/>
        <v>0</v>
      </c>
      <c r="AK919" s="51">
        <f t="shared" si="184"/>
        <v>0</v>
      </c>
      <c r="AL919" s="51">
        <f t="shared" si="185"/>
        <v>0</v>
      </c>
      <c r="AM919" s="51">
        <f t="shared" si="186"/>
        <v>0</v>
      </c>
      <c r="AN919" s="51">
        <f t="shared" si="187"/>
        <v>0</v>
      </c>
    </row>
    <row r="920" spans="1:40" x14ac:dyDescent="0.25">
      <c r="A920" s="17"/>
      <c r="B920" s="17"/>
      <c r="C920" s="35"/>
      <c r="D920" s="17"/>
      <c r="E920" s="17"/>
      <c r="F920" s="17"/>
      <c r="G920" s="62">
        <f t="shared" si="188"/>
        <v>0</v>
      </c>
      <c r="H920" s="17"/>
      <c r="I920" s="17"/>
      <c r="J920" s="17"/>
      <c r="K920" s="17"/>
      <c r="L920" s="17"/>
      <c r="M920" s="17"/>
      <c r="N920" s="17"/>
      <c r="O920" s="17"/>
      <c r="P920" s="115"/>
      <c r="Q920" s="62">
        <f>IF(C920&gt;A_Stammdaten!$B$12,0,SUM(G920,H920,J920,K920,M920,N920)-SUM(I920,L920,O920,P920))</f>
        <v>0</v>
      </c>
      <c r="R920" s="17"/>
      <c r="S920" s="17"/>
      <c r="T920" s="17"/>
      <c r="U920" s="62">
        <f t="shared" si="179"/>
        <v>0</v>
      </c>
      <c r="V920" s="63">
        <f>IF(ISBLANK($B920),0,VLOOKUP($B920,Listen!$A$2:$C$45,2,FALSE))</f>
        <v>0</v>
      </c>
      <c r="W920" s="63">
        <f>IF(ISBLANK($B920),0,VLOOKUP($B920,Listen!$A$2:$C$45,3,FALSE))</f>
        <v>0</v>
      </c>
      <c r="X920" s="49">
        <f t="shared" si="180"/>
        <v>0</v>
      </c>
      <c r="Y920" s="49">
        <f t="shared" si="189"/>
        <v>0</v>
      </c>
      <c r="Z920" s="49">
        <f t="shared" si="189"/>
        <v>0</v>
      </c>
      <c r="AA920" s="49">
        <f t="shared" si="189"/>
        <v>0</v>
      </c>
      <c r="AB920" s="49">
        <f t="shared" si="189"/>
        <v>0</v>
      </c>
      <c r="AC920" s="49">
        <f t="shared" si="189"/>
        <v>0</v>
      </c>
      <c r="AD920" s="49">
        <f t="shared" si="189"/>
        <v>0</v>
      </c>
      <c r="AE920" s="51">
        <f t="shared" si="177"/>
        <v>0</v>
      </c>
      <c r="AF920" s="51">
        <f>IF(C920=A_Stammdaten!$B$12,D_SAV!$U920-D_SAV!$AG920,HLOOKUP(A_Stammdaten!$B$12-1,$AH$4:$AN$4004,ROW(C920)-3,FALSE)-$AG920)</f>
        <v>0</v>
      </c>
      <c r="AG920" s="51">
        <f>HLOOKUP(A_Stammdaten!$B$12,$AH$4:$AN$4004,ROW(C920)-3,FALSE)</f>
        <v>0</v>
      </c>
      <c r="AH920" s="51">
        <f t="shared" si="181"/>
        <v>0</v>
      </c>
      <c r="AI920" s="51">
        <f t="shared" si="182"/>
        <v>0</v>
      </c>
      <c r="AJ920" s="51">
        <f t="shared" si="183"/>
        <v>0</v>
      </c>
      <c r="AK920" s="51">
        <f t="shared" si="184"/>
        <v>0</v>
      </c>
      <c r="AL920" s="51">
        <f t="shared" si="185"/>
        <v>0</v>
      </c>
      <c r="AM920" s="51">
        <f t="shared" si="186"/>
        <v>0</v>
      </c>
      <c r="AN920" s="51">
        <f t="shared" si="187"/>
        <v>0</v>
      </c>
    </row>
    <row r="921" spans="1:40" x14ac:dyDescent="0.25">
      <c r="A921" s="17"/>
      <c r="B921" s="17"/>
      <c r="C921" s="35"/>
      <c r="D921" s="17"/>
      <c r="E921" s="17"/>
      <c r="F921" s="17"/>
      <c r="G921" s="62">
        <f t="shared" si="188"/>
        <v>0</v>
      </c>
      <c r="H921" s="17"/>
      <c r="I921" s="17"/>
      <c r="J921" s="17"/>
      <c r="K921" s="17"/>
      <c r="L921" s="17"/>
      <c r="M921" s="17"/>
      <c r="N921" s="17"/>
      <c r="O921" s="17"/>
      <c r="P921" s="115"/>
      <c r="Q921" s="62">
        <f>IF(C921&gt;A_Stammdaten!$B$12,0,SUM(G921,H921,J921,K921,M921,N921)-SUM(I921,L921,O921,P921))</f>
        <v>0</v>
      </c>
      <c r="R921" s="17"/>
      <c r="S921" s="17"/>
      <c r="T921" s="17"/>
      <c r="U921" s="62">
        <f t="shared" si="179"/>
        <v>0</v>
      </c>
      <c r="V921" s="63">
        <f>IF(ISBLANK($B921),0,VLOOKUP($B921,Listen!$A$2:$C$45,2,FALSE))</f>
        <v>0</v>
      </c>
      <c r="W921" s="63">
        <f>IF(ISBLANK($B921),0,VLOOKUP($B921,Listen!$A$2:$C$45,3,FALSE))</f>
        <v>0</v>
      </c>
      <c r="X921" s="49">
        <f t="shared" si="180"/>
        <v>0</v>
      </c>
      <c r="Y921" s="49">
        <f t="shared" si="189"/>
        <v>0</v>
      </c>
      <c r="Z921" s="49">
        <f t="shared" si="189"/>
        <v>0</v>
      </c>
      <c r="AA921" s="49">
        <f t="shared" si="189"/>
        <v>0</v>
      </c>
      <c r="AB921" s="49">
        <f t="shared" si="189"/>
        <v>0</v>
      </c>
      <c r="AC921" s="49">
        <f t="shared" si="189"/>
        <v>0</v>
      </c>
      <c r="AD921" s="49">
        <f t="shared" si="189"/>
        <v>0</v>
      </c>
      <c r="AE921" s="51">
        <f t="shared" si="177"/>
        <v>0</v>
      </c>
      <c r="AF921" s="51">
        <f>IF(C921=A_Stammdaten!$B$12,D_SAV!$U921-D_SAV!$AG921,HLOOKUP(A_Stammdaten!$B$12-1,$AH$4:$AN$4004,ROW(C921)-3,FALSE)-$AG921)</f>
        <v>0</v>
      </c>
      <c r="AG921" s="51">
        <f>HLOOKUP(A_Stammdaten!$B$12,$AH$4:$AN$4004,ROW(C921)-3,FALSE)</f>
        <v>0</v>
      </c>
      <c r="AH921" s="51">
        <f t="shared" si="181"/>
        <v>0</v>
      </c>
      <c r="AI921" s="51">
        <f t="shared" si="182"/>
        <v>0</v>
      </c>
      <c r="AJ921" s="51">
        <f t="shared" si="183"/>
        <v>0</v>
      </c>
      <c r="AK921" s="51">
        <f t="shared" si="184"/>
        <v>0</v>
      </c>
      <c r="AL921" s="51">
        <f t="shared" si="185"/>
        <v>0</v>
      </c>
      <c r="AM921" s="51">
        <f t="shared" si="186"/>
        <v>0</v>
      </c>
      <c r="AN921" s="51">
        <f t="shared" si="187"/>
        <v>0</v>
      </c>
    </row>
    <row r="922" spans="1:40" x14ac:dyDescent="0.25">
      <c r="A922" s="17"/>
      <c r="B922" s="17"/>
      <c r="C922" s="35"/>
      <c r="D922" s="17"/>
      <c r="E922" s="17"/>
      <c r="F922" s="17"/>
      <c r="G922" s="62">
        <f t="shared" si="188"/>
        <v>0</v>
      </c>
      <c r="H922" s="17"/>
      <c r="I922" s="17"/>
      <c r="J922" s="17"/>
      <c r="K922" s="17"/>
      <c r="L922" s="17"/>
      <c r="M922" s="17"/>
      <c r="N922" s="17"/>
      <c r="O922" s="17"/>
      <c r="P922" s="115"/>
      <c r="Q922" s="62">
        <f>IF(C922&gt;A_Stammdaten!$B$12,0,SUM(G922,H922,J922,K922,M922,N922)-SUM(I922,L922,O922,P922))</f>
        <v>0</v>
      </c>
      <c r="R922" s="17"/>
      <c r="S922" s="17"/>
      <c r="T922" s="17"/>
      <c r="U922" s="62">
        <f t="shared" si="179"/>
        <v>0</v>
      </c>
      <c r="V922" s="63">
        <f>IF(ISBLANK($B922),0,VLOOKUP($B922,Listen!$A$2:$C$45,2,FALSE))</f>
        <v>0</v>
      </c>
      <c r="W922" s="63">
        <f>IF(ISBLANK($B922),0,VLOOKUP($B922,Listen!$A$2:$C$45,3,FALSE))</f>
        <v>0</v>
      </c>
      <c r="X922" s="49">
        <f t="shared" si="180"/>
        <v>0</v>
      </c>
      <c r="Y922" s="49">
        <f t="shared" si="189"/>
        <v>0</v>
      </c>
      <c r="Z922" s="49">
        <f t="shared" si="189"/>
        <v>0</v>
      </c>
      <c r="AA922" s="49">
        <f t="shared" si="189"/>
        <v>0</v>
      </c>
      <c r="AB922" s="49">
        <f t="shared" si="189"/>
        <v>0</v>
      </c>
      <c r="AC922" s="49">
        <f t="shared" si="189"/>
        <v>0</v>
      </c>
      <c r="AD922" s="49">
        <f t="shared" si="189"/>
        <v>0</v>
      </c>
      <c r="AE922" s="51">
        <f t="shared" si="177"/>
        <v>0</v>
      </c>
      <c r="AF922" s="51">
        <f>IF(C922=A_Stammdaten!$B$12,D_SAV!$U922-D_SAV!$AG922,HLOOKUP(A_Stammdaten!$B$12-1,$AH$4:$AN$4004,ROW(C922)-3,FALSE)-$AG922)</f>
        <v>0</v>
      </c>
      <c r="AG922" s="51">
        <f>HLOOKUP(A_Stammdaten!$B$12,$AH$4:$AN$4004,ROW(C922)-3,FALSE)</f>
        <v>0</v>
      </c>
      <c r="AH922" s="51">
        <f t="shared" si="181"/>
        <v>0</v>
      </c>
      <c r="AI922" s="51">
        <f t="shared" si="182"/>
        <v>0</v>
      </c>
      <c r="AJ922" s="51">
        <f t="shared" si="183"/>
        <v>0</v>
      </c>
      <c r="AK922" s="51">
        <f t="shared" si="184"/>
        <v>0</v>
      </c>
      <c r="AL922" s="51">
        <f t="shared" si="185"/>
        <v>0</v>
      </c>
      <c r="AM922" s="51">
        <f t="shared" si="186"/>
        <v>0</v>
      </c>
      <c r="AN922" s="51">
        <f t="shared" si="187"/>
        <v>0</v>
      </c>
    </row>
    <row r="923" spans="1:40" x14ac:dyDescent="0.25">
      <c r="A923" s="17"/>
      <c r="B923" s="17"/>
      <c r="C923" s="35"/>
      <c r="D923" s="17"/>
      <c r="E923" s="17"/>
      <c r="F923" s="17"/>
      <c r="G923" s="62">
        <f t="shared" si="188"/>
        <v>0</v>
      </c>
      <c r="H923" s="17"/>
      <c r="I923" s="17"/>
      <c r="J923" s="17"/>
      <c r="K923" s="17"/>
      <c r="L923" s="17"/>
      <c r="M923" s="17"/>
      <c r="N923" s="17"/>
      <c r="O923" s="17"/>
      <c r="P923" s="115"/>
      <c r="Q923" s="62">
        <f>IF(C923&gt;A_Stammdaten!$B$12,0,SUM(G923,H923,J923,K923,M923,N923)-SUM(I923,L923,O923,P923))</f>
        <v>0</v>
      </c>
      <c r="R923" s="17"/>
      <c r="S923" s="17"/>
      <c r="T923" s="17"/>
      <c r="U923" s="62">
        <f t="shared" si="179"/>
        <v>0</v>
      </c>
      <c r="V923" s="63">
        <f>IF(ISBLANK($B923),0,VLOOKUP($B923,Listen!$A$2:$C$45,2,FALSE))</f>
        <v>0</v>
      </c>
      <c r="W923" s="63">
        <f>IF(ISBLANK($B923),0,VLOOKUP($B923,Listen!$A$2:$C$45,3,FALSE))</f>
        <v>0</v>
      </c>
      <c r="X923" s="49">
        <f t="shared" si="180"/>
        <v>0</v>
      </c>
      <c r="Y923" s="49">
        <f t="shared" si="189"/>
        <v>0</v>
      </c>
      <c r="Z923" s="49">
        <f t="shared" si="189"/>
        <v>0</v>
      </c>
      <c r="AA923" s="49">
        <f t="shared" si="189"/>
        <v>0</v>
      </c>
      <c r="AB923" s="49">
        <f t="shared" si="189"/>
        <v>0</v>
      </c>
      <c r="AC923" s="49">
        <f t="shared" si="189"/>
        <v>0</v>
      </c>
      <c r="AD923" s="49">
        <f t="shared" si="189"/>
        <v>0</v>
      </c>
      <c r="AE923" s="51">
        <f t="shared" si="177"/>
        <v>0</v>
      </c>
      <c r="AF923" s="51">
        <f>IF(C923=A_Stammdaten!$B$12,D_SAV!$U923-D_SAV!$AG923,HLOOKUP(A_Stammdaten!$B$12-1,$AH$4:$AN$4004,ROW(C923)-3,FALSE)-$AG923)</f>
        <v>0</v>
      </c>
      <c r="AG923" s="51">
        <f>HLOOKUP(A_Stammdaten!$B$12,$AH$4:$AN$4004,ROW(C923)-3,FALSE)</f>
        <v>0</v>
      </c>
      <c r="AH923" s="51">
        <f t="shared" si="181"/>
        <v>0</v>
      </c>
      <c r="AI923" s="51">
        <f t="shared" si="182"/>
        <v>0</v>
      </c>
      <c r="AJ923" s="51">
        <f t="shared" si="183"/>
        <v>0</v>
      </c>
      <c r="AK923" s="51">
        <f t="shared" si="184"/>
        <v>0</v>
      </c>
      <c r="AL923" s="51">
        <f t="shared" si="185"/>
        <v>0</v>
      </c>
      <c r="AM923" s="51">
        <f t="shared" si="186"/>
        <v>0</v>
      </c>
      <c r="AN923" s="51">
        <f t="shared" si="187"/>
        <v>0</v>
      </c>
    </row>
    <row r="924" spans="1:40" x14ac:dyDescent="0.25">
      <c r="A924" s="17"/>
      <c r="B924" s="17"/>
      <c r="C924" s="35"/>
      <c r="D924" s="17"/>
      <c r="E924" s="17"/>
      <c r="F924" s="17"/>
      <c r="G924" s="62">
        <f t="shared" si="188"/>
        <v>0</v>
      </c>
      <c r="H924" s="17"/>
      <c r="I924" s="17"/>
      <c r="J924" s="17"/>
      <c r="K924" s="17"/>
      <c r="L924" s="17"/>
      <c r="M924" s="17"/>
      <c r="N924" s="17"/>
      <c r="O924" s="17"/>
      <c r="P924" s="115"/>
      <c r="Q924" s="62">
        <f>IF(C924&gt;A_Stammdaten!$B$12,0,SUM(G924,H924,J924,K924,M924,N924)-SUM(I924,L924,O924,P924))</f>
        <v>0</v>
      </c>
      <c r="R924" s="17"/>
      <c r="S924" s="17"/>
      <c r="T924" s="17"/>
      <c r="U924" s="62">
        <f t="shared" si="179"/>
        <v>0</v>
      </c>
      <c r="V924" s="63">
        <f>IF(ISBLANK($B924),0,VLOOKUP($B924,Listen!$A$2:$C$45,2,FALSE))</f>
        <v>0</v>
      </c>
      <c r="W924" s="63">
        <f>IF(ISBLANK($B924),0,VLOOKUP($B924,Listen!$A$2:$C$45,3,FALSE))</f>
        <v>0</v>
      </c>
      <c r="X924" s="49">
        <f t="shared" si="180"/>
        <v>0</v>
      </c>
      <c r="Y924" s="49">
        <f t="shared" si="189"/>
        <v>0</v>
      </c>
      <c r="Z924" s="49">
        <f t="shared" si="189"/>
        <v>0</v>
      </c>
      <c r="AA924" s="49">
        <f t="shared" si="189"/>
        <v>0</v>
      </c>
      <c r="AB924" s="49">
        <f t="shared" si="189"/>
        <v>0</v>
      </c>
      <c r="AC924" s="49">
        <f t="shared" si="189"/>
        <v>0</v>
      </c>
      <c r="AD924" s="49">
        <f t="shared" si="189"/>
        <v>0</v>
      </c>
      <c r="AE924" s="51">
        <f t="shared" si="177"/>
        <v>0</v>
      </c>
      <c r="AF924" s="51">
        <f>IF(C924=A_Stammdaten!$B$12,D_SAV!$U924-D_SAV!$AG924,HLOOKUP(A_Stammdaten!$B$12-1,$AH$4:$AN$4004,ROW(C924)-3,FALSE)-$AG924)</f>
        <v>0</v>
      </c>
      <c r="AG924" s="51">
        <f>HLOOKUP(A_Stammdaten!$B$12,$AH$4:$AN$4004,ROW(C924)-3,FALSE)</f>
        <v>0</v>
      </c>
      <c r="AH924" s="51">
        <f t="shared" si="181"/>
        <v>0</v>
      </c>
      <c r="AI924" s="51">
        <f t="shared" si="182"/>
        <v>0</v>
      </c>
      <c r="AJ924" s="51">
        <f t="shared" si="183"/>
        <v>0</v>
      </c>
      <c r="AK924" s="51">
        <f t="shared" si="184"/>
        <v>0</v>
      </c>
      <c r="AL924" s="51">
        <f t="shared" si="185"/>
        <v>0</v>
      </c>
      <c r="AM924" s="51">
        <f t="shared" si="186"/>
        <v>0</v>
      </c>
      <c r="AN924" s="51">
        <f t="shared" si="187"/>
        <v>0</v>
      </c>
    </row>
    <row r="925" spans="1:40" x14ac:dyDescent="0.25">
      <c r="A925" s="17"/>
      <c r="B925" s="17"/>
      <c r="C925" s="35"/>
      <c r="D925" s="17"/>
      <c r="E925" s="17"/>
      <c r="F925" s="17"/>
      <c r="G925" s="62">
        <f t="shared" si="188"/>
        <v>0</v>
      </c>
      <c r="H925" s="17"/>
      <c r="I925" s="17"/>
      <c r="J925" s="17"/>
      <c r="K925" s="17"/>
      <c r="L925" s="17"/>
      <c r="M925" s="17"/>
      <c r="N925" s="17"/>
      <c r="O925" s="17"/>
      <c r="P925" s="115"/>
      <c r="Q925" s="62">
        <f>IF(C925&gt;A_Stammdaten!$B$12,0,SUM(G925,H925,J925,K925,M925,N925)-SUM(I925,L925,O925,P925))</f>
        <v>0</v>
      </c>
      <c r="R925" s="17"/>
      <c r="S925" s="17"/>
      <c r="T925" s="17"/>
      <c r="U925" s="62">
        <f t="shared" si="179"/>
        <v>0</v>
      </c>
      <c r="V925" s="63">
        <f>IF(ISBLANK($B925),0,VLOOKUP($B925,Listen!$A$2:$C$45,2,FALSE))</f>
        <v>0</v>
      </c>
      <c r="W925" s="63">
        <f>IF(ISBLANK($B925),0,VLOOKUP($B925,Listen!$A$2:$C$45,3,FALSE))</f>
        <v>0</v>
      </c>
      <c r="X925" s="49">
        <f t="shared" si="180"/>
        <v>0</v>
      </c>
      <c r="Y925" s="49">
        <f t="shared" si="189"/>
        <v>0</v>
      </c>
      <c r="Z925" s="49">
        <f t="shared" si="189"/>
        <v>0</v>
      </c>
      <c r="AA925" s="49">
        <f t="shared" si="189"/>
        <v>0</v>
      </c>
      <c r="AB925" s="49">
        <f t="shared" si="189"/>
        <v>0</v>
      </c>
      <c r="AC925" s="49">
        <f t="shared" si="189"/>
        <v>0</v>
      </c>
      <c r="AD925" s="49">
        <f t="shared" si="189"/>
        <v>0</v>
      </c>
      <c r="AE925" s="51">
        <f t="shared" si="177"/>
        <v>0</v>
      </c>
      <c r="AF925" s="51">
        <f>IF(C925=A_Stammdaten!$B$12,D_SAV!$U925-D_SAV!$AG925,HLOOKUP(A_Stammdaten!$B$12-1,$AH$4:$AN$4004,ROW(C925)-3,FALSE)-$AG925)</f>
        <v>0</v>
      </c>
      <c r="AG925" s="51">
        <f>HLOOKUP(A_Stammdaten!$B$12,$AH$4:$AN$4004,ROW(C925)-3,FALSE)</f>
        <v>0</v>
      </c>
      <c r="AH925" s="51">
        <f t="shared" si="181"/>
        <v>0</v>
      </c>
      <c r="AI925" s="51">
        <f t="shared" si="182"/>
        <v>0</v>
      </c>
      <c r="AJ925" s="51">
        <f t="shared" si="183"/>
        <v>0</v>
      </c>
      <c r="AK925" s="51">
        <f t="shared" si="184"/>
        <v>0</v>
      </c>
      <c r="AL925" s="51">
        <f t="shared" si="185"/>
        <v>0</v>
      </c>
      <c r="AM925" s="51">
        <f t="shared" si="186"/>
        <v>0</v>
      </c>
      <c r="AN925" s="51">
        <f t="shared" si="187"/>
        <v>0</v>
      </c>
    </row>
    <row r="926" spans="1:40" x14ac:dyDescent="0.25">
      <c r="A926" s="17"/>
      <c r="B926" s="17"/>
      <c r="C926" s="35"/>
      <c r="D926" s="17"/>
      <c r="E926" s="17"/>
      <c r="F926" s="17"/>
      <c r="G926" s="62">
        <f t="shared" si="188"/>
        <v>0</v>
      </c>
      <c r="H926" s="17"/>
      <c r="I926" s="17"/>
      <c r="J926" s="17"/>
      <c r="K926" s="17"/>
      <c r="L926" s="17"/>
      <c r="M926" s="17"/>
      <c r="N926" s="17"/>
      <c r="O926" s="17"/>
      <c r="P926" s="115"/>
      <c r="Q926" s="62">
        <f>IF(C926&gt;A_Stammdaten!$B$12,0,SUM(G926,H926,J926,K926,M926,N926)-SUM(I926,L926,O926,P926))</f>
        <v>0</v>
      </c>
      <c r="R926" s="17"/>
      <c r="S926" s="17"/>
      <c r="T926" s="17"/>
      <c r="U926" s="62">
        <f t="shared" si="179"/>
        <v>0</v>
      </c>
      <c r="V926" s="63">
        <f>IF(ISBLANK($B926),0,VLOOKUP($B926,Listen!$A$2:$C$45,2,FALSE))</f>
        <v>0</v>
      </c>
      <c r="W926" s="63">
        <f>IF(ISBLANK($B926),0,VLOOKUP($B926,Listen!$A$2:$C$45,3,FALSE))</f>
        <v>0</v>
      </c>
      <c r="X926" s="49">
        <f t="shared" si="180"/>
        <v>0</v>
      </c>
      <c r="Y926" s="49">
        <f t="shared" si="189"/>
        <v>0</v>
      </c>
      <c r="Z926" s="49">
        <f t="shared" si="189"/>
        <v>0</v>
      </c>
      <c r="AA926" s="49">
        <f t="shared" si="189"/>
        <v>0</v>
      </c>
      <c r="AB926" s="49">
        <f t="shared" si="189"/>
        <v>0</v>
      </c>
      <c r="AC926" s="49">
        <f t="shared" si="189"/>
        <v>0</v>
      </c>
      <c r="AD926" s="49">
        <f t="shared" si="189"/>
        <v>0</v>
      </c>
      <c r="AE926" s="51">
        <f t="shared" si="177"/>
        <v>0</v>
      </c>
      <c r="AF926" s="51">
        <f>IF(C926=A_Stammdaten!$B$12,D_SAV!$U926-D_SAV!$AG926,HLOOKUP(A_Stammdaten!$B$12-1,$AH$4:$AN$4004,ROW(C926)-3,FALSE)-$AG926)</f>
        <v>0</v>
      </c>
      <c r="AG926" s="51">
        <f>HLOOKUP(A_Stammdaten!$B$12,$AH$4:$AN$4004,ROW(C926)-3,FALSE)</f>
        <v>0</v>
      </c>
      <c r="AH926" s="51">
        <f t="shared" si="181"/>
        <v>0</v>
      </c>
      <c r="AI926" s="51">
        <f t="shared" si="182"/>
        <v>0</v>
      </c>
      <c r="AJ926" s="51">
        <f t="shared" si="183"/>
        <v>0</v>
      </c>
      <c r="AK926" s="51">
        <f t="shared" si="184"/>
        <v>0</v>
      </c>
      <c r="AL926" s="51">
        <f t="shared" si="185"/>
        <v>0</v>
      </c>
      <c r="AM926" s="51">
        <f t="shared" si="186"/>
        <v>0</v>
      </c>
      <c r="AN926" s="51">
        <f t="shared" si="187"/>
        <v>0</v>
      </c>
    </row>
    <row r="927" spans="1:40" x14ac:dyDescent="0.25">
      <c r="A927" s="17"/>
      <c r="B927" s="17"/>
      <c r="C927" s="35"/>
      <c r="D927" s="17"/>
      <c r="E927" s="17"/>
      <c r="F927" s="17"/>
      <c r="G927" s="62">
        <f t="shared" si="188"/>
        <v>0</v>
      </c>
      <c r="H927" s="17"/>
      <c r="I927" s="17"/>
      <c r="J927" s="17"/>
      <c r="K927" s="17"/>
      <c r="L927" s="17"/>
      <c r="M927" s="17"/>
      <c r="N927" s="17"/>
      <c r="O927" s="17"/>
      <c r="P927" s="115"/>
      <c r="Q927" s="62">
        <f>IF(C927&gt;A_Stammdaten!$B$12,0,SUM(G927,H927,J927,K927,M927,N927)-SUM(I927,L927,O927,P927))</f>
        <v>0</v>
      </c>
      <c r="R927" s="17"/>
      <c r="S927" s="17"/>
      <c r="T927" s="17"/>
      <c r="U927" s="62">
        <f t="shared" si="179"/>
        <v>0</v>
      </c>
      <c r="V927" s="63">
        <f>IF(ISBLANK($B927),0,VLOOKUP($B927,Listen!$A$2:$C$45,2,FALSE))</f>
        <v>0</v>
      </c>
      <c r="W927" s="63">
        <f>IF(ISBLANK($B927),0,VLOOKUP($B927,Listen!$A$2:$C$45,3,FALSE))</f>
        <v>0</v>
      </c>
      <c r="X927" s="49">
        <f t="shared" si="180"/>
        <v>0</v>
      </c>
      <c r="Y927" s="49">
        <f t="shared" si="189"/>
        <v>0</v>
      </c>
      <c r="Z927" s="49">
        <f t="shared" si="189"/>
        <v>0</v>
      </c>
      <c r="AA927" s="49">
        <f t="shared" si="189"/>
        <v>0</v>
      </c>
      <c r="AB927" s="49">
        <f t="shared" si="189"/>
        <v>0</v>
      </c>
      <c r="AC927" s="49">
        <f t="shared" si="189"/>
        <v>0</v>
      </c>
      <c r="AD927" s="49">
        <f t="shared" si="189"/>
        <v>0</v>
      </c>
      <c r="AE927" s="51">
        <f t="shared" si="177"/>
        <v>0</v>
      </c>
      <c r="AF927" s="51">
        <f>IF(C927=A_Stammdaten!$B$12,D_SAV!$U927-D_SAV!$AG927,HLOOKUP(A_Stammdaten!$B$12-1,$AH$4:$AN$4004,ROW(C927)-3,FALSE)-$AG927)</f>
        <v>0</v>
      </c>
      <c r="AG927" s="51">
        <f>HLOOKUP(A_Stammdaten!$B$12,$AH$4:$AN$4004,ROW(C927)-3,FALSE)</f>
        <v>0</v>
      </c>
      <c r="AH927" s="51">
        <f t="shared" si="181"/>
        <v>0</v>
      </c>
      <c r="AI927" s="51">
        <f t="shared" si="182"/>
        <v>0</v>
      </c>
      <c r="AJ927" s="51">
        <f t="shared" si="183"/>
        <v>0</v>
      </c>
      <c r="AK927" s="51">
        <f t="shared" si="184"/>
        <v>0</v>
      </c>
      <c r="AL927" s="51">
        <f t="shared" si="185"/>
        <v>0</v>
      </c>
      <c r="AM927" s="51">
        <f t="shared" si="186"/>
        <v>0</v>
      </c>
      <c r="AN927" s="51">
        <f t="shared" si="187"/>
        <v>0</v>
      </c>
    </row>
    <row r="928" spans="1:40" x14ac:dyDescent="0.25">
      <c r="A928" s="17"/>
      <c r="B928" s="17"/>
      <c r="C928" s="35"/>
      <c r="D928" s="17"/>
      <c r="E928" s="17"/>
      <c r="F928" s="17"/>
      <c r="G928" s="62">
        <f t="shared" si="188"/>
        <v>0</v>
      </c>
      <c r="H928" s="17"/>
      <c r="I928" s="17"/>
      <c r="J928" s="17"/>
      <c r="K928" s="17"/>
      <c r="L928" s="17"/>
      <c r="M928" s="17"/>
      <c r="N928" s="17"/>
      <c r="O928" s="17"/>
      <c r="P928" s="115"/>
      <c r="Q928" s="62">
        <f>IF(C928&gt;A_Stammdaten!$B$12,0,SUM(G928,H928,J928,K928,M928,N928)-SUM(I928,L928,O928,P928))</f>
        <v>0</v>
      </c>
      <c r="R928" s="17"/>
      <c r="S928" s="17"/>
      <c r="T928" s="17"/>
      <c r="U928" s="62">
        <f t="shared" si="179"/>
        <v>0</v>
      </c>
      <c r="V928" s="63">
        <f>IF(ISBLANK($B928),0,VLOOKUP($B928,Listen!$A$2:$C$45,2,FALSE))</f>
        <v>0</v>
      </c>
      <c r="W928" s="63">
        <f>IF(ISBLANK($B928),0,VLOOKUP($B928,Listen!$A$2:$C$45,3,FALSE))</f>
        <v>0</v>
      </c>
      <c r="X928" s="49">
        <f t="shared" si="180"/>
        <v>0</v>
      </c>
      <c r="Y928" s="49">
        <f t="shared" si="189"/>
        <v>0</v>
      </c>
      <c r="Z928" s="49">
        <f t="shared" si="189"/>
        <v>0</v>
      </c>
      <c r="AA928" s="49">
        <f t="shared" si="189"/>
        <v>0</v>
      </c>
      <c r="AB928" s="49">
        <f t="shared" si="189"/>
        <v>0</v>
      </c>
      <c r="AC928" s="49">
        <f t="shared" si="189"/>
        <v>0</v>
      </c>
      <c r="AD928" s="49">
        <f t="shared" si="189"/>
        <v>0</v>
      </c>
      <c r="AE928" s="51">
        <f t="shared" si="177"/>
        <v>0</v>
      </c>
      <c r="AF928" s="51">
        <f>IF(C928=A_Stammdaten!$B$12,D_SAV!$U928-D_SAV!$AG928,HLOOKUP(A_Stammdaten!$B$12-1,$AH$4:$AN$4004,ROW(C928)-3,FALSE)-$AG928)</f>
        <v>0</v>
      </c>
      <c r="AG928" s="51">
        <f>HLOOKUP(A_Stammdaten!$B$12,$AH$4:$AN$4004,ROW(C928)-3,FALSE)</f>
        <v>0</v>
      </c>
      <c r="AH928" s="51">
        <f t="shared" si="181"/>
        <v>0</v>
      </c>
      <c r="AI928" s="51">
        <f t="shared" si="182"/>
        <v>0</v>
      </c>
      <c r="AJ928" s="51">
        <f t="shared" si="183"/>
        <v>0</v>
      </c>
      <c r="AK928" s="51">
        <f t="shared" si="184"/>
        <v>0</v>
      </c>
      <c r="AL928" s="51">
        <f t="shared" si="185"/>
        <v>0</v>
      </c>
      <c r="AM928" s="51">
        <f t="shared" si="186"/>
        <v>0</v>
      </c>
      <c r="AN928" s="51">
        <f t="shared" si="187"/>
        <v>0</v>
      </c>
    </row>
    <row r="929" spans="1:40" x14ac:dyDescent="0.25">
      <c r="A929" s="17"/>
      <c r="B929" s="17"/>
      <c r="C929" s="35"/>
      <c r="D929" s="17"/>
      <c r="E929" s="17"/>
      <c r="F929" s="17"/>
      <c r="G929" s="62">
        <f t="shared" si="188"/>
        <v>0</v>
      </c>
      <c r="H929" s="17"/>
      <c r="I929" s="17"/>
      <c r="J929" s="17"/>
      <c r="K929" s="17"/>
      <c r="L929" s="17"/>
      <c r="M929" s="17"/>
      <c r="N929" s="17"/>
      <c r="O929" s="17"/>
      <c r="P929" s="115"/>
      <c r="Q929" s="62">
        <f>IF(C929&gt;A_Stammdaten!$B$12,0,SUM(G929,H929,J929,K929,M929,N929)-SUM(I929,L929,O929,P929))</f>
        <v>0</v>
      </c>
      <c r="R929" s="17"/>
      <c r="S929" s="17"/>
      <c r="T929" s="17"/>
      <c r="U929" s="62">
        <f t="shared" si="179"/>
        <v>0</v>
      </c>
      <c r="V929" s="63">
        <f>IF(ISBLANK($B929),0,VLOOKUP($B929,Listen!$A$2:$C$45,2,FALSE))</f>
        <v>0</v>
      </c>
      <c r="W929" s="63">
        <f>IF(ISBLANK($B929),0,VLOOKUP($B929,Listen!$A$2:$C$45,3,FALSE))</f>
        <v>0</v>
      </c>
      <c r="X929" s="49">
        <f t="shared" si="180"/>
        <v>0</v>
      </c>
      <c r="Y929" s="49">
        <f t="shared" si="189"/>
        <v>0</v>
      </c>
      <c r="Z929" s="49">
        <f t="shared" si="189"/>
        <v>0</v>
      </c>
      <c r="AA929" s="49">
        <f t="shared" si="189"/>
        <v>0</v>
      </c>
      <c r="AB929" s="49">
        <f t="shared" si="189"/>
        <v>0</v>
      </c>
      <c r="AC929" s="49">
        <f t="shared" si="189"/>
        <v>0</v>
      </c>
      <c r="AD929" s="49">
        <f t="shared" si="189"/>
        <v>0</v>
      </c>
      <c r="AE929" s="51">
        <f t="shared" si="177"/>
        <v>0</v>
      </c>
      <c r="AF929" s="51">
        <f>IF(C929=A_Stammdaten!$B$12,D_SAV!$U929-D_SAV!$AG929,HLOOKUP(A_Stammdaten!$B$12-1,$AH$4:$AN$4004,ROW(C929)-3,FALSE)-$AG929)</f>
        <v>0</v>
      </c>
      <c r="AG929" s="51">
        <f>HLOOKUP(A_Stammdaten!$B$12,$AH$4:$AN$4004,ROW(C929)-3,FALSE)</f>
        <v>0</v>
      </c>
      <c r="AH929" s="51">
        <f t="shared" si="181"/>
        <v>0</v>
      </c>
      <c r="AI929" s="51">
        <f t="shared" si="182"/>
        <v>0</v>
      </c>
      <c r="AJ929" s="51">
        <f t="shared" si="183"/>
        <v>0</v>
      </c>
      <c r="AK929" s="51">
        <f t="shared" si="184"/>
        <v>0</v>
      </c>
      <c r="AL929" s="51">
        <f t="shared" si="185"/>
        <v>0</v>
      </c>
      <c r="AM929" s="51">
        <f t="shared" si="186"/>
        <v>0</v>
      </c>
      <c r="AN929" s="51">
        <f t="shared" si="187"/>
        <v>0</v>
      </c>
    </row>
    <row r="930" spans="1:40" x14ac:dyDescent="0.25">
      <c r="A930" s="17"/>
      <c r="B930" s="17"/>
      <c r="C930" s="35"/>
      <c r="D930" s="17"/>
      <c r="E930" s="17"/>
      <c r="F930" s="17"/>
      <c r="G930" s="62">
        <f t="shared" si="188"/>
        <v>0</v>
      </c>
      <c r="H930" s="17"/>
      <c r="I930" s="17"/>
      <c r="J930" s="17"/>
      <c r="K930" s="17"/>
      <c r="L930" s="17"/>
      <c r="M930" s="17"/>
      <c r="N930" s="17"/>
      <c r="O930" s="17"/>
      <c r="P930" s="115"/>
      <c r="Q930" s="62">
        <f>IF(C930&gt;A_Stammdaten!$B$12,0,SUM(G930,H930,J930,K930,M930,N930)-SUM(I930,L930,O930,P930))</f>
        <v>0</v>
      </c>
      <c r="R930" s="17"/>
      <c r="S930" s="17"/>
      <c r="T930" s="17"/>
      <c r="U930" s="62">
        <f t="shared" si="179"/>
        <v>0</v>
      </c>
      <c r="V930" s="63">
        <f>IF(ISBLANK($B930),0,VLOOKUP($B930,Listen!$A$2:$C$45,2,FALSE))</f>
        <v>0</v>
      </c>
      <c r="W930" s="63">
        <f>IF(ISBLANK($B930),0,VLOOKUP($B930,Listen!$A$2:$C$45,3,FALSE))</f>
        <v>0</v>
      </c>
      <c r="X930" s="49">
        <f t="shared" si="180"/>
        <v>0</v>
      </c>
      <c r="Y930" s="49">
        <f t="shared" si="189"/>
        <v>0</v>
      </c>
      <c r="Z930" s="49">
        <f t="shared" si="189"/>
        <v>0</v>
      </c>
      <c r="AA930" s="49">
        <f t="shared" si="189"/>
        <v>0</v>
      </c>
      <c r="AB930" s="49">
        <f t="shared" si="189"/>
        <v>0</v>
      </c>
      <c r="AC930" s="49">
        <f t="shared" si="189"/>
        <v>0</v>
      </c>
      <c r="AD930" s="49">
        <f t="shared" si="189"/>
        <v>0</v>
      </c>
      <c r="AE930" s="51">
        <f t="shared" si="177"/>
        <v>0</v>
      </c>
      <c r="AF930" s="51">
        <f>IF(C930=A_Stammdaten!$B$12,D_SAV!$U930-D_SAV!$AG930,HLOOKUP(A_Stammdaten!$B$12-1,$AH$4:$AN$4004,ROW(C930)-3,FALSE)-$AG930)</f>
        <v>0</v>
      </c>
      <c r="AG930" s="51">
        <f>HLOOKUP(A_Stammdaten!$B$12,$AH$4:$AN$4004,ROW(C930)-3,FALSE)</f>
        <v>0</v>
      </c>
      <c r="AH930" s="51">
        <f t="shared" si="181"/>
        <v>0</v>
      </c>
      <c r="AI930" s="51">
        <f t="shared" si="182"/>
        <v>0</v>
      </c>
      <c r="AJ930" s="51">
        <f t="shared" si="183"/>
        <v>0</v>
      </c>
      <c r="AK930" s="51">
        <f t="shared" si="184"/>
        <v>0</v>
      </c>
      <c r="AL930" s="51">
        <f t="shared" si="185"/>
        <v>0</v>
      </c>
      <c r="AM930" s="51">
        <f t="shared" si="186"/>
        <v>0</v>
      </c>
      <c r="AN930" s="51">
        <f t="shared" si="187"/>
        <v>0</v>
      </c>
    </row>
    <row r="931" spans="1:40" x14ac:dyDescent="0.25">
      <c r="A931" s="17"/>
      <c r="B931" s="17"/>
      <c r="C931" s="35"/>
      <c r="D931" s="17"/>
      <c r="E931" s="17"/>
      <c r="F931" s="17"/>
      <c r="G931" s="62">
        <f t="shared" si="188"/>
        <v>0</v>
      </c>
      <c r="H931" s="17"/>
      <c r="I931" s="17"/>
      <c r="J931" s="17"/>
      <c r="K931" s="17"/>
      <c r="L931" s="17"/>
      <c r="M931" s="17"/>
      <c r="N931" s="17"/>
      <c r="O931" s="17"/>
      <c r="P931" s="115"/>
      <c r="Q931" s="62">
        <f>IF(C931&gt;A_Stammdaten!$B$12,0,SUM(G931,H931,J931,K931,M931,N931)-SUM(I931,L931,O931,P931))</f>
        <v>0</v>
      </c>
      <c r="R931" s="17"/>
      <c r="S931" s="17"/>
      <c r="T931" s="17"/>
      <c r="U931" s="62">
        <f t="shared" si="179"/>
        <v>0</v>
      </c>
      <c r="V931" s="63">
        <f>IF(ISBLANK($B931),0,VLOOKUP($B931,Listen!$A$2:$C$45,2,FALSE))</f>
        <v>0</v>
      </c>
      <c r="W931" s="63">
        <f>IF(ISBLANK($B931),0,VLOOKUP($B931,Listen!$A$2:$C$45,3,FALSE))</f>
        <v>0</v>
      </c>
      <c r="X931" s="49">
        <f t="shared" si="180"/>
        <v>0</v>
      </c>
      <c r="Y931" s="49">
        <f t="shared" si="189"/>
        <v>0</v>
      </c>
      <c r="Z931" s="49">
        <f t="shared" si="189"/>
        <v>0</v>
      </c>
      <c r="AA931" s="49">
        <f t="shared" si="189"/>
        <v>0</v>
      </c>
      <c r="AB931" s="49">
        <f t="shared" si="189"/>
        <v>0</v>
      </c>
      <c r="AC931" s="49">
        <f t="shared" si="189"/>
        <v>0</v>
      </c>
      <c r="AD931" s="49">
        <f t="shared" si="189"/>
        <v>0</v>
      </c>
      <c r="AE931" s="51">
        <f t="shared" ref="AE931:AE994" si="190">AG931+AF931</f>
        <v>0</v>
      </c>
      <c r="AF931" s="51">
        <f>IF(C931=A_Stammdaten!$B$12,D_SAV!$U931-D_SAV!$AG931,HLOOKUP(A_Stammdaten!$B$12-1,$AH$4:$AN$4004,ROW(C931)-3,FALSE)-$AG931)</f>
        <v>0</v>
      </c>
      <c r="AG931" s="51">
        <f>HLOOKUP(A_Stammdaten!$B$12,$AH$4:$AN$4004,ROW(C931)-3,FALSE)</f>
        <v>0</v>
      </c>
      <c r="AH931" s="51">
        <f t="shared" si="181"/>
        <v>0</v>
      </c>
      <c r="AI931" s="51">
        <f t="shared" si="182"/>
        <v>0</v>
      </c>
      <c r="AJ931" s="51">
        <f t="shared" si="183"/>
        <v>0</v>
      </c>
      <c r="AK931" s="51">
        <f t="shared" si="184"/>
        <v>0</v>
      </c>
      <c r="AL931" s="51">
        <f t="shared" si="185"/>
        <v>0</v>
      </c>
      <c r="AM931" s="51">
        <f t="shared" si="186"/>
        <v>0</v>
      </c>
      <c r="AN931" s="51">
        <f t="shared" si="187"/>
        <v>0</v>
      </c>
    </row>
    <row r="932" spans="1:40" x14ac:dyDescent="0.25">
      <c r="A932" s="17"/>
      <c r="B932" s="17"/>
      <c r="C932" s="35"/>
      <c r="D932" s="17"/>
      <c r="E932" s="17"/>
      <c r="F932" s="17"/>
      <c r="G932" s="62">
        <f t="shared" si="188"/>
        <v>0</v>
      </c>
      <c r="H932" s="17"/>
      <c r="I932" s="17"/>
      <c r="J932" s="17"/>
      <c r="K932" s="17"/>
      <c r="L932" s="17"/>
      <c r="M932" s="17"/>
      <c r="N932" s="17"/>
      <c r="O932" s="17"/>
      <c r="P932" s="115"/>
      <c r="Q932" s="62">
        <f>IF(C932&gt;A_Stammdaten!$B$12,0,SUM(G932,H932,J932,K932,M932,N932)-SUM(I932,L932,O932,P932))</f>
        <v>0</v>
      </c>
      <c r="R932" s="17"/>
      <c r="S932" s="17"/>
      <c r="T932" s="17"/>
      <c r="U932" s="62">
        <f t="shared" si="179"/>
        <v>0</v>
      </c>
      <c r="V932" s="63">
        <f>IF(ISBLANK($B932),0,VLOOKUP($B932,Listen!$A$2:$C$45,2,FALSE))</f>
        <v>0</v>
      </c>
      <c r="W932" s="63">
        <f>IF(ISBLANK($B932),0,VLOOKUP($B932,Listen!$A$2:$C$45,3,FALSE))</f>
        <v>0</v>
      </c>
      <c r="X932" s="49">
        <f t="shared" si="180"/>
        <v>0</v>
      </c>
      <c r="Y932" s="49">
        <f t="shared" si="189"/>
        <v>0</v>
      </c>
      <c r="Z932" s="49">
        <f t="shared" si="189"/>
        <v>0</v>
      </c>
      <c r="AA932" s="49">
        <f t="shared" si="189"/>
        <v>0</v>
      </c>
      <c r="AB932" s="49">
        <f t="shared" si="189"/>
        <v>0</v>
      </c>
      <c r="AC932" s="49">
        <f t="shared" si="189"/>
        <v>0</v>
      </c>
      <c r="AD932" s="49">
        <f t="shared" si="189"/>
        <v>0</v>
      </c>
      <c r="AE932" s="51">
        <f t="shared" si="190"/>
        <v>0</v>
      </c>
      <c r="AF932" s="51">
        <f>IF(C932=A_Stammdaten!$B$12,D_SAV!$U932-D_SAV!$AG932,HLOOKUP(A_Stammdaten!$B$12-1,$AH$4:$AN$4004,ROW(C932)-3,FALSE)-$AG932)</f>
        <v>0</v>
      </c>
      <c r="AG932" s="51">
        <f>HLOOKUP(A_Stammdaten!$B$12,$AH$4:$AN$4004,ROW(C932)-3,FALSE)</f>
        <v>0</v>
      </c>
      <c r="AH932" s="51">
        <f t="shared" si="181"/>
        <v>0</v>
      </c>
      <c r="AI932" s="51">
        <f t="shared" si="182"/>
        <v>0</v>
      </c>
      <c r="AJ932" s="51">
        <f t="shared" si="183"/>
        <v>0</v>
      </c>
      <c r="AK932" s="51">
        <f t="shared" si="184"/>
        <v>0</v>
      </c>
      <c r="AL932" s="51">
        <f t="shared" si="185"/>
        <v>0</v>
      </c>
      <c r="AM932" s="51">
        <f t="shared" si="186"/>
        <v>0</v>
      </c>
      <c r="AN932" s="51">
        <f t="shared" si="187"/>
        <v>0</v>
      </c>
    </row>
    <row r="933" spans="1:40" x14ac:dyDescent="0.25">
      <c r="A933" s="17"/>
      <c r="B933" s="17"/>
      <c r="C933" s="35"/>
      <c r="D933" s="17"/>
      <c r="E933" s="17"/>
      <c r="F933" s="17"/>
      <c r="G933" s="62">
        <f t="shared" si="188"/>
        <v>0</v>
      </c>
      <c r="H933" s="17"/>
      <c r="I933" s="17"/>
      <c r="J933" s="17"/>
      <c r="K933" s="17"/>
      <c r="L933" s="17"/>
      <c r="M933" s="17"/>
      <c r="N933" s="17"/>
      <c r="O933" s="17"/>
      <c r="P933" s="115"/>
      <c r="Q933" s="62">
        <f>IF(C933&gt;A_Stammdaten!$B$12,0,SUM(G933,H933,J933,K933,M933,N933)-SUM(I933,L933,O933,P933))</f>
        <v>0</v>
      </c>
      <c r="R933" s="17"/>
      <c r="S933" s="17"/>
      <c r="T933" s="17"/>
      <c r="U933" s="62">
        <f t="shared" si="179"/>
        <v>0</v>
      </c>
      <c r="V933" s="63">
        <f>IF(ISBLANK($B933),0,VLOOKUP($B933,Listen!$A$2:$C$45,2,FALSE))</f>
        <v>0</v>
      </c>
      <c r="W933" s="63">
        <f>IF(ISBLANK($B933),0,VLOOKUP($B933,Listen!$A$2:$C$45,3,FALSE))</f>
        <v>0</v>
      </c>
      <c r="X933" s="49">
        <f t="shared" si="180"/>
        <v>0</v>
      </c>
      <c r="Y933" s="49">
        <f t="shared" si="189"/>
        <v>0</v>
      </c>
      <c r="Z933" s="49">
        <f t="shared" si="189"/>
        <v>0</v>
      </c>
      <c r="AA933" s="49">
        <f t="shared" si="189"/>
        <v>0</v>
      </c>
      <c r="AB933" s="49">
        <f t="shared" si="189"/>
        <v>0</v>
      </c>
      <c r="AC933" s="49">
        <f t="shared" si="189"/>
        <v>0</v>
      </c>
      <c r="AD933" s="49">
        <f t="shared" si="189"/>
        <v>0</v>
      </c>
      <c r="AE933" s="51">
        <f t="shared" si="190"/>
        <v>0</v>
      </c>
      <c r="AF933" s="51">
        <f>IF(C933=A_Stammdaten!$B$12,D_SAV!$U933-D_SAV!$AG933,HLOOKUP(A_Stammdaten!$B$12-1,$AH$4:$AN$4004,ROW(C933)-3,FALSE)-$AG933)</f>
        <v>0</v>
      </c>
      <c r="AG933" s="51">
        <f>HLOOKUP(A_Stammdaten!$B$12,$AH$4:$AN$4004,ROW(C933)-3,FALSE)</f>
        <v>0</v>
      </c>
      <c r="AH933" s="51">
        <f t="shared" si="181"/>
        <v>0</v>
      </c>
      <c r="AI933" s="51">
        <f t="shared" si="182"/>
        <v>0</v>
      </c>
      <c r="AJ933" s="51">
        <f t="shared" si="183"/>
        <v>0</v>
      </c>
      <c r="AK933" s="51">
        <f t="shared" si="184"/>
        <v>0</v>
      </c>
      <c r="AL933" s="51">
        <f t="shared" si="185"/>
        <v>0</v>
      </c>
      <c r="AM933" s="51">
        <f t="shared" si="186"/>
        <v>0</v>
      </c>
      <c r="AN933" s="51">
        <f t="shared" si="187"/>
        <v>0</v>
      </c>
    </row>
    <row r="934" spans="1:40" x14ac:dyDescent="0.25">
      <c r="A934" s="17"/>
      <c r="B934" s="17"/>
      <c r="C934" s="35"/>
      <c r="D934" s="17"/>
      <c r="E934" s="17"/>
      <c r="F934" s="17"/>
      <c r="G934" s="62">
        <f t="shared" si="188"/>
        <v>0</v>
      </c>
      <c r="H934" s="17"/>
      <c r="I934" s="17"/>
      <c r="J934" s="17"/>
      <c r="K934" s="17"/>
      <c r="L934" s="17"/>
      <c r="M934" s="17"/>
      <c r="N934" s="17"/>
      <c r="O934" s="17"/>
      <c r="P934" s="115"/>
      <c r="Q934" s="62">
        <f>IF(C934&gt;A_Stammdaten!$B$12,0,SUM(G934,H934,J934,K934,M934,N934)-SUM(I934,L934,O934,P934))</f>
        <v>0</v>
      </c>
      <c r="R934" s="17"/>
      <c r="S934" s="17"/>
      <c r="T934" s="17"/>
      <c r="U934" s="62">
        <f t="shared" si="179"/>
        <v>0</v>
      </c>
      <c r="V934" s="63">
        <f>IF(ISBLANK($B934),0,VLOOKUP($B934,Listen!$A$2:$C$45,2,FALSE))</f>
        <v>0</v>
      </c>
      <c r="W934" s="63">
        <f>IF(ISBLANK($B934),0,VLOOKUP($B934,Listen!$A$2:$C$45,3,FALSE))</f>
        <v>0</v>
      </c>
      <c r="X934" s="49">
        <f t="shared" si="180"/>
        <v>0</v>
      </c>
      <c r="Y934" s="49">
        <f t="shared" si="189"/>
        <v>0</v>
      </c>
      <c r="Z934" s="49">
        <f t="shared" si="189"/>
        <v>0</v>
      </c>
      <c r="AA934" s="49">
        <f t="shared" si="189"/>
        <v>0</v>
      </c>
      <c r="AB934" s="49">
        <f t="shared" si="189"/>
        <v>0</v>
      </c>
      <c r="AC934" s="49">
        <f t="shared" si="189"/>
        <v>0</v>
      </c>
      <c r="AD934" s="49">
        <f t="shared" si="189"/>
        <v>0</v>
      </c>
      <c r="AE934" s="51">
        <f t="shared" si="190"/>
        <v>0</v>
      </c>
      <c r="AF934" s="51">
        <f>IF(C934=A_Stammdaten!$B$12,D_SAV!$U934-D_SAV!$AG934,HLOOKUP(A_Stammdaten!$B$12-1,$AH$4:$AN$4004,ROW(C934)-3,FALSE)-$AG934)</f>
        <v>0</v>
      </c>
      <c r="AG934" s="51">
        <f>HLOOKUP(A_Stammdaten!$B$12,$AH$4:$AN$4004,ROW(C934)-3,FALSE)</f>
        <v>0</v>
      </c>
      <c r="AH934" s="51">
        <f t="shared" si="181"/>
        <v>0</v>
      </c>
      <c r="AI934" s="51">
        <f t="shared" si="182"/>
        <v>0</v>
      </c>
      <c r="AJ934" s="51">
        <f t="shared" si="183"/>
        <v>0</v>
      </c>
      <c r="AK934" s="51">
        <f t="shared" si="184"/>
        <v>0</v>
      </c>
      <c r="AL934" s="51">
        <f t="shared" si="185"/>
        <v>0</v>
      </c>
      <c r="AM934" s="51">
        <f t="shared" si="186"/>
        <v>0</v>
      </c>
      <c r="AN934" s="51">
        <f t="shared" si="187"/>
        <v>0</v>
      </c>
    </row>
    <row r="935" spans="1:40" x14ac:dyDescent="0.25">
      <c r="A935" s="17"/>
      <c r="B935" s="17"/>
      <c r="C935" s="35"/>
      <c r="D935" s="17"/>
      <c r="E935" s="17"/>
      <c r="F935" s="17"/>
      <c r="G935" s="62">
        <f t="shared" si="188"/>
        <v>0</v>
      </c>
      <c r="H935" s="17"/>
      <c r="I935" s="17"/>
      <c r="J935" s="17"/>
      <c r="K935" s="17"/>
      <c r="L935" s="17"/>
      <c r="M935" s="17"/>
      <c r="N935" s="17"/>
      <c r="O935" s="17"/>
      <c r="P935" s="115"/>
      <c r="Q935" s="62">
        <f>IF(C935&gt;A_Stammdaten!$B$12,0,SUM(G935,H935,J935,K935,M935,N935)-SUM(I935,L935,O935,P935))</f>
        <v>0</v>
      </c>
      <c r="R935" s="17"/>
      <c r="S935" s="17"/>
      <c r="T935" s="17"/>
      <c r="U935" s="62">
        <f t="shared" si="179"/>
        <v>0</v>
      </c>
      <c r="V935" s="63">
        <f>IF(ISBLANK($B935),0,VLOOKUP($B935,Listen!$A$2:$C$45,2,FALSE))</f>
        <v>0</v>
      </c>
      <c r="W935" s="63">
        <f>IF(ISBLANK($B935),0,VLOOKUP($B935,Listen!$A$2:$C$45,3,FALSE))</f>
        <v>0</v>
      </c>
      <c r="X935" s="49">
        <f t="shared" si="180"/>
        <v>0</v>
      </c>
      <c r="Y935" s="49">
        <f t="shared" si="189"/>
        <v>0</v>
      </c>
      <c r="Z935" s="49">
        <f t="shared" si="189"/>
        <v>0</v>
      </c>
      <c r="AA935" s="49">
        <f t="shared" si="189"/>
        <v>0</v>
      </c>
      <c r="AB935" s="49">
        <f t="shared" si="189"/>
        <v>0</v>
      </c>
      <c r="AC935" s="49">
        <f t="shared" si="189"/>
        <v>0</v>
      </c>
      <c r="AD935" s="49">
        <f t="shared" si="189"/>
        <v>0</v>
      </c>
      <c r="AE935" s="51">
        <f t="shared" si="190"/>
        <v>0</v>
      </c>
      <c r="AF935" s="51">
        <f>IF(C935=A_Stammdaten!$B$12,D_SAV!$U935-D_SAV!$AG935,HLOOKUP(A_Stammdaten!$B$12-1,$AH$4:$AN$4004,ROW(C935)-3,FALSE)-$AG935)</f>
        <v>0</v>
      </c>
      <c r="AG935" s="51">
        <f>HLOOKUP(A_Stammdaten!$B$12,$AH$4:$AN$4004,ROW(C935)-3,FALSE)</f>
        <v>0</v>
      </c>
      <c r="AH935" s="51">
        <f t="shared" si="181"/>
        <v>0</v>
      </c>
      <c r="AI935" s="51">
        <f t="shared" si="182"/>
        <v>0</v>
      </c>
      <c r="AJ935" s="51">
        <f t="shared" si="183"/>
        <v>0</v>
      </c>
      <c r="AK935" s="51">
        <f t="shared" si="184"/>
        <v>0</v>
      </c>
      <c r="AL935" s="51">
        <f t="shared" si="185"/>
        <v>0</v>
      </c>
      <c r="AM935" s="51">
        <f t="shared" si="186"/>
        <v>0</v>
      </c>
      <c r="AN935" s="51">
        <f t="shared" si="187"/>
        <v>0</v>
      </c>
    </row>
    <row r="936" spans="1:40" x14ac:dyDescent="0.25">
      <c r="A936" s="17"/>
      <c r="B936" s="17"/>
      <c r="C936" s="35"/>
      <c r="D936" s="17"/>
      <c r="E936" s="17"/>
      <c r="F936" s="17"/>
      <c r="G936" s="62">
        <f t="shared" si="188"/>
        <v>0</v>
      </c>
      <c r="H936" s="17"/>
      <c r="I936" s="17"/>
      <c r="J936" s="17"/>
      <c r="K936" s="17"/>
      <c r="L936" s="17"/>
      <c r="M936" s="17"/>
      <c r="N936" s="17"/>
      <c r="O936" s="17"/>
      <c r="P936" s="115"/>
      <c r="Q936" s="62">
        <f>IF(C936&gt;A_Stammdaten!$B$12,0,SUM(G936,H936,J936,K936,M936,N936)-SUM(I936,L936,O936,P936))</f>
        <v>0</v>
      </c>
      <c r="R936" s="17"/>
      <c r="S936" s="17"/>
      <c r="T936" s="17"/>
      <c r="U936" s="62">
        <f t="shared" si="179"/>
        <v>0</v>
      </c>
      <c r="V936" s="63">
        <f>IF(ISBLANK($B936),0,VLOOKUP($B936,Listen!$A$2:$C$45,2,FALSE))</f>
        <v>0</v>
      </c>
      <c r="W936" s="63">
        <f>IF(ISBLANK($B936),0,VLOOKUP($B936,Listen!$A$2:$C$45,3,FALSE))</f>
        <v>0</v>
      </c>
      <c r="X936" s="49">
        <f t="shared" si="180"/>
        <v>0</v>
      </c>
      <c r="Y936" s="49">
        <f t="shared" si="189"/>
        <v>0</v>
      </c>
      <c r="Z936" s="49">
        <f t="shared" si="189"/>
        <v>0</v>
      </c>
      <c r="AA936" s="49">
        <f t="shared" si="189"/>
        <v>0</v>
      </c>
      <c r="AB936" s="49">
        <f t="shared" si="189"/>
        <v>0</v>
      </c>
      <c r="AC936" s="49">
        <f t="shared" si="189"/>
        <v>0</v>
      </c>
      <c r="AD936" s="49">
        <f t="shared" si="189"/>
        <v>0</v>
      </c>
      <c r="AE936" s="51">
        <f t="shared" si="190"/>
        <v>0</v>
      </c>
      <c r="AF936" s="51">
        <f>IF(C936=A_Stammdaten!$B$12,D_SAV!$U936-D_SAV!$AG936,HLOOKUP(A_Stammdaten!$B$12-1,$AH$4:$AN$4004,ROW(C936)-3,FALSE)-$AG936)</f>
        <v>0</v>
      </c>
      <c r="AG936" s="51">
        <f>HLOOKUP(A_Stammdaten!$B$12,$AH$4:$AN$4004,ROW(C936)-3,FALSE)</f>
        <v>0</v>
      </c>
      <c r="AH936" s="51">
        <f t="shared" si="181"/>
        <v>0</v>
      </c>
      <c r="AI936" s="51">
        <f t="shared" si="182"/>
        <v>0</v>
      </c>
      <c r="AJ936" s="51">
        <f t="shared" si="183"/>
        <v>0</v>
      </c>
      <c r="AK936" s="51">
        <f t="shared" si="184"/>
        <v>0</v>
      </c>
      <c r="AL936" s="51">
        <f t="shared" si="185"/>
        <v>0</v>
      </c>
      <c r="AM936" s="51">
        <f t="shared" si="186"/>
        <v>0</v>
      </c>
      <c r="AN936" s="51">
        <f t="shared" si="187"/>
        <v>0</v>
      </c>
    </row>
    <row r="937" spans="1:40" x14ac:dyDescent="0.25">
      <c r="A937" s="17"/>
      <c r="B937" s="17"/>
      <c r="C937" s="35"/>
      <c r="D937" s="17"/>
      <c r="E937" s="17"/>
      <c r="F937" s="17"/>
      <c r="G937" s="62">
        <f t="shared" si="188"/>
        <v>0</v>
      </c>
      <c r="H937" s="17"/>
      <c r="I937" s="17"/>
      <c r="J937" s="17"/>
      <c r="K937" s="17"/>
      <c r="L937" s="17"/>
      <c r="M937" s="17"/>
      <c r="N937" s="17"/>
      <c r="O937" s="17"/>
      <c r="P937" s="115"/>
      <c r="Q937" s="62">
        <f>IF(C937&gt;A_Stammdaten!$B$12,0,SUM(G937,H937,J937,K937,M937,N937)-SUM(I937,L937,O937,P937))</f>
        <v>0</v>
      </c>
      <c r="R937" s="17"/>
      <c r="S937" s="17"/>
      <c r="T937" s="17"/>
      <c r="U937" s="62">
        <f t="shared" si="179"/>
        <v>0</v>
      </c>
      <c r="V937" s="63">
        <f>IF(ISBLANK($B937),0,VLOOKUP($B937,Listen!$A$2:$C$45,2,FALSE))</f>
        <v>0</v>
      </c>
      <c r="W937" s="63">
        <f>IF(ISBLANK($B937),0,VLOOKUP($B937,Listen!$A$2:$C$45,3,FALSE))</f>
        <v>0</v>
      </c>
      <c r="X937" s="49">
        <f t="shared" si="180"/>
        <v>0</v>
      </c>
      <c r="Y937" s="49">
        <f t="shared" si="189"/>
        <v>0</v>
      </c>
      <c r="Z937" s="49">
        <f t="shared" si="189"/>
        <v>0</v>
      </c>
      <c r="AA937" s="49">
        <f t="shared" si="189"/>
        <v>0</v>
      </c>
      <c r="AB937" s="49">
        <f t="shared" si="189"/>
        <v>0</v>
      </c>
      <c r="AC937" s="49">
        <f t="shared" si="189"/>
        <v>0</v>
      </c>
      <c r="AD937" s="49">
        <f t="shared" si="189"/>
        <v>0</v>
      </c>
      <c r="AE937" s="51">
        <f t="shared" si="190"/>
        <v>0</v>
      </c>
      <c r="AF937" s="51">
        <f>IF(C937=A_Stammdaten!$B$12,D_SAV!$U937-D_SAV!$AG937,HLOOKUP(A_Stammdaten!$B$12-1,$AH$4:$AN$4004,ROW(C937)-3,FALSE)-$AG937)</f>
        <v>0</v>
      </c>
      <c r="AG937" s="51">
        <f>HLOOKUP(A_Stammdaten!$B$12,$AH$4:$AN$4004,ROW(C937)-3,FALSE)</f>
        <v>0</v>
      </c>
      <c r="AH937" s="51">
        <f t="shared" si="181"/>
        <v>0</v>
      </c>
      <c r="AI937" s="51">
        <f t="shared" si="182"/>
        <v>0</v>
      </c>
      <c r="AJ937" s="51">
        <f t="shared" si="183"/>
        <v>0</v>
      </c>
      <c r="AK937" s="51">
        <f t="shared" si="184"/>
        <v>0</v>
      </c>
      <c r="AL937" s="51">
        <f t="shared" si="185"/>
        <v>0</v>
      </c>
      <c r="AM937" s="51">
        <f t="shared" si="186"/>
        <v>0</v>
      </c>
      <c r="AN937" s="51">
        <f t="shared" si="187"/>
        <v>0</v>
      </c>
    </row>
    <row r="938" spans="1:40" x14ac:dyDescent="0.25">
      <c r="A938" s="17"/>
      <c r="B938" s="17"/>
      <c r="C938" s="35"/>
      <c r="D938" s="17"/>
      <c r="E938" s="17"/>
      <c r="F938" s="17"/>
      <c r="G938" s="62">
        <f t="shared" si="188"/>
        <v>0</v>
      </c>
      <c r="H938" s="17"/>
      <c r="I938" s="17"/>
      <c r="J938" s="17"/>
      <c r="K938" s="17"/>
      <c r="L938" s="17"/>
      <c r="M938" s="17"/>
      <c r="N938" s="17"/>
      <c r="O938" s="17"/>
      <c r="P938" s="115"/>
      <c r="Q938" s="62">
        <f>IF(C938&gt;A_Stammdaten!$B$12,0,SUM(G938,H938,J938,K938,M938,N938)-SUM(I938,L938,O938,P938))</f>
        <v>0</v>
      </c>
      <c r="R938" s="17"/>
      <c r="S938" s="17"/>
      <c r="T938" s="17"/>
      <c r="U938" s="62">
        <f t="shared" si="179"/>
        <v>0</v>
      </c>
      <c r="V938" s="63">
        <f>IF(ISBLANK($B938),0,VLOOKUP($B938,Listen!$A$2:$C$45,2,FALSE))</f>
        <v>0</v>
      </c>
      <c r="W938" s="63">
        <f>IF(ISBLANK($B938),0,VLOOKUP($B938,Listen!$A$2:$C$45,3,FALSE))</f>
        <v>0</v>
      </c>
      <c r="X938" s="49">
        <f t="shared" si="180"/>
        <v>0</v>
      </c>
      <c r="Y938" s="49">
        <f t="shared" si="189"/>
        <v>0</v>
      </c>
      <c r="Z938" s="49">
        <f t="shared" si="189"/>
        <v>0</v>
      </c>
      <c r="AA938" s="49">
        <f t="shared" si="189"/>
        <v>0</v>
      </c>
      <c r="AB938" s="49">
        <f t="shared" si="189"/>
        <v>0</v>
      </c>
      <c r="AC938" s="49">
        <f t="shared" si="189"/>
        <v>0</v>
      </c>
      <c r="AD938" s="49">
        <f t="shared" si="189"/>
        <v>0</v>
      </c>
      <c r="AE938" s="51">
        <f t="shared" si="190"/>
        <v>0</v>
      </c>
      <c r="AF938" s="51">
        <f>IF(C938=A_Stammdaten!$B$12,D_SAV!$U938-D_SAV!$AG938,HLOOKUP(A_Stammdaten!$B$12-1,$AH$4:$AN$4004,ROW(C938)-3,FALSE)-$AG938)</f>
        <v>0</v>
      </c>
      <c r="AG938" s="51">
        <f>HLOOKUP(A_Stammdaten!$B$12,$AH$4:$AN$4004,ROW(C938)-3,FALSE)</f>
        <v>0</v>
      </c>
      <c r="AH938" s="51">
        <f t="shared" si="181"/>
        <v>0</v>
      </c>
      <c r="AI938" s="51">
        <f t="shared" si="182"/>
        <v>0</v>
      </c>
      <c r="AJ938" s="51">
        <f t="shared" si="183"/>
        <v>0</v>
      </c>
      <c r="AK938" s="51">
        <f t="shared" si="184"/>
        <v>0</v>
      </c>
      <c r="AL938" s="51">
        <f t="shared" si="185"/>
        <v>0</v>
      </c>
      <c r="AM938" s="51">
        <f t="shared" si="186"/>
        <v>0</v>
      </c>
      <c r="AN938" s="51">
        <f t="shared" si="187"/>
        <v>0</v>
      </c>
    </row>
    <row r="939" spans="1:40" x14ac:dyDescent="0.25">
      <c r="A939" s="17"/>
      <c r="B939" s="17"/>
      <c r="C939" s="35"/>
      <c r="D939" s="17"/>
      <c r="E939" s="17"/>
      <c r="F939" s="17"/>
      <c r="G939" s="62">
        <f t="shared" si="188"/>
        <v>0</v>
      </c>
      <c r="H939" s="17"/>
      <c r="I939" s="17"/>
      <c r="J939" s="17"/>
      <c r="K939" s="17"/>
      <c r="L939" s="17"/>
      <c r="M939" s="17"/>
      <c r="N939" s="17"/>
      <c r="O939" s="17"/>
      <c r="P939" s="115"/>
      <c r="Q939" s="62">
        <f>IF(C939&gt;A_Stammdaten!$B$12,0,SUM(G939,H939,J939,K939,M939,N939)-SUM(I939,L939,O939,P939))</f>
        <v>0</v>
      </c>
      <c r="R939" s="17"/>
      <c r="S939" s="17"/>
      <c r="T939" s="17"/>
      <c r="U939" s="62">
        <f t="shared" si="179"/>
        <v>0</v>
      </c>
      <c r="V939" s="63">
        <f>IF(ISBLANK($B939),0,VLOOKUP($B939,Listen!$A$2:$C$45,2,FALSE))</f>
        <v>0</v>
      </c>
      <c r="W939" s="63">
        <f>IF(ISBLANK($B939),0,VLOOKUP($B939,Listen!$A$2:$C$45,3,FALSE))</f>
        <v>0</v>
      </c>
      <c r="X939" s="49">
        <f t="shared" si="180"/>
        <v>0</v>
      </c>
      <c r="Y939" s="49">
        <f t="shared" si="189"/>
        <v>0</v>
      </c>
      <c r="Z939" s="49">
        <f t="shared" si="189"/>
        <v>0</v>
      </c>
      <c r="AA939" s="49">
        <f t="shared" si="189"/>
        <v>0</v>
      </c>
      <c r="AB939" s="49">
        <f t="shared" si="189"/>
        <v>0</v>
      </c>
      <c r="AC939" s="49">
        <f t="shared" si="189"/>
        <v>0</v>
      </c>
      <c r="AD939" s="49">
        <f t="shared" si="189"/>
        <v>0</v>
      </c>
      <c r="AE939" s="51">
        <f t="shared" si="190"/>
        <v>0</v>
      </c>
      <c r="AF939" s="51">
        <f>IF(C939=A_Stammdaten!$B$12,D_SAV!$U939-D_SAV!$AG939,HLOOKUP(A_Stammdaten!$B$12-1,$AH$4:$AN$4004,ROW(C939)-3,FALSE)-$AG939)</f>
        <v>0</v>
      </c>
      <c r="AG939" s="51">
        <f>HLOOKUP(A_Stammdaten!$B$12,$AH$4:$AN$4004,ROW(C939)-3,FALSE)</f>
        <v>0</v>
      </c>
      <c r="AH939" s="51">
        <f t="shared" si="181"/>
        <v>0</v>
      </c>
      <c r="AI939" s="51">
        <f t="shared" si="182"/>
        <v>0</v>
      </c>
      <c r="AJ939" s="51">
        <f t="shared" si="183"/>
        <v>0</v>
      </c>
      <c r="AK939" s="51">
        <f t="shared" si="184"/>
        <v>0</v>
      </c>
      <c r="AL939" s="51">
        <f t="shared" si="185"/>
        <v>0</v>
      </c>
      <c r="AM939" s="51">
        <f t="shared" si="186"/>
        <v>0</v>
      </c>
      <c r="AN939" s="51">
        <f t="shared" si="187"/>
        <v>0</v>
      </c>
    </row>
    <row r="940" spans="1:40" x14ac:dyDescent="0.25">
      <c r="A940" s="17"/>
      <c r="B940" s="17"/>
      <c r="C940" s="35"/>
      <c r="D940" s="17"/>
      <c r="E940" s="17"/>
      <c r="F940" s="17"/>
      <c r="G940" s="62">
        <f t="shared" si="188"/>
        <v>0</v>
      </c>
      <c r="H940" s="17"/>
      <c r="I940" s="17"/>
      <c r="J940" s="17"/>
      <c r="K940" s="17"/>
      <c r="L940" s="17"/>
      <c r="M940" s="17"/>
      <c r="N940" s="17"/>
      <c r="O940" s="17"/>
      <c r="P940" s="115"/>
      <c r="Q940" s="62">
        <f>IF(C940&gt;A_Stammdaten!$B$12,0,SUM(G940,H940,J940,K940,M940,N940)-SUM(I940,L940,O940,P940))</f>
        <v>0</v>
      </c>
      <c r="R940" s="17"/>
      <c r="S940" s="17"/>
      <c r="T940" s="17"/>
      <c r="U940" s="62">
        <f t="shared" si="179"/>
        <v>0</v>
      </c>
      <c r="V940" s="63">
        <f>IF(ISBLANK($B940),0,VLOOKUP($B940,Listen!$A$2:$C$45,2,FALSE))</f>
        <v>0</v>
      </c>
      <c r="W940" s="63">
        <f>IF(ISBLANK($B940),0,VLOOKUP($B940,Listen!$A$2:$C$45,3,FALSE))</f>
        <v>0</v>
      </c>
      <c r="X940" s="49">
        <f t="shared" si="180"/>
        <v>0</v>
      </c>
      <c r="Y940" s="49">
        <f t="shared" si="189"/>
        <v>0</v>
      </c>
      <c r="Z940" s="49">
        <f t="shared" si="189"/>
        <v>0</v>
      </c>
      <c r="AA940" s="49">
        <f t="shared" si="189"/>
        <v>0</v>
      </c>
      <c r="AB940" s="49">
        <f t="shared" si="189"/>
        <v>0</v>
      </c>
      <c r="AC940" s="49">
        <f t="shared" si="189"/>
        <v>0</v>
      </c>
      <c r="AD940" s="49">
        <f t="shared" si="189"/>
        <v>0</v>
      </c>
      <c r="AE940" s="51">
        <f t="shared" si="190"/>
        <v>0</v>
      </c>
      <c r="AF940" s="51">
        <f>IF(C940=A_Stammdaten!$B$12,D_SAV!$U940-D_SAV!$AG940,HLOOKUP(A_Stammdaten!$B$12-1,$AH$4:$AN$4004,ROW(C940)-3,FALSE)-$AG940)</f>
        <v>0</v>
      </c>
      <c r="AG940" s="51">
        <f>HLOOKUP(A_Stammdaten!$B$12,$AH$4:$AN$4004,ROW(C940)-3,FALSE)</f>
        <v>0</v>
      </c>
      <c r="AH940" s="51">
        <f t="shared" si="181"/>
        <v>0</v>
      </c>
      <c r="AI940" s="51">
        <f t="shared" si="182"/>
        <v>0</v>
      </c>
      <c r="AJ940" s="51">
        <f t="shared" si="183"/>
        <v>0</v>
      </c>
      <c r="AK940" s="51">
        <f t="shared" si="184"/>
        <v>0</v>
      </c>
      <c r="AL940" s="51">
        <f t="shared" si="185"/>
        <v>0</v>
      </c>
      <c r="AM940" s="51">
        <f t="shared" si="186"/>
        <v>0</v>
      </c>
      <c r="AN940" s="51">
        <f t="shared" si="187"/>
        <v>0</v>
      </c>
    </row>
    <row r="941" spans="1:40" x14ac:dyDescent="0.25">
      <c r="A941" s="17"/>
      <c r="B941" s="17"/>
      <c r="C941" s="35"/>
      <c r="D941" s="17"/>
      <c r="E941" s="17"/>
      <c r="F941" s="17"/>
      <c r="G941" s="62">
        <f t="shared" si="188"/>
        <v>0</v>
      </c>
      <c r="H941" s="17"/>
      <c r="I941" s="17"/>
      <c r="J941" s="17"/>
      <c r="K941" s="17"/>
      <c r="L941" s="17"/>
      <c r="M941" s="17"/>
      <c r="N941" s="17"/>
      <c r="O941" s="17"/>
      <c r="P941" s="115"/>
      <c r="Q941" s="62">
        <f>IF(C941&gt;A_Stammdaten!$B$12,0,SUM(G941,H941,J941,K941,M941,N941)-SUM(I941,L941,O941,P941))</f>
        <v>0</v>
      </c>
      <c r="R941" s="17"/>
      <c r="S941" s="17"/>
      <c r="T941" s="17"/>
      <c r="U941" s="62">
        <f t="shared" si="179"/>
        <v>0</v>
      </c>
      <c r="V941" s="63">
        <f>IF(ISBLANK($B941),0,VLOOKUP($B941,Listen!$A$2:$C$45,2,FALSE))</f>
        <v>0</v>
      </c>
      <c r="W941" s="63">
        <f>IF(ISBLANK($B941),0,VLOOKUP($B941,Listen!$A$2:$C$45,3,FALSE))</f>
        <v>0</v>
      </c>
      <c r="X941" s="49">
        <f t="shared" si="180"/>
        <v>0</v>
      </c>
      <c r="Y941" s="49">
        <f t="shared" si="189"/>
        <v>0</v>
      </c>
      <c r="Z941" s="49">
        <f t="shared" si="189"/>
        <v>0</v>
      </c>
      <c r="AA941" s="49">
        <f t="shared" si="189"/>
        <v>0</v>
      </c>
      <c r="AB941" s="49">
        <f t="shared" si="189"/>
        <v>0</v>
      </c>
      <c r="AC941" s="49">
        <f t="shared" si="189"/>
        <v>0</v>
      </c>
      <c r="AD941" s="49">
        <f t="shared" si="189"/>
        <v>0</v>
      </c>
      <c r="AE941" s="51">
        <f t="shared" si="190"/>
        <v>0</v>
      </c>
      <c r="AF941" s="51">
        <f>IF(C941=A_Stammdaten!$B$12,D_SAV!$U941-D_SAV!$AG941,HLOOKUP(A_Stammdaten!$B$12-1,$AH$4:$AN$4004,ROW(C941)-3,FALSE)-$AG941)</f>
        <v>0</v>
      </c>
      <c r="AG941" s="51">
        <f>HLOOKUP(A_Stammdaten!$B$12,$AH$4:$AN$4004,ROW(C941)-3,FALSE)</f>
        <v>0</v>
      </c>
      <c r="AH941" s="51">
        <f t="shared" si="181"/>
        <v>0</v>
      </c>
      <c r="AI941" s="51">
        <f t="shared" si="182"/>
        <v>0</v>
      </c>
      <c r="AJ941" s="51">
        <f t="shared" si="183"/>
        <v>0</v>
      </c>
      <c r="AK941" s="51">
        <f t="shared" si="184"/>
        <v>0</v>
      </c>
      <c r="AL941" s="51">
        <f t="shared" si="185"/>
        <v>0</v>
      </c>
      <c r="AM941" s="51">
        <f t="shared" si="186"/>
        <v>0</v>
      </c>
      <c r="AN941" s="51">
        <f t="shared" si="187"/>
        <v>0</v>
      </c>
    </row>
    <row r="942" spans="1:40" x14ac:dyDescent="0.25">
      <c r="A942" s="17"/>
      <c r="B942" s="17"/>
      <c r="C942" s="35"/>
      <c r="D942" s="17"/>
      <c r="E942" s="17"/>
      <c r="F942" s="17"/>
      <c r="G942" s="62">
        <f t="shared" si="188"/>
        <v>0</v>
      </c>
      <c r="H942" s="17"/>
      <c r="I942" s="17"/>
      <c r="J942" s="17"/>
      <c r="K942" s="17"/>
      <c r="L942" s="17"/>
      <c r="M942" s="17"/>
      <c r="N942" s="17"/>
      <c r="O942" s="17"/>
      <c r="P942" s="115"/>
      <c r="Q942" s="62">
        <f>IF(C942&gt;A_Stammdaten!$B$12,0,SUM(G942,H942,J942,K942,M942,N942)-SUM(I942,L942,O942,P942))</f>
        <v>0</v>
      </c>
      <c r="R942" s="17"/>
      <c r="S942" s="17"/>
      <c r="T942" s="17"/>
      <c r="U942" s="62">
        <f t="shared" si="179"/>
        <v>0</v>
      </c>
      <c r="V942" s="63">
        <f>IF(ISBLANK($B942),0,VLOOKUP($B942,Listen!$A$2:$C$45,2,FALSE))</f>
        <v>0</v>
      </c>
      <c r="W942" s="63">
        <f>IF(ISBLANK($B942),0,VLOOKUP($B942,Listen!$A$2:$C$45,3,FALSE))</f>
        <v>0</v>
      </c>
      <c r="X942" s="49">
        <f t="shared" si="180"/>
        <v>0</v>
      </c>
      <c r="Y942" s="49">
        <f t="shared" si="189"/>
        <v>0</v>
      </c>
      <c r="Z942" s="49">
        <f t="shared" si="189"/>
        <v>0</v>
      </c>
      <c r="AA942" s="49">
        <f t="shared" si="189"/>
        <v>0</v>
      </c>
      <c r="AB942" s="49">
        <f t="shared" si="189"/>
        <v>0</v>
      </c>
      <c r="AC942" s="49">
        <f t="shared" si="189"/>
        <v>0</v>
      </c>
      <c r="AD942" s="49">
        <f t="shared" si="189"/>
        <v>0</v>
      </c>
      <c r="AE942" s="51">
        <f t="shared" si="190"/>
        <v>0</v>
      </c>
      <c r="AF942" s="51">
        <f>IF(C942=A_Stammdaten!$B$12,D_SAV!$U942-D_SAV!$AG942,HLOOKUP(A_Stammdaten!$B$12-1,$AH$4:$AN$4004,ROW(C942)-3,FALSE)-$AG942)</f>
        <v>0</v>
      </c>
      <c r="AG942" s="51">
        <f>HLOOKUP(A_Stammdaten!$B$12,$AH$4:$AN$4004,ROW(C942)-3,FALSE)</f>
        <v>0</v>
      </c>
      <c r="AH942" s="51">
        <f t="shared" si="181"/>
        <v>0</v>
      </c>
      <c r="AI942" s="51">
        <f t="shared" si="182"/>
        <v>0</v>
      </c>
      <c r="AJ942" s="51">
        <f t="shared" si="183"/>
        <v>0</v>
      </c>
      <c r="AK942" s="51">
        <f t="shared" si="184"/>
        <v>0</v>
      </c>
      <c r="AL942" s="51">
        <f t="shared" si="185"/>
        <v>0</v>
      </c>
      <c r="AM942" s="51">
        <f t="shared" si="186"/>
        <v>0</v>
      </c>
      <c r="AN942" s="51">
        <f t="shared" si="187"/>
        <v>0</v>
      </c>
    </row>
    <row r="943" spans="1:40" x14ac:dyDescent="0.25">
      <c r="A943" s="17"/>
      <c r="B943" s="17"/>
      <c r="C943" s="35"/>
      <c r="D943" s="17"/>
      <c r="E943" s="17"/>
      <c r="F943" s="17"/>
      <c r="G943" s="62">
        <f t="shared" si="188"/>
        <v>0</v>
      </c>
      <c r="H943" s="17"/>
      <c r="I943" s="17"/>
      <c r="J943" s="17"/>
      <c r="K943" s="17"/>
      <c r="L943" s="17"/>
      <c r="M943" s="17"/>
      <c r="N943" s="17"/>
      <c r="O943" s="17"/>
      <c r="P943" s="115"/>
      <c r="Q943" s="62">
        <f>IF(C943&gt;A_Stammdaten!$B$12,0,SUM(G943,H943,J943,K943,M943,N943)-SUM(I943,L943,O943,P943))</f>
        <v>0</v>
      </c>
      <c r="R943" s="17"/>
      <c r="S943" s="17"/>
      <c r="T943" s="17"/>
      <c r="U943" s="62">
        <f t="shared" si="179"/>
        <v>0</v>
      </c>
      <c r="V943" s="63">
        <f>IF(ISBLANK($B943),0,VLOOKUP($B943,Listen!$A$2:$C$45,2,FALSE))</f>
        <v>0</v>
      </c>
      <c r="W943" s="63">
        <f>IF(ISBLANK($B943),0,VLOOKUP($B943,Listen!$A$2:$C$45,3,FALSE))</f>
        <v>0</v>
      </c>
      <c r="X943" s="49">
        <f t="shared" si="180"/>
        <v>0</v>
      </c>
      <c r="Y943" s="49">
        <f t="shared" si="189"/>
        <v>0</v>
      </c>
      <c r="Z943" s="49">
        <f t="shared" si="189"/>
        <v>0</v>
      </c>
      <c r="AA943" s="49">
        <f t="shared" si="189"/>
        <v>0</v>
      </c>
      <c r="AB943" s="49">
        <f t="shared" si="189"/>
        <v>0</v>
      </c>
      <c r="AC943" s="49">
        <f t="shared" si="189"/>
        <v>0</v>
      </c>
      <c r="AD943" s="49">
        <f t="shared" si="189"/>
        <v>0</v>
      </c>
      <c r="AE943" s="51">
        <f t="shared" si="190"/>
        <v>0</v>
      </c>
      <c r="AF943" s="51">
        <f>IF(C943=A_Stammdaten!$B$12,D_SAV!$U943-D_SAV!$AG943,HLOOKUP(A_Stammdaten!$B$12-1,$AH$4:$AN$4004,ROW(C943)-3,FALSE)-$AG943)</f>
        <v>0</v>
      </c>
      <c r="AG943" s="51">
        <f>HLOOKUP(A_Stammdaten!$B$12,$AH$4:$AN$4004,ROW(C943)-3,FALSE)</f>
        <v>0</v>
      </c>
      <c r="AH943" s="51">
        <f t="shared" si="181"/>
        <v>0</v>
      </c>
      <c r="AI943" s="51">
        <f t="shared" si="182"/>
        <v>0</v>
      </c>
      <c r="AJ943" s="51">
        <f t="shared" si="183"/>
        <v>0</v>
      </c>
      <c r="AK943" s="51">
        <f t="shared" si="184"/>
        <v>0</v>
      </c>
      <c r="AL943" s="51">
        <f t="shared" si="185"/>
        <v>0</v>
      </c>
      <c r="AM943" s="51">
        <f t="shared" si="186"/>
        <v>0</v>
      </c>
      <c r="AN943" s="51">
        <f t="shared" si="187"/>
        <v>0</v>
      </c>
    </row>
    <row r="944" spans="1:40" x14ac:dyDescent="0.25">
      <c r="A944" s="17"/>
      <c r="B944" s="17"/>
      <c r="C944" s="35"/>
      <c r="D944" s="17"/>
      <c r="E944" s="17"/>
      <c r="F944" s="17"/>
      <c r="G944" s="62">
        <f t="shared" si="188"/>
        <v>0</v>
      </c>
      <c r="H944" s="17"/>
      <c r="I944" s="17"/>
      <c r="J944" s="17"/>
      <c r="K944" s="17"/>
      <c r="L944" s="17"/>
      <c r="M944" s="17"/>
      <c r="N944" s="17"/>
      <c r="O944" s="17"/>
      <c r="P944" s="115"/>
      <c r="Q944" s="62">
        <f>IF(C944&gt;A_Stammdaten!$B$12,0,SUM(G944,H944,J944,K944,M944,N944)-SUM(I944,L944,O944,P944))</f>
        <v>0</v>
      </c>
      <c r="R944" s="17"/>
      <c r="S944" s="17"/>
      <c r="T944" s="17"/>
      <c r="U944" s="62">
        <f t="shared" si="179"/>
        <v>0</v>
      </c>
      <c r="V944" s="63">
        <f>IF(ISBLANK($B944),0,VLOOKUP($B944,Listen!$A$2:$C$45,2,FALSE))</f>
        <v>0</v>
      </c>
      <c r="W944" s="63">
        <f>IF(ISBLANK($B944),0,VLOOKUP($B944,Listen!$A$2:$C$45,3,FALSE))</f>
        <v>0</v>
      </c>
      <c r="X944" s="49">
        <f t="shared" si="180"/>
        <v>0</v>
      </c>
      <c r="Y944" s="49">
        <f t="shared" si="189"/>
        <v>0</v>
      </c>
      <c r="Z944" s="49">
        <f t="shared" si="189"/>
        <v>0</v>
      </c>
      <c r="AA944" s="49">
        <f t="shared" si="189"/>
        <v>0</v>
      </c>
      <c r="AB944" s="49">
        <f t="shared" si="189"/>
        <v>0</v>
      </c>
      <c r="AC944" s="49">
        <f t="shared" si="189"/>
        <v>0</v>
      </c>
      <c r="AD944" s="49">
        <f t="shared" si="189"/>
        <v>0</v>
      </c>
      <c r="AE944" s="51">
        <f t="shared" si="190"/>
        <v>0</v>
      </c>
      <c r="AF944" s="51">
        <f>IF(C944=A_Stammdaten!$B$12,D_SAV!$U944-D_SAV!$AG944,HLOOKUP(A_Stammdaten!$B$12-1,$AH$4:$AN$4004,ROW(C944)-3,FALSE)-$AG944)</f>
        <v>0</v>
      </c>
      <c r="AG944" s="51">
        <f>HLOOKUP(A_Stammdaten!$B$12,$AH$4:$AN$4004,ROW(C944)-3,FALSE)</f>
        <v>0</v>
      </c>
      <c r="AH944" s="51">
        <f t="shared" si="181"/>
        <v>0</v>
      </c>
      <c r="AI944" s="51">
        <f t="shared" si="182"/>
        <v>0</v>
      </c>
      <c r="AJ944" s="51">
        <f t="shared" si="183"/>
        <v>0</v>
      </c>
      <c r="AK944" s="51">
        <f t="shared" si="184"/>
        <v>0</v>
      </c>
      <c r="AL944" s="51">
        <f t="shared" si="185"/>
        <v>0</v>
      </c>
      <c r="AM944" s="51">
        <f t="shared" si="186"/>
        <v>0</v>
      </c>
      <c r="AN944" s="51">
        <f t="shared" si="187"/>
        <v>0</v>
      </c>
    </row>
    <row r="945" spans="1:40" x14ac:dyDescent="0.25">
      <c r="A945" s="17"/>
      <c r="B945" s="17"/>
      <c r="C945" s="35"/>
      <c r="D945" s="17"/>
      <c r="E945" s="17"/>
      <c r="F945" s="17"/>
      <c r="G945" s="62">
        <f t="shared" si="188"/>
        <v>0</v>
      </c>
      <c r="H945" s="17"/>
      <c r="I945" s="17"/>
      <c r="J945" s="17"/>
      <c r="K945" s="17"/>
      <c r="L945" s="17"/>
      <c r="M945" s="17"/>
      <c r="N945" s="17"/>
      <c r="O945" s="17"/>
      <c r="P945" s="115"/>
      <c r="Q945" s="62">
        <f>IF(C945&gt;A_Stammdaten!$B$12,0,SUM(G945,H945,J945,K945,M945,N945)-SUM(I945,L945,O945,P945))</f>
        <v>0</v>
      </c>
      <c r="R945" s="17"/>
      <c r="S945" s="17"/>
      <c r="T945" s="17"/>
      <c r="U945" s="62">
        <f t="shared" si="179"/>
        <v>0</v>
      </c>
      <c r="V945" s="63">
        <f>IF(ISBLANK($B945),0,VLOOKUP($B945,Listen!$A$2:$C$45,2,FALSE))</f>
        <v>0</v>
      </c>
      <c r="W945" s="63">
        <f>IF(ISBLANK($B945),0,VLOOKUP($B945,Listen!$A$2:$C$45,3,FALSE))</f>
        <v>0</v>
      </c>
      <c r="X945" s="49">
        <f t="shared" si="180"/>
        <v>0</v>
      </c>
      <c r="Y945" s="49">
        <f t="shared" si="189"/>
        <v>0</v>
      </c>
      <c r="Z945" s="49">
        <f t="shared" si="189"/>
        <v>0</v>
      </c>
      <c r="AA945" s="49">
        <f t="shared" si="189"/>
        <v>0</v>
      </c>
      <c r="AB945" s="49">
        <f t="shared" si="189"/>
        <v>0</v>
      </c>
      <c r="AC945" s="49">
        <f t="shared" si="189"/>
        <v>0</v>
      </c>
      <c r="AD945" s="49">
        <f t="shared" si="189"/>
        <v>0</v>
      </c>
      <c r="AE945" s="51">
        <f t="shared" si="190"/>
        <v>0</v>
      </c>
      <c r="AF945" s="51">
        <f>IF(C945=A_Stammdaten!$B$12,D_SAV!$U945-D_SAV!$AG945,HLOOKUP(A_Stammdaten!$B$12-1,$AH$4:$AN$4004,ROW(C945)-3,FALSE)-$AG945)</f>
        <v>0</v>
      </c>
      <c r="AG945" s="51">
        <f>HLOOKUP(A_Stammdaten!$B$12,$AH$4:$AN$4004,ROW(C945)-3,FALSE)</f>
        <v>0</v>
      </c>
      <c r="AH945" s="51">
        <f t="shared" si="181"/>
        <v>0</v>
      </c>
      <c r="AI945" s="51">
        <f t="shared" si="182"/>
        <v>0</v>
      </c>
      <c r="AJ945" s="51">
        <f t="shared" si="183"/>
        <v>0</v>
      </c>
      <c r="AK945" s="51">
        <f t="shared" si="184"/>
        <v>0</v>
      </c>
      <c r="AL945" s="51">
        <f t="shared" si="185"/>
        <v>0</v>
      </c>
      <c r="AM945" s="51">
        <f t="shared" si="186"/>
        <v>0</v>
      </c>
      <c r="AN945" s="51">
        <f t="shared" si="187"/>
        <v>0</v>
      </c>
    </row>
    <row r="946" spans="1:40" x14ac:dyDescent="0.25">
      <c r="A946" s="17"/>
      <c r="B946" s="17"/>
      <c r="C946" s="35"/>
      <c r="D946" s="17"/>
      <c r="E946" s="17"/>
      <c r="F946" s="17"/>
      <c r="G946" s="62">
        <f t="shared" si="188"/>
        <v>0</v>
      </c>
      <c r="H946" s="17"/>
      <c r="I946" s="17"/>
      <c r="J946" s="17"/>
      <c r="K946" s="17"/>
      <c r="L946" s="17"/>
      <c r="M946" s="17"/>
      <c r="N946" s="17"/>
      <c r="O946" s="17"/>
      <c r="P946" s="115"/>
      <c r="Q946" s="62">
        <f>IF(C946&gt;A_Stammdaten!$B$12,0,SUM(G946,H946,J946,K946,M946,N946)-SUM(I946,L946,O946,P946))</f>
        <v>0</v>
      </c>
      <c r="R946" s="17"/>
      <c r="S946" s="17"/>
      <c r="T946" s="17"/>
      <c r="U946" s="62">
        <f t="shared" si="179"/>
        <v>0</v>
      </c>
      <c r="V946" s="63">
        <f>IF(ISBLANK($B946),0,VLOOKUP($B946,Listen!$A$2:$C$45,2,FALSE))</f>
        <v>0</v>
      </c>
      <c r="W946" s="63">
        <f>IF(ISBLANK($B946),0,VLOOKUP($B946,Listen!$A$2:$C$45,3,FALSE))</f>
        <v>0</v>
      </c>
      <c r="X946" s="49">
        <f t="shared" si="180"/>
        <v>0</v>
      </c>
      <c r="Y946" s="49">
        <f t="shared" si="189"/>
        <v>0</v>
      </c>
      <c r="Z946" s="49">
        <f t="shared" si="189"/>
        <v>0</v>
      </c>
      <c r="AA946" s="49">
        <f t="shared" si="189"/>
        <v>0</v>
      </c>
      <c r="AB946" s="49">
        <f t="shared" si="189"/>
        <v>0</v>
      </c>
      <c r="AC946" s="49">
        <f t="shared" si="189"/>
        <v>0</v>
      </c>
      <c r="AD946" s="49">
        <f t="shared" si="189"/>
        <v>0</v>
      </c>
      <c r="AE946" s="51">
        <f t="shared" si="190"/>
        <v>0</v>
      </c>
      <c r="AF946" s="51">
        <f>IF(C946=A_Stammdaten!$B$12,D_SAV!$U946-D_SAV!$AG946,HLOOKUP(A_Stammdaten!$B$12-1,$AH$4:$AN$4004,ROW(C946)-3,FALSE)-$AG946)</f>
        <v>0</v>
      </c>
      <c r="AG946" s="51">
        <f>HLOOKUP(A_Stammdaten!$B$12,$AH$4:$AN$4004,ROW(C946)-3,FALSE)</f>
        <v>0</v>
      </c>
      <c r="AH946" s="51">
        <f t="shared" si="181"/>
        <v>0</v>
      </c>
      <c r="AI946" s="51">
        <f t="shared" si="182"/>
        <v>0</v>
      </c>
      <c r="AJ946" s="51">
        <f t="shared" si="183"/>
        <v>0</v>
      </c>
      <c r="AK946" s="51">
        <f t="shared" si="184"/>
        <v>0</v>
      </c>
      <c r="AL946" s="51">
        <f t="shared" si="185"/>
        <v>0</v>
      </c>
      <c r="AM946" s="51">
        <f t="shared" si="186"/>
        <v>0</v>
      </c>
      <c r="AN946" s="51">
        <f t="shared" si="187"/>
        <v>0</v>
      </c>
    </row>
    <row r="947" spans="1:40" x14ac:dyDescent="0.25">
      <c r="A947" s="17"/>
      <c r="B947" s="17"/>
      <c r="C947" s="35"/>
      <c r="D947" s="17"/>
      <c r="E947" s="17"/>
      <c r="F947" s="17"/>
      <c r="G947" s="62">
        <f t="shared" si="188"/>
        <v>0</v>
      </c>
      <c r="H947" s="17"/>
      <c r="I947" s="17"/>
      <c r="J947" s="17"/>
      <c r="K947" s="17"/>
      <c r="L947" s="17"/>
      <c r="M947" s="17"/>
      <c r="N947" s="17"/>
      <c r="O947" s="17"/>
      <c r="P947" s="115"/>
      <c r="Q947" s="62">
        <f>IF(C947&gt;A_Stammdaten!$B$12,0,SUM(G947,H947,J947,K947,M947,N947)-SUM(I947,L947,O947,P947))</f>
        <v>0</v>
      </c>
      <c r="R947" s="17"/>
      <c r="S947" s="17"/>
      <c r="T947" s="17"/>
      <c r="U947" s="62">
        <f t="shared" si="179"/>
        <v>0</v>
      </c>
      <c r="V947" s="63">
        <f>IF(ISBLANK($B947),0,VLOOKUP($B947,Listen!$A$2:$C$45,2,FALSE))</f>
        <v>0</v>
      </c>
      <c r="W947" s="63">
        <f>IF(ISBLANK($B947),0,VLOOKUP($B947,Listen!$A$2:$C$45,3,FALSE))</f>
        <v>0</v>
      </c>
      <c r="X947" s="49">
        <f t="shared" si="180"/>
        <v>0</v>
      </c>
      <c r="Y947" s="49">
        <f t="shared" si="189"/>
        <v>0</v>
      </c>
      <c r="Z947" s="49">
        <f t="shared" si="189"/>
        <v>0</v>
      </c>
      <c r="AA947" s="49">
        <f t="shared" si="189"/>
        <v>0</v>
      </c>
      <c r="AB947" s="49">
        <f t="shared" si="189"/>
        <v>0</v>
      </c>
      <c r="AC947" s="49">
        <f t="shared" si="189"/>
        <v>0</v>
      </c>
      <c r="AD947" s="49">
        <f t="shared" si="189"/>
        <v>0</v>
      </c>
      <c r="AE947" s="51">
        <f t="shared" si="190"/>
        <v>0</v>
      </c>
      <c r="AF947" s="51">
        <f>IF(C947=A_Stammdaten!$B$12,D_SAV!$U947-D_SAV!$AG947,HLOOKUP(A_Stammdaten!$B$12-1,$AH$4:$AN$4004,ROW(C947)-3,FALSE)-$AG947)</f>
        <v>0</v>
      </c>
      <c r="AG947" s="51">
        <f>HLOOKUP(A_Stammdaten!$B$12,$AH$4:$AN$4004,ROW(C947)-3,FALSE)</f>
        <v>0</v>
      </c>
      <c r="AH947" s="51">
        <f t="shared" si="181"/>
        <v>0</v>
      </c>
      <c r="AI947" s="51">
        <f t="shared" si="182"/>
        <v>0</v>
      </c>
      <c r="AJ947" s="51">
        <f t="shared" si="183"/>
        <v>0</v>
      </c>
      <c r="AK947" s="51">
        <f t="shared" si="184"/>
        <v>0</v>
      </c>
      <c r="AL947" s="51">
        <f t="shared" si="185"/>
        <v>0</v>
      </c>
      <c r="AM947" s="51">
        <f t="shared" si="186"/>
        <v>0</v>
      </c>
      <c r="AN947" s="51">
        <f t="shared" si="187"/>
        <v>0</v>
      </c>
    </row>
    <row r="948" spans="1:40" x14ac:dyDescent="0.25">
      <c r="A948" s="17"/>
      <c r="B948" s="17"/>
      <c r="C948" s="35"/>
      <c r="D948" s="17"/>
      <c r="E948" s="17"/>
      <c r="F948" s="17"/>
      <c r="G948" s="62">
        <f t="shared" si="188"/>
        <v>0</v>
      </c>
      <c r="H948" s="17"/>
      <c r="I948" s="17"/>
      <c r="J948" s="17"/>
      <c r="K948" s="17"/>
      <c r="L948" s="17"/>
      <c r="M948" s="17"/>
      <c r="N948" s="17"/>
      <c r="O948" s="17"/>
      <c r="P948" s="115"/>
      <c r="Q948" s="62">
        <f>IF(C948&gt;A_Stammdaten!$B$12,0,SUM(G948,H948,J948,K948,M948,N948)-SUM(I948,L948,O948,P948))</f>
        <v>0</v>
      </c>
      <c r="R948" s="17"/>
      <c r="S948" s="17"/>
      <c r="T948" s="17"/>
      <c r="U948" s="62">
        <f t="shared" si="179"/>
        <v>0</v>
      </c>
      <c r="V948" s="63">
        <f>IF(ISBLANK($B948),0,VLOOKUP($B948,Listen!$A$2:$C$45,2,FALSE))</f>
        <v>0</v>
      </c>
      <c r="W948" s="63">
        <f>IF(ISBLANK($B948),0,VLOOKUP($B948,Listen!$A$2:$C$45,3,FALSE))</f>
        <v>0</v>
      </c>
      <c r="X948" s="49">
        <f t="shared" si="180"/>
        <v>0</v>
      </c>
      <c r="Y948" s="49">
        <f t="shared" si="189"/>
        <v>0</v>
      </c>
      <c r="Z948" s="49">
        <f t="shared" si="189"/>
        <v>0</v>
      </c>
      <c r="AA948" s="49">
        <f t="shared" si="189"/>
        <v>0</v>
      </c>
      <c r="AB948" s="49">
        <f t="shared" si="189"/>
        <v>0</v>
      </c>
      <c r="AC948" s="49">
        <f t="shared" si="189"/>
        <v>0</v>
      </c>
      <c r="AD948" s="49">
        <f t="shared" si="189"/>
        <v>0</v>
      </c>
      <c r="AE948" s="51">
        <f t="shared" si="190"/>
        <v>0</v>
      </c>
      <c r="AF948" s="51">
        <f>IF(C948=A_Stammdaten!$B$12,D_SAV!$U948-D_SAV!$AG948,HLOOKUP(A_Stammdaten!$B$12-1,$AH$4:$AN$4004,ROW(C948)-3,FALSE)-$AG948)</f>
        <v>0</v>
      </c>
      <c r="AG948" s="51">
        <f>HLOOKUP(A_Stammdaten!$B$12,$AH$4:$AN$4004,ROW(C948)-3,FALSE)</f>
        <v>0</v>
      </c>
      <c r="AH948" s="51">
        <f t="shared" si="181"/>
        <v>0</v>
      </c>
      <c r="AI948" s="51">
        <f t="shared" si="182"/>
        <v>0</v>
      </c>
      <c r="AJ948" s="51">
        <f t="shared" si="183"/>
        <v>0</v>
      </c>
      <c r="AK948" s="51">
        <f t="shared" si="184"/>
        <v>0</v>
      </c>
      <c r="AL948" s="51">
        <f t="shared" si="185"/>
        <v>0</v>
      </c>
      <c r="AM948" s="51">
        <f t="shared" si="186"/>
        <v>0</v>
      </c>
      <c r="AN948" s="51">
        <f t="shared" si="187"/>
        <v>0</v>
      </c>
    </row>
    <row r="949" spans="1:40" x14ac:dyDescent="0.25">
      <c r="A949" s="17"/>
      <c r="B949" s="17"/>
      <c r="C949" s="35"/>
      <c r="D949" s="17"/>
      <c r="E949" s="17"/>
      <c r="F949" s="17"/>
      <c r="G949" s="62">
        <f t="shared" si="188"/>
        <v>0</v>
      </c>
      <c r="H949" s="17"/>
      <c r="I949" s="17"/>
      <c r="J949" s="17"/>
      <c r="K949" s="17"/>
      <c r="L949" s="17"/>
      <c r="M949" s="17"/>
      <c r="N949" s="17"/>
      <c r="O949" s="17"/>
      <c r="P949" s="115"/>
      <c r="Q949" s="62">
        <f>IF(C949&gt;A_Stammdaten!$B$12,0,SUM(G949,H949,J949,K949,M949,N949)-SUM(I949,L949,O949,P949))</f>
        <v>0</v>
      </c>
      <c r="R949" s="17"/>
      <c r="S949" s="17"/>
      <c r="T949" s="17"/>
      <c r="U949" s="62">
        <f t="shared" si="179"/>
        <v>0</v>
      </c>
      <c r="V949" s="63">
        <f>IF(ISBLANK($B949),0,VLOOKUP($B949,Listen!$A$2:$C$45,2,FALSE))</f>
        <v>0</v>
      </c>
      <c r="W949" s="63">
        <f>IF(ISBLANK($B949),0,VLOOKUP($B949,Listen!$A$2:$C$45,3,FALSE))</f>
        <v>0</v>
      </c>
      <c r="X949" s="49">
        <f t="shared" si="180"/>
        <v>0</v>
      </c>
      <c r="Y949" s="49">
        <f t="shared" si="189"/>
        <v>0</v>
      </c>
      <c r="Z949" s="49">
        <f t="shared" si="189"/>
        <v>0</v>
      </c>
      <c r="AA949" s="49">
        <f t="shared" si="189"/>
        <v>0</v>
      </c>
      <c r="AB949" s="49">
        <f t="shared" si="189"/>
        <v>0</v>
      </c>
      <c r="AC949" s="49">
        <f t="shared" si="189"/>
        <v>0</v>
      </c>
      <c r="AD949" s="49">
        <f t="shared" si="189"/>
        <v>0</v>
      </c>
      <c r="AE949" s="51">
        <f t="shared" si="190"/>
        <v>0</v>
      </c>
      <c r="AF949" s="51">
        <f>IF(C949=A_Stammdaten!$B$12,D_SAV!$U949-D_SAV!$AG949,HLOOKUP(A_Stammdaten!$B$12-1,$AH$4:$AN$4004,ROW(C949)-3,FALSE)-$AG949)</f>
        <v>0</v>
      </c>
      <c r="AG949" s="51">
        <f>HLOOKUP(A_Stammdaten!$B$12,$AH$4:$AN$4004,ROW(C949)-3,FALSE)</f>
        <v>0</v>
      </c>
      <c r="AH949" s="51">
        <f t="shared" si="181"/>
        <v>0</v>
      </c>
      <c r="AI949" s="51">
        <f t="shared" si="182"/>
        <v>0</v>
      </c>
      <c r="AJ949" s="51">
        <f t="shared" si="183"/>
        <v>0</v>
      </c>
      <c r="AK949" s="51">
        <f t="shared" si="184"/>
        <v>0</v>
      </c>
      <c r="AL949" s="51">
        <f t="shared" si="185"/>
        <v>0</v>
      </c>
      <c r="AM949" s="51">
        <f t="shared" si="186"/>
        <v>0</v>
      </c>
      <c r="AN949" s="51">
        <f t="shared" si="187"/>
        <v>0</v>
      </c>
    </row>
    <row r="950" spans="1:40" x14ac:dyDescent="0.25">
      <c r="A950" s="17"/>
      <c r="B950" s="17"/>
      <c r="C950" s="35"/>
      <c r="D950" s="17"/>
      <c r="E950" s="17"/>
      <c r="F950" s="17"/>
      <c r="G950" s="62">
        <f t="shared" si="188"/>
        <v>0</v>
      </c>
      <c r="H950" s="17"/>
      <c r="I950" s="17"/>
      <c r="J950" s="17"/>
      <c r="K950" s="17"/>
      <c r="L950" s="17"/>
      <c r="M950" s="17"/>
      <c r="N950" s="17"/>
      <c r="O950" s="17"/>
      <c r="P950" s="115"/>
      <c r="Q950" s="62">
        <f>IF(C950&gt;A_Stammdaten!$B$12,0,SUM(G950,H950,J950,K950,M950,N950)-SUM(I950,L950,O950,P950))</f>
        <v>0</v>
      </c>
      <c r="R950" s="17"/>
      <c r="S950" s="17"/>
      <c r="T950" s="17"/>
      <c r="U950" s="62">
        <f t="shared" si="179"/>
        <v>0</v>
      </c>
      <c r="V950" s="63">
        <f>IF(ISBLANK($B950),0,VLOOKUP($B950,Listen!$A$2:$C$45,2,FALSE))</f>
        <v>0</v>
      </c>
      <c r="W950" s="63">
        <f>IF(ISBLANK($B950),0,VLOOKUP($B950,Listen!$A$2:$C$45,3,FALSE))</f>
        <v>0</v>
      </c>
      <c r="X950" s="49">
        <f t="shared" si="180"/>
        <v>0</v>
      </c>
      <c r="Y950" s="49">
        <f t="shared" si="189"/>
        <v>0</v>
      </c>
      <c r="Z950" s="49">
        <f t="shared" si="189"/>
        <v>0</v>
      </c>
      <c r="AA950" s="49">
        <f t="shared" si="189"/>
        <v>0</v>
      </c>
      <c r="AB950" s="49">
        <f t="shared" si="189"/>
        <v>0</v>
      </c>
      <c r="AC950" s="49">
        <f t="shared" si="189"/>
        <v>0</v>
      </c>
      <c r="AD950" s="49">
        <f t="shared" si="189"/>
        <v>0</v>
      </c>
      <c r="AE950" s="51">
        <f t="shared" si="190"/>
        <v>0</v>
      </c>
      <c r="AF950" s="51">
        <f>IF(C950=A_Stammdaten!$B$12,D_SAV!$U950-D_SAV!$AG950,HLOOKUP(A_Stammdaten!$B$12-1,$AH$4:$AN$4004,ROW(C950)-3,FALSE)-$AG950)</f>
        <v>0</v>
      </c>
      <c r="AG950" s="51">
        <f>HLOOKUP(A_Stammdaten!$B$12,$AH$4:$AN$4004,ROW(C950)-3,FALSE)</f>
        <v>0</v>
      </c>
      <c r="AH950" s="51">
        <f t="shared" si="181"/>
        <v>0</v>
      </c>
      <c r="AI950" s="51">
        <f t="shared" si="182"/>
        <v>0</v>
      </c>
      <c r="AJ950" s="51">
        <f t="shared" si="183"/>
        <v>0</v>
      </c>
      <c r="AK950" s="51">
        <f t="shared" si="184"/>
        <v>0</v>
      </c>
      <c r="AL950" s="51">
        <f t="shared" si="185"/>
        <v>0</v>
      </c>
      <c r="AM950" s="51">
        <f t="shared" si="186"/>
        <v>0</v>
      </c>
      <c r="AN950" s="51">
        <f t="shared" si="187"/>
        <v>0</v>
      </c>
    </row>
    <row r="951" spans="1:40" x14ac:dyDescent="0.25">
      <c r="A951" s="17"/>
      <c r="B951" s="17"/>
      <c r="C951" s="35"/>
      <c r="D951" s="17"/>
      <c r="E951" s="17"/>
      <c r="F951" s="17"/>
      <c r="G951" s="62">
        <f t="shared" si="188"/>
        <v>0</v>
      </c>
      <c r="H951" s="17"/>
      <c r="I951" s="17"/>
      <c r="J951" s="17"/>
      <c r="K951" s="17"/>
      <c r="L951" s="17"/>
      <c r="M951" s="17"/>
      <c r="N951" s="17"/>
      <c r="O951" s="17"/>
      <c r="P951" s="115"/>
      <c r="Q951" s="62">
        <f>IF(C951&gt;A_Stammdaten!$B$12,0,SUM(G951,H951,J951,K951,M951,N951)-SUM(I951,L951,O951,P951))</f>
        <v>0</v>
      </c>
      <c r="R951" s="17"/>
      <c r="S951" s="17"/>
      <c r="T951" s="17"/>
      <c r="U951" s="62">
        <f t="shared" si="179"/>
        <v>0</v>
      </c>
      <c r="V951" s="63">
        <f>IF(ISBLANK($B951),0,VLOOKUP($B951,Listen!$A$2:$C$45,2,FALSE))</f>
        <v>0</v>
      </c>
      <c r="W951" s="63">
        <f>IF(ISBLANK($B951),0,VLOOKUP($B951,Listen!$A$2:$C$45,3,FALSE))</f>
        <v>0</v>
      </c>
      <c r="X951" s="49">
        <f t="shared" si="180"/>
        <v>0</v>
      </c>
      <c r="Y951" s="49">
        <f t="shared" si="189"/>
        <v>0</v>
      </c>
      <c r="Z951" s="49">
        <f t="shared" si="189"/>
        <v>0</v>
      </c>
      <c r="AA951" s="49">
        <f t="shared" si="189"/>
        <v>0</v>
      </c>
      <c r="AB951" s="49">
        <f t="shared" si="189"/>
        <v>0</v>
      </c>
      <c r="AC951" s="49">
        <f t="shared" si="189"/>
        <v>0</v>
      </c>
      <c r="AD951" s="49">
        <f t="shared" si="189"/>
        <v>0</v>
      </c>
      <c r="AE951" s="51">
        <f t="shared" si="190"/>
        <v>0</v>
      </c>
      <c r="AF951" s="51">
        <f>IF(C951=A_Stammdaten!$B$12,D_SAV!$U951-D_SAV!$AG951,HLOOKUP(A_Stammdaten!$B$12-1,$AH$4:$AN$4004,ROW(C951)-3,FALSE)-$AG951)</f>
        <v>0</v>
      </c>
      <c r="AG951" s="51">
        <f>HLOOKUP(A_Stammdaten!$B$12,$AH$4:$AN$4004,ROW(C951)-3,FALSE)</f>
        <v>0</v>
      </c>
      <c r="AH951" s="51">
        <f t="shared" si="181"/>
        <v>0</v>
      </c>
      <c r="AI951" s="51">
        <f t="shared" si="182"/>
        <v>0</v>
      </c>
      <c r="AJ951" s="51">
        <f t="shared" si="183"/>
        <v>0</v>
      </c>
      <c r="AK951" s="51">
        <f t="shared" si="184"/>
        <v>0</v>
      </c>
      <c r="AL951" s="51">
        <f t="shared" si="185"/>
        <v>0</v>
      </c>
      <c r="AM951" s="51">
        <f t="shared" si="186"/>
        <v>0</v>
      </c>
      <c r="AN951" s="51">
        <f t="shared" si="187"/>
        <v>0</v>
      </c>
    </row>
    <row r="952" spans="1:40" x14ac:dyDescent="0.25">
      <c r="A952" s="17"/>
      <c r="B952" s="17"/>
      <c r="C952" s="35"/>
      <c r="D952" s="17"/>
      <c r="E952" s="17"/>
      <c r="F952" s="17"/>
      <c r="G952" s="62">
        <f t="shared" si="188"/>
        <v>0</v>
      </c>
      <c r="H952" s="17"/>
      <c r="I952" s="17"/>
      <c r="J952" s="17"/>
      <c r="K952" s="17"/>
      <c r="L952" s="17"/>
      <c r="M952" s="17"/>
      <c r="N952" s="17"/>
      <c r="O952" s="17"/>
      <c r="P952" s="115"/>
      <c r="Q952" s="62">
        <f>IF(C952&gt;A_Stammdaten!$B$12,0,SUM(G952,H952,J952,K952,M952,N952)-SUM(I952,L952,O952,P952))</f>
        <v>0</v>
      </c>
      <c r="R952" s="17"/>
      <c r="S952" s="17"/>
      <c r="T952" s="17"/>
      <c r="U952" s="62">
        <f t="shared" si="179"/>
        <v>0</v>
      </c>
      <c r="V952" s="63">
        <f>IF(ISBLANK($B952),0,VLOOKUP($B952,Listen!$A$2:$C$45,2,FALSE))</f>
        <v>0</v>
      </c>
      <c r="W952" s="63">
        <f>IF(ISBLANK($B952),0,VLOOKUP($B952,Listen!$A$2:$C$45,3,FALSE))</f>
        <v>0</v>
      </c>
      <c r="X952" s="49">
        <f t="shared" si="180"/>
        <v>0</v>
      </c>
      <c r="Y952" s="49">
        <f t="shared" si="189"/>
        <v>0</v>
      </c>
      <c r="Z952" s="49">
        <f t="shared" si="189"/>
        <v>0</v>
      </c>
      <c r="AA952" s="49">
        <f t="shared" si="189"/>
        <v>0</v>
      </c>
      <c r="AB952" s="49">
        <f t="shared" si="189"/>
        <v>0</v>
      </c>
      <c r="AC952" s="49">
        <f t="shared" si="189"/>
        <v>0</v>
      </c>
      <c r="AD952" s="49">
        <f t="shared" si="189"/>
        <v>0</v>
      </c>
      <c r="AE952" s="51">
        <f t="shared" si="190"/>
        <v>0</v>
      </c>
      <c r="AF952" s="51">
        <f>IF(C952=A_Stammdaten!$B$12,D_SAV!$U952-D_SAV!$AG952,HLOOKUP(A_Stammdaten!$B$12-1,$AH$4:$AN$4004,ROW(C952)-3,FALSE)-$AG952)</f>
        <v>0</v>
      </c>
      <c r="AG952" s="51">
        <f>HLOOKUP(A_Stammdaten!$B$12,$AH$4:$AN$4004,ROW(C952)-3,FALSE)</f>
        <v>0</v>
      </c>
      <c r="AH952" s="51">
        <f t="shared" si="181"/>
        <v>0</v>
      </c>
      <c r="AI952" s="51">
        <f t="shared" si="182"/>
        <v>0</v>
      </c>
      <c r="AJ952" s="51">
        <f t="shared" si="183"/>
        <v>0</v>
      </c>
      <c r="AK952" s="51">
        <f t="shared" si="184"/>
        <v>0</v>
      </c>
      <c r="AL952" s="51">
        <f t="shared" si="185"/>
        <v>0</v>
      </c>
      <c r="AM952" s="51">
        <f t="shared" si="186"/>
        <v>0</v>
      </c>
      <c r="AN952" s="51">
        <f t="shared" si="187"/>
        <v>0</v>
      </c>
    </row>
    <row r="953" spans="1:40" x14ac:dyDescent="0.25">
      <c r="A953" s="17"/>
      <c r="B953" s="17"/>
      <c r="C953" s="35"/>
      <c r="D953" s="17"/>
      <c r="E953" s="17"/>
      <c r="F953" s="17"/>
      <c r="G953" s="62">
        <f t="shared" si="188"/>
        <v>0</v>
      </c>
      <c r="H953" s="17"/>
      <c r="I953" s="17"/>
      <c r="J953" s="17"/>
      <c r="K953" s="17"/>
      <c r="L953" s="17"/>
      <c r="M953" s="17"/>
      <c r="N953" s="17"/>
      <c r="O953" s="17"/>
      <c r="P953" s="115"/>
      <c r="Q953" s="62">
        <f>IF(C953&gt;A_Stammdaten!$B$12,0,SUM(G953,H953,J953,K953,M953,N953)-SUM(I953,L953,O953,P953))</f>
        <v>0</v>
      </c>
      <c r="R953" s="17"/>
      <c r="S953" s="17"/>
      <c r="T953" s="17"/>
      <c r="U953" s="62">
        <f t="shared" si="179"/>
        <v>0</v>
      </c>
      <c r="V953" s="63">
        <f>IF(ISBLANK($B953),0,VLOOKUP($B953,Listen!$A$2:$C$45,2,FALSE))</f>
        <v>0</v>
      </c>
      <c r="W953" s="63">
        <f>IF(ISBLANK($B953),0,VLOOKUP($B953,Listen!$A$2:$C$45,3,FALSE))</f>
        <v>0</v>
      </c>
      <c r="X953" s="49">
        <f t="shared" si="180"/>
        <v>0</v>
      </c>
      <c r="Y953" s="49">
        <f t="shared" si="189"/>
        <v>0</v>
      </c>
      <c r="Z953" s="49">
        <f t="shared" si="189"/>
        <v>0</v>
      </c>
      <c r="AA953" s="49">
        <f t="shared" si="189"/>
        <v>0</v>
      </c>
      <c r="AB953" s="49">
        <f t="shared" si="189"/>
        <v>0</v>
      </c>
      <c r="AC953" s="49">
        <f t="shared" si="189"/>
        <v>0</v>
      </c>
      <c r="AD953" s="49">
        <f t="shared" si="189"/>
        <v>0</v>
      </c>
      <c r="AE953" s="51">
        <f t="shared" si="190"/>
        <v>0</v>
      </c>
      <c r="AF953" s="51">
        <f>IF(C953=A_Stammdaten!$B$12,D_SAV!$U953-D_SAV!$AG953,HLOOKUP(A_Stammdaten!$B$12-1,$AH$4:$AN$4004,ROW(C953)-3,FALSE)-$AG953)</f>
        <v>0</v>
      </c>
      <c r="AG953" s="51">
        <f>HLOOKUP(A_Stammdaten!$B$12,$AH$4:$AN$4004,ROW(C953)-3,FALSE)</f>
        <v>0</v>
      </c>
      <c r="AH953" s="51">
        <f t="shared" si="181"/>
        <v>0</v>
      </c>
      <c r="AI953" s="51">
        <f t="shared" si="182"/>
        <v>0</v>
      </c>
      <c r="AJ953" s="51">
        <f t="shared" si="183"/>
        <v>0</v>
      </c>
      <c r="AK953" s="51">
        <f t="shared" si="184"/>
        <v>0</v>
      </c>
      <c r="AL953" s="51">
        <f t="shared" si="185"/>
        <v>0</v>
      </c>
      <c r="AM953" s="51">
        <f t="shared" si="186"/>
        <v>0</v>
      </c>
      <c r="AN953" s="51">
        <f t="shared" si="187"/>
        <v>0</v>
      </c>
    </row>
    <row r="954" spans="1:40" x14ac:dyDescent="0.25">
      <c r="A954" s="17"/>
      <c r="B954" s="17"/>
      <c r="C954" s="35"/>
      <c r="D954" s="17"/>
      <c r="E954" s="17"/>
      <c r="F954" s="17"/>
      <c r="G954" s="62">
        <f t="shared" si="188"/>
        <v>0</v>
      </c>
      <c r="H954" s="17"/>
      <c r="I954" s="17"/>
      <c r="J954" s="17"/>
      <c r="K954" s="17"/>
      <c r="L954" s="17"/>
      <c r="M954" s="17"/>
      <c r="N954" s="17"/>
      <c r="O954" s="17"/>
      <c r="P954" s="115"/>
      <c r="Q954" s="62">
        <f>IF(C954&gt;A_Stammdaten!$B$12,0,SUM(G954,H954,J954,K954,M954,N954)-SUM(I954,L954,O954,P954))</f>
        <v>0</v>
      </c>
      <c r="R954" s="17"/>
      <c r="S954" s="17"/>
      <c r="T954" s="17"/>
      <c r="U954" s="62">
        <f t="shared" si="179"/>
        <v>0</v>
      </c>
      <c r="V954" s="63">
        <f>IF(ISBLANK($B954),0,VLOOKUP($B954,Listen!$A$2:$C$45,2,FALSE))</f>
        <v>0</v>
      </c>
      <c r="W954" s="63">
        <f>IF(ISBLANK($B954),0,VLOOKUP($B954,Listen!$A$2:$C$45,3,FALSE))</f>
        <v>0</v>
      </c>
      <c r="X954" s="49">
        <f t="shared" si="180"/>
        <v>0</v>
      </c>
      <c r="Y954" s="49">
        <f t="shared" si="189"/>
        <v>0</v>
      </c>
      <c r="Z954" s="49">
        <f t="shared" si="189"/>
        <v>0</v>
      </c>
      <c r="AA954" s="49">
        <f t="shared" si="189"/>
        <v>0</v>
      </c>
      <c r="AB954" s="49">
        <f t="shared" si="189"/>
        <v>0</v>
      </c>
      <c r="AC954" s="49">
        <f t="shared" si="189"/>
        <v>0</v>
      </c>
      <c r="AD954" s="49">
        <f t="shared" si="189"/>
        <v>0</v>
      </c>
      <c r="AE954" s="51">
        <f t="shared" si="190"/>
        <v>0</v>
      </c>
      <c r="AF954" s="51">
        <f>IF(C954=A_Stammdaten!$B$12,D_SAV!$U954-D_SAV!$AG954,HLOOKUP(A_Stammdaten!$B$12-1,$AH$4:$AN$4004,ROW(C954)-3,FALSE)-$AG954)</f>
        <v>0</v>
      </c>
      <c r="AG954" s="51">
        <f>HLOOKUP(A_Stammdaten!$B$12,$AH$4:$AN$4004,ROW(C954)-3,FALSE)</f>
        <v>0</v>
      </c>
      <c r="AH954" s="51">
        <f t="shared" si="181"/>
        <v>0</v>
      </c>
      <c r="AI954" s="51">
        <f t="shared" si="182"/>
        <v>0</v>
      </c>
      <c r="AJ954" s="51">
        <f t="shared" si="183"/>
        <v>0</v>
      </c>
      <c r="AK954" s="51">
        <f t="shared" si="184"/>
        <v>0</v>
      </c>
      <c r="AL954" s="51">
        <f t="shared" si="185"/>
        <v>0</v>
      </c>
      <c r="AM954" s="51">
        <f t="shared" si="186"/>
        <v>0</v>
      </c>
      <c r="AN954" s="51">
        <f t="shared" si="187"/>
        <v>0</v>
      </c>
    </row>
    <row r="955" spans="1:40" x14ac:dyDescent="0.25">
      <c r="A955" s="17"/>
      <c r="B955" s="17"/>
      <c r="C955" s="35"/>
      <c r="D955" s="17"/>
      <c r="E955" s="17"/>
      <c r="F955" s="17"/>
      <c r="G955" s="62">
        <f t="shared" si="188"/>
        <v>0</v>
      </c>
      <c r="H955" s="17"/>
      <c r="I955" s="17"/>
      <c r="J955" s="17"/>
      <c r="K955" s="17"/>
      <c r="L955" s="17"/>
      <c r="M955" s="17"/>
      <c r="N955" s="17"/>
      <c r="O955" s="17"/>
      <c r="P955" s="115"/>
      <c r="Q955" s="62">
        <f>IF(C955&gt;A_Stammdaten!$B$12,0,SUM(G955,H955,J955,K955,M955,N955)-SUM(I955,L955,O955,P955))</f>
        <v>0</v>
      </c>
      <c r="R955" s="17"/>
      <c r="S955" s="17"/>
      <c r="T955" s="17"/>
      <c r="U955" s="62">
        <f t="shared" si="179"/>
        <v>0</v>
      </c>
      <c r="V955" s="63">
        <f>IF(ISBLANK($B955),0,VLOOKUP($B955,Listen!$A$2:$C$45,2,FALSE))</f>
        <v>0</v>
      </c>
      <c r="W955" s="63">
        <f>IF(ISBLANK($B955),0,VLOOKUP($B955,Listen!$A$2:$C$45,3,FALSE))</f>
        <v>0</v>
      </c>
      <c r="X955" s="49">
        <f t="shared" si="180"/>
        <v>0</v>
      </c>
      <c r="Y955" s="49">
        <f t="shared" si="189"/>
        <v>0</v>
      </c>
      <c r="Z955" s="49">
        <f t="shared" si="189"/>
        <v>0</v>
      </c>
      <c r="AA955" s="49">
        <f t="shared" si="189"/>
        <v>0</v>
      </c>
      <c r="AB955" s="49">
        <f t="shared" si="189"/>
        <v>0</v>
      </c>
      <c r="AC955" s="49">
        <f t="shared" si="189"/>
        <v>0</v>
      </c>
      <c r="AD955" s="49">
        <f t="shared" si="189"/>
        <v>0</v>
      </c>
      <c r="AE955" s="51">
        <f t="shared" si="190"/>
        <v>0</v>
      </c>
      <c r="AF955" s="51">
        <f>IF(C955=A_Stammdaten!$B$12,D_SAV!$U955-D_SAV!$AG955,HLOOKUP(A_Stammdaten!$B$12-1,$AH$4:$AN$4004,ROW(C955)-3,FALSE)-$AG955)</f>
        <v>0</v>
      </c>
      <c r="AG955" s="51">
        <f>HLOOKUP(A_Stammdaten!$B$12,$AH$4:$AN$4004,ROW(C955)-3,FALSE)</f>
        <v>0</v>
      </c>
      <c r="AH955" s="51">
        <f t="shared" si="181"/>
        <v>0</v>
      </c>
      <c r="AI955" s="51">
        <f t="shared" si="182"/>
        <v>0</v>
      </c>
      <c r="AJ955" s="51">
        <f t="shared" si="183"/>
        <v>0</v>
      </c>
      <c r="AK955" s="51">
        <f t="shared" si="184"/>
        <v>0</v>
      </c>
      <c r="AL955" s="51">
        <f t="shared" si="185"/>
        <v>0</v>
      </c>
      <c r="AM955" s="51">
        <f t="shared" si="186"/>
        <v>0</v>
      </c>
      <c r="AN955" s="51">
        <f t="shared" si="187"/>
        <v>0</v>
      </c>
    </row>
    <row r="956" spans="1:40" x14ac:dyDescent="0.25">
      <c r="A956" s="17"/>
      <c r="B956" s="17"/>
      <c r="C956" s="35"/>
      <c r="D956" s="17"/>
      <c r="E956" s="17"/>
      <c r="F956" s="17"/>
      <c r="G956" s="62">
        <f t="shared" si="188"/>
        <v>0</v>
      </c>
      <c r="H956" s="17"/>
      <c r="I956" s="17"/>
      <c r="J956" s="17"/>
      <c r="K956" s="17"/>
      <c r="L956" s="17"/>
      <c r="M956" s="17"/>
      <c r="N956" s="17"/>
      <c r="O956" s="17"/>
      <c r="P956" s="115"/>
      <c r="Q956" s="62">
        <f>IF(C956&gt;A_Stammdaten!$B$12,0,SUM(G956,H956,J956,K956,M956,N956)-SUM(I956,L956,O956,P956))</f>
        <v>0</v>
      </c>
      <c r="R956" s="17"/>
      <c r="S956" s="17"/>
      <c r="T956" s="17"/>
      <c r="U956" s="62">
        <f t="shared" si="179"/>
        <v>0</v>
      </c>
      <c r="V956" s="63">
        <f>IF(ISBLANK($B956),0,VLOOKUP($B956,Listen!$A$2:$C$45,2,FALSE))</f>
        <v>0</v>
      </c>
      <c r="W956" s="63">
        <f>IF(ISBLANK($B956),0,VLOOKUP($B956,Listen!$A$2:$C$45,3,FALSE))</f>
        <v>0</v>
      </c>
      <c r="X956" s="49">
        <f t="shared" si="180"/>
        <v>0</v>
      </c>
      <c r="Y956" s="49">
        <f t="shared" si="189"/>
        <v>0</v>
      </c>
      <c r="Z956" s="49">
        <f t="shared" si="189"/>
        <v>0</v>
      </c>
      <c r="AA956" s="49">
        <f t="shared" si="189"/>
        <v>0</v>
      </c>
      <c r="AB956" s="49">
        <f t="shared" si="189"/>
        <v>0</v>
      </c>
      <c r="AC956" s="49">
        <f t="shared" si="189"/>
        <v>0</v>
      </c>
      <c r="AD956" s="49">
        <f t="shared" si="189"/>
        <v>0</v>
      </c>
      <c r="AE956" s="51">
        <f t="shared" si="190"/>
        <v>0</v>
      </c>
      <c r="AF956" s="51">
        <f>IF(C956=A_Stammdaten!$B$12,D_SAV!$U956-D_SAV!$AG956,HLOOKUP(A_Stammdaten!$B$12-1,$AH$4:$AN$4004,ROW(C956)-3,FALSE)-$AG956)</f>
        <v>0</v>
      </c>
      <c r="AG956" s="51">
        <f>HLOOKUP(A_Stammdaten!$B$12,$AH$4:$AN$4004,ROW(C956)-3,FALSE)</f>
        <v>0</v>
      </c>
      <c r="AH956" s="51">
        <f t="shared" si="181"/>
        <v>0</v>
      </c>
      <c r="AI956" s="51">
        <f t="shared" si="182"/>
        <v>0</v>
      </c>
      <c r="AJ956" s="51">
        <f t="shared" si="183"/>
        <v>0</v>
      </c>
      <c r="AK956" s="51">
        <f t="shared" si="184"/>
        <v>0</v>
      </c>
      <c r="AL956" s="51">
        <f t="shared" si="185"/>
        <v>0</v>
      </c>
      <c r="AM956" s="51">
        <f t="shared" si="186"/>
        <v>0</v>
      </c>
      <c r="AN956" s="51">
        <f t="shared" si="187"/>
        <v>0</v>
      </c>
    </row>
    <row r="957" spans="1:40" x14ac:dyDescent="0.25">
      <c r="A957" s="17"/>
      <c r="B957" s="17"/>
      <c r="C957" s="35"/>
      <c r="D957" s="17"/>
      <c r="E957" s="17"/>
      <c r="F957" s="17"/>
      <c r="G957" s="62">
        <f t="shared" si="188"/>
        <v>0</v>
      </c>
      <c r="H957" s="17"/>
      <c r="I957" s="17"/>
      <c r="J957" s="17"/>
      <c r="K957" s="17"/>
      <c r="L957" s="17"/>
      <c r="M957" s="17"/>
      <c r="N957" s="17"/>
      <c r="O957" s="17"/>
      <c r="P957" s="115"/>
      <c r="Q957" s="62">
        <f>IF(C957&gt;A_Stammdaten!$B$12,0,SUM(G957,H957,J957,K957,M957,N957)-SUM(I957,L957,O957,P957))</f>
        <v>0</v>
      </c>
      <c r="R957" s="17"/>
      <c r="S957" s="17"/>
      <c r="T957" s="17"/>
      <c r="U957" s="62">
        <f t="shared" si="179"/>
        <v>0</v>
      </c>
      <c r="V957" s="63">
        <f>IF(ISBLANK($B957),0,VLOOKUP($B957,Listen!$A$2:$C$45,2,FALSE))</f>
        <v>0</v>
      </c>
      <c r="W957" s="63">
        <f>IF(ISBLANK($B957),0,VLOOKUP($B957,Listen!$A$2:$C$45,3,FALSE))</f>
        <v>0</v>
      </c>
      <c r="X957" s="49">
        <f t="shared" si="180"/>
        <v>0</v>
      </c>
      <c r="Y957" s="49">
        <f t="shared" si="189"/>
        <v>0</v>
      </c>
      <c r="Z957" s="49">
        <f t="shared" si="189"/>
        <v>0</v>
      </c>
      <c r="AA957" s="49">
        <f t="shared" si="189"/>
        <v>0</v>
      </c>
      <c r="AB957" s="49">
        <f t="shared" si="189"/>
        <v>0</v>
      </c>
      <c r="AC957" s="49">
        <f t="shared" si="189"/>
        <v>0</v>
      </c>
      <c r="AD957" s="49">
        <f t="shared" si="189"/>
        <v>0</v>
      </c>
      <c r="AE957" s="51">
        <f t="shared" si="190"/>
        <v>0</v>
      </c>
      <c r="AF957" s="51">
        <f>IF(C957=A_Stammdaten!$B$12,D_SAV!$U957-D_SAV!$AG957,HLOOKUP(A_Stammdaten!$B$12-1,$AH$4:$AN$4004,ROW(C957)-3,FALSE)-$AG957)</f>
        <v>0</v>
      </c>
      <c r="AG957" s="51">
        <f>HLOOKUP(A_Stammdaten!$B$12,$AH$4:$AN$4004,ROW(C957)-3,FALSE)</f>
        <v>0</v>
      </c>
      <c r="AH957" s="51">
        <f t="shared" si="181"/>
        <v>0</v>
      </c>
      <c r="AI957" s="51">
        <f t="shared" si="182"/>
        <v>0</v>
      </c>
      <c r="AJ957" s="51">
        <f t="shared" si="183"/>
        <v>0</v>
      </c>
      <c r="AK957" s="51">
        <f t="shared" si="184"/>
        <v>0</v>
      </c>
      <c r="AL957" s="51">
        <f t="shared" si="185"/>
        <v>0</v>
      </c>
      <c r="AM957" s="51">
        <f t="shared" si="186"/>
        <v>0</v>
      </c>
      <c r="AN957" s="51">
        <f t="shared" si="187"/>
        <v>0</v>
      </c>
    </row>
    <row r="958" spans="1:40" x14ac:dyDescent="0.25">
      <c r="A958" s="17"/>
      <c r="B958" s="17"/>
      <c r="C958" s="35"/>
      <c r="D958" s="17"/>
      <c r="E958" s="17"/>
      <c r="F958" s="17"/>
      <c r="G958" s="62">
        <f t="shared" si="188"/>
        <v>0</v>
      </c>
      <c r="H958" s="17"/>
      <c r="I958" s="17"/>
      <c r="J958" s="17"/>
      <c r="K958" s="17"/>
      <c r="L958" s="17"/>
      <c r="M958" s="17"/>
      <c r="N958" s="17"/>
      <c r="O958" s="17"/>
      <c r="P958" s="115"/>
      <c r="Q958" s="62">
        <f>IF(C958&gt;A_Stammdaten!$B$12,0,SUM(G958,H958,J958,K958,M958,N958)-SUM(I958,L958,O958,P958))</f>
        <v>0</v>
      </c>
      <c r="R958" s="17"/>
      <c r="S958" s="17"/>
      <c r="T958" s="17"/>
      <c r="U958" s="62">
        <f t="shared" si="179"/>
        <v>0</v>
      </c>
      <c r="V958" s="63">
        <f>IF(ISBLANK($B958),0,VLOOKUP($B958,Listen!$A$2:$C$45,2,FALSE))</f>
        <v>0</v>
      </c>
      <c r="W958" s="63">
        <f>IF(ISBLANK($B958),0,VLOOKUP($B958,Listen!$A$2:$C$45,3,FALSE))</f>
        <v>0</v>
      </c>
      <c r="X958" s="49">
        <f t="shared" si="180"/>
        <v>0</v>
      </c>
      <c r="Y958" s="49">
        <f t="shared" si="189"/>
        <v>0</v>
      </c>
      <c r="Z958" s="49">
        <f t="shared" si="189"/>
        <v>0</v>
      </c>
      <c r="AA958" s="49">
        <f t="shared" si="189"/>
        <v>0</v>
      </c>
      <c r="AB958" s="49">
        <f t="shared" si="189"/>
        <v>0</v>
      </c>
      <c r="AC958" s="49">
        <f t="shared" si="189"/>
        <v>0</v>
      </c>
      <c r="AD958" s="49">
        <f t="shared" si="189"/>
        <v>0</v>
      </c>
      <c r="AE958" s="51">
        <f t="shared" si="190"/>
        <v>0</v>
      </c>
      <c r="AF958" s="51">
        <f>IF(C958=A_Stammdaten!$B$12,D_SAV!$U958-D_SAV!$AG958,HLOOKUP(A_Stammdaten!$B$12-1,$AH$4:$AN$4004,ROW(C958)-3,FALSE)-$AG958)</f>
        <v>0</v>
      </c>
      <c r="AG958" s="51">
        <f>HLOOKUP(A_Stammdaten!$B$12,$AH$4:$AN$4004,ROW(C958)-3,FALSE)</f>
        <v>0</v>
      </c>
      <c r="AH958" s="51">
        <f t="shared" si="181"/>
        <v>0</v>
      </c>
      <c r="AI958" s="51">
        <f t="shared" si="182"/>
        <v>0</v>
      </c>
      <c r="AJ958" s="51">
        <f t="shared" si="183"/>
        <v>0</v>
      </c>
      <c r="AK958" s="51">
        <f t="shared" si="184"/>
        <v>0</v>
      </c>
      <c r="AL958" s="51">
        <f t="shared" si="185"/>
        <v>0</v>
      </c>
      <c r="AM958" s="51">
        <f t="shared" si="186"/>
        <v>0</v>
      </c>
      <c r="AN958" s="51">
        <f t="shared" si="187"/>
        <v>0</v>
      </c>
    </row>
    <row r="959" spans="1:40" x14ac:dyDescent="0.25">
      <c r="A959" s="17"/>
      <c r="B959" s="17"/>
      <c r="C959" s="35"/>
      <c r="D959" s="17"/>
      <c r="E959" s="17"/>
      <c r="F959" s="17"/>
      <c r="G959" s="62">
        <f t="shared" si="188"/>
        <v>0</v>
      </c>
      <c r="H959" s="17"/>
      <c r="I959" s="17"/>
      <c r="J959" s="17"/>
      <c r="K959" s="17"/>
      <c r="L959" s="17"/>
      <c r="M959" s="17"/>
      <c r="N959" s="17"/>
      <c r="O959" s="17"/>
      <c r="P959" s="115"/>
      <c r="Q959" s="62">
        <f>IF(C959&gt;A_Stammdaten!$B$12,0,SUM(G959,H959,J959,K959,M959,N959)-SUM(I959,L959,O959,P959))</f>
        <v>0</v>
      </c>
      <c r="R959" s="17"/>
      <c r="S959" s="17"/>
      <c r="T959" s="17"/>
      <c r="U959" s="62">
        <f t="shared" si="179"/>
        <v>0</v>
      </c>
      <c r="V959" s="63">
        <f>IF(ISBLANK($B959),0,VLOOKUP($B959,Listen!$A$2:$C$45,2,FALSE))</f>
        <v>0</v>
      </c>
      <c r="W959" s="63">
        <f>IF(ISBLANK($B959),0,VLOOKUP($B959,Listen!$A$2:$C$45,3,FALSE))</f>
        <v>0</v>
      </c>
      <c r="X959" s="49">
        <f t="shared" si="180"/>
        <v>0</v>
      </c>
      <c r="Y959" s="49">
        <f t="shared" si="189"/>
        <v>0</v>
      </c>
      <c r="Z959" s="49">
        <f t="shared" si="189"/>
        <v>0</v>
      </c>
      <c r="AA959" s="49">
        <f t="shared" si="189"/>
        <v>0</v>
      </c>
      <c r="AB959" s="49">
        <f t="shared" si="189"/>
        <v>0</v>
      </c>
      <c r="AC959" s="49">
        <f t="shared" si="189"/>
        <v>0</v>
      </c>
      <c r="AD959" s="49">
        <f t="shared" si="189"/>
        <v>0</v>
      </c>
      <c r="AE959" s="51">
        <f t="shared" si="190"/>
        <v>0</v>
      </c>
      <c r="AF959" s="51">
        <f>IF(C959=A_Stammdaten!$B$12,D_SAV!$U959-D_SAV!$AG959,HLOOKUP(A_Stammdaten!$B$12-1,$AH$4:$AN$4004,ROW(C959)-3,FALSE)-$AG959)</f>
        <v>0</v>
      </c>
      <c r="AG959" s="51">
        <f>HLOOKUP(A_Stammdaten!$B$12,$AH$4:$AN$4004,ROW(C959)-3,FALSE)</f>
        <v>0</v>
      </c>
      <c r="AH959" s="51">
        <f t="shared" si="181"/>
        <v>0</v>
      </c>
      <c r="AI959" s="51">
        <f t="shared" si="182"/>
        <v>0</v>
      </c>
      <c r="AJ959" s="51">
        <f t="shared" si="183"/>
        <v>0</v>
      </c>
      <c r="AK959" s="51">
        <f t="shared" si="184"/>
        <v>0</v>
      </c>
      <c r="AL959" s="51">
        <f t="shared" si="185"/>
        <v>0</v>
      </c>
      <c r="AM959" s="51">
        <f t="shared" si="186"/>
        <v>0</v>
      </c>
      <c r="AN959" s="51">
        <f t="shared" si="187"/>
        <v>0</v>
      </c>
    </row>
    <row r="960" spans="1:40" x14ac:dyDescent="0.25">
      <c r="A960" s="17"/>
      <c r="B960" s="17"/>
      <c r="C960" s="35"/>
      <c r="D960" s="17"/>
      <c r="E960" s="17"/>
      <c r="F960" s="17"/>
      <c r="G960" s="62">
        <f t="shared" si="188"/>
        <v>0</v>
      </c>
      <c r="H960" s="17"/>
      <c r="I960" s="17"/>
      <c r="J960" s="17"/>
      <c r="K960" s="17"/>
      <c r="L960" s="17"/>
      <c r="M960" s="17"/>
      <c r="N960" s="17"/>
      <c r="O960" s="17"/>
      <c r="P960" s="115"/>
      <c r="Q960" s="62">
        <f>IF(C960&gt;A_Stammdaten!$B$12,0,SUM(G960,H960,J960,K960,M960,N960)-SUM(I960,L960,O960,P960))</f>
        <v>0</v>
      </c>
      <c r="R960" s="17"/>
      <c r="S960" s="17"/>
      <c r="T960" s="17"/>
      <c r="U960" s="62">
        <f t="shared" si="179"/>
        <v>0</v>
      </c>
      <c r="V960" s="63">
        <f>IF(ISBLANK($B960),0,VLOOKUP($B960,Listen!$A$2:$C$45,2,FALSE))</f>
        <v>0</v>
      </c>
      <c r="W960" s="63">
        <f>IF(ISBLANK($B960),0,VLOOKUP($B960,Listen!$A$2:$C$45,3,FALSE))</f>
        <v>0</v>
      </c>
      <c r="X960" s="49">
        <f t="shared" si="180"/>
        <v>0</v>
      </c>
      <c r="Y960" s="49">
        <f t="shared" si="189"/>
        <v>0</v>
      </c>
      <c r="Z960" s="49">
        <f t="shared" si="189"/>
        <v>0</v>
      </c>
      <c r="AA960" s="49">
        <f t="shared" si="189"/>
        <v>0</v>
      </c>
      <c r="AB960" s="49">
        <f t="shared" si="189"/>
        <v>0</v>
      </c>
      <c r="AC960" s="49">
        <f t="shared" si="189"/>
        <v>0</v>
      </c>
      <c r="AD960" s="49">
        <f t="shared" ref="Y960:AD1003" si="191">$V960</f>
        <v>0</v>
      </c>
      <c r="AE960" s="51">
        <f t="shared" si="190"/>
        <v>0</v>
      </c>
      <c r="AF960" s="51">
        <f>IF(C960=A_Stammdaten!$B$12,D_SAV!$U960-D_SAV!$AG960,HLOOKUP(A_Stammdaten!$B$12-1,$AH$4:$AN$4004,ROW(C960)-3,FALSE)-$AG960)</f>
        <v>0</v>
      </c>
      <c r="AG960" s="51">
        <f>HLOOKUP(A_Stammdaten!$B$12,$AH$4:$AN$4004,ROW(C960)-3,FALSE)</f>
        <v>0</v>
      </c>
      <c r="AH960" s="51">
        <f t="shared" si="181"/>
        <v>0</v>
      </c>
      <c r="AI960" s="51">
        <f t="shared" si="182"/>
        <v>0</v>
      </c>
      <c r="AJ960" s="51">
        <f t="shared" si="183"/>
        <v>0</v>
      </c>
      <c r="AK960" s="51">
        <f t="shared" si="184"/>
        <v>0</v>
      </c>
      <c r="AL960" s="51">
        <f t="shared" si="185"/>
        <v>0</v>
      </c>
      <c r="AM960" s="51">
        <f t="shared" si="186"/>
        <v>0</v>
      </c>
      <c r="AN960" s="51">
        <f t="shared" si="187"/>
        <v>0</v>
      </c>
    </row>
    <row r="961" spans="1:40" x14ac:dyDescent="0.25">
      <c r="A961" s="17"/>
      <c r="B961" s="17"/>
      <c r="C961" s="35"/>
      <c r="D961" s="17"/>
      <c r="E961" s="17"/>
      <c r="F961" s="17"/>
      <c r="G961" s="62">
        <f t="shared" si="188"/>
        <v>0</v>
      </c>
      <c r="H961" s="17"/>
      <c r="I961" s="17"/>
      <c r="J961" s="17"/>
      <c r="K961" s="17"/>
      <c r="L961" s="17"/>
      <c r="M961" s="17"/>
      <c r="N961" s="17"/>
      <c r="O961" s="17"/>
      <c r="P961" s="115"/>
      <c r="Q961" s="62">
        <f>IF(C961&gt;A_Stammdaten!$B$12,0,SUM(G961,H961,J961,K961,M961,N961)-SUM(I961,L961,O961,P961))</f>
        <v>0</v>
      </c>
      <c r="R961" s="17"/>
      <c r="S961" s="17"/>
      <c r="T961" s="17"/>
      <c r="U961" s="62">
        <f t="shared" si="179"/>
        <v>0</v>
      </c>
      <c r="V961" s="63">
        <f>IF(ISBLANK($B961),0,VLOOKUP($B961,Listen!$A$2:$C$45,2,FALSE))</f>
        <v>0</v>
      </c>
      <c r="W961" s="63">
        <f>IF(ISBLANK($B961),0,VLOOKUP($B961,Listen!$A$2:$C$45,3,FALSE))</f>
        <v>0</v>
      </c>
      <c r="X961" s="49">
        <f t="shared" si="180"/>
        <v>0</v>
      </c>
      <c r="Y961" s="49">
        <f t="shared" si="191"/>
        <v>0</v>
      </c>
      <c r="Z961" s="49">
        <f t="shared" si="191"/>
        <v>0</v>
      </c>
      <c r="AA961" s="49">
        <f t="shared" si="191"/>
        <v>0</v>
      </c>
      <c r="AB961" s="49">
        <f t="shared" si="191"/>
        <v>0</v>
      </c>
      <c r="AC961" s="49">
        <f t="shared" si="191"/>
        <v>0</v>
      </c>
      <c r="AD961" s="49">
        <f t="shared" si="191"/>
        <v>0</v>
      </c>
      <c r="AE961" s="51">
        <f t="shared" si="190"/>
        <v>0</v>
      </c>
      <c r="AF961" s="51">
        <f>IF(C961=A_Stammdaten!$B$12,D_SAV!$U961-D_SAV!$AG961,HLOOKUP(A_Stammdaten!$B$12-1,$AH$4:$AN$4004,ROW(C961)-3,FALSE)-$AG961)</f>
        <v>0</v>
      </c>
      <c r="AG961" s="51">
        <f>HLOOKUP(A_Stammdaten!$B$12,$AH$4:$AN$4004,ROW(C961)-3,FALSE)</f>
        <v>0</v>
      </c>
      <c r="AH961" s="51">
        <f t="shared" si="181"/>
        <v>0</v>
      </c>
      <c r="AI961" s="51">
        <f t="shared" si="182"/>
        <v>0</v>
      </c>
      <c r="AJ961" s="51">
        <f t="shared" si="183"/>
        <v>0</v>
      </c>
      <c r="AK961" s="51">
        <f t="shared" si="184"/>
        <v>0</v>
      </c>
      <c r="AL961" s="51">
        <f t="shared" si="185"/>
        <v>0</v>
      </c>
      <c r="AM961" s="51">
        <f t="shared" si="186"/>
        <v>0</v>
      </c>
      <c r="AN961" s="51">
        <f t="shared" si="187"/>
        <v>0</v>
      </c>
    </row>
    <row r="962" spans="1:40" x14ac:dyDescent="0.25">
      <c r="A962" s="17"/>
      <c r="B962" s="17"/>
      <c r="C962" s="35"/>
      <c r="D962" s="17"/>
      <c r="E962" s="17"/>
      <c r="F962" s="17"/>
      <c r="G962" s="62">
        <f t="shared" si="188"/>
        <v>0</v>
      </c>
      <c r="H962" s="17"/>
      <c r="I962" s="17"/>
      <c r="J962" s="17"/>
      <c r="K962" s="17"/>
      <c r="L962" s="17"/>
      <c r="M962" s="17"/>
      <c r="N962" s="17"/>
      <c r="O962" s="17"/>
      <c r="P962" s="115"/>
      <c r="Q962" s="62">
        <f>IF(C962&gt;A_Stammdaten!$B$12,0,SUM(G962,H962,J962,K962,M962,N962)-SUM(I962,L962,O962,P962))</f>
        <v>0</v>
      </c>
      <c r="R962" s="17"/>
      <c r="S962" s="17"/>
      <c r="T962" s="17"/>
      <c r="U962" s="62">
        <f t="shared" si="179"/>
        <v>0</v>
      </c>
      <c r="V962" s="63">
        <f>IF(ISBLANK($B962),0,VLOOKUP($B962,Listen!$A$2:$C$45,2,FALSE))</f>
        <v>0</v>
      </c>
      <c r="W962" s="63">
        <f>IF(ISBLANK($B962),0,VLOOKUP($B962,Listen!$A$2:$C$45,3,FALSE))</f>
        <v>0</v>
      </c>
      <c r="X962" s="49">
        <f t="shared" si="180"/>
        <v>0</v>
      </c>
      <c r="Y962" s="49">
        <f t="shared" si="191"/>
        <v>0</v>
      </c>
      <c r="Z962" s="49">
        <f t="shared" si="191"/>
        <v>0</v>
      </c>
      <c r="AA962" s="49">
        <f t="shared" si="191"/>
        <v>0</v>
      </c>
      <c r="AB962" s="49">
        <f t="shared" si="191"/>
        <v>0</v>
      </c>
      <c r="AC962" s="49">
        <f t="shared" si="191"/>
        <v>0</v>
      </c>
      <c r="AD962" s="49">
        <f t="shared" si="191"/>
        <v>0</v>
      </c>
      <c r="AE962" s="51">
        <f t="shared" si="190"/>
        <v>0</v>
      </c>
      <c r="AF962" s="51">
        <f>IF(C962=A_Stammdaten!$B$12,D_SAV!$U962-D_SAV!$AG962,HLOOKUP(A_Stammdaten!$B$12-1,$AH$4:$AN$4004,ROW(C962)-3,FALSE)-$AG962)</f>
        <v>0</v>
      </c>
      <c r="AG962" s="51">
        <f>HLOOKUP(A_Stammdaten!$B$12,$AH$4:$AN$4004,ROW(C962)-3,FALSE)</f>
        <v>0</v>
      </c>
      <c r="AH962" s="51">
        <f t="shared" si="181"/>
        <v>0</v>
      </c>
      <c r="AI962" s="51">
        <f t="shared" si="182"/>
        <v>0</v>
      </c>
      <c r="AJ962" s="51">
        <f t="shared" si="183"/>
        <v>0</v>
      </c>
      <c r="AK962" s="51">
        <f t="shared" si="184"/>
        <v>0</v>
      </c>
      <c r="AL962" s="51">
        <f t="shared" si="185"/>
        <v>0</v>
      </c>
      <c r="AM962" s="51">
        <f t="shared" si="186"/>
        <v>0</v>
      </c>
      <c r="AN962" s="51">
        <f t="shared" si="187"/>
        <v>0</v>
      </c>
    </row>
    <row r="963" spans="1:40" x14ac:dyDescent="0.25">
      <c r="A963" s="17"/>
      <c r="B963" s="17"/>
      <c r="C963" s="35"/>
      <c r="D963" s="17"/>
      <c r="E963" s="17"/>
      <c r="F963" s="17"/>
      <c r="G963" s="62">
        <f t="shared" si="188"/>
        <v>0</v>
      </c>
      <c r="H963" s="17"/>
      <c r="I963" s="17"/>
      <c r="J963" s="17"/>
      <c r="K963" s="17"/>
      <c r="L963" s="17"/>
      <c r="M963" s="17"/>
      <c r="N963" s="17"/>
      <c r="O963" s="17"/>
      <c r="P963" s="115"/>
      <c r="Q963" s="62">
        <f>IF(C963&gt;A_Stammdaten!$B$12,0,SUM(G963,H963,J963,K963,M963,N963)-SUM(I963,L963,O963,P963))</f>
        <v>0</v>
      </c>
      <c r="R963" s="17"/>
      <c r="S963" s="17"/>
      <c r="T963" s="17"/>
      <c r="U963" s="62">
        <f t="shared" si="179"/>
        <v>0</v>
      </c>
      <c r="V963" s="63">
        <f>IF(ISBLANK($B963),0,VLOOKUP($B963,Listen!$A$2:$C$45,2,FALSE))</f>
        <v>0</v>
      </c>
      <c r="W963" s="63">
        <f>IF(ISBLANK($B963),0,VLOOKUP($B963,Listen!$A$2:$C$45,3,FALSE))</f>
        <v>0</v>
      </c>
      <c r="X963" s="49">
        <f t="shared" si="180"/>
        <v>0</v>
      </c>
      <c r="Y963" s="49">
        <f t="shared" si="191"/>
        <v>0</v>
      </c>
      <c r="Z963" s="49">
        <f t="shared" si="191"/>
        <v>0</v>
      </c>
      <c r="AA963" s="49">
        <f t="shared" si="191"/>
        <v>0</v>
      </c>
      <c r="AB963" s="49">
        <f t="shared" si="191"/>
        <v>0</v>
      </c>
      <c r="AC963" s="49">
        <f t="shared" si="191"/>
        <v>0</v>
      </c>
      <c r="AD963" s="49">
        <f t="shared" si="191"/>
        <v>0</v>
      </c>
      <c r="AE963" s="51">
        <f t="shared" si="190"/>
        <v>0</v>
      </c>
      <c r="AF963" s="51">
        <f>IF(C963=A_Stammdaten!$B$12,D_SAV!$U963-D_SAV!$AG963,HLOOKUP(A_Stammdaten!$B$12-1,$AH$4:$AN$4004,ROW(C963)-3,FALSE)-$AG963)</f>
        <v>0</v>
      </c>
      <c r="AG963" s="51">
        <f>HLOOKUP(A_Stammdaten!$B$12,$AH$4:$AN$4004,ROW(C963)-3,FALSE)</f>
        <v>0</v>
      </c>
      <c r="AH963" s="51">
        <f t="shared" si="181"/>
        <v>0</v>
      </c>
      <c r="AI963" s="51">
        <f t="shared" si="182"/>
        <v>0</v>
      </c>
      <c r="AJ963" s="51">
        <f t="shared" si="183"/>
        <v>0</v>
      </c>
      <c r="AK963" s="51">
        <f t="shared" si="184"/>
        <v>0</v>
      </c>
      <c r="AL963" s="51">
        <f t="shared" si="185"/>
        <v>0</v>
      </c>
      <c r="AM963" s="51">
        <f t="shared" si="186"/>
        <v>0</v>
      </c>
      <c r="AN963" s="51">
        <f t="shared" si="187"/>
        <v>0</v>
      </c>
    </row>
    <row r="964" spans="1:40" x14ac:dyDescent="0.25">
      <c r="A964" s="17"/>
      <c r="B964" s="17"/>
      <c r="C964" s="35"/>
      <c r="D964" s="17"/>
      <c r="E964" s="17"/>
      <c r="F964" s="17"/>
      <c r="G964" s="62">
        <f t="shared" si="188"/>
        <v>0</v>
      </c>
      <c r="H964" s="17"/>
      <c r="I964" s="17"/>
      <c r="J964" s="17"/>
      <c r="K964" s="17"/>
      <c r="L964" s="17"/>
      <c r="M964" s="17"/>
      <c r="N964" s="17"/>
      <c r="O964" s="17"/>
      <c r="P964" s="115"/>
      <c r="Q964" s="62">
        <f>IF(C964&gt;A_Stammdaten!$B$12,0,SUM(G964,H964,J964,K964,M964,N964)-SUM(I964,L964,O964,P964))</f>
        <v>0</v>
      </c>
      <c r="R964" s="17"/>
      <c r="S964" s="17"/>
      <c r="T964" s="17"/>
      <c r="U964" s="62">
        <f t="shared" si="179"/>
        <v>0</v>
      </c>
      <c r="V964" s="63">
        <f>IF(ISBLANK($B964),0,VLOOKUP($B964,Listen!$A$2:$C$45,2,FALSE))</f>
        <v>0</v>
      </c>
      <c r="W964" s="63">
        <f>IF(ISBLANK($B964),0,VLOOKUP($B964,Listen!$A$2:$C$45,3,FALSE))</f>
        <v>0</v>
      </c>
      <c r="X964" s="49">
        <f t="shared" si="180"/>
        <v>0</v>
      </c>
      <c r="Y964" s="49">
        <f t="shared" si="191"/>
        <v>0</v>
      </c>
      <c r="Z964" s="49">
        <f t="shared" si="191"/>
        <v>0</v>
      </c>
      <c r="AA964" s="49">
        <f t="shared" si="191"/>
        <v>0</v>
      </c>
      <c r="AB964" s="49">
        <f t="shared" si="191"/>
        <v>0</v>
      </c>
      <c r="AC964" s="49">
        <f t="shared" si="191"/>
        <v>0</v>
      </c>
      <c r="AD964" s="49">
        <f t="shared" si="191"/>
        <v>0</v>
      </c>
      <c r="AE964" s="51">
        <f t="shared" si="190"/>
        <v>0</v>
      </c>
      <c r="AF964" s="51">
        <f>IF(C964=A_Stammdaten!$B$12,D_SAV!$U964-D_SAV!$AG964,HLOOKUP(A_Stammdaten!$B$12-1,$AH$4:$AN$4004,ROW(C964)-3,FALSE)-$AG964)</f>
        <v>0</v>
      </c>
      <c r="AG964" s="51">
        <f>HLOOKUP(A_Stammdaten!$B$12,$AH$4:$AN$4004,ROW(C964)-3,FALSE)</f>
        <v>0</v>
      </c>
      <c r="AH964" s="51">
        <f t="shared" si="181"/>
        <v>0</v>
      </c>
      <c r="AI964" s="51">
        <f t="shared" si="182"/>
        <v>0</v>
      </c>
      <c r="AJ964" s="51">
        <f t="shared" si="183"/>
        <v>0</v>
      </c>
      <c r="AK964" s="51">
        <f t="shared" si="184"/>
        <v>0</v>
      </c>
      <c r="AL964" s="51">
        <f t="shared" si="185"/>
        <v>0</v>
      </c>
      <c r="AM964" s="51">
        <f t="shared" si="186"/>
        <v>0</v>
      </c>
      <c r="AN964" s="51">
        <f t="shared" si="187"/>
        <v>0</v>
      </c>
    </row>
    <row r="965" spans="1:40" x14ac:dyDescent="0.25">
      <c r="A965" s="17"/>
      <c r="B965" s="17"/>
      <c r="C965" s="35"/>
      <c r="D965" s="17"/>
      <c r="E965" s="17"/>
      <c r="F965" s="17"/>
      <c r="G965" s="62">
        <f t="shared" si="188"/>
        <v>0</v>
      </c>
      <c r="H965" s="17"/>
      <c r="I965" s="17"/>
      <c r="J965" s="17"/>
      <c r="K965" s="17"/>
      <c r="L965" s="17"/>
      <c r="M965" s="17"/>
      <c r="N965" s="17"/>
      <c r="O965" s="17"/>
      <c r="P965" s="115"/>
      <c r="Q965" s="62">
        <f>IF(C965&gt;A_Stammdaten!$B$12,0,SUM(G965,H965,J965,K965,M965,N965)-SUM(I965,L965,O965,P965))</f>
        <v>0</v>
      </c>
      <c r="R965" s="17"/>
      <c r="S965" s="17"/>
      <c r="T965" s="17"/>
      <c r="U965" s="62">
        <f t="shared" ref="U965:U1028" si="192">Q965-SUM(R965:T965)</f>
        <v>0</v>
      </c>
      <c r="V965" s="63">
        <f>IF(ISBLANK($B965),0,VLOOKUP($B965,Listen!$A$2:$C$45,2,FALSE))</f>
        <v>0</v>
      </c>
      <c r="W965" s="63">
        <f>IF(ISBLANK($B965),0,VLOOKUP($B965,Listen!$A$2:$C$45,3,FALSE))</f>
        <v>0</v>
      </c>
      <c r="X965" s="49">
        <f t="shared" ref="X965:X1028" si="193">$V965</f>
        <v>0</v>
      </c>
      <c r="Y965" s="49">
        <f t="shared" si="191"/>
        <v>0</v>
      </c>
      <c r="Z965" s="49">
        <f t="shared" si="191"/>
        <v>0</v>
      </c>
      <c r="AA965" s="49">
        <f t="shared" si="191"/>
        <v>0</v>
      </c>
      <c r="AB965" s="49">
        <f t="shared" si="191"/>
        <v>0</v>
      </c>
      <c r="AC965" s="49">
        <f t="shared" si="191"/>
        <v>0</v>
      </c>
      <c r="AD965" s="49">
        <f t="shared" si="191"/>
        <v>0</v>
      </c>
      <c r="AE965" s="51">
        <f t="shared" si="190"/>
        <v>0</v>
      </c>
      <c r="AF965" s="51">
        <f>IF(C965=A_Stammdaten!$B$12,D_SAV!$U965-D_SAV!$AG965,HLOOKUP(A_Stammdaten!$B$12-1,$AH$4:$AN$4004,ROW(C965)-3,FALSE)-$AG965)</f>
        <v>0</v>
      </c>
      <c r="AG965" s="51">
        <f>HLOOKUP(A_Stammdaten!$B$12,$AH$4:$AN$4004,ROW(C965)-3,FALSE)</f>
        <v>0</v>
      </c>
      <c r="AH965" s="51">
        <f t="shared" ref="AH965:AH1028" si="194">IF(OR($C965=0,$U965=0),0,IF($C965&lt;=AH$4,$U965-$U965/X965*(AH$4-$C965+1),0))</f>
        <v>0</v>
      </c>
      <c r="AI965" s="51">
        <f t="shared" ref="AI965:AI1028" si="195">IF(OR($C965=0,$U965=0,Y965-(AI$4-$C965)=0),0,IF($C965&lt;AI$4,AH965-AH965/(Y965-(AI$4-$C965)),IF($C965=AI$4,$U965-$U965/Y965,0)))</f>
        <v>0</v>
      </c>
      <c r="AJ965" s="51">
        <f t="shared" ref="AJ965:AJ1028" si="196">IF(OR($C965=0,$U965=0,Z965-(AJ$4-$C965)=0),0,IF($C965&lt;AJ$4,AI965-AI965/(Z965-(AJ$4-$C965)),IF($C965=AJ$4,$U965-$U965/Z965,0)))</f>
        <v>0</v>
      </c>
      <c r="AK965" s="51">
        <f t="shared" ref="AK965:AK1028" si="197">IF(OR($C965=0,$U965=0,AA965-(AK$4-$C965)=0),0,IF($C965&lt;AK$4,AJ965-AJ965/(AA965-(AK$4-$C965)),IF($C965=AK$4,$U965-$U965/AA965,0)))</f>
        <v>0</v>
      </c>
      <c r="AL965" s="51">
        <f t="shared" ref="AL965:AL1028" si="198">IF(OR($C965=0,$U965=0,AB965-(AL$4-$C965)=0),0,IF($C965&lt;AL$4,AK965-AK965/(AB965-(AL$4-$C965)),IF($C965=AL$4,$U965-$U965/AB965,0)))</f>
        <v>0</v>
      </c>
      <c r="AM965" s="51">
        <f t="shared" ref="AM965:AM1028" si="199">IF(OR($C965=0,$U965=0,AC965-(AM$4-$C965)=0),0,IF($C965&lt;AM$4,AL965-AL965/(AC965-(AM$4-$C965)),IF($C965=AM$4,$U965-$U965/AC965,0)))</f>
        <v>0</v>
      </c>
      <c r="AN965" s="51">
        <f t="shared" ref="AN965:AN1028" si="200">IF(OR($C965=0,$U965=0,AD965-(AN$4-$C965)=0),0,IF($C965&lt;AN$4,AM965-AM965/(AD965-(AN$4-$C965)),IF($C965=AN$4,$U965-$U965/AD965,0)))</f>
        <v>0</v>
      </c>
    </row>
    <row r="966" spans="1:40" x14ac:dyDescent="0.25">
      <c r="A966" s="17"/>
      <c r="B966" s="17"/>
      <c r="C966" s="35"/>
      <c r="D966" s="17"/>
      <c r="E966" s="17"/>
      <c r="F966" s="17"/>
      <c r="G966" s="62">
        <f t="shared" ref="G966:G1029" si="201">D966*E966/100</f>
        <v>0</v>
      </c>
      <c r="H966" s="17"/>
      <c r="I966" s="17"/>
      <c r="J966" s="17"/>
      <c r="K966" s="17"/>
      <c r="L966" s="17"/>
      <c r="M966" s="17"/>
      <c r="N966" s="17"/>
      <c r="O966" s="17"/>
      <c r="P966" s="115"/>
      <c r="Q966" s="62">
        <f>IF(C966&gt;A_Stammdaten!$B$12,0,SUM(G966,H966,J966,K966,M966,N966)-SUM(I966,L966,O966,P966))</f>
        <v>0</v>
      </c>
      <c r="R966" s="17"/>
      <c r="S966" s="17"/>
      <c r="T966" s="17"/>
      <c r="U966" s="62">
        <f t="shared" si="192"/>
        <v>0</v>
      </c>
      <c r="V966" s="63">
        <f>IF(ISBLANK($B966),0,VLOOKUP($B966,Listen!$A$2:$C$45,2,FALSE))</f>
        <v>0</v>
      </c>
      <c r="W966" s="63">
        <f>IF(ISBLANK($B966),0,VLOOKUP($B966,Listen!$A$2:$C$45,3,FALSE))</f>
        <v>0</v>
      </c>
      <c r="X966" s="49">
        <f t="shared" si="193"/>
        <v>0</v>
      </c>
      <c r="Y966" s="49">
        <f t="shared" si="191"/>
        <v>0</v>
      </c>
      <c r="Z966" s="49">
        <f t="shared" si="191"/>
        <v>0</v>
      </c>
      <c r="AA966" s="49">
        <f t="shared" si="191"/>
        <v>0</v>
      </c>
      <c r="AB966" s="49">
        <f t="shared" si="191"/>
        <v>0</v>
      </c>
      <c r="AC966" s="49">
        <f t="shared" si="191"/>
        <v>0</v>
      </c>
      <c r="AD966" s="49">
        <f t="shared" si="191"/>
        <v>0</v>
      </c>
      <c r="AE966" s="51">
        <f t="shared" si="190"/>
        <v>0</v>
      </c>
      <c r="AF966" s="51">
        <f>IF(C966=A_Stammdaten!$B$12,D_SAV!$U966-D_SAV!$AG966,HLOOKUP(A_Stammdaten!$B$12-1,$AH$4:$AN$4004,ROW(C966)-3,FALSE)-$AG966)</f>
        <v>0</v>
      </c>
      <c r="AG966" s="51">
        <f>HLOOKUP(A_Stammdaten!$B$12,$AH$4:$AN$4004,ROW(C966)-3,FALSE)</f>
        <v>0</v>
      </c>
      <c r="AH966" s="51">
        <f t="shared" si="194"/>
        <v>0</v>
      </c>
      <c r="AI966" s="51">
        <f t="shared" si="195"/>
        <v>0</v>
      </c>
      <c r="AJ966" s="51">
        <f t="shared" si="196"/>
        <v>0</v>
      </c>
      <c r="AK966" s="51">
        <f t="shared" si="197"/>
        <v>0</v>
      </c>
      <c r="AL966" s="51">
        <f t="shared" si="198"/>
        <v>0</v>
      </c>
      <c r="AM966" s="51">
        <f t="shared" si="199"/>
        <v>0</v>
      </c>
      <c r="AN966" s="51">
        <f t="shared" si="200"/>
        <v>0</v>
      </c>
    </row>
    <row r="967" spans="1:40" x14ac:dyDescent="0.25">
      <c r="A967" s="17"/>
      <c r="B967" s="17"/>
      <c r="C967" s="35"/>
      <c r="D967" s="17"/>
      <c r="E967" s="17"/>
      <c r="F967" s="17"/>
      <c r="G967" s="62">
        <f t="shared" si="201"/>
        <v>0</v>
      </c>
      <c r="H967" s="17"/>
      <c r="I967" s="17"/>
      <c r="J967" s="17"/>
      <c r="K967" s="17"/>
      <c r="L967" s="17"/>
      <c r="M967" s="17"/>
      <c r="N967" s="17"/>
      <c r="O967" s="17"/>
      <c r="P967" s="115"/>
      <c r="Q967" s="62">
        <f>IF(C967&gt;A_Stammdaten!$B$12,0,SUM(G967,H967,J967,K967,M967,N967)-SUM(I967,L967,O967,P967))</f>
        <v>0</v>
      </c>
      <c r="R967" s="17"/>
      <c r="S967" s="17"/>
      <c r="T967" s="17"/>
      <c r="U967" s="62">
        <f t="shared" si="192"/>
        <v>0</v>
      </c>
      <c r="V967" s="63">
        <f>IF(ISBLANK($B967),0,VLOOKUP($B967,Listen!$A$2:$C$45,2,FALSE))</f>
        <v>0</v>
      </c>
      <c r="W967" s="63">
        <f>IF(ISBLANK($B967),0,VLOOKUP($B967,Listen!$A$2:$C$45,3,FALSE))</f>
        <v>0</v>
      </c>
      <c r="X967" s="49">
        <f t="shared" si="193"/>
        <v>0</v>
      </c>
      <c r="Y967" s="49">
        <f t="shared" si="191"/>
        <v>0</v>
      </c>
      <c r="Z967" s="49">
        <f t="shared" si="191"/>
        <v>0</v>
      </c>
      <c r="AA967" s="49">
        <f t="shared" si="191"/>
        <v>0</v>
      </c>
      <c r="AB967" s="49">
        <f t="shared" si="191"/>
        <v>0</v>
      </c>
      <c r="AC967" s="49">
        <f t="shared" si="191"/>
        <v>0</v>
      </c>
      <c r="AD967" s="49">
        <f t="shared" si="191"/>
        <v>0</v>
      </c>
      <c r="AE967" s="51">
        <f t="shared" si="190"/>
        <v>0</v>
      </c>
      <c r="AF967" s="51">
        <f>IF(C967=A_Stammdaten!$B$12,D_SAV!$U967-D_SAV!$AG967,HLOOKUP(A_Stammdaten!$B$12-1,$AH$4:$AN$4004,ROW(C967)-3,FALSE)-$AG967)</f>
        <v>0</v>
      </c>
      <c r="AG967" s="51">
        <f>HLOOKUP(A_Stammdaten!$B$12,$AH$4:$AN$4004,ROW(C967)-3,FALSE)</f>
        <v>0</v>
      </c>
      <c r="AH967" s="51">
        <f t="shared" si="194"/>
        <v>0</v>
      </c>
      <c r="AI967" s="51">
        <f t="shared" si="195"/>
        <v>0</v>
      </c>
      <c r="AJ967" s="51">
        <f t="shared" si="196"/>
        <v>0</v>
      </c>
      <c r="AK967" s="51">
        <f t="shared" si="197"/>
        <v>0</v>
      </c>
      <c r="AL967" s="51">
        <f t="shared" si="198"/>
        <v>0</v>
      </c>
      <c r="AM967" s="51">
        <f t="shared" si="199"/>
        <v>0</v>
      </c>
      <c r="AN967" s="51">
        <f t="shared" si="200"/>
        <v>0</v>
      </c>
    </row>
    <row r="968" spans="1:40" x14ac:dyDescent="0.25">
      <c r="A968" s="17"/>
      <c r="B968" s="17"/>
      <c r="C968" s="35"/>
      <c r="D968" s="17"/>
      <c r="E968" s="17"/>
      <c r="F968" s="17"/>
      <c r="G968" s="62">
        <f t="shared" si="201"/>
        <v>0</v>
      </c>
      <c r="H968" s="17"/>
      <c r="I968" s="17"/>
      <c r="J968" s="17"/>
      <c r="K968" s="17"/>
      <c r="L968" s="17"/>
      <c r="M968" s="17"/>
      <c r="N968" s="17"/>
      <c r="O968" s="17"/>
      <c r="P968" s="115"/>
      <c r="Q968" s="62">
        <f>IF(C968&gt;A_Stammdaten!$B$12,0,SUM(G968,H968,J968,K968,M968,N968)-SUM(I968,L968,O968,P968))</f>
        <v>0</v>
      </c>
      <c r="R968" s="17"/>
      <c r="S968" s="17"/>
      <c r="T968" s="17"/>
      <c r="U968" s="62">
        <f t="shared" si="192"/>
        <v>0</v>
      </c>
      <c r="V968" s="63">
        <f>IF(ISBLANK($B968),0,VLOOKUP($B968,Listen!$A$2:$C$45,2,FALSE))</f>
        <v>0</v>
      </c>
      <c r="W968" s="63">
        <f>IF(ISBLANK($B968),0,VLOOKUP($B968,Listen!$A$2:$C$45,3,FALSE))</f>
        <v>0</v>
      </c>
      <c r="X968" s="49">
        <f t="shared" si="193"/>
        <v>0</v>
      </c>
      <c r="Y968" s="49">
        <f t="shared" si="191"/>
        <v>0</v>
      </c>
      <c r="Z968" s="49">
        <f t="shared" si="191"/>
        <v>0</v>
      </c>
      <c r="AA968" s="49">
        <f t="shared" si="191"/>
        <v>0</v>
      </c>
      <c r="AB968" s="49">
        <f t="shared" si="191"/>
        <v>0</v>
      </c>
      <c r="AC968" s="49">
        <f t="shared" si="191"/>
        <v>0</v>
      </c>
      <c r="AD968" s="49">
        <f t="shared" si="191"/>
        <v>0</v>
      </c>
      <c r="AE968" s="51">
        <f t="shared" si="190"/>
        <v>0</v>
      </c>
      <c r="AF968" s="51">
        <f>IF(C968=A_Stammdaten!$B$12,D_SAV!$U968-D_SAV!$AG968,HLOOKUP(A_Stammdaten!$B$12-1,$AH$4:$AN$4004,ROW(C968)-3,FALSE)-$AG968)</f>
        <v>0</v>
      </c>
      <c r="AG968" s="51">
        <f>HLOOKUP(A_Stammdaten!$B$12,$AH$4:$AN$4004,ROW(C968)-3,FALSE)</f>
        <v>0</v>
      </c>
      <c r="AH968" s="51">
        <f t="shared" si="194"/>
        <v>0</v>
      </c>
      <c r="AI968" s="51">
        <f t="shared" si="195"/>
        <v>0</v>
      </c>
      <c r="AJ968" s="51">
        <f t="shared" si="196"/>
        <v>0</v>
      </c>
      <c r="AK968" s="51">
        <f t="shared" si="197"/>
        <v>0</v>
      </c>
      <c r="AL968" s="51">
        <f t="shared" si="198"/>
        <v>0</v>
      </c>
      <c r="AM968" s="51">
        <f t="shared" si="199"/>
        <v>0</v>
      </c>
      <c r="AN968" s="51">
        <f t="shared" si="200"/>
        <v>0</v>
      </c>
    </row>
    <row r="969" spans="1:40" x14ac:dyDescent="0.25">
      <c r="A969" s="17"/>
      <c r="B969" s="17"/>
      <c r="C969" s="35"/>
      <c r="D969" s="17"/>
      <c r="E969" s="17"/>
      <c r="F969" s="17"/>
      <c r="G969" s="62">
        <f t="shared" si="201"/>
        <v>0</v>
      </c>
      <c r="H969" s="17"/>
      <c r="I969" s="17"/>
      <c r="J969" s="17"/>
      <c r="K969" s="17"/>
      <c r="L969" s="17"/>
      <c r="M969" s="17"/>
      <c r="N969" s="17"/>
      <c r="O969" s="17"/>
      <c r="P969" s="115"/>
      <c r="Q969" s="62">
        <f>IF(C969&gt;A_Stammdaten!$B$12,0,SUM(G969,H969,J969,K969,M969,N969)-SUM(I969,L969,O969,P969))</f>
        <v>0</v>
      </c>
      <c r="R969" s="17"/>
      <c r="S969" s="17"/>
      <c r="T969" s="17"/>
      <c r="U969" s="62">
        <f t="shared" si="192"/>
        <v>0</v>
      </c>
      <c r="V969" s="63">
        <f>IF(ISBLANK($B969),0,VLOOKUP($B969,Listen!$A$2:$C$45,2,FALSE))</f>
        <v>0</v>
      </c>
      <c r="W969" s="63">
        <f>IF(ISBLANK($B969),0,VLOOKUP($B969,Listen!$A$2:$C$45,3,FALSE))</f>
        <v>0</v>
      </c>
      <c r="X969" s="49">
        <f t="shared" si="193"/>
        <v>0</v>
      </c>
      <c r="Y969" s="49">
        <f t="shared" si="191"/>
        <v>0</v>
      </c>
      <c r="Z969" s="49">
        <f t="shared" si="191"/>
        <v>0</v>
      </c>
      <c r="AA969" s="49">
        <f t="shared" si="191"/>
        <v>0</v>
      </c>
      <c r="AB969" s="49">
        <f t="shared" si="191"/>
        <v>0</v>
      </c>
      <c r="AC969" s="49">
        <f t="shared" si="191"/>
        <v>0</v>
      </c>
      <c r="AD969" s="49">
        <f t="shared" si="191"/>
        <v>0</v>
      </c>
      <c r="AE969" s="51">
        <f t="shared" si="190"/>
        <v>0</v>
      </c>
      <c r="AF969" s="51">
        <f>IF(C969=A_Stammdaten!$B$12,D_SAV!$U969-D_SAV!$AG969,HLOOKUP(A_Stammdaten!$B$12-1,$AH$4:$AN$4004,ROW(C969)-3,FALSE)-$AG969)</f>
        <v>0</v>
      </c>
      <c r="AG969" s="51">
        <f>HLOOKUP(A_Stammdaten!$B$12,$AH$4:$AN$4004,ROW(C969)-3,FALSE)</f>
        <v>0</v>
      </c>
      <c r="AH969" s="51">
        <f t="shared" si="194"/>
        <v>0</v>
      </c>
      <c r="AI969" s="51">
        <f t="shared" si="195"/>
        <v>0</v>
      </c>
      <c r="AJ969" s="51">
        <f t="shared" si="196"/>
        <v>0</v>
      </c>
      <c r="AK969" s="51">
        <f t="shared" si="197"/>
        <v>0</v>
      </c>
      <c r="AL969" s="51">
        <f t="shared" si="198"/>
        <v>0</v>
      </c>
      <c r="AM969" s="51">
        <f t="shared" si="199"/>
        <v>0</v>
      </c>
      <c r="AN969" s="51">
        <f t="shared" si="200"/>
        <v>0</v>
      </c>
    </row>
    <row r="970" spans="1:40" x14ac:dyDescent="0.25">
      <c r="A970" s="17"/>
      <c r="B970" s="17"/>
      <c r="C970" s="35"/>
      <c r="D970" s="17"/>
      <c r="E970" s="17"/>
      <c r="F970" s="17"/>
      <c r="G970" s="62">
        <f t="shared" si="201"/>
        <v>0</v>
      </c>
      <c r="H970" s="17"/>
      <c r="I970" s="17"/>
      <c r="J970" s="17"/>
      <c r="K970" s="17"/>
      <c r="L970" s="17"/>
      <c r="M970" s="17"/>
      <c r="N970" s="17"/>
      <c r="O970" s="17"/>
      <c r="P970" s="115"/>
      <c r="Q970" s="62">
        <f>IF(C970&gt;A_Stammdaten!$B$12,0,SUM(G970,H970,J970,K970,M970,N970)-SUM(I970,L970,O970,P970))</f>
        <v>0</v>
      </c>
      <c r="R970" s="17"/>
      <c r="S970" s="17"/>
      <c r="T970" s="17"/>
      <c r="U970" s="62">
        <f t="shared" si="192"/>
        <v>0</v>
      </c>
      <c r="V970" s="63">
        <f>IF(ISBLANK($B970),0,VLOOKUP($B970,Listen!$A$2:$C$45,2,FALSE))</f>
        <v>0</v>
      </c>
      <c r="W970" s="63">
        <f>IF(ISBLANK($B970),0,VLOOKUP($B970,Listen!$A$2:$C$45,3,FALSE))</f>
        <v>0</v>
      </c>
      <c r="X970" s="49">
        <f t="shared" si="193"/>
        <v>0</v>
      </c>
      <c r="Y970" s="49">
        <f t="shared" si="191"/>
        <v>0</v>
      </c>
      <c r="Z970" s="49">
        <f t="shared" si="191"/>
        <v>0</v>
      </c>
      <c r="AA970" s="49">
        <f t="shared" si="191"/>
        <v>0</v>
      </c>
      <c r="AB970" s="49">
        <f t="shared" si="191"/>
        <v>0</v>
      </c>
      <c r="AC970" s="49">
        <f t="shared" si="191"/>
        <v>0</v>
      </c>
      <c r="AD970" s="49">
        <f t="shared" si="191"/>
        <v>0</v>
      </c>
      <c r="AE970" s="51">
        <f t="shared" si="190"/>
        <v>0</v>
      </c>
      <c r="AF970" s="51">
        <f>IF(C970=A_Stammdaten!$B$12,D_SAV!$U970-D_SAV!$AG970,HLOOKUP(A_Stammdaten!$B$12-1,$AH$4:$AN$4004,ROW(C970)-3,FALSE)-$AG970)</f>
        <v>0</v>
      </c>
      <c r="AG970" s="51">
        <f>HLOOKUP(A_Stammdaten!$B$12,$AH$4:$AN$4004,ROW(C970)-3,FALSE)</f>
        <v>0</v>
      </c>
      <c r="AH970" s="51">
        <f t="shared" si="194"/>
        <v>0</v>
      </c>
      <c r="AI970" s="51">
        <f t="shared" si="195"/>
        <v>0</v>
      </c>
      <c r="AJ970" s="51">
        <f t="shared" si="196"/>
        <v>0</v>
      </c>
      <c r="AK970" s="51">
        <f t="shared" si="197"/>
        <v>0</v>
      </c>
      <c r="AL970" s="51">
        <f t="shared" si="198"/>
        <v>0</v>
      </c>
      <c r="AM970" s="51">
        <f t="shared" si="199"/>
        <v>0</v>
      </c>
      <c r="AN970" s="51">
        <f t="shared" si="200"/>
        <v>0</v>
      </c>
    </row>
    <row r="971" spans="1:40" x14ac:dyDescent="0.25">
      <c r="A971" s="17"/>
      <c r="B971" s="17"/>
      <c r="C971" s="35"/>
      <c r="D971" s="17"/>
      <c r="E971" s="17"/>
      <c r="F971" s="17"/>
      <c r="G971" s="62">
        <f t="shared" si="201"/>
        <v>0</v>
      </c>
      <c r="H971" s="17"/>
      <c r="I971" s="17"/>
      <c r="J971" s="17"/>
      <c r="K971" s="17"/>
      <c r="L971" s="17"/>
      <c r="M971" s="17"/>
      <c r="N971" s="17"/>
      <c r="O971" s="17"/>
      <c r="P971" s="115"/>
      <c r="Q971" s="62">
        <f>IF(C971&gt;A_Stammdaten!$B$12,0,SUM(G971,H971,J971,K971,M971,N971)-SUM(I971,L971,O971,P971))</f>
        <v>0</v>
      </c>
      <c r="R971" s="17"/>
      <c r="S971" s="17"/>
      <c r="T971" s="17"/>
      <c r="U971" s="62">
        <f t="shared" si="192"/>
        <v>0</v>
      </c>
      <c r="V971" s="63">
        <f>IF(ISBLANK($B971),0,VLOOKUP($B971,Listen!$A$2:$C$45,2,FALSE))</f>
        <v>0</v>
      </c>
      <c r="W971" s="63">
        <f>IF(ISBLANK($B971),0,VLOOKUP($B971,Listen!$A$2:$C$45,3,FALSE))</f>
        <v>0</v>
      </c>
      <c r="X971" s="49">
        <f t="shared" si="193"/>
        <v>0</v>
      </c>
      <c r="Y971" s="49">
        <f t="shared" si="191"/>
        <v>0</v>
      </c>
      <c r="Z971" s="49">
        <f t="shared" si="191"/>
        <v>0</v>
      </c>
      <c r="AA971" s="49">
        <f t="shared" si="191"/>
        <v>0</v>
      </c>
      <c r="AB971" s="49">
        <f t="shared" si="191"/>
        <v>0</v>
      </c>
      <c r="AC971" s="49">
        <f t="shared" si="191"/>
        <v>0</v>
      </c>
      <c r="AD971" s="49">
        <f t="shared" si="191"/>
        <v>0</v>
      </c>
      <c r="AE971" s="51">
        <f t="shared" si="190"/>
        <v>0</v>
      </c>
      <c r="AF971" s="51">
        <f>IF(C971=A_Stammdaten!$B$12,D_SAV!$U971-D_SAV!$AG971,HLOOKUP(A_Stammdaten!$B$12-1,$AH$4:$AN$4004,ROW(C971)-3,FALSE)-$AG971)</f>
        <v>0</v>
      </c>
      <c r="AG971" s="51">
        <f>HLOOKUP(A_Stammdaten!$B$12,$AH$4:$AN$4004,ROW(C971)-3,FALSE)</f>
        <v>0</v>
      </c>
      <c r="AH971" s="51">
        <f t="shared" si="194"/>
        <v>0</v>
      </c>
      <c r="AI971" s="51">
        <f t="shared" si="195"/>
        <v>0</v>
      </c>
      <c r="AJ971" s="51">
        <f t="shared" si="196"/>
        <v>0</v>
      </c>
      <c r="AK971" s="51">
        <f t="shared" si="197"/>
        <v>0</v>
      </c>
      <c r="AL971" s="51">
        <f t="shared" si="198"/>
        <v>0</v>
      </c>
      <c r="AM971" s="51">
        <f t="shared" si="199"/>
        <v>0</v>
      </c>
      <c r="AN971" s="51">
        <f t="shared" si="200"/>
        <v>0</v>
      </c>
    </row>
    <row r="972" spans="1:40" x14ac:dyDescent="0.25">
      <c r="A972" s="17"/>
      <c r="B972" s="17"/>
      <c r="C972" s="35"/>
      <c r="D972" s="17"/>
      <c r="E972" s="17"/>
      <c r="F972" s="17"/>
      <c r="G972" s="62">
        <f t="shared" si="201"/>
        <v>0</v>
      </c>
      <c r="H972" s="17"/>
      <c r="I972" s="17"/>
      <c r="J972" s="17"/>
      <c r="K972" s="17"/>
      <c r="L972" s="17"/>
      <c r="M972" s="17"/>
      <c r="N972" s="17"/>
      <c r="O972" s="17"/>
      <c r="P972" s="115"/>
      <c r="Q972" s="62">
        <f>IF(C972&gt;A_Stammdaten!$B$12,0,SUM(G972,H972,J972,K972,M972,N972)-SUM(I972,L972,O972,P972))</f>
        <v>0</v>
      </c>
      <c r="R972" s="17"/>
      <c r="S972" s="17"/>
      <c r="T972" s="17"/>
      <c r="U972" s="62">
        <f t="shared" si="192"/>
        <v>0</v>
      </c>
      <c r="V972" s="63">
        <f>IF(ISBLANK($B972),0,VLOOKUP($B972,Listen!$A$2:$C$45,2,FALSE))</f>
        <v>0</v>
      </c>
      <c r="W972" s="63">
        <f>IF(ISBLANK($B972),0,VLOOKUP($B972,Listen!$A$2:$C$45,3,FALSE))</f>
        <v>0</v>
      </c>
      <c r="X972" s="49">
        <f t="shared" si="193"/>
        <v>0</v>
      </c>
      <c r="Y972" s="49">
        <f t="shared" si="191"/>
        <v>0</v>
      </c>
      <c r="Z972" s="49">
        <f t="shared" si="191"/>
        <v>0</v>
      </c>
      <c r="AA972" s="49">
        <f t="shared" si="191"/>
        <v>0</v>
      </c>
      <c r="AB972" s="49">
        <f t="shared" si="191"/>
        <v>0</v>
      </c>
      <c r="AC972" s="49">
        <f t="shared" si="191"/>
        <v>0</v>
      </c>
      <c r="AD972" s="49">
        <f t="shared" si="191"/>
        <v>0</v>
      </c>
      <c r="AE972" s="51">
        <f t="shared" si="190"/>
        <v>0</v>
      </c>
      <c r="AF972" s="51">
        <f>IF(C972=A_Stammdaten!$B$12,D_SAV!$U972-D_SAV!$AG972,HLOOKUP(A_Stammdaten!$B$12-1,$AH$4:$AN$4004,ROW(C972)-3,FALSE)-$AG972)</f>
        <v>0</v>
      </c>
      <c r="AG972" s="51">
        <f>HLOOKUP(A_Stammdaten!$B$12,$AH$4:$AN$4004,ROW(C972)-3,FALSE)</f>
        <v>0</v>
      </c>
      <c r="AH972" s="51">
        <f t="shared" si="194"/>
        <v>0</v>
      </c>
      <c r="AI972" s="51">
        <f t="shared" si="195"/>
        <v>0</v>
      </c>
      <c r="AJ972" s="51">
        <f t="shared" si="196"/>
        <v>0</v>
      </c>
      <c r="AK972" s="51">
        <f t="shared" si="197"/>
        <v>0</v>
      </c>
      <c r="AL972" s="51">
        <f t="shared" si="198"/>
        <v>0</v>
      </c>
      <c r="AM972" s="51">
        <f t="shared" si="199"/>
        <v>0</v>
      </c>
      <c r="AN972" s="51">
        <f t="shared" si="200"/>
        <v>0</v>
      </c>
    </row>
    <row r="973" spans="1:40" x14ac:dyDescent="0.25">
      <c r="A973" s="17"/>
      <c r="B973" s="17"/>
      <c r="C973" s="35"/>
      <c r="D973" s="17"/>
      <c r="E973" s="17"/>
      <c r="F973" s="17"/>
      <c r="G973" s="62">
        <f t="shared" si="201"/>
        <v>0</v>
      </c>
      <c r="H973" s="17"/>
      <c r="I973" s="17"/>
      <c r="J973" s="17"/>
      <c r="K973" s="17"/>
      <c r="L973" s="17"/>
      <c r="M973" s="17"/>
      <c r="N973" s="17"/>
      <c r="O973" s="17"/>
      <c r="P973" s="115"/>
      <c r="Q973" s="62">
        <f>IF(C973&gt;A_Stammdaten!$B$12,0,SUM(G973,H973,J973,K973,M973,N973)-SUM(I973,L973,O973,P973))</f>
        <v>0</v>
      </c>
      <c r="R973" s="17"/>
      <c r="S973" s="17"/>
      <c r="T973" s="17"/>
      <c r="U973" s="62">
        <f t="shared" si="192"/>
        <v>0</v>
      </c>
      <c r="V973" s="63">
        <f>IF(ISBLANK($B973),0,VLOOKUP($B973,Listen!$A$2:$C$45,2,FALSE))</f>
        <v>0</v>
      </c>
      <c r="W973" s="63">
        <f>IF(ISBLANK($B973),0,VLOOKUP($B973,Listen!$A$2:$C$45,3,FALSE))</f>
        <v>0</v>
      </c>
      <c r="X973" s="49">
        <f t="shared" si="193"/>
        <v>0</v>
      </c>
      <c r="Y973" s="49">
        <f t="shared" si="191"/>
        <v>0</v>
      </c>
      <c r="Z973" s="49">
        <f t="shared" si="191"/>
        <v>0</v>
      </c>
      <c r="AA973" s="49">
        <f t="shared" si="191"/>
        <v>0</v>
      </c>
      <c r="AB973" s="49">
        <f t="shared" si="191"/>
        <v>0</v>
      </c>
      <c r="AC973" s="49">
        <f t="shared" si="191"/>
        <v>0</v>
      </c>
      <c r="AD973" s="49">
        <f t="shared" si="191"/>
        <v>0</v>
      </c>
      <c r="AE973" s="51">
        <f t="shared" si="190"/>
        <v>0</v>
      </c>
      <c r="AF973" s="51">
        <f>IF(C973=A_Stammdaten!$B$12,D_SAV!$U973-D_SAV!$AG973,HLOOKUP(A_Stammdaten!$B$12-1,$AH$4:$AN$4004,ROW(C973)-3,FALSE)-$AG973)</f>
        <v>0</v>
      </c>
      <c r="AG973" s="51">
        <f>HLOOKUP(A_Stammdaten!$B$12,$AH$4:$AN$4004,ROW(C973)-3,FALSE)</f>
        <v>0</v>
      </c>
      <c r="AH973" s="51">
        <f t="shared" si="194"/>
        <v>0</v>
      </c>
      <c r="AI973" s="51">
        <f t="shared" si="195"/>
        <v>0</v>
      </c>
      <c r="AJ973" s="51">
        <f t="shared" si="196"/>
        <v>0</v>
      </c>
      <c r="AK973" s="51">
        <f t="shared" si="197"/>
        <v>0</v>
      </c>
      <c r="AL973" s="51">
        <f t="shared" si="198"/>
        <v>0</v>
      </c>
      <c r="AM973" s="51">
        <f t="shared" si="199"/>
        <v>0</v>
      </c>
      <c r="AN973" s="51">
        <f t="shared" si="200"/>
        <v>0</v>
      </c>
    </row>
    <row r="974" spans="1:40" x14ac:dyDescent="0.25">
      <c r="A974" s="17"/>
      <c r="B974" s="17"/>
      <c r="C974" s="35"/>
      <c r="D974" s="17"/>
      <c r="E974" s="17"/>
      <c r="F974" s="17"/>
      <c r="G974" s="62">
        <f t="shared" si="201"/>
        <v>0</v>
      </c>
      <c r="H974" s="17"/>
      <c r="I974" s="17"/>
      <c r="J974" s="17"/>
      <c r="K974" s="17"/>
      <c r="L974" s="17"/>
      <c r="M974" s="17"/>
      <c r="N974" s="17"/>
      <c r="O974" s="17"/>
      <c r="P974" s="115"/>
      <c r="Q974" s="62">
        <f>IF(C974&gt;A_Stammdaten!$B$12,0,SUM(G974,H974,J974,K974,M974,N974)-SUM(I974,L974,O974,P974))</f>
        <v>0</v>
      </c>
      <c r="R974" s="17"/>
      <c r="S974" s="17"/>
      <c r="T974" s="17"/>
      <c r="U974" s="62">
        <f t="shared" si="192"/>
        <v>0</v>
      </c>
      <c r="V974" s="63">
        <f>IF(ISBLANK($B974),0,VLOOKUP($B974,Listen!$A$2:$C$45,2,FALSE))</f>
        <v>0</v>
      </c>
      <c r="W974" s="63">
        <f>IF(ISBLANK($B974),0,VLOOKUP($B974,Listen!$A$2:$C$45,3,FALSE))</f>
        <v>0</v>
      </c>
      <c r="X974" s="49">
        <f t="shared" si="193"/>
        <v>0</v>
      </c>
      <c r="Y974" s="49">
        <f t="shared" si="191"/>
        <v>0</v>
      </c>
      <c r="Z974" s="49">
        <f t="shared" si="191"/>
        <v>0</v>
      </c>
      <c r="AA974" s="49">
        <f t="shared" si="191"/>
        <v>0</v>
      </c>
      <c r="AB974" s="49">
        <f t="shared" si="191"/>
        <v>0</v>
      </c>
      <c r="AC974" s="49">
        <f t="shared" si="191"/>
        <v>0</v>
      </c>
      <c r="AD974" s="49">
        <f t="shared" si="191"/>
        <v>0</v>
      </c>
      <c r="AE974" s="51">
        <f t="shared" si="190"/>
        <v>0</v>
      </c>
      <c r="AF974" s="51">
        <f>IF(C974=A_Stammdaten!$B$12,D_SAV!$U974-D_SAV!$AG974,HLOOKUP(A_Stammdaten!$B$12-1,$AH$4:$AN$4004,ROW(C974)-3,FALSE)-$AG974)</f>
        <v>0</v>
      </c>
      <c r="AG974" s="51">
        <f>HLOOKUP(A_Stammdaten!$B$12,$AH$4:$AN$4004,ROW(C974)-3,FALSE)</f>
        <v>0</v>
      </c>
      <c r="AH974" s="51">
        <f t="shared" si="194"/>
        <v>0</v>
      </c>
      <c r="AI974" s="51">
        <f t="shared" si="195"/>
        <v>0</v>
      </c>
      <c r="AJ974" s="51">
        <f t="shared" si="196"/>
        <v>0</v>
      </c>
      <c r="AK974" s="51">
        <f t="shared" si="197"/>
        <v>0</v>
      </c>
      <c r="AL974" s="51">
        <f t="shared" si="198"/>
        <v>0</v>
      </c>
      <c r="AM974" s="51">
        <f t="shared" si="199"/>
        <v>0</v>
      </c>
      <c r="AN974" s="51">
        <f t="shared" si="200"/>
        <v>0</v>
      </c>
    </row>
    <row r="975" spans="1:40" x14ac:dyDescent="0.25">
      <c r="A975" s="17"/>
      <c r="B975" s="17"/>
      <c r="C975" s="35"/>
      <c r="D975" s="17"/>
      <c r="E975" s="17"/>
      <c r="F975" s="17"/>
      <c r="G975" s="62">
        <f t="shared" si="201"/>
        <v>0</v>
      </c>
      <c r="H975" s="17"/>
      <c r="I975" s="17"/>
      <c r="J975" s="17"/>
      <c r="K975" s="17"/>
      <c r="L975" s="17"/>
      <c r="M975" s="17"/>
      <c r="N975" s="17"/>
      <c r="O975" s="17"/>
      <c r="P975" s="115"/>
      <c r="Q975" s="62">
        <f>IF(C975&gt;A_Stammdaten!$B$12,0,SUM(G975,H975,J975,K975,M975,N975)-SUM(I975,L975,O975,P975))</f>
        <v>0</v>
      </c>
      <c r="R975" s="17"/>
      <c r="S975" s="17"/>
      <c r="T975" s="17"/>
      <c r="U975" s="62">
        <f t="shared" si="192"/>
        <v>0</v>
      </c>
      <c r="V975" s="63">
        <f>IF(ISBLANK($B975),0,VLOOKUP($B975,Listen!$A$2:$C$45,2,FALSE))</f>
        <v>0</v>
      </c>
      <c r="W975" s="63">
        <f>IF(ISBLANK($B975),0,VLOOKUP($B975,Listen!$A$2:$C$45,3,FALSE))</f>
        <v>0</v>
      </c>
      <c r="X975" s="49">
        <f t="shared" si="193"/>
        <v>0</v>
      </c>
      <c r="Y975" s="49">
        <f t="shared" si="191"/>
        <v>0</v>
      </c>
      <c r="Z975" s="49">
        <f t="shared" si="191"/>
        <v>0</v>
      </c>
      <c r="AA975" s="49">
        <f t="shared" si="191"/>
        <v>0</v>
      </c>
      <c r="AB975" s="49">
        <f t="shared" si="191"/>
        <v>0</v>
      </c>
      <c r="AC975" s="49">
        <f t="shared" si="191"/>
        <v>0</v>
      </c>
      <c r="AD975" s="49">
        <f t="shared" si="191"/>
        <v>0</v>
      </c>
      <c r="AE975" s="51">
        <f t="shared" si="190"/>
        <v>0</v>
      </c>
      <c r="AF975" s="51">
        <f>IF(C975=A_Stammdaten!$B$12,D_SAV!$U975-D_SAV!$AG975,HLOOKUP(A_Stammdaten!$B$12-1,$AH$4:$AN$4004,ROW(C975)-3,FALSE)-$AG975)</f>
        <v>0</v>
      </c>
      <c r="AG975" s="51">
        <f>HLOOKUP(A_Stammdaten!$B$12,$AH$4:$AN$4004,ROW(C975)-3,FALSE)</f>
        <v>0</v>
      </c>
      <c r="AH975" s="51">
        <f t="shared" si="194"/>
        <v>0</v>
      </c>
      <c r="AI975" s="51">
        <f t="shared" si="195"/>
        <v>0</v>
      </c>
      <c r="AJ975" s="51">
        <f t="shared" si="196"/>
        <v>0</v>
      </c>
      <c r="AK975" s="51">
        <f t="shared" si="197"/>
        <v>0</v>
      </c>
      <c r="AL975" s="51">
        <f t="shared" si="198"/>
        <v>0</v>
      </c>
      <c r="AM975" s="51">
        <f t="shared" si="199"/>
        <v>0</v>
      </c>
      <c r="AN975" s="51">
        <f t="shared" si="200"/>
        <v>0</v>
      </c>
    </row>
    <row r="976" spans="1:40" x14ac:dyDescent="0.25">
      <c r="A976" s="17"/>
      <c r="B976" s="17"/>
      <c r="C976" s="35"/>
      <c r="D976" s="17"/>
      <c r="E976" s="17"/>
      <c r="F976" s="17"/>
      <c r="G976" s="62">
        <f t="shared" si="201"/>
        <v>0</v>
      </c>
      <c r="H976" s="17"/>
      <c r="I976" s="17"/>
      <c r="J976" s="17"/>
      <c r="K976" s="17"/>
      <c r="L976" s="17"/>
      <c r="M976" s="17"/>
      <c r="N976" s="17"/>
      <c r="O976" s="17"/>
      <c r="P976" s="115"/>
      <c r="Q976" s="62">
        <f>IF(C976&gt;A_Stammdaten!$B$12,0,SUM(G976,H976,J976,K976,M976,N976)-SUM(I976,L976,O976,P976))</f>
        <v>0</v>
      </c>
      <c r="R976" s="17"/>
      <c r="S976" s="17"/>
      <c r="T976" s="17"/>
      <c r="U976" s="62">
        <f t="shared" si="192"/>
        <v>0</v>
      </c>
      <c r="V976" s="63">
        <f>IF(ISBLANK($B976),0,VLOOKUP($B976,Listen!$A$2:$C$45,2,FALSE))</f>
        <v>0</v>
      </c>
      <c r="W976" s="63">
        <f>IF(ISBLANK($B976),0,VLOOKUP($B976,Listen!$A$2:$C$45,3,FALSE))</f>
        <v>0</v>
      </c>
      <c r="X976" s="49">
        <f t="shared" si="193"/>
        <v>0</v>
      </c>
      <c r="Y976" s="49">
        <f t="shared" si="191"/>
        <v>0</v>
      </c>
      <c r="Z976" s="49">
        <f t="shared" si="191"/>
        <v>0</v>
      </c>
      <c r="AA976" s="49">
        <f t="shared" si="191"/>
        <v>0</v>
      </c>
      <c r="AB976" s="49">
        <f t="shared" si="191"/>
        <v>0</v>
      </c>
      <c r="AC976" s="49">
        <f t="shared" si="191"/>
        <v>0</v>
      </c>
      <c r="AD976" s="49">
        <f t="shared" si="191"/>
        <v>0</v>
      </c>
      <c r="AE976" s="51">
        <f t="shared" si="190"/>
        <v>0</v>
      </c>
      <c r="AF976" s="51">
        <f>IF(C976=A_Stammdaten!$B$12,D_SAV!$U976-D_SAV!$AG976,HLOOKUP(A_Stammdaten!$B$12-1,$AH$4:$AN$4004,ROW(C976)-3,FALSE)-$AG976)</f>
        <v>0</v>
      </c>
      <c r="AG976" s="51">
        <f>HLOOKUP(A_Stammdaten!$B$12,$AH$4:$AN$4004,ROW(C976)-3,FALSE)</f>
        <v>0</v>
      </c>
      <c r="AH976" s="51">
        <f t="shared" si="194"/>
        <v>0</v>
      </c>
      <c r="AI976" s="51">
        <f t="shared" si="195"/>
        <v>0</v>
      </c>
      <c r="AJ976" s="51">
        <f t="shared" si="196"/>
        <v>0</v>
      </c>
      <c r="AK976" s="51">
        <f t="shared" si="197"/>
        <v>0</v>
      </c>
      <c r="AL976" s="51">
        <f t="shared" si="198"/>
        <v>0</v>
      </c>
      <c r="AM976" s="51">
        <f t="shared" si="199"/>
        <v>0</v>
      </c>
      <c r="AN976" s="51">
        <f t="shared" si="200"/>
        <v>0</v>
      </c>
    </row>
    <row r="977" spans="1:40" x14ac:dyDescent="0.25">
      <c r="A977" s="17"/>
      <c r="B977" s="17"/>
      <c r="C977" s="35"/>
      <c r="D977" s="17"/>
      <c r="E977" s="17"/>
      <c r="F977" s="17"/>
      <c r="G977" s="62">
        <f t="shared" si="201"/>
        <v>0</v>
      </c>
      <c r="H977" s="17"/>
      <c r="I977" s="17"/>
      <c r="J977" s="17"/>
      <c r="K977" s="17"/>
      <c r="L977" s="17"/>
      <c r="M977" s="17"/>
      <c r="N977" s="17"/>
      <c r="O977" s="17"/>
      <c r="P977" s="115"/>
      <c r="Q977" s="62">
        <f>IF(C977&gt;A_Stammdaten!$B$12,0,SUM(G977,H977,J977,K977,M977,N977)-SUM(I977,L977,O977,P977))</f>
        <v>0</v>
      </c>
      <c r="R977" s="17"/>
      <c r="S977" s="17"/>
      <c r="T977" s="17"/>
      <c r="U977" s="62">
        <f t="shared" si="192"/>
        <v>0</v>
      </c>
      <c r="V977" s="63">
        <f>IF(ISBLANK($B977),0,VLOOKUP($B977,Listen!$A$2:$C$45,2,FALSE))</f>
        <v>0</v>
      </c>
      <c r="W977" s="63">
        <f>IF(ISBLANK($B977),0,VLOOKUP($B977,Listen!$A$2:$C$45,3,FALSE))</f>
        <v>0</v>
      </c>
      <c r="X977" s="49">
        <f t="shared" si="193"/>
        <v>0</v>
      </c>
      <c r="Y977" s="49">
        <f t="shared" si="191"/>
        <v>0</v>
      </c>
      <c r="Z977" s="49">
        <f t="shared" si="191"/>
        <v>0</v>
      </c>
      <c r="AA977" s="49">
        <f t="shared" si="191"/>
        <v>0</v>
      </c>
      <c r="AB977" s="49">
        <f t="shared" si="191"/>
        <v>0</v>
      </c>
      <c r="AC977" s="49">
        <f t="shared" si="191"/>
        <v>0</v>
      </c>
      <c r="AD977" s="49">
        <f t="shared" si="191"/>
        <v>0</v>
      </c>
      <c r="AE977" s="51">
        <f t="shared" si="190"/>
        <v>0</v>
      </c>
      <c r="AF977" s="51">
        <f>IF(C977=A_Stammdaten!$B$12,D_SAV!$U977-D_SAV!$AG977,HLOOKUP(A_Stammdaten!$B$12-1,$AH$4:$AN$4004,ROW(C977)-3,FALSE)-$AG977)</f>
        <v>0</v>
      </c>
      <c r="AG977" s="51">
        <f>HLOOKUP(A_Stammdaten!$B$12,$AH$4:$AN$4004,ROW(C977)-3,FALSE)</f>
        <v>0</v>
      </c>
      <c r="AH977" s="51">
        <f t="shared" si="194"/>
        <v>0</v>
      </c>
      <c r="AI977" s="51">
        <f t="shared" si="195"/>
        <v>0</v>
      </c>
      <c r="AJ977" s="51">
        <f t="shared" si="196"/>
        <v>0</v>
      </c>
      <c r="AK977" s="51">
        <f t="shared" si="197"/>
        <v>0</v>
      </c>
      <c r="AL977" s="51">
        <f t="shared" si="198"/>
        <v>0</v>
      </c>
      <c r="AM977" s="51">
        <f t="shared" si="199"/>
        <v>0</v>
      </c>
      <c r="AN977" s="51">
        <f t="shared" si="200"/>
        <v>0</v>
      </c>
    </row>
    <row r="978" spans="1:40" x14ac:dyDescent="0.25">
      <c r="A978" s="17"/>
      <c r="B978" s="17"/>
      <c r="C978" s="35"/>
      <c r="D978" s="17"/>
      <c r="E978" s="17"/>
      <c r="F978" s="17"/>
      <c r="G978" s="62">
        <f t="shared" si="201"/>
        <v>0</v>
      </c>
      <c r="H978" s="17"/>
      <c r="I978" s="17"/>
      <c r="J978" s="17"/>
      <c r="K978" s="17"/>
      <c r="L978" s="17"/>
      <c r="M978" s="17"/>
      <c r="N978" s="17"/>
      <c r="O978" s="17"/>
      <c r="P978" s="115"/>
      <c r="Q978" s="62">
        <f>IF(C978&gt;A_Stammdaten!$B$12,0,SUM(G978,H978,J978,K978,M978,N978)-SUM(I978,L978,O978,P978))</f>
        <v>0</v>
      </c>
      <c r="R978" s="17"/>
      <c r="S978" s="17"/>
      <c r="T978" s="17"/>
      <c r="U978" s="62">
        <f t="shared" si="192"/>
        <v>0</v>
      </c>
      <c r="V978" s="63">
        <f>IF(ISBLANK($B978),0,VLOOKUP($B978,Listen!$A$2:$C$45,2,FALSE))</f>
        <v>0</v>
      </c>
      <c r="W978" s="63">
        <f>IF(ISBLANK($B978),0,VLOOKUP($B978,Listen!$A$2:$C$45,3,FALSE))</f>
        <v>0</v>
      </c>
      <c r="X978" s="49">
        <f t="shared" si="193"/>
        <v>0</v>
      </c>
      <c r="Y978" s="49">
        <f t="shared" si="191"/>
        <v>0</v>
      </c>
      <c r="Z978" s="49">
        <f t="shared" si="191"/>
        <v>0</v>
      </c>
      <c r="AA978" s="49">
        <f t="shared" si="191"/>
        <v>0</v>
      </c>
      <c r="AB978" s="49">
        <f t="shared" si="191"/>
        <v>0</v>
      </c>
      <c r="AC978" s="49">
        <f t="shared" si="191"/>
        <v>0</v>
      </c>
      <c r="AD978" s="49">
        <f t="shared" si="191"/>
        <v>0</v>
      </c>
      <c r="AE978" s="51">
        <f t="shared" si="190"/>
        <v>0</v>
      </c>
      <c r="AF978" s="51">
        <f>IF(C978=A_Stammdaten!$B$12,D_SAV!$U978-D_SAV!$AG978,HLOOKUP(A_Stammdaten!$B$12-1,$AH$4:$AN$4004,ROW(C978)-3,FALSE)-$AG978)</f>
        <v>0</v>
      </c>
      <c r="AG978" s="51">
        <f>HLOOKUP(A_Stammdaten!$B$12,$AH$4:$AN$4004,ROW(C978)-3,FALSE)</f>
        <v>0</v>
      </c>
      <c r="AH978" s="51">
        <f t="shared" si="194"/>
        <v>0</v>
      </c>
      <c r="AI978" s="51">
        <f t="shared" si="195"/>
        <v>0</v>
      </c>
      <c r="AJ978" s="51">
        <f t="shared" si="196"/>
        <v>0</v>
      </c>
      <c r="AK978" s="51">
        <f t="shared" si="197"/>
        <v>0</v>
      </c>
      <c r="AL978" s="51">
        <f t="shared" si="198"/>
        <v>0</v>
      </c>
      <c r="AM978" s="51">
        <f t="shared" si="199"/>
        <v>0</v>
      </c>
      <c r="AN978" s="51">
        <f t="shared" si="200"/>
        <v>0</v>
      </c>
    </row>
    <row r="979" spans="1:40" x14ac:dyDescent="0.25">
      <c r="A979" s="17"/>
      <c r="B979" s="17"/>
      <c r="C979" s="35"/>
      <c r="D979" s="17"/>
      <c r="E979" s="17"/>
      <c r="F979" s="17"/>
      <c r="G979" s="62">
        <f t="shared" si="201"/>
        <v>0</v>
      </c>
      <c r="H979" s="17"/>
      <c r="I979" s="17"/>
      <c r="J979" s="17"/>
      <c r="K979" s="17"/>
      <c r="L979" s="17"/>
      <c r="M979" s="17"/>
      <c r="N979" s="17"/>
      <c r="O979" s="17"/>
      <c r="P979" s="115"/>
      <c r="Q979" s="62">
        <f>IF(C979&gt;A_Stammdaten!$B$12,0,SUM(G979,H979,J979,K979,M979,N979)-SUM(I979,L979,O979,P979))</f>
        <v>0</v>
      </c>
      <c r="R979" s="17"/>
      <c r="S979" s="17"/>
      <c r="T979" s="17"/>
      <c r="U979" s="62">
        <f t="shared" si="192"/>
        <v>0</v>
      </c>
      <c r="V979" s="63">
        <f>IF(ISBLANK($B979),0,VLOOKUP($B979,Listen!$A$2:$C$45,2,FALSE))</f>
        <v>0</v>
      </c>
      <c r="W979" s="63">
        <f>IF(ISBLANK($B979),0,VLOOKUP($B979,Listen!$A$2:$C$45,3,FALSE))</f>
        <v>0</v>
      </c>
      <c r="X979" s="49">
        <f t="shared" si="193"/>
        <v>0</v>
      </c>
      <c r="Y979" s="49">
        <f t="shared" si="191"/>
        <v>0</v>
      </c>
      <c r="Z979" s="49">
        <f t="shared" si="191"/>
        <v>0</v>
      </c>
      <c r="AA979" s="49">
        <f t="shared" si="191"/>
        <v>0</v>
      </c>
      <c r="AB979" s="49">
        <f t="shared" si="191"/>
        <v>0</v>
      </c>
      <c r="AC979" s="49">
        <f t="shared" si="191"/>
        <v>0</v>
      </c>
      <c r="AD979" s="49">
        <f t="shared" si="191"/>
        <v>0</v>
      </c>
      <c r="AE979" s="51">
        <f t="shared" si="190"/>
        <v>0</v>
      </c>
      <c r="AF979" s="51">
        <f>IF(C979=A_Stammdaten!$B$12,D_SAV!$U979-D_SAV!$AG979,HLOOKUP(A_Stammdaten!$B$12-1,$AH$4:$AN$4004,ROW(C979)-3,FALSE)-$AG979)</f>
        <v>0</v>
      </c>
      <c r="AG979" s="51">
        <f>HLOOKUP(A_Stammdaten!$B$12,$AH$4:$AN$4004,ROW(C979)-3,FALSE)</f>
        <v>0</v>
      </c>
      <c r="AH979" s="51">
        <f t="shared" si="194"/>
        <v>0</v>
      </c>
      <c r="AI979" s="51">
        <f t="shared" si="195"/>
        <v>0</v>
      </c>
      <c r="AJ979" s="51">
        <f t="shared" si="196"/>
        <v>0</v>
      </c>
      <c r="AK979" s="51">
        <f t="shared" si="197"/>
        <v>0</v>
      </c>
      <c r="AL979" s="51">
        <f t="shared" si="198"/>
        <v>0</v>
      </c>
      <c r="AM979" s="51">
        <f t="shared" si="199"/>
        <v>0</v>
      </c>
      <c r="AN979" s="51">
        <f t="shared" si="200"/>
        <v>0</v>
      </c>
    </row>
    <row r="980" spans="1:40" x14ac:dyDescent="0.25">
      <c r="A980" s="17"/>
      <c r="B980" s="17"/>
      <c r="C980" s="35"/>
      <c r="D980" s="17"/>
      <c r="E980" s="17"/>
      <c r="F980" s="17"/>
      <c r="G980" s="62">
        <f t="shared" si="201"/>
        <v>0</v>
      </c>
      <c r="H980" s="17"/>
      <c r="I980" s="17"/>
      <c r="J980" s="17"/>
      <c r="K980" s="17"/>
      <c r="L980" s="17"/>
      <c r="M980" s="17"/>
      <c r="N980" s="17"/>
      <c r="O980" s="17"/>
      <c r="P980" s="115"/>
      <c r="Q980" s="62">
        <f>IF(C980&gt;A_Stammdaten!$B$12,0,SUM(G980,H980,J980,K980,M980,N980)-SUM(I980,L980,O980,P980))</f>
        <v>0</v>
      </c>
      <c r="R980" s="17"/>
      <c r="S980" s="17"/>
      <c r="T980" s="17"/>
      <c r="U980" s="62">
        <f t="shared" si="192"/>
        <v>0</v>
      </c>
      <c r="V980" s="63">
        <f>IF(ISBLANK($B980),0,VLOOKUP($B980,Listen!$A$2:$C$45,2,FALSE))</f>
        <v>0</v>
      </c>
      <c r="W980" s="63">
        <f>IF(ISBLANK($B980),0,VLOOKUP($B980,Listen!$A$2:$C$45,3,FALSE))</f>
        <v>0</v>
      </c>
      <c r="X980" s="49">
        <f t="shared" si="193"/>
        <v>0</v>
      </c>
      <c r="Y980" s="49">
        <f t="shared" si="191"/>
        <v>0</v>
      </c>
      <c r="Z980" s="49">
        <f t="shared" si="191"/>
        <v>0</v>
      </c>
      <c r="AA980" s="49">
        <f t="shared" si="191"/>
        <v>0</v>
      </c>
      <c r="AB980" s="49">
        <f t="shared" si="191"/>
        <v>0</v>
      </c>
      <c r="AC980" s="49">
        <f t="shared" si="191"/>
        <v>0</v>
      </c>
      <c r="AD980" s="49">
        <f t="shared" si="191"/>
        <v>0</v>
      </c>
      <c r="AE980" s="51">
        <f t="shared" si="190"/>
        <v>0</v>
      </c>
      <c r="AF980" s="51">
        <f>IF(C980=A_Stammdaten!$B$12,D_SAV!$U980-D_SAV!$AG980,HLOOKUP(A_Stammdaten!$B$12-1,$AH$4:$AN$4004,ROW(C980)-3,FALSE)-$AG980)</f>
        <v>0</v>
      </c>
      <c r="AG980" s="51">
        <f>HLOOKUP(A_Stammdaten!$B$12,$AH$4:$AN$4004,ROW(C980)-3,FALSE)</f>
        <v>0</v>
      </c>
      <c r="AH980" s="51">
        <f t="shared" si="194"/>
        <v>0</v>
      </c>
      <c r="AI980" s="51">
        <f t="shared" si="195"/>
        <v>0</v>
      </c>
      <c r="AJ980" s="51">
        <f t="shared" si="196"/>
        <v>0</v>
      </c>
      <c r="AK980" s="51">
        <f t="shared" si="197"/>
        <v>0</v>
      </c>
      <c r="AL980" s="51">
        <f t="shared" si="198"/>
        <v>0</v>
      </c>
      <c r="AM980" s="51">
        <f t="shared" si="199"/>
        <v>0</v>
      </c>
      <c r="AN980" s="51">
        <f t="shared" si="200"/>
        <v>0</v>
      </c>
    </row>
    <row r="981" spans="1:40" x14ac:dyDescent="0.25">
      <c r="A981" s="17"/>
      <c r="B981" s="17"/>
      <c r="C981" s="35"/>
      <c r="D981" s="17"/>
      <c r="E981" s="17"/>
      <c r="F981" s="17"/>
      <c r="G981" s="62">
        <f t="shared" si="201"/>
        <v>0</v>
      </c>
      <c r="H981" s="17"/>
      <c r="I981" s="17"/>
      <c r="J981" s="17"/>
      <c r="K981" s="17"/>
      <c r="L981" s="17"/>
      <c r="M981" s="17"/>
      <c r="N981" s="17"/>
      <c r="O981" s="17"/>
      <c r="P981" s="115"/>
      <c r="Q981" s="62">
        <f>IF(C981&gt;A_Stammdaten!$B$12,0,SUM(G981,H981,J981,K981,M981,N981)-SUM(I981,L981,O981,P981))</f>
        <v>0</v>
      </c>
      <c r="R981" s="17"/>
      <c r="S981" s="17"/>
      <c r="T981" s="17"/>
      <c r="U981" s="62">
        <f t="shared" si="192"/>
        <v>0</v>
      </c>
      <c r="V981" s="63">
        <f>IF(ISBLANK($B981),0,VLOOKUP($B981,Listen!$A$2:$C$45,2,FALSE))</f>
        <v>0</v>
      </c>
      <c r="W981" s="63">
        <f>IF(ISBLANK($B981),0,VLOOKUP($B981,Listen!$A$2:$C$45,3,FALSE))</f>
        <v>0</v>
      </c>
      <c r="X981" s="49">
        <f t="shared" si="193"/>
        <v>0</v>
      </c>
      <c r="Y981" s="49">
        <f t="shared" si="191"/>
        <v>0</v>
      </c>
      <c r="Z981" s="49">
        <f t="shared" si="191"/>
        <v>0</v>
      </c>
      <c r="AA981" s="49">
        <f t="shared" si="191"/>
        <v>0</v>
      </c>
      <c r="AB981" s="49">
        <f t="shared" si="191"/>
        <v>0</v>
      </c>
      <c r="AC981" s="49">
        <f t="shared" si="191"/>
        <v>0</v>
      </c>
      <c r="AD981" s="49">
        <f t="shared" si="191"/>
        <v>0</v>
      </c>
      <c r="AE981" s="51">
        <f t="shared" si="190"/>
        <v>0</v>
      </c>
      <c r="AF981" s="51">
        <f>IF(C981=A_Stammdaten!$B$12,D_SAV!$U981-D_SAV!$AG981,HLOOKUP(A_Stammdaten!$B$12-1,$AH$4:$AN$4004,ROW(C981)-3,FALSE)-$AG981)</f>
        <v>0</v>
      </c>
      <c r="AG981" s="51">
        <f>HLOOKUP(A_Stammdaten!$B$12,$AH$4:$AN$4004,ROW(C981)-3,FALSE)</f>
        <v>0</v>
      </c>
      <c r="AH981" s="51">
        <f t="shared" si="194"/>
        <v>0</v>
      </c>
      <c r="AI981" s="51">
        <f t="shared" si="195"/>
        <v>0</v>
      </c>
      <c r="AJ981" s="51">
        <f t="shared" si="196"/>
        <v>0</v>
      </c>
      <c r="AK981" s="51">
        <f t="shared" si="197"/>
        <v>0</v>
      </c>
      <c r="AL981" s="51">
        <f t="shared" si="198"/>
        <v>0</v>
      </c>
      <c r="AM981" s="51">
        <f t="shared" si="199"/>
        <v>0</v>
      </c>
      <c r="AN981" s="51">
        <f t="shared" si="200"/>
        <v>0</v>
      </c>
    </row>
    <row r="982" spans="1:40" x14ac:dyDescent="0.25">
      <c r="A982" s="17"/>
      <c r="B982" s="17"/>
      <c r="C982" s="35"/>
      <c r="D982" s="17"/>
      <c r="E982" s="17"/>
      <c r="F982" s="17"/>
      <c r="G982" s="62">
        <f t="shared" si="201"/>
        <v>0</v>
      </c>
      <c r="H982" s="17"/>
      <c r="I982" s="17"/>
      <c r="J982" s="17"/>
      <c r="K982" s="17"/>
      <c r="L982" s="17"/>
      <c r="M982" s="17"/>
      <c r="N982" s="17"/>
      <c r="O982" s="17"/>
      <c r="P982" s="115"/>
      <c r="Q982" s="62">
        <f>IF(C982&gt;A_Stammdaten!$B$12,0,SUM(G982,H982,J982,K982,M982,N982)-SUM(I982,L982,O982,P982))</f>
        <v>0</v>
      </c>
      <c r="R982" s="17"/>
      <c r="S982" s="17"/>
      <c r="T982" s="17"/>
      <c r="U982" s="62">
        <f t="shared" si="192"/>
        <v>0</v>
      </c>
      <c r="V982" s="63">
        <f>IF(ISBLANK($B982),0,VLOOKUP($B982,Listen!$A$2:$C$45,2,FALSE))</f>
        <v>0</v>
      </c>
      <c r="W982" s="63">
        <f>IF(ISBLANK($B982),0,VLOOKUP($B982,Listen!$A$2:$C$45,3,FALSE))</f>
        <v>0</v>
      </c>
      <c r="X982" s="49">
        <f t="shared" si="193"/>
        <v>0</v>
      </c>
      <c r="Y982" s="49">
        <f t="shared" si="191"/>
        <v>0</v>
      </c>
      <c r="Z982" s="49">
        <f t="shared" si="191"/>
        <v>0</v>
      </c>
      <c r="AA982" s="49">
        <f t="shared" si="191"/>
        <v>0</v>
      </c>
      <c r="AB982" s="49">
        <f t="shared" si="191"/>
        <v>0</v>
      </c>
      <c r="AC982" s="49">
        <f t="shared" si="191"/>
        <v>0</v>
      </c>
      <c r="AD982" s="49">
        <f t="shared" si="191"/>
        <v>0</v>
      </c>
      <c r="AE982" s="51">
        <f t="shared" si="190"/>
        <v>0</v>
      </c>
      <c r="AF982" s="51">
        <f>IF(C982=A_Stammdaten!$B$12,D_SAV!$U982-D_SAV!$AG982,HLOOKUP(A_Stammdaten!$B$12-1,$AH$4:$AN$4004,ROW(C982)-3,FALSE)-$AG982)</f>
        <v>0</v>
      </c>
      <c r="AG982" s="51">
        <f>HLOOKUP(A_Stammdaten!$B$12,$AH$4:$AN$4004,ROW(C982)-3,FALSE)</f>
        <v>0</v>
      </c>
      <c r="AH982" s="51">
        <f t="shared" si="194"/>
        <v>0</v>
      </c>
      <c r="AI982" s="51">
        <f t="shared" si="195"/>
        <v>0</v>
      </c>
      <c r="AJ982" s="51">
        <f t="shared" si="196"/>
        <v>0</v>
      </c>
      <c r="AK982" s="51">
        <f t="shared" si="197"/>
        <v>0</v>
      </c>
      <c r="AL982" s="51">
        <f t="shared" si="198"/>
        <v>0</v>
      </c>
      <c r="AM982" s="51">
        <f t="shared" si="199"/>
        <v>0</v>
      </c>
      <c r="AN982" s="51">
        <f t="shared" si="200"/>
        <v>0</v>
      </c>
    </row>
    <row r="983" spans="1:40" x14ac:dyDescent="0.25">
      <c r="A983" s="17"/>
      <c r="B983" s="17"/>
      <c r="C983" s="35"/>
      <c r="D983" s="17"/>
      <c r="E983" s="17"/>
      <c r="F983" s="17"/>
      <c r="G983" s="62">
        <f t="shared" si="201"/>
        <v>0</v>
      </c>
      <c r="H983" s="17"/>
      <c r="I983" s="17"/>
      <c r="J983" s="17"/>
      <c r="K983" s="17"/>
      <c r="L983" s="17"/>
      <c r="M983" s="17"/>
      <c r="N983" s="17"/>
      <c r="O983" s="17"/>
      <c r="P983" s="115"/>
      <c r="Q983" s="62">
        <f>IF(C983&gt;A_Stammdaten!$B$12,0,SUM(G983,H983,J983,K983,M983,N983)-SUM(I983,L983,O983,P983))</f>
        <v>0</v>
      </c>
      <c r="R983" s="17"/>
      <c r="S983" s="17"/>
      <c r="T983" s="17"/>
      <c r="U983" s="62">
        <f t="shared" si="192"/>
        <v>0</v>
      </c>
      <c r="V983" s="63">
        <f>IF(ISBLANK($B983),0,VLOOKUP($B983,Listen!$A$2:$C$45,2,FALSE))</f>
        <v>0</v>
      </c>
      <c r="W983" s="63">
        <f>IF(ISBLANK($B983),0,VLOOKUP($B983,Listen!$A$2:$C$45,3,FALSE))</f>
        <v>0</v>
      </c>
      <c r="X983" s="49">
        <f t="shared" si="193"/>
        <v>0</v>
      </c>
      <c r="Y983" s="49">
        <f t="shared" si="191"/>
        <v>0</v>
      </c>
      <c r="Z983" s="49">
        <f t="shared" si="191"/>
        <v>0</v>
      </c>
      <c r="AA983" s="49">
        <f t="shared" si="191"/>
        <v>0</v>
      </c>
      <c r="AB983" s="49">
        <f t="shared" si="191"/>
        <v>0</v>
      </c>
      <c r="AC983" s="49">
        <f t="shared" si="191"/>
        <v>0</v>
      </c>
      <c r="AD983" s="49">
        <f t="shared" si="191"/>
        <v>0</v>
      </c>
      <c r="AE983" s="51">
        <f t="shared" si="190"/>
        <v>0</v>
      </c>
      <c r="AF983" s="51">
        <f>IF(C983=A_Stammdaten!$B$12,D_SAV!$U983-D_SAV!$AG983,HLOOKUP(A_Stammdaten!$B$12-1,$AH$4:$AN$4004,ROW(C983)-3,FALSE)-$AG983)</f>
        <v>0</v>
      </c>
      <c r="AG983" s="51">
        <f>HLOOKUP(A_Stammdaten!$B$12,$AH$4:$AN$4004,ROW(C983)-3,FALSE)</f>
        <v>0</v>
      </c>
      <c r="AH983" s="51">
        <f t="shared" si="194"/>
        <v>0</v>
      </c>
      <c r="AI983" s="51">
        <f t="shared" si="195"/>
        <v>0</v>
      </c>
      <c r="AJ983" s="51">
        <f t="shared" si="196"/>
        <v>0</v>
      </c>
      <c r="AK983" s="51">
        <f t="shared" si="197"/>
        <v>0</v>
      </c>
      <c r="AL983" s="51">
        <f t="shared" si="198"/>
        <v>0</v>
      </c>
      <c r="AM983" s="51">
        <f t="shared" si="199"/>
        <v>0</v>
      </c>
      <c r="AN983" s="51">
        <f t="shared" si="200"/>
        <v>0</v>
      </c>
    </row>
    <row r="984" spans="1:40" x14ac:dyDescent="0.25">
      <c r="A984" s="17"/>
      <c r="B984" s="17"/>
      <c r="C984" s="35"/>
      <c r="D984" s="17"/>
      <c r="E984" s="17"/>
      <c r="F984" s="17"/>
      <c r="G984" s="62">
        <f t="shared" si="201"/>
        <v>0</v>
      </c>
      <c r="H984" s="17"/>
      <c r="I984" s="17"/>
      <c r="J984" s="17"/>
      <c r="K984" s="17"/>
      <c r="L984" s="17"/>
      <c r="M984" s="17"/>
      <c r="N984" s="17"/>
      <c r="O984" s="17"/>
      <c r="P984" s="115"/>
      <c r="Q984" s="62">
        <f>IF(C984&gt;A_Stammdaten!$B$12,0,SUM(G984,H984,J984,K984,M984,N984)-SUM(I984,L984,O984,P984))</f>
        <v>0</v>
      </c>
      <c r="R984" s="17"/>
      <c r="S984" s="17"/>
      <c r="T984" s="17"/>
      <c r="U984" s="62">
        <f t="shared" si="192"/>
        <v>0</v>
      </c>
      <c r="V984" s="63">
        <f>IF(ISBLANK($B984),0,VLOOKUP($B984,Listen!$A$2:$C$45,2,FALSE))</f>
        <v>0</v>
      </c>
      <c r="W984" s="63">
        <f>IF(ISBLANK($B984),0,VLOOKUP($B984,Listen!$A$2:$C$45,3,FALSE))</f>
        <v>0</v>
      </c>
      <c r="X984" s="49">
        <f t="shared" si="193"/>
        <v>0</v>
      </c>
      <c r="Y984" s="49">
        <f t="shared" si="191"/>
        <v>0</v>
      </c>
      <c r="Z984" s="49">
        <f t="shared" si="191"/>
        <v>0</v>
      </c>
      <c r="AA984" s="49">
        <f t="shared" si="191"/>
        <v>0</v>
      </c>
      <c r="AB984" s="49">
        <f t="shared" si="191"/>
        <v>0</v>
      </c>
      <c r="AC984" s="49">
        <f t="shared" si="191"/>
        <v>0</v>
      </c>
      <c r="AD984" s="49">
        <f t="shared" si="191"/>
        <v>0</v>
      </c>
      <c r="AE984" s="51">
        <f t="shared" si="190"/>
        <v>0</v>
      </c>
      <c r="AF984" s="51">
        <f>IF(C984=A_Stammdaten!$B$12,D_SAV!$U984-D_SAV!$AG984,HLOOKUP(A_Stammdaten!$B$12-1,$AH$4:$AN$4004,ROW(C984)-3,FALSE)-$AG984)</f>
        <v>0</v>
      </c>
      <c r="AG984" s="51">
        <f>HLOOKUP(A_Stammdaten!$B$12,$AH$4:$AN$4004,ROW(C984)-3,FALSE)</f>
        <v>0</v>
      </c>
      <c r="AH984" s="51">
        <f t="shared" si="194"/>
        <v>0</v>
      </c>
      <c r="AI984" s="51">
        <f t="shared" si="195"/>
        <v>0</v>
      </c>
      <c r="AJ984" s="51">
        <f t="shared" si="196"/>
        <v>0</v>
      </c>
      <c r="AK984" s="51">
        <f t="shared" si="197"/>
        <v>0</v>
      </c>
      <c r="AL984" s="51">
        <f t="shared" si="198"/>
        <v>0</v>
      </c>
      <c r="AM984" s="51">
        <f t="shared" si="199"/>
        <v>0</v>
      </c>
      <c r="AN984" s="51">
        <f t="shared" si="200"/>
        <v>0</v>
      </c>
    </row>
    <row r="985" spans="1:40" x14ac:dyDescent="0.25">
      <c r="A985" s="17"/>
      <c r="B985" s="17"/>
      <c r="C985" s="35"/>
      <c r="D985" s="17"/>
      <c r="E985" s="17"/>
      <c r="F985" s="17"/>
      <c r="G985" s="62">
        <f t="shared" si="201"/>
        <v>0</v>
      </c>
      <c r="H985" s="17"/>
      <c r="I985" s="17"/>
      <c r="J985" s="17"/>
      <c r="K985" s="17"/>
      <c r="L985" s="17"/>
      <c r="M985" s="17"/>
      <c r="N985" s="17"/>
      <c r="O985" s="17"/>
      <c r="P985" s="115"/>
      <c r="Q985" s="62">
        <f>IF(C985&gt;A_Stammdaten!$B$12,0,SUM(G985,H985,J985,K985,M985,N985)-SUM(I985,L985,O985,P985))</f>
        <v>0</v>
      </c>
      <c r="R985" s="17"/>
      <c r="S985" s="17"/>
      <c r="T985" s="17"/>
      <c r="U985" s="62">
        <f t="shared" si="192"/>
        <v>0</v>
      </c>
      <c r="V985" s="63">
        <f>IF(ISBLANK($B985),0,VLOOKUP($B985,Listen!$A$2:$C$45,2,FALSE))</f>
        <v>0</v>
      </c>
      <c r="W985" s="63">
        <f>IF(ISBLANK($B985),0,VLOOKUP($B985,Listen!$A$2:$C$45,3,FALSE))</f>
        <v>0</v>
      </c>
      <c r="X985" s="49">
        <f t="shared" si="193"/>
        <v>0</v>
      </c>
      <c r="Y985" s="49">
        <f t="shared" si="191"/>
        <v>0</v>
      </c>
      <c r="Z985" s="49">
        <f t="shared" si="191"/>
        <v>0</v>
      </c>
      <c r="AA985" s="49">
        <f t="shared" si="191"/>
        <v>0</v>
      </c>
      <c r="AB985" s="49">
        <f t="shared" si="191"/>
        <v>0</v>
      </c>
      <c r="AC985" s="49">
        <f t="shared" si="191"/>
        <v>0</v>
      </c>
      <c r="AD985" s="49">
        <f t="shared" si="191"/>
        <v>0</v>
      </c>
      <c r="AE985" s="51">
        <f t="shared" si="190"/>
        <v>0</v>
      </c>
      <c r="AF985" s="51">
        <f>IF(C985=A_Stammdaten!$B$12,D_SAV!$U985-D_SAV!$AG985,HLOOKUP(A_Stammdaten!$B$12-1,$AH$4:$AN$4004,ROW(C985)-3,FALSE)-$AG985)</f>
        <v>0</v>
      </c>
      <c r="AG985" s="51">
        <f>HLOOKUP(A_Stammdaten!$B$12,$AH$4:$AN$4004,ROW(C985)-3,FALSE)</f>
        <v>0</v>
      </c>
      <c r="AH985" s="51">
        <f t="shared" si="194"/>
        <v>0</v>
      </c>
      <c r="AI985" s="51">
        <f t="shared" si="195"/>
        <v>0</v>
      </c>
      <c r="AJ985" s="51">
        <f t="shared" si="196"/>
        <v>0</v>
      </c>
      <c r="AK985" s="51">
        <f t="shared" si="197"/>
        <v>0</v>
      </c>
      <c r="AL985" s="51">
        <f t="shared" si="198"/>
        <v>0</v>
      </c>
      <c r="AM985" s="51">
        <f t="shared" si="199"/>
        <v>0</v>
      </c>
      <c r="AN985" s="51">
        <f t="shared" si="200"/>
        <v>0</v>
      </c>
    </row>
    <row r="986" spans="1:40" x14ac:dyDescent="0.25">
      <c r="A986" s="17"/>
      <c r="B986" s="17"/>
      <c r="C986" s="35"/>
      <c r="D986" s="17"/>
      <c r="E986" s="17"/>
      <c r="F986" s="17"/>
      <c r="G986" s="62">
        <f t="shared" si="201"/>
        <v>0</v>
      </c>
      <c r="H986" s="17"/>
      <c r="I986" s="17"/>
      <c r="J986" s="17"/>
      <c r="K986" s="17"/>
      <c r="L986" s="17"/>
      <c r="M986" s="17"/>
      <c r="N986" s="17"/>
      <c r="O986" s="17"/>
      <c r="P986" s="115"/>
      <c r="Q986" s="62">
        <f>IF(C986&gt;A_Stammdaten!$B$12,0,SUM(G986,H986,J986,K986,M986,N986)-SUM(I986,L986,O986,P986))</f>
        <v>0</v>
      </c>
      <c r="R986" s="17"/>
      <c r="S986" s="17"/>
      <c r="T986" s="17"/>
      <c r="U986" s="62">
        <f t="shared" si="192"/>
        <v>0</v>
      </c>
      <c r="V986" s="63">
        <f>IF(ISBLANK($B986),0,VLOOKUP($B986,Listen!$A$2:$C$45,2,FALSE))</f>
        <v>0</v>
      </c>
      <c r="W986" s="63">
        <f>IF(ISBLANK($B986),0,VLOOKUP($B986,Listen!$A$2:$C$45,3,FALSE))</f>
        <v>0</v>
      </c>
      <c r="X986" s="49">
        <f t="shared" si="193"/>
        <v>0</v>
      </c>
      <c r="Y986" s="49">
        <f t="shared" si="191"/>
        <v>0</v>
      </c>
      <c r="Z986" s="49">
        <f t="shared" si="191"/>
        <v>0</v>
      </c>
      <c r="AA986" s="49">
        <f t="shared" si="191"/>
        <v>0</v>
      </c>
      <c r="AB986" s="49">
        <f t="shared" si="191"/>
        <v>0</v>
      </c>
      <c r="AC986" s="49">
        <f t="shared" si="191"/>
        <v>0</v>
      </c>
      <c r="AD986" s="49">
        <f t="shared" si="191"/>
        <v>0</v>
      </c>
      <c r="AE986" s="51">
        <f t="shared" si="190"/>
        <v>0</v>
      </c>
      <c r="AF986" s="51">
        <f>IF(C986=A_Stammdaten!$B$12,D_SAV!$U986-D_SAV!$AG986,HLOOKUP(A_Stammdaten!$B$12-1,$AH$4:$AN$4004,ROW(C986)-3,FALSE)-$AG986)</f>
        <v>0</v>
      </c>
      <c r="AG986" s="51">
        <f>HLOOKUP(A_Stammdaten!$B$12,$AH$4:$AN$4004,ROW(C986)-3,FALSE)</f>
        <v>0</v>
      </c>
      <c r="AH986" s="51">
        <f t="shared" si="194"/>
        <v>0</v>
      </c>
      <c r="AI986" s="51">
        <f t="shared" si="195"/>
        <v>0</v>
      </c>
      <c r="AJ986" s="51">
        <f t="shared" si="196"/>
        <v>0</v>
      </c>
      <c r="AK986" s="51">
        <f t="shared" si="197"/>
        <v>0</v>
      </c>
      <c r="AL986" s="51">
        <f t="shared" si="198"/>
        <v>0</v>
      </c>
      <c r="AM986" s="51">
        <f t="shared" si="199"/>
        <v>0</v>
      </c>
      <c r="AN986" s="51">
        <f t="shared" si="200"/>
        <v>0</v>
      </c>
    </row>
    <row r="987" spans="1:40" x14ac:dyDescent="0.25">
      <c r="A987" s="17"/>
      <c r="B987" s="17"/>
      <c r="C987" s="35"/>
      <c r="D987" s="17"/>
      <c r="E987" s="17"/>
      <c r="F987" s="17"/>
      <c r="G987" s="62">
        <f t="shared" si="201"/>
        <v>0</v>
      </c>
      <c r="H987" s="17"/>
      <c r="I987" s="17"/>
      <c r="J987" s="17"/>
      <c r="K987" s="17"/>
      <c r="L987" s="17"/>
      <c r="M987" s="17"/>
      <c r="N987" s="17"/>
      <c r="O987" s="17"/>
      <c r="P987" s="115"/>
      <c r="Q987" s="62">
        <f>IF(C987&gt;A_Stammdaten!$B$12,0,SUM(G987,H987,J987,K987,M987,N987)-SUM(I987,L987,O987,P987))</f>
        <v>0</v>
      </c>
      <c r="R987" s="17"/>
      <c r="S987" s="17"/>
      <c r="T987" s="17"/>
      <c r="U987" s="62">
        <f t="shared" si="192"/>
        <v>0</v>
      </c>
      <c r="V987" s="63">
        <f>IF(ISBLANK($B987),0,VLOOKUP($B987,Listen!$A$2:$C$45,2,FALSE))</f>
        <v>0</v>
      </c>
      <c r="W987" s="63">
        <f>IF(ISBLANK($B987),0,VLOOKUP($B987,Listen!$A$2:$C$45,3,FALSE))</f>
        <v>0</v>
      </c>
      <c r="X987" s="49">
        <f t="shared" si="193"/>
        <v>0</v>
      </c>
      <c r="Y987" s="49">
        <f t="shared" si="191"/>
        <v>0</v>
      </c>
      <c r="Z987" s="49">
        <f t="shared" si="191"/>
        <v>0</v>
      </c>
      <c r="AA987" s="49">
        <f t="shared" si="191"/>
        <v>0</v>
      </c>
      <c r="AB987" s="49">
        <f t="shared" si="191"/>
        <v>0</v>
      </c>
      <c r="AC987" s="49">
        <f t="shared" si="191"/>
        <v>0</v>
      </c>
      <c r="AD987" s="49">
        <f t="shared" si="191"/>
        <v>0</v>
      </c>
      <c r="AE987" s="51">
        <f t="shared" si="190"/>
        <v>0</v>
      </c>
      <c r="AF987" s="51">
        <f>IF(C987=A_Stammdaten!$B$12,D_SAV!$U987-D_SAV!$AG987,HLOOKUP(A_Stammdaten!$B$12-1,$AH$4:$AN$4004,ROW(C987)-3,FALSE)-$AG987)</f>
        <v>0</v>
      </c>
      <c r="AG987" s="51">
        <f>HLOOKUP(A_Stammdaten!$B$12,$AH$4:$AN$4004,ROW(C987)-3,FALSE)</f>
        <v>0</v>
      </c>
      <c r="AH987" s="51">
        <f t="shared" si="194"/>
        <v>0</v>
      </c>
      <c r="AI987" s="51">
        <f t="shared" si="195"/>
        <v>0</v>
      </c>
      <c r="AJ987" s="51">
        <f t="shared" si="196"/>
        <v>0</v>
      </c>
      <c r="AK987" s="51">
        <f t="shared" si="197"/>
        <v>0</v>
      </c>
      <c r="AL987" s="51">
        <f t="shared" si="198"/>
        <v>0</v>
      </c>
      <c r="AM987" s="51">
        <f t="shared" si="199"/>
        <v>0</v>
      </c>
      <c r="AN987" s="51">
        <f t="shared" si="200"/>
        <v>0</v>
      </c>
    </row>
    <row r="988" spans="1:40" x14ac:dyDescent="0.25">
      <c r="A988" s="17"/>
      <c r="B988" s="17"/>
      <c r="C988" s="35"/>
      <c r="D988" s="17"/>
      <c r="E988" s="17"/>
      <c r="F988" s="17"/>
      <c r="G988" s="62">
        <f t="shared" si="201"/>
        <v>0</v>
      </c>
      <c r="H988" s="17"/>
      <c r="I988" s="17"/>
      <c r="J988" s="17"/>
      <c r="K988" s="17"/>
      <c r="L988" s="17"/>
      <c r="M988" s="17"/>
      <c r="N988" s="17"/>
      <c r="O988" s="17"/>
      <c r="P988" s="115"/>
      <c r="Q988" s="62">
        <f>IF(C988&gt;A_Stammdaten!$B$12,0,SUM(G988,H988,J988,K988,M988,N988)-SUM(I988,L988,O988,P988))</f>
        <v>0</v>
      </c>
      <c r="R988" s="17"/>
      <c r="S988" s="17"/>
      <c r="T988" s="17"/>
      <c r="U988" s="62">
        <f t="shared" si="192"/>
        <v>0</v>
      </c>
      <c r="V988" s="63">
        <f>IF(ISBLANK($B988),0,VLOOKUP($B988,Listen!$A$2:$C$45,2,FALSE))</f>
        <v>0</v>
      </c>
      <c r="W988" s="63">
        <f>IF(ISBLANK($B988),0,VLOOKUP($B988,Listen!$A$2:$C$45,3,FALSE))</f>
        <v>0</v>
      </c>
      <c r="X988" s="49">
        <f t="shared" si="193"/>
        <v>0</v>
      </c>
      <c r="Y988" s="49">
        <f t="shared" si="191"/>
        <v>0</v>
      </c>
      <c r="Z988" s="49">
        <f t="shared" si="191"/>
        <v>0</v>
      </c>
      <c r="AA988" s="49">
        <f t="shared" si="191"/>
        <v>0</v>
      </c>
      <c r="AB988" s="49">
        <f t="shared" si="191"/>
        <v>0</v>
      </c>
      <c r="AC988" s="49">
        <f t="shared" si="191"/>
        <v>0</v>
      </c>
      <c r="AD988" s="49">
        <f t="shared" si="191"/>
        <v>0</v>
      </c>
      <c r="AE988" s="51">
        <f t="shared" si="190"/>
        <v>0</v>
      </c>
      <c r="AF988" s="51">
        <f>IF(C988=A_Stammdaten!$B$12,D_SAV!$U988-D_SAV!$AG988,HLOOKUP(A_Stammdaten!$B$12-1,$AH$4:$AN$4004,ROW(C988)-3,FALSE)-$AG988)</f>
        <v>0</v>
      </c>
      <c r="AG988" s="51">
        <f>HLOOKUP(A_Stammdaten!$B$12,$AH$4:$AN$4004,ROW(C988)-3,FALSE)</f>
        <v>0</v>
      </c>
      <c r="AH988" s="51">
        <f t="shared" si="194"/>
        <v>0</v>
      </c>
      <c r="AI988" s="51">
        <f t="shared" si="195"/>
        <v>0</v>
      </c>
      <c r="AJ988" s="51">
        <f t="shared" si="196"/>
        <v>0</v>
      </c>
      <c r="AK988" s="51">
        <f t="shared" si="197"/>
        <v>0</v>
      </c>
      <c r="AL988" s="51">
        <f t="shared" si="198"/>
        <v>0</v>
      </c>
      <c r="AM988" s="51">
        <f t="shared" si="199"/>
        <v>0</v>
      </c>
      <c r="AN988" s="51">
        <f t="shared" si="200"/>
        <v>0</v>
      </c>
    </row>
    <row r="989" spans="1:40" x14ac:dyDescent="0.25">
      <c r="A989" s="17"/>
      <c r="B989" s="17"/>
      <c r="C989" s="35"/>
      <c r="D989" s="17"/>
      <c r="E989" s="17"/>
      <c r="F989" s="17"/>
      <c r="G989" s="62">
        <f t="shared" si="201"/>
        <v>0</v>
      </c>
      <c r="H989" s="17"/>
      <c r="I989" s="17"/>
      <c r="J989" s="17"/>
      <c r="K989" s="17"/>
      <c r="L989" s="17"/>
      <c r="M989" s="17"/>
      <c r="N989" s="17"/>
      <c r="O989" s="17"/>
      <c r="P989" s="115"/>
      <c r="Q989" s="62">
        <f>IF(C989&gt;A_Stammdaten!$B$12,0,SUM(G989,H989,J989,K989,M989,N989)-SUM(I989,L989,O989,P989))</f>
        <v>0</v>
      </c>
      <c r="R989" s="17"/>
      <c r="S989" s="17"/>
      <c r="T989" s="17"/>
      <c r="U989" s="62">
        <f t="shared" si="192"/>
        <v>0</v>
      </c>
      <c r="V989" s="63">
        <f>IF(ISBLANK($B989),0,VLOOKUP($B989,Listen!$A$2:$C$45,2,FALSE))</f>
        <v>0</v>
      </c>
      <c r="W989" s="63">
        <f>IF(ISBLANK($B989),0,VLOOKUP($B989,Listen!$A$2:$C$45,3,FALSE))</f>
        <v>0</v>
      </c>
      <c r="X989" s="49">
        <f t="shared" si="193"/>
        <v>0</v>
      </c>
      <c r="Y989" s="49">
        <f t="shared" si="191"/>
        <v>0</v>
      </c>
      <c r="Z989" s="49">
        <f t="shared" si="191"/>
        <v>0</v>
      </c>
      <c r="AA989" s="49">
        <f t="shared" si="191"/>
        <v>0</v>
      </c>
      <c r="AB989" s="49">
        <f t="shared" si="191"/>
        <v>0</v>
      </c>
      <c r="AC989" s="49">
        <f t="shared" si="191"/>
        <v>0</v>
      </c>
      <c r="AD989" s="49">
        <f t="shared" si="191"/>
        <v>0</v>
      </c>
      <c r="AE989" s="51">
        <f t="shared" si="190"/>
        <v>0</v>
      </c>
      <c r="AF989" s="51">
        <f>IF(C989=A_Stammdaten!$B$12,D_SAV!$U989-D_SAV!$AG989,HLOOKUP(A_Stammdaten!$B$12-1,$AH$4:$AN$4004,ROW(C989)-3,FALSE)-$AG989)</f>
        <v>0</v>
      </c>
      <c r="AG989" s="51">
        <f>HLOOKUP(A_Stammdaten!$B$12,$AH$4:$AN$4004,ROW(C989)-3,FALSE)</f>
        <v>0</v>
      </c>
      <c r="AH989" s="51">
        <f t="shared" si="194"/>
        <v>0</v>
      </c>
      <c r="AI989" s="51">
        <f t="shared" si="195"/>
        <v>0</v>
      </c>
      <c r="AJ989" s="51">
        <f t="shared" si="196"/>
        <v>0</v>
      </c>
      <c r="AK989" s="51">
        <f t="shared" si="197"/>
        <v>0</v>
      </c>
      <c r="AL989" s="51">
        <f t="shared" si="198"/>
        <v>0</v>
      </c>
      <c r="AM989" s="51">
        <f t="shared" si="199"/>
        <v>0</v>
      </c>
      <c r="AN989" s="51">
        <f t="shared" si="200"/>
        <v>0</v>
      </c>
    </row>
    <row r="990" spans="1:40" x14ac:dyDescent="0.25">
      <c r="A990" s="17"/>
      <c r="B990" s="17"/>
      <c r="C990" s="35"/>
      <c r="D990" s="17"/>
      <c r="E990" s="17"/>
      <c r="F990" s="17"/>
      <c r="G990" s="62">
        <f t="shared" si="201"/>
        <v>0</v>
      </c>
      <c r="H990" s="17"/>
      <c r="I990" s="17"/>
      <c r="J990" s="17"/>
      <c r="K990" s="17"/>
      <c r="L990" s="17"/>
      <c r="M990" s="17"/>
      <c r="N990" s="17"/>
      <c r="O990" s="17"/>
      <c r="P990" s="115"/>
      <c r="Q990" s="62">
        <f>IF(C990&gt;A_Stammdaten!$B$12,0,SUM(G990,H990,J990,K990,M990,N990)-SUM(I990,L990,O990,P990))</f>
        <v>0</v>
      </c>
      <c r="R990" s="17"/>
      <c r="S990" s="17"/>
      <c r="T990" s="17"/>
      <c r="U990" s="62">
        <f t="shared" si="192"/>
        <v>0</v>
      </c>
      <c r="V990" s="63">
        <f>IF(ISBLANK($B990),0,VLOOKUP($B990,Listen!$A$2:$C$45,2,FALSE))</f>
        <v>0</v>
      </c>
      <c r="W990" s="63">
        <f>IF(ISBLANK($B990),0,VLOOKUP($B990,Listen!$A$2:$C$45,3,FALSE))</f>
        <v>0</v>
      </c>
      <c r="X990" s="49">
        <f t="shared" si="193"/>
        <v>0</v>
      </c>
      <c r="Y990" s="49">
        <f t="shared" si="191"/>
        <v>0</v>
      </c>
      <c r="Z990" s="49">
        <f t="shared" si="191"/>
        <v>0</v>
      </c>
      <c r="AA990" s="49">
        <f t="shared" si="191"/>
        <v>0</v>
      </c>
      <c r="AB990" s="49">
        <f t="shared" si="191"/>
        <v>0</v>
      </c>
      <c r="AC990" s="49">
        <f t="shared" si="191"/>
        <v>0</v>
      </c>
      <c r="AD990" s="49">
        <f t="shared" si="191"/>
        <v>0</v>
      </c>
      <c r="AE990" s="51">
        <f t="shared" si="190"/>
        <v>0</v>
      </c>
      <c r="AF990" s="51">
        <f>IF(C990=A_Stammdaten!$B$12,D_SAV!$U990-D_SAV!$AG990,HLOOKUP(A_Stammdaten!$B$12-1,$AH$4:$AN$4004,ROW(C990)-3,FALSE)-$AG990)</f>
        <v>0</v>
      </c>
      <c r="AG990" s="51">
        <f>HLOOKUP(A_Stammdaten!$B$12,$AH$4:$AN$4004,ROW(C990)-3,FALSE)</f>
        <v>0</v>
      </c>
      <c r="AH990" s="51">
        <f t="shared" si="194"/>
        <v>0</v>
      </c>
      <c r="AI990" s="51">
        <f t="shared" si="195"/>
        <v>0</v>
      </c>
      <c r="AJ990" s="51">
        <f t="shared" si="196"/>
        <v>0</v>
      </c>
      <c r="AK990" s="51">
        <f t="shared" si="197"/>
        <v>0</v>
      </c>
      <c r="AL990" s="51">
        <f t="shared" si="198"/>
        <v>0</v>
      </c>
      <c r="AM990" s="51">
        <f t="shared" si="199"/>
        <v>0</v>
      </c>
      <c r="AN990" s="51">
        <f t="shared" si="200"/>
        <v>0</v>
      </c>
    </row>
    <row r="991" spans="1:40" x14ac:dyDescent="0.25">
      <c r="A991" s="17"/>
      <c r="B991" s="17"/>
      <c r="C991" s="35"/>
      <c r="D991" s="17"/>
      <c r="E991" s="17"/>
      <c r="F991" s="17"/>
      <c r="G991" s="62">
        <f t="shared" si="201"/>
        <v>0</v>
      </c>
      <c r="H991" s="17"/>
      <c r="I991" s="17"/>
      <c r="J991" s="17"/>
      <c r="K991" s="17"/>
      <c r="L991" s="17"/>
      <c r="M991" s="17"/>
      <c r="N991" s="17"/>
      <c r="O991" s="17"/>
      <c r="P991" s="115"/>
      <c r="Q991" s="62">
        <f>IF(C991&gt;A_Stammdaten!$B$12,0,SUM(G991,H991,J991,K991,M991,N991)-SUM(I991,L991,O991,P991))</f>
        <v>0</v>
      </c>
      <c r="R991" s="17"/>
      <c r="S991" s="17"/>
      <c r="T991" s="17"/>
      <c r="U991" s="62">
        <f t="shared" si="192"/>
        <v>0</v>
      </c>
      <c r="V991" s="63">
        <f>IF(ISBLANK($B991),0,VLOOKUP($B991,Listen!$A$2:$C$45,2,FALSE))</f>
        <v>0</v>
      </c>
      <c r="W991" s="63">
        <f>IF(ISBLANK($B991),0,VLOOKUP($B991,Listen!$A$2:$C$45,3,FALSE))</f>
        <v>0</v>
      </c>
      <c r="X991" s="49">
        <f t="shared" si="193"/>
        <v>0</v>
      </c>
      <c r="Y991" s="49">
        <f t="shared" si="191"/>
        <v>0</v>
      </c>
      <c r="Z991" s="49">
        <f t="shared" si="191"/>
        <v>0</v>
      </c>
      <c r="AA991" s="49">
        <f t="shared" si="191"/>
        <v>0</v>
      </c>
      <c r="AB991" s="49">
        <f t="shared" si="191"/>
        <v>0</v>
      </c>
      <c r="AC991" s="49">
        <f t="shared" si="191"/>
        <v>0</v>
      </c>
      <c r="AD991" s="49">
        <f t="shared" si="191"/>
        <v>0</v>
      </c>
      <c r="AE991" s="51">
        <f t="shared" si="190"/>
        <v>0</v>
      </c>
      <c r="AF991" s="51">
        <f>IF(C991=A_Stammdaten!$B$12,D_SAV!$U991-D_SAV!$AG991,HLOOKUP(A_Stammdaten!$B$12-1,$AH$4:$AN$4004,ROW(C991)-3,FALSE)-$AG991)</f>
        <v>0</v>
      </c>
      <c r="AG991" s="51">
        <f>HLOOKUP(A_Stammdaten!$B$12,$AH$4:$AN$4004,ROW(C991)-3,FALSE)</f>
        <v>0</v>
      </c>
      <c r="AH991" s="51">
        <f t="shared" si="194"/>
        <v>0</v>
      </c>
      <c r="AI991" s="51">
        <f t="shared" si="195"/>
        <v>0</v>
      </c>
      <c r="AJ991" s="51">
        <f t="shared" si="196"/>
        <v>0</v>
      </c>
      <c r="AK991" s="51">
        <f t="shared" si="197"/>
        <v>0</v>
      </c>
      <c r="AL991" s="51">
        <f t="shared" si="198"/>
        <v>0</v>
      </c>
      <c r="AM991" s="51">
        <f t="shared" si="199"/>
        <v>0</v>
      </c>
      <c r="AN991" s="51">
        <f t="shared" si="200"/>
        <v>0</v>
      </c>
    </row>
    <row r="992" spans="1:40" x14ac:dyDescent="0.25">
      <c r="A992" s="17"/>
      <c r="B992" s="17"/>
      <c r="C992" s="35"/>
      <c r="D992" s="17"/>
      <c r="E992" s="17"/>
      <c r="F992" s="17"/>
      <c r="G992" s="62">
        <f t="shared" si="201"/>
        <v>0</v>
      </c>
      <c r="H992" s="17"/>
      <c r="I992" s="17"/>
      <c r="J992" s="17"/>
      <c r="K992" s="17"/>
      <c r="L992" s="17"/>
      <c r="M992" s="17"/>
      <c r="N992" s="17"/>
      <c r="O992" s="17"/>
      <c r="P992" s="115"/>
      <c r="Q992" s="62">
        <f>IF(C992&gt;A_Stammdaten!$B$12,0,SUM(G992,H992,J992,K992,M992,N992)-SUM(I992,L992,O992,P992))</f>
        <v>0</v>
      </c>
      <c r="R992" s="17"/>
      <c r="S992" s="17"/>
      <c r="T992" s="17"/>
      <c r="U992" s="62">
        <f t="shared" si="192"/>
        <v>0</v>
      </c>
      <c r="V992" s="63">
        <f>IF(ISBLANK($B992),0,VLOOKUP($B992,Listen!$A$2:$C$45,2,FALSE))</f>
        <v>0</v>
      </c>
      <c r="W992" s="63">
        <f>IF(ISBLANK($B992),0,VLOOKUP($B992,Listen!$A$2:$C$45,3,FALSE))</f>
        <v>0</v>
      </c>
      <c r="X992" s="49">
        <f t="shared" si="193"/>
        <v>0</v>
      </c>
      <c r="Y992" s="49">
        <f t="shared" si="191"/>
        <v>0</v>
      </c>
      <c r="Z992" s="49">
        <f t="shared" si="191"/>
        <v>0</v>
      </c>
      <c r="AA992" s="49">
        <f t="shared" si="191"/>
        <v>0</v>
      </c>
      <c r="AB992" s="49">
        <f t="shared" si="191"/>
        <v>0</v>
      </c>
      <c r="AC992" s="49">
        <f t="shared" si="191"/>
        <v>0</v>
      </c>
      <c r="AD992" s="49">
        <f t="shared" si="191"/>
        <v>0</v>
      </c>
      <c r="AE992" s="51">
        <f t="shared" si="190"/>
        <v>0</v>
      </c>
      <c r="AF992" s="51">
        <f>IF(C992=A_Stammdaten!$B$12,D_SAV!$U992-D_SAV!$AG992,HLOOKUP(A_Stammdaten!$B$12-1,$AH$4:$AN$4004,ROW(C992)-3,FALSE)-$AG992)</f>
        <v>0</v>
      </c>
      <c r="AG992" s="51">
        <f>HLOOKUP(A_Stammdaten!$B$12,$AH$4:$AN$4004,ROW(C992)-3,FALSE)</f>
        <v>0</v>
      </c>
      <c r="AH992" s="51">
        <f t="shared" si="194"/>
        <v>0</v>
      </c>
      <c r="AI992" s="51">
        <f t="shared" si="195"/>
        <v>0</v>
      </c>
      <c r="AJ992" s="51">
        <f t="shared" si="196"/>
        <v>0</v>
      </c>
      <c r="AK992" s="51">
        <f t="shared" si="197"/>
        <v>0</v>
      </c>
      <c r="AL992" s="51">
        <f t="shared" si="198"/>
        <v>0</v>
      </c>
      <c r="AM992" s="51">
        <f t="shared" si="199"/>
        <v>0</v>
      </c>
      <c r="AN992" s="51">
        <f t="shared" si="200"/>
        <v>0</v>
      </c>
    </row>
    <row r="993" spans="1:40" x14ac:dyDescent="0.25">
      <c r="A993" s="17"/>
      <c r="B993" s="17"/>
      <c r="C993" s="35"/>
      <c r="D993" s="17"/>
      <c r="E993" s="17"/>
      <c r="F993" s="17"/>
      <c r="G993" s="62">
        <f t="shared" si="201"/>
        <v>0</v>
      </c>
      <c r="H993" s="17"/>
      <c r="I993" s="17"/>
      <c r="J993" s="17"/>
      <c r="K993" s="17"/>
      <c r="L993" s="17"/>
      <c r="M993" s="17"/>
      <c r="N993" s="17"/>
      <c r="O993" s="17"/>
      <c r="P993" s="115"/>
      <c r="Q993" s="62">
        <f>IF(C993&gt;A_Stammdaten!$B$12,0,SUM(G993,H993,J993,K993,M993,N993)-SUM(I993,L993,O993,P993))</f>
        <v>0</v>
      </c>
      <c r="R993" s="17"/>
      <c r="S993" s="17"/>
      <c r="T993" s="17"/>
      <c r="U993" s="62">
        <f t="shared" si="192"/>
        <v>0</v>
      </c>
      <c r="V993" s="63">
        <f>IF(ISBLANK($B993),0,VLOOKUP($B993,Listen!$A$2:$C$45,2,FALSE))</f>
        <v>0</v>
      </c>
      <c r="W993" s="63">
        <f>IF(ISBLANK($B993),0,VLOOKUP($B993,Listen!$A$2:$C$45,3,FALSE))</f>
        <v>0</v>
      </c>
      <c r="X993" s="49">
        <f t="shared" si="193"/>
        <v>0</v>
      </c>
      <c r="Y993" s="49">
        <f t="shared" si="191"/>
        <v>0</v>
      </c>
      <c r="Z993" s="49">
        <f t="shared" si="191"/>
        <v>0</v>
      </c>
      <c r="AA993" s="49">
        <f t="shared" si="191"/>
        <v>0</v>
      </c>
      <c r="AB993" s="49">
        <f t="shared" si="191"/>
        <v>0</v>
      </c>
      <c r="AC993" s="49">
        <f t="shared" si="191"/>
        <v>0</v>
      </c>
      <c r="AD993" s="49">
        <f t="shared" si="191"/>
        <v>0</v>
      </c>
      <c r="AE993" s="51">
        <f t="shared" si="190"/>
        <v>0</v>
      </c>
      <c r="AF993" s="51">
        <f>IF(C993=A_Stammdaten!$B$12,D_SAV!$U993-D_SAV!$AG993,HLOOKUP(A_Stammdaten!$B$12-1,$AH$4:$AN$4004,ROW(C993)-3,FALSE)-$AG993)</f>
        <v>0</v>
      </c>
      <c r="AG993" s="51">
        <f>HLOOKUP(A_Stammdaten!$B$12,$AH$4:$AN$4004,ROW(C993)-3,FALSE)</f>
        <v>0</v>
      </c>
      <c r="AH993" s="51">
        <f t="shared" si="194"/>
        <v>0</v>
      </c>
      <c r="AI993" s="51">
        <f t="shared" si="195"/>
        <v>0</v>
      </c>
      <c r="AJ993" s="51">
        <f t="shared" si="196"/>
        <v>0</v>
      </c>
      <c r="AK993" s="51">
        <f t="shared" si="197"/>
        <v>0</v>
      </c>
      <c r="AL993" s="51">
        <f t="shared" si="198"/>
        <v>0</v>
      </c>
      <c r="AM993" s="51">
        <f t="shared" si="199"/>
        <v>0</v>
      </c>
      <c r="AN993" s="51">
        <f t="shared" si="200"/>
        <v>0</v>
      </c>
    </row>
    <row r="994" spans="1:40" x14ac:dyDescent="0.25">
      <c r="A994" s="17"/>
      <c r="B994" s="17"/>
      <c r="C994" s="35"/>
      <c r="D994" s="17"/>
      <c r="E994" s="17"/>
      <c r="F994" s="17"/>
      <c r="G994" s="62">
        <f t="shared" si="201"/>
        <v>0</v>
      </c>
      <c r="H994" s="17"/>
      <c r="I994" s="17"/>
      <c r="J994" s="17"/>
      <c r="K994" s="17"/>
      <c r="L994" s="17"/>
      <c r="M994" s="17"/>
      <c r="N994" s="17"/>
      <c r="O994" s="17"/>
      <c r="P994" s="115"/>
      <c r="Q994" s="62">
        <f>IF(C994&gt;A_Stammdaten!$B$12,0,SUM(G994,H994,J994,K994,M994,N994)-SUM(I994,L994,O994,P994))</f>
        <v>0</v>
      </c>
      <c r="R994" s="17"/>
      <c r="S994" s="17"/>
      <c r="T994" s="17"/>
      <c r="U994" s="62">
        <f t="shared" si="192"/>
        <v>0</v>
      </c>
      <c r="V994" s="63">
        <f>IF(ISBLANK($B994),0,VLOOKUP($B994,Listen!$A$2:$C$45,2,FALSE))</f>
        <v>0</v>
      </c>
      <c r="W994" s="63">
        <f>IF(ISBLANK($B994),0,VLOOKUP($B994,Listen!$A$2:$C$45,3,FALSE))</f>
        <v>0</v>
      </c>
      <c r="X994" s="49">
        <f t="shared" si="193"/>
        <v>0</v>
      </c>
      <c r="Y994" s="49">
        <f t="shared" si="191"/>
        <v>0</v>
      </c>
      <c r="Z994" s="49">
        <f t="shared" si="191"/>
        <v>0</v>
      </c>
      <c r="AA994" s="49">
        <f t="shared" si="191"/>
        <v>0</v>
      </c>
      <c r="AB994" s="49">
        <f t="shared" si="191"/>
        <v>0</v>
      </c>
      <c r="AC994" s="49">
        <f t="shared" si="191"/>
        <v>0</v>
      </c>
      <c r="AD994" s="49">
        <f t="shared" si="191"/>
        <v>0</v>
      </c>
      <c r="AE994" s="51">
        <f t="shared" si="190"/>
        <v>0</v>
      </c>
      <c r="AF994" s="51">
        <f>IF(C994=A_Stammdaten!$B$12,D_SAV!$U994-D_SAV!$AG994,HLOOKUP(A_Stammdaten!$B$12-1,$AH$4:$AN$4004,ROW(C994)-3,FALSE)-$AG994)</f>
        <v>0</v>
      </c>
      <c r="AG994" s="51">
        <f>HLOOKUP(A_Stammdaten!$B$12,$AH$4:$AN$4004,ROW(C994)-3,FALSE)</f>
        <v>0</v>
      </c>
      <c r="AH994" s="51">
        <f t="shared" si="194"/>
        <v>0</v>
      </c>
      <c r="AI994" s="51">
        <f t="shared" si="195"/>
        <v>0</v>
      </c>
      <c r="AJ994" s="51">
        <f t="shared" si="196"/>
        <v>0</v>
      </c>
      <c r="AK994" s="51">
        <f t="shared" si="197"/>
        <v>0</v>
      </c>
      <c r="AL994" s="51">
        <f t="shared" si="198"/>
        <v>0</v>
      </c>
      <c r="AM994" s="51">
        <f t="shared" si="199"/>
        <v>0</v>
      </c>
      <c r="AN994" s="51">
        <f t="shared" si="200"/>
        <v>0</v>
      </c>
    </row>
    <row r="995" spans="1:40" x14ac:dyDescent="0.25">
      <c r="A995" s="17"/>
      <c r="B995" s="17"/>
      <c r="C995" s="35"/>
      <c r="D995" s="17"/>
      <c r="E995" s="17"/>
      <c r="F995" s="17"/>
      <c r="G995" s="62">
        <f t="shared" si="201"/>
        <v>0</v>
      </c>
      <c r="H995" s="17"/>
      <c r="I995" s="17"/>
      <c r="J995" s="17"/>
      <c r="K995" s="17"/>
      <c r="L995" s="17"/>
      <c r="M995" s="17"/>
      <c r="N995" s="17"/>
      <c r="O995" s="17"/>
      <c r="P995" s="115"/>
      <c r="Q995" s="62">
        <f>IF(C995&gt;A_Stammdaten!$B$12,0,SUM(G995,H995,J995,K995,M995,N995)-SUM(I995,L995,O995,P995))</f>
        <v>0</v>
      </c>
      <c r="R995" s="17"/>
      <c r="S995" s="17"/>
      <c r="T995" s="17"/>
      <c r="U995" s="62">
        <f t="shared" si="192"/>
        <v>0</v>
      </c>
      <c r="V995" s="63">
        <f>IF(ISBLANK($B995),0,VLOOKUP($B995,Listen!$A$2:$C$45,2,FALSE))</f>
        <v>0</v>
      </c>
      <c r="W995" s="63">
        <f>IF(ISBLANK($B995),0,VLOOKUP($B995,Listen!$A$2:$C$45,3,FALSE))</f>
        <v>0</v>
      </c>
      <c r="X995" s="49">
        <f t="shared" si="193"/>
        <v>0</v>
      </c>
      <c r="Y995" s="49">
        <f t="shared" si="191"/>
        <v>0</v>
      </c>
      <c r="Z995" s="49">
        <f t="shared" si="191"/>
        <v>0</v>
      </c>
      <c r="AA995" s="49">
        <f t="shared" si="191"/>
        <v>0</v>
      </c>
      <c r="AB995" s="49">
        <f t="shared" si="191"/>
        <v>0</v>
      </c>
      <c r="AC995" s="49">
        <f t="shared" si="191"/>
        <v>0</v>
      </c>
      <c r="AD995" s="49">
        <f t="shared" si="191"/>
        <v>0</v>
      </c>
      <c r="AE995" s="51">
        <f t="shared" ref="AE995:AE1058" si="202">AG995+AF995</f>
        <v>0</v>
      </c>
      <c r="AF995" s="51">
        <f>IF(C995=A_Stammdaten!$B$12,D_SAV!$U995-D_SAV!$AG995,HLOOKUP(A_Stammdaten!$B$12-1,$AH$4:$AN$4004,ROW(C995)-3,FALSE)-$AG995)</f>
        <v>0</v>
      </c>
      <c r="AG995" s="51">
        <f>HLOOKUP(A_Stammdaten!$B$12,$AH$4:$AN$4004,ROW(C995)-3,FALSE)</f>
        <v>0</v>
      </c>
      <c r="AH995" s="51">
        <f t="shared" si="194"/>
        <v>0</v>
      </c>
      <c r="AI995" s="51">
        <f t="shared" si="195"/>
        <v>0</v>
      </c>
      <c r="AJ995" s="51">
        <f t="shared" si="196"/>
        <v>0</v>
      </c>
      <c r="AK995" s="51">
        <f t="shared" si="197"/>
        <v>0</v>
      </c>
      <c r="AL995" s="51">
        <f t="shared" si="198"/>
        <v>0</v>
      </c>
      <c r="AM995" s="51">
        <f t="shared" si="199"/>
        <v>0</v>
      </c>
      <c r="AN995" s="51">
        <f t="shared" si="200"/>
        <v>0</v>
      </c>
    </row>
    <row r="996" spans="1:40" x14ac:dyDescent="0.25">
      <c r="A996" s="17"/>
      <c r="B996" s="17"/>
      <c r="C996" s="35"/>
      <c r="D996" s="17"/>
      <c r="E996" s="17"/>
      <c r="F996" s="17"/>
      <c r="G996" s="62">
        <f t="shared" si="201"/>
        <v>0</v>
      </c>
      <c r="H996" s="17"/>
      <c r="I996" s="17"/>
      <c r="J996" s="17"/>
      <c r="K996" s="17"/>
      <c r="L996" s="17"/>
      <c r="M996" s="17"/>
      <c r="N996" s="17"/>
      <c r="O996" s="17"/>
      <c r="P996" s="115"/>
      <c r="Q996" s="62">
        <f>IF(C996&gt;A_Stammdaten!$B$12,0,SUM(G996,H996,J996,K996,M996,N996)-SUM(I996,L996,O996,P996))</f>
        <v>0</v>
      </c>
      <c r="R996" s="17"/>
      <c r="S996" s="17"/>
      <c r="T996" s="17"/>
      <c r="U996" s="62">
        <f t="shared" si="192"/>
        <v>0</v>
      </c>
      <c r="V996" s="63">
        <f>IF(ISBLANK($B996),0,VLOOKUP($B996,Listen!$A$2:$C$45,2,FALSE))</f>
        <v>0</v>
      </c>
      <c r="W996" s="63">
        <f>IF(ISBLANK($B996),0,VLOOKUP($B996,Listen!$A$2:$C$45,3,FALSE))</f>
        <v>0</v>
      </c>
      <c r="X996" s="49">
        <f t="shared" si="193"/>
        <v>0</v>
      </c>
      <c r="Y996" s="49">
        <f t="shared" si="191"/>
        <v>0</v>
      </c>
      <c r="Z996" s="49">
        <f t="shared" si="191"/>
        <v>0</v>
      </c>
      <c r="AA996" s="49">
        <f t="shared" si="191"/>
        <v>0</v>
      </c>
      <c r="AB996" s="49">
        <f t="shared" si="191"/>
        <v>0</v>
      </c>
      <c r="AC996" s="49">
        <f t="shared" si="191"/>
        <v>0</v>
      </c>
      <c r="AD996" s="49">
        <f t="shared" si="191"/>
        <v>0</v>
      </c>
      <c r="AE996" s="51">
        <f t="shared" si="202"/>
        <v>0</v>
      </c>
      <c r="AF996" s="51">
        <f>IF(C996=A_Stammdaten!$B$12,D_SAV!$U996-D_SAV!$AG996,HLOOKUP(A_Stammdaten!$B$12-1,$AH$4:$AN$4004,ROW(C996)-3,FALSE)-$AG996)</f>
        <v>0</v>
      </c>
      <c r="AG996" s="51">
        <f>HLOOKUP(A_Stammdaten!$B$12,$AH$4:$AN$4004,ROW(C996)-3,FALSE)</f>
        <v>0</v>
      </c>
      <c r="AH996" s="51">
        <f t="shared" si="194"/>
        <v>0</v>
      </c>
      <c r="AI996" s="51">
        <f t="shared" si="195"/>
        <v>0</v>
      </c>
      <c r="AJ996" s="51">
        <f t="shared" si="196"/>
        <v>0</v>
      </c>
      <c r="AK996" s="51">
        <f t="shared" si="197"/>
        <v>0</v>
      </c>
      <c r="AL996" s="51">
        <f t="shared" si="198"/>
        <v>0</v>
      </c>
      <c r="AM996" s="51">
        <f t="shared" si="199"/>
        <v>0</v>
      </c>
      <c r="AN996" s="51">
        <f t="shared" si="200"/>
        <v>0</v>
      </c>
    </row>
    <row r="997" spans="1:40" x14ac:dyDescent="0.25">
      <c r="A997" s="17"/>
      <c r="B997" s="17"/>
      <c r="C997" s="35"/>
      <c r="D997" s="17"/>
      <c r="E997" s="17"/>
      <c r="F997" s="17"/>
      <c r="G997" s="62">
        <f t="shared" si="201"/>
        <v>0</v>
      </c>
      <c r="H997" s="17"/>
      <c r="I997" s="17"/>
      <c r="J997" s="17"/>
      <c r="K997" s="17"/>
      <c r="L997" s="17"/>
      <c r="M997" s="17"/>
      <c r="N997" s="17"/>
      <c r="O997" s="17"/>
      <c r="P997" s="115"/>
      <c r="Q997" s="62">
        <f>IF(C997&gt;A_Stammdaten!$B$12,0,SUM(G997,H997,J997,K997,M997,N997)-SUM(I997,L997,O997,P997))</f>
        <v>0</v>
      </c>
      <c r="R997" s="17"/>
      <c r="S997" s="17"/>
      <c r="T997" s="17"/>
      <c r="U997" s="62">
        <f t="shared" si="192"/>
        <v>0</v>
      </c>
      <c r="V997" s="63">
        <f>IF(ISBLANK($B997),0,VLOOKUP($B997,Listen!$A$2:$C$45,2,FALSE))</f>
        <v>0</v>
      </c>
      <c r="W997" s="63">
        <f>IF(ISBLANK($B997),0,VLOOKUP($B997,Listen!$A$2:$C$45,3,FALSE))</f>
        <v>0</v>
      </c>
      <c r="X997" s="49">
        <f t="shared" si="193"/>
        <v>0</v>
      </c>
      <c r="Y997" s="49">
        <f t="shared" si="191"/>
        <v>0</v>
      </c>
      <c r="Z997" s="49">
        <f t="shared" si="191"/>
        <v>0</v>
      </c>
      <c r="AA997" s="49">
        <f t="shared" si="191"/>
        <v>0</v>
      </c>
      <c r="AB997" s="49">
        <f t="shared" si="191"/>
        <v>0</v>
      </c>
      <c r="AC997" s="49">
        <f t="shared" si="191"/>
        <v>0</v>
      </c>
      <c r="AD997" s="49">
        <f t="shared" si="191"/>
        <v>0</v>
      </c>
      <c r="AE997" s="51">
        <f t="shared" si="202"/>
        <v>0</v>
      </c>
      <c r="AF997" s="51">
        <f>IF(C997=A_Stammdaten!$B$12,D_SAV!$U997-D_SAV!$AG997,HLOOKUP(A_Stammdaten!$B$12-1,$AH$4:$AN$4004,ROW(C997)-3,FALSE)-$AG997)</f>
        <v>0</v>
      </c>
      <c r="AG997" s="51">
        <f>HLOOKUP(A_Stammdaten!$B$12,$AH$4:$AN$4004,ROW(C997)-3,FALSE)</f>
        <v>0</v>
      </c>
      <c r="AH997" s="51">
        <f t="shared" si="194"/>
        <v>0</v>
      </c>
      <c r="AI997" s="51">
        <f t="shared" si="195"/>
        <v>0</v>
      </c>
      <c r="AJ997" s="51">
        <f t="shared" si="196"/>
        <v>0</v>
      </c>
      <c r="AK997" s="51">
        <f t="shared" si="197"/>
        <v>0</v>
      </c>
      <c r="AL997" s="51">
        <f t="shared" si="198"/>
        <v>0</v>
      </c>
      <c r="AM997" s="51">
        <f t="shared" si="199"/>
        <v>0</v>
      </c>
      <c r="AN997" s="51">
        <f t="shared" si="200"/>
        <v>0</v>
      </c>
    </row>
    <row r="998" spans="1:40" x14ac:dyDescent="0.25">
      <c r="A998" s="17"/>
      <c r="B998" s="17"/>
      <c r="C998" s="35"/>
      <c r="D998" s="17"/>
      <c r="E998" s="17"/>
      <c r="F998" s="17"/>
      <c r="G998" s="62">
        <f t="shared" si="201"/>
        <v>0</v>
      </c>
      <c r="H998" s="17"/>
      <c r="I998" s="17"/>
      <c r="J998" s="17"/>
      <c r="K998" s="17"/>
      <c r="L998" s="17"/>
      <c r="M998" s="17"/>
      <c r="N998" s="17"/>
      <c r="O998" s="17"/>
      <c r="P998" s="115"/>
      <c r="Q998" s="62">
        <f>IF(C998&gt;A_Stammdaten!$B$12,0,SUM(G998,H998,J998,K998,M998,N998)-SUM(I998,L998,O998,P998))</f>
        <v>0</v>
      </c>
      <c r="R998" s="17"/>
      <c r="S998" s="17"/>
      <c r="T998" s="17"/>
      <c r="U998" s="62">
        <f t="shared" si="192"/>
        <v>0</v>
      </c>
      <c r="V998" s="63">
        <f>IF(ISBLANK($B998),0,VLOOKUP($B998,Listen!$A$2:$C$45,2,FALSE))</f>
        <v>0</v>
      </c>
      <c r="W998" s="63">
        <f>IF(ISBLANK($B998),0,VLOOKUP($B998,Listen!$A$2:$C$45,3,FALSE))</f>
        <v>0</v>
      </c>
      <c r="X998" s="49">
        <f t="shared" si="193"/>
        <v>0</v>
      </c>
      <c r="Y998" s="49">
        <f t="shared" si="191"/>
        <v>0</v>
      </c>
      <c r="Z998" s="49">
        <f t="shared" si="191"/>
        <v>0</v>
      </c>
      <c r="AA998" s="49">
        <f t="shared" si="191"/>
        <v>0</v>
      </c>
      <c r="AB998" s="49">
        <f t="shared" si="191"/>
        <v>0</v>
      </c>
      <c r="AC998" s="49">
        <f t="shared" si="191"/>
        <v>0</v>
      </c>
      <c r="AD998" s="49">
        <f t="shared" si="191"/>
        <v>0</v>
      </c>
      <c r="AE998" s="51">
        <f t="shared" si="202"/>
        <v>0</v>
      </c>
      <c r="AF998" s="51">
        <f>IF(C998=A_Stammdaten!$B$12,D_SAV!$U998-D_SAV!$AG998,HLOOKUP(A_Stammdaten!$B$12-1,$AH$4:$AN$4004,ROW(C998)-3,FALSE)-$AG998)</f>
        <v>0</v>
      </c>
      <c r="AG998" s="51">
        <f>HLOOKUP(A_Stammdaten!$B$12,$AH$4:$AN$4004,ROW(C998)-3,FALSE)</f>
        <v>0</v>
      </c>
      <c r="AH998" s="51">
        <f t="shared" si="194"/>
        <v>0</v>
      </c>
      <c r="AI998" s="51">
        <f t="shared" si="195"/>
        <v>0</v>
      </c>
      <c r="AJ998" s="51">
        <f t="shared" si="196"/>
        <v>0</v>
      </c>
      <c r="AK998" s="51">
        <f t="shared" si="197"/>
        <v>0</v>
      </c>
      <c r="AL998" s="51">
        <f t="shared" si="198"/>
        <v>0</v>
      </c>
      <c r="AM998" s="51">
        <f t="shared" si="199"/>
        <v>0</v>
      </c>
      <c r="AN998" s="51">
        <f t="shared" si="200"/>
        <v>0</v>
      </c>
    </row>
    <row r="999" spans="1:40" x14ac:dyDescent="0.25">
      <c r="A999" s="17"/>
      <c r="B999" s="17"/>
      <c r="C999" s="35"/>
      <c r="D999" s="17"/>
      <c r="E999" s="17"/>
      <c r="F999" s="17"/>
      <c r="G999" s="62">
        <f t="shared" si="201"/>
        <v>0</v>
      </c>
      <c r="H999" s="17"/>
      <c r="I999" s="17"/>
      <c r="J999" s="17"/>
      <c r="K999" s="17"/>
      <c r="L999" s="17"/>
      <c r="M999" s="17"/>
      <c r="N999" s="17"/>
      <c r="O999" s="17"/>
      <c r="P999" s="115"/>
      <c r="Q999" s="62">
        <f>IF(C999&gt;A_Stammdaten!$B$12,0,SUM(G999,H999,J999,K999,M999,N999)-SUM(I999,L999,O999,P999))</f>
        <v>0</v>
      </c>
      <c r="R999" s="17"/>
      <c r="S999" s="17"/>
      <c r="T999" s="17"/>
      <c r="U999" s="62">
        <f t="shared" si="192"/>
        <v>0</v>
      </c>
      <c r="V999" s="63">
        <f>IF(ISBLANK($B999),0,VLOOKUP($B999,Listen!$A$2:$C$45,2,FALSE))</f>
        <v>0</v>
      </c>
      <c r="W999" s="63">
        <f>IF(ISBLANK($B999),0,VLOOKUP($B999,Listen!$A$2:$C$45,3,FALSE))</f>
        <v>0</v>
      </c>
      <c r="X999" s="49">
        <f t="shared" si="193"/>
        <v>0</v>
      </c>
      <c r="Y999" s="49">
        <f t="shared" si="191"/>
        <v>0</v>
      </c>
      <c r="Z999" s="49">
        <f t="shared" si="191"/>
        <v>0</v>
      </c>
      <c r="AA999" s="49">
        <f t="shared" si="191"/>
        <v>0</v>
      </c>
      <c r="AB999" s="49">
        <f t="shared" si="191"/>
        <v>0</v>
      </c>
      <c r="AC999" s="49">
        <f t="shared" si="191"/>
        <v>0</v>
      </c>
      <c r="AD999" s="49">
        <f t="shared" si="191"/>
        <v>0</v>
      </c>
      <c r="AE999" s="51">
        <f t="shared" si="202"/>
        <v>0</v>
      </c>
      <c r="AF999" s="51">
        <f>IF(C999=A_Stammdaten!$B$12,D_SAV!$U999-D_SAV!$AG999,HLOOKUP(A_Stammdaten!$B$12-1,$AH$4:$AN$4004,ROW(C999)-3,FALSE)-$AG999)</f>
        <v>0</v>
      </c>
      <c r="AG999" s="51">
        <f>HLOOKUP(A_Stammdaten!$B$12,$AH$4:$AN$4004,ROW(C999)-3,FALSE)</f>
        <v>0</v>
      </c>
      <c r="AH999" s="51">
        <f t="shared" si="194"/>
        <v>0</v>
      </c>
      <c r="AI999" s="51">
        <f t="shared" si="195"/>
        <v>0</v>
      </c>
      <c r="AJ999" s="51">
        <f t="shared" si="196"/>
        <v>0</v>
      </c>
      <c r="AK999" s="51">
        <f t="shared" si="197"/>
        <v>0</v>
      </c>
      <c r="AL999" s="51">
        <f t="shared" si="198"/>
        <v>0</v>
      </c>
      <c r="AM999" s="51">
        <f t="shared" si="199"/>
        <v>0</v>
      </c>
      <c r="AN999" s="51">
        <f t="shared" si="200"/>
        <v>0</v>
      </c>
    </row>
    <row r="1000" spans="1:40" x14ac:dyDescent="0.25">
      <c r="A1000" s="17"/>
      <c r="B1000" s="17"/>
      <c r="C1000" s="35"/>
      <c r="D1000" s="17"/>
      <c r="E1000" s="17"/>
      <c r="F1000" s="17"/>
      <c r="G1000" s="62">
        <f t="shared" si="201"/>
        <v>0</v>
      </c>
      <c r="H1000" s="17"/>
      <c r="I1000" s="17"/>
      <c r="J1000" s="17"/>
      <c r="K1000" s="17"/>
      <c r="L1000" s="17"/>
      <c r="M1000" s="17"/>
      <c r="N1000" s="17"/>
      <c r="O1000" s="17"/>
      <c r="P1000" s="115"/>
      <c r="Q1000" s="62">
        <f>IF(C1000&gt;A_Stammdaten!$B$12,0,SUM(G1000,H1000,J1000,K1000,M1000,N1000)-SUM(I1000,L1000,O1000,P1000))</f>
        <v>0</v>
      </c>
      <c r="R1000" s="17"/>
      <c r="S1000" s="17"/>
      <c r="T1000" s="17"/>
      <c r="U1000" s="62">
        <f t="shared" si="192"/>
        <v>0</v>
      </c>
      <c r="V1000" s="63">
        <f>IF(ISBLANK($B1000),0,VLOOKUP($B1000,Listen!$A$2:$C$45,2,FALSE))</f>
        <v>0</v>
      </c>
      <c r="W1000" s="63">
        <f>IF(ISBLANK($B1000),0,VLOOKUP($B1000,Listen!$A$2:$C$45,3,FALSE))</f>
        <v>0</v>
      </c>
      <c r="X1000" s="49">
        <f t="shared" si="193"/>
        <v>0</v>
      </c>
      <c r="Y1000" s="49">
        <f t="shared" si="191"/>
        <v>0</v>
      </c>
      <c r="Z1000" s="49">
        <f t="shared" si="191"/>
        <v>0</v>
      </c>
      <c r="AA1000" s="49">
        <f t="shared" si="191"/>
        <v>0</v>
      </c>
      <c r="AB1000" s="49">
        <f t="shared" si="191"/>
        <v>0</v>
      </c>
      <c r="AC1000" s="49">
        <f t="shared" si="191"/>
        <v>0</v>
      </c>
      <c r="AD1000" s="49">
        <f t="shared" si="191"/>
        <v>0</v>
      </c>
      <c r="AE1000" s="51">
        <f t="shared" si="202"/>
        <v>0</v>
      </c>
      <c r="AF1000" s="51">
        <f>IF(C1000=A_Stammdaten!$B$12,D_SAV!$U1000-D_SAV!$AG1000,HLOOKUP(A_Stammdaten!$B$12-1,$AH$4:$AN$4004,ROW(C1000)-3,FALSE)-$AG1000)</f>
        <v>0</v>
      </c>
      <c r="AG1000" s="51">
        <f>HLOOKUP(A_Stammdaten!$B$12,$AH$4:$AN$4004,ROW(C1000)-3,FALSE)</f>
        <v>0</v>
      </c>
      <c r="AH1000" s="51">
        <f t="shared" si="194"/>
        <v>0</v>
      </c>
      <c r="AI1000" s="51">
        <f t="shared" si="195"/>
        <v>0</v>
      </c>
      <c r="AJ1000" s="51">
        <f t="shared" si="196"/>
        <v>0</v>
      </c>
      <c r="AK1000" s="51">
        <f t="shared" si="197"/>
        <v>0</v>
      </c>
      <c r="AL1000" s="51">
        <f t="shared" si="198"/>
        <v>0</v>
      </c>
      <c r="AM1000" s="51">
        <f t="shared" si="199"/>
        <v>0</v>
      </c>
      <c r="AN1000" s="51">
        <f t="shared" si="200"/>
        <v>0</v>
      </c>
    </row>
    <row r="1001" spans="1:40" x14ac:dyDescent="0.25">
      <c r="A1001" s="17"/>
      <c r="B1001" s="17"/>
      <c r="C1001" s="35"/>
      <c r="D1001" s="17"/>
      <c r="E1001" s="17"/>
      <c r="F1001" s="17"/>
      <c r="G1001" s="62">
        <f t="shared" si="201"/>
        <v>0</v>
      </c>
      <c r="H1001" s="17"/>
      <c r="I1001" s="17"/>
      <c r="J1001" s="17"/>
      <c r="K1001" s="17"/>
      <c r="L1001" s="17"/>
      <c r="M1001" s="17"/>
      <c r="N1001" s="17"/>
      <c r="O1001" s="17"/>
      <c r="P1001" s="115"/>
      <c r="Q1001" s="62">
        <f>IF(C1001&gt;A_Stammdaten!$B$12,0,SUM(G1001,H1001,J1001,K1001,M1001,N1001)-SUM(I1001,L1001,O1001,P1001))</f>
        <v>0</v>
      </c>
      <c r="R1001" s="17"/>
      <c r="S1001" s="17"/>
      <c r="T1001" s="17"/>
      <c r="U1001" s="62">
        <f t="shared" si="192"/>
        <v>0</v>
      </c>
      <c r="V1001" s="63">
        <f>IF(ISBLANK($B1001),0,VLOOKUP($B1001,Listen!$A$2:$C$45,2,FALSE))</f>
        <v>0</v>
      </c>
      <c r="W1001" s="63">
        <f>IF(ISBLANK($B1001),0,VLOOKUP($B1001,Listen!$A$2:$C$45,3,FALSE))</f>
        <v>0</v>
      </c>
      <c r="X1001" s="49">
        <f t="shared" si="193"/>
        <v>0</v>
      </c>
      <c r="Y1001" s="49">
        <f t="shared" si="191"/>
        <v>0</v>
      </c>
      <c r="Z1001" s="49">
        <f t="shared" si="191"/>
        <v>0</v>
      </c>
      <c r="AA1001" s="49">
        <f t="shared" si="191"/>
        <v>0</v>
      </c>
      <c r="AB1001" s="49">
        <f t="shared" si="191"/>
        <v>0</v>
      </c>
      <c r="AC1001" s="49">
        <f t="shared" si="191"/>
        <v>0</v>
      </c>
      <c r="AD1001" s="49">
        <f t="shared" si="191"/>
        <v>0</v>
      </c>
      <c r="AE1001" s="51">
        <f t="shared" si="202"/>
        <v>0</v>
      </c>
      <c r="AF1001" s="51">
        <f>IF(C1001=A_Stammdaten!$B$12,D_SAV!$U1001-D_SAV!$AG1001,HLOOKUP(A_Stammdaten!$B$12-1,$AH$4:$AN$4004,ROW(C1001)-3,FALSE)-$AG1001)</f>
        <v>0</v>
      </c>
      <c r="AG1001" s="51">
        <f>HLOOKUP(A_Stammdaten!$B$12,$AH$4:$AN$4004,ROW(C1001)-3,FALSE)</f>
        <v>0</v>
      </c>
      <c r="AH1001" s="51">
        <f t="shared" si="194"/>
        <v>0</v>
      </c>
      <c r="AI1001" s="51">
        <f t="shared" si="195"/>
        <v>0</v>
      </c>
      <c r="AJ1001" s="51">
        <f t="shared" si="196"/>
        <v>0</v>
      </c>
      <c r="AK1001" s="51">
        <f t="shared" si="197"/>
        <v>0</v>
      </c>
      <c r="AL1001" s="51">
        <f t="shared" si="198"/>
        <v>0</v>
      </c>
      <c r="AM1001" s="51">
        <f t="shared" si="199"/>
        <v>0</v>
      </c>
      <c r="AN1001" s="51">
        <f t="shared" si="200"/>
        <v>0</v>
      </c>
    </row>
    <row r="1002" spans="1:40" x14ac:dyDescent="0.25">
      <c r="A1002" s="17"/>
      <c r="B1002" s="17"/>
      <c r="C1002" s="35"/>
      <c r="D1002" s="17"/>
      <c r="E1002" s="17"/>
      <c r="F1002" s="17"/>
      <c r="G1002" s="62">
        <f t="shared" si="201"/>
        <v>0</v>
      </c>
      <c r="H1002" s="17"/>
      <c r="I1002" s="17"/>
      <c r="J1002" s="17"/>
      <c r="K1002" s="17"/>
      <c r="L1002" s="17"/>
      <c r="M1002" s="17"/>
      <c r="N1002" s="17"/>
      <c r="O1002" s="17"/>
      <c r="P1002" s="115"/>
      <c r="Q1002" s="62">
        <f>IF(C1002&gt;A_Stammdaten!$B$12,0,SUM(G1002,H1002,J1002,K1002,M1002,N1002)-SUM(I1002,L1002,O1002,P1002))</f>
        <v>0</v>
      </c>
      <c r="R1002" s="17"/>
      <c r="S1002" s="17"/>
      <c r="T1002" s="17"/>
      <c r="U1002" s="62">
        <f t="shared" si="192"/>
        <v>0</v>
      </c>
      <c r="V1002" s="63">
        <f>IF(ISBLANK($B1002),0,VLOOKUP($B1002,Listen!$A$2:$C$45,2,FALSE))</f>
        <v>0</v>
      </c>
      <c r="W1002" s="63">
        <f>IF(ISBLANK($B1002),0,VLOOKUP($B1002,Listen!$A$2:$C$45,3,FALSE))</f>
        <v>0</v>
      </c>
      <c r="X1002" s="49">
        <f t="shared" si="193"/>
        <v>0</v>
      </c>
      <c r="Y1002" s="49">
        <f t="shared" si="191"/>
        <v>0</v>
      </c>
      <c r="Z1002" s="49">
        <f t="shared" si="191"/>
        <v>0</v>
      </c>
      <c r="AA1002" s="49">
        <f t="shared" si="191"/>
        <v>0</v>
      </c>
      <c r="AB1002" s="49">
        <f t="shared" si="191"/>
        <v>0</v>
      </c>
      <c r="AC1002" s="49">
        <f t="shared" si="191"/>
        <v>0</v>
      </c>
      <c r="AD1002" s="49">
        <f t="shared" si="191"/>
        <v>0</v>
      </c>
      <c r="AE1002" s="51">
        <f t="shared" si="202"/>
        <v>0</v>
      </c>
      <c r="AF1002" s="51">
        <f>IF(C1002=A_Stammdaten!$B$12,D_SAV!$U1002-D_SAV!$AG1002,HLOOKUP(A_Stammdaten!$B$12-1,$AH$4:$AN$4004,ROW(C1002)-3,FALSE)-$AG1002)</f>
        <v>0</v>
      </c>
      <c r="AG1002" s="51">
        <f>HLOOKUP(A_Stammdaten!$B$12,$AH$4:$AN$4004,ROW(C1002)-3,FALSE)</f>
        <v>0</v>
      </c>
      <c r="AH1002" s="51">
        <f t="shared" si="194"/>
        <v>0</v>
      </c>
      <c r="AI1002" s="51">
        <f t="shared" si="195"/>
        <v>0</v>
      </c>
      <c r="AJ1002" s="51">
        <f t="shared" si="196"/>
        <v>0</v>
      </c>
      <c r="AK1002" s="51">
        <f t="shared" si="197"/>
        <v>0</v>
      </c>
      <c r="AL1002" s="51">
        <f t="shared" si="198"/>
        <v>0</v>
      </c>
      <c r="AM1002" s="51">
        <f t="shared" si="199"/>
        <v>0</v>
      </c>
      <c r="AN1002" s="51">
        <f t="shared" si="200"/>
        <v>0</v>
      </c>
    </row>
    <row r="1003" spans="1:40" x14ac:dyDescent="0.25">
      <c r="A1003" s="17"/>
      <c r="B1003" s="17"/>
      <c r="C1003" s="35"/>
      <c r="D1003" s="17"/>
      <c r="E1003" s="17"/>
      <c r="F1003" s="17"/>
      <c r="G1003" s="62">
        <f t="shared" si="201"/>
        <v>0</v>
      </c>
      <c r="H1003" s="17"/>
      <c r="I1003" s="17"/>
      <c r="J1003" s="17"/>
      <c r="K1003" s="17"/>
      <c r="L1003" s="17"/>
      <c r="M1003" s="17"/>
      <c r="N1003" s="17"/>
      <c r="O1003" s="17"/>
      <c r="P1003" s="115"/>
      <c r="Q1003" s="62">
        <f>IF(C1003&gt;A_Stammdaten!$B$12,0,SUM(G1003,H1003,J1003,K1003,M1003,N1003)-SUM(I1003,L1003,O1003,P1003))</f>
        <v>0</v>
      </c>
      <c r="R1003" s="17"/>
      <c r="S1003" s="17"/>
      <c r="T1003" s="17"/>
      <c r="U1003" s="62">
        <f t="shared" si="192"/>
        <v>0</v>
      </c>
      <c r="V1003" s="63">
        <f>IF(ISBLANK($B1003),0,VLOOKUP($B1003,Listen!$A$2:$C$45,2,FALSE))</f>
        <v>0</v>
      </c>
      <c r="W1003" s="63">
        <f>IF(ISBLANK($B1003),0,VLOOKUP($B1003,Listen!$A$2:$C$45,3,FALSE))</f>
        <v>0</v>
      </c>
      <c r="X1003" s="49">
        <f t="shared" si="193"/>
        <v>0</v>
      </c>
      <c r="Y1003" s="49">
        <f t="shared" si="191"/>
        <v>0</v>
      </c>
      <c r="Z1003" s="49">
        <f t="shared" si="191"/>
        <v>0</v>
      </c>
      <c r="AA1003" s="49">
        <f t="shared" ref="Y1003:AD1045" si="203">$V1003</f>
        <v>0</v>
      </c>
      <c r="AB1003" s="49">
        <f t="shared" si="203"/>
        <v>0</v>
      </c>
      <c r="AC1003" s="49">
        <f t="shared" si="203"/>
        <v>0</v>
      </c>
      <c r="AD1003" s="49">
        <f t="shared" si="203"/>
        <v>0</v>
      </c>
      <c r="AE1003" s="51">
        <f t="shared" si="202"/>
        <v>0</v>
      </c>
      <c r="AF1003" s="51">
        <f>IF(C1003=A_Stammdaten!$B$12,D_SAV!$U1003-D_SAV!$AG1003,HLOOKUP(A_Stammdaten!$B$12-1,$AH$4:$AN$4004,ROW(C1003)-3,FALSE)-$AG1003)</f>
        <v>0</v>
      </c>
      <c r="AG1003" s="51">
        <f>HLOOKUP(A_Stammdaten!$B$12,$AH$4:$AN$4004,ROW(C1003)-3,FALSE)</f>
        <v>0</v>
      </c>
      <c r="AH1003" s="51">
        <f t="shared" si="194"/>
        <v>0</v>
      </c>
      <c r="AI1003" s="51">
        <f t="shared" si="195"/>
        <v>0</v>
      </c>
      <c r="AJ1003" s="51">
        <f t="shared" si="196"/>
        <v>0</v>
      </c>
      <c r="AK1003" s="51">
        <f t="shared" si="197"/>
        <v>0</v>
      </c>
      <c r="AL1003" s="51">
        <f t="shared" si="198"/>
        <v>0</v>
      </c>
      <c r="AM1003" s="51">
        <f t="shared" si="199"/>
        <v>0</v>
      </c>
      <c r="AN1003" s="51">
        <f t="shared" si="200"/>
        <v>0</v>
      </c>
    </row>
    <row r="1004" spans="1:40" x14ac:dyDescent="0.25">
      <c r="A1004" s="17"/>
      <c r="B1004" s="17"/>
      <c r="C1004" s="35"/>
      <c r="D1004" s="17"/>
      <c r="E1004" s="17"/>
      <c r="F1004" s="17"/>
      <c r="G1004" s="62">
        <f t="shared" si="201"/>
        <v>0</v>
      </c>
      <c r="H1004" s="17"/>
      <c r="I1004" s="17"/>
      <c r="J1004" s="17"/>
      <c r="K1004" s="17"/>
      <c r="L1004" s="17"/>
      <c r="M1004" s="17"/>
      <c r="N1004" s="17"/>
      <c r="O1004" s="17"/>
      <c r="P1004" s="115"/>
      <c r="Q1004" s="62">
        <f>IF(C1004&gt;A_Stammdaten!$B$12,0,SUM(G1004,H1004,J1004,K1004,M1004,N1004)-SUM(I1004,L1004,O1004,P1004))</f>
        <v>0</v>
      </c>
      <c r="R1004" s="17"/>
      <c r="S1004" s="17"/>
      <c r="T1004" s="17"/>
      <c r="U1004" s="62">
        <f t="shared" si="192"/>
        <v>0</v>
      </c>
      <c r="V1004" s="63">
        <f>IF(ISBLANK($B1004),0,VLOOKUP($B1004,Listen!$A$2:$C$45,2,FALSE))</f>
        <v>0</v>
      </c>
      <c r="W1004" s="63">
        <f>IF(ISBLANK($B1004),0,VLOOKUP($B1004,Listen!$A$2:$C$45,3,FALSE))</f>
        <v>0</v>
      </c>
      <c r="X1004" s="49">
        <f t="shared" si="193"/>
        <v>0</v>
      </c>
      <c r="Y1004" s="49">
        <f t="shared" si="203"/>
        <v>0</v>
      </c>
      <c r="Z1004" s="49">
        <f t="shared" si="203"/>
        <v>0</v>
      </c>
      <c r="AA1004" s="49">
        <f t="shared" si="203"/>
        <v>0</v>
      </c>
      <c r="AB1004" s="49">
        <f t="shared" si="203"/>
        <v>0</v>
      </c>
      <c r="AC1004" s="49">
        <f t="shared" si="203"/>
        <v>0</v>
      </c>
      <c r="AD1004" s="49">
        <f t="shared" si="203"/>
        <v>0</v>
      </c>
      <c r="AE1004" s="51">
        <f t="shared" si="202"/>
        <v>0</v>
      </c>
      <c r="AF1004" s="51">
        <f>IF(C1004=A_Stammdaten!$B$12,D_SAV!$U1004-D_SAV!$AG1004,HLOOKUP(A_Stammdaten!$B$12-1,$AH$4:$AN$4004,ROW(C1004)-3,FALSE)-$AG1004)</f>
        <v>0</v>
      </c>
      <c r="AG1004" s="51">
        <f>HLOOKUP(A_Stammdaten!$B$12,$AH$4:$AN$4004,ROW(C1004)-3,FALSE)</f>
        <v>0</v>
      </c>
      <c r="AH1004" s="51">
        <f t="shared" si="194"/>
        <v>0</v>
      </c>
      <c r="AI1004" s="51">
        <f t="shared" si="195"/>
        <v>0</v>
      </c>
      <c r="AJ1004" s="51">
        <f t="shared" si="196"/>
        <v>0</v>
      </c>
      <c r="AK1004" s="51">
        <f t="shared" si="197"/>
        <v>0</v>
      </c>
      <c r="AL1004" s="51">
        <f t="shared" si="198"/>
        <v>0</v>
      </c>
      <c r="AM1004" s="51">
        <f t="shared" si="199"/>
        <v>0</v>
      </c>
      <c r="AN1004" s="51">
        <f t="shared" si="200"/>
        <v>0</v>
      </c>
    </row>
    <row r="1005" spans="1:40" x14ac:dyDescent="0.25">
      <c r="A1005" s="17"/>
      <c r="B1005" s="17"/>
      <c r="C1005" s="35"/>
      <c r="D1005" s="17"/>
      <c r="E1005" s="17"/>
      <c r="F1005" s="17"/>
      <c r="G1005" s="62">
        <f t="shared" si="201"/>
        <v>0</v>
      </c>
      <c r="H1005" s="17"/>
      <c r="I1005" s="17"/>
      <c r="J1005" s="17"/>
      <c r="K1005" s="17"/>
      <c r="L1005" s="17"/>
      <c r="M1005" s="17"/>
      <c r="N1005" s="17"/>
      <c r="O1005" s="17"/>
      <c r="P1005" s="115"/>
      <c r="Q1005" s="62">
        <f>IF(C1005&gt;A_Stammdaten!$B$12,0,SUM(G1005,H1005,J1005,K1005,M1005,N1005)-SUM(I1005,L1005,O1005,P1005))</f>
        <v>0</v>
      </c>
      <c r="R1005" s="17"/>
      <c r="S1005" s="17"/>
      <c r="T1005" s="17"/>
      <c r="U1005" s="62">
        <f t="shared" si="192"/>
        <v>0</v>
      </c>
      <c r="V1005" s="63">
        <f>IF(ISBLANK($B1005),0,VLOOKUP($B1005,Listen!$A$2:$C$45,2,FALSE))</f>
        <v>0</v>
      </c>
      <c r="W1005" s="63">
        <f>IF(ISBLANK($B1005),0,VLOOKUP($B1005,Listen!$A$2:$C$45,3,FALSE))</f>
        <v>0</v>
      </c>
      <c r="X1005" s="49">
        <f t="shared" si="193"/>
        <v>0</v>
      </c>
      <c r="Y1005" s="49">
        <f t="shared" si="203"/>
        <v>0</v>
      </c>
      <c r="Z1005" s="49">
        <f t="shared" si="203"/>
        <v>0</v>
      </c>
      <c r="AA1005" s="49">
        <f t="shared" si="203"/>
        <v>0</v>
      </c>
      <c r="AB1005" s="49">
        <f t="shared" si="203"/>
        <v>0</v>
      </c>
      <c r="AC1005" s="49">
        <f t="shared" si="203"/>
        <v>0</v>
      </c>
      <c r="AD1005" s="49">
        <f t="shared" si="203"/>
        <v>0</v>
      </c>
      <c r="AE1005" s="51">
        <f t="shared" si="202"/>
        <v>0</v>
      </c>
      <c r="AF1005" s="51">
        <f>IF(C1005=A_Stammdaten!$B$12,D_SAV!$U1005-D_SAV!$AG1005,HLOOKUP(A_Stammdaten!$B$12-1,$AH$4:$AN$4004,ROW(C1005)-3,FALSE)-$AG1005)</f>
        <v>0</v>
      </c>
      <c r="AG1005" s="51">
        <f>HLOOKUP(A_Stammdaten!$B$12,$AH$4:$AN$4004,ROW(C1005)-3,FALSE)</f>
        <v>0</v>
      </c>
      <c r="AH1005" s="51">
        <f t="shared" si="194"/>
        <v>0</v>
      </c>
      <c r="AI1005" s="51">
        <f t="shared" si="195"/>
        <v>0</v>
      </c>
      <c r="AJ1005" s="51">
        <f t="shared" si="196"/>
        <v>0</v>
      </c>
      <c r="AK1005" s="51">
        <f t="shared" si="197"/>
        <v>0</v>
      </c>
      <c r="AL1005" s="51">
        <f t="shared" si="198"/>
        <v>0</v>
      </c>
      <c r="AM1005" s="51">
        <f t="shared" si="199"/>
        <v>0</v>
      </c>
      <c r="AN1005" s="51">
        <f t="shared" si="200"/>
        <v>0</v>
      </c>
    </row>
    <row r="1006" spans="1:40" x14ac:dyDescent="0.25">
      <c r="A1006" s="17"/>
      <c r="B1006" s="17"/>
      <c r="C1006" s="35"/>
      <c r="D1006" s="17"/>
      <c r="E1006" s="17"/>
      <c r="F1006" s="17"/>
      <c r="G1006" s="62">
        <f t="shared" si="201"/>
        <v>0</v>
      </c>
      <c r="H1006" s="17"/>
      <c r="I1006" s="17"/>
      <c r="J1006" s="17"/>
      <c r="K1006" s="17"/>
      <c r="L1006" s="17"/>
      <c r="M1006" s="17"/>
      <c r="N1006" s="17"/>
      <c r="O1006" s="17"/>
      <c r="P1006" s="115"/>
      <c r="Q1006" s="62">
        <f>IF(C1006&gt;A_Stammdaten!$B$12,0,SUM(G1006,H1006,J1006,K1006,M1006,N1006)-SUM(I1006,L1006,O1006,P1006))</f>
        <v>0</v>
      </c>
      <c r="R1006" s="17"/>
      <c r="S1006" s="17"/>
      <c r="T1006" s="17"/>
      <c r="U1006" s="62">
        <f t="shared" si="192"/>
        <v>0</v>
      </c>
      <c r="V1006" s="63">
        <f>IF(ISBLANK($B1006),0,VLOOKUP($B1006,Listen!$A$2:$C$45,2,FALSE))</f>
        <v>0</v>
      </c>
      <c r="W1006" s="63">
        <f>IF(ISBLANK($B1006),0,VLOOKUP($B1006,Listen!$A$2:$C$45,3,FALSE))</f>
        <v>0</v>
      </c>
      <c r="X1006" s="49">
        <f t="shared" si="193"/>
        <v>0</v>
      </c>
      <c r="Y1006" s="49">
        <f t="shared" si="203"/>
        <v>0</v>
      </c>
      <c r="Z1006" s="49">
        <f t="shared" si="203"/>
        <v>0</v>
      </c>
      <c r="AA1006" s="49">
        <f t="shared" si="203"/>
        <v>0</v>
      </c>
      <c r="AB1006" s="49">
        <f t="shared" si="203"/>
        <v>0</v>
      </c>
      <c r="AC1006" s="49">
        <f t="shared" si="203"/>
        <v>0</v>
      </c>
      <c r="AD1006" s="49">
        <f t="shared" si="203"/>
        <v>0</v>
      </c>
      <c r="AE1006" s="51">
        <f t="shared" si="202"/>
        <v>0</v>
      </c>
      <c r="AF1006" s="51">
        <f>IF(C1006=A_Stammdaten!$B$12,D_SAV!$U1006-D_SAV!$AG1006,HLOOKUP(A_Stammdaten!$B$12-1,$AH$4:$AN$4004,ROW(C1006)-3,FALSE)-$AG1006)</f>
        <v>0</v>
      </c>
      <c r="AG1006" s="51">
        <f>HLOOKUP(A_Stammdaten!$B$12,$AH$4:$AN$4004,ROW(C1006)-3,FALSE)</f>
        <v>0</v>
      </c>
      <c r="AH1006" s="51">
        <f t="shared" si="194"/>
        <v>0</v>
      </c>
      <c r="AI1006" s="51">
        <f t="shared" si="195"/>
        <v>0</v>
      </c>
      <c r="AJ1006" s="51">
        <f t="shared" si="196"/>
        <v>0</v>
      </c>
      <c r="AK1006" s="51">
        <f t="shared" si="197"/>
        <v>0</v>
      </c>
      <c r="AL1006" s="51">
        <f t="shared" si="198"/>
        <v>0</v>
      </c>
      <c r="AM1006" s="51">
        <f t="shared" si="199"/>
        <v>0</v>
      </c>
      <c r="AN1006" s="51">
        <f t="shared" si="200"/>
        <v>0</v>
      </c>
    </row>
    <row r="1007" spans="1:40" x14ac:dyDescent="0.25">
      <c r="A1007" s="17"/>
      <c r="B1007" s="17"/>
      <c r="C1007" s="35"/>
      <c r="D1007" s="17"/>
      <c r="E1007" s="17"/>
      <c r="F1007" s="17"/>
      <c r="G1007" s="62">
        <f t="shared" si="201"/>
        <v>0</v>
      </c>
      <c r="H1007" s="17"/>
      <c r="I1007" s="17"/>
      <c r="J1007" s="17"/>
      <c r="K1007" s="17"/>
      <c r="L1007" s="17"/>
      <c r="M1007" s="17"/>
      <c r="N1007" s="17"/>
      <c r="O1007" s="17"/>
      <c r="P1007" s="115"/>
      <c r="Q1007" s="62">
        <f>IF(C1007&gt;A_Stammdaten!$B$12,0,SUM(G1007,H1007,J1007,K1007,M1007,N1007)-SUM(I1007,L1007,O1007,P1007))</f>
        <v>0</v>
      </c>
      <c r="R1007" s="17"/>
      <c r="S1007" s="17"/>
      <c r="T1007" s="17"/>
      <c r="U1007" s="62">
        <f t="shared" si="192"/>
        <v>0</v>
      </c>
      <c r="V1007" s="63">
        <f>IF(ISBLANK($B1007),0,VLOOKUP($B1007,Listen!$A$2:$C$45,2,FALSE))</f>
        <v>0</v>
      </c>
      <c r="W1007" s="63">
        <f>IF(ISBLANK($B1007),0,VLOOKUP($B1007,Listen!$A$2:$C$45,3,FALSE))</f>
        <v>0</v>
      </c>
      <c r="X1007" s="49">
        <f t="shared" si="193"/>
        <v>0</v>
      </c>
      <c r="Y1007" s="49">
        <f t="shared" si="203"/>
        <v>0</v>
      </c>
      <c r="Z1007" s="49">
        <f t="shared" si="203"/>
        <v>0</v>
      </c>
      <c r="AA1007" s="49">
        <f t="shared" si="203"/>
        <v>0</v>
      </c>
      <c r="AB1007" s="49">
        <f t="shared" si="203"/>
        <v>0</v>
      </c>
      <c r="AC1007" s="49">
        <f t="shared" si="203"/>
        <v>0</v>
      </c>
      <c r="AD1007" s="49">
        <f t="shared" si="203"/>
        <v>0</v>
      </c>
      <c r="AE1007" s="51">
        <f t="shared" si="202"/>
        <v>0</v>
      </c>
      <c r="AF1007" s="51">
        <f>IF(C1007=A_Stammdaten!$B$12,D_SAV!$U1007-D_SAV!$AG1007,HLOOKUP(A_Stammdaten!$B$12-1,$AH$4:$AN$4004,ROW(C1007)-3,FALSE)-$AG1007)</f>
        <v>0</v>
      </c>
      <c r="AG1007" s="51">
        <f>HLOOKUP(A_Stammdaten!$B$12,$AH$4:$AN$4004,ROW(C1007)-3,FALSE)</f>
        <v>0</v>
      </c>
      <c r="AH1007" s="51">
        <f t="shared" si="194"/>
        <v>0</v>
      </c>
      <c r="AI1007" s="51">
        <f t="shared" si="195"/>
        <v>0</v>
      </c>
      <c r="AJ1007" s="51">
        <f t="shared" si="196"/>
        <v>0</v>
      </c>
      <c r="AK1007" s="51">
        <f t="shared" si="197"/>
        <v>0</v>
      </c>
      <c r="AL1007" s="51">
        <f t="shared" si="198"/>
        <v>0</v>
      </c>
      <c r="AM1007" s="51">
        <f t="shared" si="199"/>
        <v>0</v>
      </c>
      <c r="AN1007" s="51">
        <f t="shared" si="200"/>
        <v>0</v>
      </c>
    </row>
    <row r="1008" spans="1:40" x14ac:dyDescent="0.25">
      <c r="A1008" s="17"/>
      <c r="B1008" s="17"/>
      <c r="C1008" s="35"/>
      <c r="D1008" s="17"/>
      <c r="E1008" s="17"/>
      <c r="F1008" s="17"/>
      <c r="G1008" s="62">
        <f t="shared" si="201"/>
        <v>0</v>
      </c>
      <c r="H1008" s="17"/>
      <c r="I1008" s="17"/>
      <c r="J1008" s="17"/>
      <c r="K1008" s="17"/>
      <c r="L1008" s="17"/>
      <c r="M1008" s="17"/>
      <c r="N1008" s="17"/>
      <c r="O1008" s="17"/>
      <c r="P1008" s="115"/>
      <c r="Q1008" s="62">
        <f>IF(C1008&gt;A_Stammdaten!$B$12,0,SUM(G1008,H1008,J1008,K1008,M1008,N1008)-SUM(I1008,L1008,O1008,P1008))</f>
        <v>0</v>
      </c>
      <c r="R1008" s="17"/>
      <c r="S1008" s="17"/>
      <c r="T1008" s="17"/>
      <c r="U1008" s="62">
        <f t="shared" si="192"/>
        <v>0</v>
      </c>
      <c r="V1008" s="63">
        <f>IF(ISBLANK($B1008),0,VLOOKUP($B1008,Listen!$A$2:$C$45,2,FALSE))</f>
        <v>0</v>
      </c>
      <c r="W1008" s="63">
        <f>IF(ISBLANK($B1008),0,VLOOKUP($B1008,Listen!$A$2:$C$45,3,FALSE))</f>
        <v>0</v>
      </c>
      <c r="X1008" s="49">
        <f t="shared" si="193"/>
        <v>0</v>
      </c>
      <c r="Y1008" s="49">
        <f t="shared" si="203"/>
        <v>0</v>
      </c>
      <c r="Z1008" s="49">
        <f t="shared" si="203"/>
        <v>0</v>
      </c>
      <c r="AA1008" s="49">
        <f t="shared" si="203"/>
        <v>0</v>
      </c>
      <c r="AB1008" s="49">
        <f t="shared" si="203"/>
        <v>0</v>
      </c>
      <c r="AC1008" s="49">
        <f t="shared" si="203"/>
        <v>0</v>
      </c>
      <c r="AD1008" s="49">
        <f t="shared" si="203"/>
        <v>0</v>
      </c>
      <c r="AE1008" s="51">
        <f t="shared" si="202"/>
        <v>0</v>
      </c>
      <c r="AF1008" s="51">
        <f>IF(C1008=A_Stammdaten!$B$12,D_SAV!$U1008-D_SAV!$AG1008,HLOOKUP(A_Stammdaten!$B$12-1,$AH$4:$AN$4004,ROW(C1008)-3,FALSE)-$AG1008)</f>
        <v>0</v>
      </c>
      <c r="AG1008" s="51">
        <f>HLOOKUP(A_Stammdaten!$B$12,$AH$4:$AN$4004,ROW(C1008)-3,FALSE)</f>
        <v>0</v>
      </c>
      <c r="AH1008" s="51">
        <f t="shared" si="194"/>
        <v>0</v>
      </c>
      <c r="AI1008" s="51">
        <f t="shared" si="195"/>
        <v>0</v>
      </c>
      <c r="AJ1008" s="51">
        <f t="shared" si="196"/>
        <v>0</v>
      </c>
      <c r="AK1008" s="51">
        <f t="shared" si="197"/>
        <v>0</v>
      </c>
      <c r="AL1008" s="51">
        <f t="shared" si="198"/>
        <v>0</v>
      </c>
      <c r="AM1008" s="51">
        <f t="shared" si="199"/>
        <v>0</v>
      </c>
      <c r="AN1008" s="51">
        <f t="shared" si="200"/>
        <v>0</v>
      </c>
    </row>
    <row r="1009" spans="1:40" x14ac:dyDescent="0.25">
      <c r="A1009" s="17"/>
      <c r="B1009" s="17"/>
      <c r="C1009" s="35"/>
      <c r="D1009" s="17"/>
      <c r="E1009" s="17"/>
      <c r="F1009" s="17"/>
      <c r="G1009" s="62">
        <f t="shared" si="201"/>
        <v>0</v>
      </c>
      <c r="H1009" s="17"/>
      <c r="I1009" s="17"/>
      <c r="J1009" s="17"/>
      <c r="K1009" s="17"/>
      <c r="L1009" s="17"/>
      <c r="M1009" s="17"/>
      <c r="N1009" s="17"/>
      <c r="O1009" s="17"/>
      <c r="P1009" s="115"/>
      <c r="Q1009" s="62">
        <f>IF(C1009&gt;A_Stammdaten!$B$12,0,SUM(G1009,H1009,J1009,K1009,M1009,N1009)-SUM(I1009,L1009,O1009,P1009))</f>
        <v>0</v>
      </c>
      <c r="R1009" s="17"/>
      <c r="S1009" s="17"/>
      <c r="T1009" s="17"/>
      <c r="U1009" s="62">
        <f t="shared" si="192"/>
        <v>0</v>
      </c>
      <c r="V1009" s="63">
        <f>IF(ISBLANK($B1009),0,VLOOKUP($B1009,Listen!$A$2:$C$45,2,FALSE))</f>
        <v>0</v>
      </c>
      <c r="W1009" s="63">
        <f>IF(ISBLANK($B1009),0,VLOOKUP($B1009,Listen!$A$2:$C$45,3,FALSE))</f>
        <v>0</v>
      </c>
      <c r="X1009" s="49">
        <f t="shared" si="193"/>
        <v>0</v>
      </c>
      <c r="Y1009" s="49">
        <f t="shared" si="203"/>
        <v>0</v>
      </c>
      <c r="Z1009" s="49">
        <f t="shared" si="203"/>
        <v>0</v>
      </c>
      <c r="AA1009" s="49">
        <f t="shared" si="203"/>
        <v>0</v>
      </c>
      <c r="AB1009" s="49">
        <f t="shared" si="203"/>
        <v>0</v>
      </c>
      <c r="AC1009" s="49">
        <f t="shared" si="203"/>
        <v>0</v>
      </c>
      <c r="AD1009" s="49">
        <f t="shared" si="203"/>
        <v>0</v>
      </c>
      <c r="AE1009" s="51">
        <f t="shared" si="202"/>
        <v>0</v>
      </c>
      <c r="AF1009" s="51">
        <f>IF(C1009=A_Stammdaten!$B$12,D_SAV!$U1009-D_SAV!$AG1009,HLOOKUP(A_Stammdaten!$B$12-1,$AH$4:$AN$4004,ROW(C1009)-3,FALSE)-$AG1009)</f>
        <v>0</v>
      </c>
      <c r="AG1009" s="51">
        <f>HLOOKUP(A_Stammdaten!$B$12,$AH$4:$AN$4004,ROW(C1009)-3,FALSE)</f>
        <v>0</v>
      </c>
      <c r="AH1009" s="51">
        <f t="shared" si="194"/>
        <v>0</v>
      </c>
      <c r="AI1009" s="51">
        <f t="shared" si="195"/>
        <v>0</v>
      </c>
      <c r="AJ1009" s="51">
        <f t="shared" si="196"/>
        <v>0</v>
      </c>
      <c r="AK1009" s="51">
        <f t="shared" si="197"/>
        <v>0</v>
      </c>
      <c r="AL1009" s="51">
        <f t="shared" si="198"/>
        <v>0</v>
      </c>
      <c r="AM1009" s="51">
        <f t="shared" si="199"/>
        <v>0</v>
      </c>
      <c r="AN1009" s="51">
        <f t="shared" si="200"/>
        <v>0</v>
      </c>
    </row>
    <row r="1010" spans="1:40" x14ac:dyDescent="0.25">
      <c r="A1010" s="17"/>
      <c r="B1010" s="17"/>
      <c r="C1010" s="35"/>
      <c r="D1010" s="17"/>
      <c r="E1010" s="17"/>
      <c r="F1010" s="17"/>
      <c r="G1010" s="62">
        <f t="shared" si="201"/>
        <v>0</v>
      </c>
      <c r="H1010" s="17"/>
      <c r="I1010" s="17"/>
      <c r="J1010" s="17"/>
      <c r="K1010" s="17"/>
      <c r="L1010" s="17"/>
      <c r="M1010" s="17"/>
      <c r="N1010" s="17"/>
      <c r="O1010" s="17"/>
      <c r="P1010" s="115"/>
      <c r="Q1010" s="62">
        <f>IF(C1010&gt;A_Stammdaten!$B$12,0,SUM(G1010,H1010,J1010,K1010,M1010,N1010)-SUM(I1010,L1010,O1010,P1010))</f>
        <v>0</v>
      </c>
      <c r="R1010" s="17"/>
      <c r="S1010" s="17"/>
      <c r="T1010" s="17"/>
      <c r="U1010" s="62">
        <f t="shared" si="192"/>
        <v>0</v>
      </c>
      <c r="V1010" s="63">
        <f>IF(ISBLANK($B1010),0,VLOOKUP($B1010,Listen!$A$2:$C$45,2,FALSE))</f>
        <v>0</v>
      </c>
      <c r="W1010" s="63">
        <f>IF(ISBLANK($B1010),0,VLOOKUP($B1010,Listen!$A$2:$C$45,3,FALSE))</f>
        <v>0</v>
      </c>
      <c r="X1010" s="49">
        <f t="shared" si="193"/>
        <v>0</v>
      </c>
      <c r="Y1010" s="49">
        <f t="shared" si="203"/>
        <v>0</v>
      </c>
      <c r="Z1010" s="49">
        <f t="shared" si="203"/>
        <v>0</v>
      </c>
      <c r="AA1010" s="49">
        <f t="shared" si="203"/>
        <v>0</v>
      </c>
      <c r="AB1010" s="49">
        <f t="shared" si="203"/>
        <v>0</v>
      </c>
      <c r="AC1010" s="49">
        <f t="shared" si="203"/>
        <v>0</v>
      </c>
      <c r="AD1010" s="49">
        <f t="shared" si="203"/>
        <v>0</v>
      </c>
      <c r="AE1010" s="51">
        <f t="shared" si="202"/>
        <v>0</v>
      </c>
      <c r="AF1010" s="51">
        <f>IF(C1010=A_Stammdaten!$B$12,D_SAV!$U1010-D_SAV!$AG1010,HLOOKUP(A_Stammdaten!$B$12-1,$AH$4:$AN$4004,ROW(C1010)-3,FALSE)-$AG1010)</f>
        <v>0</v>
      </c>
      <c r="AG1010" s="51">
        <f>HLOOKUP(A_Stammdaten!$B$12,$AH$4:$AN$4004,ROW(C1010)-3,FALSE)</f>
        <v>0</v>
      </c>
      <c r="AH1010" s="51">
        <f t="shared" si="194"/>
        <v>0</v>
      </c>
      <c r="AI1010" s="51">
        <f t="shared" si="195"/>
        <v>0</v>
      </c>
      <c r="AJ1010" s="51">
        <f t="shared" si="196"/>
        <v>0</v>
      </c>
      <c r="AK1010" s="51">
        <f t="shared" si="197"/>
        <v>0</v>
      </c>
      <c r="AL1010" s="51">
        <f t="shared" si="198"/>
        <v>0</v>
      </c>
      <c r="AM1010" s="51">
        <f t="shared" si="199"/>
        <v>0</v>
      </c>
      <c r="AN1010" s="51">
        <f t="shared" si="200"/>
        <v>0</v>
      </c>
    </row>
    <row r="1011" spans="1:40" x14ac:dyDescent="0.25">
      <c r="A1011" s="17"/>
      <c r="B1011" s="17"/>
      <c r="C1011" s="35"/>
      <c r="D1011" s="17"/>
      <c r="E1011" s="17"/>
      <c r="F1011" s="17"/>
      <c r="G1011" s="62">
        <f t="shared" si="201"/>
        <v>0</v>
      </c>
      <c r="H1011" s="17"/>
      <c r="I1011" s="17"/>
      <c r="J1011" s="17"/>
      <c r="K1011" s="17"/>
      <c r="L1011" s="17"/>
      <c r="M1011" s="17"/>
      <c r="N1011" s="17"/>
      <c r="O1011" s="17"/>
      <c r="P1011" s="115"/>
      <c r="Q1011" s="62">
        <f>IF(C1011&gt;A_Stammdaten!$B$12,0,SUM(G1011,H1011,J1011,K1011,M1011,N1011)-SUM(I1011,L1011,O1011,P1011))</f>
        <v>0</v>
      </c>
      <c r="R1011" s="17"/>
      <c r="S1011" s="17"/>
      <c r="T1011" s="17"/>
      <c r="U1011" s="62">
        <f t="shared" si="192"/>
        <v>0</v>
      </c>
      <c r="V1011" s="63">
        <f>IF(ISBLANK($B1011),0,VLOOKUP($B1011,Listen!$A$2:$C$45,2,FALSE))</f>
        <v>0</v>
      </c>
      <c r="W1011" s="63">
        <f>IF(ISBLANK($B1011),0,VLOOKUP($B1011,Listen!$A$2:$C$45,3,FALSE))</f>
        <v>0</v>
      </c>
      <c r="X1011" s="49">
        <f t="shared" si="193"/>
        <v>0</v>
      </c>
      <c r="Y1011" s="49">
        <f t="shared" si="203"/>
        <v>0</v>
      </c>
      <c r="Z1011" s="49">
        <f t="shared" si="203"/>
        <v>0</v>
      </c>
      <c r="AA1011" s="49">
        <f t="shared" si="203"/>
        <v>0</v>
      </c>
      <c r="AB1011" s="49">
        <f t="shared" si="203"/>
        <v>0</v>
      </c>
      <c r="AC1011" s="49">
        <f t="shared" si="203"/>
        <v>0</v>
      </c>
      <c r="AD1011" s="49">
        <f t="shared" si="203"/>
        <v>0</v>
      </c>
      <c r="AE1011" s="51">
        <f t="shared" si="202"/>
        <v>0</v>
      </c>
      <c r="AF1011" s="51">
        <f>IF(C1011=A_Stammdaten!$B$12,D_SAV!$U1011-D_SAV!$AG1011,HLOOKUP(A_Stammdaten!$B$12-1,$AH$4:$AN$4004,ROW(C1011)-3,FALSE)-$AG1011)</f>
        <v>0</v>
      </c>
      <c r="AG1011" s="51">
        <f>HLOOKUP(A_Stammdaten!$B$12,$AH$4:$AN$4004,ROW(C1011)-3,FALSE)</f>
        <v>0</v>
      </c>
      <c r="AH1011" s="51">
        <f t="shared" si="194"/>
        <v>0</v>
      </c>
      <c r="AI1011" s="51">
        <f t="shared" si="195"/>
        <v>0</v>
      </c>
      <c r="AJ1011" s="51">
        <f t="shared" si="196"/>
        <v>0</v>
      </c>
      <c r="AK1011" s="51">
        <f t="shared" si="197"/>
        <v>0</v>
      </c>
      <c r="AL1011" s="51">
        <f t="shared" si="198"/>
        <v>0</v>
      </c>
      <c r="AM1011" s="51">
        <f t="shared" si="199"/>
        <v>0</v>
      </c>
      <c r="AN1011" s="51">
        <f t="shared" si="200"/>
        <v>0</v>
      </c>
    </row>
    <row r="1012" spans="1:40" x14ac:dyDescent="0.25">
      <c r="A1012" s="17"/>
      <c r="B1012" s="17"/>
      <c r="C1012" s="35"/>
      <c r="D1012" s="17"/>
      <c r="E1012" s="17"/>
      <c r="F1012" s="17"/>
      <c r="G1012" s="62">
        <f t="shared" si="201"/>
        <v>0</v>
      </c>
      <c r="H1012" s="17"/>
      <c r="I1012" s="17"/>
      <c r="J1012" s="17"/>
      <c r="K1012" s="17"/>
      <c r="L1012" s="17"/>
      <c r="M1012" s="17"/>
      <c r="N1012" s="17"/>
      <c r="O1012" s="17"/>
      <c r="P1012" s="115"/>
      <c r="Q1012" s="62">
        <f>IF(C1012&gt;A_Stammdaten!$B$12,0,SUM(G1012,H1012,J1012,K1012,M1012,N1012)-SUM(I1012,L1012,O1012,P1012))</f>
        <v>0</v>
      </c>
      <c r="R1012" s="17"/>
      <c r="S1012" s="17"/>
      <c r="T1012" s="17"/>
      <c r="U1012" s="62">
        <f t="shared" si="192"/>
        <v>0</v>
      </c>
      <c r="V1012" s="63">
        <f>IF(ISBLANK($B1012),0,VLOOKUP($B1012,Listen!$A$2:$C$45,2,FALSE))</f>
        <v>0</v>
      </c>
      <c r="W1012" s="63">
        <f>IF(ISBLANK($B1012),0,VLOOKUP($B1012,Listen!$A$2:$C$45,3,FALSE))</f>
        <v>0</v>
      </c>
      <c r="X1012" s="49">
        <f t="shared" si="193"/>
        <v>0</v>
      </c>
      <c r="Y1012" s="49">
        <f t="shared" si="203"/>
        <v>0</v>
      </c>
      <c r="Z1012" s="49">
        <f t="shared" si="203"/>
        <v>0</v>
      </c>
      <c r="AA1012" s="49">
        <f t="shared" si="203"/>
        <v>0</v>
      </c>
      <c r="AB1012" s="49">
        <f t="shared" si="203"/>
        <v>0</v>
      </c>
      <c r="AC1012" s="49">
        <f t="shared" si="203"/>
        <v>0</v>
      </c>
      <c r="AD1012" s="49">
        <f t="shared" si="203"/>
        <v>0</v>
      </c>
      <c r="AE1012" s="51">
        <f t="shared" si="202"/>
        <v>0</v>
      </c>
      <c r="AF1012" s="51">
        <f>IF(C1012=A_Stammdaten!$B$12,D_SAV!$U1012-D_SAV!$AG1012,HLOOKUP(A_Stammdaten!$B$12-1,$AH$4:$AN$4004,ROW(C1012)-3,FALSE)-$AG1012)</f>
        <v>0</v>
      </c>
      <c r="AG1012" s="51">
        <f>HLOOKUP(A_Stammdaten!$B$12,$AH$4:$AN$4004,ROW(C1012)-3,FALSE)</f>
        <v>0</v>
      </c>
      <c r="AH1012" s="51">
        <f t="shared" si="194"/>
        <v>0</v>
      </c>
      <c r="AI1012" s="51">
        <f t="shared" si="195"/>
        <v>0</v>
      </c>
      <c r="AJ1012" s="51">
        <f t="shared" si="196"/>
        <v>0</v>
      </c>
      <c r="AK1012" s="51">
        <f t="shared" si="197"/>
        <v>0</v>
      </c>
      <c r="AL1012" s="51">
        <f t="shared" si="198"/>
        <v>0</v>
      </c>
      <c r="AM1012" s="51">
        <f t="shared" si="199"/>
        <v>0</v>
      </c>
      <c r="AN1012" s="51">
        <f t="shared" si="200"/>
        <v>0</v>
      </c>
    </row>
    <row r="1013" spans="1:40" x14ac:dyDescent="0.25">
      <c r="A1013" s="17"/>
      <c r="B1013" s="17"/>
      <c r="C1013" s="35"/>
      <c r="D1013" s="17"/>
      <c r="E1013" s="17"/>
      <c r="F1013" s="17"/>
      <c r="G1013" s="62">
        <f t="shared" si="201"/>
        <v>0</v>
      </c>
      <c r="H1013" s="17"/>
      <c r="I1013" s="17"/>
      <c r="J1013" s="17"/>
      <c r="K1013" s="17"/>
      <c r="L1013" s="17"/>
      <c r="M1013" s="17"/>
      <c r="N1013" s="17"/>
      <c r="O1013" s="17"/>
      <c r="P1013" s="115"/>
      <c r="Q1013" s="62">
        <f>IF(C1013&gt;A_Stammdaten!$B$12,0,SUM(G1013,H1013,J1013,K1013,M1013,N1013)-SUM(I1013,L1013,O1013,P1013))</f>
        <v>0</v>
      </c>
      <c r="R1013" s="17"/>
      <c r="S1013" s="17"/>
      <c r="T1013" s="17"/>
      <c r="U1013" s="62">
        <f t="shared" si="192"/>
        <v>0</v>
      </c>
      <c r="V1013" s="63">
        <f>IF(ISBLANK($B1013),0,VLOOKUP($B1013,Listen!$A$2:$C$45,2,FALSE))</f>
        <v>0</v>
      </c>
      <c r="W1013" s="63">
        <f>IF(ISBLANK($B1013),0,VLOOKUP($B1013,Listen!$A$2:$C$45,3,FALSE))</f>
        <v>0</v>
      </c>
      <c r="X1013" s="49">
        <f t="shared" si="193"/>
        <v>0</v>
      </c>
      <c r="Y1013" s="49">
        <f t="shared" si="203"/>
        <v>0</v>
      </c>
      <c r="Z1013" s="49">
        <f t="shared" si="203"/>
        <v>0</v>
      </c>
      <c r="AA1013" s="49">
        <f t="shared" si="203"/>
        <v>0</v>
      </c>
      <c r="AB1013" s="49">
        <f t="shared" si="203"/>
        <v>0</v>
      </c>
      <c r="AC1013" s="49">
        <f t="shared" si="203"/>
        <v>0</v>
      </c>
      <c r="AD1013" s="49">
        <f t="shared" si="203"/>
        <v>0</v>
      </c>
      <c r="AE1013" s="51">
        <f t="shared" si="202"/>
        <v>0</v>
      </c>
      <c r="AF1013" s="51">
        <f>IF(C1013=A_Stammdaten!$B$12,D_SAV!$U1013-D_SAV!$AG1013,HLOOKUP(A_Stammdaten!$B$12-1,$AH$4:$AN$4004,ROW(C1013)-3,FALSE)-$AG1013)</f>
        <v>0</v>
      </c>
      <c r="AG1013" s="51">
        <f>HLOOKUP(A_Stammdaten!$B$12,$AH$4:$AN$4004,ROW(C1013)-3,FALSE)</f>
        <v>0</v>
      </c>
      <c r="AH1013" s="51">
        <f t="shared" si="194"/>
        <v>0</v>
      </c>
      <c r="AI1013" s="51">
        <f t="shared" si="195"/>
        <v>0</v>
      </c>
      <c r="AJ1013" s="51">
        <f t="shared" si="196"/>
        <v>0</v>
      </c>
      <c r="AK1013" s="51">
        <f t="shared" si="197"/>
        <v>0</v>
      </c>
      <c r="AL1013" s="51">
        <f t="shared" si="198"/>
        <v>0</v>
      </c>
      <c r="AM1013" s="51">
        <f t="shared" si="199"/>
        <v>0</v>
      </c>
      <c r="AN1013" s="51">
        <f t="shared" si="200"/>
        <v>0</v>
      </c>
    </row>
    <row r="1014" spans="1:40" x14ac:dyDescent="0.25">
      <c r="A1014" s="17"/>
      <c r="B1014" s="17"/>
      <c r="C1014" s="35"/>
      <c r="D1014" s="17"/>
      <c r="E1014" s="17"/>
      <c r="F1014" s="17"/>
      <c r="G1014" s="62">
        <f t="shared" si="201"/>
        <v>0</v>
      </c>
      <c r="H1014" s="17"/>
      <c r="I1014" s="17"/>
      <c r="J1014" s="17"/>
      <c r="K1014" s="17"/>
      <c r="L1014" s="17"/>
      <c r="M1014" s="17"/>
      <c r="N1014" s="17"/>
      <c r="O1014" s="17"/>
      <c r="P1014" s="115"/>
      <c r="Q1014" s="62">
        <f>IF(C1014&gt;A_Stammdaten!$B$12,0,SUM(G1014,H1014,J1014,K1014,M1014,N1014)-SUM(I1014,L1014,O1014,P1014))</f>
        <v>0</v>
      </c>
      <c r="R1014" s="17"/>
      <c r="S1014" s="17"/>
      <c r="T1014" s="17"/>
      <c r="U1014" s="62">
        <f t="shared" si="192"/>
        <v>0</v>
      </c>
      <c r="V1014" s="63">
        <f>IF(ISBLANK($B1014),0,VLOOKUP($B1014,Listen!$A$2:$C$45,2,FALSE))</f>
        <v>0</v>
      </c>
      <c r="W1014" s="63">
        <f>IF(ISBLANK($B1014),0,VLOOKUP($B1014,Listen!$A$2:$C$45,3,FALSE))</f>
        <v>0</v>
      </c>
      <c r="X1014" s="49">
        <f t="shared" si="193"/>
        <v>0</v>
      </c>
      <c r="Y1014" s="49">
        <f t="shared" si="203"/>
        <v>0</v>
      </c>
      <c r="Z1014" s="49">
        <f t="shared" si="203"/>
        <v>0</v>
      </c>
      <c r="AA1014" s="49">
        <f t="shared" si="203"/>
        <v>0</v>
      </c>
      <c r="AB1014" s="49">
        <f t="shared" si="203"/>
        <v>0</v>
      </c>
      <c r="AC1014" s="49">
        <f t="shared" si="203"/>
        <v>0</v>
      </c>
      <c r="AD1014" s="49">
        <f t="shared" si="203"/>
        <v>0</v>
      </c>
      <c r="AE1014" s="51">
        <f t="shared" si="202"/>
        <v>0</v>
      </c>
      <c r="AF1014" s="51">
        <f>IF(C1014=A_Stammdaten!$B$12,D_SAV!$U1014-D_SAV!$AG1014,HLOOKUP(A_Stammdaten!$B$12-1,$AH$4:$AN$4004,ROW(C1014)-3,FALSE)-$AG1014)</f>
        <v>0</v>
      </c>
      <c r="AG1014" s="51">
        <f>HLOOKUP(A_Stammdaten!$B$12,$AH$4:$AN$4004,ROW(C1014)-3,FALSE)</f>
        <v>0</v>
      </c>
      <c r="AH1014" s="51">
        <f t="shared" si="194"/>
        <v>0</v>
      </c>
      <c r="AI1014" s="51">
        <f t="shared" si="195"/>
        <v>0</v>
      </c>
      <c r="AJ1014" s="51">
        <f t="shared" si="196"/>
        <v>0</v>
      </c>
      <c r="AK1014" s="51">
        <f t="shared" si="197"/>
        <v>0</v>
      </c>
      <c r="AL1014" s="51">
        <f t="shared" si="198"/>
        <v>0</v>
      </c>
      <c r="AM1014" s="51">
        <f t="shared" si="199"/>
        <v>0</v>
      </c>
      <c r="AN1014" s="51">
        <f t="shared" si="200"/>
        <v>0</v>
      </c>
    </row>
    <row r="1015" spans="1:40" x14ac:dyDescent="0.25">
      <c r="A1015" s="17"/>
      <c r="B1015" s="17"/>
      <c r="C1015" s="35"/>
      <c r="D1015" s="17"/>
      <c r="E1015" s="17"/>
      <c r="F1015" s="17"/>
      <c r="G1015" s="62">
        <f t="shared" si="201"/>
        <v>0</v>
      </c>
      <c r="H1015" s="17"/>
      <c r="I1015" s="17"/>
      <c r="J1015" s="17"/>
      <c r="K1015" s="17"/>
      <c r="L1015" s="17"/>
      <c r="M1015" s="17"/>
      <c r="N1015" s="17"/>
      <c r="O1015" s="17"/>
      <c r="P1015" s="115"/>
      <c r="Q1015" s="62">
        <f>IF(C1015&gt;A_Stammdaten!$B$12,0,SUM(G1015,H1015,J1015,K1015,M1015,N1015)-SUM(I1015,L1015,O1015,P1015))</f>
        <v>0</v>
      </c>
      <c r="R1015" s="17"/>
      <c r="S1015" s="17"/>
      <c r="T1015" s="17"/>
      <c r="U1015" s="62">
        <f t="shared" si="192"/>
        <v>0</v>
      </c>
      <c r="V1015" s="63">
        <f>IF(ISBLANK($B1015),0,VLOOKUP($B1015,Listen!$A$2:$C$45,2,FALSE))</f>
        <v>0</v>
      </c>
      <c r="W1015" s="63">
        <f>IF(ISBLANK($B1015),0,VLOOKUP($B1015,Listen!$A$2:$C$45,3,FALSE))</f>
        <v>0</v>
      </c>
      <c r="X1015" s="49">
        <f t="shared" si="193"/>
        <v>0</v>
      </c>
      <c r="Y1015" s="49">
        <f t="shared" si="203"/>
        <v>0</v>
      </c>
      <c r="Z1015" s="49">
        <f t="shared" si="203"/>
        <v>0</v>
      </c>
      <c r="AA1015" s="49">
        <f t="shared" si="203"/>
        <v>0</v>
      </c>
      <c r="AB1015" s="49">
        <f t="shared" si="203"/>
        <v>0</v>
      </c>
      <c r="AC1015" s="49">
        <f t="shared" si="203"/>
        <v>0</v>
      </c>
      <c r="AD1015" s="49">
        <f t="shared" si="203"/>
        <v>0</v>
      </c>
      <c r="AE1015" s="51">
        <f t="shared" si="202"/>
        <v>0</v>
      </c>
      <c r="AF1015" s="51">
        <f>IF(C1015=A_Stammdaten!$B$12,D_SAV!$U1015-D_SAV!$AG1015,HLOOKUP(A_Stammdaten!$B$12-1,$AH$4:$AN$4004,ROW(C1015)-3,FALSE)-$AG1015)</f>
        <v>0</v>
      </c>
      <c r="AG1015" s="51">
        <f>HLOOKUP(A_Stammdaten!$B$12,$AH$4:$AN$4004,ROW(C1015)-3,FALSE)</f>
        <v>0</v>
      </c>
      <c r="AH1015" s="51">
        <f t="shared" si="194"/>
        <v>0</v>
      </c>
      <c r="AI1015" s="51">
        <f t="shared" si="195"/>
        <v>0</v>
      </c>
      <c r="AJ1015" s="51">
        <f t="shared" si="196"/>
        <v>0</v>
      </c>
      <c r="AK1015" s="51">
        <f t="shared" si="197"/>
        <v>0</v>
      </c>
      <c r="AL1015" s="51">
        <f t="shared" si="198"/>
        <v>0</v>
      </c>
      <c r="AM1015" s="51">
        <f t="shared" si="199"/>
        <v>0</v>
      </c>
      <c r="AN1015" s="51">
        <f t="shared" si="200"/>
        <v>0</v>
      </c>
    </row>
    <row r="1016" spans="1:40" x14ac:dyDescent="0.25">
      <c r="A1016" s="17"/>
      <c r="B1016" s="17"/>
      <c r="C1016" s="35"/>
      <c r="D1016" s="17"/>
      <c r="E1016" s="17"/>
      <c r="F1016" s="17"/>
      <c r="G1016" s="62">
        <f t="shared" si="201"/>
        <v>0</v>
      </c>
      <c r="H1016" s="17"/>
      <c r="I1016" s="17"/>
      <c r="J1016" s="17"/>
      <c r="K1016" s="17"/>
      <c r="L1016" s="17"/>
      <c r="M1016" s="17"/>
      <c r="N1016" s="17"/>
      <c r="O1016" s="17"/>
      <c r="P1016" s="115"/>
      <c r="Q1016" s="62">
        <f>IF(C1016&gt;A_Stammdaten!$B$12,0,SUM(G1016,H1016,J1016,K1016,M1016,N1016)-SUM(I1016,L1016,O1016,P1016))</f>
        <v>0</v>
      </c>
      <c r="R1016" s="17"/>
      <c r="S1016" s="17"/>
      <c r="T1016" s="17"/>
      <c r="U1016" s="62">
        <f t="shared" si="192"/>
        <v>0</v>
      </c>
      <c r="V1016" s="63">
        <f>IF(ISBLANK($B1016),0,VLOOKUP($B1016,Listen!$A$2:$C$45,2,FALSE))</f>
        <v>0</v>
      </c>
      <c r="W1016" s="63">
        <f>IF(ISBLANK($B1016),0,VLOOKUP($B1016,Listen!$A$2:$C$45,3,FALSE))</f>
        <v>0</v>
      </c>
      <c r="X1016" s="49">
        <f t="shared" si="193"/>
        <v>0</v>
      </c>
      <c r="Y1016" s="49">
        <f t="shared" si="203"/>
        <v>0</v>
      </c>
      <c r="Z1016" s="49">
        <f t="shared" si="203"/>
        <v>0</v>
      </c>
      <c r="AA1016" s="49">
        <f t="shared" si="203"/>
        <v>0</v>
      </c>
      <c r="AB1016" s="49">
        <f t="shared" si="203"/>
        <v>0</v>
      </c>
      <c r="AC1016" s="49">
        <f t="shared" si="203"/>
        <v>0</v>
      </c>
      <c r="AD1016" s="49">
        <f t="shared" si="203"/>
        <v>0</v>
      </c>
      <c r="AE1016" s="51">
        <f t="shared" si="202"/>
        <v>0</v>
      </c>
      <c r="AF1016" s="51">
        <f>IF(C1016=A_Stammdaten!$B$12,D_SAV!$U1016-D_SAV!$AG1016,HLOOKUP(A_Stammdaten!$B$12-1,$AH$4:$AN$4004,ROW(C1016)-3,FALSE)-$AG1016)</f>
        <v>0</v>
      </c>
      <c r="AG1016" s="51">
        <f>HLOOKUP(A_Stammdaten!$B$12,$AH$4:$AN$4004,ROW(C1016)-3,FALSE)</f>
        <v>0</v>
      </c>
      <c r="AH1016" s="51">
        <f t="shared" si="194"/>
        <v>0</v>
      </c>
      <c r="AI1016" s="51">
        <f t="shared" si="195"/>
        <v>0</v>
      </c>
      <c r="AJ1016" s="51">
        <f t="shared" si="196"/>
        <v>0</v>
      </c>
      <c r="AK1016" s="51">
        <f t="shared" si="197"/>
        <v>0</v>
      </c>
      <c r="AL1016" s="51">
        <f t="shared" si="198"/>
        <v>0</v>
      </c>
      <c r="AM1016" s="51">
        <f t="shared" si="199"/>
        <v>0</v>
      </c>
      <c r="AN1016" s="51">
        <f t="shared" si="200"/>
        <v>0</v>
      </c>
    </row>
    <row r="1017" spans="1:40" x14ac:dyDescent="0.25">
      <c r="A1017" s="17"/>
      <c r="B1017" s="17"/>
      <c r="C1017" s="35"/>
      <c r="D1017" s="17"/>
      <c r="E1017" s="17"/>
      <c r="F1017" s="17"/>
      <c r="G1017" s="62">
        <f t="shared" si="201"/>
        <v>0</v>
      </c>
      <c r="H1017" s="17"/>
      <c r="I1017" s="17"/>
      <c r="J1017" s="17"/>
      <c r="K1017" s="17"/>
      <c r="L1017" s="17"/>
      <c r="M1017" s="17"/>
      <c r="N1017" s="17"/>
      <c r="O1017" s="17"/>
      <c r="P1017" s="115"/>
      <c r="Q1017" s="62">
        <f>IF(C1017&gt;A_Stammdaten!$B$12,0,SUM(G1017,H1017,J1017,K1017,M1017,N1017)-SUM(I1017,L1017,O1017,P1017))</f>
        <v>0</v>
      </c>
      <c r="R1017" s="17"/>
      <c r="S1017" s="17"/>
      <c r="T1017" s="17"/>
      <c r="U1017" s="62">
        <f t="shared" si="192"/>
        <v>0</v>
      </c>
      <c r="V1017" s="63">
        <f>IF(ISBLANK($B1017),0,VLOOKUP($B1017,Listen!$A$2:$C$45,2,FALSE))</f>
        <v>0</v>
      </c>
      <c r="W1017" s="63">
        <f>IF(ISBLANK($B1017),0,VLOOKUP($B1017,Listen!$A$2:$C$45,3,FALSE))</f>
        <v>0</v>
      </c>
      <c r="X1017" s="49">
        <f t="shared" si="193"/>
        <v>0</v>
      </c>
      <c r="Y1017" s="49">
        <f t="shared" si="203"/>
        <v>0</v>
      </c>
      <c r="Z1017" s="49">
        <f t="shared" si="203"/>
        <v>0</v>
      </c>
      <c r="AA1017" s="49">
        <f t="shared" si="203"/>
        <v>0</v>
      </c>
      <c r="AB1017" s="49">
        <f t="shared" si="203"/>
        <v>0</v>
      </c>
      <c r="AC1017" s="49">
        <f t="shared" si="203"/>
        <v>0</v>
      </c>
      <c r="AD1017" s="49">
        <f t="shared" si="203"/>
        <v>0</v>
      </c>
      <c r="AE1017" s="51">
        <f t="shared" si="202"/>
        <v>0</v>
      </c>
      <c r="AF1017" s="51">
        <f>IF(C1017=A_Stammdaten!$B$12,D_SAV!$U1017-D_SAV!$AG1017,HLOOKUP(A_Stammdaten!$B$12-1,$AH$4:$AN$4004,ROW(C1017)-3,FALSE)-$AG1017)</f>
        <v>0</v>
      </c>
      <c r="AG1017" s="51">
        <f>HLOOKUP(A_Stammdaten!$B$12,$AH$4:$AN$4004,ROW(C1017)-3,FALSE)</f>
        <v>0</v>
      </c>
      <c r="AH1017" s="51">
        <f t="shared" si="194"/>
        <v>0</v>
      </c>
      <c r="AI1017" s="51">
        <f t="shared" si="195"/>
        <v>0</v>
      </c>
      <c r="AJ1017" s="51">
        <f t="shared" si="196"/>
        <v>0</v>
      </c>
      <c r="AK1017" s="51">
        <f t="shared" si="197"/>
        <v>0</v>
      </c>
      <c r="AL1017" s="51">
        <f t="shared" si="198"/>
        <v>0</v>
      </c>
      <c r="AM1017" s="51">
        <f t="shared" si="199"/>
        <v>0</v>
      </c>
      <c r="AN1017" s="51">
        <f t="shared" si="200"/>
        <v>0</v>
      </c>
    </row>
    <row r="1018" spans="1:40" x14ac:dyDescent="0.25">
      <c r="A1018" s="17"/>
      <c r="B1018" s="17"/>
      <c r="C1018" s="35"/>
      <c r="D1018" s="17"/>
      <c r="E1018" s="17"/>
      <c r="F1018" s="17"/>
      <c r="G1018" s="62">
        <f t="shared" si="201"/>
        <v>0</v>
      </c>
      <c r="H1018" s="17"/>
      <c r="I1018" s="17"/>
      <c r="J1018" s="17"/>
      <c r="K1018" s="17"/>
      <c r="L1018" s="17"/>
      <c r="M1018" s="17"/>
      <c r="N1018" s="17"/>
      <c r="O1018" s="17"/>
      <c r="P1018" s="115"/>
      <c r="Q1018" s="62">
        <f>IF(C1018&gt;A_Stammdaten!$B$12,0,SUM(G1018,H1018,J1018,K1018,M1018,N1018)-SUM(I1018,L1018,O1018,P1018))</f>
        <v>0</v>
      </c>
      <c r="R1018" s="17"/>
      <c r="S1018" s="17"/>
      <c r="T1018" s="17"/>
      <c r="U1018" s="62">
        <f t="shared" si="192"/>
        <v>0</v>
      </c>
      <c r="V1018" s="63">
        <f>IF(ISBLANK($B1018),0,VLOOKUP($B1018,Listen!$A$2:$C$45,2,FALSE))</f>
        <v>0</v>
      </c>
      <c r="W1018" s="63">
        <f>IF(ISBLANK($B1018),0,VLOOKUP($B1018,Listen!$A$2:$C$45,3,FALSE))</f>
        <v>0</v>
      </c>
      <c r="X1018" s="49">
        <f t="shared" si="193"/>
        <v>0</v>
      </c>
      <c r="Y1018" s="49">
        <f t="shared" si="203"/>
        <v>0</v>
      </c>
      <c r="Z1018" s="49">
        <f t="shared" si="203"/>
        <v>0</v>
      </c>
      <c r="AA1018" s="49">
        <f t="shared" si="203"/>
        <v>0</v>
      </c>
      <c r="AB1018" s="49">
        <f t="shared" si="203"/>
        <v>0</v>
      </c>
      <c r="AC1018" s="49">
        <f t="shared" si="203"/>
        <v>0</v>
      </c>
      <c r="AD1018" s="49">
        <f t="shared" si="203"/>
        <v>0</v>
      </c>
      <c r="AE1018" s="51">
        <f t="shared" si="202"/>
        <v>0</v>
      </c>
      <c r="AF1018" s="51">
        <f>IF(C1018=A_Stammdaten!$B$12,D_SAV!$U1018-D_SAV!$AG1018,HLOOKUP(A_Stammdaten!$B$12-1,$AH$4:$AN$4004,ROW(C1018)-3,FALSE)-$AG1018)</f>
        <v>0</v>
      </c>
      <c r="AG1018" s="51">
        <f>HLOOKUP(A_Stammdaten!$B$12,$AH$4:$AN$4004,ROW(C1018)-3,FALSE)</f>
        <v>0</v>
      </c>
      <c r="AH1018" s="51">
        <f t="shared" si="194"/>
        <v>0</v>
      </c>
      <c r="AI1018" s="51">
        <f t="shared" si="195"/>
        <v>0</v>
      </c>
      <c r="AJ1018" s="51">
        <f t="shared" si="196"/>
        <v>0</v>
      </c>
      <c r="AK1018" s="51">
        <f t="shared" si="197"/>
        <v>0</v>
      </c>
      <c r="AL1018" s="51">
        <f t="shared" si="198"/>
        <v>0</v>
      </c>
      <c r="AM1018" s="51">
        <f t="shared" si="199"/>
        <v>0</v>
      </c>
      <c r="AN1018" s="51">
        <f t="shared" si="200"/>
        <v>0</v>
      </c>
    </row>
    <row r="1019" spans="1:40" x14ac:dyDescent="0.25">
      <c r="A1019" s="17"/>
      <c r="B1019" s="17"/>
      <c r="C1019" s="35"/>
      <c r="D1019" s="17"/>
      <c r="E1019" s="17"/>
      <c r="F1019" s="17"/>
      <c r="G1019" s="62">
        <f t="shared" si="201"/>
        <v>0</v>
      </c>
      <c r="H1019" s="17"/>
      <c r="I1019" s="17"/>
      <c r="J1019" s="17"/>
      <c r="K1019" s="17"/>
      <c r="L1019" s="17"/>
      <c r="M1019" s="17"/>
      <c r="N1019" s="17"/>
      <c r="O1019" s="17"/>
      <c r="P1019" s="115"/>
      <c r="Q1019" s="62">
        <f>IF(C1019&gt;A_Stammdaten!$B$12,0,SUM(G1019,H1019,J1019,K1019,M1019,N1019)-SUM(I1019,L1019,O1019,P1019))</f>
        <v>0</v>
      </c>
      <c r="R1019" s="17"/>
      <c r="S1019" s="17"/>
      <c r="T1019" s="17"/>
      <c r="U1019" s="62">
        <f t="shared" si="192"/>
        <v>0</v>
      </c>
      <c r="V1019" s="63">
        <f>IF(ISBLANK($B1019),0,VLOOKUP($B1019,Listen!$A$2:$C$45,2,FALSE))</f>
        <v>0</v>
      </c>
      <c r="W1019" s="63">
        <f>IF(ISBLANK($B1019),0,VLOOKUP($B1019,Listen!$A$2:$C$45,3,FALSE))</f>
        <v>0</v>
      </c>
      <c r="X1019" s="49">
        <f t="shared" si="193"/>
        <v>0</v>
      </c>
      <c r="Y1019" s="49">
        <f t="shared" si="203"/>
        <v>0</v>
      </c>
      <c r="Z1019" s="49">
        <f t="shared" si="203"/>
        <v>0</v>
      </c>
      <c r="AA1019" s="49">
        <f t="shared" si="203"/>
        <v>0</v>
      </c>
      <c r="AB1019" s="49">
        <f t="shared" si="203"/>
        <v>0</v>
      </c>
      <c r="AC1019" s="49">
        <f t="shared" si="203"/>
        <v>0</v>
      </c>
      <c r="AD1019" s="49">
        <f t="shared" si="203"/>
        <v>0</v>
      </c>
      <c r="AE1019" s="51">
        <f t="shared" si="202"/>
        <v>0</v>
      </c>
      <c r="AF1019" s="51">
        <f>IF(C1019=A_Stammdaten!$B$12,D_SAV!$U1019-D_SAV!$AG1019,HLOOKUP(A_Stammdaten!$B$12-1,$AH$4:$AN$4004,ROW(C1019)-3,FALSE)-$AG1019)</f>
        <v>0</v>
      </c>
      <c r="AG1019" s="51">
        <f>HLOOKUP(A_Stammdaten!$B$12,$AH$4:$AN$4004,ROW(C1019)-3,FALSE)</f>
        <v>0</v>
      </c>
      <c r="AH1019" s="51">
        <f t="shared" si="194"/>
        <v>0</v>
      </c>
      <c r="AI1019" s="51">
        <f t="shared" si="195"/>
        <v>0</v>
      </c>
      <c r="AJ1019" s="51">
        <f t="shared" si="196"/>
        <v>0</v>
      </c>
      <c r="AK1019" s="51">
        <f t="shared" si="197"/>
        <v>0</v>
      </c>
      <c r="AL1019" s="51">
        <f t="shared" si="198"/>
        <v>0</v>
      </c>
      <c r="AM1019" s="51">
        <f t="shared" si="199"/>
        <v>0</v>
      </c>
      <c r="AN1019" s="51">
        <f t="shared" si="200"/>
        <v>0</v>
      </c>
    </row>
    <row r="1020" spans="1:40" x14ac:dyDescent="0.25">
      <c r="A1020" s="17"/>
      <c r="B1020" s="17"/>
      <c r="C1020" s="35"/>
      <c r="D1020" s="17"/>
      <c r="E1020" s="17"/>
      <c r="F1020" s="17"/>
      <c r="G1020" s="62">
        <f t="shared" si="201"/>
        <v>0</v>
      </c>
      <c r="H1020" s="17"/>
      <c r="I1020" s="17"/>
      <c r="J1020" s="17"/>
      <c r="K1020" s="17"/>
      <c r="L1020" s="17"/>
      <c r="M1020" s="17"/>
      <c r="N1020" s="17"/>
      <c r="O1020" s="17"/>
      <c r="P1020" s="115"/>
      <c r="Q1020" s="62">
        <f>IF(C1020&gt;A_Stammdaten!$B$12,0,SUM(G1020,H1020,J1020,K1020,M1020,N1020)-SUM(I1020,L1020,O1020,P1020))</f>
        <v>0</v>
      </c>
      <c r="R1020" s="17"/>
      <c r="S1020" s="17"/>
      <c r="T1020" s="17"/>
      <c r="U1020" s="62">
        <f t="shared" si="192"/>
        <v>0</v>
      </c>
      <c r="V1020" s="63">
        <f>IF(ISBLANK($B1020),0,VLOOKUP($B1020,Listen!$A$2:$C$45,2,FALSE))</f>
        <v>0</v>
      </c>
      <c r="W1020" s="63">
        <f>IF(ISBLANK($B1020),0,VLOOKUP($B1020,Listen!$A$2:$C$45,3,FALSE))</f>
        <v>0</v>
      </c>
      <c r="X1020" s="49">
        <f t="shared" si="193"/>
        <v>0</v>
      </c>
      <c r="Y1020" s="49">
        <f t="shared" si="203"/>
        <v>0</v>
      </c>
      <c r="Z1020" s="49">
        <f t="shared" si="203"/>
        <v>0</v>
      </c>
      <c r="AA1020" s="49">
        <f t="shared" si="203"/>
        <v>0</v>
      </c>
      <c r="AB1020" s="49">
        <f t="shared" si="203"/>
        <v>0</v>
      </c>
      <c r="AC1020" s="49">
        <f t="shared" si="203"/>
        <v>0</v>
      </c>
      <c r="AD1020" s="49">
        <f t="shared" si="203"/>
        <v>0</v>
      </c>
      <c r="AE1020" s="51">
        <f t="shared" si="202"/>
        <v>0</v>
      </c>
      <c r="AF1020" s="51">
        <f>IF(C1020=A_Stammdaten!$B$12,D_SAV!$U1020-D_SAV!$AG1020,HLOOKUP(A_Stammdaten!$B$12-1,$AH$4:$AN$4004,ROW(C1020)-3,FALSE)-$AG1020)</f>
        <v>0</v>
      </c>
      <c r="AG1020" s="51">
        <f>HLOOKUP(A_Stammdaten!$B$12,$AH$4:$AN$4004,ROW(C1020)-3,FALSE)</f>
        <v>0</v>
      </c>
      <c r="AH1020" s="51">
        <f t="shared" si="194"/>
        <v>0</v>
      </c>
      <c r="AI1020" s="51">
        <f t="shared" si="195"/>
        <v>0</v>
      </c>
      <c r="AJ1020" s="51">
        <f t="shared" si="196"/>
        <v>0</v>
      </c>
      <c r="AK1020" s="51">
        <f t="shared" si="197"/>
        <v>0</v>
      </c>
      <c r="AL1020" s="51">
        <f t="shared" si="198"/>
        <v>0</v>
      </c>
      <c r="AM1020" s="51">
        <f t="shared" si="199"/>
        <v>0</v>
      </c>
      <c r="AN1020" s="51">
        <f t="shared" si="200"/>
        <v>0</v>
      </c>
    </row>
    <row r="1021" spans="1:40" x14ac:dyDescent="0.25">
      <c r="A1021" s="17"/>
      <c r="B1021" s="17"/>
      <c r="C1021" s="35"/>
      <c r="D1021" s="17"/>
      <c r="E1021" s="17"/>
      <c r="F1021" s="17"/>
      <c r="G1021" s="62">
        <f t="shared" si="201"/>
        <v>0</v>
      </c>
      <c r="H1021" s="17"/>
      <c r="I1021" s="17"/>
      <c r="J1021" s="17"/>
      <c r="K1021" s="17"/>
      <c r="L1021" s="17"/>
      <c r="M1021" s="17"/>
      <c r="N1021" s="17"/>
      <c r="O1021" s="17"/>
      <c r="P1021" s="115"/>
      <c r="Q1021" s="62">
        <f>IF(C1021&gt;A_Stammdaten!$B$12,0,SUM(G1021,H1021,J1021,K1021,M1021,N1021)-SUM(I1021,L1021,O1021,P1021))</f>
        <v>0</v>
      </c>
      <c r="R1021" s="17"/>
      <c r="S1021" s="17"/>
      <c r="T1021" s="17"/>
      <c r="U1021" s="62">
        <f t="shared" si="192"/>
        <v>0</v>
      </c>
      <c r="V1021" s="63">
        <f>IF(ISBLANK($B1021),0,VLOOKUP($B1021,Listen!$A$2:$C$45,2,FALSE))</f>
        <v>0</v>
      </c>
      <c r="W1021" s="63">
        <f>IF(ISBLANK($B1021),0,VLOOKUP($B1021,Listen!$A$2:$C$45,3,FALSE))</f>
        <v>0</v>
      </c>
      <c r="X1021" s="49">
        <f t="shared" si="193"/>
        <v>0</v>
      </c>
      <c r="Y1021" s="49">
        <f t="shared" si="203"/>
        <v>0</v>
      </c>
      <c r="Z1021" s="49">
        <f t="shared" si="203"/>
        <v>0</v>
      </c>
      <c r="AA1021" s="49">
        <f t="shared" si="203"/>
        <v>0</v>
      </c>
      <c r="AB1021" s="49">
        <f t="shared" si="203"/>
        <v>0</v>
      </c>
      <c r="AC1021" s="49">
        <f t="shared" si="203"/>
        <v>0</v>
      </c>
      <c r="AD1021" s="49">
        <f t="shared" si="203"/>
        <v>0</v>
      </c>
      <c r="AE1021" s="51">
        <f t="shared" si="202"/>
        <v>0</v>
      </c>
      <c r="AF1021" s="51">
        <f>IF(C1021=A_Stammdaten!$B$12,D_SAV!$U1021-D_SAV!$AG1021,HLOOKUP(A_Stammdaten!$B$12-1,$AH$4:$AN$4004,ROW(C1021)-3,FALSE)-$AG1021)</f>
        <v>0</v>
      </c>
      <c r="AG1021" s="51">
        <f>HLOOKUP(A_Stammdaten!$B$12,$AH$4:$AN$4004,ROW(C1021)-3,FALSE)</f>
        <v>0</v>
      </c>
      <c r="AH1021" s="51">
        <f t="shared" si="194"/>
        <v>0</v>
      </c>
      <c r="AI1021" s="51">
        <f t="shared" si="195"/>
        <v>0</v>
      </c>
      <c r="AJ1021" s="51">
        <f t="shared" si="196"/>
        <v>0</v>
      </c>
      <c r="AK1021" s="51">
        <f t="shared" si="197"/>
        <v>0</v>
      </c>
      <c r="AL1021" s="51">
        <f t="shared" si="198"/>
        <v>0</v>
      </c>
      <c r="AM1021" s="51">
        <f t="shared" si="199"/>
        <v>0</v>
      </c>
      <c r="AN1021" s="51">
        <f t="shared" si="200"/>
        <v>0</v>
      </c>
    </row>
    <row r="1022" spans="1:40" x14ac:dyDescent="0.25">
      <c r="A1022" s="17"/>
      <c r="B1022" s="17"/>
      <c r="C1022" s="35"/>
      <c r="D1022" s="17"/>
      <c r="E1022" s="17"/>
      <c r="F1022" s="17"/>
      <c r="G1022" s="62">
        <f t="shared" si="201"/>
        <v>0</v>
      </c>
      <c r="H1022" s="17"/>
      <c r="I1022" s="17"/>
      <c r="J1022" s="17"/>
      <c r="K1022" s="17"/>
      <c r="L1022" s="17"/>
      <c r="M1022" s="17"/>
      <c r="N1022" s="17"/>
      <c r="O1022" s="17"/>
      <c r="P1022" s="115"/>
      <c r="Q1022" s="62">
        <f>IF(C1022&gt;A_Stammdaten!$B$12,0,SUM(G1022,H1022,J1022,K1022,M1022,N1022)-SUM(I1022,L1022,O1022,P1022))</f>
        <v>0</v>
      </c>
      <c r="R1022" s="17"/>
      <c r="S1022" s="17"/>
      <c r="T1022" s="17"/>
      <c r="U1022" s="62">
        <f t="shared" si="192"/>
        <v>0</v>
      </c>
      <c r="V1022" s="63">
        <f>IF(ISBLANK($B1022),0,VLOOKUP($B1022,Listen!$A$2:$C$45,2,FALSE))</f>
        <v>0</v>
      </c>
      <c r="W1022" s="63">
        <f>IF(ISBLANK($B1022),0,VLOOKUP($B1022,Listen!$A$2:$C$45,3,FALSE))</f>
        <v>0</v>
      </c>
      <c r="X1022" s="49">
        <f t="shared" si="193"/>
        <v>0</v>
      </c>
      <c r="Y1022" s="49">
        <f t="shared" si="203"/>
        <v>0</v>
      </c>
      <c r="Z1022" s="49">
        <f t="shared" si="203"/>
        <v>0</v>
      </c>
      <c r="AA1022" s="49">
        <f t="shared" si="203"/>
        <v>0</v>
      </c>
      <c r="AB1022" s="49">
        <f t="shared" si="203"/>
        <v>0</v>
      </c>
      <c r="AC1022" s="49">
        <f t="shared" si="203"/>
        <v>0</v>
      </c>
      <c r="AD1022" s="49">
        <f t="shared" si="203"/>
        <v>0</v>
      </c>
      <c r="AE1022" s="51">
        <f t="shared" si="202"/>
        <v>0</v>
      </c>
      <c r="AF1022" s="51">
        <f>IF(C1022=A_Stammdaten!$B$12,D_SAV!$U1022-D_SAV!$AG1022,HLOOKUP(A_Stammdaten!$B$12-1,$AH$4:$AN$4004,ROW(C1022)-3,FALSE)-$AG1022)</f>
        <v>0</v>
      </c>
      <c r="AG1022" s="51">
        <f>HLOOKUP(A_Stammdaten!$B$12,$AH$4:$AN$4004,ROW(C1022)-3,FALSE)</f>
        <v>0</v>
      </c>
      <c r="AH1022" s="51">
        <f t="shared" si="194"/>
        <v>0</v>
      </c>
      <c r="AI1022" s="51">
        <f t="shared" si="195"/>
        <v>0</v>
      </c>
      <c r="AJ1022" s="51">
        <f t="shared" si="196"/>
        <v>0</v>
      </c>
      <c r="AK1022" s="51">
        <f t="shared" si="197"/>
        <v>0</v>
      </c>
      <c r="AL1022" s="51">
        <f t="shared" si="198"/>
        <v>0</v>
      </c>
      <c r="AM1022" s="51">
        <f t="shared" si="199"/>
        <v>0</v>
      </c>
      <c r="AN1022" s="51">
        <f t="shared" si="200"/>
        <v>0</v>
      </c>
    </row>
    <row r="1023" spans="1:40" x14ac:dyDescent="0.25">
      <c r="A1023" s="17"/>
      <c r="B1023" s="17"/>
      <c r="C1023" s="35"/>
      <c r="D1023" s="17"/>
      <c r="E1023" s="17"/>
      <c r="F1023" s="17"/>
      <c r="G1023" s="62">
        <f t="shared" si="201"/>
        <v>0</v>
      </c>
      <c r="H1023" s="17"/>
      <c r="I1023" s="17"/>
      <c r="J1023" s="17"/>
      <c r="K1023" s="17"/>
      <c r="L1023" s="17"/>
      <c r="M1023" s="17"/>
      <c r="N1023" s="17"/>
      <c r="O1023" s="17"/>
      <c r="P1023" s="115"/>
      <c r="Q1023" s="62">
        <f>IF(C1023&gt;A_Stammdaten!$B$12,0,SUM(G1023,H1023,J1023,K1023,M1023,N1023)-SUM(I1023,L1023,O1023,P1023))</f>
        <v>0</v>
      </c>
      <c r="R1023" s="17"/>
      <c r="S1023" s="17"/>
      <c r="T1023" s="17"/>
      <c r="U1023" s="62">
        <f t="shared" si="192"/>
        <v>0</v>
      </c>
      <c r="V1023" s="63">
        <f>IF(ISBLANK($B1023),0,VLOOKUP($B1023,Listen!$A$2:$C$45,2,FALSE))</f>
        <v>0</v>
      </c>
      <c r="W1023" s="63">
        <f>IF(ISBLANK($B1023),0,VLOOKUP($B1023,Listen!$A$2:$C$45,3,FALSE))</f>
        <v>0</v>
      </c>
      <c r="X1023" s="49">
        <f t="shared" si="193"/>
        <v>0</v>
      </c>
      <c r="Y1023" s="49">
        <f t="shared" si="203"/>
        <v>0</v>
      </c>
      <c r="Z1023" s="49">
        <f t="shared" si="203"/>
        <v>0</v>
      </c>
      <c r="AA1023" s="49">
        <f t="shared" si="203"/>
        <v>0</v>
      </c>
      <c r="AB1023" s="49">
        <f t="shared" si="203"/>
        <v>0</v>
      </c>
      <c r="AC1023" s="49">
        <f t="shared" si="203"/>
        <v>0</v>
      </c>
      <c r="AD1023" s="49">
        <f t="shared" si="203"/>
        <v>0</v>
      </c>
      <c r="AE1023" s="51">
        <f t="shared" si="202"/>
        <v>0</v>
      </c>
      <c r="AF1023" s="51">
        <f>IF(C1023=A_Stammdaten!$B$12,D_SAV!$U1023-D_SAV!$AG1023,HLOOKUP(A_Stammdaten!$B$12-1,$AH$4:$AN$4004,ROW(C1023)-3,FALSE)-$AG1023)</f>
        <v>0</v>
      </c>
      <c r="AG1023" s="51">
        <f>HLOOKUP(A_Stammdaten!$B$12,$AH$4:$AN$4004,ROW(C1023)-3,FALSE)</f>
        <v>0</v>
      </c>
      <c r="AH1023" s="51">
        <f t="shared" si="194"/>
        <v>0</v>
      </c>
      <c r="AI1023" s="51">
        <f t="shared" si="195"/>
        <v>0</v>
      </c>
      <c r="AJ1023" s="51">
        <f t="shared" si="196"/>
        <v>0</v>
      </c>
      <c r="AK1023" s="51">
        <f t="shared" si="197"/>
        <v>0</v>
      </c>
      <c r="AL1023" s="51">
        <f t="shared" si="198"/>
        <v>0</v>
      </c>
      <c r="AM1023" s="51">
        <f t="shared" si="199"/>
        <v>0</v>
      </c>
      <c r="AN1023" s="51">
        <f t="shared" si="200"/>
        <v>0</v>
      </c>
    </row>
    <row r="1024" spans="1:40" x14ac:dyDescent="0.25">
      <c r="A1024" s="17"/>
      <c r="B1024" s="17"/>
      <c r="C1024" s="35"/>
      <c r="D1024" s="17"/>
      <c r="E1024" s="17"/>
      <c r="F1024" s="17"/>
      <c r="G1024" s="62">
        <f t="shared" si="201"/>
        <v>0</v>
      </c>
      <c r="H1024" s="17"/>
      <c r="I1024" s="17"/>
      <c r="J1024" s="17"/>
      <c r="K1024" s="17"/>
      <c r="L1024" s="17"/>
      <c r="M1024" s="17"/>
      <c r="N1024" s="17"/>
      <c r="O1024" s="17"/>
      <c r="P1024" s="115"/>
      <c r="Q1024" s="62">
        <f>IF(C1024&gt;A_Stammdaten!$B$12,0,SUM(G1024,H1024,J1024,K1024,M1024,N1024)-SUM(I1024,L1024,O1024,P1024))</f>
        <v>0</v>
      </c>
      <c r="R1024" s="17"/>
      <c r="S1024" s="17"/>
      <c r="T1024" s="17"/>
      <c r="U1024" s="62">
        <f t="shared" si="192"/>
        <v>0</v>
      </c>
      <c r="V1024" s="63">
        <f>IF(ISBLANK($B1024),0,VLOOKUP($B1024,Listen!$A$2:$C$45,2,FALSE))</f>
        <v>0</v>
      </c>
      <c r="W1024" s="63">
        <f>IF(ISBLANK($B1024),0,VLOOKUP($B1024,Listen!$A$2:$C$45,3,FALSE))</f>
        <v>0</v>
      </c>
      <c r="X1024" s="49">
        <f t="shared" si="193"/>
        <v>0</v>
      </c>
      <c r="Y1024" s="49">
        <f t="shared" si="203"/>
        <v>0</v>
      </c>
      <c r="Z1024" s="49">
        <f t="shared" si="203"/>
        <v>0</v>
      </c>
      <c r="AA1024" s="49">
        <f t="shared" si="203"/>
        <v>0</v>
      </c>
      <c r="AB1024" s="49">
        <f t="shared" si="203"/>
        <v>0</v>
      </c>
      <c r="AC1024" s="49">
        <f t="shared" si="203"/>
        <v>0</v>
      </c>
      <c r="AD1024" s="49">
        <f t="shared" si="203"/>
        <v>0</v>
      </c>
      <c r="AE1024" s="51">
        <f t="shared" si="202"/>
        <v>0</v>
      </c>
      <c r="AF1024" s="51">
        <f>IF(C1024=A_Stammdaten!$B$12,D_SAV!$U1024-D_SAV!$AG1024,HLOOKUP(A_Stammdaten!$B$12-1,$AH$4:$AN$4004,ROW(C1024)-3,FALSE)-$AG1024)</f>
        <v>0</v>
      </c>
      <c r="AG1024" s="51">
        <f>HLOOKUP(A_Stammdaten!$B$12,$AH$4:$AN$4004,ROW(C1024)-3,FALSE)</f>
        <v>0</v>
      </c>
      <c r="AH1024" s="51">
        <f t="shared" si="194"/>
        <v>0</v>
      </c>
      <c r="AI1024" s="51">
        <f t="shared" si="195"/>
        <v>0</v>
      </c>
      <c r="AJ1024" s="51">
        <f t="shared" si="196"/>
        <v>0</v>
      </c>
      <c r="AK1024" s="51">
        <f t="shared" si="197"/>
        <v>0</v>
      </c>
      <c r="AL1024" s="51">
        <f t="shared" si="198"/>
        <v>0</v>
      </c>
      <c r="AM1024" s="51">
        <f t="shared" si="199"/>
        <v>0</v>
      </c>
      <c r="AN1024" s="51">
        <f t="shared" si="200"/>
        <v>0</v>
      </c>
    </row>
    <row r="1025" spans="1:40" x14ac:dyDescent="0.25">
      <c r="A1025" s="17"/>
      <c r="B1025" s="17"/>
      <c r="C1025" s="35"/>
      <c r="D1025" s="17"/>
      <c r="E1025" s="17"/>
      <c r="F1025" s="17"/>
      <c r="G1025" s="62">
        <f t="shared" si="201"/>
        <v>0</v>
      </c>
      <c r="H1025" s="17"/>
      <c r="I1025" s="17"/>
      <c r="J1025" s="17"/>
      <c r="K1025" s="17"/>
      <c r="L1025" s="17"/>
      <c r="M1025" s="17"/>
      <c r="N1025" s="17"/>
      <c r="O1025" s="17"/>
      <c r="P1025" s="115"/>
      <c r="Q1025" s="62">
        <f>IF(C1025&gt;A_Stammdaten!$B$12,0,SUM(G1025,H1025,J1025,K1025,M1025,N1025)-SUM(I1025,L1025,O1025,P1025))</f>
        <v>0</v>
      </c>
      <c r="R1025" s="17"/>
      <c r="S1025" s="17"/>
      <c r="T1025" s="17"/>
      <c r="U1025" s="62">
        <f t="shared" si="192"/>
        <v>0</v>
      </c>
      <c r="V1025" s="63">
        <f>IF(ISBLANK($B1025),0,VLOOKUP($B1025,Listen!$A$2:$C$45,2,FALSE))</f>
        <v>0</v>
      </c>
      <c r="W1025" s="63">
        <f>IF(ISBLANK($B1025),0,VLOOKUP($B1025,Listen!$A$2:$C$45,3,FALSE))</f>
        <v>0</v>
      </c>
      <c r="X1025" s="49">
        <f t="shared" si="193"/>
        <v>0</v>
      </c>
      <c r="Y1025" s="49">
        <f t="shared" si="203"/>
        <v>0</v>
      </c>
      <c r="Z1025" s="49">
        <f t="shared" si="203"/>
        <v>0</v>
      </c>
      <c r="AA1025" s="49">
        <f t="shared" si="203"/>
        <v>0</v>
      </c>
      <c r="AB1025" s="49">
        <f t="shared" si="203"/>
        <v>0</v>
      </c>
      <c r="AC1025" s="49">
        <f t="shared" si="203"/>
        <v>0</v>
      </c>
      <c r="AD1025" s="49">
        <f t="shared" si="203"/>
        <v>0</v>
      </c>
      <c r="AE1025" s="51">
        <f t="shared" si="202"/>
        <v>0</v>
      </c>
      <c r="AF1025" s="51">
        <f>IF(C1025=A_Stammdaten!$B$12,D_SAV!$U1025-D_SAV!$AG1025,HLOOKUP(A_Stammdaten!$B$12-1,$AH$4:$AN$4004,ROW(C1025)-3,FALSE)-$AG1025)</f>
        <v>0</v>
      </c>
      <c r="AG1025" s="51">
        <f>HLOOKUP(A_Stammdaten!$B$12,$AH$4:$AN$4004,ROW(C1025)-3,FALSE)</f>
        <v>0</v>
      </c>
      <c r="AH1025" s="51">
        <f t="shared" si="194"/>
        <v>0</v>
      </c>
      <c r="AI1025" s="51">
        <f t="shared" si="195"/>
        <v>0</v>
      </c>
      <c r="AJ1025" s="51">
        <f t="shared" si="196"/>
        <v>0</v>
      </c>
      <c r="AK1025" s="51">
        <f t="shared" si="197"/>
        <v>0</v>
      </c>
      <c r="AL1025" s="51">
        <f t="shared" si="198"/>
        <v>0</v>
      </c>
      <c r="AM1025" s="51">
        <f t="shared" si="199"/>
        <v>0</v>
      </c>
      <c r="AN1025" s="51">
        <f t="shared" si="200"/>
        <v>0</v>
      </c>
    </row>
    <row r="1026" spans="1:40" x14ac:dyDescent="0.25">
      <c r="A1026" s="17"/>
      <c r="B1026" s="17"/>
      <c r="C1026" s="35"/>
      <c r="D1026" s="17"/>
      <c r="E1026" s="17"/>
      <c r="F1026" s="17"/>
      <c r="G1026" s="62">
        <f t="shared" si="201"/>
        <v>0</v>
      </c>
      <c r="H1026" s="17"/>
      <c r="I1026" s="17"/>
      <c r="J1026" s="17"/>
      <c r="K1026" s="17"/>
      <c r="L1026" s="17"/>
      <c r="M1026" s="17"/>
      <c r="N1026" s="17"/>
      <c r="O1026" s="17"/>
      <c r="P1026" s="115"/>
      <c r="Q1026" s="62">
        <f>IF(C1026&gt;A_Stammdaten!$B$12,0,SUM(G1026,H1026,J1026,K1026,M1026,N1026)-SUM(I1026,L1026,O1026,P1026))</f>
        <v>0</v>
      </c>
      <c r="R1026" s="17"/>
      <c r="S1026" s="17"/>
      <c r="T1026" s="17"/>
      <c r="U1026" s="62">
        <f t="shared" si="192"/>
        <v>0</v>
      </c>
      <c r="V1026" s="63">
        <f>IF(ISBLANK($B1026),0,VLOOKUP($B1026,Listen!$A$2:$C$45,2,FALSE))</f>
        <v>0</v>
      </c>
      <c r="W1026" s="63">
        <f>IF(ISBLANK($B1026),0,VLOOKUP($B1026,Listen!$A$2:$C$45,3,FALSE))</f>
        <v>0</v>
      </c>
      <c r="X1026" s="49">
        <f t="shared" si="193"/>
        <v>0</v>
      </c>
      <c r="Y1026" s="49">
        <f t="shared" si="203"/>
        <v>0</v>
      </c>
      <c r="Z1026" s="49">
        <f t="shared" si="203"/>
        <v>0</v>
      </c>
      <c r="AA1026" s="49">
        <f t="shared" si="203"/>
        <v>0</v>
      </c>
      <c r="AB1026" s="49">
        <f t="shared" si="203"/>
        <v>0</v>
      </c>
      <c r="AC1026" s="49">
        <f t="shared" si="203"/>
        <v>0</v>
      </c>
      <c r="AD1026" s="49">
        <f t="shared" si="203"/>
        <v>0</v>
      </c>
      <c r="AE1026" s="51">
        <f t="shared" si="202"/>
        <v>0</v>
      </c>
      <c r="AF1026" s="51">
        <f>IF(C1026=A_Stammdaten!$B$12,D_SAV!$U1026-D_SAV!$AG1026,HLOOKUP(A_Stammdaten!$B$12-1,$AH$4:$AN$4004,ROW(C1026)-3,FALSE)-$AG1026)</f>
        <v>0</v>
      </c>
      <c r="AG1026" s="51">
        <f>HLOOKUP(A_Stammdaten!$B$12,$AH$4:$AN$4004,ROW(C1026)-3,FALSE)</f>
        <v>0</v>
      </c>
      <c r="AH1026" s="51">
        <f t="shared" si="194"/>
        <v>0</v>
      </c>
      <c r="AI1026" s="51">
        <f t="shared" si="195"/>
        <v>0</v>
      </c>
      <c r="AJ1026" s="51">
        <f t="shared" si="196"/>
        <v>0</v>
      </c>
      <c r="AK1026" s="51">
        <f t="shared" si="197"/>
        <v>0</v>
      </c>
      <c r="AL1026" s="51">
        <f t="shared" si="198"/>
        <v>0</v>
      </c>
      <c r="AM1026" s="51">
        <f t="shared" si="199"/>
        <v>0</v>
      </c>
      <c r="AN1026" s="51">
        <f t="shared" si="200"/>
        <v>0</v>
      </c>
    </row>
    <row r="1027" spans="1:40" x14ac:dyDescent="0.25">
      <c r="A1027" s="17"/>
      <c r="B1027" s="17"/>
      <c r="C1027" s="35"/>
      <c r="D1027" s="17"/>
      <c r="E1027" s="17"/>
      <c r="F1027" s="17"/>
      <c r="G1027" s="62">
        <f t="shared" si="201"/>
        <v>0</v>
      </c>
      <c r="H1027" s="17"/>
      <c r="I1027" s="17"/>
      <c r="J1027" s="17"/>
      <c r="K1027" s="17"/>
      <c r="L1027" s="17"/>
      <c r="M1027" s="17"/>
      <c r="N1027" s="17"/>
      <c r="O1027" s="17"/>
      <c r="P1027" s="115"/>
      <c r="Q1027" s="62">
        <f>IF(C1027&gt;A_Stammdaten!$B$12,0,SUM(G1027,H1027,J1027,K1027,M1027,N1027)-SUM(I1027,L1027,O1027,P1027))</f>
        <v>0</v>
      </c>
      <c r="R1027" s="17"/>
      <c r="S1027" s="17"/>
      <c r="T1027" s="17"/>
      <c r="U1027" s="62">
        <f t="shared" si="192"/>
        <v>0</v>
      </c>
      <c r="V1027" s="63">
        <f>IF(ISBLANK($B1027),0,VLOOKUP($B1027,Listen!$A$2:$C$45,2,FALSE))</f>
        <v>0</v>
      </c>
      <c r="W1027" s="63">
        <f>IF(ISBLANK($B1027),0,VLOOKUP($B1027,Listen!$A$2:$C$45,3,FALSE))</f>
        <v>0</v>
      </c>
      <c r="X1027" s="49">
        <f t="shared" si="193"/>
        <v>0</v>
      </c>
      <c r="Y1027" s="49">
        <f t="shared" si="203"/>
        <v>0</v>
      </c>
      <c r="Z1027" s="49">
        <f t="shared" si="203"/>
        <v>0</v>
      </c>
      <c r="AA1027" s="49">
        <f t="shared" si="203"/>
        <v>0</v>
      </c>
      <c r="AB1027" s="49">
        <f t="shared" si="203"/>
        <v>0</v>
      </c>
      <c r="AC1027" s="49">
        <f t="shared" si="203"/>
        <v>0</v>
      </c>
      <c r="AD1027" s="49">
        <f t="shared" si="203"/>
        <v>0</v>
      </c>
      <c r="AE1027" s="51">
        <f t="shared" si="202"/>
        <v>0</v>
      </c>
      <c r="AF1027" s="51">
        <f>IF(C1027=A_Stammdaten!$B$12,D_SAV!$U1027-D_SAV!$AG1027,HLOOKUP(A_Stammdaten!$B$12-1,$AH$4:$AN$4004,ROW(C1027)-3,FALSE)-$AG1027)</f>
        <v>0</v>
      </c>
      <c r="AG1027" s="51">
        <f>HLOOKUP(A_Stammdaten!$B$12,$AH$4:$AN$4004,ROW(C1027)-3,FALSE)</f>
        <v>0</v>
      </c>
      <c r="AH1027" s="51">
        <f t="shared" si="194"/>
        <v>0</v>
      </c>
      <c r="AI1027" s="51">
        <f t="shared" si="195"/>
        <v>0</v>
      </c>
      <c r="AJ1027" s="51">
        <f t="shared" si="196"/>
        <v>0</v>
      </c>
      <c r="AK1027" s="51">
        <f t="shared" si="197"/>
        <v>0</v>
      </c>
      <c r="AL1027" s="51">
        <f t="shared" si="198"/>
        <v>0</v>
      </c>
      <c r="AM1027" s="51">
        <f t="shared" si="199"/>
        <v>0</v>
      </c>
      <c r="AN1027" s="51">
        <f t="shared" si="200"/>
        <v>0</v>
      </c>
    </row>
    <row r="1028" spans="1:40" x14ac:dyDescent="0.25">
      <c r="A1028" s="17"/>
      <c r="B1028" s="17"/>
      <c r="C1028" s="35"/>
      <c r="D1028" s="17"/>
      <c r="E1028" s="17"/>
      <c r="F1028" s="17"/>
      <c r="G1028" s="62">
        <f t="shared" si="201"/>
        <v>0</v>
      </c>
      <c r="H1028" s="17"/>
      <c r="I1028" s="17"/>
      <c r="J1028" s="17"/>
      <c r="K1028" s="17"/>
      <c r="L1028" s="17"/>
      <c r="M1028" s="17"/>
      <c r="N1028" s="17"/>
      <c r="O1028" s="17"/>
      <c r="P1028" s="115"/>
      <c r="Q1028" s="62">
        <f>IF(C1028&gt;A_Stammdaten!$B$12,0,SUM(G1028,H1028,J1028,K1028,M1028,N1028)-SUM(I1028,L1028,O1028,P1028))</f>
        <v>0</v>
      </c>
      <c r="R1028" s="17"/>
      <c r="S1028" s="17"/>
      <c r="T1028" s="17"/>
      <c r="U1028" s="62">
        <f t="shared" si="192"/>
        <v>0</v>
      </c>
      <c r="V1028" s="63">
        <f>IF(ISBLANK($B1028),0,VLOOKUP($B1028,Listen!$A$2:$C$45,2,FALSE))</f>
        <v>0</v>
      </c>
      <c r="W1028" s="63">
        <f>IF(ISBLANK($B1028),0,VLOOKUP($B1028,Listen!$A$2:$C$45,3,FALSE))</f>
        <v>0</v>
      </c>
      <c r="X1028" s="49">
        <f t="shared" si="193"/>
        <v>0</v>
      </c>
      <c r="Y1028" s="49">
        <f t="shared" si="203"/>
        <v>0</v>
      </c>
      <c r="Z1028" s="49">
        <f t="shared" si="203"/>
        <v>0</v>
      </c>
      <c r="AA1028" s="49">
        <f t="shared" si="203"/>
        <v>0</v>
      </c>
      <c r="AB1028" s="49">
        <f t="shared" si="203"/>
        <v>0</v>
      </c>
      <c r="AC1028" s="49">
        <f t="shared" si="203"/>
        <v>0</v>
      </c>
      <c r="AD1028" s="49">
        <f t="shared" si="203"/>
        <v>0</v>
      </c>
      <c r="AE1028" s="51">
        <f t="shared" si="202"/>
        <v>0</v>
      </c>
      <c r="AF1028" s="51">
        <f>IF(C1028=A_Stammdaten!$B$12,D_SAV!$U1028-D_SAV!$AG1028,HLOOKUP(A_Stammdaten!$B$12-1,$AH$4:$AN$4004,ROW(C1028)-3,FALSE)-$AG1028)</f>
        <v>0</v>
      </c>
      <c r="AG1028" s="51">
        <f>HLOOKUP(A_Stammdaten!$B$12,$AH$4:$AN$4004,ROW(C1028)-3,FALSE)</f>
        <v>0</v>
      </c>
      <c r="AH1028" s="51">
        <f t="shared" si="194"/>
        <v>0</v>
      </c>
      <c r="AI1028" s="51">
        <f t="shared" si="195"/>
        <v>0</v>
      </c>
      <c r="AJ1028" s="51">
        <f t="shared" si="196"/>
        <v>0</v>
      </c>
      <c r="AK1028" s="51">
        <f t="shared" si="197"/>
        <v>0</v>
      </c>
      <c r="AL1028" s="51">
        <f t="shared" si="198"/>
        <v>0</v>
      </c>
      <c r="AM1028" s="51">
        <f t="shared" si="199"/>
        <v>0</v>
      </c>
      <c r="AN1028" s="51">
        <f t="shared" si="200"/>
        <v>0</v>
      </c>
    </row>
    <row r="1029" spans="1:40" x14ac:dyDescent="0.25">
      <c r="A1029" s="17"/>
      <c r="B1029" s="17"/>
      <c r="C1029" s="35"/>
      <c r="D1029" s="17"/>
      <c r="E1029" s="17"/>
      <c r="F1029" s="17"/>
      <c r="G1029" s="62">
        <f t="shared" si="201"/>
        <v>0</v>
      </c>
      <c r="H1029" s="17"/>
      <c r="I1029" s="17"/>
      <c r="J1029" s="17"/>
      <c r="K1029" s="17"/>
      <c r="L1029" s="17"/>
      <c r="M1029" s="17"/>
      <c r="N1029" s="17"/>
      <c r="O1029" s="17"/>
      <c r="P1029" s="115"/>
      <c r="Q1029" s="62">
        <f>IF(C1029&gt;A_Stammdaten!$B$12,0,SUM(G1029,H1029,J1029,K1029,M1029,N1029)-SUM(I1029,L1029,O1029,P1029))</f>
        <v>0</v>
      </c>
      <c r="R1029" s="17"/>
      <c r="S1029" s="17"/>
      <c r="T1029" s="17"/>
      <c r="U1029" s="62">
        <f t="shared" ref="U1029:U1092" si="204">Q1029-SUM(R1029:T1029)</f>
        <v>0</v>
      </c>
      <c r="V1029" s="63">
        <f>IF(ISBLANK($B1029),0,VLOOKUP($B1029,Listen!$A$2:$C$45,2,FALSE))</f>
        <v>0</v>
      </c>
      <c r="W1029" s="63">
        <f>IF(ISBLANK($B1029),0,VLOOKUP($B1029,Listen!$A$2:$C$45,3,FALSE))</f>
        <v>0</v>
      </c>
      <c r="X1029" s="49">
        <f t="shared" ref="X1029:X1092" si="205">$V1029</f>
        <v>0</v>
      </c>
      <c r="Y1029" s="49">
        <f t="shared" si="203"/>
        <v>0</v>
      </c>
      <c r="Z1029" s="49">
        <f t="shared" si="203"/>
        <v>0</v>
      </c>
      <c r="AA1029" s="49">
        <f t="shared" si="203"/>
        <v>0</v>
      </c>
      <c r="AB1029" s="49">
        <f t="shared" si="203"/>
        <v>0</v>
      </c>
      <c r="AC1029" s="49">
        <f t="shared" si="203"/>
        <v>0</v>
      </c>
      <c r="AD1029" s="49">
        <f t="shared" si="203"/>
        <v>0</v>
      </c>
      <c r="AE1029" s="51">
        <f t="shared" si="202"/>
        <v>0</v>
      </c>
      <c r="AF1029" s="51">
        <f>IF(C1029=A_Stammdaten!$B$12,D_SAV!$U1029-D_SAV!$AG1029,HLOOKUP(A_Stammdaten!$B$12-1,$AH$4:$AN$4004,ROW(C1029)-3,FALSE)-$AG1029)</f>
        <v>0</v>
      </c>
      <c r="AG1029" s="51">
        <f>HLOOKUP(A_Stammdaten!$B$12,$AH$4:$AN$4004,ROW(C1029)-3,FALSE)</f>
        <v>0</v>
      </c>
      <c r="AH1029" s="51">
        <f t="shared" ref="AH1029:AH1092" si="206">IF(OR($C1029=0,$U1029=0),0,IF($C1029&lt;=AH$4,$U1029-$U1029/X1029*(AH$4-$C1029+1),0))</f>
        <v>0</v>
      </c>
      <c r="AI1029" s="51">
        <f t="shared" ref="AI1029:AI1092" si="207">IF(OR($C1029=0,$U1029=0,Y1029-(AI$4-$C1029)=0),0,IF($C1029&lt;AI$4,AH1029-AH1029/(Y1029-(AI$4-$C1029)),IF($C1029=AI$4,$U1029-$U1029/Y1029,0)))</f>
        <v>0</v>
      </c>
      <c r="AJ1029" s="51">
        <f t="shared" ref="AJ1029:AJ1092" si="208">IF(OR($C1029=0,$U1029=0,Z1029-(AJ$4-$C1029)=0),0,IF($C1029&lt;AJ$4,AI1029-AI1029/(Z1029-(AJ$4-$C1029)),IF($C1029=AJ$4,$U1029-$U1029/Z1029,0)))</f>
        <v>0</v>
      </c>
      <c r="AK1029" s="51">
        <f t="shared" ref="AK1029:AK1092" si="209">IF(OR($C1029=0,$U1029=0,AA1029-(AK$4-$C1029)=0),0,IF($C1029&lt;AK$4,AJ1029-AJ1029/(AA1029-(AK$4-$C1029)),IF($C1029=AK$4,$U1029-$U1029/AA1029,0)))</f>
        <v>0</v>
      </c>
      <c r="AL1029" s="51">
        <f t="shared" ref="AL1029:AL1092" si="210">IF(OR($C1029=0,$U1029=0,AB1029-(AL$4-$C1029)=0),0,IF($C1029&lt;AL$4,AK1029-AK1029/(AB1029-(AL$4-$C1029)),IF($C1029=AL$4,$U1029-$U1029/AB1029,0)))</f>
        <v>0</v>
      </c>
      <c r="AM1029" s="51">
        <f t="shared" ref="AM1029:AM1092" si="211">IF(OR($C1029=0,$U1029=0,AC1029-(AM$4-$C1029)=0),0,IF($C1029&lt;AM$4,AL1029-AL1029/(AC1029-(AM$4-$C1029)),IF($C1029=AM$4,$U1029-$U1029/AC1029,0)))</f>
        <v>0</v>
      </c>
      <c r="AN1029" s="51">
        <f t="shared" ref="AN1029:AN1092" si="212">IF(OR($C1029=0,$U1029=0,AD1029-(AN$4-$C1029)=0),0,IF($C1029&lt;AN$4,AM1029-AM1029/(AD1029-(AN$4-$C1029)),IF($C1029=AN$4,$U1029-$U1029/AD1029,0)))</f>
        <v>0</v>
      </c>
    </row>
    <row r="1030" spans="1:40" x14ac:dyDescent="0.25">
      <c r="A1030" s="17"/>
      <c r="B1030" s="17"/>
      <c r="C1030" s="35"/>
      <c r="D1030" s="17"/>
      <c r="E1030" s="17"/>
      <c r="F1030" s="17"/>
      <c r="G1030" s="62">
        <f t="shared" ref="G1030:G1093" si="213">D1030*E1030/100</f>
        <v>0</v>
      </c>
      <c r="H1030" s="17"/>
      <c r="I1030" s="17"/>
      <c r="J1030" s="17"/>
      <c r="K1030" s="17"/>
      <c r="L1030" s="17"/>
      <c r="M1030" s="17"/>
      <c r="N1030" s="17"/>
      <c r="O1030" s="17"/>
      <c r="P1030" s="115"/>
      <c r="Q1030" s="62">
        <f>IF(C1030&gt;A_Stammdaten!$B$12,0,SUM(G1030,H1030,J1030,K1030,M1030,N1030)-SUM(I1030,L1030,O1030,P1030))</f>
        <v>0</v>
      </c>
      <c r="R1030" s="17"/>
      <c r="S1030" s="17"/>
      <c r="T1030" s="17"/>
      <c r="U1030" s="62">
        <f t="shared" si="204"/>
        <v>0</v>
      </c>
      <c r="V1030" s="63">
        <f>IF(ISBLANK($B1030),0,VLOOKUP($B1030,Listen!$A$2:$C$45,2,FALSE))</f>
        <v>0</v>
      </c>
      <c r="W1030" s="63">
        <f>IF(ISBLANK($B1030),0,VLOOKUP($B1030,Listen!$A$2:$C$45,3,FALSE))</f>
        <v>0</v>
      </c>
      <c r="X1030" s="49">
        <f t="shared" si="205"/>
        <v>0</v>
      </c>
      <c r="Y1030" s="49">
        <f t="shared" si="203"/>
        <v>0</v>
      </c>
      <c r="Z1030" s="49">
        <f t="shared" si="203"/>
        <v>0</v>
      </c>
      <c r="AA1030" s="49">
        <f t="shared" si="203"/>
        <v>0</v>
      </c>
      <c r="AB1030" s="49">
        <f t="shared" si="203"/>
        <v>0</v>
      </c>
      <c r="AC1030" s="49">
        <f t="shared" si="203"/>
        <v>0</v>
      </c>
      <c r="AD1030" s="49">
        <f t="shared" si="203"/>
        <v>0</v>
      </c>
      <c r="AE1030" s="51">
        <f t="shared" si="202"/>
        <v>0</v>
      </c>
      <c r="AF1030" s="51">
        <f>IF(C1030=A_Stammdaten!$B$12,D_SAV!$U1030-D_SAV!$AG1030,HLOOKUP(A_Stammdaten!$B$12-1,$AH$4:$AN$4004,ROW(C1030)-3,FALSE)-$AG1030)</f>
        <v>0</v>
      </c>
      <c r="AG1030" s="51">
        <f>HLOOKUP(A_Stammdaten!$B$12,$AH$4:$AN$4004,ROW(C1030)-3,FALSE)</f>
        <v>0</v>
      </c>
      <c r="AH1030" s="51">
        <f t="shared" si="206"/>
        <v>0</v>
      </c>
      <c r="AI1030" s="51">
        <f t="shared" si="207"/>
        <v>0</v>
      </c>
      <c r="AJ1030" s="51">
        <f t="shared" si="208"/>
        <v>0</v>
      </c>
      <c r="AK1030" s="51">
        <f t="shared" si="209"/>
        <v>0</v>
      </c>
      <c r="AL1030" s="51">
        <f t="shared" si="210"/>
        <v>0</v>
      </c>
      <c r="AM1030" s="51">
        <f t="shared" si="211"/>
        <v>0</v>
      </c>
      <c r="AN1030" s="51">
        <f t="shared" si="212"/>
        <v>0</v>
      </c>
    </row>
    <row r="1031" spans="1:40" x14ac:dyDescent="0.25">
      <c r="A1031" s="17"/>
      <c r="B1031" s="17"/>
      <c r="C1031" s="35"/>
      <c r="D1031" s="17"/>
      <c r="E1031" s="17"/>
      <c r="F1031" s="17"/>
      <c r="G1031" s="62">
        <f t="shared" si="213"/>
        <v>0</v>
      </c>
      <c r="H1031" s="17"/>
      <c r="I1031" s="17"/>
      <c r="J1031" s="17"/>
      <c r="K1031" s="17"/>
      <c r="L1031" s="17"/>
      <c r="M1031" s="17"/>
      <c r="N1031" s="17"/>
      <c r="O1031" s="17"/>
      <c r="P1031" s="115"/>
      <c r="Q1031" s="62">
        <f>IF(C1031&gt;A_Stammdaten!$B$12,0,SUM(G1031,H1031,J1031,K1031,M1031,N1031)-SUM(I1031,L1031,O1031,P1031))</f>
        <v>0</v>
      </c>
      <c r="R1031" s="17"/>
      <c r="S1031" s="17"/>
      <c r="T1031" s="17"/>
      <c r="U1031" s="62">
        <f t="shared" si="204"/>
        <v>0</v>
      </c>
      <c r="V1031" s="63">
        <f>IF(ISBLANK($B1031),0,VLOOKUP($B1031,Listen!$A$2:$C$45,2,FALSE))</f>
        <v>0</v>
      </c>
      <c r="W1031" s="63">
        <f>IF(ISBLANK($B1031),0,VLOOKUP($B1031,Listen!$A$2:$C$45,3,FALSE))</f>
        <v>0</v>
      </c>
      <c r="X1031" s="49">
        <f t="shared" si="205"/>
        <v>0</v>
      </c>
      <c r="Y1031" s="49">
        <f t="shared" si="203"/>
        <v>0</v>
      </c>
      <c r="Z1031" s="49">
        <f t="shared" si="203"/>
        <v>0</v>
      </c>
      <c r="AA1031" s="49">
        <f t="shared" si="203"/>
        <v>0</v>
      </c>
      <c r="AB1031" s="49">
        <f t="shared" si="203"/>
        <v>0</v>
      </c>
      <c r="AC1031" s="49">
        <f t="shared" si="203"/>
        <v>0</v>
      </c>
      <c r="AD1031" s="49">
        <f t="shared" si="203"/>
        <v>0</v>
      </c>
      <c r="AE1031" s="51">
        <f t="shared" si="202"/>
        <v>0</v>
      </c>
      <c r="AF1031" s="51">
        <f>IF(C1031=A_Stammdaten!$B$12,D_SAV!$U1031-D_SAV!$AG1031,HLOOKUP(A_Stammdaten!$B$12-1,$AH$4:$AN$4004,ROW(C1031)-3,FALSE)-$AG1031)</f>
        <v>0</v>
      </c>
      <c r="AG1031" s="51">
        <f>HLOOKUP(A_Stammdaten!$B$12,$AH$4:$AN$4004,ROW(C1031)-3,FALSE)</f>
        <v>0</v>
      </c>
      <c r="AH1031" s="51">
        <f t="shared" si="206"/>
        <v>0</v>
      </c>
      <c r="AI1031" s="51">
        <f t="shared" si="207"/>
        <v>0</v>
      </c>
      <c r="AJ1031" s="51">
        <f t="shared" si="208"/>
        <v>0</v>
      </c>
      <c r="AK1031" s="51">
        <f t="shared" si="209"/>
        <v>0</v>
      </c>
      <c r="AL1031" s="51">
        <f t="shared" si="210"/>
        <v>0</v>
      </c>
      <c r="AM1031" s="51">
        <f t="shared" si="211"/>
        <v>0</v>
      </c>
      <c r="AN1031" s="51">
        <f t="shared" si="212"/>
        <v>0</v>
      </c>
    </row>
    <row r="1032" spans="1:40" x14ac:dyDescent="0.25">
      <c r="A1032" s="17"/>
      <c r="B1032" s="17"/>
      <c r="C1032" s="35"/>
      <c r="D1032" s="17"/>
      <c r="E1032" s="17"/>
      <c r="F1032" s="17"/>
      <c r="G1032" s="62">
        <f t="shared" si="213"/>
        <v>0</v>
      </c>
      <c r="H1032" s="17"/>
      <c r="I1032" s="17"/>
      <c r="J1032" s="17"/>
      <c r="K1032" s="17"/>
      <c r="L1032" s="17"/>
      <c r="M1032" s="17"/>
      <c r="N1032" s="17"/>
      <c r="O1032" s="17"/>
      <c r="P1032" s="115"/>
      <c r="Q1032" s="62">
        <f>IF(C1032&gt;A_Stammdaten!$B$12,0,SUM(G1032,H1032,J1032,K1032,M1032,N1032)-SUM(I1032,L1032,O1032,P1032))</f>
        <v>0</v>
      </c>
      <c r="R1032" s="17"/>
      <c r="S1032" s="17"/>
      <c r="T1032" s="17"/>
      <c r="U1032" s="62">
        <f t="shared" si="204"/>
        <v>0</v>
      </c>
      <c r="V1032" s="63">
        <f>IF(ISBLANK($B1032),0,VLOOKUP($B1032,Listen!$A$2:$C$45,2,FALSE))</f>
        <v>0</v>
      </c>
      <c r="W1032" s="63">
        <f>IF(ISBLANK($B1032),0,VLOOKUP($B1032,Listen!$A$2:$C$45,3,FALSE))</f>
        <v>0</v>
      </c>
      <c r="X1032" s="49">
        <f t="shared" si="205"/>
        <v>0</v>
      </c>
      <c r="Y1032" s="49">
        <f t="shared" si="203"/>
        <v>0</v>
      </c>
      <c r="Z1032" s="49">
        <f t="shared" si="203"/>
        <v>0</v>
      </c>
      <c r="AA1032" s="49">
        <f t="shared" si="203"/>
        <v>0</v>
      </c>
      <c r="AB1032" s="49">
        <f t="shared" si="203"/>
        <v>0</v>
      </c>
      <c r="AC1032" s="49">
        <f t="shared" si="203"/>
        <v>0</v>
      </c>
      <c r="AD1032" s="49">
        <f t="shared" si="203"/>
        <v>0</v>
      </c>
      <c r="AE1032" s="51">
        <f t="shared" si="202"/>
        <v>0</v>
      </c>
      <c r="AF1032" s="51">
        <f>IF(C1032=A_Stammdaten!$B$12,D_SAV!$U1032-D_SAV!$AG1032,HLOOKUP(A_Stammdaten!$B$12-1,$AH$4:$AN$4004,ROW(C1032)-3,FALSE)-$AG1032)</f>
        <v>0</v>
      </c>
      <c r="AG1032" s="51">
        <f>HLOOKUP(A_Stammdaten!$B$12,$AH$4:$AN$4004,ROW(C1032)-3,FALSE)</f>
        <v>0</v>
      </c>
      <c r="AH1032" s="51">
        <f t="shared" si="206"/>
        <v>0</v>
      </c>
      <c r="AI1032" s="51">
        <f t="shared" si="207"/>
        <v>0</v>
      </c>
      <c r="AJ1032" s="51">
        <f t="shared" si="208"/>
        <v>0</v>
      </c>
      <c r="AK1032" s="51">
        <f t="shared" si="209"/>
        <v>0</v>
      </c>
      <c r="AL1032" s="51">
        <f t="shared" si="210"/>
        <v>0</v>
      </c>
      <c r="AM1032" s="51">
        <f t="shared" si="211"/>
        <v>0</v>
      </c>
      <c r="AN1032" s="51">
        <f t="shared" si="212"/>
        <v>0</v>
      </c>
    </row>
    <row r="1033" spans="1:40" x14ac:dyDescent="0.25">
      <c r="A1033" s="17"/>
      <c r="B1033" s="17"/>
      <c r="C1033" s="35"/>
      <c r="D1033" s="17"/>
      <c r="E1033" s="17"/>
      <c r="F1033" s="17"/>
      <c r="G1033" s="62">
        <f t="shared" si="213"/>
        <v>0</v>
      </c>
      <c r="H1033" s="17"/>
      <c r="I1033" s="17"/>
      <c r="J1033" s="17"/>
      <c r="K1033" s="17"/>
      <c r="L1033" s="17"/>
      <c r="M1033" s="17"/>
      <c r="N1033" s="17"/>
      <c r="O1033" s="17"/>
      <c r="P1033" s="115"/>
      <c r="Q1033" s="62">
        <f>IF(C1033&gt;A_Stammdaten!$B$12,0,SUM(G1033,H1033,J1033,K1033,M1033,N1033)-SUM(I1033,L1033,O1033,P1033))</f>
        <v>0</v>
      </c>
      <c r="R1033" s="17"/>
      <c r="S1033" s="17"/>
      <c r="T1033" s="17"/>
      <c r="U1033" s="62">
        <f t="shared" si="204"/>
        <v>0</v>
      </c>
      <c r="V1033" s="63">
        <f>IF(ISBLANK($B1033),0,VLOOKUP($B1033,Listen!$A$2:$C$45,2,FALSE))</f>
        <v>0</v>
      </c>
      <c r="W1033" s="63">
        <f>IF(ISBLANK($B1033),0,VLOOKUP($B1033,Listen!$A$2:$C$45,3,FALSE))</f>
        <v>0</v>
      </c>
      <c r="X1033" s="49">
        <f t="shared" si="205"/>
        <v>0</v>
      </c>
      <c r="Y1033" s="49">
        <f t="shared" si="203"/>
        <v>0</v>
      </c>
      <c r="Z1033" s="49">
        <f t="shared" si="203"/>
        <v>0</v>
      </c>
      <c r="AA1033" s="49">
        <f t="shared" si="203"/>
        <v>0</v>
      </c>
      <c r="AB1033" s="49">
        <f t="shared" si="203"/>
        <v>0</v>
      </c>
      <c r="AC1033" s="49">
        <f t="shared" si="203"/>
        <v>0</v>
      </c>
      <c r="AD1033" s="49">
        <f t="shared" si="203"/>
        <v>0</v>
      </c>
      <c r="AE1033" s="51">
        <f t="shared" si="202"/>
        <v>0</v>
      </c>
      <c r="AF1033" s="51">
        <f>IF(C1033=A_Stammdaten!$B$12,D_SAV!$U1033-D_SAV!$AG1033,HLOOKUP(A_Stammdaten!$B$12-1,$AH$4:$AN$4004,ROW(C1033)-3,FALSE)-$AG1033)</f>
        <v>0</v>
      </c>
      <c r="AG1033" s="51">
        <f>HLOOKUP(A_Stammdaten!$B$12,$AH$4:$AN$4004,ROW(C1033)-3,FALSE)</f>
        <v>0</v>
      </c>
      <c r="AH1033" s="51">
        <f t="shared" si="206"/>
        <v>0</v>
      </c>
      <c r="AI1033" s="51">
        <f t="shared" si="207"/>
        <v>0</v>
      </c>
      <c r="AJ1033" s="51">
        <f t="shared" si="208"/>
        <v>0</v>
      </c>
      <c r="AK1033" s="51">
        <f t="shared" si="209"/>
        <v>0</v>
      </c>
      <c r="AL1033" s="51">
        <f t="shared" si="210"/>
        <v>0</v>
      </c>
      <c r="AM1033" s="51">
        <f t="shared" si="211"/>
        <v>0</v>
      </c>
      <c r="AN1033" s="51">
        <f t="shared" si="212"/>
        <v>0</v>
      </c>
    </row>
    <row r="1034" spans="1:40" x14ac:dyDescent="0.25">
      <c r="A1034" s="17"/>
      <c r="B1034" s="17"/>
      <c r="C1034" s="35"/>
      <c r="D1034" s="17"/>
      <c r="E1034" s="17"/>
      <c r="F1034" s="17"/>
      <c r="G1034" s="62">
        <f t="shared" si="213"/>
        <v>0</v>
      </c>
      <c r="H1034" s="17"/>
      <c r="I1034" s="17"/>
      <c r="J1034" s="17"/>
      <c r="K1034" s="17"/>
      <c r="L1034" s="17"/>
      <c r="M1034" s="17"/>
      <c r="N1034" s="17"/>
      <c r="O1034" s="17"/>
      <c r="P1034" s="115"/>
      <c r="Q1034" s="62">
        <f>IF(C1034&gt;A_Stammdaten!$B$12,0,SUM(G1034,H1034,J1034,K1034,M1034,N1034)-SUM(I1034,L1034,O1034,P1034))</f>
        <v>0</v>
      </c>
      <c r="R1034" s="17"/>
      <c r="S1034" s="17"/>
      <c r="T1034" s="17"/>
      <c r="U1034" s="62">
        <f t="shared" si="204"/>
        <v>0</v>
      </c>
      <c r="V1034" s="63">
        <f>IF(ISBLANK($B1034),0,VLOOKUP($B1034,Listen!$A$2:$C$45,2,FALSE))</f>
        <v>0</v>
      </c>
      <c r="W1034" s="63">
        <f>IF(ISBLANK($B1034),0,VLOOKUP($B1034,Listen!$A$2:$C$45,3,FALSE))</f>
        <v>0</v>
      </c>
      <c r="X1034" s="49">
        <f t="shared" si="205"/>
        <v>0</v>
      </c>
      <c r="Y1034" s="49">
        <f t="shared" si="203"/>
        <v>0</v>
      </c>
      <c r="Z1034" s="49">
        <f t="shared" si="203"/>
        <v>0</v>
      </c>
      <c r="AA1034" s="49">
        <f t="shared" si="203"/>
        <v>0</v>
      </c>
      <c r="AB1034" s="49">
        <f t="shared" si="203"/>
        <v>0</v>
      </c>
      <c r="AC1034" s="49">
        <f t="shared" si="203"/>
        <v>0</v>
      </c>
      <c r="AD1034" s="49">
        <f t="shared" si="203"/>
        <v>0</v>
      </c>
      <c r="AE1034" s="51">
        <f t="shared" si="202"/>
        <v>0</v>
      </c>
      <c r="AF1034" s="51">
        <f>IF(C1034=A_Stammdaten!$B$12,D_SAV!$U1034-D_SAV!$AG1034,HLOOKUP(A_Stammdaten!$B$12-1,$AH$4:$AN$4004,ROW(C1034)-3,FALSE)-$AG1034)</f>
        <v>0</v>
      </c>
      <c r="AG1034" s="51">
        <f>HLOOKUP(A_Stammdaten!$B$12,$AH$4:$AN$4004,ROW(C1034)-3,FALSE)</f>
        <v>0</v>
      </c>
      <c r="AH1034" s="51">
        <f t="shared" si="206"/>
        <v>0</v>
      </c>
      <c r="AI1034" s="51">
        <f t="shared" si="207"/>
        <v>0</v>
      </c>
      <c r="AJ1034" s="51">
        <f t="shared" si="208"/>
        <v>0</v>
      </c>
      <c r="AK1034" s="51">
        <f t="shared" si="209"/>
        <v>0</v>
      </c>
      <c r="AL1034" s="51">
        <f t="shared" si="210"/>
        <v>0</v>
      </c>
      <c r="AM1034" s="51">
        <f t="shared" si="211"/>
        <v>0</v>
      </c>
      <c r="AN1034" s="51">
        <f t="shared" si="212"/>
        <v>0</v>
      </c>
    </row>
    <row r="1035" spans="1:40" x14ac:dyDescent="0.25">
      <c r="A1035" s="17"/>
      <c r="B1035" s="17"/>
      <c r="C1035" s="35"/>
      <c r="D1035" s="17"/>
      <c r="E1035" s="17"/>
      <c r="F1035" s="17"/>
      <c r="G1035" s="62">
        <f t="shared" si="213"/>
        <v>0</v>
      </c>
      <c r="H1035" s="17"/>
      <c r="I1035" s="17"/>
      <c r="J1035" s="17"/>
      <c r="K1035" s="17"/>
      <c r="L1035" s="17"/>
      <c r="M1035" s="17"/>
      <c r="N1035" s="17"/>
      <c r="O1035" s="17"/>
      <c r="P1035" s="115"/>
      <c r="Q1035" s="62">
        <f>IF(C1035&gt;A_Stammdaten!$B$12,0,SUM(G1035,H1035,J1035,K1035,M1035,N1035)-SUM(I1035,L1035,O1035,P1035))</f>
        <v>0</v>
      </c>
      <c r="R1035" s="17"/>
      <c r="S1035" s="17"/>
      <c r="T1035" s="17"/>
      <c r="U1035" s="62">
        <f t="shared" si="204"/>
        <v>0</v>
      </c>
      <c r="V1035" s="63">
        <f>IF(ISBLANK($B1035),0,VLOOKUP($B1035,Listen!$A$2:$C$45,2,FALSE))</f>
        <v>0</v>
      </c>
      <c r="W1035" s="63">
        <f>IF(ISBLANK($B1035),0,VLOOKUP($B1035,Listen!$A$2:$C$45,3,FALSE))</f>
        <v>0</v>
      </c>
      <c r="X1035" s="49">
        <f t="shared" si="205"/>
        <v>0</v>
      </c>
      <c r="Y1035" s="49">
        <f t="shared" si="203"/>
        <v>0</v>
      </c>
      <c r="Z1035" s="49">
        <f t="shared" si="203"/>
        <v>0</v>
      </c>
      <c r="AA1035" s="49">
        <f t="shared" si="203"/>
        <v>0</v>
      </c>
      <c r="AB1035" s="49">
        <f t="shared" si="203"/>
        <v>0</v>
      </c>
      <c r="AC1035" s="49">
        <f t="shared" si="203"/>
        <v>0</v>
      </c>
      <c r="AD1035" s="49">
        <f t="shared" si="203"/>
        <v>0</v>
      </c>
      <c r="AE1035" s="51">
        <f t="shared" si="202"/>
        <v>0</v>
      </c>
      <c r="AF1035" s="51">
        <f>IF(C1035=A_Stammdaten!$B$12,D_SAV!$U1035-D_SAV!$AG1035,HLOOKUP(A_Stammdaten!$B$12-1,$AH$4:$AN$4004,ROW(C1035)-3,FALSE)-$AG1035)</f>
        <v>0</v>
      </c>
      <c r="AG1035" s="51">
        <f>HLOOKUP(A_Stammdaten!$B$12,$AH$4:$AN$4004,ROW(C1035)-3,FALSE)</f>
        <v>0</v>
      </c>
      <c r="AH1035" s="51">
        <f t="shared" si="206"/>
        <v>0</v>
      </c>
      <c r="AI1035" s="51">
        <f t="shared" si="207"/>
        <v>0</v>
      </c>
      <c r="AJ1035" s="51">
        <f t="shared" si="208"/>
        <v>0</v>
      </c>
      <c r="AK1035" s="51">
        <f t="shared" si="209"/>
        <v>0</v>
      </c>
      <c r="AL1035" s="51">
        <f t="shared" si="210"/>
        <v>0</v>
      </c>
      <c r="AM1035" s="51">
        <f t="shared" si="211"/>
        <v>0</v>
      </c>
      <c r="AN1035" s="51">
        <f t="shared" si="212"/>
        <v>0</v>
      </c>
    </row>
    <row r="1036" spans="1:40" x14ac:dyDescent="0.25">
      <c r="A1036" s="17"/>
      <c r="B1036" s="17"/>
      <c r="C1036" s="35"/>
      <c r="D1036" s="17"/>
      <c r="E1036" s="17"/>
      <c r="F1036" s="17"/>
      <c r="G1036" s="62">
        <f t="shared" si="213"/>
        <v>0</v>
      </c>
      <c r="H1036" s="17"/>
      <c r="I1036" s="17"/>
      <c r="J1036" s="17"/>
      <c r="K1036" s="17"/>
      <c r="L1036" s="17"/>
      <c r="M1036" s="17"/>
      <c r="N1036" s="17"/>
      <c r="O1036" s="17"/>
      <c r="P1036" s="115"/>
      <c r="Q1036" s="62">
        <f>IF(C1036&gt;A_Stammdaten!$B$12,0,SUM(G1036,H1036,J1036,K1036,M1036,N1036)-SUM(I1036,L1036,O1036,P1036))</f>
        <v>0</v>
      </c>
      <c r="R1036" s="17"/>
      <c r="S1036" s="17"/>
      <c r="T1036" s="17"/>
      <c r="U1036" s="62">
        <f t="shared" si="204"/>
        <v>0</v>
      </c>
      <c r="V1036" s="63">
        <f>IF(ISBLANK($B1036),0,VLOOKUP($B1036,Listen!$A$2:$C$45,2,FALSE))</f>
        <v>0</v>
      </c>
      <c r="W1036" s="63">
        <f>IF(ISBLANK($B1036),0,VLOOKUP($B1036,Listen!$A$2:$C$45,3,FALSE))</f>
        <v>0</v>
      </c>
      <c r="X1036" s="49">
        <f t="shared" si="205"/>
        <v>0</v>
      </c>
      <c r="Y1036" s="49">
        <f t="shared" si="203"/>
        <v>0</v>
      </c>
      <c r="Z1036" s="49">
        <f t="shared" si="203"/>
        <v>0</v>
      </c>
      <c r="AA1036" s="49">
        <f t="shared" si="203"/>
        <v>0</v>
      </c>
      <c r="AB1036" s="49">
        <f t="shared" si="203"/>
        <v>0</v>
      </c>
      <c r="AC1036" s="49">
        <f t="shared" si="203"/>
        <v>0</v>
      </c>
      <c r="AD1036" s="49">
        <f t="shared" si="203"/>
        <v>0</v>
      </c>
      <c r="AE1036" s="51">
        <f t="shared" si="202"/>
        <v>0</v>
      </c>
      <c r="AF1036" s="51">
        <f>IF(C1036=A_Stammdaten!$B$12,D_SAV!$U1036-D_SAV!$AG1036,HLOOKUP(A_Stammdaten!$B$12-1,$AH$4:$AN$4004,ROW(C1036)-3,FALSE)-$AG1036)</f>
        <v>0</v>
      </c>
      <c r="AG1036" s="51">
        <f>HLOOKUP(A_Stammdaten!$B$12,$AH$4:$AN$4004,ROW(C1036)-3,FALSE)</f>
        <v>0</v>
      </c>
      <c r="AH1036" s="51">
        <f t="shared" si="206"/>
        <v>0</v>
      </c>
      <c r="AI1036" s="51">
        <f t="shared" si="207"/>
        <v>0</v>
      </c>
      <c r="AJ1036" s="51">
        <f t="shared" si="208"/>
        <v>0</v>
      </c>
      <c r="AK1036" s="51">
        <f t="shared" si="209"/>
        <v>0</v>
      </c>
      <c r="AL1036" s="51">
        <f t="shared" si="210"/>
        <v>0</v>
      </c>
      <c r="AM1036" s="51">
        <f t="shared" si="211"/>
        <v>0</v>
      </c>
      <c r="AN1036" s="51">
        <f t="shared" si="212"/>
        <v>0</v>
      </c>
    </row>
    <row r="1037" spans="1:40" x14ac:dyDescent="0.25">
      <c r="A1037" s="17"/>
      <c r="B1037" s="17"/>
      <c r="C1037" s="35"/>
      <c r="D1037" s="17"/>
      <c r="E1037" s="17"/>
      <c r="F1037" s="17"/>
      <c r="G1037" s="62">
        <f t="shared" si="213"/>
        <v>0</v>
      </c>
      <c r="H1037" s="17"/>
      <c r="I1037" s="17"/>
      <c r="J1037" s="17"/>
      <c r="K1037" s="17"/>
      <c r="L1037" s="17"/>
      <c r="M1037" s="17"/>
      <c r="N1037" s="17"/>
      <c r="O1037" s="17"/>
      <c r="P1037" s="115"/>
      <c r="Q1037" s="62">
        <f>IF(C1037&gt;A_Stammdaten!$B$12,0,SUM(G1037,H1037,J1037,K1037,M1037,N1037)-SUM(I1037,L1037,O1037,P1037))</f>
        <v>0</v>
      </c>
      <c r="R1037" s="17"/>
      <c r="S1037" s="17"/>
      <c r="T1037" s="17"/>
      <c r="U1037" s="62">
        <f t="shared" si="204"/>
        <v>0</v>
      </c>
      <c r="V1037" s="63">
        <f>IF(ISBLANK($B1037),0,VLOOKUP($B1037,Listen!$A$2:$C$45,2,FALSE))</f>
        <v>0</v>
      </c>
      <c r="W1037" s="63">
        <f>IF(ISBLANK($B1037),0,VLOOKUP($B1037,Listen!$A$2:$C$45,3,FALSE))</f>
        <v>0</v>
      </c>
      <c r="X1037" s="49">
        <f t="shared" si="205"/>
        <v>0</v>
      </c>
      <c r="Y1037" s="49">
        <f t="shared" si="203"/>
        <v>0</v>
      </c>
      <c r="Z1037" s="49">
        <f t="shared" si="203"/>
        <v>0</v>
      </c>
      <c r="AA1037" s="49">
        <f t="shared" si="203"/>
        <v>0</v>
      </c>
      <c r="AB1037" s="49">
        <f t="shared" si="203"/>
        <v>0</v>
      </c>
      <c r="AC1037" s="49">
        <f t="shared" si="203"/>
        <v>0</v>
      </c>
      <c r="AD1037" s="49">
        <f t="shared" si="203"/>
        <v>0</v>
      </c>
      <c r="AE1037" s="51">
        <f t="shared" si="202"/>
        <v>0</v>
      </c>
      <c r="AF1037" s="51">
        <f>IF(C1037=A_Stammdaten!$B$12,D_SAV!$U1037-D_SAV!$AG1037,HLOOKUP(A_Stammdaten!$B$12-1,$AH$4:$AN$4004,ROW(C1037)-3,FALSE)-$AG1037)</f>
        <v>0</v>
      </c>
      <c r="AG1037" s="51">
        <f>HLOOKUP(A_Stammdaten!$B$12,$AH$4:$AN$4004,ROW(C1037)-3,FALSE)</f>
        <v>0</v>
      </c>
      <c r="AH1037" s="51">
        <f t="shared" si="206"/>
        <v>0</v>
      </c>
      <c r="AI1037" s="51">
        <f t="shared" si="207"/>
        <v>0</v>
      </c>
      <c r="AJ1037" s="51">
        <f t="shared" si="208"/>
        <v>0</v>
      </c>
      <c r="AK1037" s="51">
        <f t="shared" si="209"/>
        <v>0</v>
      </c>
      <c r="AL1037" s="51">
        <f t="shared" si="210"/>
        <v>0</v>
      </c>
      <c r="AM1037" s="51">
        <f t="shared" si="211"/>
        <v>0</v>
      </c>
      <c r="AN1037" s="51">
        <f t="shared" si="212"/>
        <v>0</v>
      </c>
    </row>
    <row r="1038" spans="1:40" x14ac:dyDescent="0.25">
      <c r="A1038" s="17"/>
      <c r="B1038" s="17"/>
      <c r="C1038" s="35"/>
      <c r="D1038" s="17"/>
      <c r="E1038" s="17"/>
      <c r="F1038" s="17"/>
      <c r="G1038" s="62">
        <f t="shared" si="213"/>
        <v>0</v>
      </c>
      <c r="H1038" s="17"/>
      <c r="I1038" s="17"/>
      <c r="J1038" s="17"/>
      <c r="K1038" s="17"/>
      <c r="L1038" s="17"/>
      <c r="M1038" s="17"/>
      <c r="N1038" s="17"/>
      <c r="O1038" s="17"/>
      <c r="P1038" s="115"/>
      <c r="Q1038" s="62">
        <f>IF(C1038&gt;A_Stammdaten!$B$12,0,SUM(G1038,H1038,J1038,K1038,M1038,N1038)-SUM(I1038,L1038,O1038,P1038))</f>
        <v>0</v>
      </c>
      <c r="R1038" s="17"/>
      <c r="S1038" s="17"/>
      <c r="T1038" s="17"/>
      <c r="U1038" s="62">
        <f t="shared" si="204"/>
        <v>0</v>
      </c>
      <c r="V1038" s="63">
        <f>IF(ISBLANK($B1038),0,VLOOKUP($B1038,Listen!$A$2:$C$45,2,FALSE))</f>
        <v>0</v>
      </c>
      <c r="W1038" s="63">
        <f>IF(ISBLANK($B1038),0,VLOOKUP($B1038,Listen!$A$2:$C$45,3,FALSE))</f>
        <v>0</v>
      </c>
      <c r="X1038" s="49">
        <f t="shared" si="205"/>
        <v>0</v>
      </c>
      <c r="Y1038" s="49">
        <f t="shared" si="203"/>
        <v>0</v>
      </c>
      <c r="Z1038" s="49">
        <f t="shared" si="203"/>
        <v>0</v>
      </c>
      <c r="AA1038" s="49">
        <f t="shared" si="203"/>
        <v>0</v>
      </c>
      <c r="AB1038" s="49">
        <f t="shared" si="203"/>
        <v>0</v>
      </c>
      <c r="AC1038" s="49">
        <f t="shared" si="203"/>
        <v>0</v>
      </c>
      <c r="AD1038" s="49">
        <f t="shared" si="203"/>
        <v>0</v>
      </c>
      <c r="AE1038" s="51">
        <f t="shared" si="202"/>
        <v>0</v>
      </c>
      <c r="AF1038" s="51">
        <f>IF(C1038=A_Stammdaten!$B$12,D_SAV!$U1038-D_SAV!$AG1038,HLOOKUP(A_Stammdaten!$B$12-1,$AH$4:$AN$4004,ROW(C1038)-3,FALSE)-$AG1038)</f>
        <v>0</v>
      </c>
      <c r="AG1038" s="51">
        <f>HLOOKUP(A_Stammdaten!$B$12,$AH$4:$AN$4004,ROW(C1038)-3,FALSE)</f>
        <v>0</v>
      </c>
      <c r="AH1038" s="51">
        <f t="shared" si="206"/>
        <v>0</v>
      </c>
      <c r="AI1038" s="51">
        <f t="shared" si="207"/>
        <v>0</v>
      </c>
      <c r="AJ1038" s="51">
        <f t="shared" si="208"/>
        <v>0</v>
      </c>
      <c r="AK1038" s="51">
        <f t="shared" si="209"/>
        <v>0</v>
      </c>
      <c r="AL1038" s="51">
        <f t="shared" si="210"/>
        <v>0</v>
      </c>
      <c r="AM1038" s="51">
        <f t="shared" si="211"/>
        <v>0</v>
      </c>
      <c r="AN1038" s="51">
        <f t="shared" si="212"/>
        <v>0</v>
      </c>
    </row>
    <row r="1039" spans="1:40" x14ac:dyDescent="0.25">
      <c r="A1039" s="17"/>
      <c r="B1039" s="17"/>
      <c r="C1039" s="35"/>
      <c r="D1039" s="17"/>
      <c r="E1039" s="17"/>
      <c r="F1039" s="17"/>
      <c r="G1039" s="62">
        <f t="shared" si="213"/>
        <v>0</v>
      </c>
      <c r="H1039" s="17"/>
      <c r="I1039" s="17"/>
      <c r="J1039" s="17"/>
      <c r="K1039" s="17"/>
      <c r="L1039" s="17"/>
      <c r="M1039" s="17"/>
      <c r="N1039" s="17"/>
      <c r="O1039" s="17"/>
      <c r="P1039" s="115"/>
      <c r="Q1039" s="62">
        <f>IF(C1039&gt;A_Stammdaten!$B$12,0,SUM(G1039,H1039,J1039,K1039,M1039,N1039)-SUM(I1039,L1039,O1039,P1039))</f>
        <v>0</v>
      </c>
      <c r="R1039" s="17"/>
      <c r="S1039" s="17"/>
      <c r="T1039" s="17"/>
      <c r="U1039" s="62">
        <f t="shared" si="204"/>
        <v>0</v>
      </c>
      <c r="V1039" s="63">
        <f>IF(ISBLANK($B1039),0,VLOOKUP($B1039,Listen!$A$2:$C$45,2,FALSE))</f>
        <v>0</v>
      </c>
      <c r="W1039" s="63">
        <f>IF(ISBLANK($B1039),0,VLOOKUP($B1039,Listen!$A$2:$C$45,3,FALSE))</f>
        <v>0</v>
      </c>
      <c r="X1039" s="49">
        <f t="shared" si="205"/>
        <v>0</v>
      </c>
      <c r="Y1039" s="49">
        <f t="shared" si="203"/>
        <v>0</v>
      </c>
      <c r="Z1039" s="49">
        <f t="shared" si="203"/>
        <v>0</v>
      </c>
      <c r="AA1039" s="49">
        <f t="shared" si="203"/>
        <v>0</v>
      </c>
      <c r="AB1039" s="49">
        <f t="shared" si="203"/>
        <v>0</v>
      </c>
      <c r="AC1039" s="49">
        <f t="shared" si="203"/>
        <v>0</v>
      </c>
      <c r="AD1039" s="49">
        <f t="shared" si="203"/>
        <v>0</v>
      </c>
      <c r="AE1039" s="51">
        <f t="shared" si="202"/>
        <v>0</v>
      </c>
      <c r="AF1039" s="51">
        <f>IF(C1039=A_Stammdaten!$B$12,D_SAV!$U1039-D_SAV!$AG1039,HLOOKUP(A_Stammdaten!$B$12-1,$AH$4:$AN$4004,ROW(C1039)-3,FALSE)-$AG1039)</f>
        <v>0</v>
      </c>
      <c r="AG1039" s="51">
        <f>HLOOKUP(A_Stammdaten!$B$12,$AH$4:$AN$4004,ROW(C1039)-3,FALSE)</f>
        <v>0</v>
      </c>
      <c r="AH1039" s="51">
        <f t="shared" si="206"/>
        <v>0</v>
      </c>
      <c r="AI1039" s="51">
        <f t="shared" si="207"/>
        <v>0</v>
      </c>
      <c r="AJ1039" s="51">
        <f t="shared" si="208"/>
        <v>0</v>
      </c>
      <c r="AK1039" s="51">
        <f t="shared" si="209"/>
        <v>0</v>
      </c>
      <c r="AL1039" s="51">
        <f t="shared" si="210"/>
        <v>0</v>
      </c>
      <c r="AM1039" s="51">
        <f t="shared" si="211"/>
        <v>0</v>
      </c>
      <c r="AN1039" s="51">
        <f t="shared" si="212"/>
        <v>0</v>
      </c>
    </row>
    <row r="1040" spans="1:40" x14ac:dyDescent="0.25">
      <c r="A1040" s="17"/>
      <c r="B1040" s="17"/>
      <c r="C1040" s="35"/>
      <c r="D1040" s="17"/>
      <c r="E1040" s="17"/>
      <c r="F1040" s="17"/>
      <c r="G1040" s="62">
        <f t="shared" si="213"/>
        <v>0</v>
      </c>
      <c r="H1040" s="17"/>
      <c r="I1040" s="17"/>
      <c r="J1040" s="17"/>
      <c r="K1040" s="17"/>
      <c r="L1040" s="17"/>
      <c r="M1040" s="17"/>
      <c r="N1040" s="17"/>
      <c r="O1040" s="17"/>
      <c r="P1040" s="115"/>
      <c r="Q1040" s="62">
        <f>IF(C1040&gt;A_Stammdaten!$B$12,0,SUM(G1040,H1040,J1040,K1040,M1040,N1040)-SUM(I1040,L1040,O1040,P1040))</f>
        <v>0</v>
      </c>
      <c r="R1040" s="17"/>
      <c r="S1040" s="17"/>
      <c r="T1040" s="17"/>
      <c r="U1040" s="62">
        <f t="shared" si="204"/>
        <v>0</v>
      </c>
      <c r="V1040" s="63">
        <f>IF(ISBLANK($B1040),0,VLOOKUP($B1040,Listen!$A$2:$C$45,2,FALSE))</f>
        <v>0</v>
      </c>
      <c r="W1040" s="63">
        <f>IF(ISBLANK($B1040),0,VLOOKUP($B1040,Listen!$A$2:$C$45,3,FALSE))</f>
        <v>0</v>
      </c>
      <c r="X1040" s="49">
        <f t="shared" si="205"/>
        <v>0</v>
      </c>
      <c r="Y1040" s="49">
        <f t="shared" si="203"/>
        <v>0</v>
      </c>
      <c r="Z1040" s="49">
        <f t="shared" si="203"/>
        <v>0</v>
      </c>
      <c r="AA1040" s="49">
        <f t="shared" si="203"/>
        <v>0</v>
      </c>
      <c r="AB1040" s="49">
        <f t="shared" si="203"/>
        <v>0</v>
      </c>
      <c r="AC1040" s="49">
        <f t="shared" si="203"/>
        <v>0</v>
      </c>
      <c r="AD1040" s="49">
        <f t="shared" si="203"/>
        <v>0</v>
      </c>
      <c r="AE1040" s="51">
        <f t="shared" si="202"/>
        <v>0</v>
      </c>
      <c r="AF1040" s="51">
        <f>IF(C1040=A_Stammdaten!$B$12,D_SAV!$U1040-D_SAV!$AG1040,HLOOKUP(A_Stammdaten!$B$12-1,$AH$4:$AN$4004,ROW(C1040)-3,FALSE)-$AG1040)</f>
        <v>0</v>
      </c>
      <c r="AG1040" s="51">
        <f>HLOOKUP(A_Stammdaten!$B$12,$AH$4:$AN$4004,ROW(C1040)-3,FALSE)</f>
        <v>0</v>
      </c>
      <c r="AH1040" s="51">
        <f t="shared" si="206"/>
        <v>0</v>
      </c>
      <c r="AI1040" s="51">
        <f t="shared" si="207"/>
        <v>0</v>
      </c>
      <c r="AJ1040" s="51">
        <f t="shared" si="208"/>
        <v>0</v>
      </c>
      <c r="AK1040" s="51">
        <f t="shared" si="209"/>
        <v>0</v>
      </c>
      <c r="AL1040" s="51">
        <f t="shared" si="210"/>
        <v>0</v>
      </c>
      <c r="AM1040" s="51">
        <f t="shared" si="211"/>
        <v>0</v>
      </c>
      <c r="AN1040" s="51">
        <f t="shared" si="212"/>
        <v>0</v>
      </c>
    </row>
    <row r="1041" spans="1:40" x14ac:dyDescent="0.25">
      <c r="A1041" s="17"/>
      <c r="B1041" s="17"/>
      <c r="C1041" s="35"/>
      <c r="D1041" s="17"/>
      <c r="E1041" s="17"/>
      <c r="F1041" s="17"/>
      <c r="G1041" s="62">
        <f t="shared" si="213"/>
        <v>0</v>
      </c>
      <c r="H1041" s="17"/>
      <c r="I1041" s="17"/>
      <c r="J1041" s="17"/>
      <c r="K1041" s="17"/>
      <c r="L1041" s="17"/>
      <c r="M1041" s="17"/>
      <c r="N1041" s="17"/>
      <c r="O1041" s="17"/>
      <c r="P1041" s="115"/>
      <c r="Q1041" s="62">
        <f>IF(C1041&gt;A_Stammdaten!$B$12,0,SUM(G1041,H1041,J1041,K1041,M1041,N1041)-SUM(I1041,L1041,O1041,P1041))</f>
        <v>0</v>
      </c>
      <c r="R1041" s="17"/>
      <c r="S1041" s="17"/>
      <c r="T1041" s="17"/>
      <c r="U1041" s="62">
        <f t="shared" si="204"/>
        <v>0</v>
      </c>
      <c r="V1041" s="63">
        <f>IF(ISBLANK($B1041),0,VLOOKUP($B1041,Listen!$A$2:$C$45,2,FALSE))</f>
        <v>0</v>
      </c>
      <c r="W1041" s="63">
        <f>IF(ISBLANK($B1041),0,VLOOKUP($B1041,Listen!$A$2:$C$45,3,FALSE))</f>
        <v>0</v>
      </c>
      <c r="X1041" s="49">
        <f t="shared" si="205"/>
        <v>0</v>
      </c>
      <c r="Y1041" s="49">
        <f t="shared" si="203"/>
        <v>0</v>
      </c>
      <c r="Z1041" s="49">
        <f t="shared" si="203"/>
        <v>0</v>
      </c>
      <c r="AA1041" s="49">
        <f t="shared" si="203"/>
        <v>0</v>
      </c>
      <c r="AB1041" s="49">
        <f t="shared" si="203"/>
        <v>0</v>
      </c>
      <c r="AC1041" s="49">
        <f t="shared" si="203"/>
        <v>0</v>
      </c>
      <c r="AD1041" s="49">
        <f t="shared" si="203"/>
        <v>0</v>
      </c>
      <c r="AE1041" s="51">
        <f t="shared" si="202"/>
        <v>0</v>
      </c>
      <c r="AF1041" s="51">
        <f>IF(C1041=A_Stammdaten!$B$12,D_SAV!$U1041-D_SAV!$AG1041,HLOOKUP(A_Stammdaten!$B$12-1,$AH$4:$AN$4004,ROW(C1041)-3,FALSE)-$AG1041)</f>
        <v>0</v>
      </c>
      <c r="AG1041" s="51">
        <f>HLOOKUP(A_Stammdaten!$B$12,$AH$4:$AN$4004,ROW(C1041)-3,FALSE)</f>
        <v>0</v>
      </c>
      <c r="AH1041" s="51">
        <f t="shared" si="206"/>
        <v>0</v>
      </c>
      <c r="AI1041" s="51">
        <f t="shared" si="207"/>
        <v>0</v>
      </c>
      <c r="AJ1041" s="51">
        <f t="shared" si="208"/>
        <v>0</v>
      </c>
      <c r="AK1041" s="51">
        <f t="shared" si="209"/>
        <v>0</v>
      </c>
      <c r="AL1041" s="51">
        <f t="shared" si="210"/>
        <v>0</v>
      </c>
      <c r="AM1041" s="51">
        <f t="shared" si="211"/>
        <v>0</v>
      </c>
      <c r="AN1041" s="51">
        <f t="shared" si="212"/>
        <v>0</v>
      </c>
    </row>
    <row r="1042" spans="1:40" x14ac:dyDescent="0.25">
      <c r="A1042" s="17"/>
      <c r="B1042" s="17"/>
      <c r="C1042" s="35"/>
      <c r="D1042" s="17"/>
      <c r="E1042" s="17"/>
      <c r="F1042" s="17"/>
      <c r="G1042" s="62">
        <f t="shared" si="213"/>
        <v>0</v>
      </c>
      <c r="H1042" s="17"/>
      <c r="I1042" s="17"/>
      <c r="J1042" s="17"/>
      <c r="K1042" s="17"/>
      <c r="L1042" s="17"/>
      <c r="M1042" s="17"/>
      <c r="N1042" s="17"/>
      <c r="O1042" s="17"/>
      <c r="P1042" s="115"/>
      <c r="Q1042" s="62">
        <f>IF(C1042&gt;A_Stammdaten!$B$12,0,SUM(G1042,H1042,J1042,K1042,M1042,N1042)-SUM(I1042,L1042,O1042,P1042))</f>
        <v>0</v>
      </c>
      <c r="R1042" s="17"/>
      <c r="S1042" s="17"/>
      <c r="T1042" s="17"/>
      <c r="U1042" s="62">
        <f t="shared" si="204"/>
        <v>0</v>
      </c>
      <c r="V1042" s="63">
        <f>IF(ISBLANK($B1042),0,VLOOKUP($B1042,Listen!$A$2:$C$45,2,FALSE))</f>
        <v>0</v>
      </c>
      <c r="W1042" s="63">
        <f>IF(ISBLANK($B1042),0,VLOOKUP($B1042,Listen!$A$2:$C$45,3,FALSE))</f>
        <v>0</v>
      </c>
      <c r="X1042" s="49">
        <f t="shared" si="205"/>
        <v>0</v>
      </c>
      <c r="Y1042" s="49">
        <f t="shared" si="203"/>
        <v>0</v>
      </c>
      <c r="Z1042" s="49">
        <f t="shared" si="203"/>
        <v>0</v>
      </c>
      <c r="AA1042" s="49">
        <f t="shared" si="203"/>
        <v>0</v>
      </c>
      <c r="AB1042" s="49">
        <f t="shared" si="203"/>
        <v>0</v>
      </c>
      <c r="AC1042" s="49">
        <f t="shared" si="203"/>
        <v>0</v>
      </c>
      <c r="AD1042" s="49">
        <f t="shared" si="203"/>
        <v>0</v>
      </c>
      <c r="AE1042" s="51">
        <f t="shared" si="202"/>
        <v>0</v>
      </c>
      <c r="AF1042" s="51">
        <f>IF(C1042=A_Stammdaten!$B$12,D_SAV!$U1042-D_SAV!$AG1042,HLOOKUP(A_Stammdaten!$B$12-1,$AH$4:$AN$4004,ROW(C1042)-3,FALSE)-$AG1042)</f>
        <v>0</v>
      </c>
      <c r="AG1042" s="51">
        <f>HLOOKUP(A_Stammdaten!$B$12,$AH$4:$AN$4004,ROW(C1042)-3,FALSE)</f>
        <v>0</v>
      </c>
      <c r="AH1042" s="51">
        <f t="shared" si="206"/>
        <v>0</v>
      </c>
      <c r="AI1042" s="51">
        <f t="shared" si="207"/>
        <v>0</v>
      </c>
      <c r="AJ1042" s="51">
        <f t="shared" si="208"/>
        <v>0</v>
      </c>
      <c r="AK1042" s="51">
        <f t="shared" si="209"/>
        <v>0</v>
      </c>
      <c r="AL1042" s="51">
        <f t="shared" si="210"/>
        <v>0</v>
      </c>
      <c r="AM1042" s="51">
        <f t="shared" si="211"/>
        <v>0</v>
      </c>
      <c r="AN1042" s="51">
        <f t="shared" si="212"/>
        <v>0</v>
      </c>
    </row>
    <row r="1043" spans="1:40" x14ac:dyDescent="0.25">
      <c r="A1043" s="17"/>
      <c r="B1043" s="17"/>
      <c r="C1043" s="35"/>
      <c r="D1043" s="17"/>
      <c r="E1043" s="17"/>
      <c r="F1043" s="17"/>
      <c r="G1043" s="62">
        <f t="shared" si="213"/>
        <v>0</v>
      </c>
      <c r="H1043" s="17"/>
      <c r="I1043" s="17"/>
      <c r="J1043" s="17"/>
      <c r="K1043" s="17"/>
      <c r="L1043" s="17"/>
      <c r="M1043" s="17"/>
      <c r="N1043" s="17"/>
      <c r="O1043" s="17"/>
      <c r="P1043" s="115"/>
      <c r="Q1043" s="62">
        <f>IF(C1043&gt;A_Stammdaten!$B$12,0,SUM(G1043,H1043,J1043,K1043,M1043,N1043)-SUM(I1043,L1043,O1043,P1043))</f>
        <v>0</v>
      </c>
      <c r="R1043" s="17"/>
      <c r="S1043" s="17"/>
      <c r="T1043" s="17"/>
      <c r="U1043" s="62">
        <f t="shared" si="204"/>
        <v>0</v>
      </c>
      <c r="V1043" s="63">
        <f>IF(ISBLANK($B1043),0,VLOOKUP($B1043,Listen!$A$2:$C$45,2,FALSE))</f>
        <v>0</v>
      </c>
      <c r="W1043" s="63">
        <f>IF(ISBLANK($B1043),0,VLOOKUP($B1043,Listen!$A$2:$C$45,3,FALSE))</f>
        <v>0</v>
      </c>
      <c r="X1043" s="49">
        <f t="shared" si="205"/>
        <v>0</v>
      </c>
      <c r="Y1043" s="49">
        <f t="shared" si="203"/>
        <v>0</v>
      </c>
      <c r="Z1043" s="49">
        <f t="shared" si="203"/>
        <v>0</v>
      </c>
      <c r="AA1043" s="49">
        <f t="shared" si="203"/>
        <v>0</v>
      </c>
      <c r="AB1043" s="49">
        <f t="shared" si="203"/>
        <v>0</v>
      </c>
      <c r="AC1043" s="49">
        <f t="shared" si="203"/>
        <v>0</v>
      </c>
      <c r="AD1043" s="49">
        <f t="shared" si="203"/>
        <v>0</v>
      </c>
      <c r="AE1043" s="51">
        <f t="shared" si="202"/>
        <v>0</v>
      </c>
      <c r="AF1043" s="51">
        <f>IF(C1043=A_Stammdaten!$B$12,D_SAV!$U1043-D_SAV!$AG1043,HLOOKUP(A_Stammdaten!$B$12-1,$AH$4:$AN$4004,ROW(C1043)-3,FALSE)-$AG1043)</f>
        <v>0</v>
      </c>
      <c r="AG1043" s="51">
        <f>HLOOKUP(A_Stammdaten!$B$12,$AH$4:$AN$4004,ROW(C1043)-3,FALSE)</f>
        <v>0</v>
      </c>
      <c r="AH1043" s="51">
        <f t="shared" si="206"/>
        <v>0</v>
      </c>
      <c r="AI1043" s="51">
        <f t="shared" si="207"/>
        <v>0</v>
      </c>
      <c r="AJ1043" s="51">
        <f t="shared" si="208"/>
        <v>0</v>
      </c>
      <c r="AK1043" s="51">
        <f t="shared" si="209"/>
        <v>0</v>
      </c>
      <c r="AL1043" s="51">
        <f t="shared" si="210"/>
        <v>0</v>
      </c>
      <c r="AM1043" s="51">
        <f t="shared" si="211"/>
        <v>0</v>
      </c>
      <c r="AN1043" s="51">
        <f t="shared" si="212"/>
        <v>0</v>
      </c>
    </row>
    <row r="1044" spans="1:40" x14ac:dyDescent="0.25">
      <c r="A1044" s="17"/>
      <c r="B1044" s="17"/>
      <c r="C1044" s="35"/>
      <c r="D1044" s="17"/>
      <c r="E1044" s="17"/>
      <c r="F1044" s="17"/>
      <c r="G1044" s="62">
        <f t="shared" si="213"/>
        <v>0</v>
      </c>
      <c r="H1044" s="17"/>
      <c r="I1044" s="17"/>
      <c r="J1044" s="17"/>
      <c r="K1044" s="17"/>
      <c r="L1044" s="17"/>
      <c r="M1044" s="17"/>
      <c r="N1044" s="17"/>
      <c r="O1044" s="17"/>
      <c r="P1044" s="115"/>
      <c r="Q1044" s="62">
        <f>IF(C1044&gt;A_Stammdaten!$B$12,0,SUM(G1044,H1044,J1044,K1044,M1044,N1044)-SUM(I1044,L1044,O1044,P1044))</f>
        <v>0</v>
      </c>
      <c r="R1044" s="17"/>
      <c r="S1044" s="17"/>
      <c r="T1044" s="17"/>
      <c r="U1044" s="62">
        <f t="shared" si="204"/>
        <v>0</v>
      </c>
      <c r="V1044" s="63">
        <f>IF(ISBLANK($B1044),0,VLOOKUP($B1044,Listen!$A$2:$C$45,2,FALSE))</f>
        <v>0</v>
      </c>
      <c r="W1044" s="63">
        <f>IF(ISBLANK($B1044),0,VLOOKUP($B1044,Listen!$A$2:$C$45,3,FALSE))</f>
        <v>0</v>
      </c>
      <c r="X1044" s="49">
        <f t="shared" si="205"/>
        <v>0</v>
      </c>
      <c r="Y1044" s="49">
        <f t="shared" si="203"/>
        <v>0</v>
      </c>
      <c r="Z1044" s="49">
        <f t="shared" si="203"/>
        <v>0</v>
      </c>
      <c r="AA1044" s="49">
        <f t="shared" si="203"/>
        <v>0</v>
      </c>
      <c r="AB1044" s="49">
        <f t="shared" si="203"/>
        <v>0</v>
      </c>
      <c r="AC1044" s="49">
        <f t="shared" si="203"/>
        <v>0</v>
      </c>
      <c r="AD1044" s="49">
        <f t="shared" si="203"/>
        <v>0</v>
      </c>
      <c r="AE1044" s="51">
        <f t="shared" si="202"/>
        <v>0</v>
      </c>
      <c r="AF1044" s="51">
        <f>IF(C1044=A_Stammdaten!$B$12,D_SAV!$U1044-D_SAV!$AG1044,HLOOKUP(A_Stammdaten!$B$12-1,$AH$4:$AN$4004,ROW(C1044)-3,FALSE)-$AG1044)</f>
        <v>0</v>
      </c>
      <c r="AG1044" s="51">
        <f>HLOOKUP(A_Stammdaten!$B$12,$AH$4:$AN$4004,ROW(C1044)-3,FALSE)</f>
        <v>0</v>
      </c>
      <c r="AH1044" s="51">
        <f t="shared" si="206"/>
        <v>0</v>
      </c>
      <c r="AI1044" s="51">
        <f t="shared" si="207"/>
        <v>0</v>
      </c>
      <c r="AJ1044" s="51">
        <f t="shared" si="208"/>
        <v>0</v>
      </c>
      <c r="AK1044" s="51">
        <f t="shared" si="209"/>
        <v>0</v>
      </c>
      <c r="AL1044" s="51">
        <f t="shared" si="210"/>
        <v>0</v>
      </c>
      <c r="AM1044" s="51">
        <f t="shared" si="211"/>
        <v>0</v>
      </c>
      <c r="AN1044" s="51">
        <f t="shared" si="212"/>
        <v>0</v>
      </c>
    </row>
    <row r="1045" spans="1:40" x14ac:dyDescent="0.25">
      <c r="A1045" s="17"/>
      <c r="B1045" s="17"/>
      <c r="C1045" s="35"/>
      <c r="D1045" s="17"/>
      <c r="E1045" s="17"/>
      <c r="F1045" s="17"/>
      <c r="G1045" s="62">
        <f t="shared" si="213"/>
        <v>0</v>
      </c>
      <c r="H1045" s="17"/>
      <c r="I1045" s="17"/>
      <c r="J1045" s="17"/>
      <c r="K1045" s="17"/>
      <c r="L1045" s="17"/>
      <c r="M1045" s="17"/>
      <c r="N1045" s="17"/>
      <c r="O1045" s="17"/>
      <c r="P1045" s="115"/>
      <c r="Q1045" s="62">
        <f>IF(C1045&gt;A_Stammdaten!$B$12,0,SUM(G1045,H1045,J1045,K1045,M1045,N1045)-SUM(I1045,L1045,O1045,P1045))</f>
        <v>0</v>
      </c>
      <c r="R1045" s="17"/>
      <c r="S1045" s="17"/>
      <c r="T1045" s="17"/>
      <c r="U1045" s="62">
        <f t="shared" si="204"/>
        <v>0</v>
      </c>
      <c r="V1045" s="63">
        <f>IF(ISBLANK($B1045),0,VLOOKUP($B1045,Listen!$A$2:$C$45,2,FALSE))</f>
        <v>0</v>
      </c>
      <c r="W1045" s="63">
        <f>IF(ISBLANK($B1045),0,VLOOKUP($B1045,Listen!$A$2:$C$45,3,FALSE))</f>
        <v>0</v>
      </c>
      <c r="X1045" s="49">
        <f t="shared" si="205"/>
        <v>0</v>
      </c>
      <c r="Y1045" s="49">
        <f t="shared" si="203"/>
        <v>0</v>
      </c>
      <c r="Z1045" s="49">
        <f t="shared" si="203"/>
        <v>0</v>
      </c>
      <c r="AA1045" s="49">
        <f t="shared" si="203"/>
        <v>0</v>
      </c>
      <c r="AB1045" s="49">
        <f t="shared" si="203"/>
        <v>0</v>
      </c>
      <c r="AC1045" s="49">
        <f t="shared" si="203"/>
        <v>0</v>
      </c>
      <c r="AD1045" s="49">
        <f t="shared" ref="Y1045:AD1088" si="214">$V1045</f>
        <v>0</v>
      </c>
      <c r="AE1045" s="51">
        <f t="shared" si="202"/>
        <v>0</v>
      </c>
      <c r="AF1045" s="51">
        <f>IF(C1045=A_Stammdaten!$B$12,D_SAV!$U1045-D_SAV!$AG1045,HLOOKUP(A_Stammdaten!$B$12-1,$AH$4:$AN$4004,ROW(C1045)-3,FALSE)-$AG1045)</f>
        <v>0</v>
      </c>
      <c r="AG1045" s="51">
        <f>HLOOKUP(A_Stammdaten!$B$12,$AH$4:$AN$4004,ROW(C1045)-3,FALSE)</f>
        <v>0</v>
      </c>
      <c r="AH1045" s="51">
        <f t="shared" si="206"/>
        <v>0</v>
      </c>
      <c r="AI1045" s="51">
        <f t="shared" si="207"/>
        <v>0</v>
      </c>
      <c r="AJ1045" s="51">
        <f t="shared" si="208"/>
        <v>0</v>
      </c>
      <c r="AK1045" s="51">
        <f t="shared" si="209"/>
        <v>0</v>
      </c>
      <c r="AL1045" s="51">
        <f t="shared" si="210"/>
        <v>0</v>
      </c>
      <c r="AM1045" s="51">
        <f t="shared" si="211"/>
        <v>0</v>
      </c>
      <c r="AN1045" s="51">
        <f t="shared" si="212"/>
        <v>0</v>
      </c>
    </row>
    <row r="1046" spans="1:40" x14ac:dyDescent="0.25">
      <c r="A1046" s="17"/>
      <c r="B1046" s="17"/>
      <c r="C1046" s="35"/>
      <c r="D1046" s="17"/>
      <c r="E1046" s="17"/>
      <c r="F1046" s="17"/>
      <c r="G1046" s="62">
        <f t="shared" si="213"/>
        <v>0</v>
      </c>
      <c r="H1046" s="17"/>
      <c r="I1046" s="17"/>
      <c r="J1046" s="17"/>
      <c r="K1046" s="17"/>
      <c r="L1046" s="17"/>
      <c r="M1046" s="17"/>
      <c r="N1046" s="17"/>
      <c r="O1046" s="17"/>
      <c r="P1046" s="115"/>
      <c r="Q1046" s="62">
        <f>IF(C1046&gt;A_Stammdaten!$B$12,0,SUM(G1046,H1046,J1046,K1046,M1046,N1046)-SUM(I1046,L1046,O1046,P1046))</f>
        <v>0</v>
      </c>
      <c r="R1046" s="17"/>
      <c r="S1046" s="17"/>
      <c r="T1046" s="17"/>
      <c r="U1046" s="62">
        <f t="shared" si="204"/>
        <v>0</v>
      </c>
      <c r="V1046" s="63">
        <f>IF(ISBLANK($B1046),0,VLOOKUP($B1046,Listen!$A$2:$C$45,2,FALSE))</f>
        <v>0</v>
      </c>
      <c r="W1046" s="63">
        <f>IF(ISBLANK($B1046),0,VLOOKUP($B1046,Listen!$A$2:$C$45,3,FALSE))</f>
        <v>0</v>
      </c>
      <c r="X1046" s="49">
        <f t="shared" si="205"/>
        <v>0</v>
      </c>
      <c r="Y1046" s="49">
        <f t="shared" si="214"/>
        <v>0</v>
      </c>
      <c r="Z1046" s="49">
        <f t="shared" si="214"/>
        <v>0</v>
      </c>
      <c r="AA1046" s="49">
        <f t="shared" si="214"/>
        <v>0</v>
      </c>
      <c r="AB1046" s="49">
        <f t="shared" si="214"/>
        <v>0</v>
      </c>
      <c r="AC1046" s="49">
        <f t="shared" si="214"/>
        <v>0</v>
      </c>
      <c r="AD1046" s="49">
        <f t="shared" si="214"/>
        <v>0</v>
      </c>
      <c r="AE1046" s="51">
        <f t="shared" si="202"/>
        <v>0</v>
      </c>
      <c r="AF1046" s="51">
        <f>IF(C1046=A_Stammdaten!$B$12,D_SAV!$U1046-D_SAV!$AG1046,HLOOKUP(A_Stammdaten!$B$12-1,$AH$4:$AN$4004,ROW(C1046)-3,FALSE)-$AG1046)</f>
        <v>0</v>
      </c>
      <c r="AG1046" s="51">
        <f>HLOOKUP(A_Stammdaten!$B$12,$AH$4:$AN$4004,ROW(C1046)-3,FALSE)</f>
        <v>0</v>
      </c>
      <c r="AH1046" s="51">
        <f t="shared" si="206"/>
        <v>0</v>
      </c>
      <c r="AI1046" s="51">
        <f t="shared" si="207"/>
        <v>0</v>
      </c>
      <c r="AJ1046" s="51">
        <f t="shared" si="208"/>
        <v>0</v>
      </c>
      <c r="AK1046" s="51">
        <f t="shared" si="209"/>
        <v>0</v>
      </c>
      <c r="AL1046" s="51">
        <f t="shared" si="210"/>
        <v>0</v>
      </c>
      <c r="AM1046" s="51">
        <f t="shared" si="211"/>
        <v>0</v>
      </c>
      <c r="AN1046" s="51">
        <f t="shared" si="212"/>
        <v>0</v>
      </c>
    </row>
    <row r="1047" spans="1:40" x14ac:dyDescent="0.25">
      <c r="A1047" s="17"/>
      <c r="B1047" s="17"/>
      <c r="C1047" s="35"/>
      <c r="D1047" s="17"/>
      <c r="E1047" s="17"/>
      <c r="F1047" s="17"/>
      <c r="G1047" s="62">
        <f t="shared" si="213"/>
        <v>0</v>
      </c>
      <c r="H1047" s="17"/>
      <c r="I1047" s="17"/>
      <c r="J1047" s="17"/>
      <c r="K1047" s="17"/>
      <c r="L1047" s="17"/>
      <c r="M1047" s="17"/>
      <c r="N1047" s="17"/>
      <c r="O1047" s="17"/>
      <c r="P1047" s="115"/>
      <c r="Q1047" s="62">
        <f>IF(C1047&gt;A_Stammdaten!$B$12,0,SUM(G1047,H1047,J1047,K1047,M1047,N1047)-SUM(I1047,L1047,O1047,P1047))</f>
        <v>0</v>
      </c>
      <c r="R1047" s="17"/>
      <c r="S1047" s="17"/>
      <c r="T1047" s="17"/>
      <c r="U1047" s="62">
        <f t="shared" si="204"/>
        <v>0</v>
      </c>
      <c r="V1047" s="63">
        <f>IF(ISBLANK($B1047),0,VLOOKUP($B1047,Listen!$A$2:$C$45,2,FALSE))</f>
        <v>0</v>
      </c>
      <c r="W1047" s="63">
        <f>IF(ISBLANK($B1047),0,VLOOKUP($B1047,Listen!$A$2:$C$45,3,FALSE))</f>
        <v>0</v>
      </c>
      <c r="X1047" s="49">
        <f t="shared" si="205"/>
        <v>0</v>
      </c>
      <c r="Y1047" s="49">
        <f t="shared" si="214"/>
        <v>0</v>
      </c>
      <c r="Z1047" s="49">
        <f t="shared" si="214"/>
        <v>0</v>
      </c>
      <c r="AA1047" s="49">
        <f t="shared" si="214"/>
        <v>0</v>
      </c>
      <c r="AB1047" s="49">
        <f t="shared" si="214"/>
        <v>0</v>
      </c>
      <c r="AC1047" s="49">
        <f t="shared" si="214"/>
        <v>0</v>
      </c>
      <c r="AD1047" s="49">
        <f t="shared" si="214"/>
        <v>0</v>
      </c>
      <c r="AE1047" s="51">
        <f t="shared" si="202"/>
        <v>0</v>
      </c>
      <c r="AF1047" s="51">
        <f>IF(C1047=A_Stammdaten!$B$12,D_SAV!$U1047-D_SAV!$AG1047,HLOOKUP(A_Stammdaten!$B$12-1,$AH$4:$AN$4004,ROW(C1047)-3,FALSE)-$AG1047)</f>
        <v>0</v>
      </c>
      <c r="AG1047" s="51">
        <f>HLOOKUP(A_Stammdaten!$B$12,$AH$4:$AN$4004,ROW(C1047)-3,FALSE)</f>
        <v>0</v>
      </c>
      <c r="AH1047" s="51">
        <f t="shared" si="206"/>
        <v>0</v>
      </c>
      <c r="AI1047" s="51">
        <f t="shared" si="207"/>
        <v>0</v>
      </c>
      <c r="AJ1047" s="51">
        <f t="shared" si="208"/>
        <v>0</v>
      </c>
      <c r="AK1047" s="51">
        <f t="shared" si="209"/>
        <v>0</v>
      </c>
      <c r="AL1047" s="51">
        <f t="shared" si="210"/>
        <v>0</v>
      </c>
      <c r="AM1047" s="51">
        <f t="shared" si="211"/>
        <v>0</v>
      </c>
      <c r="AN1047" s="51">
        <f t="shared" si="212"/>
        <v>0</v>
      </c>
    </row>
    <row r="1048" spans="1:40" x14ac:dyDescent="0.25">
      <c r="A1048" s="17"/>
      <c r="B1048" s="17"/>
      <c r="C1048" s="35"/>
      <c r="D1048" s="17"/>
      <c r="E1048" s="17"/>
      <c r="F1048" s="17"/>
      <c r="G1048" s="62">
        <f t="shared" si="213"/>
        <v>0</v>
      </c>
      <c r="H1048" s="17"/>
      <c r="I1048" s="17"/>
      <c r="J1048" s="17"/>
      <c r="K1048" s="17"/>
      <c r="L1048" s="17"/>
      <c r="M1048" s="17"/>
      <c r="N1048" s="17"/>
      <c r="O1048" s="17"/>
      <c r="P1048" s="115"/>
      <c r="Q1048" s="62">
        <f>IF(C1048&gt;A_Stammdaten!$B$12,0,SUM(G1048,H1048,J1048,K1048,M1048,N1048)-SUM(I1048,L1048,O1048,P1048))</f>
        <v>0</v>
      </c>
      <c r="R1048" s="17"/>
      <c r="S1048" s="17"/>
      <c r="T1048" s="17"/>
      <c r="U1048" s="62">
        <f t="shared" si="204"/>
        <v>0</v>
      </c>
      <c r="V1048" s="63">
        <f>IF(ISBLANK($B1048),0,VLOOKUP($B1048,Listen!$A$2:$C$45,2,FALSE))</f>
        <v>0</v>
      </c>
      <c r="W1048" s="63">
        <f>IF(ISBLANK($B1048),0,VLOOKUP($B1048,Listen!$A$2:$C$45,3,FALSE))</f>
        <v>0</v>
      </c>
      <c r="X1048" s="49">
        <f t="shared" si="205"/>
        <v>0</v>
      </c>
      <c r="Y1048" s="49">
        <f t="shared" si="214"/>
        <v>0</v>
      </c>
      <c r="Z1048" s="49">
        <f t="shared" si="214"/>
        <v>0</v>
      </c>
      <c r="AA1048" s="49">
        <f t="shared" si="214"/>
        <v>0</v>
      </c>
      <c r="AB1048" s="49">
        <f t="shared" si="214"/>
        <v>0</v>
      </c>
      <c r="AC1048" s="49">
        <f t="shared" si="214"/>
        <v>0</v>
      </c>
      <c r="AD1048" s="49">
        <f t="shared" si="214"/>
        <v>0</v>
      </c>
      <c r="AE1048" s="51">
        <f t="shared" si="202"/>
        <v>0</v>
      </c>
      <c r="AF1048" s="51">
        <f>IF(C1048=A_Stammdaten!$B$12,D_SAV!$U1048-D_SAV!$AG1048,HLOOKUP(A_Stammdaten!$B$12-1,$AH$4:$AN$4004,ROW(C1048)-3,FALSE)-$AG1048)</f>
        <v>0</v>
      </c>
      <c r="AG1048" s="51">
        <f>HLOOKUP(A_Stammdaten!$B$12,$AH$4:$AN$4004,ROW(C1048)-3,FALSE)</f>
        <v>0</v>
      </c>
      <c r="AH1048" s="51">
        <f t="shared" si="206"/>
        <v>0</v>
      </c>
      <c r="AI1048" s="51">
        <f t="shared" si="207"/>
        <v>0</v>
      </c>
      <c r="AJ1048" s="51">
        <f t="shared" si="208"/>
        <v>0</v>
      </c>
      <c r="AK1048" s="51">
        <f t="shared" si="209"/>
        <v>0</v>
      </c>
      <c r="AL1048" s="51">
        <f t="shared" si="210"/>
        <v>0</v>
      </c>
      <c r="AM1048" s="51">
        <f t="shared" si="211"/>
        <v>0</v>
      </c>
      <c r="AN1048" s="51">
        <f t="shared" si="212"/>
        <v>0</v>
      </c>
    </row>
    <row r="1049" spans="1:40" x14ac:dyDescent="0.25">
      <c r="A1049" s="17"/>
      <c r="B1049" s="17"/>
      <c r="C1049" s="35"/>
      <c r="D1049" s="17"/>
      <c r="E1049" s="17"/>
      <c r="F1049" s="17"/>
      <c r="G1049" s="62">
        <f t="shared" si="213"/>
        <v>0</v>
      </c>
      <c r="H1049" s="17"/>
      <c r="I1049" s="17"/>
      <c r="J1049" s="17"/>
      <c r="K1049" s="17"/>
      <c r="L1049" s="17"/>
      <c r="M1049" s="17"/>
      <c r="N1049" s="17"/>
      <c r="O1049" s="17"/>
      <c r="P1049" s="115"/>
      <c r="Q1049" s="62">
        <f>IF(C1049&gt;A_Stammdaten!$B$12,0,SUM(G1049,H1049,J1049,K1049,M1049,N1049)-SUM(I1049,L1049,O1049,P1049))</f>
        <v>0</v>
      </c>
      <c r="R1049" s="17"/>
      <c r="S1049" s="17"/>
      <c r="T1049" s="17"/>
      <c r="U1049" s="62">
        <f t="shared" si="204"/>
        <v>0</v>
      </c>
      <c r="V1049" s="63">
        <f>IF(ISBLANK($B1049),0,VLOOKUP($B1049,Listen!$A$2:$C$45,2,FALSE))</f>
        <v>0</v>
      </c>
      <c r="W1049" s="63">
        <f>IF(ISBLANK($B1049),0,VLOOKUP($B1049,Listen!$A$2:$C$45,3,FALSE))</f>
        <v>0</v>
      </c>
      <c r="X1049" s="49">
        <f t="shared" si="205"/>
        <v>0</v>
      </c>
      <c r="Y1049" s="49">
        <f t="shared" si="214"/>
        <v>0</v>
      </c>
      <c r="Z1049" s="49">
        <f t="shared" si="214"/>
        <v>0</v>
      </c>
      <c r="AA1049" s="49">
        <f t="shared" si="214"/>
        <v>0</v>
      </c>
      <c r="AB1049" s="49">
        <f t="shared" si="214"/>
        <v>0</v>
      </c>
      <c r="AC1049" s="49">
        <f t="shared" si="214"/>
        <v>0</v>
      </c>
      <c r="AD1049" s="49">
        <f t="shared" si="214"/>
        <v>0</v>
      </c>
      <c r="AE1049" s="51">
        <f t="shared" si="202"/>
        <v>0</v>
      </c>
      <c r="AF1049" s="51">
        <f>IF(C1049=A_Stammdaten!$B$12,D_SAV!$U1049-D_SAV!$AG1049,HLOOKUP(A_Stammdaten!$B$12-1,$AH$4:$AN$4004,ROW(C1049)-3,FALSE)-$AG1049)</f>
        <v>0</v>
      </c>
      <c r="AG1049" s="51">
        <f>HLOOKUP(A_Stammdaten!$B$12,$AH$4:$AN$4004,ROW(C1049)-3,FALSE)</f>
        <v>0</v>
      </c>
      <c r="AH1049" s="51">
        <f t="shared" si="206"/>
        <v>0</v>
      </c>
      <c r="AI1049" s="51">
        <f t="shared" si="207"/>
        <v>0</v>
      </c>
      <c r="AJ1049" s="51">
        <f t="shared" si="208"/>
        <v>0</v>
      </c>
      <c r="AK1049" s="51">
        <f t="shared" si="209"/>
        <v>0</v>
      </c>
      <c r="AL1049" s="51">
        <f t="shared" si="210"/>
        <v>0</v>
      </c>
      <c r="AM1049" s="51">
        <f t="shared" si="211"/>
        <v>0</v>
      </c>
      <c r="AN1049" s="51">
        <f t="shared" si="212"/>
        <v>0</v>
      </c>
    </row>
    <row r="1050" spans="1:40" x14ac:dyDescent="0.25">
      <c r="A1050" s="17"/>
      <c r="B1050" s="17"/>
      <c r="C1050" s="35"/>
      <c r="D1050" s="17"/>
      <c r="E1050" s="17"/>
      <c r="F1050" s="17"/>
      <c r="G1050" s="62">
        <f t="shared" si="213"/>
        <v>0</v>
      </c>
      <c r="H1050" s="17"/>
      <c r="I1050" s="17"/>
      <c r="J1050" s="17"/>
      <c r="K1050" s="17"/>
      <c r="L1050" s="17"/>
      <c r="M1050" s="17"/>
      <c r="N1050" s="17"/>
      <c r="O1050" s="17"/>
      <c r="P1050" s="115"/>
      <c r="Q1050" s="62">
        <f>IF(C1050&gt;A_Stammdaten!$B$12,0,SUM(G1050,H1050,J1050,K1050,M1050,N1050)-SUM(I1050,L1050,O1050,P1050))</f>
        <v>0</v>
      </c>
      <c r="R1050" s="17"/>
      <c r="S1050" s="17"/>
      <c r="T1050" s="17"/>
      <c r="U1050" s="62">
        <f t="shared" si="204"/>
        <v>0</v>
      </c>
      <c r="V1050" s="63">
        <f>IF(ISBLANK($B1050),0,VLOOKUP($B1050,Listen!$A$2:$C$45,2,FALSE))</f>
        <v>0</v>
      </c>
      <c r="W1050" s="63">
        <f>IF(ISBLANK($B1050),0,VLOOKUP($B1050,Listen!$A$2:$C$45,3,FALSE))</f>
        <v>0</v>
      </c>
      <c r="X1050" s="49">
        <f t="shared" si="205"/>
        <v>0</v>
      </c>
      <c r="Y1050" s="49">
        <f t="shared" si="214"/>
        <v>0</v>
      </c>
      <c r="Z1050" s="49">
        <f t="shared" si="214"/>
        <v>0</v>
      </c>
      <c r="AA1050" s="49">
        <f t="shared" si="214"/>
        <v>0</v>
      </c>
      <c r="AB1050" s="49">
        <f t="shared" si="214"/>
        <v>0</v>
      </c>
      <c r="AC1050" s="49">
        <f t="shared" si="214"/>
        <v>0</v>
      </c>
      <c r="AD1050" s="49">
        <f t="shared" si="214"/>
        <v>0</v>
      </c>
      <c r="AE1050" s="51">
        <f t="shared" si="202"/>
        <v>0</v>
      </c>
      <c r="AF1050" s="51">
        <f>IF(C1050=A_Stammdaten!$B$12,D_SAV!$U1050-D_SAV!$AG1050,HLOOKUP(A_Stammdaten!$B$12-1,$AH$4:$AN$4004,ROW(C1050)-3,FALSE)-$AG1050)</f>
        <v>0</v>
      </c>
      <c r="AG1050" s="51">
        <f>HLOOKUP(A_Stammdaten!$B$12,$AH$4:$AN$4004,ROW(C1050)-3,FALSE)</f>
        <v>0</v>
      </c>
      <c r="AH1050" s="51">
        <f t="shared" si="206"/>
        <v>0</v>
      </c>
      <c r="AI1050" s="51">
        <f t="shared" si="207"/>
        <v>0</v>
      </c>
      <c r="AJ1050" s="51">
        <f t="shared" si="208"/>
        <v>0</v>
      </c>
      <c r="AK1050" s="51">
        <f t="shared" si="209"/>
        <v>0</v>
      </c>
      <c r="AL1050" s="51">
        <f t="shared" si="210"/>
        <v>0</v>
      </c>
      <c r="AM1050" s="51">
        <f t="shared" si="211"/>
        <v>0</v>
      </c>
      <c r="AN1050" s="51">
        <f t="shared" si="212"/>
        <v>0</v>
      </c>
    </row>
    <row r="1051" spans="1:40" x14ac:dyDescent="0.25">
      <c r="A1051" s="17"/>
      <c r="B1051" s="17"/>
      <c r="C1051" s="35"/>
      <c r="D1051" s="17"/>
      <c r="E1051" s="17"/>
      <c r="F1051" s="17"/>
      <c r="G1051" s="62">
        <f t="shared" si="213"/>
        <v>0</v>
      </c>
      <c r="H1051" s="17"/>
      <c r="I1051" s="17"/>
      <c r="J1051" s="17"/>
      <c r="K1051" s="17"/>
      <c r="L1051" s="17"/>
      <c r="M1051" s="17"/>
      <c r="N1051" s="17"/>
      <c r="O1051" s="17"/>
      <c r="P1051" s="115"/>
      <c r="Q1051" s="62">
        <f>IF(C1051&gt;A_Stammdaten!$B$12,0,SUM(G1051,H1051,J1051,K1051,M1051,N1051)-SUM(I1051,L1051,O1051,P1051))</f>
        <v>0</v>
      </c>
      <c r="R1051" s="17"/>
      <c r="S1051" s="17"/>
      <c r="T1051" s="17"/>
      <c r="U1051" s="62">
        <f t="shared" si="204"/>
        <v>0</v>
      </c>
      <c r="V1051" s="63">
        <f>IF(ISBLANK($B1051),0,VLOOKUP($B1051,Listen!$A$2:$C$45,2,FALSE))</f>
        <v>0</v>
      </c>
      <c r="W1051" s="63">
        <f>IF(ISBLANK($B1051),0,VLOOKUP($B1051,Listen!$A$2:$C$45,3,FALSE))</f>
        <v>0</v>
      </c>
      <c r="X1051" s="49">
        <f t="shared" si="205"/>
        <v>0</v>
      </c>
      <c r="Y1051" s="49">
        <f t="shared" si="214"/>
        <v>0</v>
      </c>
      <c r="Z1051" s="49">
        <f t="shared" si="214"/>
        <v>0</v>
      </c>
      <c r="AA1051" s="49">
        <f t="shared" si="214"/>
        <v>0</v>
      </c>
      <c r="AB1051" s="49">
        <f t="shared" si="214"/>
        <v>0</v>
      </c>
      <c r="AC1051" s="49">
        <f t="shared" si="214"/>
        <v>0</v>
      </c>
      <c r="AD1051" s="49">
        <f t="shared" si="214"/>
        <v>0</v>
      </c>
      <c r="AE1051" s="51">
        <f t="shared" si="202"/>
        <v>0</v>
      </c>
      <c r="AF1051" s="51">
        <f>IF(C1051=A_Stammdaten!$B$12,D_SAV!$U1051-D_SAV!$AG1051,HLOOKUP(A_Stammdaten!$B$12-1,$AH$4:$AN$4004,ROW(C1051)-3,FALSE)-$AG1051)</f>
        <v>0</v>
      </c>
      <c r="AG1051" s="51">
        <f>HLOOKUP(A_Stammdaten!$B$12,$AH$4:$AN$4004,ROW(C1051)-3,FALSE)</f>
        <v>0</v>
      </c>
      <c r="AH1051" s="51">
        <f t="shared" si="206"/>
        <v>0</v>
      </c>
      <c r="AI1051" s="51">
        <f t="shared" si="207"/>
        <v>0</v>
      </c>
      <c r="AJ1051" s="51">
        <f t="shared" si="208"/>
        <v>0</v>
      </c>
      <c r="AK1051" s="51">
        <f t="shared" si="209"/>
        <v>0</v>
      </c>
      <c r="AL1051" s="51">
        <f t="shared" si="210"/>
        <v>0</v>
      </c>
      <c r="AM1051" s="51">
        <f t="shared" si="211"/>
        <v>0</v>
      </c>
      <c r="AN1051" s="51">
        <f t="shared" si="212"/>
        <v>0</v>
      </c>
    </row>
    <row r="1052" spans="1:40" x14ac:dyDescent="0.25">
      <c r="A1052" s="17"/>
      <c r="B1052" s="17"/>
      <c r="C1052" s="35"/>
      <c r="D1052" s="17"/>
      <c r="E1052" s="17"/>
      <c r="F1052" s="17"/>
      <c r="G1052" s="62">
        <f t="shared" si="213"/>
        <v>0</v>
      </c>
      <c r="H1052" s="17"/>
      <c r="I1052" s="17"/>
      <c r="J1052" s="17"/>
      <c r="K1052" s="17"/>
      <c r="L1052" s="17"/>
      <c r="M1052" s="17"/>
      <c r="N1052" s="17"/>
      <c r="O1052" s="17"/>
      <c r="P1052" s="115"/>
      <c r="Q1052" s="62">
        <f>IF(C1052&gt;A_Stammdaten!$B$12,0,SUM(G1052,H1052,J1052,K1052,M1052,N1052)-SUM(I1052,L1052,O1052,P1052))</f>
        <v>0</v>
      </c>
      <c r="R1052" s="17"/>
      <c r="S1052" s="17"/>
      <c r="T1052" s="17"/>
      <c r="U1052" s="62">
        <f t="shared" si="204"/>
        <v>0</v>
      </c>
      <c r="V1052" s="63">
        <f>IF(ISBLANK($B1052),0,VLOOKUP($B1052,Listen!$A$2:$C$45,2,FALSE))</f>
        <v>0</v>
      </c>
      <c r="W1052" s="63">
        <f>IF(ISBLANK($B1052),0,VLOOKUP($B1052,Listen!$A$2:$C$45,3,FALSE))</f>
        <v>0</v>
      </c>
      <c r="X1052" s="49">
        <f t="shared" si="205"/>
        <v>0</v>
      </c>
      <c r="Y1052" s="49">
        <f t="shared" si="214"/>
        <v>0</v>
      </c>
      <c r="Z1052" s="49">
        <f t="shared" si="214"/>
        <v>0</v>
      </c>
      <c r="AA1052" s="49">
        <f t="shared" si="214"/>
        <v>0</v>
      </c>
      <c r="AB1052" s="49">
        <f t="shared" si="214"/>
        <v>0</v>
      </c>
      <c r="AC1052" s="49">
        <f t="shared" si="214"/>
        <v>0</v>
      </c>
      <c r="AD1052" s="49">
        <f t="shared" si="214"/>
        <v>0</v>
      </c>
      <c r="AE1052" s="51">
        <f t="shared" si="202"/>
        <v>0</v>
      </c>
      <c r="AF1052" s="51">
        <f>IF(C1052=A_Stammdaten!$B$12,D_SAV!$U1052-D_SAV!$AG1052,HLOOKUP(A_Stammdaten!$B$12-1,$AH$4:$AN$4004,ROW(C1052)-3,FALSE)-$AG1052)</f>
        <v>0</v>
      </c>
      <c r="AG1052" s="51">
        <f>HLOOKUP(A_Stammdaten!$B$12,$AH$4:$AN$4004,ROW(C1052)-3,FALSE)</f>
        <v>0</v>
      </c>
      <c r="AH1052" s="51">
        <f t="shared" si="206"/>
        <v>0</v>
      </c>
      <c r="AI1052" s="51">
        <f t="shared" si="207"/>
        <v>0</v>
      </c>
      <c r="AJ1052" s="51">
        <f t="shared" si="208"/>
        <v>0</v>
      </c>
      <c r="AK1052" s="51">
        <f t="shared" si="209"/>
        <v>0</v>
      </c>
      <c r="AL1052" s="51">
        <f t="shared" si="210"/>
        <v>0</v>
      </c>
      <c r="AM1052" s="51">
        <f t="shared" si="211"/>
        <v>0</v>
      </c>
      <c r="AN1052" s="51">
        <f t="shared" si="212"/>
        <v>0</v>
      </c>
    </row>
    <row r="1053" spans="1:40" x14ac:dyDescent="0.25">
      <c r="A1053" s="17"/>
      <c r="B1053" s="17"/>
      <c r="C1053" s="35"/>
      <c r="D1053" s="17"/>
      <c r="E1053" s="17"/>
      <c r="F1053" s="17"/>
      <c r="G1053" s="62">
        <f t="shared" si="213"/>
        <v>0</v>
      </c>
      <c r="H1053" s="17"/>
      <c r="I1053" s="17"/>
      <c r="J1053" s="17"/>
      <c r="K1053" s="17"/>
      <c r="L1053" s="17"/>
      <c r="M1053" s="17"/>
      <c r="N1053" s="17"/>
      <c r="O1053" s="17"/>
      <c r="P1053" s="115"/>
      <c r="Q1053" s="62">
        <f>IF(C1053&gt;A_Stammdaten!$B$12,0,SUM(G1053,H1053,J1053,K1053,M1053,N1053)-SUM(I1053,L1053,O1053,P1053))</f>
        <v>0</v>
      </c>
      <c r="R1053" s="17"/>
      <c r="S1053" s="17"/>
      <c r="T1053" s="17"/>
      <c r="U1053" s="62">
        <f t="shared" si="204"/>
        <v>0</v>
      </c>
      <c r="V1053" s="63">
        <f>IF(ISBLANK($B1053),0,VLOOKUP($B1053,Listen!$A$2:$C$45,2,FALSE))</f>
        <v>0</v>
      </c>
      <c r="W1053" s="63">
        <f>IF(ISBLANK($B1053),0,VLOOKUP($B1053,Listen!$A$2:$C$45,3,FALSE))</f>
        <v>0</v>
      </c>
      <c r="X1053" s="49">
        <f t="shared" si="205"/>
        <v>0</v>
      </c>
      <c r="Y1053" s="49">
        <f t="shared" si="214"/>
        <v>0</v>
      </c>
      <c r="Z1053" s="49">
        <f t="shared" si="214"/>
        <v>0</v>
      </c>
      <c r="AA1053" s="49">
        <f t="shared" si="214"/>
        <v>0</v>
      </c>
      <c r="AB1053" s="49">
        <f t="shared" si="214"/>
        <v>0</v>
      </c>
      <c r="AC1053" s="49">
        <f t="shared" si="214"/>
        <v>0</v>
      </c>
      <c r="AD1053" s="49">
        <f t="shared" si="214"/>
        <v>0</v>
      </c>
      <c r="AE1053" s="51">
        <f t="shared" si="202"/>
        <v>0</v>
      </c>
      <c r="AF1053" s="51">
        <f>IF(C1053=A_Stammdaten!$B$12,D_SAV!$U1053-D_SAV!$AG1053,HLOOKUP(A_Stammdaten!$B$12-1,$AH$4:$AN$4004,ROW(C1053)-3,FALSE)-$AG1053)</f>
        <v>0</v>
      </c>
      <c r="AG1053" s="51">
        <f>HLOOKUP(A_Stammdaten!$B$12,$AH$4:$AN$4004,ROW(C1053)-3,FALSE)</f>
        <v>0</v>
      </c>
      <c r="AH1053" s="51">
        <f t="shared" si="206"/>
        <v>0</v>
      </c>
      <c r="AI1053" s="51">
        <f t="shared" si="207"/>
        <v>0</v>
      </c>
      <c r="AJ1053" s="51">
        <f t="shared" si="208"/>
        <v>0</v>
      </c>
      <c r="AK1053" s="51">
        <f t="shared" si="209"/>
        <v>0</v>
      </c>
      <c r="AL1053" s="51">
        <f t="shared" si="210"/>
        <v>0</v>
      </c>
      <c r="AM1053" s="51">
        <f t="shared" si="211"/>
        <v>0</v>
      </c>
      <c r="AN1053" s="51">
        <f t="shared" si="212"/>
        <v>0</v>
      </c>
    </row>
    <row r="1054" spans="1:40" x14ac:dyDescent="0.25">
      <c r="A1054" s="17"/>
      <c r="B1054" s="17"/>
      <c r="C1054" s="35"/>
      <c r="D1054" s="17"/>
      <c r="E1054" s="17"/>
      <c r="F1054" s="17"/>
      <c r="G1054" s="62">
        <f t="shared" si="213"/>
        <v>0</v>
      </c>
      <c r="H1054" s="17"/>
      <c r="I1054" s="17"/>
      <c r="J1054" s="17"/>
      <c r="K1054" s="17"/>
      <c r="L1054" s="17"/>
      <c r="M1054" s="17"/>
      <c r="N1054" s="17"/>
      <c r="O1054" s="17"/>
      <c r="P1054" s="115"/>
      <c r="Q1054" s="62">
        <f>IF(C1054&gt;A_Stammdaten!$B$12,0,SUM(G1054,H1054,J1054,K1054,M1054,N1054)-SUM(I1054,L1054,O1054,P1054))</f>
        <v>0</v>
      </c>
      <c r="R1054" s="17"/>
      <c r="S1054" s="17"/>
      <c r="T1054" s="17"/>
      <c r="U1054" s="62">
        <f t="shared" si="204"/>
        <v>0</v>
      </c>
      <c r="V1054" s="63">
        <f>IF(ISBLANK($B1054),0,VLOOKUP($B1054,Listen!$A$2:$C$45,2,FALSE))</f>
        <v>0</v>
      </c>
      <c r="W1054" s="63">
        <f>IF(ISBLANK($B1054),0,VLOOKUP($B1054,Listen!$A$2:$C$45,3,FALSE))</f>
        <v>0</v>
      </c>
      <c r="X1054" s="49">
        <f t="shared" si="205"/>
        <v>0</v>
      </c>
      <c r="Y1054" s="49">
        <f t="shared" si="214"/>
        <v>0</v>
      </c>
      <c r="Z1054" s="49">
        <f t="shared" si="214"/>
        <v>0</v>
      </c>
      <c r="AA1054" s="49">
        <f t="shared" si="214"/>
        <v>0</v>
      </c>
      <c r="AB1054" s="49">
        <f t="shared" si="214"/>
        <v>0</v>
      </c>
      <c r="AC1054" s="49">
        <f t="shared" si="214"/>
        <v>0</v>
      </c>
      <c r="AD1054" s="49">
        <f t="shared" si="214"/>
        <v>0</v>
      </c>
      <c r="AE1054" s="51">
        <f t="shared" si="202"/>
        <v>0</v>
      </c>
      <c r="AF1054" s="51">
        <f>IF(C1054=A_Stammdaten!$B$12,D_SAV!$U1054-D_SAV!$AG1054,HLOOKUP(A_Stammdaten!$B$12-1,$AH$4:$AN$4004,ROW(C1054)-3,FALSE)-$AG1054)</f>
        <v>0</v>
      </c>
      <c r="AG1054" s="51">
        <f>HLOOKUP(A_Stammdaten!$B$12,$AH$4:$AN$4004,ROW(C1054)-3,FALSE)</f>
        <v>0</v>
      </c>
      <c r="AH1054" s="51">
        <f t="shared" si="206"/>
        <v>0</v>
      </c>
      <c r="AI1054" s="51">
        <f t="shared" si="207"/>
        <v>0</v>
      </c>
      <c r="AJ1054" s="51">
        <f t="shared" si="208"/>
        <v>0</v>
      </c>
      <c r="AK1054" s="51">
        <f t="shared" si="209"/>
        <v>0</v>
      </c>
      <c r="AL1054" s="51">
        <f t="shared" si="210"/>
        <v>0</v>
      </c>
      <c r="AM1054" s="51">
        <f t="shared" si="211"/>
        <v>0</v>
      </c>
      <c r="AN1054" s="51">
        <f t="shared" si="212"/>
        <v>0</v>
      </c>
    </row>
    <row r="1055" spans="1:40" x14ac:dyDescent="0.25">
      <c r="A1055" s="17"/>
      <c r="B1055" s="17"/>
      <c r="C1055" s="35"/>
      <c r="D1055" s="17"/>
      <c r="E1055" s="17"/>
      <c r="F1055" s="17"/>
      <c r="G1055" s="62">
        <f t="shared" si="213"/>
        <v>0</v>
      </c>
      <c r="H1055" s="17"/>
      <c r="I1055" s="17"/>
      <c r="J1055" s="17"/>
      <c r="K1055" s="17"/>
      <c r="L1055" s="17"/>
      <c r="M1055" s="17"/>
      <c r="N1055" s="17"/>
      <c r="O1055" s="17"/>
      <c r="P1055" s="115"/>
      <c r="Q1055" s="62">
        <f>IF(C1055&gt;A_Stammdaten!$B$12,0,SUM(G1055,H1055,J1055,K1055,M1055,N1055)-SUM(I1055,L1055,O1055,P1055))</f>
        <v>0</v>
      </c>
      <c r="R1055" s="17"/>
      <c r="S1055" s="17"/>
      <c r="T1055" s="17"/>
      <c r="U1055" s="62">
        <f t="shared" si="204"/>
        <v>0</v>
      </c>
      <c r="V1055" s="63">
        <f>IF(ISBLANK($B1055),0,VLOOKUP($B1055,Listen!$A$2:$C$45,2,FALSE))</f>
        <v>0</v>
      </c>
      <c r="W1055" s="63">
        <f>IF(ISBLANK($B1055),0,VLOOKUP($B1055,Listen!$A$2:$C$45,3,FALSE))</f>
        <v>0</v>
      </c>
      <c r="X1055" s="49">
        <f t="shared" si="205"/>
        <v>0</v>
      </c>
      <c r="Y1055" s="49">
        <f t="shared" si="214"/>
        <v>0</v>
      </c>
      <c r="Z1055" s="49">
        <f t="shared" si="214"/>
        <v>0</v>
      </c>
      <c r="AA1055" s="49">
        <f t="shared" si="214"/>
        <v>0</v>
      </c>
      <c r="AB1055" s="49">
        <f t="shared" si="214"/>
        <v>0</v>
      </c>
      <c r="AC1055" s="49">
        <f t="shared" si="214"/>
        <v>0</v>
      </c>
      <c r="AD1055" s="49">
        <f t="shared" si="214"/>
        <v>0</v>
      </c>
      <c r="AE1055" s="51">
        <f t="shared" si="202"/>
        <v>0</v>
      </c>
      <c r="AF1055" s="51">
        <f>IF(C1055=A_Stammdaten!$B$12,D_SAV!$U1055-D_SAV!$AG1055,HLOOKUP(A_Stammdaten!$B$12-1,$AH$4:$AN$4004,ROW(C1055)-3,FALSE)-$AG1055)</f>
        <v>0</v>
      </c>
      <c r="AG1055" s="51">
        <f>HLOOKUP(A_Stammdaten!$B$12,$AH$4:$AN$4004,ROW(C1055)-3,FALSE)</f>
        <v>0</v>
      </c>
      <c r="AH1055" s="51">
        <f t="shared" si="206"/>
        <v>0</v>
      </c>
      <c r="AI1055" s="51">
        <f t="shared" si="207"/>
        <v>0</v>
      </c>
      <c r="AJ1055" s="51">
        <f t="shared" si="208"/>
        <v>0</v>
      </c>
      <c r="AK1055" s="51">
        <f t="shared" si="209"/>
        <v>0</v>
      </c>
      <c r="AL1055" s="51">
        <f t="shared" si="210"/>
        <v>0</v>
      </c>
      <c r="AM1055" s="51">
        <f t="shared" si="211"/>
        <v>0</v>
      </c>
      <c r="AN1055" s="51">
        <f t="shared" si="212"/>
        <v>0</v>
      </c>
    </row>
    <row r="1056" spans="1:40" x14ac:dyDescent="0.25">
      <c r="A1056" s="17"/>
      <c r="B1056" s="17"/>
      <c r="C1056" s="35"/>
      <c r="D1056" s="17"/>
      <c r="E1056" s="17"/>
      <c r="F1056" s="17"/>
      <c r="G1056" s="62">
        <f t="shared" si="213"/>
        <v>0</v>
      </c>
      <c r="H1056" s="17"/>
      <c r="I1056" s="17"/>
      <c r="J1056" s="17"/>
      <c r="K1056" s="17"/>
      <c r="L1056" s="17"/>
      <c r="M1056" s="17"/>
      <c r="N1056" s="17"/>
      <c r="O1056" s="17"/>
      <c r="P1056" s="115"/>
      <c r="Q1056" s="62">
        <f>IF(C1056&gt;A_Stammdaten!$B$12,0,SUM(G1056,H1056,J1056,K1056,M1056,N1056)-SUM(I1056,L1056,O1056,P1056))</f>
        <v>0</v>
      </c>
      <c r="R1056" s="17"/>
      <c r="S1056" s="17"/>
      <c r="T1056" s="17"/>
      <c r="U1056" s="62">
        <f t="shared" si="204"/>
        <v>0</v>
      </c>
      <c r="V1056" s="63">
        <f>IF(ISBLANK($B1056),0,VLOOKUP($B1056,Listen!$A$2:$C$45,2,FALSE))</f>
        <v>0</v>
      </c>
      <c r="W1056" s="63">
        <f>IF(ISBLANK($B1056),0,VLOOKUP($B1056,Listen!$A$2:$C$45,3,FALSE))</f>
        <v>0</v>
      </c>
      <c r="X1056" s="49">
        <f t="shared" si="205"/>
        <v>0</v>
      </c>
      <c r="Y1056" s="49">
        <f t="shared" si="214"/>
        <v>0</v>
      </c>
      <c r="Z1056" s="49">
        <f t="shared" si="214"/>
        <v>0</v>
      </c>
      <c r="AA1056" s="49">
        <f t="shared" si="214"/>
        <v>0</v>
      </c>
      <c r="AB1056" s="49">
        <f t="shared" si="214"/>
        <v>0</v>
      </c>
      <c r="AC1056" s="49">
        <f t="shared" si="214"/>
        <v>0</v>
      </c>
      <c r="AD1056" s="49">
        <f t="shared" si="214"/>
        <v>0</v>
      </c>
      <c r="AE1056" s="51">
        <f t="shared" si="202"/>
        <v>0</v>
      </c>
      <c r="AF1056" s="51">
        <f>IF(C1056=A_Stammdaten!$B$12,D_SAV!$U1056-D_SAV!$AG1056,HLOOKUP(A_Stammdaten!$B$12-1,$AH$4:$AN$4004,ROW(C1056)-3,FALSE)-$AG1056)</f>
        <v>0</v>
      </c>
      <c r="AG1056" s="51">
        <f>HLOOKUP(A_Stammdaten!$B$12,$AH$4:$AN$4004,ROW(C1056)-3,FALSE)</f>
        <v>0</v>
      </c>
      <c r="AH1056" s="51">
        <f t="shared" si="206"/>
        <v>0</v>
      </c>
      <c r="AI1056" s="51">
        <f t="shared" si="207"/>
        <v>0</v>
      </c>
      <c r="AJ1056" s="51">
        <f t="shared" si="208"/>
        <v>0</v>
      </c>
      <c r="AK1056" s="51">
        <f t="shared" si="209"/>
        <v>0</v>
      </c>
      <c r="AL1056" s="51">
        <f t="shared" si="210"/>
        <v>0</v>
      </c>
      <c r="AM1056" s="51">
        <f t="shared" si="211"/>
        <v>0</v>
      </c>
      <c r="AN1056" s="51">
        <f t="shared" si="212"/>
        <v>0</v>
      </c>
    </row>
    <row r="1057" spans="1:40" x14ac:dyDescent="0.25">
      <c r="A1057" s="17"/>
      <c r="B1057" s="17"/>
      <c r="C1057" s="35"/>
      <c r="D1057" s="17"/>
      <c r="E1057" s="17"/>
      <c r="F1057" s="17"/>
      <c r="G1057" s="62">
        <f t="shared" si="213"/>
        <v>0</v>
      </c>
      <c r="H1057" s="17"/>
      <c r="I1057" s="17"/>
      <c r="J1057" s="17"/>
      <c r="K1057" s="17"/>
      <c r="L1057" s="17"/>
      <c r="M1057" s="17"/>
      <c r="N1057" s="17"/>
      <c r="O1057" s="17"/>
      <c r="P1057" s="115"/>
      <c r="Q1057" s="62">
        <f>IF(C1057&gt;A_Stammdaten!$B$12,0,SUM(G1057,H1057,J1057,K1057,M1057,N1057)-SUM(I1057,L1057,O1057,P1057))</f>
        <v>0</v>
      </c>
      <c r="R1057" s="17"/>
      <c r="S1057" s="17"/>
      <c r="T1057" s="17"/>
      <c r="U1057" s="62">
        <f t="shared" si="204"/>
        <v>0</v>
      </c>
      <c r="V1057" s="63">
        <f>IF(ISBLANK($B1057),0,VLOOKUP($B1057,Listen!$A$2:$C$45,2,FALSE))</f>
        <v>0</v>
      </c>
      <c r="W1057" s="63">
        <f>IF(ISBLANK($B1057),0,VLOOKUP($B1057,Listen!$A$2:$C$45,3,FALSE))</f>
        <v>0</v>
      </c>
      <c r="X1057" s="49">
        <f t="shared" si="205"/>
        <v>0</v>
      </c>
      <c r="Y1057" s="49">
        <f t="shared" si="214"/>
        <v>0</v>
      </c>
      <c r="Z1057" s="49">
        <f t="shared" si="214"/>
        <v>0</v>
      </c>
      <c r="AA1057" s="49">
        <f t="shared" si="214"/>
        <v>0</v>
      </c>
      <c r="AB1057" s="49">
        <f t="shared" si="214"/>
        <v>0</v>
      </c>
      <c r="AC1057" s="49">
        <f t="shared" si="214"/>
        <v>0</v>
      </c>
      <c r="AD1057" s="49">
        <f t="shared" si="214"/>
        <v>0</v>
      </c>
      <c r="AE1057" s="51">
        <f t="shared" si="202"/>
        <v>0</v>
      </c>
      <c r="AF1057" s="51">
        <f>IF(C1057=A_Stammdaten!$B$12,D_SAV!$U1057-D_SAV!$AG1057,HLOOKUP(A_Stammdaten!$B$12-1,$AH$4:$AN$4004,ROW(C1057)-3,FALSE)-$AG1057)</f>
        <v>0</v>
      </c>
      <c r="AG1057" s="51">
        <f>HLOOKUP(A_Stammdaten!$B$12,$AH$4:$AN$4004,ROW(C1057)-3,FALSE)</f>
        <v>0</v>
      </c>
      <c r="AH1057" s="51">
        <f t="shared" si="206"/>
        <v>0</v>
      </c>
      <c r="AI1057" s="51">
        <f t="shared" si="207"/>
        <v>0</v>
      </c>
      <c r="AJ1057" s="51">
        <f t="shared" si="208"/>
        <v>0</v>
      </c>
      <c r="AK1057" s="51">
        <f t="shared" si="209"/>
        <v>0</v>
      </c>
      <c r="AL1057" s="51">
        <f t="shared" si="210"/>
        <v>0</v>
      </c>
      <c r="AM1057" s="51">
        <f t="shared" si="211"/>
        <v>0</v>
      </c>
      <c r="AN1057" s="51">
        <f t="shared" si="212"/>
        <v>0</v>
      </c>
    </row>
    <row r="1058" spans="1:40" x14ac:dyDescent="0.25">
      <c r="A1058" s="17"/>
      <c r="B1058" s="17"/>
      <c r="C1058" s="35"/>
      <c r="D1058" s="17"/>
      <c r="E1058" s="17"/>
      <c r="F1058" s="17"/>
      <c r="G1058" s="62">
        <f t="shared" si="213"/>
        <v>0</v>
      </c>
      <c r="H1058" s="17"/>
      <c r="I1058" s="17"/>
      <c r="J1058" s="17"/>
      <c r="K1058" s="17"/>
      <c r="L1058" s="17"/>
      <c r="M1058" s="17"/>
      <c r="N1058" s="17"/>
      <c r="O1058" s="17"/>
      <c r="P1058" s="115"/>
      <c r="Q1058" s="62">
        <f>IF(C1058&gt;A_Stammdaten!$B$12,0,SUM(G1058,H1058,J1058,K1058,M1058,N1058)-SUM(I1058,L1058,O1058,P1058))</f>
        <v>0</v>
      </c>
      <c r="R1058" s="17"/>
      <c r="S1058" s="17"/>
      <c r="T1058" s="17"/>
      <c r="U1058" s="62">
        <f t="shared" si="204"/>
        <v>0</v>
      </c>
      <c r="V1058" s="63">
        <f>IF(ISBLANK($B1058),0,VLOOKUP($B1058,Listen!$A$2:$C$45,2,FALSE))</f>
        <v>0</v>
      </c>
      <c r="W1058" s="63">
        <f>IF(ISBLANK($B1058),0,VLOOKUP($B1058,Listen!$A$2:$C$45,3,FALSE))</f>
        <v>0</v>
      </c>
      <c r="X1058" s="49">
        <f t="shared" si="205"/>
        <v>0</v>
      </c>
      <c r="Y1058" s="49">
        <f t="shared" si="214"/>
        <v>0</v>
      </c>
      <c r="Z1058" s="49">
        <f t="shared" si="214"/>
        <v>0</v>
      </c>
      <c r="AA1058" s="49">
        <f t="shared" si="214"/>
        <v>0</v>
      </c>
      <c r="AB1058" s="49">
        <f t="shared" si="214"/>
        <v>0</v>
      </c>
      <c r="AC1058" s="49">
        <f t="shared" si="214"/>
        <v>0</v>
      </c>
      <c r="AD1058" s="49">
        <f t="shared" si="214"/>
        <v>0</v>
      </c>
      <c r="AE1058" s="51">
        <f t="shared" si="202"/>
        <v>0</v>
      </c>
      <c r="AF1058" s="51">
        <f>IF(C1058=A_Stammdaten!$B$12,D_SAV!$U1058-D_SAV!$AG1058,HLOOKUP(A_Stammdaten!$B$12-1,$AH$4:$AN$4004,ROW(C1058)-3,FALSE)-$AG1058)</f>
        <v>0</v>
      </c>
      <c r="AG1058" s="51">
        <f>HLOOKUP(A_Stammdaten!$B$12,$AH$4:$AN$4004,ROW(C1058)-3,FALSE)</f>
        <v>0</v>
      </c>
      <c r="AH1058" s="51">
        <f t="shared" si="206"/>
        <v>0</v>
      </c>
      <c r="AI1058" s="51">
        <f t="shared" si="207"/>
        <v>0</v>
      </c>
      <c r="AJ1058" s="51">
        <f t="shared" si="208"/>
        <v>0</v>
      </c>
      <c r="AK1058" s="51">
        <f t="shared" si="209"/>
        <v>0</v>
      </c>
      <c r="AL1058" s="51">
        <f t="shared" si="210"/>
        <v>0</v>
      </c>
      <c r="AM1058" s="51">
        <f t="shared" si="211"/>
        <v>0</v>
      </c>
      <c r="AN1058" s="51">
        <f t="shared" si="212"/>
        <v>0</v>
      </c>
    </row>
    <row r="1059" spans="1:40" x14ac:dyDescent="0.25">
      <c r="A1059" s="17"/>
      <c r="B1059" s="17"/>
      <c r="C1059" s="35"/>
      <c r="D1059" s="17"/>
      <c r="E1059" s="17"/>
      <c r="F1059" s="17"/>
      <c r="G1059" s="62">
        <f t="shared" si="213"/>
        <v>0</v>
      </c>
      <c r="H1059" s="17"/>
      <c r="I1059" s="17"/>
      <c r="J1059" s="17"/>
      <c r="K1059" s="17"/>
      <c r="L1059" s="17"/>
      <c r="M1059" s="17"/>
      <c r="N1059" s="17"/>
      <c r="O1059" s="17"/>
      <c r="P1059" s="115"/>
      <c r="Q1059" s="62">
        <f>IF(C1059&gt;A_Stammdaten!$B$12,0,SUM(G1059,H1059,J1059,K1059,M1059,N1059)-SUM(I1059,L1059,O1059,P1059))</f>
        <v>0</v>
      </c>
      <c r="R1059" s="17"/>
      <c r="S1059" s="17"/>
      <c r="T1059" s="17"/>
      <c r="U1059" s="62">
        <f t="shared" si="204"/>
        <v>0</v>
      </c>
      <c r="V1059" s="63">
        <f>IF(ISBLANK($B1059),0,VLOOKUP($B1059,Listen!$A$2:$C$45,2,FALSE))</f>
        <v>0</v>
      </c>
      <c r="W1059" s="63">
        <f>IF(ISBLANK($B1059),0,VLOOKUP($B1059,Listen!$A$2:$C$45,3,FALSE))</f>
        <v>0</v>
      </c>
      <c r="X1059" s="49">
        <f t="shared" si="205"/>
        <v>0</v>
      </c>
      <c r="Y1059" s="49">
        <f t="shared" si="214"/>
        <v>0</v>
      </c>
      <c r="Z1059" s="49">
        <f t="shared" si="214"/>
        <v>0</v>
      </c>
      <c r="AA1059" s="49">
        <f t="shared" si="214"/>
        <v>0</v>
      </c>
      <c r="AB1059" s="49">
        <f t="shared" si="214"/>
        <v>0</v>
      </c>
      <c r="AC1059" s="49">
        <f t="shared" si="214"/>
        <v>0</v>
      </c>
      <c r="AD1059" s="49">
        <f t="shared" si="214"/>
        <v>0</v>
      </c>
      <c r="AE1059" s="51">
        <f t="shared" ref="AE1059:AE1122" si="215">AG1059+AF1059</f>
        <v>0</v>
      </c>
      <c r="AF1059" s="51">
        <f>IF(C1059=A_Stammdaten!$B$12,D_SAV!$U1059-D_SAV!$AG1059,HLOOKUP(A_Stammdaten!$B$12-1,$AH$4:$AN$4004,ROW(C1059)-3,FALSE)-$AG1059)</f>
        <v>0</v>
      </c>
      <c r="AG1059" s="51">
        <f>HLOOKUP(A_Stammdaten!$B$12,$AH$4:$AN$4004,ROW(C1059)-3,FALSE)</f>
        <v>0</v>
      </c>
      <c r="AH1059" s="51">
        <f t="shared" si="206"/>
        <v>0</v>
      </c>
      <c r="AI1059" s="51">
        <f t="shared" si="207"/>
        <v>0</v>
      </c>
      <c r="AJ1059" s="51">
        <f t="shared" si="208"/>
        <v>0</v>
      </c>
      <c r="AK1059" s="51">
        <f t="shared" si="209"/>
        <v>0</v>
      </c>
      <c r="AL1059" s="51">
        <f t="shared" si="210"/>
        <v>0</v>
      </c>
      <c r="AM1059" s="51">
        <f t="shared" si="211"/>
        <v>0</v>
      </c>
      <c r="AN1059" s="51">
        <f t="shared" si="212"/>
        <v>0</v>
      </c>
    </row>
    <row r="1060" spans="1:40" x14ac:dyDescent="0.25">
      <c r="A1060" s="17"/>
      <c r="B1060" s="17"/>
      <c r="C1060" s="35"/>
      <c r="D1060" s="17"/>
      <c r="E1060" s="17"/>
      <c r="F1060" s="17"/>
      <c r="G1060" s="62">
        <f t="shared" si="213"/>
        <v>0</v>
      </c>
      <c r="H1060" s="17"/>
      <c r="I1060" s="17"/>
      <c r="J1060" s="17"/>
      <c r="K1060" s="17"/>
      <c r="L1060" s="17"/>
      <c r="M1060" s="17"/>
      <c r="N1060" s="17"/>
      <c r="O1060" s="17"/>
      <c r="P1060" s="115"/>
      <c r="Q1060" s="62">
        <f>IF(C1060&gt;A_Stammdaten!$B$12,0,SUM(G1060,H1060,J1060,K1060,M1060,N1060)-SUM(I1060,L1060,O1060,P1060))</f>
        <v>0</v>
      </c>
      <c r="R1060" s="17"/>
      <c r="S1060" s="17"/>
      <c r="T1060" s="17"/>
      <c r="U1060" s="62">
        <f t="shared" si="204"/>
        <v>0</v>
      </c>
      <c r="V1060" s="63">
        <f>IF(ISBLANK($B1060),0,VLOOKUP($B1060,Listen!$A$2:$C$45,2,FALSE))</f>
        <v>0</v>
      </c>
      <c r="W1060" s="63">
        <f>IF(ISBLANK($B1060),0,VLOOKUP($B1060,Listen!$A$2:$C$45,3,FALSE))</f>
        <v>0</v>
      </c>
      <c r="X1060" s="49">
        <f t="shared" si="205"/>
        <v>0</v>
      </c>
      <c r="Y1060" s="49">
        <f t="shared" si="214"/>
        <v>0</v>
      </c>
      <c r="Z1060" s="49">
        <f t="shared" si="214"/>
        <v>0</v>
      </c>
      <c r="AA1060" s="49">
        <f t="shared" si="214"/>
        <v>0</v>
      </c>
      <c r="AB1060" s="49">
        <f t="shared" si="214"/>
        <v>0</v>
      </c>
      <c r="AC1060" s="49">
        <f t="shared" si="214"/>
        <v>0</v>
      </c>
      <c r="AD1060" s="49">
        <f t="shared" si="214"/>
        <v>0</v>
      </c>
      <c r="AE1060" s="51">
        <f t="shared" si="215"/>
        <v>0</v>
      </c>
      <c r="AF1060" s="51">
        <f>IF(C1060=A_Stammdaten!$B$12,D_SAV!$U1060-D_SAV!$AG1060,HLOOKUP(A_Stammdaten!$B$12-1,$AH$4:$AN$4004,ROW(C1060)-3,FALSE)-$AG1060)</f>
        <v>0</v>
      </c>
      <c r="AG1060" s="51">
        <f>HLOOKUP(A_Stammdaten!$B$12,$AH$4:$AN$4004,ROW(C1060)-3,FALSE)</f>
        <v>0</v>
      </c>
      <c r="AH1060" s="51">
        <f t="shared" si="206"/>
        <v>0</v>
      </c>
      <c r="AI1060" s="51">
        <f t="shared" si="207"/>
        <v>0</v>
      </c>
      <c r="AJ1060" s="51">
        <f t="shared" si="208"/>
        <v>0</v>
      </c>
      <c r="AK1060" s="51">
        <f t="shared" si="209"/>
        <v>0</v>
      </c>
      <c r="AL1060" s="51">
        <f t="shared" si="210"/>
        <v>0</v>
      </c>
      <c r="AM1060" s="51">
        <f t="shared" si="211"/>
        <v>0</v>
      </c>
      <c r="AN1060" s="51">
        <f t="shared" si="212"/>
        <v>0</v>
      </c>
    </row>
    <row r="1061" spans="1:40" x14ac:dyDescent="0.25">
      <c r="A1061" s="17"/>
      <c r="B1061" s="17"/>
      <c r="C1061" s="35"/>
      <c r="D1061" s="17"/>
      <c r="E1061" s="17"/>
      <c r="F1061" s="17"/>
      <c r="G1061" s="62">
        <f t="shared" si="213"/>
        <v>0</v>
      </c>
      <c r="H1061" s="17"/>
      <c r="I1061" s="17"/>
      <c r="J1061" s="17"/>
      <c r="K1061" s="17"/>
      <c r="L1061" s="17"/>
      <c r="M1061" s="17"/>
      <c r="N1061" s="17"/>
      <c r="O1061" s="17"/>
      <c r="P1061" s="115"/>
      <c r="Q1061" s="62">
        <f>IF(C1061&gt;A_Stammdaten!$B$12,0,SUM(G1061,H1061,J1061,K1061,M1061,N1061)-SUM(I1061,L1061,O1061,P1061))</f>
        <v>0</v>
      </c>
      <c r="R1061" s="17"/>
      <c r="S1061" s="17"/>
      <c r="T1061" s="17"/>
      <c r="U1061" s="62">
        <f t="shared" si="204"/>
        <v>0</v>
      </c>
      <c r="V1061" s="63">
        <f>IF(ISBLANK($B1061),0,VLOOKUP($B1061,Listen!$A$2:$C$45,2,FALSE))</f>
        <v>0</v>
      </c>
      <c r="W1061" s="63">
        <f>IF(ISBLANK($B1061),0,VLOOKUP($B1061,Listen!$A$2:$C$45,3,FALSE))</f>
        <v>0</v>
      </c>
      <c r="X1061" s="49">
        <f t="shared" si="205"/>
        <v>0</v>
      </c>
      <c r="Y1061" s="49">
        <f t="shared" si="214"/>
        <v>0</v>
      </c>
      <c r="Z1061" s="49">
        <f t="shared" si="214"/>
        <v>0</v>
      </c>
      <c r="AA1061" s="49">
        <f t="shared" si="214"/>
        <v>0</v>
      </c>
      <c r="AB1061" s="49">
        <f t="shared" si="214"/>
        <v>0</v>
      </c>
      <c r="AC1061" s="49">
        <f t="shared" si="214"/>
        <v>0</v>
      </c>
      <c r="AD1061" s="49">
        <f t="shared" si="214"/>
        <v>0</v>
      </c>
      <c r="AE1061" s="51">
        <f t="shared" si="215"/>
        <v>0</v>
      </c>
      <c r="AF1061" s="51">
        <f>IF(C1061=A_Stammdaten!$B$12,D_SAV!$U1061-D_SAV!$AG1061,HLOOKUP(A_Stammdaten!$B$12-1,$AH$4:$AN$4004,ROW(C1061)-3,FALSE)-$AG1061)</f>
        <v>0</v>
      </c>
      <c r="AG1061" s="51">
        <f>HLOOKUP(A_Stammdaten!$B$12,$AH$4:$AN$4004,ROW(C1061)-3,FALSE)</f>
        <v>0</v>
      </c>
      <c r="AH1061" s="51">
        <f t="shared" si="206"/>
        <v>0</v>
      </c>
      <c r="AI1061" s="51">
        <f t="shared" si="207"/>
        <v>0</v>
      </c>
      <c r="AJ1061" s="51">
        <f t="shared" si="208"/>
        <v>0</v>
      </c>
      <c r="AK1061" s="51">
        <f t="shared" si="209"/>
        <v>0</v>
      </c>
      <c r="AL1061" s="51">
        <f t="shared" si="210"/>
        <v>0</v>
      </c>
      <c r="AM1061" s="51">
        <f t="shared" si="211"/>
        <v>0</v>
      </c>
      <c r="AN1061" s="51">
        <f t="shared" si="212"/>
        <v>0</v>
      </c>
    </row>
    <row r="1062" spans="1:40" x14ac:dyDescent="0.25">
      <c r="A1062" s="17"/>
      <c r="B1062" s="17"/>
      <c r="C1062" s="35"/>
      <c r="D1062" s="17"/>
      <c r="E1062" s="17"/>
      <c r="F1062" s="17"/>
      <c r="G1062" s="62">
        <f t="shared" si="213"/>
        <v>0</v>
      </c>
      <c r="H1062" s="17"/>
      <c r="I1062" s="17"/>
      <c r="J1062" s="17"/>
      <c r="K1062" s="17"/>
      <c r="L1062" s="17"/>
      <c r="M1062" s="17"/>
      <c r="N1062" s="17"/>
      <c r="O1062" s="17"/>
      <c r="P1062" s="115"/>
      <c r="Q1062" s="62">
        <f>IF(C1062&gt;A_Stammdaten!$B$12,0,SUM(G1062,H1062,J1062,K1062,M1062,N1062)-SUM(I1062,L1062,O1062,P1062))</f>
        <v>0</v>
      </c>
      <c r="R1062" s="17"/>
      <c r="S1062" s="17"/>
      <c r="T1062" s="17"/>
      <c r="U1062" s="62">
        <f t="shared" si="204"/>
        <v>0</v>
      </c>
      <c r="V1062" s="63">
        <f>IF(ISBLANK($B1062),0,VLOOKUP($B1062,Listen!$A$2:$C$45,2,FALSE))</f>
        <v>0</v>
      </c>
      <c r="W1062" s="63">
        <f>IF(ISBLANK($B1062),0,VLOOKUP($B1062,Listen!$A$2:$C$45,3,FALSE))</f>
        <v>0</v>
      </c>
      <c r="X1062" s="49">
        <f t="shared" si="205"/>
        <v>0</v>
      </c>
      <c r="Y1062" s="49">
        <f t="shared" si="214"/>
        <v>0</v>
      </c>
      <c r="Z1062" s="49">
        <f t="shared" si="214"/>
        <v>0</v>
      </c>
      <c r="AA1062" s="49">
        <f t="shared" si="214"/>
        <v>0</v>
      </c>
      <c r="AB1062" s="49">
        <f t="shared" si="214"/>
        <v>0</v>
      </c>
      <c r="AC1062" s="49">
        <f t="shared" si="214"/>
        <v>0</v>
      </c>
      <c r="AD1062" s="49">
        <f t="shared" si="214"/>
        <v>0</v>
      </c>
      <c r="AE1062" s="51">
        <f t="shared" si="215"/>
        <v>0</v>
      </c>
      <c r="AF1062" s="51">
        <f>IF(C1062=A_Stammdaten!$B$12,D_SAV!$U1062-D_SAV!$AG1062,HLOOKUP(A_Stammdaten!$B$12-1,$AH$4:$AN$4004,ROW(C1062)-3,FALSE)-$AG1062)</f>
        <v>0</v>
      </c>
      <c r="AG1062" s="51">
        <f>HLOOKUP(A_Stammdaten!$B$12,$AH$4:$AN$4004,ROW(C1062)-3,FALSE)</f>
        <v>0</v>
      </c>
      <c r="AH1062" s="51">
        <f t="shared" si="206"/>
        <v>0</v>
      </c>
      <c r="AI1062" s="51">
        <f t="shared" si="207"/>
        <v>0</v>
      </c>
      <c r="AJ1062" s="51">
        <f t="shared" si="208"/>
        <v>0</v>
      </c>
      <c r="AK1062" s="51">
        <f t="shared" si="209"/>
        <v>0</v>
      </c>
      <c r="AL1062" s="51">
        <f t="shared" si="210"/>
        <v>0</v>
      </c>
      <c r="AM1062" s="51">
        <f t="shared" si="211"/>
        <v>0</v>
      </c>
      <c r="AN1062" s="51">
        <f t="shared" si="212"/>
        <v>0</v>
      </c>
    </row>
    <row r="1063" spans="1:40" x14ac:dyDescent="0.25">
      <c r="A1063" s="17"/>
      <c r="B1063" s="17"/>
      <c r="C1063" s="35"/>
      <c r="D1063" s="17"/>
      <c r="E1063" s="17"/>
      <c r="F1063" s="17"/>
      <c r="G1063" s="62">
        <f t="shared" si="213"/>
        <v>0</v>
      </c>
      <c r="H1063" s="17"/>
      <c r="I1063" s="17"/>
      <c r="J1063" s="17"/>
      <c r="K1063" s="17"/>
      <c r="L1063" s="17"/>
      <c r="M1063" s="17"/>
      <c r="N1063" s="17"/>
      <c r="O1063" s="17"/>
      <c r="P1063" s="115"/>
      <c r="Q1063" s="62">
        <f>IF(C1063&gt;A_Stammdaten!$B$12,0,SUM(G1063,H1063,J1063,K1063,M1063,N1063)-SUM(I1063,L1063,O1063,P1063))</f>
        <v>0</v>
      </c>
      <c r="R1063" s="17"/>
      <c r="S1063" s="17"/>
      <c r="T1063" s="17"/>
      <c r="U1063" s="62">
        <f t="shared" si="204"/>
        <v>0</v>
      </c>
      <c r="V1063" s="63">
        <f>IF(ISBLANK($B1063),0,VLOOKUP($B1063,Listen!$A$2:$C$45,2,FALSE))</f>
        <v>0</v>
      </c>
      <c r="W1063" s="63">
        <f>IF(ISBLANK($B1063),0,VLOOKUP($B1063,Listen!$A$2:$C$45,3,FALSE))</f>
        <v>0</v>
      </c>
      <c r="X1063" s="49">
        <f t="shared" si="205"/>
        <v>0</v>
      </c>
      <c r="Y1063" s="49">
        <f t="shared" si="214"/>
        <v>0</v>
      </c>
      <c r="Z1063" s="49">
        <f t="shared" si="214"/>
        <v>0</v>
      </c>
      <c r="AA1063" s="49">
        <f t="shared" si="214"/>
        <v>0</v>
      </c>
      <c r="AB1063" s="49">
        <f t="shared" si="214"/>
        <v>0</v>
      </c>
      <c r="AC1063" s="49">
        <f t="shared" si="214"/>
        <v>0</v>
      </c>
      <c r="AD1063" s="49">
        <f t="shared" si="214"/>
        <v>0</v>
      </c>
      <c r="AE1063" s="51">
        <f t="shared" si="215"/>
        <v>0</v>
      </c>
      <c r="AF1063" s="51">
        <f>IF(C1063=A_Stammdaten!$B$12,D_SAV!$U1063-D_SAV!$AG1063,HLOOKUP(A_Stammdaten!$B$12-1,$AH$4:$AN$4004,ROW(C1063)-3,FALSE)-$AG1063)</f>
        <v>0</v>
      </c>
      <c r="AG1063" s="51">
        <f>HLOOKUP(A_Stammdaten!$B$12,$AH$4:$AN$4004,ROW(C1063)-3,FALSE)</f>
        <v>0</v>
      </c>
      <c r="AH1063" s="51">
        <f t="shared" si="206"/>
        <v>0</v>
      </c>
      <c r="AI1063" s="51">
        <f t="shared" si="207"/>
        <v>0</v>
      </c>
      <c r="AJ1063" s="51">
        <f t="shared" si="208"/>
        <v>0</v>
      </c>
      <c r="AK1063" s="51">
        <f t="shared" si="209"/>
        <v>0</v>
      </c>
      <c r="AL1063" s="51">
        <f t="shared" si="210"/>
        <v>0</v>
      </c>
      <c r="AM1063" s="51">
        <f t="shared" si="211"/>
        <v>0</v>
      </c>
      <c r="AN1063" s="51">
        <f t="shared" si="212"/>
        <v>0</v>
      </c>
    </row>
    <row r="1064" spans="1:40" x14ac:dyDescent="0.25">
      <c r="A1064" s="17"/>
      <c r="B1064" s="17"/>
      <c r="C1064" s="35"/>
      <c r="D1064" s="17"/>
      <c r="E1064" s="17"/>
      <c r="F1064" s="17"/>
      <c r="G1064" s="62">
        <f t="shared" si="213"/>
        <v>0</v>
      </c>
      <c r="H1064" s="17"/>
      <c r="I1064" s="17"/>
      <c r="J1064" s="17"/>
      <c r="K1064" s="17"/>
      <c r="L1064" s="17"/>
      <c r="M1064" s="17"/>
      <c r="N1064" s="17"/>
      <c r="O1064" s="17"/>
      <c r="P1064" s="115"/>
      <c r="Q1064" s="62">
        <f>IF(C1064&gt;A_Stammdaten!$B$12,0,SUM(G1064,H1064,J1064,K1064,M1064,N1064)-SUM(I1064,L1064,O1064,P1064))</f>
        <v>0</v>
      </c>
      <c r="R1064" s="17"/>
      <c r="S1064" s="17"/>
      <c r="T1064" s="17"/>
      <c r="U1064" s="62">
        <f t="shared" si="204"/>
        <v>0</v>
      </c>
      <c r="V1064" s="63">
        <f>IF(ISBLANK($B1064),0,VLOOKUP($B1064,Listen!$A$2:$C$45,2,FALSE))</f>
        <v>0</v>
      </c>
      <c r="W1064" s="63">
        <f>IF(ISBLANK($B1064),0,VLOOKUP($B1064,Listen!$A$2:$C$45,3,FALSE))</f>
        <v>0</v>
      </c>
      <c r="X1064" s="49">
        <f t="shared" si="205"/>
        <v>0</v>
      </c>
      <c r="Y1064" s="49">
        <f t="shared" si="214"/>
        <v>0</v>
      </c>
      <c r="Z1064" s="49">
        <f t="shared" si="214"/>
        <v>0</v>
      </c>
      <c r="AA1064" s="49">
        <f t="shared" si="214"/>
        <v>0</v>
      </c>
      <c r="AB1064" s="49">
        <f t="shared" si="214"/>
        <v>0</v>
      </c>
      <c r="AC1064" s="49">
        <f t="shared" si="214"/>
        <v>0</v>
      </c>
      <c r="AD1064" s="49">
        <f t="shared" si="214"/>
        <v>0</v>
      </c>
      <c r="AE1064" s="51">
        <f t="shared" si="215"/>
        <v>0</v>
      </c>
      <c r="AF1064" s="51">
        <f>IF(C1064=A_Stammdaten!$B$12,D_SAV!$U1064-D_SAV!$AG1064,HLOOKUP(A_Stammdaten!$B$12-1,$AH$4:$AN$4004,ROW(C1064)-3,FALSE)-$AG1064)</f>
        <v>0</v>
      </c>
      <c r="AG1064" s="51">
        <f>HLOOKUP(A_Stammdaten!$B$12,$AH$4:$AN$4004,ROW(C1064)-3,FALSE)</f>
        <v>0</v>
      </c>
      <c r="AH1064" s="51">
        <f t="shared" si="206"/>
        <v>0</v>
      </c>
      <c r="AI1064" s="51">
        <f t="shared" si="207"/>
        <v>0</v>
      </c>
      <c r="AJ1064" s="51">
        <f t="shared" si="208"/>
        <v>0</v>
      </c>
      <c r="AK1064" s="51">
        <f t="shared" si="209"/>
        <v>0</v>
      </c>
      <c r="AL1064" s="51">
        <f t="shared" si="210"/>
        <v>0</v>
      </c>
      <c r="AM1064" s="51">
        <f t="shared" si="211"/>
        <v>0</v>
      </c>
      <c r="AN1064" s="51">
        <f t="shared" si="212"/>
        <v>0</v>
      </c>
    </row>
    <row r="1065" spans="1:40" x14ac:dyDescent="0.25">
      <c r="A1065" s="17"/>
      <c r="B1065" s="17"/>
      <c r="C1065" s="35"/>
      <c r="D1065" s="17"/>
      <c r="E1065" s="17"/>
      <c r="F1065" s="17"/>
      <c r="G1065" s="62">
        <f t="shared" si="213"/>
        <v>0</v>
      </c>
      <c r="H1065" s="17"/>
      <c r="I1065" s="17"/>
      <c r="J1065" s="17"/>
      <c r="K1065" s="17"/>
      <c r="L1065" s="17"/>
      <c r="M1065" s="17"/>
      <c r="N1065" s="17"/>
      <c r="O1065" s="17"/>
      <c r="P1065" s="115"/>
      <c r="Q1065" s="62">
        <f>IF(C1065&gt;A_Stammdaten!$B$12,0,SUM(G1065,H1065,J1065,K1065,M1065,N1065)-SUM(I1065,L1065,O1065,P1065))</f>
        <v>0</v>
      </c>
      <c r="R1065" s="17"/>
      <c r="S1065" s="17"/>
      <c r="T1065" s="17"/>
      <c r="U1065" s="62">
        <f t="shared" si="204"/>
        <v>0</v>
      </c>
      <c r="V1065" s="63">
        <f>IF(ISBLANK($B1065),0,VLOOKUP($B1065,Listen!$A$2:$C$45,2,FALSE))</f>
        <v>0</v>
      </c>
      <c r="W1065" s="63">
        <f>IF(ISBLANK($B1065),0,VLOOKUP($B1065,Listen!$A$2:$C$45,3,FALSE))</f>
        <v>0</v>
      </c>
      <c r="X1065" s="49">
        <f t="shared" si="205"/>
        <v>0</v>
      </c>
      <c r="Y1065" s="49">
        <f t="shared" si="214"/>
        <v>0</v>
      </c>
      <c r="Z1065" s="49">
        <f t="shared" si="214"/>
        <v>0</v>
      </c>
      <c r="AA1065" s="49">
        <f t="shared" si="214"/>
        <v>0</v>
      </c>
      <c r="AB1065" s="49">
        <f t="shared" si="214"/>
        <v>0</v>
      </c>
      <c r="AC1065" s="49">
        <f t="shared" si="214"/>
        <v>0</v>
      </c>
      <c r="AD1065" s="49">
        <f t="shared" si="214"/>
        <v>0</v>
      </c>
      <c r="AE1065" s="51">
        <f t="shared" si="215"/>
        <v>0</v>
      </c>
      <c r="AF1065" s="51">
        <f>IF(C1065=A_Stammdaten!$B$12,D_SAV!$U1065-D_SAV!$AG1065,HLOOKUP(A_Stammdaten!$B$12-1,$AH$4:$AN$4004,ROW(C1065)-3,FALSE)-$AG1065)</f>
        <v>0</v>
      </c>
      <c r="AG1065" s="51">
        <f>HLOOKUP(A_Stammdaten!$B$12,$AH$4:$AN$4004,ROW(C1065)-3,FALSE)</f>
        <v>0</v>
      </c>
      <c r="AH1065" s="51">
        <f t="shared" si="206"/>
        <v>0</v>
      </c>
      <c r="AI1065" s="51">
        <f t="shared" si="207"/>
        <v>0</v>
      </c>
      <c r="AJ1065" s="51">
        <f t="shared" si="208"/>
        <v>0</v>
      </c>
      <c r="AK1065" s="51">
        <f t="shared" si="209"/>
        <v>0</v>
      </c>
      <c r="AL1065" s="51">
        <f t="shared" si="210"/>
        <v>0</v>
      </c>
      <c r="AM1065" s="51">
        <f t="shared" si="211"/>
        <v>0</v>
      </c>
      <c r="AN1065" s="51">
        <f t="shared" si="212"/>
        <v>0</v>
      </c>
    </row>
    <row r="1066" spans="1:40" x14ac:dyDescent="0.25">
      <c r="A1066" s="17"/>
      <c r="B1066" s="17"/>
      <c r="C1066" s="35"/>
      <c r="D1066" s="17"/>
      <c r="E1066" s="17"/>
      <c r="F1066" s="17"/>
      <c r="G1066" s="62">
        <f t="shared" si="213"/>
        <v>0</v>
      </c>
      <c r="H1066" s="17"/>
      <c r="I1066" s="17"/>
      <c r="J1066" s="17"/>
      <c r="K1066" s="17"/>
      <c r="L1066" s="17"/>
      <c r="M1066" s="17"/>
      <c r="N1066" s="17"/>
      <c r="O1066" s="17"/>
      <c r="P1066" s="115"/>
      <c r="Q1066" s="62">
        <f>IF(C1066&gt;A_Stammdaten!$B$12,0,SUM(G1066,H1066,J1066,K1066,M1066,N1066)-SUM(I1066,L1066,O1066,P1066))</f>
        <v>0</v>
      </c>
      <c r="R1066" s="17"/>
      <c r="S1066" s="17"/>
      <c r="T1066" s="17"/>
      <c r="U1066" s="62">
        <f t="shared" si="204"/>
        <v>0</v>
      </c>
      <c r="V1066" s="63">
        <f>IF(ISBLANK($B1066),0,VLOOKUP($B1066,Listen!$A$2:$C$45,2,FALSE))</f>
        <v>0</v>
      </c>
      <c r="W1066" s="63">
        <f>IF(ISBLANK($B1066),0,VLOOKUP($B1066,Listen!$A$2:$C$45,3,FALSE))</f>
        <v>0</v>
      </c>
      <c r="X1066" s="49">
        <f t="shared" si="205"/>
        <v>0</v>
      </c>
      <c r="Y1066" s="49">
        <f t="shared" si="214"/>
        <v>0</v>
      </c>
      <c r="Z1066" s="49">
        <f t="shared" si="214"/>
        <v>0</v>
      </c>
      <c r="AA1066" s="49">
        <f t="shared" si="214"/>
        <v>0</v>
      </c>
      <c r="AB1066" s="49">
        <f t="shared" si="214"/>
        <v>0</v>
      </c>
      <c r="AC1066" s="49">
        <f t="shared" si="214"/>
        <v>0</v>
      </c>
      <c r="AD1066" s="49">
        <f t="shared" si="214"/>
        <v>0</v>
      </c>
      <c r="AE1066" s="51">
        <f t="shared" si="215"/>
        <v>0</v>
      </c>
      <c r="AF1066" s="51">
        <f>IF(C1066=A_Stammdaten!$B$12,D_SAV!$U1066-D_SAV!$AG1066,HLOOKUP(A_Stammdaten!$B$12-1,$AH$4:$AN$4004,ROW(C1066)-3,FALSE)-$AG1066)</f>
        <v>0</v>
      </c>
      <c r="AG1066" s="51">
        <f>HLOOKUP(A_Stammdaten!$B$12,$AH$4:$AN$4004,ROW(C1066)-3,FALSE)</f>
        <v>0</v>
      </c>
      <c r="AH1066" s="51">
        <f t="shared" si="206"/>
        <v>0</v>
      </c>
      <c r="AI1066" s="51">
        <f t="shared" si="207"/>
        <v>0</v>
      </c>
      <c r="AJ1066" s="51">
        <f t="shared" si="208"/>
        <v>0</v>
      </c>
      <c r="AK1066" s="51">
        <f t="shared" si="209"/>
        <v>0</v>
      </c>
      <c r="AL1066" s="51">
        <f t="shared" si="210"/>
        <v>0</v>
      </c>
      <c r="AM1066" s="51">
        <f t="shared" si="211"/>
        <v>0</v>
      </c>
      <c r="AN1066" s="51">
        <f t="shared" si="212"/>
        <v>0</v>
      </c>
    </row>
    <row r="1067" spans="1:40" x14ac:dyDescent="0.25">
      <c r="A1067" s="17"/>
      <c r="B1067" s="17"/>
      <c r="C1067" s="35"/>
      <c r="D1067" s="17"/>
      <c r="E1067" s="17"/>
      <c r="F1067" s="17"/>
      <c r="G1067" s="62">
        <f t="shared" si="213"/>
        <v>0</v>
      </c>
      <c r="H1067" s="17"/>
      <c r="I1067" s="17"/>
      <c r="J1067" s="17"/>
      <c r="K1067" s="17"/>
      <c r="L1067" s="17"/>
      <c r="M1067" s="17"/>
      <c r="N1067" s="17"/>
      <c r="O1067" s="17"/>
      <c r="P1067" s="115"/>
      <c r="Q1067" s="62">
        <f>IF(C1067&gt;A_Stammdaten!$B$12,0,SUM(G1067,H1067,J1067,K1067,M1067,N1067)-SUM(I1067,L1067,O1067,P1067))</f>
        <v>0</v>
      </c>
      <c r="R1067" s="17"/>
      <c r="S1067" s="17"/>
      <c r="T1067" s="17"/>
      <c r="U1067" s="62">
        <f t="shared" si="204"/>
        <v>0</v>
      </c>
      <c r="V1067" s="63">
        <f>IF(ISBLANK($B1067),0,VLOOKUP($B1067,Listen!$A$2:$C$45,2,FALSE))</f>
        <v>0</v>
      </c>
      <c r="W1067" s="63">
        <f>IF(ISBLANK($B1067),0,VLOOKUP($B1067,Listen!$A$2:$C$45,3,FALSE))</f>
        <v>0</v>
      </c>
      <c r="X1067" s="49">
        <f t="shared" si="205"/>
        <v>0</v>
      </c>
      <c r="Y1067" s="49">
        <f t="shared" si="214"/>
        <v>0</v>
      </c>
      <c r="Z1067" s="49">
        <f t="shared" si="214"/>
        <v>0</v>
      </c>
      <c r="AA1067" s="49">
        <f t="shared" si="214"/>
        <v>0</v>
      </c>
      <c r="AB1067" s="49">
        <f t="shared" si="214"/>
        <v>0</v>
      </c>
      <c r="AC1067" s="49">
        <f t="shared" si="214"/>
        <v>0</v>
      </c>
      <c r="AD1067" s="49">
        <f t="shared" si="214"/>
        <v>0</v>
      </c>
      <c r="AE1067" s="51">
        <f t="shared" si="215"/>
        <v>0</v>
      </c>
      <c r="AF1067" s="51">
        <f>IF(C1067=A_Stammdaten!$B$12,D_SAV!$U1067-D_SAV!$AG1067,HLOOKUP(A_Stammdaten!$B$12-1,$AH$4:$AN$4004,ROW(C1067)-3,FALSE)-$AG1067)</f>
        <v>0</v>
      </c>
      <c r="AG1067" s="51">
        <f>HLOOKUP(A_Stammdaten!$B$12,$AH$4:$AN$4004,ROW(C1067)-3,FALSE)</f>
        <v>0</v>
      </c>
      <c r="AH1067" s="51">
        <f t="shared" si="206"/>
        <v>0</v>
      </c>
      <c r="AI1067" s="51">
        <f t="shared" si="207"/>
        <v>0</v>
      </c>
      <c r="AJ1067" s="51">
        <f t="shared" si="208"/>
        <v>0</v>
      </c>
      <c r="AK1067" s="51">
        <f t="shared" si="209"/>
        <v>0</v>
      </c>
      <c r="AL1067" s="51">
        <f t="shared" si="210"/>
        <v>0</v>
      </c>
      <c r="AM1067" s="51">
        <f t="shared" si="211"/>
        <v>0</v>
      </c>
      <c r="AN1067" s="51">
        <f t="shared" si="212"/>
        <v>0</v>
      </c>
    </row>
    <row r="1068" spans="1:40" x14ac:dyDescent="0.25">
      <c r="A1068" s="17"/>
      <c r="B1068" s="17"/>
      <c r="C1068" s="35"/>
      <c r="D1068" s="17"/>
      <c r="E1068" s="17"/>
      <c r="F1068" s="17"/>
      <c r="G1068" s="62">
        <f t="shared" si="213"/>
        <v>0</v>
      </c>
      <c r="H1068" s="17"/>
      <c r="I1068" s="17"/>
      <c r="J1068" s="17"/>
      <c r="K1068" s="17"/>
      <c r="L1068" s="17"/>
      <c r="M1068" s="17"/>
      <c r="N1068" s="17"/>
      <c r="O1068" s="17"/>
      <c r="P1068" s="115"/>
      <c r="Q1068" s="62">
        <f>IF(C1068&gt;A_Stammdaten!$B$12,0,SUM(G1068,H1068,J1068,K1068,M1068,N1068)-SUM(I1068,L1068,O1068,P1068))</f>
        <v>0</v>
      </c>
      <c r="R1068" s="17"/>
      <c r="S1068" s="17"/>
      <c r="T1068" s="17"/>
      <c r="U1068" s="62">
        <f t="shared" si="204"/>
        <v>0</v>
      </c>
      <c r="V1068" s="63">
        <f>IF(ISBLANK($B1068),0,VLOOKUP($B1068,Listen!$A$2:$C$45,2,FALSE))</f>
        <v>0</v>
      </c>
      <c r="W1068" s="63">
        <f>IF(ISBLANK($B1068),0,VLOOKUP($B1068,Listen!$A$2:$C$45,3,FALSE))</f>
        <v>0</v>
      </c>
      <c r="X1068" s="49">
        <f t="shared" si="205"/>
        <v>0</v>
      </c>
      <c r="Y1068" s="49">
        <f t="shared" si="214"/>
        <v>0</v>
      </c>
      <c r="Z1068" s="49">
        <f t="shared" si="214"/>
        <v>0</v>
      </c>
      <c r="AA1068" s="49">
        <f t="shared" si="214"/>
        <v>0</v>
      </c>
      <c r="AB1068" s="49">
        <f t="shared" si="214"/>
        <v>0</v>
      </c>
      <c r="AC1068" s="49">
        <f t="shared" si="214"/>
        <v>0</v>
      </c>
      <c r="AD1068" s="49">
        <f t="shared" si="214"/>
        <v>0</v>
      </c>
      <c r="AE1068" s="51">
        <f t="shared" si="215"/>
        <v>0</v>
      </c>
      <c r="AF1068" s="51">
        <f>IF(C1068=A_Stammdaten!$B$12,D_SAV!$U1068-D_SAV!$AG1068,HLOOKUP(A_Stammdaten!$B$12-1,$AH$4:$AN$4004,ROW(C1068)-3,FALSE)-$AG1068)</f>
        <v>0</v>
      </c>
      <c r="AG1068" s="51">
        <f>HLOOKUP(A_Stammdaten!$B$12,$AH$4:$AN$4004,ROW(C1068)-3,FALSE)</f>
        <v>0</v>
      </c>
      <c r="AH1068" s="51">
        <f t="shared" si="206"/>
        <v>0</v>
      </c>
      <c r="AI1068" s="51">
        <f t="shared" si="207"/>
        <v>0</v>
      </c>
      <c r="AJ1068" s="51">
        <f t="shared" si="208"/>
        <v>0</v>
      </c>
      <c r="AK1068" s="51">
        <f t="shared" si="209"/>
        <v>0</v>
      </c>
      <c r="AL1068" s="51">
        <f t="shared" si="210"/>
        <v>0</v>
      </c>
      <c r="AM1068" s="51">
        <f t="shared" si="211"/>
        <v>0</v>
      </c>
      <c r="AN1068" s="51">
        <f t="shared" si="212"/>
        <v>0</v>
      </c>
    </row>
    <row r="1069" spans="1:40" x14ac:dyDescent="0.25">
      <c r="A1069" s="17"/>
      <c r="B1069" s="17"/>
      <c r="C1069" s="35"/>
      <c r="D1069" s="17"/>
      <c r="E1069" s="17"/>
      <c r="F1069" s="17"/>
      <c r="G1069" s="62">
        <f t="shared" si="213"/>
        <v>0</v>
      </c>
      <c r="H1069" s="17"/>
      <c r="I1069" s="17"/>
      <c r="J1069" s="17"/>
      <c r="K1069" s="17"/>
      <c r="L1069" s="17"/>
      <c r="M1069" s="17"/>
      <c r="N1069" s="17"/>
      <c r="O1069" s="17"/>
      <c r="P1069" s="115"/>
      <c r="Q1069" s="62">
        <f>IF(C1069&gt;A_Stammdaten!$B$12,0,SUM(G1069,H1069,J1069,K1069,M1069,N1069)-SUM(I1069,L1069,O1069,P1069))</f>
        <v>0</v>
      </c>
      <c r="R1069" s="17"/>
      <c r="S1069" s="17"/>
      <c r="T1069" s="17"/>
      <c r="U1069" s="62">
        <f t="shared" si="204"/>
        <v>0</v>
      </c>
      <c r="V1069" s="63">
        <f>IF(ISBLANK($B1069),0,VLOOKUP($B1069,Listen!$A$2:$C$45,2,FALSE))</f>
        <v>0</v>
      </c>
      <c r="W1069" s="63">
        <f>IF(ISBLANK($B1069),0,VLOOKUP($B1069,Listen!$A$2:$C$45,3,FALSE))</f>
        <v>0</v>
      </c>
      <c r="X1069" s="49">
        <f t="shared" si="205"/>
        <v>0</v>
      </c>
      <c r="Y1069" s="49">
        <f t="shared" si="214"/>
        <v>0</v>
      </c>
      <c r="Z1069" s="49">
        <f t="shared" si="214"/>
        <v>0</v>
      </c>
      <c r="AA1069" s="49">
        <f t="shared" si="214"/>
        <v>0</v>
      </c>
      <c r="AB1069" s="49">
        <f t="shared" si="214"/>
        <v>0</v>
      </c>
      <c r="AC1069" s="49">
        <f t="shared" si="214"/>
        <v>0</v>
      </c>
      <c r="AD1069" s="49">
        <f t="shared" si="214"/>
        <v>0</v>
      </c>
      <c r="AE1069" s="51">
        <f t="shared" si="215"/>
        <v>0</v>
      </c>
      <c r="AF1069" s="51">
        <f>IF(C1069=A_Stammdaten!$B$12,D_SAV!$U1069-D_SAV!$AG1069,HLOOKUP(A_Stammdaten!$B$12-1,$AH$4:$AN$4004,ROW(C1069)-3,FALSE)-$AG1069)</f>
        <v>0</v>
      </c>
      <c r="AG1069" s="51">
        <f>HLOOKUP(A_Stammdaten!$B$12,$AH$4:$AN$4004,ROW(C1069)-3,FALSE)</f>
        <v>0</v>
      </c>
      <c r="AH1069" s="51">
        <f t="shared" si="206"/>
        <v>0</v>
      </c>
      <c r="AI1069" s="51">
        <f t="shared" si="207"/>
        <v>0</v>
      </c>
      <c r="AJ1069" s="51">
        <f t="shared" si="208"/>
        <v>0</v>
      </c>
      <c r="AK1069" s="51">
        <f t="shared" si="209"/>
        <v>0</v>
      </c>
      <c r="AL1069" s="51">
        <f t="shared" si="210"/>
        <v>0</v>
      </c>
      <c r="AM1069" s="51">
        <f t="shared" si="211"/>
        <v>0</v>
      </c>
      <c r="AN1069" s="51">
        <f t="shared" si="212"/>
        <v>0</v>
      </c>
    </row>
    <row r="1070" spans="1:40" x14ac:dyDescent="0.25">
      <c r="A1070" s="17"/>
      <c r="B1070" s="17"/>
      <c r="C1070" s="35"/>
      <c r="D1070" s="17"/>
      <c r="E1070" s="17"/>
      <c r="F1070" s="17"/>
      <c r="G1070" s="62">
        <f t="shared" si="213"/>
        <v>0</v>
      </c>
      <c r="H1070" s="17"/>
      <c r="I1070" s="17"/>
      <c r="J1070" s="17"/>
      <c r="K1070" s="17"/>
      <c r="L1070" s="17"/>
      <c r="M1070" s="17"/>
      <c r="N1070" s="17"/>
      <c r="O1070" s="17"/>
      <c r="P1070" s="115"/>
      <c r="Q1070" s="62">
        <f>IF(C1070&gt;A_Stammdaten!$B$12,0,SUM(G1070,H1070,J1070,K1070,M1070,N1070)-SUM(I1070,L1070,O1070,P1070))</f>
        <v>0</v>
      </c>
      <c r="R1070" s="17"/>
      <c r="S1070" s="17"/>
      <c r="T1070" s="17"/>
      <c r="U1070" s="62">
        <f t="shared" si="204"/>
        <v>0</v>
      </c>
      <c r="V1070" s="63">
        <f>IF(ISBLANK($B1070),0,VLOOKUP($B1070,Listen!$A$2:$C$45,2,FALSE))</f>
        <v>0</v>
      </c>
      <c r="W1070" s="63">
        <f>IF(ISBLANK($B1070),0,VLOOKUP($B1070,Listen!$A$2:$C$45,3,FALSE))</f>
        <v>0</v>
      </c>
      <c r="X1070" s="49">
        <f t="shared" si="205"/>
        <v>0</v>
      </c>
      <c r="Y1070" s="49">
        <f t="shared" si="214"/>
        <v>0</v>
      </c>
      <c r="Z1070" s="49">
        <f t="shared" si="214"/>
        <v>0</v>
      </c>
      <c r="AA1070" s="49">
        <f t="shared" si="214"/>
        <v>0</v>
      </c>
      <c r="AB1070" s="49">
        <f t="shared" si="214"/>
        <v>0</v>
      </c>
      <c r="AC1070" s="49">
        <f t="shared" si="214"/>
        <v>0</v>
      </c>
      <c r="AD1070" s="49">
        <f t="shared" si="214"/>
        <v>0</v>
      </c>
      <c r="AE1070" s="51">
        <f t="shared" si="215"/>
        <v>0</v>
      </c>
      <c r="AF1070" s="51">
        <f>IF(C1070=A_Stammdaten!$B$12,D_SAV!$U1070-D_SAV!$AG1070,HLOOKUP(A_Stammdaten!$B$12-1,$AH$4:$AN$4004,ROW(C1070)-3,FALSE)-$AG1070)</f>
        <v>0</v>
      </c>
      <c r="AG1070" s="51">
        <f>HLOOKUP(A_Stammdaten!$B$12,$AH$4:$AN$4004,ROW(C1070)-3,FALSE)</f>
        <v>0</v>
      </c>
      <c r="AH1070" s="51">
        <f t="shared" si="206"/>
        <v>0</v>
      </c>
      <c r="AI1070" s="51">
        <f t="shared" si="207"/>
        <v>0</v>
      </c>
      <c r="AJ1070" s="51">
        <f t="shared" si="208"/>
        <v>0</v>
      </c>
      <c r="AK1070" s="51">
        <f t="shared" si="209"/>
        <v>0</v>
      </c>
      <c r="AL1070" s="51">
        <f t="shared" si="210"/>
        <v>0</v>
      </c>
      <c r="AM1070" s="51">
        <f t="shared" si="211"/>
        <v>0</v>
      </c>
      <c r="AN1070" s="51">
        <f t="shared" si="212"/>
        <v>0</v>
      </c>
    </row>
    <row r="1071" spans="1:40" x14ac:dyDescent="0.25">
      <c r="A1071" s="17"/>
      <c r="B1071" s="17"/>
      <c r="C1071" s="35"/>
      <c r="D1071" s="17"/>
      <c r="E1071" s="17"/>
      <c r="F1071" s="17"/>
      <c r="G1071" s="62">
        <f t="shared" si="213"/>
        <v>0</v>
      </c>
      <c r="H1071" s="17"/>
      <c r="I1071" s="17"/>
      <c r="J1071" s="17"/>
      <c r="K1071" s="17"/>
      <c r="L1071" s="17"/>
      <c r="M1071" s="17"/>
      <c r="N1071" s="17"/>
      <c r="O1071" s="17"/>
      <c r="P1071" s="115"/>
      <c r="Q1071" s="62">
        <f>IF(C1071&gt;A_Stammdaten!$B$12,0,SUM(G1071,H1071,J1071,K1071,M1071,N1071)-SUM(I1071,L1071,O1071,P1071))</f>
        <v>0</v>
      </c>
      <c r="R1071" s="17"/>
      <c r="S1071" s="17"/>
      <c r="T1071" s="17"/>
      <c r="U1071" s="62">
        <f t="shared" si="204"/>
        <v>0</v>
      </c>
      <c r="V1071" s="63">
        <f>IF(ISBLANK($B1071),0,VLOOKUP($B1071,Listen!$A$2:$C$45,2,FALSE))</f>
        <v>0</v>
      </c>
      <c r="W1071" s="63">
        <f>IF(ISBLANK($B1071),0,VLOOKUP($B1071,Listen!$A$2:$C$45,3,FALSE))</f>
        <v>0</v>
      </c>
      <c r="X1071" s="49">
        <f t="shared" si="205"/>
        <v>0</v>
      </c>
      <c r="Y1071" s="49">
        <f t="shared" si="214"/>
        <v>0</v>
      </c>
      <c r="Z1071" s="49">
        <f t="shared" si="214"/>
        <v>0</v>
      </c>
      <c r="AA1071" s="49">
        <f t="shared" si="214"/>
        <v>0</v>
      </c>
      <c r="AB1071" s="49">
        <f t="shared" si="214"/>
        <v>0</v>
      </c>
      <c r="AC1071" s="49">
        <f t="shared" si="214"/>
        <v>0</v>
      </c>
      <c r="AD1071" s="49">
        <f t="shared" si="214"/>
        <v>0</v>
      </c>
      <c r="AE1071" s="51">
        <f t="shared" si="215"/>
        <v>0</v>
      </c>
      <c r="AF1071" s="51">
        <f>IF(C1071=A_Stammdaten!$B$12,D_SAV!$U1071-D_SAV!$AG1071,HLOOKUP(A_Stammdaten!$B$12-1,$AH$4:$AN$4004,ROW(C1071)-3,FALSE)-$AG1071)</f>
        <v>0</v>
      </c>
      <c r="AG1071" s="51">
        <f>HLOOKUP(A_Stammdaten!$B$12,$AH$4:$AN$4004,ROW(C1071)-3,FALSE)</f>
        <v>0</v>
      </c>
      <c r="AH1071" s="51">
        <f t="shared" si="206"/>
        <v>0</v>
      </c>
      <c r="AI1071" s="51">
        <f t="shared" si="207"/>
        <v>0</v>
      </c>
      <c r="AJ1071" s="51">
        <f t="shared" si="208"/>
        <v>0</v>
      </c>
      <c r="AK1071" s="51">
        <f t="shared" si="209"/>
        <v>0</v>
      </c>
      <c r="AL1071" s="51">
        <f t="shared" si="210"/>
        <v>0</v>
      </c>
      <c r="AM1071" s="51">
        <f t="shared" si="211"/>
        <v>0</v>
      </c>
      <c r="AN1071" s="51">
        <f t="shared" si="212"/>
        <v>0</v>
      </c>
    </row>
    <row r="1072" spans="1:40" x14ac:dyDescent="0.25">
      <c r="A1072" s="17"/>
      <c r="B1072" s="17"/>
      <c r="C1072" s="35"/>
      <c r="D1072" s="17"/>
      <c r="E1072" s="17"/>
      <c r="F1072" s="17"/>
      <c r="G1072" s="62">
        <f t="shared" si="213"/>
        <v>0</v>
      </c>
      <c r="H1072" s="17"/>
      <c r="I1072" s="17"/>
      <c r="J1072" s="17"/>
      <c r="K1072" s="17"/>
      <c r="L1072" s="17"/>
      <c r="M1072" s="17"/>
      <c r="N1072" s="17"/>
      <c r="O1072" s="17"/>
      <c r="P1072" s="115"/>
      <c r="Q1072" s="62">
        <f>IF(C1072&gt;A_Stammdaten!$B$12,0,SUM(G1072,H1072,J1072,K1072,M1072,N1072)-SUM(I1072,L1072,O1072,P1072))</f>
        <v>0</v>
      </c>
      <c r="R1072" s="17"/>
      <c r="S1072" s="17"/>
      <c r="T1072" s="17"/>
      <c r="U1072" s="62">
        <f t="shared" si="204"/>
        <v>0</v>
      </c>
      <c r="V1072" s="63">
        <f>IF(ISBLANK($B1072),0,VLOOKUP($B1072,Listen!$A$2:$C$45,2,FALSE))</f>
        <v>0</v>
      </c>
      <c r="W1072" s="63">
        <f>IF(ISBLANK($B1072),0,VLOOKUP($B1072,Listen!$A$2:$C$45,3,FALSE))</f>
        <v>0</v>
      </c>
      <c r="X1072" s="49">
        <f t="shared" si="205"/>
        <v>0</v>
      </c>
      <c r="Y1072" s="49">
        <f t="shared" si="214"/>
        <v>0</v>
      </c>
      <c r="Z1072" s="49">
        <f t="shared" si="214"/>
        <v>0</v>
      </c>
      <c r="AA1072" s="49">
        <f t="shared" si="214"/>
        <v>0</v>
      </c>
      <c r="AB1072" s="49">
        <f t="shared" si="214"/>
        <v>0</v>
      </c>
      <c r="AC1072" s="49">
        <f t="shared" si="214"/>
        <v>0</v>
      </c>
      <c r="AD1072" s="49">
        <f t="shared" si="214"/>
        <v>0</v>
      </c>
      <c r="AE1072" s="51">
        <f t="shared" si="215"/>
        <v>0</v>
      </c>
      <c r="AF1072" s="51">
        <f>IF(C1072=A_Stammdaten!$B$12,D_SAV!$U1072-D_SAV!$AG1072,HLOOKUP(A_Stammdaten!$B$12-1,$AH$4:$AN$4004,ROW(C1072)-3,FALSE)-$AG1072)</f>
        <v>0</v>
      </c>
      <c r="AG1072" s="51">
        <f>HLOOKUP(A_Stammdaten!$B$12,$AH$4:$AN$4004,ROW(C1072)-3,FALSE)</f>
        <v>0</v>
      </c>
      <c r="AH1072" s="51">
        <f t="shared" si="206"/>
        <v>0</v>
      </c>
      <c r="AI1072" s="51">
        <f t="shared" si="207"/>
        <v>0</v>
      </c>
      <c r="AJ1072" s="51">
        <f t="shared" si="208"/>
        <v>0</v>
      </c>
      <c r="AK1072" s="51">
        <f t="shared" si="209"/>
        <v>0</v>
      </c>
      <c r="AL1072" s="51">
        <f t="shared" si="210"/>
        <v>0</v>
      </c>
      <c r="AM1072" s="51">
        <f t="shared" si="211"/>
        <v>0</v>
      </c>
      <c r="AN1072" s="51">
        <f t="shared" si="212"/>
        <v>0</v>
      </c>
    </row>
    <row r="1073" spans="1:40" x14ac:dyDescent="0.25">
      <c r="A1073" s="17"/>
      <c r="B1073" s="17"/>
      <c r="C1073" s="35"/>
      <c r="D1073" s="17"/>
      <c r="E1073" s="17"/>
      <c r="F1073" s="17"/>
      <c r="G1073" s="62">
        <f t="shared" si="213"/>
        <v>0</v>
      </c>
      <c r="H1073" s="17"/>
      <c r="I1073" s="17"/>
      <c r="J1073" s="17"/>
      <c r="K1073" s="17"/>
      <c r="L1073" s="17"/>
      <c r="M1073" s="17"/>
      <c r="N1073" s="17"/>
      <c r="O1073" s="17"/>
      <c r="P1073" s="115"/>
      <c r="Q1073" s="62">
        <f>IF(C1073&gt;A_Stammdaten!$B$12,0,SUM(G1073,H1073,J1073,K1073,M1073,N1073)-SUM(I1073,L1073,O1073,P1073))</f>
        <v>0</v>
      </c>
      <c r="R1073" s="17"/>
      <c r="S1073" s="17"/>
      <c r="T1073" s="17"/>
      <c r="U1073" s="62">
        <f t="shared" si="204"/>
        <v>0</v>
      </c>
      <c r="V1073" s="63">
        <f>IF(ISBLANK($B1073),0,VLOOKUP($B1073,Listen!$A$2:$C$45,2,FALSE))</f>
        <v>0</v>
      </c>
      <c r="W1073" s="63">
        <f>IF(ISBLANK($B1073),0,VLOOKUP($B1073,Listen!$A$2:$C$45,3,FALSE))</f>
        <v>0</v>
      </c>
      <c r="X1073" s="49">
        <f t="shared" si="205"/>
        <v>0</v>
      </c>
      <c r="Y1073" s="49">
        <f t="shared" si="214"/>
        <v>0</v>
      </c>
      <c r="Z1073" s="49">
        <f t="shared" si="214"/>
        <v>0</v>
      </c>
      <c r="AA1073" s="49">
        <f t="shared" si="214"/>
        <v>0</v>
      </c>
      <c r="AB1073" s="49">
        <f t="shared" si="214"/>
        <v>0</v>
      </c>
      <c r="AC1073" s="49">
        <f t="shared" si="214"/>
        <v>0</v>
      </c>
      <c r="AD1073" s="49">
        <f t="shared" si="214"/>
        <v>0</v>
      </c>
      <c r="AE1073" s="51">
        <f t="shared" si="215"/>
        <v>0</v>
      </c>
      <c r="AF1073" s="51">
        <f>IF(C1073=A_Stammdaten!$B$12,D_SAV!$U1073-D_SAV!$AG1073,HLOOKUP(A_Stammdaten!$B$12-1,$AH$4:$AN$4004,ROW(C1073)-3,FALSE)-$AG1073)</f>
        <v>0</v>
      </c>
      <c r="AG1073" s="51">
        <f>HLOOKUP(A_Stammdaten!$B$12,$AH$4:$AN$4004,ROW(C1073)-3,FALSE)</f>
        <v>0</v>
      </c>
      <c r="AH1073" s="51">
        <f t="shared" si="206"/>
        <v>0</v>
      </c>
      <c r="AI1073" s="51">
        <f t="shared" si="207"/>
        <v>0</v>
      </c>
      <c r="AJ1073" s="51">
        <f t="shared" si="208"/>
        <v>0</v>
      </c>
      <c r="AK1073" s="51">
        <f t="shared" si="209"/>
        <v>0</v>
      </c>
      <c r="AL1073" s="51">
        <f t="shared" si="210"/>
        <v>0</v>
      </c>
      <c r="AM1073" s="51">
        <f t="shared" si="211"/>
        <v>0</v>
      </c>
      <c r="AN1073" s="51">
        <f t="shared" si="212"/>
        <v>0</v>
      </c>
    </row>
    <row r="1074" spans="1:40" x14ac:dyDescent="0.25">
      <c r="A1074" s="17"/>
      <c r="B1074" s="17"/>
      <c r="C1074" s="35"/>
      <c r="D1074" s="17"/>
      <c r="E1074" s="17"/>
      <c r="F1074" s="17"/>
      <c r="G1074" s="62">
        <f t="shared" si="213"/>
        <v>0</v>
      </c>
      <c r="H1074" s="17"/>
      <c r="I1074" s="17"/>
      <c r="J1074" s="17"/>
      <c r="K1074" s="17"/>
      <c r="L1074" s="17"/>
      <c r="M1074" s="17"/>
      <c r="N1074" s="17"/>
      <c r="O1074" s="17"/>
      <c r="P1074" s="115"/>
      <c r="Q1074" s="62">
        <f>IF(C1074&gt;A_Stammdaten!$B$12,0,SUM(G1074,H1074,J1074,K1074,M1074,N1074)-SUM(I1074,L1074,O1074,P1074))</f>
        <v>0</v>
      </c>
      <c r="R1074" s="17"/>
      <c r="S1074" s="17"/>
      <c r="T1074" s="17"/>
      <c r="U1074" s="62">
        <f t="shared" si="204"/>
        <v>0</v>
      </c>
      <c r="V1074" s="63">
        <f>IF(ISBLANK($B1074),0,VLOOKUP($B1074,Listen!$A$2:$C$45,2,FALSE))</f>
        <v>0</v>
      </c>
      <c r="W1074" s="63">
        <f>IF(ISBLANK($B1074),0,VLOOKUP($B1074,Listen!$A$2:$C$45,3,FALSE))</f>
        <v>0</v>
      </c>
      <c r="X1074" s="49">
        <f t="shared" si="205"/>
        <v>0</v>
      </c>
      <c r="Y1074" s="49">
        <f t="shared" si="214"/>
        <v>0</v>
      </c>
      <c r="Z1074" s="49">
        <f t="shared" si="214"/>
        <v>0</v>
      </c>
      <c r="AA1074" s="49">
        <f t="shared" si="214"/>
        <v>0</v>
      </c>
      <c r="AB1074" s="49">
        <f t="shared" si="214"/>
        <v>0</v>
      </c>
      <c r="AC1074" s="49">
        <f t="shared" si="214"/>
        <v>0</v>
      </c>
      <c r="AD1074" s="49">
        <f t="shared" si="214"/>
        <v>0</v>
      </c>
      <c r="AE1074" s="51">
        <f t="shared" si="215"/>
        <v>0</v>
      </c>
      <c r="AF1074" s="51">
        <f>IF(C1074=A_Stammdaten!$B$12,D_SAV!$U1074-D_SAV!$AG1074,HLOOKUP(A_Stammdaten!$B$12-1,$AH$4:$AN$4004,ROW(C1074)-3,FALSE)-$AG1074)</f>
        <v>0</v>
      </c>
      <c r="AG1074" s="51">
        <f>HLOOKUP(A_Stammdaten!$B$12,$AH$4:$AN$4004,ROW(C1074)-3,FALSE)</f>
        <v>0</v>
      </c>
      <c r="AH1074" s="51">
        <f t="shared" si="206"/>
        <v>0</v>
      </c>
      <c r="AI1074" s="51">
        <f t="shared" si="207"/>
        <v>0</v>
      </c>
      <c r="AJ1074" s="51">
        <f t="shared" si="208"/>
        <v>0</v>
      </c>
      <c r="AK1074" s="51">
        <f t="shared" si="209"/>
        <v>0</v>
      </c>
      <c r="AL1074" s="51">
        <f t="shared" si="210"/>
        <v>0</v>
      </c>
      <c r="AM1074" s="51">
        <f t="shared" si="211"/>
        <v>0</v>
      </c>
      <c r="AN1074" s="51">
        <f t="shared" si="212"/>
        <v>0</v>
      </c>
    </row>
    <row r="1075" spans="1:40" x14ac:dyDescent="0.25">
      <c r="A1075" s="17"/>
      <c r="B1075" s="17"/>
      <c r="C1075" s="35"/>
      <c r="D1075" s="17"/>
      <c r="E1075" s="17"/>
      <c r="F1075" s="17"/>
      <c r="G1075" s="62">
        <f t="shared" si="213"/>
        <v>0</v>
      </c>
      <c r="H1075" s="17"/>
      <c r="I1075" s="17"/>
      <c r="J1075" s="17"/>
      <c r="K1075" s="17"/>
      <c r="L1075" s="17"/>
      <c r="M1075" s="17"/>
      <c r="N1075" s="17"/>
      <c r="O1075" s="17"/>
      <c r="P1075" s="115"/>
      <c r="Q1075" s="62">
        <f>IF(C1075&gt;A_Stammdaten!$B$12,0,SUM(G1075,H1075,J1075,K1075,M1075,N1075)-SUM(I1075,L1075,O1075,P1075))</f>
        <v>0</v>
      </c>
      <c r="R1075" s="17"/>
      <c r="S1075" s="17"/>
      <c r="T1075" s="17"/>
      <c r="U1075" s="62">
        <f t="shared" si="204"/>
        <v>0</v>
      </c>
      <c r="V1075" s="63">
        <f>IF(ISBLANK($B1075),0,VLOOKUP($B1075,Listen!$A$2:$C$45,2,FALSE))</f>
        <v>0</v>
      </c>
      <c r="W1075" s="63">
        <f>IF(ISBLANK($B1075),0,VLOOKUP($B1075,Listen!$A$2:$C$45,3,FALSE))</f>
        <v>0</v>
      </c>
      <c r="X1075" s="49">
        <f t="shared" si="205"/>
        <v>0</v>
      </c>
      <c r="Y1075" s="49">
        <f t="shared" si="214"/>
        <v>0</v>
      </c>
      <c r="Z1075" s="49">
        <f t="shared" si="214"/>
        <v>0</v>
      </c>
      <c r="AA1075" s="49">
        <f t="shared" si="214"/>
        <v>0</v>
      </c>
      <c r="AB1075" s="49">
        <f t="shared" si="214"/>
        <v>0</v>
      </c>
      <c r="AC1075" s="49">
        <f t="shared" si="214"/>
        <v>0</v>
      </c>
      <c r="AD1075" s="49">
        <f t="shared" si="214"/>
        <v>0</v>
      </c>
      <c r="AE1075" s="51">
        <f t="shared" si="215"/>
        <v>0</v>
      </c>
      <c r="AF1075" s="51">
        <f>IF(C1075=A_Stammdaten!$B$12,D_SAV!$U1075-D_SAV!$AG1075,HLOOKUP(A_Stammdaten!$B$12-1,$AH$4:$AN$4004,ROW(C1075)-3,FALSE)-$AG1075)</f>
        <v>0</v>
      </c>
      <c r="AG1075" s="51">
        <f>HLOOKUP(A_Stammdaten!$B$12,$AH$4:$AN$4004,ROW(C1075)-3,FALSE)</f>
        <v>0</v>
      </c>
      <c r="AH1075" s="51">
        <f t="shared" si="206"/>
        <v>0</v>
      </c>
      <c r="AI1075" s="51">
        <f t="shared" si="207"/>
        <v>0</v>
      </c>
      <c r="AJ1075" s="51">
        <f t="shared" si="208"/>
        <v>0</v>
      </c>
      <c r="AK1075" s="51">
        <f t="shared" si="209"/>
        <v>0</v>
      </c>
      <c r="AL1075" s="51">
        <f t="shared" si="210"/>
        <v>0</v>
      </c>
      <c r="AM1075" s="51">
        <f t="shared" si="211"/>
        <v>0</v>
      </c>
      <c r="AN1075" s="51">
        <f t="shared" si="212"/>
        <v>0</v>
      </c>
    </row>
    <row r="1076" spans="1:40" x14ac:dyDescent="0.25">
      <c r="A1076" s="17"/>
      <c r="B1076" s="17"/>
      <c r="C1076" s="35"/>
      <c r="D1076" s="17"/>
      <c r="E1076" s="17"/>
      <c r="F1076" s="17"/>
      <c r="G1076" s="62">
        <f t="shared" si="213"/>
        <v>0</v>
      </c>
      <c r="H1076" s="17"/>
      <c r="I1076" s="17"/>
      <c r="J1076" s="17"/>
      <c r="K1076" s="17"/>
      <c r="L1076" s="17"/>
      <c r="M1076" s="17"/>
      <c r="N1076" s="17"/>
      <c r="O1076" s="17"/>
      <c r="P1076" s="115"/>
      <c r="Q1076" s="62">
        <f>IF(C1076&gt;A_Stammdaten!$B$12,0,SUM(G1076,H1076,J1076,K1076,M1076,N1076)-SUM(I1076,L1076,O1076,P1076))</f>
        <v>0</v>
      </c>
      <c r="R1076" s="17"/>
      <c r="S1076" s="17"/>
      <c r="T1076" s="17"/>
      <c r="U1076" s="62">
        <f t="shared" si="204"/>
        <v>0</v>
      </c>
      <c r="V1076" s="63">
        <f>IF(ISBLANK($B1076),0,VLOOKUP($B1076,Listen!$A$2:$C$45,2,FALSE))</f>
        <v>0</v>
      </c>
      <c r="W1076" s="63">
        <f>IF(ISBLANK($B1076),0,VLOOKUP($B1076,Listen!$A$2:$C$45,3,FALSE))</f>
        <v>0</v>
      </c>
      <c r="X1076" s="49">
        <f t="shared" si="205"/>
        <v>0</v>
      </c>
      <c r="Y1076" s="49">
        <f t="shared" si="214"/>
        <v>0</v>
      </c>
      <c r="Z1076" s="49">
        <f t="shared" si="214"/>
        <v>0</v>
      </c>
      <c r="AA1076" s="49">
        <f t="shared" si="214"/>
        <v>0</v>
      </c>
      <c r="AB1076" s="49">
        <f t="shared" si="214"/>
        <v>0</v>
      </c>
      <c r="AC1076" s="49">
        <f t="shared" si="214"/>
        <v>0</v>
      </c>
      <c r="AD1076" s="49">
        <f t="shared" si="214"/>
        <v>0</v>
      </c>
      <c r="AE1076" s="51">
        <f t="shared" si="215"/>
        <v>0</v>
      </c>
      <c r="AF1076" s="51">
        <f>IF(C1076=A_Stammdaten!$B$12,D_SAV!$U1076-D_SAV!$AG1076,HLOOKUP(A_Stammdaten!$B$12-1,$AH$4:$AN$4004,ROW(C1076)-3,FALSE)-$AG1076)</f>
        <v>0</v>
      </c>
      <c r="AG1076" s="51">
        <f>HLOOKUP(A_Stammdaten!$B$12,$AH$4:$AN$4004,ROW(C1076)-3,FALSE)</f>
        <v>0</v>
      </c>
      <c r="AH1076" s="51">
        <f t="shared" si="206"/>
        <v>0</v>
      </c>
      <c r="AI1076" s="51">
        <f t="shared" si="207"/>
        <v>0</v>
      </c>
      <c r="AJ1076" s="51">
        <f t="shared" si="208"/>
        <v>0</v>
      </c>
      <c r="AK1076" s="51">
        <f t="shared" si="209"/>
        <v>0</v>
      </c>
      <c r="AL1076" s="51">
        <f t="shared" si="210"/>
        <v>0</v>
      </c>
      <c r="AM1076" s="51">
        <f t="shared" si="211"/>
        <v>0</v>
      </c>
      <c r="AN1076" s="51">
        <f t="shared" si="212"/>
        <v>0</v>
      </c>
    </row>
    <row r="1077" spans="1:40" x14ac:dyDescent="0.25">
      <c r="A1077" s="17"/>
      <c r="B1077" s="17"/>
      <c r="C1077" s="35"/>
      <c r="D1077" s="17"/>
      <c r="E1077" s="17"/>
      <c r="F1077" s="17"/>
      <c r="G1077" s="62">
        <f t="shared" si="213"/>
        <v>0</v>
      </c>
      <c r="H1077" s="17"/>
      <c r="I1077" s="17"/>
      <c r="J1077" s="17"/>
      <c r="K1077" s="17"/>
      <c r="L1077" s="17"/>
      <c r="M1077" s="17"/>
      <c r="N1077" s="17"/>
      <c r="O1077" s="17"/>
      <c r="P1077" s="115"/>
      <c r="Q1077" s="62">
        <f>IF(C1077&gt;A_Stammdaten!$B$12,0,SUM(G1077,H1077,J1077,K1077,M1077,N1077)-SUM(I1077,L1077,O1077,P1077))</f>
        <v>0</v>
      </c>
      <c r="R1077" s="17"/>
      <c r="S1077" s="17"/>
      <c r="T1077" s="17"/>
      <c r="U1077" s="62">
        <f t="shared" si="204"/>
        <v>0</v>
      </c>
      <c r="V1077" s="63">
        <f>IF(ISBLANK($B1077),0,VLOOKUP($B1077,Listen!$A$2:$C$45,2,FALSE))</f>
        <v>0</v>
      </c>
      <c r="W1077" s="63">
        <f>IF(ISBLANK($B1077),0,VLOOKUP($B1077,Listen!$A$2:$C$45,3,FALSE))</f>
        <v>0</v>
      </c>
      <c r="X1077" s="49">
        <f t="shared" si="205"/>
        <v>0</v>
      </c>
      <c r="Y1077" s="49">
        <f t="shared" si="214"/>
        <v>0</v>
      </c>
      <c r="Z1077" s="49">
        <f t="shared" si="214"/>
        <v>0</v>
      </c>
      <c r="AA1077" s="49">
        <f t="shared" si="214"/>
        <v>0</v>
      </c>
      <c r="AB1077" s="49">
        <f t="shared" si="214"/>
        <v>0</v>
      </c>
      <c r="AC1077" s="49">
        <f t="shared" si="214"/>
        <v>0</v>
      </c>
      <c r="AD1077" s="49">
        <f t="shared" si="214"/>
        <v>0</v>
      </c>
      <c r="AE1077" s="51">
        <f t="shared" si="215"/>
        <v>0</v>
      </c>
      <c r="AF1077" s="51">
        <f>IF(C1077=A_Stammdaten!$B$12,D_SAV!$U1077-D_SAV!$AG1077,HLOOKUP(A_Stammdaten!$B$12-1,$AH$4:$AN$4004,ROW(C1077)-3,FALSE)-$AG1077)</f>
        <v>0</v>
      </c>
      <c r="AG1077" s="51">
        <f>HLOOKUP(A_Stammdaten!$B$12,$AH$4:$AN$4004,ROW(C1077)-3,FALSE)</f>
        <v>0</v>
      </c>
      <c r="AH1077" s="51">
        <f t="shared" si="206"/>
        <v>0</v>
      </c>
      <c r="AI1077" s="51">
        <f t="shared" si="207"/>
        <v>0</v>
      </c>
      <c r="AJ1077" s="51">
        <f t="shared" si="208"/>
        <v>0</v>
      </c>
      <c r="AK1077" s="51">
        <f t="shared" si="209"/>
        <v>0</v>
      </c>
      <c r="AL1077" s="51">
        <f t="shared" si="210"/>
        <v>0</v>
      </c>
      <c r="AM1077" s="51">
        <f t="shared" si="211"/>
        <v>0</v>
      </c>
      <c r="AN1077" s="51">
        <f t="shared" si="212"/>
        <v>0</v>
      </c>
    </row>
    <row r="1078" spans="1:40" x14ac:dyDescent="0.25">
      <c r="A1078" s="17"/>
      <c r="B1078" s="17"/>
      <c r="C1078" s="35"/>
      <c r="D1078" s="17"/>
      <c r="E1078" s="17"/>
      <c r="F1078" s="17"/>
      <c r="G1078" s="62">
        <f t="shared" si="213"/>
        <v>0</v>
      </c>
      <c r="H1078" s="17"/>
      <c r="I1078" s="17"/>
      <c r="J1078" s="17"/>
      <c r="K1078" s="17"/>
      <c r="L1078" s="17"/>
      <c r="M1078" s="17"/>
      <c r="N1078" s="17"/>
      <c r="O1078" s="17"/>
      <c r="P1078" s="115"/>
      <c r="Q1078" s="62">
        <f>IF(C1078&gt;A_Stammdaten!$B$12,0,SUM(G1078,H1078,J1078,K1078,M1078,N1078)-SUM(I1078,L1078,O1078,P1078))</f>
        <v>0</v>
      </c>
      <c r="R1078" s="17"/>
      <c r="S1078" s="17"/>
      <c r="T1078" s="17"/>
      <c r="U1078" s="62">
        <f t="shared" si="204"/>
        <v>0</v>
      </c>
      <c r="V1078" s="63">
        <f>IF(ISBLANK($B1078),0,VLOOKUP($B1078,Listen!$A$2:$C$45,2,FALSE))</f>
        <v>0</v>
      </c>
      <c r="W1078" s="63">
        <f>IF(ISBLANK($B1078),0,VLOOKUP($B1078,Listen!$A$2:$C$45,3,FALSE))</f>
        <v>0</v>
      </c>
      <c r="X1078" s="49">
        <f t="shared" si="205"/>
        <v>0</v>
      </c>
      <c r="Y1078" s="49">
        <f t="shared" si="214"/>
        <v>0</v>
      </c>
      <c r="Z1078" s="49">
        <f t="shared" si="214"/>
        <v>0</v>
      </c>
      <c r="AA1078" s="49">
        <f t="shared" si="214"/>
        <v>0</v>
      </c>
      <c r="AB1078" s="49">
        <f t="shared" si="214"/>
        <v>0</v>
      </c>
      <c r="AC1078" s="49">
        <f t="shared" si="214"/>
        <v>0</v>
      </c>
      <c r="AD1078" s="49">
        <f t="shared" si="214"/>
        <v>0</v>
      </c>
      <c r="AE1078" s="51">
        <f t="shared" si="215"/>
        <v>0</v>
      </c>
      <c r="AF1078" s="51">
        <f>IF(C1078=A_Stammdaten!$B$12,D_SAV!$U1078-D_SAV!$AG1078,HLOOKUP(A_Stammdaten!$B$12-1,$AH$4:$AN$4004,ROW(C1078)-3,FALSE)-$AG1078)</f>
        <v>0</v>
      </c>
      <c r="AG1078" s="51">
        <f>HLOOKUP(A_Stammdaten!$B$12,$AH$4:$AN$4004,ROW(C1078)-3,FALSE)</f>
        <v>0</v>
      </c>
      <c r="AH1078" s="51">
        <f t="shared" si="206"/>
        <v>0</v>
      </c>
      <c r="AI1078" s="51">
        <f t="shared" si="207"/>
        <v>0</v>
      </c>
      <c r="AJ1078" s="51">
        <f t="shared" si="208"/>
        <v>0</v>
      </c>
      <c r="AK1078" s="51">
        <f t="shared" si="209"/>
        <v>0</v>
      </c>
      <c r="AL1078" s="51">
        <f t="shared" si="210"/>
        <v>0</v>
      </c>
      <c r="AM1078" s="51">
        <f t="shared" si="211"/>
        <v>0</v>
      </c>
      <c r="AN1078" s="51">
        <f t="shared" si="212"/>
        <v>0</v>
      </c>
    </row>
    <row r="1079" spans="1:40" x14ac:dyDescent="0.25">
      <c r="A1079" s="17"/>
      <c r="B1079" s="17"/>
      <c r="C1079" s="35"/>
      <c r="D1079" s="17"/>
      <c r="E1079" s="17"/>
      <c r="F1079" s="17"/>
      <c r="G1079" s="62">
        <f t="shared" si="213"/>
        <v>0</v>
      </c>
      <c r="H1079" s="17"/>
      <c r="I1079" s="17"/>
      <c r="J1079" s="17"/>
      <c r="K1079" s="17"/>
      <c r="L1079" s="17"/>
      <c r="M1079" s="17"/>
      <c r="N1079" s="17"/>
      <c r="O1079" s="17"/>
      <c r="P1079" s="115"/>
      <c r="Q1079" s="62">
        <f>IF(C1079&gt;A_Stammdaten!$B$12,0,SUM(G1079,H1079,J1079,K1079,M1079,N1079)-SUM(I1079,L1079,O1079,P1079))</f>
        <v>0</v>
      </c>
      <c r="R1079" s="17"/>
      <c r="S1079" s="17"/>
      <c r="T1079" s="17"/>
      <c r="U1079" s="62">
        <f t="shared" si="204"/>
        <v>0</v>
      </c>
      <c r="V1079" s="63">
        <f>IF(ISBLANK($B1079),0,VLOOKUP($B1079,Listen!$A$2:$C$45,2,FALSE))</f>
        <v>0</v>
      </c>
      <c r="W1079" s="63">
        <f>IF(ISBLANK($B1079),0,VLOOKUP($B1079,Listen!$A$2:$C$45,3,FALSE))</f>
        <v>0</v>
      </c>
      <c r="X1079" s="49">
        <f t="shared" si="205"/>
        <v>0</v>
      </c>
      <c r="Y1079" s="49">
        <f t="shared" si="214"/>
        <v>0</v>
      </c>
      <c r="Z1079" s="49">
        <f t="shared" si="214"/>
        <v>0</v>
      </c>
      <c r="AA1079" s="49">
        <f t="shared" si="214"/>
        <v>0</v>
      </c>
      <c r="AB1079" s="49">
        <f t="shared" si="214"/>
        <v>0</v>
      </c>
      <c r="AC1079" s="49">
        <f t="shared" si="214"/>
        <v>0</v>
      </c>
      <c r="AD1079" s="49">
        <f t="shared" si="214"/>
        <v>0</v>
      </c>
      <c r="AE1079" s="51">
        <f t="shared" si="215"/>
        <v>0</v>
      </c>
      <c r="AF1079" s="51">
        <f>IF(C1079=A_Stammdaten!$B$12,D_SAV!$U1079-D_SAV!$AG1079,HLOOKUP(A_Stammdaten!$B$12-1,$AH$4:$AN$4004,ROW(C1079)-3,FALSE)-$AG1079)</f>
        <v>0</v>
      </c>
      <c r="AG1079" s="51">
        <f>HLOOKUP(A_Stammdaten!$B$12,$AH$4:$AN$4004,ROW(C1079)-3,FALSE)</f>
        <v>0</v>
      </c>
      <c r="AH1079" s="51">
        <f t="shared" si="206"/>
        <v>0</v>
      </c>
      <c r="AI1079" s="51">
        <f t="shared" si="207"/>
        <v>0</v>
      </c>
      <c r="AJ1079" s="51">
        <f t="shared" si="208"/>
        <v>0</v>
      </c>
      <c r="AK1079" s="51">
        <f t="shared" si="209"/>
        <v>0</v>
      </c>
      <c r="AL1079" s="51">
        <f t="shared" si="210"/>
        <v>0</v>
      </c>
      <c r="AM1079" s="51">
        <f t="shared" si="211"/>
        <v>0</v>
      </c>
      <c r="AN1079" s="51">
        <f t="shared" si="212"/>
        <v>0</v>
      </c>
    </row>
    <row r="1080" spans="1:40" x14ac:dyDescent="0.25">
      <c r="A1080" s="17"/>
      <c r="B1080" s="17"/>
      <c r="C1080" s="35"/>
      <c r="D1080" s="17"/>
      <c r="E1080" s="17"/>
      <c r="F1080" s="17"/>
      <c r="G1080" s="62">
        <f t="shared" si="213"/>
        <v>0</v>
      </c>
      <c r="H1080" s="17"/>
      <c r="I1080" s="17"/>
      <c r="J1080" s="17"/>
      <c r="K1080" s="17"/>
      <c r="L1080" s="17"/>
      <c r="M1080" s="17"/>
      <c r="N1080" s="17"/>
      <c r="O1080" s="17"/>
      <c r="P1080" s="115"/>
      <c r="Q1080" s="62">
        <f>IF(C1080&gt;A_Stammdaten!$B$12,0,SUM(G1080,H1080,J1080,K1080,M1080,N1080)-SUM(I1080,L1080,O1080,P1080))</f>
        <v>0</v>
      </c>
      <c r="R1080" s="17"/>
      <c r="S1080" s="17"/>
      <c r="T1080" s="17"/>
      <c r="U1080" s="62">
        <f t="shared" si="204"/>
        <v>0</v>
      </c>
      <c r="V1080" s="63">
        <f>IF(ISBLANK($B1080),0,VLOOKUP($B1080,Listen!$A$2:$C$45,2,FALSE))</f>
        <v>0</v>
      </c>
      <c r="W1080" s="63">
        <f>IF(ISBLANK($B1080),0,VLOOKUP($B1080,Listen!$A$2:$C$45,3,FALSE))</f>
        <v>0</v>
      </c>
      <c r="X1080" s="49">
        <f t="shared" si="205"/>
        <v>0</v>
      </c>
      <c r="Y1080" s="49">
        <f t="shared" si="214"/>
        <v>0</v>
      </c>
      <c r="Z1080" s="49">
        <f t="shared" si="214"/>
        <v>0</v>
      </c>
      <c r="AA1080" s="49">
        <f t="shared" si="214"/>
        <v>0</v>
      </c>
      <c r="AB1080" s="49">
        <f t="shared" si="214"/>
        <v>0</v>
      </c>
      <c r="AC1080" s="49">
        <f t="shared" si="214"/>
        <v>0</v>
      </c>
      <c r="AD1080" s="49">
        <f t="shared" si="214"/>
        <v>0</v>
      </c>
      <c r="AE1080" s="51">
        <f t="shared" si="215"/>
        <v>0</v>
      </c>
      <c r="AF1080" s="51">
        <f>IF(C1080=A_Stammdaten!$B$12,D_SAV!$U1080-D_SAV!$AG1080,HLOOKUP(A_Stammdaten!$B$12-1,$AH$4:$AN$4004,ROW(C1080)-3,FALSE)-$AG1080)</f>
        <v>0</v>
      </c>
      <c r="AG1080" s="51">
        <f>HLOOKUP(A_Stammdaten!$B$12,$AH$4:$AN$4004,ROW(C1080)-3,FALSE)</f>
        <v>0</v>
      </c>
      <c r="AH1080" s="51">
        <f t="shared" si="206"/>
        <v>0</v>
      </c>
      <c r="AI1080" s="51">
        <f t="shared" si="207"/>
        <v>0</v>
      </c>
      <c r="AJ1080" s="51">
        <f t="shared" si="208"/>
        <v>0</v>
      </c>
      <c r="AK1080" s="51">
        <f t="shared" si="209"/>
        <v>0</v>
      </c>
      <c r="AL1080" s="51">
        <f t="shared" si="210"/>
        <v>0</v>
      </c>
      <c r="AM1080" s="51">
        <f t="shared" si="211"/>
        <v>0</v>
      </c>
      <c r="AN1080" s="51">
        <f t="shared" si="212"/>
        <v>0</v>
      </c>
    </row>
    <row r="1081" spans="1:40" x14ac:dyDescent="0.25">
      <c r="A1081" s="17"/>
      <c r="B1081" s="17"/>
      <c r="C1081" s="35"/>
      <c r="D1081" s="17"/>
      <c r="E1081" s="17"/>
      <c r="F1081" s="17"/>
      <c r="G1081" s="62">
        <f t="shared" si="213"/>
        <v>0</v>
      </c>
      <c r="H1081" s="17"/>
      <c r="I1081" s="17"/>
      <c r="J1081" s="17"/>
      <c r="K1081" s="17"/>
      <c r="L1081" s="17"/>
      <c r="M1081" s="17"/>
      <c r="N1081" s="17"/>
      <c r="O1081" s="17"/>
      <c r="P1081" s="115"/>
      <c r="Q1081" s="62">
        <f>IF(C1081&gt;A_Stammdaten!$B$12,0,SUM(G1081,H1081,J1081,K1081,M1081,N1081)-SUM(I1081,L1081,O1081,P1081))</f>
        <v>0</v>
      </c>
      <c r="R1081" s="17"/>
      <c r="S1081" s="17"/>
      <c r="T1081" s="17"/>
      <c r="U1081" s="62">
        <f t="shared" si="204"/>
        <v>0</v>
      </c>
      <c r="V1081" s="63">
        <f>IF(ISBLANK($B1081),0,VLOOKUP($B1081,Listen!$A$2:$C$45,2,FALSE))</f>
        <v>0</v>
      </c>
      <c r="W1081" s="63">
        <f>IF(ISBLANK($B1081),0,VLOOKUP($B1081,Listen!$A$2:$C$45,3,FALSE))</f>
        <v>0</v>
      </c>
      <c r="X1081" s="49">
        <f t="shared" si="205"/>
        <v>0</v>
      </c>
      <c r="Y1081" s="49">
        <f t="shared" si="214"/>
        <v>0</v>
      </c>
      <c r="Z1081" s="49">
        <f t="shared" si="214"/>
        <v>0</v>
      </c>
      <c r="AA1081" s="49">
        <f t="shared" si="214"/>
        <v>0</v>
      </c>
      <c r="AB1081" s="49">
        <f t="shared" si="214"/>
        <v>0</v>
      </c>
      <c r="AC1081" s="49">
        <f t="shared" si="214"/>
        <v>0</v>
      </c>
      <c r="AD1081" s="49">
        <f t="shared" si="214"/>
        <v>0</v>
      </c>
      <c r="AE1081" s="51">
        <f t="shared" si="215"/>
        <v>0</v>
      </c>
      <c r="AF1081" s="51">
        <f>IF(C1081=A_Stammdaten!$B$12,D_SAV!$U1081-D_SAV!$AG1081,HLOOKUP(A_Stammdaten!$B$12-1,$AH$4:$AN$4004,ROW(C1081)-3,FALSE)-$AG1081)</f>
        <v>0</v>
      </c>
      <c r="AG1081" s="51">
        <f>HLOOKUP(A_Stammdaten!$B$12,$AH$4:$AN$4004,ROW(C1081)-3,FALSE)</f>
        <v>0</v>
      </c>
      <c r="AH1081" s="51">
        <f t="shared" si="206"/>
        <v>0</v>
      </c>
      <c r="AI1081" s="51">
        <f t="shared" si="207"/>
        <v>0</v>
      </c>
      <c r="AJ1081" s="51">
        <f t="shared" si="208"/>
        <v>0</v>
      </c>
      <c r="AK1081" s="51">
        <f t="shared" si="209"/>
        <v>0</v>
      </c>
      <c r="AL1081" s="51">
        <f t="shared" si="210"/>
        <v>0</v>
      </c>
      <c r="AM1081" s="51">
        <f t="shared" si="211"/>
        <v>0</v>
      </c>
      <c r="AN1081" s="51">
        <f t="shared" si="212"/>
        <v>0</v>
      </c>
    </row>
    <row r="1082" spans="1:40" x14ac:dyDescent="0.25">
      <c r="A1082" s="17"/>
      <c r="B1082" s="17"/>
      <c r="C1082" s="35"/>
      <c r="D1082" s="17"/>
      <c r="E1082" s="17"/>
      <c r="F1082" s="17"/>
      <c r="G1082" s="62">
        <f t="shared" si="213"/>
        <v>0</v>
      </c>
      <c r="H1082" s="17"/>
      <c r="I1082" s="17"/>
      <c r="J1082" s="17"/>
      <c r="K1082" s="17"/>
      <c r="L1082" s="17"/>
      <c r="M1082" s="17"/>
      <c r="N1082" s="17"/>
      <c r="O1082" s="17"/>
      <c r="P1082" s="115"/>
      <c r="Q1082" s="62">
        <f>IF(C1082&gt;A_Stammdaten!$B$12,0,SUM(G1082,H1082,J1082,K1082,M1082,N1082)-SUM(I1082,L1082,O1082,P1082))</f>
        <v>0</v>
      </c>
      <c r="R1082" s="17"/>
      <c r="S1082" s="17"/>
      <c r="T1082" s="17"/>
      <c r="U1082" s="62">
        <f t="shared" si="204"/>
        <v>0</v>
      </c>
      <c r="V1082" s="63">
        <f>IF(ISBLANK($B1082),0,VLOOKUP($B1082,Listen!$A$2:$C$45,2,FALSE))</f>
        <v>0</v>
      </c>
      <c r="W1082" s="63">
        <f>IF(ISBLANK($B1082),0,VLOOKUP($B1082,Listen!$A$2:$C$45,3,FALSE))</f>
        <v>0</v>
      </c>
      <c r="X1082" s="49">
        <f t="shared" si="205"/>
        <v>0</v>
      </c>
      <c r="Y1082" s="49">
        <f t="shared" si="214"/>
        <v>0</v>
      </c>
      <c r="Z1082" s="49">
        <f t="shared" si="214"/>
        <v>0</v>
      </c>
      <c r="AA1082" s="49">
        <f t="shared" si="214"/>
        <v>0</v>
      </c>
      <c r="AB1082" s="49">
        <f t="shared" si="214"/>
        <v>0</v>
      </c>
      <c r="AC1082" s="49">
        <f t="shared" si="214"/>
        <v>0</v>
      </c>
      <c r="AD1082" s="49">
        <f t="shared" si="214"/>
        <v>0</v>
      </c>
      <c r="AE1082" s="51">
        <f t="shared" si="215"/>
        <v>0</v>
      </c>
      <c r="AF1082" s="51">
        <f>IF(C1082=A_Stammdaten!$B$12,D_SAV!$U1082-D_SAV!$AG1082,HLOOKUP(A_Stammdaten!$B$12-1,$AH$4:$AN$4004,ROW(C1082)-3,FALSE)-$AG1082)</f>
        <v>0</v>
      </c>
      <c r="AG1082" s="51">
        <f>HLOOKUP(A_Stammdaten!$B$12,$AH$4:$AN$4004,ROW(C1082)-3,FALSE)</f>
        <v>0</v>
      </c>
      <c r="AH1082" s="51">
        <f t="shared" si="206"/>
        <v>0</v>
      </c>
      <c r="AI1082" s="51">
        <f t="shared" si="207"/>
        <v>0</v>
      </c>
      <c r="AJ1082" s="51">
        <f t="shared" si="208"/>
        <v>0</v>
      </c>
      <c r="AK1082" s="51">
        <f t="shared" si="209"/>
        <v>0</v>
      </c>
      <c r="AL1082" s="51">
        <f t="shared" si="210"/>
        <v>0</v>
      </c>
      <c r="AM1082" s="51">
        <f t="shared" si="211"/>
        <v>0</v>
      </c>
      <c r="AN1082" s="51">
        <f t="shared" si="212"/>
        <v>0</v>
      </c>
    </row>
    <row r="1083" spans="1:40" x14ac:dyDescent="0.25">
      <c r="A1083" s="17"/>
      <c r="B1083" s="17"/>
      <c r="C1083" s="35"/>
      <c r="D1083" s="17"/>
      <c r="E1083" s="17"/>
      <c r="F1083" s="17"/>
      <c r="G1083" s="62">
        <f t="shared" si="213"/>
        <v>0</v>
      </c>
      <c r="H1083" s="17"/>
      <c r="I1083" s="17"/>
      <c r="J1083" s="17"/>
      <c r="K1083" s="17"/>
      <c r="L1083" s="17"/>
      <c r="M1083" s="17"/>
      <c r="N1083" s="17"/>
      <c r="O1083" s="17"/>
      <c r="P1083" s="115"/>
      <c r="Q1083" s="62">
        <f>IF(C1083&gt;A_Stammdaten!$B$12,0,SUM(G1083,H1083,J1083,K1083,M1083,N1083)-SUM(I1083,L1083,O1083,P1083))</f>
        <v>0</v>
      </c>
      <c r="R1083" s="17"/>
      <c r="S1083" s="17"/>
      <c r="T1083" s="17"/>
      <c r="U1083" s="62">
        <f t="shared" si="204"/>
        <v>0</v>
      </c>
      <c r="V1083" s="63">
        <f>IF(ISBLANK($B1083),0,VLOOKUP($B1083,Listen!$A$2:$C$45,2,FALSE))</f>
        <v>0</v>
      </c>
      <c r="W1083" s="63">
        <f>IF(ISBLANK($B1083),0,VLOOKUP($B1083,Listen!$A$2:$C$45,3,FALSE))</f>
        <v>0</v>
      </c>
      <c r="X1083" s="49">
        <f t="shared" si="205"/>
        <v>0</v>
      </c>
      <c r="Y1083" s="49">
        <f t="shared" si="214"/>
        <v>0</v>
      </c>
      <c r="Z1083" s="49">
        <f t="shared" si="214"/>
        <v>0</v>
      </c>
      <c r="AA1083" s="49">
        <f t="shared" si="214"/>
        <v>0</v>
      </c>
      <c r="AB1083" s="49">
        <f t="shared" si="214"/>
        <v>0</v>
      </c>
      <c r="AC1083" s="49">
        <f t="shared" si="214"/>
        <v>0</v>
      </c>
      <c r="AD1083" s="49">
        <f t="shared" si="214"/>
        <v>0</v>
      </c>
      <c r="AE1083" s="51">
        <f t="shared" si="215"/>
        <v>0</v>
      </c>
      <c r="AF1083" s="51">
        <f>IF(C1083=A_Stammdaten!$B$12,D_SAV!$U1083-D_SAV!$AG1083,HLOOKUP(A_Stammdaten!$B$12-1,$AH$4:$AN$4004,ROW(C1083)-3,FALSE)-$AG1083)</f>
        <v>0</v>
      </c>
      <c r="AG1083" s="51">
        <f>HLOOKUP(A_Stammdaten!$B$12,$AH$4:$AN$4004,ROW(C1083)-3,FALSE)</f>
        <v>0</v>
      </c>
      <c r="AH1083" s="51">
        <f t="shared" si="206"/>
        <v>0</v>
      </c>
      <c r="AI1083" s="51">
        <f t="shared" si="207"/>
        <v>0</v>
      </c>
      <c r="AJ1083" s="51">
        <f t="shared" si="208"/>
        <v>0</v>
      </c>
      <c r="AK1083" s="51">
        <f t="shared" si="209"/>
        <v>0</v>
      </c>
      <c r="AL1083" s="51">
        <f t="shared" si="210"/>
        <v>0</v>
      </c>
      <c r="AM1083" s="51">
        <f t="shared" si="211"/>
        <v>0</v>
      </c>
      <c r="AN1083" s="51">
        <f t="shared" si="212"/>
        <v>0</v>
      </c>
    </row>
    <row r="1084" spans="1:40" x14ac:dyDescent="0.25">
      <c r="A1084" s="17"/>
      <c r="B1084" s="17"/>
      <c r="C1084" s="35"/>
      <c r="D1084" s="17"/>
      <c r="E1084" s="17"/>
      <c r="F1084" s="17"/>
      <c r="G1084" s="62">
        <f t="shared" si="213"/>
        <v>0</v>
      </c>
      <c r="H1084" s="17"/>
      <c r="I1084" s="17"/>
      <c r="J1084" s="17"/>
      <c r="K1084" s="17"/>
      <c r="L1084" s="17"/>
      <c r="M1084" s="17"/>
      <c r="N1084" s="17"/>
      <c r="O1084" s="17"/>
      <c r="P1084" s="115"/>
      <c r="Q1084" s="62">
        <f>IF(C1084&gt;A_Stammdaten!$B$12,0,SUM(G1084,H1084,J1084,K1084,M1084,N1084)-SUM(I1084,L1084,O1084,P1084))</f>
        <v>0</v>
      </c>
      <c r="R1084" s="17"/>
      <c r="S1084" s="17"/>
      <c r="T1084" s="17"/>
      <c r="U1084" s="62">
        <f t="shared" si="204"/>
        <v>0</v>
      </c>
      <c r="V1084" s="63">
        <f>IF(ISBLANK($B1084),0,VLOOKUP($B1084,Listen!$A$2:$C$45,2,FALSE))</f>
        <v>0</v>
      </c>
      <c r="W1084" s="63">
        <f>IF(ISBLANK($B1084),0,VLOOKUP($B1084,Listen!$A$2:$C$45,3,FALSE))</f>
        <v>0</v>
      </c>
      <c r="X1084" s="49">
        <f t="shared" si="205"/>
        <v>0</v>
      </c>
      <c r="Y1084" s="49">
        <f t="shared" si="214"/>
        <v>0</v>
      </c>
      <c r="Z1084" s="49">
        <f t="shared" si="214"/>
        <v>0</v>
      </c>
      <c r="AA1084" s="49">
        <f t="shared" si="214"/>
        <v>0</v>
      </c>
      <c r="AB1084" s="49">
        <f t="shared" si="214"/>
        <v>0</v>
      </c>
      <c r="AC1084" s="49">
        <f t="shared" si="214"/>
        <v>0</v>
      </c>
      <c r="AD1084" s="49">
        <f t="shared" si="214"/>
        <v>0</v>
      </c>
      <c r="AE1084" s="51">
        <f t="shared" si="215"/>
        <v>0</v>
      </c>
      <c r="AF1084" s="51">
        <f>IF(C1084=A_Stammdaten!$B$12,D_SAV!$U1084-D_SAV!$AG1084,HLOOKUP(A_Stammdaten!$B$12-1,$AH$4:$AN$4004,ROW(C1084)-3,FALSE)-$AG1084)</f>
        <v>0</v>
      </c>
      <c r="AG1084" s="51">
        <f>HLOOKUP(A_Stammdaten!$B$12,$AH$4:$AN$4004,ROW(C1084)-3,FALSE)</f>
        <v>0</v>
      </c>
      <c r="AH1084" s="51">
        <f t="shared" si="206"/>
        <v>0</v>
      </c>
      <c r="AI1084" s="51">
        <f t="shared" si="207"/>
        <v>0</v>
      </c>
      <c r="AJ1084" s="51">
        <f t="shared" si="208"/>
        <v>0</v>
      </c>
      <c r="AK1084" s="51">
        <f t="shared" si="209"/>
        <v>0</v>
      </c>
      <c r="AL1084" s="51">
        <f t="shared" si="210"/>
        <v>0</v>
      </c>
      <c r="AM1084" s="51">
        <f t="shared" si="211"/>
        <v>0</v>
      </c>
      <c r="AN1084" s="51">
        <f t="shared" si="212"/>
        <v>0</v>
      </c>
    </row>
    <row r="1085" spans="1:40" x14ac:dyDescent="0.25">
      <c r="A1085" s="17"/>
      <c r="B1085" s="17"/>
      <c r="C1085" s="35"/>
      <c r="D1085" s="17"/>
      <c r="E1085" s="17"/>
      <c r="F1085" s="17"/>
      <c r="G1085" s="62">
        <f t="shared" si="213"/>
        <v>0</v>
      </c>
      <c r="H1085" s="17"/>
      <c r="I1085" s="17"/>
      <c r="J1085" s="17"/>
      <c r="K1085" s="17"/>
      <c r="L1085" s="17"/>
      <c r="M1085" s="17"/>
      <c r="N1085" s="17"/>
      <c r="O1085" s="17"/>
      <c r="P1085" s="115"/>
      <c r="Q1085" s="62">
        <f>IF(C1085&gt;A_Stammdaten!$B$12,0,SUM(G1085,H1085,J1085,K1085,M1085,N1085)-SUM(I1085,L1085,O1085,P1085))</f>
        <v>0</v>
      </c>
      <c r="R1085" s="17"/>
      <c r="S1085" s="17"/>
      <c r="T1085" s="17"/>
      <c r="U1085" s="62">
        <f t="shared" si="204"/>
        <v>0</v>
      </c>
      <c r="V1085" s="63">
        <f>IF(ISBLANK($B1085),0,VLOOKUP($B1085,Listen!$A$2:$C$45,2,FALSE))</f>
        <v>0</v>
      </c>
      <c r="W1085" s="63">
        <f>IF(ISBLANK($B1085),0,VLOOKUP($B1085,Listen!$A$2:$C$45,3,FALSE))</f>
        <v>0</v>
      </c>
      <c r="X1085" s="49">
        <f t="shared" si="205"/>
        <v>0</v>
      </c>
      <c r="Y1085" s="49">
        <f t="shared" si="214"/>
        <v>0</v>
      </c>
      <c r="Z1085" s="49">
        <f t="shared" si="214"/>
        <v>0</v>
      </c>
      <c r="AA1085" s="49">
        <f t="shared" si="214"/>
        <v>0</v>
      </c>
      <c r="AB1085" s="49">
        <f t="shared" si="214"/>
        <v>0</v>
      </c>
      <c r="AC1085" s="49">
        <f t="shared" si="214"/>
        <v>0</v>
      </c>
      <c r="AD1085" s="49">
        <f t="shared" si="214"/>
        <v>0</v>
      </c>
      <c r="AE1085" s="51">
        <f t="shared" si="215"/>
        <v>0</v>
      </c>
      <c r="AF1085" s="51">
        <f>IF(C1085=A_Stammdaten!$B$12,D_SAV!$U1085-D_SAV!$AG1085,HLOOKUP(A_Stammdaten!$B$12-1,$AH$4:$AN$4004,ROW(C1085)-3,FALSE)-$AG1085)</f>
        <v>0</v>
      </c>
      <c r="AG1085" s="51">
        <f>HLOOKUP(A_Stammdaten!$B$12,$AH$4:$AN$4004,ROW(C1085)-3,FALSE)</f>
        <v>0</v>
      </c>
      <c r="AH1085" s="51">
        <f t="shared" si="206"/>
        <v>0</v>
      </c>
      <c r="AI1085" s="51">
        <f t="shared" si="207"/>
        <v>0</v>
      </c>
      <c r="AJ1085" s="51">
        <f t="shared" si="208"/>
        <v>0</v>
      </c>
      <c r="AK1085" s="51">
        <f t="shared" si="209"/>
        <v>0</v>
      </c>
      <c r="AL1085" s="51">
        <f t="shared" si="210"/>
        <v>0</v>
      </c>
      <c r="AM1085" s="51">
        <f t="shared" si="211"/>
        <v>0</v>
      </c>
      <c r="AN1085" s="51">
        <f t="shared" si="212"/>
        <v>0</v>
      </c>
    </row>
    <row r="1086" spans="1:40" x14ac:dyDescent="0.25">
      <c r="A1086" s="17"/>
      <c r="B1086" s="17"/>
      <c r="C1086" s="35"/>
      <c r="D1086" s="17"/>
      <c r="E1086" s="17"/>
      <c r="F1086" s="17"/>
      <c r="G1086" s="62">
        <f t="shared" si="213"/>
        <v>0</v>
      </c>
      <c r="H1086" s="17"/>
      <c r="I1086" s="17"/>
      <c r="J1086" s="17"/>
      <c r="K1086" s="17"/>
      <c r="L1086" s="17"/>
      <c r="M1086" s="17"/>
      <c r="N1086" s="17"/>
      <c r="O1086" s="17"/>
      <c r="P1086" s="115"/>
      <c r="Q1086" s="62">
        <f>IF(C1086&gt;A_Stammdaten!$B$12,0,SUM(G1086,H1086,J1086,K1086,M1086,N1086)-SUM(I1086,L1086,O1086,P1086))</f>
        <v>0</v>
      </c>
      <c r="R1086" s="17"/>
      <c r="S1086" s="17"/>
      <c r="T1086" s="17"/>
      <c r="U1086" s="62">
        <f t="shared" si="204"/>
        <v>0</v>
      </c>
      <c r="V1086" s="63">
        <f>IF(ISBLANK($B1086),0,VLOOKUP($B1086,Listen!$A$2:$C$45,2,FALSE))</f>
        <v>0</v>
      </c>
      <c r="W1086" s="63">
        <f>IF(ISBLANK($B1086),0,VLOOKUP($B1086,Listen!$A$2:$C$45,3,FALSE))</f>
        <v>0</v>
      </c>
      <c r="X1086" s="49">
        <f t="shared" si="205"/>
        <v>0</v>
      </c>
      <c r="Y1086" s="49">
        <f t="shared" si="214"/>
        <v>0</v>
      </c>
      <c r="Z1086" s="49">
        <f t="shared" si="214"/>
        <v>0</v>
      </c>
      <c r="AA1086" s="49">
        <f t="shared" si="214"/>
        <v>0</v>
      </c>
      <c r="AB1086" s="49">
        <f t="shared" si="214"/>
        <v>0</v>
      </c>
      <c r="AC1086" s="49">
        <f t="shared" si="214"/>
        <v>0</v>
      </c>
      <c r="AD1086" s="49">
        <f t="shared" si="214"/>
        <v>0</v>
      </c>
      <c r="AE1086" s="51">
        <f t="shared" si="215"/>
        <v>0</v>
      </c>
      <c r="AF1086" s="51">
        <f>IF(C1086=A_Stammdaten!$B$12,D_SAV!$U1086-D_SAV!$AG1086,HLOOKUP(A_Stammdaten!$B$12-1,$AH$4:$AN$4004,ROW(C1086)-3,FALSE)-$AG1086)</f>
        <v>0</v>
      </c>
      <c r="AG1086" s="51">
        <f>HLOOKUP(A_Stammdaten!$B$12,$AH$4:$AN$4004,ROW(C1086)-3,FALSE)</f>
        <v>0</v>
      </c>
      <c r="AH1086" s="51">
        <f t="shared" si="206"/>
        <v>0</v>
      </c>
      <c r="AI1086" s="51">
        <f t="shared" si="207"/>
        <v>0</v>
      </c>
      <c r="AJ1086" s="51">
        <f t="shared" si="208"/>
        <v>0</v>
      </c>
      <c r="AK1086" s="51">
        <f t="shared" si="209"/>
        <v>0</v>
      </c>
      <c r="AL1086" s="51">
        <f t="shared" si="210"/>
        <v>0</v>
      </c>
      <c r="AM1086" s="51">
        <f t="shared" si="211"/>
        <v>0</v>
      </c>
      <c r="AN1086" s="51">
        <f t="shared" si="212"/>
        <v>0</v>
      </c>
    </row>
    <row r="1087" spans="1:40" x14ac:dyDescent="0.25">
      <c r="A1087" s="17"/>
      <c r="B1087" s="17"/>
      <c r="C1087" s="35"/>
      <c r="D1087" s="17"/>
      <c r="E1087" s="17"/>
      <c r="F1087" s="17"/>
      <c r="G1087" s="62">
        <f t="shared" si="213"/>
        <v>0</v>
      </c>
      <c r="H1087" s="17"/>
      <c r="I1087" s="17"/>
      <c r="J1087" s="17"/>
      <c r="K1087" s="17"/>
      <c r="L1087" s="17"/>
      <c r="M1087" s="17"/>
      <c r="N1087" s="17"/>
      <c r="O1087" s="17"/>
      <c r="P1087" s="115"/>
      <c r="Q1087" s="62">
        <f>IF(C1087&gt;A_Stammdaten!$B$12,0,SUM(G1087,H1087,J1087,K1087,M1087,N1087)-SUM(I1087,L1087,O1087,P1087))</f>
        <v>0</v>
      </c>
      <c r="R1087" s="17"/>
      <c r="S1087" s="17"/>
      <c r="T1087" s="17"/>
      <c r="U1087" s="62">
        <f t="shared" si="204"/>
        <v>0</v>
      </c>
      <c r="V1087" s="63">
        <f>IF(ISBLANK($B1087),0,VLOOKUP($B1087,Listen!$A$2:$C$45,2,FALSE))</f>
        <v>0</v>
      </c>
      <c r="W1087" s="63">
        <f>IF(ISBLANK($B1087),0,VLOOKUP($B1087,Listen!$A$2:$C$45,3,FALSE))</f>
        <v>0</v>
      </c>
      <c r="X1087" s="49">
        <f t="shared" si="205"/>
        <v>0</v>
      </c>
      <c r="Y1087" s="49">
        <f t="shared" si="214"/>
        <v>0</v>
      </c>
      <c r="Z1087" s="49">
        <f t="shared" si="214"/>
        <v>0</v>
      </c>
      <c r="AA1087" s="49">
        <f t="shared" si="214"/>
        <v>0</v>
      </c>
      <c r="AB1087" s="49">
        <f t="shared" si="214"/>
        <v>0</v>
      </c>
      <c r="AC1087" s="49">
        <f t="shared" si="214"/>
        <v>0</v>
      </c>
      <c r="AD1087" s="49">
        <f t="shared" si="214"/>
        <v>0</v>
      </c>
      <c r="AE1087" s="51">
        <f t="shared" si="215"/>
        <v>0</v>
      </c>
      <c r="AF1087" s="51">
        <f>IF(C1087=A_Stammdaten!$B$12,D_SAV!$U1087-D_SAV!$AG1087,HLOOKUP(A_Stammdaten!$B$12-1,$AH$4:$AN$4004,ROW(C1087)-3,FALSE)-$AG1087)</f>
        <v>0</v>
      </c>
      <c r="AG1087" s="51">
        <f>HLOOKUP(A_Stammdaten!$B$12,$AH$4:$AN$4004,ROW(C1087)-3,FALSE)</f>
        <v>0</v>
      </c>
      <c r="AH1087" s="51">
        <f t="shared" si="206"/>
        <v>0</v>
      </c>
      <c r="AI1087" s="51">
        <f t="shared" si="207"/>
        <v>0</v>
      </c>
      <c r="AJ1087" s="51">
        <f t="shared" si="208"/>
        <v>0</v>
      </c>
      <c r="AK1087" s="51">
        <f t="shared" si="209"/>
        <v>0</v>
      </c>
      <c r="AL1087" s="51">
        <f t="shared" si="210"/>
        <v>0</v>
      </c>
      <c r="AM1087" s="51">
        <f t="shared" si="211"/>
        <v>0</v>
      </c>
      <c r="AN1087" s="51">
        <f t="shared" si="212"/>
        <v>0</v>
      </c>
    </row>
    <row r="1088" spans="1:40" x14ac:dyDescent="0.25">
      <c r="A1088" s="17"/>
      <c r="B1088" s="17"/>
      <c r="C1088" s="35"/>
      <c r="D1088" s="17"/>
      <c r="E1088" s="17"/>
      <c r="F1088" s="17"/>
      <c r="G1088" s="62">
        <f t="shared" si="213"/>
        <v>0</v>
      </c>
      <c r="H1088" s="17"/>
      <c r="I1088" s="17"/>
      <c r="J1088" s="17"/>
      <c r="K1088" s="17"/>
      <c r="L1088" s="17"/>
      <c r="M1088" s="17"/>
      <c r="N1088" s="17"/>
      <c r="O1088" s="17"/>
      <c r="P1088" s="115"/>
      <c r="Q1088" s="62">
        <f>IF(C1088&gt;A_Stammdaten!$B$12,0,SUM(G1088,H1088,J1088,K1088,M1088,N1088)-SUM(I1088,L1088,O1088,P1088))</f>
        <v>0</v>
      </c>
      <c r="R1088" s="17"/>
      <c r="S1088" s="17"/>
      <c r="T1088" s="17"/>
      <c r="U1088" s="62">
        <f t="shared" si="204"/>
        <v>0</v>
      </c>
      <c r="V1088" s="63">
        <f>IF(ISBLANK($B1088),0,VLOOKUP($B1088,Listen!$A$2:$C$45,2,FALSE))</f>
        <v>0</v>
      </c>
      <c r="W1088" s="63">
        <f>IF(ISBLANK($B1088),0,VLOOKUP($B1088,Listen!$A$2:$C$45,3,FALSE))</f>
        <v>0</v>
      </c>
      <c r="X1088" s="49">
        <f t="shared" si="205"/>
        <v>0</v>
      </c>
      <c r="Y1088" s="49">
        <f t="shared" si="214"/>
        <v>0</v>
      </c>
      <c r="Z1088" s="49">
        <f t="shared" si="214"/>
        <v>0</v>
      </c>
      <c r="AA1088" s="49">
        <f t="shared" ref="Y1088:AD1130" si="216">$V1088</f>
        <v>0</v>
      </c>
      <c r="AB1088" s="49">
        <f t="shared" si="216"/>
        <v>0</v>
      </c>
      <c r="AC1088" s="49">
        <f t="shared" si="216"/>
        <v>0</v>
      </c>
      <c r="AD1088" s="49">
        <f t="shared" si="216"/>
        <v>0</v>
      </c>
      <c r="AE1088" s="51">
        <f t="shared" si="215"/>
        <v>0</v>
      </c>
      <c r="AF1088" s="51">
        <f>IF(C1088=A_Stammdaten!$B$12,D_SAV!$U1088-D_SAV!$AG1088,HLOOKUP(A_Stammdaten!$B$12-1,$AH$4:$AN$4004,ROW(C1088)-3,FALSE)-$AG1088)</f>
        <v>0</v>
      </c>
      <c r="AG1088" s="51">
        <f>HLOOKUP(A_Stammdaten!$B$12,$AH$4:$AN$4004,ROW(C1088)-3,FALSE)</f>
        <v>0</v>
      </c>
      <c r="AH1088" s="51">
        <f t="shared" si="206"/>
        <v>0</v>
      </c>
      <c r="AI1088" s="51">
        <f t="shared" si="207"/>
        <v>0</v>
      </c>
      <c r="AJ1088" s="51">
        <f t="shared" si="208"/>
        <v>0</v>
      </c>
      <c r="AK1088" s="51">
        <f t="shared" si="209"/>
        <v>0</v>
      </c>
      <c r="AL1088" s="51">
        <f t="shared" si="210"/>
        <v>0</v>
      </c>
      <c r="AM1088" s="51">
        <f t="shared" si="211"/>
        <v>0</v>
      </c>
      <c r="AN1088" s="51">
        <f t="shared" si="212"/>
        <v>0</v>
      </c>
    </row>
    <row r="1089" spans="1:40" x14ac:dyDescent="0.25">
      <c r="A1089" s="17"/>
      <c r="B1089" s="17"/>
      <c r="C1089" s="35"/>
      <c r="D1089" s="17"/>
      <c r="E1089" s="17"/>
      <c r="F1089" s="17"/>
      <c r="G1089" s="62">
        <f t="shared" si="213"/>
        <v>0</v>
      </c>
      <c r="H1089" s="17"/>
      <c r="I1089" s="17"/>
      <c r="J1089" s="17"/>
      <c r="K1089" s="17"/>
      <c r="L1089" s="17"/>
      <c r="M1089" s="17"/>
      <c r="N1089" s="17"/>
      <c r="O1089" s="17"/>
      <c r="P1089" s="115"/>
      <c r="Q1089" s="62">
        <f>IF(C1089&gt;A_Stammdaten!$B$12,0,SUM(G1089,H1089,J1089,K1089,M1089,N1089)-SUM(I1089,L1089,O1089,P1089))</f>
        <v>0</v>
      </c>
      <c r="R1089" s="17"/>
      <c r="S1089" s="17"/>
      <c r="T1089" s="17"/>
      <c r="U1089" s="62">
        <f t="shared" si="204"/>
        <v>0</v>
      </c>
      <c r="V1089" s="63">
        <f>IF(ISBLANK($B1089),0,VLOOKUP($B1089,Listen!$A$2:$C$45,2,FALSE))</f>
        <v>0</v>
      </c>
      <c r="W1089" s="63">
        <f>IF(ISBLANK($B1089),0,VLOOKUP($B1089,Listen!$A$2:$C$45,3,FALSE))</f>
        <v>0</v>
      </c>
      <c r="X1089" s="49">
        <f t="shared" si="205"/>
        <v>0</v>
      </c>
      <c r="Y1089" s="49">
        <f t="shared" si="216"/>
        <v>0</v>
      </c>
      <c r="Z1089" s="49">
        <f t="shared" si="216"/>
        <v>0</v>
      </c>
      <c r="AA1089" s="49">
        <f t="shared" si="216"/>
        <v>0</v>
      </c>
      <c r="AB1089" s="49">
        <f t="shared" si="216"/>
        <v>0</v>
      </c>
      <c r="AC1089" s="49">
        <f t="shared" si="216"/>
        <v>0</v>
      </c>
      <c r="AD1089" s="49">
        <f t="shared" si="216"/>
        <v>0</v>
      </c>
      <c r="AE1089" s="51">
        <f t="shared" si="215"/>
        <v>0</v>
      </c>
      <c r="AF1089" s="51">
        <f>IF(C1089=A_Stammdaten!$B$12,D_SAV!$U1089-D_SAV!$AG1089,HLOOKUP(A_Stammdaten!$B$12-1,$AH$4:$AN$4004,ROW(C1089)-3,FALSE)-$AG1089)</f>
        <v>0</v>
      </c>
      <c r="AG1089" s="51">
        <f>HLOOKUP(A_Stammdaten!$B$12,$AH$4:$AN$4004,ROW(C1089)-3,FALSE)</f>
        <v>0</v>
      </c>
      <c r="AH1089" s="51">
        <f t="shared" si="206"/>
        <v>0</v>
      </c>
      <c r="AI1089" s="51">
        <f t="shared" si="207"/>
        <v>0</v>
      </c>
      <c r="AJ1089" s="51">
        <f t="shared" si="208"/>
        <v>0</v>
      </c>
      <c r="AK1089" s="51">
        <f t="shared" si="209"/>
        <v>0</v>
      </c>
      <c r="AL1089" s="51">
        <f t="shared" si="210"/>
        <v>0</v>
      </c>
      <c r="AM1089" s="51">
        <f t="shared" si="211"/>
        <v>0</v>
      </c>
      <c r="AN1089" s="51">
        <f t="shared" si="212"/>
        <v>0</v>
      </c>
    </row>
    <row r="1090" spans="1:40" x14ac:dyDescent="0.25">
      <c r="A1090" s="17"/>
      <c r="B1090" s="17"/>
      <c r="C1090" s="35"/>
      <c r="D1090" s="17"/>
      <c r="E1090" s="17"/>
      <c r="F1090" s="17"/>
      <c r="G1090" s="62">
        <f t="shared" si="213"/>
        <v>0</v>
      </c>
      <c r="H1090" s="17"/>
      <c r="I1090" s="17"/>
      <c r="J1090" s="17"/>
      <c r="K1090" s="17"/>
      <c r="L1090" s="17"/>
      <c r="M1090" s="17"/>
      <c r="N1090" s="17"/>
      <c r="O1090" s="17"/>
      <c r="P1090" s="115"/>
      <c r="Q1090" s="62">
        <f>IF(C1090&gt;A_Stammdaten!$B$12,0,SUM(G1090,H1090,J1090,K1090,M1090,N1090)-SUM(I1090,L1090,O1090,P1090))</f>
        <v>0</v>
      </c>
      <c r="R1090" s="17"/>
      <c r="S1090" s="17"/>
      <c r="T1090" s="17"/>
      <c r="U1090" s="62">
        <f t="shared" si="204"/>
        <v>0</v>
      </c>
      <c r="V1090" s="63">
        <f>IF(ISBLANK($B1090),0,VLOOKUP($B1090,Listen!$A$2:$C$45,2,FALSE))</f>
        <v>0</v>
      </c>
      <c r="W1090" s="63">
        <f>IF(ISBLANK($B1090),0,VLOOKUP($B1090,Listen!$A$2:$C$45,3,FALSE))</f>
        <v>0</v>
      </c>
      <c r="X1090" s="49">
        <f t="shared" si="205"/>
        <v>0</v>
      </c>
      <c r="Y1090" s="49">
        <f t="shared" si="216"/>
        <v>0</v>
      </c>
      <c r="Z1090" s="49">
        <f t="shared" si="216"/>
        <v>0</v>
      </c>
      <c r="AA1090" s="49">
        <f t="shared" si="216"/>
        <v>0</v>
      </c>
      <c r="AB1090" s="49">
        <f t="shared" si="216"/>
        <v>0</v>
      </c>
      <c r="AC1090" s="49">
        <f t="shared" si="216"/>
        <v>0</v>
      </c>
      <c r="AD1090" s="49">
        <f t="shared" si="216"/>
        <v>0</v>
      </c>
      <c r="AE1090" s="51">
        <f t="shared" si="215"/>
        <v>0</v>
      </c>
      <c r="AF1090" s="51">
        <f>IF(C1090=A_Stammdaten!$B$12,D_SAV!$U1090-D_SAV!$AG1090,HLOOKUP(A_Stammdaten!$B$12-1,$AH$4:$AN$4004,ROW(C1090)-3,FALSE)-$AG1090)</f>
        <v>0</v>
      </c>
      <c r="AG1090" s="51">
        <f>HLOOKUP(A_Stammdaten!$B$12,$AH$4:$AN$4004,ROW(C1090)-3,FALSE)</f>
        <v>0</v>
      </c>
      <c r="AH1090" s="51">
        <f t="shared" si="206"/>
        <v>0</v>
      </c>
      <c r="AI1090" s="51">
        <f t="shared" si="207"/>
        <v>0</v>
      </c>
      <c r="AJ1090" s="51">
        <f t="shared" si="208"/>
        <v>0</v>
      </c>
      <c r="AK1090" s="51">
        <f t="shared" si="209"/>
        <v>0</v>
      </c>
      <c r="AL1090" s="51">
        <f t="shared" si="210"/>
        <v>0</v>
      </c>
      <c r="AM1090" s="51">
        <f t="shared" si="211"/>
        <v>0</v>
      </c>
      <c r="AN1090" s="51">
        <f t="shared" si="212"/>
        <v>0</v>
      </c>
    </row>
    <row r="1091" spans="1:40" x14ac:dyDescent="0.25">
      <c r="A1091" s="17"/>
      <c r="B1091" s="17"/>
      <c r="C1091" s="35"/>
      <c r="D1091" s="17"/>
      <c r="E1091" s="17"/>
      <c r="F1091" s="17"/>
      <c r="G1091" s="62">
        <f t="shared" si="213"/>
        <v>0</v>
      </c>
      <c r="H1091" s="17"/>
      <c r="I1091" s="17"/>
      <c r="J1091" s="17"/>
      <c r="K1091" s="17"/>
      <c r="L1091" s="17"/>
      <c r="M1091" s="17"/>
      <c r="N1091" s="17"/>
      <c r="O1091" s="17"/>
      <c r="P1091" s="115"/>
      <c r="Q1091" s="62">
        <f>IF(C1091&gt;A_Stammdaten!$B$12,0,SUM(G1091,H1091,J1091,K1091,M1091,N1091)-SUM(I1091,L1091,O1091,P1091))</f>
        <v>0</v>
      </c>
      <c r="R1091" s="17"/>
      <c r="S1091" s="17"/>
      <c r="T1091" s="17"/>
      <c r="U1091" s="62">
        <f t="shared" si="204"/>
        <v>0</v>
      </c>
      <c r="V1091" s="63">
        <f>IF(ISBLANK($B1091),0,VLOOKUP($B1091,Listen!$A$2:$C$45,2,FALSE))</f>
        <v>0</v>
      </c>
      <c r="W1091" s="63">
        <f>IF(ISBLANK($B1091),0,VLOOKUP($B1091,Listen!$A$2:$C$45,3,FALSE))</f>
        <v>0</v>
      </c>
      <c r="X1091" s="49">
        <f t="shared" si="205"/>
        <v>0</v>
      </c>
      <c r="Y1091" s="49">
        <f t="shared" si="216"/>
        <v>0</v>
      </c>
      <c r="Z1091" s="49">
        <f t="shared" si="216"/>
        <v>0</v>
      </c>
      <c r="AA1091" s="49">
        <f t="shared" si="216"/>
        <v>0</v>
      </c>
      <c r="AB1091" s="49">
        <f t="shared" si="216"/>
        <v>0</v>
      </c>
      <c r="AC1091" s="49">
        <f t="shared" si="216"/>
        <v>0</v>
      </c>
      <c r="AD1091" s="49">
        <f t="shared" si="216"/>
        <v>0</v>
      </c>
      <c r="AE1091" s="51">
        <f t="shared" si="215"/>
        <v>0</v>
      </c>
      <c r="AF1091" s="51">
        <f>IF(C1091=A_Stammdaten!$B$12,D_SAV!$U1091-D_SAV!$AG1091,HLOOKUP(A_Stammdaten!$B$12-1,$AH$4:$AN$4004,ROW(C1091)-3,FALSE)-$AG1091)</f>
        <v>0</v>
      </c>
      <c r="AG1091" s="51">
        <f>HLOOKUP(A_Stammdaten!$B$12,$AH$4:$AN$4004,ROW(C1091)-3,FALSE)</f>
        <v>0</v>
      </c>
      <c r="AH1091" s="51">
        <f t="shared" si="206"/>
        <v>0</v>
      </c>
      <c r="AI1091" s="51">
        <f t="shared" si="207"/>
        <v>0</v>
      </c>
      <c r="AJ1091" s="51">
        <f t="shared" si="208"/>
        <v>0</v>
      </c>
      <c r="AK1091" s="51">
        <f t="shared" si="209"/>
        <v>0</v>
      </c>
      <c r="AL1091" s="51">
        <f t="shared" si="210"/>
        <v>0</v>
      </c>
      <c r="AM1091" s="51">
        <f t="shared" si="211"/>
        <v>0</v>
      </c>
      <c r="AN1091" s="51">
        <f t="shared" si="212"/>
        <v>0</v>
      </c>
    </row>
    <row r="1092" spans="1:40" x14ac:dyDescent="0.25">
      <c r="A1092" s="17"/>
      <c r="B1092" s="17"/>
      <c r="C1092" s="35"/>
      <c r="D1092" s="17"/>
      <c r="E1092" s="17"/>
      <c r="F1092" s="17"/>
      <c r="G1092" s="62">
        <f t="shared" si="213"/>
        <v>0</v>
      </c>
      <c r="H1092" s="17"/>
      <c r="I1092" s="17"/>
      <c r="J1092" s="17"/>
      <c r="K1092" s="17"/>
      <c r="L1092" s="17"/>
      <c r="M1092" s="17"/>
      <c r="N1092" s="17"/>
      <c r="O1092" s="17"/>
      <c r="P1092" s="115"/>
      <c r="Q1092" s="62">
        <f>IF(C1092&gt;A_Stammdaten!$B$12,0,SUM(G1092,H1092,J1092,K1092,M1092,N1092)-SUM(I1092,L1092,O1092,P1092))</f>
        <v>0</v>
      </c>
      <c r="R1092" s="17"/>
      <c r="S1092" s="17"/>
      <c r="T1092" s="17"/>
      <c r="U1092" s="62">
        <f t="shared" si="204"/>
        <v>0</v>
      </c>
      <c r="V1092" s="63">
        <f>IF(ISBLANK($B1092),0,VLOOKUP($B1092,Listen!$A$2:$C$45,2,FALSE))</f>
        <v>0</v>
      </c>
      <c r="W1092" s="63">
        <f>IF(ISBLANK($B1092),0,VLOOKUP($B1092,Listen!$A$2:$C$45,3,FALSE))</f>
        <v>0</v>
      </c>
      <c r="X1092" s="49">
        <f t="shared" si="205"/>
        <v>0</v>
      </c>
      <c r="Y1092" s="49">
        <f t="shared" si="216"/>
        <v>0</v>
      </c>
      <c r="Z1092" s="49">
        <f t="shared" si="216"/>
        <v>0</v>
      </c>
      <c r="AA1092" s="49">
        <f t="shared" si="216"/>
        <v>0</v>
      </c>
      <c r="AB1092" s="49">
        <f t="shared" si="216"/>
        <v>0</v>
      </c>
      <c r="AC1092" s="49">
        <f t="shared" si="216"/>
        <v>0</v>
      </c>
      <c r="AD1092" s="49">
        <f t="shared" si="216"/>
        <v>0</v>
      </c>
      <c r="AE1092" s="51">
        <f t="shared" si="215"/>
        <v>0</v>
      </c>
      <c r="AF1092" s="51">
        <f>IF(C1092=A_Stammdaten!$B$12,D_SAV!$U1092-D_SAV!$AG1092,HLOOKUP(A_Stammdaten!$B$12-1,$AH$4:$AN$4004,ROW(C1092)-3,FALSE)-$AG1092)</f>
        <v>0</v>
      </c>
      <c r="AG1092" s="51">
        <f>HLOOKUP(A_Stammdaten!$B$12,$AH$4:$AN$4004,ROW(C1092)-3,FALSE)</f>
        <v>0</v>
      </c>
      <c r="AH1092" s="51">
        <f t="shared" si="206"/>
        <v>0</v>
      </c>
      <c r="AI1092" s="51">
        <f t="shared" si="207"/>
        <v>0</v>
      </c>
      <c r="AJ1092" s="51">
        <f t="shared" si="208"/>
        <v>0</v>
      </c>
      <c r="AK1092" s="51">
        <f t="shared" si="209"/>
        <v>0</v>
      </c>
      <c r="AL1092" s="51">
        <f t="shared" si="210"/>
        <v>0</v>
      </c>
      <c r="AM1092" s="51">
        <f t="shared" si="211"/>
        <v>0</v>
      </c>
      <c r="AN1092" s="51">
        <f t="shared" si="212"/>
        <v>0</v>
      </c>
    </row>
    <row r="1093" spans="1:40" x14ac:dyDescent="0.25">
      <c r="A1093" s="17"/>
      <c r="B1093" s="17"/>
      <c r="C1093" s="35"/>
      <c r="D1093" s="17"/>
      <c r="E1093" s="17"/>
      <c r="F1093" s="17"/>
      <c r="G1093" s="62">
        <f t="shared" si="213"/>
        <v>0</v>
      </c>
      <c r="H1093" s="17"/>
      <c r="I1093" s="17"/>
      <c r="J1093" s="17"/>
      <c r="K1093" s="17"/>
      <c r="L1093" s="17"/>
      <c r="M1093" s="17"/>
      <c r="N1093" s="17"/>
      <c r="O1093" s="17"/>
      <c r="P1093" s="115"/>
      <c r="Q1093" s="62">
        <f>IF(C1093&gt;A_Stammdaten!$B$12,0,SUM(G1093,H1093,J1093,K1093,M1093,N1093)-SUM(I1093,L1093,O1093,P1093))</f>
        <v>0</v>
      </c>
      <c r="R1093" s="17"/>
      <c r="S1093" s="17"/>
      <c r="T1093" s="17"/>
      <c r="U1093" s="62">
        <f t="shared" ref="U1093:U1156" si="217">Q1093-SUM(R1093:T1093)</f>
        <v>0</v>
      </c>
      <c r="V1093" s="63">
        <f>IF(ISBLANK($B1093),0,VLOOKUP($B1093,Listen!$A$2:$C$45,2,FALSE))</f>
        <v>0</v>
      </c>
      <c r="W1093" s="63">
        <f>IF(ISBLANK($B1093),0,VLOOKUP($B1093,Listen!$A$2:$C$45,3,FALSE))</f>
        <v>0</v>
      </c>
      <c r="X1093" s="49">
        <f t="shared" ref="X1093:X1156" si="218">$V1093</f>
        <v>0</v>
      </c>
      <c r="Y1093" s="49">
        <f t="shared" si="216"/>
        <v>0</v>
      </c>
      <c r="Z1093" s="49">
        <f t="shared" si="216"/>
        <v>0</v>
      </c>
      <c r="AA1093" s="49">
        <f t="shared" si="216"/>
        <v>0</v>
      </c>
      <c r="AB1093" s="49">
        <f t="shared" si="216"/>
        <v>0</v>
      </c>
      <c r="AC1093" s="49">
        <f t="shared" si="216"/>
        <v>0</v>
      </c>
      <c r="AD1093" s="49">
        <f t="shared" si="216"/>
        <v>0</v>
      </c>
      <c r="AE1093" s="51">
        <f t="shared" si="215"/>
        <v>0</v>
      </c>
      <c r="AF1093" s="51">
        <f>IF(C1093=A_Stammdaten!$B$12,D_SAV!$U1093-D_SAV!$AG1093,HLOOKUP(A_Stammdaten!$B$12-1,$AH$4:$AN$4004,ROW(C1093)-3,FALSE)-$AG1093)</f>
        <v>0</v>
      </c>
      <c r="AG1093" s="51">
        <f>HLOOKUP(A_Stammdaten!$B$12,$AH$4:$AN$4004,ROW(C1093)-3,FALSE)</f>
        <v>0</v>
      </c>
      <c r="AH1093" s="51">
        <f t="shared" ref="AH1093:AH1156" si="219">IF(OR($C1093=0,$U1093=0),0,IF($C1093&lt;=AH$4,$U1093-$U1093/X1093*(AH$4-$C1093+1),0))</f>
        <v>0</v>
      </c>
      <c r="AI1093" s="51">
        <f t="shared" ref="AI1093:AI1156" si="220">IF(OR($C1093=0,$U1093=0,Y1093-(AI$4-$C1093)=0),0,IF($C1093&lt;AI$4,AH1093-AH1093/(Y1093-(AI$4-$C1093)),IF($C1093=AI$4,$U1093-$U1093/Y1093,0)))</f>
        <v>0</v>
      </c>
      <c r="AJ1093" s="51">
        <f t="shared" ref="AJ1093:AJ1156" si="221">IF(OR($C1093=0,$U1093=0,Z1093-(AJ$4-$C1093)=0),0,IF($C1093&lt;AJ$4,AI1093-AI1093/(Z1093-(AJ$4-$C1093)),IF($C1093=AJ$4,$U1093-$U1093/Z1093,0)))</f>
        <v>0</v>
      </c>
      <c r="AK1093" s="51">
        <f t="shared" ref="AK1093:AK1156" si="222">IF(OR($C1093=0,$U1093=0,AA1093-(AK$4-$C1093)=0),0,IF($C1093&lt;AK$4,AJ1093-AJ1093/(AA1093-(AK$4-$C1093)),IF($C1093=AK$4,$U1093-$U1093/AA1093,0)))</f>
        <v>0</v>
      </c>
      <c r="AL1093" s="51">
        <f t="shared" ref="AL1093:AL1156" si="223">IF(OR($C1093=0,$U1093=0,AB1093-(AL$4-$C1093)=0),0,IF($C1093&lt;AL$4,AK1093-AK1093/(AB1093-(AL$4-$C1093)),IF($C1093=AL$4,$U1093-$U1093/AB1093,0)))</f>
        <v>0</v>
      </c>
      <c r="AM1093" s="51">
        <f t="shared" ref="AM1093:AM1156" si="224">IF(OR($C1093=0,$U1093=0,AC1093-(AM$4-$C1093)=0),0,IF($C1093&lt;AM$4,AL1093-AL1093/(AC1093-(AM$4-$C1093)),IF($C1093=AM$4,$U1093-$U1093/AC1093,0)))</f>
        <v>0</v>
      </c>
      <c r="AN1093" s="51">
        <f t="shared" ref="AN1093:AN1156" si="225">IF(OR($C1093=0,$U1093=0,AD1093-(AN$4-$C1093)=0),0,IF($C1093&lt;AN$4,AM1093-AM1093/(AD1093-(AN$4-$C1093)),IF($C1093=AN$4,$U1093-$U1093/AD1093,0)))</f>
        <v>0</v>
      </c>
    </row>
    <row r="1094" spans="1:40" x14ac:dyDescent="0.25">
      <c r="A1094" s="17"/>
      <c r="B1094" s="17"/>
      <c r="C1094" s="35"/>
      <c r="D1094" s="17"/>
      <c r="E1094" s="17"/>
      <c r="F1094" s="17"/>
      <c r="G1094" s="62">
        <f t="shared" ref="G1094:G1157" si="226">D1094*E1094/100</f>
        <v>0</v>
      </c>
      <c r="H1094" s="17"/>
      <c r="I1094" s="17"/>
      <c r="J1094" s="17"/>
      <c r="K1094" s="17"/>
      <c r="L1094" s="17"/>
      <c r="M1094" s="17"/>
      <c r="N1094" s="17"/>
      <c r="O1094" s="17"/>
      <c r="P1094" s="115"/>
      <c r="Q1094" s="62">
        <f>IF(C1094&gt;A_Stammdaten!$B$12,0,SUM(G1094,H1094,J1094,K1094,M1094,N1094)-SUM(I1094,L1094,O1094,P1094))</f>
        <v>0</v>
      </c>
      <c r="R1094" s="17"/>
      <c r="S1094" s="17"/>
      <c r="T1094" s="17"/>
      <c r="U1094" s="62">
        <f t="shared" si="217"/>
        <v>0</v>
      </c>
      <c r="V1094" s="63">
        <f>IF(ISBLANK($B1094),0,VLOOKUP($B1094,Listen!$A$2:$C$45,2,FALSE))</f>
        <v>0</v>
      </c>
      <c r="W1094" s="63">
        <f>IF(ISBLANK($B1094),0,VLOOKUP($B1094,Listen!$A$2:$C$45,3,FALSE))</f>
        <v>0</v>
      </c>
      <c r="X1094" s="49">
        <f t="shared" si="218"/>
        <v>0</v>
      </c>
      <c r="Y1094" s="49">
        <f t="shared" si="216"/>
        <v>0</v>
      </c>
      <c r="Z1094" s="49">
        <f t="shared" si="216"/>
        <v>0</v>
      </c>
      <c r="AA1094" s="49">
        <f t="shared" si="216"/>
        <v>0</v>
      </c>
      <c r="AB1094" s="49">
        <f t="shared" si="216"/>
        <v>0</v>
      </c>
      <c r="AC1094" s="49">
        <f t="shared" si="216"/>
        <v>0</v>
      </c>
      <c r="AD1094" s="49">
        <f t="shared" si="216"/>
        <v>0</v>
      </c>
      <c r="AE1094" s="51">
        <f t="shared" si="215"/>
        <v>0</v>
      </c>
      <c r="AF1094" s="51">
        <f>IF(C1094=A_Stammdaten!$B$12,D_SAV!$U1094-D_SAV!$AG1094,HLOOKUP(A_Stammdaten!$B$12-1,$AH$4:$AN$4004,ROW(C1094)-3,FALSE)-$AG1094)</f>
        <v>0</v>
      </c>
      <c r="AG1094" s="51">
        <f>HLOOKUP(A_Stammdaten!$B$12,$AH$4:$AN$4004,ROW(C1094)-3,FALSE)</f>
        <v>0</v>
      </c>
      <c r="AH1094" s="51">
        <f t="shared" si="219"/>
        <v>0</v>
      </c>
      <c r="AI1094" s="51">
        <f t="shared" si="220"/>
        <v>0</v>
      </c>
      <c r="AJ1094" s="51">
        <f t="shared" si="221"/>
        <v>0</v>
      </c>
      <c r="AK1094" s="51">
        <f t="shared" si="222"/>
        <v>0</v>
      </c>
      <c r="AL1094" s="51">
        <f t="shared" si="223"/>
        <v>0</v>
      </c>
      <c r="AM1094" s="51">
        <f t="shared" si="224"/>
        <v>0</v>
      </c>
      <c r="AN1094" s="51">
        <f t="shared" si="225"/>
        <v>0</v>
      </c>
    </row>
    <row r="1095" spans="1:40" x14ac:dyDescent="0.25">
      <c r="A1095" s="17"/>
      <c r="B1095" s="17"/>
      <c r="C1095" s="35"/>
      <c r="D1095" s="17"/>
      <c r="E1095" s="17"/>
      <c r="F1095" s="17"/>
      <c r="G1095" s="62">
        <f t="shared" si="226"/>
        <v>0</v>
      </c>
      <c r="H1095" s="17"/>
      <c r="I1095" s="17"/>
      <c r="J1095" s="17"/>
      <c r="K1095" s="17"/>
      <c r="L1095" s="17"/>
      <c r="M1095" s="17"/>
      <c r="N1095" s="17"/>
      <c r="O1095" s="17"/>
      <c r="P1095" s="115"/>
      <c r="Q1095" s="62">
        <f>IF(C1095&gt;A_Stammdaten!$B$12,0,SUM(G1095,H1095,J1095,K1095,M1095,N1095)-SUM(I1095,L1095,O1095,P1095))</f>
        <v>0</v>
      </c>
      <c r="R1095" s="17"/>
      <c r="S1095" s="17"/>
      <c r="T1095" s="17"/>
      <c r="U1095" s="62">
        <f t="shared" si="217"/>
        <v>0</v>
      </c>
      <c r="V1095" s="63">
        <f>IF(ISBLANK($B1095),0,VLOOKUP($B1095,Listen!$A$2:$C$45,2,FALSE))</f>
        <v>0</v>
      </c>
      <c r="W1095" s="63">
        <f>IF(ISBLANK($B1095),0,VLOOKUP($B1095,Listen!$A$2:$C$45,3,FALSE))</f>
        <v>0</v>
      </c>
      <c r="X1095" s="49">
        <f t="shared" si="218"/>
        <v>0</v>
      </c>
      <c r="Y1095" s="49">
        <f t="shared" si="216"/>
        <v>0</v>
      </c>
      <c r="Z1095" s="49">
        <f t="shared" si="216"/>
        <v>0</v>
      </c>
      <c r="AA1095" s="49">
        <f t="shared" si="216"/>
        <v>0</v>
      </c>
      <c r="AB1095" s="49">
        <f t="shared" si="216"/>
        <v>0</v>
      </c>
      <c r="AC1095" s="49">
        <f t="shared" si="216"/>
        <v>0</v>
      </c>
      <c r="AD1095" s="49">
        <f t="shared" si="216"/>
        <v>0</v>
      </c>
      <c r="AE1095" s="51">
        <f t="shared" si="215"/>
        <v>0</v>
      </c>
      <c r="AF1095" s="51">
        <f>IF(C1095=A_Stammdaten!$B$12,D_SAV!$U1095-D_SAV!$AG1095,HLOOKUP(A_Stammdaten!$B$12-1,$AH$4:$AN$4004,ROW(C1095)-3,FALSE)-$AG1095)</f>
        <v>0</v>
      </c>
      <c r="AG1095" s="51">
        <f>HLOOKUP(A_Stammdaten!$B$12,$AH$4:$AN$4004,ROW(C1095)-3,FALSE)</f>
        <v>0</v>
      </c>
      <c r="AH1095" s="51">
        <f t="shared" si="219"/>
        <v>0</v>
      </c>
      <c r="AI1095" s="51">
        <f t="shared" si="220"/>
        <v>0</v>
      </c>
      <c r="AJ1095" s="51">
        <f t="shared" si="221"/>
        <v>0</v>
      </c>
      <c r="AK1095" s="51">
        <f t="shared" si="222"/>
        <v>0</v>
      </c>
      <c r="AL1095" s="51">
        <f t="shared" si="223"/>
        <v>0</v>
      </c>
      <c r="AM1095" s="51">
        <f t="shared" si="224"/>
        <v>0</v>
      </c>
      <c r="AN1095" s="51">
        <f t="shared" si="225"/>
        <v>0</v>
      </c>
    </row>
    <row r="1096" spans="1:40" x14ac:dyDescent="0.25">
      <c r="A1096" s="17"/>
      <c r="B1096" s="17"/>
      <c r="C1096" s="35"/>
      <c r="D1096" s="17"/>
      <c r="E1096" s="17"/>
      <c r="F1096" s="17"/>
      <c r="G1096" s="62">
        <f t="shared" si="226"/>
        <v>0</v>
      </c>
      <c r="H1096" s="17"/>
      <c r="I1096" s="17"/>
      <c r="J1096" s="17"/>
      <c r="K1096" s="17"/>
      <c r="L1096" s="17"/>
      <c r="M1096" s="17"/>
      <c r="N1096" s="17"/>
      <c r="O1096" s="17"/>
      <c r="P1096" s="115"/>
      <c r="Q1096" s="62">
        <f>IF(C1096&gt;A_Stammdaten!$B$12,0,SUM(G1096,H1096,J1096,K1096,M1096,N1096)-SUM(I1096,L1096,O1096,P1096))</f>
        <v>0</v>
      </c>
      <c r="R1096" s="17"/>
      <c r="S1096" s="17"/>
      <c r="T1096" s="17"/>
      <c r="U1096" s="62">
        <f t="shared" si="217"/>
        <v>0</v>
      </c>
      <c r="V1096" s="63">
        <f>IF(ISBLANK($B1096),0,VLOOKUP($B1096,Listen!$A$2:$C$45,2,FALSE))</f>
        <v>0</v>
      </c>
      <c r="W1096" s="63">
        <f>IF(ISBLANK($B1096),0,VLOOKUP($B1096,Listen!$A$2:$C$45,3,FALSE))</f>
        <v>0</v>
      </c>
      <c r="X1096" s="49">
        <f t="shared" si="218"/>
        <v>0</v>
      </c>
      <c r="Y1096" s="49">
        <f t="shared" si="216"/>
        <v>0</v>
      </c>
      <c r="Z1096" s="49">
        <f t="shared" si="216"/>
        <v>0</v>
      </c>
      <c r="AA1096" s="49">
        <f t="shared" si="216"/>
        <v>0</v>
      </c>
      <c r="AB1096" s="49">
        <f t="shared" si="216"/>
        <v>0</v>
      </c>
      <c r="AC1096" s="49">
        <f t="shared" si="216"/>
        <v>0</v>
      </c>
      <c r="AD1096" s="49">
        <f t="shared" si="216"/>
        <v>0</v>
      </c>
      <c r="AE1096" s="51">
        <f t="shared" si="215"/>
        <v>0</v>
      </c>
      <c r="AF1096" s="51">
        <f>IF(C1096=A_Stammdaten!$B$12,D_SAV!$U1096-D_SAV!$AG1096,HLOOKUP(A_Stammdaten!$B$12-1,$AH$4:$AN$4004,ROW(C1096)-3,FALSE)-$AG1096)</f>
        <v>0</v>
      </c>
      <c r="AG1096" s="51">
        <f>HLOOKUP(A_Stammdaten!$B$12,$AH$4:$AN$4004,ROW(C1096)-3,FALSE)</f>
        <v>0</v>
      </c>
      <c r="AH1096" s="51">
        <f t="shared" si="219"/>
        <v>0</v>
      </c>
      <c r="AI1096" s="51">
        <f t="shared" si="220"/>
        <v>0</v>
      </c>
      <c r="AJ1096" s="51">
        <f t="shared" si="221"/>
        <v>0</v>
      </c>
      <c r="AK1096" s="51">
        <f t="shared" si="222"/>
        <v>0</v>
      </c>
      <c r="AL1096" s="51">
        <f t="shared" si="223"/>
        <v>0</v>
      </c>
      <c r="AM1096" s="51">
        <f t="shared" si="224"/>
        <v>0</v>
      </c>
      <c r="AN1096" s="51">
        <f t="shared" si="225"/>
        <v>0</v>
      </c>
    </row>
    <row r="1097" spans="1:40" x14ac:dyDescent="0.25">
      <c r="A1097" s="17"/>
      <c r="B1097" s="17"/>
      <c r="C1097" s="35"/>
      <c r="D1097" s="17"/>
      <c r="E1097" s="17"/>
      <c r="F1097" s="17"/>
      <c r="G1097" s="62">
        <f t="shared" si="226"/>
        <v>0</v>
      </c>
      <c r="H1097" s="17"/>
      <c r="I1097" s="17"/>
      <c r="J1097" s="17"/>
      <c r="K1097" s="17"/>
      <c r="L1097" s="17"/>
      <c r="M1097" s="17"/>
      <c r="N1097" s="17"/>
      <c r="O1097" s="17"/>
      <c r="P1097" s="115"/>
      <c r="Q1097" s="62">
        <f>IF(C1097&gt;A_Stammdaten!$B$12,0,SUM(G1097,H1097,J1097,K1097,M1097,N1097)-SUM(I1097,L1097,O1097,P1097))</f>
        <v>0</v>
      </c>
      <c r="R1097" s="17"/>
      <c r="S1097" s="17"/>
      <c r="T1097" s="17"/>
      <c r="U1097" s="62">
        <f t="shared" si="217"/>
        <v>0</v>
      </c>
      <c r="V1097" s="63">
        <f>IF(ISBLANK($B1097),0,VLOOKUP($B1097,Listen!$A$2:$C$45,2,FALSE))</f>
        <v>0</v>
      </c>
      <c r="W1097" s="63">
        <f>IF(ISBLANK($B1097),0,VLOOKUP($B1097,Listen!$A$2:$C$45,3,FALSE))</f>
        <v>0</v>
      </c>
      <c r="X1097" s="49">
        <f t="shared" si="218"/>
        <v>0</v>
      </c>
      <c r="Y1097" s="49">
        <f t="shared" si="216"/>
        <v>0</v>
      </c>
      <c r="Z1097" s="49">
        <f t="shared" si="216"/>
        <v>0</v>
      </c>
      <c r="AA1097" s="49">
        <f t="shared" si="216"/>
        <v>0</v>
      </c>
      <c r="AB1097" s="49">
        <f t="shared" si="216"/>
        <v>0</v>
      </c>
      <c r="AC1097" s="49">
        <f t="shared" si="216"/>
        <v>0</v>
      </c>
      <c r="AD1097" s="49">
        <f t="shared" si="216"/>
        <v>0</v>
      </c>
      <c r="AE1097" s="51">
        <f t="shared" si="215"/>
        <v>0</v>
      </c>
      <c r="AF1097" s="51">
        <f>IF(C1097=A_Stammdaten!$B$12,D_SAV!$U1097-D_SAV!$AG1097,HLOOKUP(A_Stammdaten!$B$12-1,$AH$4:$AN$4004,ROW(C1097)-3,FALSE)-$AG1097)</f>
        <v>0</v>
      </c>
      <c r="AG1097" s="51">
        <f>HLOOKUP(A_Stammdaten!$B$12,$AH$4:$AN$4004,ROW(C1097)-3,FALSE)</f>
        <v>0</v>
      </c>
      <c r="AH1097" s="51">
        <f t="shared" si="219"/>
        <v>0</v>
      </c>
      <c r="AI1097" s="51">
        <f t="shared" si="220"/>
        <v>0</v>
      </c>
      <c r="AJ1097" s="51">
        <f t="shared" si="221"/>
        <v>0</v>
      </c>
      <c r="AK1097" s="51">
        <f t="shared" si="222"/>
        <v>0</v>
      </c>
      <c r="AL1097" s="51">
        <f t="shared" si="223"/>
        <v>0</v>
      </c>
      <c r="AM1097" s="51">
        <f t="shared" si="224"/>
        <v>0</v>
      </c>
      <c r="AN1097" s="51">
        <f t="shared" si="225"/>
        <v>0</v>
      </c>
    </row>
    <row r="1098" spans="1:40" x14ac:dyDescent="0.25">
      <c r="A1098" s="17"/>
      <c r="B1098" s="17"/>
      <c r="C1098" s="35"/>
      <c r="D1098" s="17"/>
      <c r="E1098" s="17"/>
      <c r="F1098" s="17"/>
      <c r="G1098" s="62">
        <f t="shared" si="226"/>
        <v>0</v>
      </c>
      <c r="H1098" s="17"/>
      <c r="I1098" s="17"/>
      <c r="J1098" s="17"/>
      <c r="K1098" s="17"/>
      <c r="L1098" s="17"/>
      <c r="M1098" s="17"/>
      <c r="N1098" s="17"/>
      <c r="O1098" s="17"/>
      <c r="P1098" s="115"/>
      <c r="Q1098" s="62">
        <f>IF(C1098&gt;A_Stammdaten!$B$12,0,SUM(G1098,H1098,J1098,K1098,M1098,N1098)-SUM(I1098,L1098,O1098,P1098))</f>
        <v>0</v>
      </c>
      <c r="R1098" s="17"/>
      <c r="S1098" s="17"/>
      <c r="T1098" s="17"/>
      <c r="U1098" s="62">
        <f t="shared" si="217"/>
        <v>0</v>
      </c>
      <c r="V1098" s="63">
        <f>IF(ISBLANK($B1098),0,VLOOKUP($B1098,Listen!$A$2:$C$45,2,FALSE))</f>
        <v>0</v>
      </c>
      <c r="W1098" s="63">
        <f>IF(ISBLANK($B1098),0,VLOOKUP($B1098,Listen!$A$2:$C$45,3,FALSE))</f>
        <v>0</v>
      </c>
      <c r="X1098" s="49">
        <f t="shared" si="218"/>
        <v>0</v>
      </c>
      <c r="Y1098" s="49">
        <f t="shared" si="216"/>
        <v>0</v>
      </c>
      <c r="Z1098" s="49">
        <f t="shared" si="216"/>
        <v>0</v>
      </c>
      <c r="AA1098" s="49">
        <f t="shared" si="216"/>
        <v>0</v>
      </c>
      <c r="AB1098" s="49">
        <f t="shared" si="216"/>
        <v>0</v>
      </c>
      <c r="AC1098" s="49">
        <f t="shared" si="216"/>
        <v>0</v>
      </c>
      <c r="AD1098" s="49">
        <f t="shared" si="216"/>
        <v>0</v>
      </c>
      <c r="AE1098" s="51">
        <f t="shared" si="215"/>
        <v>0</v>
      </c>
      <c r="AF1098" s="51">
        <f>IF(C1098=A_Stammdaten!$B$12,D_SAV!$U1098-D_SAV!$AG1098,HLOOKUP(A_Stammdaten!$B$12-1,$AH$4:$AN$4004,ROW(C1098)-3,FALSE)-$AG1098)</f>
        <v>0</v>
      </c>
      <c r="AG1098" s="51">
        <f>HLOOKUP(A_Stammdaten!$B$12,$AH$4:$AN$4004,ROW(C1098)-3,FALSE)</f>
        <v>0</v>
      </c>
      <c r="AH1098" s="51">
        <f t="shared" si="219"/>
        <v>0</v>
      </c>
      <c r="AI1098" s="51">
        <f t="shared" si="220"/>
        <v>0</v>
      </c>
      <c r="AJ1098" s="51">
        <f t="shared" si="221"/>
        <v>0</v>
      </c>
      <c r="AK1098" s="51">
        <f t="shared" si="222"/>
        <v>0</v>
      </c>
      <c r="AL1098" s="51">
        <f t="shared" si="223"/>
        <v>0</v>
      </c>
      <c r="AM1098" s="51">
        <f t="shared" si="224"/>
        <v>0</v>
      </c>
      <c r="AN1098" s="51">
        <f t="shared" si="225"/>
        <v>0</v>
      </c>
    </row>
    <row r="1099" spans="1:40" x14ac:dyDescent="0.25">
      <c r="A1099" s="17"/>
      <c r="B1099" s="17"/>
      <c r="C1099" s="35"/>
      <c r="D1099" s="17"/>
      <c r="E1099" s="17"/>
      <c r="F1099" s="17"/>
      <c r="G1099" s="62">
        <f t="shared" si="226"/>
        <v>0</v>
      </c>
      <c r="H1099" s="17"/>
      <c r="I1099" s="17"/>
      <c r="J1099" s="17"/>
      <c r="K1099" s="17"/>
      <c r="L1099" s="17"/>
      <c r="M1099" s="17"/>
      <c r="N1099" s="17"/>
      <c r="O1099" s="17"/>
      <c r="P1099" s="115"/>
      <c r="Q1099" s="62">
        <f>IF(C1099&gt;A_Stammdaten!$B$12,0,SUM(G1099,H1099,J1099,K1099,M1099,N1099)-SUM(I1099,L1099,O1099,P1099))</f>
        <v>0</v>
      </c>
      <c r="R1099" s="17"/>
      <c r="S1099" s="17"/>
      <c r="T1099" s="17"/>
      <c r="U1099" s="62">
        <f t="shared" si="217"/>
        <v>0</v>
      </c>
      <c r="V1099" s="63">
        <f>IF(ISBLANK($B1099),0,VLOOKUP($B1099,Listen!$A$2:$C$45,2,FALSE))</f>
        <v>0</v>
      </c>
      <c r="W1099" s="63">
        <f>IF(ISBLANK($B1099),0,VLOOKUP($B1099,Listen!$A$2:$C$45,3,FALSE))</f>
        <v>0</v>
      </c>
      <c r="X1099" s="49">
        <f t="shared" si="218"/>
        <v>0</v>
      </c>
      <c r="Y1099" s="49">
        <f t="shared" si="216"/>
        <v>0</v>
      </c>
      <c r="Z1099" s="49">
        <f t="shared" si="216"/>
        <v>0</v>
      </c>
      <c r="AA1099" s="49">
        <f t="shared" si="216"/>
        <v>0</v>
      </c>
      <c r="AB1099" s="49">
        <f t="shared" si="216"/>
        <v>0</v>
      </c>
      <c r="AC1099" s="49">
        <f t="shared" si="216"/>
        <v>0</v>
      </c>
      <c r="AD1099" s="49">
        <f t="shared" si="216"/>
        <v>0</v>
      </c>
      <c r="AE1099" s="51">
        <f t="shared" si="215"/>
        <v>0</v>
      </c>
      <c r="AF1099" s="51">
        <f>IF(C1099=A_Stammdaten!$B$12,D_SAV!$U1099-D_SAV!$AG1099,HLOOKUP(A_Stammdaten!$B$12-1,$AH$4:$AN$4004,ROW(C1099)-3,FALSE)-$AG1099)</f>
        <v>0</v>
      </c>
      <c r="AG1099" s="51">
        <f>HLOOKUP(A_Stammdaten!$B$12,$AH$4:$AN$4004,ROW(C1099)-3,FALSE)</f>
        <v>0</v>
      </c>
      <c r="AH1099" s="51">
        <f t="shared" si="219"/>
        <v>0</v>
      </c>
      <c r="AI1099" s="51">
        <f t="shared" si="220"/>
        <v>0</v>
      </c>
      <c r="AJ1099" s="51">
        <f t="shared" si="221"/>
        <v>0</v>
      </c>
      <c r="AK1099" s="51">
        <f t="shared" si="222"/>
        <v>0</v>
      </c>
      <c r="AL1099" s="51">
        <f t="shared" si="223"/>
        <v>0</v>
      </c>
      <c r="AM1099" s="51">
        <f t="shared" si="224"/>
        <v>0</v>
      </c>
      <c r="AN1099" s="51">
        <f t="shared" si="225"/>
        <v>0</v>
      </c>
    </row>
    <row r="1100" spans="1:40" x14ac:dyDescent="0.25">
      <c r="A1100" s="17"/>
      <c r="B1100" s="17"/>
      <c r="C1100" s="35"/>
      <c r="D1100" s="17"/>
      <c r="E1100" s="17"/>
      <c r="F1100" s="17"/>
      <c r="G1100" s="62">
        <f t="shared" si="226"/>
        <v>0</v>
      </c>
      <c r="H1100" s="17"/>
      <c r="I1100" s="17"/>
      <c r="J1100" s="17"/>
      <c r="K1100" s="17"/>
      <c r="L1100" s="17"/>
      <c r="M1100" s="17"/>
      <c r="N1100" s="17"/>
      <c r="O1100" s="17"/>
      <c r="P1100" s="115"/>
      <c r="Q1100" s="62">
        <f>IF(C1100&gt;A_Stammdaten!$B$12,0,SUM(G1100,H1100,J1100,K1100,M1100,N1100)-SUM(I1100,L1100,O1100,P1100))</f>
        <v>0</v>
      </c>
      <c r="R1100" s="17"/>
      <c r="S1100" s="17"/>
      <c r="T1100" s="17"/>
      <c r="U1100" s="62">
        <f t="shared" si="217"/>
        <v>0</v>
      </c>
      <c r="V1100" s="63">
        <f>IF(ISBLANK($B1100),0,VLOOKUP($B1100,Listen!$A$2:$C$45,2,FALSE))</f>
        <v>0</v>
      </c>
      <c r="W1100" s="63">
        <f>IF(ISBLANK($B1100),0,VLOOKUP($B1100,Listen!$A$2:$C$45,3,FALSE))</f>
        <v>0</v>
      </c>
      <c r="X1100" s="49">
        <f t="shared" si="218"/>
        <v>0</v>
      </c>
      <c r="Y1100" s="49">
        <f t="shared" si="216"/>
        <v>0</v>
      </c>
      <c r="Z1100" s="49">
        <f t="shared" si="216"/>
        <v>0</v>
      </c>
      <c r="AA1100" s="49">
        <f t="shared" si="216"/>
        <v>0</v>
      </c>
      <c r="AB1100" s="49">
        <f t="shared" si="216"/>
        <v>0</v>
      </c>
      <c r="AC1100" s="49">
        <f t="shared" si="216"/>
        <v>0</v>
      </c>
      <c r="AD1100" s="49">
        <f t="shared" si="216"/>
        <v>0</v>
      </c>
      <c r="AE1100" s="51">
        <f t="shared" si="215"/>
        <v>0</v>
      </c>
      <c r="AF1100" s="51">
        <f>IF(C1100=A_Stammdaten!$B$12,D_SAV!$U1100-D_SAV!$AG1100,HLOOKUP(A_Stammdaten!$B$12-1,$AH$4:$AN$4004,ROW(C1100)-3,FALSE)-$AG1100)</f>
        <v>0</v>
      </c>
      <c r="AG1100" s="51">
        <f>HLOOKUP(A_Stammdaten!$B$12,$AH$4:$AN$4004,ROW(C1100)-3,FALSE)</f>
        <v>0</v>
      </c>
      <c r="AH1100" s="51">
        <f t="shared" si="219"/>
        <v>0</v>
      </c>
      <c r="AI1100" s="51">
        <f t="shared" si="220"/>
        <v>0</v>
      </c>
      <c r="AJ1100" s="51">
        <f t="shared" si="221"/>
        <v>0</v>
      </c>
      <c r="AK1100" s="51">
        <f t="shared" si="222"/>
        <v>0</v>
      </c>
      <c r="AL1100" s="51">
        <f t="shared" si="223"/>
        <v>0</v>
      </c>
      <c r="AM1100" s="51">
        <f t="shared" si="224"/>
        <v>0</v>
      </c>
      <c r="AN1100" s="51">
        <f t="shared" si="225"/>
        <v>0</v>
      </c>
    </row>
    <row r="1101" spans="1:40" x14ac:dyDescent="0.25">
      <c r="A1101" s="17"/>
      <c r="B1101" s="17"/>
      <c r="C1101" s="35"/>
      <c r="D1101" s="17"/>
      <c r="E1101" s="17"/>
      <c r="F1101" s="17"/>
      <c r="G1101" s="62">
        <f t="shared" si="226"/>
        <v>0</v>
      </c>
      <c r="H1101" s="17"/>
      <c r="I1101" s="17"/>
      <c r="J1101" s="17"/>
      <c r="K1101" s="17"/>
      <c r="L1101" s="17"/>
      <c r="M1101" s="17"/>
      <c r="N1101" s="17"/>
      <c r="O1101" s="17"/>
      <c r="P1101" s="115"/>
      <c r="Q1101" s="62">
        <f>IF(C1101&gt;A_Stammdaten!$B$12,0,SUM(G1101,H1101,J1101,K1101,M1101,N1101)-SUM(I1101,L1101,O1101,P1101))</f>
        <v>0</v>
      </c>
      <c r="R1101" s="17"/>
      <c r="S1101" s="17"/>
      <c r="T1101" s="17"/>
      <c r="U1101" s="62">
        <f t="shared" si="217"/>
        <v>0</v>
      </c>
      <c r="V1101" s="63">
        <f>IF(ISBLANK($B1101),0,VLOOKUP($B1101,Listen!$A$2:$C$45,2,FALSE))</f>
        <v>0</v>
      </c>
      <c r="W1101" s="63">
        <f>IF(ISBLANK($B1101),0,VLOOKUP($B1101,Listen!$A$2:$C$45,3,FALSE))</f>
        <v>0</v>
      </c>
      <c r="X1101" s="49">
        <f t="shared" si="218"/>
        <v>0</v>
      </c>
      <c r="Y1101" s="49">
        <f t="shared" si="216"/>
        <v>0</v>
      </c>
      <c r="Z1101" s="49">
        <f t="shared" si="216"/>
        <v>0</v>
      </c>
      <c r="AA1101" s="49">
        <f t="shared" si="216"/>
        <v>0</v>
      </c>
      <c r="AB1101" s="49">
        <f t="shared" si="216"/>
        <v>0</v>
      </c>
      <c r="AC1101" s="49">
        <f t="shared" si="216"/>
        <v>0</v>
      </c>
      <c r="AD1101" s="49">
        <f t="shared" si="216"/>
        <v>0</v>
      </c>
      <c r="AE1101" s="51">
        <f t="shared" si="215"/>
        <v>0</v>
      </c>
      <c r="AF1101" s="51">
        <f>IF(C1101=A_Stammdaten!$B$12,D_SAV!$U1101-D_SAV!$AG1101,HLOOKUP(A_Stammdaten!$B$12-1,$AH$4:$AN$4004,ROW(C1101)-3,FALSE)-$AG1101)</f>
        <v>0</v>
      </c>
      <c r="AG1101" s="51">
        <f>HLOOKUP(A_Stammdaten!$B$12,$AH$4:$AN$4004,ROW(C1101)-3,FALSE)</f>
        <v>0</v>
      </c>
      <c r="AH1101" s="51">
        <f t="shared" si="219"/>
        <v>0</v>
      </c>
      <c r="AI1101" s="51">
        <f t="shared" si="220"/>
        <v>0</v>
      </c>
      <c r="AJ1101" s="51">
        <f t="shared" si="221"/>
        <v>0</v>
      </c>
      <c r="AK1101" s="51">
        <f t="shared" si="222"/>
        <v>0</v>
      </c>
      <c r="AL1101" s="51">
        <f t="shared" si="223"/>
        <v>0</v>
      </c>
      <c r="AM1101" s="51">
        <f t="shared" si="224"/>
        <v>0</v>
      </c>
      <c r="AN1101" s="51">
        <f t="shared" si="225"/>
        <v>0</v>
      </c>
    </row>
    <row r="1102" spans="1:40" x14ac:dyDescent="0.25">
      <c r="A1102" s="17"/>
      <c r="B1102" s="17"/>
      <c r="C1102" s="35"/>
      <c r="D1102" s="17"/>
      <c r="E1102" s="17"/>
      <c r="F1102" s="17"/>
      <c r="G1102" s="62">
        <f t="shared" si="226"/>
        <v>0</v>
      </c>
      <c r="H1102" s="17"/>
      <c r="I1102" s="17"/>
      <c r="J1102" s="17"/>
      <c r="K1102" s="17"/>
      <c r="L1102" s="17"/>
      <c r="M1102" s="17"/>
      <c r="N1102" s="17"/>
      <c r="O1102" s="17"/>
      <c r="P1102" s="115"/>
      <c r="Q1102" s="62">
        <f>IF(C1102&gt;A_Stammdaten!$B$12,0,SUM(G1102,H1102,J1102,K1102,M1102,N1102)-SUM(I1102,L1102,O1102,P1102))</f>
        <v>0</v>
      </c>
      <c r="R1102" s="17"/>
      <c r="S1102" s="17"/>
      <c r="T1102" s="17"/>
      <c r="U1102" s="62">
        <f t="shared" si="217"/>
        <v>0</v>
      </c>
      <c r="V1102" s="63">
        <f>IF(ISBLANK($B1102),0,VLOOKUP($B1102,Listen!$A$2:$C$45,2,FALSE))</f>
        <v>0</v>
      </c>
      <c r="W1102" s="63">
        <f>IF(ISBLANK($B1102),0,VLOOKUP($B1102,Listen!$A$2:$C$45,3,FALSE))</f>
        <v>0</v>
      </c>
      <c r="X1102" s="49">
        <f t="shared" si="218"/>
        <v>0</v>
      </c>
      <c r="Y1102" s="49">
        <f t="shared" si="216"/>
        <v>0</v>
      </c>
      <c r="Z1102" s="49">
        <f t="shared" si="216"/>
        <v>0</v>
      </c>
      <c r="AA1102" s="49">
        <f t="shared" si="216"/>
        <v>0</v>
      </c>
      <c r="AB1102" s="49">
        <f t="shared" si="216"/>
        <v>0</v>
      </c>
      <c r="AC1102" s="49">
        <f t="shared" si="216"/>
        <v>0</v>
      </c>
      <c r="AD1102" s="49">
        <f t="shared" si="216"/>
        <v>0</v>
      </c>
      <c r="AE1102" s="51">
        <f t="shared" si="215"/>
        <v>0</v>
      </c>
      <c r="AF1102" s="51">
        <f>IF(C1102=A_Stammdaten!$B$12,D_SAV!$U1102-D_SAV!$AG1102,HLOOKUP(A_Stammdaten!$B$12-1,$AH$4:$AN$4004,ROW(C1102)-3,FALSE)-$AG1102)</f>
        <v>0</v>
      </c>
      <c r="AG1102" s="51">
        <f>HLOOKUP(A_Stammdaten!$B$12,$AH$4:$AN$4004,ROW(C1102)-3,FALSE)</f>
        <v>0</v>
      </c>
      <c r="AH1102" s="51">
        <f t="shared" si="219"/>
        <v>0</v>
      </c>
      <c r="AI1102" s="51">
        <f t="shared" si="220"/>
        <v>0</v>
      </c>
      <c r="AJ1102" s="51">
        <f t="shared" si="221"/>
        <v>0</v>
      </c>
      <c r="AK1102" s="51">
        <f t="shared" si="222"/>
        <v>0</v>
      </c>
      <c r="AL1102" s="51">
        <f t="shared" si="223"/>
        <v>0</v>
      </c>
      <c r="AM1102" s="51">
        <f t="shared" si="224"/>
        <v>0</v>
      </c>
      <c r="AN1102" s="51">
        <f t="shared" si="225"/>
        <v>0</v>
      </c>
    </row>
    <row r="1103" spans="1:40" x14ac:dyDescent="0.25">
      <c r="A1103" s="17"/>
      <c r="B1103" s="17"/>
      <c r="C1103" s="35"/>
      <c r="D1103" s="17"/>
      <c r="E1103" s="17"/>
      <c r="F1103" s="17"/>
      <c r="G1103" s="62">
        <f t="shared" si="226"/>
        <v>0</v>
      </c>
      <c r="H1103" s="17"/>
      <c r="I1103" s="17"/>
      <c r="J1103" s="17"/>
      <c r="K1103" s="17"/>
      <c r="L1103" s="17"/>
      <c r="M1103" s="17"/>
      <c r="N1103" s="17"/>
      <c r="O1103" s="17"/>
      <c r="P1103" s="115"/>
      <c r="Q1103" s="62">
        <f>IF(C1103&gt;A_Stammdaten!$B$12,0,SUM(G1103,H1103,J1103,K1103,M1103,N1103)-SUM(I1103,L1103,O1103,P1103))</f>
        <v>0</v>
      </c>
      <c r="R1103" s="17"/>
      <c r="S1103" s="17"/>
      <c r="T1103" s="17"/>
      <c r="U1103" s="62">
        <f t="shared" si="217"/>
        <v>0</v>
      </c>
      <c r="V1103" s="63">
        <f>IF(ISBLANK($B1103),0,VLOOKUP($B1103,Listen!$A$2:$C$45,2,FALSE))</f>
        <v>0</v>
      </c>
      <c r="W1103" s="63">
        <f>IF(ISBLANK($B1103),0,VLOOKUP($B1103,Listen!$A$2:$C$45,3,FALSE))</f>
        <v>0</v>
      </c>
      <c r="X1103" s="49">
        <f t="shared" si="218"/>
        <v>0</v>
      </c>
      <c r="Y1103" s="49">
        <f t="shared" si="216"/>
        <v>0</v>
      </c>
      <c r="Z1103" s="49">
        <f t="shared" si="216"/>
        <v>0</v>
      </c>
      <c r="AA1103" s="49">
        <f t="shared" si="216"/>
        <v>0</v>
      </c>
      <c r="AB1103" s="49">
        <f t="shared" si="216"/>
        <v>0</v>
      </c>
      <c r="AC1103" s="49">
        <f t="shared" si="216"/>
        <v>0</v>
      </c>
      <c r="AD1103" s="49">
        <f t="shared" si="216"/>
        <v>0</v>
      </c>
      <c r="AE1103" s="51">
        <f t="shared" si="215"/>
        <v>0</v>
      </c>
      <c r="AF1103" s="51">
        <f>IF(C1103=A_Stammdaten!$B$12,D_SAV!$U1103-D_SAV!$AG1103,HLOOKUP(A_Stammdaten!$B$12-1,$AH$4:$AN$4004,ROW(C1103)-3,FALSE)-$AG1103)</f>
        <v>0</v>
      </c>
      <c r="AG1103" s="51">
        <f>HLOOKUP(A_Stammdaten!$B$12,$AH$4:$AN$4004,ROW(C1103)-3,FALSE)</f>
        <v>0</v>
      </c>
      <c r="AH1103" s="51">
        <f t="shared" si="219"/>
        <v>0</v>
      </c>
      <c r="AI1103" s="51">
        <f t="shared" si="220"/>
        <v>0</v>
      </c>
      <c r="AJ1103" s="51">
        <f t="shared" si="221"/>
        <v>0</v>
      </c>
      <c r="AK1103" s="51">
        <f t="shared" si="222"/>
        <v>0</v>
      </c>
      <c r="AL1103" s="51">
        <f t="shared" si="223"/>
        <v>0</v>
      </c>
      <c r="AM1103" s="51">
        <f t="shared" si="224"/>
        <v>0</v>
      </c>
      <c r="AN1103" s="51">
        <f t="shared" si="225"/>
        <v>0</v>
      </c>
    </row>
    <row r="1104" spans="1:40" x14ac:dyDescent="0.25">
      <c r="A1104" s="17"/>
      <c r="B1104" s="17"/>
      <c r="C1104" s="35"/>
      <c r="D1104" s="17"/>
      <c r="E1104" s="17"/>
      <c r="F1104" s="17"/>
      <c r="G1104" s="62">
        <f t="shared" si="226"/>
        <v>0</v>
      </c>
      <c r="H1104" s="17"/>
      <c r="I1104" s="17"/>
      <c r="J1104" s="17"/>
      <c r="K1104" s="17"/>
      <c r="L1104" s="17"/>
      <c r="M1104" s="17"/>
      <c r="N1104" s="17"/>
      <c r="O1104" s="17"/>
      <c r="P1104" s="115"/>
      <c r="Q1104" s="62">
        <f>IF(C1104&gt;A_Stammdaten!$B$12,0,SUM(G1104,H1104,J1104,K1104,M1104,N1104)-SUM(I1104,L1104,O1104,P1104))</f>
        <v>0</v>
      </c>
      <c r="R1104" s="17"/>
      <c r="S1104" s="17"/>
      <c r="T1104" s="17"/>
      <c r="U1104" s="62">
        <f t="shared" si="217"/>
        <v>0</v>
      </c>
      <c r="V1104" s="63">
        <f>IF(ISBLANK($B1104),0,VLOOKUP($B1104,Listen!$A$2:$C$45,2,FALSE))</f>
        <v>0</v>
      </c>
      <c r="W1104" s="63">
        <f>IF(ISBLANK($B1104),0,VLOOKUP($B1104,Listen!$A$2:$C$45,3,FALSE))</f>
        <v>0</v>
      </c>
      <c r="X1104" s="49">
        <f t="shared" si="218"/>
        <v>0</v>
      </c>
      <c r="Y1104" s="49">
        <f t="shared" si="216"/>
        <v>0</v>
      </c>
      <c r="Z1104" s="49">
        <f t="shared" si="216"/>
        <v>0</v>
      </c>
      <c r="AA1104" s="49">
        <f t="shared" si="216"/>
        <v>0</v>
      </c>
      <c r="AB1104" s="49">
        <f t="shared" si="216"/>
        <v>0</v>
      </c>
      <c r="AC1104" s="49">
        <f t="shared" si="216"/>
        <v>0</v>
      </c>
      <c r="AD1104" s="49">
        <f t="shared" si="216"/>
        <v>0</v>
      </c>
      <c r="AE1104" s="51">
        <f t="shared" si="215"/>
        <v>0</v>
      </c>
      <c r="AF1104" s="51">
        <f>IF(C1104=A_Stammdaten!$B$12,D_SAV!$U1104-D_SAV!$AG1104,HLOOKUP(A_Stammdaten!$B$12-1,$AH$4:$AN$4004,ROW(C1104)-3,FALSE)-$AG1104)</f>
        <v>0</v>
      </c>
      <c r="AG1104" s="51">
        <f>HLOOKUP(A_Stammdaten!$B$12,$AH$4:$AN$4004,ROW(C1104)-3,FALSE)</f>
        <v>0</v>
      </c>
      <c r="AH1104" s="51">
        <f t="shared" si="219"/>
        <v>0</v>
      </c>
      <c r="AI1104" s="51">
        <f t="shared" si="220"/>
        <v>0</v>
      </c>
      <c r="AJ1104" s="51">
        <f t="shared" si="221"/>
        <v>0</v>
      </c>
      <c r="AK1104" s="51">
        <f t="shared" si="222"/>
        <v>0</v>
      </c>
      <c r="AL1104" s="51">
        <f t="shared" si="223"/>
        <v>0</v>
      </c>
      <c r="AM1104" s="51">
        <f t="shared" si="224"/>
        <v>0</v>
      </c>
      <c r="AN1104" s="51">
        <f t="shared" si="225"/>
        <v>0</v>
      </c>
    </row>
    <row r="1105" spans="1:40" x14ac:dyDescent="0.25">
      <c r="A1105" s="17"/>
      <c r="B1105" s="17"/>
      <c r="C1105" s="35"/>
      <c r="D1105" s="17"/>
      <c r="E1105" s="17"/>
      <c r="F1105" s="17"/>
      <c r="G1105" s="62">
        <f t="shared" si="226"/>
        <v>0</v>
      </c>
      <c r="H1105" s="17"/>
      <c r="I1105" s="17"/>
      <c r="J1105" s="17"/>
      <c r="K1105" s="17"/>
      <c r="L1105" s="17"/>
      <c r="M1105" s="17"/>
      <c r="N1105" s="17"/>
      <c r="O1105" s="17"/>
      <c r="P1105" s="115"/>
      <c r="Q1105" s="62">
        <f>IF(C1105&gt;A_Stammdaten!$B$12,0,SUM(G1105,H1105,J1105,K1105,M1105,N1105)-SUM(I1105,L1105,O1105,P1105))</f>
        <v>0</v>
      </c>
      <c r="R1105" s="17"/>
      <c r="S1105" s="17"/>
      <c r="T1105" s="17"/>
      <c r="U1105" s="62">
        <f t="shared" si="217"/>
        <v>0</v>
      </c>
      <c r="V1105" s="63">
        <f>IF(ISBLANK($B1105),0,VLOOKUP($B1105,Listen!$A$2:$C$45,2,FALSE))</f>
        <v>0</v>
      </c>
      <c r="W1105" s="63">
        <f>IF(ISBLANK($B1105),0,VLOOKUP($B1105,Listen!$A$2:$C$45,3,FALSE))</f>
        <v>0</v>
      </c>
      <c r="X1105" s="49">
        <f t="shared" si="218"/>
        <v>0</v>
      </c>
      <c r="Y1105" s="49">
        <f t="shared" si="216"/>
        <v>0</v>
      </c>
      <c r="Z1105" s="49">
        <f t="shared" si="216"/>
        <v>0</v>
      </c>
      <c r="AA1105" s="49">
        <f t="shared" si="216"/>
        <v>0</v>
      </c>
      <c r="AB1105" s="49">
        <f t="shared" si="216"/>
        <v>0</v>
      </c>
      <c r="AC1105" s="49">
        <f t="shared" si="216"/>
        <v>0</v>
      </c>
      <c r="AD1105" s="49">
        <f t="shared" si="216"/>
        <v>0</v>
      </c>
      <c r="AE1105" s="51">
        <f t="shared" si="215"/>
        <v>0</v>
      </c>
      <c r="AF1105" s="51">
        <f>IF(C1105=A_Stammdaten!$B$12,D_SAV!$U1105-D_SAV!$AG1105,HLOOKUP(A_Stammdaten!$B$12-1,$AH$4:$AN$4004,ROW(C1105)-3,FALSE)-$AG1105)</f>
        <v>0</v>
      </c>
      <c r="AG1105" s="51">
        <f>HLOOKUP(A_Stammdaten!$B$12,$AH$4:$AN$4004,ROW(C1105)-3,FALSE)</f>
        <v>0</v>
      </c>
      <c r="AH1105" s="51">
        <f t="shared" si="219"/>
        <v>0</v>
      </c>
      <c r="AI1105" s="51">
        <f t="shared" si="220"/>
        <v>0</v>
      </c>
      <c r="AJ1105" s="51">
        <f t="shared" si="221"/>
        <v>0</v>
      </c>
      <c r="AK1105" s="51">
        <f t="shared" si="222"/>
        <v>0</v>
      </c>
      <c r="AL1105" s="51">
        <f t="shared" si="223"/>
        <v>0</v>
      </c>
      <c r="AM1105" s="51">
        <f t="shared" si="224"/>
        <v>0</v>
      </c>
      <c r="AN1105" s="51">
        <f t="shared" si="225"/>
        <v>0</v>
      </c>
    </row>
    <row r="1106" spans="1:40" x14ac:dyDescent="0.25">
      <c r="A1106" s="17"/>
      <c r="B1106" s="17"/>
      <c r="C1106" s="35"/>
      <c r="D1106" s="17"/>
      <c r="E1106" s="17"/>
      <c r="F1106" s="17"/>
      <c r="G1106" s="62">
        <f t="shared" si="226"/>
        <v>0</v>
      </c>
      <c r="H1106" s="17"/>
      <c r="I1106" s="17"/>
      <c r="J1106" s="17"/>
      <c r="K1106" s="17"/>
      <c r="L1106" s="17"/>
      <c r="M1106" s="17"/>
      <c r="N1106" s="17"/>
      <c r="O1106" s="17"/>
      <c r="P1106" s="115"/>
      <c r="Q1106" s="62">
        <f>IF(C1106&gt;A_Stammdaten!$B$12,0,SUM(G1106,H1106,J1106,K1106,M1106,N1106)-SUM(I1106,L1106,O1106,P1106))</f>
        <v>0</v>
      </c>
      <c r="R1106" s="17"/>
      <c r="S1106" s="17"/>
      <c r="T1106" s="17"/>
      <c r="U1106" s="62">
        <f t="shared" si="217"/>
        <v>0</v>
      </c>
      <c r="V1106" s="63">
        <f>IF(ISBLANK($B1106),0,VLOOKUP($B1106,Listen!$A$2:$C$45,2,FALSE))</f>
        <v>0</v>
      </c>
      <c r="W1106" s="63">
        <f>IF(ISBLANK($B1106),0,VLOOKUP($B1106,Listen!$A$2:$C$45,3,FALSE))</f>
        <v>0</v>
      </c>
      <c r="X1106" s="49">
        <f t="shared" si="218"/>
        <v>0</v>
      </c>
      <c r="Y1106" s="49">
        <f t="shared" si="216"/>
        <v>0</v>
      </c>
      <c r="Z1106" s="49">
        <f t="shared" si="216"/>
        <v>0</v>
      </c>
      <c r="AA1106" s="49">
        <f t="shared" si="216"/>
        <v>0</v>
      </c>
      <c r="AB1106" s="49">
        <f t="shared" si="216"/>
        <v>0</v>
      </c>
      <c r="AC1106" s="49">
        <f t="shared" si="216"/>
        <v>0</v>
      </c>
      <c r="AD1106" s="49">
        <f t="shared" si="216"/>
        <v>0</v>
      </c>
      <c r="AE1106" s="51">
        <f t="shared" si="215"/>
        <v>0</v>
      </c>
      <c r="AF1106" s="51">
        <f>IF(C1106=A_Stammdaten!$B$12,D_SAV!$U1106-D_SAV!$AG1106,HLOOKUP(A_Stammdaten!$B$12-1,$AH$4:$AN$4004,ROW(C1106)-3,FALSE)-$AG1106)</f>
        <v>0</v>
      </c>
      <c r="AG1106" s="51">
        <f>HLOOKUP(A_Stammdaten!$B$12,$AH$4:$AN$4004,ROW(C1106)-3,FALSE)</f>
        <v>0</v>
      </c>
      <c r="AH1106" s="51">
        <f t="shared" si="219"/>
        <v>0</v>
      </c>
      <c r="AI1106" s="51">
        <f t="shared" si="220"/>
        <v>0</v>
      </c>
      <c r="AJ1106" s="51">
        <f t="shared" si="221"/>
        <v>0</v>
      </c>
      <c r="AK1106" s="51">
        <f t="shared" si="222"/>
        <v>0</v>
      </c>
      <c r="AL1106" s="51">
        <f t="shared" si="223"/>
        <v>0</v>
      </c>
      <c r="AM1106" s="51">
        <f t="shared" si="224"/>
        <v>0</v>
      </c>
      <c r="AN1106" s="51">
        <f t="shared" si="225"/>
        <v>0</v>
      </c>
    </row>
    <row r="1107" spans="1:40" x14ac:dyDescent="0.25">
      <c r="A1107" s="17"/>
      <c r="B1107" s="17"/>
      <c r="C1107" s="35"/>
      <c r="D1107" s="17"/>
      <c r="E1107" s="17"/>
      <c r="F1107" s="17"/>
      <c r="G1107" s="62">
        <f t="shared" si="226"/>
        <v>0</v>
      </c>
      <c r="H1107" s="17"/>
      <c r="I1107" s="17"/>
      <c r="J1107" s="17"/>
      <c r="K1107" s="17"/>
      <c r="L1107" s="17"/>
      <c r="M1107" s="17"/>
      <c r="N1107" s="17"/>
      <c r="O1107" s="17"/>
      <c r="P1107" s="115"/>
      <c r="Q1107" s="62">
        <f>IF(C1107&gt;A_Stammdaten!$B$12,0,SUM(G1107,H1107,J1107,K1107,M1107,N1107)-SUM(I1107,L1107,O1107,P1107))</f>
        <v>0</v>
      </c>
      <c r="R1107" s="17"/>
      <c r="S1107" s="17"/>
      <c r="T1107" s="17"/>
      <c r="U1107" s="62">
        <f t="shared" si="217"/>
        <v>0</v>
      </c>
      <c r="V1107" s="63">
        <f>IF(ISBLANK($B1107),0,VLOOKUP($B1107,Listen!$A$2:$C$45,2,FALSE))</f>
        <v>0</v>
      </c>
      <c r="W1107" s="63">
        <f>IF(ISBLANK($B1107),0,VLOOKUP($B1107,Listen!$A$2:$C$45,3,FALSE))</f>
        <v>0</v>
      </c>
      <c r="X1107" s="49">
        <f t="shared" si="218"/>
        <v>0</v>
      </c>
      <c r="Y1107" s="49">
        <f t="shared" si="216"/>
        <v>0</v>
      </c>
      <c r="Z1107" s="49">
        <f t="shared" si="216"/>
        <v>0</v>
      </c>
      <c r="AA1107" s="49">
        <f t="shared" si="216"/>
        <v>0</v>
      </c>
      <c r="AB1107" s="49">
        <f t="shared" si="216"/>
        <v>0</v>
      </c>
      <c r="AC1107" s="49">
        <f t="shared" si="216"/>
        <v>0</v>
      </c>
      <c r="AD1107" s="49">
        <f t="shared" si="216"/>
        <v>0</v>
      </c>
      <c r="AE1107" s="51">
        <f t="shared" si="215"/>
        <v>0</v>
      </c>
      <c r="AF1107" s="51">
        <f>IF(C1107=A_Stammdaten!$B$12,D_SAV!$U1107-D_SAV!$AG1107,HLOOKUP(A_Stammdaten!$B$12-1,$AH$4:$AN$4004,ROW(C1107)-3,FALSE)-$AG1107)</f>
        <v>0</v>
      </c>
      <c r="AG1107" s="51">
        <f>HLOOKUP(A_Stammdaten!$B$12,$AH$4:$AN$4004,ROW(C1107)-3,FALSE)</f>
        <v>0</v>
      </c>
      <c r="AH1107" s="51">
        <f t="shared" si="219"/>
        <v>0</v>
      </c>
      <c r="AI1107" s="51">
        <f t="shared" si="220"/>
        <v>0</v>
      </c>
      <c r="AJ1107" s="51">
        <f t="shared" si="221"/>
        <v>0</v>
      </c>
      <c r="AK1107" s="51">
        <f t="shared" si="222"/>
        <v>0</v>
      </c>
      <c r="AL1107" s="51">
        <f t="shared" si="223"/>
        <v>0</v>
      </c>
      <c r="AM1107" s="51">
        <f t="shared" si="224"/>
        <v>0</v>
      </c>
      <c r="AN1107" s="51">
        <f t="shared" si="225"/>
        <v>0</v>
      </c>
    </row>
    <row r="1108" spans="1:40" x14ac:dyDescent="0.25">
      <c r="A1108" s="17"/>
      <c r="B1108" s="17"/>
      <c r="C1108" s="35"/>
      <c r="D1108" s="17"/>
      <c r="E1108" s="17"/>
      <c r="F1108" s="17"/>
      <c r="G1108" s="62">
        <f t="shared" si="226"/>
        <v>0</v>
      </c>
      <c r="H1108" s="17"/>
      <c r="I1108" s="17"/>
      <c r="J1108" s="17"/>
      <c r="K1108" s="17"/>
      <c r="L1108" s="17"/>
      <c r="M1108" s="17"/>
      <c r="N1108" s="17"/>
      <c r="O1108" s="17"/>
      <c r="P1108" s="115"/>
      <c r="Q1108" s="62">
        <f>IF(C1108&gt;A_Stammdaten!$B$12,0,SUM(G1108,H1108,J1108,K1108,M1108,N1108)-SUM(I1108,L1108,O1108,P1108))</f>
        <v>0</v>
      </c>
      <c r="R1108" s="17"/>
      <c r="S1108" s="17"/>
      <c r="T1108" s="17"/>
      <c r="U1108" s="62">
        <f t="shared" si="217"/>
        <v>0</v>
      </c>
      <c r="V1108" s="63">
        <f>IF(ISBLANK($B1108),0,VLOOKUP($B1108,Listen!$A$2:$C$45,2,FALSE))</f>
        <v>0</v>
      </c>
      <c r="W1108" s="63">
        <f>IF(ISBLANK($B1108),0,VLOOKUP($B1108,Listen!$A$2:$C$45,3,FALSE))</f>
        <v>0</v>
      </c>
      <c r="X1108" s="49">
        <f t="shared" si="218"/>
        <v>0</v>
      </c>
      <c r="Y1108" s="49">
        <f t="shared" si="216"/>
        <v>0</v>
      </c>
      <c r="Z1108" s="49">
        <f t="shared" si="216"/>
        <v>0</v>
      </c>
      <c r="AA1108" s="49">
        <f t="shared" si="216"/>
        <v>0</v>
      </c>
      <c r="AB1108" s="49">
        <f t="shared" si="216"/>
        <v>0</v>
      </c>
      <c r="AC1108" s="49">
        <f t="shared" si="216"/>
        <v>0</v>
      </c>
      <c r="AD1108" s="49">
        <f t="shared" si="216"/>
        <v>0</v>
      </c>
      <c r="AE1108" s="51">
        <f t="shared" si="215"/>
        <v>0</v>
      </c>
      <c r="AF1108" s="51">
        <f>IF(C1108=A_Stammdaten!$B$12,D_SAV!$U1108-D_SAV!$AG1108,HLOOKUP(A_Stammdaten!$B$12-1,$AH$4:$AN$4004,ROW(C1108)-3,FALSE)-$AG1108)</f>
        <v>0</v>
      </c>
      <c r="AG1108" s="51">
        <f>HLOOKUP(A_Stammdaten!$B$12,$AH$4:$AN$4004,ROW(C1108)-3,FALSE)</f>
        <v>0</v>
      </c>
      <c r="AH1108" s="51">
        <f t="shared" si="219"/>
        <v>0</v>
      </c>
      <c r="AI1108" s="51">
        <f t="shared" si="220"/>
        <v>0</v>
      </c>
      <c r="AJ1108" s="51">
        <f t="shared" si="221"/>
        <v>0</v>
      </c>
      <c r="AK1108" s="51">
        <f t="shared" si="222"/>
        <v>0</v>
      </c>
      <c r="AL1108" s="51">
        <f t="shared" si="223"/>
        <v>0</v>
      </c>
      <c r="AM1108" s="51">
        <f t="shared" si="224"/>
        <v>0</v>
      </c>
      <c r="AN1108" s="51">
        <f t="shared" si="225"/>
        <v>0</v>
      </c>
    </row>
    <row r="1109" spans="1:40" x14ac:dyDescent="0.25">
      <c r="A1109" s="17"/>
      <c r="B1109" s="17"/>
      <c r="C1109" s="35"/>
      <c r="D1109" s="17"/>
      <c r="E1109" s="17"/>
      <c r="F1109" s="17"/>
      <c r="G1109" s="62">
        <f t="shared" si="226"/>
        <v>0</v>
      </c>
      <c r="H1109" s="17"/>
      <c r="I1109" s="17"/>
      <c r="J1109" s="17"/>
      <c r="K1109" s="17"/>
      <c r="L1109" s="17"/>
      <c r="M1109" s="17"/>
      <c r="N1109" s="17"/>
      <c r="O1109" s="17"/>
      <c r="P1109" s="115"/>
      <c r="Q1109" s="62">
        <f>IF(C1109&gt;A_Stammdaten!$B$12,0,SUM(G1109,H1109,J1109,K1109,M1109,N1109)-SUM(I1109,L1109,O1109,P1109))</f>
        <v>0</v>
      </c>
      <c r="R1109" s="17"/>
      <c r="S1109" s="17"/>
      <c r="T1109" s="17"/>
      <c r="U1109" s="62">
        <f t="shared" si="217"/>
        <v>0</v>
      </c>
      <c r="V1109" s="63">
        <f>IF(ISBLANK($B1109),0,VLOOKUP($B1109,Listen!$A$2:$C$45,2,FALSE))</f>
        <v>0</v>
      </c>
      <c r="W1109" s="63">
        <f>IF(ISBLANK($B1109),0,VLOOKUP($B1109,Listen!$A$2:$C$45,3,FALSE))</f>
        <v>0</v>
      </c>
      <c r="X1109" s="49">
        <f t="shared" si="218"/>
        <v>0</v>
      </c>
      <c r="Y1109" s="49">
        <f t="shared" si="216"/>
        <v>0</v>
      </c>
      <c r="Z1109" s="49">
        <f t="shared" si="216"/>
        <v>0</v>
      </c>
      <c r="AA1109" s="49">
        <f t="shared" si="216"/>
        <v>0</v>
      </c>
      <c r="AB1109" s="49">
        <f t="shared" si="216"/>
        <v>0</v>
      </c>
      <c r="AC1109" s="49">
        <f t="shared" si="216"/>
        <v>0</v>
      </c>
      <c r="AD1109" s="49">
        <f t="shared" si="216"/>
        <v>0</v>
      </c>
      <c r="AE1109" s="51">
        <f t="shared" si="215"/>
        <v>0</v>
      </c>
      <c r="AF1109" s="51">
        <f>IF(C1109=A_Stammdaten!$B$12,D_SAV!$U1109-D_SAV!$AG1109,HLOOKUP(A_Stammdaten!$B$12-1,$AH$4:$AN$4004,ROW(C1109)-3,FALSE)-$AG1109)</f>
        <v>0</v>
      </c>
      <c r="AG1109" s="51">
        <f>HLOOKUP(A_Stammdaten!$B$12,$AH$4:$AN$4004,ROW(C1109)-3,FALSE)</f>
        <v>0</v>
      </c>
      <c r="AH1109" s="51">
        <f t="shared" si="219"/>
        <v>0</v>
      </c>
      <c r="AI1109" s="51">
        <f t="shared" si="220"/>
        <v>0</v>
      </c>
      <c r="AJ1109" s="51">
        <f t="shared" si="221"/>
        <v>0</v>
      </c>
      <c r="AK1109" s="51">
        <f t="shared" si="222"/>
        <v>0</v>
      </c>
      <c r="AL1109" s="51">
        <f t="shared" si="223"/>
        <v>0</v>
      </c>
      <c r="AM1109" s="51">
        <f t="shared" si="224"/>
        <v>0</v>
      </c>
      <c r="AN1109" s="51">
        <f t="shared" si="225"/>
        <v>0</v>
      </c>
    </row>
    <row r="1110" spans="1:40" x14ac:dyDescent="0.25">
      <c r="A1110" s="17"/>
      <c r="B1110" s="17"/>
      <c r="C1110" s="35"/>
      <c r="D1110" s="17"/>
      <c r="E1110" s="17"/>
      <c r="F1110" s="17"/>
      <c r="G1110" s="62">
        <f t="shared" si="226"/>
        <v>0</v>
      </c>
      <c r="H1110" s="17"/>
      <c r="I1110" s="17"/>
      <c r="J1110" s="17"/>
      <c r="K1110" s="17"/>
      <c r="L1110" s="17"/>
      <c r="M1110" s="17"/>
      <c r="N1110" s="17"/>
      <c r="O1110" s="17"/>
      <c r="P1110" s="115"/>
      <c r="Q1110" s="62">
        <f>IF(C1110&gt;A_Stammdaten!$B$12,0,SUM(G1110,H1110,J1110,K1110,M1110,N1110)-SUM(I1110,L1110,O1110,P1110))</f>
        <v>0</v>
      </c>
      <c r="R1110" s="17"/>
      <c r="S1110" s="17"/>
      <c r="T1110" s="17"/>
      <c r="U1110" s="62">
        <f t="shared" si="217"/>
        <v>0</v>
      </c>
      <c r="V1110" s="63">
        <f>IF(ISBLANK($B1110),0,VLOOKUP($B1110,Listen!$A$2:$C$45,2,FALSE))</f>
        <v>0</v>
      </c>
      <c r="W1110" s="63">
        <f>IF(ISBLANK($B1110),0,VLOOKUP($B1110,Listen!$A$2:$C$45,3,FALSE))</f>
        <v>0</v>
      </c>
      <c r="X1110" s="49">
        <f t="shared" si="218"/>
        <v>0</v>
      </c>
      <c r="Y1110" s="49">
        <f t="shared" si="216"/>
        <v>0</v>
      </c>
      <c r="Z1110" s="49">
        <f t="shared" si="216"/>
        <v>0</v>
      </c>
      <c r="AA1110" s="49">
        <f t="shared" si="216"/>
        <v>0</v>
      </c>
      <c r="AB1110" s="49">
        <f t="shared" si="216"/>
        <v>0</v>
      </c>
      <c r="AC1110" s="49">
        <f t="shared" si="216"/>
        <v>0</v>
      </c>
      <c r="AD1110" s="49">
        <f t="shared" si="216"/>
        <v>0</v>
      </c>
      <c r="AE1110" s="51">
        <f t="shared" si="215"/>
        <v>0</v>
      </c>
      <c r="AF1110" s="51">
        <f>IF(C1110=A_Stammdaten!$B$12,D_SAV!$U1110-D_SAV!$AG1110,HLOOKUP(A_Stammdaten!$B$12-1,$AH$4:$AN$4004,ROW(C1110)-3,FALSE)-$AG1110)</f>
        <v>0</v>
      </c>
      <c r="AG1110" s="51">
        <f>HLOOKUP(A_Stammdaten!$B$12,$AH$4:$AN$4004,ROW(C1110)-3,FALSE)</f>
        <v>0</v>
      </c>
      <c r="AH1110" s="51">
        <f t="shared" si="219"/>
        <v>0</v>
      </c>
      <c r="AI1110" s="51">
        <f t="shared" si="220"/>
        <v>0</v>
      </c>
      <c r="AJ1110" s="51">
        <f t="shared" si="221"/>
        <v>0</v>
      </c>
      <c r="AK1110" s="51">
        <f t="shared" si="222"/>
        <v>0</v>
      </c>
      <c r="AL1110" s="51">
        <f t="shared" si="223"/>
        <v>0</v>
      </c>
      <c r="AM1110" s="51">
        <f t="shared" si="224"/>
        <v>0</v>
      </c>
      <c r="AN1110" s="51">
        <f t="shared" si="225"/>
        <v>0</v>
      </c>
    </row>
    <row r="1111" spans="1:40" x14ac:dyDescent="0.25">
      <c r="A1111" s="17"/>
      <c r="B1111" s="17"/>
      <c r="C1111" s="35"/>
      <c r="D1111" s="17"/>
      <c r="E1111" s="17"/>
      <c r="F1111" s="17"/>
      <c r="G1111" s="62">
        <f t="shared" si="226"/>
        <v>0</v>
      </c>
      <c r="H1111" s="17"/>
      <c r="I1111" s="17"/>
      <c r="J1111" s="17"/>
      <c r="K1111" s="17"/>
      <c r="L1111" s="17"/>
      <c r="M1111" s="17"/>
      <c r="N1111" s="17"/>
      <c r="O1111" s="17"/>
      <c r="P1111" s="115"/>
      <c r="Q1111" s="62">
        <f>IF(C1111&gt;A_Stammdaten!$B$12,0,SUM(G1111,H1111,J1111,K1111,M1111,N1111)-SUM(I1111,L1111,O1111,P1111))</f>
        <v>0</v>
      </c>
      <c r="R1111" s="17"/>
      <c r="S1111" s="17"/>
      <c r="T1111" s="17"/>
      <c r="U1111" s="62">
        <f t="shared" si="217"/>
        <v>0</v>
      </c>
      <c r="V1111" s="63">
        <f>IF(ISBLANK($B1111),0,VLOOKUP($B1111,Listen!$A$2:$C$45,2,FALSE))</f>
        <v>0</v>
      </c>
      <c r="W1111" s="63">
        <f>IF(ISBLANK($B1111),0,VLOOKUP($B1111,Listen!$A$2:$C$45,3,FALSE))</f>
        <v>0</v>
      </c>
      <c r="X1111" s="49">
        <f t="shared" si="218"/>
        <v>0</v>
      </c>
      <c r="Y1111" s="49">
        <f t="shared" si="216"/>
        <v>0</v>
      </c>
      <c r="Z1111" s="49">
        <f t="shared" si="216"/>
        <v>0</v>
      </c>
      <c r="AA1111" s="49">
        <f t="shared" si="216"/>
        <v>0</v>
      </c>
      <c r="AB1111" s="49">
        <f t="shared" si="216"/>
        <v>0</v>
      </c>
      <c r="AC1111" s="49">
        <f t="shared" si="216"/>
        <v>0</v>
      </c>
      <c r="AD1111" s="49">
        <f t="shared" si="216"/>
        <v>0</v>
      </c>
      <c r="AE1111" s="51">
        <f t="shared" si="215"/>
        <v>0</v>
      </c>
      <c r="AF1111" s="51">
        <f>IF(C1111=A_Stammdaten!$B$12,D_SAV!$U1111-D_SAV!$AG1111,HLOOKUP(A_Stammdaten!$B$12-1,$AH$4:$AN$4004,ROW(C1111)-3,FALSE)-$AG1111)</f>
        <v>0</v>
      </c>
      <c r="AG1111" s="51">
        <f>HLOOKUP(A_Stammdaten!$B$12,$AH$4:$AN$4004,ROW(C1111)-3,FALSE)</f>
        <v>0</v>
      </c>
      <c r="AH1111" s="51">
        <f t="shared" si="219"/>
        <v>0</v>
      </c>
      <c r="AI1111" s="51">
        <f t="shared" si="220"/>
        <v>0</v>
      </c>
      <c r="AJ1111" s="51">
        <f t="shared" si="221"/>
        <v>0</v>
      </c>
      <c r="AK1111" s="51">
        <f t="shared" si="222"/>
        <v>0</v>
      </c>
      <c r="AL1111" s="51">
        <f t="shared" si="223"/>
        <v>0</v>
      </c>
      <c r="AM1111" s="51">
        <f t="shared" si="224"/>
        <v>0</v>
      </c>
      <c r="AN1111" s="51">
        <f t="shared" si="225"/>
        <v>0</v>
      </c>
    </row>
    <row r="1112" spans="1:40" x14ac:dyDescent="0.25">
      <c r="A1112" s="17"/>
      <c r="B1112" s="17"/>
      <c r="C1112" s="35"/>
      <c r="D1112" s="17"/>
      <c r="E1112" s="17"/>
      <c r="F1112" s="17"/>
      <c r="G1112" s="62">
        <f t="shared" si="226"/>
        <v>0</v>
      </c>
      <c r="H1112" s="17"/>
      <c r="I1112" s="17"/>
      <c r="J1112" s="17"/>
      <c r="K1112" s="17"/>
      <c r="L1112" s="17"/>
      <c r="M1112" s="17"/>
      <c r="N1112" s="17"/>
      <c r="O1112" s="17"/>
      <c r="P1112" s="115"/>
      <c r="Q1112" s="62">
        <f>IF(C1112&gt;A_Stammdaten!$B$12,0,SUM(G1112,H1112,J1112,K1112,M1112,N1112)-SUM(I1112,L1112,O1112,P1112))</f>
        <v>0</v>
      </c>
      <c r="R1112" s="17"/>
      <c r="S1112" s="17"/>
      <c r="T1112" s="17"/>
      <c r="U1112" s="62">
        <f t="shared" si="217"/>
        <v>0</v>
      </c>
      <c r="V1112" s="63">
        <f>IF(ISBLANK($B1112),0,VLOOKUP($B1112,Listen!$A$2:$C$45,2,FALSE))</f>
        <v>0</v>
      </c>
      <c r="W1112" s="63">
        <f>IF(ISBLANK($B1112),0,VLOOKUP($B1112,Listen!$A$2:$C$45,3,FALSE))</f>
        <v>0</v>
      </c>
      <c r="X1112" s="49">
        <f t="shared" si="218"/>
        <v>0</v>
      </c>
      <c r="Y1112" s="49">
        <f t="shared" si="216"/>
        <v>0</v>
      </c>
      <c r="Z1112" s="49">
        <f t="shared" si="216"/>
        <v>0</v>
      </c>
      <c r="AA1112" s="49">
        <f t="shared" si="216"/>
        <v>0</v>
      </c>
      <c r="AB1112" s="49">
        <f t="shared" si="216"/>
        <v>0</v>
      </c>
      <c r="AC1112" s="49">
        <f t="shared" si="216"/>
        <v>0</v>
      </c>
      <c r="AD1112" s="49">
        <f t="shared" si="216"/>
        <v>0</v>
      </c>
      <c r="AE1112" s="51">
        <f t="shared" si="215"/>
        <v>0</v>
      </c>
      <c r="AF1112" s="51">
        <f>IF(C1112=A_Stammdaten!$B$12,D_SAV!$U1112-D_SAV!$AG1112,HLOOKUP(A_Stammdaten!$B$12-1,$AH$4:$AN$4004,ROW(C1112)-3,FALSE)-$AG1112)</f>
        <v>0</v>
      </c>
      <c r="AG1112" s="51">
        <f>HLOOKUP(A_Stammdaten!$B$12,$AH$4:$AN$4004,ROW(C1112)-3,FALSE)</f>
        <v>0</v>
      </c>
      <c r="AH1112" s="51">
        <f t="shared" si="219"/>
        <v>0</v>
      </c>
      <c r="AI1112" s="51">
        <f t="shared" si="220"/>
        <v>0</v>
      </c>
      <c r="AJ1112" s="51">
        <f t="shared" si="221"/>
        <v>0</v>
      </c>
      <c r="AK1112" s="51">
        <f t="shared" si="222"/>
        <v>0</v>
      </c>
      <c r="AL1112" s="51">
        <f t="shared" si="223"/>
        <v>0</v>
      </c>
      <c r="AM1112" s="51">
        <f t="shared" si="224"/>
        <v>0</v>
      </c>
      <c r="AN1112" s="51">
        <f t="shared" si="225"/>
        <v>0</v>
      </c>
    </row>
    <row r="1113" spans="1:40" x14ac:dyDescent="0.25">
      <c r="A1113" s="17"/>
      <c r="B1113" s="17"/>
      <c r="C1113" s="35"/>
      <c r="D1113" s="17"/>
      <c r="E1113" s="17"/>
      <c r="F1113" s="17"/>
      <c r="G1113" s="62">
        <f t="shared" si="226"/>
        <v>0</v>
      </c>
      <c r="H1113" s="17"/>
      <c r="I1113" s="17"/>
      <c r="J1113" s="17"/>
      <c r="K1113" s="17"/>
      <c r="L1113" s="17"/>
      <c r="M1113" s="17"/>
      <c r="N1113" s="17"/>
      <c r="O1113" s="17"/>
      <c r="P1113" s="115"/>
      <c r="Q1113" s="62">
        <f>IF(C1113&gt;A_Stammdaten!$B$12,0,SUM(G1113,H1113,J1113,K1113,M1113,N1113)-SUM(I1113,L1113,O1113,P1113))</f>
        <v>0</v>
      </c>
      <c r="R1113" s="17"/>
      <c r="S1113" s="17"/>
      <c r="T1113" s="17"/>
      <c r="U1113" s="62">
        <f t="shared" si="217"/>
        <v>0</v>
      </c>
      <c r="V1113" s="63">
        <f>IF(ISBLANK($B1113),0,VLOOKUP($B1113,Listen!$A$2:$C$45,2,FALSE))</f>
        <v>0</v>
      </c>
      <c r="W1113" s="63">
        <f>IF(ISBLANK($B1113),0,VLOOKUP($B1113,Listen!$A$2:$C$45,3,FALSE))</f>
        <v>0</v>
      </c>
      <c r="X1113" s="49">
        <f t="shared" si="218"/>
        <v>0</v>
      </c>
      <c r="Y1113" s="49">
        <f t="shared" si="216"/>
        <v>0</v>
      </c>
      <c r="Z1113" s="49">
        <f t="shared" si="216"/>
        <v>0</v>
      </c>
      <c r="AA1113" s="49">
        <f t="shared" si="216"/>
        <v>0</v>
      </c>
      <c r="AB1113" s="49">
        <f t="shared" si="216"/>
        <v>0</v>
      </c>
      <c r="AC1113" s="49">
        <f t="shared" si="216"/>
        <v>0</v>
      </c>
      <c r="AD1113" s="49">
        <f t="shared" si="216"/>
        <v>0</v>
      </c>
      <c r="AE1113" s="51">
        <f t="shared" si="215"/>
        <v>0</v>
      </c>
      <c r="AF1113" s="51">
        <f>IF(C1113=A_Stammdaten!$B$12,D_SAV!$U1113-D_SAV!$AG1113,HLOOKUP(A_Stammdaten!$B$12-1,$AH$4:$AN$4004,ROW(C1113)-3,FALSE)-$AG1113)</f>
        <v>0</v>
      </c>
      <c r="AG1113" s="51">
        <f>HLOOKUP(A_Stammdaten!$B$12,$AH$4:$AN$4004,ROW(C1113)-3,FALSE)</f>
        <v>0</v>
      </c>
      <c r="AH1113" s="51">
        <f t="shared" si="219"/>
        <v>0</v>
      </c>
      <c r="AI1113" s="51">
        <f t="shared" si="220"/>
        <v>0</v>
      </c>
      <c r="AJ1113" s="51">
        <f t="shared" si="221"/>
        <v>0</v>
      </c>
      <c r="AK1113" s="51">
        <f t="shared" si="222"/>
        <v>0</v>
      </c>
      <c r="AL1113" s="51">
        <f t="shared" si="223"/>
        <v>0</v>
      </c>
      <c r="AM1113" s="51">
        <f t="shared" si="224"/>
        <v>0</v>
      </c>
      <c r="AN1113" s="51">
        <f t="shared" si="225"/>
        <v>0</v>
      </c>
    </row>
    <row r="1114" spans="1:40" x14ac:dyDescent="0.25">
      <c r="A1114" s="17"/>
      <c r="B1114" s="17"/>
      <c r="C1114" s="35"/>
      <c r="D1114" s="17"/>
      <c r="E1114" s="17"/>
      <c r="F1114" s="17"/>
      <c r="G1114" s="62">
        <f t="shared" si="226"/>
        <v>0</v>
      </c>
      <c r="H1114" s="17"/>
      <c r="I1114" s="17"/>
      <c r="J1114" s="17"/>
      <c r="K1114" s="17"/>
      <c r="L1114" s="17"/>
      <c r="M1114" s="17"/>
      <c r="N1114" s="17"/>
      <c r="O1114" s="17"/>
      <c r="P1114" s="115"/>
      <c r="Q1114" s="62">
        <f>IF(C1114&gt;A_Stammdaten!$B$12,0,SUM(G1114,H1114,J1114,K1114,M1114,N1114)-SUM(I1114,L1114,O1114,P1114))</f>
        <v>0</v>
      </c>
      <c r="R1114" s="17"/>
      <c r="S1114" s="17"/>
      <c r="T1114" s="17"/>
      <c r="U1114" s="62">
        <f t="shared" si="217"/>
        <v>0</v>
      </c>
      <c r="V1114" s="63">
        <f>IF(ISBLANK($B1114),0,VLOOKUP($B1114,Listen!$A$2:$C$45,2,FALSE))</f>
        <v>0</v>
      </c>
      <c r="W1114" s="63">
        <f>IF(ISBLANK($B1114),0,VLOOKUP($B1114,Listen!$A$2:$C$45,3,FALSE))</f>
        <v>0</v>
      </c>
      <c r="X1114" s="49">
        <f t="shared" si="218"/>
        <v>0</v>
      </c>
      <c r="Y1114" s="49">
        <f t="shared" si="216"/>
        <v>0</v>
      </c>
      <c r="Z1114" s="49">
        <f t="shared" si="216"/>
        <v>0</v>
      </c>
      <c r="AA1114" s="49">
        <f t="shared" si="216"/>
        <v>0</v>
      </c>
      <c r="AB1114" s="49">
        <f t="shared" si="216"/>
        <v>0</v>
      </c>
      <c r="AC1114" s="49">
        <f t="shared" si="216"/>
        <v>0</v>
      </c>
      <c r="AD1114" s="49">
        <f t="shared" si="216"/>
        <v>0</v>
      </c>
      <c r="AE1114" s="51">
        <f t="shared" si="215"/>
        <v>0</v>
      </c>
      <c r="AF1114" s="51">
        <f>IF(C1114=A_Stammdaten!$B$12,D_SAV!$U1114-D_SAV!$AG1114,HLOOKUP(A_Stammdaten!$B$12-1,$AH$4:$AN$4004,ROW(C1114)-3,FALSE)-$AG1114)</f>
        <v>0</v>
      </c>
      <c r="AG1114" s="51">
        <f>HLOOKUP(A_Stammdaten!$B$12,$AH$4:$AN$4004,ROW(C1114)-3,FALSE)</f>
        <v>0</v>
      </c>
      <c r="AH1114" s="51">
        <f t="shared" si="219"/>
        <v>0</v>
      </c>
      <c r="AI1114" s="51">
        <f t="shared" si="220"/>
        <v>0</v>
      </c>
      <c r="AJ1114" s="51">
        <f t="shared" si="221"/>
        <v>0</v>
      </c>
      <c r="AK1114" s="51">
        <f t="shared" si="222"/>
        <v>0</v>
      </c>
      <c r="AL1114" s="51">
        <f t="shared" si="223"/>
        <v>0</v>
      </c>
      <c r="AM1114" s="51">
        <f t="shared" si="224"/>
        <v>0</v>
      </c>
      <c r="AN1114" s="51">
        <f t="shared" si="225"/>
        <v>0</v>
      </c>
    </row>
    <row r="1115" spans="1:40" x14ac:dyDescent="0.25">
      <c r="A1115" s="17"/>
      <c r="B1115" s="17"/>
      <c r="C1115" s="35"/>
      <c r="D1115" s="17"/>
      <c r="E1115" s="17"/>
      <c r="F1115" s="17"/>
      <c r="G1115" s="62">
        <f t="shared" si="226"/>
        <v>0</v>
      </c>
      <c r="H1115" s="17"/>
      <c r="I1115" s="17"/>
      <c r="J1115" s="17"/>
      <c r="K1115" s="17"/>
      <c r="L1115" s="17"/>
      <c r="M1115" s="17"/>
      <c r="N1115" s="17"/>
      <c r="O1115" s="17"/>
      <c r="P1115" s="115"/>
      <c r="Q1115" s="62">
        <f>IF(C1115&gt;A_Stammdaten!$B$12,0,SUM(G1115,H1115,J1115,K1115,M1115,N1115)-SUM(I1115,L1115,O1115,P1115))</f>
        <v>0</v>
      </c>
      <c r="R1115" s="17"/>
      <c r="S1115" s="17"/>
      <c r="T1115" s="17"/>
      <c r="U1115" s="62">
        <f t="shared" si="217"/>
        <v>0</v>
      </c>
      <c r="V1115" s="63">
        <f>IF(ISBLANK($B1115),0,VLOOKUP($B1115,Listen!$A$2:$C$45,2,FALSE))</f>
        <v>0</v>
      </c>
      <c r="W1115" s="63">
        <f>IF(ISBLANK($B1115),0,VLOOKUP($B1115,Listen!$A$2:$C$45,3,FALSE))</f>
        <v>0</v>
      </c>
      <c r="X1115" s="49">
        <f t="shared" si="218"/>
        <v>0</v>
      </c>
      <c r="Y1115" s="49">
        <f t="shared" si="216"/>
        <v>0</v>
      </c>
      <c r="Z1115" s="49">
        <f t="shared" si="216"/>
        <v>0</v>
      </c>
      <c r="AA1115" s="49">
        <f t="shared" si="216"/>
        <v>0</v>
      </c>
      <c r="AB1115" s="49">
        <f t="shared" si="216"/>
        <v>0</v>
      </c>
      <c r="AC1115" s="49">
        <f t="shared" si="216"/>
        <v>0</v>
      </c>
      <c r="AD1115" s="49">
        <f t="shared" si="216"/>
        <v>0</v>
      </c>
      <c r="AE1115" s="51">
        <f t="shared" si="215"/>
        <v>0</v>
      </c>
      <c r="AF1115" s="51">
        <f>IF(C1115=A_Stammdaten!$B$12,D_SAV!$U1115-D_SAV!$AG1115,HLOOKUP(A_Stammdaten!$B$12-1,$AH$4:$AN$4004,ROW(C1115)-3,FALSE)-$AG1115)</f>
        <v>0</v>
      </c>
      <c r="AG1115" s="51">
        <f>HLOOKUP(A_Stammdaten!$B$12,$AH$4:$AN$4004,ROW(C1115)-3,FALSE)</f>
        <v>0</v>
      </c>
      <c r="AH1115" s="51">
        <f t="shared" si="219"/>
        <v>0</v>
      </c>
      <c r="AI1115" s="51">
        <f t="shared" si="220"/>
        <v>0</v>
      </c>
      <c r="AJ1115" s="51">
        <f t="shared" si="221"/>
        <v>0</v>
      </c>
      <c r="AK1115" s="51">
        <f t="shared" si="222"/>
        <v>0</v>
      </c>
      <c r="AL1115" s="51">
        <f t="shared" si="223"/>
        <v>0</v>
      </c>
      <c r="AM1115" s="51">
        <f t="shared" si="224"/>
        <v>0</v>
      </c>
      <c r="AN1115" s="51">
        <f t="shared" si="225"/>
        <v>0</v>
      </c>
    </row>
    <row r="1116" spans="1:40" x14ac:dyDescent="0.25">
      <c r="A1116" s="17"/>
      <c r="B1116" s="17"/>
      <c r="C1116" s="35"/>
      <c r="D1116" s="17"/>
      <c r="E1116" s="17"/>
      <c r="F1116" s="17"/>
      <c r="G1116" s="62">
        <f t="shared" si="226"/>
        <v>0</v>
      </c>
      <c r="H1116" s="17"/>
      <c r="I1116" s="17"/>
      <c r="J1116" s="17"/>
      <c r="K1116" s="17"/>
      <c r="L1116" s="17"/>
      <c r="M1116" s="17"/>
      <c r="N1116" s="17"/>
      <c r="O1116" s="17"/>
      <c r="P1116" s="115"/>
      <c r="Q1116" s="62">
        <f>IF(C1116&gt;A_Stammdaten!$B$12,0,SUM(G1116,H1116,J1116,K1116,M1116,N1116)-SUM(I1116,L1116,O1116,P1116))</f>
        <v>0</v>
      </c>
      <c r="R1116" s="17"/>
      <c r="S1116" s="17"/>
      <c r="T1116" s="17"/>
      <c r="U1116" s="62">
        <f t="shared" si="217"/>
        <v>0</v>
      </c>
      <c r="V1116" s="63">
        <f>IF(ISBLANK($B1116),0,VLOOKUP($B1116,Listen!$A$2:$C$45,2,FALSE))</f>
        <v>0</v>
      </c>
      <c r="W1116" s="63">
        <f>IF(ISBLANK($B1116),0,VLOOKUP($B1116,Listen!$A$2:$C$45,3,FALSE))</f>
        <v>0</v>
      </c>
      <c r="X1116" s="49">
        <f t="shared" si="218"/>
        <v>0</v>
      </c>
      <c r="Y1116" s="49">
        <f t="shared" si="216"/>
        <v>0</v>
      </c>
      <c r="Z1116" s="49">
        <f t="shared" si="216"/>
        <v>0</v>
      </c>
      <c r="AA1116" s="49">
        <f t="shared" si="216"/>
        <v>0</v>
      </c>
      <c r="AB1116" s="49">
        <f t="shared" si="216"/>
        <v>0</v>
      </c>
      <c r="AC1116" s="49">
        <f t="shared" si="216"/>
        <v>0</v>
      </c>
      <c r="AD1116" s="49">
        <f t="shared" si="216"/>
        <v>0</v>
      </c>
      <c r="AE1116" s="51">
        <f t="shared" si="215"/>
        <v>0</v>
      </c>
      <c r="AF1116" s="51">
        <f>IF(C1116=A_Stammdaten!$B$12,D_SAV!$U1116-D_SAV!$AG1116,HLOOKUP(A_Stammdaten!$B$12-1,$AH$4:$AN$4004,ROW(C1116)-3,FALSE)-$AG1116)</f>
        <v>0</v>
      </c>
      <c r="AG1116" s="51">
        <f>HLOOKUP(A_Stammdaten!$B$12,$AH$4:$AN$4004,ROW(C1116)-3,FALSE)</f>
        <v>0</v>
      </c>
      <c r="AH1116" s="51">
        <f t="shared" si="219"/>
        <v>0</v>
      </c>
      <c r="AI1116" s="51">
        <f t="shared" si="220"/>
        <v>0</v>
      </c>
      <c r="AJ1116" s="51">
        <f t="shared" si="221"/>
        <v>0</v>
      </c>
      <c r="AK1116" s="51">
        <f t="shared" si="222"/>
        <v>0</v>
      </c>
      <c r="AL1116" s="51">
        <f t="shared" si="223"/>
        <v>0</v>
      </c>
      <c r="AM1116" s="51">
        <f t="shared" si="224"/>
        <v>0</v>
      </c>
      <c r="AN1116" s="51">
        <f t="shared" si="225"/>
        <v>0</v>
      </c>
    </row>
    <row r="1117" spans="1:40" x14ac:dyDescent="0.25">
      <c r="A1117" s="17"/>
      <c r="B1117" s="17"/>
      <c r="C1117" s="35"/>
      <c r="D1117" s="17"/>
      <c r="E1117" s="17"/>
      <c r="F1117" s="17"/>
      <c r="G1117" s="62">
        <f t="shared" si="226"/>
        <v>0</v>
      </c>
      <c r="H1117" s="17"/>
      <c r="I1117" s="17"/>
      <c r="J1117" s="17"/>
      <c r="K1117" s="17"/>
      <c r="L1117" s="17"/>
      <c r="M1117" s="17"/>
      <c r="N1117" s="17"/>
      <c r="O1117" s="17"/>
      <c r="P1117" s="115"/>
      <c r="Q1117" s="62">
        <f>IF(C1117&gt;A_Stammdaten!$B$12,0,SUM(G1117,H1117,J1117,K1117,M1117,N1117)-SUM(I1117,L1117,O1117,P1117))</f>
        <v>0</v>
      </c>
      <c r="R1117" s="17"/>
      <c r="S1117" s="17"/>
      <c r="T1117" s="17"/>
      <c r="U1117" s="62">
        <f t="shared" si="217"/>
        <v>0</v>
      </c>
      <c r="V1117" s="63">
        <f>IF(ISBLANK($B1117),0,VLOOKUP($B1117,Listen!$A$2:$C$45,2,FALSE))</f>
        <v>0</v>
      </c>
      <c r="W1117" s="63">
        <f>IF(ISBLANK($B1117),0,VLOOKUP($B1117,Listen!$A$2:$C$45,3,FALSE))</f>
        <v>0</v>
      </c>
      <c r="X1117" s="49">
        <f t="shared" si="218"/>
        <v>0</v>
      </c>
      <c r="Y1117" s="49">
        <f t="shared" si="216"/>
        <v>0</v>
      </c>
      <c r="Z1117" s="49">
        <f t="shared" si="216"/>
        <v>0</v>
      </c>
      <c r="AA1117" s="49">
        <f t="shared" si="216"/>
        <v>0</v>
      </c>
      <c r="AB1117" s="49">
        <f t="shared" si="216"/>
        <v>0</v>
      </c>
      <c r="AC1117" s="49">
        <f t="shared" si="216"/>
        <v>0</v>
      </c>
      <c r="AD1117" s="49">
        <f t="shared" si="216"/>
        <v>0</v>
      </c>
      <c r="AE1117" s="51">
        <f t="shared" si="215"/>
        <v>0</v>
      </c>
      <c r="AF1117" s="51">
        <f>IF(C1117=A_Stammdaten!$B$12,D_SAV!$U1117-D_SAV!$AG1117,HLOOKUP(A_Stammdaten!$B$12-1,$AH$4:$AN$4004,ROW(C1117)-3,FALSE)-$AG1117)</f>
        <v>0</v>
      </c>
      <c r="AG1117" s="51">
        <f>HLOOKUP(A_Stammdaten!$B$12,$AH$4:$AN$4004,ROW(C1117)-3,FALSE)</f>
        <v>0</v>
      </c>
      <c r="AH1117" s="51">
        <f t="shared" si="219"/>
        <v>0</v>
      </c>
      <c r="AI1117" s="51">
        <f t="shared" si="220"/>
        <v>0</v>
      </c>
      <c r="AJ1117" s="51">
        <f t="shared" si="221"/>
        <v>0</v>
      </c>
      <c r="AK1117" s="51">
        <f t="shared" si="222"/>
        <v>0</v>
      </c>
      <c r="AL1117" s="51">
        <f t="shared" si="223"/>
        <v>0</v>
      </c>
      <c r="AM1117" s="51">
        <f t="shared" si="224"/>
        <v>0</v>
      </c>
      <c r="AN1117" s="51">
        <f t="shared" si="225"/>
        <v>0</v>
      </c>
    </row>
    <row r="1118" spans="1:40" x14ac:dyDescent="0.25">
      <c r="A1118" s="17"/>
      <c r="B1118" s="17"/>
      <c r="C1118" s="35"/>
      <c r="D1118" s="17"/>
      <c r="E1118" s="17"/>
      <c r="F1118" s="17"/>
      <c r="G1118" s="62">
        <f t="shared" si="226"/>
        <v>0</v>
      </c>
      <c r="H1118" s="17"/>
      <c r="I1118" s="17"/>
      <c r="J1118" s="17"/>
      <c r="K1118" s="17"/>
      <c r="L1118" s="17"/>
      <c r="M1118" s="17"/>
      <c r="N1118" s="17"/>
      <c r="O1118" s="17"/>
      <c r="P1118" s="115"/>
      <c r="Q1118" s="62">
        <f>IF(C1118&gt;A_Stammdaten!$B$12,0,SUM(G1118,H1118,J1118,K1118,M1118,N1118)-SUM(I1118,L1118,O1118,P1118))</f>
        <v>0</v>
      </c>
      <c r="R1118" s="17"/>
      <c r="S1118" s="17"/>
      <c r="T1118" s="17"/>
      <c r="U1118" s="62">
        <f t="shared" si="217"/>
        <v>0</v>
      </c>
      <c r="V1118" s="63">
        <f>IF(ISBLANK($B1118),0,VLOOKUP($B1118,Listen!$A$2:$C$45,2,FALSE))</f>
        <v>0</v>
      </c>
      <c r="W1118" s="63">
        <f>IF(ISBLANK($B1118),0,VLOOKUP($B1118,Listen!$A$2:$C$45,3,FALSE))</f>
        <v>0</v>
      </c>
      <c r="X1118" s="49">
        <f t="shared" si="218"/>
        <v>0</v>
      </c>
      <c r="Y1118" s="49">
        <f t="shared" si="216"/>
        <v>0</v>
      </c>
      <c r="Z1118" s="49">
        <f t="shared" si="216"/>
        <v>0</v>
      </c>
      <c r="AA1118" s="49">
        <f t="shared" si="216"/>
        <v>0</v>
      </c>
      <c r="AB1118" s="49">
        <f t="shared" si="216"/>
        <v>0</v>
      </c>
      <c r="AC1118" s="49">
        <f t="shared" si="216"/>
        <v>0</v>
      </c>
      <c r="AD1118" s="49">
        <f t="shared" si="216"/>
        <v>0</v>
      </c>
      <c r="AE1118" s="51">
        <f t="shared" si="215"/>
        <v>0</v>
      </c>
      <c r="AF1118" s="51">
        <f>IF(C1118=A_Stammdaten!$B$12,D_SAV!$U1118-D_SAV!$AG1118,HLOOKUP(A_Stammdaten!$B$12-1,$AH$4:$AN$4004,ROW(C1118)-3,FALSE)-$AG1118)</f>
        <v>0</v>
      </c>
      <c r="AG1118" s="51">
        <f>HLOOKUP(A_Stammdaten!$B$12,$AH$4:$AN$4004,ROW(C1118)-3,FALSE)</f>
        <v>0</v>
      </c>
      <c r="AH1118" s="51">
        <f t="shared" si="219"/>
        <v>0</v>
      </c>
      <c r="AI1118" s="51">
        <f t="shared" si="220"/>
        <v>0</v>
      </c>
      <c r="AJ1118" s="51">
        <f t="shared" si="221"/>
        <v>0</v>
      </c>
      <c r="AK1118" s="51">
        <f t="shared" si="222"/>
        <v>0</v>
      </c>
      <c r="AL1118" s="51">
        <f t="shared" si="223"/>
        <v>0</v>
      </c>
      <c r="AM1118" s="51">
        <f t="shared" si="224"/>
        <v>0</v>
      </c>
      <c r="AN1118" s="51">
        <f t="shared" si="225"/>
        <v>0</v>
      </c>
    </row>
    <row r="1119" spans="1:40" x14ac:dyDescent="0.25">
      <c r="A1119" s="17"/>
      <c r="B1119" s="17"/>
      <c r="C1119" s="35"/>
      <c r="D1119" s="17"/>
      <c r="E1119" s="17"/>
      <c r="F1119" s="17"/>
      <c r="G1119" s="62">
        <f t="shared" si="226"/>
        <v>0</v>
      </c>
      <c r="H1119" s="17"/>
      <c r="I1119" s="17"/>
      <c r="J1119" s="17"/>
      <c r="K1119" s="17"/>
      <c r="L1119" s="17"/>
      <c r="M1119" s="17"/>
      <c r="N1119" s="17"/>
      <c r="O1119" s="17"/>
      <c r="P1119" s="115"/>
      <c r="Q1119" s="62">
        <f>IF(C1119&gt;A_Stammdaten!$B$12,0,SUM(G1119,H1119,J1119,K1119,M1119,N1119)-SUM(I1119,L1119,O1119,P1119))</f>
        <v>0</v>
      </c>
      <c r="R1119" s="17"/>
      <c r="S1119" s="17"/>
      <c r="T1119" s="17"/>
      <c r="U1119" s="62">
        <f t="shared" si="217"/>
        <v>0</v>
      </c>
      <c r="V1119" s="63">
        <f>IF(ISBLANK($B1119),0,VLOOKUP($B1119,Listen!$A$2:$C$45,2,FALSE))</f>
        <v>0</v>
      </c>
      <c r="W1119" s="63">
        <f>IF(ISBLANK($B1119),0,VLOOKUP($B1119,Listen!$A$2:$C$45,3,FALSE))</f>
        <v>0</v>
      </c>
      <c r="X1119" s="49">
        <f t="shared" si="218"/>
        <v>0</v>
      </c>
      <c r="Y1119" s="49">
        <f t="shared" si="216"/>
        <v>0</v>
      </c>
      <c r="Z1119" s="49">
        <f t="shared" si="216"/>
        <v>0</v>
      </c>
      <c r="AA1119" s="49">
        <f t="shared" si="216"/>
        <v>0</v>
      </c>
      <c r="AB1119" s="49">
        <f t="shared" si="216"/>
        <v>0</v>
      </c>
      <c r="AC1119" s="49">
        <f t="shared" si="216"/>
        <v>0</v>
      </c>
      <c r="AD1119" s="49">
        <f t="shared" si="216"/>
        <v>0</v>
      </c>
      <c r="AE1119" s="51">
        <f t="shared" si="215"/>
        <v>0</v>
      </c>
      <c r="AF1119" s="51">
        <f>IF(C1119=A_Stammdaten!$B$12,D_SAV!$U1119-D_SAV!$AG1119,HLOOKUP(A_Stammdaten!$B$12-1,$AH$4:$AN$4004,ROW(C1119)-3,FALSE)-$AG1119)</f>
        <v>0</v>
      </c>
      <c r="AG1119" s="51">
        <f>HLOOKUP(A_Stammdaten!$B$12,$AH$4:$AN$4004,ROW(C1119)-3,FALSE)</f>
        <v>0</v>
      </c>
      <c r="AH1119" s="51">
        <f t="shared" si="219"/>
        <v>0</v>
      </c>
      <c r="AI1119" s="51">
        <f t="shared" si="220"/>
        <v>0</v>
      </c>
      <c r="AJ1119" s="51">
        <f t="shared" si="221"/>
        <v>0</v>
      </c>
      <c r="AK1119" s="51">
        <f t="shared" si="222"/>
        <v>0</v>
      </c>
      <c r="AL1119" s="51">
        <f t="shared" si="223"/>
        <v>0</v>
      </c>
      <c r="AM1119" s="51">
        <f t="shared" si="224"/>
        <v>0</v>
      </c>
      <c r="AN1119" s="51">
        <f t="shared" si="225"/>
        <v>0</v>
      </c>
    </row>
    <row r="1120" spans="1:40" x14ac:dyDescent="0.25">
      <c r="A1120" s="17"/>
      <c r="B1120" s="17"/>
      <c r="C1120" s="35"/>
      <c r="D1120" s="17"/>
      <c r="E1120" s="17"/>
      <c r="F1120" s="17"/>
      <c r="G1120" s="62">
        <f t="shared" si="226"/>
        <v>0</v>
      </c>
      <c r="H1120" s="17"/>
      <c r="I1120" s="17"/>
      <c r="J1120" s="17"/>
      <c r="K1120" s="17"/>
      <c r="L1120" s="17"/>
      <c r="M1120" s="17"/>
      <c r="N1120" s="17"/>
      <c r="O1120" s="17"/>
      <c r="P1120" s="115"/>
      <c r="Q1120" s="62">
        <f>IF(C1120&gt;A_Stammdaten!$B$12,0,SUM(G1120,H1120,J1120,K1120,M1120,N1120)-SUM(I1120,L1120,O1120,P1120))</f>
        <v>0</v>
      </c>
      <c r="R1120" s="17"/>
      <c r="S1120" s="17"/>
      <c r="T1120" s="17"/>
      <c r="U1120" s="62">
        <f t="shared" si="217"/>
        <v>0</v>
      </c>
      <c r="V1120" s="63">
        <f>IF(ISBLANK($B1120),0,VLOOKUP($B1120,Listen!$A$2:$C$45,2,FALSE))</f>
        <v>0</v>
      </c>
      <c r="W1120" s="63">
        <f>IF(ISBLANK($B1120),0,VLOOKUP($B1120,Listen!$A$2:$C$45,3,FALSE))</f>
        <v>0</v>
      </c>
      <c r="X1120" s="49">
        <f t="shared" si="218"/>
        <v>0</v>
      </c>
      <c r="Y1120" s="49">
        <f t="shared" si="216"/>
        <v>0</v>
      </c>
      <c r="Z1120" s="49">
        <f t="shared" si="216"/>
        <v>0</v>
      </c>
      <c r="AA1120" s="49">
        <f t="shared" si="216"/>
        <v>0</v>
      </c>
      <c r="AB1120" s="49">
        <f t="shared" si="216"/>
        <v>0</v>
      </c>
      <c r="AC1120" s="49">
        <f t="shared" si="216"/>
        <v>0</v>
      </c>
      <c r="AD1120" s="49">
        <f t="shared" si="216"/>
        <v>0</v>
      </c>
      <c r="AE1120" s="51">
        <f t="shared" si="215"/>
        <v>0</v>
      </c>
      <c r="AF1120" s="51">
        <f>IF(C1120=A_Stammdaten!$B$12,D_SAV!$U1120-D_SAV!$AG1120,HLOOKUP(A_Stammdaten!$B$12-1,$AH$4:$AN$4004,ROW(C1120)-3,FALSE)-$AG1120)</f>
        <v>0</v>
      </c>
      <c r="AG1120" s="51">
        <f>HLOOKUP(A_Stammdaten!$B$12,$AH$4:$AN$4004,ROW(C1120)-3,FALSE)</f>
        <v>0</v>
      </c>
      <c r="AH1120" s="51">
        <f t="shared" si="219"/>
        <v>0</v>
      </c>
      <c r="AI1120" s="51">
        <f t="shared" si="220"/>
        <v>0</v>
      </c>
      <c r="AJ1120" s="51">
        <f t="shared" si="221"/>
        <v>0</v>
      </c>
      <c r="AK1120" s="51">
        <f t="shared" si="222"/>
        <v>0</v>
      </c>
      <c r="AL1120" s="51">
        <f t="shared" si="223"/>
        <v>0</v>
      </c>
      <c r="AM1120" s="51">
        <f t="shared" si="224"/>
        <v>0</v>
      </c>
      <c r="AN1120" s="51">
        <f t="shared" si="225"/>
        <v>0</v>
      </c>
    </row>
    <row r="1121" spans="1:40" x14ac:dyDescent="0.25">
      <c r="A1121" s="17"/>
      <c r="B1121" s="17"/>
      <c r="C1121" s="35"/>
      <c r="D1121" s="17"/>
      <c r="E1121" s="17"/>
      <c r="F1121" s="17"/>
      <c r="G1121" s="62">
        <f t="shared" si="226"/>
        <v>0</v>
      </c>
      <c r="H1121" s="17"/>
      <c r="I1121" s="17"/>
      <c r="J1121" s="17"/>
      <c r="K1121" s="17"/>
      <c r="L1121" s="17"/>
      <c r="M1121" s="17"/>
      <c r="N1121" s="17"/>
      <c r="O1121" s="17"/>
      <c r="P1121" s="115"/>
      <c r="Q1121" s="62">
        <f>IF(C1121&gt;A_Stammdaten!$B$12,0,SUM(G1121,H1121,J1121,K1121,M1121,N1121)-SUM(I1121,L1121,O1121,P1121))</f>
        <v>0</v>
      </c>
      <c r="R1121" s="17"/>
      <c r="S1121" s="17"/>
      <c r="T1121" s="17"/>
      <c r="U1121" s="62">
        <f t="shared" si="217"/>
        <v>0</v>
      </c>
      <c r="V1121" s="63">
        <f>IF(ISBLANK($B1121),0,VLOOKUP($B1121,Listen!$A$2:$C$45,2,FALSE))</f>
        <v>0</v>
      </c>
      <c r="W1121" s="63">
        <f>IF(ISBLANK($B1121),0,VLOOKUP($B1121,Listen!$A$2:$C$45,3,FALSE))</f>
        <v>0</v>
      </c>
      <c r="X1121" s="49">
        <f t="shared" si="218"/>
        <v>0</v>
      </c>
      <c r="Y1121" s="49">
        <f t="shared" si="216"/>
        <v>0</v>
      </c>
      <c r="Z1121" s="49">
        <f t="shared" si="216"/>
        <v>0</v>
      </c>
      <c r="AA1121" s="49">
        <f t="shared" si="216"/>
        <v>0</v>
      </c>
      <c r="AB1121" s="49">
        <f t="shared" si="216"/>
        <v>0</v>
      </c>
      <c r="AC1121" s="49">
        <f t="shared" si="216"/>
        <v>0</v>
      </c>
      <c r="AD1121" s="49">
        <f t="shared" si="216"/>
        <v>0</v>
      </c>
      <c r="AE1121" s="51">
        <f t="shared" si="215"/>
        <v>0</v>
      </c>
      <c r="AF1121" s="51">
        <f>IF(C1121=A_Stammdaten!$B$12,D_SAV!$U1121-D_SAV!$AG1121,HLOOKUP(A_Stammdaten!$B$12-1,$AH$4:$AN$4004,ROW(C1121)-3,FALSE)-$AG1121)</f>
        <v>0</v>
      </c>
      <c r="AG1121" s="51">
        <f>HLOOKUP(A_Stammdaten!$B$12,$AH$4:$AN$4004,ROW(C1121)-3,FALSE)</f>
        <v>0</v>
      </c>
      <c r="AH1121" s="51">
        <f t="shared" si="219"/>
        <v>0</v>
      </c>
      <c r="AI1121" s="51">
        <f t="shared" si="220"/>
        <v>0</v>
      </c>
      <c r="AJ1121" s="51">
        <f t="shared" si="221"/>
        <v>0</v>
      </c>
      <c r="AK1121" s="51">
        <f t="shared" si="222"/>
        <v>0</v>
      </c>
      <c r="AL1121" s="51">
        <f t="shared" si="223"/>
        <v>0</v>
      </c>
      <c r="AM1121" s="51">
        <f t="shared" si="224"/>
        <v>0</v>
      </c>
      <c r="AN1121" s="51">
        <f t="shared" si="225"/>
        <v>0</v>
      </c>
    </row>
    <row r="1122" spans="1:40" x14ac:dyDescent="0.25">
      <c r="A1122" s="17"/>
      <c r="B1122" s="17"/>
      <c r="C1122" s="35"/>
      <c r="D1122" s="17"/>
      <c r="E1122" s="17"/>
      <c r="F1122" s="17"/>
      <c r="G1122" s="62">
        <f t="shared" si="226"/>
        <v>0</v>
      </c>
      <c r="H1122" s="17"/>
      <c r="I1122" s="17"/>
      <c r="J1122" s="17"/>
      <c r="K1122" s="17"/>
      <c r="L1122" s="17"/>
      <c r="M1122" s="17"/>
      <c r="N1122" s="17"/>
      <c r="O1122" s="17"/>
      <c r="P1122" s="115"/>
      <c r="Q1122" s="62">
        <f>IF(C1122&gt;A_Stammdaten!$B$12,0,SUM(G1122,H1122,J1122,K1122,M1122,N1122)-SUM(I1122,L1122,O1122,P1122))</f>
        <v>0</v>
      </c>
      <c r="R1122" s="17"/>
      <c r="S1122" s="17"/>
      <c r="T1122" s="17"/>
      <c r="U1122" s="62">
        <f t="shared" si="217"/>
        <v>0</v>
      </c>
      <c r="V1122" s="63">
        <f>IF(ISBLANK($B1122),0,VLOOKUP($B1122,Listen!$A$2:$C$45,2,FALSE))</f>
        <v>0</v>
      </c>
      <c r="W1122" s="63">
        <f>IF(ISBLANK($B1122),0,VLOOKUP($B1122,Listen!$A$2:$C$45,3,FALSE))</f>
        <v>0</v>
      </c>
      <c r="X1122" s="49">
        <f t="shared" si="218"/>
        <v>0</v>
      </c>
      <c r="Y1122" s="49">
        <f t="shared" si="216"/>
        <v>0</v>
      </c>
      <c r="Z1122" s="49">
        <f t="shared" si="216"/>
        <v>0</v>
      </c>
      <c r="AA1122" s="49">
        <f t="shared" si="216"/>
        <v>0</v>
      </c>
      <c r="AB1122" s="49">
        <f t="shared" si="216"/>
        <v>0</v>
      </c>
      <c r="AC1122" s="49">
        <f t="shared" si="216"/>
        <v>0</v>
      </c>
      <c r="AD1122" s="49">
        <f t="shared" si="216"/>
        <v>0</v>
      </c>
      <c r="AE1122" s="51">
        <f t="shared" si="215"/>
        <v>0</v>
      </c>
      <c r="AF1122" s="51">
        <f>IF(C1122=A_Stammdaten!$B$12,D_SAV!$U1122-D_SAV!$AG1122,HLOOKUP(A_Stammdaten!$B$12-1,$AH$4:$AN$4004,ROW(C1122)-3,FALSE)-$AG1122)</f>
        <v>0</v>
      </c>
      <c r="AG1122" s="51">
        <f>HLOOKUP(A_Stammdaten!$B$12,$AH$4:$AN$4004,ROW(C1122)-3,FALSE)</f>
        <v>0</v>
      </c>
      <c r="AH1122" s="51">
        <f t="shared" si="219"/>
        <v>0</v>
      </c>
      <c r="AI1122" s="51">
        <f t="shared" si="220"/>
        <v>0</v>
      </c>
      <c r="AJ1122" s="51">
        <f t="shared" si="221"/>
        <v>0</v>
      </c>
      <c r="AK1122" s="51">
        <f t="shared" si="222"/>
        <v>0</v>
      </c>
      <c r="AL1122" s="51">
        <f t="shared" si="223"/>
        <v>0</v>
      </c>
      <c r="AM1122" s="51">
        <f t="shared" si="224"/>
        <v>0</v>
      </c>
      <c r="AN1122" s="51">
        <f t="shared" si="225"/>
        <v>0</v>
      </c>
    </row>
    <row r="1123" spans="1:40" x14ac:dyDescent="0.25">
      <c r="A1123" s="17"/>
      <c r="B1123" s="17"/>
      <c r="C1123" s="35"/>
      <c r="D1123" s="17"/>
      <c r="E1123" s="17"/>
      <c r="F1123" s="17"/>
      <c r="G1123" s="62">
        <f t="shared" si="226"/>
        <v>0</v>
      </c>
      <c r="H1123" s="17"/>
      <c r="I1123" s="17"/>
      <c r="J1123" s="17"/>
      <c r="K1123" s="17"/>
      <c r="L1123" s="17"/>
      <c r="M1123" s="17"/>
      <c r="N1123" s="17"/>
      <c r="O1123" s="17"/>
      <c r="P1123" s="115"/>
      <c r="Q1123" s="62">
        <f>IF(C1123&gt;A_Stammdaten!$B$12,0,SUM(G1123,H1123,J1123,K1123,M1123,N1123)-SUM(I1123,L1123,O1123,P1123))</f>
        <v>0</v>
      </c>
      <c r="R1123" s="17"/>
      <c r="S1123" s="17"/>
      <c r="T1123" s="17"/>
      <c r="U1123" s="62">
        <f t="shared" si="217"/>
        <v>0</v>
      </c>
      <c r="V1123" s="63">
        <f>IF(ISBLANK($B1123),0,VLOOKUP($B1123,Listen!$A$2:$C$45,2,FALSE))</f>
        <v>0</v>
      </c>
      <c r="W1123" s="63">
        <f>IF(ISBLANK($B1123),0,VLOOKUP($B1123,Listen!$A$2:$C$45,3,FALSE))</f>
        <v>0</v>
      </c>
      <c r="X1123" s="49">
        <f t="shared" si="218"/>
        <v>0</v>
      </c>
      <c r="Y1123" s="49">
        <f t="shared" si="216"/>
        <v>0</v>
      </c>
      <c r="Z1123" s="49">
        <f t="shared" si="216"/>
        <v>0</v>
      </c>
      <c r="AA1123" s="49">
        <f t="shared" si="216"/>
        <v>0</v>
      </c>
      <c r="AB1123" s="49">
        <f t="shared" si="216"/>
        <v>0</v>
      </c>
      <c r="AC1123" s="49">
        <f t="shared" si="216"/>
        <v>0</v>
      </c>
      <c r="AD1123" s="49">
        <f t="shared" si="216"/>
        <v>0</v>
      </c>
      <c r="AE1123" s="51">
        <f t="shared" ref="AE1123:AE1186" si="227">AG1123+AF1123</f>
        <v>0</v>
      </c>
      <c r="AF1123" s="51">
        <f>IF(C1123=A_Stammdaten!$B$12,D_SAV!$U1123-D_SAV!$AG1123,HLOOKUP(A_Stammdaten!$B$12-1,$AH$4:$AN$4004,ROW(C1123)-3,FALSE)-$AG1123)</f>
        <v>0</v>
      </c>
      <c r="AG1123" s="51">
        <f>HLOOKUP(A_Stammdaten!$B$12,$AH$4:$AN$4004,ROW(C1123)-3,FALSE)</f>
        <v>0</v>
      </c>
      <c r="AH1123" s="51">
        <f t="shared" si="219"/>
        <v>0</v>
      </c>
      <c r="AI1123" s="51">
        <f t="shared" si="220"/>
        <v>0</v>
      </c>
      <c r="AJ1123" s="51">
        <f t="shared" si="221"/>
        <v>0</v>
      </c>
      <c r="AK1123" s="51">
        <f t="shared" si="222"/>
        <v>0</v>
      </c>
      <c r="AL1123" s="51">
        <f t="shared" si="223"/>
        <v>0</v>
      </c>
      <c r="AM1123" s="51">
        <f t="shared" si="224"/>
        <v>0</v>
      </c>
      <c r="AN1123" s="51">
        <f t="shared" si="225"/>
        <v>0</v>
      </c>
    </row>
    <row r="1124" spans="1:40" x14ac:dyDescent="0.25">
      <c r="A1124" s="17"/>
      <c r="B1124" s="17"/>
      <c r="C1124" s="35"/>
      <c r="D1124" s="17"/>
      <c r="E1124" s="17"/>
      <c r="F1124" s="17"/>
      <c r="G1124" s="62">
        <f t="shared" si="226"/>
        <v>0</v>
      </c>
      <c r="H1124" s="17"/>
      <c r="I1124" s="17"/>
      <c r="J1124" s="17"/>
      <c r="K1124" s="17"/>
      <c r="L1124" s="17"/>
      <c r="M1124" s="17"/>
      <c r="N1124" s="17"/>
      <c r="O1124" s="17"/>
      <c r="P1124" s="115"/>
      <c r="Q1124" s="62">
        <f>IF(C1124&gt;A_Stammdaten!$B$12,0,SUM(G1124,H1124,J1124,K1124,M1124,N1124)-SUM(I1124,L1124,O1124,P1124))</f>
        <v>0</v>
      </c>
      <c r="R1124" s="17"/>
      <c r="S1124" s="17"/>
      <c r="T1124" s="17"/>
      <c r="U1124" s="62">
        <f t="shared" si="217"/>
        <v>0</v>
      </c>
      <c r="V1124" s="63">
        <f>IF(ISBLANK($B1124),0,VLOOKUP($B1124,Listen!$A$2:$C$45,2,FALSE))</f>
        <v>0</v>
      </c>
      <c r="W1124" s="63">
        <f>IF(ISBLANK($B1124),0,VLOOKUP($B1124,Listen!$A$2:$C$45,3,FALSE))</f>
        <v>0</v>
      </c>
      <c r="X1124" s="49">
        <f t="shared" si="218"/>
        <v>0</v>
      </c>
      <c r="Y1124" s="49">
        <f t="shared" si="216"/>
        <v>0</v>
      </c>
      <c r="Z1124" s="49">
        <f t="shared" si="216"/>
        <v>0</v>
      </c>
      <c r="AA1124" s="49">
        <f t="shared" si="216"/>
        <v>0</v>
      </c>
      <c r="AB1124" s="49">
        <f t="shared" si="216"/>
        <v>0</v>
      </c>
      <c r="AC1124" s="49">
        <f t="shared" si="216"/>
        <v>0</v>
      </c>
      <c r="AD1124" s="49">
        <f t="shared" si="216"/>
        <v>0</v>
      </c>
      <c r="AE1124" s="51">
        <f t="shared" si="227"/>
        <v>0</v>
      </c>
      <c r="AF1124" s="51">
        <f>IF(C1124=A_Stammdaten!$B$12,D_SAV!$U1124-D_SAV!$AG1124,HLOOKUP(A_Stammdaten!$B$12-1,$AH$4:$AN$4004,ROW(C1124)-3,FALSE)-$AG1124)</f>
        <v>0</v>
      </c>
      <c r="AG1124" s="51">
        <f>HLOOKUP(A_Stammdaten!$B$12,$AH$4:$AN$4004,ROW(C1124)-3,FALSE)</f>
        <v>0</v>
      </c>
      <c r="AH1124" s="51">
        <f t="shared" si="219"/>
        <v>0</v>
      </c>
      <c r="AI1124" s="51">
        <f t="shared" si="220"/>
        <v>0</v>
      </c>
      <c r="AJ1124" s="51">
        <f t="shared" si="221"/>
        <v>0</v>
      </c>
      <c r="AK1124" s="51">
        <f t="shared" si="222"/>
        <v>0</v>
      </c>
      <c r="AL1124" s="51">
        <f t="shared" si="223"/>
        <v>0</v>
      </c>
      <c r="AM1124" s="51">
        <f t="shared" si="224"/>
        <v>0</v>
      </c>
      <c r="AN1124" s="51">
        <f t="shared" si="225"/>
        <v>0</v>
      </c>
    </row>
    <row r="1125" spans="1:40" x14ac:dyDescent="0.25">
      <c r="A1125" s="17"/>
      <c r="B1125" s="17"/>
      <c r="C1125" s="35"/>
      <c r="D1125" s="17"/>
      <c r="E1125" s="17"/>
      <c r="F1125" s="17"/>
      <c r="G1125" s="62">
        <f t="shared" si="226"/>
        <v>0</v>
      </c>
      <c r="H1125" s="17"/>
      <c r="I1125" s="17"/>
      <c r="J1125" s="17"/>
      <c r="K1125" s="17"/>
      <c r="L1125" s="17"/>
      <c r="M1125" s="17"/>
      <c r="N1125" s="17"/>
      <c r="O1125" s="17"/>
      <c r="P1125" s="115"/>
      <c r="Q1125" s="62">
        <f>IF(C1125&gt;A_Stammdaten!$B$12,0,SUM(G1125,H1125,J1125,K1125,M1125,N1125)-SUM(I1125,L1125,O1125,P1125))</f>
        <v>0</v>
      </c>
      <c r="R1125" s="17"/>
      <c r="S1125" s="17"/>
      <c r="T1125" s="17"/>
      <c r="U1125" s="62">
        <f t="shared" si="217"/>
        <v>0</v>
      </c>
      <c r="V1125" s="63">
        <f>IF(ISBLANK($B1125),0,VLOOKUP($B1125,Listen!$A$2:$C$45,2,FALSE))</f>
        <v>0</v>
      </c>
      <c r="W1125" s="63">
        <f>IF(ISBLANK($B1125),0,VLOOKUP($B1125,Listen!$A$2:$C$45,3,FALSE))</f>
        <v>0</v>
      </c>
      <c r="X1125" s="49">
        <f t="shared" si="218"/>
        <v>0</v>
      </c>
      <c r="Y1125" s="49">
        <f t="shared" si="216"/>
        <v>0</v>
      </c>
      <c r="Z1125" s="49">
        <f t="shared" si="216"/>
        <v>0</v>
      </c>
      <c r="AA1125" s="49">
        <f t="shared" si="216"/>
        <v>0</v>
      </c>
      <c r="AB1125" s="49">
        <f t="shared" si="216"/>
        <v>0</v>
      </c>
      <c r="AC1125" s="49">
        <f t="shared" si="216"/>
        <v>0</v>
      </c>
      <c r="AD1125" s="49">
        <f t="shared" si="216"/>
        <v>0</v>
      </c>
      <c r="AE1125" s="51">
        <f t="shared" si="227"/>
        <v>0</v>
      </c>
      <c r="AF1125" s="51">
        <f>IF(C1125=A_Stammdaten!$B$12,D_SAV!$U1125-D_SAV!$AG1125,HLOOKUP(A_Stammdaten!$B$12-1,$AH$4:$AN$4004,ROW(C1125)-3,FALSE)-$AG1125)</f>
        <v>0</v>
      </c>
      <c r="AG1125" s="51">
        <f>HLOOKUP(A_Stammdaten!$B$12,$AH$4:$AN$4004,ROW(C1125)-3,FALSE)</f>
        <v>0</v>
      </c>
      <c r="AH1125" s="51">
        <f t="shared" si="219"/>
        <v>0</v>
      </c>
      <c r="AI1125" s="51">
        <f t="shared" si="220"/>
        <v>0</v>
      </c>
      <c r="AJ1125" s="51">
        <f t="shared" si="221"/>
        <v>0</v>
      </c>
      <c r="AK1125" s="51">
        <f t="shared" si="222"/>
        <v>0</v>
      </c>
      <c r="AL1125" s="51">
        <f t="shared" si="223"/>
        <v>0</v>
      </c>
      <c r="AM1125" s="51">
        <f t="shared" si="224"/>
        <v>0</v>
      </c>
      <c r="AN1125" s="51">
        <f t="shared" si="225"/>
        <v>0</v>
      </c>
    </row>
    <row r="1126" spans="1:40" x14ac:dyDescent="0.25">
      <c r="A1126" s="17"/>
      <c r="B1126" s="17"/>
      <c r="C1126" s="35"/>
      <c r="D1126" s="17"/>
      <c r="E1126" s="17"/>
      <c r="F1126" s="17"/>
      <c r="G1126" s="62">
        <f t="shared" si="226"/>
        <v>0</v>
      </c>
      <c r="H1126" s="17"/>
      <c r="I1126" s="17"/>
      <c r="J1126" s="17"/>
      <c r="K1126" s="17"/>
      <c r="L1126" s="17"/>
      <c r="M1126" s="17"/>
      <c r="N1126" s="17"/>
      <c r="O1126" s="17"/>
      <c r="P1126" s="115"/>
      <c r="Q1126" s="62">
        <f>IF(C1126&gt;A_Stammdaten!$B$12,0,SUM(G1126,H1126,J1126,K1126,M1126,N1126)-SUM(I1126,L1126,O1126,P1126))</f>
        <v>0</v>
      </c>
      <c r="R1126" s="17"/>
      <c r="S1126" s="17"/>
      <c r="T1126" s="17"/>
      <c r="U1126" s="62">
        <f t="shared" si="217"/>
        <v>0</v>
      </c>
      <c r="V1126" s="63">
        <f>IF(ISBLANK($B1126),0,VLOOKUP($B1126,Listen!$A$2:$C$45,2,FALSE))</f>
        <v>0</v>
      </c>
      <c r="W1126" s="63">
        <f>IF(ISBLANK($B1126),0,VLOOKUP($B1126,Listen!$A$2:$C$45,3,FALSE))</f>
        <v>0</v>
      </c>
      <c r="X1126" s="49">
        <f t="shared" si="218"/>
        <v>0</v>
      </c>
      <c r="Y1126" s="49">
        <f t="shared" si="216"/>
        <v>0</v>
      </c>
      <c r="Z1126" s="49">
        <f t="shared" si="216"/>
        <v>0</v>
      </c>
      <c r="AA1126" s="49">
        <f t="shared" si="216"/>
        <v>0</v>
      </c>
      <c r="AB1126" s="49">
        <f t="shared" si="216"/>
        <v>0</v>
      </c>
      <c r="AC1126" s="49">
        <f t="shared" si="216"/>
        <v>0</v>
      </c>
      <c r="AD1126" s="49">
        <f t="shared" si="216"/>
        <v>0</v>
      </c>
      <c r="AE1126" s="51">
        <f t="shared" si="227"/>
        <v>0</v>
      </c>
      <c r="AF1126" s="51">
        <f>IF(C1126=A_Stammdaten!$B$12,D_SAV!$U1126-D_SAV!$AG1126,HLOOKUP(A_Stammdaten!$B$12-1,$AH$4:$AN$4004,ROW(C1126)-3,FALSE)-$AG1126)</f>
        <v>0</v>
      </c>
      <c r="AG1126" s="51">
        <f>HLOOKUP(A_Stammdaten!$B$12,$AH$4:$AN$4004,ROW(C1126)-3,FALSE)</f>
        <v>0</v>
      </c>
      <c r="AH1126" s="51">
        <f t="shared" si="219"/>
        <v>0</v>
      </c>
      <c r="AI1126" s="51">
        <f t="shared" si="220"/>
        <v>0</v>
      </c>
      <c r="AJ1126" s="51">
        <f t="shared" si="221"/>
        <v>0</v>
      </c>
      <c r="AK1126" s="51">
        <f t="shared" si="222"/>
        <v>0</v>
      </c>
      <c r="AL1126" s="51">
        <f t="shared" si="223"/>
        <v>0</v>
      </c>
      <c r="AM1126" s="51">
        <f t="shared" si="224"/>
        <v>0</v>
      </c>
      <c r="AN1126" s="51">
        <f t="shared" si="225"/>
        <v>0</v>
      </c>
    </row>
    <row r="1127" spans="1:40" x14ac:dyDescent="0.25">
      <c r="A1127" s="17"/>
      <c r="B1127" s="17"/>
      <c r="C1127" s="35"/>
      <c r="D1127" s="17"/>
      <c r="E1127" s="17"/>
      <c r="F1127" s="17"/>
      <c r="G1127" s="62">
        <f t="shared" si="226"/>
        <v>0</v>
      </c>
      <c r="H1127" s="17"/>
      <c r="I1127" s="17"/>
      <c r="J1127" s="17"/>
      <c r="K1127" s="17"/>
      <c r="L1127" s="17"/>
      <c r="M1127" s="17"/>
      <c r="N1127" s="17"/>
      <c r="O1127" s="17"/>
      <c r="P1127" s="115"/>
      <c r="Q1127" s="62">
        <f>IF(C1127&gt;A_Stammdaten!$B$12,0,SUM(G1127,H1127,J1127,K1127,M1127,N1127)-SUM(I1127,L1127,O1127,P1127))</f>
        <v>0</v>
      </c>
      <c r="R1127" s="17"/>
      <c r="S1127" s="17"/>
      <c r="T1127" s="17"/>
      <c r="U1127" s="62">
        <f t="shared" si="217"/>
        <v>0</v>
      </c>
      <c r="V1127" s="63">
        <f>IF(ISBLANK($B1127),0,VLOOKUP($B1127,Listen!$A$2:$C$45,2,FALSE))</f>
        <v>0</v>
      </c>
      <c r="W1127" s="63">
        <f>IF(ISBLANK($B1127),0,VLOOKUP($B1127,Listen!$A$2:$C$45,3,FALSE))</f>
        <v>0</v>
      </c>
      <c r="X1127" s="49">
        <f t="shared" si="218"/>
        <v>0</v>
      </c>
      <c r="Y1127" s="49">
        <f t="shared" si="216"/>
        <v>0</v>
      </c>
      <c r="Z1127" s="49">
        <f t="shared" si="216"/>
        <v>0</v>
      </c>
      <c r="AA1127" s="49">
        <f t="shared" si="216"/>
        <v>0</v>
      </c>
      <c r="AB1127" s="49">
        <f t="shared" si="216"/>
        <v>0</v>
      </c>
      <c r="AC1127" s="49">
        <f t="shared" si="216"/>
        <v>0</v>
      </c>
      <c r="AD1127" s="49">
        <f t="shared" si="216"/>
        <v>0</v>
      </c>
      <c r="AE1127" s="51">
        <f t="shared" si="227"/>
        <v>0</v>
      </c>
      <c r="AF1127" s="51">
        <f>IF(C1127=A_Stammdaten!$B$12,D_SAV!$U1127-D_SAV!$AG1127,HLOOKUP(A_Stammdaten!$B$12-1,$AH$4:$AN$4004,ROW(C1127)-3,FALSE)-$AG1127)</f>
        <v>0</v>
      </c>
      <c r="AG1127" s="51">
        <f>HLOOKUP(A_Stammdaten!$B$12,$AH$4:$AN$4004,ROW(C1127)-3,FALSE)</f>
        <v>0</v>
      </c>
      <c r="AH1127" s="51">
        <f t="shared" si="219"/>
        <v>0</v>
      </c>
      <c r="AI1127" s="51">
        <f t="shared" si="220"/>
        <v>0</v>
      </c>
      <c r="AJ1127" s="51">
        <f t="shared" si="221"/>
        <v>0</v>
      </c>
      <c r="AK1127" s="51">
        <f t="shared" si="222"/>
        <v>0</v>
      </c>
      <c r="AL1127" s="51">
        <f t="shared" si="223"/>
        <v>0</v>
      </c>
      <c r="AM1127" s="51">
        <f t="shared" si="224"/>
        <v>0</v>
      </c>
      <c r="AN1127" s="51">
        <f t="shared" si="225"/>
        <v>0</v>
      </c>
    </row>
    <row r="1128" spans="1:40" x14ac:dyDescent="0.25">
      <c r="A1128" s="17"/>
      <c r="B1128" s="17"/>
      <c r="C1128" s="35"/>
      <c r="D1128" s="17"/>
      <c r="E1128" s="17"/>
      <c r="F1128" s="17"/>
      <c r="G1128" s="62">
        <f t="shared" si="226"/>
        <v>0</v>
      </c>
      <c r="H1128" s="17"/>
      <c r="I1128" s="17"/>
      <c r="J1128" s="17"/>
      <c r="K1128" s="17"/>
      <c r="L1128" s="17"/>
      <c r="M1128" s="17"/>
      <c r="N1128" s="17"/>
      <c r="O1128" s="17"/>
      <c r="P1128" s="115"/>
      <c r="Q1128" s="62">
        <f>IF(C1128&gt;A_Stammdaten!$B$12,0,SUM(G1128,H1128,J1128,K1128,M1128,N1128)-SUM(I1128,L1128,O1128,P1128))</f>
        <v>0</v>
      </c>
      <c r="R1128" s="17"/>
      <c r="S1128" s="17"/>
      <c r="T1128" s="17"/>
      <c r="U1128" s="62">
        <f t="shared" si="217"/>
        <v>0</v>
      </c>
      <c r="V1128" s="63">
        <f>IF(ISBLANK($B1128),0,VLOOKUP($B1128,Listen!$A$2:$C$45,2,FALSE))</f>
        <v>0</v>
      </c>
      <c r="W1128" s="63">
        <f>IF(ISBLANK($B1128),0,VLOOKUP($B1128,Listen!$A$2:$C$45,3,FALSE))</f>
        <v>0</v>
      </c>
      <c r="X1128" s="49">
        <f t="shared" si="218"/>
        <v>0</v>
      </c>
      <c r="Y1128" s="49">
        <f t="shared" si="216"/>
        <v>0</v>
      </c>
      <c r="Z1128" s="49">
        <f t="shared" si="216"/>
        <v>0</v>
      </c>
      <c r="AA1128" s="49">
        <f t="shared" si="216"/>
        <v>0</v>
      </c>
      <c r="AB1128" s="49">
        <f t="shared" si="216"/>
        <v>0</v>
      </c>
      <c r="AC1128" s="49">
        <f t="shared" si="216"/>
        <v>0</v>
      </c>
      <c r="AD1128" s="49">
        <f t="shared" si="216"/>
        <v>0</v>
      </c>
      <c r="AE1128" s="51">
        <f t="shared" si="227"/>
        <v>0</v>
      </c>
      <c r="AF1128" s="51">
        <f>IF(C1128=A_Stammdaten!$B$12,D_SAV!$U1128-D_SAV!$AG1128,HLOOKUP(A_Stammdaten!$B$12-1,$AH$4:$AN$4004,ROW(C1128)-3,FALSE)-$AG1128)</f>
        <v>0</v>
      </c>
      <c r="AG1128" s="51">
        <f>HLOOKUP(A_Stammdaten!$B$12,$AH$4:$AN$4004,ROW(C1128)-3,FALSE)</f>
        <v>0</v>
      </c>
      <c r="AH1128" s="51">
        <f t="shared" si="219"/>
        <v>0</v>
      </c>
      <c r="AI1128" s="51">
        <f t="shared" si="220"/>
        <v>0</v>
      </c>
      <c r="AJ1128" s="51">
        <f t="shared" si="221"/>
        <v>0</v>
      </c>
      <c r="AK1128" s="51">
        <f t="shared" si="222"/>
        <v>0</v>
      </c>
      <c r="AL1128" s="51">
        <f t="shared" si="223"/>
        <v>0</v>
      </c>
      <c r="AM1128" s="51">
        <f t="shared" si="224"/>
        <v>0</v>
      </c>
      <c r="AN1128" s="51">
        <f t="shared" si="225"/>
        <v>0</v>
      </c>
    </row>
    <row r="1129" spans="1:40" x14ac:dyDescent="0.25">
      <c r="A1129" s="17"/>
      <c r="B1129" s="17"/>
      <c r="C1129" s="35"/>
      <c r="D1129" s="17"/>
      <c r="E1129" s="17"/>
      <c r="F1129" s="17"/>
      <c r="G1129" s="62">
        <f t="shared" si="226"/>
        <v>0</v>
      </c>
      <c r="H1129" s="17"/>
      <c r="I1129" s="17"/>
      <c r="J1129" s="17"/>
      <c r="K1129" s="17"/>
      <c r="L1129" s="17"/>
      <c r="M1129" s="17"/>
      <c r="N1129" s="17"/>
      <c r="O1129" s="17"/>
      <c r="P1129" s="115"/>
      <c r="Q1129" s="62">
        <f>IF(C1129&gt;A_Stammdaten!$B$12,0,SUM(G1129,H1129,J1129,K1129,M1129,N1129)-SUM(I1129,L1129,O1129,P1129))</f>
        <v>0</v>
      </c>
      <c r="R1129" s="17"/>
      <c r="S1129" s="17"/>
      <c r="T1129" s="17"/>
      <c r="U1129" s="62">
        <f t="shared" si="217"/>
        <v>0</v>
      </c>
      <c r="V1129" s="63">
        <f>IF(ISBLANK($B1129),0,VLOOKUP($B1129,Listen!$A$2:$C$45,2,FALSE))</f>
        <v>0</v>
      </c>
      <c r="W1129" s="63">
        <f>IF(ISBLANK($B1129),0,VLOOKUP($B1129,Listen!$A$2:$C$45,3,FALSE))</f>
        <v>0</v>
      </c>
      <c r="X1129" s="49">
        <f t="shared" si="218"/>
        <v>0</v>
      </c>
      <c r="Y1129" s="49">
        <f t="shared" si="216"/>
        <v>0</v>
      </c>
      <c r="Z1129" s="49">
        <f t="shared" si="216"/>
        <v>0</v>
      </c>
      <c r="AA1129" s="49">
        <f t="shared" si="216"/>
        <v>0</v>
      </c>
      <c r="AB1129" s="49">
        <f t="shared" si="216"/>
        <v>0</v>
      </c>
      <c r="AC1129" s="49">
        <f t="shared" si="216"/>
        <v>0</v>
      </c>
      <c r="AD1129" s="49">
        <f t="shared" si="216"/>
        <v>0</v>
      </c>
      <c r="AE1129" s="51">
        <f t="shared" si="227"/>
        <v>0</v>
      </c>
      <c r="AF1129" s="51">
        <f>IF(C1129=A_Stammdaten!$B$12,D_SAV!$U1129-D_SAV!$AG1129,HLOOKUP(A_Stammdaten!$B$12-1,$AH$4:$AN$4004,ROW(C1129)-3,FALSE)-$AG1129)</f>
        <v>0</v>
      </c>
      <c r="AG1129" s="51">
        <f>HLOOKUP(A_Stammdaten!$B$12,$AH$4:$AN$4004,ROW(C1129)-3,FALSE)</f>
        <v>0</v>
      </c>
      <c r="AH1129" s="51">
        <f t="shared" si="219"/>
        <v>0</v>
      </c>
      <c r="AI1129" s="51">
        <f t="shared" si="220"/>
        <v>0</v>
      </c>
      <c r="AJ1129" s="51">
        <f t="shared" si="221"/>
        <v>0</v>
      </c>
      <c r="AK1129" s="51">
        <f t="shared" si="222"/>
        <v>0</v>
      </c>
      <c r="AL1129" s="51">
        <f t="shared" si="223"/>
        <v>0</v>
      </c>
      <c r="AM1129" s="51">
        <f t="shared" si="224"/>
        <v>0</v>
      </c>
      <c r="AN1129" s="51">
        <f t="shared" si="225"/>
        <v>0</v>
      </c>
    </row>
    <row r="1130" spans="1:40" x14ac:dyDescent="0.25">
      <c r="A1130" s="17"/>
      <c r="B1130" s="17"/>
      <c r="C1130" s="35"/>
      <c r="D1130" s="17"/>
      <c r="E1130" s="17"/>
      <c r="F1130" s="17"/>
      <c r="G1130" s="62">
        <f t="shared" si="226"/>
        <v>0</v>
      </c>
      <c r="H1130" s="17"/>
      <c r="I1130" s="17"/>
      <c r="J1130" s="17"/>
      <c r="K1130" s="17"/>
      <c r="L1130" s="17"/>
      <c r="M1130" s="17"/>
      <c r="N1130" s="17"/>
      <c r="O1130" s="17"/>
      <c r="P1130" s="115"/>
      <c r="Q1130" s="62">
        <f>IF(C1130&gt;A_Stammdaten!$B$12,0,SUM(G1130,H1130,J1130,K1130,M1130,N1130)-SUM(I1130,L1130,O1130,P1130))</f>
        <v>0</v>
      </c>
      <c r="R1130" s="17"/>
      <c r="S1130" s="17"/>
      <c r="T1130" s="17"/>
      <c r="U1130" s="62">
        <f t="shared" si="217"/>
        <v>0</v>
      </c>
      <c r="V1130" s="63">
        <f>IF(ISBLANK($B1130),0,VLOOKUP($B1130,Listen!$A$2:$C$45,2,FALSE))</f>
        <v>0</v>
      </c>
      <c r="W1130" s="63">
        <f>IF(ISBLANK($B1130),0,VLOOKUP($B1130,Listen!$A$2:$C$45,3,FALSE))</f>
        <v>0</v>
      </c>
      <c r="X1130" s="49">
        <f t="shared" si="218"/>
        <v>0</v>
      </c>
      <c r="Y1130" s="49">
        <f t="shared" si="216"/>
        <v>0</v>
      </c>
      <c r="Z1130" s="49">
        <f t="shared" si="216"/>
        <v>0</v>
      </c>
      <c r="AA1130" s="49">
        <f t="shared" si="216"/>
        <v>0</v>
      </c>
      <c r="AB1130" s="49">
        <f t="shared" si="216"/>
        <v>0</v>
      </c>
      <c r="AC1130" s="49">
        <f t="shared" si="216"/>
        <v>0</v>
      </c>
      <c r="AD1130" s="49">
        <f t="shared" ref="Y1130:AD1173" si="228">$V1130</f>
        <v>0</v>
      </c>
      <c r="AE1130" s="51">
        <f t="shared" si="227"/>
        <v>0</v>
      </c>
      <c r="AF1130" s="51">
        <f>IF(C1130=A_Stammdaten!$B$12,D_SAV!$U1130-D_SAV!$AG1130,HLOOKUP(A_Stammdaten!$B$12-1,$AH$4:$AN$4004,ROW(C1130)-3,FALSE)-$AG1130)</f>
        <v>0</v>
      </c>
      <c r="AG1130" s="51">
        <f>HLOOKUP(A_Stammdaten!$B$12,$AH$4:$AN$4004,ROW(C1130)-3,FALSE)</f>
        <v>0</v>
      </c>
      <c r="AH1130" s="51">
        <f t="shared" si="219"/>
        <v>0</v>
      </c>
      <c r="AI1130" s="51">
        <f t="shared" si="220"/>
        <v>0</v>
      </c>
      <c r="AJ1130" s="51">
        <f t="shared" si="221"/>
        <v>0</v>
      </c>
      <c r="AK1130" s="51">
        <f t="shared" si="222"/>
        <v>0</v>
      </c>
      <c r="AL1130" s="51">
        <f t="shared" si="223"/>
        <v>0</v>
      </c>
      <c r="AM1130" s="51">
        <f t="shared" si="224"/>
        <v>0</v>
      </c>
      <c r="AN1130" s="51">
        <f t="shared" si="225"/>
        <v>0</v>
      </c>
    </row>
    <row r="1131" spans="1:40" x14ac:dyDescent="0.25">
      <c r="A1131" s="17"/>
      <c r="B1131" s="17"/>
      <c r="C1131" s="35"/>
      <c r="D1131" s="17"/>
      <c r="E1131" s="17"/>
      <c r="F1131" s="17"/>
      <c r="G1131" s="62">
        <f t="shared" si="226"/>
        <v>0</v>
      </c>
      <c r="H1131" s="17"/>
      <c r="I1131" s="17"/>
      <c r="J1131" s="17"/>
      <c r="K1131" s="17"/>
      <c r="L1131" s="17"/>
      <c r="M1131" s="17"/>
      <c r="N1131" s="17"/>
      <c r="O1131" s="17"/>
      <c r="P1131" s="115"/>
      <c r="Q1131" s="62">
        <f>IF(C1131&gt;A_Stammdaten!$B$12,0,SUM(G1131,H1131,J1131,K1131,M1131,N1131)-SUM(I1131,L1131,O1131,P1131))</f>
        <v>0</v>
      </c>
      <c r="R1131" s="17"/>
      <c r="S1131" s="17"/>
      <c r="T1131" s="17"/>
      <c r="U1131" s="62">
        <f t="shared" si="217"/>
        <v>0</v>
      </c>
      <c r="V1131" s="63">
        <f>IF(ISBLANK($B1131),0,VLOOKUP($B1131,Listen!$A$2:$C$45,2,FALSE))</f>
        <v>0</v>
      </c>
      <c r="W1131" s="63">
        <f>IF(ISBLANK($B1131),0,VLOOKUP($B1131,Listen!$A$2:$C$45,3,FALSE))</f>
        <v>0</v>
      </c>
      <c r="X1131" s="49">
        <f t="shared" si="218"/>
        <v>0</v>
      </c>
      <c r="Y1131" s="49">
        <f t="shared" si="228"/>
        <v>0</v>
      </c>
      <c r="Z1131" s="49">
        <f t="shared" si="228"/>
        <v>0</v>
      </c>
      <c r="AA1131" s="49">
        <f t="shared" si="228"/>
        <v>0</v>
      </c>
      <c r="AB1131" s="49">
        <f t="shared" si="228"/>
        <v>0</v>
      </c>
      <c r="AC1131" s="49">
        <f t="shared" si="228"/>
        <v>0</v>
      </c>
      <c r="AD1131" s="49">
        <f t="shared" si="228"/>
        <v>0</v>
      </c>
      <c r="AE1131" s="51">
        <f t="shared" si="227"/>
        <v>0</v>
      </c>
      <c r="AF1131" s="51">
        <f>IF(C1131=A_Stammdaten!$B$12,D_SAV!$U1131-D_SAV!$AG1131,HLOOKUP(A_Stammdaten!$B$12-1,$AH$4:$AN$4004,ROW(C1131)-3,FALSE)-$AG1131)</f>
        <v>0</v>
      </c>
      <c r="AG1131" s="51">
        <f>HLOOKUP(A_Stammdaten!$B$12,$AH$4:$AN$4004,ROW(C1131)-3,FALSE)</f>
        <v>0</v>
      </c>
      <c r="AH1131" s="51">
        <f t="shared" si="219"/>
        <v>0</v>
      </c>
      <c r="AI1131" s="51">
        <f t="shared" si="220"/>
        <v>0</v>
      </c>
      <c r="AJ1131" s="51">
        <f t="shared" si="221"/>
        <v>0</v>
      </c>
      <c r="AK1131" s="51">
        <f t="shared" si="222"/>
        <v>0</v>
      </c>
      <c r="AL1131" s="51">
        <f t="shared" si="223"/>
        <v>0</v>
      </c>
      <c r="AM1131" s="51">
        <f t="shared" si="224"/>
        <v>0</v>
      </c>
      <c r="AN1131" s="51">
        <f t="shared" si="225"/>
        <v>0</v>
      </c>
    </row>
    <row r="1132" spans="1:40" x14ac:dyDescent="0.25">
      <c r="A1132" s="17"/>
      <c r="B1132" s="17"/>
      <c r="C1132" s="35"/>
      <c r="D1132" s="17"/>
      <c r="E1132" s="17"/>
      <c r="F1132" s="17"/>
      <c r="G1132" s="62">
        <f t="shared" si="226"/>
        <v>0</v>
      </c>
      <c r="H1132" s="17"/>
      <c r="I1132" s="17"/>
      <c r="J1132" s="17"/>
      <c r="K1132" s="17"/>
      <c r="L1132" s="17"/>
      <c r="M1132" s="17"/>
      <c r="N1132" s="17"/>
      <c r="O1132" s="17"/>
      <c r="P1132" s="115"/>
      <c r="Q1132" s="62">
        <f>IF(C1132&gt;A_Stammdaten!$B$12,0,SUM(G1132,H1132,J1132,K1132,M1132,N1132)-SUM(I1132,L1132,O1132,P1132))</f>
        <v>0</v>
      </c>
      <c r="R1132" s="17"/>
      <c r="S1132" s="17"/>
      <c r="T1132" s="17"/>
      <c r="U1132" s="62">
        <f t="shared" si="217"/>
        <v>0</v>
      </c>
      <c r="V1132" s="63">
        <f>IF(ISBLANK($B1132),0,VLOOKUP($B1132,Listen!$A$2:$C$45,2,FALSE))</f>
        <v>0</v>
      </c>
      <c r="W1132" s="63">
        <f>IF(ISBLANK($B1132),0,VLOOKUP($B1132,Listen!$A$2:$C$45,3,FALSE))</f>
        <v>0</v>
      </c>
      <c r="X1132" s="49">
        <f t="shared" si="218"/>
        <v>0</v>
      </c>
      <c r="Y1132" s="49">
        <f t="shared" si="228"/>
        <v>0</v>
      </c>
      <c r="Z1132" s="49">
        <f t="shared" si="228"/>
        <v>0</v>
      </c>
      <c r="AA1132" s="49">
        <f t="shared" si="228"/>
        <v>0</v>
      </c>
      <c r="AB1132" s="49">
        <f t="shared" si="228"/>
        <v>0</v>
      </c>
      <c r="AC1132" s="49">
        <f t="shared" si="228"/>
        <v>0</v>
      </c>
      <c r="AD1132" s="49">
        <f t="shared" si="228"/>
        <v>0</v>
      </c>
      <c r="AE1132" s="51">
        <f t="shared" si="227"/>
        <v>0</v>
      </c>
      <c r="AF1132" s="51">
        <f>IF(C1132=A_Stammdaten!$B$12,D_SAV!$U1132-D_SAV!$AG1132,HLOOKUP(A_Stammdaten!$B$12-1,$AH$4:$AN$4004,ROW(C1132)-3,FALSE)-$AG1132)</f>
        <v>0</v>
      </c>
      <c r="AG1132" s="51">
        <f>HLOOKUP(A_Stammdaten!$B$12,$AH$4:$AN$4004,ROW(C1132)-3,FALSE)</f>
        <v>0</v>
      </c>
      <c r="AH1132" s="51">
        <f t="shared" si="219"/>
        <v>0</v>
      </c>
      <c r="AI1132" s="51">
        <f t="shared" si="220"/>
        <v>0</v>
      </c>
      <c r="AJ1132" s="51">
        <f t="shared" si="221"/>
        <v>0</v>
      </c>
      <c r="AK1132" s="51">
        <f t="shared" si="222"/>
        <v>0</v>
      </c>
      <c r="AL1132" s="51">
        <f t="shared" si="223"/>
        <v>0</v>
      </c>
      <c r="AM1132" s="51">
        <f t="shared" si="224"/>
        <v>0</v>
      </c>
      <c r="AN1132" s="51">
        <f t="shared" si="225"/>
        <v>0</v>
      </c>
    </row>
    <row r="1133" spans="1:40" x14ac:dyDescent="0.25">
      <c r="A1133" s="17"/>
      <c r="B1133" s="17"/>
      <c r="C1133" s="35"/>
      <c r="D1133" s="17"/>
      <c r="E1133" s="17"/>
      <c r="F1133" s="17"/>
      <c r="G1133" s="62">
        <f t="shared" si="226"/>
        <v>0</v>
      </c>
      <c r="H1133" s="17"/>
      <c r="I1133" s="17"/>
      <c r="J1133" s="17"/>
      <c r="K1133" s="17"/>
      <c r="L1133" s="17"/>
      <c r="M1133" s="17"/>
      <c r="N1133" s="17"/>
      <c r="O1133" s="17"/>
      <c r="P1133" s="115"/>
      <c r="Q1133" s="62">
        <f>IF(C1133&gt;A_Stammdaten!$B$12,0,SUM(G1133,H1133,J1133,K1133,M1133,N1133)-SUM(I1133,L1133,O1133,P1133))</f>
        <v>0</v>
      </c>
      <c r="R1133" s="17"/>
      <c r="S1133" s="17"/>
      <c r="T1133" s="17"/>
      <c r="U1133" s="62">
        <f t="shared" si="217"/>
        <v>0</v>
      </c>
      <c r="V1133" s="63">
        <f>IF(ISBLANK($B1133),0,VLOOKUP($B1133,Listen!$A$2:$C$45,2,FALSE))</f>
        <v>0</v>
      </c>
      <c r="W1133" s="63">
        <f>IF(ISBLANK($B1133),0,VLOOKUP($B1133,Listen!$A$2:$C$45,3,FALSE))</f>
        <v>0</v>
      </c>
      <c r="X1133" s="49">
        <f t="shared" si="218"/>
        <v>0</v>
      </c>
      <c r="Y1133" s="49">
        <f t="shared" si="228"/>
        <v>0</v>
      </c>
      <c r="Z1133" s="49">
        <f t="shared" si="228"/>
        <v>0</v>
      </c>
      <c r="AA1133" s="49">
        <f t="shared" si="228"/>
        <v>0</v>
      </c>
      <c r="AB1133" s="49">
        <f t="shared" si="228"/>
        <v>0</v>
      </c>
      <c r="AC1133" s="49">
        <f t="shared" si="228"/>
        <v>0</v>
      </c>
      <c r="AD1133" s="49">
        <f t="shared" si="228"/>
        <v>0</v>
      </c>
      <c r="AE1133" s="51">
        <f t="shared" si="227"/>
        <v>0</v>
      </c>
      <c r="AF1133" s="51">
        <f>IF(C1133=A_Stammdaten!$B$12,D_SAV!$U1133-D_SAV!$AG1133,HLOOKUP(A_Stammdaten!$B$12-1,$AH$4:$AN$4004,ROW(C1133)-3,FALSE)-$AG1133)</f>
        <v>0</v>
      </c>
      <c r="AG1133" s="51">
        <f>HLOOKUP(A_Stammdaten!$B$12,$AH$4:$AN$4004,ROW(C1133)-3,FALSE)</f>
        <v>0</v>
      </c>
      <c r="AH1133" s="51">
        <f t="shared" si="219"/>
        <v>0</v>
      </c>
      <c r="AI1133" s="51">
        <f t="shared" si="220"/>
        <v>0</v>
      </c>
      <c r="AJ1133" s="51">
        <f t="shared" si="221"/>
        <v>0</v>
      </c>
      <c r="AK1133" s="51">
        <f t="shared" si="222"/>
        <v>0</v>
      </c>
      <c r="AL1133" s="51">
        <f t="shared" si="223"/>
        <v>0</v>
      </c>
      <c r="AM1133" s="51">
        <f t="shared" si="224"/>
        <v>0</v>
      </c>
      <c r="AN1133" s="51">
        <f t="shared" si="225"/>
        <v>0</v>
      </c>
    </row>
    <row r="1134" spans="1:40" x14ac:dyDescent="0.25">
      <c r="A1134" s="17"/>
      <c r="B1134" s="17"/>
      <c r="C1134" s="35"/>
      <c r="D1134" s="17"/>
      <c r="E1134" s="17"/>
      <c r="F1134" s="17"/>
      <c r="G1134" s="62">
        <f t="shared" si="226"/>
        <v>0</v>
      </c>
      <c r="H1134" s="17"/>
      <c r="I1134" s="17"/>
      <c r="J1134" s="17"/>
      <c r="K1134" s="17"/>
      <c r="L1134" s="17"/>
      <c r="M1134" s="17"/>
      <c r="N1134" s="17"/>
      <c r="O1134" s="17"/>
      <c r="P1134" s="115"/>
      <c r="Q1134" s="62">
        <f>IF(C1134&gt;A_Stammdaten!$B$12,0,SUM(G1134,H1134,J1134,K1134,M1134,N1134)-SUM(I1134,L1134,O1134,P1134))</f>
        <v>0</v>
      </c>
      <c r="R1134" s="17"/>
      <c r="S1134" s="17"/>
      <c r="T1134" s="17"/>
      <c r="U1134" s="62">
        <f t="shared" si="217"/>
        <v>0</v>
      </c>
      <c r="V1134" s="63">
        <f>IF(ISBLANK($B1134),0,VLOOKUP($B1134,Listen!$A$2:$C$45,2,FALSE))</f>
        <v>0</v>
      </c>
      <c r="W1134" s="63">
        <f>IF(ISBLANK($B1134),0,VLOOKUP($B1134,Listen!$A$2:$C$45,3,FALSE))</f>
        <v>0</v>
      </c>
      <c r="X1134" s="49">
        <f t="shared" si="218"/>
        <v>0</v>
      </c>
      <c r="Y1134" s="49">
        <f t="shared" si="228"/>
        <v>0</v>
      </c>
      <c r="Z1134" s="49">
        <f t="shared" si="228"/>
        <v>0</v>
      </c>
      <c r="AA1134" s="49">
        <f t="shared" si="228"/>
        <v>0</v>
      </c>
      <c r="AB1134" s="49">
        <f t="shared" si="228"/>
        <v>0</v>
      </c>
      <c r="AC1134" s="49">
        <f t="shared" si="228"/>
        <v>0</v>
      </c>
      <c r="AD1134" s="49">
        <f t="shared" si="228"/>
        <v>0</v>
      </c>
      <c r="AE1134" s="51">
        <f t="shared" si="227"/>
        <v>0</v>
      </c>
      <c r="AF1134" s="51">
        <f>IF(C1134=A_Stammdaten!$B$12,D_SAV!$U1134-D_SAV!$AG1134,HLOOKUP(A_Stammdaten!$B$12-1,$AH$4:$AN$4004,ROW(C1134)-3,FALSE)-$AG1134)</f>
        <v>0</v>
      </c>
      <c r="AG1134" s="51">
        <f>HLOOKUP(A_Stammdaten!$B$12,$AH$4:$AN$4004,ROW(C1134)-3,FALSE)</f>
        <v>0</v>
      </c>
      <c r="AH1134" s="51">
        <f t="shared" si="219"/>
        <v>0</v>
      </c>
      <c r="AI1134" s="51">
        <f t="shared" si="220"/>
        <v>0</v>
      </c>
      <c r="AJ1134" s="51">
        <f t="shared" si="221"/>
        <v>0</v>
      </c>
      <c r="AK1134" s="51">
        <f t="shared" si="222"/>
        <v>0</v>
      </c>
      <c r="AL1134" s="51">
        <f t="shared" si="223"/>
        <v>0</v>
      </c>
      <c r="AM1134" s="51">
        <f t="shared" si="224"/>
        <v>0</v>
      </c>
      <c r="AN1134" s="51">
        <f t="shared" si="225"/>
        <v>0</v>
      </c>
    </row>
    <row r="1135" spans="1:40" x14ac:dyDescent="0.25">
      <c r="A1135" s="17"/>
      <c r="B1135" s="17"/>
      <c r="C1135" s="35"/>
      <c r="D1135" s="17"/>
      <c r="E1135" s="17"/>
      <c r="F1135" s="17"/>
      <c r="G1135" s="62">
        <f t="shared" si="226"/>
        <v>0</v>
      </c>
      <c r="H1135" s="17"/>
      <c r="I1135" s="17"/>
      <c r="J1135" s="17"/>
      <c r="K1135" s="17"/>
      <c r="L1135" s="17"/>
      <c r="M1135" s="17"/>
      <c r="N1135" s="17"/>
      <c r="O1135" s="17"/>
      <c r="P1135" s="115"/>
      <c r="Q1135" s="62">
        <f>IF(C1135&gt;A_Stammdaten!$B$12,0,SUM(G1135,H1135,J1135,K1135,M1135,N1135)-SUM(I1135,L1135,O1135,P1135))</f>
        <v>0</v>
      </c>
      <c r="R1135" s="17"/>
      <c r="S1135" s="17"/>
      <c r="T1135" s="17"/>
      <c r="U1135" s="62">
        <f t="shared" si="217"/>
        <v>0</v>
      </c>
      <c r="V1135" s="63">
        <f>IF(ISBLANK($B1135),0,VLOOKUP($B1135,Listen!$A$2:$C$45,2,FALSE))</f>
        <v>0</v>
      </c>
      <c r="W1135" s="63">
        <f>IF(ISBLANK($B1135),0,VLOOKUP($B1135,Listen!$A$2:$C$45,3,FALSE))</f>
        <v>0</v>
      </c>
      <c r="X1135" s="49">
        <f t="shared" si="218"/>
        <v>0</v>
      </c>
      <c r="Y1135" s="49">
        <f t="shared" si="228"/>
        <v>0</v>
      </c>
      <c r="Z1135" s="49">
        <f t="shared" si="228"/>
        <v>0</v>
      </c>
      <c r="AA1135" s="49">
        <f t="shared" si="228"/>
        <v>0</v>
      </c>
      <c r="AB1135" s="49">
        <f t="shared" si="228"/>
        <v>0</v>
      </c>
      <c r="AC1135" s="49">
        <f t="shared" si="228"/>
        <v>0</v>
      </c>
      <c r="AD1135" s="49">
        <f t="shared" si="228"/>
        <v>0</v>
      </c>
      <c r="AE1135" s="51">
        <f t="shared" si="227"/>
        <v>0</v>
      </c>
      <c r="AF1135" s="51">
        <f>IF(C1135=A_Stammdaten!$B$12,D_SAV!$U1135-D_SAV!$AG1135,HLOOKUP(A_Stammdaten!$B$12-1,$AH$4:$AN$4004,ROW(C1135)-3,FALSE)-$AG1135)</f>
        <v>0</v>
      </c>
      <c r="AG1135" s="51">
        <f>HLOOKUP(A_Stammdaten!$B$12,$AH$4:$AN$4004,ROW(C1135)-3,FALSE)</f>
        <v>0</v>
      </c>
      <c r="AH1135" s="51">
        <f t="shared" si="219"/>
        <v>0</v>
      </c>
      <c r="AI1135" s="51">
        <f t="shared" si="220"/>
        <v>0</v>
      </c>
      <c r="AJ1135" s="51">
        <f t="shared" si="221"/>
        <v>0</v>
      </c>
      <c r="AK1135" s="51">
        <f t="shared" si="222"/>
        <v>0</v>
      </c>
      <c r="AL1135" s="51">
        <f t="shared" si="223"/>
        <v>0</v>
      </c>
      <c r="AM1135" s="51">
        <f t="shared" si="224"/>
        <v>0</v>
      </c>
      <c r="AN1135" s="51">
        <f t="shared" si="225"/>
        <v>0</v>
      </c>
    </row>
    <row r="1136" spans="1:40" x14ac:dyDescent="0.25">
      <c r="A1136" s="17"/>
      <c r="B1136" s="17"/>
      <c r="C1136" s="35"/>
      <c r="D1136" s="17"/>
      <c r="E1136" s="17"/>
      <c r="F1136" s="17"/>
      <c r="G1136" s="62">
        <f t="shared" si="226"/>
        <v>0</v>
      </c>
      <c r="H1136" s="17"/>
      <c r="I1136" s="17"/>
      <c r="J1136" s="17"/>
      <c r="K1136" s="17"/>
      <c r="L1136" s="17"/>
      <c r="M1136" s="17"/>
      <c r="N1136" s="17"/>
      <c r="O1136" s="17"/>
      <c r="P1136" s="115"/>
      <c r="Q1136" s="62">
        <f>IF(C1136&gt;A_Stammdaten!$B$12,0,SUM(G1136,H1136,J1136,K1136,M1136,N1136)-SUM(I1136,L1136,O1136,P1136))</f>
        <v>0</v>
      </c>
      <c r="R1136" s="17"/>
      <c r="S1136" s="17"/>
      <c r="T1136" s="17"/>
      <c r="U1136" s="62">
        <f t="shared" si="217"/>
        <v>0</v>
      </c>
      <c r="V1136" s="63">
        <f>IF(ISBLANK($B1136),0,VLOOKUP($B1136,Listen!$A$2:$C$45,2,FALSE))</f>
        <v>0</v>
      </c>
      <c r="W1136" s="63">
        <f>IF(ISBLANK($B1136),0,VLOOKUP($B1136,Listen!$A$2:$C$45,3,FALSE))</f>
        <v>0</v>
      </c>
      <c r="X1136" s="49">
        <f t="shared" si="218"/>
        <v>0</v>
      </c>
      <c r="Y1136" s="49">
        <f t="shared" si="228"/>
        <v>0</v>
      </c>
      <c r="Z1136" s="49">
        <f t="shared" si="228"/>
        <v>0</v>
      </c>
      <c r="AA1136" s="49">
        <f t="shared" si="228"/>
        <v>0</v>
      </c>
      <c r="AB1136" s="49">
        <f t="shared" si="228"/>
        <v>0</v>
      </c>
      <c r="AC1136" s="49">
        <f t="shared" si="228"/>
        <v>0</v>
      </c>
      <c r="AD1136" s="49">
        <f t="shared" si="228"/>
        <v>0</v>
      </c>
      <c r="AE1136" s="51">
        <f t="shared" si="227"/>
        <v>0</v>
      </c>
      <c r="AF1136" s="51">
        <f>IF(C1136=A_Stammdaten!$B$12,D_SAV!$U1136-D_SAV!$AG1136,HLOOKUP(A_Stammdaten!$B$12-1,$AH$4:$AN$4004,ROW(C1136)-3,FALSE)-$AG1136)</f>
        <v>0</v>
      </c>
      <c r="AG1136" s="51">
        <f>HLOOKUP(A_Stammdaten!$B$12,$AH$4:$AN$4004,ROW(C1136)-3,FALSE)</f>
        <v>0</v>
      </c>
      <c r="AH1136" s="51">
        <f t="shared" si="219"/>
        <v>0</v>
      </c>
      <c r="AI1136" s="51">
        <f t="shared" si="220"/>
        <v>0</v>
      </c>
      <c r="AJ1136" s="51">
        <f t="shared" si="221"/>
        <v>0</v>
      </c>
      <c r="AK1136" s="51">
        <f t="shared" si="222"/>
        <v>0</v>
      </c>
      <c r="AL1136" s="51">
        <f t="shared" si="223"/>
        <v>0</v>
      </c>
      <c r="AM1136" s="51">
        <f t="shared" si="224"/>
        <v>0</v>
      </c>
      <c r="AN1136" s="51">
        <f t="shared" si="225"/>
        <v>0</v>
      </c>
    </row>
    <row r="1137" spans="1:40" x14ac:dyDescent="0.25">
      <c r="A1137" s="17"/>
      <c r="B1137" s="17"/>
      <c r="C1137" s="35"/>
      <c r="D1137" s="17"/>
      <c r="E1137" s="17"/>
      <c r="F1137" s="17"/>
      <c r="G1137" s="62">
        <f t="shared" si="226"/>
        <v>0</v>
      </c>
      <c r="H1137" s="17"/>
      <c r="I1137" s="17"/>
      <c r="J1137" s="17"/>
      <c r="K1137" s="17"/>
      <c r="L1137" s="17"/>
      <c r="M1137" s="17"/>
      <c r="N1137" s="17"/>
      <c r="O1137" s="17"/>
      <c r="P1137" s="115"/>
      <c r="Q1137" s="62">
        <f>IF(C1137&gt;A_Stammdaten!$B$12,0,SUM(G1137,H1137,J1137,K1137,M1137,N1137)-SUM(I1137,L1137,O1137,P1137))</f>
        <v>0</v>
      </c>
      <c r="R1137" s="17"/>
      <c r="S1137" s="17"/>
      <c r="T1137" s="17"/>
      <c r="U1137" s="62">
        <f t="shared" si="217"/>
        <v>0</v>
      </c>
      <c r="V1137" s="63">
        <f>IF(ISBLANK($B1137),0,VLOOKUP($B1137,Listen!$A$2:$C$45,2,FALSE))</f>
        <v>0</v>
      </c>
      <c r="W1137" s="63">
        <f>IF(ISBLANK($B1137),0,VLOOKUP($B1137,Listen!$A$2:$C$45,3,FALSE))</f>
        <v>0</v>
      </c>
      <c r="X1137" s="49">
        <f t="shared" si="218"/>
        <v>0</v>
      </c>
      <c r="Y1137" s="49">
        <f t="shared" si="228"/>
        <v>0</v>
      </c>
      <c r="Z1137" s="49">
        <f t="shared" si="228"/>
        <v>0</v>
      </c>
      <c r="AA1137" s="49">
        <f t="shared" si="228"/>
        <v>0</v>
      </c>
      <c r="AB1137" s="49">
        <f t="shared" si="228"/>
        <v>0</v>
      </c>
      <c r="AC1137" s="49">
        <f t="shared" si="228"/>
        <v>0</v>
      </c>
      <c r="AD1137" s="49">
        <f t="shared" si="228"/>
        <v>0</v>
      </c>
      <c r="AE1137" s="51">
        <f t="shared" si="227"/>
        <v>0</v>
      </c>
      <c r="AF1137" s="51">
        <f>IF(C1137=A_Stammdaten!$B$12,D_SAV!$U1137-D_SAV!$AG1137,HLOOKUP(A_Stammdaten!$B$12-1,$AH$4:$AN$4004,ROW(C1137)-3,FALSE)-$AG1137)</f>
        <v>0</v>
      </c>
      <c r="AG1137" s="51">
        <f>HLOOKUP(A_Stammdaten!$B$12,$AH$4:$AN$4004,ROW(C1137)-3,FALSE)</f>
        <v>0</v>
      </c>
      <c r="AH1137" s="51">
        <f t="shared" si="219"/>
        <v>0</v>
      </c>
      <c r="AI1137" s="51">
        <f t="shared" si="220"/>
        <v>0</v>
      </c>
      <c r="AJ1137" s="51">
        <f t="shared" si="221"/>
        <v>0</v>
      </c>
      <c r="AK1137" s="51">
        <f t="shared" si="222"/>
        <v>0</v>
      </c>
      <c r="AL1137" s="51">
        <f t="shared" si="223"/>
        <v>0</v>
      </c>
      <c r="AM1137" s="51">
        <f t="shared" si="224"/>
        <v>0</v>
      </c>
      <c r="AN1137" s="51">
        <f t="shared" si="225"/>
        <v>0</v>
      </c>
    </row>
    <row r="1138" spans="1:40" x14ac:dyDescent="0.25">
      <c r="A1138" s="17"/>
      <c r="B1138" s="17"/>
      <c r="C1138" s="35"/>
      <c r="D1138" s="17"/>
      <c r="E1138" s="17"/>
      <c r="F1138" s="17"/>
      <c r="G1138" s="62">
        <f t="shared" si="226"/>
        <v>0</v>
      </c>
      <c r="H1138" s="17"/>
      <c r="I1138" s="17"/>
      <c r="J1138" s="17"/>
      <c r="K1138" s="17"/>
      <c r="L1138" s="17"/>
      <c r="M1138" s="17"/>
      <c r="N1138" s="17"/>
      <c r="O1138" s="17"/>
      <c r="P1138" s="115"/>
      <c r="Q1138" s="62">
        <f>IF(C1138&gt;A_Stammdaten!$B$12,0,SUM(G1138,H1138,J1138,K1138,M1138,N1138)-SUM(I1138,L1138,O1138,P1138))</f>
        <v>0</v>
      </c>
      <c r="R1138" s="17"/>
      <c r="S1138" s="17"/>
      <c r="T1138" s="17"/>
      <c r="U1138" s="62">
        <f t="shared" si="217"/>
        <v>0</v>
      </c>
      <c r="V1138" s="63">
        <f>IF(ISBLANK($B1138),0,VLOOKUP($B1138,Listen!$A$2:$C$45,2,FALSE))</f>
        <v>0</v>
      </c>
      <c r="W1138" s="63">
        <f>IF(ISBLANK($B1138),0,VLOOKUP($B1138,Listen!$A$2:$C$45,3,FALSE))</f>
        <v>0</v>
      </c>
      <c r="X1138" s="49">
        <f t="shared" si="218"/>
        <v>0</v>
      </c>
      <c r="Y1138" s="49">
        <f t="shared" si="228"/>
        <v>0</v>
      </c>
      <c r="Z1138" s="49">
        <f t="shared" si="228"/>
        <v>0</v>
      </c>
      <c r="AA1138" s="49">
        <f t="shared" si="228"/>
        <v>0</v>
      </c>
      <c r="AB1138" s="49">
        <f t="shared" si="228"/>
        <v>0</v>
      </c>
      <c r="AC1138" s="49">
        <f t="shared" si="228"/>
        <v>0</v>
      </c>
      <c r="AD1138" s="49">
        <f t="shared" si="228"/>
        <v>0</v>
      </c>
      <c r="AE1138" s="51">
        <f t="shared" si="227"/>
        <v>0</v>
      </c>
      <c r="AF1138" s="51">
        <f>IF(C1138=A_Stammdaten!$B$12,D_SAV!$U1138-D_SAV!$AG1138,HLOOKUP(A_Stammdaten!$B$12-1,$AH$4:$AN$4004,ROW(C1138)-3,FALSE)-$AG1138)</f>
        <v>0</v>
      </c>
      <c r="AG1138" s="51">
        <f>HLOOKUP(A_Stammdaten!$B$12,$AH$4:$AN$4004,ROW(C1138)-3,FALSE)</f>
        <v>0</v>
      </c>
      <c r="AH1138" s="51">
        <f t="shared" si="219"/>
        <v>0</v>
      </c>
      <c r="AI1138" s="51">
        <f t="shared" si="220"/>
        <v>0</v>
      </c>
      <c r="AJ1138" s="51">
        <f t="shared" si="221"/>
        <v>0</v>
      </c>
      <c r="AK1138" s="51">
        <f t="shared" si="222"/>
        <v>0</v>
      </c>
      <c r="AL1138" s="51">
        <f t="shared" si="223"/>
        <v>0</v>
      </c>
      <c r="AM1138" s="51">
        <f t="shared" si="224"/>
        <v>0</v>
      </c>
      <c r="AN1138" s="51">
        <f t="shared" si="225"/>
        <v>0</v>
      </c>
    </row>
    <row r="1139" spans="1:40" x14ac:dyDescent="0.25">
      <c r="A1139" s="17"/>
      <c r="B1139" s="17"/>
      <c r="C1139" s="35"/>
      <c r="D1139" s="17"/>
      <c r="E1139" s="17"/>
      <c r="F1139" s="17"/>
      <c r="G1139" s="62">
        <f t="shared" si="226"/>
        <v>0</v>
      </c>
      <c r="H1139" s="17"/>
      <c r="I1139" s="17"/>
      <c r="J1139" s="17"/>
      <c r="K1139" s="17"/>
      <c r="L1139" s="17"/>
      <c r="M1139" s="17"/>
      <c r="N1139" s="17"/>
      <c r="O1139" s="17"/>
      <c r="P1139" s="115"/>
      <c r="Q1139" s="62">
        <f>IF(C1139&gt;A_Stammdaten!$B$12,0,SUM(G1139,H1139,J1139,K1139,M1139,N1139)-SUM(I1139,L1139,O1139,P1139))</f>
        <v>0</v>
      </c>
      <c r="R1139" s="17"/>
      <c r="S1139" s="17"/>
      <c r="T1139" s="17"/>
      <c r="U1139" s="62">
        <f t="shared" si="217"/>
        <v>0</v>
      </c>
      <c r="V1139" s="63">
        <f>IF(ISBLANK($B1139),0,VLOOKUP($B1139,Listen!$A$2:$C$45,2,FALSE))</f>
        <v>0</v>
      </c>
      <c r="W1139" s="63">
        <f>IF(ISBLANK($B1139),0,VLOOKUP($B1139,Listen!$A$2:$C$45,3,FALSE))</f>
        <v>0</v>
      </c>
      <c r="X1139" s="49">
        <f t="shared" si="218"/>
        <v>0</v>
      </c>
      <c r="Y1139" s="49">
        <f t="shared" si="228"/>
        <v>0</v>
      </c>
      <c r="Z1139" s="49">
        <f t="shared" si="228"/>
        <v>0</v>
      </c>
      <c r="AA1139" s="49">
        <f t="shared" si="228"/>
        <v>0</v>
      </c>
      <c r="AB1139" s="49">
        <f t="shared" si="228"/>
        <v>0</v>
      </c>
      <c r="AC1139" s="49">
        <f t="shared" si="228"/>
        <v>0</v>
      </c>
      <c r="AD1139" s="49">
        <f t="shared" si="228"/>
        <v>0</v>
      </c>
      <c r="AE1139" s="51">
        <f t="shared" si="227"/>
        <v>0</v>
      </c>
      <c r="AF1139" s="51">
        <f>IF(C1139=A_Stammdaten!$B$12,D_SAV!$U1139-D_SAV!$AG1139,HLOOKUP(A_Stammdaten!$B$12-1,$AH$4:$AN$4004,ROW(C1139)-3,FALSE)-$AG1139)</f>
        <v>0</v>
      </c>
      <c r="AG1139" s="51">
        <f>HLOOKUP(A_Stammdaten!$B$12,$AH$4:$AN$4004,ROW(C1139)-3,FALSE)</f>
        <v>0</v>
      </c>
      <c r="AH1139" s="51">
        <f t="shared" si="219"/>
        <v>0</v>
      </c>
      <c r="AI1139" s="51">
        <f t="shared" si="220"/>
        <v>0</v>
      </c>
      <c r="AJ1139" s="51">
        <f t="shared" si="221"/>
        <v>0</v>
      </c>
      <c r="AK1139" s="51">
        <f t="shared" si="222"/>
        <v>0</v>
      </c>
      <c r="AL1139" s="51">
        <f t="shared" si="223"/>
        <v>0</v>
      </c>
      <c r="AM1139" s="51">
        <f t="shared" si="224"/>
        <v>0</v>
      </c>
      <c r="AN1139" s="51">
        <f t="shared" si="225"/>
        <v>0</v>
      </c>
    </row>
    <row r="1140" spans="1:40" x14ac:dyDescent="0.25">
      <c r="A1140" s="17"/>
      <c r="B1140" s="17"/>
      <c r="C1140" s="35"/>
      <c r="D1140" s="17"/>
      <c r="E1140" s="17"/>
      <c r="F1140" s="17"/>
      <c r="G1140" s="62">
        <f t="shared" si="226"/>
        <v>0</v>
      </c>
      <c r="H1140" s="17"/>
      <c r="I1140" s="17"/>
      <c r="J1140" s="17"/>
      <c r="K1140" s="17"/>
      <c r="L1140" s="17"/>
      <c r="M1140" s="17"/>
      <c r="N1140" s="17"/>
      <c r="O1140" s="17"/>
      <c r="P1140" s="115"/>
      <c r="Q1140" s="62">
        <f>IF(C1140&gt;A_Stammdaten!$B$12,0,SUM(G1140,H1140,J1140,K1140,M1140,N1140)-SUM(I1140,L1140,O1140,P1140))</f>
        <v>0</v>
      </c>
      <c r="R1140" s="17"/>
      <c r="S1140" s="17"/>
      <c r="T1140" s="17"/>
      <c r="U1140" s="62">
        <f t="shared" si="217"/>
        <v>0</v>
      </c>
      <c r="V1140" s="63">
        <f>IF(ISBLANK($B1140),0,VLOOKUP($B1140,Listen!$A$2:$C$45,2,FALSE))</f>
        <v>0</v>
      </c>
      <c r="W1140" s="63">
        <f>IF(ISBLANK($B1140),0,VLOOKUP($B1140,Listen!$A$2:$C$45,3,FALSE))</f>
        <v>0</v>
      </c>
      <c r="X1140" s="49">
        <f t="shared" si="218"/>
        <v>0</v>
      </c>
      <c r="Y1140" s="49">
        <f t="shared" si="228"/>
        <v>0</v>
      </c>
      <c r="Z1140" s="49">
        <f t="shared" si="228"/>
        <v>0</v>
      </c>
      <c r="AA1140" s="49">
        <f t="shared" si="228"/>
        <v>0</v>
      </c>
      <c r="AB1140" s="49">
        <f t="shared" si="228"/>
        <v>0</v>
      </c>
      <c r="AC1140" s="49">
        <f t="shared" si="228"/>
        <v>0</v>
      </c>
      <c r="AD1140" s="49">
        <f t="shared" si="228"/>
        <v>0</v>
      </c>
      <c r="AE1140" s="51">
        <f t="shared" si="227"/>
        <v>0</v>
      </c>
      <c r="AF1140" s="51">
        <f>IF(C1140=A_Stammdaten!$B$12,D_SAV!$U1140-D_SAV!$AG1140,HLOOKUP(A_Stammdaten!$B$12-1,$AH$4:$AN$4004,ROW(C1140)-3,FALSE)-$AG1140)</f>
        <v>0</v>
      </c>
      <c r="AG1140" s="51">
        <f>HLOOKUP(A_Stammdaten!$B$12,$AH$4:$AN$4004,ROW(C1140)-3,FALSE)</f>
        <v>0</v>
      </c>
      <c r="AH1140" s="51">
        <f t="shared" si="219"/>
        <v>0</v>
      </c>
      <c r="AI1140" s="51">
        <f t="shared" si="220"/>
        <v>0</v>
      </c>
      <c r="AJ1140" s="51">
        <f t="shared" si="221"/>
        <v>0</v>
      </c>
      <c r="AK1140" s="51">
        <f t="shared" si="222"/>
        <v>0</v>
      </c>
      <c r="AL1140" s="51">
        <f t="shared" si="223"/>
        <v>0</v>
      </c>
      <c r="AM1140" s="51">
        <f t="shared" si="224"/>
        <v>0</v>
      </c>
      <c r="AN1140" s="51">
        <f t="shared" si="225"/>
        <v>0</v>
      </c>
    </row>
    <row r="1141" spans="1:40" x14ac:dyDescent="0.25">
      <c r="A1141" s="17"/>
      <c r="B1141" s="17"/>
      <c r="C1141" s="35"/>
      <c r="D1141" s="17"/>
      <c r="E1141" s="17"/>
      <c r="F1141" s="17"/>
      <c r="G1141" s="62">
        <f t="shared" si="226"/>
        <v>0</v>
      </c>
      <c r="H1141" s="17"/>
      <c r="I1141" s="17"/>
      <c r="J1141" s="17"/>
      <c r="K1141" s="17"/>
      <c r="L1141" s="17"/>
      <c r="M1141" s="17"/>
      <c r="N1141" s="17"/>
      <c r="O1141" s="17"/>
      <c r="P1141" s="115"/>
      <c r="Q1141" s="62">
        <f>IF(C1141&gt;A_Stammdaten!$B$12,0,SUM(G1141,H1141,J1141,K1141,M1141,N1141)-SUM(I1141,L1141,O1141,P1141))</f>
        <v>0</v>
      </c>
      <c r="R1141" s="17"/>
      <c r="S1141" s="17"/>
      <c r="T1141" s="17"/>
      <c r="U1141" s="62">
        <f t="shared" si="217"/>
        <v>0</v>
      </c>
      <c r="V1141" s="63">
        <f>IF(ISBLANK($B1141),0,VLOOKUP($B1141,Listen!$A$2:$C$45,2,FALSE))</f>
        <v>0</v>
      </c>
      <c r="W1141" s="63">
        <f>IF(ISBLANK($B1141),0,VLOOKUP($B1141,Listen!$A$2:$C$45,3,FALSE))</f>
        <v>0</v>
      </c>
      <c r="X1141" s="49">
        <f t="shared" si="218"/>
        <v>0</v>
      </c>
      <c r="Y1141" s="49">
        <f t="shared" si="228"/>
        <v>0</v>
      </c>
      <c r="Z1141" s="49">
        <f t="shared" si="228"/>
        <v>0</v>
      </c>
      <c r="AA1141" s="49">
        <f t="shared" si="228"/>
        <v>0</v>
      </c>
      <c r="AB1141" s="49">
        <f t="shared" si="228"/>
        <v>0</v>
      </c>
      <c r="AC1141" s="49">
        <f t="shared" si="228"/>
        <v>0</v>
      </c>
      <c r="AD1141" s="49">
        <f t="shared" si="228"/>
        <v>0</v>
      </c>
      <c r="AE1141" s="51">
        <f t="shared" si="227"/>
        <v>0</v>
      </c>
      <c r="AF1141" s="51">
        <f>IF(C1141=A_Stammdaten!$B$12,D_SAV!$U1141-D_SAV!$AG1141,HLOOKUP(A_Stammdaten!$B$12-1,$AH$4:$AN$4004,ROW(C1141)-3,FALSE)-$AG1141)</f>
        <v>0</v>
      </c>
      <c r="AG1141" s="51">
        <f>HLOOKUP(A_Stammdaten!$B$12,$AH$4:$AN$4004,ROW(C1141)-3,FALSE)</f>
        <v>0</v>
      </c>
      <c r="AH1141" s="51">
        <f t="shared" si="219"/>
        <v>0</v>
      </c>
      <c r="AI1141" s="51">
        <f t="shared" si="220"/>
        <v>0</v>
      </c>
      <c r="AJ1141" s="51">
        <f t="shared" si="221"/>
        <v>0</v>
      </c>
      <c r="AK1141" s="51">
        <f t="shared" si="222"/>
        <v>0</v>
      </c>
      <c r="AL1141" s="51">
        <f t="shared" si="223"/>
        <v>0</v>
      </c>
      <c r="AM1141" s="51">
        <f t="shared" si="224"/>
        <v>0</v>
      </c>
      <c r="AN1141" s="51">
        <f t="shared" si="225"/>
        <v>0</v>
      </c>
    </row>
    <row r="1142" spans="1:40" x14ac:dyDescent="0.25">
      <c r="A1142" s="17"/>
      <c r="B1142" s="17"/>
      <c r="C1142" s="35"/>
      <c r="D1142" s="17"/>
      <c r="E1142" s="17"/>
      <c r="F1142" s="17"/>
      <c r="G1142" s="62">
        <f t="shared" si="226"/>
        <v>0</v>
      </c>
      <c r="H1142" s="17"/>
      <c r="I1142" s="17"/>
      <c r="J1142" s="17"/>
      <c r="K1142" s="17"/>
      <c r="L1142" s="17"/>
      <c r="M1142" s="17"/>
      <c r="N1142" s="17"/>
      <c r="O1142" s="17"/>
      <c r="P1142" s="115"/>
      <c r="Q1142" s="62">
        <f>IF(C1142&gt;A_Stammdaten!$B$12,0,SUM(G1142,H1142,J1142,K1142,M1142,N1142)-SUM(I1142,L1142,O1142,P1142))</f>
        <v>0</v>
      </c>
      <c r="R1142" s="17"/>
      <c r="S1142" s="17"/>
      <c r="T1142" s="17"/>
      <c r="U1142" s="62">
        <f t="shared" si="217"/>
        <v>0</v>
      </c>
      <c r="V1142" s="63">
        <f>IF(ISBLANK($B1142),0,VLOOKUP($B1142,Listen!$A$2:$C$45,2,FALSE))</f>
        <v>0</v>
      </c>
      <c r="W1142" s="63">
        <f>IF(ISBLANK($B1142),0,VLOOKUP($B1142,Listen!$A$2:$C$45,3,FALSE))</f>
        <v>0</v>
      </c>
      <c r="X1142" s="49">
        <f t="shared" si="218"/>
        <v>0</v>
      </c>
      <c r="Y1142" s="49">
        <f t="shared" si="228"/>
        <v>0</v>
      </c>
      <c r="Z1142" s="49">
        <f t="shared" si="228"/>
        <v>0</v>
      </c>
      <c r="AA1142" s="49">
        <f t="shared" si="228"/>
        <v>0</v>
      </c>
      <c r="AB1142" s="49">
        <f t="shared" si="228"/>
        <v>0</v>
      </c>
      <c r="AC1142" s="49">
        <f t="shared" si="228"/>
        <v>0</v>
      </c>
      <c r="AD1142" s="49">
        <f t="shared" si="228"/>
        <v>0</v>
      </c>
      <c r="AE1142" s="51">
        <f t="shared" si="227"/>
        <v>0</v>
      </c>
      <c r="AF1142" s="51">
        <f>IF(C1142=A_Stammdaten!$B$12,D_SAV!$U1142-D_SAV!$AG1142,HLOOKUP(A_Stammdaten!$B$12-1,$AH$4:$AN$4004,ROW(C1142)-3,FALSE)-$AG1142)</f>
        <v>0</v>
      </c>
      <c r="AG1142" s="51">
        <f>HLOOKUP(A_Stammdaten!$B$12,$AH$4:$AN$4004,ROW(C1142)-3,FALSE)</f>
        <v>0</v>
      </c>
      <c r="AH1142" s="51">
        <f t="shared" si="219"/>
        <v>0</v>
      </c>
      <c r="AI1142" s="51">
        <f t="shared" si="220"/>
        <v>0</v>
      </c>
      <c r="AJ1142" s="51">
        <f t="shared" si="221"/>
        <v>0</v>
      </c>
      <c r="AK1142" s="51">
        <f t="shared" si="222"/>
        <v>0</v>
      </c>
      <c r="AL1142" s="51">
        <f t="shared" si="223"/>
        <v>0</v>
      </c>
      <c r="AM1142" s="51">
        <f t="shared" si="224"/>
        <v>0</v>
      </c>
      <c r="AN1142" s="51">
        <f t="shared" si="225"/>
        <v>0</v>
      </c>
    </row>
    <row r="1143" spans="1:40" x14ac:dyDescent="0.25">
      <c r="A1143" s="17"/>
      <c r="B1143" s="17"/>
      <c r="C1143" s="35"/>
      <c r="D1143" s="17"/>
      <c r="E1143" s="17"/>
      <c r="F1143" s="17"/>
      <c r="G1143" s="62">
        <f t="shared" si="226"/>
        <v>0</v>
      </c>
      <c r="H1143" s="17"/>
      <c r="I1143" s="17"/>
      <c r="J1143" s="17"/>
      <c r="K1143" s="17"/>
      <c r="L1143" s="17"/>
      <c r="M1143" s="17"/>
      <c r="N1143" s="17"/>
      <c r="O1143" s="17"/>
      <c r="P1143" s="115"/>
      <c r="Q1143" s="62">
        <f>IF(C1143&gt;A_Stammdaten!$B$12,0,SUM(G1143,H1143,J1143,K1143,M1143,N1143)-SUM(I1143,L1143,O1143,P1143))</f>
        <v>0</v>
      </c>
      <c r="R1143" s="17"/>
      <c r="S1143" s="17"/>
      <c r="T1143" s="17"/>
      <c r="U1143" s="62">
        <f t="shared" si="217"/>
        <v>0</v>
      </c>
      <c r="V1143" s="63">
        <f>IF(ISBLANK($B1143),0,VLOOKUP($B1143,Listen!$A$2:$C$45,2,FALSE))</f>
        <v>0</v>
      </c>
      <c r="W1143" s="63">
        <f>IF(ISBLANK($B1143),0,VLOOKUP($B1143,Listen!$A$2:$C$45,3,FALSE))</f>
        <v>0</v>
      </c>
      <c r="X1143" s="49">
        <f t="shared" si="218"/>
        <v>0</v>
      </c>
      <c r="Y1143" s="49">
        <f t="shared" si="228"/>
        <v>0</v>
      </c>
      <c r="Z1143" s="49">
        <f t="shared" si="228"/>
        <v>0</v>
      </c>
      <c r="AA1143" s="49">
        <f t="shared" si="228"/>
        <v>0</v>
      </c>
      <c r="AB1143" s="49">
        <f t="shared" si="228"/>
        <v>0</v>
      </c>
      <c r="AC1143" s="49">
        <f t="shared" si="228"/>
        <v>0</v>
      </c>
      <c r="AD1143" s="49">
        <f t="shared" si="228"/>
        <v>0</v>
      </c>
      <c r="AE1143" s="51">
        <f t="shared" si="227"/>
        <v>0</v>
      </c>
      <c r="AF1143" s="51">
        <f>IF(C1143=A_Stammdaten!$B$12,D_SAV!$U1143-D_SAV!$AG1143,HLOOKUP(A_Stammdaten!$B$12-1,$AH$4:$AN$4004,ROW(C1143)-3,FALSE)-$AG1143)</f>
        <v>0</v>
      </c>
      <c r="AG1143" s="51">
        <f>HLOOKUP(A_Stammdaten!$B$12,$AH$4:$AN$4004,ROW(C1143)-3,FALSE)</f>
        <v>0</v>
      </c>
      <c r="AH1143" s="51">
        <f t="shared" si="219"/>
        <v>0</v>
      </c>
      <c r="AI1143" s="51">
        <f t="shared" si="220"/>
        <v>0</v>
      </c>
      <c r="AJ1143" s="51">
        <f t="shared" si="221"/>
        <v>0</v>
      </c>
      <c r="AK1143" s="51">
        <f t="shared" si="222"/>
        <v>0</v>
      </c>
      <c r="AL1143" s="51">
        <f t="shared" si="223"/>
        <v>0</v>
      </c>
      <c r="AM1143" s="51">
        <f t="shared" si="224"/>
        <v>0</v>
      </c>
      <c r="AN1143" s="51">
        <f t="shared" si="225"/>
        <v>0</v>
      </c>
    </row>
    <row r="1144" spans="1:40" x14ac:dyDescent="0.25">
      <c r="A1144" s="17"/>
      <c r="B1144" s="17"/>
      <c r="C1144" s="35"/>
      <c r="D1144" s="17"/>
      <c r="E1144" s="17"/>
      <c r="F1144" s="17"/>
      <c r="G1144" s="62">
        <f t="shared" si="226"/>
        <v>0</v>
      </c>
      <c r="H1144" s="17"/>
      <c r="I1144" s="17"/>
      <c r="J1144" s="17"/>
      <c r="K1144" s="17"/>
      <c r="L1144" s="17"/>
      <c r="M1144" s="17"/>
      <c r="N1144" s="17"/>
      <c r="O1144" s="17"/>
      <c r="P1144" s="115"/>
      <c r="Q1144" s="62">
        <f>IF(C1144&gt;A_Stammdaten!$B$12,0,SUM(G1144,H1144,J1144,K1144,M1144,N1144)-SUM(I1144,L1144,O1144,P1144))</f>
        <v>0</v>
      </c>
      <c r="R1144" s="17"/>
      <c r="S1144" s="17"/>
      <c r="T1144" s="17"/>
      <c r="U1144" s="62">
        <f t="shared" si="217"/>
        <v>0</v>
      </c>
      <c r="V1144" s="63">
        <f>IF(ISBLANK($B1144),0,VLOOKUP($B1144,Listen!$A$2:$C$45,2,FALSE))</f>
        <v>0</v>
      </c>
      <c r="W1144" s="63">
        <f>IF(ISBLANK($B1144),0,VLOOKUP($B1144,Listen!$A$2:$C$45,3,FALSE))</f>
        <v>0</v>
      </c>
      <c r="X1144" s="49">
        <f t="shared" si="218"/>
        <v>0</v>
      </c>
      <c r="Y1144" s="49">
        <f t="shared" si="228"/>
        <v>0</v>
      </c>
      <c r="Z1144" s="49">
        <f t="shared" si="228"/>
        <v>0</v>
      </c>
      <c r="AA1144" s="49">
        <f t="shared" si="228"/>
        <v>0</v>
      </c>
      <c r="AB1144" s="49">
        <f t="shared" si="228"/>
        <v>0</v>
      </c>
      <c r="AC1144" s="49">
        <f t="shared" si="228"/>
        <v>0</v>
      </c>
      <c r="AD1144" s="49">
        <f t="shared" si="228"/>
        <v>0</v>
      </c>
      <c r="AE1144" s="51">
        <f t="shared" si="227"/>
        <v>0</v>
      </c>
      <c r="AF1144" s="51">
        <f>IF(C1144=A_Stammdaten!$B$12,D_SAV!$U1144-D_SAV!$AG1144,HLOOKUP(A_Stammdaten!$B$12-1,$AH$4:$AN$4004,ROW(C1144)-3,FALSE)-$AG1144)</f>
        <v>0</v>
      </c>
      <c r="AG1144" s="51">
        <f>HLOOKUP(A_Stammdaten!$B$12,$AH$4:$AN$4004,ROW(C1144)-3,FALSE)</f>
        <v>0</v>
      </c>
      <c r="AH1144" s="51">
        <f t="shared" si="219"/>
        <v>0</v>
      </c>
      <c r="AI1144" s="51">
        <f t="shared" si="220"/>
        <v>0</v>
      </c>
      <c r="AJ1144" s="51">
        <f t="shared" si="221"/>
        <v>0</v>
      </c>
      <c r="AK1144" s="51">
        <f t="shared" si="222"/>
        <v>0</v>
      </c>
      <c r="AL1144" s="51">
        <f t="shared" si="223"/>
        <v>0</v>
      </c>
      <c r="AM1144" s="51">
        <f t="shared" si="224"/>
        <v>0</v>
      </c>
      <c r="AN1144" s="51">
        <f t="shared" si="225"/>
        <v>0</v>
      </c>
    </row>
    <row r="1145" spans="1:40" x14ac:dyDescent="0.25">
      <c r="A1145" s="17"/>
      <c r="B1145" s="17"/>
      <c r="C1145" s="35"/>
      <c r="D1145" s="17"/>
      <c r="E1145" s="17"/>
      <c r="F1145" s="17"/>
      <c r="G1145" s="62">
        <f t="shared" si="226"/>
        <v>0</v>
      </c>
      <c r="H1145" s="17"/>
      <c r="I1145" s="17"/>
      <c r="J1145" s="17"/>
      <c r="K1145" s="17"/>
      <c r="L1145" s="17"/>
      <c r="M1145" s="17"/>
      <c r="N1145" s="17"/>
      <c r="O1145" s="17"/>
      <c r="P1145" s="115"/>
      <c r="Q1145" s="62">
        <f>IF(C1145&gt;A_Stammdaten!$B$12,0,SUM(G1145,H1145,J1145,K1145,M1145,N1145)-SUM(I1145,L1145,O1145,P1145))</f>
        <v>0</v>
      </c>
      <c r="R1145" s="17"/>
      <c r="S1145" s="17"/>
      <c r="T1145" s="17"/>
      <c r="U1145" s="62">
        <f t="shared" si="217"/>
        <v>0</v>
      </c>
      <c r="V1145" s="63">
        <f>IF(ISBLANK($B1145),0,VLOOKUP($B1145,Listen!$A$2:$C$45,2,FALSE))</f>
        <v>0</v>
      </c>
      <c r="W1145" s="63">
        <f>IF(ISBLANK($B1145),0,VLOOKUP($B1145,Listen!$A$2:$C$45,3,FALSE))</f>
        <v>0</v>
      </c>
      <c r="X1145" s="49">
        <f t="shared" si="218"/>
        <v>0</v>
      </c>
      <c r="Y1145" s="49">
        <f t="shared" si="228"/>
        <v>0</v>
      </c>
      <c r="Z1145" s="49">
        <f t="shared" si="228"/>
        <v>0</v>
      </c>
      <c r="AA1145" s="49">
        <f t="shared" si="228"/>
        <v>0</v>
      </c>
      <c r="AB1145" s="49">
        <f t="shared" si="228"/>
        <v>0</v>
      </c>
      <c r="AC1145" s="49">
        <f t="shared" si="228"/>
        <v>0</v>
      </c>
      <c r="AD1145" s="49">
        <f t="shared" si="228"/>
        <v>0</v>
      </c>
      <c r="AE1145" s="51">
        <f t="shared" si="227"/>
        <v>0</v>
      </c>
      <c r="AF1145" s="51">
        <f>IF(C1145=A_Stammdaten!$B$12,D_SAV!$U1145-D_SAV!$AG1145,HLOOKUP(A_Stammdaten!$B$12-1,$AH$4:$AN$4004,ROW(C1145)-3,FALSE)-$AG1145)</f>
        <v>0</v>
      </c>
      <c r="AG1145" s="51">
        <f>HLOOKUP(A_Stammdaten!$B$12,$AH$4:$AN$4004,ROW(C1145)-3,FALSE)</f>
        <v>0</v>
      </c>
      <c r="AH1145" s="51">
        <f t="shared" si="219"/>
        <v>0</v>
      </c>
      <c r="AI1145" s="51">
        <f t="shared" si="220"/>
        <v>0</v>
      </c>
      <c r="AJ1145" s="51">
        <f t="shared" si="221"/>
        <v>0</v>
      </c>
      <c r="AK1145" s="51">
        <f t="shared" si="222"/>
        <v>0</v>
      </c>
      <c r="AL1145" s="51">
        <f t="shared" si="223"/>
        <v>0</v>
      </c>
      <c r="AM1145" s="51">
        <f t="shared" si="224"/>
        <v>0</v>
      </c>
      <c r="AN1145" s="51">
        <f t="shared" si="225"/>
        <v>0</v>
      </c>
    </row>
    <row r="1146" spans="1:40" x14ac:dyDescent="0.25">
      <c r="A1146" s="17"/>
      <c r="B1146" s="17"/>
      <c r="C1146" s="35"/>
      <c r="D1146" s="17"/>
      <c r="E1146" s="17"/>
      <c r="F1146" s="17"/>
      <c r="G1146" s="62">
        <f t="shared" si="226"/>
        <v>0</v>
      </c>
      <c r="H1146" s="17"/>
      <c r="I1146" s="17"/>
      <c r="J1146" s="17"/>
      <c r="K1146" s="17"/>
      <c r="L1146" s="17"/>
      <c r="M1146" s="17"/>
      <c r="N1146" s="17"/>
      <c r="O1146" s="17"/>
      <c r="P1146" s="115"/>
      <c r="Q1146" s="62">
        <f>IF(C1146&gt;A_Stammdaten!$B$12,0,SUM(G1146,H1146,J1146,K1146,M1146,N1146)-SUM(I1146,L1146,O1146,P1146))</f>
        <v>0</v>
      </c>
      <c r="R1146" s="17"/>
      <c r="S1146" s="17"/>
      <c r="T1146" s="17"/>
      <c r="U1146" s="62">
        <f t="shared" si="217"/>
        <v>0</v>
      </c>
      <c r="V1146" s="63">
        <f>IF(ISBLANK($B1146),0,VLOOKUP($B1146,Listen!$A$2:$C$45,2,FALSE))</f>
        <v>0</v>
      </c>
      <c r="W1146" s="63">
        <f>IF(ISBLANK($B1146),0,VLOOKUP($B1146,Listen!$A$2:$C$45,3,FALSE))</f>
        <v>0</v>
      </c>
      <c r="X1146" s="49">
        <f t="shared" si="218"/>
        <v>0</v>
      </c>
      <c r="Y1146" s="49">
        <f t="shared" si="228"/>
        <v>0</v>
      </c>
      <c r="Z1146" s="49">
        <f t="shared" si="228"/>
        <v>0</v>
      </c>
      <c r="AA1146" s="49">
        <f t="shared" si="228"/>
        <v>0</v>
      </c>
      <c r="AB1146" s="49">
        <f t="shared" si="228"/>
        <v>0</v>
      </c>
      <c r="AC1146" s="49">
        <f t="shared" si="228"/>
        <v>0</v>
      </c>
      <c r="AD1146" s="49">
        <f t="shared" si="228"/>
        <v>0</v>
      </c>
      <c r="AE1146" s="51">
        <f t="shared" si="227"/>
        <v>0</v>
      </c>
      <c r="AF1146" s="51">
        <f>IF(C1146=A_Stammdaten!$B$12,D_SAV!$U1146-D_SAV!$AG1146,HLOOKUP(A_Stammdaten!$B$12-1,$AH$4:$AN$4004,ROW(C1146)-3,FALSE)-$AG1146)</f>
        <v>0</v>
      </c>
      <c r="AG1146" s="51">
        <f>HLOOKUP(A_Stammdaten!$B$12,$AH$4:$AN$4004,ROW(C1146)-3,FALSE)</f>
        <v>0</v>
      </c>
      <c r="AH1146" s="51">
        <f t="shared" si="219"/>
        <v>0</v>
      </c>
      <c r="AI1146" s="51">
        <f t="shared" si="220"/>
        <v>0</v>
      </c>
      <c r="AJ1146" s="51">
        <f t="shared" si="221"/>
        <v>0</v>
      </c>
      <c r="AK1146" s="51">
        <f t="shared" si="222"/>
        <v>0</v>
      </c>
      <c r="AL1146" s="51">
        <f t="shared" si="223"/>
        <v>0</v>
      </c>
      <c r="AM1146" s="51">
        <f t="shared" si="224"/>
        <v>0</v>
      </c>
      <c r="AN1146" s="51">
        <f t="shared" si="225"/>
        <v>0</v>
      </c>
    </row>
    <row r="1147" spans="1:40" x14ac:dyDescent="0.25">
      <c r="A1147" s="17"/>
      <c r="B1147" s="17"/>
      <c r="C1147" s="35"/>
      <c r="D1147" s="17"/>
      <c r="E1147" s="17"/>
      <c r="F1147" s="17"/>
      <c r="G1147" s="62">
        <f t="shared" si="226"/>
        <v>0</v>
      </c>
      <c r="H1147" s="17"/>
      <c r="I1147" s="17"/>
      <c r="J1147" s="17"/>
      <c r="K1147" s="17"/>
      <c r="L1147" s="17"/>
      <c r="M1147" s="17"/>
      <c r="N1147" s="17"/>
      <c r="O1147" s="17"/>
      <c r="P1147" s="115"/>
      <c r="Q1147" s="62">
        <f>IF(C1147&gt;A_Stammdaten!$B$12,0,SUM(G1147,H1147,J1147,K1147,M1147,N1147)-SUM(I1147,L1147,O1147,P1147))</f>
        <v>0</v>
      </c>
      <c r="R1147" s="17"/>
      <c r="S1147" s="17"/>
      <c r="T1147" s="17"/>
      <c r="U1147" s="62">
        <f t="shared" si="217"/>
        <v>0</v>
      </c>
      <c r="V1147" s="63">
        <f>IF(ISBLANK($B1147),0,VLOOKUP($B1147,Listen!$A$2:$C$45,2,FALSE))</f>
        <v>0</v>
      </c>
      <c r="W1147" s="63">
        <f>IF(ISBLANK($B1147),0,VLOOKUP($B1147,Listen!$A$2:$C$45,3,FALSE))</f>
        <v>0</v>
      </c>
      <c r="X1147" s="49">
        <f t="shared" si="218"/>
        <v>0</v>
      </c>
      <c r="Y1147" s="49">
        <f t="shared" si="228"/>
        <v>0</v>
      </c>
      <c r="Z1147" s="49">
        <f t="shared" si="228"/>
        <v>0</v>
      </c>
      <c r="AA1147" s="49">
        <f t="shared" si="228"/>
        <v>0</v>
      </c>
      <c r="AB1147" s="49">
        <f t="shared" si="228"/>
        <v>0</v>
      </c>
      <c r="AC1147" s="49">
        <f t="shared" si="228"/>
        <v>0</v>
      </c>
      <c r="AD1147" s="49">
        <f t="shared" si="228"/>
        <v>0</v>
      </c>
      <c r="AE1147" s="51">
        <f t="shared" si="227"/>
        <v>0</v>
      </c>
      <c r="AF1147" s="51">
        <f>IF(C1147=A_Stammdaten!$B$12,D_SAV!$U1147-D_SAV!$AG1147,HLOOKUP(A_Stammdaten!$B$12-1,$AH$4:$AN$4004,ROW(C1147)-3,FALSE)-$AG1147)</f>
        <v>0</v>
      </c>
      <c r="AG1147" s="51">
        <f>HLOOKUP(A_Stammdaten!$B$12,$AH$4:$AN$4004,ROW(C1147)-3,FALSE)</f>
        <v>0</v>
      </c>
      <c r="AH1147" s="51">
        <f t="shared" si="219"/>
        <v>0</v>
      </c>
      <c r="AI1147" s="51">
        <f t="shared" si="220"/>
        <v>0</v>
      </c>
      <c r="AJ1147" s="51">
        <f t="shared" si="221"/>
        <v>0</v>
      </c>
      <c r="AK1147" s="51">
        <f t="shared" si="222"/>
        <v>0</v>
      </c>
      <c r="AL1147" s="51">
        <f t="shared" si="223"/>
        <v>0</v>
      </c>
      <c r="AM1147" s="51">
        <f t="shared" si="224"/>
        <v>0</v>
      </c>
      <c r="AN1147" s="51">
        <f t="shared" si="225"/>
        <v>0</v>
      </c>
    </row>
    <row r="1148" spans="1:40" x14ac:dyDescent="0.25">
      <c r="A1148" s="17"/>
      <c r="B1148" s="17"/>
      <c r="C1148" s="35"/>
      <c r="D1148" s="17"/>
      <c r="E1148" s="17"/>
      <c r="F1148" s="17"/>
      <c r="G1148" s="62">
        <f t="shared" si="226"/>
        <v>0</v>
      </c>
      <c r="H1148" s="17"/>
      <c r="I1148" s="17"/>
      <c r="J1148" s="17"/>
      <c r="K1148" s="17"/>
      <c r="L1148" s="17"/>
      <c r="M1148" s="17"/>
      <c r="N1148" s="17"/>
      <c r="O1148" s="17"/>
      <c r="P1148" s="115"/>
      <c r="Q1148" s="62">
        <f>IF(C1148&gt;A_Stammdaten!$B$12,0,SUM(G1148,H1148,J1148,K1148,M1148,N1148)-SUM(I1148,L1148,O1148,P1148))</f>
        <v>0</v>
      </c>
      <c r="R1148" s="17"/>
      <c r="S1148" s="17"/>
      <c r="T1148" s="17"/>
      <c r="U1148" s="62">
        <f t="shared" si="217"/>
        <v>0</v>
      </c>
      <c r="V1148" s="63">
        <f>IF(ISBLANK($B1148),0,VLOOKUP($B1148,Listen!$A$2:$C$45,2,FALSE))</f>
        <v>0</v>
      </c>
      <c r="W1148" s="63">
        <f>IF(ISBLANK($B1148),0,VLOOKUP($B1148,Listen!$A$2:$C$45,3,FALSE))</f>
        <v>0</v>
      </c>
      <c r="X1148" s="49">
        <f t="shared" si="218"/>
        <v>0</v>
      </c>
      <c r="Y1148" s="49">
        <f t="shared" si="228"/>
        <v>0</v>
      </c>
      <c r="Z1148" s="49">
        <f t="shared" si="228"/>
        <v>0</v>
      </c>
      <c r="AA1148" s="49">
        <f t="shared" si="228"/>
        <v>0</v>
      </c>
      <c r="AB1148" s="49">
        <f t="shared" si="228"/>
        <v>0</v>
      </c>
      <c r="AC1148" s="49">
        <f t="shared" si="228"/>
        <v>0</v>
      </c>
      <c r="AD1148" s="49">
        <f t="shared" si="228"/>
        <v>0</v>
      </c>
      <c r="AE1148" s="51">
        <f t="shared" si="227"/>
        <v>0</v>
      </c>
      <c r="AF1148" s="51">
        <f>IF(C1148=A_Stammdaten!$B$12,D_SAV!$U1148-D_SAV!$AG1148,HLOOKUP(A_Stammdaten!$B$12-1,$AH$4:$AN$4004,ROW(C1148)-3,FALSE)-$AG1148)</f>
        <v>0</v>
      </c>
      <c r="AG1148" s="51">
        <f>HLOOKUP(A_Stammdaten!$B$12,$AH$4:$AN$4004,ROW(C1148)-3,FALSE)</f>
        <v>0</v>
      </c>
      <c r="AH1148" s="51">
        <f t="shared" si="219"/>
        <v>0</v>
      </c>
      <c r="AI1148" s="51">
        <f t="shared" si="220"/>
        <v>0</v>
      </c>
      <c r="AJ1148" s="51">
        <f t="shared" si="221"/>
        <v>0</v>
      </c>
      <c r="AK1148" s="51">
        <f t="shared" si="222"/>
        <v>0</v>
      </c>
      <c r="AL1148" s="51">
        <f t="shared" si="223"/>
        <v>0</v>
      </c>
      <c r="AM1148" s="51">
        <f t="shared" si="224"/>
        <v>0</v>
      </c>
      <c r="AN1148" s="51">
        <f t="shared" si="225"/>
        <v>0</v>
      </c>
    </row>
    <row r="1149" spans="1:40" x14ac:dyDescent="0.25">
      <c r="A1149" s="17"/>
      <c r="B1149" s="17"/>
      <c r="C1149" s="35"/>
      <c r="D1149" s="17"/>
      <c r="E1149" s="17"/>
      <c r="F1149" s="17"/>
      <c r="G1149" s="62">
        <f t="shared" si="226"/>
        <v>0</v>
      </c>
      <c r="H1149" s="17"/>
      <c r="I1149" s="17"/>
      <c r="J1149" s="17"/>
      <c r="K1149" s="17"/>
      <c r="L1149" s="17"/>
      <c r="M1149" s="17"/>
      <c r="N1149" s="17"/>
      <c r="O1149" s="17"/>
      <c r="P1149" s="115"/>
      <c r="Q1149" s="62">
        <f>IF(C1149&gt;A_Stammdaten!$B$12,0,SUM(G1149,H1149,J1149,K1149,M1149,N1149)-SUM(I1149,L1149,O1149,P1149))</f>
        <v>0</v>
      </c>
      <c r="R1149" s="17"/>
      <c r="S1149" s="17"/>
      <c r="T1149" s="17"/>
      <c r="U1149" s="62">
        <f t="shared" si="217"/>
        <v>0</v>
      </c>
      <c r="V1149" s="63">
        <f>IF(ISBLANK($B1149),0,VLOOKUP($B1149,Listen!$A$2:$C$45,2,FALSE))</f>
        <v>0</v>
      </c>
      <c r="W1149" s="63">
        <f>IF(ISBLANK($B1149),0,VLOOKUP($B1149,Listen!$A$2:$C$45,3,FALSE))</f>
        <v>0</v>
      </c>
      <c r="X1149" s="49">
        <f t="shared" si="218"/>
        <v>0</v>
      </c>
      <c r="Y1149" s="49">
        <f t="shared" si="228"/>
        <v>0</v>
      </c>
      <c r="Z1149" s="49">
        <f t="shared" si="228"/>
        <v>0</v>
      </c>
      <c r="AA1149" s="49">
        <f t="shared" si="228"/>
        <v>0</v>
      </c>
      <c r="AB1149" s="49">
        <f t="shared" si="228"/>
        <v>0</v>
      </c>
      <c r="AC1149" s="49">
        <f t="shared" si="228"/>
        <v>0</v>
      </c>
      <c r="AD1149" s="49">
        <f t="shared" si="228"/>
        <v>0</v>
      </c>
      <c r="AE1149" s="51">
        <f t="shared" si="227"/>
        <v>0</v>
      </c>
      <c r="AF1149" s="51">
        <f>IF(C1149=A_Stammdaten!$B$12,D_SAV!$U1149-D_SAV!$AG1149,HLOOKUP(A_Stammdaten!$B$12-1,$AH$4:$AN$4004,ROW(C1149)-3,FALSE)-$AG1149)</f>
        <v>0</v>
      </c>
      <c r="AG1149" s="51">
        <f>HLOOKUP(A_Stammdaten!$B$12,$AH$4:$AN$4004,ROW(C1149)-3,FALSE)</f>
        <v>0</v>
      </c>
      <c r="AH1149" s="51">
        <f t="shared" si="219"/>
        <v>0</v>
      </c>
      <c r="AI1149" s="51">
        <f t="shared" si="220"/>
        <v>0</v>
      </c>
      <c r="AJ1149" s="51">
        <f t="shared" si="221"/>
        <v>0</v>
      </c>
      <c r="AK1149" s="51">
        <f t="shared" si="222"/>
        <v>0</v>
      </c>
      <c r="AL1149" s="51">
        <f t="shared" si="223"/>
        <v>0</v>
      </c>
      <c r="AM1149" s="51">
        <f t="shared" si="224"/>
        <v>0</v>
      </c>
      <c r="AN1149" s="51">
        <f t="shared" si="225"/>
        <v>0</v>
      </c>
    </row>
    <row r="1150" spans="1:40" x14ac:dyDescent="0.25">
      <c r="A1150" s="17"/>
      <c r="B1150" s="17"/>
      <c r="C1150" s="35"/>
      <c r="D1150" s="17"/>
      <c r="E1150" s="17"/>
      <c r="F1150" s="17"/>
      <c r="G1150" s="62">
        <f t="shared" si="226"/>
        <v>0</v>
      </c>
      <c r="H1150" s="17"/>
      <c r="I1150" s="17"/>
      <c r="J1150" s="17"/>
      <c r="K1150" s="17"/>
      <c r="L1150" s="17"/>
      <c r="M1150" s="17"/>
      <c r="N1150" s="17"/>
      <c r="O1150" s="17"/>
      <c r="P1150" s="115"/>
      <c r="Q1150" s="62">
        <f>IF(C1150&gt;A_Stammdaten!$B$12,0,SUM(G1150,H1150,J1150,K1150,M1150,N1150)-SUM(I1150,L1150,O1150,P1150))</f>
        <v>0</v>
      </c>
      <c r="R1150" s="17"/>
      <c r="S1150" s="17"/>
      <c r="T1150" s="17"/>
      <c r="U1150" s="62">
        <f t="shared" si="217"/>
        <v>0</v>
      </c>
      <c r="V1150" s="63">
        <f>IF(ISBLANK($B1150),0,VLOOKUP($B1150,Listen!$A$2:$C$45,2,FALSE))</f>
        <v>0</v>
      </c>
      <c r="W1150" s="63">
        <f>IF(ISBLANK($B1150),0,VLOOKUP($B1150,Listen!$A$2:$C$45,3,FALSE))</f>
        <v>0</v>
      </c>
      <c r="X1150" s="49">
        <f t="shared" si="218"/>
        <v>0</v>
      </c>
      <c r="Y1150" s="49">
        <f t="shared" si="228"/>
        <v>0</v>
      </c>
      <c r="Z1150" s="49">
        <f t="shared" si="228"/>
        <v>0</v>
      </c>
      <c r="AA1150" s="49">
        <f t="shared" si="228"/>
        <v>0</v>
      </c>
      <c r="AB1150" s="49">
        <f t="shared" si="228"/>
        <v>0</v>
      </c>
      <c r="AC1150" s="49">
        <f t="shared" si="228"/>
        <v>0</v>
      </c>
      <c r="AD1150" s="49">
        <f t="shared" si="228"/>
        <v>0</v>
      </c>
      <c r="AE1150" s="51">
        <f t="shared" si="227"/>
        <v>0</v>
      </c>
      <c r="AF1150" s="51">
        <f>IF(C1150=A_Stammdaten!$B$12,D_SAV!$U1150-D_SAV!$AG1150,HLOOKUP(A_Stammdaten!$B$12-1,$AH$4:$AN$4004,ROW(C1150)-3,FALSE)-$AG1150)</f>
        <v>0</v>
      </c>
      <c r="AG1150" s="51">
        <f>HLOOKUP(A_Stammdaten!$B$12,$AH$4:$AN$4004,ROW(C1150)-3,FALSE)</f>
        <v>0</v>
      </c>
      <c r="AH1150" s="51">
        <f t="shared" si="219"/>
        <v>0</v>
      </c>
      <c r="AI1150" s="51">
        <f t="shared" si="220"/>
        <v>0</v>
      </c>
      <c r="AJ1150" s="51">
        <f t="shared" si="221"/>
        <v>0</v>
      </c>
      <c r="AK1150" s="51">
        <f t="shared" si="222"/>
        <v>0</v>
      </c>
      <c r="AL1150" s="51">
        <f t="shared" si="223"/>
        <v>0</v>
      </c>
      <c r="AM1150" s="51">
        <f t="shared" si="224"/>
        <v>0</v>
      </c>
      <c r="AN1150" s="51">
        <f t="shared" si="225"/>
        <v>0</v>
      </c>
    </row>
    <row r="1151" spans="1:40" x14ac:dyDescent="0.25">
      <c r="A1151" s="17"/>
      <c r="B1151" s="17"/>
      <c r="C1151" s="35"/>
      <c r="D1151" s="17"/>
      <c r="E1151" s="17"/>
      <c r="F1151" s="17"/>
      <c r="G1151" s="62">
        <f t="shared" si="226"/>
        <v>0</v>
      </c>
      <c r="H1151" s="17"/>
      <c r="I1151" s="17"/>
      <c r="J1151" s="17"/>
      <c r="K1151" s="17"/>
      <c r="L1151" s="17"/>
      <c r="M1151" s="17"/>
      <c r="N1151" s="17"/>
      <c r="O1151" s="17"/>
      <c r="P1151" s="115"/>
      <c r="Q1151" s="62">
        <f>IF(C1151&gt;A_Stammdaten!$B$12,0,SUM(G1151,H1151,J1151,K1151,M1151,N1151)-SUM(I1151,L1151,O1151,P1151))</f>
        <v>0</v>
      </c>
      <c r="R1151" s="17"/>
      <c r="S1151" s="17"/>
      <c r="T1151" s="17"/>
      <c r="U1151" s="62">
        <f t="shared" si="217"/>
        <v>0</v>
      </c>
      <c r="V1151" s="63">
        <f>IF(ISBLANK($B1151),0,VLOOKUP($B1151,Listen!$A$2:$C$45,2,FALSE))</f>
        <v>0</v>
      </c>
      <c r="W1151" s="63">
        <f>IF(ISBLANK($B1151),0,VLOOKUP($B1151,Listen!$A$2:$C$45,3,FALSE))</f>
        <v>0</v>
      </c>
      <c r="X1151" s="49">
        <f t="shared" si="218"/>
        <v>0</v>
      </c>
      <c r="Y1151" s="49">
        <f t="shared" si="228"/>
        <v>0</v>
      </c>
      <c r="Z1151" s="49">
        <f t="shared" si="228"/>
        <v>0</v>
      </c>
      <c r="AA1151" s="49">
        <f t="shared" si="228"/>
        <v>0</v>
      </c>
      <c r="AB1151" s="49">
        <f t="shared" si="228"/>
        <v>0</v>
      </c>
      <c r="AC1151" s="49">
        <f t="shared" si="228"/>
        <v>0</v>
      </c>
      <c r="AD1151" s="49">
        <f t="shared" si="228"/>
        <v>0</v>
      </c>
      <c r="AE1151" s="51">
        <f t="shared" si="227"/>
        <v>0</v>
      </c>
      <c r="AF1151" s="51">
        <f>IF(C1151=A_Stammdaten!$B$12,D_SAV!$U1151-D_SAV!$AG1151,HLOOKUP(A_Stammdaten!$B$12-1,$AH$4:$AN$4004,ROW(C1151)-3,FALSE)-$AG1151)</f>
        <v>0</v>
      </c>
      <c r="AG1151" s="51">
        <f>HLOOKUP(A_Stammdaten!$B$12,$AH$4:$AN$4004,ROW(C1151)-3,FALSE)</f>
        <v>0</v>
      </c>
      <c r="AH1151" s="51">
        <f t="shared" si="219"/>
        <v>0</v>
      </c>
      <c r="AI1151" s="51">
        <f t="shared" si="220"/>
        <v>0</v>
      </c>
      <c r="AJ1151" s="51">
        <f t="shared" si="221"/>
        <v>0</v>
      </c>
      <c r="AK1151" s="51">
        <f t="shared" si="222"/>
        <v>0</v>
      </c>
      <c r="AL1151" s="51">
        <f t="shared" si="223"/>
        <v>0</v>
      </c>
      <c r="AM1151" s="51">
        <f t="shared" si="224"/>
        <v>0</v>
      </c>
      <c r="AN1151" s="51">
        <f t="shared" si="225"/>
        <v>0</v>
      </c>
    </row>
    <row r="1152" spans="1:40" x14ac:dyDescent="0.25">
      <c r="A1152" s="17"/>
      <c r="B1152" s="17"/>
      <c r="C1152" s="35"/>
      <c r="D1152" s="17"/>
      <c r="E1152" s="17"/>
      <c r="F1152" s="17"/>
      <c r="G1152" s="62">
        <f t="shared" si="226"/>
        <v>0</v>
      </c>
      <c r="H1152" s="17"/>
      <c r="I1152" s="17"/>
      <c r="J1152" s="17"/>
      <c r="K1152" s="17"/>
      <c r="L1152" s="17"/>
      <c r="M1152" s="17"/>
      <c r="N1152" s="17"/>
      <c r="O1152" s="17"/>
      <c r="P1152" s="115"/>
      <c r="Q1152" s="62">
        <f>IF(C1152&gt;A_Stammdaten!$B$12,0,SUM(G1152,H1152,J1152,K1152,M1152,N1152)-SUM(I1152,L1152,O1152,P1152))</f>
        <v>0</v>
      </c>
      <c r="R1152" s="17"/>
      <c r="S1152" s="17"/>
      <c r="T1152" s="17"/>
      <c r="U1152" s="62">
        <f t="shared" si="217"/>
        <v>0</v>
      </c>
      <c r="V1152" s="63">
        <f>IF(ISBLANK($B1152),0,VLOOKUP($B1152,Listen!$A$2:$C$45,2,FALSE))</f>
        <v>0</v>
      </c>
      <c r="W1152" s="63">
        <f>IF(ISBLANK($B1152),0,VLOOKUP($B1152,Listen!$A$2:$C$45,3,FALSE))</f>
        <v>0</v>
      </c>
      <c r="X1152" s="49">
        <f t="shared" si="218"/>
        <v>0</v>
      </c>
      <c r="Y1152" s="49">
        <f t="shared" si="228"/>
        <v>0</v>
      </c>
      <c r="Z1152" s="49">
        <f t="shared" si="228"/>
        <v>0</v>
      </c>
      <c r="AA1152" s="49">
        <f t="shared" si="228"/>
        <v>0</v>
      </c>
      <c r="AB1152" s="49">
        <f t="shared" si="228"/>
        <v>0</v>
      </c>
      <c r="AC1152" s="49">
        <f t="shared" si="228"/>
        <v>0</v>
      </c>
      <c r="AD1152" s="49">
        <f t="shared" si="228"/>
        <v>0</v>
      </c>
      <c r="AE1152" s="51">
        <f t="shared" si="227"/>
        <v>0</v>
      </c>
      <c r="AF1152" s="51">
        <f>IF(C1152=A_Stammdaten!$B$12,D_SAV!$U1152-D_SAV!$AG1152,HLOOKUP(A_Stammdaten!$B$12-1,$AH$4:$AN$4004,ROW(C1152)-3,FALSE)-$AG1152)</f>
        <v>0</v>
      </c>
      <c r="AG1152" s="51">
        <f>HLOOKUP(A_Stammdaten!$B$12,$AH$4:$AN$4004,ROW(C1152)-3,FALSE)</f>
        <v>0</v>
      </c>
      <c r="AH1152" s="51">
        <f t="shared" si="219"/>
        <v>0</v>
      </c>
      <c r="AI1152" s="51">
        <f t="shared" si="220"/>
        <v>0</v>
      </c>
      <c r="AJ1152" s="51">
        <f t="shared" si="221"/>
        <v>0</v>
      </c>
      <c r="AK1152" s="51">
        <f t="shared" si="222"/>
        <v>0</v>
      </c>
      <c r="AL1152" s="51">
        <f t="shared" si="223"/>
        <v>0</v>
      </c>
      <c r="AM1152" s="51">
        <f t="shared" si="224"/>
        <v>0</v>
      </c>
      <c r="AN1152" s="51">
        <f t="shared" si="225"/>
        <v>0</v>
      </c>
    </row>
    <row r="1153" spans="1:40" x14ac:dyDescent="0.25">
      <c r="A1153" s="17"/>
      <c r="B1153" s="17"/>
      <c r="C1153" s="35"/>
      <c r="D1153" s="17"/>
      <c r="E1153" s="17"/>
      <c r="F1153" s="17"/>
      <c r="G1153" s="62">
        <f t="shared" si="226"/>
        <v>0</v>
      </c>
      <c r="H1153" s="17"/>
      <c r="I1153" s="17"/>
      <c r="J1153" s="17"/>
      <c r="K1153" s="17"/>
      <c r="L1153" s="17"/>
      <c r="M1153" s="17"/>
      <c r="N1153" s="17"/>
      <c r="O1153" s="17"/>
      <c r="P1153" s="115"/>
      <c r="Q1153" s="62">
        <f>IF(C1153&gt;A_Stammdaten!$B$12,0,SUM(G1153,H1153,J1153,K1153,M1153,N1153)-SUM(I1153,L1153,O1153,P1153))</f>
        <v>0</v>
      </c>
      <c r="R1153" s="17"/>
      <c r="S1153" s="17"/>
      <c r="T1153" s="17"/>
      <c r="U1153" s="62">
        <f t="shared" si="217"/>
        <v>0</v>
      </c>
      <c r="V1153" s="63">
        <f>IF(ISBLANK($B1153),0,VLOOKUP($B1153,Listen!$A$2:$C$45,2,FALSE))</f>
        <v>0</v>
      </c>
      <c r="W1153" s="63">
        <f>IF(ISBLANK($B1153),0,VLOOKUP($B1153,Listen!$A$2:$C$45,3,FALSE))</f>
        <v>0</v>
      </c>
      <c r="X1153" s="49">
        <f t="shared" si="218"/>
        <v>0</v>
      </c>
      <c r="Y1153" s="49">
        <f t="shared" si="228"/>
        <v>0</v>
      </c>
      <c r="Z1153" s="49">
        <f t="shared" si="228"/>
        <v>0</v>
      </c>
      <c r="AA1153" s="49">
        <f t="shared" si="228"/>
        <v>0</v>
      </c>
      <c r="AB1153" s="49">
        <f t="shared" si="228"/>
        <v>0</v>
      </c>
      <c r="AC1153" s="49">
        <f t="shared" si="228"/>
        <v>0</v>
      </c>
      <c r="AD1153" s="49">
        <f t="shared" si="228"/>
        <v>0</v>
      </c>
      <c r="AE1153" s="51">
        <f t="shared" si="227"/>
        <v>0</v>
      </c>
      <c r="AF1153" s="51">
        <f>IF(C1153=A_Stammdaten!$B$12,D_SAV!$U1153-D_SAV!$AG1153,HLOOKUP(A_Stammdaten!$B$12-1,$AH$4:$AN$4004,ROW(C1153)-3,FALSE)-$AG1153)</f>
        <v>0</v>
      </c>
      <c r="AG1153" s="51">
        <f>HLOOKUP(A_Stammdaten!$B$12,$AH$4:$AN$4004,ROW(C1153)-3,FALSE)</f>
        <v>0</v>
      </c>
      <c r="AH1153" s="51">
        <f t="shared" si="219"/>
        <v>0</v>
      </c>
      <c r="AI1153" s="51">
        <f t="shared" si="220"/>
        <v>0</v>
      </c>
      <c r="AJ1153" s="51">
        <f t="shared" si="221"/>
        <v>0</v>
      </c>
      <c r="AK1153" s="51">
        <f t="shared" si="222"/>
        <v>0</v>
      </c>
      <c r="AL1153" s="51">
        <f t="shared" si="223"/>
        <v>0</v>
      </c>
      <c r="AM1153" s="51">
        <f t="shared" si="224"/>
        <v>0</v>
      </c>
      <c r="AN1153" s="51">
        <f t="shared" si="225"/>
        <v>0</v>
      </c>
    </row>
    <row r="1154" spans="1:40" x14ac:dyDescent="0.25">
      <c r="A1154" s="17"/>
      <c r="B1154" s="17"/>
      <c r="C1154" s="35"/>
      <c r="D1154" s="17"/>
      <c r="E1154" s="17"/>
      <c r="F1154" s="17"/>
      <c r="G1154" s="62">
        <f t="shared" si="226"/>
        <v>0</v>
      </c>
      <c r="H1154" s="17"/>
      <c r="I1154" s="17"/>
      <c r="J1154" s="17"/>
      <c r="K1154" s="17"/>
      <c r="L1154" s="17"/>
      <c r="M1154" s="17"/>
      <c r="N1154" s="17"/>
      <c r="O1154" s="17"/>
      <c r="P1154" s="115"/>
      <c r="Q1154" s="62">
        <f>IF(C1154&gt;A_Stammdaten!$B$12,0,SUM(G1154,H1154,J1154,K1154,M1154,N1154)-SUM(I1154,L1154,O1154,P1154))</f>
        <v>0</v>
      </c>
      <c r="R1154" s="17"/>
      <c r="S1154" s="17"/>
      <c r="T1154" s="17"/>
      <c r="U1154" s="62">
        <f t="shared" si="217"/>
        <v>0</v>
      </c>
      <c r="V1154" s="63">
        <f>IF(ISBLANK($B1154),0,VLOOKUP($B1154,Listen!$A$2:$C$45,2,FALSE))</f>
        <v>0</v>
      </c>
      <c r="W1154" s="63">
        <f>IF(ISBLANK($B1154),0,VLOOKUP($B1154,Listen!$A$2:$C$45,3,FALSE))</f>
        <v>0</v>
      </c>
      <c r="X1154" s="49">
        <f t="shared" si="218"/>
        <v>0</v>
      </c>
      <c r="Y1154" s="49">
        <f t="shared" si="228"/>
        <v>0</v>
      </c>
      <c r="Z1154" s="49">
        <f t="shared" si="228"/>
        <v>0</v>
      </c>
      <c r="AA1154" s="49">
        <f t="shared" si="228"/>
        <v>0</v>
      </c>
      <c r="AB1154" s="49">
        <f t="shared" si="228"/>
        <v>0</v>
      </c>
      <c r="AC1154" s="49">
        <f t="shared" si="228"/>
        <v>0</v>
      </c>
      <c r="AD1154" s="49">
        <f t="shared" si="228"/>
        <v>0</v>
      </c>
      <c r="AE1154" s="51">
        <f t="shared" si="227"/>
        <v>0</v>
      </c>
      <c r="AF1154" s="51">
        <f>IF(C1154=A_Stammdaten!$B$12,D_SAV!$U1154-D_SAV!$AG1154,HLOOKUP(A_Stammdaten!$B$12-1,$AH$4:$AN$4004,ROW(C1154)-3,FALSE)-$AG1154)</f>
        <v>0</v>
      </c>
      <c r="AG1154" s="51">
        <f>HLOOKUP(A_Stammdaten!$B$12,$AH$4:$AN$4004,ROW(C1154)-3,FALSE)</f>
        <v>0</v>
      </c>
      <c r="AH1154" s="51">
        <f t="shared" si="219"/>
        <v>0</v>
      </c>
      <c r="AI1154" s="51">
        <f t="shared" si="220"/>
        <v>0</v>
      </c>
      <c r="AJ1154" s="51">
        <f t="shared" si="221"/>
        <v>0</v>
      </c>
      <c r="AK1154" s="51">
        <f t="shared" si="222"/>
        <v>0</v>
      </c>
      <c r="AL1154" s="51">
        <f t="shared" si="223"/>
        <v>0</v>
      </c>
      <c r="AM1154" s="51">
        <f t="shared" si="224"/>
        <v>0</v>
      </c>
      <c r="AN1154" s="51">
        <f t="shared" si="225"/>
        <v>0</v>
      </c>
    </row>
    <row r="1155" spans="1:40" x14ac:dyDescent="0.25">
      <c r="A1155" s="17"/>
      <c r="B1155" s="17"/>
      <c r="C1155" s="35"/>
      <c r="D1155" s="17"/>
      <c r="E1155" s="17"/>
      <c r="F1155" s="17"/>
      <c r="G1155" s="62">
        <f t="shared" si="226"/>
        <v>0</v>
      </c>
      <c r="H1155" s="17"/>
      <c r="I1155" s="17"/>
      <c r="J1155" s="17"/>
      <c r="K1155" s="17"/>
      <c r="L1155" s="17"/>
      <c r="M1155" s="17"/>
      <c r="N1155" s="17"/>
      <c r="O1155" s="17"/>
      <c r="P1155" s="115"/>
      <c r="Q1155" s="62">
        <f>IF(C1155&gt;A_Stammdaten!$B$12,0,SUM(G1155,H1155,J1155,K1155,M1155,N1155)-SUM(I1155,L1155,O1155,P1155))</f>
        <v>0</v>
      </c>
      <c r="R1155" s="17"/>
      <c r="S1155" s="17"/>
      <c r="T1155" s="17"/>
      <c r="U1155" s="62">
        <f t="shared" si="217"/>
        <v>0</v>
      </c>
      <c r="V1155" s="63">
        <f>IF(ISBLANK($B1155),0,VLOOKUP($B1155,Listen!$A$2:$C$45,2,FALSE))</f>
        <v>0</v>
      </c>
      <c r="W1155" s="63">
        <f>IF(ISBLANK($B1155),0,VLOOKUP($B1155,Listen!$A$2:$C$45,3,FALSE))</f>
        <v>0</v>
      </c>
      <c r="X1155" s="49">
        <f t="shared" si="218"/>
        <v>0</v>
      </c>
      <c r="Y1155" s="49">
        <f t="shared" si="228"/>
        <v>0</v>
      </c>
      <c r="Z1155" s="49">
        <f t="shared" si="228"/>
        <v>0</v>
      </c>
      <c r="AA1155" s="49">
        <f t="shared" si="228"/>
        <v>0</v>
      </c>
      <c r="AB1155" s="49">
        <f t="shared" si="228"/>
        <v>0</v>
      </c>
      <c r="AC1155" s="49">
        <f t="shared" si="228"/>
        <v>0</v>
      </c>
      <c r="AD1155" s="49">
        <f t="shared" si="228"/>
        <v>0</v>
      </c>
      <c r="AE1155" s="51">
        <f t="shared" si="227"/>
        <v>0</v>
      </c>
      <c r="AF1155" s="51">
        <f>IF(C1155=A_Stammdaten!$B$12,D_SAV!$U1155-D_SAV!$AG1155,HLOOKUP(A_Stammdaten!$B$12-1,$AH$4:$AN$4004,ROW(C1155)-3,FALSE)-$AG1155)</f>
        <v>0</v>
      </c>
      <c r="AG1155" s="51">
        <f>HLOOKUP(A_Stammdaten!$B$12,$AH$4:$AN$4004,ROW(C1155)-3,FALSE)</f>
        <v>0</v>
      </c>
      <c r="AH1155" s="51">
        <f t="shared" si="219"/>
        <v>0</v>
      </c>
      <c r="AI1155" s="51">
        <f t="shared" si="220"/>
        <v>0</v>
      </c>
      <c r="AJ1155" s="51">
        <f t="shared" si="221"/>
        <v>0</v>
      </c>
      <c r="AK1155" s="51">
        <f t="shared" si="222"/>
        <v>0</v>
      </c>
      <c r="AL1155" s="51">
        <f t="shared" si="223"/>
        <v>0</v>
      </c>
      <c r="AM1155" s="51">
        <f t="shared" si="224"/>
        <v>0</v>
      </c>
      <c r="AN1155" s="51">
        <f t="shared" si="225"/>
        <v>0</v>
      </c>
    </row>
    <row r="1156" spans="1:40" x14ac:dyDescent="0.25">
      <c r="A1156" s="17"/>
      <c r="B1156" s="17"/>
      <c r="C1156" s="35"/>
      <c r="D1156" s="17"/>
      <c r="E1156" s="17"/>
      <c r="F1156" s="17"/>
      <c r="G1156" s="62">
        <f t="shared" si="226"/>
        <v>0</v>
      </c>
      <c r="H1156" s="17"/>
      <c r="I1156" s="17"/>
      <c r="J1156" s="17"/>
      <c r="K1156" s="17"/>
      <c r="L1156" s="17"/>
      <c r="M1156" s="17"/>
      <c r="N1156" s="17"/>
      <c r="O1156" s="17"/>
      <c r="P1156" s="115"/>
      <c r="Q1156" s="62">
        <f>IF(C1156&gt;A_Stammdaten!$B$12,0,SUM(G1156,H1156,J1156,K1156,M1156,N1156)-SUM(I1156,L1156,O1156,P1156))</f>
        <v>0</v>
      </c>
      <c r="R1156" s="17"/>
      <c r="S1156" s="17"/>
      <c r="T1156" s="17"/>
      <c r="U1156" s="62">
        <f t="shared" si="217"/>
        <v>0</v>
      </c>
      <c r="V1156" s="63">
        <f>IF(ISBLANK($B1156),0,VLOOKUP($B1156,Listen!$A$2:$C$45,2,FALSE))</f>
        <v>0</v>
      </c>
      <c r="W1156" s="63">
        <f>IF(ISBLANK($B1156),0,VLOOKUP($B1156,Listen!$A$2:$C$45,3,FALSE))</f>
        <v>0</v>
      </c>
      <c r="X1156" s="49">
        <f t="shared" si="218"/>
        <v>0</v>
      </c>
      <c r="Y1156" s="49">
        <f t="shared" si="228"/>
        <v>0</v>
      </c>
      <c r="Z1156" s="49">
        <f t="shared" si="228"/>
        <v>0</v>
      </c>
      <c r="AA1156" s="49">
        <f t="shared" si="228"/>
        <v>0</v>
      </c>
      <c r="AB1156" s="49">
        <f t="shared" si="228"/>
        <v>0</v>
      </c>
      <c r="AC1156" s="49">
        <f t="shared" si="228"/>
        <v>0</v>
      </c>
      <c r="AD1156" s="49">
        <f t="shared" si="228"/>
        <v>0</v>
      </c>
      <c r="AE1156" s="51">
        <f t="shared" si="227"/>
        <v>0</v>
      </c>
      <c r="AF1156" s="51">
        <f>IF(C1156=A_Stammdaten!$B$12,D_SAV!$U1156-D_SAV!$AG1156,HLOOKUP(A_Stammdaten!$B$12-1,$AH$4:$AN$4004,ROW(C1156)-3,FALSE)-$AG1156)</f>
        <v>0</v>
      </c>
      <c r="AG1156" s="51">
        <f>HLOOKUP(A_Stammdaten!$B$12,$AH$4:$AN$4004,ROW(C1156)-3,FALSE)</f>
        <v>0</v>
      </c>
      <c r="AH1156" s="51">
        <f t="shared" si="219"/>
        <v>0</v>
      </c>
      <c r="AI1156" s="51">
        <f t="shared" si="220"/>
        <v>0</v>
      </c>
      <c r="AJ1156" s="51">
        <f t="shared" si="221"/>
        <v>0</v>
      </c>
      <c r="AK1156" s="51">
        <f t="shared" si="222"/>
        <v>0</v>
      </c>
      <c r="AL1156" s="51">
        <f t="shared" si="223"/>
        <v>0</v>
      </c>
      <c r="AM1156" s="51">
        <f t="shared" si="224"/>
        <v>0</v>
      </c>
      <c r="AN1156" s="51">
        <f t="shared" si="225"/>
        <v>0</v>
      </c>
    </row>
    <row r="1157" spans="1:40" x14ac:dyDescent="0.25">
      <c r="A1157" s="17"/>
      <c r="B1157" s="17"/>
      <c r="C1157" s="35"/>
      <c r="D1157" s="17"/>
      <c r="E1157" s="17"/>
      <c r="F1157" s="17"/>
      <c r="G1157" s="62">
        <f t="shared" si="226"/>
        <v>0</v>
      </c>
      <c r="H1157" s="17"/>
      <c r="I1157" s="17"/>
      <c r="J1157" s="17"/>
      <c r="K1157" s="17"/>
      <c r="L1157" s="17"/>
      <c r="M1157" s="17"/>
      <c r="N1157" s="17"/>
      <c r="O1157" s="17"/>
      <c r="P1157" s="115"/>
      <c r="Q1157" s="62">
        <f>IF(C1157&gt;A_Stammdaten!$B$12,0,SUM(G1157,H1157,J1157,K1157,M1157,N1157)-SUM(I1157,L1157,O1157,P1157))</f>
        <v>0</v>
      </c>
      <c r="R1157" s="17"/>
      <c r="S1157" s="17"/>
      <c r="T1157" s="17"/>
      <c r="U1157" s="62">
        <f t="shared" ref="U1157:U1220" si="229">Q1157-SUM(R1157:T1157)</f>
        <v>0</v>
      </c>
      <c r="V1157" s="63">
        <f>IF(ISBLANK($B1157),0,VLOOKUP($B1157,Listen!$A$2:$C$45,2,FALSE))</f>
        <v>0</v>
      </c>
      <c r="W1157" s="63">
        <f>IF(ISBLANK($B1157),0,VLOOKUP($B1157,Listen!$A$2:$C$45,3,FALSE))</f>
        <v>0</v>
      </c>
      <c r="X1157" s="49">
        <f t="shared" ref="X1157:X1220" si="230">$V1157</f>
        <v>0</v>
      </c>
      <c r="Y1157" s="49">
        <f t="shared" si="228"/>
        <v>0</v>
      </c>
      <c r="Z1157" s="49">
        <f t="shared" si="228"/>
        <v>0</v>
      </c>
      <c r="AA1157" s="49">
        <f t="shared" si="228"/>
        <v>0</v>
      </c>
      <c r="AB1157" s="49">
        <f t="shared" si="228"/>
        <v>0</v>
      </c>
      <c r="AC1157" s="49">
        <f t="shared" si="228"/>
        <v>0</v>
      </c>
      <c r="AD1157" s="49">
        <f t="shared" si="228"/>
        <v>0</v>
      </c>
      <c r="AE1157" s="51">
        <f t="shared" si="227"/>
        <v>0</v>
      </c>
      <c r="AF1157" s="51">
        <f>IF(C1157=A_Stammdaten!$B$12,D_SAV!$U1157-D_SAV!$AG1157,HLOOKUP(A_Stammdaten!$B$12-1,$AH$4:$AN$4004,ROW(C1157)-3,FALSE)-$AG1157)</f>
        <v>0</v>
      </c>
      <c r="AG1157" s="51">
        <f>HLOOKUP(A_Stammdaten!$B$12,$AH$4:$AN$4004,ROW(C1157)-3,FALSE)</f>
        <v>0</v>
      </c>
      <c r="AH1157" s="51">
        <f t="shared" ref="AH1157:AH1220" si="231">IF(OR($C1157=0,$U1157=0),0,IF($C1157&lt;=AH$4,$U1157-$U1157/X1157*(AH$4-$C1157+1),0))</f>
        <v>0</v>
      </c>
      <c r="AI1157" s="51">
        <f t="shared" ref="AI1157:AI1220" si="232">IF(OR($C1157=0,$U1157=0,Y1157-(AI$4-$C1157)=0),0,IF($C1157&lt;AI$4,AH1157-AH1157/(Y1157-(AI$4-$C1157)),IF($C1157=AI$4,$U1157-$U1157/Y1157,0)))</f>
        <v>0</v>
      </c>
      <c r="AJ1157" s="51">
        <f t="shared" ref="AJ1157:AJ1220" si="233">IF(OR($C1157=0,$U1157=0,Z1157-(AJ$4-$C1157)=0),0,IF($C1157&lt;AJ$4,AI1157-AI1157/(Z1157-(AJ$4-$C1157)),IF($C1157=AJ$4,$U1157-$U1157/Z1157,0)))</f>
        <v>0</v>
      </c>
      <c r="AK1157" s="51">
        <f t="shared" ref="AK1157:AK1220" si="234">IF(OR($C1157=0,$U1157=0,AA1157-(AK$4-$C1157)=0),0,IF($C1157&lt;AK$4,AJ1157-AJ1157/(AA1157-(AK$4-$C1157)),IF($C1157=AK$4,$U1157-$U1157/AA1157,0)))</f>
        <v>0</v>
      </c>
      <c r="AL1157" s="51">
        <f t="shared" ref="AL1157:AL1220" si="235">IF(OR($C1157=0,$U1157=0,AB1157-(AL$4-$C1157)=0),0,IF($C1157&lt;AL$4,AK1157-AK1157/(AB1157-(AL$4-$C1157)),IF($C1157=AL$4,$U1157-$U1157/AB1157,0)))</f>
        <v>0</v>
      </c>
      <c r="AM1157" s="51">
        <f t="shared" ref="AM1157:AM1220" si="236">IF(OR($C1157=0,$U1157=0,AC1157-(AM$4-$C1157)=0),0,IF($C1157&lt;AM$4,AL1157-AL1157/(AC1157-(AM$4-$C1157)),IF($C1157=AM$4,$U1157-$U1157/AC1157,0)))</f>
        <v>0</v>
      </c>
      <c r="AN1157" s="51">
        <f t="shared" ref="AN1157:AN1220" si="237">IF(OR($C1157=0,$U1157=0,AD1157-(AN$4-$C1157)=0),0,IF($C1157&lt;AN$4,AM1157-AM1157/(AD1157-(AN$4-$C1157)),IF($C1157=AN$4,$U1157-$U1157/AD1157,0)))</f>
        <v>0</v>
      </c>
    </row>
    <row r="1158" spans="1:40" x14ac:dyDescent="0.25">
      <c r="A1158" s="17"/>
      <c r="B1158" s="17"/>
      <c r="C1158" s="35"/>
      <c r="D1158" s="17"/>
      <c r="E1158" s="17"/>
      <c r="F1158" s="17"/>
      <c r="G1158" s="62">
        <f t="shared" ref="G1158:G1221" si="238">D1158*E1158/100</f>
        <v>0</v>
      </c>
      <c r="H1158" s="17"/>
      <c r="I1158" s="17"/>
      <c r="J1158" s="17"/>
      <c r="K1158" s="17"/>
      <c r="L1158" s="17"/>
      <c r="M1158" s="17"/>
      <c r="N1158" s="17"/>
      <c r="O1158" s="17"/>
      <c r="P1158" s="115"/>
      <c r="Q1158" s="62">
        <f>IF(C1158&gt;A_Stammdaten!$B$12,0,SUM(G1158,H1158,J1158,K1158,M1158,N1158)-SUM(I1158,L1158,O1158,P1158))</f>
        <v>0</v>
      </c>
      <c r="R1158" s="17"/>
      <c r="S1158" s="17"/>
      <c r="T1158" s="17"/>
      <c r="U1158" s="62">
        <f t="shared" si="229"/>
        <v>0</v>
      </c>
      <c r="V1158" s="63">
        <f>IF(ISBLANK($B1158),0,VLOOKUP($B1158,Listen!$A$2:$C$45,2,FALSE))</f>
        <v>0</v>
      </c>
      <c r="W1158" s="63">
        <f>IF(ISBLANK($B1158),0,VLOOKUP($B1158,Listen!$A$2:$C$45,3,FALSE))</f>
        <v>0</v>
      </c>
      <c r="X1158" s="49">
        <f t="shared" si="230"/>
        <v>0</v>
      </c>
      <c r="Y1158" s="49">
        <f t="shared" si="228"/>
        <v>0</v>
      </c>
      <c r="Z1158" s="49">
        <f t="shared" si="228"/>
        <v>0</v>
      </c>
      <c r="AA1158" s="49">
        <f t="shared" si="228"/>
        <v>0</v>
      </c>
      <c r="AB1158" s="49">
        <f t="shared" si="228"/>
        <v>0</v>
      </c>
      <c r="AC1158" s="49">
        <f t="shared" si="228"/>
        <v>0</v>
      </c>
      <c r="AD1158" s="49">
        <f t="shared" si="228"/>
        <v>0</v>
      </c>
      <c r="AE1158" s="51">
        <f t="shared" si="227"/>
        <v>0</v>
      </c>
      <c r="AF1158" s="51">
        <f>IF(C1158=A_Stammdaten!$B$12,D_SAV!$U1158-D_SAV!$AG1158,HLOOKUP(A_Stammdaten!$B$12-1,$AH$4:$AN$4004,ROW(C1158)-3,FALSE)-$AG1158)</f>
        <v>0</v>
      </c>
      <c r="AG1158" s="51">
        <f>HLOOKUP(A_Stammdaten!$B$12,$AH$4:$AN$4004,ROW(C1158)-3,FALSE)</f>
        <v>0</v>
      </c>
      <c r="AH1158" s="51">
        <f t="shared" si="231"/>
        <v>0</v>
      </c>
      <c r="AI1158" s="51">
        <f t="shared" si="232"/>
        <v>0</v>
      </c>
      <c r="AJ1158" s="51">
        <f t="shared" si="233"/>
        <v>0</v>
      </c>
      <c r="AK1158" s="51">
        <f t="shared" si="234"/>
        <v>0</v>
      </c>
      <c r="AL1158" s="51">
        <f t="shared" si="235"/>
        <v>0</v>
      </c>
      <c r="AM1158" s="51">
        <f t="shared" si="236"/>
        <v>0</v>
      </c>
      <c r="AN1158" s="51">
        <f t="shared" si="237"/>
        <v>0</v>
      </c>
    </row>
    <row r="1159" spans="1:40" x14ac:dyDescent="0.25">
      <c r="A1159" s="17"/>
      <c r="B1159" s="17"/>
      <c r="C1159" s="35"/>
      <c r="D1159" s="17"/>
      <c r="E1159" s="17"/>
      <c r="F1159" s="17"/>
      <c r="G1159" s="62">
        <f t="shared" si="238"/>
        <v>0</v>
      </c>
      <c r="H1159" s="17"/>
      <c r="I1159" s="17"/>
      <c r="J1159" s="17"/>
      <c r="K1159" s="17"/>
      <c r="L1159" s="17"/>
      <c r="M1159" s="17"/>
      <c r="N1159" s="17"/>
      <c r="O1159" s="17"/>
      <c r="P1159" s="115"/>
      <c r="Q1159" s="62">
        <f>IF(C1159&gt;A_Stammdaten!$B$12,0,SUM(G1159,H1159,J1159,K1159,M1159,N1159)-SUM(I1159,L1159,O1159,P1159))</f>
        <v>0</v>
      </c>
      <c r="R1159" s="17"/>
      <c r="S1159" s="17"/>
      <c r="T1159" s="17"/>
      <c r="U1159" s="62">
        <f t="shared" si="229"/>
        <v>0</v>
      </c>
      <c r="V1159" s="63">
        <f>IF(ISBLANK($B1159),0,VLOOKUP($B1159,Listen!$A$2:$C$45,2,FALSE))</f>
        <v>0</v>
      </c>
      <c r="W1159" s="63">
        <f>IF(ISBLANK($B1159),0,VLOOKUP($B1159,Listen!$A$2:$C$45,3,FALSE))</f>
        <v>0</v>
      </c>
      <c r="X1159" s="49">
        <f t="shared" si="230"/>
        <v>0</v>
      </c>
      <c r="Y1159" s="49">
        <f t="shared" si="228"/>
        <v>0</v>
      </c>
      <c r="Z1159" s="49">
        <f t="shared" si="228"/>
        <v>0</v>
      </c>
      <c r="AA1159" s="49">
        <f t="shared" si="228"/>
        <v>0</v>
      </c>
      <c r="AB1159" s="49">
        <f t="shared" si="228"/>
        <v>0</v>
      </c>
      <c r="AC1159" s="49">
        <f t="shared" si="228"/>
        <v>0</v>
      </c>
      <c r="AD1159" s="49">
        <f t="shared" si="228"/>
        <v>0</v>
      </c>
      <c r="AE1159" s="51">
        <f t="shared" si="227"/>
        <v>0</v>
      </c>
      <c r="AF1159" s="51">
        <f>IF(C1159=A_Stammdaten!$B$12,D_SAV!$U1159-D_SAV!$AG1159,HLOOKUP(A_Stammdaten!$B$12-1,$AH$4:$AN$4004,ROW(C1159)-3,FALSE)-$AG1159)</f>
        <v>0</v>
      </c>
      <c r="AG1159" s="51">
        <f>HLOOKUP(A_Stammdaten!$B$12,$AH$4:$AN$4004,ROW(C1159)-3,FALSE)</f>
        <v>0</v>
      </c>
      <c r="AH1159" s="51">
        <f t="shared" si="231"/>
        <v>0</v>
      </c>
      <c r="AI1159" s="51">
        <f t="shared" si="232"/>
        <v>0</v>
      </c>
      <c r="AJ1159" s="51">
        <f t="shared" si="233"/>
        <v>0</v>
      </c>
      <c r="AK1159" s="51">
        <f t="shared" si="234"/>
        <v>0</v>
      </c>
      <c r="AL1159" s="51">
        <f t="shared" si="235"/>
        <v>0</v>
      </c>
      <c r="AM1159" s="51">
        <f t="shared" si="236"/>
        <v>0</v>
      </c>
      <c r="AN1159" s="51">
        <f t="shared" si="237"/>
        <v>0</v>
      </c>
    </row>
    <row r="1160" spans="1:40" x14ac:dyDescent="0.25">
      <c r="A1160" s="17"/>
      <c r="B1160" s="17"/>
      <c r="C1160" s="35"/>
      <c r="D1160" s="17"/>
      <c r="E1160" s="17"/>
      <c r="F1160" s="17"/>
      <c r="G1160" s="62">
        <f t="shared" si="238"/>
        <v>0</v>
      </c>
      <c r="H1160" s="17"/>
      <c r="I1160" s="17"/>
      <c r="J1160" s="17"/>
      <c r="K1160" s="17"/>
      <c r="L1160" s="17"/>
      <c r="M1160" s="17"/>
      <c r="N1160" s="17"/>
      <c r="O1160" s="17"/>
      <c r="P1160" s="115"/>
      <c r="Q1160" s="62">
        <f>IF(C1160&gt;A_Stammdaten!$B$12,0,SUM(G1160,H1160,J1160,K1160,M1160,N1160)-SUM(I1160,L1160,O1160,P1160))</f>
        <v>0</v>
      </c>
      <c r="R1160" s="17"/>
      <c r="S1160" s="17"/>
      <c r="T1160" s="17"/>
      <c r="U1160" s="62">
        <f t="shared" si="229"/>
        <v>0</v>
      </c>
      <c r="V1160" s="63">
        <f>IF(ISBLANK($B1160),0,VLOOKUP($B1160,Listen!$A$2:$C$45,2,FALSE))</f>
        <v>0</v>
      </c>
      <c r="W1160" s="63">
        <f>IF(ISBLANK($B1160),0,VLOOKUP($B1160,Listen!$A$2:$C$45,3,FALSE))</f>
        <v>0</v>
      </c>
      <c r="X1160" s="49">
        <f t="shared" si="230"/>
        <v>0</v>
      </c>
      <c r="Y1160" s="49">
        <f t="shared" si="228"/>
        <v>0</v>
      </c>
      <c r="Z1160" s="49">
        <f t="shared" si="228"/>
        <v>0</v>
      </c>
      <c r="AA1160" s="49">
        <f t="shared" si="228"/>
        <v>0</v>
      </c>
      <c r="AB1160" s="49">
        <f t="shared" si="228"/>
        <v>0</v>
      </c>
      <c r="AC1160" s="49">
        <f t="shared" si="228"/>
        <v>0</v>
      </c>
      <c r="AD1160" s="49">
        <f t="shared" si="228"/>
        <v>0</v>
      </c>
      <c r="AE1160" s="51">
        <f t="shared" si="227"/>
        <v>0</v>
      </c>
      <c r="AF1160" s="51">
        <f>IF(C1160=A_Stammdaten!$B$12,D_SAV!$U1160-D_SAV!$AG1160,HLOOKUP(A_Stammdaten!$B$12-1,$AH$4:$AN$4004,ROW(C1160)-3,FALSE)-$AG1160)</f>
        <v>0</v>
      </c>
      <c r="AG1160" s="51">
        <f>HLOOKUP(A_Stammdaten!$B$12,$AH$4:$AN$4004,ROW(C1160)-3,FALSE)</f>
        <v>0</v>
      </c>
      <c r="AH1160" s="51">
        <f t="shared" si="231"/>
        <v>0</v>
      </c>
      <c r="AI1160" s="51">
        <f t="shared" si="232"/>
        <v>0</v>
      </c>
      <c r="AJ1160" s="51">
        <f t="shared" si="233"/>
        <v>0</v>
      </c>
      <c r="AK1160" s="51">
        <f t="shared" si="234"/>
        <v>0</v>
      </c>
      <c r="AL1160" s="51">
        <f t="shared" si="235"/>
        <v>0</v>
      </c>
      <c r="AM1160" s="51">
        <f t="shared" si="236"/>
        <v>0</v>
      </c>
      <c r="AN1160" s="51">
        <f t="shared" si="237"/>
        <v>0</v>
      </c>
    </row>
    <row r="1161" spans="1:40" x14ac:dyDescent="0.25">
      <c r="A1161" s="17"/>
      <c r="B1161" s="17"/>
      <c r="C1161" s="35"/>
      <c r="D1161" s="17"/>
      <c r="E1161" s="17"/>
      <c r="F1161" s="17"/>
      <c r="G1161" s="62">
        <f t="shared" si="238"/>
        <v>0</v>
      </c>
      <c r="H1161" s="17"/>
      <c r="I1161" s="17"/>
      <c r="J1161" s="17"/>
      <c r="K1161" s="17"/>
      <c r="L1161" s="17"/>
      <c r="M1161" s="17"/>
      <c r="N1161" s="17"/>
      <c r="O1161" s="17"/>
      <c r="P1161" s="115"/>
      <c r="Q1161" s="62">
        <f>IF(C1161&gt;A_Stammdaten!$B$12,0,SUM(G1161,H1161,J1161,K1161,M1161,N1161)-SUM(I1161,L1161,O1161,P1161))</f>
        <v>0</v>
      </c>
      <c r="R1161" s="17"/>
      <c r="S1161" s="17"/>
      <c r="T1161" s="17"/>
      <c r="U1161" s="62">
        <f t="shared" si="229"/>
        <v>0</v>
      </c>
      <c r="V1161" s="63">
        <f>IF(ISBLANK($B1161),0,VLOOKUP($B1161,Listen!$A$2:$C$45,2,FALSE))</f>
        <v>0</v>
      </c>
      <c r="W1161" s="63">
        <f>IF(ISBLANK($B1161),0,VLOOKUP($B1161,Listen!$A$2:$C$45,3,FALSE))</f>
        <v>0</v>
      </c>
      <c r="X1161" s="49">
        <f t="shared" si="230"/>
        <v>0</v>
      </c>
      <c r="Y1161" s="49">
        <f t="shared" si="228"/>
        <v>0</v>
      </c>
      <c r="Z1161" s="49">
        <f t="shared" si="228"/>
        <v>0</v>
      </c>
      <c r="AA1161" s="49">
        <f t="shared" si="228"/>
        <v>0</v>
      </c>
      <c r="AB1161" s="49">
        <f t="shared" si="228"/>
        <v>0</v>
      </c>
      <c r="AC1161" s="49">
        <f t="shared" si="228"/>
        <v>0</v>
      </c>
      <c r="AD1161" s="49">
        <f t="shared" si="228"/>
        <v>0</v>
      </c>
      <c r="AE1161" s="51">
        <f t="shared" si="227"/>
        <v>0</v>
      </c>
      <c r="AF1161" s="51">
        <f>IF(C1161=A_Stammdaten!$B$12,D_SAV!$U1161-D_SAV!$AG1161,HLOOKUP(A_Stammdaten!$B$12-1,$AH$4:$AN$4004,ROW(C1161)-3,FALSE)-$AG1161)</f>
        <v>0</v>
      </c>
      <c r="AG1161" s="51">
        <f>HLOOKUP(A_Stammdaten!$B$12,$AH$4:$AN$4004,ROW(C1161)-3,FALSE)</f>
        <v>0</v>
      </c>
      <c r="AH1161" s="51">
        <f t="shared" si="231"/>
        <v>0</v>
      </c>
      <c r="AI1161" s="51">
        <f t="shared" si="232"/>
        <v>0</v>
      </c>
      <c r="AJ1161" s="51">
        <f t="shared" si="233"/>
        <v>0</v>
      </c>
      <c r="AK1161" s="51">
        <f t="shared" si="234"/>
        <v>0</v>
      </c>
      <c r="AL1161" s="51">
        <f t="shared" si="235"/>
        <v>0</v>
      </c>
      <c r="AM1161" s="51">
        <f t="shared" si="236"/>
        <v>0</v>
      </c>
      <c r="AN1161" s="51">
        <f t="shared" si="237"/>
        <v>0</v>
      </c>
    </row>
    <row r="1162" spans="1:40" x14ac:dyDescent="0.25">
      <c r="A1162" s="17"/>
      <c r="B1162" s="17"/>
      <c r="C1162" s="35"/>
      <c r="D1162" s="17"/>
      <c r="E1162" s="17"/>
      <c r="F1162" s="17"/>
      <c r="G1162" s="62">
        <f t="shared" si="238"/>
        <v>0</v>
      </c>
      <c r="H1162" s="17"/>
      <c r="I1162" s="17"/>
      <c r="J1162" s="17"/>
      <c r="K1162" s="17"/>
      <c r="L1162" s="17"/>
      <c r="M1162" s="17"/>
      <c r="N1162" s="17"/>
      <c r="O1162" s="17"/>
      <c r="P1162" s="115"/>
      <c r="Q1162" s="62">
        <f>IF(C1162&gt;A_Stammdaten!$B$12,0,SUM(G1162,H1162,J1162,K1162,M1162,N1162)-SUM(I1162,L1162,O1162,P1162))</f>
        <v>0</v>
      </c>
      <c r="R1162" s="17"/>
      <c r="S1162" s="17"/>
      <c r="T1162" s="17"/>
      <c r="U1162" s="62">
        <f t="shared" si="229"/>
        <v>0</v>
      </c>
      <c r="V1162" s="63">
        <f>IF(ISBLANK($B1162),0,VLOOKUP($B1162,Listen!$A$2:$C$45,2,FALSE))</f>
        <v>0</v>
      </c>
      <c r="W1162" s="63">
        <f>IF(ISBLANK($B1162),0,VLOOKUP($B1162,Listen!$A$2:$C$45,3,FALSE))</f>
        <v>0</v>
      </c>
      <c r="X1162" s="49">
        <f t="shared" si="230"/>
        <v>0</v>
      </c>
      <c r="Y1162" s="49">
        <f t="shared" si="228"/>
        <v>0</v>
      </c>
      <c r="Z1162" s="49">
        <f t="shared" si="228"/>
        <v>0</v>
      </c>
      <c r="AA1162" s="49">
        <f t="shared" si="228"/>
        <v>0</v>
      </c>
      <c r="AB1162" s="49">
        <f t="shared" si="228"/>
        <v>0</v>
      </c>
      <c r="AC1162" s="49">
        <f t="shared" si="228"/>
        <v>0</v>
      </c>
      <c r="AD1162" s="49">
        <f t="shared" si="228"/>
        <v>0</v>
      </c>
      <c r="AE1162" s="51">
        <f t="shared" si="227"/>
        <v>0</v>
      </c>
      <c r="AF1162" s="51">
        <f>IF(C1162=A_Stammdaten!$B$12,D_SAV!$U1162-D_SAV!$AG1162,HLOOKUP(A_Stammdaten!$B$12-1,$AH$4:$AN$4004,ROW(C1162)-3,FALSE)-$AG1162)</f>
        <v>0</v>
      </c>
      <c r="AG1162" s="51">
        <f>HLOOKUP(A_Stammdaten!$B$12,$AH$4:$AN$4004,ROW(C1162)-3,FALSE)</f>
        <v>0</v>
      </c>
      <c r="AH1162" s="51">
        <f t="shared" si="231"/>
        <v>0</v>
      </c>
      <c r="AI1162" s="51">
        <f t="shared" si="232"/>
        <v>0</v>
      </c>
      <c r="AJ1162" s="51">
        <f t="shared" si="233"/>
        <v>0</v>
      </c>
      <c r="AK1162" s="51">
        <f t="shared" si="234"/>
        <v>0</v>
      </c>
      <c r="AL1162" s="51">
        <f t="shared" si="235"/>
        <v>0</v>
      </c>
      <c r="AM1162" s="51">
        <f t="shared" si="236"/>
        <v>0</v>
      </c>
      <c r="AN1162" s="51">
        <f t="shared" si="237"/>
        <v>0</v>
      </c>
    </row>
    <row r="1163" spans="1:40" x14ac:dyDescent="0.25">
      <c r="A1163" s="17"/>
      <c r="B1163" s="17"/>
      <c r="C1163" s="35"/>
      <c r="D1163" s="17"/>
      <c r="E1163" s="17"/>
      <c r="F1163" s="17"/>
      <c r="G1163" s="62">
        <f t="shared" si="238"/>
        <v>0</v>
      </c>
      <c r="H1163" s="17"/>
      <c r="I1163" s="17"/>
      <c r="J1163" s="17"/>
      <c r="K1163" s="17"/>
      <c r="L1163" s="17"/>
      <c r="M1163" s="17"/>
      <c r="N1163" s="17"/>
      <c r="O1163" s="17"/>
      <c r="P1163" s="115"/>
      <c r="Q1163" s="62">
        <f>IF(C1163&gt;A_Stammdaten!$B$12,0,SUM(G1163,H1163,J1163,K1163,M1163,N1163)-SUM(I1163,L1163,O1163,P1163))</f>
        <v>0</v>
      </c>
      <c r="R1163" s="17"/>
      <c r="S1163" s="17"/>
      <c r="T1163" s="17"/>
      <c r="U1163" s="62">
        <f t="shared" si="229"/>
        <v>0</v>
      </c>
      <c r="V1163" s="63">
        <f>IF(ISBLANK($B1163),0,VLOOKUP($B1163,Listen!$A$2:$C$45,2,FALSE))</f>
        <v>0</v>
      </c>
      <c r="W1163" s="63">
        <f>IF(ISBLANK($B1163),0,VLOOKUP($B1163,Listen!$A$2:$C$45,3,FALSE))</f>
        <v>0</v>
      </c>
      <c r="X1163" s="49">
        <f t="shared" si="230"/>
        <v>0</v>
      </c>
      <c r="Y1163" s="49">
        <f t="shared" si="228"/>
        <v>0</v>
      </c>
      <c r="Z1163" s="49">
        <f t="shared" si="228"/>
        <v>0</v>
      </c>
      <c r="AA1163" s="49">
        <f t="shared" si="228"/>
        <v>0</v>
      </c>
      <c r="AB1163" s="49">
        <f t="shared" si="228"/>
        <v>0</v>
      </c>
      <c r="AC1163" s="49">
        <f t="shared" si="228"/>
        <v>0</v>
      </c>
      <c r="AD1163" s="49">
        <f t="shared" si="228"/>
        <v>0</v>
      </c>
      <c r="AE1163" s="51">
        <f t="shared" si="227"/>
        <v>0</v>
      </c>
      <c r="AF1163" s="51">
        <f>IF(C1163=A_Stammdaten!$B$12,D_SAV!$U1163-D_SAV!$AG1163,HLOOKUP(A_Stammdaten!$B$12-1,$AH$4:$AN$4004,ROW(C1163)-3,FALSE)-$AG1163)</f>
        <v>0</v>
      </c>
      <c r="AG1163" s="51">
        <f>HLOOKUP(A_Stammdaten!$B$12,$AH$4:$AN$4004,ROW(C1163)-3,FALSE)</f>
        <v>0</v>
      </c>
      <c r="AH1163" s="51">
        <f t="shared" si="231"/>
        <v>0</v>
      </c>
      <c r="AI1163" s="51">
        <f t="shared" si="232"/>
        <v>0</v>
      </c>
      <c r="AJ1163" s="51">
        <f t="shared" si="233"/>
        <v>0</v>
      </c>
      <c r="AK1163" s="51">
        <f t="shared" si="234"/>
        <v>0</v>
      </c>
      <c r="AL1163" s="51">
        <f t="shared" si="235"/>
        <v>0</v>
      </c>
      <c r="AM1163" s="51">
        <f t="shared" si="236"/>
        <v>0</v>
      </c>
      <c r="AN1163" s="51">
        <f t="shared" si="237"/>
        <v>0</v>
      </c>
    </row>
    <row r="1164" spans="1:40" x14ac:dyDescent="0.25">
      <c r="A1164" s="17"/>
      <c r="B1164" s="17"/>
      <c r="C1164" s="35"/>
      <c r="D1164" s="17"/>
      <c r="E1164" s="17"/>
      <c r="F1164" s="17"/>
      <c r="G1164" s="62">
        <f t="shared" si="238"/>
        <v>0</v>
      </c>
      <c r="H1164" s="17"/>
      <c r="I1164" s="17"/>
      <c r="J1164" s="17"/>
      <c r="K1164" s="17"/>
      <c r="L1164" s="17"/>
      <c r="M1164" s="17"/>
      <c r="N1164" s="17"/>
      <c r="O1164" s="17"/>
      <c r="P1164" s="115"/>
      <c r="Q1164" s="62">
        <f>IF(C1164&gt;A_Stammdaten!$B$12,0,SUM(G1164,H1164,J1164,K1164,M1164,N1164)-SUM(I1164,L1164,O1164,P1164))</f>
        <v>0</v>
      </c>
      <c r="R1164" s="17"/>
      <c r="S1164" s="17"/>
      <c r="T1164" s="17"/>
      <c r="U1164" s="62">
        <f t="shared" si="229"/>
        <v>0</v>
      </c>
      <c r="V1164" s="63">
        <f>IF(ISBLANK($B1164),0,VLOOKUP($B1164,Listen!$A$2:$C$45,2,FALSE))</f>
        <v>0</v>
      </c>
      <c r="W1164" s="63">
        <f>IF(ISBLANK($B1164),0,VLOOKUP($B1164,Listen!$A$2:$C$45,3,FALSE))</f>
        <v>0</v>
      </c>
      <c r="X1164" s="49">
        <f t="shared" si="230"/>
        <v>0</v>
      </c>
      <c r="Y1164" s="49">
        <f t="shared" si="228"/>
        <v>0</v>
      </c>
      <c r="Z1164" s="49">
        <f t="shared" si="228"/>
        <v>0</v>
      </c>
      <c r="AA1164" s="49">
        <f t="shared" si="228"/>
        <v>0</v>
      </c>
      <c r="AB1164" s="49">
        <f t="shared" si="228"/>
        <v>0</v>
      </c>
      <c r="AC1164" s="49">
        <f t="shared" si="228"/>
        <v>0</v>
      </c>
      <c r="AD1164" s="49">
        <f t="shared" si="228"/>
        <v>0</v>
      </c>
      <c r="AE1164" s="51">
        <f t="shared" si="227"/>
        <v>0</v>
      </c>
      <c r="AF1164" s="51">
        <f>IF(C1164=A_Stammdaten!$B$12,D_SAV!$U1164-D_SAV!$AG1164,HLOOKUP(A_Stammdaten!$B$12-1,$AH$4:$AN$4004,ROW(C1164)-3,FALSE)-$AG1164)</f>
        <v>0</v>
      </c>
      <c r="AG1164" s="51">
        <f>HLOOKUP(A_Stammdaten!$B$12,$AH$4:$AN$4004,ROW(C1164)-3,FALSE)</f>
        <v>0</v>
      </c>
      <c r="AH1164" s="51">
        <f t="shared" si="231"/>
        <v>0</v>
      </c>
      <c r="AI1164" s="51">
        <f t="shared" si="232"/>
        <v>0</v>
      </c>
      <c r="AJ1164" s="51">
        <f t="shared" si="233"/>
        <v>0</v>
      </c>
      <c r="AK1164" s="51">
        <f t="shared" si="234"/>
        <v>0</v>
      </c>
      <c r="AL1164" s="51">
        <f t="shared" si="235"/>
        <v>0</v>
      </c>
      <c r="AM1164" s="51">
        <f t="shared" si="236"/>
        <v>0</v>
      </c>
      <c r="AN1164" s="51">
        <f t="shared" si="237"/>
        <v>0</v>
      </c>
    </row>
    <row r="1165" spans="1:40" x14ac:dyDescent="0.25">
      <c r="A1165" s="17"/>
      <c r="B1165" s="17"/>
      <c r="C1165" s="35"/>
      <c r="D1165" s="17"/>
      <c r="E1165" s="17"/>
      <c r="F1165" s="17"/>
      <c r="G1165" s="62">
        <f t="shared" si="238"/>
        <v>0</v>
      </c>
      <c r="H1165" s="17"/>
      <c r="I1165" s="17"/>
      <c r="J1165" s="17"/>
      <c r="K1165" s="17"/>
      <c r="L1165" s="17"/>
      <c r="M1165" s="17"/>
      <c r="N1165" s="17"/>
      <c r="O1165" s="17"/>
      <c r="P1165" s="115"/>
      <c r="Q1165" s="62">
        <f>IF(C1165&gt;A_Stammdaten!$B$12,0,SUM(G1165,H1165,J1165,K1165,M1165,N1165)-SUM(I1165,L1165,O1165,P1165))</f>
        <v>0</v>
      </c>
      <c r="R1165" s="17"/>
      <c r="S1165" s="17"/>
      <c r="T1165" s="17"/>
      <c r="U1165" s="62">
        <f t="shared" si="229"/>
        <v>0</v>
      </c>
      <c r="V1165" s="63">
        <f>IF(ISBLANK($B1165),0,VLOOKUP($B1165,Listen!$A$2:$C$45,2,FALSE))</f>
        <v>0</v>
      </c>
      <c r="W1165" s="63">
        <f>IF(ISBLANK($B1165),0,VLOOKUP($B1165,Listen!$A$2:$C$45,3,FALSE))</f>
        <v>0</v>
      </c>
      <c r="X1165" s="49">
        <f t="shared" si="230"/>
        <v>0</v>
      </c>
      <c r="Y1165" s="49">
        <f t="shared" si="228"/>
        <v>0</v>
      </c>
      <c r="Z1165" s="49">
        <f t="shared" si="228"/>
        <v>0</v>
      </c>
      <c r="AA1165" s="49">
        <f t="shared" si="228"/>
        <v>0</v>
      </c>
      <c r="AB1165" s="49">
        <f t="shared" si="228"/>
        <v>0</v>
      </c>
      <c r="AC1165" s="49">
        <f t="shared" si="228"/>
        <v>0</v>
      </c>
      <c r="AD1165" s="49">
        <f t="shared" si="228"/>
        <v>0</v>
      </c>
      <c r="AE1165" s="51">
        <f t="shared" si="227"/>
        <v>0</v>
      </c>
      <c r="AF1165" s="51">
        <f>IF(C1165=A_Stammdaten!$B$12,D_SAV!$U1165-D_SAV!$AG1165,HLOOKUP(A_Stammdaten!$B$12-1,$AH$4:$AN$4004,ROW(C1165)-3,FALSE)-$AG1165)</f>
        <v>0</v>
      </c>
      <c r="AG1165" s="51">
        <f>HLOOKUP(A_Stammdaten!$B$12,$AH$4:$AN$4004,ROW(C1165)-3,FALSE)</f>
        <v>0</v>
      </c>
      <c r="AH1165" s="51">
        <f t="shared" si="231"/>
        <v>0</v>
      </c>
      <c r="AI1165" s="51">
        <f t="shared" si="232"/>
        <v>0</v>
      </c>
      <c r="AJ1165" s="51">
        <f t="shared" si="233"/>
        <v>0</v>
      </c>
      <c r="AK1165" s="51">
        <f t="shared" si="234"/>
        <v>0</v>
      </c>
      <c r="AL1165" s="51">
        <f t="shared" si="235"/>
        <v>0</v>
      </c>
      <c r="AM1165" s="51">
        <f t="shared" si="236"/>
        <v>0</v>
      </c>
      <c r="AN1165" s="51">
        <f t="shared" si="237"/>
        <v>0</v>
      </c>
    </row>
    <row r="1166" spans="1:40" x14ac:dyDescent="0.25">
      <c r="A1166" s="17"/>
      <c r="B1166" s="17"/>
      <c r="C1166" s="35"/>
      <c r="D1166" s="17"/>
      <c r="E1166" s="17"/>
      <c r="F1166" s="17"/>
      <c r="G1166" s="62">
        <f t="shared" si="238"/>
        <v>0</v>
      </c>
      <c r="H1166" s="17"/>
      <c r="I1166" s="17"/>
      <c r="J1166" s="17"/>
      <c r="K1166" s="17"/>
      <c r="L1166" s="17"/>
      <c r="M1166" s="17"/>
      <c r="N1166" s="17"/>
      <c r="O1166" s="17"/>
      <c r="P1166" s="115"/>
      <c r="Q1166" s="62">
        <f>IF(C1166&gt;A_Stammdaten!$B$12,0,SUM(G1166,H1166,J1166,K1166,M1166,N1166)-SUM(I1166,L1166,O1166,P1166))</f>
        <v>0</v>
      </c>
      <c r="R1166" s="17"/>
      <c r="S1166" s="17"/>
      <c r="T1166" s="17"/>
      <c r="U1166" s="62">
        <f t="shared" si="229"/>
        <v>0</v>
      </c>
      <c r="V1166" s="63">
        <f>IF(ISBLANK($B1166),0,VLOOKUP($B1166,Listen!$A$2:$C$45,2,FALSE))</f>
        <v>0</v>
      </c>
      <c r="W1166" s="63">
        <f>IF(ISBLANK($B1166),0,VLOOKUP($B1166,Listen!$A$2:$C$45,3,FALSE))</f>
        <v>0</v>
      </c>
      <c r="X1166" s="49">
        <f t="shared" si="230"/>
        <v>0</v>
      </c>
      <c r="Y1166" s="49">
        <f t="shared" si="228"/>
        <v>0</v>
      </c>
      <c r="Z1166" s="49">
        <f t="shared" si="228"/>
        <v>0</v>
      </c>
      <c r="AA1166" s="49">
        <f t="shared" si="228"/>
        <v>0</v>
      </c>
      <c r="AB1166" s="49">
        <f t="shared" si="228"/>
        <v>0</v>
      </c>
      <c r="AC1166" s="49">
        <f t="shared" si="228"/>
        <v>0</v>
      </c>
      <c r="AD1166" s="49">
        <f t="shared" si="228"/>
        <v>0</v>
      </c>
      <c r="AE1166" s="51">
        <f t="shared" si="227"/>
        <v>0</v>
      </c>
      <c r="AF1166" s="51">
        <f>IF(C1166=A_Stammdaten!$B$12,D_SAV!$U1166-D_SAV!$AG1166,HLOOKUP(A_Stammdaten!$B$12-1,$AH$4:$AN$4004,ROW(C1166)-3,FALSE)-$AG1166)</f>
        <v>0</v>
      </c>
      <c r="AG1166" s="51">
        <f>HLOOKUP(A_Stammdaten!$B$12,$AH$4:$AN$4004,ROW(C1166)-3,FALSE)</f>
        <v>0</v>
      </c>
      <c r="AH1166" s="51">
        <f t="shared" si="231"/>
        <v>0</v>
      </c>
      <c r="AI1166" s="51">
        <f t="shared" si="232"/>
        <v>0</v>
      </c>
      <c r="AJ1166" s="51">
        <f t="shared" si="233"/>
        <v>0</v>
      </c>
      <c r="AK1166" s="51">
        <f t="shared" si="234"/>
        <v>0</v>
      </c>
      <c r="AL1166" s="51">
        <f t="shared" si="235"/>
        <v>0</v>
      </c>
      <c r="AM1166" s="51">
        <f t="shared" si="236"/>
        <v>0</v>
      </c>
      <c r="AN1166" s="51">
        <f t="shared" si="237"/>
        <v>0</v>
      </c>
    </row>
    <row r="1167" spans="1:40" x14ac:dyDescent="0.25">
      <c r="A1167" s="17"/>
      <c r="B1167" s="17"/>
      <c r="C1167" s="35"/>
      <c r="D1167" s="17"/>
      <c r="E1167" s="17"/>
      <c r="F1167" s="17"/>
      <c r="G1167" s="62">
        <f t="shared" si="238"/>
        <v>0</v>
      </c>
      <c r="H1167" s="17"/>
      <c r="I1167" s="17"/>
      <c r="J1167" s="17"/>
      <c r="K1167" s="17"/>
      <c r="L1167" s="17"/>
      <c r="M1167" s="17"/>
      <c r="N1167" s="17"/>
      <c r="O1167" s="17"/>
      <c r="P1167" s="115"/>
      <c r="Q1167" s="62">
        <f>IF(C1167&gt;A_Stammdaten!$B$12,0,SUM(G1167,H1167,J1167,K1167,M1167,N1167)-SUM(I1167,L1167,O1167,P1167))</f>
        <v>0</v>
      </c>
      <c r="R1167" s="17"/>
      <c r="S1167" s="17"/>
      <c r="T1167" s="17"/>
      <c r="U1167" s="62">
        <f t="shared" si="229"/>
        <v>0</v>
      </c>
      <c r="V1167" s="63">
        <f>IF(ISBLANK($B1167),0,VLOOKUP($B1167,Listen!$A$2:$C$45,2,FALSE))</f>
        <v>0</v>
      </c>
      <c r="W1167" s="63">
        <f>IF(ISBLANK($B1167),0,VLOOKUP($B1167,Listen!$A$2:$C$45,3,FALSE))</f>
        <v>0</v>
      </c>
      <c r="X1167" s="49">
        <f t="shared" si="230"/>
        <v>0</v>
      </c>
      <c r="Y1167" s="49">
        <f t="shared" si="228"/>
        <v>0</v>
      </c>
      <c r="Z1167" s="49">
        <f t="shared" si="228"/>
        <v>0</v>
      </c>
      <c r="AA1167" s="49">
        <f t="shared" si="228"/>
        <v>0</v>
      </c>
      <c r="AB1167" s="49">
        <f t="shared" si="228"/>
        <v>0</v>
      </c>
      <c r="AC1167" s="49">
        <f t="shared" si="228"/>
        <v>0</v>
      </c>
      <c r="AD1167" s="49">
        <f t="shared" si="228"/>
        <v>0</v>
      </c>
      <c r="AE1167" s="51">
        <f t="shared" si="227"/>
        <v>0</v>
      </c>
      <c r="AF1167" s="51">
        <f>IF(C1167=A_Stammdaten!$B$12,D_SAV!$U1167-D_SAV!$AG1167,HLOOKUP(A_Stammdaten!$B$12-1,$AH$4:$AN$4004,ROW(C1167)-3,FALSE)-$AG1167)</f>
        <v>0</v>
      </c>
      <c r="AG1167" s="51">
        <f>HLOOKUP(A_Stammdaten!$B$12,$AH$4:$AN$4004,ROW(C1167)-3,FALSE)</f>
        <v>0</v>
      </c>
      <c r="AH1167" s="51">
        <f t="shared" si="231"/>
        <v>0</v>
      </c>
      <c r="AI1167" s="51">
        <f t="shared" si="232"/>
        <v>0</v>
      </c>
      <c r="AJ1167" s="51">
        <f t="shared" si="233"/>
        <v>0</v>
      </c>
      <c r="AK1167" s="51">
        <f t="shared" si="234"/>
        <v>0</v>
      </c>
      <c r="AL1167" s="51">
        <f t="shared" si="235"/>
        <v>0</v>
      </c>
      <c r="AM1167" s="51">
        <f t="shared" si="236"/>
        <v>0</v>
      </c>
      <c r="AN1167" s="51">
        <f t="shared" si="237"/>
        <v>0</v>
      </c>
    </row>
    <row r="1168" spans="1:40" x14ac:dyDescent="0.25">
      <c r="A1168" s="17"/>
      <c r="B1168" s="17"/>
      <c r="C1168" s="35"/>
      <c r="D1168" s="17"/>
      <c r="E1168" s="17"/>
      <c r="F1168" s="17"/>
      <c r="G1168" s="62">
        <f t="shared" si="238"/>
        <v>0</v>
      </c>
      <c r="H1168" s="17"/>
      <c r="I1168" s="17"/>
      <c r="J1168" s="17"/>
      <c r="K1168" s="17"/>
      <c r="L1168" s="17"/>
      <c r="M1168" s="17"/>
      <c r="N1168" s="17"/>
      <c r="O1168" s="17"/>
      <c r="P1168" s="115"/>
      <c r="Q1168" s="62">
        <f>IF(C1168&gt;A_Stammdaten!$B$12,0,SUM(G1168,H1168,J1168,K1168,M1168,N1168)-SUM(I1168,L1168,O1168,P1168))</f>
        <v>0</v>
      </c>
      <c r="R1168" s="17"/>
      <c r="S1168" s="17"/>
      <c r="T1168" s="17"/>
      <c r="U1168" s="62">
        <f t="shared" si="229"/>
        <v>0</v>
      </c>
      <c r="V1168" s="63">
        <f>IF(ISBLANK($B1168),0,VLOOKUP($B1168,Listen!$A$2:$C$45,2,FALSE))</f>
        <v>0</v>
      </c>
      <c r="W1168" s="63">
        <f>IF(ISBLANK($B1168),0,VLOOKUP($B1168,Listen!$A$2:$C$45,3,FALSE))</f>
        <v>0</v>
      </c>
      <c r="X1168" s="49">
        <f t="shared" si="230"/>
        <v>0</v>
      </c>
      <c r="Y1168" s="49">
        <f t="shared" si="228"/>
        <v>0</v>
      </c>
      <c r="Z1168" s="49">
        <f t="shared" si="228"/>
        <v>0</v>
      </c>
      <c r="AA1168" s="49">
        <f t="shared" si="228"/>
        <v>0</v>
      </c>
      <c r="AB1168" s="49">
        <f t="shared" si="228"/>
        <v>0</v>
      </c>
      <c r="AC1168" s="49">
        <f t="shared" si="228"/>
        <v>0</v>
      </c>
      <c r="AD1168" s="49">
        <f t="shared" si="228"/>
        <v>0</v>
      </c>
      <c r="AE1168" s="51">
        <f t="shared" si="227"/>
        <v>0</v>
      </c>
      <c r="AF1168" s="51">
        <f>IF(C1168=A_Stammdaten!$B$12,D_SAV!$U1168-D_SAV!$AG1168,HLOOKUP(A_Stammdaten!$B$12-1,$AH$4:$AN$4004,ROW(C1168)-3,FALSE)-$AG1168)</f>
        <v>0</v>
      </c>
      <c r="AG1168" s="51">
        <f>HLOOKUP(A_Stammdaten!$B$12,$AH$4:$AN$4004,ROW(C1168)-3,FALSE)</f>
        <v>0</v>
      </c>
      <c r="AH1168" s="51">
        <f t="shared" si="231"/>
        <v>0</v>
      </c>
      <c r="AI1168" s="51">
        <f t="shared" si="232"/>
        <v>0</v>
      </c>
      <c r="AJ1168" s="51">
        <f t="shared" si="233"/>
        <v>0</v>
      </c>
      <c r="AK1168" s="51">
        <f t="shared" si="234"/>
        <v>0</v>
      </c>
      <c r="AL1168" s="51">
        <f t="shared" si="235"/>
        <v>0</v>
      </c>
      <c r="AM1168" s="51">
        <f t="shared" si="236"/>
        <v>0</v>
      </c>
      <c r="AN1168" s="51">
        <f t="shared" si="237"/>
        <v>0</v>
      </c>
    </row>
    <row r="1169" spans="1:40" x14ac:dyDescent="0.25">
      <c r="A1169" s="17"/>
      <c r="B1169" s="17"/>
      <c r="C1169" s="35"/>
      <c r="D1169" s="17"/>
      <c r="E1169" s="17"/>
      <c r="F1169" s="17"/>
      <c r="G1169" s="62">
        <f t="shared" si="238"/>
        <v>0</v>
      </c>
      <c r="H1169" s="17"/>
      <c r="I1169" s="17"/>
      <c r="J1169" s="17"/>
      <c r="K1169" s="17"/>
      <c r="L1169" s="17"/>
      <c r="M1169" s="17"/>
      <c r="N1169" s="17"/>
      <c r="O1169" s="17"/>
      <c r="P1169" s="115"/>
      <c r="Q1169" s="62">
        <f>IF(C1169&gt;A_Stammdaten!$B$12,0,SUM(G1169,H1169,J1169,K1169,M1169,N1169)-SUM(I1169,L1169,O1169,P1169))</f>
        <v>0</v>
      </c>
      <c r="R1169" s="17"/>
      <c r="S1169" s="17"/>
      <c r="T1169" s="17"/>
      <c r="U1169" s="62">
        <f t="shared" si="229"/>
        <v>0</v>
      </c>
      <c r="V1169" s="63">
        <f>IF(ISBLANK($B1169),0,VLOOKUP($B1169,Listen!$A$2:$C$45,2,FALSE))</f>
        <v>0</v>
      </c>
      <c r="W1169" s="63">
        <f>IF(ISBLANK($B1169),0,VLOOKUP($B1169,Listen!$A$2:$C$45,3,FALSE))</f>
        <v>0</v>
      </c>
      <c r="X1169" s="49">
        <f t="shared" si="230"/>
        <v>0</v>
      </c>
      <c r="Y1169" s="49">
        <f t="shared" si="228"/>
        <v>0</v>
      </c>
      <c r="Z1169" s="49">
        <f t="shared" si="228"/>
        <v>0</v>
      </c>
      <c r="AA1169" s="49">
        <f t="shared" si="228"/>
        <v>0</v>
      </c>
      <c r="AB1169" s="49">
        <f t="shared" si="228"/>
        <v>0</v>
      </c>
      <c r="AC1169" s="49">
        <f t="shared" si="228"/>
        <v>0</v>
      </c>
      <c r="AD1169" s="49">
        <f t="shared" si="228"/>
        <v>0</v>
      </c>
      <c r="AE1169" s="51">
        <f t="shared" si="227"/>
        <v>0</v>
      </c>
      <c r="AF1169" s="51">
        <f>IF(C1169=A_Stammdaten!$B$12,D_SAV!$U1169-D_SAV!$AG1169,HLOOKUP(A_Stammdaten!$B$12-1,$AH$4:$AN$4004,ROW(C1169)-3,FALSE)-$AG1169)</f>
        <v>0</v>
      </c>
      <c r="AG1169" s="51">
        <f>HLOOKUP(A_Stammdaten!$B$12,$AH$4:$AN$4004,ROW(C1169)-3,FALSE)</f>
        <v>0</v>
      </c>
      <c r="AH1169" s="51">
        <f t="shared" si="231"/>
        <v>0</v>
      </c>
      <c r="AI1169" s="51">
        <f t="shared" si="232"/>
        <v>0</v>
      </c>
      <c r="AJ1169" s="51">
        <f t="shared" si="233"/>
        <v>0</v>
      </c>
      <c r="AK1169" s="51">
        <f t="shared" si="234"/>
        <v>0</v>
      </c>
      <c r="AL1169" s="51">
        <f t="shared" si="235"/>
        <v>0</v>
      </c>
      <c r="AM1169" s="51">
        <f t="shared" si="236"/>
        <v>0</v>
      </c>
      <c r="AN1169" s="51">
        <f t="shared" si="237"/>
        <v>0</v>
      </c>
    </row>
    <row r="1170" spans="1:40" x14ac:dyDescent="0.25">
      <c r="A1170" s="17"/>
      <c r="B1170" s="17"/>
      <c r="C1170" s="35"/>
      <c r="D1170" s="17"/>
      <c r="E1170" s="17"/>
      <c r="F1170" s="17"/>
      <c r="G1170" s="62">
        <f t="shared" si="238"/>
        <v>0</v>
      </c>
      <c r="H1170" s="17"/>
      <c r="I1170" s="17"/>
      <c r="J1170" s="17"/>
      <c r="K1170" s="17"/>
      <c r="L1170" s="17"/>
      <c r="M1170" s="17"/>
      <c r="N1170" s="17"/>
      <c r="O1170" s="17"/>
      <c r="P1170" s="115"/>
      <c r="Q1170" s="62">
        <f>IF(C1170&gt;A_Stammdaten!$B$12,0,SUM(G1170,H1170,J1170,K1170,M1170,N1170)-SUM(I1170,L1170,O1170,P1170))</f>
        <v>0</v>
      </c>
      <c r="R1170" s="17"/>
      <c r="S1170" s="17"/>
      <c r="T1170" s="17"/>
      <c r="U1170" s="62">
        <f t="shared" si="229"/>
        <v>0</v>
      </c>
      <c r="V1170" s="63">
        <f>IF(ISBLANK($B1170),0,VLOOKUP($B1170,Listen!$A$2:$C$45,2,FALSE))</f>
        <v>0</v>
      </c>
      <c r="W1170" s="63">
        <f>IF(ISBLANK($B1170),0,VLOOKUP($B1170,Listen!$A$2:$C$45,3,FALSE))</f>
        <v>0</v>
      </c>
      <c r="X1170" s="49">
        <f t="shared" si="230"/>
        <v>0</v>
      </c>
      <c r="Y1170" s="49">
        <f t="shared" si="228"/>
        <v>0</v>
      </c>
      <c r="Z1170" s="49">
        <f t="shared" si="228"/>
        <v>0</v>
      </c>
      <c r="AA1170" s="49">
        <f t="shared" si="228"/>
        <v>0</v>
      </c>
      <c r="AB1170" s="49">
        <f t="shared" si="228"/>
        <v>0</v>
      </c>
      <c r="AC1170" s="49">
        <f t="shared" si="228"/>
        <v>0</v>
      </c>
      <c r="AD1170" s="49">
        <f t="shared" si="228"/>
        <v>0</v>
      </c>
      <c r="AE1170" s="51">
        <f t="shared" si="227"/>
        <v>0</v>
      </c>
      <c r="AF1170" s="51">
        <f>IF(C1170=A_Stammdaten!$B$12,D_SAV!$U1170-D_SAV!$AG1170,HLOOKUP(A_Stammdaten!$B$12-1,$AH$4:$AN$4004,ROW(C1170)-3,FALSE)-$AG1170)</f>
        <v>0</v>
      </c>
      <c r="AG1170" s="51">
        <f>HLOOKUP(A_Stammdaten!$B$12,$AH$4:$AN$4004,ROW(C1170)-3,FALSE)</f>
        <v>0</v>
      </c>
      <c r="AH1170" s="51">
        <f t="shared" si="231"/>
        <v>0</v>
      </c>
      <c r="AI1170" s="51">
        <f t="shared" si="232"/>
        <v>0</v>
      </c>
      <c r="AJ1170" s="51">
        <f t="shared" si="233"/>
        <v>0</v>
      </c>
      <c r="AK1170" s="51">
        <f t="shared" si="234"/>
        <v>0</v>
      </c>
      <c r="AL1170" s="51">
        <f t="shared" si="235"/>
        <v>0</v>
      </c>
      <c r="AM1170" s="51">
        <f t="shared" si="236"/>
        <v>0</v>
      </c>
      <c r="AN1170" s="51">
        <f t="shared" si="237"/>
        <v>0</v>
      </c>
    </row>
    <row r="1171" spans="1:40" x14ac:dyDescent="0.25">
      <c r="A1171" s="17"/>
      <c r="B1171" s="17"/>
      <c r="C1171" s="35"/>
      <c r="D1171" s="17"/>
      <c r="E1171" s="17"/>
      <c r="F1171" s="17"/>
      <c r="G1171" s="62">
        <f t="shared" si="238"/>
        <v>0</v>
      </c>
      <c r="H1171" s="17"/>
      <c r="I1171" s="17"/>
      <c r="J1171" s="17"/>
      <c r="K1171" s="17"/>
      <c r="L1171" s="17"/>
      <c r="M1171" s="17"/>
      <c r="N1171" s="17"/>
      <c r="O1171" s="17"/>
      <c r="P1171" s="115"/>
      <c r="Q1171" s="62">
        <f>IF(C1171&gt;A_Stammdaten!$B$12,0,SUM(G1171,H1171,J1171,K1171,M1171,N1171)-SUM(I1171,L1171,O1171,P1171))</f>
        <v>0</v>
      </c>
      <c r="R1171" s="17"/>
      <c r="S1171" s="17"/>
      <c r="T1171" s="17"/>
      <c r="U1171" s="62">
        <f t="shared" si="229"/>
        <v>0</v>
      </c>
      <c r="V1171" s="63">
        <f>IF(ISBLANK($B1171),0,VLOOKUP($B1171,Listen!$A$2:$C$45,2,FALSE))</f>
        <v>0</v>
      </c>
      <c r="W1171" s="63">
        <f>IF(ISBLANK($B1171),0,VLOOKUP($B1171,Listen!$A$2:$C$45,3,FALSE))</f>
        <v>0</v>
      </c>
      <c r="X1171" s="49">
        <f t="shared" si="230"/>
        <v>0</v>
      </c>
      <c r="Y1171" s="49">
        <f t="shared" si="228"/>
        <v>0</v>
      </c>
      <c r="Z1171" s="49">
        <f t="shared" si="228"/>
        <v>0</v>
      </c>
      <c r="AA1171" s="49">
        <f t="shared" si="228"/>
        <v>0</v>
      </c>
      <c r="AB1171" s="49">
        <f t="shared" si="228"/>
        <v>0</v>
      </c>
      <c r="AC1171" s="49">
        <f t="shared" si="228"/>
        <v>0</v>
      </c>
      <c r="AD1171" s="49">
        <f t="shared" si="228"/>
        <v>0</v>
      </c>
      <c r="AE1171" s="51">
        <f t="shared" si="227"/>
        <v>0</v>
      </c>
      <c r="AF1171" s="51">
        <f>IF(C1171=A_Stammdaten!$B$12,D_SAV!$U1171-D_SAV!$AG1171,HLOOKUP(A_Stammdaten!$B$12-1,$AH$4:$AN$4004,ROW(C1171)-3,FALSE)-$AG1171)</f>
        <v>0</v>
      </c>
      <c r="AG1171" s="51">
        <f>HLOOKUP(A_Stammdaten!$B$12,$AH$4:$AN$4004,ROW(C1171)-3,FALSE)</f>
        <v>0</v>
      </c>
      <c r="AH1171" s="51">
        <f t="shared" si="231"/>
        <v>0</v>
      </c>
      <c r="AI1171" s="51">
        <f t="shared" si="232"/>
        <v>0</v>
      </c>
      <c r="AJ1171" s="51">
        <f t="shared" si="233"/>
        <v>0</v>
      </c>
      <c r="AK1171" s="51">
        <f t="shared" si="234"/>
        <v>0</v>
      </c>
      <c r="AL1171" s="51">
        <f t="shared" si="235"/>
        <v>0</v>
      </c>
      <c r="AM1171" s="51">
        <f t="shared" si="236"/>
        <v>0</v>
      </c>
      <c r="AN1171" s="51">
        <f t="shared" si="237"/>
        <v>0</v>
      </c>
    </row>
    <row r="1172" spans="1:40" x14ac:dyDescent="0.25">
      <c r="A1172" s="17"/>
      <c r="B1172" s="17"/>
      <c r="C1172" s="35"/>
      <c r="D1172" s="17"/>
      <c r="E1172" s="17"/>
      <c r="F1172" s="17"/>
      <c r="G1172" s="62">
        <f t="shared" si="238"/>
        <v>0</v>
      </c>
      <c r="H1172" s="17"/>
      <c r="I1172" s="17"/>
      <c r="J1172" s="17"/>
      <c r="K1172" s="17"/>
      <c r="L1172" s="17"/>
      <c r="M1172" s="17"/>
      <c r="N1172" s="17"/>
      <c r="O1172" s="17"/>
      <c r="P1172" s="115"/>
      <c r="Q1172" s="62">
        <f>IF(C1172&gt;A_Stammdaten!$B$12,0,SUM(G1172,H1172,J1172,K1172,M1172,N1172)-SUM(I1172,L1172,O1172,P1172))</f>
        <v>0</v>
      </c>
      <c r="R1172" s="17"/>
      <c r="S1172" s="17"/>
      <c r="T1172" s="17"/>
      <c r="U1172" s="62">
        <f t="shared" si="229"/>
        <v>0</v>
      </c>
      <c r="V1172" s="63">
        <f>IF(ISBLANK($B1172),0,VLOOKUP($B1172,Listen!$A$2:$C$45,2,FALSE))</f>
        <v>0</v>
      </c>
      <c r="W1172" s="63">
        <f>IF(ISBLANK($B1172),0,VLOOKUP($B1172,Listen!$A$2:$C$45,3,FALSE))</f>
        <v>0</v>
      </c>
      <c r="X1172" s="49">
        <f t="shared" si="230"/>
        <v>0</v>
      </c>
      <c r="Y1172" s="49">
        <f t="shared" si="228"/>
        <v>0</v>
      </c>
      <c r="Z1172" s="49">
        <f t="shared" si="228"/>
        <v>0</v>
      </c>
      <c r="AA1172" s="49">
        <f t="shared" si="228"/>
        <v>0</v>
      </c>
      <c r="AB1172" s="49">
        <f t="shared" si="228"/>
        <v>0</v>
      </c>
      <c r="AC1172" s="49">
        <f t="shared" si="228"/>
        <v>0</v>
      </c>
      <c r="AD1172" s="49">
        <f t="shared" si="228"/>
        <v>0</v>
      </c>
      <c r="AE1172" s="51">
        <f t="shared" si="227"/>
        <v>0</v>
      </c>
      <c r="AF1172" s="51">
        <f>IF(C1172=A_Stammdaten!$B$12,D_SAV!$U1172-D_SAV!$AG1172,HLOOKUP(A_Stammdaten!$B$12-1,$AH$4:$AN$4004,ROW(C1172)-3,FALSE)-$AG1172)</f>
        <v>0</v>
      </c>
      <c r="AG1172" s="51">
        <f>HLOOKUP(A_Stammdaten!$B$12,$AH$4:$AN$4004,ROW(C1172)-3,FALSE)</f>
        <v>0</v>
      </c>
      <c r="AH1172" s="51">
        <f t="shared" si="231"/>
        <v>0</v>
      </c>
      <c r="AI1172" s="51">
        <f t="shared" si="232"/>
        <v>0</v>
      </c>
      <c r="AJ1172" s="51">
        <f t="shared" si="233"/>
        <v>0</v>
      </c>
      <c r="AK1172" s="51">
        <f t="shared" si="234"/>
        <v>0</v>
      </c>
      <c r="AL1172" s="51">
        <f t="shared" si="235"/>
        <v>0</v>
      </c>
      <c r="AM1172" s="51">
        <f t="shared" si="236"/>
        <v>0</v>
      </c>
      <c r="AN1172" s="51">
        <f t="shared" si="237"/>
        <v>0</v>
      </c>
    </row>
    <row r="1173" spans="1:40" x14ac:dyDescent="0.25">
      <c r="A1173" s="17"/>
      <c r="B1173" s="17"/>
      <c r="C1173" s="35"/>
      <c r="D1173" s="17"/>
      <c r="E1173" s="17"/>
      <c r="F1173" s="17"/>
      <c r="G1173" s="62">
        <f t="shared" si="238"/>
        <v>0</v>
      </c>
      <c r="H1173" s="17"/>
      <c r="I1173" s="17"/>
      <c r="J1173" s="17"/>
      <c r="K1173" s="17"/>
      <c r="L1173" s="17"/>
      <c r="M1173" s="17"/>
      <c r="N1173" s="17"/>
      <c r="O1173" s="17"/>
      <c r="P1173" s="115"/>
      <c r="Q1173" s="62">
        <f>IF(C1173&gt;A_Stammdaten!$B$12,0,SUM(G1173,H1173,J1173,K1173,M1173,N1173)-SUM(I1173,L1173,O1173,P1173))</f>
        <v>0</v>
      </c>
      <c r="R1173" s="17"/>
      <c r="S1173" s="17"/>
      <c r="T1173" s="17"/>
      <c r="U1173" s="62">
        <f t="shared" si="229"/>
        <v>0</v>
      </c>
      <c r="V1173" s="63">
        <f>IF(ISBLANK($B1173),0,VLOOKUP($B1173,Listen!$A$2:$C$45,2,FALSE))</f>
        <v>0</v>
      </c>
      <c r="W1173" s="63">
        <f>IF(ISBLANK($B1173),0,VLOOKUP($B1173,Listen!$A$2:$C$45,3,FALSE))</f>
        <v>0</v>
      </c>
      <c r="X1173" s="49">
        <f t="shared" si="230"/>
        <v>0</v>
      </c>
      <c r="Y1173" s="49">
        <f t="shared" si="228"/>
        <v>0</v>
      </c>
      <c r="Z1173" s="49">
        <f t="shared" si="228"/>
        <v>0</v>
      </c>
      <c r="AA1173" s="49">
        <f t="shared" ref="Y1173:AD1215" si="239">$V1173</f>
        <v>0</v>
      </c>
      <c r="AB1173" s="49">
        <f t="shared" si="239"/>
        <v>0</v>
      </c>
      <c r="AC1173" s="49">
        <f t="shared" si="239"/>
        <v>0</v>
      </c>
      <c r="AD1173" s="49">
        <f t="shared" si="239"/>
        <v>0</v>
      </c>
      <c r="AE1173" s="51">
        <f t="shared" si="227"/>
        <v>0</v>
      </c>
      <c r="AF1173" s="51">
        <f>IF(C1173=A_Stammdaten!$B$12,D_SAV!$U1173-D_SAV!$AG1173,HLOOKUP(A_Stammdaten!$B$12-1,$AH$4:$AN$4004,ROW(C1173)-3,FALSE)-$AG1173)</f>
        <v>0</v>
      </c>
      <c r="AG1173" s="51">
        <f>HLOOKUP(A_Stammdaten!$B$12,$AH$4:$AN$4004,ROW(C1173)-3,FALSE)</f>
        <v>0</v>
      </c>
      <c r="AH1173" s="51">
        <f t="shared" si="231"/>
        <v>0</v>
      </c>
      <c r="AI1173" s="51">
        <f t="shared" si="232"/>
        <v>0</v>
      </c>
      <c r="AJ1173" s="51">
        <f t="shared" si="233"/>
        <v>0</v>
      </c>
      <c r="AK1173" s="51">
        <f t="shared" si="234"/>
        <v>0</v>
      </c>
      <c r="AL1173" s="51">
        <f t="shared" si="235"/>
        <v>0</v>
      </c>
      <c r="AM1173" s="51">
        <f t="shared" si="236"/>
        <v>0</v>
      </c>
      <c r="AN1173" s="51">
        <f t="shared" si="237"/>
        <v>0</v>
      </c>
    </row>
    <row r="1174" spans="1:40" x14ac:dyDescent="0.25">
      <c r="A1174" s="17"/>
      <c r="B1174" s="17"/>
      <c r="C1174" s="35"/>
      <c r="D1174" s="17"/>
      <c r="E1174" s="17"/>
      <c r="F1174" s="17"/>
      <c r="G1174" s="62">
        <f t="shared" si="238"/>
        <v>0</v>
      </c>
      <c r="H1174" s="17"/>
      <c r="I1174" s="17"/>
      <c r="J1174" s="17"/>
      <c r="K1174" s="17"/>
      <c r="L1174" s="17"/>
      <c r="M1174" s="17"/>
      <c r="N1174" s="17"/>
      <c r="O1174" s="17"/>
      <c r="P1174" s="115"/>
      <c r="Q1174" s="62">
        <f>IF(C1174&gt;A_Stammdaten!$B$12,0,SUM(G1174,H1174,J1174,K1174,M1174,N1174)-SUM(I1174,L1174,O1174,P1174))</f>
        <v>0</v>
      </c>
      <c r="R1174" s="17"/>
      <c r="S1174" s="17"/>
      <c r="T1174" s="17"/>
      <c r="U1174" s="62">
        <f t="shared" si="229"/>
        <v>0</v>
      </c>
      <c r="V1174" s="63">
        <f>IF(ISBLANK($B1174),0,VLOOKUP($B1174,Listen!$A$2:$C$45,2,FALSE))</f>
        <v>0</v>
      </c>
      <c r="W1174" s="63">
        <f>IF(ISBLANK($B1174),0,VLOOKUP($B1174,Listen!$A$2:$C$45,3,FALSE))</f>
        <v>0</v>
      </c>
      <c r="X1174" s="49">
        <f t="shared" si="230"/>
        <v>0</v>
      </c>
      <c r="Y1174" s="49">
        <f t="shared" si="239"/>
        <v>0</v>
      </c>
      <c r="Z1174" s="49">
        <f t="shared" si="239"/>
        <v>0</v>
      </c>
      <c r="AA1174" s="49">
        <f t="shared" si="239"/>
        <v>0</v>
      </c>
      <c r="AB1174" s="49">
        <f t="shared" si="239"/>
        <v>0</v>
      </c>
      <c r="AC1174" s="49">
        <f t="shared" si="239"/>
        <v>0</v>
      </c>
      <c r="AD1174" s="49">
        <f t="shared" si="239"/>
        <v>0</v>
      </c>
      <c r="AE1174" s="51">
        <f t="shared" si="227"/>
        <v>0</v>
      </c>
      <c r="AF1174" s="51">
        <f>IF(C1174=A_Stammdaten!$B$12,D_SAV!$U1174-D_SAV!$AG1174,HLOOKUP(A_Stammdaten!$B$12-1,$AH$4:$AN$4004,ROW(C1174)-3,FALSE)-$AG1174)</f>
        <v>0</v>
      </c>
      <c r="AG1174" s="51">
        <f>HLOOKUP(A_Stammdaten!$B$12,$AH$4:$AN$4004,ROW(C1174)-3,FALSE)</f>
        <v>0</v>
      </c>
      <c r="AH1174" s="51">
        <f t="shared" si="231"/>
        <v>0</v>
      </c>
      <c r="AI1174" s="51">
        <f t="shared" si="232"/>
        <v>0</v>
      </c>
      <c r="AJ1174" s="51">
        <f t="shared" si="233"/>
        <v>0</v>
      </c>
      <c r="AK1174" s="51">
        <f t="shared" si="234"/>
        <v>0</v>
      </c>
      <c r="AL1174" s="51">
        <f t="shared" si="235"/>
        <v>0</v>
      </c>
      <c r="AM1174" s="51">
        <f t="shared" si="236"/>
        <v>0</v>
      </c>
      <c r="AN1174" s="51">
        <f t="shared" si="237"/>
        <v>0</v>
      </c>
    </row>
    <row r="1175" spans="1:40" x14ac:dyDescent="0.25">
      <c r="A1175" s="17"/>
      <c r="B1175" s="17"/>
      <c r="C1175" s="35"/>
      <c r="D1175" s="17"/>
      <c r="E1175" s="17"/>
      <c r="F1175" s="17"/>
      <c r="G1175" s="62">
        <f t="shared" si="238"/>
        <v>0</v>
      </c>
      <c r="H1175" s="17"/>
      <c r="I1175" s="17"/>
      <c r="J1175" s="17"/>
      <c r="K1175" s="17"/>
      <c r="L1175" s="17"/>
      <c r="M1175" s="17"/>
      <c r="N1175" s="17"/>
      <c r="O1175" s="17"/>
      <c r="P1175" s="115"/>
      <c r="Q1175" s="62">
        <f>IF(C1175&gt;A_Stammdaten!$B$12,0,SUM(G1175,H1175,J1175,K1175,M1175,N1175)-SUM(I1175,L1175,O1175,P1175))</f>
        <v>0</v>
      </c>
      <c r="R1175" s="17"/>
      <c r="S1175" s="17"/>
      <c r="T1175" s="17"/>
      <c r="U1175" s="62">
        <f t="shared" si="229"/>
        <v>0</v>
      </c>
      <c r="V1175" s="63">
        <f>IF(ISBLANK($B1175),0,VLOOKUP($B1175,Listen!$A$2:$C$45,2,FALSE))</f>
        <v>0</v>
      </c>
      <c r="W1175" s="63">
        <f>IF(ISBLANK($B1175),0,VLOOKUP($B1175,Listen!$A$2:$C$45,3,FALSE))</f>
        <v>0</v>
      </c>
      <c r="X1175" s="49">
        <f t="shared" si="230"/>
        <v>0</v>
      </c>
      <c r="Y1175" s="49">
        <f t="shared" si="239"/>
        <v>0</v>
      </c>
      <c r="Z1175" s="49">
        <f t="shared" si="239"/>
        <v>0</v>
      </c>
      <c r="AA1175" s="49">
        <f t="shared" si="239"/>
        <v>0</v>
      </c>
      <c r="AB1175" s="49">
        <f t="shared" si="239"/>
        <v>0</v>
      </c>
      <c r="AC1175" s="49">
        <f t="shared" si="239"/>
        <v>0</v>
      </c>
      <c r="AD1175" s="49">
        <f t="shared" si="239"/>
        <v>0</v>
      </c>
      <c r="AE1175" s="51">
        <f t="shared" si="227"/>
        <v>0</v>
      </c>
      <c r="AF1175" s="51">
        <f>IF(C1175=A_Stammdaten!$B$12,D_SAV!$U1175-D_SAV!$AG1175,HLOOKUP(A_Stammdaten!$B$12-1,$AH$4:$AN$4004,ROW(C1175)-3,FALSE)-$AG1175)</f>
        <v>0</v>
      </c>
      <c r="AG1175" s="51">
        <f>HLOOKUP(A_Stammdaten!$B$12,$AH$4:$AN$4004,ROW(C1175)-3,FALSE)</f>
        <v>0</v>
      </c>
      <c r="AH1175" s="51">
        <f t="shared" si="231"/>
        <v>0</v>
      </c>
      <c r="AI1175" s="51">
        <f t="shared" si="232"/>
        <v>0</v>
      </c>
      <c r="AJ1175" s="51">
        <f t="shared" si="233"/>
        <v>0</v>
      </c>
      <c r="AK1175" s="51">
        <f t="shared" si="234"/>
        <v>0</v>
      </c>
      <c r="AL1175" s="51">
        <f t="shared" si="235"/>
        <v>0</v>
      </c>
      <c r="AM1175" s="51">
        <f t="shared" si="236"/>
        <v>0</v>
      </c>
      <c r="AN1175" s="51">
        <f t="shared" si="237"/>
        <v>0</v>
      </c>
    </row>
    <row r="1176" spans="1:40" x14ac:dyDescent="0.25">
      <c r="A1176" s="17"/>
      <c r="B1176" s="17"/>
      <c r="C1176" s="35"/>
      <c r="D1176" s="17"/>
      <c r="E1176" s="17"/>
      <c r="F1176" s="17"/>
      <c r="G1176" s="62">
        <f t="shared" si="238"/>
        <v>0</v>
      </c>
      <c r="H1176" s="17"/>
      <c r="I1176" s="17"/>
      <c r="J1176" s="17"/>
      <c r="K1176" s="17"/>
      <c r="L1176" s="17"/>
      <c r="M1176" s="17"/>
      <c r="N1176" s="17"/>
      <c r="O1176" s="17"/>
      <c r="P1176" s="115"/>
      <c r="Q1176" s="62">
        <f>IF(C1176&gt;A_Stammdaten!$B$12,0,SUM(G1176,H1176,J1176,K1176,M1176,N1176)-SUM(I1176,L1176,O1176,P1176))</f>
        <v>0</v>
      </c>
      <c r="R1176" s="17"/>
      <c r="S1176" s="17"/>
      <c r="T1176" s="17"/>
      <c r="U1176" s="62">
        <f t="shared" si="229"/>
        <v>0</v>
      </c>
      <c r="V1176" s="63">
        <f>IF(ISBLANK($B1176),0,VLOOKUP($B1176,Listen!$A$2:$C$45,2,FALSE))</f>
        <v>0</v>
      </c>
      <c r="W1176" s="63">
        <f>IF(ISBLANK($B1176),0,VLOOKUP($B1176,Listen!$A$2:$C$45,3,FALSE))</f>
        <v>0</v>
      </c>
      <c r="X1176" s="49">
        <f t="shared" si="230"/>
        <v>0</v>
      </c>
      <c r="Y1176" s="49">
        <f t="shared" si="239"/>
        <v>0</v>
      </c>
      <c r="Z1176" s="49">
        <f t="shared" si="239"/>
        <v>0</v>
      </c>
      <c r="AA1176" s="49">
        <f t="shared" si="239"/>
        <v>0</v>
      </c>
      <c r="AB1176" s="49">
        <f t="shared" si="239"/>
        <v>0</v>
      </c>
      <c r="AC1176" s="49">
        <f t="shared" si="239"/>
        <v>0</v>
      </c>
      <c r="AD1176" s="49">
        <f t="shared" si="239"/>
        <v>0</v>
      </c>
      <c r="AE1176" s="51">
        <f t="shared" si="227"/>
        <v>0</v>
      </c>
      <c r="AF1176" s="51">
        <f>IF(C1176=A_Stammdaten!$B$12,D_SAV!$U1176-D_SAV!$AG1176,HLOOKUP(A_Stammdaten!$B$12-1,$AH$4:$AN$4004,ROW(C1176)-3,FALSE)-$AG1176)</f>
        <v>0</v>
      </c>
      <c r="AG1176" s="51">
        <f>HLOOKUP(A_Stammdaten!$B$12,$AH$4:$AN$4004,ROW(C1176)-3,FALSE)</f>
        <v>0</v>
      </c>
      <c r="AH1176" s="51">
        <f t="shared" si="231"/>
        <v>0</v>
      </c>
      <c r="AI1176" s="51">
        <f t="shared" si="232"/>
        <v>0</v>
      </c>
      <c r="AJ1176" s="51">
        <f t="shared" si="233"/>
        <v>0</v>
      </c>
      <c r="AK1176" s="51">
        <f t="shared" si="234"/>
        <v>0</v>
      </c>
      <c r="AL1176" s="51">
        <f t="shared" si="235"/>
        <v>0</v>
      </c>
      <c r="AM1176" s="51">
        <f t="shared" si="236"/>
        <v>0</v>
      </c>
      <c r="AN1176" s="51">
        <f t="shared" si="237"/>
        <v>0</v>
      </c>
    </row>
    <row r="1177" spans="1:40" x14ac:dyDescent="0.25">
      <c r="A1177" s="17"/>
      <c r="B1177" s="17"/>
      <c r="C1177" s="35"/>
      <c r="D1177" s="17"/>
      <c r="E1177" s="17"/>
      <c r="F1177" s="17"/>
      <c r="G1177" s="62">
        <f t="shared" si="238"/>
        <v>0</v>
      </c>
      <c r="H1177" s="17"/>
      <c r="I1177" s="17"/>
      <c r="J1177" s="17"/>
      <c r="K1177" s="17"/>
      <c r="L1177" s="17"/>
      <c r="M1177" s="17"/>
      <c r="N1177" s="17"/>
      <c r="O1177" s="17"/>
      <c r="P1177" s="115"/>
      <c r="Q1177" s="62">
        <f>IF(C1177&gt;A_Stammdaten!$B$12,0,SUM(G1177,H1177,J1177,K1177,M1177,N1177)-SUM(I1177,L1177,O1177,P1177))</f>
        <v>0</v>
      </c>
      <c r="R1177" s="17"/>
      <c r="S1177" s="17"/>
      <c r="T1177" s="17"/>
      <c r="U1177" s="62">
        <f t="shared" si="229"/>
        <v>0</v>
      </c>
      <c r="V1177" s="63">
        <f>IF(ISBLANK($B1177),0,VLOOKUP($B1177,Listen!$A$2:$C$45,2,FALSE))</f>
        <v>0</v>
      </c>
      <c r="W1177" s="63">
        <f>IF(ISBLANK($B1177),0,VLOOKUP($B1177,Listen!$A$2:$C$45,3,FALSE))</f>
        <v>0</v>
      </c>
      <c r="X1177" s="49">
        <f t="shared" si="230"/>
        <v>0</v>
      </c>
      <c r="Y1177" s="49">
        <f t="shared" si="239"/>
        <v>0</v>
      </c>
      <c r="Z1177" s="49">
        <f t="shared" si="239"/>
        <v>0</v>
      </c>
      <c r="AA1177" s="49">
        <f t="shared" si="239"/>
        <v>0</v>
      </c>
      <c r="AB1177" s="49">
        <f t="shared" si="239"/>
        <v>0</v>
      </c>
      <c r="AC1177" s="49">
        <f t="shared" si="239"/>
        <v>0</v>
      </c>
      <c r="AD1177" s="49">
        <f t="shared" si="239"/>
        <v>0</v>
      </c>
      <c r="AE1177" s="51">
        <f t="shared" si="227"/>
        <v>0</v>
      </c>
      <c r="AF1177" s="51">
        <f>IF(C1177=A_Stammdaten!$B$12,D_SAV!$U1177-D_SAV!$AG1177,HLOOKUP(A_Stammdaten!$B$12-1,$AH$4:$AN$4004,ROW(C1177)-3,FALSE)-$AG1177)</f>
        <v>0</v>
      </c>
      <c r="AG1177" s="51">
        <f>HLOOKUP(A_Stammdaten!$B$12,$AH$4:$AN$4004,ROW(C1177)-3,FALSE)</f>
        <v>0</v>
      </c>
      <c r="AH1177" s="51">
        <f t="shared" si="231"/>
        <v>0</v>
      </c>
      <c r="AI1177" s="51">
        <f t="shared" si="232"/>
        <v>0</v>
      </c>
      <c r="AJ1177" s="51">
        <f t="shared" si="233"/>
        <v>0</v>
      </c>
      <c r="AK1177" s="51">
        <f t="shared" si="234"/>
        <v>0</v>
      </c>
      <c r="AL1177" s="51">
        <f t="shared" si="235"/>
        <v>0</v>
      </c>
      <c r="AM1177" s="51">
        <f t="shared" si="236"/>
        <v>0</v>
      </c>
      <c r="AN1177" s="51">
        <f t="shared" si="237"/>
        <v>0</v>
      </c>
    </row>
    <row r="1178" spans="1:40" x14ac:dyDescent="0.25">
      <c r="A1178" s="17"/>
      <c r="B1178" s="17"/>
      <c r="C1178" s="35"/>
      <c r="D1178" s="17"/>
      <c r="E1178" s="17"/>
      <c r="F1178" s="17"/>
      <c r="G1178" s="62">
        <f t="shared" si="238"/>
        <v>0</v>
      </c>
      <c r="H1178" s="17"/>
      <c r="I1178" s="17"/>
      <c r="J1178" s="17"/>
      <c r="K1178" s="17"/>
      <c r="L1178" s="17"/>
      <c r="M1178" s="17"/>
      <c r="N1178" s="17"/>
      <c r="O1178" s="17"/>
      <c r="P1178" s="115"/>
      <c r="Q1178" s="62">
        <f>IF(C1178&gt;A_Stammdaten!$B$12,0,SUM(G1178,H1178,J1178,K1178,M1178,N1178)-SUM(I1178,L1178,O1178,P1178))</f>
        <v>0</v>
      </c>
      <c r="R1178" s="17"/>
      <c r="S1178" s="17"/>
      <c r="T1178" s="17"/>
      <c r="U1178" s="62">
        <f t="shared" si="229"/>
        <v>0</v>
      </c>
      <c r="V1178" s="63">
        <f>IF(ISBLANK($B1178),0,VLOOKUP($B1178,Listen!$A$2:$C$45,2,FALSE))</f>
        <v>0</v>
      </c>
      <c r="W1178" s="63">
        <f>IF(ISBLANK($B1178),0,VLOOKUP($B1178,Listen!$A$2:$C$45,3,FALSE))</f>
        <v>0</v>
      </c>
      <c r="X1178" s="49">
        <f t="shared" si="230"/>
        <v>0</v>
      </c>
      <c r="Y1178" s="49">
        <f t="shared" si="239"/>
        <v>0</v>
      </c>
      <c r="Z1178" s="49">
        <f t="shared" si="239"/>
        <v>0</v>
      </c>
      <c r="AA1178" s="49">
        <f t="shared" si="239"/>
        <v>0</v>
      </c>
      <c r="AB1178" s="49">
        <f t="shared" si="239"/>
        <v>0</v>
      </c>
      <c r="AC1178" s="49">
        <f t="shared" si="239"/>
        <v>0</v>
      </c>
      <c r="AD1178" s="49">
        <f t="shared" si="239"/>
        <v>0</v>
      </c>
      <c r="AE1178" s="51">
        <f t="shared" si="227"/>
        <v>0</v>
      </c>
      <c r="AF1178" s="51">
        <f>IF(C1178=A_Stammdaten!$B$12,D_SAV!$U1178-D_SAV!$AG1178,HLOOKUP(A_Stammdaten!$B$12-1,$AH$4:$AN$4004,ROW(C1178)-3,FALSE)-$AG1178)</f>
        <v>0</v>
      </c>
      <c r="AG1178" s="51">
        <f>HLOOKUP(A_Stammdaten!$B$12,$AH$4:$AN$4004,ROW(C1178)-3,FALSE)</f>
        <v>0</v>
      </c>
      <c r="AH1178" s="51">
        <f t="shared" si="231"/>
        <v>0</v>
      </c>
      <c r="AI1178" s="51">
        <f t="shared" si="232"/>
        <v>0</v>
      </c>
      <c r="AJ1178" s="51">
        <f t="shared" si="233"/>
        <v>0</v>
      </c>
      <c r="AK1178" s="51">
        <f t="shared" si="234"/>
        <v>0</v>
      </c>
      <c r="AL1178" s="51">
        <f t="shared" si="235"/>
        <v>0</v>
      </c>
      <c r="AM1178" s="51">
        <f t="shared" si="236"/>
        <v>0</v>
      </c>
      <c r="AN1178" s="51">
        <f t="shared" si="237"/>
        <v>0</v>
      </c>
    </row>
    <row r="1179" spans="1:40" x14ac:dyDescent="0.25">
      <c r="A1179" s="17"/>
      <c r="B1179" s="17"/>
      <c r="C1179" s="35"/>
      <c r="D1179" s="17"/>
      <c r="E1179" s="17"/>
      <c r="F1179" s="17"/>
      <c r="G1179" s="62">
        <f t="shared" si="238"/>
        <v>0</v>
      </c>
      <c r="H1179" s="17"/>
      <c r="I1179" s="17"/>
      <c r="J1179" s="17"/>
      <c r="K1179" s="17"/>
      <c r="L1179" s="17"/>
      <c r="M1179" s="17"/>
      <c r="N1179" s="17"/>
      <c r="O1179" s="17"/>
      <c r="P1179" s="115"/>
      <c r="Q1179" s="62">
        <f>IF(C1179&gt;A_Stammdaten!$B$12,0,SUM(G1179,H1179,J1179,K1179,M1179,N1179)-SUM(I1179,L1179,O1179,P1179))</f>
        <v>0</v>
      </c>
      <c r="R1179" s="17"/>
      <c r="S1179" s="17"/>
      <c r="T1179" s="17"/>
      <c r="U1179" s="62">
        <f t="shared" si="229"/>
        <v>0</v>
      </c>
      <c r="V1179" s="63">
        <f>IF(ISBLANK($B1179),0,VLOOKUP($B1179,Listen!$A$2:$C$45,2,FALSE))</f>
        <v>0</v>
      </c>
      <c r="W1179" s="63">
        <f>IF(ISBLANK($B1179),0,VLOOKUP($B1179,Listen!$A$2:$C$45,3,FALSE))</f>
        <v>0</v>
      </c>
      <c r="X1179" s="49">
        <f t="shared" si="230"/>
        <v>0</v>
      </c>
      <c r="Y1179" s="49">
        <f t="shared" si="239"/>
        <v>0</v>
      </c>
      <c r="Z1179" s="49">
        <f t="shared" si="239"/>
        <v>0</v>
      </c>
      <c r="AA1179" s="49">
        <f t="shared" si="239"/>
        <v>0</v>
      </c>
      <c r="AB1179" s="49">
        <f t="shared" si="239"/>
        <v>0</v>
      </c>
      <c r="AC1179" s="49">
        <f t="shared" si="239"/>
        <v>0</v>
      </c>
      <c r="AD1179" s="49">
        <f t="shared" si="239"/>
        <v>0</v>
      </c>
      <c r="AE1179" s="51">
        <f t="shared" si="227"/>
        <v>0</v>
      </c>
      <c r="AF1179" s="51">
        <f>IF(C1179=A_Stammdaten!$B$12,D_SAV!$U1179-D_SAV!$AG1179,HLOOKUP(A_Stammdaten!$B$12-1,$AH$4:$AN$4004,ROW(C1179)-3,FALSE)-$AG1179)</f>
        <v>0</v>
      </c>
      <c r="AG1179" s="51">
        <f>HLOOKUP(A_Stammdaten!$B$12,$AH$4:$AN$4004,ROW(C1179)-3,FALSE)</f>
        <v>0</v>
      </c>
      <c r="AH1179" s="51">
        <f t="shared" si="231"/>
        <v>0</v>
      </c>
      <c r="AI1179" s="51">
        <f t="shared" si="232"/>
        <v>0</v>
      </c>
      <c r="AJ1179" s="51">
        <f t="shared" si="233"/>
        <v>0</v>
      </c>
      <c r="AK1179" s="51">
        <f t="shared" si="234"/>
        <v>0</v>
      </c>
      <c r="AL1179" s="51">
        <f t="shared" si="235"/>
        <v>0</v>
      </c>
      <c r="AM1179" s="51">
        <f t="shared" si="236"/>
        <v>0</v>
      </c>
      <c r="AN1179" s="51">
        <f t="shared" si="237"/>
        <v>0</v>
      </c>
    </row>
    <row r="1180" spans="1:40" x14ac:dyDescent="0.25">
      <c r="A1180" s="17"/>
      <c r="B1180" s="17"/>
      <c r="C1180" s="35"/>
      <c r="D1180" s="17"/>
      <c r="E1180" s="17"/>
      <c r="F1180" s="17"/>
      <c r="G1180" s="62">
        <f t="shared" si="238"/>
        <v>0</v>
      </c>
      <c r="H1180" s="17"/>
      <c r="I1180" s="17"/>
      <c r="J1180" s="17"/>
      <c r="K1180" s="17"/>
      <c r="L1180" s="17"/>
      <c r="M1180" s="17"/>
      <c r="N1180" s="17"/>
      <c r="O1180" s="17"/>
      <c r="P1180" s="115"/>
      <c r="Q1180" s="62">
        <f>IF(C1180&gt;A_Stammdaten!$B$12,0,SUM(G1180,H1180,J1180,K1180,M1180,N1180)-SUM(I1180,L1180,O1180,P1180))</f>
        <v>0</v>
      </c>
      <c r="R1180" s="17"/>
      <c r="S1180" s="17"/>
      <c r="T1180" s="17"/>
      <c r="U1180" s="62">
        <f t="shared" si="229"/>
        <v>0</v>
      </c>
      <c r="V1180" s="63">
        <f>IF(ISBLANK($B1180),0,VLOOKUP($B1180,Listen!$A$2:$C$45,2,FALSE))</f>
        <v>0</v>
      </c>
      <c r="W1180" s="63">
        <f>IF(ISBLANK($B1180),0,VLOOKUP($B1180,Listen!$A$2:$C$45,3,FALSE))</f>
        <v>0</v>
      </c>
      <c r="X1180" s="49">
        <f t="shared" si="230"/>
        <v>0</v>
      </c>
      <c r="Y1180" s="49">
        <f t="shared" si="239"/>
        <v>0</v>
      </c>
      <c r="Z1180" s="49">
        <f t="shared" si="239"/>
        <v>0</v>
      </c>
      <c r="AA1180" s="49">
        <f t="shared" si="239"/>
        <v>0</v>
      </c>
      <c r="AB1180" s="49">
        <f t="shared" si="239"/>
        <v>0</v>
      </c>
      <c r="AC1180" s="49">
        <f t="shared" si="239"/>
        <v>0</v>
      </c>
      <c r="AD1180" s="49">
        <f t="shared" si="239"/>
        <v>0</v>
      </c>
      <c r="AE1180" s="51">
        <f t="shared" si="227"/>
        <v>0</v>
      </c>
      <c r="AF1180" s="51">
        <f>IF(C1180=A_Stammdaten!$B$12,D_SAV!$U1180-D_SAV!$AG1180,HLOOKUP(A_Stammdaten!$B$12-1,$AH$4:$AN$4004,ROW(C1180)-3,FALSE)-$AG1180)</f>
        <v>0</v>
      </c>
      <c r="AG1180" s="51">
        <f>HLOOKUP(A_Stammdaten!$B$12,$AH$4:$AN$4004,ROW(C1180)-3,FALSE)</f>
        <v>0</v>
      </c>
      <c r="AH1180" s="51">
        <f t="shared" si="231"/>
        <v>0</v>
      </c>
      <c r="AI1180" s="51">
        <f t="shared" si="232"/>
        <v>0</v>
      </c>
      <c r="AJ1180" s="51">
        <f t="shared" si="233"/>
        <v>0</v>
      </c>
      <c r="AK1180" s="51">
        <f t="shared" si="234"/>
        <v>0</v>
      </c>
      <c r="AL1180" s="51">
        <f t="shared" si="235"/>
        <v>0</v>
      </c>
      <c r="AM1180" s="51">
        <f t="shared" si="236"/>
        <v>0</v>
      </c>
      <c r="AN1180" s="51">
        <f t="shared" si="237"/>
        <v>0</v>
      </c>
    </row>
    <row r="1181" spans="1:40" x14ac:dyDescent="0.25">
      <c r="A1181" s="17"/>
      <c r="B1181" s="17"/>
      <c r="C1181" s="35"/>
      <c r="D1181" s="17"/>
      <c r="E1181" s="17"/>
      <c r="F1181" s="17"/>
      <c r="G1181" s="62">
        <f t="shared" si="238"/>
        <v>0</v>
      </c>
      <c r="H1181" s="17"/>
      <c r="I1181" s="17"/>
      <c r="J1181" s="17"/>
      <c r="K1181" s="17"/>
      <c r="L1181" s="17"/>
      <c r="M1181" s="17"/>
      <c r="N1181" s="17"/>
      <c r="O1181" s="17"/>
      <c r="P1181" s="115"/>
      <c r="Q1181" s="62">
        <f>IF(C1181&gt;A_Stammdaten!$B$12,0,SUM(G1181,H1181,J1181,K1181,M1181,N1181)-SUM(I1181,L1181,O1181,P1181))</f>
        <v>0</v>
      </c>
      <c r="R1181" s="17"/>
      <c r="S1181" s="17"/>
      <c r="T1181" s="17"/>
      <c r="U1181" s="62">
        <f t="shared" si="229"/>
        <v>0</v>
      </c>
      <c r="V1181" s="63">
        <f>IF(ISBLANK($B1181),0,VLOOKUP($B1181,Listen!$A$2:$C$45,2,FALSE))</f>
        <v>0</v>
      </c>
      <c r="W1181" s="63">
        <f>IF(ISBLANK($B1181),0,VLOOKUP($B1181,Listen!$A$2:$C$45,3,FALSE))</f>
        <v>0</v>
      </c>
      <c r="X1181" s="49">
        <f t="shared" si="230"/>
        <v>0</v>
      </c>
      <c r="Y1181" s="49">
        <f t="shared" si="239"/>
        <v>0</v>
      </c>
      <c r="Z1181" s="49">
        <f t="shared" si="239"/>
        <v>0</v>
      </c>
      <c r="AA1181" s="49">
        <f t="shared" si="239"/>
        <v>0</v>
      </c>
      <c r="AB1181" s="49">
        <f t="shared" si="239"/>
        <v>0</v>
      </c>
      <c r="AC1181" s="49">
        <f t="shared" si="239"/>
        <v>0</v>
      </c>
      <c r="AD1181" s="49">
        <f t="shared" si="239"/>
        <v>0</v>
      </c>
      <c r="AE1181" s="51">
        <f t="shared" si="227"/>
        <v>0</v>
      </c>
      <c r="AF1181" s="51">
        <f>IF(C1181=A_Stammdaten!$B$12,D_SAV!$U1181-D_SAV!$AG1181,HLOOKUP(A_Stammdaten!$B$12-1,$AH$4:$AN$4004,ROW(C1181)-3,FALSE)-$AG1181)</f>
        <v>0</v>
      </c>
      <c r="AG1181" s="51">
        <f>HLOOKUP(A_Stammdaten!$B$12,$AH$4:$AN$4004,ROW(C1181)-3,FALSE)</f>
        <v>0</v>
      </c>
      <c r="AH1181" s="51">
        <f t="shared" si="231"/>
        <v>0</v>
      </c>
      <c r="AI1181" s="51">
        <f t="shared" si="232"/>
        <v>0</v>
      </c>
      <c r="AJ1181" s="51">
        <f t="shared" si="233"/>
        <v>0</v>
      </c>
      <c r="AK1181" s="51">
        <f t="shared" si="234"/>
        <v>0</v>
      </c>
      <c r="AL1181" s="51">
        <f t="shared" si="235"/>
        <v>0</v>
      </c>
      <c r="AM1181" s="51">
        <f t="shared" si="236"/>
        <v>0</v>
      </c>
      <c r="AN1181" s="51">
        <f t="shared" si="237"/>
        <v>0</v>
      </c>
    </row>
    <row r="1182" spans="1:40" x14ac:dyDescent="0.25">
      <c r="A1182" s="17"/>
      <c r="B1182" s="17"/>
      <c r="C1182" s="35"/>
      <c r="D1182" s="17"/>
      <c r="E1182" s="17"/>
      <c r="F1182" s="17"/>
      <c r="G1182" s="62">
        <f t="shared" si="238"/>
        <v>0</v>
      </c>
      <c r="H1182" s="17"/>
      <c r="I1182" s="17"/>
      <c r="J1182" s="17"/>
      <c r="K1182" s="17"/>
      <c r="L1182" s="17"/>
      <c r="M1182" s="17"/>
      <c r="N1182" s="17"/>
      <c r="O1182" s="17"/>
      <c r="P1182" s="115"/>
      <c r="Q1182" s="62">
        <f>IF(C1182&gt;A_Stammdaten!$B$12,0,SUM(G1182,H1182,J1182,K1182,M1182,N1182)-SUM(I1182,L1182,O1182,P1182))</f>
        <v>0</v>
      </c>
      <c r="R1182" s="17"/>
      <c r="S1182" s="17"/>
      <c r="T1182" s="17"/>
      <c r="U1182" s="62">
        <f t="shared" si="229"/>
        <v>0</v>
      </c>
      <c r="V1182" s="63">
        <f>IF(ISBLANK($B1182),0,VLOOKUP($B1182,Listen!$A$2:$C$45,2,FALSE))</f>
        <v>0</v>
      </c>
      <c r="W1182" s="63">
        <f>IF(ISBLANK($B1182),0,VLOOKUP($B1182,Listen!$A$2:$C$45,3,FALSE))</f>
        <v>0</v>
      </c>
      <c r="X1182" s="49">
        <f t="shared" si="230"/>
        <v>0</v>
      </c>
      <c r="Y1182" s="49">
        <f t="shared" si="239"/>
        <v>0</v>
      </c>
      <c r="Z1182" s="49">
        <f t="shared" si="239"/>
        <v>0</v>
      </c>
      <c r="AA1182" s="49">
        <f t="shared" si="239"/>
        <v>0</v>
      </c>
      <c r="AB1182" s="49">
        <f t="shared" si="239"/>
        <v>0</v>
      </c>
      <c r="AC1182" s="49">
        <f t="shared" si="239"/>
        <v>0</v>
      </c>
      <c r="AD1182" s="49">
        <f t="shared" si="239"/>
        <v>0</v>
      </c>
      <c r="AE1182" s="51">
        <f t="shared" si="227"/>
        <v>0</v>
      </c>
      <c r="AF1182" s="51">
        <f>IF(C1182=A_Stammdaten!$B$12,D_SAV!$U1182-D_SAV!$AG1182,HLOOKUP(A_Stammdaten!$B$12-1,$AH$4:$AN$4004,ROW(C1182)-3,FALSE)-$AG1182)</f>
        <v>0</v>
      </c>
      <c r="AG1182" s="51">
        <f>HLOOKUP(A_Stammdaten!$B$12,$AH$4:$AN$4004,ROW(C1182)-3,FALSE)</f>
        <v>0</v>
      </c>
      <c r="AH1182" s="51">
        <f t="shared" si="231"/>
        <v>0</v>
      </c>
      <c r="AI1182" s="51">
        <f t="shared" si="232"/>
        <v>0</v>
      </c>
      <c r="AJ1182" s="51">
        <f t="shared" si="233"/>
        <v>0</v>
      </c>
      <c r="AK1182" s="51">
        <f t="shared" si="234"/>
        <v>0</v>
      </c>
      <c r="AL1182" s="51">
        <f t="shared" si="235"/>
        <v>0</v>
      </c>
      <c r="AM1182" s="51">
        <f t="shared" si="236"/>
        <v>0</v>
      </c>
      <c r="AN1182" s="51">
        <f t="shared" si="237"/>
        <v>0</v>
      </c>
    </row>
    <row r="1183" spans="1:40" x14ac:dyDescent="0.25">
      <c r="A1183" s="17"/>
      <c r="B1183" s="17"/>
      <c r="C1183" s="35"/>
      <c r="D1183" s="17"/>
      <c r="E1183" s="17"/>
      <c r="F1183" s="17"/>
      <c r="G1183" s="62">
        <f t="shared" si="238"/>
        <v>0</v>
      </c>
      <c r="H1183" s="17"/>
      <c r="I1183" s="17"/>
      <c r="J1183" s="17"/>
      <c r="K1183" s="17"/>
      <c r="L1183" s="17"/>
      <c r="M1183" s="17"/>
      <c r="N1183" s="17"/>
      <c r="O1183" s="17"/>
      <c r="P1183" s="115"/>
      <c r="Q1183" s="62">
        <f>IF(C1183&gt;A_Stammdaten!$B$12,0,SUM(G1183,H1183,J1183,K1183,M1183,N1183)-SUM(I1183,L1183,O1183,P1183))</f>
        <v>0</v>
      </c>
      <c r="R1183" s="17"/>
      <c r="S1183" s="17"/>
      <c r="T1183" s="17"/>
      <c r="U1183" s="62">
        <f t="shared" si="229"/>
        <v>0</v>
      </c>
      <c r="V1183" s="63">
        <f>IF(ISBLANK($B1183),0,VLOOKUP($B1183,Listen!$A$2:$C$45,2,FALSE))</f>
        <v>0</v>
      </c>
      <c r="W1183" s="63">
        <f>IF(ISBLANK($B1183),0,VLOOKUP($B1183,Listen!$A$2:$C$45,3,FALSE))</f>
        <v>0</v>
      </c>
      <c r="X1183" s="49">
        <f t="shared" si="230"/>
        <v>0</v>
      </c>
      <c r="Y1183" s="49">
        <f t="shared" si="239"/>
        <v>0</v>
      </c>
      <c r="Z1183" s="49">
        <f t="shared" si="239"/>
        <v>0</v>
      </c>
      <c r="AA1183" s="49">
        <f t="shared" si="239"/>
        <v>0</v>
      </c>
      <c r="AB1183" s="49">
        <f t="shared" si="239"/>
        <v>0</v>
      </c>
      <c r="AC1183" s="49">
        <f t="shared" si="239"/>
        <v>0</v>
      </c>
      <c r="AD1183" s="49">
        <f t="shared" si="239"/>
        <v>0</v>
      </c>
      <c r="AE1183" s="51">
        <f t="shared" si="227"/>
        <v>0</v>
      </c>
      <c r="AF1183" s="51">
        <f>IF(C1183=A_Stammdaten!$B$12,D_SAV!$U1183-D_SAV!$AG1183,HLOOKUP(A_Stammdaten!$B$12-1,$AH$4:$AN$4004,ROW(C1183)-3,FALSE)-$AG1183)</f>
        <v>0</v>
      </c>
      <c r="AG1183" s="51">
        <f>HLOOKUP(A_Stammdaten!$B$12,$AH$4:$AN$4004,ROW(C1183)-3,FALSE)</f>
        <v>0</v>
      </c>
      <c r="AH1183" s="51">
        <f t="shared" si="231"/>
        <v>0</v>
      </c>
      <c r="AI1183" s="51">
        <f t="shared" si="232"/>
        <v>0</v>
      </c>
      <c r="AJ1183" s="51">
        <f t="shared" si="233"/>
        <v>0</v>
      </c>
      <c r="AK1183" s="51">
        <f t="shared" si="234"/>
        <v>0</v>
      </c>
      <c r="AL1183" s="51">
        <f t="shared" si="235"/>
        <v>0</v>
      </c>
      <c r="AM1183" s="51">
        <f t="shared" si="236"/>
        <v>0</v>
      </c>
      <c r="AN1183" s="51">
        <f t="shared" si="237"/>
        <v>0</v>
      </c>
    </row>
    <row r="1184" spans="1:40" x14ac:dyDescent="0.25">
      <c r="A1184" s="17"/>
      <c r="B1184" s="17"/>
      <c r="C1184" s="35"/>
      <c r="D1184" s="17"/>
      <c r="E1184" s="17"/>
      <c r="F1184" s="17"/>
      <c r="G1184" s="62">
        <f t="shared" si="238"/>
        <v>0</v>
      </c>
      <c r="H1184" s="17"/>
      <c r="I1184" s="17"/>
      <c r="J1184" s="17"/>
      <c r="K1184" s="17"/>
      <c r="L1184" s="17"/>
      <c r="M1184" s="17"/>
      <c r="N1184" s="17"/>
      <c r="O1184" s="17"/>
      <c r="P1184" s="115"/>
      <c r="Q1184" s="62">
        <f>IF(C1184&gt;A_Stammdaten!$B$12,0,SUM(G1184,H1184,J1184,K1184,M1184,N1184)-SUM(I1184,L1184,O1184,P1184))</f>
        <v>0</v>
      </c>
      <c r="R1184" s="17"/>
      <c r="S1184" s="17"/>
      <c r="T1184" s="17"/>
      <c r="U1184" s="62">
        <f t="shared" si="229"/>
        <v>0</v>
      </c>
      <c r="V1184" s="63">
        <f>IF(ISBLANK($B1184),0,VLOOKUP($B1184,Listen!$A$2:$C$45,2,FALSE))</f>
        <v>0</v>
      </c>
      <c r="W1184" s="63">
        <f>IF(ISBLANK($B1184),0,VLOOKUP($B1184,Listen!$A$2:$C$45,3,FALSE))</f>
        <v>0</v>
      </c>
      <c r="X1184" s="49">
        <f t="shared" si="230"/>
        <v>0</v>
      </c>
      <c r="Y1184" s="49">
        <f t="shared" si="239"/>
        <v>0</v>
      </c>
      <c r="Z1184" s="49">
        <f t="shared" si="239"/>
        <v>0</v>
      </c>
      <c r="AA1184" s="49">
        <f t="shared" si="239"/>
        <v>0</v>
      </c>
      <c r="AB1184" s="49">
        <f t="shared" si="239"/>
        <v>0</v>
      </c>
      <c r="AC1184" s="49">
        <f t="shared" si="239"/>
        <v>0</v>
      </c>
      <c r="AD1184" s="49">
        <f t="shared" si="239"/>
        <v>0</v>
      </c>
      <c r="AE1184" s="51">
        <f t="shared" si="227"/>
        <v>0</v>
      </c>
      <c r="AF1184" s="51">
        <f>IF(C1184=A_Stammdaten!$B$12,D_SAV!$U1184-D_SAV!$AG1184,HLOOKUP(A_Stammdaten!$B$12-1,$AH$4:$AN$4004,ROW(C1184)-3,FALSE)-$AG1184)</f>
        <v>0</v>
      </c>
      <c r="AG1184" s="51">
        <f>HLOOKUP(A_Stammdaten!$B$12,$AH$4:$AN$4004,ROW(C1184)-3,FALSE)</f>
        <v>0</v>
      </c>
      <c r="AH1184" s="51">
        <f t="shared" si="231"/>
        <v>0</v>
      </c>
      <c r="AI1184" s="51">
        <f t="shared" si="232"/>
        <v>0</v>
      </c>
      <c r="AJ1184" s="51">
        <f t="shared" si="233"/>
        <v>0</v>
      </c>
      <c r="AK1184" s="51">
        <f t="shared" si="234"/>
        <v>0</v>
      </c>
      <c r="AL1184" s="51">
        <f t="shared" si="235"/>
        <v>0</v>
      </c>
      <c r="AM1184" s="51">
        <f t="shared" si="236"/>
        <v>0</v>
      </c>
      <c r="AN1184" s="51">
        <f t="shared" si="237"/>
        <v>0</v>
      </c>
    </row>
    <row r="1185" spans="1:40" x14ac:dyDescent="0.25">
      <c r="A1185" s="17"/>
      <c r="B1185" s="17"/>
      <c r="C1185" s="35"/>
      <c r="D1185" s="17"/>
      <c r="E1185" s="17"/>
      <c r="F1185" s="17"/>
      <c r="G1185" s="62">
        <f t="shared" si="238"/>
        <v>0</v>
      </c>
      <c r="H1185" s="17"/>
      <c r="I1185" s="17"/>
      <c r="J1185" s="17"/>
      <c r="K1185" s="17"/>
      <c r="L1185" s="17"/>
      <c r="M1185" s="17"/>
      <c r="N1185" s="17"/>
      <c r="O1185" s="17"/>
      <c r="P1185" s="115"/>
      <c r="Q1185" s="62">
        <f>IF(C1185&gt;A_Stammdaten!$B$12,0,SUM(G1185,H1185,J1185,K1185,M1185,N1185)-SUM(I1185,L1185,O1185,P1185))</f>
        <v>0</v>
      </c>
      <c r="R1185" s="17"/>
      <c r="S1185" s="17"/>
      <c r="T1185" s="17"/>
      <c r="U1185" s="62">
        <f t="shared" si="229"/>
        <v>0</v>
      </c>
      <c r="V1185" s="63">
        <f>IF(ISBLANK($B1185),0,VLOOKUP($B1185,Listen!$A$2:$C$45,2,FALSE))</f>
        <v>0</v>
      </c>
      <c r="W1185" s="63">
        <f>IF(ISBLANK($B1185),0,VLOOKUP($B1185,Listen!$A$2:$C$45,3,FALSE))</f>
        <v>0</v>
      </c>
      <c r="X1185" s="49">
        <f t="shared" si="230"/>
        <v>0</v>
      </c>
      <c r="Y1185" s="49">
        <f t="shared" si="239"/>
        <v>0</v>
      </c>
      <c r="Z1185" s="49">
        <f t="shared" si="239"/>
        <v>0</v>
      </c>
      <c r="AA1185" s="49">
        <f t="shared" si="239"/>
        <v>0</v>
      </c>
      <c r="AB1185" s="49">
        <f t="shared" si="239"/>
        <v>0</v>
      </c>
      <c r="AC1185" s="49">
        <f t="shared" si="239"/>
        <v>0</v>
      </c>
      <c r="AD1185" s="49">
        <f t="shared" si="239"/>
        <v>0</v>
      </c>
      <c r="AE1185" s="51">
        <f t="shared" si="227"/>
        <v>0</v>
      </c>
      <c r="AF1185" s="51">
        <f>IF(C1185=A_Stammdaten!$B$12,D_SAV!$U1185-D_SAV!$AG1185,HLOOKUP(A_Stammdaten!$B$12-1,$AH$4:$AN$4004,ROW(C1185)-3,FALSE)-$AG1185)</f>
        <v>0</v>
      </c>
      <c r="AG1185" s="51">
        <f>HLOOKUP(A_Stammdaten!$B$12,$AH$4:$AN$4004,ROW(C1185)-3,FALSE)</f>
        <v>0</v>
      </c>
      <c r="AH1185" s="51">
        <f t="shared" si="231"/>
        <v>0</v>
      </c>
      <c r="AI1185" s="51">
        <f t="shared" si="232"/>
        <v>0</v>
      </c>
      <c r="AJ1185" s="51">
        <f t="shared" si="233"/>
        <v>0</v>
      </c>
      <c r="AK1185" s="51">
        <f t="shared" si="234"/>
        <v>0</v>
      </c>
      <c r="AL1185" s="51">
        <f t="shared" si="235"/>
        <v>0</v>
      </c>
      <c r="AM1185" s="51">
        <f t="shared" si="236"/>
        <v>0</v>
      </c>
      <c r="AN1185" s="51">
        <f t="shared" si="237"/>
        <v>0</v>
      </c>
    </row>
    <row r="1186" spans="1:40" x14ac:dyDescent="0.25">
      <c r="A1186" s="17"/>
      <c r="B1186" s="17"/>
      <c r="C1186" s="35"/>
      <c r="D1186" s="17"/>
      <c r="E1186" s="17"/>
      <c r="F1186" s="17"/>
      <c r="G1186" s="62">
        <f t="shared" si="238"/>
        <v>0</v>
      </c>
      <c r="H1186" s="17"/>
      <c r="I1186" s="17"/>
      <c r="J1186" s="17"/>
      <c r="K1186" s="17"/>
      <c r="L1186" s="17"/>
      <c r="M1186" s="17"/>
      <c r="N1186" s="17"/>
      <c r="O1186" s="17"/>
      <c r="P1186" s="115"/>
      <c r="Q1186" s="62">
        <f>IF(C1186&gt;A_Stammdaten!$B$12,0,SUM(G1186,H1186,J1186,K1186,M1186,N1186)-SUM(I1186,L1186,O1186,P1186))</f>
        <v>0</v>
      </c>
      <c r="R1186" s="17"/>
      <c r="S1186" s="17"/>
      <c r="T1186" s="17"/>
      <c r="U1186" s="62">
        <f t="shared" si="229"/>
        <v>0</v>
      </c>
      <c r="V1186" s="63">
        <f>IF(ISBLANK($B1186),0,VLOOKUP($B1186,Listen!$A$2:$C$45,2,FALSE))</f>
        <v>0</v>
      </c>
      <c r="W1186" s="63">
        <f>IF(ISBLANK($B1186),0,VLOOKUP($B1186,Listen!$A$2:$C$45,3,FALSE))</f>
        <v>0</v>
      </c>
      <c r="X1186" s="49">
        <f t="shared" si="230"/>
        <v>0</v>
      </c>
      <c r="Y1186" s="49">
        <f t="shared" si="239"/>
        <v>0</v>
      </c>
      <c r="Z1186" s="49">
        <f t="shared" si="239"/>
        <v>0</v>
      </c>
      <c r="AA1186" s="49">
        <f t="shared" si="239"/>
        <v>0</v>
      </c>
      <c r="AB1186" s="49">
        <f t="shared" si="239"/>
        <v>0</v>
      </c>
      <c r="AC1186" s="49">
        <f t="shared" si="239"/>
        <v>0</v>
      </c>
      <c r="AD1186" s="49">
        <f t="shared" si="239"/>
        <v>0</v>
      </c>
      <c r="AE1186" s="51">
        <f t="shared" si="227"/>
        <v>0</v>
      </c>
      <c r="AF1186" s="51">
        <f>IF(C1186=A_Stammdaten!$B$12,D_SAV!$U1186-D_SAV!$AG1186,HLOOKUP(A_Stammdaten!$B$12-1,$AH$4:$AN$4004,ROW(C1186)-3,FALSE)-$AG1186)</f>
        <v>0</v>
      </c>
      <c r="AG1186" s="51">
        <f>HLOOKUP(A_Stammdaten!$B$12,$AH$4:$AN$4004,ROW(C1186)-3,FALSE)</f>
        <v>0</v>
      </c>
      <c r="AH1186" s="51">
        <f t="shared" si="231"/>
        <v>0</v>
      </c>
      <c r="AI1186" s="51">
        <f t="shared" si="232"/>
        <v>0</v>
      </c>
      <c r="AJ1186" s="51">
        <f t="shared" si="233"/>
        <v>0</v>
      </c>
      <c r="AK1186" s="51">
        <f t="shared" si="234"/>
        <v>0</v>
      </c>
      <c r="AL1186" s="51">
        <f t="shared" si="235"/>
        <v>0</v>
      </c>
      <c r="AM1186" s="51">
        <f t="shared" si="236"/>
        <v>0</v>
      </c>
      <c r="AN1186" s="51">
        <f t="shared" si="237"/>
        <v>0</v>
      </c>
    </row>
    <row r="1187" spans="1:40" x14ac:dyDescent="0.25">
      <c r="A1187" s="17"/>
      <c r="B1187" s="17"/>
      <c r="C1187" s="35"/>
      <c r="D1187" s="17"/>
      <c r="E1187" s="17"/>
      <c r="F1187" s="17"/>
      <c r="G1187" s="62">
        <f t="shared" si="238"/>
        <v>0</v>
      </c>
      <c r="H1187" s="17"/>
      <c r="I1187" s="17"/>
      <c r="J1187" s="17"/>
      <c r="K1187" s="17"/>
      <c r="L1187" s="17"/>
      <c r="M1187" s="17"/>
      <c r="N1187" s="17"/>
      <c r="O1187" s="17"/>
      <c r="P1187" s="115"/>
      <c r="Q1187" s="62">
        <f>IF(C1187&gt;A_Stammdaten!$B$12,0,SUM(G1187,H1187,J1187,K1187,M1187,N1187)-SUM(I1187,L1187,O1187,P1187))</f>
        <v>0</v>
      </c>
      <c r="R1187" s="17"/>
      <c r="S1187" s="17"/>
      <c r="T1187" s="17"/>
      <c r="U1187" s="62">
        <f t="shared" si="229"/>
        <v>0</v>
      </c>
      <c r="V1187" s="63">
        <f>IF(ISBLANK($B1187),0,VLOOKUP($B1187,Listen!$A$2:$C$45,2,FALSE))</f>
        <v>0</v>
      </c>
      <c r="W1187" s="63">
        <f>IF(ISBLANK($B1187),0,VLOOKUP($B1187,Listen!$A$2:$C$45,3,FALSE))</f>
        <v>0</v>
      </c>
      <c r="X1187" s="49">
        <f t="shared" si="230"/>
        <v>0</v>
      </c>
      <c r="Y1187" s="49">
        <f t="shared" si="239"/>
        <v>0</v>
      </c>
      <c r="Z1187" s="49">
        <f t="shared" si="239"/>
        <v>0</v>
      </c>
      <c r="AA1187" s="49">
        <f t="shared" si="239"/>
        <v>0</v>
      </c>
      <c r="AB1187" s="49">
        <f t="shared" si="239"/>
        <v>0</v>
      </c>
      <c r="AC1187" s="49">
        <f t="shared" si="239"/>
        <v>0</v>
      </c>
      <c r="AD1187" s="49">
        <f t="shared" si="239"/>
        <v>0</v>
      </c>
      <c r="AE1187" s="51">
        <f t="shared" ref="AE1187:AE1250" si="240">AG1187+AF1187</f>
        <v>0</v>
      </c>
      <c r="AF1187" s="51">
        <f>IF(C1187=A_Stammdaten!$B$12,D_SAV!$U1187-D_SAV!$AG1187,HLOOKUP(A_Stammdaten!$B$12-1,$AH$4:$AN$4004,ROW(C1187)-3,FALSE)-$AG1187)</f>
        <v>0</v>
      </c>
      <c r="AG1187" s="51">
        <f>HLOOKUP(A_Stammdaten!$B$12,$AH$4:$AN$4004,ROW(C1187)-3,FALSE)</f>
        <v>0</v>
      </c>
      <c r="AH1187" s="51">
        <f t="shared" si="231"/>
        <v>0</v>
      </c>
      <c r="AI1187" s="51">
        <f t="shared" si="232"/>
        <v>0</v>
      </c>
      <c r="AJ1187" s="51">
        <f t="shared" si="233"/>
        <v>0</v>
      </c>
      <c r="AK1187" s="51">
        <f t="shared" si="234"/>
        <v>0</v>
      </c>
      <c r="AL1187" s="51">
        <f t="shared" si="235"/>
        <v>0</v>
      </c>
      <c r="AM1187" s="51">
        <f t="shared" si="236"/>
        <v>0</v>
      </c>
      <c r="AN1187" s="51">
        <f t="shared" si="237"/>
        <v>0</v>
      </c>
    </row>
    <row r="1188" spans="1:40" x14ac:dyDescent="0.25">
      <c r="A1188" s="17"/>
      <c r="B1188" s="17"/>
      <c r="C1188" s="35"/>
      <c r="D1188" s="17"/>
      <c r="E1188" s="17"/>
      <c r="F1188" s="17"/>
      <c r="G1188" s="62">
        <f t="shared" si="238"/>
        <v>0</v>
      </c>
      <c r="H1188" s="17"/>
      <c r="I1188" s="17"/>
      <c r="J1188" s="17"/>
      <c r="K1188" s="17"/>
      <c r="L1188" s="17"/>
      <c r="M1188" s="17"/>
      <c r="N1188" s="17"/>
      <c r="O1188" s="17"/>
      <c r="P1188" s="115"/>
      <c r="Q1188" s="62">
        <f>IF(C1188&gt;A_Stammdaten!$B$12,0,SUM(G1188,H1188,J1188,K1188,M1188,N1188)-SUM(I1188,L1188,O1188,P1188))</f>
        <v>0</v>
      </c>
      <c r="R1188" s="17"/>
      <c r="S1188" s="17"/>
      <c r="T1188" s="17"/>
      <c r="U1188" s="62">
        <f t="shared" si="229"/>
        <v>0</v>
      </c>
      <c r="V1188" s="63">
        <f>IF(ISBLANK($B1188),0,VLOOKUP($B1188,Listen!$A$2:$C$45,2,FALSE))</f>
        <v>0</v>
      </c>
      <c r="W1188" s="63">
        <f>IF(ISBLANK($B1188),0,VLOOKUP($B1188,Listen!$A$2:$C$45,3,FALSE))</f>
        <v>0</v>
      </c>
      <c r="X1188" s="49">
        <f t="shared" si="230"/>
        <v>0</v>
      </c>
      <c r="Y1188" s="49">
        <f t="shared" si="239"/>
        <v>0</v>
      </c>
      <c r="Z1188" s="49">
        <f t="shared" si="239"/>
        <v>0</v>
      </c>
      <c r="AA1188" s="49">
        <f t="shared" si="239"/>
        <v>0</v>
      </c>
      <c r="AB1188" s="49">
        <f t="shared" si="239"/>
        <v>0</v>
      </c>
      <c r="AC1188" s="49">
        <f t="shared" si="239"/>
        <v>0</v>
      </c>
      <c r="AD1188" s="49">
        <f t="shared" si="239"/>
        <v>0</v>
      </c>
      <c r="AE1188" s="51">
        <f t="shared" si="240"/>
        <v>0</v>
      </c>
      <c r="AF1188" s="51">
        <f>IF(C1188=A_Stammdaten!$B$12,D_SAV!$U1188-D_SAV!$AG1188,HLOOKUP(A_Stammdaten!$B$12-1,$AH$4:$AN$4004,ROW(C1188)-3,FALSE)-$AG1188)</f>
        <v>0</v>
      </c>
      <c r="AG1188" s="51">
        <f>HLOOKUP(A_Stammdaten!$B$12,$AH$4:$AN$4004,ROW(C1188)-3,FALSE)</f>
        <v>0</v>
      </c>
      <c r="AH1188" s="51">
        <f t="shared" si="231"/>
        <v>0</v>
      </c>
      <c r="AI1188" s="51">
        <f t="shared" si="232"/>
        <v>0</v>
      </c>
      <c r="AJ1188" s="51">
        <f t="shared" si="233"/>
        <v>0</v>
      </c>
      <c r="AK1188" s="51">
        <f t="shared" si="234"/>
        <v>0</v>
      </c>
      <c r="AL1188" s="51">
        <f t="shared" si="235"/>
        <v>0</v>
      </c>
      <c r="AM1188" s="51">
        <f t="shared" si="236"/>
        <v>0</v>
      </c>
      <c r="AN1188" s="51">
        <f t="shared" si="237"/>
        <v>0</v>
      </c>
    </row>
    <row r="1189" spans="1:40" x14ac:dyDescent="0.25">
      <c r="A1189" s="17"/>
      <c r="B1189" s="17"/>
      <c r="C1189" s="35"/>
      <c r="D1189" s="17"/>
      <c r="E1189" s="17"/>
      <c r="F1189" s="17"/>
      <c r="G1189" s="62">
        <f t="shared" si="238"/>
        <v>0</v>
      </c>
      <c r="H1189" s="17"/>
      <c r="I1189" s="17"/>
      <c r="J1189" s="17"/>
      <c r="K1189" s="17"/>
      <c r="L1189" s="17"/>
      <c r="M1189" s="17"/>
      <c r="N1189" s="17"/>
      <c r="O1189" s="17"/>
      <c r="P1189" s="115"/>
      <c r="Q1189" s="62">
        <f>IF(C1189&gt;A_Stammdaten!$B$12,0,SUM(G1189,H1189,J1189,K1189,M1189,N1189)-SUM(I1189,L1189,O1189,P1189))</f>
        <v>0</v>
      </c>
      <c r="R1189" s="17"/>
      <c r="S1189" s="17"/>
      <c r="T1189" s="17"/>
      <c r="U1189" s="62">
        <f t="shared" si="229"/>
        <v>0</v>
      </c>
      <c r="V1189" s="63">
        <f>IF(ISBLANK($B1189),0,VLOOKUP($B1189,Listen!$A$2:$C$45,2,FALSE))</f>
        <v>0</v>
      </c>
      <c r="W1189" s="63">
        <f>IF(ISBLANK($B1189),0,VLOOKUP($B1189,Listen!$A$2:$C$45,3,FALSE))</f>
        <v>0</v>
      </c>
      <c r="X1189" s="49">
        <f t="shared" si="230"/>
        <v>0</v>
      </c>
      <c r="Y1189" s="49">
        <f t="shared" si="239"/>
        <v>0</v>
      </c>
      <c r="Z1189" s="49">
        <f t="shared" si="239"/>
        <v>0</v>
      </c>
      <c r="AA1189" s="49">
        <f t="shared" si="239"/>
        <v>0</v>
      </c>
      <c r="AB1189" s="49">
        <f t="shared" si="239"/>
        <v>0</v>
      </c>
      <c r="AC1189" s="49">
        <f t="shared" si="239"/>
        <v>0</v>
      </c>
      <c r="AD1189" s="49">
        <f t="shared" si="239"/>
        <v>0</v>
      </c>
      <c r="AE1189" s="51">
        <f t="shared" si="240"/>
        <v>0</v>
      </c>
      <c r="AF1189" s="51">
        <f>IF(C1189=A_Stammdaten!$B$12,D_SAV!$U1189-D_SAV!$AG1189,HLOOKUP(A_Stammdaten!$B$12-1,$AH$4:$AN$4004,ROW(C1189)-3,FALSE)-$AG1189)</f>
        <v>0</v>
      </c>
      <c r="AG1189" s="51">
        <f>HLOOKUP(A_Stammdaten!$B$12,$AH$4:$AN$4004,ROW(C1189)-3,FALSE)</f>
        <v>0</v>
      </c>
      <c r="AH1189" s="51">
        <f t="shared" si="231"/>
        <v>0</v>
      </c>
      <c r="AI1189" s="51">
        <f t="shared" si="232"/>
        <v>0</v>
      </c>
      <c r="AJ1189" s="51">
        <f t="shared" si="233"/>
        <v>0</v>
      </c>
      <c r="AK1189" s="51">
        <f t="shared" si="234"/>
        <v>0</v>
      </c>
      <c r="AL1189" s="51">
        <f t="shared" si="235"/>
        <v>0</v>
      </c>
      <c r="AM1189" s="51">
        <f t="shared" si="236"/>
        <v>0</v>
      </c>
      <c r="AN1189" s="51">
        <f t="shared" si="237"/>
        <v>0</v>
      </c>
    </row>
    <row r="1190" spans="1:40" x14ac:dyDescent="0.25">
      <c r="A1190" s="17"/>
      <c r="B1190" s="17"/>
      <c r="C1190" s="35"/>
      <c r="D1190" s="17"/>
      <c r="E1190" s="17"/>
      <c r="F1190" s="17"/>
      <c r="G1190" s="62">
        <f t="shared" si="238"/>
        <v>0</v>
      </c>
      <c r="H1190" s="17"/>
      <c r="I1190" s="17"/>
      <c r="J1190" s="17"/>
      <c r="K1190" s="17"/>
      <c r="L1190" s="17"/>
      <c r="M1190" s="17"/>
      <c r="N1190" s="17"/>
      <c r="O1190" s="17"/>
      <c r="P1190" s="115"/>
      <c r="Q1190" s="62">
        <f>IF(C1190&gt;A_Stammdaten!$B$12,0,SUM(G1190,H1190,J1190,K1190,M1190,N1190)-SUM(I1190,L1190,O1190,P1190))</f>
        <v>0</v>
      </c>
      <c r="R1190" s="17"/>
      <c r="S1190" s="17"/>
      <c r="T1190" s="17"/>
      <c r="U1190" s="62">
        <f t="shared" si="229"/>
        <v>0</v>
      </c>
      <c r="V1190" s="63">
        <f>IF(ISBLANK($B1190),0,VLOOKUP($B1190,Listen!$A$2:$C$45,2,FALSE))</f>
        <v>0</v>
      </c>
      <c r="W1190" s="63">
        <f>IF(ISBLANK($B1190),0,VLOOKUP($B1190,Listen!$A$2:$C$45,3,FALSE))</f>
        <v>0</v>
      </c>
      <c r="X1190" s="49">
        <f t="shared" si="230"/>
        <v>0</v>
      </c>
      <c r="Y1190" s="49">
        <f t="shared" si="239"/>
        <v>0</v>
      </c>
      <c r="Z1190" s="49">
        <f t="shared" si="239"/>
        <v>0</v>
      </c>
      <c r="AA1190" s="49">
        <f t="shared" si="239"/>
        <v>0</v>
      </c>
      <c r="AB1190" s="49">
        <f t="shared" si="239"/>
        <v>0</v>
      </c>
      <c r="AC1190" s="49">
        <f t="shared" si="239"/>
        <v>0</v>
      </c>
      <c r="AD1190" s="49">
        <f t="shared" si="239"/>
        <v>0</v>
      </c>
      <c r="AE1190" s="51">
        <f t="shared" si="240"/>
        <v>0</v>
      </c>
      <c r="AF1190" s="51">
        <f>IF(C1190=A_Stammdaten!$B$12,D_SAV!$U1190-D_SAV!$AG1190,HLOOKUP(A_Stammdaten!$B$12-1,$AH$4:$AN$4004,ROW(C1190)-3,FALSE)-$AG1190)</f>
        <v>0</v>
      </c>
      <c r="AG1190" s="51">
        <f>HLOOKUP(A_Stammdaten!$B$12,$AH$4:$AN$4004,ROW(C1190)-3,FALSE)</f>
        <v>0</v>
      </c>
      <c r="AH1190" s="51">
        <f t="shared" si="231"/>
        <v>0</v>
      </c>
      <c r="AI1190" s="51">
        <f t="shared" si="232"/>
        <v>0</v>
      </c>
      <c r="AJ1190" s="51">
        <f t="shared" si="233"/>
        <v>0</v>
      </c>
      <c r="AK1190" s="51">
        <f t="shared" si="234"/>
        <v>0</v>
      </c>
      <c r="AL1190" s="51">
        <f t="shared" si="235"/>
        <v>0</v>
      </c>
      <c r="AM1190" s="51">
        <f t="shared" si="236"/>
        <v>0</v>
      </c>
      <c r="AN1190" s="51">
        <f t="shared" si="237"/>
        <v>0</v>
      </c>
    </row>
    <row r="1191" spans="1:40" x14ac:dyDescent="0.25">
      <c r="A1191" s="17"/>
      <c r="B1191" s="17"/>
      <c r="C1191" s="35"/>
      <c r="D1191" s="17"/>
      <c r="E1191" s="17"/>
      <c r="F1191" s="17"/>
      <c r="G1191" s="62">
        <f t="shared" si="238"/>
        <v>0</v>
      </c>
      <c r="H1191" s="17"/>
      <c r="I1191" s="17"/>
      <c r="J1191" s="17"/>
      <c r="K1191" s="17"/>
      <c r="L1191" s="17"/>
      <c r="M1191" s="17"/>
      <c r="N1191" s="17"/>
      <c r="O1191" s="17"/>
      <c r="P1191" s="115"/>
      <c r="Q1191" s="62">
        <f>IF(C1191&gt;A_Stammdaten!$B$12,0,SUM(G1191,H1191,J1191,K1191,M1191,N1191)-SUM(I1191,L1191,O1191,P1191))</f>
        <v>0</v>
      </c>
      <c r="R1191" s="17"/>
      <c r="S1191" s="17"/>
      <c r="T1191" s="17"/>
      <c r="U1191" s="62">
        <f t="shared" si="229"/>
        <v>0</v>
      </c>
      <c r="V1191" s="63">
        <f>IF(ISBLANK($B1191),0,VLOOKUP($B1191,Listen!$A$2:$C$45,2,FALSE))</f>
        <v>0</v>
      </c>
      <c r="W1191" s="63">
        <f>IF(ISBLANK($B1191),0,VLOOKUP($B1191,Listen!$A$2:$C$45,3,FALSE))</f>
        <v>0</v>
      </c>
      <c r="X1191" s="49">
        <f t="shared" si="230"/>
        <v>0</v>
      </c>
      <c r="Y1191" s="49">
        <f t="shared" si="239"/>
        <v>0</v>
      </c>
      <c r="Z1191" s="49">
        <f t="shared" si="239"/>
        <v>0</v>
      </c>
      <c r="AA1191" s="49">
        <f t="shared" si="239"/>
        <v>0</v>
      </c>
      <c r="AB1191" s="49">
        <f t="shared" si="239"/>
        <v>0</v>
      </c>
      <c r="AC1191" s="49">
        <f t="shared" si="239"/>
        <v>0</v>
      </c>
      <c r="AD1191" s="49">
        <f t="shared" si="239"/>
        <v>0</v>
      </c>
      <c r="AE1191" s="51">
        <f t="shared" si="240"/>
        <v>0</v>
      </c>
      <c r="AF1191" s="51">
        <f>IF(C1191=A_Stammdaten!$B$12,D_SAV!$U1191-D_SAV!$AG1191,HLOOKUP(A_Stammdaten!$B$12-1,$AH$4:$AN$4004,ROW(C1191)-3,FALSE)-$AG1191)</f>
        <v>0</v>
      </c>
      <c r="AG1191" s="51">
        <f>HLOOKUP(A_Stammdaten!$B$12,$AH$4:$AN$4004,ROW(C1191)-3,FALSE)</f>
        <v>0</v>
      </c>
      <c r="AH1191" s="51">
        <f t="shared" si="231"/>
        <v>0</v>
      </c>
      <c r="AI1191" s="51">
        <f t="shared" si="232"/>
        <v>0</v>
      </c>
      <c r="AJ1191" s="51">
        <f t="shared" si="233"/>
        <v>0</v>
      </c>
      <c r="AK1191" s="51">
        <f t="shared" si="234"/>
        <v>0</v>
      </c>
      <c r="AL1191" s="51">
        <f t="shared" si="235"/>
        <v>0</v>
      </c>
      <c r="AM1191" s="51">
        <f t="shared" si="236"/>
        <v>0</v>
      </c>
      <c r="AN1191" s="51">
        <f t="shared" si="237"/>
        <v>0</v>
      </c>
    </row>
    <row r="1192" spans="1:40" x14ac:dyDescent="0.25">
      <c r="A1192" s="17"/>
      <c r="B1192" s="17"/>
      <c r="C1192" s="35"/>
      <c r="D1192" s="17"/>
      <c r="E1192" s="17"/>
      <c r="F1192" s="17"/>
      <c r="G1192" s="62">
        <f t="shared" si="238"/>
        <v>0</v>
      </c>
      <c r="H1192" s="17"/>
      <c r="I1192" s="17"/>
      <c r="J1192" s="17"/>
      <c r="K1192" s="17"/>
      <c r="L1192" s="17"/>
      <c r="M1192" s="17"/>
      <c r="N1192" s="17"/>
      <c r="O1192" s="17"/>
      <c r="P1192" s="115"/>
      <c r="Q1192" s="62">
        <f>IF(C1192&gt;A_Stammdaten!$B$12,0,SUM(G1192,H1192,J1192,K1192,M1192,N1192)-SUM(I1192,L1192,O1192,P1192))</f>
        <v>0</v>
      </c>
      <c r="R1192" s="17"/>
      <c r="S1192" s="17"/>
      <c r="T1192" s="17"/>
      <c r="U1192" s="62">
        <f t="shared" si="229"/>
        <v>0</v>
      </c>
      <c r="V1192" s="63">
        <f>IF(ISBLANK($B1192),0,VLOOKUP($B1192,Listen!$A$2:$C$45,2,FALSE))</f>
        <v>0</v>
      </c>
      <c r="W1192" s="63">
        <f>IF(ISBLANK($B1192),0,VLOOKUP($B1192,Listen!$A$2:$C$45,3,FALSE))</f>
        <v>0</v>
      </c>
      <c r="X1192" s="49">
        <f t="shared" si="230"/>
        <v>0</v>
      </c>
      <c r="Y1192" s="49">
        <f t="shared" si="239"/>
        <v>0</v>
      </c>
      <c r="Z1192" s="49">
        <f t="shared" si="239"/>
        <v>0</v>
      </c>
      <c r="AA1192" s="49">
        <f t="shared" si="239"/>
        <v>0</v>
      </c>
      <c r="AB1192" s="49">
        <f t="shared" si="239"/>
        <v>0</v>
      </c>
      <c r="AC1192" s="49">
        <f t="shared" si="239"/>
        <v>0</v>
      </c>
      <c r="AD1192" s="49">
        <f t="shared" si="239"/>
        <v>0</v>
      </c>
      <c r="AE1192" s="51">
        <f t="shared" si="240"/>
        <v>0</v>
      </c>
      <c r="AF1192" s="51">
        <f>IF(C1192=A_Stammdaten!$B$12,D_SAV!$U1192-D_SAV!$AG1192,HLOOKUP(A_Stammdaten!$B$12-1,$AH$4:$AN$4004,ROW(C1192)-3,FALSE)-$AG1192)</f>
        <v>0</v>
      </c>
      <c r="AG1192" s="51">
        <f>HLOOKUP(A_Stammdaten!$B$12,$AH$4:$AN$4004,ROW(C1192)-3,FALSE)</f>
        <v>0</v>
      </c>
      <c r="AH1192" s="51">
        <f t="shared" si="231"/>
        <v>0</v>
      </c>
      <c r="AI1192" s="51">
        <f t="shared" si="232"/>
        <v>0</v>
      </c>
      <c r="AJ1192" s="51">
        <f t="shared" si="233"/>
        <v>0</v>
      </c>
      <c r="AK1192" s="51">
        <f t="shared" si="234"/>
        <v>0</v>
      </c>
      <c r="AL1192" s="51">
        <f t="shared" si="235"/>
        <v>0</v>
      </c>
      <c r="AM1192" s="51">
        <f t="shared" si="236"/>
        <v>0</v>
      </c>
      <c r="AN1192" s="51">
        <f t="shared" si="237"/>
        <v>0</v>
      </c>
    </row>
    <row r="1193" spans="1:40" x14ac:dyDescent="0.25">
      <c r="A1193" s="17"/>
      <c r="B1193" s="17"/>
      <c r="C1193" s="35"/>
      <c r="D1193" s="17"/>
      <c r="E1193" s="17"/>
      <c r="F1193" s="17"/>
      <c r="G1193" s="62">
        <f t="shared" si="238"/>
        <v>0</v>
      </c>
      <c r="H1193" s="17"/>
      <c r="I1193" s="17"/>
      <c r="J1193" s="17"/>
      <c r="K1193" s="17"/>
      <c r="L1193" s="17"/>
      <c r="M1193" s="17"/>
      <c r="N1193" s="17"/>
      <c r="O1193" s="17"/>
      <c r="P1193" s="115"/>
      <c r="Q1193" s="62">
        <f>IF(C1193&gt;A_Stammdaten!$B$12,0,SUM(G1193,H1193,J1193,K1193,M1193,N1193)-SUM(I1193,L1193,O1193,P1193))</f>
        <v>0</v>
      </c>
      <c r="R1193" s="17"/>
      <c r="S1193" s="17"/>
      <c r="T1193" s="17"/>
      <c r="U1193" s="62">
        <f t="shared" si="229"/>
        <v>0</v>
      </c>
      <c r="V1193" s="63">
        <f>IF(ISBLANK($B1193),0,VLOOKUP($B1193,Listen!$A$2:$C$45,2,FALSE))</f>
        <v>0</v>
      </c>
      <c r="W1193" s="63">
        <f>IF(ISBLANK($B1193),0,VLOOKUP($B1193,Listen!$A$2:$C$45,3,FALSE))</f>
        <v>0</v>
      </c>
      <c r="X1193" s="49">
        <f t="shared" si="230"/>
        <v>0</v>
      </c>
      <c r="Y1193" s="49">
        <f t="shared" si="239"/>
        <v>0</v>
      </c>
      <c r="Z1193" s="49">
        <f t="shared" si="239"/>
        <v>0</v>
      </c>
      <c r="AA1193" s="49">
        <f t="shared" si="239"/>
        <v>0</v>
      </c>
      <c r="AB1193" s="49">
        <f t="shared" si="239"/>
        <v>0</v>
      </c>
      <c r="AC1193" s="49">
        <f t="shared" si="239"/>
        <v>0</v>
      </c>
      <c r="AD1193" s="49">
        <f t="shared" si="239"/>
        <v>0</v>
      </c>
      <c r="AE1193" s="51">
        <f t="shared" si="240"/>
        <v>0</v>
      </c>
      <c r="AF1193" s="51">
        <f>IF(C1193=A_Stammdaten!$B$12,D_SAV!$U1193-D_SAV!$AG1193,HLOOKUP(A_Stammdaten!$B$12-1,$AH$4:$AN$4004,ROW(C1193)-3,FALSE)-$AG1193)</f>
        <v>0</v>
      </c>
      <c r="AG1193" s="51">
        <f>HLOOKUP(A_Stammdaten!$B$12,$AH$4:$AN$4004,ROW(C1193)-3,FALSE)</f>
        <v>0</v>
      </c>
      <c r="AH1193" s="51">
        <f t="shared" si="231"/>
        <v>0</v>
      </c>
      <c r="AI1193" s="51">
        <f t="shared" si="232"/>
        <v>0</v>
      </c>
      <c r="AJ1193" s="51">
        <f t="shared" si="233"/>
        <v>0</v>
      </c>
      <c r="AK1193" s="51">
        <f t="shared" si="234"/>
        <v>0</v>
      </c>
      <c r="AL1193" s="51">
        <f t="shared" si="235"/>
        <v>0</v>
      </c>
      <c r="AM1193" s="51">
        <f t="shared" si="236"/>
        <v>0</v>
      </c>
      <c r="AN1193" s="51">
        <f t="shared" si="237"/>
        <v>0</v>
      </c>
    </row>
    <row r="1194" spans="1:40" x14ac:dyDescent="0.25">
      <c r="A1194" s="17"/>
      <c r="B1194" s="17"/>
      <c r="C1194" s="35"/>
      <c r="D1194" s="17"/>
      <c r="E1194" s="17"/>
      <c r="F1194" s="17"/>
      <c r="G1194" s="62">
        <f t="shared" si="238"/>
        <v>0</v>
      </c>
      <c r="H1194" s="17"/>
      <c r="I1194" s="17"/>
      <c r="J1194" s="17"/>
      <c r="K1194" s="17"/>
      <c r="L1194" s="17"/>
      <c r="M1194" s="17"/>
      <c r="N1194" s="17"/>
      <c r="O1194" s="17"/>
      <c r="P1194" s="115"/>
      <c r="Q1194" s="62">
        <f>IF(C1194&gt;A_Stammdaten!$B$12,0,SUM(G1194,H1194,J1194,K1194,M1194,N1194)-SUM(I1194,L1194,O1194,P1194))</f>
        <v>0</v>
      </c>
      <c r="R1194" s="17"/>
      <c r="S1194" s="17"/>
      <c r="T1194" s="17"/>
      <c r="U1194" s="62">
        <f t="shared" si="229"/>
        <v>0</v>
      </c>
      <c r="V1194" s="63">
        <f>IF(ISBLANK($B1194),0,VLOOKUP($B1194,Listen!$A$2:$C$45,2,FALSE))</f>
        <v>0</v>
      </c>
      <c r="W1194" s="63">
        <f>IF(ISBLANK($B1194),0,VLOOKUP($B1194,Listen!$A$2:$C$45,3,FALSE))</f>
        <v>0</v>
      </c>
      <c r="X1194" s="49">
        <f t="shared" si="230"/>
        <v>0</v>
      </c>
      <c r="Y1194" s="49">
        <f t="shared" si="239"/>
        <v>0</v>
      </c>
      <c r="Z1194" s="49">
        <f t="shared" si="239"/>
        <v>0</v>
      </c>
      <c r="AA1194" s="49">
        <f t="shared" si="239"/>
        <v>0</v>
      </c>
      <c r="AB1194" s="49">
        <f t="shared" si="239"/>
        <v>0</v>
      </c>
      <c r="AC1194" s="49">
        <f t="shared" si="239"/>
        <v>0</v>
      </c>
      <c r="AD1194" s="49">
        <f t="shared" si="239"/>
        <v>0</v>
      </c>
      <c r="AE1194" s="51">
        <f t="shared" si="240"/>
        <v>0</v>
      </c>
      <c r="AF1194" s="51">
        <f>IF(C1194=A_Stammdaten!$B$12,D_SAV!$U1194-D_SAV!$AG1194,HLOOKUP(A_Stammdaten!$B$12-1,$AH$4:$AN$4004,ROW(C1194)-3,FALSE)-$AG1194)</f>
        <v>0</v>
      </c>
      <c r="AG1194" s="51">
        <f>HLOOKUP(A_Stammdaten!$B$12,$AH$4:$AN$4004,ROW(C1194)-3,FALSE)</f>
        <v>0</v>
      </c>
      <c r="AH1194" s="51">
        <f t="shared" si="231"/>
        <v>0</v>
      </c>
      <c r="AI1194" s="51">
        <f t="shared" si="232"/>
        <v>0</v>
      </c>
      <c r="AJ1194" s="51">
        <f t="shared" si="233"/>
        <v>0</v>
      </c>
      <c r="AK1194" s="51">
        <f t="shared" si="234"/>
        <v>0</v>
      </c>
      <c r="AL1194" s="51">
        <f t="shared" si="235"/>
        <v>0</v>
      </c>
      <c r="AM1194" s="51">
        <f t="shared" si="236"/>
        <v>0</v>
      </c>
      <c r="AN1194" s="51">
        <f t="shared" si="237"/>
        <v>0</v>
      </c>
    </row>
    <row r="1195" spans="1:40" x14ac:dyDescent="0.25">
      <c r="A1195" s="17"/>
      <c r="B1195" s="17"/>
      <c r="C1195" s="35"/>
      <c r="D1195" s="17"/>
      <c r="E1195" s="17"/>
      <c r="F1195" s="17"/>
      <c r="G1195" s="62">
        <f t="shared" si="238"/>
        <v>0</v>
      </c>
      <c r="H1195" s="17"/>
      <c r="I1195" s="17"/>
      <c r="J1195" s="17"/>
      <c r="K1195" s="17"/>
      <c r="L1195" s="17"/>
      <c r="M1195" s="17"/>
      <c r="N1195" s="17"/>
      <c r="O1195" s="17"/>
      <c r="P1195" s="115"/>
      <c r="Q1195" s="62">
        <f>IF(C1195&gt;A_Stammdaten!$B$12,0,SUM(G1195,H1195,J1195,K1195,M1195,N1195)-SUM(I1195,L1195,O1195,P1195))</f>
        <v>0</v>
      </c>
      <c r="R1195" s="17"/>
      <c r="S1195" s="17"/>
      <c r="T1195" s="17"/>
      <c r="U1195" s="62">
        <f t="shared" si="229"/>
        <v>0</v>
      </c>
      <c r="V1195" s="63">
        <f>IF(ISBLANK($B1195),0,VLOOKUP($B1195,Listen!$A$2:$C$45,2,FALSE))</f>
        <v>0</v>
      </c>
      <c r="W1195" s="63">
        <f>IF(ISBLANK($B1195),0,VLOOKUP($B1195,Listen!$A$2:$C$45,3,FALSE))</f>
        <v>0</v>
      </c>
      <c r="X1195" s="49">
        <f t="shared" si="230"/>
        <v>0</v>
      </c>
      <c r="Y1195" s="49">
        <f t="shared" si="239"/>
        <v>0</v>
      </c>
      <c r="Z1195" s="49">
        <f t="shared" si="239"/>
        <v>0</v>
      </c>
      <c r="AA1195" s="49">
        <f t="shared" si="239"/>
        <v>0</v>
      </c>
      <c r="AB1195" s="49">
        <f t="shared" si="239"/>
        <v>0</v>
      </c>
      <c r="AC1195" s="49">
        <f t="shared" si="239"/>
        <v>0</v>
      </c>
      <c r="AD1195" s="49">
        <f t="shared" si="239"/>
        <v>0</v>
      </c>
      <c r="AE1195" s="51">
        <f t="shared" si="240"/>
        <v>0</v>
      </c>
      <c r="AF1195" s="51">
        <f>IF(C1195=A_Stammdaten!$B$12,D_SAV!$U1195-D_SAV!$AG1195,HLOOKUP(A_Stammdaten!$B$12-1,$AH$4:$AN$4004,ROW(C1195)-3,FALSE)-$AG1195)</f>
        <v>0</v>
      </c>
      <c r="AG1195" s="51">
        <f>HLOOKUP(A_Stammdaten!$B$12,$AH$4:$AN$4004,ROW(C1195)-3,FALSE)</f>
        <v>0</v>
      </c>
      <c r="AH1195" s="51">
        <f t="shared" si="231"/>
        <v>0</v>
      </c>
      <c r="AI1195" s="51">
        <f t="shared" si="232"/>
        <v>0</v>
      </c>
      <c r="AJ1195" s="51">
        <f t="shared" si="233"/>
        <v>0</v>
      </c>
      <c r="AK1195" s="51">
        <f t="shared" si="234"/>
        <v>0</v>
      </c>
      <c r="AL1195" s="51">
        <f t="shared" si="235"/>
        <v>0</v>
      </c>
      <c r="AM1195" s="51">
        <f t="shared" si="236"/>
        <v>0</v>
      </c>
      <c r="AN1195" s="51">
        <f t="shared" si="237"/>
        <v>0</v>
      </c>
    </row>
    <row r="1196" spans="1:40" x14ac:dyDescent="0.25">
      <c r="A1196" s="17"/>
      <c r="B1196" s="17"/>
      <c r="C1196" s="35"/>
      <c r="D1196" s="17"/>
      <c r="E1196" s="17"/>
      <c r="F1196" s="17"/>
      <c r="G1196" s="62">
        <f t="shared" si="238"/>
        <v>0</v>
      </c>
      <c r="H1196" s="17"/>
      <c r="I1196" s="17"/>
      <c r="J1196" s="17"/>
      <c r="K1196" s="17"/>
      <c r="L1196" s="17"/>
      <c r="M1196" s="17"/>
      <c r="N1196" s="17"/>
      <c r="O1196" s="17"/>
      <c r="P1196" s="115"/>
      <c r="Q1196" s="62">
        <f>IF(C1196&gt;A_Stammdaten!$B$12,0,SUM(G1196,H1196,J1196,K1196,M1196,N1196)-SUM(I1196,L1196,O1196,P1196))</f>
        <v>0</v>
      </c>
      <c r="R1196" s="17"/>
      <c r="S1196" s="17"/>
      <c r="T1196" s="17"/>
      <c r="U1196" s="62">
        <f t="shared" si="229"/>
        <v>0</v>
      </c>
      <c r="V1196" s="63">
        <f>IF(ISBLANK($B1196),0,VLOOKUP($B1196,Listen!$A$2:$C$45,2,FALSE))</f>
        <v>0</v>
      </c>
      <c r="W1196" s="63">
        <f>IF(ISBLANK($B1196),0,VLOOKUP($B1196,Listen!$A$2:$C$45,3,FALSE))</f>
        <v>0</v>
      </c>
      <c r="X1196" s="49">
        <f t="shared" si="230"/>
        <v>0</v>
      </c>
      <c r="Y1196" s="49">
        <f t="shared" si="239"/>
        <v>0</v>
      </c>
      <c r="Z1196" s="49">
        <f t="shared" si="239"/>
        <v>0</v>
      </c>
      <c r="AA1196" s="49">
        <f t="shared" si="239"/>
        <v>0</v>
      </c>
      <c r="AB1196" s="49">
        <f t="shared" si="239"/>
        <v>0</v>
      </c>
      <c r="AC1196" s="49">
        <f t="shared" si="239"/>
        <v>0</v>
      </c>
      <c r="AD1196" s="49">
        <f t="shared" si="239"/>
        <v>0</v>
      </c>
      <c r="AE1196" s="51">
        <f t="shared" si="240"/>
        <v>0</v>
      </c>
      <c r="AF1196" s="51">
        <f>IF(C1196=A_Stammdaten!$B$12,D_SAV!$U1196-D_SAV!$AG1196,HLOOKUP(A_Stammdaten!$B$12-1,$AH$4:$AN$4004,ROW(C1196)-3,FALSE)-$AG1196)</f>
        <v>0</v>
      </c>
      <c r="AG1196" s="51">
        <f>HLOOKUP(A_Stammdaten!$B$12,$AH$4:$AN$4004,ROW(C1196)-3,FALSE)</f>
        <v>0</v>
      </c>
      <c r="AH1196" s="51">
        <f t="shared" si="231"/>
        <v>0</v>
      </c>
      <c r="AI1196" s="51">
        <f t="shared" si="232"/>
        <v>0</v>
      </c>
      <c r="AJ1196" s="51">
        <f t="shared" si="233"/>
        <v>0</v>
      </c>
      <c r="AK1196" s="51">
        <f t="shared" si="234"/>
        <v>0</v>
      </c>
      <c r="AL1196" s="51">
        <f t="shared" si="235"/>
        <v>0</v>
      </c>
      <c r="AM1196" s="51">
        <f t="shared" si="236"/>
        <v>0</v>
      </c>
      <c r="AN1196" s="51">
        <f t="shared" si="237"/>
        <v>0</v>
      </c>
    </row>
    <row r="1197" spans="1:40" x14ac:dyDescent="0.25">
      <c r="A1197" s="17"/>
      <c r="B1197" s="17"/>
      <c r="C1197" s="35"/>
      <c r="D1197" s="17"/>
      <c r="E1197" s="17"/>
      <c r="F1197" s="17"/>
      <c r="G1197" s="62">
        <f t="shared" si="238"/>
        <v>0</v>
      </c>
      <c r="H1197" s="17"/>
      <c r="I1197" s="17"/>
      <c r="J1197" s="17"/>
      <c r="K1197" s="17"/>
      <c r="L1197" s="17"/>
      <c r="M1197" s="17"/>
      <c r="N1197" s="17"/>
      <c r="O1197" s="17"/>
      <c r="P1197" s="115"/>
      <c r="Q1197" s="62">
        <f>IF(C1197&gt;A_Stammdaten!$B$12,0,SUM(G1197,H1197,J1197,K1197,M1197,N1197)-SUM(I1197,L1197,O1197,P1197))</f>
        <v>0</v>
      </c>
      <c r="R1197" s="17"/>
      <c r="S1197" s="17"/>
      <c r="T1197" s="17"/>
      <c r="U1197" s="62">
        <f t="shared" si="229"/>
        <v>0</v>
      </c>
      <c r="V1197" s="63">
        <f>IF(ISBLANK($B1197),0,VLOOKUP($B1197,Listen!$A$2:$C$45,2,FALSE))</f>
        <v>0</v>
      </c>
      <c r="W1197" s="63">
        <f>IF(ISBLANK($B1197),0,VLOOKUP($B1197,Listen!$A$2:$C$45,3,FALSE))</f>
        <v>0</v>
      </c>
      <c r="X1197" s="49">
        <f t="shared" si="230"/>
        <v>0</v>
      </c>
      <c r="Y1197" s="49">
        <f t="shared" si="239"/>
        <v>0</v>
      </c>
      <c r="Z1197" s="49">
        <f t="shared" si="239"/>
        <v>0</v>
      </c>
      <c r="AA1197" s="49">
        <f t="shared" si="239"/>
        <v>0</v>
      </c>
      <c r="AB1197" s="49">
        <f t="shared" si="239"/>
        <v>0</v>
      </c>
      <c r="AC1197" s="49">
        <f t="shared" si="239"/>
        <v>0</v>
      </c>
      <c r="AD1197" s="49">
        <f t="shared" si="239"/>
        <v>0</v>
      </c>
      <c r="AE1197" s="51">
        <f t="shared" si="240"/>
        <v>0</v>
      </c>
      <c r="AF1197" s="51">
        <f>IF(C1197=A_Stammdaten!$B$12,D_SAV!$U1197-D_SAV!$AG1197,HLOOKUP(A_Stammdaten!$B$12-1,$AH$4:$AN$4004,ROW(C1197)-3,FALSE)-$AG1197)</f>
        <v>0</v>
      </c>
      <c r="AG1197" s="51">
        <f>HLOOKUP(A_Stammdaten!$B$12,$AH$4:$AN$4004,ROW(C1197)-3,FALSE)</f>
        <v>0</v>
      </c>
      <c r="AH1197" s="51">
        <f t="shared" si="231"/>
        <v>0</v>
      </c>
      <c r="AI1197" s="51">
        <f t="shared" si="232"/>
        <v>0</v>
      </c>
      <c r="AJ1197" s="51">
        <f t="shared" si="233"/>
        <v>0</v>
      </c>
      <c r="AK1197" s="51">
        <f t="shared" si="234"/>
        <v>0</v>
      </c>
      <c r="AL1197" s="51">
        <f t="shared" si="235"/>
        <v>0</v>
      </c>
      <c r="AM1197" s="51">
        <f t="shared" si="236"/>
        <v>0</v>
      </c>
      <c r="AN1197" s="51">
        <f t="shared" si="237"/>
        <v>0</v>
      </c>
    </row>
    <row r="1198" spans="1:40" x14ac:dyDescent="0.25">
      <c r="A1198" s="17"/>
      <c r="B1198" s="17"/>
      <c r="C1198" s="35"/>
      <c r="D1198" s="17"/>
      <c r="E1198" s="17"/>
      <c r="F1198" s="17"/>
      <c r="G1198" s="62">
        <f t="shared" si="238"/>
        <v>0</v>
      </c>
      <c r="H1198" s="17"/>
      <c r="I1198" s="17"/>
      <c r="J1198" s="17"/>
      <c r="K1198" s="17"/>
      <c r="L1198" s="17"/>
      <c r="M1198" s="17"/>
      <c r="N1198" s="17"/>
      <c r="O1198" s="17"/>
      <c r="P1198" s="115"/>
      <c r="Q1198" s="62">
        <f>IF(C1198&gt;A_Stammdaten!$B$12,0,SUM(G1198,H1198,J1198,K1198,M1198,N1198)-SUM(I1198,L1198,O1198,P1198))</f>
        <v>0</v>
      </c>
      <c r="R1198" s="17"/>
      <c r="S1198" s="17"/>
      <c r="T1198" s="17"/>
      <c r="U1198" s="62">
        <f t="shared" si="229"/>
        <v>0</v>
      </c>
      <c r="V1198" s="63">
        <f>IF(ISBLANK($B1198),0,VLOOKUP($B1198,Listen!$A$2:$C$45,2,FALSE))</f>
        <v>0</v>
      </c>
      <c r="W1198" s="63">
        <f>IF(ISBLANK($B1198),0,VLOOKUP($B1198,Listen!$A$2:$C$45,3,FALSE))</f>
        <v>0</v>
      </c>
      <c r="X1198" s="49">
        <f t="shared" si="230"/>
        <v>0</v>
      </c>
      <c r="Y1198" s="49">
        <f t="shared" si="239"/>
        <v>0</v>
      </c>
      <c r="Z1198" s="49">
        <f t="shared" si="239"/>
        <v>0</v>
      </c>
      <c r="AA1198" s="49">
        <f t="shared" si="239"/>
        <v>0</v>
      </c>
      <c r="AB1198" s="49">
        <f t="shared" si="239"/>
        <v>0</v>
      </c>
      <c r="AC1198" s="49">
        <f t="shared" si="239"/>
        <v>0</v>
      </c>
      <c r="AD1198" s="49">
        <f t="shared" si="239"/>
        <v>0</v>
      </c>
      <c r="AE1198" s="51">
        <f t="shared" si="240"/>
        <v>0</v>
      </c>
      <c r="AF1198" s="51">
        <f>IF(C1198=A_Stammdaten!$B$12,D_SAV!$U1198-D_SAV!$AG1198,HLOOKUP(A_Stammdaten!$B$12-1,$AH$4:$AN$4004,ROW(C1198)-3,FALSE)-$AG1198)</f>
        <v>0</v>
      </c>
      <c r="AG1198" s="51">
        <f>HLOOKUP(A_Stammdaten!$B$12,$AH$4:$AN$4004,ROW(C1198)-3,FALSE)</f>
        <v>0</v>
      </c>
      <c r="AH1198" s="51">
        <f t="shared" si="231"/>
        <v>0</v>
      </c>
      <c r="AI1198" s="51">
        <f t="shared" si="232"/>
        <v>0</v>
      </c>
      <c r="AJ1198" s="51">
        <f t="shared" si="233"/>
        <v>0</v>
      </c>
      <c r="AK1198" s="51">
        <f t="shared" si="234"/>
        <v>0</v>
      </c>
      <c r="AL1198" s="51">
        <f t="shared" si="235"/>
        <v>0</v>
      </c>
      <c r="AM1198" s="51">
        <f t="shared" si="236"/>
        <v>0</v>
      </c>
      <c r="AN1198" s="51">
        <f t="shared" si="237"/>
        <v>0</v>
      </c>
    </row>
    <row r="1199" spans="1:40" x14ac:dyDescent="0.25">
      <c r="A1199" s="17"/>
      <c r="B1199" s="17"/>
      <c r="C1199" s="35"/>
      <c r="D1199" s="17"/>
      <c r="E1199" s="17"/>
      <c r="F1199" s="17"/>
      <c r="G1199" s="62">
        <f t="shared" si="238"/>
        <v>0</v>
      </c>
      <c r="H1199" s="17"/>
      <c r="I1199" s="17"/>
      <c r="J1199" s="17"/>
      <c r="K1199" s="17"/>
      <c r="L1199" s="17"/>
      <c r="M1199" s="17"/>
      <c r="N1199" s="17"/>
      <c r="O1199" s="17"/>
      <c r="P1199" s="115"/>
      <c r="Q1199" s="62">
        <f>IF(C1199&gt;A_Stammdaten!$B$12,0,SUM(G1199,H1199,J1199,K1199,M1199,N1199)-SUM(I1199,L1199,O1199,P1199))</f>
        <v>0</v>
      </c>
      <c r="R1199" s="17"/>
      <c r="S1199" s="17"/>
      <c r="T1199" s="17"/>
      <c r="U1199" s="62">
        <f t="shared" si="229"/>
        <v>0</v>
      </c>
      <c r="V1199" s="63">
        <f>IF(ISBLANK($B1199),0,VLOOKUP($B1199,Listen!$A$2:$C$45,2,FALSE))</f>
        <v>0</v>
      </c>
      <c r="W1199" s="63">
        <f>IF(ISBLANK($B1199),0,VLOOKUP($B1199,Listen!$A$2:$C$45,3,FALSE))</f>
        <v>0</v>
      </c>
      <c r="X1199" s="49">
        <f t="shared" si="230"/>
        <v>0</v>
      </c>
      <c r="Y1199" s="49">
        <f t="shared" si="239"/>
        <v>0</v>
      </c>
      <c r="Z1199" s="49">
        <f t="shared" si="239"/>
        <v>0</v>
      </c>
      <c r="AA1199" s="49">
        <f t="shared" si="239"/>
        <v>0</v>
      </c>
      <c r="AB1199" s="49">
        <f t="shared" si="239"/>
        <v>0</v>
      </c>
      <c r="AC1199" s="49">
        <f t="shared" si="239"/>
        <v>0</v>
      </c>
      <c r="AD1199" s="49">
        <f t="shared" si="239"/>
        <v>0</v>
      </c>
      <c r="AE1199" s="51">
        <f t="shared" si="240"/>
        <v>0</v>
      </c>
      <c r="AF1199" s="51">
        <f>IF(C1199=A_Stammdaten!$B$12,D_SAV!$U1199-D_SAV!$AG1199,HLOOKUP(A_Stammdaten!$B$12-1,$AH$4:$AN$4004,ROW(C1199)-3,FALSE)-$AG1199)</f>
        <v>0</v>
      </c>
      <c r="AG1199" s="51">
        <f>HLOOKUP(A_Stammdaten!$B$12,$AH$4:$AN$4004,ROW(C1199)-3,FALSE)</f>
        <v>0</v>
      </c>
      <c r="AH1199" s="51">
        <f t="shared" si="231"/>
        <v>0</v>
      </c>
      <c r="AI1199" s="51">
        <f t="shared" si="232"/>
        <v>0</v>
      </c>
      <c r="AJ1199" s="51">
        <f t="shared" si="233"/>
        <v>0</v>
      </c>
      <c r="AK1199" s="51">
        <f t="shared" si="234"/>
        <v>0</v>
      </c>
      <c r="AL1199" s="51">
        <f t="shared" si="235"/>
        <v>0</v>
      </c>
      <c r="AM1199" s="51">
        <f t="shared" si="236"/>
        <v>0</v>
      </c>
      <c r="AN1199" s="51">
        <f t="shared" si="237"/>
        <v>0</v>
      </c>
    </row>
    <row r="1200" spans="1:40" x14ac:dyDescent="0.25">
      <c r="A1200" s="17"/>
      <c r="B1200" s="17"/>
      <c r="C1200" s="35"/>
      <c r="D1200" s="17"/>
      <c r="E1200" s="17"/>
      <c r="F1200" s="17"/>
      <c r="G1200" s="62">
        <f t="shared" si="238"/>
        <v>0</v>
      </c>
      <c r="H1200" s="17"/>
      <c r="I1200" s="17"/>
      <c r="J1200" s="17"/>
      <c r="K1200" s="17"/>
      <c r="L1200" s="17"/>
      <c r="M1200" s="17"/>
      <c r="N1200" s="17"/>
      <c r="O1200" s="17"/>
      <c r="P1200" s="115"/>
      <c r="Q1200" s="62">
        <f>IF(C1200&gt;A_Stammdaten!$B$12,0,SUM(G1200,H1200,J1200,K1200,M1200,N1200)-SUM(I1200,L1200,O1200,P1200))</f>
        <v>0</v>
      </c>
      <c r="R1200" s="17"/>
      <c r="S1200" s="17"/>
      <c r="T1200" s="17"/>
      <c r="U1200" s="62">
        <f t="shared" si="229"/>
        <v>0</v>
      </c>
      <c r="V1200" s="63">
        <f>IF(ISBLANK($B1200),0,VLOOKUP($B1200,Listen!$A$2:$C$45,2,FALSE))</f>
        <v>0</v>
      </c>
      <c r="W1200" s="63">
        <f>IF(ISBLANK($B1200),0,VLOOKUP($B1200,Listen!$A$2:$C$45,3,FALSE))</f>
        <v>0</v>
      </c>
      <c r="X1200" s="49">
        <f t="shared" si="230"/>
        <v>0</v>
      </c>
      <c r="Y1200" s="49">
        <f t="shared" si="239"/>
        <v>0</v>
      </c>
      <c r="Z1200" s="49">
        <f t="shared" si="239"/>
        <v>0</v>
      </c>
      <c r="AA1200" s="49">
        <f t="shared" si="239"/>
        <v>0</v>
      </c>
      <c r="AB1200" s="49">
        <f t="shared" si="239"/>
        <v>0</v>
      </c>
      <c r="AC1200" s="49">
        <f t="shared" si="239"/>
        <v>0</v>
      </c>
      <c r="AD1200" s="49">
        <f t="shared" si="239"/>
        <v>0</v>
      </c>
      <c r="AE1200" s="51">
        <f t="shared" si="240"/>
        <v>0</v>
      </c>
      <c r="AF1200" s="51">
        <f>IF(C1200=A_Stammdaten!$B$12,D_SAV!$U1200-D_SAV!$AG1200,HLOOKUP(A_Stammdaten!$B$12-1,$AH$4:$AN$4004,ROW(C1200)-3,FALSE)-$AG1200)</f>
        <v>0</v>
      </c>
      <c r="AG1200" s="51">
        <f>HLOOKUP(A_Stammdaten!$B$12,$AH$4:$AN$4004,ROW(C1200)-3,FALSE)</f>
        <v>0</v>
      </c>
      <c r="AH1200" s="51">
        <f t="shared" si="231"/>
        <v>0</v>
      </c>
      <c r="AI1200" s="51">
        <f t="shared" si="232"/>
        <v>0</v>
      </c>
      <c r="AJ1200" s="51">
        <f t="shared" si="233"/>
        <v>0</v>
      </c>
      <c r="AK1200" s="51">
        <f t="shared" si="234"/>
        <v>0</v>
      </c>
      <c r="AL1200" s="51">
        <f t="shared" si="235"/>
        <v>0</v>
      </c>
      <c r="AM1200" s="51">
        <f t="shared" si="236"/>
        <v>0</v>
      </c>
      <c r="AN1200" s="51">
        <f t="shared" si="237"/>
        <v>0</v>
      </c>
    </row>
    <row r="1201" spans="1:40" x14ac:dyDescent="0.25">
      <c r="A1201" s="17"/>
      <c r="B1201" s="17"/>
      <c r="C1201" s="35"/>
      <c r="D1201" s="17"/>
      <c r="E1201" s="17"/>
      <c r="F1201" s="17"/>
      <c r="G1201" s="62">
        <f t="shared" si="238"/>
        <v>0</v>
      </c>
      <c r="H1201" s="17"/>
      <c r="I1201" s="17"/>
      <c r="J1201" s="17"/>
      <c r="K1201" s="17"/>
      <c r="L1201" s="17"/>
      <c r="M1201" s="17"/>
      <c r="N1201" s="17"/>
      <c r="O1201" s="17"/>
      <c r="P1201" s="115"/>
      <c r="Q1201" s="62">
        <f>IF(C1201&gt;A_Stammdaten!$B$12,0,SUM(G1201,H1201,J1201,K1201,M1201,N1201)-SUM(I1201,L1201,O1201,P1201))</f>
        <v>0</v>
      </c>
      <c r="R1201" s="17"/>
      <c r="S1201" s="17"/>
      <c r="T1201" s="17"/>
      <c r="U1201" s="62">
        <f t="shared" si="229"/>
        <v>0</v>
      </c>
      <c r="V1201" s="63">
        <f>IF(ISBLANK($B1201),0,VLOOKUP($B1201,Listen!$A$2:$C$45,2,FALSE))</f>
        <v>0</v>
      </c>
      <c r="W1201" s="63">
        <f>IF(ISBLANK($B1201),0,VLOOKUP($B1201,Listen!$A$2:$C$45,3,FALSE))</f>
        <v>0</v>
      </c>
      <c r="X1201" s="49">
        <f t="shared" si="230"/>
        <v>0</v>
      </c>
      <c r="Y1201" s="49">
        <f t="shared" si="239"/>
        <v>0</v>
      </c>
      <c r="Z1201" s="49">
        <f t="shared" si="239"/>
        <v>0</v>
      </c>
      <c r="AA1201" s="49">
        <f t="shared" si="239"/>
        <v>0</v>
      </c>
      <c r="AB1201" s="49">
        <f t="shared" si="239"/>
        <v>0</v>
      </c>
      <c r="AC1201" s="49">
        <f t="shared" si="239"/>
        <v>0</v>
      </c>
      <c r="AD1201" s="49">
        <f t="shared" si="239"/>
        <v>0</v>
      </c>
      <c r="AE1201" s="51">
        <f t="shared" si="240"/>
        <v>0</v>
      </c>
      <c r="AF1201" s="51">
        <f>IF(C1201=A_Stammdaten!$B$12,D_SAV!$U1201-D_SAV!$AG1201,HLOOKUP(A_Stammdaten!$B$12-1,$AH$4:$AN$4004,ROW(C1201)-3,FALSE)-$AG1201)</f>
        <v>0</v>
      </c>
      <c r="AG1201" s="51">
        <f>HLOOKUP(A_Stammdaten!$B$12,$AH$4:$AN$4004,ROW(C1201)-3,FALSE)</f>
        <v>0</v>
      </c>
      <c r="AH1201" s="51">
        <f t="shared" si="231"/>
        <v>0</v>
      </c>
      <c r="AI1201" s="51">
        <f t="shared" si="232"/>
        <v>0</v>
      </c>
      <c r="AJ1201" s="51">
        <f t="shared" si="233"/>
        <v>0</v>
      </c>
      <c r="AK1201" s="51">
        <f t="shared" si="234"/>
        <v>0</v>
      </c>
      <c r="AL1201" s="51">
        <f t="shared" si="235"/>
        <v>0</v>
      </c>
      <c r="AM1201" s="51">
        <f t="shared" si="236"/>
        <v>0</v>
      </c>
      <c r="AN1201" s="51">
        <f t="shared" si="237"/>
        <v>0</v>
      </c>
    </row>
    <row r="1202" spans="1:40" x14ac:dyDescent="0.25">
      <c r="A1202" s="17"/>
      <c r="B1202" s="17"/>
      <c r="C1202" s="35"/>
      <c r="D1202" s="17"/>
      <c r="E1202" s="17"/>
      <c r="F1202" s="17"/>
      <c r="G1202" s="62">
        <f t="shared" si="238"/>
        <v>0</v>
      </c>
      <c r="H1202" s="17"/>
      <c r="I1202" s="17"/>
      <c r="J1202" s="17"/>
      <c r="K1202" s="17"/>
      <c r="L1202" s="17"/>
      <c r="M1202" s="17"/>
      <c r="N1202" s="17"/>
      <c r="O1202" s="17"/>
      <c r="P1202" s="115"/>
      <c r="Q1202" s="62">
        <f>IF(C1202&gt;A_Stammdaten!$B$12,0,SUM(G1202,H1202,J1202,K1202,M1202,N1202)-SUM(I1202,L1202,O1202,P1202))</f>
        <v>0</v>
      </c>
      <c r="R1202" s="17"/>
      <c r="S1202" s="17"/>
      <c r="T1202" s="17"/>
      <c r="U1202" s="62">
        <f t="shared" si="229"/>
        <v>0</v>
      </c>
      <c r="V1202" s="63">
        <f>IF(ISBLANK($B1202),0,VLOOKUP($B1202,Listen!$A$2:$C$45,2,FALSE))</f>
        <v>0</v>
      </c>
      <c r="W1202" s="63">
        <f>IF(ISBLANK($B1202),0,VLOOKUP($B1202,Listen!$A$2:$C$45,3,FALSE))</f>
        <v>0</v>
      </c>
      <c r="X1202" s="49">
        <f t="shared" si="230"/>
        <v>0</v>
      </c>
      <c r="Y1202" s="49">
        <f t="shared" si="239"/>
        <v>0</v>
      </c>
      <c r="Z1202" s="49">
        <f t="shared" si="239"/>
        <v>0</v>
      </c>
      <c r="AA1202" s="49">
        <f t="shared" si="239"/>
        <v>0</v>
      </c>
      <c r="AB1202" s="49">
        <f t="shared" si="239"/>
        <v>0</v>
      </c>
      <c r="AC1202" s="49">
        <f t="shared" si="239"/>
        <v>0</v>
      </c>
      <c r="AD1202" s="49">
        <f t="shared" si="239"/>
        <v>0</v>
      </c>
      <c r="AE1202" s="51">
        <f t="shared" si="240"/>
        <v>0</v>
      </c>
      <c r="AF1202" s="51">
        <f>IF(C1202=A_Stammdaten!$B$12,D_SAV!$U1202-D_SAV!$AG1202,HLOOKUP(A_Stammdaten!$B$12-1,$AH$4:$AN$4004,ROW(C1202)-3,FALSE)-$AG1202)</f>
        <v>0</v>
      </c>
      <c r="AG1202" s="51">
        <f>HLOOKUP(A_Stammdaten!$B$12,$AH$4:$AN$4004,ROW(C1202)-3,FALSE)</f>
        <v>0</v>
      </c>
      <c r="AH1202" s="51">
        <f t="shared" si="231"/>
        <v>0</v>
      </c>
      <c r="AI1202" s="51">
        <f t="shared" si="232"/>
        <v>0</v>
      </c>
      <c r="AJ1202" s="51">
        <f t="shared" si="233"/>
        <v>0</v>
      </c>
      <c r="AK1202" s="51">
        <f t="shared" si="234"/>
        <v>0</v>
      </c>
      <c r="AL1202" s="51">
        <f t="shared" si="235"/>
        <v>0</v>
      </c>
      <c r="AM1202" s="51">
        <f t="shared" si="236"/>
        <v>0</v>
      </c>
      <c r="AN1202" s="51">
        <f t="shared" si="237"/>
        <v>0</v>
      </c>
    </row>
    <row r="1203" spans="1:40" x14ac:dyDescent="0.25">
      <c r="A1203" s="17"/>
      <c r="B1203" s="17"/>
      <c r="C1203" s="35"/>
      <c r="D1203" s="17"/>
      <c r="E1203" s="17"/>
      <c r="F1203" s="17"/>
      <c r="G1203" s="62">
        <f t="shared" si="238"/>
        <v>0</v>
      </c>
      <c r="H1203" s="17"/>
      <c r="I1203" s="17"/>
      <c r="J1203" s="17"/>
      <c r="K1203" s="17"/>
      <c r="L1203" s="17"/>
      <c r="M1203" s="17"/>
      <c r="N1203" s="17"/>
      <c r="O1203" s="17"/>
      <c r="P1203" s="115"/>
      <c r="Q1203" s="62">
        <f>IF(C1203&gt;A_Stammdaten!$B$12,0,SUM(G1203,H1203,J1203,K1203,M1203,N1203)-SUM(I1203,L1203,O1203,P1203))</f>
        <v>0</v>
      </c>
      <c r="R1203" s="17"/>
      <c r="S1203" s="17"/>
      <c r="T1203" s="17"/>
      <c r="U1203" s="62">
        <f t="shared" si="229"/>
        <v>0</v>
      </c>
      <c r="V1203" s="63">
        <f>IF(ISBLANK($B1203),0,VLOOKUP($B1203,Listen!$A$2:$C$45,2,FALSE))</f>
        <v>0</v>
      </c>
      <c r="W1203" s="63">
        <f>IF(ISBLANK($B1203),0,VLOOKUP($B1203,Listen!$A$2:$C$45,3,FALSE))</f>
        <v>0</v>
      </c>
      <c r="X1203" s="49">
        <f t="shared" si="230"/>
        <v>0</v>
      </c>
      <c r="Y1203" s="49">
        <f t="shared" si="239"/>
        <v>0</v>
      </c>
      <c r="Z1203" s="49">
        <f t="shared" si="239"/>
        <v>0</v>
      </c>
      <c r="AA1203" s="49">
        <f t="shared" si="239"/>
        <v>0</v>
      </c>
      <c r="AB1203" s="49">
        <f t="shared" si="239"/>
        <v>0</v>
      </c>
      <c r="AC1203" s="49">
        <f t="shared" si="239"/>
        <v>0</v>
      </c>
      <c r="AD1203" s="49">
        <f t="shared" si="239"/>
        <v>0</v>
      </c>
      <c r="AE1203" s="51">
        <f t="shared" si="240"/>
        <v>0</v>
      </c>
      <c r="AF1203" s="51">
        <f>IF(C1203=A_Stammdaten!$B$12,D_SAV!$U1203-D_SAV!$AG1203,HLOOKUP(A_Stammdaten!$B$12-1,$AH$4:$AN$4004,ROW(C1203)-3,FALSE)-$AG1203)</f>
        <v>0</v>
      </c>
      <c r="AG1203" s="51">
        <f>HLOOKUP(A_Stammdaten!$B$12,$AH$4:$AN$4004,ROW(C1203)-3,FALSE)</f>
        <v>0</v>
      </c>
      <c r="AH1203" s="51">
        <f t="shared" si="231"/>
        <v>0</v>
      </c>
      <c r="AI1203" s="51">
        <f t="shared" si="232"/>
        <v>0</v>
      </c>
      <c r="AJ1203" s="51">
        <f t="shared" si="233"/>
        <v>0</v>
      </c>
      <c r="AK1203" s="51">
        <f t="shared" si="234"/>
        <v>0</v>
      </c>
      <c r="AL1203" s="51">
        <f t="shared" si="235"/>
        <v>0</v>
      </c>
      <c r="AM1203" s="51">
        <f t="shared" si="236"/>
        <v>0</v>
      </c>
      <c r="AN1203" s="51">
        <f t="shared" si="237"/>
        <v>0</v>
      </c>
    </row>
    <row r="1204" spans="1:40" x14ac:dyDescent="0.25">
      <c r="A1204" s="17"/>
      <c r="B1204" s="17"/>
      <c r="C1204" s="35"/>
      <c r="D1204" s="17"/>
      <c r="E1204" s="17"/>
      <c r="F1204" s="17"/>
      <c r="G1204" s="62">
        <f t="shared" si="238"/>
        <v>0</v>
      </c>
      <c r="H1204" s="17"/>
      <c r="I1204" s="17"/>
      <c r="J1204" s="17"/>
      <c r="K1204" s="17"/>
      <c r="L1204" s="17"/>
      <c r="M1204" s="17"/>
      <c r="N1204" s="17"/>
      <c r="O1204" s="17"/>
      <c r="P1204" s="115"/>
      <c r="Q1204" s="62">
        <f>IF(C1204&gt;A_Stammdaten!$B$12,0,SUM(G1204,H1204,J1204,K1204,M1204,N1204)-SUM(I1204,L1204,O1204,P1204))</f>
        <v>0</v>
      </c>
      <c r="R1204" s="17"/>
      <c r="S1204" s="17"/>
      <c r="T1204" s="17"/>
      <c r="U1204" s="62">
        <f t="shared" si="229"/>
        <v>0</v>
      </c>
      <c r="V1204" s="63">
        <f>IF(ISBLANK($B1204),0,VLOOKUP($B1204,Listen!$A$2:$C$45,2,FALSE))</f>
        <v>0</v>
      </c>
      <c r="W1204" s="63">
        <f>IF(ISBLANK($B1204),0,VLOOKUP($B1204,Listen!$A$2:$C$45,3,FALSE))</f>
        <v>0</v>
      </c>
      <c r="X1204" s="49">
        <f t="shared" si="230"/>
        <v>0</v>
      </c>
      <c r="Y1204" s="49">
        <f t="shared" si="239"/>
        <v>0</v>
      </c>
      <c r="Z1204" s="49">
        <f t="shared" si="239"/>
        <v>0</v>
      </c>
      <c r="AA1204" s="49">
        <f t="shared" si="239"/>
        <v>0</v>
      </c>
      <c r="AB1204" s="49">
        <f t="shared" si="239"/>
        <v>0</v>
      </c>
      <c r="AC1204" s="49">
        <f t="shared" si="239"/>
        <v>0</v>
      </c>
      <c r="AD1204" s="49">
        <f t="shared" si="239"/>
        <v>0</v>
      </c>
      <c r="AE1204" s="51">
        <f t="shared" si="240"/>
        <v>0</v>
      </c>
      <c r="AF1204" s="51">
        <f>IF(C1204=A_Stammdaten!$B$12,D_SAV!$U1204-D_SAV!$AG1204,HLOOKUP(A_Stammdaten!$B$12-1,$AH$4:$AN$4004,ROW(C1204)-3,FALSE)-$AG1204)</f>
        <v>0</v>
      </c>
      <c r="AG1204" s="51">
        <f>HLOOKUP(A_Stammdaten!$B$12,$AH$4:$AN$4004,ROW(C1204)-3,FALSE)</f>
        <v>0</v>
      </c>
      <c r="AH1204" s="51">
        <f t="shared" si="231"/>
        <v>0</v>
      </c>
      <c r="AI1204" s="51">
        <f t="shared" si="232"/>
        <v>0</v>
      </c>
      <c r="AJ1204" s="51">
        <f t="shared" si="233"/>
        <v>0</v>
      </c>
      <c r="AK1204" s="51">
        <f t="shared" si="234"/>
        <v>0</v>
      </c>
      <c r="AL1204" s="51">
        <f t="shared" si="235"/>
        <v>0</v>
      </c>
      <c r="AM1204" s="51">
        <f t="shared" si="236"/>
        <v>0</v>
      </c>
      <c r="AN1204" s="51">
        <f t="shared" si="237"/>
        <v>0</v>
      </c>
    </row>
    <row r="1205" spans="1:40" x14ac:dyDescent="0.25">
      <c r="A1205" s="17"/>
      <c r="B1205" s="17"/>
      <c r="C1205" s="35"/>
      <c r="D1205" s="17"/>
      <c r="E1205" s="17"/>
      <c r="F1205" s="17"/>
      <c r="G1205" s="62">
        <f t="shared" si="238"/>
        <v>0</v>
      </c>
      <c r="H1205" s="17"/>
      <c r="I1205" s="17"/>
      <c r="J1205" s="17"/>
      <c r="K1205" s="17"/>
      <c r="L1205" s="17"/>
      <c r="M1205" s="17"/>
      <c r="N1205" s="17"/>
      <c r="O1205" s="17"/>
      <c r="P1205" s="115"/>
      <c r="Q1205" s="62">
        <f>IF(C1205&gt;A_Stammdaten!$B$12,0,SUM(G1205,H1205,J1205,K1205,M1205,N1205)-SUM(I1205,L1205,O1205,P1205))</f>
        <v>0</v>
      </c>
      <c r="R1205" s="17"/>
      <c r="S1205" s="17"/>
      <c r="T1205" s="17"/>
      <c r="U1205" s="62">
        <f t="shared" si="229"/>
        <v>0</v>
      </c>
      <c r="V1205" s="63">
        <f>IF(ISBLANK($B1205),0,VLOOKUP($B1205,Listen!$A$2:$C$45,2,FALSE))</f>
        <v>0</v>
      </c>
      <c r="W1205" s="63">
        <f>IF(ISBLANK($B1205),0,VLOOKUP($B1205,Listen!$A$2:$C$45,3,FALSE))</f>
        <v>0</v>
      </c>
      <c r="X1205" s="49">
        <f t="shared" si="230"/>
        <v>0</v>
      </c>
      <c r="Y1205" s="49">
        <f t="shared" si="239"/>
        <v>0</v>
      </c>
      <c r="Z1205" s="49">
        <f t="shared" si="239"/>
        <v>0</v>
      </c>
      <c r="AA1205" s="49">
        <f t="shared" si="239"/>
        <v>0</v>
      </c>
      <c r="AB1205" s="49">
        <f t="shared" si="239"/>
        <v>0</v>
      </c>
      <c r="AC1205" s="49">
        <f t="shared" si="239"/>
        <v>0</v>
      </c>
      <c r="AD1205" s="49">
        <f t="shared" si="239"/>
        <v>0</v>
      </c>
      <c r="AE1205" s="51">
        <f t="shared" si="240"/>
        <v>0</v>
      </c>
      <c r="AF1205" s="51">
        <f>IF(C1205=A_Stammdaten!$B$12,D_SAV!$U1205-D_SAV!$AG1205,HLOOKUP(A_Stammdaten!$B$12-1,$AH$4:$AN$4004,ROW(C1205)-3,FALSE)-$AG1205)</f>
        <v>0</v>
      </c>
      <c r="AG1205" s="51">
        <f>HLOOKUP(A_Stammdaten!$B$12,$AH$4:$AN$4004,ROW(C1205)-3,FALSE)</f>
        <v>0</v>
      </c>
      <c r="AH1205" s="51">
        <f t="shared" si="231"/>
        <v>0</v>
      </c>
      <c r="AI1205" s="51">
        <f t="shared" si="232"/>
        <v>0</v>
      </c>
      <c r="AJ1205" s="51">
        <f t="shared" si="233"/>
        <v>0</v>
      </c>
      <c r="AK1205" s="51">
        <f t="shared" si="234"/>
        <v>0</v>
      </c>
      <c r="AL1205" s="51">
        <f t="shared" si="235"/>
        <v>0</v>
      </c>
      <c r="AM1205" s="51">
        <f t="shared" si="236"/>
        <v>0</v>
      </c>
      <c r="AN1205" s="51">
        <f t="shared" si="237"/>
        <v>0</v>
      </c>
    </row>
    <row r="1206" spans="1:40" x14ac:dyDescent="0.25">
      <c r="A1206" s="17"/>
      <c r="B1206" s="17"/>
      <c r="C1206" s="35"/>
      <c r="D1206" s="17"/>
      <c r="E1206" s="17"/>
      <c r="F1206" s="17"/>
      <c r="G1206" s="62">
        <f t="shared" si="238"/>
        <v>0</v>
      </c>
      <c r="H1206" s="17"/>
      <c r="I1206" s="17"/>
      <c r="J1206" s="17"/>
      <c r="K1206" s="17"/>
      <c r="L1206" s="17"/>
      <c r="M1206" s="17"/>
      <c r="N1206" s="17"/>
      <c r="O1206" s="17"/>
      <c r="P1206" s="115"/>
      <c r="Q1206" s="62">
        <f>IF(C1206&gt;A_Stammdaten!$B$12,0,SUM(G1206,H1206,J1206,K1206,M1206,N1206)-SUM(I1206,L1206,O1206,P1206))</f>
        <v>0</v>
      </c>
      <c r="R1206" s="17"/>
      <c r="S1206" s="17"/>
      <c r="T1206" s="17"/>
      <c r="U1206" s="62">
        <f t="shared" si="229"/>
        <v>0</v>
      </c>
      <c r="V1206" s="63">
        <f>IF(ISBLANK($B1206),0,VLOOKUP($B1206,Listen!$A$2:$C$45,2,FALSE))</f>
        <v>0</v>
      </c>
      <c r="W1206" s="63">
        <f>IF(ISBLANK($B1206),0,VLOOKUP($B1206,Listen!$A$2:$C$45,3,FALSE))</f>
        <v>0</v>
      </c>
      <c r="X1206" s="49">
        <f t="shared" si="230"/>
        <v>0</v>
      </c>
      <c r="Y1206" s="49">
        <f t="shared" si="239"/>
        <v>0</v>
      </c>
      <c r="Z1206" s="49">
        <f t="shared" si="239"/>
        <v>0</v>
      </c>
      <c r="AA1206" s="49">
        <f t="shared" si="239"/>
        <v>0</v>
      </c>
      <c r="AB1206" s="49">
        <f t="shared" si="239"/>
        <v>0</v>
      </c>
      <c r="AC1206" s="49">
        <f t="shared" si="239"/>
        <v>0</v>
      </c>
      <c r="AD1206" s="49">
        <f t="shared" si="239"/>
        <v>0</v>
      </c>
      <c r="AE1206" s="51">
        <f t="shared" si="240"/>
        <v>0</v>
      </c>
      <c r="AF1206" s="51">
        <f>IF(C1206=A_Stammdaten!$B$12,D_SAV!$U1206-D_SAV!$AG1206,HLOOKUP(A_Stammdaten!$B$12-1,$AH$4:$AN$4004,ROW(C1206)-3,FALSE)-$AG1206)</f>
        <v>0</v>
      </c>
      <c r="AG1206" s="51">
        <f>HLOOKUP(A_Stammdaten!$B$12,$AH$4:$AN$4004,ROW(C1206)-3,FALSE)</f>
        <v>0</v>
      </c>
      <c r="AH1206" s="51">
        <f t="shared" si="231"/>
        <v>0</v>
      </c>
      <c r="AI1206" s="51">
        <f t="shared" si="232"/>
        <v>0</v>
      </c>
      <c r="AJ1206" s="51">
        <f t="shared" si="233"/>
        <v>0</v>
      </c>
      <c r="AK1206" s="51">
        <f t="shared" si="234"/>
        <v>0</v>
      </c>
      <c r="AL1206" s="51">
        <f t="shared" si="235"/>
        <v>0</v>
      </c>
      <c r="AM1206" s="51">
        <f t="shared" si="236"/>
        <v>0</v>
      </c>
      <c r="AN1206" s="51">
        <f t="shared" si="237"/>
        <v>0</v>
      </c>
    </row>
    <row r="1207" spans="1:40" x14ac:dyDescent="0.25">
      <c r="A1207" s="17"/>
      <c r="B1207" s="17"/>
      <c r="C1207" s="35"/>
      <c r="D1207" s="17"/>
      <c r="E1207" s="17"/>
      <c r="F1207" s="17"/>
      <c r="G1207" s="62">
        <f t="shared" si="238"/>
        <v>0</v>
      </c>
      <c r="H1207" s="17"/>
      <c r="I1207" s="17"/>
      <c r="J1207" s="17"/>
      <c r="K1207" s="17"/>
      <c r="L1207" s="17"/>
      <c r="M1207" s="17"/>
      <c r="N1207" s="17"/>
      <c r="O1207" s="17"/>
      <c r="P1207" s="115"/>
      <c r="Q1207" s="62">
        <f>IF(C1207&gt;A_Stammdaten!$B$12,0,SUM(G1207,H1207,J1207,K1207,M1207,N1207)-SUM(I1207,L1207,O1207,P1207))</f>
        <v>0</v>
      </c>
      <c r="R1207" s="17"/>
      <c r="S1207" s="17"/>
      <c r="T1207" s="17"/>
      <c r="U1207" s="62">
        <f t="shared" si="229"/>
        <v>0</v>
      </c>
      <c r="V1207" s="63">
        <f>IF(ISBLANK($B1207),0,VLOOKUP($B1207,Listen!$A$2:$C$45,2,FALSE))</f>
        <v>0</v>
      </c>
      <c r="W1207" s="63">
        <f>IF(ISBLANK($B1207),0,VLOOKUP($B1207,Listen!$A$2:$C$45,3,FALSE))</f>
        <v>0</v>
      </c>
      <c r="X1207" s="49">
        <f t="shared" si="230"/>
        <v>0</v>
      </c>
      <c r="Y1207" s="49">
        <f t="shared" si="239"/>
        <v>0</v>
      </c>
      <c r="Z1207" s="49">
        <f t="shared" si="239"/>
        <v>0</v>
      </c>
      <c r="AA1207" s="49">
        <f t="shared" si="239"/>
        <v>0</v>
      </c>
      <c r="AB1207" s="49">
        <f t="shared" si="239"/>
        <v>0</v>
      </c>
      <c r="AC1207" s="49">
        <f t="shared" si="239"/>
        <v>0</v>
      </c>
      <c r="AD1207" s="49">
        <f t="shared" si="239"/>
        <v>0</v>
      </c>
      <c r="AE1207" s="51">
        <f t="shared" si="240"/>
        <v>0</v>
      </c>
      <c r="AF1207" s="51">
        <f>IF(C1207=A_Stammdaten!$B$12,D_SAV!$U1207-D_SAV!$AG1207,HLOOKUP(A_Stammdaten!$B$12-1,$AH$4:$AN$4004,ROW(C1207)-3,FALSE)-$AG1207)</f>
        <v>0</v>
      </c>
      <c r="AG1207" s="51">
        <f>HLOOKUP(A_Stammdaten!$B$12,$AH$4:$AN$4004,ROW(C1207)-3,FALSE)</f>
        <v>0</v>
      </c>
      <c r="AH1207" s="51">
        <f t="shared" si="231"/>
        <v>0</v>
      </c>
      <c r="AI1207" s="51">
        <f t="shared" si="232"/>
        <v>0</v>
      </c>
      <c r="AJ1207" s="51">
        <f t="shared" si="233"/>
        <v>0</v>
      </c>
      <c r="AK1207" s="51">
        <f t="shared" si="234"/>
        <v>0</v>
      </c>
      <c r="AL1207" s="51">
        <f t="shared" si="235"/>
        <v>0</v>
      </c>
      <c r="AM1207" s="51">
        <f t="shared" si="236"/>
        <v>0</v>
      </c>
      <c r="AN1207" s="51">
        <f t="shared" si="237"/>
        <v>0</v>
      </c>
    </row>
    <row r="1208" spans="1:40" x14ac:dyDescent="0.25">
      <c r="A1208" s="17"/>
      <c r="B1208" s="17"/>
      <c r="C1208" s="35"/>
      <c r="D1208" s="17"/>
      <c r="E1208" s="17"/>
      <c r="F1208" s="17"/>
      <c r="G1208" s="62">
        <f t="shared" si="238"/>
        <v>0</v>
      </c>
      <c r="H1208" s="17"/>
      <c r="I1208" s="17"/>
      <c r="J1208" s="17"/>
      <c r="K1208" s="17"/>
      <c r="L1208" s="17"/>
      <c r="M1208" s="17"/>
      <c r="N1208" s="17"/>
      <c r="O1208" s="17"/>
      <c r="P1208" s="115"/>
      <c r="Q1208" s="62">
        <f>IF(C1208&gt;A_Stammdaten!$B$12,0,SUM(G1208,H1208,J1208,K1208,M1208,N1208)-SUM(I1208,L1208,O1208,P1208))</f>
        <v>0</v>
      </c>
      <c r="R1208" s="17"/>
      <c r="S1208" s="17"/>
      <c r="T1208" s="17"/>
      <c r="U1208" s="62">
        <f t="shared" si="229"/>
        <v>0</v>
      </c>
      <c r="V1208" s="63">
        <f>IF(ISBLANK($B1208),0,VLOOKUP($B1208,Listen!$A$2:$C$45,2,FALSE))</f>
        <v>0</v>
      </c>
      <c r="W1208" s="63">
        <f>IF(ISBLANK($B1208),0,VLOOKUP($B1208,Listen!$A$2:$C$45,3,FALSE))</f>
        <v>0</v>
      </c>
      <c r="X1208" s="49">
        <f t="shared" si="230"/>
        <v>0</v>
      </c>
      <c r="Y1208" s="49">
        <f t="shared" si="239"/>
        <v>0</v>
      </c>
      <c r="Z1208" s="49">
        <f t="shared" si="239"/>
        <v>0</v>
      </c>
      <c r="AA1208" s="49">
        <f t="shared" si="239"/>
        <v>0</v>
      </c>
      <c r="AB1208" s="49">
        <f t="shared" si="239"/>
        <v>0</v>
      </c>
      <c r="AC1208" s="49">
        <f t="shared" si="239"/>
        <v>0</v>
      </c>
      <c r="AD1208" s="49">
        <f t="shared" si="239"/>
        <v>0</v>
      </c>
      <c r="AE1208" s="51">
        <f t="shared" si="240"/>
        <v>0</v>
      </c>
      <c r="AF1208" s="51">
        <f>IF(C1208=A_Stammdaten!$B$12,D_SAV!$U1208-D_SAV!$AG1208,HLOOKUP(A_Stammdaten!$B$12-1,$AH$4:$AN$4004,ROW(C1208)-3,FALSE)-$AG1208)</f>
        <v>0</v>
      </c>
      <c r="AG1208" s="51">
        <f>HLOOKUP(A_Stammdaten!$B$12,$AH$4:$AN$4004,ROW(C1208)-3,FALSE)</f>
        <v>0</v>
      </c>
      <c r="AH1208" s="51">
        <f t="shared" si="231"/>
        <v>0</v>
      </c>
      <c r="AI1208" s="51">
        <f t="shared" si="232"/>
        <v>0</v>
      </c>
      <c r="AJ1208" s="51">
        <f t="shared" si="233"/>
        <v>0</v>
      </c>
      <c r="AK1208" s="51">
        <f t="shared" si="234"/>
        <v>0</v>
      </c>
      <c r="AL1208" s="51">
        <f t="shared" si="235"/>
        <v>0</v>
      </c>
      <c r="AM1208" s="51">
        <f t="shared" si="236"/>
        <v>0</v>
      </c>
      <c r="AN1208" s="51">
        <f t="shared" si="237"/>
        <v>0</v>
      </c>
    </row>
    <row r="1209" spans="1:40" x14ac:dyDescent="0.25">
      <c r="A1209" s="17"/>
      <c r="B1209" s="17"/>
      <c r="C1209" s="35"/>
      <c r="D1209" s="17"/>
      <c r="E1209" s="17"/>
      <c r="F1209" s="17"/>
      <c r="G1209" s="62">
        <f t="shared" si="238"/>
        <v>0</v>
      </c>
      <c r="H1209" s="17"/>
      <c r="I1209" s="17"/>
      <c r="J1209" s="17"/>
      <c r="K1209" s="17"/>
      <c r="L1209" s="17"/>
      <c r="M1209" s="17"/>
      <c r="N1209" s="17"/>
      <c r="O1209" s="17"/>
      <c r="P1209" s="115"/>
      <c r="Q1209" s="62">
        <f>IF(C1209&gt;A_Stammdaten!$B$12,0,SUM(G1209,H1209,J1209,K1209,M1209,N1209)-SUM(I1209,L1209,O1209,P1209))</f>
        <v>0</v>
      </c>
      <c r="R1209" s="17"/>
      <c r="S1209" s="17"/>
      <c r="T1209" s="17"/>
      <c r="U1209" s="62">
        <f t="shared" si="229"/>
        <v>0</v>
      </c>
      <c r="V1209" s="63">
        <f>IF(ISBLANK($B1209),0,VLOOKUP($B1209,Listen!$A$2:$C$45,2,FALSE))</f>
        <v>0</v>
      </c>
      <c r="W1209" s="63">
        <f>IF(ISBLANK($B1209),0,VLOOKUP($B1209,Listen!$A$2:$C$45,3,FALSE))</f>
        <v>0</v>
      </c>
      <c r="X1209" s="49">
        <f t="shared" si="230"/>
        <v>0</v>
      </c>
      <c r="Y1209" s="49">
        <f t="shared" si="239"/>
        <v>0</v>
      </c>
      <c r="Z1209" s="49">
        <f t="shared" si="239"/>
        <v>0</v>
      </c>
      <c r="AA1209" s="49">
        <f t="shared" si="239"/>
        <v>0</v>
      </c>
      <c r="AB1209" s="49">
        <f t="shared" si="239"/>
        <v>0</v>
      </c>
      <c r="AC1209" s="49">
        <f t="shared" si="239"/>
        <v>0</v>
      </c>
      <c r="AD1209" s="49">
        <f t="shared" si="239"/>
        <v>0</v>
      </c>
      <c r="AE1209" s="51">
        <f t="shared" si="240"/>
        <v>0</v>
      </c>
      <c r="AF1209" s="51">
        <f>IF(C1209=A_Stammdaten!$B$12,D_SAV!$U1209-D_SAV!$AG1209,HLOOKUP(A_Stammdaten!$B$12-1,$AH$4:$AN$4004,ROW(C1209)-3,FALSE)-$AG1209)</f>
        <v>0</v>
      </c>
      <c r="AG1209" s="51">
        <f>HLOOKUP(A_Stammdaten!$B$12,$AH$4:$AN$4004,ROW(C1209)-3,FALSE)</f>
        <v>0</v>
      </c>
      <c r="AH1209" s="51">
        <f t="shared" si="231"/>
        <v>0</v>
      </c>
      <c r="AI1209" s="51">
        <f t="shared" si="232"/>
        <v>0</v>
      </c>
      <c r="AJ1209" s="51">
        <f t="shared" si="233"/>
        <v>0</v>
      </c>
      <c r="AK1209" s="51">
        <f t="shared" si="234"/>
        <v>0</v>
      </c>
      <c r="AL1209" s="51">
        <f t="shared" si="235"/>
        <v>0</v>
      </c>
      <c r="AM1209" s="51">
        <f t="shared" si="236"/>
        <v>0</v>
      </c>
      <c r="AN1209" s="51">
        <f t="shared" si="237"/>
        <v>0</v>
      </c>
    </row>
    <row r="1210" spans="1:40" x14ac:dyDescent="0.25">
      <c r="A1210" s="17"/>
      <c r="B1210" s="17"/>
      <c r="C1210" s="35"/>
      <c r="D1210" s="17"/>
      <c r="E1210" s="17"/>
      <c r="F1210" s="17"/>
      <c r="G1210" s="62">
        <f t="shared" si="238"/>
        <v>0</v>
      </c>
      <c r="H1210" s="17"/>
      <c r="I1210" s="17"/>
      <c r="J1210" s="17"/>
      <c r="K1210" s="17"/>
      <c r="L1210" s="17"/>
      <c r="M1210" s="17"/>
      <c r="N1210" s="17"/>
      <c r="O1210" s="17"/>
      <c r="P1210" s="115"/>
      <c r="Q1210" s="62">
        <f>IF(C1210&gt;A_Stammdaten!$B$12,0,SUM(G1210,H1210,J1210,K1210,M1210,N1210)-SUM(I1210,L1210,O1210,P1210))</f>
        <v>0</v>
      </c>
      <c r="R1210" s="17"/>
      <c r="S1210" s="17"/>
      <c r="T1210" s="17"/>
      <c r="U1210" s="62">
        <f t="shared" si="229"/>
        <v>0</v>
      </c>
      <c r="V1210" s="63">
        <f>IF(ISBLANK($B1210),0,VLOOKUP($B1210,Listen!$A$2:$C$45,2,FALSE))</f>
        <v>0</v>
      </c>
      <c r="W1210" s="63">
        <f>IF(ISBLANK($B1210),0,VLOOKUP($B1210,Listen!$A$2:$C$45,3,FALSE))</f>
        <v>0</v>
      </c>
      <c r="X1210" s="49">
        <f t="shared" si="230"/>
        <v>0</v>
      </c>
      <c r="Y1210" s="49">
        <f t="shared" si="239"/>
        <v>0</v>
      </c>
      <c r="Z1210" s="49">
        <f t="shared" si="239"/>
        <v>0</v>
      </c>
      <c r="AA1210" s="49">
        <f t="shared" si="239"/>
        <v>0</v>
      </c>
      <c r="AB1210" s="49">
        <f t="shared" si="239"/>
        <v>0</v>
      </c>
      <c r="AC1210" s="49">
        <f t="shared" si="239"/>
        <v>0</v>
      </c>
      <c r="AD1210" s="49">
        <f t="shared" si="239"/>
        <v>0</v>
      </c>
      <c r="AE1210" s="51">
        <f t="shared" si="240"/>
        <v>0</v>
      </c>
      <c r="AF1210" s="51">
        <f>IF(C1210=A_Stammdaten!$B$12,D_SAV!$U1210-D_SAV!$AG1210,HLOOKUP(A_Stammdaten!$B$12-1,$AH$4:$AN$4004,ROW(C1210)-3,FALSE)-$AG1210)</f>
        <v>0</v>
      </c>
      <c r="AG1210" s="51">
        <f>HLOOKUP(A_Stammdaten!$B$12,$AH$4:$AN$4004,ROW(C1210)-3,FALSE)</f>
        <v>0</v>
      </c>
      <c r="AH1210" s="51">
        <f t="shared" si="231"/>
        <v>0</v>
      </c>
      <c r="AI1210" s="51">
        <f t="shared" si="232"/>
        <v>0</v>
      </c>
      <c r="AJ1210" s="51">
        <f t="shared" si="233"/>
        <v>0</v>
      </c>
      <c r="AK1210" s="51">
        <f t="shared" si="234"/>
        <v>0</v>
      </c>
      <c r="AL1210" s="51">
        <f t="shared" si="235"/>
        <v>0</v>
      </c>
      <c r="AM1210" s="51">
        <f t="shared" si="236"/>
        <v>0</v>
      </c>
      <c r="AN1210" s="51">
        <f t="shared" si="237"/>
        <v>0</v>
      </c>
    </row>
    <row r="1211" spans="1:40" x14ac:dyDescent="0.25">
      <c r="A1211" s="17"/>
      <c r="B1211" s="17"/>
      <c r="C1211" s="35"/>
      <c r="D1211" s="17"/>
      <c r="E1211" s="17"/>
      <c r="F1211" s="17"/>
      <c r="G1211" s="62">
        <f t="shared" si="238"/>
        <v>0</v>
      </c>
      <c r="H1211" s="17"/>
      <c r="I1211" s="17"/>
      <c r="J1211" s="17"/>
      <c r="K1211" s="17"/>
      <c r="L1211" s="17"/>
      <c r="M1211" s="17"/>
      <c r="N1211" s="17"/>
      <c r="O1211" s="17"/>
      <c r="P1211" s="115"/>
      <c r="Q1211" s="62">
        <f>IF(C1211&gt;A_Stammdaten!$B$12,0,SUM(G1211,H1211,J1211,K1211,M1211,N1211)-SUM(I1211,L1211,O1211,P1211))</f>
        <v>0</v>
      </c>
      <c r="R1211" s="17"/>
      <c r="S1211" s="17"/>
      <c r="T1211" s="17"/>
      <c r="U1211" s="62">
        <f t="shared" si="229"/>
        <v>0</v>
      </c>
      <c r="V1211" s="63">
        <f>IF(ISBLANK($B1211),0,VLOOKUP($B1211,Listen!$A$2:$C$45,2,FALSE))</f>
        <v>0</v>
      </c>
      <c r="W1211" s="63">
        <f>IF(ISBLANK($B1211),0,VLOOKUP($B1211,Listen!$A$2:$C$45,3,FALSE))</f>
        <v>0</v>
      </c>
      <c r="X1211" s="49">
        <f t="shared" si="230"/>
        <v>0</v>
      </c>
      <c r="Y1211" s="49">
        <f t="shared" si="239"/>
        <v>0</v>
      </c>
      <c r="Z1211" s="49">
        <f t="shared" si="239"/>
        <v>0</v>
      </c>
      <c r="AA1211" s="49">
        <f t="shared" si="239"/>
        <v>0</v>
      </c>
      <c r="AB1211" s="49">
        <f t="shared" si="239"/>
        <v>0</v>
      </c>
      <c r="AC1211" s="49">
        <f t="shared" si="239"/>
        <v>0</v>
      </c>
      <c r="AD1211" s="49">
        <f t="shared" si="239"/>
        <v>0</v>
      </c>
      <c r="AE1211" s="51">
        <f t="shared" si="240"/>
        <v>0</v>
      </c>
      <c r="AF1211" s="51">
        <f>IF(C1211=A_Stammdaten!$B$12,D_SAV!$U1211-D_SAV!$AG1211,HLOOKUP(A_Stammdaten!$B$12-1,$AH$4:$AN$4004,ROW(C1211)-3,FALSE)-$AG1211)</f>
        <v>0</v>
      </c>
      <c r="AG1211" s="51">
        <f>HLOOKUP(A_Stammdaten!$B$12,$AH$4:$AN$4004,ROW(C1211)-3,FALSE)</f>
        <v>0</v>
      </c>
      <c r="AH1211" s="51">
        <f t="shared" si="231"/>
        <v>0</v>
      </c>
      <c r="AI1211" s="51">
        <f t="shared" si="232"/>
        <v>0</v>
      </c>
      <c r="AJ1211" s="51">
        <f t="shared" si="233"/>
        <v>0</v>
      </c>
      <c r="AK1211" s="51">
        <f t="shared" si="234"/>
        <v>0</v>
      </c>
      <c r="AL1211" s="51">
        <f t="shared" si="235"/>
        <v>0</v>
      </c>
      <c r="AM1211" s="51">
        <f t="shared" si="236"/>
        <v>0</v>
      </c>
      <c r="AN1211" s="51">
        <f t="shared" si="237"/>
        <v>0</v>
      </c>
    </row>
    <row r="1212" spans="1:40" x14ac:dyDescent="0.25">
      <c r="A1212" s="17"/>
      <c r="B1212" s="17"/>
      <c r="C1212" s="35"/>
      <c r="D1212" s="17"/>
      <c r="E1212" s="17"/>
      <c r="F1212" s="17"/>
      <c r="G1212" s="62">
        <f t="shared" si="238"/>
        <v>0</v>
      </c>
      <c r="H1212" s="17"/>
      <c r="I1212" s="17"/>
      <c r="J1212" s="17"/>
      <c r="K1212" s="17"/>
      <c r="L1212" s="17"/>
      <c r="M1212" s="17"/>
      <c r="N1212" s="17"/>
      <c r="O1212" s="17"/>
      <c r="P1212" s="115"/>
      <c r="Q1212" s="62">
        <f>IF(C1212&gt;A_Stammdaten!$B$12,0,SUM(G1212,H1212,J1212,K1212,M1212,N1212)-SUM(I1212,L1212,O1212,P1212))</f>
        <v>0</v>
      </c>
      <c r="R1212" s="17"/>
      <c r="S1212" s="17"/>
      <c r="T1212" s="17"/>
      <c r="U1212" s="62">
        <f t="shared" si="229"/>
        <v>0</v>
      </c>
      <c r="V1212" s="63">
        <f>IF(ISBLANK($B1212),0,VLOOKUP($B1212,Listen!$A$2:$C$45,2,FALSE))</f>
        <v>0</v>
      </c>
      <c r="W1212" s="63">
        <f>IF(ISBLANK($B1212),0,VLOOKUP($B1212,Listen!$A$2:$C$45,3,FALSE))</f>
        <v>0</v>
      </c>
      <c r="X1212" s="49">
        <f t="shared" si="230"/>
        <v>0</v>
      </c>
      <c r="Y1212" s="49">
        <f t="shared" si="239"/>
        <v>0</v>
      </c>
      <c r="Z1212" s="49">
        <f t="shared" si="239"/>
        <v>0</v>
      </c>
      <c r="AA1212" s="49">
        <f t="shared" si="239"/>
        <v>0</v>
      </c>
      <c r="AB1212" s="49">
        <f t="shared" si="239"/>
        <v>0</v>
      </c>
      <c r="AC1212" s="49">
        <f t="shared" si="239"/>
        <v>0</v>
      </c>
      <c r="AD1212" s="49">
        <f t="shared" si="239"/>
        <v>0</v>
      </c>
      <c r="AE1212" s="51">
        <f t="shared" si="240"/>
        <v>0</v>
      </c>
      <c r="AF1212" s="51">
        <f>IF(C1212=A_Stammdaten!$B$12,D_SAV!$U1212-D_SAV!$AG1212,HLOOKUP(A_Stammdaten!$B$12-1,$AH$4:$AN$4004,ROW(C1212)-3,FALSE)-$AG1212)</f>
        <v>0</v>
      </c>
      <c r="AG1212" s="51">
        <f>HLOOKUP(A_Stammdaten!$B$12,$AH$4:$AN$4004,ROW(C1212)-3,FALSE)</f>
        <v>0</v>
      </c>
      <c r="AH1212" s="51">
        <f t="shared" si="231"/>
        <v>0</v>
      </c>
      <c r="AI1212" s="51">
        <f t="shared" si="232"/>
        <v>0</v>
      </c>
      <c r="AJ1212" s="51">
        <f t="shared" si="233"/>
        <v>0</v>
      </c>
      <c r="AK1212" s="51">
        <f t="shared" si="234"/>
        <v>0</v>
      </c>
      <c r="AL1212" s="51">
        <f t="shared" si="235"/>
        <v>0</v>
      </c>
      <c r="AM1212" s="51">
        <f t="shared" si="236"/>
        <v>0</v>
      </c>
      <c r="AN1212" s="51">
        <f t="shared" si="237"/>
        <v>0</v>
      </c>
    </row>
    <row r="1213" spans="1:40" x14ac:dyDescent="0.25">
      <c r="A1213" s="17"/>
      <c r="B1213" s="17"/>
      <c r="C1213" s="35"/>
      <c r="D1213" s="17"/>
      <c r="E1213" s="17"/>
      <c r="F1213" s="17"/>
      <c r="G1213" s="62">
        <f t="shared" si="238"/>
        <v>0</v>
      </c>
      <c r="H1213" s="17"/>
      <c r="I1213" s="17"/>
      <c r="J1213" s="17"/>
      <c r="K1213" s="17"/>
      <c r="L1213" s="17"/>
      <c r="M1213" s="17"/>
      <c r="N1213" s="17"/>
      <c r="O1213" s="17"/>
      <c r="P1213" s="115"/>
      <c r="Q1213" s="62">
        <f>IF(C1213&gt;A_Stammdaten!$B$12,0,SUM(G1213,H1213,J1213,K1213,M1213,N1213)-SUM(I1213,L1213,O1213,P1213))</f>
        <v>0</v>
      </c>
      <c r="R1213" s="17"/>
      <c r="S1213" s="17"/>
      <c r="T1213" s="17"/>
      <c r="U1213" s="62">
        <f t="shared" si="229"/>
        <v>0</v>
      </c>
      <c r="V1213" s="63">
        <f>IF(ISBLANK($B1213),0,VLOOKUP($B1213,Listen!$A$2:$C$45,2,FALSE))</f>
        <v>0</v>
      </c>
      <c r="W1213" s="63">
        <f>IF(ISBLANK($B1213),0,VLOOKUP($B1213,Listen!$A$2:$C$45,3,FALSE))</f>
        <v>0</v>
      </c>
      <c r="X1213" s="49">
        <f t="shared" si="230"/>
        <v>0</v>
      </c>
      <c r="Y1213" s="49">
        <f t="shared" si="239"/>
        <v>0</v>
      </c>
      <c r="Z1213" s="49">
        <f t="shared" si="239"/>
        <v>0</v>
      </c>
      <c r="AA1213" s="49">
        <f t="shared" si="239"/>
        <v>0</v>
      </c>
      <c r="AB1213" s="49">
        <f t="shared" si="239"/>
        <v>0</v>
      </c>
      <c r="AC1213" s="49">
        <f t="shared" si="239"/>
        <v>0</v>
      </c>
      <c r="AD1213" s="49">
        <f t="shared" si="239"/>
        <v>0</v>
      </c>
      <c r="AE1213" s="51">
        <f t="shared" si="240"/>
        <v>0</v>
      </c>
      <c r="AF1213" s="51">
        <f>IF(C1213=A_Stammdaten!$B$12,D_SAV!$U1213-D_SAV!$AG1213,HLOOKUP(A_Stammdaten!$B$12-1,$AH$4:$AN$4004,ROW(C1213)-3,FALSE)-$AG1213)</f>
        <v>0</v>
      </c>
      <c r="AG1213" s="51">
        <f>HLOOKUP(A_Stammdaten!$B$12,$AH$4:$AN$4004,ROW(C1213)-3,FALSE)</f>
        <v>0</v>
      </c>
      <c r="AH1213" s="51">
        <f t="shared" si="231"/>
        <v>0</v>
      </c>
      <c r="AI1213" s="51">
        <f t="shared" si="232"/>
        <v>0</v>
      </c>
      <c r="AJ1213" s="51">
        <f t="shared" si="233"/>
        <v>0</v>
      </c>
      <c r="AK1213" s="51">
        <f t="shared" si="234"/>
        <v>0</v>
      </c>
      <c r="AL1213" s="51">
        <f t="shared" si="235"/>
        <v>0</v>
      </c>
      <c r="AM1213" s="51">
        <f t="shared" si="236"/>
        <v>0</v>
      </c>
      <c r="AN1213" s="51">
        <f t="shared" si="237"/>
        <v>0</v>
      </c>
    </row>
    <row r="1214" spans="1:40" x14ac:dyDescent="0.25">
      <c r="A1214" s="17"/>
      <c r="B1214" s="17"/>
      <c r="C1214" s="35"/>
      <c r="D1214" s="17"/>
      <c r="E1214" s="17"/>
      <c r="F1214" s="17"/>
      <c r="G1214" s="62">
        <f t="shared" si="238"/>
        <v>0</v>
      </c>
      <c r="H1214" s="17"/>
      <c r="I1214" s="17"/>
      <c r="J1214" s="17"/>
      <c r="K1214" s="17"/>
      <c r="L1214" s="17"/>
      <c r="M1214" s="17"/>
      <c r="N1214" s="17"/>
      <c r="O1214" s="17"/>
      <c r="P1214" s="115"/>
      <c r="Q1214" s="62">
        <f>IF(C1214&gt;A_Stammdaten!$B$12,0,SUM(G1214,H1214,J1214,K1214,M1214,N1214)-SUM(I1214,L1214,O1214,P1214))</f>
        <v>0</v>
      </c>
      <c r="R1214" s="17"/>
      <c r="S1214" s="17"/>
      <c r="T1214" s="17"/>
      <c r="U1214" s="62">
        <f t="shared" si="229"/>
        <v>0</v>
      </c>
      <c r="V1214" s="63">
        <f>IF(ISBLANK($B1214),0,VLOOKUP($B1214,Listen!$A$2:$C$45,2,FALSE))</f>
        <v>0</v>
      </c>
      <c r="W1214" s="63">
        <f>IF(ISBLANK($B1214),0,VLOOKUP($B1214,Listen!$A$2:$C$45,3,FALSE))</f>
        <v>0</v>
      </c>
      <c r="X1214" s="49">
        <f t="shared" si="230"/>
        <v>0</v>
      </c>
      <c r="Y1214" s="49">
        <f t="shared" si="239"/>
        <v>0</v>
      </c>
      <c r="Z1214" s="49">
        <f t="shared" si="239"/>
        <v>0</v>
      </c>
      <c r="AA1214" s="49">
        <f t="shared" si="239"/>
        <v>0</v>
      </c>
      <c r="AB1214" s="49">
        <f t="shared" si="239"/>
        <v>0</v>
      </c>
      <c r="AC1214" s="49">
        <f t="shared" si="239"/>
        <v>0</v>
      </c>
      <c r="AD1214" s="49">
        <f t="shared" si="239"/>
        <v>0</v>
      </c>
      <c r="AE1214" s="51">
        <f t="shared" si="240"/>
        <v>0</v>
      </c>
      <c r="AF1214" s="51">
        <f>IF(C1214=A_Stammdaten!$B$12,D_SAV!$U1214-D_SAV!$AG1214,HLOOKUP(A_Stammdaten!$B$12-1,$AH$4:$AN$4004,ROW(C1214)-3,FALSE)-$AG1214)</f>
        <v>0</v>
      </c>
      <c r="AG1214" s="51">
        <f>HLOOKUP(A_Stammdaten!$B$12,$AH$4:$AN$4004,ROW(C1214)-3,FALSE)</f>
        <v>0</v>
      </c>
      <c r="AH1214" s="51">
        <f t="shared" si="231"/>
        <v>0</v>
      </c>
      <c r="AI1214" s="51">
        <f t="shared" si="232"/>
        <v>0</v>
      </c>
      <c r="AJ1214" s="51">
        <f t="shared" si="233"/>
        <v>0</v>
      </c>
      <c r="AK1214" s="51">
        <f t="shared" si="234"/>
        <v>0</v>
      </c>
      <c r="AL1214" s="51">
        <f t="shared" si="235"/>
        <v>0</v>
      </c>
      <c r="AM1214" s="51">
        <f t="shared" si="236"/>
        <v>0</v>
      </c>
      <c r="AN1214" s="51">
        <f t="shared" si="237"/>
        <v>0</v>
      </c>
    </row>
    <row r="1215" spans="1:40" x14ac:dyDescent="0.25">
      <c r="A1215" s="17"/>
      <c r="B1215" s="17"/>
      <c r="C1215" s="35"/>
      <c r="D1215" s="17"/>
      <c r="E1215" s="17"/>
      <c r="F1215" s="17"/>
      <c r="G1215" s="62">
        <f t="shared" si="238"/>
        <v>0</v>
      </c>
      <c r="H1215" s="17"/>
      <c r="I1215" s="17"/>
      <c r="J1215" s="17"/>
      <c r="K1215" s="17"/>
      <c r="L1215" s="17"/>
      <c r="M1215" s="17"/>
      <c r="N1215" s="17"/>
      <c r="O1215" s="17"/>
      <c r="P1215" s="115"/>
      <c r="Q1215" s="62">
        <f>IF(C1215&gt;A_Stammdaten!$B$12,0,SUM(G1215,H1215,J1215,K1215,M1215,N1215)-SUM(I1215,L1215,O1215,P1215))</f>
        <v>0</v>
      </c>
      <c r="R1215" s="17"/>
      <c r="S1215" s="17"/>
      <c r="T1215" s="17"/>
      <c r="U1215" s="62">
        <f t="shared" si="229"/>
        <v>0</v>
      </c>
      <c r="V1215" s="63">
        <f>IF(ISBLANK($B1215),0,VLOOKUP($B1215,Listen!$A$2:$C$45,2,FALSE))</f>
        <v>0</v>
      </c>
      <c r="W1215" s="63">
        <f>IF(ISBLANK($B1215),0,VLOOKUP($B1215,Listen!$A$2:$C$45,3,FALSE))</f>
        <v>0</v>
      </c>
      <c r="X1215" s="49">
        <f t="shared" si="230"/>
        <v>0</v>
      </c>
      <c r="Y1215" s="49">
        <f t="shared" si="239"/>
        <v>0</v>
      </c>
      <c r="Z1215" s="49">
        <f t="shared" si="239"/>
        <v>0</v>
      </c>
      <c r="AA1215" s="49">
        <f t="shared" si="239"/>
        <v>0</v>
      </c>
      <c r="AB1215" s="49">
        <f t="shared" si="239"/>
        <v>0</v>
      </c>
      <c r="AC1215" s="49">
        <f t="shared" si="239"/>
        <v>0</v>
      </c>
      <c r="AD1215" s="49">
        <f t="shared" ref="Y1215:AD1258" si="241">$V1215</f>
        <v>0</v>
      </c>
      <c r="AE1215" s="51">
        <f t="shared" si="240"/>
        <v>0</v>
      </c>
      <c r="AF1215" s="51">
        <f>IF(C1215=A_Stammdaten!$B$12,D_SAV!$U1215-D_SAV!$AG1215,HLOOKUP(A_Stammdaten!$B$12-1,$AH$4:$AN$4004,ROW(C1215)-3,FALSE)-$AG1215)</f>
        <v>0</v>
      </c>
      <c r="AG1215" s="51">
        <f>HLOOKUP(A_Stammdaten!$B$12,$AH$4:$AN$4004,ROW(C1215)-3,FALSE)</f>
        <v>0</v>
      </c>
      <c r="AH1215" s="51">
        <f t="shared" si="231"/>
        <v>0</v>
      </c>
      <c r="AI1215" s="51">
        <f t="shared" si="232"/>
        <v>0</v>
      </c>
      <c r="AJ1215" s="51">
        <f t="shared" si="233"/>
        <v>0</v>
      </c>
      <c r="AK1215" s="51">
        <f t="shared" si="234"/>
        <v>0</v>
      </c>
      <c r="AL1215" s="51">
        <f t="shared" si="235"/>
        <v>0</v>
      </c>
      <c r="AM1215" s="51">
        <f t="shared" si="236"/>
        <v>0</v>
      </c>
      <c r="AN1215" s="51">
        <f t="shared" si="237"/>
        <v>0</v>
      </c>
    </row>
    <row r="1216" spans="1:40" x14ac:dyDescent="0.25">
      <c r="A1216" s="17"/>
      <c r="B1216" s="17"/>
      <c r="C1216" s="35"/>
      <c r="D1216" s="17"/>
      <c r="E1216" s="17"/>
      <c r="F1216" s="17"/>
      <c r="G1216" s="62">
        <f t="shared" si="238"/>
        <v>0</v>
      </c>
      <c r="H1216" s="17"/>
      <c r="I1216" s="17"/>
      <c r="J1216" s="17"/>
      <c r="K1216" s="17"/>
      <c r="L1216" s="17"/>
      <c r="M1216" s="17"/>
      <c r="N1216" s="17"/>
      <c r="O1216" s="17"/>
      <c r="P1216" s="115"/>
      <c r="Q1216" s="62">
        <f>IF(C1216&gt;A_Stammdaten!$B$12,0,SUM(G1216,H1216,J1216,K1216,M1216,N1216)-SUM(I1216,L1216,O1216,P1216))</f>
        <v>0</v>
      </c>
      <c r="R1216" s="17"/>
      <c r="S1216" s="17"/>
      <c r="T1216" s="17"/>
      <c r="U1216" s="62">
        <f t="shared" si="229"/>
        <v>0</v>
      </c>
      <c r="V1216" s="63">
        <f>IF(ISBLANK($B1216),0,VLOOKUP($B1216,Listen!$A$2:$C$45,2,FALSE))</f>
        <v>0</v>
      </c>
      <c r="W1216" s="63">
        <f>IF(ISBLANK($B1216),0,VLOOKUP($B1216,Listen!$A$2:$C$45,3,FALSE))</f>
        <v>0</v>
      </c>
      <c r="X1216" s="49">
        <f t="shared" si="230"/>
        <v>0</v>
      </c>
      <c r="Y1216" s="49">
        <f t="shared" si="241"/>
        <v>0</v>
      </c>
      <c r="Z1216" s="49">
        <f t="shared" si="241"/>
        <v>0</v>
      </c>
      <c r="AA1216" s="49">
        <f t="shared" si="241"/>
        <v>0</v>
      </c>
      <c r="AB1216" s="49">
        <f t="shared" si="241"/>
        <v>0</v>
      </c>
      <c r="AC1216" s="49">
        <f t="shared" si="241"/>
        <v>0</v>
      </c>
      <c r="AD1216" s="49">
        <f t="shared" si="241"/>
        <v>0</v>
      </c>
      <c r="AE1216" s="51">
        <f t="shared" si="240"/>
        <v>0</v>
      </c>
      <c r="AF1216" s="51">
        <f>IF(C1216=A_Stammdaten!$B$12,D_SAV!$U1216-D_SAV!$AG1216,HLOOKUP(A_Stammdaten!$B$12-1,$AH$4:$AN$4004,ROW(C1216)-3,FALSE)-$AG1216)</f>
        <v>0</v>
      </c>
      <c r="AG1216" s="51">
        <f>HLOOKUP(A_Stammdaten!$B$12,$AH$4:$AN$4004,ROW(C1216)-3,FALSE)</f>
        <v>0</v>
      </c>
      <c r="AH1216" s="51">
        <f t="shared" si="231"/>
        <v>0</v>
      </c>
      <c r="AI1216" s="51">
        <f t="shared" si="232"/>
        <v>0</v>
      </c>
      <c r="AJ1216" s="51">
        <f t="shared" si="233"/>
        <v>0</v>
      </c>
      <c r="AK1216" s="51">
        <f t="shared" si="234"/>
        <v>0</v>
      </c>
      <c r="AL1216" s="51">
        <f t="shared" si="235"/>
        <v>0</v>
      </c>
      <c r="AM1216" s="51">
        <f t="shared" si="236"/>
        <v>0</v>
      </c>
      <c r="AN1216" s="51">
        <f t="shared" si="237"/>
        <v>0</v>
      </c>
    </row>
    <row r="1217" spans="1:40" x14ac:dyDescent="0.25">
      <c r="A1217" s="17"/>
      <c r="B1217" s="17"/>
      <c r="C1217" s="35"/>
      <c r="D1217" s="17"/>
      <c r="E1217" s="17"/>
      <c r="F1217" s="17"/>
      <c r="G1217" s="62">
        <f t="shared" si="238"/>
        <v>0</v>
      </c>
      <c r="H1217" s="17"/>
      <c r="I1217" s="17"/>
      <c r="J1217" s="17"/>
      <c r="K1217" s="17"/>
      <c r="L1217" s="17"/>
      <c r="M1217" s="17"/>
      <c r="N1217" s="17"/>
      <c r="O1217" s="17"/>
      <c r="P1217" s="115"/>
      <c r="Q1217" s="62">
        <f>IF(C1217&gt;A_Stammdaten!$B$12,0,SUM(G1217,H1217,J1217,K1217,M1217,N1217)-SUM(I1217,L1217,O1217,P1217))</f>
        <v>0</v>
      </c>
      <c r="R1217" s="17"/>
      <c r="S1217" s="17"/>
      <c r="T1217" s="17"/>
      <c r="U1217" s="62">
        <f t="shared" si="229"/>
        <v>0</v>
      </c>
      <c r="V1217" s="63">
        <f>IF(ISBLANK($B1217),0,VLOOKUP($B1217,Listen!$A$2:$C$45,2,FALSE))</f>
        <v>0</v>
      </c>
      <c r="W1217" s="63">
        <f>IF(ISBLANK($B1217),0,VLOOKUP($B1217,Listen!$A$2:$C$45,3,FALSE))</f>
        <v>0</v>
      </c>
      <c r="X1217" s="49">
        <f t="shared" si="230"/>
        <v>0</v>
      </c>
      <c r="Y1217" s="49">
        <f t="shared" si="241"/>
        <v>0</v>
      </c>
      <c r="Z1217" s="49">
        <f t="shared" si="241"/>
        <v>0</v>
      </c>
      <c r="AA1217" s="49">
        <f t="shared" si="241"/>
        <v>0</v>
      </c>
      <c r="AB1217" s="49">
        <f t="shared" si="241"/>
        <v>0</v>
      </c>
      <c r="AC1217" s="49">
        <f t="shared" si="241"/>
        <v>0</v>
      </c>
      <c r="AD1217" s="49">
        <f t="shared" si="241"/>
        <v>0</v>
      </c>
      <c r="AE1217" s="51">
        <f t="shared" si="240"/>
        <v>0</v>
      </c>
      <c r="AF1217" s="51">
        <f>IF(C1217=A_Stammdaten!$B$12,D_SAV!$U1217-D_SAV!$AG1217,HLOOKUP(A_Stammdaten!$B$12-1,$AH$4:$AN$4004,ROW(C1217)-3,FALSE)-$AG1217)</f>
        <v>0</v>
      </c>
      <c r="AG1217" s="51">
        <f>HLOOKUP(A_Stammdaten!$B$12,$AH$4:$AN$4004,ROW(C1217)-3,FALSE)</f>
        <v>0</v>
      </c>
      <c r="AH1217" s="51">
        <f t="shared" si="231"/>
        <v>0</v>
      </c>
      <c r="AI1217" s="51">
        <f t="shared" si="232"/>
        <v>0</v>
      </c>
      <c r="AJ1217" s="51">
        <f t="shared" si="233"/>
        <v>0</v>
      </c>
      <c r="AK1217" s="51">
        <f t="shared" si="234"/>
        <v>0</v>
      </c>
      <c r="AL1217" s="51">
        <f t="shared" si="235"/>
        <v>0</v>
      </c>
      <c r="AM1217" s="51">
        <f t="shared" si="236"/>
        <v>0</v>
      </c>
      <c r="AN1217" s="51">
        <f t="shared" si="237"/>
        <v>0</v>
      </c>
    </row>
    <row r="1218" spans="1:40" x14ac:dyDescent="0.25">
      <c r="A1218" s="17"/>
      <c r="B1218" s="17"/>
      <c r="C1218" s="35"/>
      <c r="D1218" s="17"/>
      <c r="E1218" s="17"/>
      <c r="F1218" s="17"/>
      <c r="G1218" s="62">
        <f t="shared" si="238"/>
        <v>0</v>
      </c>
      <c r="H1218" s="17"/>
      <c r="I1218" s="17"/>
      <c r="J1218" s="17"/>
      <c r="K1218" s="17"/>
      <c r="L1218" s="17"/>
      <c r="M1218" s="17"/>
      <c r="N1218" s="17"/>
      <c r="O1218" s="17"/>
      <c r="P1218" s="115"/>
      <c r="Q1218" s="62">
        <f>IF(C1218&gt;A_Stammdaten!$B$12,0,SUM(G1218,H1218,J1218,K1218,M1218,N1218)-SUM(I1218,L1218,O1218,P1218))</f>
        <v>0</v>
      </c>
      <c r="R1218" s="17"/>
      <c r="S1218" s="17"/>
      <c r="T1218" s="17"/>
      <c r="U1218" s="62">
        <f t="shared" si="229"/>
        <v>0</v>
      </c>
      <c r="V1218" s="63">
        <f>IF(ISBLANK($B1218),0,VLOOKUP($B1218,Listen!$A$2:$C$45,2,FALSE))</f>
        <v>0</v>
      </c>
      <c r="W1218" s="63">
        <f>IF(ISBLANK($B1218),0,VLOOKUP($B1218,Listen!$A$2:$C$45,3,FALSE))</f>
        <v>0</v>
      </c>
      <c r="X1218" s="49">
        <f t="shared" si="230"/>
        <v>0</v>
      </c>
      <c r="Y1218" s="49">
        <f t="shared" si="241"/>
        <v>0</v>
      </c>
      <c r="Z1218" s="49">
        <f t="shared" si="241"/>
        <v>0</v>
      </c>
      <c r="AA1218" s="49">
        <f t="shared" si="241"/>
        <v>0</v>
      </c>
      <c r="AB1218" s="49">
        <f t="shared" si="241"/>
        <v>0</v>
      </c>
      <c r="AC1218" s="49">
        <f t="shared" si="241"/>
        <v>0</v>
      </c>
      <c r="AD1218" s="49">
        <f t="shared" si="241"/>
        <v>0</v>
      </c>
      <c r="AE1218" s="51">
        <f t="shared" si="240"/>
        <v>0</v>
      </c>
      <c r="AF1218" s="51">
        <f>IF(C1218=A_Stammdaten!$B$12,D_SAV!$U1218-D_SAV!$AG1218,HLOOKUP(A_Stammdaten!$B$12-1,$AH$4:$AN$4004,ROW(C1218)-3,FALSE)-$AG1218)</f>
        <v>0</v>
      </c>
      <c r="AG1218" s="51">
        <f>HLOOKUP(A_Stammdaten!$B$12,$AH$4:$AN$4004,ROW(C1218)-3,FALSE)</f>
        <v>0</v>
      </c>
      <c r="AH1218" s="51">
        <f t="shared" si="231"/>
        <v>0</v>
      </c>
      <c r="AI1218" s="51">
        <f t="shared" si="232"/>
        <v>0</v>
      </c>
      <c r="AJ1218" s="51">
        <f t="shared" si="233"/>
        <v>0</v>
      </c>
      <c r="AK1218" s="51">
        <f t="shared" si="234"/>
        <v>0</v>
      </c>
      <c r="AL1218" s="51">
        <f t="shared" si="235"/>
        <v>0</v>
      </c>
      <c r="AM1218" s="51">
        <f t="shared" si="236"/>
        <v>0</v>
      </c>
      <c r="AN1218" s="51">
        <f t="shared" si="237"/>
        <v>0</v>
      </c>
    </row>
    <row r="1219" spans="1:40" x14ac:dyDescent="0.25">
      <c r="A1219" s="17"/>
      <c r="B1219" s="17"/>
      <c r="C1219" s="35"/>
      <c r="D1219" s="17"/>
      <c r="E1219" s="17"/>
      <c r="F1219" s="17"/>
      <c r="G1219" s="62">
        <f t="shared" si="238"/>
        <v>0</v>
      </c>
      <c r="H1219" s="17"/>
      <c r="I1219" s="17"/>
      <c r="J1219" s="17"/>
      <c r="K1219" s="17"/>
      <c r="L1219" s="17"/>
      <c r="M1219" s="17"/>
      <c r="N1219" s="17"/>
      <c r="O1219" s="17"/>
      <c r="P1219" s="115"/>
      <c r="Q1219" s="62">
        <f>IF(C1219&gt;A_Stammdaten!$B$12,0,SUM(G1219,H1219,J1219,K1219,M1219,N1219)-SUM(I1219,L1219,O1219,P1219))</f>
        <v>0</v>
      </c>
      <c r="R1219" s="17"/>
      <c r="S1219" s="17"/>
      <c r="T1219" s="17"/>
      <c r="U1219" s="62">
        <f t="shared" si="229"/>
        <v>0</v>
      </c>
      <c r="V1219" s="63">
        <f>IF(ISBLANK($B1219),0,VLOOKUP($B1219,Listen!$A$2:$C$45,2,FALSE))</f>
        <v>0</v>
      </c>
      <c r="W1219" s="63">
        <f>IF(ISBLANK($B1219),0,VLOOKUP($B1219,Listen!$A$2:$C$45,3,FALSE))</f>
        <v>0</v>
      </c>
      <c r="X1219" s="49">
        <f t="shared" si="230"/>
        <v>0</v>
      </c>
      <c r="Y1219" s="49">
        <f t="shared" si="241"/>
        <v>0</v>
      </c>
      <c r="Z1219" s="49">
        <f t="shared" si="241"/>
        <v>0</v>
      </c>
      <c r="AA1219" s="49">
        <f t="shared" si="241"/>
        <v>0</v>
      </c>
      <c r="AB1219" s="49">
        <f t="shared" si="241"/>
        <v>0</v>
      </c>
      <c r="AC1219" s="49">
        <f t="shared" si="241"/>
        <v>0</v>
      </c>
      <c r="AD1219" s="49">
        <f t="shared" si="241"/>
        <v>0</v>
      </c>
      <c r="AE1219" s="51">
        <f t="shared" si="240"/>
        <v>0</v>
      </c>
      <c r="AF1219" s="51">
        <f>IF(C1219=A_Stammdaten!$B$12,D_SAV!$U1219-D_SAV!$AG1219,HLOOKUP(A_Stammdaten!$B$12-1,$AH$4:$AN$4004,ROW(C1219)-3,FALSE)-$AG1219)</f>
        <v>0</v>
      </c>
      <c r="AG1219" s="51">
        <f>HLOOKUP(A_Stammdaten!$B$12,$AH$4:$AN$4004,ROW(C1219)-3,FALSE)</f>
        <v>0</v>
      </c>
      <c r="AH1219" s="51">
        <f t="shared" si="231"/>
        <v>0</v>
      </c>
      <c r="AI1219" s="51">
        <f t="shared" si="232"/>
        <v>0</v>
      </c>
      <c r="AJ1219" s="51">
        <f t="shared" si="233"/>
        <v>0</v>
      </c>
      <c r="AK1219" s="51">
        <f t="shared" si="234"/>
        <v>0</v>
      </c>
      <c r="AL1219" s="51">
        <f t="shared" si="235"/>
        <v>0</v>
      </c>
      <c r="AM1219" s="51">
        <f t="shared" si="236"/>
        <v>0</v>
      </c>
      <c r="AN1219" s="51">
        <f t="shared" si="237"/>
        <v>0</v>
      </c>
    </row>
    <row r="1220" spans="1:40" x14ac:dyDescent="0.25">
      <c r="A1220" s="17"/>
      <c r="B1220" s="17"/>
      <c r="C1220" s="35"/>
      <c r="D1220" s="17"/>
      <c r="E1220" s="17"/>
      <c r="F1220" s="17"/>
      <c r="G1220" s="62">
        <f t="shared" si="238"/>
        <v>0</v>
      </c>
      <c r="H1220" s="17"/>
      <c r="I1220" s="17"/>
      <c r="J1220" s="17"/>
      <c r="K1220" s="17"/>
      <c r="L1220" s="17"/>
      <c r="M1220" s="17"/>
      <c r="N1220" s="17"/>
      <c r="O1220" s="17"/>
      <c r="P1220" s="115"/>
      <c r="Q1220" s="62">
        <f>IF(C1220&gt;A_Stammdaten!$B$12,0,SUM(G1220,H1220,J1220,K1220,M1220,N1220)-SUM(I1220,L1220,O1220,P1220))</f>
        <v>0</v>
      </c>
      <c r="R1220" s="17"/>
      <c r="S1220" s="17"/>
      <c r="T1220" s="17"/>
      <c r="U1220" s="62">
        <f t="shared" si="229"/>
        <v>0</v>
      </c>
      <c r="V1220" s="63">
        <f>IF(ISBLANK($B1220),0,VLOOKUP($B1220,Listen!$A$2:$C$45,2,FALSE))</f>
        <v>0</v>
      </c>
      <c r="W1220" s="63">
        <f>IF(ISBLANK($B1220),0,VLOOKUP($B1220,Listen!$A$2:$C$45,3,FALSE))</f>
        <v>0</v>
      </c>
      <c r="X1220" s="49">
        <f t="shared" si="230"/>
        <v>0</v>
      </c>
      <c r="Y1220" s="49">
        <f t="shared" si="241"/>
        <v>0</v>
      </c>
      <c r="Z1220" s="49">
        <f t="shared" si="241"/>
        <v>0</v>
      </c>
      <c r="AA1220" s="49">
        <f t="shared" si="241"/>
        <v>0</v>
      </c>
      <c r="AB1220" s="49">
        <f t="shared" si="241"/>
        <v>0</v>
      </c>
      <c r="AC1220" s="49">
        <f t="shared" si="241"/>
        <v>0</v>
      </c>
      <c r="AD1220" s="49">
        <f t="shared" si="241"/>
        <v>0</v>
      </c>
      <c r="AE1220" s="51">
        <f t="shared" si="240"/>
        <v>0</v>
      </c>
      <c r="AF1220" s="51">
        <f>IF(C1220=A_Stammdaten!$B$12,D_SAV!$U1220-D_SAV!$AG1220,HLOOKUP(A_Stammdaten!$B$12-1,$AH$4:$AN$4004,ROW(C1220)-3,FALSE)-$AG1220)</f>
        <v>0</v>
      </c>
      <c r="AG1220" s="51">
        <f>HLOOKUP(A_Stammdaten!$B$12,$AH$4:$AN$4004,ROW(C1220)-3,FALSE)</f>
        <v>0</v>
      </c>
      <c r="AH1220" s="51">
        <f t="shared" si="231"/>
        <v>0</v>
      </c>
      <c r="AI1220" s="51">
        <f t="shared" si="232"/>
        <v>0</v>
      </c>
      <c r="AJ1220" s="51">
        <f t="shared" si="233"/>
        <v>0</v>
      </c>
      <c r="AK1220" s="51">
        <f t="shared" si="234"/>
        <v>0</v>
      </c>
      <c r="AL1220" s="51">
        <f t="shared" si="235"/>
        <v>0</v>
      </c>
      <c r="AM1220" s="51">
        <f t="shared" si="236"/>
        <v>0</v>
      </c>
      <c r="AN1220" s="51">
        <f t="shared" si="237"/>
        <v>0</v>
      </c>
    </row>
    <row r="1221" spans="1:40" x14ac:dyDescent="0.25">
      <c r="A1221" s="17"/>
      <c r="B1221" s="17"/>
      <c r="C1221" s="35"/>
      <c r="D1221" s="17"/>
      <c r="E1221" s="17"/>
      <c r="F1221" s="17"/>
      <c r="G1221" s="62">
        <f t="shared" si="238"/>
        <v>0</v>
      </c>
      <c r="H1221" s="17"/>
      <c r="I1221" s="17"/>
      <c r="J1221" s="17"/>
      <c r="K1221" s="17"/>
      <c r="L1221" s="17"/>
      <c r="M1221" s="17"/>
      <c r="N1221" s="17"/>
      <c r="O1221" s="17"/>
      <c r="P1221" s="115"/>
      <c r="Q1221" s="62">
        <f>IF(C1221&gt;A_Stammdaten!$B$12,0,SUM(G1221,H1221,J1221,K1221,M1221,N1221)-SUM(I1221,L1221,O1221,P1221))</f>
        <v>0</v>
      </c>
      <c r="R1221" s="17"/>
      <c r="S1221" s="17"/>
      <c r="T1221" s="17"/>
      <c r="U1221" s="62">
        <f t="shared" ref="U1221:U1284" si="242">Q1221-SUM(R1221:T1221)</f>
        <v>0</v>
      </c>
      <c r="V1221" s="63">
        <f>IF(ISBLANK($B1221),0,VLOOKUP($B1221,Listen!$A$2:$C$45,2,FALSE))</f>
        <v>0</v>
      </c>
      <c r="W1221" s="63">
        <f>IF(ISBLANK($B1221),0,VLOOKUP($B1221,Listen!$A$2:$C$45,3,FALSE))</f>
        <v>0</v>
      </c>
      <c r="X1221" s="49">
        <f t="shared" ref="X1221:X1284" si="243">$V1221</f>
        <v>0</v>
      </c>
      <c r="Y1221" s="49">
        <f t="shared" si="241"/>
        <v>0</v>
      </c>
      <c r="Z1221" s="49">
        <f t="shared" si="241"/>
        <v>0</v>
      </c>
      <c r="AA1221" s="49">
        <f t="shared" si="241"/>
        <v>0</v>
      </c>
      <c r="AB1221" s="49">
        <f t="shared" si="241"/>
        <v>0</v>
      </c>
      <c r="AC1221" s="49">
        <f t="shared" si="241"/>
        <v>0</v>
      </c>
      <c r="AD1221" s="49">
        <f t="shared" si="241"/>
        <v>0</v>
      </c>
      <c r="AE1221" s="51">
        <f t="shared" si="240"/>
        <v>0</v>
      </c>
      <c r="AF1221" s="51">
        <f>IF(C1221=A_Stammdaten!$B$12,D_SAV!$U1221-D_SAV!$AG1221,HLOOKUP(A_Stammdaten!$B$12-1,$AH$4:$AN$4004,ROW(C1221)-3,FALSE)-$AG1221)</f>
        <v>0</v>
      </c>
      <c r="AG1221" s="51">
        <f>HLOOKUP(A_Stammdaten!$B$12,$AH$4:$AN$4004,ROW(C1221)-3,FALSE)</f>
        <v>0</v>
      </c>
      <c r="AH1221" s="51">
        <f t="shared" ref="AH1221:AH1284" si="244">IF(OR($C1221=0,$U1221=0),0,IF($C1221&lt;=AH$4,$U1221-$U1221/X1221*(AH$4-$C1221+1),0))</f>
        <v>0</v>
      </c>
      <c r="AI1221" s="51">
        <f t="shared" ref="AI1221:AI1284" si="245">IF(OR($C1221=0,$U1221=0,Y1221-(AI$4-$C1221)=0),0,IF($C1221&lt;AI$4,AH1221-AH1221/(Y1221-(AI$4-$C1221)),IF($C1221=AI$4,$U1221-$U1221/Y1221,0)))</f>
        <v>0</v>
      </c>
      <c r="AJ1221" s="51">
        <f t="shared" ref="AJ1221:AJ1284" si="246">IF(OR($C1221=0,$U1221=0,Z1221-(AJ$4-$C1221)=0),0,IF($C1221&lt;AJ$4,AI1221-AI1221/(Z1221-(AJ$4-$C1221)),IF($C1221=AJ$4,$U1221-$U1221/Z1221,0)))</f>
        <v>0</v>
      </c>
      <c r="AK1221" s="51">
        <f t="shared" ref="AK1221:AK1284" si="247">IF(OR($C1221=0,$U1221=0,AA1221-(AK$4-$C1221)=0),0,IF($C1221&lt;AK$4,AJ1221-AJ1221/(AA1221-(AK$4-$C1221)),IF($C1221=AK$4,$U1221-$U1221/AA1221,0)))</f>
        <v>0</v>
      </c>
      <c r="AL1221" s="51">
        <f t="shared" ref="AL1221:AL1284" si="248">IF(OR($C1221=0,$U1221=0,AB1221-(AL$4-$C1221)=0),0,IF($C1221&lt;AL$4,AK1221-AK1221/(AB1221-(AL$4-$C1221)),IF($C1221=AL$4,$U1221-$U1221/AB1221,0)))</f>
        <v>0</v>
      </c>
      <c r="AM1221" s="51">
        <f t="shared" ref="AM1221:AM1284" si="249">IF(OR($C1221=0,$U1221=0,AC1221-(AM$4-$C1221)=0),0,IF($C1221&lt;AM$4,AL1221-AL1221/(AC1221-(AM$4-$C1221)),IF($C1221=AM$4,$U1221-$U1221/AC1221,0)))</f>
        <v>0</v>
      </c>
      <c r="AN1221" s="51">
        <f t="shared" ref="AN1221:AN1284" si="250">IF(OR($C1221=0,$U1221=0,AD1221-(AN$4-$C1221)=0),0,IF($C1221&lt;AN$4,AM1221-AM1221/(AD1221-(AN$4-$C1221)),IF($C1221=AN$4,$U1221-$U1221/AD1221,0)))</f>
        <v>0</v>
      </c>
    </row>
    <row r="1222" spans="1:40" x14ac:dyDescent="0.25">
      <c r="A1222" s="17"/>
      <c r="B1222" s="17"/>
      <c r="C1222" s="35"/>
      <c r="D1222" s="17"/>
      <c r="E1222" s="17"/>
      <c r="F1222" s="17"/>
      <c r="G1222" s="62">
        <f t="shared" ref="G1222:G1285" si="251">D1222*E1222/100</f>
        <v>0</v>
      </c>
      <c r="H1222" s="17"/>
      <c r="I1222" s="17"/>
      <c r="J1222" s="17"/>
      <c r="K1222" s="17"/>
      <c r="L1222" s="17"/>
      <c r="M1222" s="17"/>
      <c r="N1222" s="17"/>
      <c r="O1222" s="17"/>
      <c r="P1222" s="115"/>
      <c r="Q1222" s="62">
        <f>IF(C1222&gt;A_Stammdaten!$B$12,0,SUM(G1222,H1222,J1222,K1222,M1222,N1222)-SUM(I1222,L1222,O1222,P1222))</f>
        <v>0</v>
      </c>
      <c r="R1222" s="17"/>
      <c r="S1222" s="17"/>
      <c r="T1222" s="17"/>
      <c r="U1222" s="62">
        <f t="shared" si="242"/>
        <v>0</v>
      </c>
      <c r="V1222" s="63">
        <f>IF(ISBLANK($B1222),0,VLOOKUP($B1222,Listen!$A$2:$C$45,2,FALSE))</f>
        <v>0</v>
      </c>
      <c r="W1222" s="63">
        <f>IF(ISBLANK($B1222),0,VLOOKUP($B1222,Listen!$A$2:$C$45,3,FALSE))</f>
        <v>0</v>
      </c>
      <c r="X1222" s="49">
        <f t="shared" si="243"/>
        <v>0</v>
      </c>
      <c r="Y1222" s="49">
        <f t="shared" si="241"/>
        <v>0</v>
      </c>
      <c r="Z1222" s="49">
        <f t="shared" si="241"/>
        <v>0</v>
      </c>
      <c r="AA1222" s="49">
        <f t="shared" si="241"/>
        <v>0</v>
      </c>
      <c r="AB1222" s="49">
        <f t="shared" si="241"/>
        <v>0</v>
      </c>
      <c r="AC1222" s="49">
        <f t="shared" si="241"/>
        <v>0</v>
      </c>
      <c r="AD1222" s="49">
        <f t="shared" si="241"/>
        <v>0</v>
      </c>
      <c r="AE1222" s="51">
        <f t="shared" si="240"/>
        <v>0</v>
      </c>
      <c r="AF1222" s="51">
        <f>IF(C1222=A_Stammdaten!$B$12,D_SAV!$U1222-D_SAV!$AG1222,HLOOKUP(A_Stammdaten!$B$12-1,$AH$4:$AN$4004,ROW(C1222)-3,FALSE)-$AG1222)</f>
        <v>0</v>
      </c>
      <c r="AG1222" s="51">
        <f>HLOOKUP(A_Stammdaten!$B$12,$AH$4:$AN$4004,ROW(C1222)-3,FALSE)</f>
        <v>0</v>
      </c>
      <c r="AH1222" s="51">
        <f t="shared" si="244"/>
        <v>0</v>
      </c>
      <c r="AI1222" s="51">
        <f t="shared" si="245"/>
        <v>0</v>
      </c>
      <c r="AJ1222" s="51">
        <f t="shared" si="246"/>
        <v>0</v>
      </c>
      <c r="AK1222" s="51">
        <f t="shared" si="247"/>
        <v>0</v>
      </c>
      <c r="AL1222" s="51">
        <f t="shared" si="248"/>
        <v>0</v>
      </c>
      <c r="AM1222" s="51">
        <f t="shared" si="249"/>
        <v>0</v>
      </c>
      <c r="AN1222" s="51">
        <f t="shared" si="250"/>
        <v>0</v>
      </c>
    </row>
    <row r="1223" spans="1:40" x14ac:dyDescent="0.25">
      <c r="A1223" s="17"/>
      <c r="B1223" s="17"/>
      <c r="C1223" s="35"/>
      <c r="D1223" s="17"/>
      <c r="E1223" s="17"/>
      <c r="F1223" s="17"/>
      <c r="G1223" s="62">
        <f t="shared" si="251"/>
        <v>0</v>
      </c>
      <c r="H1223" s="17"/>
      <c r="I1223" s="17"/>
      <c r="J1223" s="17"/>
      <c r="K1223" s="17"/>
      <c r="L1223" s="17"/>
      <c r="M1223" s="17"/>
      <c r="N1223" s="17"/>
      <c r="O1223" s="17"/>
      <c r="P1223" s="115"/>
      <c r="Q1223" s="62">
        <f>IF(C1223&gt;A_Stammdaten!$B$12,0,SUM(G1223,H1223,J1223,K1223,M1223,N1223)-SUM(I1223,L1223,O1223,P1223))</f>
        <v>0</v>
      </c>
      <c r="R1223" s="17"/>
      <c r="S1223" s="17"/>
      <c r="T1223" s="17"/>
      <c r="U1223" s="62">
        <f t="shared" si="242"/>
        <v>0</v>
      </c>
      <c r="V1223" s="63">
        <f>IF(ISBLANK($B1223),0,VLOOKUP($B1223,Listen!$A$2:$C$45,2,FALSE))</f>
        <v>0</v>
      </c>
      <c r="W1223" s="63">
        <f>IF(ISBLANK($B1223),0,VLOOKUP($B1223,Listen!$A$2:$C$45,3,FALSE))</f>
        <v>0</v>
      </c>
      <c r="X1223" s="49">
        <f t="shared" si="243"/>
        <v>0</v>
      </c>
      <c r="Y1223" s="49">
        <f t="shared" si="241"/>
        <v>0</v>
      </c>
      <c r="Z1223" s="49">
        <f t="shared" si="241"/>
        <v>0</v>
      </c>
      <c r="AA1223" s="49">
        <f t="shared" si="241"/>
        <v>0</v>
      </c>
      <c r="AB1223" s="49">
        <f t="shared" si="241"/>
        <v>0</v>
      </c>
      <c r="AC1223" s="49">
        <f t="shared" si="241"/>
        <v>0</v>
      </c>
      <c r="AD1223" s="49">
        <f t="shared" si="241"/>
        <v>0</v>
      </c>
      <c r="AE1223" s="51">
        <f t="shared" si="240"/>
        <v>0</v>
      </c>
      <c r="AF1223" s="51">
        <f>IF(C1223=A_Stammdaten!$B$12,D_SAV!$U1223-D_SAV!$AG1223,HLOOKUP(A_Stammdaten!$B$12-1,$AH$4:$AN$4004,ROW(C1223)-3,FALSE)-$AG1223)</f>
        <v>0</v>
      </c>
      <c r="AG1223" s="51">
        <f>HLOOKUP(A_Stammdaten!$B$12,$AH$4:$AN$4004,ROW(C1223)-3,FALSE)</f>
        <v>0</v>
      </c>
      <c r="AH1223" s="51">
        <f t="shared" si="244"/>
        <v>0</v>
      </c>
      <c r="AI1223" s="51">
        <f t="shared" si="245"/>
        <v>0</v>
      </c>
      <c r="AJ1223" s="51">
        <f t="shared" si="246"/>
        <v>0</v>
      </c>
      <c r="AK1223" s="51">
        <f t="shared" si="247"/>
        <v>0</v>
      </c>
      <c r="AL1223" s="51">
        <f t="shared" si="248"/>
        <v>0</v>
      </c>
      <c r="AM1223" s="51">
        <f t="shared" si="249"/>
        <v>0</v>
      </c>
      <c r="AN1223" s="51">
        <f t="shared" si="250"/>
        <v>0</v>
      </c>
    </row>
    <row r="1224" spans="1:40" x14ac:dyDescent="0.25">
      <c r="A1224" s="17"/>
      <c r="B1224" s="17"/>
      <c r="C1224" s="35"/>
      <c r="D1224" s="17"/>
      <c r="E1224" s="17"/>
      <c r="F1224" s="17"/>
      <c r="G1224" s="62">
        <f t="shared" si="251"/>
        <v>0</v>
      </c>
      <c r="H1224" s="17"/>
      <c r="I1224" s="17"/>
      <c r="J1224" s="17"/>
      <c r="K1224" s="17"/>
      <c r="L1224" s="17"/>
      <c r="M1224" s="17"/>
      <c r="N1224" s="17"/>
      <c r="O1224" s="17"/>
      <c r="P1224" s="115"/>
      <c r="Q1224" s="62">
        <f>IF(C1224&gt;A_Stammdaten!$B$12,0,SUM(G1224,H1224,J1224,K1224,M1224,N1224)-SUM(I1224,L1224,O1224,P1224))</f>
        <v>0</v>
      </c>
      <c r="R1224" s="17"/>
      <c r="S1224" s="17"/>
      <c r="T1224" s="17"/>
      <c r="U1224" s="62">
        <f t="shared" si="242"/>
        <v>0</v>
      </c>
      <c r="V1224" s="63">
        <f>IF(ISBLANK($B1224),0,VLOOKUP($B1224,Listen!$A$2:$C$45,2,FALSE))</f>
        <v>0</v>
      </c>
      <c r="W1224" s="63">
        <f>IF(ISBLANK($B1224),0,VLOOKUP($B1224,Listen!$A$2:$C$45,3,FALSE))</f>
        <v>0</v>
      </c>
      <c r="X1224" s="49">
        <f t="shared" si="243"/>
        <v>0</v>
      </c>
      <c r="Y1224" s="49">
        <f t="shared" si="241"/>
        <v>0</v>
      </c>
      <c r="Z1224" s="49">
        <f t="shared" si="241"/>
        <v>0</v>
      </c>
      <c r="AA1224" s="49">
        <f t="shared" si="241"/>
        <v>0</v>
      </c>
      <c r="AB1224" s="49">
        <f t="shared" si="241"/>
        <v>0</v>
      </c>
      <c r="AC1224" s="49">
        <f t="shared" si="241"/>
        <v>0</v>
      </c>
      <c r="AD1224" s="49">
        <f t="shared" si="241"/>
        <v>0</v>
      </c>
      <c r="AE1224" s="51">
        <f t="shared" si="240"/>
        <v>0</v>
      </c>
      <c r="AF1224" s="51">
        <f>IF(C1224=A_Stammdaten!$B$12,D_SAV!$U1224-D_SAV!$AG1224,HLOOKUP(A_Stammdaten!$B$12-1,$AH$4:$AN$4004,ROW(C1224)-3,FALSE)-$AG1224)</f>
        <v>0</v>
      </c>
      <c r="AG1224" s="51">
        <f>HLOOKUP(A_Stammdaten!$B$12,$AH$4:$AN$4004,ROW(C1224)-3,FALSE)</f>
        <v>0</v>
      </c>
      <c r="AH1224" s="51">
        <f t="shared" si="244"/>
        <v>0</v>
      </c>
      <c r="AI1224" s="51">
        <f t="shared" si="245"/>
        <v>0</v>
      </c>
      <c r="AJ1224" s="51">
        <f t="shared" si="246"/>
        <v>0</v>
      </c>
      <c r="AK1224" s="51">
        <f t="shared" si="247"/>
        <v>0</v>
      </c>
      <c r="AL1224" s="51">
        <f t="shared" si="248"/>
        <v>0</v>
      </c>
      <c r="AM1224" s="51">
        <f t="shared" si="249"/>
        <v>0</v>
      </c>
      <c r="AN1224" s="51">
        <f t="shared" si="250"/>
        <v>0</v>
      </c>
    </row>
    <row r="1225" spans="1:40" x14ac:dyDescent="0.25">
      <c r="A1225" s="17"/>
      <c r="B1225" s="17"/>
      <c r="C1225" s="35"/>
      <c r="D1225" s="17"/>
      <c r="E1225" s="17"/>
      <c r="F1225" s="17"/>
      <c r="G1225" s="62">
        <f t="shared" si="251"/>
        <v>0</v>
      </c>
      <c r="H1225" s="17"/>
      <c r="I1225" s="17"/>
      <c r="J1225" s="17"/>
      <c r="K1225" s="17"/>
      <c r="L1225" s="17"/>
      <c r="M1225" s="17"/>
      <c r="N1225" s="17"/>
      <c r="O1225" s="17"/>
      <c r="P1225" s="115"/>
      <c r="Q1225" s="62">
        <f>IF(C1225&gt;A_Stammdaten!$B$12,0,SUM(G1225,H1225,J1225,K1225,M1225,N1225)-SUM(I1225,L1225,O1225,P1225))</f>
        <v>0</v>
      </c>
      <c r="R1225" s="17"/>
      <c r="S1225" s="17"/>
      <c r="T1225" s="17"/>
      <c r="U1225" s="62">
        <f t="shared" si="242"/>
        <v>0</v>
      </c>
      <c r="V1225" s="63">
        <f>IF(ISBLANK($B1225),0,VLOOKUP($B1225,Listen!$A$2:$C$45,2,FALSE))</f>
        <v>0</v>
      </c>
      <c r="W1225" s="63">
        <f>IF(ISBLANK($B1225),0,VLOOKUP($B1225,Listen!$A$2:$C$45,3,FALSE))</f>
        <v>0</v>
      </c>
      <c r="X1225" s="49">
        <f t="shared" si="243"/>
        <v>0</v>
      </c>
      <c r="Y1225" s="49">
        <f t="shared" si="241"/>
        <v>0</v>
      </c>
      <c r="Z1225" s="49">
        <f t="shared" si="241"/>
        <v>0</v>
      </c>
      <c r="AA1225" s="49">
        <f t="shared" si="241"/>
        <v>0</v>
      </c>
      <c r="AB1225" s="49">
        <f t="shared" si="241"/>
        <v>0</v>
      </c>
      <c r="AC1225" s="49">
        <f t="shared" si="241"/>
        <v>0</v>
      </c>
      <c r="AD1225" s="49">
        <f t="shared" si="241"/>
        <v>0</v>
      </c>
      <c r="AE1225" s="51">
        <f t="shared" si="240"/>
        <v>0</v>
      </c>
      <c r="AF1225" s="51">
        <f>IF(C1225=A_Stammdaten!$B$12,D_SAV!$U1225-D_SAV!$AG1225,HLOOKUP(A_Stammdaten!$B$12-1,$AH$4:$AN$4004,ROW(C1225)-3,FALSE)-$AG1225)</f>
        <v>0</v>
      </c>
      <c r="AG1225" s="51">
        <f>HLOOKUP(A_Stammdaten!$B$12,$AH$4:$AN$4004,ROW(C1225)-3,FALSE)</f>
        <v>0</v>
      </c>
      <c r="AH1225" s="51">
        <f t="shared" si="244"/>
        <v>0</v>
      </c>
      <c r="AI1225" s="51">
        <f t="shared" si="245"/>
        <v>0</v>
      </c>
      <c r="AJ1225" s="51">
        <f t="shared" si="246"/>
        <v>0</v>
      </c>
      <c r="AK1225" s="51">
        <f t="shared" si="247"/>
        <v>0</v>
      </c>
      <c r="AL1225" s="51">
        <f t="shared" si="248"/>
        <v>0</v>
      </c>
      <c r="AM1225" s="51">
        <f t="shared" si="249"/>
        <v>0</v>
      </c>
      <c r="AN1225" s="51">
        <f t="shared" si="250"/>
        <v>0</v>
      </c>
    </row>
    <row r="1226" spans="1:40" x14ac:dyDescent="0.25">
      <c r="A1226" s="17"/>
      <c r="B1226" s="17"/>
      <c r="C1226" s="35"/>
      <c r="D1226" s="17"/>
      <c r="E1226" s="17"/>
      <c r="F1226" s="17"/>
      <c r="G1226" s="62">
        <f t="shared" si="251"/>
        <v>0</v>
      </c>
      <c r="H1226" s="17"/>
      <c r="I1226" s="17"/>
      <c r="J1226" s="17"/>
      <c r="K1226" s="17"/>
      <c r="L1226" s="17"/>
      <c r="M1226" s="17"/>
      <c r="N1226" s="17"/>
      <c r="O1226" s="17"/>
      <c r="P1226" s="115"/>
      <c r="Q1226" s="62">
        <f>IF(C1226&gt;A_Stammdaten!$B$12,0,SUM(G1226,H1226,J1226,K1226,M1226,N1226)-SUM(I1226,L1226,O1226,P1226))</f>
        <v>0</v>
      </c>
      <c r="R1226" s="17"/>
      <c r="S1226" s="17"/>
      <c r="T1226" s="17"/>
      <c r="U1226" s="62">
        <f t="shared" si="242"/>
        <v>0</v>
      </c>
      <c r="V1226" s="63">
        <f>IF(ISBLANK($B1226),0,VLOOKUP($B1226,Listen!$A$2:$C$45,2,FALSE))</f>
        <v>0</v>
      </c>
      <c r="W1226" s="63">
        <f>IF(ISBLANK($B1226),0,VLOOKUP($B1226,Listen!$A$2:$C$45,3,FALSE))</f>
        <v>0</v>
      </c>
      <c r="X1226" s="49">
        <f t="shared" si="243"/>
        <v>0</v>
      </c>
      <c r="Y1226" s="49">
        <f t="shared" si="241"/>
        <v>0</v>
      </c>
      <c r="Z1226" s="49">
        <f t="shared" si="241"/>
        <v>0</v>
      </c>
      <c r="AA1226" s="49">
        <f t="shared" si="241"/>
        <v>0</v>
      </c>
      <c r="AB1226" s="49">
        <f t="shared" si="241"/>
        <v>0</v>
      </c>
      <c r="AC1226" s="49">
        <f t="shared" si="241"/>
        <v>0</v>
      </c>
      <c r="AD1226" s="49">
        <f t="shared" si="241"/>
        <v>0</v>
      </c>
      <c r="AE1226" s="51">
        <f t="shared" si="240"/>
        <v>0</v>
      </c>
      <c r="AF1226" s="51">
        <f>IF(C1226=A_Stammdaten!$B$12,D_SAV!$U1226-D_SAV!$AG1226,HLOOKUP(A_Stammdaten!$B$12-1,$AH$4:$AN$4004,ROW(C1226)-3,FALSE)-$AG1226)</f>
        <v>0</v>
      </c>
      <c r="AG1226" s="51">
        <f>HLOOKUP(A_Stammdaten!$B$12,$AH$4:$AN$4004,ROW(C1226)-3,FALSE)</f>
        <v>0</v>
      </c>
      <c r="AH1226" s="51">
        <f t="shared" si="244"/>
        <v>0</v>
      </c>
      <c r="AI1226" s="51">
        <f t="shared" si="245"/>
        <v>0</v>
      </c>
      <c r="AJ1226" s="51">
        <f t="shared" si="246"/>
        <v>0</v>
      </c>
      <c r="AK1226" s="51">
        <f t="shared" si="247"/>
        <v>0</v>
      </c>
      <c r="AL1226" s="51">
        <f t="shared" si="248"/>
        <v>0</v>
      </c>
      <c r="AM1226" s="51">
        <f t="shared" si="249"/>
        <v>0</v>
      </c>
      <c r="AN1226" s="51">
        <f t="shared" si="250"/>
        <v>0</v>
      </c>
    </row>
    <row r="1227" spans="1:40" x14ac:dyDescent="0.25">
      <c r="A1227" s="17"/>
      <c r="B1227" s="17"/>
      <c r="C1227" s="35"/>
      <c r="D1227" s="17"/>
      <c r="E1227" s="17"/>
      <c r="F1227" s="17"/>
      <c r="G1227" s="62">
        <f t="shared" si="251"/>
        <v>0</v>
      </c>
      <c r="H1227" s="17"/>
      <c r="I1227" s="17"/>
      <c r="J1227" s="17"/>
      <c r="K1227" s="17"/>
      <c r="L1227" s="17"/>
      <c r="M1227" s="17"/>
      <c r="N1227" s="17"/>
      <c r="O1227" s="17"/>
      <c r="P1227" s="115"/>
      <c r="Q1227" s="62">
        <f>IF(C1227&gt;A_Stammdaten!$B$12,0,SUM(G1227,H1227,J1227,K1227,M1227,N1227)-SUM(I1227,L1227,O1227,P1227))</f>
        <v>0</v>
      </c>
      <c r="R1227" s="17"/>
      <c r="S1227" s="17"/>
      <c r="T1227" s="17"/>
      <c r="U1227" s="62">
        <f t="shared" si="242"/>
        <v>0</v>
      </c>
      <c r="V1227" s="63">
        <f>IF(ISBLANK($B1227),0,VLOOKUP($B1227,Listen!$A$2:$C$45,2,FALSE))</f>
        <v>0</v>
      </c>
      <c r="W1227" s="63">
        <f>IF(ISBLANK($B1227),0,VLOOKUP($B1227,Listen!$A$2:$C$45,3,FALSE))</f>
        <v>0</v>
      </c>
      <c r="X1227" s="49">
        <f t="shared" si="243"/>
        <v>0</v>
      </c>
      <c r="Y1227" s="49">
        <f t="shared" si="241"/>
        <v>0</v>
      </c>
      <c r="Z1227" s="49">
        <f t="shared" si="241"/>
        <v>0</v>
      </c>
      <c r="AA1227" s="49">
        <f t="shared" si="241"/>
        <v>0</v>
      </c>
      <c r="AB1227" s="49">
        <f t="shared" si="241"/>
        <v>0</v>
      </c>
      <c r="AC1227" s="49">
        <f t="shared" si="241"/>
        <v>0</v>
      </c>
      <c r="AD1227" s="49">
        <f t="shared" si="241"/>
        <v>0</v>
      </c>
      <c r="AE1227" s="51">
        <f t="shared" si="240"/>
        <v>0</v>
      </c>
      <c r="AF1227" s="51">
        <f>IF(C1227=A_Stammdaten!$B$12,D_SAV!$U1227-D_SAV!$AG1227,HLOOKUP(A_Stammdaten!$B$12-1,$AH$4:$AN$4004,ROW(C1227)-3,FALSE)-$AG1227)</f>
        <v>0</v>
      </c>
      <c r="AG1227" s="51">
        <f>HLOOKUP(A_Stammdaten!$B$12,$AH$4:$AN$4004,ROW(C1227)-3,FALSE)</f>
        <v>0</v>
      </c>
      <c r="AH1227" s="51">
        <f t="shared" si="244"/>
        <v>0</v>
      </c>
      <c r="AI1227" s="51">
        <f t="shared" si="245"/>
        <v>0</v>
      </c>
      <c r="AJ1227" s="51">
        <f t="shared" si="246"/>
        <v>0</v>
      </c>
      <c r="AK1227" s="51">
        <f t="shared" si="247"/>
        <v>0</v>
      </c>
      <c r="AL1227" s="51">
        <f t="shared" si="248"/>
        <v>0</v>
      </c>
      <c r="AM1227" s="51">
        <f t="shared" si="249"/>
        <v>0</v>
      </c>
      <c r="AN1227" s="51">
        <f t="shared" si="250"/>
        <v>0</v>
      </c>
    </row>
    <row r="1228" spans="1:40" x14ac:dyDescent="0.25">
      <c r="A1228" s="17"/>
      <c r="B1228" s="17"/>
      <c r="C1228" s="35"/>
      <c r="D1228" s="17"/>
      <c r="E1228" s="17"/>
      <c r="F1228" s="17"/>
      <c r="G1228" s="62">
        <f t="shared" si="251"/>
        <v>0</v>
      </c>
      <c r="H1228" s="17"/>
      <c r="I1228" s="17"/>
      <c r="J1228" s="17"/>
      <c r="K1228" s="17"/>
      <c r="L1228" s="17"/>
      <c r="M1228" s="17"/>
      <c r="N1228" s="17"/>
      <c r="O1228" s="17"/>
      <c r="P1228" s="115"/>
      <c r="Q1228" s="62">
        <f>IF(C1228&gt;A_Stammdaten!$B$12,0,SUM(G1228,H1228,J1228,K1228,M1228,N1228)-SUM(I1228,L1228,O1228,P1228))</f>
        <v>0</v>
      </c>
      <c r="R1228" s="17"/>
      <c r="S1228" s="17"/>
      <c r="T1228" s="17"/>
      <c r="U1228" s="62">
        <f t="shared" si="242"/>
        <v>0</v>
      </c>
      <c r="V1228" s="63">
        <f>IF(ISBLANK($B1228),0,VLOOKUP($B1228,Listen!$A$2:$C$45,2,FALSE))</f>
        <v>0</v>
      </c>
      <c r="W1228" s="63">
        <f>IF(ISBLANK($B1228),0,VLOOKUP($B1228,Listen!$A$2:$C$45,3,FALSE))</f>
        <v>0</v>
      </c>
      <c r="X1228" s="49">
        <f t="shared" si="243"/>
        <v>0</v>
      </c>
      <c r="Y1228" s="49">
        <f t="shared" si="241"/>
        <v>0</v>
      </c>
      <c r="Z1228" s="49">
        <f t="shared" si="241"/>
        <v>0</v>
      </c>
      <c r="AA1228" s="49">
        <f t="shared" si="241"/>
        <v>0</v>
      </c>
      <c r="AB1228" s="49">
        <f t="shared" si="241"/>
        <v>0</v>
      </c>
      <c r="AC1228" s="49">
        <f t="shared" si="241"/>
        <v>0</v>
      </c>
      <c r="AD1228" s="49">
        <f t="shared" si="241"/>
        <v>0</v>
      </c>
      <c r="AE1228" s="51">
        <f t="shared" si="240"/>
        <v>0</v>
      </c>
      <c r="AF1228" s="51">
        <f>IF(C1228=A_Stammdaten!$B$12,D_SAV!$U1228-D_SAV!$AG1228,HLOOKUP(A_Stammdaten!$B$12-1,$AH$4:$AN$4004,ROW(C1228)-3,FALSE)-$AG1228)</f>
        <v>0</v>
      </c>
      <c r="AG1228" s="51">
        <f>HLOOKUP(A_Stammdaten!$B$12,$AH$4:$AN$4004,ROW(C1228)-3,FALSE)</f>
        <v>0</v>
      </c>
      <c r="AH1228" s="51">
        <f t="shared" si="244"/>
        <v>0</v>
      </c>
      <c r="AI1228" s="51">
        <f t="shared" si="245"/>
        <v>0</v>
      </c>
      <c r="AJ1228" s="51">
        <f t="shared" si="246"/>
        <v>0</v>
      </c>
      <c r="AK1228" s="51">
        <f t="shared" si="247"/>
        <v>0</v>
      </c>
      <c r="AL1228" s="51">
        <f t="shared" si="248"/>
        <v>0</v>
      </c>
      <c r="AM1228" s="51">
        <f t="shared" si="249"/>
        <v>0</v>
      </c>
      <c r="AN1228" s="51">
        <f t="shared" si="250"/>
        <v>0</v>
      </c>
    </row>
    <row r="1229" spans="1:40" x14ac:dyDescent="0.25">
      <c r="A1229" s="17"/>
      <c r="B1229" s="17"/>
      <c r="C1229" s="35"/>
      <c r="D1229" s="17"/>
      <c r="E1229" s="17"/>
      <c r="F1229" s="17"/>
      <c r="G1229" s="62">
        <f t="shared" si="251"/>
        <v>0</v>
      </c>
      <c r="H1229" s="17"/>
      <c r="I1229" s="17"/>
      <c r="J1229" s="17"/>
      <c r="K1229" s="17"/>
      <c r="L1229" s="17"/>
      <c r="M1229" s="17"/>
      <c r="N1229" s="17"/>
      <c r="O1229" s="17"/>
      <c r="P1229" s="115"/>
      <c r="Q1229" s="62">
        <f>IF(C1229&gt;A_Stammdaten!$B$12,0,SUM(G1229,H1229,J1229,K1229,M1229,N1229)-SUM(I1229,L1229,O1229,P1229))</f>
        <v>0</v>
      </c>
      <c r="R1229" s="17"/>
      <c r="S1229" s="17"/>
      <c r="T1229" s="17"/>
      <c r="U1229" s="62">
        <f t="shared" si="242"/>
        <v>0</v>
      </c>
      <c r="V1229" s="63">
        <f>IF(ISBLANK($B1229),0,VLOOKUP($B1229,Listen!$A$2:$C$45,2,FALSE))</f>
        <v>0</v>
      </c>
      <c r="W1229" s="63">
        <f>IF(ISBLANK($B1229),0,VLOOKUP($B1229,Listen!$A$2:$C$45,3,FALSE))</f>
        <v>0</v>
      </c>
      <c r="X1229" s="49">
        <f t="shared" si="243"/>
        <v>0</v>
      </c>
      <c r="Y1229" s="49">
        <f t="shared" si="241"/>
        <v>0</v>
      </c>
      <c r="Z1229" s="49">
        <f t="shared" si="241"/>
        <v>0</v>
      </c>
      <c r="AA1229" s="49">
        <f t="shared" si="241"/>
        <v>0</v>
      </c>
      <c r="AB1229" s="49">
        <f t="shared" si="241"/>
        <v>0</v>
      </c>
      <c r="AC1229" s="49">
        <f t="shared" si="241"/>
        <v>0</v>
      </c>
      <c r="AD1229" s="49">
        <f t="shared" si="241"/>
        <v>0</v>
      </c>
      <c r="AE1229" s="51">
        <f t="shared" si="240"/>
        <v>0</v>
      </c>
      <c r="AF1229" s="51">
        <f>IF(C1229=A_Stammdaten!$B$12,D_SAV!$U1229-D_SAV!$AG1229,HLOOKUP(A_Stammdaten!$B$12-1,$AH$4:$AN$4004,ROW(C1229)-3,FALSE)-$AG1229)</f>
        <v>0</v>
      </c>
      <c r="AG1229" s="51">
        <f>HLOOKUP(A_Stammdaten!$B$12,$AH$4:$AN$4004,ROW(C1229)-3,FALSE)</f>
        <v>0</v>
      </c>
      <c r="AH1229" s="51">
        <f t="shared" si="244"/>
        <v>0</v>
      </c>
      <c r="AI1229" s="51">
        <f t="shared" si="245"/>
        <v>0</v>
      </c>
      <c r="AJ1229" s="51">
        <f t="shared" si="246"/>
        <v>0</v>
      </c>
      <c r="AK1229" s="51">
        <f t="shared" si="247"/>
        <v>0</v>
      </c>
      <c r="AL1229" s="51">
        <f t="shared" si="248"/>
        <v>0</v>
      </c>
      <c r="AM1229" s="51">
        <f t="shared" si="249"/>
        <v>0</v>
      </c>
      <c r="AN1229" s="51">
        <f t="shared" si="250"/>
        <v>0</v>
      </c>
    </row>
    <row r="1230" spans="1:40" x14ac:dyDescent="0.25">
      <c r="A1230" s="17"/>
      <c r="B1230" s="17"/>
      <c r="C1230" s="35"/>
      <c r="D1230" s="17"/>
      <c r="E1230" s="17"/>
      <c r="F1230" s="17"/>
      <c r="G1230" s="62">
        <f t="shared" si="251"/>
        <v>0</v>
      </c>
      <c r="H1230" s="17"/>
      <c r="I1230" s="17"/>
      <c r="J1230" s="17"/>
      <c r="K1230" s="17"/>
      <c r="L1230" s="17"/>
      <c r="M1230" s="17"/>
      <c r="N1230" s="17"/>
      <c r="O1230" s="17"/>
      <c r="P1230" s="115"/>
      <c r="Q1230" s="62">
        <f>IF(C1230&gt;A_Stammdaten!$B$12,0,SUM(G1230,H1230,J1230,K1230,M1230,N1230)-SUM(I1230,L1230,O1230,P1230))</f>
        <v>0</v>
      </c>
      <c r="R1230" s="17"/>
      <c r="S1230" s="17"/>
      <c r="T1230" s="17"/>
      <c r="U1230" s="62">
        <f t="shared" si="242"/>
        <v>0</v>
      </c>
      <c r="V1230" s="63">
        <f>IF(ISBLANK($B1230),0,VLOOKUP($B1230,Listen!$A$2:$C$45,2,FALSE))</f>
        <v>0</v>
      </c>
      <c r="W1230" s="63">
        <f>IF(ISBLANK($B1230),0,VLOOKUP($B1230,Listen!$A$2:$C$45,3,FALSE))</f>
        <v>0</v>
      </c>
      <c r="X1230" s="49">
        <f t="shared" si="243"/>
        <v>0</v>
      </c>
      <c r="Y1230" s="49">
        <f t="shared" si="241"/>
        <v>0</v>
      </c>
      <c r="Z1230" s="49">
        <f t="shared" si="241"/>
        <v>0</v>
      </c>
      <c r="AA1230" s="49">
        <f t="shared" si="241"/>
        <v>0</v>
      </c>
      <c r="AB1230" s="49">
        <f t="shared" si="241"/>
        <v>0</v>
      </c>
      <c r="AC1230" s="49">
        <f t="shared" si="241"/>
        <v>0</v>
      </c>
      <c r="AD1230" s="49">
        <f t="shared" si="241"/>
        <v>0</v>
      </c>
      <c r="AE1230" s="51">
        <f t="shared" si="240"/>
        <v>0</v>
      </c>
      <c r="AF1230" s="51">
        <f>IF(C1230=A_Stammdaten!$B$12,D_SAV!$U1230-D_SAV!$AG1230,HLOOKUP(A_Stammdaten!$B$12-1,$AH$4:$AN$4004,ROW(C1230)-3,FALSE)-$AG1230)</f>
        <v>0</v>
      </c>
      <c r="AG1230" s="51">
        <f>HLOOKUP(A_Stammdaten!$B$12,$AH$4:$AN$4004,ROW(C1230)-3,FALSE)</f>
        <v>0</v>
      </c>
      <c r="AH1230" s="51">
        <f t="shared" si="244"/>
        <v>0</v>
      </c>
      <c r="AI1230" s="51">
        <f t="shared" si="245"/>
        <v>0</v>
      </c>
      <c r="AJ1230" s="51">
        <f t="shared" si="246"/>
        <v>0</v>
      </c>
      <c r="AK1230" s="51">
        <f t="shared" si="247"/>
        <v>0</v>
      </c>
      <c r="AL1230" s="51">
        <f t="shared" si="248"/>
        <v>0</v>
      </c>
      <c r="AM1230" s="51">
        <f t="shared" si="249"/>
        <v>0</v>
      </c>
      <c r="AN1230" s="51">
        <f t="shared" si="250"/>
        <v>0</v>
      </c>
    </row>
    <row r="1231" spans="1:40" x14ac:dyDescent="0.25">
      <c r="A1231" s="17"/>
      <c r="B1231" s="17"/>
      <c r="C1231" s="35"/>
      <c r="D1231" s="17"/>
      <c r="E1231" s="17"/>
      <c r="F1231" s="17"/>
      <c r="G1231" s="62">
        <f t="shared" si="251"/>
        <v>0</v>
      </c>
      <c r="H1231" s="17"/>
      <c r="I1231" s="17"/>
      <c r="J1231" s="17"/>
      <c r="K1231" s="17"/>
      <c r="L1231" s="17"/>
      <c r="M1231" s="17"/>
      <c r="N1231" s="17"/>
      <c r="O1231" s="17"/>
      <c r="P1231" s="115"/>
      <c r="Q1231" s="62">
        <f>IF(C1231&gt;A_Stammdaten!$B$12,0,SUM(G1231,H1231,J1231,K1231,M1231,N1231)-SUM(I1231,L1231,O1231,P1231))</f>
        <v>0</v>
      </c>
      <c r="R1231" s="17"/>
      <c r="S1231" s="17"/>
      <c r="T1231" s="17"/>
      <c r="U1231" s="62">
        <f t="shared" si="242"/>
        <v>0</v>
      </c>
      <c r="V1231" s="63">
        <f>IF(ISBLANK($B1231),0,VLOOKUP($B1231,Listen!$A$2:$C$45,2,FALSE))</f>
        <v>0</v>
      </c>
      <c r="W1231" s="63">
        <f>IF(ISBLANK($B1231),0,VLOOKUP($B1231,Listen!$A$2:$C$45,3,FALSE))</f>
        <v>0</v>
      </c>
      <c r="X1231" s="49">
        <f t="shared" si="243"/>
        <v>0</v>
      </c>
      <c r="Y1231" s="49">
        <f t="shared" si="241"/>
        <v>0</v>
      </c>
      <c r="Z1231" s="49">
        <f t="shared" si="241"/>
        <v>0</v>
      </c>
      <c r="AA1231" s="49">
        <f t="shared" si="241"/>
        <v>0</v>
      </c>
      <c r="AB1231" s="49">
        <f t="shared" si="241"/>
        <v>0</v>
      </c>
      <c r="AC1231" s="49">
        <f t="shared" si="241"/>
        <v>0</v>
      </c>
      <c r="AD1231" s="49">
        <f t="shared" si="241"/>
        <v>0</v>
      </c>
      <c r="AE1231" s="51">
        <f t="shared" si="240"/>
        <v>0</v>
      </c>
      <c r="AF1231" s="51">
        <f>IF(C1231=A_Stammdaten!$B$12,D_SAV!$U1231-D_SAV!$AG1231,HLOOKUP(A_Stammdaten!$B$12-1,$AH$4:$AN$4004,ROW(C1231)-3,FALSE)-$AG1231)</f>
        <v>0</v>
      </c>
      <c r="AG1231" s="51">
        <f>HLOOKUP(A_Stammdaten!$B$12,$AH$4:$AN$4004,ROW(C1231)-3,FALSE)</f>
        <v>0</v>
      </c>
      <c r="AH1231" s="51">
        <f t="shared" si="244"/>
        <v>0</v>
      </c>
      <c r="AI1231" s="51">
        <f t="shared" si="245"/>
        <v>0</v>
      </c>
      <c r="AJ1231" s="51">
        <f t="shared" si="246"/>
        <v>0</v>
      </c>
      <c r="AK1231" s="51">
        <f t="shared" si="247"/>
        <v>0</v>
      </c>
      <c r="AL1231" s="51">
        <f t="shared" si="248"/>
        <v>0</v>
      </c>
      <c r="AM1231" s="51">
        <f t="shared" si="249"/>
        <v>0</v>
      </c>
      <c r="AN1231" s="51">
        <f t="shared" si="250"/>
        <v>0</v>
      </c>
    </row>
    <row r="1232" spans="1:40" x14ac:dyDescent="0.25">
      <c r="A1232" s="17"/>
      <c r="B1232" s="17"/>
      <c r="C1232" s="35"/>
      <c r="D1232" s="17"/>
      <c r="E1232" s="17"/>
      <c r="F1232" s="17"/>
      <c r="G1232" s="62">
        <f t="shared" si="251"/>
        <v>0</v>
      </c>
      <c r="H1232" s="17"/>
      <c r="I1232" s="17"/>
      <c r="J1232" s="17"/>
      <c r="K1232" s="17"/>
      <c r="L1232" s="17"/>
      <c r="M1232" s="17"/>
      <c r="N1232" s="17"/>
      <c r="O1232" s="17"/>
      <c r="P1232" s="115"/>
      <c r="Q1232" s="62">
        <f>IF(C1232&gt;A_Stammdaten!$B$12,0,SUM(G1232,H1232,J1232,K1232,M1232,N1232)-SUM(I1232,L1232,O1232,P1232))</f>
        <v>0</v>
      </c>
      <c r="R1232" s="17"/>
      <c r="S1232" s="17"/>
      <c r="T1232" s="17"/>
      <c r="U1232" s="62">
        <f t="shared" si="242"/>
        <v>0</v>
      </c>
      <c r="V1232" s="63">
        <f>IF(ISBLANK($B1232),0,VLOOKUP($B1232,Listen!$A$2:$C$45,2,FALSE))</f>
        <v>0</v>
      </c>
      <c r="W1232" s="63">
        <f>IF(ISBLANK($B1232),0,VLOOKUP($B1232,Listen!$A$2:$C$45,3,FALSE))</f>
        <v>0</v>
      </c>
      <c r="X1232" s="49">
        <f t="shared" si="243"/>
        <v>0</v>
      </c>
      <c r="Y1232" s="49">
        <f t="shared" si="241"/>
        <v>0</v>
      </c>
      <c r="Z1232" s="49">
        <f t="shared" si="241"/>
        <v>0</v>
      </c>
      <c r="AA1232" s="49">
        <f t="shared" si="241"/>
        <v>0</v>
      </c>
      <c r="AB1232" s="49">
        <f t="shared" si="241"/>
        <v>0</v>
      </c>
      <c r="AC1232" s="49">
        <f t="shared" si="241"/>
        <v>0</v>
      </c>
      <c r="AD1232" s="49">
        <f t="shared" si="241"/>
        <v>0</v>
      </c>
      <c r="AE1232" s="51">
        <f t="shared" si="240"/>
        <v>0</v>
      </c>
      <c r="AF1232" s="51">
        <f>IF(C1232=A_Stammdaten!$B$12,D_SAV!$U1232-D_SAV!$AG1232,HLOOKUP(A_Stammdaten!$B$12-1,$AH$4:$AN$4004,ROW(C1232)-3,FALSE)-$AG1232)</f>
        <v>0</v>
      </c>
      <c r="AG1232" s="51">
        <f>HLOOKUP(A_Stammdaten!$B$12,$AH$4:$AN$4004,ROW(C1232)-3,FALSE)</f>
        <v>0</v>
      </c>
      <c r="AH1232" s="51">
        <f t="shared" si="244"/>
        <v>0</v>
      </c>
      <c r="AI1232" s="51">
        <f t="shared" si="245"/>
        <v>0</v>
      </c>
      <c r="AJ1232" s="51">
        <f t="shared" si="246"/>
        <v>0</v>
      </c>
      <c r="AK1232" s="51">
        <f t="shared" si="247"/>
        <v>0</v>
      </c>
      <c r="AL1232" s="51">
        <f t="shared" si="248"/>
        <v>0</v>
      </c>
      <c r="AM1232" s="51">
        <f t="shared" si="249"/>
        <v>0</v>
      </c>
      <c r="AN1232" s="51">
        <f t="shared" si="250"/>
        <v>0</v>
      </c>
    </row>
    <row r="1233" spans="1:40" x14ac:dyDescent="0.25">
      <c r="A1233" s="17"/>
      <c r="B1233" s="17"/>
      <c r="C1233" s="35"/>
      <c r="D1233" s="17"/>
      <c r="E1233" s="17"/>
      <c r="F1233" s="17"/>
      <c r="G1233" s="62">
        <f t="shared" si="251"/>
        <v>0</v>
      </c>
      <c r="H1233" s="17"/>
      <c r="I1233" s="17"/>
      <c r="J1233" s="17"/>
      <c r="K1233" s="17"/>
      <c r="L1233" s="17"/>
      <c r="M1233" s="17"/>
      <c r="N1233" s="17"/>
      <c r="O1233" s="17"/>
      <c r="P1233" s="115"/>
      <c r="Q1233" s="62">
        <f>IF(C1233&gt;A_Stammdaten!$B$12,0,SUM(G1233,H1233,J1233,K1233,M1233,N1233)-SUM(I1233,L1233,O1233,P1233))</f>
        <v>0</v>
      </c>
      <c r="R1233" s="17"/>
      <c r="S1233" s="17"/>
      <c r="T1233" s="17"/>
      <c r="U1233" s="62">
        <f t="shared" si="242"/>
        <v>0</v>
      </c>
      <c r="V1233" s="63">
        <f>IF(ISBLANK($B1233),0,VLOOKUP($B1233,Listen!$A$2:$C$45,2,FALSE))</f>
        <v>0</v>
      </c>
      <c r="W1233" s="63">
        <f>IF(ISBLANK($B1233),0,VLOOKUP($B1233,Listen!$A$2:$C$45,3,FALSE))</f>
        <v>0</v>
      </c>
      <c r="X1233" s="49">
        <f t="shared" si="243"/>
        <v>0</v>
      </c>
      <c r="Y1233" s="49">
        <f t="shared" si="241"/>
        <v>0</v>
      </c>
      <c r="Z1233" s="49">
        <f t="shared" si="241"/>
        <v>0</v>
      </c>
      <c r="AA1233" s="49">
        <f t="shared" si="241"/>
        <v>0</v>
      </c>
      <c r="AB1233" s="49">
        <f t="shared" si="241"/>
        <v>0</v>
      </c>
      <c r="AC1233" s="49">
        <f t="shared" si="241"/>
        <v>0</v>
      </c>
      <c r="AD1233" s="49">
        <f t="shared" si="241"/>
        <v>0</v>
      </c>
      <c r="AE1233" s="51">
        <f t="shared" si="240"/>
        <v>0</v>
      </c>
      <c r="AF1233" s="51">
        <f>IF(C1233=A_Stammdaten!$B$12,D_SAV!$U1233-D_SAV!$AG1233,HLOOKUP(A_Stammdaten!$B$12-1,$AH$4:$AN$4004,ROW(C1233)-3,FALSE)-$AG1233)</f>
        <v>0</v>
      </c>
      <c r="AG1233" s="51">
        <f>HLOOKUP(A_Stammdaten!$B$12,$AH$4:$AN$4004,ROW(C1233)-3,FALSE)</f>
        <v>0</v>
      </c>
      <c r="AH1233" s="51">
        <f t="shared" si="244"/>
        <v>0</v>
      </c>
      <c r="AI1233" s="51">
        <f t="shared" si="245"/>
        <v>0</v>
      </c>
      <c r="AJ1233" s="51">
        <f t="shared" si="246"/>
        <v>0</v>
      </c>
      <c r="AK1233" s="51">
        <f t="shared" si="247"/>
        <v>0</v>
      </c>
      <c r="AL1233" s="51">
        <f t="shared" si="248"/>
        <v>0</v>
      </c>
      <c r="AM1233" s="51">
        <f t="shared" si="249"/>
        <v>0</v>
      </c>
      <c r="AN1233" s="51">
        <f t="shared" si="250"/>
        <v>0</v>
      </c>
    </row>
    <row r="1234" spans="1:40" x14ac:dyDescent="0.25">
      <c r="A1234" s="17"/>
      <c r="B1234" s="17"/>
      <c r="C1234" s="35"/>
      <c r="D1234" s="17"/>
      <c r="E1234" s="17"/>
      <c r="F1234" s="17"/>
      <c r="G1234" s="62">
        <f t="shared" si="251"/>
        <v>0</v>
      </c>
      <c r="H1234" s="17"/>
      <c r="I1234" s="17"/>
      <c r="J1234" s="17"/>
      <c r="K1234" s="17"/>
      <c r="L1234" s="17"/>
      <c r="M1234" s="17"/>
      <c r="N1234" s="17"/>
      <c r="O1234" s="17"/>
      <c r="P1234" s="115"/>
      <c r="Q1234" s="62">
        <f>IF(C1234&gt;A_Stammdaten!$B$12,0,SUM(G1234,H1234,J1234,K1234,M1234,N1234)-SUM(I1234,L1234,O1234,P1234))</f>
        <v>0</v>
      </c>
      <c r="R1234" s="17"/>
      <c r="S1234" s="17"/>
      <c r="T1234" s="17"/>
      <c r="U1234" s="62">
        <f t="shared" si="242"/>
        <v>0</v>
      </c>
      <c r="V1234" s="63">
        <f>IF(ISBLANK($B1234),0,VLOOKUP($B1234,Listen!$A$2:$C$45,2,FALSE))</f>
        <v>0</v>
      </c>
      <c r="W1234" s="63">
        <f>IF(ISBLANK($B1234),0,VLOOKUP($B1234,Listen!$A$2:$C$45,3,FALSE))</f>
        <v>0</v>
      </c>
      <c r="X1234" s="49">
        <f t="shared" si="243"/>
        <v>0</v>
      </c>
      <c r="Y1234" s="49">
        <f t="shared" si="241"/>
        <v>0</v>
      </c>
      <c r="Z1234" s="49">
        <f t="shared" si="241"/>
        <v>0</v>
      </c>
      <c r="AA1234" s="49">
        <f t="shared" si="241"/>
        <v>0</v>
      </c>
      <c r="AB1234" s="49">
        <f t="shared" si="241"/>
        <v>0</v>
      </c>
      <c r="AC1234" s="49">
        <f t="shared" si="241"/>
        <v>0</v>
      </c>
      <c r="AD1234" s="49">
        <f t="shared" si="241"/>
        <v>0</v>
      </c>
      <c r="AE1234" s="51">
        <f t="shared" si="240"/>
        <v>0</v>
      </c>
      <c r="AF1234" s="51">
        <f>IF(C1234=A_Stammdaten!$B$12,D_SAV!$U1234-D_SAV!$AG1234,HLOOKUP(A_Stammdaten!$B$12-1,$AH$4:$AN$4004,ROW(C1234)-3,FALSE)-$AG1234)</f>
        <v>0</v>
      </c>
      <c r="AG1234" s="51">
        <f>HLOOKUP(A_Stammdaten!$B$12,$AH$4:$AN$4004,ROW(C1234)-3,FALSE)</f>
        <v>0</v>
      </c>
      <c r="AH1234" s="51">
        <f t="shared" si="244"/>
        <v>0</v>
      </c>
      <c r="AI1234" s="51">
        <f t="shared" si="245"/>
        <v>0</v>
      </c>
      <c r="AJ1234" s="51">
        <f t="shared" si="246"/>
        <v>0</v>
      </c>
      <c r="AK1234" s="51">
        <f t="shared" si="247"/>
        <v>0</v>
      </c>
      <c r="AL1234" s="51">
        <f t="shared" si="248"/>
        <v>0</v>
      </c>
      <c r="AM1234" s="51">
        <f t="shared" si="249"/>
        <v>0</v>
      </c>
      <c r="AN1234" s="51">
        <f t="shared" si="250"/>
        <v>0</v>
      </c>
    </row>
    <row r="1235" spans="1:40" x14ac:dyDescent="0.25">
      <c r="A1235" s="17"/>
      <c r="B1235" s="17"/>
      <c r="C1235" s="35"/>
      <c r="D1235" s="17"/>
      <c r="E1235" s="17"/>
      <c r="F1235" s="17"/>
      <c r="G1235" s="62">
        <f t="shared" si="251"/>
        <v>0</v>
      </c>
      <c r="H1235" s="17"/>
      <c r="I1235" s="17"/>
      <c r="J1235" s="17"/>
      <c r="K1235" s="17"/>
      <c r="L1235" s="17"/>
      <c r="M1235" s="17"/>
      <c r="N1235" s="17"/>
      <c r="O1235" s="17"/>
      <c r="P1235" s="115"/>
      <c r="Q1235" s="62">
        <f>IF(C1235&gt;A_Stammdaten!$B$12,0,SUM(G1235,H1235,J1235,K1235,M1235,N1235)-SUM(I1235,L1235,O1235,P1235))</f>
        <v>0</v>
      </c>
      <c r="R1235" s="17"/>
      <c r="S1235" s="17"/>
      <c r="T1235" s="17"/>
      <c r="U1235" s="62">
        <f t="shared" si="242"/>
        <v>0</v>
      </c>
      <c r="V1235" s="63">
        <f>IF(ISBLANK($B1235),0,VLOOKUP($B1235,Listen!$A$2:$C$45,2,FALSE))</f>
        <v>0</v>
      </c>
      <c r="W1235" s="63">
        <f>IF(ISBLANK($B1235),0,VLOOKUP($B1235,Listen!$A$2:$C$45,3,FALSE))</f>
        <v>0</v>
      </c>
      <c r="X1235" s="49">
        <f t="shared" si="243"/>
        <v>0</v>
      </c>
      <c r="Y1235" s="49">
        <f t="shared" si="241"/>
        <v>0</v>
      </c>
      <c r="Z1235" s="49">
        <f t="shared" si="241"/>
        <v>0</v>
      </c>
      <c r="AA1235" s="49">
        <f t="shared" si="241"/>
        <v>0</v>
      </c>
      <c r="AB1235" s="49">
        <f t="shared" si="241"/>
        <v>0</v>
      </c>
      <c r="AC1235" s="49">
        <f t="shared" si="241"/>
        <v>0</v>
      </c>
      <c r="AD1235" s="49">
        <f t="shared" si="241"/>
        <v>0</v>
      </c>
      <c r="AE1235" s="51">
        <f t="shared" si="240"/>
        <v>0</v>
      </c>
      <c r="AF1235" s="51">
        <f>IF(C1235=A_Stammdaten!$B$12,D_SAV!$U1235-D_SAV!$AG1235,HLOOKUP(A_Stammdaten!$B$12-1,$AH$4:$AN$4004,ROW(C1235)-3,FALSE)-$AG1235)</f>
        <v>0</v>
      </c>
      <c r="AG1235" s="51">
        <f>HLOOKUP(A_Stammdaten!$B$12,$AH$4:$AN$4004,ROW(C1235)-3,FALSE)</f>
        <v>0</v>
      </c>
      <c r="AH1235" s="51">
        <f t="shared" si="244"/>
        <v>0</v>
      </c>
      <c r="AI1235" s="51">
        <f t="shared" si="245"/>
        <v>0</v>
      </c>
      <c r="AJ1235" s="51">
        <f t="shared" si="246"/>
        <v>0</v>
      </c>
      <c r="AK1235" s="51">
        <f t="shared" si="247"/>
        <v>0</v>
      </c>
      <c r="AL1235" s="51">
        <f t="shared" si="248"/>
        <v>0</v>
      </c>
      <c r="AM1235" s="51">
        <f t="shared" si="249"/>
        <v>0</v>
      </c>
      <c r="AN1235" s="51">
        <f t="shared" si="250"/>
        <v>0</v>
      </c>
    </row>
    <row r="1236" spans="1:40" x14ac:dyDescent="0.25">
      <c r="A1236" s="17"/>
      <c r="B1236" s="17"/>
      <c r="C1236" s="35"/>
      <c r="D1236" s="17"/>
      <c r="E1236" s="17"/>
      <c r="F1236" s="17"/>
      <c r="G1236" s="62">
        <f t="shared" si="251"/>
        <v>0</v>
      </c>
      <c r="H1236" s="17"/>
      <c r="I1236" s="17"/>
      <c r="J1236" s="17"/>
      <c r="K1236" s="17"/>
      <c r="L1236" s="17"/>
      <c r="M1236" s="17"/>
      <c r="N1236" s="17"/>
      <c r="O1236" s="17"/>
      <c r="P1236" s="115"/>
      <c r="Q1236" s="62">
        <f>IF(C1236&gt;A_Stammdaten!$B$12,0,SUM(G1236,H1236,J1236,K1236,M1236,N1236)-SUM(I1236,L1236,O1236,P1236))</f>
        <v>0</v>
      </c>
      <c r="R1236" s="17"/>
      <c r="S1236" s="17"/>
      <c r="T1236" s="17"/>
      <c r="U1236" s="62">
        <f t="shared" si="242"/>
        <v>0</v>
      </c>
      <c r="V1236" s="63">
        <f>IF(ISBLANK($B1236),0,VLOOKUP($B1236,Listen!$A$2:$C$45,2,FALSE))</f>
        <v>0</v>
      </c>
      <c r="W1236" s="63">
        <f>IF(ISBLANK($B1236),0,VLOOKUP($B1236,Listen!$A$2:$C$45,3,FALSE))</f>
        <v>0</v>
      </c>
      <c r="X1236" s="49">
        <f t="shared" si="243"/>
        <v>0</v>
      </c>
      <c r="Y1236" s="49">
        <f t="shared" si="241"/>
        <v>0</v>
      </c>
      <c r="Z1236" s="49">
        <f t="shared" si="241"/>
        <v>0</v>
      </c>
      <c r="AA1236" s="49">
        <f t="shared" si="241"/>
        <v>0</v>
      </c>
      <c r="AB1236" s="49">
        <f t="shared" si="241"/>
        <v>0</v>
      </c>
      <c r="AC1236" s="49">
        <f t="shared" si="241"/>
        <v>0</v>
      </c>
      <c r="AD1236" s="49">
        <f t="shared" si="241"/>
        <v>0</v>
      </c>
      <c r="AE1236" s="51">
        <f t="shared" si="240"/>
        <v>0</v>
      </c>
      <c r="AF1236" s="51">
        <f>IF(C1236=A_Stammdaten!$B$12,D_SAV!$U1236-D_SAV!$AG1236,HLOOKUP(A_Stammdaten!$B$12-1,$AH$4:$AN$4004,ROW(C1236)-3,FALSE)-$AG1236)</f>
        <v>0</v>
      </c>
      <c r="AG1236" s="51">
        <f>HLOOKUP(A_Stammdaten!$B$12,$AH$4:$AN$4004,ROW(C1236)-3,FALSE)</f>
        <v>0</v>
      </c>
      <c r="AH1236" s="51">
        <f t="shared" si="244"/>
        <v>0</v>
      </c>
      <c r="AI1236" s="51">
        <f t="shared" si="245"/>
        <v>0</v>
      </c>
      <c r="AJ1236" s="51">
        <f t="shared" si="246"/>
        <v>0</v>
      </c>
      <c r="AK1236" s="51">
        <f t="shared" si="247"/>
        <v>0</v>
      </c>
      <c r="AL1236" s="51">
        <f t="shared" si="248"/>
        <v>0</v>
      </c>
      <c r="AM1236" s="51">
        <f t="shared" si="249"/>
        <v>0</v>
      </c>
      <c r="AN1236" s="51">
        <f t="shared" si="250"/>
        <v>0</v>
      </c>
    </row>
    <row r="1237" spans="1:40" x14ac:dyDescent="0.25">
      <c r="A1237" s="17"/>
      <c r="B1237" s="17"/>
      <c r="C1237" s="35"/>
      <c r="D1237" s="17"/>
      <c r="E1237" s="17"/>
      <c r="F1237" s="17"/>
      <c r="G1237" s="62">
        <f t="shared" si="251"/>
        <v>0</v>
      </c>
      <c r="H1237" s="17"/>
      <c r="I1237" s="17"/>
      <c r="J1237" s="17"/>
      <c r="K1237" s="17"/>
      <c r="L1237" s="17"/>
      <c r="M1237" s="17"/>
      <c r="N1237" s="17"/>
      <c r="O1237" s="17"/>
      <c r="P1237" s="115"/>
      <c r="Q1237" s="62">
        <f>IF(C1237&gt;A_Stammdaten!$B$12,0,SUM(G1237,H1237,J1237,K1237,M1237,N1237)-SUM(I1237,L1237,O1237,P1237))</f>
        <v>0</v>
      </c>
      <c r="R1237" s="17"/>
      <c r="S1237" s="17"/>
      <c r="T1237" s="17"/>
      <c r="U1237" s="62">
        <f t="shared" si="242"/>
        <v>0</v>
      </c>
      <c r="V1237" s="63">
        <f>IF(ISBLANK($B1237),0,VLOOKUP($B1237,Listen!$A$2:$C$45,2,FALSE))</f>
        <v>0</v>
      </c>
      <c r="W1237" s="63">
        <f>IF(ISBLANK($B1237),0,VLOOKUP($B1237,Listen!$A$2:$C$45,3,FALSE))</f>
        <v>0</v>
      </c>
      <c r="X1237" s="49">
        <f t="shared" si="243"/>
        <v>0</v>
      </c>
      <c r="Y1237" s="49">
        <f t="shared" si="241"/>
        <v>0</v>
      </c>
      <c r="Z1237" s="49">
        <f t="shared" si="241"/>
        <v>0</v>
      </c>
      <c r="AA1237" s="49">
        <f t="shared" si="241"/>
        <v>0</v>
      </c>
      <c r="AB1237" s="49">
        <f t="shared" si="241"/>
        <v>0</v>
      </c>
      <c r="AC1237" s="49">
        <f t="shared" si="241"/>
        <v>0</v>
      </c>
      <c r="AD1237" s="49">
        <f t="shared" si="241"/>
        <v>0</v>
      </c>
      <c r="AE1237" s="51">
        <f t="shared" si="240"/>
        <v>0</v>
      </c>
      <c r="AF1237" s="51">
        <f>IF(C1237=A_Stammdaten!$B$12,D_SAV!$U1237-D_SAV!$AG1237,HLOOKUP(A_Stammdaten!$B$12-1,$AH$4:$AN$4004,ROW(C1237)-3,FALSE)-$AG1237)</f>
        <v>0</v>
      </c>
      <c r="AG1237" s="51">
        <f>HLOOKUP(A_Stammdaten!$B$12,$AH$4:$AN$4004,ROW(C1237)-3,FALSE)</f>
        <v>0</v>
      </c>
      <c r="AH1237" s="51">
        <f t="shared" si="244"/>
        <v>0</v>
      </c>
      <c r="AI1237" s="51">
        <f t="shared" si="245"/>
        <v>0</v>
      </c>
      <c r="AJ1237" s="51">
        <f t="shared" si="246"/>
        <v>0</v>
      </c>
      <c r="AK1237" s="51">
        <f t="shared" si="247"/>
        <v>0</v>
      </c>
      <c r="AL1237" s="51">
        <f t="shared" si="248"/>
        <v>0</v>
      </c>
      <c r="AM1237" s="51">
        <f t="shared" si="249"/>
        <v>0</v>
      </c>
      <c r="AN1237" s="51">
        <f t="shared" si="250"/>
        <v>0</v>
      </c>
    </row>
    <row r="1238" spans="1:40" x14ac:dyDescent="0.25">
      <c r="A1238" s="17"/>
      <c r="B1238" s="17"/>
      <c r="C1238" s="35"/>
      <c r="D1238" s="17"/>
      <c r="E1238" s="17"/>
      <c r="F1238" s="17"/>
      <c r="G1238" s="62">
        <f t="shared" si="251"/>
        <v>0</v>
      </c>
      <c r="H1238" s="17"/>
      <c r="I1238" s="17"/>
      <c r="J1238" s="17"/>
      <c r="K1238" s="17"/>
      <c r="L1238" s="17"/>
      <c r="M1238" s="17"/>
      <c r="N1238" s="17"/>
      <c r="O1238" s="17"/>
      <c r="P1238" s="115"/>
      <c r="Q1238" s="62">
        <f>IF(C1238&gt;A_Stammdaten!$B$12,0,SUM(G1238,H1238,J1238,K1238,M1238,N1238)-SUM(I1238,L1238,O1238,P1238))</f>
        <v>0</v>
      </c>
      <c r="R1238" s="17"/>
      <c r="S1238" s="17"/>
      <c r="T1238" s="17"/>
      <c r="U1238" s="62">
        <f t="shared" si="242"/>
        <v>0</v>
      </c>
      <c r="V1238" s="63">
        <f>IF(ISBLANK($B1238),0,VLOOKUP($B1238,Listen!$A$2:$C$45,2,FALSE))</f>
        <v>0</v>
      </c>
      <c r="W1238" s="63">
        <f>IF(ISBLANK($B1238),0,VLOOKUP($B1238,Listen!$A$2:$C$45,3,FALSE))</f>
        <v>0</v>
      </c>
      <c r="X1238" s="49">
        <f t="shared" si="243"/>
        <v>0</v>
      </c>
      <c r="Y1238" s="49">
        <f t="shared" si="241"/>
        <v>0</v>
      </c>
      <c r="Z1238" s="49">
        <f t="shared" si="241"/>
        <v>0</v>
      </c>
      <c r="AA1238" s="49">
        <f t="shared" si="241"/>
        <v>0</v>
      </c>
      <c r="AB1238" s="49">
        <f t="shared" si="241"/>
        <v>0</v>
      </c>
      <c r="AC1238" s="49">
        <f t="shared" si="241"/>
        <v>0</v>
      </c>
      <c r="AD1238" s="49">
        <f t="shared" si="241"/>
        <v>0</v>
      </c>
      <c r="AE1238" s="51">
        <f t="shared" si="240"/>
        <v>0</v>
      </c>
      <c r="AF1238" s="51">
        <f>IF(C1238=A_Stammdaten!$B$12,D_SAV!$U1238-D_SAV!$AG1238,HLOOKUP(A_Stammdaten!$B$12-1,$AH$4:$AN$4004,ROW(C1238)-3,FALSE)-$AG1238)</f>
        <v>0</v>
      </c>
      <c r="AG1238" s="51">
        <f>HLOOKUP(A_Stammdaten!$B$12,$AH$4:$AN$4004,ROW(C1238)-3,FALSE)</f>
        <v>0</v>
      </c>
      <c r="AH1238" s="51">
        <f t="shared" si="244"/>
        <v>0</v>
      </c>
      <c r="AI1238" s="51">
        <f t="shared" si="245"/>
        <v>0</v>
      </c>
      <c r="AJ1238" s="51">
        <f t="shared" si="246"/>
        <v>0</v>
      </c>
      <c r="AK1238" s="51">
        <f t="shared" si="247"/>
        <v>0</v>
      </c>
      <c r="AL1238" s="51">
        <f t="shared" si="248"/>
        <v>0</v>
      </c>
      <c r="AM1238" s="51">
        <f t="shared" si="249"/>
        <v>0</v>
      </c>
      <c r="AN1238" s="51">
        <f t="shared" si="250"/>
        <v>0</v>
      </c>
    </row>
    <row r="1239" spans="1:40" x14ac:dyDescent="0.25">
      <c r="A1239" s="17"/>
      <c r="B1239" s="17"/>
      <c r="C1239" s="35"/>
      <c r="D1239" s="17"/>
      <c r="E1239" s="17"/>
      <c r="F1239" s="17"/>
      <c r="G1239" s="62">
        <f t="shared" si="251"/>
        <v>0</v>
      </c>
      <c r="H1239" s="17"/>
      <c r="I1239" s="17"/>
      <c r="J1239" s="17"/>
      <c r="K1239" s="17"/>
      <c r="L1239" s="17"/>
      <c r="M1239" s="17"/>
      <c r="N1239" s="17"/>
      <c r="O1239" s="17"/>
      <c r="P1239" s="115"/>
      <c r="Q1239" s="62">
        <f>IF(C1239&gt;A_Stammdaten!$B$12,0,SUM(G1239,H1239,J1239,K1239,M1239,N1239)-SUM(I1239,L1239,O1239,P1239))</f>
        <v>0</v>
      </c>
      <c r="R1239" s="17"/>
      <c r="S1239" s="17"/>
      <c r="T1239" s="17"/>
      <c r="U1239" s="62">
        <f t="shared" si="242"/>
        <v>0</v>
      </c>
      <c r="V1239" s="63">
        <f>IF(ISBLANK($B1239),0,VLOOKUP($B1239,Listen!$A$2:$C$45,2,FALSE))</f>
        <v>0</v>
      </c>
      <c r="W1239" s="63">
        <f>IF(ISBLANK($B1239),0,VLOOKUP($B1239,Listen!$A$2:$C$45,3,FALSE))</f>
        <v>0</v>
      </c>
      <c r="X1239" s="49">
        <f t="shared" si="243"/>
        <v>0</v>
      </c>
      <c r="Y1239" s="49">
        <f t="shared" si="241"/>
        <v>0</v>
      </c>
      <c r="Z1239" s="49">
        <f t="shared" si="241"/>
        <v>0</v>
      </c>
      <c r="AA1239" s="49">
        <f t="shared" si="241"/>
        <v>0</v>
      </c>
      <c r="AB1239" s="49">
        <f t="shared" si="241"/>
        <v>0</v>
      </c>
      <c r="AC1239" s="49">
        <f t="shared" si="241"/>
        <v>0</v>
      </c>
      <c r="AD1239" s="49">
        <f t="shared" si="241"/>
        <v>0</v>
      </c>
      <c r="AE1239" s="51">
        <f t="shared" si="240"/>
        <v>0</v>
      </c>
      <c r="AF1239" s="51">
        <f>IF(C1239=A_Stammdaten!$B$12,D_SAV!$U1239-D_SAV!$AG1239,HLOOKUP(A_Stammdaten!$B$12-1,$AH$4:$AN$4004,ROW(C1239)-3,FALSE)-$AG1239)</f>
        <v>0</v>
      </c>
      <c r="AG1239" s="51">
        <f>HLOOKUP(A_Stammdaten!$B$12,$AH$4:$AN$4004,ROW(C1239)-3,FALSE)</f>
        <v>0</v>
      </c>
      <c r="AH1239" s="51">
        <f t="shared" si="244"/>
        <v>0</v>
      </c>
      <c r="AI1239" s="51">
        <f t="shared" si="245"/>
        <v>0</v>
      </c>
      <c r="AJ1239" s="51">
        <f t="shared" si="246"/>
        <v>0</v>
      </c>
      <c r="AK1239" s="51">
        <f t="shared" si="247"/>
        <v>0</v>
      </c>
      <c r="AL1239" s="51">
        <f t="shared" si="248"/>
        <v>0</v>
      </c>
      <c r="AM1239" s="51">
        <f t="shared" si="249"/>
        <v>0</v>
      </c>
      <c r="AN1239" s="51">
        <f t="shared" si="250"/>
        <v>0</v>
      </c>
    </row>
    <row r="1240" spans="1:40" x14ac:dyDescent="0.25">
      <c r="A1240" s="17"/>
      <c r="B1240" s="17"/>
      <c r="C1240" s="35"/>
      <c r="D1240" s="17"/>
      <c r="E1240" s="17"/>
      <c r="F1240" s="17"/>
      <c r="G1240" s="62">
        <f t="shared" si="251"/>
        <v>0</v>
      </c>
      <c r="H1240" s="17"/>
      <c r="I1240" s="17"/>
      <c r="J1240" s="17"/>
      <c r="K1240" s="17"/>
      <c r="L1240" s="17"/>
      <c r="M1240" s="17"/>
      <c r="N1240" s="17"/>
      <c r="O1240" s="17"/>
      <c r="P1240" s="115"/>
      <c r="Q1240" s="62">
        <f>IF(C1240&gt;A_Stammdaten!$B$12,0,SUM(G1240,H1240,J1240,K1240,M1240,N1240)-SUM(I1240,L1240,O1240,P1240))</f>
        <v>0</v>
      </c>
      <c r="R1240" s="17"/>
      <c r="S1240" s="17"/>
      <c r="T1240" s="17"/>
      <c r="U1240" s="62">
        <f t="shared" si="242"/>
        <v>0</v>
      </c>
      <c r="V1240" s="63">
        <f>IF(ISBLANK($B1240),0,VLOOKUP($B1240,Listen!$A$2:$C$45,2,FALSE))</f>
        <v>0</v>
      </c>
      <c r="W1240" s="63">
        <f>IF(ISBLANK($B1240),0,VLOOKUP($B1240,Listen!$A$2:$C$45,3,FALSE))</f>
        <v>0</v>
      </c>
      <c r="X1240" s="49">
        <f t="shared" si="243"/>
        <v>0</v>
      </c>
      <c r="Y1240" s="49">
        <f t="shared" si="241"/>
        <v>0</v>
      </c>
      <c r="Z1240" s="49">
        <f t="shared" si="241"/>
        <v>0</v>
      </c>
      <c r="AA1240" s="49">
        <f t="shared" si="241"/>
        <v>0</v>
      </c>
      <c r="AB1240" s="49">
        <f t="shared" si="241"/>
        <v>0</v>
      </c>
      <c r="AC1240" s="49">
        <f t="shared" si="241"/>
        <v>0</v>
      </c>
      <c r="AD1240" s="49">
        <f t="shared" si="241"/>
        <v>0</v>
      </c>
      <c r="AE1240" s="51">
        <f t="shared" si="240"/>
        <v>0</v>
      </c>
      <c r="AF1240" s="51">
        <f>IF(C1240=A_Stammdaten!$B$12,D_SAV!$U1240-D_SAV!$AG1240,HLOOKUP(A_Stammdaten!$B$12-1,$AH$4:$AN$4004,ROW(C1240)-3,FALSE)-$AG1240)</f>
        <v>0</v>
      </c>
      <c r="AG1240" s="51">
        <f>HLOOKUP(A_Stammdaten!$B$12,$AH$4:$AN$4004,ROW(C1240)-3,FALSE)</f>
        <v>0</v>
      </c>
      <c r="AH1240" s="51">
        <f t="shared" si="244"/>
        <v>0</v>
      </c>
      <c r="AI1240" s="51">
        <f t="shared" si="245"/>
        <v>0</v>
      </c>
      <c r="AJ1240" s="51">
        <f t="shared" si="246"/>
        <v>0</v>
      </c>
      <c r="AK1240" s="51">
        <f t="shared" si="247"/>
        <v>0</v>
      </c>
      <c r="AL1240" s="51">
        <f t="shared" si="248"/>
        <v>0</v>
      </c>
      <c r="AM1240" s="51">
        <f t="shared" si="249"/>
        <v>0</v>
      </c>
      <c r="AN1240" s="51">
        <f t="shared" si="250"/>
        <v>0</v>
      </c>
    </row>
    <row r="1241" spans="1:40" x14ac:dyDescent="0.25">
      <c r="A1241" s="17"/>
      <c r="B1241" s="17"/>
      <c r="C1241" s="35"/>
      <c r="D1241" s="17"/>
      <c r="E1241" s="17"/>
      <c r="F1241" s="17"/>
      <c r="G1241" s="62">
        <f t="shared" si="251"/>
        <v>0</v>
      </c>
      <c r="H1241" s="17"/>
      <c r="I1241" s="17"/>
      <c r="J1241" s="17"/>
      <c r="K1241" s="17"/>
      <c r="L1241" s="17"/>
      <c r="M1241" s="17"/>
      <c r="N1241" s="17"/>
      <c r="O1241" s="17"/>
      <c r="P1241" s="115"/>
      <c r="Q1241" s="62">
        <f>IF(C1241&gt;A_Stammdaten!$B$12,0,SUM(G1241,H1241,J1241,K1241,M1241,N1241)-SUM(I1241,L1241,O1241,P1241))</f>
        <v>0</v>
      </c>
      <c r="R1241" s="17"/>
      <c r="S1241" s="17"/>
      <c r="T1241" s="17"/>
      <c r="U1241" s="62">
        <f t="shared" si="242"/>
        <v>0</v>
      </c>
      <c r="V1241" s="63">
        <f>IF(ISBLANK($B1241),0,VLOOKUP($B1241,Listen!$A$2:$C$45,2,FALSE))</f>
        <v>0</v>
      </c>
      <c r="W1241" s="63">
        <f>IF(ISBLANK($B1241),0,VLOOKUP($B1241,Listen!$A$2:$C$45,3,FALSE))</f>
        <v>0</v>
      </c>
      <c r="X1241" s="49">
        <f t="shared" si="243"/>
        <v>0</v>
      </c>
      <c r="Y1241" s="49">
        <f t="shared" si="241"/>
        <v>0</v>
      </c>
      <c r="Z1241" s="49">
        <f t="shared" si="241"/>
        <v>0</v>
      </c>
      <c r="AA1241" s="49">
        <f t="shared" si="241"/>
        <v>0</v>
      </c>
      <c r="AB1241" s="49">
        <f t="shared" si="241"/>
        <v>0</v>
      </c>
      <c r="AC1241" s="49">
        <f t="shared" si="241"/>
        <v>0</v>
      </c>
      <c r="AD1241" s="49">
        <f t="shared" si="241"/>
        <v>0</v>
      </c>
      <c r="AE1241" s="51">
        <f t="shared" si="240"/>
        <v>0</v>
      </c>
      <c r="AF1241" s="51">
        <f>IF(C1241=A_Stammdaten!$B$12,D_SAV!$U1241-D_SAV!$AG1241,HLOOKUP(A_Stammdaten!$B$12-1,$AH$4:$AN$4004,ROW(C1241)-3,FALSE)-$AG1241)</f>
        <v>0</v>
      </c>
      <c r="AG1241" s="51">
        <f>HLOOKUP(A_Stammdaten!$B$12,$AH$4:$AN$4004,ROW(C1241)-3,FALSE)</f>
        <v>0</v>
      </c>
      <c r="AH1241" s="51">
        <f t="shared" si="244"/>
        <v>0</v>
      </c>
      <c r="AI1241" s="51">
        <f t="shared" si="245"/>
        <v>0</v>
      </c>
      <c r="AJ1241" s="51">
        <f t="shared" si="246"/>
        <v>0</v>
      </c>
      <c r="AK1241" s="51">
        <f t="shared" si="247"/>
        <v>0</v>
      </c>
      <c r="AL1241" s="51">
        <f t="shared" si="248"/>
        <v>0</v>
      </c>
      <c r="AM1241" s="51">
        <f t="shared" si="249"/>
        <v>0</v>
      </c>
      <c r="AN1241" s="51">
        <f t="shared" si="250"/>
        <v>0</v>
      </c>
    </row>
    <row r="1242" spans="1:40" x14ac:dyDescent="0.25">
      <c r="A1242" s="17"/>
      <c r="B1242" s="17"/>
      <c r="C1242" s="35"/>
      <c r="D1242" s="17"/>
      <c r="E1242" s="17"/>
      <c r="F1242" s="17"/>
      <c r="G1242" s="62">
        <f t="shared" si="251"/>
        <v>0</v>
      </c>
      <c r="H1242" s="17"/>
      <c r="I1242" s="17"/>
      <c r="J1242" s="17"/>
      <c r="K1242" s="17"/>
      <c r="L1242" s="17"/>
      <c r="M1242" s="17"/>
      <c r="N1242" s="17"/>
      <c r="O1242" s="17"/>
      <c r="P1242" s="115"/>
      <c r="Q1242" s="62">
        <f>IF(C1242&gt;A_Stammdaten!$B$12,0,SUM(G1242,H1242,J1242,K1242,M1242,N1242)-SUM(I1242,L1242,O1242,P1242))</f>
        <v>0</v>
      </c>
      <c r="R1242" s="17"/>
      <c r="S1242" s="17"/>
      <c r="T1242" s="17"/>
      <c r="U1242" s="62">
        <f t="shared" si="242"/>
        <v>0</v>
      </c>
      <c r="V1242" s="63">
        <f>IF(ISBLANK($B1242),0,VLOOKUP($B1242,Listen!$A$2:$C$45,2,FALSE))</f>
        <v>0</v>
      </c>
      <c r="W1242" s="63">
        <f>IF(ISBLANK($B1242),0,VLOOKUP($B1242,Listen!$A$2:$C$45,3,FALSE))</f>
        <v>0</v>
      </c>
      <c r="X1242" s="49">
        <f t="shared" si="243"/>
        <v>0</v>
      </c>
      <c r="Y1242" s="49">
        <f t="shared" si="241"/>
        <v>0</v>
      </c>
      <c r="Z1242" s="49">
        <f t="shared" si="241"/>
        <v>0</v>
      </c>
      <c r="AA1242" s="49">
        <f t="shared" si="241"/>
        <v>0</v>
      </c>
      <c r="AB1242" s="49">
        <f t="shared" si="241"/>
        <v>0</v>
      </c>
      <c r="AC1242" s="49">
        <f t="shared" si="241"/>
        <v>0</v>
      </c>
      <c r="AD1242" s="49">
        <f t="shared" si="241"/>
        <v>0</v>
      </c>
      <c r="AE1242" s="51">
        <f t="shared" si="240"/>
        <v>0</v>
      </c>
      <c r="AF1242" s="51">
        <f>IF(C1242=A_Stammdaten!$B$12,D_SAV!$U1242-D_SAV!$AG1242,HLOOKUP(A_Stammdaten!$B$12-1,$AH$4:$AN$4004,ROW(C1242)-3,FALSE)-$AG1242)</f>
        <v>0</v>
      </c>
      <c r="AG1242" s="51">
        <f>HLOOKUP(A_Stammdaten!$B$12,$AH$4:$AN$4004,ROW(C1242)-3,FALSE)</f>
        <v>0</v>
      </c>
      <c r="AH1242" s="51">
        <f t="shared" si="244"/>
        <v>0</v>
      </c>
      <c r="AI1242" s="51">
        <f t="shared" si="245"/>
        <v>0</v>
      </c>
      <c r="AJ1242" s="51">
        <f t="shared" si="246"/>
        <v>0</v>
      </c>
      <c r="AK1242" s="51">
        <f t="shared" si="247"/>
        <v>0</v>
      </c>
      <c r="AL1242" s="51">
        <f t="shared" si="248"/>
        <v>0</v>
      </c>
      <c r="AM1242" s="51">
        <f t="shared" si="249"/>
        <v>0</v>
      </c>
      <c r="AN1242" s="51">
        <f t="shared" si="250"/>
        <v>0</v>
      </c>
    </row>
    <row r="1243" spans="1:40" x14ac:dyDescent="0.25">
      <c r="A1243" s="17"/>
      <c r="B1243" s="17"/>
      <c r="C1243" s="35"/>
      <c r="D1243" s="17"/>
      <c r="E1243" s="17"/>
      <c r="F1243" s="17"/>
      <c r="G1243" s="62">
        <f t="shared" si="251"/>
        <v>0</v>
      </c>
      <c r="H1243" s="17"/>
      <c r="I1243" s="17"/>
      <c r="J1243" s="17"/>
      <c r="K1243" s="17"/>
      <c r="L1243" s="17"/>
      <c r="M1243" s="17"/>
      <c r="N1243" s="17"/>
      <c r="O1243" s="17"/>
      <c r="P1243" s="115"/>
      <c r="Q1243" s="62">
        <f>IF(C1243&gt;A_Stammdaten!$B$12,0,SUM(G1243,H1243,J1243,K1243,M1243,N1243)-SUM(I1243,L1243,O1243,P1243))</f>
        <v>0</v>
      </c>
      <c r="R1243" s="17"/>
      <c r="S1243" s="17"/>
      <c r="T1243" s="17"/>
      <c r="U1243" s="62">
        <f t="shared" si="242"/>
        <v>0</v>
      </c>
      <c r="V1243" s="63">
        <f>IF(ISBLANK($B1243),0,VLOOKUP($B1243,Listen!$A$2:$C$45,2,FALSE))</f>
        <v>0</v>
      </c>
      <c r="W1243" s="63">
        <f>IF(ISBLANK($B1243),0,VLOOKUP($B1243,Listen!$A$2:$C$45,3,FALSE))</f>
        <v>0</v>
      </c>
      <c r="X1243" s="49">
        <f t="shared" si="243"/>
        <v>0</v>
      </c>
      <c r="Y1243" s="49">
        <f t="shared" si="241"/>
        <v>0</v>
      </c>
      <c r="Z1243" s="49">
        <f t="shared" si="241"/>
        <v>0</v>
      </c>
      <c r="AA1243" s="49">
        <f t="shared" si="241"/>
        <v>0</v>
      </c>
      <c r="AB1243" s="49">
        <f t="shared" si="241"/>
        <v>0</v>
      </c>
      <c r="AC1243" s="49">
        <f t="shared" si="241"/>
        <v>0</v>
      </c>
      <c r="AD1243" s="49">
        <f t="shared" si="241"/>
        <v>0</v>
      </c>
      <c r="AE1243" s="51">
        <f t="shared" si="240"/>
        <v>0</v>
      </c>
      <c r="AF1243" s="51">
        <f>IF(C1243=A_Stammdaten!$B$12,D_SAV!$U1243-D_SAV!$AG1243,HLOOKUP(A_Stammdaten!$B$12-1,$AH$4:$AN$4004,ROW(C1243)-3,FALSE)-$AG1243)</f>
        <v>0</v>
      </c>
      <c r="AG1243" s="51">
        <f>HLOOKUP(A_Stammdaten!$B$12,$AH$4:$AN$4004,ROW(C1243)-3,FALSE)</f>
        <v>0</v>
      </c>
      <c r="AH1243" s="51">
        <f t="shared" si="244"/>
        <v>0</v>
      </c>
      <c r="AI1243" s="51">
        <f t="shared" si="245"/>
        <v>0</v>
      </c>
      <c r="AJ1243" s="51">
        <f t="shared" si="246"/>
        <v>0</v>
      </c>
      <c r="AK1243" s="51">
        <f t="shared" si="247"/>
        <v>0</v>
      </c>
      <c r="AL1243" s="51">
        <f t="shared" si="248"/>
        <v>0</v>
      </c>
      <c r="AM1243" s="51">
        <f t="shared" si="249"/>
        <v>0</v>
      </c>
      <c r="AN1243" s="51">
        <f t="shared" si="250"/>
        <v>0</v>
      </c>
    </row>
    <row r="1244" spans="1:40" x14ac:dyDescent="0.25">
      <c r="A1244" s="17"/>
      <c r="B1244" s="17"/>
      <c r="C1244" s="35"/>
      <c r="D1244" s="17"/>
      <c r="E1244" s="17"/>
      <c r="F1244" s="17"/>
      <c r="G1244" s="62">
        <f t="shared" si="251"/>
        <v>0</v>
      </c>
      <c r="H1244" s="17"/>
      <c r="I1244" s="17"/>
      <c r="J1244" s="17"/>
      <c r="K1244" s="17"/>
      <c r="L1244" s="17"/>
      <c r="M1244" s="17"/>
      <c r="N1244" s="17"/>
      <c r="O1244" s="17"/>
      <c r="P1244" s="115"/>
      <c r="Q1244" s="62">
        <f>IF(C1244&gt;A_Stammdaten!$B$12,0,SUM(G1244,H1244,J1244,K1244,M1244,N1244)-SUM(I1244,L1244,O1244,P1244))</f>
        <v>0</v>
      </c>
      <c r="R1244" s="17"/>
      <c r="S1244" s="17"/>
      <c r="T1244" s="17"/>
      <c r="U1244" s="62">
        <f t="shared" si="242"/>
        <v>0</v>
      </c>
      <c r="V1244" s="63">
        <f>IF(ISBLANK($B1244),0,VLOOKUP($B1244,Listen!$A$2:$C$45,2,FALSE))</f>
        <v>0</v>
      </c>
      <c r="W1244" s="63">
        <f>IF(ISBLANK($B1244),0,VLOOKUP($B1244,Listen!$A$2:$C$45,3,FALSE))</f>
        <v>0</v>
      </c>
      <c r="X1244" s="49">
        <f t="shared" si="243"/>
        <v>0</v>
      </c>
      <c r="Y1244" s="49">
        <f t="shared" si="241"/>
        <v>0</v>
      </c>
      <c r="Z1244" s="49">
        <f t="shared" si="241"/>
        <v>0</v>
      </c>
      <c r="AA1244" s="49">
        <f t="shared" si="241"/>
        <v>0</v>
      </c>
      <c r="AB1244" s="49">
        <f t="shared" si="241"/>
        <v>0</v>
      </c>
      <c r="AC1244" s="49">
        <f t="shared" si="241"/>
        <v>0</v>
      </c>
      <c r="AD1244" s="49">
        <f t="shared" si="241"/>
        <v>0</v>
      </c>
      <c r="AE1244" s="51">
        <f t="shared" si="240"/>
        <v>0</v>
      </c>
      <c r="AF1244" s="51">
        <f>IF(C1244=A_Stammdaten!$B$12,D_SAV!$U1244-D_SAV!$AG1244,HLOOKUP(A_Stammdaten!$B$12-1,$AH$4:$AN$4004,ROW(C1244)-3,FALSE)-$AG1244)</f>
        <v>0</v>
      </c>
      <c r="AG1244" s="51">
        <f>HLOOKUP(A_Stammdaten!$B$12,$AH$4:$AN$4004,ROW(C1244)-3,FALSE)</f>
        <v>0</v>
      </c>
      <c r="AH1244" s="51">
        <f t="shared" si="244"/>
        <v>0</v>
      </c>
      <c r="AI1244" s="51">
        <f t="shared" si="245"/>
        <v>0</v>
      </c>
      <c r="AJ1244" s="51">
        <f t="shared" si="246"/>
        <v>0</v>
      </c>
      <c r="AK1244" s="51">
        <f t="shared" si="247"/>
        <v>0</v>
      </c>
      <c r="AL1244" s="51">
        <f t="shared" si="248"/>
        <v>0</v>
      </c>
      <c r="AM1244" s="51">
        <f t="shared" si="249"/>
        <v>0</v>
      </c>
      <c r="AN1244" s="51">
        <f t="shared" si="250"/>
        <v>0</v>
      </c>
    </row>
    <row r="1245" spans="1:40" x14ac:dyDescent="0.25">
      <c r="A1245" s="17"/>
      <c r="B1245" s="17"/>
      <c r="C1245" s="35"/>
      <c r="D1245" s="17"/>
      <c r="E1245" s="17"/>
      <c r="F1245" s="17"/>
      <c r="G1245" s="62">
        <f t="shared" si="251"/>
        <v>0</v>
      </c>
      <c r="H1245" s="17"/>
      <c r="I1245" s="17"/>
      <c r="J1245" s="17"/>
      <c r="K1245" s="17"/>
      <c r="L1245" s="17"/>
      <c r="M1245" s="17"/>
      <c r="N1245" s="17"/>
      <c r="O1245" s="17"/>
      <c r="P1245" s="115"/>
      <c r="Q1245" s="62">
        <f>IF(C1245&gt;A_Stammdaten!$B$12,0,SUM(G1245,H1245,J1245,K1245,M1245,N1245)-SUM(I1245,L1245,O1245,P1245))</f>
        <v>0</v>
      </c>
      <c r="R1245" s="17"/>
      <c r="S1245" s="17"/>
      <c r="T1245" s="17"/>
      <c r="U1245" s="62">
        <f t="shared" si="242"/>
        <v>0</v>
      </c>
      <c r="V1245" s="63">
        <f>IF(ISBLANK($B1245),0,VLOOKUP($B1245,Listen!$A$2:$C$45,2,FALSE))</f>
        <v>0</v>
      </c>
      <c r="W1245" s="63">
        <f>IF(ISBLANK($B1245),0,VLOOKUP($B1245,Listen!$A$2:$C$45,3,FALSE))</f>
        <v>0</v>
      </c>
      <c r="X1245" s="49">
        <f t="shared" si="243"/>
        <v>0</v>
      </c>
      <c r="Y1245" s="49">
        <f t="shared" si="241"/>
        <v>0</v>
      </c>
      <c r="Z1245" s="49">
        <f t="shared" si="241"/>
        <v>0</v>
      </c>
      <c r="AA1245" s="49">
        <f t="shared" si="241"/>
        <v>0</v>
      </c>
      <c r="AB1245" s="49">
        <f t="shared" si="241"/>
        <v>0</v>
      </c>
      <c r="AC1245" s="49">
        <f t="shared" si="241"/>
        <v>0</v>
      </c>
      <c r="AD1245" s="49">
        <f t="shared" si="241"/>
        <v>0</v>
      </c>
      <c r="AE1245" s="51">
        <f t="shared" si="240"/>
        <v>0</v>
      </c>
      <c r="AF1245" s="51">
        <f>IF(C1245=A_Stammdaten!$B$12,D_SAV!$U1245-D_SAV!$AG1245,HLOOKUP(A_Stammdaten!$B$12-1,$AH$4:$AN$4004,ROW(C1245)-3,FALSE)-$AG1245)</f>
        <v>0</v>
      </c>
      <c r="AG1245" s="51">
        <f>HLOOKUP(A_Stammdaten!$B$12,$AH$4:$AN$4004,ROW(C1245)-3,FALSE)</f>
        <v>0</v>
      </c>
      <c r="AH1245" s="51">
        <f t="shared" si="244"/>
        <v>0</v>
      </c>
      <c r="AI1245" s="51">
        <f t="shared" si="245"/>
        <v>0</v>
      </c>
      <c r="AJ1245" s="51">
        <f t="shared" si="246"/>
        <v>0</v>
      </c>
      <c r="AK1245" s="51">
        <f t="shared" si="247"/>
        <v>0</v>
      </c>
      <c r="AL1245" s="51">
        <f t="shared" si="248"/>
        <v>0</v>
      </c>
      <c r="AM1245" s="51">
        <f t="shared" si="249"/>
        <v>0</v>
      </c>
      <c r="AN1245" s="51">
        <f t="shared" si="250"/>
        <v>0</v>
      </c>
    </row>
    <row r="1246" spans="1:40" x14ac:dyDescent="0.25">
      <c r="A1246" s="17"/>
      <c r="B1246" s="17"/>
      <c r="C1246" s="35"/>
      <c r="D1246" s="17"/>
      <c r="E1246" s="17"/>
      <c r="F1246" s="17"/>
      <c r="G1246" s="62">
        <f t="shared" si="251"/>
        <v>0</v>
      </c>
      <c r="H1246" s="17"/>
      <c r="I1246" s="17"/>
      <c r="J1246" s="17"/>
      <c r="K1246" s="17"/>
      <c r="L1246" s="17"/>
      <c r="M1246" s="17"/>
      <c r="N1246" s="17"/>
      <c r="O1246" s="17"/>
      <c r="P1246" s="115"/>
      <c r="Q1246" s="62">
        <f>IF(C1246&gt;A_Stammdaten!$B$12,0,SUM(G1246,H1246,J1246,K1246,M1246,N1246)-SUM(I1246,L1246,O1246,P1246))</f>
        <v>0</v>
      </c>
      <c r="R1246" s="17"/>
      <c r="S1246" s="17"/>
      <c r="T1246" s="17"/>
      <c r="U1246" s="62">
        <f t="shared" si="242"/>
        <v>0</v>
      </c>
      <c r="V1246" s="63">
        <f>IF(ISBLANK($B1246),0,VLOOKUP($B1246,Listen!$A$2:$C$45,2,FALSE))</f>
        <v>0</v>
      </c>
      <c r="W1246" s="63">
        <f>IF(ISBLANK($B1246),0,VLOOKUP($B1246,Listen!$A$2:$C$45,3,FALSE))</f>
        <v>0</v>
      </c>
      <c r="X1246" s="49">
        <f t="shared" si="243"/>
        <v>0</v>
      </c>
      <c r="Y1246" s="49">
        <f t="shared" si="241"/>
        <v>0</v>
      </c>
      <c r="Z1246" s="49">
        <f t="shared" si="241"/>
        <v>0</v>
      </c>
      <c r="AA1246" s="49">
        <f t="shared" si="241"/>
        <v>0</v>
      </c>
      <c r="AB1246" s="49">
        <f t="shared" si="241"/>
        <v>0</v>
      </c>
      <c r="AC1246" s="49">
        <f t="shared" si="241"/>
        <v>0</v>
      </c>
      <c r="AD1246" s="49">
        <f t="shared" si="241"/>
        <v>0</v>
      </c>
      <c r="AE1246" s="51">
        <f t="shared" si="240"/>
        <v>0</v>
      </c>
      <c r="AF1246" s="51">
        <f>IF(C1246=A_Stammdaten!$B$12,D_SAV!$U1246-D_SAV!$AG1246,HLOOKUP(A_Stammdaten!$B$12-1,$AH$4:$AN$4004,ROW(C1246)-3,FALSE)-$AG1246)</f>
        <v>0</v>
      </c>
      <c r="AG1246" s="51">
        <f>HLOOKUP(A_Stammdaten!$B$12,$AH$4:$AN$4004,ROW(C1246)-3,FALSE)</f>
        <v>0</v>
      </c>
      <c r="AH1246" s="51">
        <f t="shared" si="244"/>
        <v>0</v>
      </c>
      <c r="AI1246" s="51">
        <f t="shared" si="245"/>
        <v>0</v>
      </c>
      <c r="AJ1246" s="51">
        <f t="shared" si="246"/>
        <v>0</v>
      </c>
      <c r="AK1246" s="51">
        <f t="shared" si="247"/>
        <v>0</v>
      </c>
      <c r="AL1246" s="51">
        <f t="shared" si="248"/>
        <v>0</v>
      </c>
      <c r="AM1246" s="51">
        <f t="shared" si="249"/>
        <v>0</v>
      </c>
      <c r="AN1246" s="51">
        <f t="shared" si="250"/>
        <v>0</v>
      </c>
    </row>
    <row r="1247" spans="1:40" x14ac:dyDescent="0.25">
      <c r="A1247" s="17"/>
      <c r="B1247" s="17"/>
      <c r="C1247" s="35"/>
      <c r="D1247" s="17"/>
      <c r="E1247" s="17"/>
      <c r="F1247" s="17"/>
      <c r="G1247" s="62">
        <f t="shared" si="251"/>
        <v>0</v>
      </c>
      <c r="H1247" s="17"/>
      <c r="I1247" s="17"/>
      <c r="J1247" s="17"/>
      <c r="K1247" s="17"/>
      <c r="L1247" s="17"/>
      <c r="M1247" s="17"/>
      <c r="N1247" s="17"/>
      <c r="O1247" s="17"/>
      <c r="P1247" s="115"/>
      <c r="Q1247" s="62">
        <f>IF(C1247&gt;A_Stammdaten!$B$12,0,SUM(G1247,H1247,J1247,K1247,M1247,N1247)-SUM(I1247,L1247,O1247,P1247))</f>
        <v>0</v>
      </c>
      <c r="R1247" s="17"/>
      <c r="S1247" s="17"/>
      <c r="T1247" s="17"/>
      <c r="U1247" s="62">
        <f t="shared" si="242"/>
        <v>0</v>
      </c>
      <c r="V1247" s="63">
        <f>IF(ISBLANK($B1247),0,VLOOKUP($B1247,Listen!$A$2:$C$45,2,FALSE))</f>
        <v>0</v>
      </c>
      <c r="W1247" s="63">
        <f>IF(ISBLANK($B1247),0,VLOOKUP($B1247,Listen!$A$2:$C$45,3,FALSE))</f>
        <v>0</v>
      </c>
      <c r="X1247" s="49">
        <f t="shared" si="243"/>
        <v>0</v>
      </c>
      <c r="Y1247" s="49">
        <f t="shared" si="241"/>
        <v>0</v>
      </c>
      <c r="Z1247" s="49">
        <f t="shared" si="241"/>
        <v>0</v>
      </c>
      <c r="AA1247" s="49">
        <f t="shared" si="241"/>
        <v>0</v>
      </c>
      <c r="AB1247" s="49">
        <f t="shared" si="241"/>
        <v>0</v>
      </c>
      <c r="AC1247" s="49">
        <f t="shared" si="241"/>
        <v>0</v>
      </c>
      <c r="AD1247" s="49">
        <f t="shared" si="241"/>
        <v>0</v>
      </c>
      <c r="AE1247" s="51">
        <f t="shared" si="240"/>
        <v>0</v>
      </c>
      <c r="AF1247" s="51">
        <f>IF(C1247=A_Stammdaten!$B$12,D_SAV!$U1247-D_SAV!$AG1247,HLOOKUP(A_Stammdaten!$B$12-1,$AH$4:$AN$4004,ROW(C1247)-3,FALSE)-$AG1247)</f>
        <v>0</v>
      </c>
      <c r="AG1247" s="51">
        <f>HLOOKUP(A_Stammdaten!$B$12,$AH$4:$AN$4004,ROW(C1247)-3,FALSE)</f>
        <v>0</v>
      </c>
      <c r="AH1247" s="51">
        <f t="shared" si="244"/>
        <v>0</v>
      </c>
      <c r="AI1247" s="51">
        <f t="shared" si="245"/>
        <v>0</v>
      </c>
      <c r="AJ1247" s="51">
        <f t="shared" si="246"/>
        <v>0</v>
      </c>
      <c r="AK1247" s="51">
        <f t="shared" si="247"/>
        <v>0</v>
      </c>
      <c r="AL1247" s="51">
        <f t="shared" si="248"/>
        <v>0</v>
      </c>
      <c r="AM1247" s="51">
        <f t="shared" si="249"/>
        <v>0</v>
      </c>
      <c r="AN1247" s="51">
        <f t="shared" si="250"/>
        <v>0</v>
      </c>
    </row>
    <row r="1248" spans="1:40" x14ac:dyDescent="0.25">
      <c r="A1248" s="17"/>
      <c r="B1248" s="17"/>
      <c r="C1248" s="35"/>
      <c r="D1248" s="17"/>
      <c r="E1248" s="17"/>
      <c r="F1248" s="17"/>
      <c r="G1248" s="62">
        <f t="shared" si="251"/>
        <v>0</v>
      </c>
      <c r="H1248" s="17"/>
      <c r="I1248" s="17"/>
      <c r="J1248" s="17"/>
      <c r="K1248" s="17"/>
      <c r="L1248" s="17"/>
      <c r="M1248" s="17"/>
      <c r="N1248" s="17"/>
      <c r="O1248" s="17"/>
      <c r="P1248" s="115"/>
      <c r="Q1248" s="62">
        <f>IF(C1248&gt;A_Stammdaten!$B$12,0,SUM(G1248,H1248,J1248,K1248,M1248,N1248)-SUM(I1248,L1248,O1248,P1248))</f>
        <v>0</v>
      </c>
      <c r="R1248" s="17"/>
      <c r="S1248" s="17"/>
      <c r="T1248" s="17"/>
      <c r="U1248" s="62">
        <f t="shared" si="242"/>
        <v>0</v>
      </c>
      <c r="V1248" s="63">
        <f>IF(ISBLANK($B1248),0,VLOOKUP($B1248,Listen!$A$2:$C$45,2,FALSE))</f>
        <v>0</v>
      </c>
      <c r="W1248" s="63">
        <f>IF(ISBLANK($B1248),0,VLOOKUP($B1248,Listen!$A$2:$C$45,3,FALSE))</f>
        <v>0</v>
      </c>
      <c r="X1248" s="49">
        <f t="shared" si="243"/>
        <v>0</v>
      </c>
      <c r="Y1248" s="49">
        <f t="shared" si="241"/>
        <v>0</v>
      </c>
      <c r="Z1248" s="49">
        <f t="shared" si="241"/>
        <v>0</v>
      </c>
      <c r="AA1248" s="49">
        <f t="shared" si="241"/>
        <v>0</v>
      </c>
      <c r="AB1248" s="49">
        <f t="shared" si="241"/>
        <v>0</v>
      </c>
      <c r="AC1248" s="49">
        <f t="shared" si="241"/>
        <v>0</v>
      </c>
      <c r="AD1248" s="49">
        <f t="shared" si="241"/>
        <v>0</v>
      </c>
      <c r="AE1248" s="51">
        <f t="shared" si="240"/>
        <v>0</v>
      </c>
      <c r="AF1248" s="51">
        <f>IF(C1248=A_Stammdaten!$B$12,D_SAV!$U1248-D_SAV!$AG1248,HLOOKUP(A_Stammdaten!$B$12-1,$AH$4:$AN$4004,ROW(C1248)-3,FALSE)-$AG1248)</f>
        <v>0</v>
      </c>
      <c r="AG1248" s="51">
        <f>HLOOKUP(A_Stammdaten!$B$12,$AH$4:$AN$4004,ROW(C1248)-3,FALSE)</f>
        <v>0</v>
      </c>
      <c r="AH1248" s="51">
        <f t="shared" si="244"/>
        <v>0</v>
      </c>
      <c r="AI1248" s="51">
        <f t="shared" si="245"/>
        <v>0</v>
      </c>
      <c r="AJ1248" s="51">
        <f t="shared" si="246"/>
        <v>0</v>
      </c>
      <c r="AK1248" s="51">
        <f t="shared" si="247"/>
        <v>0</v>
      </c>
      <c r="AL1248" s="51">
        <f t="shared" si="248"/>
        <v>0</v>
      </c>
      <c r="AM1248" s="51">
        <f t="shared" si="249"/>
        <v>0</v>
      </c>
      <c r="AN1248" s="51">
        <f t="shared" si="250"/>
        <v>0</v>
      </c>
    </row>
    <row r="1249" spans="1:40" x14ac:dyDescent="0.25">
      <c r="A1249" s="17"/>
      <c r="B1249" s="17"/>
      <c r="C1249" s="35"/>
      <c r="D1249" s="17"/>
      <c r="E1249" s="17"/>
      <c r="F1249" s="17"/>
      <c r="G1249" s="62">
        <f t="shared" si="251"/>
        <v>0</v>
      </c>
      <c r="H1249" s="17"/>
      <c r="I1249" s="17"/>
      <c r="J1249" s="17"/>
      <c r="K1249" s="17"/>
      <c r="L1249" s="17"/>
      <c r="M1249" s="17"/>
      <c r="N1249" s="17"/>
      <c r="O1249" s="17"/>
      <c r="P1249" s="115"/>
      <c r="Q1249" s="62">
        <f>IF(C1249&gt;A_Stammdaten!$B$12,0,SUM(G1249,H1249,J1249,K1249,M1249,N1249)-SUM(I1249,L1249,O1249,P1249))</f>
        <v>0</v>
      </c>
      <c r="R1249" s="17"/>
      <c r="S1249" s="17"/>
      <c r="T1249" s="17"/>
      <c r="U1249" s="62">
        <f t="shared" si="242"/>
        <v>0</v>
      </c>
      <c r="V1249" s="63">
        <f>IF(ISBLANK($B1249),0,VLOOKUP($B1249,Listen!$A$2:$C$45,2,FALSE))</f>
        <v>0</v>
      </c>
      <c r="W1249" s="63">
        <f>IF(ISBLANK($B1249),0,VLOOKUP($B1249,Listen!$A$2:$C$45,3,FALSE))</f>
        <v>0</v>
      </c>
      <c r="X1249" s="49">
        <f t="shared" si="243"/>
        <v>0</v>
      </c>
      <c r="Y1249" s="49">
        <f t="shared" si="241"/>
        <v>0</v>
      </c>
      <c r="Z1249" s="49">
        <f t="shared" si="241"/>
        <v>0</v>
      </c>
      <c r="AA1249" s="49">
        <f t="shared" si="241"/>
        <v>0</v>
      </c>
      <c r="AB1249" s="49">
        <f t="shared" si="241"/>
        <v>0</v>
      </c>
      <c r="AC1249" s="49">
        <f t="shared" si="241"/>
        <v>0</v>
      </c>
      <c r="AD1249" s="49">
        <f t="shared" si="241"/>
        <v>0</v>
      </c>
      <c r="AE1249" s="51">
        <f t="shared" si="240"/>
        <v>0</v>
      </c>
      <c r="AF1249" s="51">
        <f>IF(C1249=A_Stammdaten!$B$12,D_SAV!$U1249-D_SAV!$AG1249,HLOOKUP(A_Stammdaten!$B$12-1,$AH$4:$AN$4004,ROW(C1249)-3,FALSE)-$AG1249)</f>
        <v>0</v>
      </c>
      <c r="AG1249" s="51">
        <f>HLOOKUP(A_Stammdaten!$B$12,$AH$4:$AN$4004,ROW(C1249)-3,FALSE)</f>
        <v>0</v>
      </c>
      <c r="AH1249" s="51">
        <f t="shared" si="244"/>
        <v>0</v>
      </c>
      <c r="AI1249" s="51">
        <f t="shared" si="245"/>
        <v>0</v>
      </c>
      <c r="AJ1249" s="51">
        <f t="shared" si="246"/>
        <v>0</v>
      </c>
      <c r="AK1249" s="51">
        <f t="shared" si="247"/>
        <v>0</v>
      </c>
      <c r="AL1249" s="51">
        <f t="shared" si="248"/>
        <v>0</v>
      </c>
      <c r="AM1249" s="51">
        <f t="shared" si="249"/>
        <v>0</v>
      </c>
      <c r="AN1249" s="51">
        <f t="shared" si="250"/>
        <v>0</v>
      </c>
    </row>
    <row r="1250" spans="1:40" x14ac:dyDescent="0.25">
      <c r="A1250" s="17"/>
      <c r="B1250" s="17"/>
      <c r="C1250" s="35"/>
      <c r="D1250" s="17"/>
      <c r="E1250" s="17"/>
      <c r="F1250" s="17"/>
      <c r="G1250" s="62">
        <f t="shared" si="251"/>
        <v>0</v>
      </c>
      <c r="H1250" s="17"/>
      <c r="I1250" s="17"/>
      <c r="J1250" s="17"/>
      <c r="K1250" s="17"/>
      <c r="L1250" s="17"/>
      <c r="M1250" s="17"/>
      <c r="N1250" s="17"/>
      <c r="O1250" s="17"/>
      <c r="P1250" s="115"/>
      <c r="Q1250" s="62">
        <f>IF(C1250&gt;A_Stammdaten!$B$12,0,SUM(G1250,H1250,J1250,K1250,M1250,N1250)-SUM(I1250,L1250,O1250,P1250))</f>
        <v>0</v>
      </c>
      <c r="R1250" s="17"/>
      <c r="S1250" s="17"/>
      <c r="T1250" s="17"/>
      <c r="U1250" s="62">
        <f t="shared" si="242"/>
        <v>0</v>
      </c>
      <c r="V1250" s="63">
        <f>IF(ISBLANK($B1250),0,VLOOKUP($B1250,Listen!$A$2:$C$45,2,FALSE))</f>
        <v>0</v>
      </c>
      <c r="W1250" s="63">
        <f>IF(ISBLANK($B1250),0,VLOOKUP($B1250,Listen!$A$2:$C$45,3,FALSE))</f>
        <v>0</v>
      </c>
      <c r="X1250" s="49">
        <f t="shared" si="243"/>
        <v>0</v>
      </c>
      <c r="Y1250" s="49">
        <f t="shared" si="241"/>
        <v>0</v>
      </c>
      <c r="Z1250" s="49">
        <f t="shared" si="241"/>
        <v>0</v>
      </c>
      <c r="AA1250" s="49">
        <f t="shared" si="241"/>
        <v>0</v>
      </c>
      <c r="AB1250" s="49">
        <f t="shared" si="241"/>
        <v>0</v>
      </c>
      <c r="AC1250" s="49">
        <f t="shared" si="241"/>
        <v>0</v>
      </c>
      <c r="AD1250" s="49">
        <f t="shared" si="241"/>
        <v>0</v>
      </c>
      <c r="AE1250" s="51">
        <f t="shared" si="240"/>
        <v>0</v>
      </c>
      <c r="AF1250" s="51">
        <f>IF(C1250=A_Stammdaten!$B$12,D_SAV!$U1250-D_SAV!$AG1250,HLOOKUP(A_Stammdaten!$B$12-1,$AH$4:$AN$4004,ROW(C1250)-3,FALSE)-$AG1250)</f>
        <v>0</v>
      </c>
      <c r="AG1250" s="51">
        <f>HLOOKUP(A_Stammdaten!$B$12,$AH$4:$AN$4004,ROW(C1250)-3,FALSE)</f>
        <v>0</v>
      </c>
      <c r="AH1250" s="51">
        <f t="shared" si="244"/>
        <v>0</v>
      </c>
      <c r="AI1250" s="51">
        <f t="shared" si="245"/>
        <v>0</v>
      </c>
      <c r="AJ1250" s="51">
        <f t="shared" si="246"/>
        <v>0</v>
      </c>
      <c r="AK1250" s="51">
        <f t="shared" si="247"/>
        <v>0</v>
      </c>
      <c r="AL1250" s="51">
        <f t="shared" si="248"/>
        <v>0</v>
      </c>
      <c r="AM1250" s="51">
        <f t="shared" si="249"/>
        <v>0</v>
      </c>
      <c r="AN1250" s="51">
        <f t="shared" si="250"/>
        <v>0</v>
      </c>
    </row>
    <row r="1251" spans="1:40" x14ac:dyDescent="0.25">
      <c r="A1251" s="17"/>
      <c r="B1251" s="17"/>
      <c r="C1251" s="35"/>
      <c r="D1251" s="17"/>
      <c r="E1251" s="17"/>
      <c r="F1251" s="17"/>
      <c r="G1251" s="62">
        <f t="shared" si="251"/>
        <v>0</v>
      </c>
      <c r="H1251" s="17"/>
      <c r="I1251" s="17"/>
      <c r="J1251" s="17"/>
      <c r="K1251" s="17"/>
      <c r="L1251" s="17"/>
      <c r="M1251" s="17"/>
      <c r="N1251" s="17"/>
      <c r="O1251" s="17"/>
      <c r="P1251" s="115"/>
      <c r="Q1251" s="62">
        <f>IF(C1251&gt;A_Stammdaten!$B$12,0,SUM(G1251,H1251,J1251,K1251,M1251,N1251)-SUM(I1251,L1251,O1251,P1251))</f>
        <v>0</v>
      </c>
      <c r="R1251" s="17"/>
      <c r="S1251" s="17"/>
      <c r="T1251" s="17"/>
      <c r="U1251" s="62">
        <f t="shared" si="242"/>
        <v>0</v>
      </c>
      <c r="V1251" s="63">
        <f>IF(ISBLANK($B1251),0,VLOOKUP($B1251,Listen!$A$2:$C$45,2,FALSE))</f>
        <v>0</v>
      </c>
      <c r="W1251" s="63">
        <f>IF(ISBLANK($B1251),0,VLOOKUP($B1251,Listen!$A$2:$C$45,3,FALSE))</f>
        <v>0</v>
      </c>
      <c r="X1251" s="49">
        <f t="shared" si="243"/>
        <v>0</v>
      </c>
      <c r="Y1251" s="49">
        <f t="shared" si="241"/>
        <v>0</v>
      </c>
      <c r="Z1251" s="49">
        <f t="shared" si="241"/>
        <v>0</v>
      </c>
      <c r="AA1251" s="49">
        <f t="shared" si="241"/>
        <v>0</v>
      </c>
      <c r="AB1251" s="49">
        <f t="shared" si="241"/>
        <v>0</v>
      </c>
      <c r="AC1251" s="49">
        <f t="shared" si="241"/>
        <v>0</v>
      </c>
      <c r="AD1251" s="49">
        <f t="shared" si="241"/>
        <v>0</v>
      </c>
      <c r="AE1251" s="51">
        <f t="shared" ref="AE1251:AE1314" si="252">AG1251+AF1251</f>
        <v>0</v>
      </c>
      <c r="AF1251" s="51">
        <f>IF(C1251=A_Stammdaten!$B$12,D_SAV!$U1251-D_SAV!$AG1251,HLOOKUP(A_Stammdaten!$B$12-1,$AH$4:$AN$4004,ROW(C1251)-3,FALSE)-$AG1251)</f>
        <v>0</v>
      </c>
      <c r="AG1251" s="51">
        <f>HLOOKUP(A_Stammdaten!$B$12,$AH$4:$AN$4004,ROW(C1251)-3,FALSE)</f>
        <v>0</v>
      </c>
      <c r="AH1251" s="51">
        <f t="shared" si="244"/>
        <v>0</v>
      </c>
      <c r="AI1251" s="51">
        <f t="shared" si="245"/>
        <v>0</v>
      </c>
      <c r="AJ1251" s="51">
        <f t="shared" si="246"/>
        <v>0</v>
      </c>
      <c r="AK1251" s="51">
        <f t="shared" si="247"/>
        <v>0</v>
      </c>
      <c r="AL1251" s="51">
        <f t="shared" si="248"/>
        <v>0</v>
      </c>
      <c r="AM1251" s="51">
        <f t="shared" si="249"/>
        <v>0</v>
      </c>
      <c r="AN1251" s="51">
        <f t="shared" si="250"/>
        <v>0</v>
      </c>
    </row>
    <row r="1252" spans="1:40" x14ac:dyDescent="0.25">
      <c r="A1252" s="17"/>
      <c r="B1252" s="17"/>
      <c r="C1252" s="35"/>
      <c r="D1252" s="17"/>
      <c r="E1252" s="17"/>
      <c r="F1252" s="17"/>
      <c r="G1252" s="62">
        <f t="shared" si="251"/>
        <v>0</v>
      </c>
      <c r="H1252" s="17"/>
      <c r="I1252" s="17"/>
      <c r="J1252" s="17"/>
      <c r="K1252" s="17"/>
      <c r="L1252" s="17"/>
      <c r="M1252" s="17"/>
      <c r="N1252" s="17"/>
      <c r="O1252" s="17"/>
      <c r="P1252" s="115"/>
      <c r="Q1252" s="62">
        <f>IF(C1252&gt;A_Stammdaten!$B$12,0,SUM(G1252,H1252,J1252,K1252,M1252,N1252)-SUM(I1252,L1252,O1252,P1252))</f>
        <v>0</v>
      </c>
      <c r="R1252" s="17"/>
      <c r="S1252" s="17"/>
      <c r="T1252" s="17"/>
      <c r="U1252" s="62">
        <f t="shared" si="242"/>
        <v>0</v>
      </c>
      <c r="V1252" s="63">
        <f>IF(ISBLANK($B1252),0,VLOOKUP($B1252,Listen!$A$2:$C$45,2,FALSE))</f>
        <v>0</v>
      </c>
      <c r="W1252" s="63">
        <f>IF(ISBLANK($B1252),0,VLOOKUP($B1252,Listen!$A$2:$C$45,3,FALSE))</f>
        <v>0</v>
      </c>
      <c r="X1252" s="49">
        <f t="shared" si="243"/>
        <v>0</v>
      </c>
      <c r="Y1252" s="49">
        <f t="shared" si="241"/>
        <v>0</v>
      </c>
      <c r="Z1252" s="49">
        <f t="shared" si="241"/>
        <v>0</v>
      </c>
      <c r="AA1252" s="49">
        <f t="shared" si="241"/>
        <v>0</v>
      </c>
      <c r="AB1252" s="49">
        <f t="shared" si="241"/>
        <v>0</v>
      </c>
      <c r="AC1252" s="49">
        <f t="shared" si="241"/>
        <v>0</v>
      </c>
      <c r="AD1252" s="49">
        <f t="shared" si="241"/>
        <v>0</v>
      </c>
      <c r="AE1252" s="51">
        <f t="shared" si="252"/>
        <v>0</v>
      </c>
      <c r="AF1252" s="51">
        <f>IF(C1252=A_Stammdaten!$B$12,D_SAV!$U1252-D_SAV!$AG1252,HLOOKUP(A_Stammdaten!$B$12-1,$AH$4:$AN$4004,ROW(C1252)-3,FALSE)-$AG1252)</f>
        <v>0</v>
      </c>
      <c r="AG1252" s="51">
        <f>HLOOKUP(A_Stammdaten!$B$12,$AH$4:$AN$4004,ROW(C1252)-3,FALSE)</f>
        <v>0</v>
      </c>
      <c r="AH1252" s="51">
        <f t="shared" si="244"/>
        <v>0</v>
      </c>
      <c r="AI1252" s="51">
        <f t="shared" si="245"/>
        <v>0</v>
      </c>
      <c r="AJ1252" s="51">
        <f t="shared" si="246"/>
        <v>0</v>
      </c>
      <c r="AK1252" s="51">
        <f t="shared" si="247"/>
        <v>0</v>
      </c>
      <c r="AL1252" s="51">
        <f t="shared" si="248"/>
        <v>0</v>
      </c>
      <c r="AM1252" s="51">
        <f t="shared" si="249"/>
        <v>0</v>
      </c>
      <c r="AN1252" s="51">
        <f t="shared" si="250"/>
        <v>0</v>
      </c>
    </row>
    <row r="1253" spans="1:40" x14ac:dyDescent="0.25">
      <c r="A1253" s="17"/>
      <c r="B1253" s="17"/>
      <c r="C1253" s="35"/>
      <c r="D1253" s="17"/>
      <c r="E1253" s="17"/>
      <c r="F1253" s="17"/>
      <c r="G1253" s="62">
        <f t="shared" si="251"/>
        <v>0</v>
      </c>
      <c r="H1253" s="17"/>
      <c r="I1253" s="17"/>
      <c r="J1253" s="17"/>
      <c r="K1253" s="17"/>
      <c r="L1253" s="17"/>
      <c r="M1253" s="17"/>
      <c r="N1253" s="17"/>
      <c r="O1253" s="17"/>
      <c r="P1253" s="115"/>
      <c r="Q1253" s="62">
        <f>IF(C1253&gt;A_Stammdaten!$B$12,0,SUM(G1253,H1253,J1253,K1253,M1253,N1253)-SUM(I1253,L1253,O1253,P1253))</f>
        <v>0</v>
      </c>
      <c r="R1253" s="17"/>
      <c r="S1253" s="17"/>
      <c r="T1253" s="17"/>
      <c r="U1253" s="62">
        <f t="shared" si="242"/>
        <v>0</v>
      </c>
      <c r="V1253" s="63">
        <f>IF(ISBLANK($B1253),0,VLOOKUP($B1253,Listen!$A$2:$C$45,2,FALSE))</f>
        <v>0</v>
      </c>
      <c r="W1253" s="63">
        <f>IF(ISBLANK($B1253),0,VLOOKUP($B1253,Listen!$A$2:$C$45,3,FALSE))</f>
        <v>0</v>
      </c>
      <c r="X1253" s="49">
        <f t="shared" si="243"/>
        <v>0</v>
      </c>
      <c r="Y1253" s="49">
        <f t="shared" si="241"/>
        <v>0</v>
      </c>
      <c r="Z1253" s="49">
        <f t="shared" si="241"/>
        <v>0</v>
      </c>
      <c r="AA1253" s="49">
        <f t="shared" si="241"/>
        <v>0</v>
      </c>
      <c r="AB1253" s="49">
        <f t="shared" si="241"/>
        <v>0</v>
      </c>
      <c r="AC1253" s="49">
        <f t="shared" si="241"/>
        <v>0</v>
      </c>
      <c r="AD1253" s="49">
        <f t="shared" si="241"/>
        <v>0</v>
      </c>
      <c r="AE1253" s="51">
        <f t="shared" si="252"/>
        <v>0</v>
      </c>
      <c r="AF1253" s="51">
        <f>IF(C1253=A_Stammdaten!$B$12,D_SAV!$U1253-D_SAV!$AG1253,HLOOKUP(A_Stammdaten!$B$12-1,$AH$4:$AN$4004,ROW(C1253)-3,FALSE)-$AG1253)</f>
        <v>0</v>
      </c>
      <c r="AG1253" s="51">
        <f>HLOOKUP(A_Stammdaten!$B$12,$AH$4:$AN$4004,ROW(C1253)-3,FALSE)</f>
        <v>0</v>
      </c>
      <c r="AH1253" s="51">
        <f t="shared" si="244"/>
        <v>0</v>
      </c>
      <c r="AI1253" s="51">
        <f t="shared" si="245"/>
        <v>0</v>
      </c>
      <c r="AJ1253" s="51">
        <f t="shared" si="246"/>
        <v>0</v>
      </c>
      <c r="AK1253" s="51">
        <f t="shared" si="247"/>
        <v>0</v>
      </c>
      <c r="AL1253" s="51">
        <f t="shared" si="248"/>
        <v>0</v>
      </c>
      <c r="AM1253" s="51">
        <f t="shared" si="249"/>
        <v>0</v>
      </c>
      <c r="AN1253" s="51">
        <f t="shared" si="250"/>
        <v>0</v>
      </c>
    </row>
    <row r="1254" spans="1:40" x14ac:dyDescent="0.25">
      <c r="A1254" s="17"/>
      <c r="B1254" s="17"/>
      <c r="C1254" s="35"/>
      <c r="D1254" s="17"/>
      <c r="E1254" s="17"/>
      <c r="F1254" s="17"/>
      <c r="G1254" s="62">
        <f t="shared" si="251"/>
        <v>0</v>
      </c>
      <c r="H1254" s="17"/>
      <c r="I1254" s="17"/>
      <c r="J1254" s="17"/>
      <c r="K1254" s="17"/>
      <c r="L1254" s="17"/>
      <c r="M1254" s="17"/>
      <c r="N1254" s="17"/>
      <c r="O1254" s="17"/>
      <c r="P1254" s="115"/>
      <c r="Q1254" s="62">
        <f>IF(C1254&gt;A_Stammdaten!$B$12,0,SUM(G1254,H1254,J1254,K1254,M1254,N1254)-SUM(I1254,L1254,O1254,P1254))</f>
        <v>0</v>
      </c>
      <c r="R1254" s="17"/>
      <c r="S1254" s="17"/>
      <c r="T1254" s="17"/>
      <c r="U1254" s="62">
        <f t="shared" si="242"/>
        <v>0</v>
      </c>
      <c r="V1254" s="63">
        <f>IF(ISBLANK($B1254),0,VLOOKUP($B1254,Listen!$A$2:$C$45,2,FALSE))</f>
        <v>0</v>
      </c>
      <c r="W1254" s="63">
        <f>IF(ISBLANK($B1254),0,VLOOKUP($B1254,Listen!$A$2:$C$45,3,FALSE))</f>
        <v>0</v>
      </c>
      <c r="X1254" s="49">
        <f t="shared" si="243"/>
        <v>0</v>
      </c>
      <c r="Y1254" s="49">
        <f t="shared" si="241"/>
        <v>0</v>
      </c>
      <c r="Z1254" s="49">
        <f t="shared" si="241"/>
        <v>0</v>
      </c>
      <c r="AA1254" s="49">
        <f t="shared" si="241"/>
        <v>0</v>
      </c>
      <c r="AB1254" s="49">
        <f t="shared" si="241"/>
        <v>0</v>
      </c>
      <c r="AC1254" s="49">
        <f t="shared" si="241"/>
        <v>0</v>
      </c>
      <c r="AD1254" s="49">
        <f t="shared" si="241"/>
        <v>0</v>
      </c>
      <c r="AE1254" s="51">
        <f t="shared" si="252"/>
        <v>0</v>
      </c>
      <c r="AF1254" s="51">
        <f>IF(C1254=A_Stammdaten!$B$12,D_SAV!$U1254-D_SAV!$AG1254,HLOOKUP(A_Stammdaten!$B$12-1,$AH$4:$AN$4004,ROW(C1254)-3,FALSE)-$AG1254)</f>
        <v>0</v>
      </c>
      <c r="AG1254" s="51">
        <f>HLOOKUP(A_Stammdaten!$B$12,$AH$4:$AN$4004,ROW(C1254)-3,FALSE)</f>
        <v>0</v>
      </c>
      <c r="AH1254" s="51">
        <f t="shared" si="244"/>
        <v>0</v>
      </c>
      <c r="AI1254" s="51">
        <f t="shared" si="245"/>
        <v>0</v>
      </c>
      <c r="AJ1254" s="51">
        <f t="shared" si="246"/>
        <v>0</v>
      </c>
      <c r="AK1254" s="51">
        <f t="shared" si="247"/>
        <v>0</v>
      </c>
      <c r="AL1254" s="51">
        <f t="shared" si="248"/>
        <v>0</v>
      </c>
      <c r="AM1254" s="51">
        <f t="shared" si="249"/>
        <v>0</v>
      </c>
      <c r="AN1254" s="51">
        <f t="shared" si="250"/>
        <v>0</v>
      </c>
    </row>
    <row r="1255" spans="1:40" x14ac:dyDescent="0.25">
      <c r="A1255" s="17"/>
      <c r="B1255" s="17"/>
      <c r="C1255" s="35"/>
      <c r="D1255" s="17"/>
      <c r="E1255" s="17"/>
      <c r="F1255" s="17"/>
      <c r="G1255" s="62">
        <f t="shared" si="251"/>
        <v>0</v>
      </c>
      <c r="H1255" s="17"/>
      <c r="I1255" s="17"/>
      <c r="J1255" s="17"/>
      <c r="K1255" s="17"/>
      <c r="L1255" s="17"/>
      <c r="M1255" s="17"/>
      <c r="N1255" s="17"/>
      <c r="O1255" s="17"/>
      <c r="P1255" s="115"/>
      <c r="Q1255" s="62">
        <f>IF(C1255&gt;A_Stammdaten!$B$12,0,SUM(G1255,H1255,J1255,K1255,M1255,N1255)-SUM(I1255,L1255,O1255,P1255))</f>
        <v>0</v>
      </c>
      <c r="R1255" s="17"/>
      <c r="S1255" s="17"/>
      <c r="T1255" s="17"/>
      <c r="U1255" s="62">
        <f t="shared" si="242"/>
        <v>0</v>
      </c>
      <c r="V1255" s="63">
        <f>IF(ISBLANK($B1255),0,VLOOKUP($B1255,Listen!$A$2:$C$45,2,FALSE))</f>
        <v>0</v>
      </c>
      <c r="W1255" s="63">
        <f>IF(ISBLANK($B1255),0,VLOOKUP($B1255,Listen!$A$2:$C$45,3,FALSE))</f>
        <v>0</v>
      </c>
      <c r="X1255" s="49">
        <f t="shared" si="243"/>
        <v>0</v>
      </c>
      <c r="Y1255" s="49">
        <f t="shared" si="241"/>
        <v>0</v>
      </c>
      <c r="Z1255" s="49">
        <f t="shared" si="241"/>
        <v>0</v>
      </c>
      <c r="AA1255" s="49">
        <f t="shared" si="241"/>
        <v>0</v>
      </c>
      <c r="AB1255" s="49">
        <f t="shared" si="241"/>
        <v>0</v>
      </c>
      <c r="AC1255" s="49">
        <f t="shared" si="241"/>
        <v>0</v>
      </c>
      <c r="AD1255" s="49">
        <f t="shared" si="241"/>
        <v>0</v>
      </c>
      <c r="AE1255" s="51">
        <f t="shared" si="252"/>
        <v>0</v>
      </c>
      <c r="AF1255" s="51">
        <f>IF(C1255=A_Stammdaten!$B$12,D_SAV!$U1255-D_SAV!$AG1255,HLOOKUP(A_Stammdaten!$B$12-1,$AH$4:$AN$4004,ROW(C1255)-3,FALSE)-$AG1255)</f>
        <v>0</v>
      </c>
      <c r="AG1255" s="51">
        <f>HLOOKUP(A_Stammdaten!$B$12,$AH$4:$AN$4004,ROW(C1255)-3,FALSE)</f>
        <v>0</v>
      </c>
      <c r="AH1255" s="51">
        <f t="shared" si="244"/>
        <v>0</v>
      </c>
      <c r="AI1255" s="51">
        <f t="shared" si="245"/>
        <v>0</v>
      </c>
      <c r="AJ1255" s="51">
        <f t="shared" si="246"/>
        <v>0</v>
      </c>
      <c r="AK1255" s="51">
        <f t="shared" si="247"/>
        <v>0</v>
      </c>
      <c r="AL1255" s="51">
        <f t="shared" si="248"/>
        <v>0</v>
      </c>
      <c r="AM1255" s="51">
        <f t="shared" si="249"/>
        <v>0</v>
      </c>
      <c r="AN1255" s="51">
        <f t="shared" si="250"/>
        <v>0</v>
      </c>
    </row>
    <row r="1256" spans="1:40" x14ac:dyDescent="0.25">
      <c r="A1256" s="17"/>
      <c r="B1256" s="17"/>
      <c r="C1256" s="35"/>
      <c r="D1256" s="17"/>
      <c r="E1256" s="17"/>
      <c r="F1256" s="17"/>
      <c r="G1256" s="62">
        <f t="shared" si="251"/>
        <v>0</v>
      </c>
      <c r="H1256" s="17"/>
      <c r="I1256" s="17"/>
      <c r="J1256" s="17"/>
      <c r="K1256" s="17"/>
      <c r="L1256" s="17"/>
      <c r="M1256" s="17"/>
      <c r="N1256" s="17"/>
      <c r="O1256" s="17"/>
      <c r="P1256" s="115"/>
      <c r="Q1256" s="62">
        <f>IF(C1256&gt;A_Stammdaten!$B$12,0,SUM(G1256,H1256,J1256,K1256,M1256,N1256)-SUM(I1256,L1256,O1256,P1256))</f>
        <v>0</v>
      </c>
      <c r="R1256" s="17"/>
      <c r="S1256" s="17"/>
      <c r="T1256" s="17"/>
      <c r="U1256" s="62">
        <f t="shared" si="242"/>
        <v>0</v>
      </c>
      <c r="V1256" s="63">
        <f>IF(ISBLANK($B1256),0,VLOOKUP($B1256,Listen!$A$2:$C$45,2,FALSE))</f>
        <v>0</v>
      </c>
      <c r="W1256" s="63">
        <f>IF(ISBLANK($B1256),0,VLOOKUP($B1256,Listen!$A$2:$C$45,3,FALSE))</f>
        <v>0</v>
      </c>
      <c r="X1256" s="49">
        <f t="shared" si="243"/>
        <v>0</v>
      </c>
      <c r="Y1256" s="49">
        <f t="shared" si="241"/>
        <v>0</v>
      </c>
      <c r="Z1256" s="49">
        <f t="shared" si="241"/>
        <v>0</v>
      </c>
      <c r="AA1256" s="49">
        <f t="shared" si="241"/>
        <v>0</v>
      </c>
      <c r="AB1256" s="49">
        <f t="shared" si="241"/>
        <v>0</v>
      </c>
      <c r="AC1256" s="49">
        <f t="shared" si="241"/>
        <v>0</v>
      </c>
      <c r="AD1256" s="49">
        <f t="shared" si="241"/>
        <v>0</v>
      </c>
      <c r="AE1256" s="51">
        <f t="shared" si="252"/>
        <v>0</v>
      </c>
      <c r="AF1256" s="51">
        <f>IF(C1256=A_Stammdaten!$B$12,D_SAV!$U1256-D_SAV!$AG1256,HLOOKUP(A_Stammdaten!$B$12-1,$AH$4:$AN$4004,ROW(C1256)-3,FALSE)-$AG1256)</f>
        <v>0</v>
      </c>
      <c r="AG1256" s="51">
        <f>HLOOKUP(A_Stammdaten!$B$12,$AH$4:$AN$4004,ROW(C1256)-3,FALSE)</f>
        <v>0</v>
      </c>
      <c r="AH1256" s="51">
        <f t="shared" si="244"/>
        <v>0</v>
      </c>
      <c r="AI1256" s="51">
        <f t="shared" si="245"/>
        <v>0</v>
      </c>
      <c r="AJ1256" s="51">
        <f t="shared" si="246"/>
        <v>0</v>
      </c>
      <c r="AK1256" s="51">
        <f t="shared" si="247"/>
        <v>0</v>
      </c>
      <c r="AL1256" s="51">
        <f t="shared" si="248"/>
        <v>0</v>
      </c>
      <c r="AM1256" s="51">
        <f t="shared" si="249"/>
        <v>0</v>
      </c>
      <c r="AN1256" s="51">
        <f t="shared" si="250"/>
        <v>0</v>
      </c>
    </row>
    <row r="1257" spans="1:40" x14ac:dyDescent="0.25">
      <c r="A1257" s="17"/>
      <c r="B1257" s="17"/>
      <c r="C1257" s="35"/>
      <c r="D1257" s="17"/>
      <c r="E1257" s="17"/>
      <c r="F1257" s="17"/>
      <c r="G1257" s="62">
        <f t="shared" si="251"/>
        <v>0</v>
      </c>
      <c r="H1257" s="17"/>
      <c r="I1257" s="17"/>
      <c r="J1257" s="17"/>
      <c r="K1257" s="17"/>
      <c r="L1257" s="17"/>
      <c r="M1257" s="17"/>
      <c r="N1257" s="17"/>
      <c r="O1257" s="17"/>
      <c r="P1257" s="115"/>
      <c r="Q1257" s="62">
        <f>IF(C1257&gt;A_Stammdaten!$B$12,0,SUM(G1257,H1257,J1257,K1257,M1257,N1257)-SUM(I1257,L1257,O1257,P1257))</f>
        <v>0</v>
      </c>
      <c r="R1257" s="17"/>
      <c r="S1257" s="17"/>
      <c r="T1257" s="17"/>
      <c r="U1257" s="62">
        <f t="shared" si="242"/>
        <v>0</v>
      </c>
      <c r="V1257" s="63">
        <f>IF(ISBLANK($B1257),0,VLOOKUP($B1257,Listen!$A$2:$C$45,2,FALSE))</f>
        <v>0</v>
      </c>
      <c r="W1257" s="63">
        <f>IF(ISBLANK($B1257),0,VLOOKUP($B1257,Listen!$A$2:$C$45,3,FALSE))</f>
        <v>0</v>
      </c>
      <c r="X1257" s="49">
        <f t="shared" si="243"/>
        <v>0</v>
      </c>
      <c r="Y1257" s="49">
        <f t="shared" si="241"/>
        <v>0</v>
      </c>
      <c r="Z1257" s="49">
        <f t="shared" si="241"/>
        <v>0</v>
      </c>
      <c r="AA1257" s="49">
        <f t="shared" si="241"/>
        <v>0</v>
      </c>
      <c r="AB1257" s="49">
        <f t="shared" si="241"/>
        <v>0</v>
      </c>
      <c r="AC1257" s="49">
        <f t="shared" si="241"/>
        <v>0</v>
      </c>
      <c r="AD1257" s="49">
        <f t="shared" si="241"/>
        <v>0</v>
      </c>
      <c r="AE1257" s="51">
        <f t="shared" si="252"/>
        <v>0</v>
      </c>
      <c r="AF1257" s="51">
        <f>IF(C1257=A_Stammdaten!$B$12,D_SAV!$U1257-D_SAV!$AG1257,HLOOKUP(A_Stammdaten!$B$12-1,$AH$4:$AN$4004,ROW(C1257)-3,FALSE)-$AG1257)</f>
        <v>0</v>
      </c>
      <c r="AG1257" s="51">
        <f>HLOOKUP(A_Stammdaten!$B$12,$AH$4:$AN$4004,ROW(C1257)-3,FALSE)</f>
        <v>0</v>
      </c>
      <c r="AH1257" s="51">
        <f t="shared" si="244"/>
        <v>0</v>
      </c>
      <c r="AI1257" s="51">
        <f t="shared" si="245"/>
        <v>0</v>
      </c>
      <c r="AJ1257" s="51">
        <f t="shared" si="246"/>
        <v>0</v>
      </c>
      <c r="AK1257" s="51">
        <f t="shared" si="247"/>
        <v>0</v>
      </c>
      <c r="AL1257" s="51">
        <f t="shared" si="248"/>
        <v>0</v>
      </c>
      <c r="AM1257" s="51">
        <f t="shared" si="249"/>
        <v>0</v>
      </c>
      <c r="AN1257" s="51">
        <f t="shared" si="250"/>
        <v>0</v>
      </c>
    </row>
    <row r="1258" spans="1:40" x14ac:dyDescent="0.25">
      <c r="A1258" s="17"/>
      <c r="B1258" s="17"/>
      <c r="C1258" s="35"/>
      <c r="D1258" s="17"/>
      <c r="E1258" s="17"/>
      <c r="F1258" s="17"/>
      <c r="G1258" s="62">
        <f t="shared" si="251"/>
        <v>0</v>
      </c>
      <c r="H1258" s="17"/>
      <c r="I1258" s="17"/>
      <c r="J1258" s="17"/>
      <c r="K1258" s="17"/>
      <c r="L1258" s="17"/>
      <c r="M1258" s="17"/>
      <c r="N1258" s="17"/>
      <c r="O1258" s="17"/>
      <c r="P1258" s="115"/>
      <c r="Q1258" s="62">
        <f>IF(C1258&gt;A_Stammdaten!$B$12,0,SUM(G1258,H1258,J1258,K1258,M1258,N1258)-SUM(I1258,L1258,O1258,P1258))</f>
        <v>0</v>
      </c>
      <c r="R1258" s="17"/>
      <c r="S1258" s="17"/>
      <c r="T1258" s="17"/>
      <c r="U1258" s="62">
        <f t="shared" si="242"/>
        <v>0</v>
      </c>
      <c r="V1258" s="63">
        <f>IF(ISBLANK($B1258),0,VLOOKUP($B1258,Listen!$A$2:$C$45,2,FALSE))</f>
        <v>0</v>
      </c>
      <c r="W1258" s="63">
        <f>IF(ISBLANK($B1258),0,VLOOKUP($B1258,Listen!$A$2:$C$45,3,FALSE))</f>
        <v>0</v>
      </c>
      <c r="X1258" s="49">
        <f t="shared" si="243"/>
        <v>0</v>
      </c>
      <c r="Y1258" s="49">
        <f t="shared" si="241"/>
        <v>0</v>
      </c>
      <c r="Z1258" s="49">
        <f t="shared" si="241"/>
        <v>0</v>
      </c>
      <c r="AA1258" s="49">
        <f t="shared" ref="Y1258:AD1300" si="253">$V1258</f>
        <v>0</v>
      </c>
      <c r="AB1258" s="49">
        <f t="shared" si="253"/>
        <v>0</v>
      </c>
      <c r="AC1258" s="49">
        <f t="shared" si="253"/>
        <v>0</v>
      </c>
      <c r="AD1258" s="49">
        <f t="shared" si="253"/>
        <v>0</v>
      </c>
      <c r="AE1258" s="51">
        <f t="shared" si="252"/>
        <v>0</v>
      </c>
      <c r="AF1258" s="51">
        <f>IF(C1258=A_Stammdaten!$B$12,D_SAV!$U1258-D_SAV!$AG1258,HLOOKUP(A_Stammdaten!$B$12-1,$AH$4:$AN$4004,ROW(C1258)-3,FALSE)-$AG1258)</f>
        <v>0</v>
      </c>
      <c r="AG1258" s="51">
        <f>HLOOKUP(A_Stammdaten!$B$12,$AH$4:$AN$4004,ROW(C1258)-3,FALSE)</f>
        <v>0</v>
      </c>
      <c r="AH1258" s="51">
        <f t="shared" si="244"/>
        <v>0</v>
      </c>
      <c r="AI1258" s="51">
        <f t="shared" si="245"/>
        <v>0</v>
      </c>
      <c r="AJ1258" s="51">
        <f t="shared" si="246"/>
        <v>0</v>
      </c>
      <c r="AK1258" s="51">
        <f t="shared" si="247"/>
        <v>0</v>
      </c>
      <c r="AL1258" s="51">
        <f t="shared" si="248"/>
        <v>0</v>
      </c>
      <c r="AM1258" s="51">
        <f t="shared" si="249"/>
        <v>0</v>
      </c>
      <c r="AN1258" s="51">
        <f t="shared" si="250"/>
        <v>0</v>
      </c>
    </row>
    <row r="1259" spans="1:40" x14ac:dyDescent="0.25">
      <c r="A1259" s="17"/>
      <c r="B1259" s="17"/>
      <c r="C1259" s="35"/>
      <c r="D1259" s="17"/>
      <c r="E1259" s="17"/>
      <c r="F1259" s="17"/>
      <c r="G1259" s="62">
        <f t="shared" si="251"/>
        <v>0</v>
      </c>
      <c r="H1259" s="17"/>
      <c r="I1259" s="17"/>
      <c r="J1259" s="17"/>
      <c r="K1259" s="17"/>
      <c r="L1259" s="17"/>
      <c r="M1259" s="17"/>
      <c r="N1259" s="17"/>
      <c r="O1259" s="17"/>
      <c r="P1259" s="115"/>
      <c r="Q1259" s="62">
        <f>IF(C1259&gt;A_Stammdaten!$B$12,0,SUM(G1259,H1259,J1259,K1259,M1259,N1259)-SUM(I1259,L1259,O1259,P1259))</f>
        <v>0</v>
      </c>
      <c r="R1259" s="17"/>
      <c r="S1259" s="17"/>
      <c r="T1259" s="17"/>
      <c r="U1259" s="62">
        <f t="shared" si="242"/>
        <v>0</v>
      </c>
      <c r="V1259" s="63">
        <f>IF(ISBLANK($B1259),0,VLOOKUP($B1259,Listen!$A$2:$C$45,2,FALSE))</f>
        <v>0</v>
      </c>
      <c r="W1259" s="63">
        <f>IF(ISBLANK($B1259),0,VLOOKUP($B1259,Listen!$A$2:$C$45,3,FALSE))</f>
        <v>0</v>
      </c>
      <c r="X1259" s="49">
        <f t="shared" si="243"/>
        <v>0</v>
      </c>
      <c r="Y1259" s="49">
        <f t="shared" si="253"/>
        <v>0</v>
      </c>
      <c r="Z1259" s="49">
        <f t="shared" si="253"/>
        <v>0</v>
      </c>
      <c r="AA1259" s="49">
        <f t="shared" si="253"/>
        <v>0</v>
      </c>
      <c r="AB1259" s="49">
        <f t="shared" si="253"/>
        <v>0</v>
      </c>
      <c r="AC1259" s="49">
        <f t="shared" si="253"/>
        <v>0</v>
      </c>
      <c r="AD1259" s="49">
        <f t="shared" si="253"/>
        <v>0</v>
      </c>
      <c r="AE1259" s="51">
        <f t="shared" si="252"/>
        <v>0</v>
      </c>
      <c r="AF1259" s="51">
        <f>IF(C1259=A_Stammdaten!$B$12,D_SAV!$U1259-D_SAV!$AG1259,HLOOKUP(A_Stammdaten!$B$12-1,$AH$4:$AN$4004,ROW(C1259)-3,FALSE)-$AG1259)</f>
        <v>0</v>
      </c>
      <c r="AG1259" s="51">
        <f>HLOOKUP(A_Stammdaten!$B$12,$AH$4:$AN$4004,ROW(C1259)-3,FALSE)</f>
        <v>0</v>
      </c>
      <c r="AH1259" s="51">
        <f t="shared" si="244"/>
        <v>0</v>
      </c>
      <c r="AI1259" s="51">
        <f t="shared" si="245"/>
        <v>0</v>
      </c>
      <c r="AJ1259" s="51">
        <f t="shared" si="246"/>
        <v>0</v>
      </c>
      <c r="AK1259" s="51">
        <f t="shared" si="247"/>
        <v>0</v>
      </c>
      <c r="AL1259" s="51">
        <f t="shared" si="248"/>
        <v>0</v>
      </c>
      <c r="AM1259" s="51">
        <f t="shared" si="249"/>
        <v>0</v>
      </c>
      <c r="AN1259" s="51">
        <f t="shared" si="250"/>
        <v>0</v>
      </c>
    </row>
    <row r="1260" spans="1:40" x14ac:dyDescent="0.25">
      <c r="A1260" s="17"/>
      <c r="B1260" s="17"/>
      <c r="C1260" s="35"/>
      <c r="D1260" s="17"/>
      <c r="E1260" s="17"/>
      <c r="F1260" s="17"/>
      <c r="G1260" s="62">
        <f t="shared" si="251"/>
        <v>0</v>
      </c>
      <c r="H1260" s="17"/>
      <c r="I1260" s="17"/>
      <c r="J1260" s="17"/>
      <c r="K1260" s="17"/>
      <c r="L1260" s="17"/>
      <c r="M1260" s="17"/>
      <c r="N1260" s="17"/>
      <c r="O1260" s="17"/>
      <c r="P1260" s="115"/>
      <c r="Q1260" s="62">
        <f>IF(C1260&gt;A_Stammdaten!$B$12,0,SUM(G1260,H1260,J1260,K1260,M1260,N1260)-SUM(I1260,L1260,O1260,P1260))</f>
        <v>0</v>
      </c>
      <c r="R1260" s="17"/>
      <c r="S1260" s="17"/>
      <c r="T1260" s="17"/>
      <c r="U1260" s="62">
        <f t="shared" si="242"/>
        <v>0</v>
      </c>
      <c r="V1260" s="63">
        <f>IF(ISBLANK($B1260),0,VLOOKUP($B1260,Listen!$A$2:$C$45,2,FALSE))</f>
        <v>0</v>
      </c>
      <c r="W1260" s="63">
        <f>IF(ISBLANK($B1260),0,VLOOKUP($B1260,Listen!$A$2:$C$45,3,FALSE))</f>
        <v>0</v>
      </c>
      <c r="X1260" s="49">
        <f t="shared" si="243"/>
        <v>0</v>
      </c>
      <c r="Y1260" s="49">
        <f t="shared" si="253"/>
        <v>0</v>
      </c>
      <c r="Z1260" s="49">
        <f t="shared" si="253"/>
        <v>0</v>
      </c>
      <c r="AA1260" s="49">
        <f t="shared" si="253"/>
        <v>0</v>
      </c>
      <c r="AB1260" s="49">
        <f t="shared" si="253"/>
        <v>0</v>
      </c>
      <c r="AC1260" s="49">
        <f t="shared" si="253"/>
        <v>0</v>
      </c>
      <c r="AD1260" s="49">
        <f t="shared" si="253"/>
        <v>0</v>
      </c>
      <c r="AE1260" s="51">
        <f t="shared" si="252"/>
        <v>0</v>
      </c>
      <c r="AF1260" s="51">
        <f>IF(C1260=A_Stammdaten!$B$12,D_SAV!$U1260-D_SAV!$AG1260,HLOOKUP(A_Stammdaten!$B$12-1,$AH$4:$AN$4004,ROW(C1260)-3,FALSE)-$AG1260)</f>
        <v>0</v>
      </c>
      <c r="AG1260" s="51">
        <f>HLOOKUP(A_Stammdaten!$B$12,$AH$4:$AN$4004,ROW(C1260)-3,FALSE)</f>
        <v>0</v>
      </c>
      <c r="AH1260" s="51">
        <f t="shared" si="244"/>
        <v>0</v>
      </c>
      <c r="AI1260" s="51">
        <f t="shared" si="245"/>
        <v>0</v>
      </c>
      <c r="AJ1260" s="51">
        <f t="shared" si="246"/>
        <v>0</v>
      </c>
      <c r="AK1260" s="51">
        <f t="shared" si="247"/>
        <v>0</v>
      </c>
      <c r="AL1260" s="51">
        <f t="shared" si="248"/>
        <v>0</v>
      </c>
      <c r="AM1260" s="51">
        <f t="shared" si="249"/>
        <v>0</v>
      </c>
      <c r="AN1260" s="51">
        <f t="shared" si="250"/>
        <v>0</v>
      </c>
    </row>
    <row r="1261" spans="1:40" x14ac:dyDescent="0.25">
      <c r="A1261" s="17"/>
      <c r="B1261" s="17"/>
      <c r="C1261" s="35"/>
      <c r="D1261" s="17"/>
      <c r="E1261" s="17"/>
      <c r="F1261" s="17"/>
      <c r="G1261" s="62">
        <f t="shared" si="251"/>
        <v>0</v>
      </c>
      <c r="H1261" s="17"/>
      <c r="I1261" s="17"/>
      <c r="J1261" s="17"/>
      <c r="K1261" s="17"/>
      <c r="L1261" s="17"/>
      <c r="M1261" s="17"/>
      <c r="N1261" s="17"/>
      <c r="O1261" s="17"/>
      <c r="P1261" s="115"/>
      <c r="Q1261" s="62">
        <f>IF(C1261&gt;A_Stammdaten!$B$12,0,SUM(G1261,H1261,J1261,K1261,M1261,N1261)-SUM(I1261,L1261,O1261,P1261))</f>
        <v>0</v>
      </c>
      <c r="R1261" s="17"/>
      <c r="S1261" s="17"/>
      <c r="T1261" s="17"/>
      <c r="U1261" s="62">
        <f t="shared" si="242"/>
        <v>0</v>
      </c>
      <c r="V1261" s="63">
        <f>IF(ISBLANK($B1261),0,VLOOKUP($B1261,Listen!$A$2:$C$45,2,FALSE))</f>
        <v>0</v>
      </c>
      <c r="W1261" s="63">
        <f>IF(ISBLANK($B1261),0,VLOOKUP($B1261,Listen!$A$2:$C$45,3,FALSE))</f>
        <v>0</v>
      </c>
      <c r="X1261" s="49">
        <f t="shared" si="243"/>
        <v>0</v>
      </c>
      <c r="Y1261" s="49">
        <f t="shared" si="253"/>
        <v>0</v>
      </c>
      <c r="Z1261" s="49">
        <f t="shared" si="253"/>
        <v>0</v>
      </c>
      <c r="AA1261" s="49">
        <f t="shared" si="253"/>
        <v>0</v>
      </c>
      <c r="AB1261" s="49">
        <f t="shared" si="253"/>
        <v>0</v>
      </c>
      <c r="AC1261" s="49">
        <f t="shared" si="253"/>
        <v>0</v>
      </c>
      <c r="AD1261" s="49">
        <f t="shared" si="253"/>
        <v>0</v>
      </c>
      <c r="AE1261" s="51">
        <f t="shared" si="252"/>
        <v>0</v>
      </c>
      <c r="AF1261" s="51">
        <f>IF(C1261=A_Stammdaten!$B$12,D_SAV!$U1261-D_SAV!$AG1261,HLOOKUP(A_Stammdaten!$B$12-1,$AH$4:$AN$4004,ROW(C1261)-3,FALSE)-$AG1261)</f>
        <v>0</v>
      </c>
      <c r="AG1261" s="51">
        <f>HLOOKUP(A_Stammdaten!$B$12,$AH$4:$AN$4004,ROW(C1261)-3,FALSE)</f>
        <v>0</v>
      </c>
      <c r="AH1261" s="51">
        <f t="shared" si="244"/>
        <v>0</v>
      </c>
      <c r="AI1261" s="51">
        <f t="shared" si="245"/>
        <v>0</v>
      </c>
      <c r="AJ1261" s="51">
        <f t="shared" si="246"/>
        <v>0</v>
      </c>
      <c r="AK1261" s="51">
        <f t="shared" si="247"/>
        <v>0</v>
      </c>
      <c r="AL1261" s="51">
        <f t="shared" si="248"/>
        <v>0</v>
      </c>
      <c r="AM1261" s="51">
        <f t="shared" si="249"/>
        <v>0</v>
      </c>
      <c r="AN1261" s="51">
        <f t="shared" si="250"/>
        <v>0</v>
      </c>
    </row>
    <row r="1262" spans="1:40" x14ac:dyDescent="0.25">
      <c r="A1262" s="17"/>
      <c r="B1262" s="17"/>
      <c r="C1262" s="35"/>
      <c r="D1262" s="17"/>
      <c r="E1262" s="17"/>
      <c r="F1262" s="17"/>
      <c r="G1262" s="62">
        <f t="shared" si="251"/>
        <v>0</v>
      </c>
      <c r="H1262" s="17"/>
      <c r="I1262" s="17"/>
      <c r="J1262" s="17"/>
      <c r="K1262" s="17"/>
      <c r="L1262" s="17"/>
      <c r="M1262" s="17"/>
      <c r="N1262" s="17"/>
      <c r="O1262" s="17"/>
      <c r="P1262" s="115"/>
      <c r="Q1262" s="62">
        <f>IF(C1262&gt;A_Stammdaten!$B$12,0,SUM(G1262,H1262,J1262,K1262,M1262,N1262)-SUM(I1262,L1262,O1262,P1262))</f>
        <v>0</v>
      </c>
      <c r="R1262" s="17"/>
      <c r="S1262" s="17"/>
      <c r="T1262" s="17"/>
      <c r="U1262" s="62">
        <f t="shared" si="242"/>
        <v>0</v>
      </c>
      <c r="V1262" s="63">
        <f>IF(ISBLANK($B1262),0,VLOOKUP($B1262,Listen!$A$2:$C$45,2,FALSE))</f>
        <v>0</v>
      </c>
      <c r="W1262" s="63">
        <f>IF(ISBLANK($B1262),0,VLOOKUP($B1262,Listen!$A$2:$C$45,3,FALSE))</f>
        <v>0</v>
      </c>
      <c r="X1262" s="49">
        <f t="shared" si="243"/>
        <v>0</v>
      </c>
      <c r="Y1262" s="49">
        <f t="shared" si="253"/>
        <v>0</v>
      </c>
      <c r="Z1262" s="49">
        <f t="shared" si="253"/>
        <v>0</v>
      </c>
      <c r="AA1262" s="49">
        <f t="shared" si="253"/>
        <v>0</v>
      </c>
      <c r="AB1262" s="49">
        <f t="shared" si="253"/>
        <v>0</v>
      </c>
      <c r="AC1262" s="49">
        <f t="shared" si="253"/>
        <v>0</v>
      </c>
      <c r="AD1262" s="49">
        <f t="shared" si="253"/>
        <v>0</v>
      </c>
      <c r="AE1262" s="51">
        <f t="shared" si="252"/>
        <v>0</v>
      </c>
      <c r="AF1262" s="51">
        <f>IF(C1262=A_Stammdaten!$B$12,D_SAV!$U1262-D_SAV!$AG1262,HLOOKUP(A_Stammdaten!$B$12-1,$AH$4:$AN$4004,ROW(C1262)-3,FALSE)-$AG1262)</f>
        <v>0</v>
      </c>
      <c r="AG1262" s="51">
        <f>HLOOKUP(A_Stammdaten!$B$12,$AH$4:$AN$4004,ROW(C1262)-3,FALSE)</f>
        <v>0</v>
      </c>
      <c r="AH1262" s="51">
        <f t="shared" si="244"/>
        <v>0</v>
      </c>
      <c r="AI1262" s="51">
        <f t="shared" si="245"/>
        <v>0</v>
      </c>
      <c r="AJ1262" s="51">
        <f t="shared" si="246"/>
        <v>0</v>
      </c>
      <c r="AK1262" s="51">
        <f t="shared" si="247"/>
        <v>0</v>
      </c>
      <c r="AL1262" s="51">
        <f t="shared" si="248"/>
        <v>0</v>
      </c>
      <c r="AM1262" s="51">
        <f t="shared" si="249"/>
        <v>0</v>
      </c>
      <c r="AN1262" s="51">
        <f t="shared" si="250"/>
        <v>0</v>
      </c>
    </row>
    <row r="1263" spans="1:40" x14ac:dyDescent="0.25">
      <c r="A1263" s="17"/>
      <c r="B1263" s="17"/>
      <c r="C1263" s="35"/>
      <c r="D1263" s="17"/>
      <c r="E1263" s="17"/>
      <c r="F1263" s="17"/>
      <c r="G1263" s="62">
        <f t="shared" si="251"/>
        <v>0</v>
      </c>
      <c r="H1263" s="17"/>
      <c r="I1263" s="17"/>
      <c r="J1263" s="17"/>
      <c r="K1263" s="17"/>
      <c r="L1263" s="17"/>
      <c r="M1263" s="17"/>
      <c r="N1263" s="17"/>
      <c r="O1263" s="17"/>
      <c r="P1263" s="115"/>
      <c r="Q1263" s="62">
        <f>IF(C1263&gt;A_Stammdaten!$B$12,0,SUM(G1263,H1263,J1263,K1263,M1263,N1263)-SUM(I1263,L1263,O1263,P1263))</f>
        <v>0</v>
      </c>
      <c r="R1263" s="17"/>
      <c r="S1263" s="17"/>
      <c r="T1263" s="17"/>
      <c r="U1263" s="62">
        <f t="shared" si="242"/>
        <v>0</v>
      </c>
      <c r="V1263" s="63">
        <f>IF(ISBLANK($B1263),0,VLOOKUP($B1263,Listen!$A$2:$C$45,2,FALSE))</f>
        <v>0</v>
      </c>
      <c r="W1263" s="63">
        <f>IF(ISBLANK($B1263),0,VLOOKUP($B1263,Listen!$A$2:$C$45,3,FALSE))</f>
        <v>0</v>
      </c>
      <c r="X1263" s="49">
        <f t="shared" si="243"/>
        <v>0</v>
      </c>
      <c r="Y1263" s="49">
        <f t="shared" si="253"/>
        <v>0</v>
      </c>
      <c r="Z1263" s="49">
        <f t="shared" si="253"/>
        <v>0</v>
      </c>
      <c r="AA1263" s="49">
        <f t="shared" si="253"/>
        <v>0</v>
      </c>
      <c r="AB1263" s="49">
        <f t="shared" si="253"/>
        <v>0</v>
      </c>
      <c r="AC1263" s="49">
        <f t="shared" si="253"/>
        <v>0</v>
      </c>
      <c r="AD1263" s="49">
        <f t="shared" si="253"/>
        <v>0</v>
      </c>
      <c r="AE1263" s="51">
        <f t="shared" si="252"/>
        <v>0</v>
      </c>
      <c r="AF1263" s="51">
        <f>IF(C1263=A_Stammdaten!$B$12,D_SAV!$U1263-D_SAV!$AG1263,HLOOKUP(A_Stammdaten!$B$12-1,$AH$4:$AN$4004,ROW(C1263)-3,FALSE)-$AG1263)</f>
        <v>0</v>
      </c>
      <c r="AG1263" s="51">
        <f>HLOOKUP(A_Stammdaten!$B$12,$AH$4:$AN$4004,ROW(C1263)-3,FALSE)</f>
        <v>0</v>
      </c>
      <c r="AH1263" s="51">
        <f t="shared" si="244"/>
        <v>0</v>
      </c>
      <c r="AI1263" s="51">
        <f t="shared" si="245"/>
        <v>0</v>
      </c>
      <c r="AJ1263" s="51">
        <f t="shared" si="246"/>
        <v>0</v>
      </c>
      <c r="AK1263" s="51">
        <f t="shared" si="247"/>
        <v>0</v>
      </c>
      <c r="AL1263" s="51">
        <f t="shared" si="248"/>
        <v>0</v>
      </c>
      <c r="AM1263" s="51">
        <f t="shared" si="249"/>
        <v>0</v>
      </c>
      <c r="AN1263" s="51">
        <f t="shared" si="250"/>
        <v>0</v>
      </c>
    </row>
    <row r="1264" spans="1:40" x14ac:dyDescent="0.25">
      <c r="A1264" s="17"/>
      <c r="B1264" s="17"/>
      <c r="C1264" s="35"/>
      <c r="D1264" s="17"/>
      <c r="E1264" s="17"/>
      <c r="F1264" s="17"/>
      <c r="G1264" s="62">
        <f t="shared" si="251"/>
        <v>0</v>
      </c>
      <c r="H1264" s="17"/>
      <c r="I1264" s="17"/>
      <c r="J1264" s="17"/>
      <c r="K1264" s="17"/>
      <c r="L1264" s="17"/>
      <c r="M1264" s="17"/>
      <c r="N1264" s="17"/>
      <c r="O1264" s="17"/>
      <c r="P1264" s="115"/>
      <c r="Q1264" s="62">
        <f>IF(C1264&gt;A_Stammdaten!$B$12,0,SUM(G1264,H1264,J1264,K1264,M1264,N1264)-SUM(I1264,L1264,O1264,P1264))</f>
        <v>0</v>
      </c>
      <c r="R1264" s="17"/>
      <c r="S1264" s="17"/>
      <c r="T1264" s="17"/>
      <c r="U1264" s="62">
        <f t="shared" si="242"/>
        <v>0</v>
      </c>
      <c r="V1264" s="63">
        <f>IF(ISBLANK($B1264),0,VLOOKUP($B1264,Listen!$A$2:$C$45,2,FALSE))</f>
        <v>0</v>
      </c>
      <c r="W1264" s="63">
        <f>IF(ISBLANK($B1264),0,VLOOKUP($B1264,Listen!$A$2:$C$45,3,FALSE))</f>
        <v>0</v>
      </c>
      <c r="X1264" s="49">
        <f t="shared" si="243"/>
        <v>0</v>
      </c>
      <c r="Y1264" s="49">
        <f t="shared" si="253"/>
        <v>0</v>
      </c>
      <c r="Z1264" s="49">
        <f t="shared" si="253"/>
        <v>0</v>
      </c>
      <c r="AA1264" s="49">
        <f t="shared" si="253"/>
        <v>0</v>
      </c>
      <c r="AB1264" s="49">
        <f t="shared" si="253"/>
        <v>0</v>
      </c>
      <c r="AC1264" s="49">
        <f t="shared" si="253"/>
        <v>0</v>
      </c>
      <c r="AD1264" s="49">
        <f t="shared" si="253"/>
        <v>0</v>
      </c>
      <c r="AE1264" s="51">
        <f t="shared" si="252"/>
        <v>0</v>
      </c>
      <c r="AF1264" s="51">
        <f>IF(C1264=A_Stammdaten!$B$12,D_SAV!$U1264-D_SAV!$AG1264,HLOOKUP(A_Stammdaten!$B$12-1,$AH$4:$AN$4004,ROW(C1264)-3,FALSE)-$AG1264)</f>
        <v>0</v>
      </c>
      <c r="AG1264" s="51">
        <f>HLOOKUP(A_Stammdaten!$B$12,$AH$4:$AN$4004,ROW(C1264)-3,FALSE)</f>
        <v>0</v>
      </c>
      <c r="AH1264" s="51">
        <f t="shared" si="244"/>
        <v>0</v>
      </c>
      <c r="AI1264" s="51">
        <f t="shared" si="245"/>
        <v>0</v>
      </c>
      <c r="AJ1264" s="51">
        <f t="shared" si="246"/>
        <v>0</v>
      </c>
      <c r="AK1264" s="51">
        <f t="shared" si="247"/>
        <v>0</v>
      </c>
      <c r="AL1264" s="51">
        <f t="shared" si="248"/>
        <v>0</v>
      </c>
      <c r="AM1264" s="51">
        <f t="shared" si="249"/>
        <v>0</v>
      </c>
      <c r="AN1264" s="51">
        <f t="shared" si="250"/>
        <v>0</v>
      </c>
    </row>
    <row r="1265" spans="1:40" x14ac:dyDescent="0.25">
      <c r="A1265" s="17"/>
      <c r="B1265" s="17"/>
      <c r="C1265" s="35"/>
      <c r="D1265" s="17"/>
      <c r="E1265" s="17"/>
      <c r="F1265" s="17"/>
      <c r="G1265" s="62">
        <f t="shared" si="251"/>
        <v>0</v>
      </c>
      <c r="H1265" s="17"/>
      <c r="I1265" s="17"/>
      <c r="J1265" s="17"/>
      <c r="K1265" s="17"/>
      <c r="L1265" s="17"/>
      <c r="M1265" s="17"/>
      <c r="N1265" s="17"/>
      <c r="O1265" s="17"/>
      <c r="P1265" s="115"/>
      <c r="Q1265" s="62">
        <f>IF(C1265&gt;A_Stammdaten!$B$12,0,SUM(G1265,H1265,J1265,K1265,M1265,N1265)-SUM(I1265,L1265,O1265,P1265))</f>
        <v>0</v>
      </c>
      <c r="R1265" s="17"/>
      <c r="S1265" s="17"/>
      <c r="T1265" s="17"/>
      <c r="U1265" s="62">
        <f t="shared" si="242"/>
        <v>0</v>
      </c>
      <c r="V1265" s="63">
        <f>IF(ISBLANK($B1265),0,VLOOKUP($B1265,Listen!$A$2:$C$45,2,FALSE))</f>
        <v>0</v>
      </c>
      <c r="W1265" s="63">
        <f>IF(ISBLANK($B1265),0,VLOOKUP($B1265,Listen!$A$2:$C$45,3,FALSE))</f>
        <v>0</v>
      </c>
      <c r="X1265" s="49">
        <f t="shared" si="243"/>
        <v>0</v>
      </c>
      <c r="Y1265" s="49">
        <f t="shared" si="253"/>
        <v>0</v>
      </c>
      <c r="Z1265" s="49">
        <f t="shared" si="253"/>
        <v>0</v>
      </c>
      <c r="AA1265" s="49">
        <f t="shared" si="253"/>
        <v>0</v>
      </c>
      <c r="AB1265" s="49">
        <f t="shared" si="253"/>
        <v>0</v>
      </c>
      <c r="AC1265" s="49">
        <f t="shared" si="253"/>
        <v>0</v>
      </c>
      <c r="AD1265" s="49">
        <f t="shared" si="253"/>
        <v>0</v>
      </c>
      <c r="AE1265" s="51">
        <f t="shared" si="252"/>
        <v>0</v>
      </c>
      <c r="AF1265" s="51">
        <f>IF(C1265=A_Stammdaten!$B$12,D_SAV!$U1265-D_SAV!$AG1265,HLOOKUP(A_Stammdaten!$B$12-1,$AH$4:$AN$4004,ROW(C1265)-3,FALSE)-$AG1265)</f>
        <v>0</v>
      </c>
      <c r="AG1265" s="51">
        <f>HLOOKUP(A_Stammdaten!$B$12,$AH$4:$AN$4004,ROW(C1265)-3,FALSE)</f>
        <v>0</v>
      </c>
      <c r="AH1265" s="51">
        <f t="shared" si="244"/>
        <v>0</v>
      </c>
      <c r="AI1265" s="51">
        <f t="shared" si="245"/>
        <v>0</v>
      </c>
      <c r="AJ1265" s="51">
        <f t="shared" si="246"/>
        <v>0</v>
      </c>
      <c r="AK1265" s="51">
        <f t="shared" si="247"/>
        <v>0</v>
      </c>
      <c r="AL1265" s="51">
        <f t="shared" si="248"/>
        <v>0</v>
      </c>
      <c r="AM1265" s="51">
        <f t="shared" si="249"/>
        <v>0</v>
      </c>
      <c r="AN1265" s="51">
        <f t="shared" si="250"/>
        <v>0</v>
      </c>
    </row>
    <row r="1266" spans="1:40" x14ac:dyDescent="0.25">
      <c r="A1266" s="17"/>
      <c r="B1266" s="17"/>
      <c r="C1266" s="35"/>
      <c r="D1266" s="17"/>
      <c r="E1266" s="17"/>
      <c r="F1266" s="17"/>
      <c r="G1266" s="62">
        <f t="shared" si="251"/>
        <v>0</v>
      </c>
      <c r="H1266" s="17"/>
      <c r="I1266" s="17"/>
      <c r="J1266" s="17"/>
      <c r="K1266" s="17"/>
      <c r="L1266" s="17"/>
      <c r="M1266" s="17"/>
      <c r="N1266" s="17"/>
      <c r="O1266" s="17"/>
      <c r="P1266" s="115"/>
      <c r="Q1266" s="62">
        <f>IF(C1266&gt;A_Stammdaten!$B$12,0,SUM(G1266,H1266,J1266,K1266,M1266,N1266)-SUM(I1266,L1266,O1266,P1266))</f>
        <v>0</v>
      </c>
      <c r="R1266" s="17"/>
      <c r="S1266" s="17"/>
      <c r="T1266" s="17"/>
      <c r="U1266" s="62">
        <f t="shared" si="242"/>
        <v>0</v>
      </c>
      <c r="V1266" s="63">
        <f>IF(ISBLANK($B1266),0,VLOOKUP($B1266,Listen!$A$2:$C$45,2,FALSE))</f>
        <v>0</v>
      </c>
      <c r="W1266" s="63">
        <f>IF(ISBLANK($B1266),0,VLOOKUP($B1266,Listen!$A$2:$C$45,3,FALSE))</f>
        <v>0</v>
      </c>
      <c r="X1266" s="49">
        <f t="shared" si="243"/>
        <v>0</v>
      </c>
      <c r="Y1266" s="49">
        <f t="shared" si="253"/>
        <v>0</v>
      </c>
      <c r="Z1266" s="49">
        <f t="shared" si="253"/>
        <v>0</v>
      </c>
      <c r="AA1266" s="49">
        <f t="shared" si="253"/>
        <v>0</v>
      </c>
      <c r="AB1266" s="49">
        <f t="shared" si="253"/>
        <v>0</v>
      </c>
      <c r="AC1266" s="49">
        <f t="shared" si="253"/>
        <v>0</v>
      </c>
      <c r="AD1266" s="49">
        <f t="shared" si="253"/>
        <v>0</v>
      </c>
      <c r="AE1266" s="51">
        <f t="shared" si="252"/>
        <v>0</v>
      </c>
      <c r="AF1266" s="51">
        <f>IF(C1266=A_Stammdaten!$B$12,D_SAV!$U1266-D_SAV!$AG1266,HLOOKUP(A_Stammdaten!$B$12-1,$AH$4:$AN$4004,ROW(C1266)-3,FALSE)-$AG1266)</f>
        <v>0</v>
      </c>
      <c r="AG1266" s="51">
        <f>HLOOKUP(A_Stammdaten!$B$12,$AH$4:$AN$4004,ROW(C1266)-3,FALSE)</f>
        <v>0</v>
      </c>
      <c r="AH1266" s="51">
        <f t="shared" si="244"/>
        <v>0</v>
      </c>
      <c r="AI1266" s="51">
        <f t="shared" si="245"/>
        <v>0</v>
      </c>
      <c r="AJ1266" s="51">
        <f t="shared" si="246"/>
        <v>0</v>
      </c>
      <c r="AK1266" s="51">
        <f t="shared" si="247"/>
        <v>0</v>
      </c>
      <c r="AL1266" s="51">
        <f t="shared" si="248"/>
        <v>0</v>
      </c>
      <c r="AM1266" s="51">
        <f t="shared" si="249"/>
        <v>0</v>
      </c>
      <c r="AN1266" s="51">
        <f t="shared" si="250"/>
        <v>0</v>
      </c>
    </row>
    <row r="1267" spans="1:40" x14ac:dyDescent="0.25">
      <c r="A1267" s="17"/>
      <c r="B1267" s="17"/>
      <c r="C1267" s="35"/>
      <c r="D1267" s="17"/>
      <c r="E1267" s="17"/>
      <c r="F1267" s="17"/>
      <c r="G1267" s="62">
        <f t="shared" si="251"/>
        <v>0</v>
      </c>
      <c r="H1267" s="17"/>
      <c r="I1267" s="17"/>
      <c r="J1267" s="17"/>
      <c r="K1267" s="17"/>
      <c r="L1267" s="17"/>
      <c r="M1267" s="17"/>
      <c r="N1267" s="17"/>
      <c r="O1267" s="17"/>
      <c r="P1267" s="115"/>
      <c r="Q1267" s="62">
        <f>IF(C1267&gt;A_Stammdaten!$B$12,0,SUM(G1267,H1267,J1267,K1267,M1267,N1267)-SUM(I1267,L1267,O1267,P1267))</f>
        <v>0</v>
      </c>
      <c r="R1267" s="17"/>
      <c r="S1267" s="17"/>
      <c r="T1267" s="17"/>
      <c r="U1267" s="62">
        <f t="shared" si="242"/>
        <v>0</v>
      </c>
      <c r="V1267" s="63">
        <f>IF(ISBLANK($B1267),0,VLOOKUP($B1267,Listen!$A$2:$C$45,2,FALSE))</f>
        <v>0</v>
      </c>
      <c r="W1267" s="63">
        <f>IF(ISBLANK($B1267),0,VLOOKUP($B1267,Listen!$A$2:$C$45,3,FALSE))</f>
        <v>0</v>
      </c>
      <c r="X1267" s="49">
        <f t="shared" si="243"/>
        <v>0</v>
      </c>
      <c r="Y1267" s="49">
        <f t="shared" si="253"/>
        <v>0</v>
      </c>
      <c r="Z1267" s="49">
        <f t="shared" si="253"/>
        <v>0</v>
      </c>
      <c r="AA1267" s="49">
        <f t="shared" si="253"/>
        <v>0</v>
      </c>
      <c r="AB1267" s="49">
        <f t="shared" si="253"/>
        <v>0</v>
      </c>
      <c r="AC1267" s="49">
        <f t="shared" si="253"/>
        <v>0</v>
      </c>
      <c r="AD1267" s="49">
        <f t="shared" si="253"/>
        <v>0</v>
      </c>
      <c r="AE1267" s="51">
        <f t="shared" si="252"/>
        <v>0</v>
      </c>
      <c r="AF1267" s="51">
        <f>IF(C1267=A_Stammdaten!$B$12,D_SAV!$U1267-D_SAV!$AG1267,HLOOKUP(A_Stammdaten!$B$12-1,$AH$4:$AN$4004,ROW(C1267)-3,FALSE)-$AG1267)</f>
        <v>0</v>
      </c>
      <c r="AG1267" s="51">
        <f>HLOOKUP(A_Stammdaten!$B$12,$AH$4:$AN$4004,ROW(C1267)-3,FALSE)</f>
        <v>0</v>
      </c>
      <c r="AH1267" s="51">
        <f t="shared" si="244"/>
        <v>0</v>
      </c>
      <c r="AI1267" s="51">
        <f t="shared" si="245"/>
        <v>0</v>
      </c>
      <c r="AJ1267" s="51">
        <f t="shared" si="246"/>
        <v>0</v>
      </c>
      <c r="AK1267" s="51">
        <f t="shared" si="247"/>
        <v>0</v>
      </c>
      <c r="AL1267" s="51">
        <f t="shared" si="248"/>
        <v>0</v>
      </c>
      <c r="AM1267" s="51">
        <f t="shared" si="249"/>
        <v>0</v>
      </c>
      <c r="AN1267" s="51">
        <f t="shared" si="250"/>
        <v>0</v>
      </c>
    </row>
    <row r="1268" spans="1:40" x14ac:dyDescent="0.25">
      <c r="A1268" s="17"/>
      <c r="B1268" s="17"/>
      <c r="C1268" s="35"/>
      <c r="D1268" s="17"/>
      <c r="E1268" s="17"/>
      <c r="F1268" s="17"/>
      <c r="G1268" s="62">
        <f t="shared" si="251"/>
        <v>0</v>
      </c>
      <c r="H1268" s="17"/>
      <c r="I1268" s="17"/>
      <c r="J1268" s="17"/>
      <c r="K1268" s="17"/>
      <c r="L1268" s="17"/>
      <c r="M1268" s="17"/>
      <c r="N1268" s="17"/>
      <c r="O1268" s="17"/>
      <c r="P1268" s="115"/>
      <c r="Q1268" s="62">
        <f>IF(C1268&gt;A_Stammdaten!$B$12,0,SUM(G1268,H1268,J1268,K1268,M1268,N1268)-SUM(I1268,L1268,O1268,P1268))</f>
        <v>0</v>
      </c>
      <c r="R1268" s="17"/>
      <c r="S1268" s="17"/>
      <c r="T1268" s="17"/>
      <c r="U1268" s="62">
        <f t="shared" si="242"/>
        <v>0</v>
      </c>
      <c r="V1268" s="63">
        <f>IF(ISBLANK($B1268),0,VLOOKUP($B1268,Listen!$A$2:$C$45,2,FALSE))</f>
        <v>0</v>
      </c>
      <c r="W1268" s="63">
        <f>IF(ISBLANK($B1268),0,VLOOKUP($B1268,Listen!$A$2:$C$45,3,FALSE))</f>
        <v>0</v>
      </c>
      <c r="X1268" s="49">
        <f t="shared" si="243"/>
        <v>0</v>
      </c>
      <c r="Y1268" s="49">
        <f t="shared" si="253"/>
        <v>0</v>
      </c>
      <c r="Z1268" s="49">
        <f t="shared" si="253"/>
        <v>0</v>
      </c>
      <c r="AA1268" s="49">
        <f t="shared" si="253"/>
        <v>0</v>
      </c>
      <c r="AB1268" s="49">
        <f t="shared" si="253"/>
        <v>0</v>
      </c>
      <c r="AC1268" s="49">
        <f t="shared" si="253"/>
        <v>0</v>
      </c>
      <c r="AD1268" s="49">
        <f t="shared" si="253"/>
        <v>0</v>
      </c>
      <c r="AE1268" s="51">
        <f t="shared" si="252"/>
        <v>0</v>
      </c>
      <c r="AF1268" s="51">
        <f>IF(C1268=A_Stammdaten!$B$12,D_SAV!$U1268-D_SAV!$AG1268,HLOOKUP(A_Stammdaten!$B$12-1,$AH$4:$AN$4004,ROW(C1268)-3,FALSE)-$AG1268)</f>
        <v>0</v>
      </c>
      <c r="AG1268" s="51">
        <f>HLOOKUP(A_Stammdaten!$B$12,$AH$4:$AN$4004,ROW(C1268)-3,FALSE)</f>
        <v>0</v>
      </c>
      <c r="AH1268" s="51">
        <f t="shared" si="244"/>
        <v>0</v>
      </c>
      <c r="AI1268" s="51">
        <f t="shared" si="245"/>
        <v>0</v>
      </c>
      <c r="AJ1268" s="51">
        <f t="shared" si="246"/>
        <v>0</v>
      </c>
      <c r="AK1268" s="51">
        <f t="shared" si="247"/>
        <v>0</v>
      </c>
      <c r="AL1268" s="51">
        <f t="shared" si="248"/>
        <v>0</v>
      </c>
      <c r="AM1268" s="51">
        <f t="shared" si="249"/>
        <v>0</v>
      </c>
      <c r="AN1268" s="51">
        <f t="shared" si="250"/>
        <v>0</v>
      </c>
    </row>
    <row r="1269" spans="1:40" x14ac:dyDescent="0.25">
      <c r="A1269" s="17"/>
      <c r="B1269" s="17"/>
      <c r="C1269" s="35"/>
      <c r="D1269" s="17"/>
      <c r="E1269" s="17"/>
      <c r="F1269" s="17"/>
      <c r="G1269" s="62">
        <f t="shared" si="251"/>
        <v>0</v>
      </c>
      <c r="H1269" s="17"/>
      <c r="I1269" s="17"/>
      <c r="J1269" s="17"/>
      <c r="K1269" s="17"/>
      <c r="L1269" s="17"/>
      <c r="M1269" s="17"/>
      <c r="N1269" s="17"/>
      <c r="O1269" s="17"/>
      <c r="P1269" s="115"/>
      <c r="Q1269" s="62">
        <f>IF(C1269&gt;A_Stammdaten!$B$12,0,SUM(G1269,H1269,J1269,K1269,M1269,N1269)-SUM(I1269,L1269,O1269,P1269))</f>
        <v>0</v>
      </c>
      <c r="R1269" s="17"/>
      <c r="S1269" s="17"/>
      <c r="T1269" s="17"/>
      <c r="U1269" s="62">
        <f t="shared" si="242"/>
        <v>0</v>
      </c>
      <c r="V1269" s="63">
        <f>IF(ISBLANK($B1269),0,VLOOKUP($B1269,Listen!$A$2:$C$45,2,FALSE))</f>
        <v>0</v>
      </c>
      <c r="W1269" s="63">
        <f>IF(ISBLANK($B1269),0,VLOOKUP($B1269,Listen!$A$2:$C$45,3,FALSE))</f>
        <v>0</v>
      </c>
      <c r="X1269" s="49">
        <f t="shared" si="243"/>
        <v>0</v>
      </c>
      <c r="Y1269" s="49">
        <f t="shared" si="253"/>
        <v>0</v>
      </c>
      <c r="Z1269" s="49">
        <f t="shared" si="253"/>
        <v>0</v>
      </c>
      <c r="AA1269" s="49">
        <f t="shared" si="253"/>
        <v>0</v>
      </c>
      <c r="AB1269" s="49">
        <f t="shared" si="253"/>
        <v>0</v>
      </c>
      <c r="AC1269" s="49">
        <f t="shared" si="253"/>
        <v>0</v>
      </c>
      <c r="AD1269" s="49">
        <f t="shared" si="253"/>
        <v>0</v>
      </c>
      <c r="AE1269" s="51">
        <f t="shared" si="252"/>
        <v>0</v>
      </c>
      <c r="AF1269" s="51">
        <f>IF(C1269=A_Stammdaten!$B$12,D_SAV!$U1269-D_SAV!$AG1269,HLOOKUP(A_Stammdaten!$B$12-1,$AH$4:$AN$4004,ROW(C1269)-3,FALSE)-$AG1269)</f>
        <v>0</v>
      </c>
      <c r="AG1269" s="51">
        <f>HLOOKUP(A_Stammdaten!$B$12,$AH$4:$AN$4004,ROW(C1269)-3,FALSE)</f>
        <v>0</v>
      </c>
      <c r="AH1269" s="51">
        <f t="shared" si="244"/>
        <v>0</v>
      </c>
      <c r="AI1269" s="51">
        <f t="shared" si="245"/>
        <v>0</v>
      </c>
      <c r="AJ1269" s="51">
        <f t="shared" si="246"/>
        <v>0</v>
      </c>
      <c r="AK1269" s="51">
        <f t="shared" si="247"/>
        <v>0</v>
      </c>
      <c r="AL1269" s="51">
        <f t="shared" si="248"/>
        <v>0</v>
      </c>
      <c r="AM1269" s="51">
        <f t="shared" si="249"/>
        <v>0</v>
      </c>
      <c r="AN1269" s="51">
        <f t="shared" si="250"/>
        <v>0</v>
      </c>
    </row>
    <row r="1270" spans="1:40" x14ac:dyDescent="0.25">
      <c r="A1270" s="17"/>
      <c r="B1270" s="17"/>
      <c r="C1270" s="35"/>
      <c r="D1270" s="17"/>
      <c r="E1270" s="17"/>
      <c r="F1270" s="17"/>
      <c r="G1270" s="62">
        <f t="shared" si="251"/>
        <v>0</v>
      </c>
      <c r="H1270" s="17"/>
      <c r="I1270" s="17"/>
      <c r="J1270" s="17"/>
      <c r="K1270" s="17"/>
      <c r="L1270" s="17"/>
      <c r="M1270" s="17"/>
      <c r="N1270" s="17"/>
      <c r="O1270" s="17"/>
      <c r="P1270" s="115"/>
      <c r="Q1270" s="62">
        <f>IF(C1270&gt;A_Stammdaten!$B$12,0,SUM(G1270,H1270,J1270,K1270,M1270,N1270)-SUM(I1270,L1270,O1270,P1270))</f>
        <v>0</v>
      </c>
      <c r="R1270" s="17"/>
      <c r="S1270" s="17"/>
      <c r="T1270" s="17"/>
      <c r="U1270" s="62">
        <f t="shared" si="242"/>
        <v>0</v>
      </c>
      <c r="V1270" s="63">
        <f>IF(ISBLANK($B1270),0,VLOOKUP($B1270,Listen!$A$2:$C$45,2,FALSE))</f>
        <v>0</v>
      </c>
      <c r="W1270" s="63">
        <f>IF(ISBLANK($B1270),0,VLOOKUP($B1270,Listen!$A$2:$C$45,3,FALSE))</f>
        <v>0</v>
      </c>
      <c r="X1270" s="49">
        <f t="shared" si="243"/>
        <v>0</v>
      </c>
      <c r="Y1270" s="49">
        <f t="shared" si="253"/>
        <v>0</v>
      </c>
      <c r="Z1270" s="49">
        <f t="shared" si="253"/>
        <v>0</v>
      </c>
      <c r="AA1270" s="49">
        <f t="shared" si="253"/>
        <v>0</v>
      </c>
      <c r="AB1270" s="49">
        <f t="shared" si="253"/>
        <v>0</v>
      </c>
      <c r="AC1270" s="49">
        <f t="shared" si="253"/>
        <v>0</v>
      </c>
      <c r="AD1270" s="49">
        <f t="shared" si="253"/>
        <v>0</v>
      </c>
      <c r="AE1270" s="51">
        <f t="shared" si="252"/>
        <v>0</v>
      </c>
      <c r="AF1270" s="51">
        <f>IF(C1270=A_Stammdaten!$B$12,D_SAV!$U1270-D_SAV!$AG1270,HLOOKUP(A_Stammdaten!$B$12-1,$AH$4:$AN$4004,ROW(C1270)-3,FALSE)-$AG1270)</f>
        <v>0</v>
      </c>
      <c r="AG1270" s="51">
        <f>HLOOKUP(A_Stammdaten!$B$12,$AH$4:$AN$4004,ROW(C1270)-3,FALSE)</f>
        <v>0</v>
      </c>
      <c r="AH1270" s="51">
        <f t="shared" si="244"/>
        <v>0</v>
      </c>
      <c r="AI1270" s="51">
        <f t="shared" si="245"/>
        <v>0</v>
      </c>
      <c r="AJ1270" s="51">
        <f t="shared" si="246"/>
        <v>0</v>
      </c>
      <c r="AK1270" s="51">
        <f t="shared" si="247"/>
        <v>0</v>
      </c>
      <c r="AL1270" s="51">
        <f t="shared" si="248"/>
        <v>0</v>
      </c>
      <c r="AM1270" s="51">
        <f t="shared" si="249"/>
        <v>0</v>
      </c>
      <c r="AN1270" s="51">
        <f t="shared" si="250"/>
        <v>0</v>
      </c>
    </row>
    <row r="1271" spans="1:40" x14ac:dyDescent="0.25">
      <c r="A1271" s="17"/>
      <c r="B1271" s="17"/>
      <c r="C1271" s="35"/>
      <c r="D1271" s="17"/>
      <c r="E1271" s="17"/>
      <c r="F1271" s="17"/>
      <c r="G1271" s="62">
        <f t="shared" si="251"/>
        <v>0</v>
      </c>
      <c r="H1271" s="17"/>
      <c r="I1271" s="17"/>
      <c r="J1271" s="17"/>
      <c r="K1271" s="17"/>
      <c r="L1271" s="17"/>
      <c r="M1271" s="17"/>
      <c r="N1271" s="17"/>
      <c r="O1271" s="17"/>
      <c r="P1271" s="115"/>
      <c r="Q1271" s="62">
        <f>IF(C1271&gt;A_Stammdaten!$B$12,0,SUM(G1271,H1271,J1271,K1271,M1271,N1271)-SUM(I1271,L1271,O1271,P1271))</f>
        <v>0</v>
      </c>
      <c r="R1271" s="17"/>
      <c r="S1271" s="17"/>
      <c r="T1271" s="17"/>
      <c r="U1271" s="62">
        <f t="shared" si="242"/>
        <v>0</v>
      </c>
      <c r="V1271" s="63">
        <f>IF(ISBLANK($B1271),0,VLOOKUP($B1271,Listen!$A$2:$C$45,2,FALSE))</f>
        <v>0</v>
      </c>
      <c r="W1271" s="63">
        <f>IF(ISBLANK($B1271),0,VLOOKUP($B1271,Listen!$A$2:$C$45,3,FALSE))</f>
        <v>0</v>
      </c>
      <c r="X1271" s="49">
        <f t="shared" si="243"/>
        <v>0</v>
      </c>
      <c r="Y1271" s="49">
        <f t="shared" si="253"/>
        <v>0</v>
      </c>
      <c r="Z1271" s="49">
        <f t="shared" si="253"/>
        <v>0</v>
      </c>
      <c r="AA1271" s="49">
        <f t="shared" si="253"/>
        <v>0</v>
      </c>
      <c r="AB1271" s="49">
        <f t="shared" si="253"/>
        <v>0</v>
      </c>
      <c r="AC1271" s="49">
        <f t="shared" si="253"/>
        <v>0</v>
      </c>
      <c r="AD1271" s="49">
        <f t="shared" si="253"/>
        <v>0</v>
      </c>
      <c r="AE1271" s="51">
        <f t="shared" si="252"/>
        <v>0</v>
      </c>
      <c r="AF1271" s="51">
        <f>IF(C1271=A_Stammdaten!$B$12,D_SAV!$U1271-D_SAV!$AG1271,HLOOKUP(A_Stammdaten!$B$12-1,$AH$4:$AN$4004,ROW(C1271)-3,FALSE)-$AG1271)</f>
        <v>0</v>
      </c>
      <c r="AG1271" s="51">
        <f>HLOOKUP(A_Stammdaten!$B$12,$AH$4:$AN$4004,ROW(C1271)-3,FALSE)</f>
        <v>0</v>
      </c>
      <c r="AH1271" s="51">
        <f t="shared" si="244"/>
        <v>0</v>
      </c>
      <c r="AI1271" s="51">
        <f t="shared" si="245"/>
        <v>0</v>
      </c>
      <c r="AJ1271" s="51">
        <f t="shared" si="246"/>
        <v>0</v>
      </c>
      <c r="AK1271" s="51">
        <f t="shared" si="247"/>
        <v>0</v>
      </c>
      <c r="AL1271" s="51">
        <f t="shared" si="248"/>
        <v>0</v>
      </c>
      <c r="AM1271" s="51">
        <f t="shared" si="249"/>
        <v>0</v>
      </c>
      <c r="AN1271" s="51">
        <f t="shared" si="250"/>
        <v>0</v>
      </c>
    </row>
    <row r="1272" spans="1:40" x14ac:dyDescent="0.25">
      <c r="A1272" s="17"/>
      <c r="B1272" s="17"/>
      <c r="C1272" s="35"/>
      <c r="D1272" s="17"/>
      <c r="E1272" s="17"/>
      <c r="F1272" s="17"/>
      <c r="G1272" s="62">
        <f t="shared" si="251"/>
        <v>0</v>
      </c>
      <c r="H1272" s="17"/>
      <c r="I1272" s="17"/>
      <c r="J1272" s="17"/>
      <c r="K1272" s="17"/>
      <c r="L1272" s="17"/>
      <c r="M1272" s="17"/>
      <c r="N1272" s="17"/>
      <c r="O1272" s="17"/>
      <c r="P1272" s="115"/>
      <c r="Q1272" s="62">
        <f>IF(C1272&gt;A_Stammdaten!$B$12,0,SUM(G1272,H1272,J1272,K1272,M1272,N1272)-SUM(I1272,L1272,O1272,P1272))</f>
        <v>0</v>
      </c>
      <c r="R1272" s="17"/>
      <c r="S1272" s="17"/>
      <c r="T1272" s="17"/>
      <c r="U1272" s="62">
        <f t="shared" si="242"/>
        <v>0</v>
      </c>
      <c r="V1272" s="63">
        <f>IF(ISBLANK($B1272),0,VLOOKUP($B1272,Listen!$A$2:$C$45,2,FALSE))</f>
        <v>0</v>
      </c>
      <c r="W1272" s="63">
        <f>IF(ISBLANK($B1272),0,VLOOKUP($B1272,Listen!$A$2:$C$45,3,FALSE))</f>
        <v>0</v>
      </c>
      <c r="X1272" s="49">
        <f t="shared" si="243"/>
        <v>0</v>
      </c>
      <c r="Y1272" s="49">
        <f t="shared" si="253"/>
        <v>0</v>
      </c>
      <c r="Z1272" s="49">
        <f t="shared" si="253"/>
        <v>0</v>
      </c>
      <c r="AA1272" s="49">
        <f t="shared" si="253"/>
        <v>0</v>
      </c>
      <c r="AB1272" s="49">
        <f t="shared" si="253"/>
        <v>0</v>
      </c>
      <c r="AC1272" s="49">
        <f t="shared" si="253"/>
        <v>0</v>
      </c>
      <c r="AD1272" s="49">
        <f t="shared" si="253"/>
        <v>0</v>
      </c>
      <c r="AE1272" s="51">
        <f t="shared" si="252"/>
        <v>0</v>
      </c>
      <c r="AF1272" s="51">
        <f>IF(C1272=A_Stammdaten!$B$12,D_SAV!$U1272-D_SAV!$AG1272,HLOOKUP(A_Stammdaten!$B$12-1,$AH$4:$AN$4004,ROW(C1272)-3,FALSE)-$AG1272)</f>
        <v>0</v>
      </c>
      <c r="AG1272" s="51">
        <f>HLOOKUP(A_Stammdaten!$B$12,$AH$4:$AN$4004,ROW(C1272)-3,FALSE)</f>
        <v>0</v>
      </c>
      <c r="AH1272" s="51">
        <f t="shared" si="244"/>
        <v>0</v>
      </c>
      <c r="AI1272" s="51">
        <f t="shared" si="245"/>
        <v>0</v>
      </c>
      <c r="AJ1272" s="51">
        <f t="shared" si="246"/>
        <v>0</v>
      </c>
      <c r="AK1272" s="51">
        <f t="shared" si="247"/>
        <v>0</v>
      </c>
      <c r="AL1272" s="51">
        <f t="shared" si="248"/>
        <v>0</v>
      </c>
      <c r="AM1272" s="51">
        <f t="shared" si="249"/>
        <v>0</v>
      </c>
      <c r="AN1272" s="51">
        <f t="shared" si="250"/>
        <v>0</v>
      </c>
    </row>
    <row r="1273" spans="1:40" x14ac:dyDescent="0.25">
      <c r="A1273" s="17"/>
      <c r="B1273" s="17"/>
      <c r="C1273" s="35"/>
      <c r="D1273" s="17"/>
      <c r="E1273" s="17"/>
      <c r="F1273" s="17"/>
      <c r="G1273" s="62">
        <f t="shared" si="251"/>
        <v>0</v>
      </c>
      <c r="H1273" s="17"/>
      <c r="I1273" s="17"/>
      <c r="J1273" s="17"/>
      <c r="K1273" s="17"/>
      <c r="L1273" s="17"/>
      <c r="M1273" s="17"/>
      <c r="N1273" s="17"/>
      <c r="O1273" s="17"/>
      <c r="P1273" s="115"/>
      <c r="Q1273" s="62">
        <f>IF(C1273&gt;A_Stammdaten!$B$12,0,SUM(G1273,H1273,J1273,K1273,M1273,N1273)-SUM(I1273,L1273,O1273,P1273))</f>
        <v>0</v>
      </c>
      <c r="R1273" s="17"/>
      <c r="S1273" s="17"/>
      <c r="T1273" s="17"/>
      <c r="U1273" s="62">
        <f t="shared" si="242"/>
        <v>0</v>
      </c>
      <c r="V1273" s="63">
        <f>IF(ISBLANK($B1273),0,VLOOKUP($B1273,Listen!$A$2:$C$45,2,FALSE))</f>
        <v>0</v>
      </c>
      <c r="W1273" s="63">
        <f>IF(ISBLANK($B1273),0,VLOOKUP($B1273,Listen!$A$2:$C$45,3,FALSE))</f>
        <v>0</v>
      </c>
      <c r="X1273" s="49">
        <f t="shared" si="243"/>
        <v>0</v>
      </c>
      <c r="Y1273" s="49">
        <f t="shared" si="253"/>
        <v>0</v>
      </c>
      <c r="Z1273" s="49">
        <f t="shared" si="253"/>
        <v>0</v>
      </c>
      <c r="AA1273" s="49">
        <f t="shared" si="253"/>
        <v>0</v>
      </c>
      <c r="AB1273" s="49">
        <f t="shared" si="253"/>
        <v>0</v>
      </c>
      <c r="AC1273" s="49">
        <f t="shared" si="253"/>
        <v>0</v>
      </c>
      <c r="AD1273" s="49">
        <f t="shared" si="253"/>
        <v>0</v>
      </c>
      <c r="AE1273" s="51">
        <f t="shared" si="252"/>
        <v>0</v>
      </c>
      <c r="AF1273" s="51">
        <f>IF(C1273=A_Stammdaten!$B$12,D_SAV!$U1273-D_SAV!$AG1273,HLOOKUP(A_Stammdaten!$B$12-1,$AH$4:$AN$4004,ROW(C1273)-3,FALSE)-$AG1273)</f>
        <v>0</v>
      </c>
      <c r="AG1273" s="51">
        <f>HLOOKUP(A_Stammdaten!$B$12,$AH$4:$AN$4004,ROW(C1273)-3,FALSE)</f>
        <v>0</v>
      </c>
      <c r="AH1273" s="51">
        <f t="shared" si="244"/>
        <v>0</v>
      </c>
      <c r="AI1273" s="51">
        <f t="shared" si="245"/>
        <v>0</v>
      </c>
      <c r="AJ1273" s="51">
        <f t="shared" si="246"/>
        <v>0</v>
      </c>
      <c r="AK1273" s="51">
        <f t="shared" si="247"/>
        <v>0</v>
      </c>
      <c r="AL1273" s="51">
        <f t="shared" si="248"/>
        <v>0</v>
      </c>
      <c r="AM1273" s="51">
        <f t="shared" si="249"/>
        <v>0</v>
      </c>
      <c r="AN1273" s="51">
        <f t="shared" si="250"/>
        <v>0</v>
      </c>
    </row>
    <row r="1274" spans="1:40" x14ac:dyDescent="0.25">
      <c r="A1274" s="17"/>
      <c r="B1274" s="17"/>
      <c r="C1274" s="35"/>
      <c r="D1274" s="17"/>
      <c r="E1274" s="17"/>
      <c r="F1274" s="17"/>
      <c r="G1274" s="62">
        <f t="shared" si="251"/>
        <v>0</v>
      </c>
      <c r="H1274" s="17"/>
      <c r="I1274" s="17"/>
      <c r="J1274" s="17"/>
      <c r="K1274" s="17"/>
      <c r="L1274" s="17"/>
      <c r="M1274" s="17"/>
      <c r="N1274" s="17"/>
      <c r="O1274" s="17"/>
      <c r="P1274" s="115"/>
      <c r="Q1274" s="62">
        <f>IF(C1274&gt;A_Stammdaten!$B$12,0,SUM(G1274,H1274,J1274,K1274,M1274,N1274)-SUM(I1274,L1274,O1274,P1274))</f>
        <v>0</v>
      </c>
      <c r="R1274" s="17"/>
      <c r="S1274" s="17"/>
      <c r="T1274" s="17"/>
      <c r="U1274" s="62">
        <f t="shared" si="242"/>
        <v>0</v>
      </c>
      <c r="V1274" s="63">
        <f>IF(ISBLANK($B1274),0,VLOOKUP($B1274,Listen!$A$2:$C$45,2,FALSE))</f>
        <v>0</v>
      </c>
      <c r="W1274" s="63">
        <f>IF(ISBLANK($B1274),0,VLOOKUP($B1274,Listen!$A$2:$C$45,3,FALSE))</f>
        <v>0</v>
      </c>
      <c r="X1274" s="49">
        <f t="shared" si="243"/>
        <v>0</v>
      </c>
      <c r="Y1274" s="49">
        <f t="shared" si="253"/>
        <v>0</v>
      </c>
      <c r="Z1274" s="49">
        <f t="shared" si="253"/>
        <v>0</v>
      </c>
      <c r="AA1274" s="49">
        <f t="shared" si="253"/>
        <v>0</v>
      </c>
      <c r="AB1274" s="49">
        <f t="shared" si="253"/>
        <v>0</v>
      </c>
      <c r="AC1274" s="49">
        <f t="shared" si="253"/>
        <v>0</v>
      </c>
      <c r="AD1274" s="49">
        <f t="shared" si="253"/>
        <v>0</v>
      </c>
      <c r="AE1274" s="51">
        <f t="shared" si="252"/>
        <v>0</v>
      </c>
      <c r="AF1274" s="51">
        <f>IF(C1274=A_Stammdaten!$B$12,D_SAV!$U1274-D_SAV!$AG1274,HLOOKUP(A_Stammdaten!$B$12-1,$AH$4:$AN$4004,ROW(C1274)-3,FALSE)-$AG1274)</f>
        <v>0</v>
      </c>
      <c r="AG1274" s="51">
        <f>HLOOKUP(A_Stammdaten!$B$12,$AH$4:$AN$4004,ROW(C1274)-3,FALSE)</f>
        <v>0</v>
      </c>
      <c r="AH1274" s="51">
        <f t="shared" si="244"/>
        <v>0</v>
      </c>
      <c r="AI1274" s="51">
        <f t="shared" si="245"/>
        <v>0</v>
      </c>
      <c r="AJ1274" s="51">
        <f t="shared" si="246"/>
        <v>0</v>
      </c>
      <c r="AK1274" s="51">
        <f t="shared" si="247"/>
        <v>0</v>
      </c>
      <c r="AL1274" s="51">
        <f t="shared" si="248"/>
        <v>0</v>
      </c>
      <c r="AM1274" s="51">
        <f t="shared" si="249"/>
        <v>0</v>
      </c>
      <c r="AN1274" s="51">
        <f t="shared" si="250"/>
        <v>0</v>
      </c>
    </row>
    <row r="1275" spans="1:40" x14ac:dyDescent="0.25">
      <c r="A1275" s="17"/>
      <c r="B1275" s="17"/>
      <c r="C1275" s="35"/>
      <c r="D1275" s="17"/>
      <c r="E1275" s="17"/>
      <c r="F1275" s="17"/>
      <c r="G1275" s="62">
        <f t="shared" si="251"/>
        <v>0</v>
      </c>
      <c r="H1275" s="17"/>
      <c r="I1275" s="17"/>
      <c r="J1275" s="17"/>
      <c r="K1275" s="17"/>
      <c r="L1275" s="17"/>
      <c r="M1275" s="17"/>
      <c r="N1275" s="17"/>
      <c r="O1275" s="17"/>
      <c r="P1275" s="115"/>
      <c r="Q1275" s="62">
        <f>IF(C1275&gt;A_Stammdaten!$B$12,0,SUM(G1275,H1275,J1275,K1275,M1275,N1275)-SUM(I1275,L1275,O1275,P1275))</f>
        <v>0</v>
      </c>
      <c r="R1275" s="17"/>
      <c r="S1275" s="17"/>
      <c r="T1275" s="17"/>
      <c r="U1275" s="62">
        <f t="shared" si="242"/>
        <v>0</v>
      </c>
      <c r="V1275" s="63">
        <f>IF(ISBLANK($B1275),0,VLOOKUP($B1275,Listen!$A$2:$C$45,2,FALSE))</f>
        <v>0</v>
      </c>
      <c r="W1275" s="63">
        <f>IF(ISBLANK($B1275),0,VLOOKUP($B1275,Listen!$A$2:$C$45,3,FALSE))</f>
        <v>0</v>
      </c>
      <c r="X1275" s="49">
        <f t="shared" si="243"/>
        <v>0</v>
      </c>
      <c r="Y1275" s="49">
        <f t="shared" si="253"/>
        <v>0</v>
      </c>
      <c r="Z1275" s="49">
        <f t="shared" si="253"/>
        <v>0</v>
      </c>
      <c r="AA1275" s="49">
        <f t="shared" si="253"/>
        <v>0</v>
      </c>
      <c r="AB1275" s="49">
        <f t="shared" si="253"/>
        <v>0</v>
      </c>
      <c r="AC1275" s="49">
        <f t="shared" si="253"/>
        <v>0</v>
      </c>
      <c r="AD1275" s="49">
        <f t="shared" si="253"/>
        <v>0</v>
      </c>
      <c r="AE1275" s="51">
        <f t="shared" si="252"/>
        <v>0</v>
      </c>
      <c r="AF1275" s="51">
        <f>IF(C1275=A_Stammdaten!$B$12,D_SAV!$U1275-D_SAV!$AG1275,HLOOKUP(A_Stammdaten!$B$12-1,$AH$4:$AN$4004,ROW(C1275)-3,FALSE)-$AG1275)</f>
        <v>0</v>
      </c>
      <c r="AG1275" s="51">
        <f>HLOOKUP(A_Stammdaten!$B$12,$AH$4:$AN$4004,ROW(C1275)-3,FALSE)</f>
        <v>0</v>
      </c>
      <c r="AH1275" s="51">
        <f t="shared" si="244"/>
        <v>0</v>
      </c>
      <c r="AI1275" s="51">
        <f t="shared" si="245"/>
        <v>0</v>
      </c>
      <c r="AJ1275" s="51">
        <f t="shared" si="246"/>
        <v>0</v>
      </c>
      <c r="AK1275" s="51">
        <f t="shared" si="247"/>
        <v>0</v>
      </c>
      <c r="AL1275" s="51">
        <f t="shared" si="248"/>
        <v>0</v>
      </c>
      <c r="AM1275" s="51">
        <f t="shared" si="249"/>
        <v>0</v>
      </c>
      <c r="AN1275" s="51">
        <f t="shared" si="250"/>
        <v>0</v>
      </c>
    </row>
    <row r="1276" spans="1:40" x14ac:dyDescent="0.25">
      <c r="A1276" s="17"/>
      <c r="B1276" s="17"/>
      <c r="C1276" s="35"/>
      <c r="D1276" s="17"/>
      <c r="E1276" s="17"/>
      <c r="F1276" s="17"/>
      <c r="G1276" s="62">
        <f t="shared" si="251"/>
        <v>0</v>
      </c>
      <c r="H1276" s="17"/>
      <c r="I1276" s="17"/>
      <c r="J1276" s="17"/>
      <c r="K1276" s="17"/>
      <c r="L1276" s="17"/>
      <c r="M1276" s="17"/>
      <c r="N1276" s="17"/>
      <c r="O1276" s="17"/>
      <c r="P1276" s="115"/>
      <c r="Q1276" s="62">
        <f>IF(C1276&gt;A_Stammdaten!$B$12,0,SUM(G1276,H1276,J1276,K1276,M1276,N1276)-SUM(I1276,L1276,O1276,P1276))</f>
        <v>0</v>
      </c>
      <c r="R1276" s="17"/>
      <c r="S1276" s="17"/>
      <c r="T1276" s="17"/>
      <c r="U1276" s="62">
        <f t="shared" si="242"/>
        <v>0</v>
      </c>
      <c r="V1276" s="63">
        <f>IF(ISBLANK($B1276),0,VLOOKUP($B1276,Listen!$A$2:$C$45,2,FALSE))</f>
        <v>0</v>
      </c>
      <c r="W1276" s="63">
        <f>IF(ISBLANK($B1276),0,VLOOKUP($B1276,Listen!$A$2:$C$45,3,FALSE))</f>
        <v>0</v>
      </c>
      <c r="X1276" s="49">
        <f t="shared" si="243"/>
        <v>0</v>
      </c>
      <c r="Y1276" s="49">
        <f t="shared" si="253"/>
        <v>0</v>
      </c>
      <c r="Z1276" s="49">
        <f t="shared" si="253"/>
        <v>0</v>
      </c>
      <c r="AA1276" s="49">
        <f t="shared" si="253"/>
        <v>0</v>
      </c>
      <c r="AB1276" s="49">
        <f t="shared" si="253"/>
        <v>0</v>
      </c>
      <c r="AC1276" s="49">
        <f t="shared" si="253"/>
        <v>0</v>
      </c>
      <c r="AD1276" s="49">
        <f t="shared" si="253"/>
        <v>0</v>
      </c>
      <c r="AE1276" s="51">
        <f t="shared" si="252"/>
        <v>0</v>
      </c>
      <c r="AF1276" s="51">
        <f>IF(C1276=A_Stammdaten!$B$12,D_SAV!$U1276-D_SAV!$AG1276,HLOOKUP(A_Stammdaten!$B$12-1,$AH$4:$AN$4004,ROW(C1276)-3,FALSE)-$AG1276)</f>
        <v>0</v>
      </c>
      <c r="AG1276" s="51">
        <f>HLOOKUP(A_Stammdaten!$B$12,$AH$4:$AN$4004,ROW(C1276)-3,FALSE)</f>
        <v>0</v>
      </c>
      <c r="AH1276" s="51">
        <f t="shared" si="244"/>
        <v>0</v>
      </c>
      <c r="AI1276" s="51">
        <f t="shared" si="245"/>
        <v>0</v>
      </c>
      <c r="AJ1276" s="51">
        <f t="shared" si="246"/>
        <v>0</v>
      </c>
      <c r="AK1276" s="51">
        <f t="shared" si="247"/>
        <v>0</v>
      </c>
      <c r="AL1276" s="51">
        <f t="shared" si="248"/>
        <v>0</v>
      </c>
      <c r="AM1276" s="51">
        <f t="shared" si="249"/>
        <v>0</v>
      </c>
      <c r="AN1276" s="51">
        <f t="shared" si="250"/>
        <v>0</v>
      </c>
    </row>
    <row r="1277" spans="1:40" x14ac:dyDescent="0.25">
      <c r="A1277" s="17"/>
      <c r="B1277" s="17"/>
      <c r="C1277" s="35"/>
      <c r="D1277" s="17"/>
      <c r="E1277" s="17"/>
      <c r="F1277" s="17"/>
      <c r="G1277" s="62">
        <f t="shared" si="251"/>
        <v>0</v>
      </c>
      <c r="H1277" s="17"/>
      <c r="I1277" s="17"/>
      <c r="J1277" s="17"/>
      <c r="K1277" s="17"/>
      <c r="L1277" s="17"/>
      <c r="M1277" s="17"/>
      <c r="N1277" s="17"/>
      <c r="O1277" s="17"/>
      <c r="P1277" s="115"/>
      <c r="Q1277" s="62">
        <f>IF(C1277&gt;A_Stammdaten!$B$12,0,SUM(G1277,H1277,J1277,K1277,M1277,N1277)-SUM(I1277,L1277,O1277,P1277))</f>
        <v>0</v>
      </c>
      <c r="R1277" s="17"/>
      <c r="S1277" s="17"/>
      <c r="T1277" s="17"/>
      <c r="U1277" s="62">
        <f t="shared" si="242"/>
        <v>0</v>
      </c>
      <c r="V1277" s="63">
        <f>IF(ISBLANK($B1277),0,VLOOKUP($B1277,Listen!$A$2:$C$45,2,FALSE))</f>
        <v>0</v>
      </c>
      <c r="W1277" s="63">
        <f>IF(ISBLANK($B1277),0,VLOOKUP($B1277,Listen!$A$2:$C$45,3,FALSE))</f>
        <v>0</v>
      </c>
      <c r="X1277" s="49">
        <f t="shared" si="243"/>
        <v>0</v>
      </c>
      <c r="Y1277" s="49">
        <f t="shared" si="253"/>
        <v>0</v>
      </c>
      <c r="Z1277" s="49">
        <f t="shared" si="253"/>
        <v>0</v>
      </c>
      <c r="AA1277" s="49">
        <f t="shared" si="253"/>
        <v>0</v>
      </c>
      <c r="AB1277" s="49">
        <f t="shared" si="253"/>
        <v>0</v>
      </c>
      <c r="AC1277" s="49">
        <f t="shared" si="253"/>
        <v>0</v>
      </c>
      <c r="AD1277" s="49">
        <f t="shared" si="253"/>
        <v>0</v>
      </c>
      <c r="AE1277" s="51">
        <f t="shared" si="252"/>
        <v>0</v>
      </c>
      <c r="AF1277" s="51">
        <f>IF(C1277=A_Stammdaten!$B$12,D_SAV!$U1277-D_SAV!$AG1277,HLOOKUP(A_Stammdaten!$B$12-1,$AH$4:$AN$4004,ROW(C1277)-3,FALSE)-$AG1277)</f>
        <v>0</v>
      </c>
      <c r="AG1277" s="51">
        <f>HLOOKUP(A_Stammdaten!$B$12,$AH$4:$AN$4004,ROW(C1277)-3,FALSE)</f>
        <v>0</v>
      </c>
      <c r="AH1277" s="51">
        <f t="shared" si="244"/>
        <v>0</v>
      </c>
      <c r="AI1277" s="51">
        <f t="shared" si="245"/>
        <v>0</v>
      </c>
      <c r="AJ1277" s="51">
        <f t="shared" si="246"/>
        <v>0</v>
      </c>
      <c r="AK1277" s="51">
        <f t="shared" si="247"/>
        <v>0</v>
      </c>
      <c r="AL1277" s="51">
        <f t="shared" si="248"/>
        <v>0</v>
      </c>
      <c r="AM1277" s="51">
        <f t="shared" si="249"/>
        <v>0</v>
      </c>
      <c r="AN1277" s="51">
        <f t="shared" si="250"/>
        <v>0</v>
      </c>
    </row>
    <row r="1278" spans="1:40" x14ac:dyDescent="0.25">
      <c r="A1278" s="17"/>
      <c r="B1278" s="17"/>
      <c r="C1278" s="35"/>
      <c r="D1278" s="17"/>
      <c r="E1278" s="17"/>
      <c r="F1278" s="17"/>
      <c r="G1278" s="62">
        <f t="shared" si="251"/>
        <v>0</v>
      </c>
      <c r="H1278" s="17"/>
      <c r="I1278" s="17"/>
      <c r="J1278" s="17"/>
      <c r="K1278" s="17"/>
      <c r="L1278" s="17"/>
      <c r="M1278" s="17"/>
      <c r="N1278" s="17"/>
      <c r="O1278" s="17"/>
      <c r="P1278" s="115"/>
      <c r="Q1278" s="62">
        <f>IF(C1278&gt;A_Stammdaten!$B$12,0,SUM(G1278,H1278,J1278,K1278,M1278,N1278)-SUM(I1278,L1278,O1278,P1278))</f>
        <v>0</v>
      </c>
      <c r="R1278" s="17"/>
      <c r="S1278" s="17"/>
      <c r="T1278" s="17"/>
      <c r="U1278" s="62">
        <f t="shared" si="242"/>
        <v>0</v>
      </c>
      <c r="V1278" s="63">
        <f>IF(ISBLANK($B1278),0,VLOOKUP($B1278,Listen!$A$2:$C$45,2,FALSE))</f>
        <v>0</v>
      </c>
      <c r="W1278" s="63">
        <f>IF(ISBLANK($B1278),0,VLOOKUP($B1278,Listen!$A$2:$C$45,3,FALSE))</f>
        <v>0</v>
      </c>
      <c r="X1278" s="49">
        <f t="shared" si="243"/>
        <v>0</v>
      </c>
      <c r="Y1278" s="49">
        <f t="shared" si="253"/>
        <v>0</v>
      </c>
      <c r="Z1278" s="49">
        <f t="shared" si="253"/>
        <v>0</v>
      </c>
      <c r="AA1278" s="49">
        <f t="shared" si="253"/>
        <v>0</v>
      </c>
      <c r="AB1278" s="49">
        <f t="shared" si="253"/>
        <v>0</v>
      </c>
      <c r="AC1278" s="49">
        <f t="shared" si="253"/>
        <v>0</v>
      </c>
      <c r="AD1278" s="49">
        <f t="shared" si="253"/>
        <v>0</v>
      </c>
      <c r="AE1278" s="51">
        <f t="shared" si="252"/>
        <v>0</v>
      </c>
      <c r="AF1278" s="51">
        <f>IF(C1278=A_Stammdaten!$B$12,D_SAV!$U1278-D_SAV!$AG1278,HLOOKUP(A_Stammdaten!$B$12-1,$AH$4:$AN$4004,ROW(C1278)-3,FALSE)-$AG1278)</f>
        <v>0</v>
      </c>
      <c r="AG1278" s="51">
        <f>HLOOKUP(A_Stammdaten!$B$12,$AH$4:$AN$4004,ROW(C1278)-3,FALSE)</f>
        <v>0</v>
      </c>
      <c r="AH1278" s="51">
        <f t="shared" si="244"/>
        <v>0</v>
      </c>
      <c r="AI1278" s="51">
        <f t="shared" si="245"/>
        <v>0</v>
      </c>
      <c r="AJ1278" s="51">
        <f t="shared" si="246"/>
        <v>0</v>
      </c>
      <c r="AK1278" s="51">
        <f t="shared" si="247"/>
        <v>0</v>
      </c>
      <c r="AL1278" s="51">
        <f t="shared" si="248"/>
        <v>0</v>
      </c>
      <c r="AM1278" s="51">
        <f t="shared" si="249"/>
        <v>0</v>
      </c>
      <c r="AN1278" s="51">
        <f t="shared" si="250"/>
        <v>0</v>
      </c>
    </row>
    <row r="1279" spans="1:40" x14ac:dyDescent="0.25">
      <c r="A1279" s="17"/>
      <c r="B1279" s="17"/>
      <c r="C1279" s="35"/>
      <c r="D1279" s="17"/>
      <c r="E1279" s="17"/>
      <c r="F1279" s="17"/>
      <c r="G1279" s="62">
        <f t="shared" si="251"/>
        <v>0</v>
      </c>
      <c r="H1279" s="17"/>
      <c r="I1279" s="17"/>
      <c r="J1279" s="17"/>
      <c r="K1279" s="17"/>
      <c r="L1279" s="17"/>
      <c r="M1279" s="17"/>
      <c r="N1279" s="17"/>
      <c r="O1279" s="17"/>
      <c r="P1279" s="115"/>
      <c r="Q1279" s="62">
        <f>IF(C1279&gt;A_Stammdaten!$B$12,0,SUM(G1279,H1279,J1279,K1279,M1279,N1279)-SUM(I1279,L1279,O1279,P1279))</f>
        <v>0</v>
      </c>
      <c r="R1279" s="17"/>
      <c r="S1279" s="17"/>
      <c r="T1279" s="17"/>
      <c r="U1279" s="62">
        <f t="shared" si="242"/>
        <v>0</v>
      </c>
      <c r="V1279" s="63">
        <f>IF(ISBLANK($B1279),0,VLOOKUP($B1279,Listen!$A$2:$C$45,2,FALSE))</f>
        <v>0</v>
      </c>
      <c r="W1279" s="63">
        <f>IF(ISBLANK($B1279),0,VLOOKUP($B1279,Listen!$A$2:$C$45,3,FALSE))</f>
        <v>0</v>
      </c>
      <c r="X1279" s="49">
        <f t="shared" si="243"/>
        <v>0</v>
      </c>
      <c r="Y1279" s="49">
        <f t="shared" si="253"/>
        <v>0</v>
      </c>
      <c r="Z1279" s="49">
        <f t="shared" si="253"/>
        <v>0</v>
      </c>
      <c r="AA1279" s="49">
        <f t="shared" si="253"/>
        <v>0</v>
      </c>
      <c r="AB1279" s="49">
        <f t="shared" si="253"/>
        <v>0</v>
      </c>
      <c r="AC1279" s="49">
        <f t="shared" si="253"/>
        <v>0</v>
      </c>
      <c r="AD1279" s="49">
        <f t="shared" si="253"/>
        <v>0</v>
      </c>
      <c r="AE1279" s="51">
        <f t="shared" si="252"/>
        <v>0</v>
      </c>
      <c r="AF1279" s="51">
        <f>IF(C1279=A_Stammdaten!$B$12,D_SAV!$U1279-D_SAV!$AG1279,HLOOKUP(A_Stammdaten!$B$12-1,$AH$4:$AN$4004,ROW(C1279)-3,FALSE)-$AG1279)</f>
        <v>0</v>
      </c>
      <c r="AG1279" s="51">
        <f>HLOOKUP(A_Stammdaten!$B$12,$AH$4:$AN$4004,ROW(C1279)-3,FALSE)</f>
        <v>0</v>
      </c>
      <c r="AH1279" s="51">
        <f t="shared" si="244"/>
        <v>0</v>
      </c>
      <c r="AI1279" s="51">
        <f t="shared" si="245"/>
        <v>0</v>
      </c>
      <c r="AJ1279" s="51">
        <f t="shared" si="246"/>
        <v>0</v>
      </c>
      <c r="AK1279" s="51">
        <f t="shared" si="247"/>
        <v>0</v>
      </c>
      <c r="AL1279" s="51">
        <f t="shared" si="248"/>
        <v>0</v>
      </c>
      <c r="AM1279" s="51">
        <f t="shared" si="249"/>
        <v>0</v>
      </c>
      <c r="AN1279" s="51">
        <f t="shared" si="250"/>
        <v>0</v>
      </c>
    </row>
    <row r="1280" spans="1:40" x14ac:dyDescent="0.25">
      <c r="A1280" s="17"/>
      <c r="B1280" s="17"/>
      <c r="C1280" s="35"/>
      <c r="D1280" s="17"/>
      <c r="E1280" s="17"/>
      <c r="F1280" s="17"/>
      <c r="G1280" s="62">
        <f t="shared" si="251"/>
        <v>0</v>
      </c>
      <c r="H1280" s="17"/>
      <c r="I1280" s="17"/>
      <c r="J1280" s="17"/>
      <c r="K1280" s="17"/>
      <c r="L1280" s="17"/>
      <c r="M1280" s="17"/>
      <c r="N1280" s="17"/>
      <c r="O1280" s="17"/>
      <c r="P1280" s="115"/>
      <c r="Q1280" s="62">
        <f>IF(C1280&gt;A_Stammdaten!$B$12,0,SUM(G1280,H1280,J1280,K1280,M1280,N1280)-SUM(I1280,L1280,O1280,P1280))</f>
        <v>0</v>
      </c>
      <c r="R1280" s="17"/>
      <c r="S1280" s="17"/>
      <c r="T1280" s="17"/>
      <c r="U1280" s="62">
        <f t="shared" si="242"/>
        <v>0</v>
      </c>
      <c r="V1280" s="63">
        <f>IF(ISBLANK($B1280),0,VLOOKUP($B1280,Listen!$A$2:$C$45,2,FALSE))</f>
        <v>0</v>
      </c>
      <c r="W1280" s="63">
        <f>IF(ISBLANK($B1280),0,VLOOKUP($B1280,Listen!$A$2:$C$45,3,FALSE))</f>
        <v>0</v>
      </c>
      <c r="X1280" s="49">
        <f t="shared" si="243"/>
        <v>0</v>
      </c>
      <c r="Y1280" s="49">
        <f t="shared" si="253"/>
        <v>0</v>
      </c>
      <c r="Z1280" s="49">
        <f t="shared" si="253"/>
        <v>0</v>
      </c>
      <c r="AA1280" s="49">
        <f t="shared" si="253"/>
        <v>0</v>
      </c>
      <c r="AB1280" s="49">
        <f t="shared" si="253"/>
        <v>0</v>
      </c>
      <c r="AC1280" s="49">
        <f t="shared" si="253"/>
        <v>0</v>
      </c>
      <c r="AD1280" s="49">
        <f t="shared" si="253"/>
        <v>0</v>
      </c>
      <c r="AE1280" s="51">
        <f t="shared" si="252"/>
        <v>0</v>
      </c>
      <c r="AF1280" s="51">
        <f>IF(C1280=A_Stammdaten!$B$12,D_SAV!$U1280-D_SAV!$AG1280,HLOOKUP(A_Stammdaten!$B$12-1,$AH$4:$AN$4004,ROW(C1280)-3,FALSE)-$AG1280)</f>
        <v>0</v>
      </c>
      <c r="AG1280" s="51">
        <f>HLOOKUP(A_Stammdaten!$B$12,$AH$4:$AN$4004,ROW(C1280)-3,FALSE)</f>
        <v>0</v>
      </c>
      <c r="AH1280" s="51">
        <f t="shared" si="244"/>
        <v>0</v>
      </c>
      <c r="AI1280" s="51">
        <f t="shared" si="245"/>
        <v>0</v>
      </c>
      <c r="AJ1280" s="51">
        <f t="shared" si="246"/>
        <v>0</v>
      </c>
      <c r="AK1280" s="51">
        <f t="shared" si="247"/>
        <v>0</v>
      </c>
      <c r="AL1280" s="51">
        <f t="shared" si="248"/>
        <v>0</v>
      </c>
      <c r="AM1280" s="51">
        <f t="shared" si="249"/>
        <v>0</v>
      </c>
      <c r="AN1280" s="51">
        <f t="shared" si="250"/>
        <v>0</v>
      </c>
    </row>
    <row r="1281" spans="1:40" x14ac:dyDescent="0.25">
      <c r="A1281" s="17"/>
      <c r="B1281" s="17"/>
      <c r="C1281" s="35"/>
      <c r="D1281" s="17"/>
      <c r="E1281" s="17"/>
      <c r="F1281" s="17"/>
      <c r="G1281" s="62">
        <f t="shared" si="251"/>
        <v>0</v>
      </c>
      <c r="H1281" s="17"/>
      <c r="I1281" s="17"/>
      <c r="J1281" s="17"/>
      <c r="K1281" s="17"/>
      <c r="L1281" s="17"/>
      <c r="M1281" s="17"/>
      <c r="N1281" s="17"/>
      <c r="O1281" s="17"/>
      <c r="P1281" s="115"/>
      <c r="Q1281" s="62">
        <f>IF(C1281&gt;A_Stammdaten!$B$12,0,SUM(G1281,H1281,J1281,K1281,M1281,N1281)-SUM(I1281,L1281,O1281,P1281))</f>
        <v>0</v>
      </c>
      <c r="R1281" s="17"/>
      <c r="S1281" s="17"/>
      <c r="T1281" s="17"/>
      <c r="U1281" s="62">
        <f t="shared" si="242"/>
        <v>0</v>
      </c>
      <c r="V1281" s="63">
        <f>IF(ISBLANK($B1281),0,VLOOKUP($B1281,Listen!$A$2:$C$45,2,FALSE))</f>
        <v>0</v>
      </c>
      <c r="W1281" s="63">
        <f>IF(ISBLANK($B1281),0,VLOOKUP($B1281,Listen!$A$2:$C$45,3,FALSE))</f>
        <v>0</v>
      </c>
      <c r="X1281" s="49">
        <f t="shared" si="243"/>
        <v>0</v>
      </c>
      <c r="Y1281" s="49">
        <f t="shared" si="253"/>
        <v>0</v>
      </c>
      <c r="Z1281" s="49">
        <f t="shared" si="253"/>
        <v>0</v>
      </c>
      <c r="AA1281" s="49">
        <f t="shared" si="253"/>
        <v>0</v>
      </c>
      <c r="AB1281" s="49">
        <f t="shared" si="253"/>
        <v>0</v>
      </c>
      <c r="AC1281" s="49">
        <f t="shared" si="253"/>
        <v>0</v>
      </c>
      <c r="AD1281" s="49">
        <f t="shared" si="253"/>
        <v>0</v>
      </c>
      <c r="AE1281" s="51">
        <f t="shared" si="252"/>
        <v>0</v>
      </c>
      <c r="AF1281" s="51">
        <f>IF(C1281=A_Stammdaten!$B$12,D_SAV!$U1281-D_SAV!$AG1281,HLOOKUP(A_Stammdaten!$B$12-1,$AH$4:$AN$4004,ROW(C1281)-3,FALSE)-$AG1281)</f>
        <v>0</v>
      </c>
      <c r="AG1281" s="51">
        <f>HLOOKUP(A_Stammdaten!$B$12,$AH$4:$AN$4004,ROW(C1281)-3,FALSE)</f>
        <v>0</v>
      </c>
      <c r="AH1281" s="51">
        <f t="shared" si="244"/>
        <v>0</v>
      </c>
      <c r="AI1281" s="51">
        <f t="shared" si="245"/>
        <v>0</v>
      </c>
      <c r="AJ1281" s="51">
        <f t="shared" si="246"/>
        <v>0</v>
      </c>
      <c r="AK1281" s="51">
        <f t="shared" si="247"/>
        <v>0</v>
      </c>
      <c r="AL1281" s="51">
        <f t="shared" si="248"/>
        <v>0</v>
      </c>
      <c r="AM1281" s="51">
        <f t="shared" si="249"/>
        <v>0</v>
      </c>
      <c r="AN1281" s="51">
        <f t="shared" si="250"/>
        <v>0</v>
      </c>
    </row>
    <row r="1282" spans="1:40" x14ac:dyDescent="0.25">
      <c r="A1282" s="17"/>
      <c r="B1282" s="17"/>
      <c r="C1282" s="35"/>
      <c r="D1282" s="17"/>
      <c r="E1282" s="17"/>
      <c r="F1282" s="17"/>
      <c r="G1282" s="62">
        <f t="shared" si="251"/>
        <v>0</v>
      </c>
      <c r="H1282" s="17"/>
      <c r="I1282" s="17"/>
      <c r="J1282" s="17"/>
      <c r="K1282" s="17"/>
      <c r="L1282" s="17"/>
      <c r="M1282" s="17"/>
      <c r="N1282" s="17"/>
      <c r="O1282" s="17"/>
      <c r="P1282" s="115"/>
      <c r="Q1282" s="62">
        <f>IF(C1282&gt;A_Stammdaten!$B$12,0,SUM(G1282,H1282,J1282,K1282,M1282,N1282)-SUM(I1282,L1282,O1282,P1282))</f>
        <v>0</v>
      </c>
      <c r="R1282" s="17"/>
      <c r="S1282" s="17"/>
      <c r="T1282" s="17"/>
      <c r="U1282" s="62">
        <f t="shared" si="242"/>
        <v>0</v>
      </c>
      <c r="V1282" s="63">
        <f>IF(ISBLANK($B1282),0,VLOOKUP($B1282,Listen!$A$2:$C$45,2,FALSE))</f>
        <v>0</v>
      </c>
      <c r="W1282" s="63">
        <f>IF(ISBLANK($B1282),0,VLOOKUP($B1282,Listen!$A$2:$C$45,3,FALSE))</f>
        <v>0</v>
      </c>
      <c r="X1282" s="49">
        <f t="shared" si="243"/>
        <v>0</v>
      </c>
      <c r="Y1282" s="49">
        <f t="shared" si="253"/>
        <v>0</v>
      </c>
      <c r="Z1282" s="49">
        <f t="shared" si="253"/>
        <v>0</v>
      </c>
      <c r="AA1282" s="49">
        <f t="shared" si="253"/>
        <v>0</v>
      </c>
      <c r="AB1282" s="49">
        <f t="shared" si="253"/>
        <v>0</v>
      </c>
      <c r="AC1282" s="49">
        <f t="shared" si="253"/>
        <v>0</v>
      </c>
      <c r="AD1282" s="49">
        <f t="shared" si="253"/>
        <v>0</v>
      </c>
      <c r="AE1282" s="51">
        <f t="shared" si="252"/>
        <v>0</v>
      </c>
      <c r="AF1282" s="51">
        <f>IF(C1282=A_Stammdaten!$B$12,D_SAV!$U1282-D_SAV!$AG1282,HLOOKUP(A_Stammdaten!$B$12-1,$AH$4:$AN$4004,ROW(C1282)-3,FALSE)-$AG1282)</f>
        <v>0</v>
      </c>
      <c r="AG1282" s="51">
        <f>HLOOKUP(A_Stammdaten!$B$12,$AH$4:$AN$4004,ROW(C1282)-3,FALSE)</f>
        <v>0</v>
      </c>
      <c r="AH1282" s="51">
        <f t="shared" si="244"/>
        <v>0</v>
      </c>
      <c r="AI1282" s="51">
        <f t="shared" si="245"/>
        <v>0</v>
      </c>
      <c r="AJ1282" s="51">
        <f t="shared" si="246"/>
        <v>0</v>
      </c>
      <c r="AK1282" s="51">
        <f t="shared" si="247"/>
        <v>0</v>
      </c>
      <c r="AL1282" s="51">
        <f t="shared" si="248"/>
        <v>0</v>
      </c>
      <c r="AM1282" s="51">
        <f t="shared" si="249"/>
        <v>0</v>
      </c>
      <c r="AN1282" s="51">
        <f t="shared" si="250"/>
        <v>0</v>
      </c>
    </row>
    <row r="1283" spans="1:40" x14ac:dyDescent="0.25">
      <c r="A1283" s="17"/>
      <c r="B1283" s="17"/>
      <c r="C1283" s="35"/>
      <c r="D1283" s="17"/>
      <c r="E1283" s="17"/>
      <c r="F1283" s="17"/>
      <c r="G1283" s="62">
        <f t="shared" si="251"/>
        <v>0</v>
      </c>
      <c r="H1283" s="17"/>
      <c r="I1283" s="17"/>
      <c r="J1283" s="17"/>
      <c r="K1283" s="17"/>
      <c r="L1283" s="17"/>
      <c r="M1283" s="17"/>
      <c r="N1283" s="17"/>
      <c r="O1283" s="17"/>
      <c r="P1283" s="115"/>
      <c r="Q1283" s="62">
        <f>IF(C1283&gt;A_Stammdaten!$B$12,0,SUM(G1283,H1283,J1283,K1283,M1283,N1283)-SUM(I1283,L1283,O1283,P1283))</f>
        <v>0</v>
      </c>
      <c r="R1283" s="17"/>
      <c r="S1283" s="17"/>
      <c r="T1283" s="17"/>
      <c r="U1283" s="62">
        <f t="shared" si="242"/>
        <v>0</v>
      </c>
      <c r="V1283" s="63">
        <f>IF(ISBLANK($B1283),0,VLOOKUP($B1283,Listen!$A$2:$C$45,2,FALSE))</f>
        <v>0</v>
      </c>
      <c r="W1283" s="63">
        <f>IF(ISBLANK($B1283),0,VLOOKUP($B1283,Listen!$A$2:$C$45,3,FALSE))</f>
        <v>0</v>
      </c>
      <c r="X1283" s="49">
        <f t="shared" si="243"/>
        <v>0</v>
      </c>
      <c r="Y1283" s="49">
        <f t="shared" si="253"/>
        <v>0</v>
      </c>
      <c r="Z1283" s="49">
        <f t="shared" si="253"/>
        <v>0</v>
      </c>
      <c r="AA1283" s="49">
        <f t="shared" si="253"/>
        <v>0</v>
      </c>
      <c r="AB1283" s="49">
        <f t="shared" si="253"/>
        <v>0</v>
      </c>
      <c r="AC1283" s="49">
        <f t="shared" si="253"/>
        <v>0</v>
      </c>
      <c r="AD1283" s="49">
        <f t="shared" si="253"/>
        <v>0</v>
      </c>
      <c r="AE1283" s="51">
        <f t="shared" si="252"/>
        <v>0</v>
      </c>
      <c r="AF1283" s="51">
        <f>IF(C1283=A_Stammdaten!$B$12,D_SAV!$U1283-D_SAV!$AG1283,HLOOKUP(A_Stammdaten!$B$12-1,$AH$4:$AN$4004,ROW(C1283)-3,FALSE)-$AG1283)</f>
        <v>0</v>
      </c>
      <c r="AG1283" s="51">
        <f>HLOOKUP(A_Stammdaten!$B$12,$AH$4:$AN$4004,ROW(C1283)-3,FALSE)</f>
        <v>0</v>
      </c>
      <c r="AH1283" s="51">
        <f t="shared" si="244"/>
        <v>0</v>
      </c>
      <c r="AI1283" s="51">
        <f t="shared" si="245"/>
        <v>0</v>
      </c>
      <c r="AJ1283" s="51">
        <f t="shared" si="246"/>
        <v>0</v>
      </c>
      <c r="AK1283" s="51">
        <f t="shared" si="247"/>
        <v>0</v>
      </c>
      <c r="AL1283" s="51">
        <f t="shared" si="248"/>
        <v>0</v>
      </c>
      <c r="AM1283" s="51">
        <f t="shared" si="249"/>
        <v>0</v>
      </c>
      <c r="AN1283" s="51">
        <f t="shared" si="250"/>
        <v>0</v>
      </c>
    </row>
    <row r="1284" spans="1:40" x14ac:dyDescent="0.25">
      <c r="A1284" s="17"/>
      <c r="B1284" s="17"/>
      <c r="C1284" s="35"/>
      <c r="D1284" s="17"/>
      <c r="E1284" s="17"/>
      <c r="F1284" s="17"/>
      <c r="G1284" s="62">
        <f t="shared" si="251"/>
        <v>0</v>
      </c>
      <c r="H1284" s="17"/>
      <c r="I1284" s="17"/>
      <c r="J1284" s="17"/>
      <c r="K1284" s="17"/>
      <c r="L1284" s="17"/>
      <c r="M1284" s="17"/>
      <c r="N1284" s="17"/>
      <c r="O1284" s="17"/>
      <c r="P1284" s="115"/>
      <c r="Q1284" s="62">
        <f>IF(C1284&gt;A_Stammdaten!$B$12,0,SUM(G1284,H1284,J1284,K1284,M1284,N1284)-SUM(I1284,L1284,O1284,P1284))</f>
        <v>0</v>
      </c>
      <c r="R1284" s="17"/>
      <c r="S1284" s="17"/>
      <c r="T1284" s="17"/>
      <c r="U1284" s="62">
        <f t="shared" si="242"/>
        <v>0</v>
      </c>
      <c r="V1284" s="63">
        <f>IF(ISBLANK($B1284),0,VLOOKUP($B1284,Listen!$A$2:$C$45,2,FALSE))</f>
        <v>0</v>
      </c>
      <c r="W1284" s="63">
        <f>IF(ISBLANK($B1284),0,VLOOKUP($B1284,Listen!$A$2:$C$45,3,FALSE))</f>
        <v>0</v>
      </c>
      <c r="X1284" s="49">
        <f t="shared" si="243"/>
        <v>0</v>
      </c>
      <c r="Y1284" s="49">
        <f t="shared" si="253"/>
        <v>0</v>
      </c>
      <c r="Z1284" s="49">
        <f t="shared" si="253"/>
        <v>0</v>
      </c>
      <c r="AA1284" s="49">
        <f t="shared" si="253"/>
        <v>0</v>
      </c>
      <c r="AB1284" s="49">
        <f t="shared" si="253"/>
        <v>0</v>
      </c>
      <c r="AC1284" s="49">
        <f t="shared" si="253"/>
        <v>0</v>
      </c>
      <c r="AD1284" s="49">
        <f t="shared" si="253"/>
        <v>0</v>
      </c>
      <c r="AE1284" s="51">
        <f t="shared" si="252"/>
        <v>0</v>
      </c>
      <c r="AF1284" s="51">
        <f>IF(C1284=A_Stammdaten!$B$12,D_SAV!$U1284-D_SAV!$AG1284,HLOOKUP(A_Stammdaten!$B$12-1,$AH$4:$AN$4004,ROW(C1284)-3,FALSE)-$AG1284)</f>
        <v>0</v>
      </c>
      <c r="AG1284" s="51">
        <f>HLOOKUP(A_Stammdaten!$B$12,$AH$4:$AN$4004,ROW(C1284)-3,FALSE)</f>
        <v>0</v>
      </c>
      <c r="AH1284" s="51">
        <f t="shared" si="244"/>
        <v>0</v>
      </c>
      <c r="AI1284" s="51">
        <f t="shared" si="245"/>
        <v>0</v>
      </c>
      <c r="AJ1284" s="51">
        <f t="shared" si="246"/>
        <v>0</v>
      </c>
      <c r="AK1284" s="51">
        <f t="shared" si="247"/>
        <v>0</v>
      </c>
      <c r="AL1284" s="51">
        <f t="shared" si="248"/>
        <v>0</v>
      </c>
      <c r="AM1284" s="51">
        <f t="shared" si="249"/>
        <v>0</v>
      </c>
      <c r="AN1284" s="51">
        <f t="shared" si="250"/>
        <v>0</v>
      </c>
    </row>
    <row r="1285" spans="1:40" x14ac:dyDescent="0.25">
      <c r="A1285" s="17"/>
      <c r="B1285" s="17"/>
      <c r="C1285" s="35"/>
      <c r="D1285" s="17"/>
      <c r="E1285" s="17"/>
      <c r="F1285" s="17"/>
      <c r="G1285" s="62">
        <f t="shared" si="251"/>
        <v>0</v>
      </c>
      <c r="H1285" s="17"/>
      <c r="I1285" s="17"/>
      <c r="J1285" s="17"/>
      <c r="K1285" s="17"/>
      <c r="L1285" s="17"/>
      <c r="M1285" s="17"/>
      <c r="N1285" s="17"/>
      <c r="O1285" s="17"/>
      <c r="P1285" s="115"/>
      <c r="Q1285" s="62">
        <f>IF(C1285&gt;A_Stammdaten!$B$12,0,SUM(G1285,H1285,J1285,K1285,M1285,N1285)-SUM(I1285,L1285,O1285,P1285))</f>
        <v>0</v>
      </c>
      <c r="R1285" s="17"/>
      <c r="S1285" s="17"/>
      <c r="T1285" s="17"/>
      <c r="U1285" s="62">
        <f t="shared" ref="U1285:U1348" si="254">Q1285-SUM(R1285:T1285)</f>
        <v>0</v>
      </c>
      <c r="V1285" s="63">
        <f>IF(ISBLANK($B1285),0,VLOOKUP($B1285,Listen!$A$2:$C$45,2,FALSE))</f>
        <v>0</v>
      </c>
      <c r="W1285" s="63">
        <f>IF(ISBLANK($B1285),0,VLOOKUP($B1285,Listen!$A$2:$C$45,3,FALSE))</f>
        <v>0</v>
      </c>
      <c r="X1285" s="49">
        <f t="shared" ref="X1285:X1348" si="255">$V1285</f>
        <v>0</v>
      </c>
      <c r="Y1285" s="49">
        <f t="shared" si="253"/>
        <v>0</v>
      </c>
      <c r="Z1285" s="49">
        <f t="shared" si="253"/>
        <v>0</v>
      </c>
      <c r="AA1285" s="49">
        <f t="shared" si="253"/>
        <v>0</v>
      </c>
      <c r="AB1285" s="49">
        <f t="shared" si="253"/>
        <v>0</v>
      </c>
      <c r="AC1285" s="49">
        <f t="shared" si="253"/>
        <v>0</v>
      </c>
      <c r="AD1285" s="49">
        <f t="shared" si="253"/>
        <v>0</v>
      </c>
      <c r="AE1285" s="51">
        <f t="shared" si="252"/>
        <v>0</v>
      </c>
      <c r="AF1285" s="51">
        <f>IF(C1285=A_Stammdaten!$B$12,D_SAV!$U1285-D_SAV!$AG1285,HLOOKUP(A_Stammdaten!$B$12-1,$AH$4:$AN$4004,ROW(C1285)-3,FALSE)-$AG1285)</f>
        <v>0</v>
      </c>
      <c r="AG1285" s="51">
        <f>HLOOKUP(A_Stammdaten!$B$12,$AH$4:$AN$4004,ROW(C1285)-3,FALSE)</f>
        <v>0</v>
      </c>
      <c r="AH1285" s="51">
        <f t="shared" ref="AH1285:AH1348" si="256">IF(OR($C1285=0,$U1285=0),0,IF($C1285&lt;=AH$4,$U1285-$U1285/X1285*(AH$4-$C1285+1),0))</f>
        <v>0</v>
      </c>
      <c r="AI1285" s="51">
        <f t="shared" ref="AI1285:AI1348" si="257">IF(OR($C1285=0,$U1285=0,Y1285-(AI$4-$C1285)=0),0,IF($C1285&lt;AI$4,AH1285-AH1285/(Y1285-(AI$4-$C1285)),IF($C1285=AI$4,$U1285-$U1285/Y1285,0)))</f>
        <v>0</v>
      </c>
      <c r="AJ1285" s="51">
        <f t="shared" ref="AJ1285:AJ1348" si="258">IF(OR($C1285=0,$U1285=0,Z1285-(AJ$4-$C1285)=0),0,IF($C1285&lt;AJ$4,AI1285-AI1285/(Z1285-(AJ$4-$C1285)),IF($C1285=AJ$4,$U1285-$U1285/Z1285,0)))</f>
        <v>0</v>
      </c>
      <c r="AK1285" s="51">
        <f t="shared" ref="AK1285:AK1348" si="259">IF(OR($C1285=0,$U1285=0,AA1285-(AK$4-$C1285)=0),0,IF($C1285&lt;AK$4,AJ1285-AJ1285/(AA1285-(AK$4-$C1285)),IF($C1285=AK$4,$U1285-$U1285/AA1285,0)))</f>
        <v>0</v>
      </c>
      <c r="AL1285" s="51">
        <f t="shared" ref="AL1285:AL1348" si="260">IF(OR($C1285=0,$U1285=0,AB1285-(AL$4-$C1285)=0),0,IF($C1285&lt;AL$4,AK1285-AK1285/(AB1285-(AL$4-$C1285)),IF($C1285=AL$4,$U1285-$U1285/AB1285,0)))</f>
        <v>0</v>
      </c>
      <c r="AM1285" s="51">
        <f t="shared" ref="AM1285:AM1348" si="261">IF(OR($C1285=0,$U1285=0,AC1285-(AM$4-$C1285)=0),0,IF($C1285&lt;AM$4,AL1285-AL1285/(AC1285-(AM$4-$C1285)),IF($C1285=AM$4,$U1285-$U1285/AC1285,0)))</f>
        <v>0</v>
      </c>
      <c r="AN1285" s="51">
        <f t="shared" ref="AN1285:AN1348" si="262">IF(OR($C1285=0,$U1285=0,AD1285-(AN$4-$C1285)=0),0,IF($C1285&lt;AN$4,AM1285-AM1285/(AD1285-(AN$4-$C1285)),IF($C1285=AN$4,$U1285-$U1285/AD1285,0)))</f>
        <v>0</v>
      </c>
    </row>
    <row r="1286" spans="1:40" x14ac:dyDescent="0.25">
      <c r="A1286" s="17"/>
      <c r="B1286" s="17"/>
      <c r="C1286" s="35"/>
      <c r="D1286" s="17"/>
      <c r="E1286" s="17"/>
      <c r="F1286" s="17"/>
      <c r="G1286" s="62">
        <f t="shared" ref="G1286:G1349" si="263">D1286*E1286/100</f>
        <v>0</v>
      </c>
      <c r="H1286" s="17"/>
      <c r="I1286" s="17"/>
      <c r="J1286" s="17"/>
      <c r="K1286" s="17"/>
      <c r="L1286" s="17"/>
      <c r="M1286" s="17"/>
      <c r="N1286" s="17"/>
      <c r="O1286" s="17"/>
      <c r="P1286" s="115"/>
      <c r="Q1286" s="62">
        <f>IF(C1286&gt;A_Stammdaten!$B$12,0,SUM(G1286,H1286,J1286,K1286,M1286,N1286)-SUM(I1286,L1286,O1286,P1286))</f>
        <v>0</v>
      </c>
      <c r="R1286" s="17"/>
      <c r="S1286" s="17"/>
      <c r="T1286" s="17"/>
      <c r="U1286" s="62">
        <f t="shared" si="254"/>
        <v>0</v>
      </c>
      <c r="V1286" s="63">
        <f>IF(ISBLANK($B1286),0,VLOOKUP($B1286,Listen!$A$2:$C$45,2,FALSE))</f>
        <v>0</v>
      </c>
      <c r="W1286" s="63">
        <f>IF(ISBLANK($B1286),0,VLOOKUP($B1286,Listen!$A$2:$C$45,3,FALSE))</f>
        <v>0</v>
      </c>
      <c r="X1286" s="49">
        <f t="shared" si="255"/>
        <v>0</v>
      </c>
      <c r="Y1286" s="49">
        <f t="shared" si="253"/>
        <v>0</v>
      </c>
      <c r="Z1286" s="49">
        <f t="shared" si="253"/>
        <v>0</v>
      </c>
      <c r="AA1286" s="49">
        <f t="shared" si="253"/>
        <v>0</v>
      </c>
      <c r="AB1286" s="49">
        <f t="shared" si="253"/>
        <v>0</v>
      </c>
      <c r="AC1286" s="49">
        <f t="shared" si="253"/>
        <v>0</v>
      </c>
      <c r="AD1286" s="49">
        <f t="shared" si="253"/>
        <v>0</v>
      </c>
      <c r="AE1286" s="51">
        <f t="shared" si="252"/>
        <v>0</v>
      </c>
      <c r="AF1286" s="51">
        <f>IF(C1286=A_Stammdaten!$B$12,D_SAV!$U1286-D_SAV!$AG1286,HLOOKUP(A_Stammdaten!$B$12-1,$AH$4:$AN$4004,ROW(C1286)-3,FALSE)-$AG1286)</f>
        <v>0</v>
      </c>
      <c r="AG1286" s="51">
        <f>HLOOKUP(A_Stammdaten!$B$12,$AH$4:$AN$4004,ROW(C1286)-3,FALSE)</f>
        <v>0</v>
      </c>
      <c r="AH1286" s="51">
        <f t="shared" si="256"/>
        <v>0</v>
      </c>
      <c r="AI1286" s="51">
        <f t="shared" si="257"/>
        <v>0</v>
      </c>
      <c r="AJ1286" s="51">
        <f t="shared" si="258"/>
        <v>0</v>
      </c>
      <c r="AK1286" s="51">
        <f t="shared" si="259"/>
        <v>0</v>
      </c>
      <c r="AL1286" s="51">
        <f t="shared" si="260"/>
        <v>0</v>
      </c>
      <c r="AM1286" s="51">
        <f t="shared" si="261"/>
        <v>0</v>
      </c>
      <c r="AN1286" s="51">
        <f t="shared" si="262"/>
        <v>0</v>
      </c>
    </row>
    <row r="1287" spans="1:40" x14ac:dyDescent="0.25">
      <c r="A1287" s="17"/>
      <c r="B1287" s="17"/>
      <c r="C1287" s="35"/>
      <c r="D1287" s="17"/>
      <c r="E1287" s="17"/>
      <c r="F1287" s="17"/>
      <c r="G1287" s="62">
        <f t="shared" si="263"/>
        <v>0</v>
      </c>
      <c r="H1287" s="17"/>
      <c r="I1287" s="17"/>
      <c r="J1287" s="17"/>
      <c r="K1287" s="17"/>
      <c r="L1287" s="17"/>
      <c r="M1287" s="17"/>
      <c r="N1287" s="17"/>
      <c r="O1287" s="17"/>
      <c r="P1287" s="115"/>
      <c r="Q1287" s="62">
        <f>IF(C1287&gt;A_Stammdaten!$B$12,0,SUM(G1287,H1287,J1287,K1287,M1287,N1287)-SUM(I1287,L1287,O1287,P1287))</f>
        <v>0</v>
      </c>
      <c r="R1287" s="17"/>
      <c r="S1287" s="17"/>
      <c r="T1287" s="17"/>
      <c r="U1287" s="62">
        <f t="shared" si="254"/>
        <v>0</v>
      </c>
      <c r="V1287" s="63">
        <f>IF(ISBLANK($B1287),0,VLOOKUP($B1287,Listen!$A$2:$C$45,2,FALSE))</f>
        <v>0</v>
      </c>
      <c r="W1287" s="63">
        <f>IF(ISBLANK($B1287),0,VLOOKUP($B1287,Listen!$A$2:$C$45,3,FALSE))</f>
        <v>0</v>
      </c>
      <c r="X1287" s="49">
        <f t="shared" si="255"/>
        <v>0</v>
      </c>
      <c r="Y1287" s="49">
        <f t="shared" si="253"/>
        <v>0</v>
      </c>
      <c r="Z1287" s="49">
        <f t="shared" si="253"/>
        <v>0</v>
      </c>
      <c r="AA1287" s="49">
        <f t="shared" si="253"/>
        <v>0</v>
      </c>
      <c r="AB1287" s="49">
        <f t="shared" si="253"/>
        <v>0</v>
      </c>
      <c r="AC1287" s="49">
        <f t="shared" si="253"/>
        <v>0</v>
      </c>
      <c r="AD1287" s="49">
        <f t="shared" si="253"/>
        <v>0</v>
      </c>
      <c r="AE1287" s="51">
        <f t="shared" si="252"/>
        <v>0</v>
      </c>
      <c r="AF1287" s="51">
        <f>IF(C1287=A_Stammdaten!$B$12,D_SAV!$U1287-D_SAV!$AG1287,HLOOKUP(A_Stammdaten!$B$12-1,$AH$4:$AN$4004,ROW(C1287)-3,FALSE)-$AG1287)</f>
        <v>0</v>
      </c>
      <c r="AG1287" s="51">
        <f>HLOOKUP(A_Stammdaten!$B$12,$AH$4:$AN$4004,ROW(C1287)-3,FALSE)</f>
        <v>0</v>
      </c>
      <c r="AH1287" s="51">
        <f t="shared" si="256"/>
        <v>0</v>
      </c>
      <c r="AI1287" s="51">
        <f t="shared" si="257"/>
        <v>0</v>
      </c>
      <c r="AJ1287" s="51">
        <f t="shared" si="258"/>
        <v>0</v>
      </c>
      <c r="AK1287" s="51">
        <f t="shared" si="259"/>
        <v>0</v>
      </c>
      <c r="AL1287" s="51">
        <f t="shared" si="260"/>
        <v>0</v>
      </c>
      <c r="AM1287" s="51">
        <f t="shared" si="261"/>
        <v>0</v>
      </c>
      <c r="AN1287" s="51">
        <f t="shared" si="262"/>
        <v>0</v>
      </c>
    </row>
    <row r="1288" spans="1:40" x14ac:dyDescent="0.25">
      <c r="A1288" s="17"/>
      <c r="B1288" s="17"/>
      <c r="C1288" s="35"/>
      <c r="D1288" s="17"/>
      <c r="E1288" s="17"/>
      <c r="F1288" s="17"/>
      <c r="G1288" s="62">
        <f t="shared" si="263"/>
        <v>0</v>
      </c>
      <c r="H1288" s="17"/>
      <c r="I1288" s="17"/>
      <c r="J1288" s="17"/>
      <c r="K1288" s="17"/>
      <c r="L1288" s="17"/>
      <c r="M1288" s="17"/>
      <c r="N1288" s="17"/>
      <c r="O1288" s="17"/>
      <c r="P1288" s="115"/>
      <c r="Q1288" s="62">
        <f>IF(C1288&gt;A_Stammdaten!$B$12,0,SUM(G1288,H1288,J1288,K1288,M1288,N1288)-SUM(I1288,L1288,O1288,P1288))</f>
        <v>0</v>
      </c>
      <c r="R1288" s="17"/>
      <c r="S1288" s="17"/>
      <c r="T1288" s="17"/>
      <c r="U1288" s="62">
        <f t="shared" si="254"/>
        <v>0</v>
      </c>
      <c r="V1288" s="63">
        <f>IF(ISBLANK($B1288),0,VLOOKUP($B1288,Listen!$A$2:$C$45,2,FALSE))</f>
        <v>0</v>
      </c>
      <c r="W1288" s="63">
        <f>IF(ISBLANK($B1288),0,VLOOKUP($B1288,Listen!$A$2:$C$45,3,FALSE))</f>
        <v>0</v>
      </c>
      <c r="X1288" s="49">
        <f t="shared" si="255"/>
        <v>0</v>
      </c>
      <c r="Y1288" s="49">
        <f t="shared" si="253"/>
        <v>0</v>
      </c>
      <c r="Z1288" s="49">
        <f t="shared" si="253"/>
        <v>0</v>
      </c>
      <c r="AA1288" s="49">
        <f t="shared" si="253"/>
        <v>0</v>
      </c>
      <c r="AB1288" s="49">
        <f t="shared" si="253"/>
        <v>0</v>
      </c>
      <c r="AC1288" s="49">
        <f t="shared" si="253"/>
        <v>0</v>
      </c>
      <c r="AD1288" s="49">
        <f t="shared" si="253"/>
        <v>0</v>
      </c>
      <c r="AE1288" s="51">
        <f t="shared" si="252"/>
        <v>0</v>
      </c>
      <c r="AF1288" s="51">
        <f>IF(C1288=A_Stammdaten!$B$12,D_SAV!$U1288-D_SAV!$AG1288,HLOOKUP(A_Stammdaten!$B$12-1,$AH$4:$AN$4004,ROW(C1288)-3,FALSE)-$AG1288)</f>
        <v>0</v>
      </c>
      <c r="AG1288" s="51">
        <f>HLOOKUP(A_Stammdaten!$B$12,$AH$4:$AN$4004,ROW(C1288)-3,FALSE)</f>
        <v>0</v>
      </c>
      <c r="AH1288" s="51">
        <f t="shared" si="256"/>
        <v>0</v>
      </c>
      <c r="AI1288" s="51">
        <f t="shared" si="257"/>
        <v>0</v>
      </c>
      <c r="AJ1288" s="51">
        <f t="shared" si="258"/>
        <v>0</v>
      </c>
      <c r="AK1288" s="51">
        <f t="shared" si="259"/>
        <v>0</v>
      </c>
      <c r="AL1288" s="51">
        <f t="shared" si="260"/>
        <v>0</v>
      </c>
      <c r="AM1288" s="51">
        <f t="shared" si="261"/>
        <v>0</v>
      </c>
      <c r="AN1288" s="51">
        <f t="shared" si="262"/>
        <v>0</v>
      </c>
    </row>
    <row r="1289" spans="1:40" x14ac:dyDescent="0.25">
      <c r="A1289" s="17"/>
      <c r="B1289" s="17"/>
      <c r="C1289" s="35"/>
      <c r="D1289" s="17"/>
      <c r="E1289" s="17"/>
      <c r="F1289" s="17"/>
      <c r="G1289" s="62">
        <f t="shared" si="263"/>
        <v>0</v>
      </c>
      <c r="H1289" s="17"/>
      <c r="I1289" s="17"/>
      <c r="J1289" s="17"/>
      <c r="K1289" s="17"/>
      <c r="L1289" s="17"/>
      <c r="M1289" s="17"/>
      <c r="N1289" s="17"/>
      <c r="O1289" s="17"/>
      <c r="P1289" s="115"/>
      <c r="Q1289" s="62">
        <f>IF(C1289&gt;A_Stammdaten!$B$12,0,SUM(G1289,H1289,J1289,K1289,M1289,N1289)-SUM(I1289,L1289,O1289,P1289))</f>
        <v>0</v>
      </c>
      <c r="R1289" s="17"/>
      <c r="S1289" s="17"/>
      <c r="T1289" s="17"/>
      <c r="U1289" s="62">
        <f t="shared" si="254"/>
        <v>0</v>
      </c>
      <c r="V1289" s="63">
        <f>IF(ISBLANK($B1289),0,VLOOKUP($B1289,Listen!$A$2:$C$45,2,FALSE))</f>
        <v>0</v>
      </c>
      <c r="W1289" s="63">
        <f>IF(ISBLANK($B1289),0,VLOOKUP($B1289,Listen!$A$2:$C$45,3,FALSE))</f>
        <v>0</v>
      </c>
      <c r="X1289" s="49">
        <f t="shared" si="255"/>
        <v>0</v>
      </c>
      <c r="Y1289" s="49">
        <f t="shared" si="253"/>
        <v>0</v>
      </c>
      <c r="Z1289" s="49">
        <f t="shared" si="253"/>
        <v>0</v>
      </c>
      <c r="AA1289" s="49">
        <f t="shared" si="253"/>
        <v>0</v>
      </c>
      <c r="AB1289" s="49">
        <f t="shared" si="253"/>
        <v>0</v>
      </c>
      <c r="AC1289" s="49">
        <f t="shared" si="253"/>
        <v>0</v>
      </c>
      <c r="AD1289" s="49">
        <f t="shared" si="253"/>
        <v>0</v>
      </c>
      <c r="AE1289" s="51">
        <f t="shared" si="252"/>
        <v>0</v>
      </c>
      <c r="AF1289" s="51">
        <f>IF(C1289=A_Stammdaten!$B$12,D_SAV!$U1289-D_SAV!$AG1289,HLOOKUP(A_Stammdaten!$B$12-1,$AH$4:$AN$4004,ROW(C1289)-3,FALSE)-$AG1289)</f>
        <v>0</v>
      </c>
      <c r="AG1289" s="51">
        <f>HLOOKUP(A_Stammdaten!$B$12,$AH$4:$AN$4004,ROW(C1289)-3,FALSE)</f>
        <v>0</v>
      </c>
      <c r="AH1289" s="51">
        <f t="shared" si="256"/>
        <v>0</v>
      </c>
      <c r="AI1289" s="51">
        <f t="shared" si="257"/>
        <v>0</v>
      </c>
      <c r="AJ1289" s="51">
        <f t="shared" si="258"/>
        <v>0</v>
      </c>
      <c r="AK1289" s="51">
        <f t="shared" si="259"/>
        <v>0</v>
      </c>
      <c r="AL1289" s="51">
        <f t="shared" si="260"/>
        <v>0</v>
      </c>
      <c r="AM1289" s="51">
        <f t="shared" si="261"/>
        <v>0</v>
      </c>
      <c r="AN1289" s="51">
        <f t="shared" si="262"/>
        <v>0</v>
      </c>
    </row>
    <row r="1290" spans="1:40" x14ac:dyDescent="0.25">
      <c r="A1290" s="17"/>
      <c r="B1290" s="17"/>
      <c r="C1290" s="35"/>
      <c r="D1290" s="17"/>
      <c r="E1290" s="17"/>
      <c r="F1290" s="17"/>
      <c r="G1290" s="62">
        <f t="shared" si="263"/>
        <v>0</v>
      </c>
      <c r="H1290" s="17"/>
      <c r="I1290" s="17"/>
      <c r="J1290" s="17"/>
      <c r="K1290" s="17"/>
      <c r="L1290" s="17"/>
      <c r="M1290" s="17"/>
      <c r="N1290" s="17"/>
      <c r="O1290" s="17"/>
      <c r="P1290" s="115"/>
      <c r="Q1290" s="62">
        <f>IF(C1290&gt;A_Stammdaten!$B$12,0,SUM(G1290,H1290,J1290,K1290,M1290,N1290)-SUM(I1290,L1290,O1290,P1290))</f>
        <v>0</v>
      </c>
      <c r="R1290" s="17"/>
      <c r="S1290" s="17"/>
      <c r="T1290" s="17"/>
      <c r="U1290" s="62">
        <f t="shared" si="254"/>
        <v>0</v>
      </c>
      <c r="V1290" s="63">
        <f>IF(ISBLANK($B1290),0,VLOOKUP($B1290,Listen!$A$2:$C$45,2,FALSE))</f>
        <v>0</v>
      </c>
      <c r="W1290" s="63">
        <f>IF(ISBLANK($B1290),0,VLOOKUP($B1290,Listen!$A$2:$C$45,3,FALSE))</f>
        <v>0</v>
      </c>
      <c r="X1290" s="49">
        <f t="shared" si="255"/>
        <v>0</v>
      </c>
      <c r="Y1290" s="49">
        <f t="shared" si="253"/>
        <v>0</v>
      </c>
      <c r="Z1290" s="49">
        <f t="shared" si="253"/>
        <v>0</v>
      </c>
      <c r="AA1290" s="49">
        <f t="shared" si="253"/>
        <v>0</v>
      </c>
      <c r="AB1290" s="49">
        <f t="shared" si="253"/>
        <v>0</v>
      </c>
      <c r="AC1290" s="49">
        <f t="shared" si="253"/>
        <v>0</v>
      </c>
      <c r="AD1290" s="49">
        <f t="shared" si="253"/>
        <v>0</v>
      </c>
      <c r="AE1290" s="51">
        <f t="shared" si="252"/>
        <v>0</v>
      </c>
      <c r="AF1290" s="51">
        <f>IF(C1290=A_Stammdaten!$B$12,D_SAV!$U1290-D_SAV!$AG1290,HLOOKUP(A_Stammdaten!$B$12-1,$AH$4:$AN$4004,ROW(C1290)-3,FALSE)-$AG1290)</f>
        <v>0</v>
      </c>
      <c r="AG1290" s="51">
        <f>HLOOKUP(A_Stammdaten!$B$12,$AH$4:$AN$4004,ROW(C1290)-3,FALSE)</f>
        <v>0</v>
      </c>
      <c r="AH1290" s="51">
        <f t="shared" si="256"/>
        <v>0</v>
      </c>
      <c r="AI1290" s="51">
        <f t="shared" si="257"/>
        <v>0</v>
      </c>
      <c r="AJ1290" s="51">
        <f t="shared" si="258"/>
        <v>0</v>
      </c>
      <c r="AK1290" s="51">
        <f t="shared" si="259"/>
        <v>0</v>
      </c>
      <c r="AL1290" s="51">
        <f t="shared" si="260"/>
        <v>0</v>
      </c>
      <c r="AM1290" s="51">
        <f t="shared" si="261"/>
        <v>0</v>
      </c>
      <c r="AN1290" s="51">
        <f t="shared" si="262"/>
        <v>0</v>
      </c>
    </row>
    <row r="1291" spans="1:40" x14ac:dyDescent="0.25">
      <c r="A1291" s="17"/>
      <c r="B1291" s="17"/>
      <c r="C1291" s="35"/>
      <c r="D1291" s="17"/>
      <c r="E1291" s="17"/>
      <c r="F1291" s="17"/>
      <c r="G1291" s="62">
        <f t="shared" si="263"/>
        <v>0</v>
      </c>
      <c r="H1291" s="17"/>
      <c r="I1291" s="17"/>
      <c r="J1291" s="17"/>
      <c r="K1291" s="17"/>
      <c r="L1291" s="17"/>
      <c r="M1291" s="17"/>
      <c r="N1291" s="17"/>
      <c r="O1291" s="17"/>
      <c r="P1291" s="115"/>
      <c r="Q1291" s="62">
        <f>IF(C1291&gt;A_Stammdaten!$B$12,0,SUM(G1291,H1291,J1291,K1291,M1291,N1291)-SUM(I1291,L1291,O1291,P1291))</f>
        <v>0</v>
      </c>
      <c r="R1291" s="17"/>
      <c r="S1291" s="17"/>
      <c r="T1291" s="17"/>
      <c r="U1291" s="62">
        <f t="shared" si="254"/>
        <v>0</v>
      </c>
      <c r="V1291" s="63">
        <f>IF(ISBLANK($B1291),0,VLOOKUP($B1291,Listen!$A$2:$C$45,2,FALSE))</f>
        <v>0</v>
      </c>
      <c r="W1291" s="63">
        <f>IF(ISBLANK($B1291),0,VLOOKUP($B1291,Listen!$A$2:$C$45,3,FALSE))</f>
        <v>0</v>
      </c>
      <c r="X1291" s="49">
        <f t="shared" si="255"/>
        <v>0</v>
      </c>
      <c r="Y1291" s="49">
        <f t="shared" si="253"/>
        <v>0</v>
      </c>
      <c r="Z1291" s="49">
        <f t="shared" si="253"/>
        <v>0</v>
      </c>
      <c r="AA1291" s="49">
        <f t="shared" si="253"/>
        <v>0</v>
      </c>
      <c r="AB1291" s="49">
        <f t="shared" si="253"/>
        <v>0</v>
      </c>
      <c r="AC1291" s="49">
        <f t="shared" si="253"/>
        <v>0</v>
      </c>
      <c r="AD1291" s="49">
        <f t="shared" si="253"/>
        <v>0</v>
      </c>
      <c r="AE1291" s="51">
        <f t="shared" si="252"/>
        <v>0</v>
      </c>
      <c r="AF1291" s="51">
        <f>IF(C1291=A_Stammdaten!$B$12,D_SAV!$U1291-D_SAV!$AG1291,HLOOKUP(A_Stammdaten!$B$12-1,$AH$4:$AN$4004,ROW(C1291)-3,FALSE)-$AG1291)</f>
        <v>0</v>
      </c>
      <c r="AG1291" s="51">
        <f>HLOOKUP(A_Stammdaten!$B$12,$AH$4:$AN$4004,ROW(C1291)-3,FALSE)</f>
        <v>0</v>
      </c>
      <c r="AH1291" s="51">
        <f t="shared" si="256"/>
        <v>0</v>
      </c>
      <c r="AI1291" s="51">
        <f t="shared" si="257"/>
        <v>0</v>
      </c>
      <c r="AJ1291" s="51">
        <f t="shared" si="258"/>
        <v>0</v>
      </c>
      <c r="AK1291" s="51">
        <f t="shared" si="259"/>
        <v>0</v>
      </c>
      <c r="AL1291" s="51">
        <f t="shared" si="260"/>
        <v>0</v>
      </c>
      <c r="AM1291" s="51">
        <f t="shared" si="261"/>
        <v>0</v>
      </c>
      <c r="AN1291" s="51">
        <f t="shared" si="262"/>
        <v>0</v>
      </c>
    </row>
    <row r="1292" spans="1:40" x14ac:dyDescent="0.25">
      <c r="A1292" s="17"/>
      <c r="B1292" s="17"/>
      <c r="C1292" s="35"/>
      <c r="D1292" s="17"/>
      <c r="E1292" s="17"/>
      <c r="F1292" s="17"/>
      <c r="G1292" s="62">
        <f t="shared" si="263"/>
        <v>0</v>
      </c>
      <c r="H1292" s="17"/>
      <c r="I1292" s="17"/>
      <c r="J1292" s="17"/>
      <c r="K1292" s="17"/>
      <c r="L1292" s="17"/>
      <c r="M1292" s="17"/>
      <c r="N1292" s="17"/>
      <c r="O1292" s="17"/>
      <c r="P1292" s="115"/>
      <c r="Q1292" s="62">
        <f>IF(C1292&gt;A_Stammdaten!$B$12,0,SUM(G1292,H1292,J1292,K1292,M1292,N1292)-SUM(I1292,L1292,O1292,P1292))</f>
        <v>0</v>
      </c>
      <c r="R1292" s="17"/>
      <c r="S1292" s="17"/>
      <c r="T1292" s="17"/>
      <c r="U1292" s="62">
        <f t="shared" si="254"/>
        <v>0</v>
      </c>
      <c r="V1292" s="63">
        <f>IF(ISBLANK($B1292),0,VLOOKUP($B1292,Listen!$A$2:$C$45,2,FALSE))</f>
        <v>0</v>
      </c>
      <c r="W1292" s="63">
        <f>IF(ISBLANK($B1292),0,VLOOKUP($B1292,Listen!$A$2:$C$45,3,FALSE))</f>
        <v>0</v>
      </c>
      <c r="X1292" s="49">
        <f t="shared" si="255"/>
        <v>0</v>
      </c>
      <c r="Y1292" s="49">
        <f t="shared" si="253"/>
        <v>0</v>
      </c>
      <c r="Z1292" s="49">
        <f t="shared" si="253"/>
        <v>0</v>
      </c>
      <c r="AA1292" s="49">
        <f t="shared" si="253"/>
        <v>0</v>
      </c>
      <c r="AB1292" s="49">
        <f t="shared" si="253"/>
        <v>0</v>
      </c>
      <c r="AC1292" s="49">
        <f t="shared" si="253"/>
        <v>0</v>
      </c>
      <c r="AD1292" s="49">
        <f t="shared" si="253"/>
        <v>0</v>
      </c>
      <c r="AE1292" s="51">
        <f t="shared" si="252"/>
        <v>0</v>
      </c>
      <c r="AF1292" s="51">
        <f>IF(C1292=A_Stammdaten!$B$12,D_SAV!$U1292-D_SAV!$AG1292,HLOOKUP(A_Stammdaten!$B$12-1,$AH$4:$AN$4004,ROW(C1292)-3,FALSE)-$AG1292)</f>
        <v>0</v>
      </c>
      <c r="AG1292" s="51">
        <f>HLOOKUP(A_Stammdaten!$B$12,$AH$4:$AN$4004,ROW(C1292)-3,FALSE)</f>
        <v>0</v>
      </c>
      <c r="AH1292" s="51">
        <f t="shared" si="256"/>
        <v>0</v>
      </c>
      <c r="AI1292" s="51">
        <f t="shared" si="257"/>
        <v>0</v>
      </c>
      <c r="AJ1292" s="51">
        <f t="shared" si="258"/>
        <v>0</v>
      </c>
      <c r="AK1292" s="51">
        <f t="shared" si="259"/>
        <v>0</v>
      </c>
      <c r="AL1292" s="51">
        <f t="shared" si="260"/>
        <v>0</v>
      </c>
      <c r="AM1292" s="51">
        <f t="shared" si="261"/>
        <v>0</v>
      </c>
      <c r="AN1292" s="51">
        <f t="shared" si="262"/>
        <v>0</v>
      </c>
    </row>
    <row r="1293" spans="1:40" x14ac:dyDescent="0.25">
      <c r="A1293" s="17"/>
      <c r="B1293" s="17"/>
      <c r="C1293" s="35"/>
      <c r="D1293" s="17"/>
      <c r="E1293" s="17"/>
      <c r="F1293" s="17"/>
      <c r="G1293" s="62">
        <f t="shared" si="263"/>
        <v>0</v>
      </c>
      <c r="H1293" s="17"/>
      <c r="I1293" s="17"/>
      <c r="J1293" s="17"/>
      <c r="K1293" s="17"/>
      <c r="L1293" s="17"/>
      <c r="M1293" s="17"/>
      <c r="N1293" s="17"/>
      <c r="O1293" s="17"/>
      <c r="P1293" s="115"/>
      <c r="Q1293" s="62">
        <f>IF(C1293&gt;A_Stammdaten!$B$12,0,SUM(G1293,H1293,J1293,K1293,M1293,N1293)-SUM(I1293,L1293,O1293,P1293))</f>
        <v>0</v>
      </c>
      <c r="R1293" s="17"/>
      <c r="S1293" s="17"/>
      <c r="T1293" s="17"/>
      <c r="U1293" s="62">
        <f t="shared" si="254"/>
        <v>0</v>
      </c>
      <c r="V1293" s="63">
        <f>IF(ISBLANK($B1293),0,VLOOKUP($B1293,Listen!$A$2:$C$45,2,FALSE))</f>
        <v>0</v>
      </c>
      <c r="W1293" s="63">
        <f>IF(ISBLANK($B1293),0,VLOOKUP($B1293,Listen!$A$2:$C$45,3,FALSE))</f>
        <v>0</v>
      </c>
      <c r="X1293" s="49">
        <f t="shared" si="255"/>
        <v>0</v>
      </c>
      <c r="Y1293" s="49">
        <f t="shared" si="253"/>
        <v>0</v>
      </c>
      <c r="Z1293" s="49">
        <f t="shared" si="253"/>
        <v>0</v>
      </c>
      <c r="AA1293" s="49">
        <f t="shared" si="253"/>
        <v>0</v>
      </c>
      <c r="AB1293" s="49">
        <f t="shared" si="253"/>
        <v>0</v>
      </c>
      <c r="AC1293" s="49">
        <f t="shared" si="253"/>
        <v>0</v>
      </c>
      <c r="AD1293" s="49">
        <f t="shared" si="253"/>
        <v>0</v>
      </c>
      <c r="AE1293" s="51">
        <f t="shared" si="252"/>
        <v>0</v>
      </c>
      <c r="AF1293" s="51">
        <f>IF(C1293=A_Stammdaten!$B$12,D_SAV!$U1293-D_SAV!$AG1293,HLOOKUP(A_Stammdaten!$B$12-1,$AH$4:$AN$4004,ROW(C1293)-3,FALSE)-$AG1293)</f>
        <v>0</v>
      </c>
      <c r="AG1293" s="51">
        <f>HLOOKUP(A_Stammdaten!$B$12,$AH$4:$AN$4004,ROW(C1293)-3,FALSE)</f>
        <v>0</v>
      </c>
      <c r="AH1293" s="51">
        <f t="shared" si="256"/>
        <v>0</v>
      </c>
      <c r="AI1293" s="51">
        <f t="shared" si="257"/>
        <v>0</v>
      </c>
      <c r="AJ1293" s="51">
        <f t="shared" si="258"/>
        <v>0</v>
      </c>
      <c r="AK1293" s="51">
        <f t="shared" si="259"/>
        <v>0</v>
      </c>
      <c r="AL1293" s="51">
        <f t="shared" si="260"/>
        <v>0</v>
      </c>
      <c r="AM1293" s="51">
        <f t="shared" si="261"/>
        <v>0</v>
      </c>
      <c r="AN1293" s="51">
        <f t="shared" si="262"/>
        <v>0</v>
      </c>
    </row>
    <row r="1294" spans="1:40" x14ac:dyDescent="0.25">
      <c r="A1294" s="17"/>
      <c r="B1294" s="17"/>
      <c r="C1294" s="35"/>
      <c r="D1294" s="17"/>
      <c r="E1294" s="17"/>
      <c r="F1294" s="17"/>
      <c r="G1294" s="62">
        <f t="shared" si="263"/>
        <v>0</v>
      </c>
      <c r="H1294" s="17"/>
      <c r="I1294" s="17"/>
      <c r="J1294" s="17"/>
      <c r="K1294" s="17"/>
      <c r="L1294" s="17"/>
      <c r="M1294" s="17"/>
      <c r="N1294" s="17"/>
      <c r="O1294" s="17"/>
      <c r="P1294" s="115"/>
      <c r="Q1294" s="62">
        <f>IF(C1294&gt;A_Stammdaten!$B$12,0,SUM(G1294,H1294,J1294,K1294,M1294,N1294)-SUM(I1294,L1294,O1294,P1294))</f>
        <v>0</v>
      </c>
      <c r="R1294" s="17"/>
      <c r="S1294" s="17"/>
      <c r="T1294" s="17"/>
      <c r="U1294" s="62">
        <f t="shared" si="254"/>
        <v>0</v>
      </c>
      <c r="V1294" s="63">
        <f>IF(ISBLANK($B1294),0,VLOOKUP($B1294,Listen!$A$2:$C$45,2,FALSE))</f>
        <v>0</v>
      </c>
      <c r="W1294" s="63">
        <f>IF(ISBLANK($B1294),0,VLOOKUP($B1294,Listen!$A$2:$C$45,3,FALSE))</f>
        <v>0</v>
      </c>
      <c r="X1294" s="49">
        <f t="shared" si="255"/>
        <v>0</v>
      </c>
      <c r="Y1294" s="49">
        <f t="shared" si="253"/>
        <v>0</v>
      </c>
      <c r="Z1294" s="49">
        <f t="shared" si="253"/>
        <v>0</v>
      </c>
      <c r="AA1294" s="49">
        <f t="shared" si="253"/>
        <v>0</v>
      </c>
      <c r="AB1294" s="49">
        <f t="shared" si="253"/>
        <v>0</v>
      </c>
      <c r="AC1294" s="49">
        <f t="shared" si="253"/>
        <v>0</v>
      </c>
      <c r="AD1294" s="49">
        <f t="shared" si="253"/>
        <v>0</v>
      </c>
      <c r="AE1294" s="51">
        <f t="shared" si="252"/>
        <v>0</v>
      </c>
      <c r="AF1294" s="51">
        <f>IF(C1294=A_Stammdaten!$B$12,D_SAV!$U1294-D_SAV!$AG1294,HLOOKUP(A_Stammdaten!$B$12-1,$AH$4:$AN$4004,ROW(C1294)-3,FALSE)-$AG1294)</f>
        <v>0</v>
      </c>
      <c r="AG1294" s="51">
        <f>HLOOKUP(A_Stammdaten!$B$12,$AH$4:$AN$4004,ROW(C1294)-3,FALSE)</f>
        <v>0</v>
      </c>
      <c r="AH1294" s="51">
        <f t="shared" si="256"/>
        <v>0</v>
      </c>
      <c r="AI1294" s="51">
        <f t="shared" si="257"/>
        <v>0</v>
      </c>
      <c r="AJ1294" s="51">
        <f t="shared" si="258"/>
        <v>0</v>
      </c>
      <c r="AK1294" s="51">
        <f t="shared" si="259"/>
        <v>0</v>
      </c>
      <c r="AL1294" s="51">
        <f t="shared" si="260"/>
        <v>0</v>
      </c>
      <c r="AM1294" s="51">
        <f t="shared" si="261"/>
        <v>0</v>
      </c>
      <c r="AN1294" s="51">
        <f t="shared" si="262"/>
        <v>0</v>
      </c>
    </row>
    <row r="1295" spans="1:40" x14ac:dyDescent="0.25">
      <c r="A1295" s="17"/>
      <c r="B1295" s="17"/>
      <c r="C1295" s="35"/>
      <c r="D1295" s="17"/>
      <c r="E1295" s="17"/>
      <c r="F1295" s="17"/>
      <c r="G1295" s="62">
        <f t="shared" si="263"/>
        <v>0</v>
      </c>
      <c r="H1295" s="17"/>
      <c r="I1295" s="17"/>
      <c r="J1295" s="17"/>
      <c r="K1295" s="17"/>
      <c r="L1295" s="17"/>
      <c r="M1295" s="17"/>
      <c r="N1295" s="17"/>
      <c r="O1295" s="17"/>
      <c r="P1295" s="115"/>
      <c r="Q1295" s="62">
        <f>IF(C1295&gt;A_Stammdaten!$B$12,0,SUM(G1295,H1295,J1295,K1295,M1295,N1295)-SUM(I1295,L1295,O1295,P1295))</f>
        <v>0</v>
      </c>
      <c r="R1295" s="17"/>
      <c r="S1295" s="17"/>
      <c r="T1295" s="17"/>
      <c r="U1295" s="62">
        <f t="shared" si="254"/>
        <v>0</v>
      </c>
      <c r="V1295" s="63">
        <f>IF(ISBLANK($B1295),0,VLOOKUP($B1295,Listen!$A$2:$C$45,2,FALSE))</f>
        <v>0</v>
      </c>
      <c r="W1295" s="63">
        <f>IF(ISBLANK($B1295),0,VLOOKUP($B1295,Listen!$A$2:$C$45,3,FALSE))</f>
        <v>0</v>
      </c>
      <c r="X1295" s="49">
        <f t="shared" si="255"/>
        <v>0</v>
      </c>
      <c r="Y1295" s="49">
        <f t="shared" si="253"/>
        <v>0</v>
      </c>
      <c r="Z1295" s="49">
        <f t="shared" si="253"/>
        <v>0</v>
      </c>
      <c r="AA1295" s="49">
        <f t="shared" si="253"/>
        <v>0</v>
      </c>
      <c r="AB1295" s="49">
        <f t="shared" si="253"/>
        <v>0</v>
      </c>
      <c r="AC1295" s="49">
        <f t="shared" si="253"/>
        <v>0</v>
      </c>
      <c r="AD1295" s="49">
        <f t="shared" si="253"/>
        <v>0</v>
      </c>
      <c r="AE1295" s="51">
        <f t="shared" si="252"/>
        <v>0</v>
      </c>
      <c r="AF1295" s="51">
        <f>IF(C1295=A_Stammdaten!$B$12,D_SAV!$U1295-D_SAV!$AG1295,HLOOKUP(A_Stammdaten!$B$12-1,$AH$4:$AN$4004,ROW(C1295)-3,FALSE)-$AG1295)</f>
        <v>0</v>
      </c>
      <c r="AG1295" s="51">
        <f>HLOOKUP(A_Stammdaten!$B$12,$AH$4:$AN$4004,ROW(C1295)-3,FALSE)</f>
        <v>0</v>
      </c>
      <c r="AH1295" s="51">
        <f t="shared" si="256"/>
        <v>0</v>
      </c>
      <c r="AI1295" s="51">
        <f t="shared" si="257"/>
        <v>0</v>
      </c>
      <c r="AJ1295" s="51">
        <f t="shared" si="258"/>
        <v>0</v>
      </c>
      <c r="AK1295" s="51">
        <f t="shared" si="259"/>
        <v>0</v>
      </c>
      <c r="AL1295" s="51">
        <f t="shared" si="260"/>
        <v>0</v>
      </c>
      <c r="AM1295" s="51">
        <f t="shared" si="261"/>
        <v>0</v>
      </c>
      <c r="AN1295" s="51">
        <f t="shared" si="262"/>
        <v>0</v>
      </c>
    </row>
    <row r="1296" spans="1:40" x14ac:dyDescent="0.25">
      <c r="A1296" s="17"/>
      <c r="B1296" s="17"/>
      <c r="C1296" s="35"/>
      <c r="D1296" s="17"/>
      <c r="E1296" s="17"/>
      <c r="F1296" s="17"/>
      <c r="G1296" s="62">
        <f t="shared" si="263"/>
        <v>0</v>
      </c>
      <c r="H1296" s="17"/>
      <c r="I1296" s="17"/>
      <c r="J1296" s="17"/>
      <c r="K1296" s="17"/>
      <c r="L1296" s="17"/>
      <c r="M1296" s="17"/>
      <c r="N1296" s="17"/>
      <c r="O1296" s="17"/>
      <c r="P1296" s="115"/>
      <c r="Q1296" s="62">
        <f>IF(C1296&gt;A_Stammdaten!$B$12,0,SUM(G1296,H1296,J1296,K1296,M1296,N1296)-SUM(I1296,L1296,O1296,P1296))</f>
        <v>0</v>
      </c>
      <c r="R1296" s="17"/>
      <c r="S1296" s="17"/>
      <c r="T1296" s="17"/>
      <c r="U1296" s="62">
        <f t="shared" si="254"/>
        <v>0</v>
      </c>
      <c r="V1296" s="63">
        <f>IF(ISBLANK($B1296),0,VLOOKUP($B1296,Listen!$A$2:$C$45,2,FALSE))</f>
        <v>0</v>
      </c>
      <c r="W1296" s="63">
        <f>IF(ISBLANK($B1296),0,VLOOKUP($B1296,Listen!$A$2:$C$45,3,FALSE))</f>
        <v>0</v>
      </c>
      <c r="X1296" s="49">
        <f t="shared" si="255"/>
        <v>0</v>
      </c>
      <c r="Y1296" s="49">
        <f t="shared" si="253"/>
        <v>0</v>
      </c>
      <c r="Z1296" s="49">
        <f t="shared" si="253"/>
        <v>0</v>
      </c>
      <c r="AA1296" s="49">
        <f t="shared" si="253"/>
        <v>0</v>
      </c>
      <c r="AB1296" s="49">
        <f t="shared" si="253"/>
        <v>0</v>
      </c>
      <c r="AC1296" s="49">
        <f t="shared" si="253"/>
        <v>0</v>
      </c>
      <c r="AD1296" s="49">
        <f t="shared" si="253"/>
        <v>0</v>
      </c>
      <c r="AE1296" s="51">
        <f t="shared" si="252"/>
        <v>0</v>
      </c>
      <c r="AF1296" s="51">
        <f>IF(C1296=A_Stammdaten!$B$12,D_SAV!$U1296-D_SAV!$AG1296,HLOOKUP(A_Stammdaten!$B$12-1,$AH$4:$AN$4004,ROW(C1296)-3,FALSE)-$AG1296)</f>
        <v>0</v>
      </c>
      <c r="AG1296" s="51">
        <f>HLOOKUP(A_Stammdaten!$B$12,$AH$4:$AN$4004,ROW(C1296)-3,FALSE)</f>
        <v>0</v>
      </c>
      <c r="AH1296" s="51">
        <f t="shared" si="256"/>
        <v>0</v>
      </c>
      <c r="AI1296" s="51">
        <f t="shared" si="257"/>
        <v>0</v>
      </c>
      <c r="AJ1296" s="51">
        <f t="shared" si="258"/>
        <v>0</v>
      </c>
      <c r="AK1296" s="51">
        <f t="shared" si="259"/>
        <v>0</v>
      </c>
      <c r="AL1296" s="51">
        <f t="shared" si="260"/>
        <v>0</v>
      </c>
      <c r="AM1296" s="51">
        <f t="shared" si="261"/>
        <v>0</v>
      </c>
      <c r="AN1296" s="51">
        <f t="shared" si="262"/>
        <v>0</v>
      </c>
    </row>
    <row r="1297" spans="1:40" x14ac:dyDescent="0.25">
      <c r="A1297" s="17"/>
      <c r="B1297" s="17"/>
      <c r="C1297" s="35"/>
      <c r="D1297" s="17"/>
      <c r="E1297" s="17"/>
      <c r="F1297" s="17"/>
      <c r="G1297" s="62">
        <f t="shared" si="263"/>
        <v>0</v>
      </c>
      <c r="H1297" s="17"/>
      <c r="I1297" s="17"/>
      <c r="J1297" s="17"/>
      <c r="K1297" s="17"/>
      <c r="L1297" s="17"/>
      <c r="M1297" s="17"/>
      <c r="N1297" s="17"/>
      <c r="O1297" s="17"/>
      <c r="P1297" s="115"/>
      <c r="Q1297" s="62">
        <f>IF(C1297&gt;A_Stammdaten!$B$12,0,SUM(G1297,H1297,J1297,K1297,M1297,N1297)-SUM(I1297,L1297,O1297,P1297))</f>
        <v>0</v>
      </c>
      <c r="R1297" s="17"/>
      <c r="S1297" s="17"/>
      <c r="T1297" s="17"/>
      <c r="U1297" s="62">
        <f t="shared" si="254"/>
        <v>0</v>
      </c>
      <c r="V1297" s="63">
        <f>IF(ISBLANK($B1297),0,VLOOKUP($B1297,Listen!$A$2:$C$45,2,FALSE))</f>
        <v>0</v>
      </c>
      <c r="W1297" s="63">
        <f>IF(ISBLANK($B1297),0,VLOOKUP($B1297,Listen!$A$2:$C$45,3,FALSE))</f>
        <v>0</v>
      </c>
      <c r="X1297" s="49">
        <f t="shared" si="255"/>
        <v>0</v>
      </c>
      <c r="Y1297" s="49">
        <f t="shared" si="253"/>
        <v>0</v>
      </c>
      <c r="Z1297" s="49">
        <f t="shared" si="253"/>
        <v>0</v>
      </c>
      <c r="AA1297" s="49">
        <f t="shared" si="253"/>
        <v>0</v>
      </c>
      <c r="AB1297" s="49">
        <f t="shared" si="253"/>
        <v>0</v>
      </c>
      <c r="AC1297" s="49">
        <f t="shared" si="253"/>
        <v>0</v>
      </c>
      <c r="AD1297" s="49">
        <f t="shared" si="253"/>
        <v>0</v>
      </c>
      <c r="AE1297" s="51">
        <f t="shared" si="252"/>
        <v>0</v>
      </c>
      <c r="AF1297" s="51">
        <f>IF(C1297=A_Stammdaten!$B$12,D_SAV!$U1297-D_SAV!$AG1297,HLOOKUP(A_Stammdaten!$B$12-1,$AH$4:$AN$4004,ROW(C1297)-3,FALSE)-$AG1297)</f>
        <v>0</v>
      </c>
      <c r="AG1297" s="51">
        <f>HLOOKUP(A_Stammdaten!$B$12,$AH$4:$AN$4004,ROW(C1297)-3,FALSE)</f>
        <v>0</v>
      </c>
      <c r="AH1297" s="51">
        <f t="shared" si="256"/>
        <v>0</v>
      </c>
      <c r="AI1297" s="51">
        <f t="shared" si="257"/>
        <v>0</v>
      </c>
      <c r="AJ1297" s="51">
        <f t="shared" si="258"/>
        <v>0</v>
      </c>
      <c r="AK1297" s="51">
        <f t="shared" si="259"/>
        <v>0</v>
      </c>
      <c r="AL1297" s="51">
        <f t="shared" si="260"/>
        <v>0</v>
      </c>
      <c r="AM1297" s="51">
        <f t="shared" si="261"/>
        <v>0</v>
      </c>
      <c r="AN1297" s="51">
        <f t="shared" si="262"/>
        <v>0</v>
      </c>
    </row>
    <row r="1298" spans="1:40" x14ac:dyDescent="0.25">
      <c r="A1298" s="17"/>
      <c r="B1298" s="17"/>
      <c r="C1298" s="35"/>
      <c r="D1298" s="17"/>
      <c r="E1298" s="17"/>
      <c r="F1298" s="17"/>
      <c r="G1298" s="62">
        <f t="shared" si="263"/>
        <v>0</v>
      </c>
      <c r="H1298" s="17"/>
      <c r="I1298" s="17"/>
      <c r="J1298" s="17"/>
      <c r="K1298" s="17"/>
      <c r="L1298" s="17"/>
      <c r="M1298" s="17"/>
      <c r="N1298" s="17"/>
      <c r="O1298" s="17"/>
      <c r="P1298" s="115"/>
      <c r="Q1298" s="62">
        <f>IF(C1298&gt;A_Stammdaten!$B$12,0,SUM(G1298,H1298,J1298,K1298,M1298,N1298)-SUM(I1298,L1298,O1298,P1298))</f>
        <v>0</v>
      </c>
      <c r="R1298" s="17"/>
      <c r="S1298" s="17"/>
      <c r="T1298" s="17"/>
      <c r="U1298" s="62">
        <f t="shared" si="254"/>
        <v>0</v>
      </c>
      <c r="V1298" s="63">
        <f>IF(ISBLANK($B1298),0,VLOOKUP($B1298,Listen!$A$2:$C$45,2,FALSE))</f>
        <v>0</v>
      </c>
      <c r="W1298" s="63">
        <f>IF(ISBLANK($B1298),0,VLOOKUP($B1298,Listen!$A$2:$C$45,3,FALSE))</f>
        <v>0</v>
      </c>
      <c r="X1298" s="49">
        <f t="shared" si="255"/>
        <v>0</v>
      </c>
      <c r="Y1298" s="49">
        <f t="shared" si="253"/>
        <v>0</v>
      </c>
      <c r="Z1298" s="49">
        <f t="shared" si="253"/>
        <v>0</v>
      </c>
      <c r="AA1298" s="49">
        <f t="shared" si="253"/>
        <v>0</v>
      </c>
      <c r="AB1298" s="49">
        <f t="shared" si="253"/>
        <v>0</v>
      </c>
      <c r="AC1298" s="49">
        <f t="shared" si="253"/>
        <v>0</v>
      </c>
      <c r="AD1298" s="49">
        <f t="shared" si="253"/>
        <v>0</v>
      </c>
      <c r="AE1298" s="51">
        <f t="shared" si="252"/>
        <v>0</v>
      </c>
      <c r="AF1298" s="51">
        <f>IF(C1298=A_Stammdaten!$B$12,D_SAV!$U1298-D_SAV!$AG1298,HLOOKUP(A_Stammdaten!$B$12-1,$AH$4:$AN$4004,ROW(C1298)-3,FALSE)-$AG1298)</f>
        <v>0</v>
      </c>
      <c r="AG1298" s="51">
        <f>HLOOKUP(A_Stammdaten!$B$12,$AH$4:$AN$4004,ROW(C1298)-3,FALSE)</f>
        <v>0</v>
      </c>
      <c r="AH1298" s="51">
        <f t="shared" si="256"/>
        <v>0</v>
      </c>
      <c r="AI1298" s="51">
        <f t="shared" si="257"/>
        <v>0</v>
      </c>
      <c r="AJ1298" s="51">
        <f t="shared" si="258"/>
        <v>0</v>
      </c>
      <c r="AK1298" s="51">
        <f t="shared" si="259"/>
        <v>0</v>
      </c>
      <c r="AL1298" s="51">
        <f t="shared" si="260"/>
        <v>0</v>
      </c>
      <c r="AM1298" s="51">
        <f t="shared" si="261"/>
        <v>0</v>
      </c>
      <c r="AN1298" s="51">
        <f t="shared" si="262"/>
        <v>0</v>
      </c>
    </row>
    <row r="1299" spans="1:40" x14ac:dyDescent="0.25">
      <c r="A1299" s="17"/>
      <c r="B1299" s="17"/>
      <c r="C1299" s="35"/>
      <c r="D1299" s="17"/>
      <c r="E1299" s="17"/>
      <c r="F1299" s="17"/>
      <c r="G1299" s="62">
        <f t="shared" si="263"/>
        <v>0</v>
      </c>
      <c r="H1299" s="17"/>
      <c r="I1299" s="17"/>
      <c r="J1299" s="17"/>
      <c r="K1299" s="17"/>
      <c r="L1299" s="17"/>
      <c r="M1299" s="17"/>
      <c r="N1299" s="17"/>
      <c r="O1299" s="17"/>
      <c r="P1299" s="115"/>
      <c r="Q1299" s="62">
        <f>IF(C1299&gt;A_Stammdaten!$B$12,0,SUM(G1299,H1299,J1299,K1299,M1299,N1299)-SUM(I1299,L1299,O1299,P1299))</f>
        <v>0</v>
      </c>
      <c r="R1299" s="17"/>
      <c r="S1299" s="17"/>
      <c r="T1299" s="17"/>
      <c r="U1299" s="62">
        <f t="shared" si="254"/>
        <v>0</v>
      </c>
      <c r="V1299" s="63">
        <f>IF(ISBLANK($B1299),0,VLOOKUP($B1299,Listen!$A$2:$C$45,2,FALSE))</f>
        <v>0</v>
      </c>
      <c r="W1299" s="63">
        <f>IF(ISBLANK($B1299),0,VLOOKUP($B1299,Listen!$A$2:$C$45,3,FALSE))</f>
        <v>0</v>
      </c>
      <c r="X1299" s="49">
        <f t="shared" si="255"/>
        <v>0</v>
      </c>
      <c r="Y1299" s="49">
        <f t="shared" si="253"/>
        <v>0</v>
      </c>
      <c r="Z1299" s="49">
        <f t="shared" si="253"/>
        <v>0</v>
      </c>
      <c r="AA1299" s="49">
        <f t="shared" si="253"/>
        <v>0</v>
      </c>
      <c r="AB1299" s="49">
        <f t="shared" si="253"/>
        <v>0</v>
      </c>
      <c r="AC1299" s="49">
        <f t="shared" si="253"/>
        <v>0</v>
      </c>
      <c r="AD1299" s="49">
        <f t="shared" si="253"/>
        <v>0</v>
      </c>
      <c r="AE1299" s="51">
        <f t="shared" si="252"/>
        <v>0</v>
      </c>
      <c r="AF1299" s="51">
        <f>IF(C1299=A_Stammdaten!$B$12,D_SAV!$U1299-D_SAV!$AG1299,HLOOKUP(A_Stammdaten!$B$12-1,$AH$4:$AN$4004,ROW(C1299)-3,FALSE)-$AG1299)</f>
        <v>0</v>
      </c>
      <c r="AG1299" s="51">
        <f>HLOOKUP(A_Stammdaten!$B$12,$AH$4:$AN$4004,ROW(C1299)-3,FALSE)</f>
        <v>0</v>
      </c>
      <c r="AH1299" s="51">
        <f t="shared" si="256"/>
        <v>0</v>
      </c>
      <c r="AI1299" s="51">
        <f t="shared" si="257"/>
        <v>0</v>
      </c>
      <c r="AJ1299" s="51">
        <f t="shared" si="258"/>
        <v>0</v>
      </c>
      <c r="AK1299" s="51">
        <f t="shared" si="259"/>
        <v>0</v>
      </c>
      <c r="AL1299" s="51">
        <f t="shared" si="260"/>
        <v>0</v>
      </c>
      <c r="AM1299" s="51">
        <f t="shared" si="261"/>
        <v>0</v>
      </c>
      <c r="AN1299" s="51">
        <f t="shared" si="262"/>
        <v>0</v>
      </c>
    </row>
    <row r="1300" spans="1:40" x14ac:dyDescent="0.25">
      <c r="A1300" s="17"/>
      <c r="B1300" s="17"/>
      <c r="C1300" s="35"/>
      <c r="D1300" s="17"/>
      <c r="E1300" s="17"/>
      <c r="F1300" s="17"/>
      <c r="G1300" s="62">
        <f t="shared" si="263"/>
        <v>0</v>
      </c>
      <c r="H1300" s="17"/>
      <c r="I1300" s="17"/>
      <c r="J1300" s="17"/>
      <c r="K1300" s="17"/>
      <c r="L1300" s="17"/>
      <c r="M1300" s="17"/>
      <c r="N1300" s="17"/>
      <c r="O1300" s="17"/>
      <c r="P1300" s="115"/>
      <c r="Q1300" s="62">
        <f>IF(C1300&gt;A_Stammdaten!$B$12,0,SUM(G1300,H1300,J1300,K1300,M1300,N1300)-SUM(I1300,L1300,O1300,P1300))</f>
        <v>0</v>
      </c>
      <c r="R1300" s="17"/>
      <c r="S1300" s="17"/>
      <c r="T1300" s="17"/>
      <c r="U1300" s="62">
        <f t="shared" si="254"/>
        <v>0</v>
      </c>
      <c r="V1300" s="63">
        <f>IF(ISBLANK($B1300),0,VLOOKUP($B1300,Listen!$A$2:$C$45,2,FALSE))</f>
        <v>0</v>
      </c>
      <c r="W1300" s="63">
        <f>IF(ISBLANK($B1300),0,VLOOKUP($B1300,Listen!$A$2:$C$45,3,FALSE))</f>
        <v>0</v>
      </c>
      <c r="X1300" s="49">
        <f t="shared" si="255"/>
        <v>0</v>
      </c>
      <c r="Y1300" s="49">
        <f t="shared" si="253"/>
        <v>0</v>
      </c>
      <c r="Z1300" s="49">
        <f t="shared" si="253"/>
        <v>0</v>
      </c>
      <c r="AA1300" s="49">
        <f t="shared" si="253"/>
        <v>0</v>
      </c>
      <c r="AB1300" s="49">
        <f t="shared" si="253"/>
        <v>0</v>
      </c>
      <c r="AC1300" s="49">
        <f t="shared" si="253"/>
        <v>0</v>
      </c>
      <c r="AD1300" s="49">
        <f t="shared" ref="Y1300:AD1343" si="264">$V1300</f>
        <v>0</v>
      </c>
      <c r="AE1300" s="51">
        <f t="shared" si="252"/>
        <v>0</v>
      </c>
      <c r="AF1300" s="51">
        <f>IF(C1300=A_Stammdaten!$B$12,D_SAV!$U1300-D_SAV!$AG1300,HLOOKUP(A_Stammdaten!$B$12-1,$AH$4:$AN$4004,ROW(C1300)-3,FALSE)-$AG1300)</f>
        <v>0</v>
      </c>
      <c r="AG1300" s="51">
        <f>HLOOKUP(A_Stammdaten!$B$12,$AH$4:$AN$4004,ROW(C1300)-3,FALSE)</f>
        <v>0</v>
      </c>
      <c r="AH1300" s="51">
        <f t="shared" si="256"/>
        <v>0</v>
      </c>
      <c r="AI1300" s="51">
        <f t="shared" si="257"/>
        <v>0</v>
      </c>
      <c r="AJ1300" s="51">
        <f t="shared" si="258"/>
        <v>0</v>
      </c>
      <c r="AK1300" s="51">
        <f t="shared" si="259"/>
        <v>0</v>
      </c>
      <c r="AL1300" s="51">
        <f t="shared" si="260"/>
        <v>0</v>
      </c>
      <c r="AM1300" s="51">
        <f t="shared" si="261"/>
        <v>0</v>
      </c>
      <c r="AN1300" s="51">
        <f t="shared" si="262"/>
        <v>0</v>
      </c>
    </row>
    <row r="1301" spans="1:40" x14ac:dyDescent="0.25">
      <c r="A1301" s="17"/>
      <c r="B1301" s="17"/>
      <c r="C1301" s="35"/>
      <c r="D1301" s="17"/>
      <c r="E1301" s="17"/>
      <c r="F1301" s="17"/>
      <c r="G1301" s="62">
        <f t="shared" si="263"/>
        <v>0</v>
      </c>
      <c r="H1301" s="17"/>
      <c r="I1301" s="17"/>
      <c r="J1301" s="17"/>
      <c r="K1301" s="17"/>
      <c r="L1301" s="17"/>
      <c r="M1301" s="17"/>
      <c r="N1301" s="17"/>
      <c r="O1301" s="17"/>
      <c r="P1301" s="115"/>
      <c r="Q1301" s="62">
        <f>IF(C1301&gt;A_Stammdaten!$B$12,0,SUM(G1301,H1301,J1301,K1301,M1301,N1301)-SUM(I1301,L1301,O1301,P1301))</f>
        <v>0</v>
      </c>
      <c r="R1301" s="17"/>
      <c r="S1301" s="17"/>
      <c r="T1301" s="17"/>
      <c r="U1301" s="62">
        <f t="shared" si="254"/>
        <v>0</v>
      </c>
      <c r="V1301" s="63">
        <f>IF(ISBLANK($B1301),0,VLOOKUP($B1301,Listen!$A$2:$C$45,2,FALSE))</f>
        <v>0</v>
      </c>
      <c r="W1301" s="63">
        <f>IF(ISBLANK($B1301),0,VLOOKUP($B1301,Listen!$A$2:$C$45,3,FALSE))</f>
        <v>0</v>
      </c>
      <c r="X1301" s="49">
        <f t="shared" si="255"/>
        <v>0</v>
      </c>
      <c r="Y1301" s="49">
        <f t="shared" si="264"/>
        <v>0</v>
      </c>
      <c r="Z1301" s="49">
        <f t="shared" si="264"/>
        <v>0</v>
      </c>
      <c r="AA1301" s="49">
        <f t="shared" si="264"/>
        <v>0</v>
      </c>
      <c r="AB1301" s="49">
        <f t="shared" si="264"/>
        <v>0</v>
      </c>
      <c r="AC1301" s="49">
        <f t="shared" si="264"/>
        <v>0</v>
      </c>
      <c r="AD1301" s="49">
        <f t="shared" si="264"/>
        <v>0</v>
      </c>
      <c r="AE1301" s="51">
        <f t="shared" si="252"/>
        <v>0</v>
      </c>
      <c r="AF1301" s="51">
        <f>IF(C1301=A_Stammdaten!$B$12,D_SAV!$U1301-D_SAV!$AG1301,HLOOKUP(A_Stammdaten!$B$12-1,$AH$4:$AN$4004,ROW(C1301)-3,FALSE)-$AG1301)</f>
        <v>0</v>
      </c>
      <c r="AG1301" s="51">
        <f>HLOOKUP(A_Stammdaten!$B$12,$AH$4:$AN$4004,ROW(C1301)-3,FALSE)</f>
        <v>0</v>
      </c>
      <c r="AH1301" s="51">
        <f t="shared" si="256"/>
        <v>0</v>
      </c>
      <c r="AI1301" s="51">
        <f t="shared" si="257"/>
        <v>0</v>
      </c>
      <c r="AJ1301" s="51">
        <f t="shared" si="258"/>
        <v>0</v>
      </c>
      <c r="AK1301" s="51">
        <f t="shared" si="259"/>
        <v>0</v>
      </c>
      <c r="AL1301" s="51">
        <f t="shared" si="260"/>
        <v>0</v>
      </c>
      <c r="AM1301" s="51">
        <f t="shared" si="261"/>
        <v>0</v>
      </c>
      <c r="AN1301" s="51">
        <f t="shared" si="262"/>
        <v>0</v>
      </c>
    </row>
    <row r="1302" spans="1:40" x14ac:dyDescent="0.25">
      <c r="A1302" s="17"/>
      <c r="B1302" s="17"/>
      <c r="C1302" s="35"/>
      <c r="D1302" s="17"/>
      <c r="E1302" s="17"/>
      <c r="F1302" s="17"/>
      <c r="G1302" s="62">
        <f t="shared" si="263"/>
        <v>0</v>
      </c>
      <c r="H1302" s="17"/>
      <c r="I1302" s="17"/>
      <c r="J1302" s="17"/>
      <c r="K1302" s="17"/>
      <c r="L1302" s="17"/>
      <c r="M1302" s="17"/>
      <c r="N1302" s="17"/>
      <c r="O1302" s="17"/>
      <c r="P1302" s="115"/>
      <c r="Q1302" s="62">
        <f>IF(C1302&gt;A_Stammdaten!$B$12,0,SUM(G1302,H1302,J1302,K1302,M1302,N1302)-SUM(I1302,L1302,O1302,P1302))</f>
        <v>0</v>
      </c>
      <c r="R1302" s="17"/>
      <c r="S1302" s="17"/>
      <c r="T1302" s="17"/>
      <c r="U1302" s="62">
        <f t="shared" si="254"/>
        <v>0</v>
      </c>
      <c r="V1302" s="63">
        <f>IF(ISBLANK($B1302),0,VLOOKUP($B1302,Listen!$A$2:$C$45,2,FALSE))</f>
        <v>0</v>
      </c>
      <c r="W1302" s="63">
        <f>IF(ISBLANK($B1302),0,VLOOKUP($B1302,Listen!$A$2:$C$45,3,FALSE))</f>
        <v>0</v>
      </c>
      <c r="X1302" s="49">
        <f t="shared" si="255"/>
        <v>0</v>
      </c>
      <c r="Y1302" s="49">
        <f t="shared" si="264"/>
        <v>0</v>
      </c>
      <c r="Z1302" s="49">
        <f t="shared" si="264"/>
        <v>0</v>
      </c>
      <c r="AA1302" s="49">
        <f t="shared" si="264"/>
        <v>0</v>
      </c>
      <c r="AB1302" s="49">
        <f t="shared" si="264"/>
        <v>0</v>
      </c>
      <c r="AC1302" s="49">
        <f t="shared" si="264"/>
        <v>0</v>
      </c>
      <c r="AD1302" s="49">
        <f t="shared" si="264"/>
        <v>0</v>
      </c>
      <c r="AE1302" s="51">
        <f t="shared" si="252"/>
        <v>0</v>
      </c>
      <c r="AF1302" s="51">
        <f>IF(C1302=A_Stammdaten!$B$12,D_SAV!$U1302-D_SAV!$AG1302,HLOOKUP(A_Stammdaten!$B$12-1,$AH$4:$AN$4004,ROW(C1302)-3,FALSE)-$AG1302)</f>
        <v>0</v>
      </c>
      <c r="AG1302" s="51">
        <f>HLOOKUP(A_Stammdaten!$B$12,$AH$4:$AN$4004,ROW(C1302)-3,FALSE)</f>
        <v>0</v>
      </c>
      <c r="AH1302" s="51">
        <f t="shared" si="256"/>
        <v>0</v>
      </c>
      <c r="AI1302" s="51">
        <f t="shared" si="257"/>
        <v>0</v>
      </c>
      <c r="AJ1302" s="51">
        <f t="shared" si="258"/>
        <v>0</v>
      </c>
      <c r="AK1302" s="51">
        <f t="shared" si="259"/>
        <v>0</v>
      </c>
      <c r="AL1302" s="51">
        <f t="shared" si="260"/>
        <v>0</v>
      </c>
      <c r="AM1302" s="51">
        <f t="shared" si="261"/>
        <v>0</v>
      </c>
      <c r="AN1302" s="51">
        <f t="shared" si="262"/>
        <v>0</v>
      </c>
    </row>
    <row r="1303" spans="1:40" x14ac:dyDescent="0.25">
      <c r="A1303" s="17"/>
      <c r="B1303" s="17"/>
      <c r="C1303" s="35"/>
      <c r="D1303" s="17"/>
      <c r="E1303" s="17"/>
      <c r="F1303" s="17"/>
      <c r="G1303" s="62">
        <f t="shared" si="263"/>
        <v>0</v>
      </c>
      <c r="H1303" s="17"/>
      <c r="I1303" s="17"/>
      <c r="J1303" s="17"/>
      <c r="K1303" s="17"/>
      <c r="L1303" s="17"/>
      <c r="M1303" s="17"/>
      <c r="N1303" s="17"/>
      <c r="O1303" s="17"/>
      <c r="P1303" s="115"/>
      <c r="Q1303" s="62">
        <f>IF(C1303&gt;A_Stammdaten!$B$12,0,SUM(G1303,H1303,J1303,K1303,M1303,N1303)-SUM(I1303,L1303,O1303,P1303))</f>
        <v>0</v>
      </c>
      <c r="R1303" s="17"/>
      <c r="S1303" s="17"/>
      <c r="T1303" s="17"/>
      <c r="U1303" s="62">
        <f t="shared" si="254"/>
        <v>0</v>
      </c>
      <c r="V1303" s="63">
        <f>IF(ISBLANK($B1303),0,VLOOKUP($B1303,Listen!$A$2:$C$45,2,FALSE))</f>
        <v>0</v>
      </c>
      <c r="W1303" s="63">
        <f>IF(ISBLANK($B1303),0,VLOOKUP($B1303,Listen!$A$2:$C$45,3,FALSE))</f>
        <v>0</v>
      </c>
      <c r="X1303" s="49">
        <f t="shared" si="255"/>
        <v>0</v>
      </c>
      <c r="Y1303" s="49">
        <f t="shared" si="264"/>
        <v>0</v>
      </c>
      <c r="Z1303" s="49">
        <f t="shared" si="264"/>
        <v>0</v>
      </c>
      <c r="AA1303" s="49">
        <f t="shared" si="264"/>
        <v>0</v>
      </c>
      <c r="AB1303" s="49">
        <f t="shared" si="264"/>
        <v>0</v>
      </c>
      <c r="AC1303" s="49">
        <f t="shared" si="264"/>
        <v>0</v>
      </c>
      <c r="AD1303" s="49">
        <f t="shared" si="264"/>
        <v>0</v>
      </c>
      <c r="AE1303" s="51">
        <f t="shared" si="252"/>
        <v>0</v>
      </c>
      <c r="AF1303" s="51">
        <f>IF(C1303=A_Stammdaten!$B$12,D_SAV!$U1303-D_SAV!$AG1303,HLOOKUP(A_Stammdaten!$B$12-1,$AH$4:$AN$4004,ROW(C1303)-3,FALSE)-$AG1303)</f>
        <v>0</v>
      </c>
      <c r="AG1303" s="51">
        <f>HLOOKUP(A_Stammdaten!$B$12,$AH$4:$AN$4004,ROW(C1303)-3,FALSE)</f>
        <v>0</v>
      </c>
      <c r="AH1303" s="51">
        <f t="shared" si="256"/>
        <v>0</v>
      </c>
      <c r="AI1303" s="51">
        <f t="shared" si="257"/>
        <v>0</v>
      </c>
      <c r="AJ1303" s="51">
        <f t="shared" si="258"/>
        <v>0</v>
      </c>
      <c r="AK1303" s="51">
        <f t="shared" si="259"/>
        <v>0</v>
      </c>
      <c r="AL1303" s="51">
        <f t="shared" si="260"/>
        <v>0</v>
      </c>
      <c r="AM1303" s="51">
        <f t="shared" si="261"/>
        <v>0</v>
      </c>
      <c r="AN1303" s="51">
        <f t="shared" si="262"/>
        <v>0</v>
      </c>
    </row>
    <row r="1304" spans="1:40" x14ac:dyDescent="0.25">
      <c r="A1304" s="17"/>
      <c r="B1304" s="17"/>
      <c r="C1304" s="35"/>
      <c r="D1304" s="17"/>
      <c r="E1304" s="17"/>
      <c r="F1304" s="17"/>
      <c r="G1304" s="62">
        <f t="shared" si="263"/>
        <v>0</v>
      </c>
      <c r="H1304" s="17"/>
      <c r="I1304" s="17"/>
      <c r="J1304" s="17"/>
      <c r="K1304" s="17"/>
      <c r="L1304" s="17"/>
      <c r="M1304" s="17"/>
      <c r="N1304" s="17"/>
      <c r="O1304" s="17"/>
      <c r="P1304" s="115"/>
      <c r="Q1304" s="62">
        <f>IF(C1304&gt;A_Stammdaten!$B$12,0,SUM(G1304,H1304,J1304,K1304,M1304,N1304)-SUM(I1304,L1304,O1304,P1304))</f>
        <v>0</v>
      </c>
      <c r="R1304" s="17"/>
      <c r="S1304" s="17"/>
      <c r="T1304" s="17"/>
      <c r="U1304" s="62">
        <f t="shared" si="254"/>
        <v>0</v>
      </c>
      <c r="V1304" s="63">
        <f>IF(ISBLANK($B1304),0,VLOOKUP($B1304,Listen!$A$2:$C$45,2,FALSE))</f>
        <v>0</v>
      </c>
      <c r="W1304" s="63">
        <f>IF(ISBLANK($B1304),0,VLOOKUP($B1304,Listen!$A$2:$C$45,3,FALSE))</f>
        <v>0</v>
      </c>
      <c r="X1304" s="49">
        <f t="shared" si="255"/>
        <v>0</v>
      </c>
      <c r="Y1304" s="49">
        <f t="shared" si="264"/>
        <v>0</v>
      </c>
      <c r="Z1304" s="49">
        <f t="shared" si="264"/>
        <v>0</v>
      </c>
      <c r="AA1304" s="49">
        <f t="shared" si="264"/>
        <v>0</v>
      </c>
      <c r="AB1304" s="49">
        <f t="shared" si="264"/>
        <v>0</v>
      </c>
      <c r="AC1304" s="49">
        <f t="shared" si="264"/>
        <v>0</v>
      </c>
      <c r="AD1304" s="49">
        <f t="shared" si="264"/>
        <v>0</v>
      </c>
      <c r="AE1304" s="51">
        <f t="shared" si="252"/>
        <v>0</v>
      </c>
      <c r="AF1304" s="51">
        <f>IF(C1304=A_Stammdaten!$B$12,D_SAV!$U1304-D_SAV!$AG1304,HLOOKUP(A_Stammdaten!$B$12-1,$AH$4:$AN$4004,ROW(C1304)-3,FALSE)-$AG1304)</f>
        <v>0</v>
      </c>
      <c r="AG1304" s="51">
        <f>HLOOKUP(A_Stammdaten!$B$12,$AH$4:$AN$4004,ROW(C1304)-3,FALSE)</f>
        <v>0</v>
      </c>
      <c r="AH1304" s="51">
        <f t="shared" si="256"/>
        <v>0</v>
      </c>
      <c r="AI1304" s="51">
        <f t="shared" si="257"/>
        <v>0</v>
      </c>
      <c r="AJ1304" s="51">
        <f t="shared" si="258"/>
        <v>0</v>
      </c>
      <c r="AK1304" s="51">
        <f t="shared" si="259"/>
        <v>0</v>
      </c>
      <c r="AL1304" s="51">
        <f t="shared" si="260"/>
        <v>0</v>
      </c>
      <c r="AM1304" s="51">
        <f t="shared" si="261"/>
        <v>0</v>
      </c>
      <c r="AN1304" s="51">
        <f t="shared" si="262"/>
        <v>0</v>
      </c>
    </row>
    <row r="1305" spans="1:40" x14ac:dyDescent="0.25">
      <c r="A1305" s="17"/>
      <c r="B1305" s="17"/>
      <c r="C1305" s="35"/>
      <c r="D1305" s="17"/>
      <c r="E1305" s="17"/>
      <c r="F1305" s="17"/>
      <c r="G1305" s="62">
        <f t="shared" si="263"/>
        <v>0</v>
      </c>
      <c r="H1305" s="17"/>
      <c r="I1305" s="17"/>
      <c r="J1305" s="17"/>
      <c r="K1305" s="17"/>
      <c r="L1305" s="17"/>
      <c r="M1305" s="17"/>
      <c r="N1305" s="17"/>
      <c r="O1305" s="17"/>
      <c r="P1305" s="115"/>
      <c r="Q1305" s="62">
        <f>IF(C1305&gt;A_Stammdaten!$B$12,0,SUM(G1305,H1305,J1305,K1305,M1305,N1305)-SUM(I1305,L1305,O1305,P1305))</f>
        <v>0</v>
      </c>
      <c r="R1305" s="17"/>
      <c r="S1305" s="17"/>
      <c r="T1305" s="17"/>
      <c r="U1305" s="62">
        <f t="shared" si="254"/>
        <v>0</v>
      </c>
      <c r="V1305" s="63">
        <f>IF(ISBLANK($B1305),0,VLOOKUP($B1305,Listen!$A$2:$C$45,2,FALSE))</f>
        <v>0</v>
      </c>
      <c r="W1305" s="63">
        <f>IF(ISBLANK($B1305),0,VLOOKUP($B1305,Listen!$A$2:$C$45,3,FALSE))</f>
        <v>0</v>
      </c>
      <c r="X1305" s="49">
        <f t="shared" si="255"/>
        <v>0</v>
      </c>
      <c r="Y1305" s="49">
        <f t="shared" si="264"/>
        <v>0</v>
      </c>
      <c r="Z1305" s="49">
        <f t="shared" si="264"/>
        <v>0</v>
      </c>
      <c r="AA1305" s="49">
        <f t="shared" si="264"/>
        <v>0</v>
      </c>
      <c r="AB1305" s="49">
        <f t="shared" si="264"/>
        <v>0</v>
      </c>
      <c r="AC1305" s="49">
        <f t="shared" si="264"/>
        <v>0</v>
      </c>
      <c r="AD1305" s="49">
        <f t="shared" si="264"/>
        <v>0</v>
      </c>
      <c r="AE1305" s="51">
        <f t="shared" si="252"/>
        <v>0</v>
      </c>
      <c r="AF1305" s="51">
        <f>IF(C1305=A_Stammdaten!$B$12,D_SAV!$U1305-D_SAV!$AG1305,HLOOKUP(A_Stammdaten!$B$12-1,$AH$4:$AN$4004,ROW(C1305)-3,FALSE)-$AG1305)</f>
        <v>0</v>
      </c>
      <c r="AG1305" s="51">
        <f>HLOOKUP(A_Stammdaten!$B$12,$AH$4:$AN$4004,ROW(C1305)-3,FALSE)</f>
        <v>0</v>
      </c>
      <c r="AH1305" s="51">
        <f t="shared" si="256"/>
        <v>0</v>
      </c>
      <c r="AI1305" s="51">
        <f t="shared" si="257"/>
        <v>0</v>
      </c>
      <c r="AJ1305" s="51">
        <f t="shared" si="258"/>
        <v>0</v>
      </c>
      <c r="AK1305" s="51">
        <f t="shared" si="259"/>
        <v>0</v>
      </c>
      <c r="AL1305" s="51">
        <f t="shared" si="260"/>
        <v>0</v>
      </c>
      <c r="AM1305" s="51">
        <f t="shared" si="261"/>
        <v>0</v>
      </c>
      <c r="AN1305" s="51">
        <f t="shared" si="262"/>
        <v>0</v>
      </c>
    </row>
    <row r="1306" spans="1:40" x14ac:dyDescent="0.25">
      <c r="A1306" s="17"/>
      <c r="B1306" s="17"/>
      <c r="C1306" s="35"/>
      <c r="D1306" s="17"/>
      <c r="E1306" s="17"/>
      <c r="F1306" s="17"/>
      <c r="G1306" s="62">
        <f t="shared" si="263"/>
        <v>0</v>
      </c>
      <c r="H1306" s="17"/>
      <c r="I1306" s="17"/>
      <c r="J1306" s="17"/>
      <c r="K1306" s="17"/>
      <c r="L1306" s="17"/>
      <c r="M1306" s="17"/>
      <c r="N1306" s="17"/>
      <c r="O1306" s="17"/>
      <c r="P1306" s="115"/>
      <c r="Q1306" s="62">
        <f>IF(C1306&gt;A_Stammdaten!$B$12,0,SUM(G1306,H1306,J1306,K1306,M1306,N1306)-SUM(I1306,L1306,O1306,P1306))</f>
        <v>0</v>
      </c>
      <c r="R1306" s="17"/>
      <c r="S1306" s="17"/>
      <c r="T1306" s="17"/>
      <c r="U1306" s="62">
        <f t="shared" si="254"/>
        <v>0</v>
      </c>
      <c r="V1306" s="63">
        <f>IF(ISBLANK($B1306),0,VLOOKUP($B1306,Listen!$A$2:$C$45,2,FALSE))</f>
        <v>0</v>
      </c>
      <c r="W1306" s="63">
        <f>IF(ISBLANK($B1306),0,VLOOKUP($B1306,Listen!$A$2:$C$45,3,FALSE))</f>
        <v>0</v>
      </c>
      <c r="X1306" s="49">
        <f t="shared" si="255"/>
        <v>0</v>
      </c>
      <c r="Y1306" s="49">
        <f t="shared" si="264"/>
        <v>0</v>
      </c>
      <c r="Z1306" s="49">
        <f t="shared" si="264"/>
        <v>0</v>
      </c>
      <c r="AA1306" s="49">
        <f t="shared" si="264"/>
        <v>0</v>
      </c>
      <c r="AB1306" s="49">
        <f t="shared" si="264"/>
        <v>0</v>
      </c>
      <c r="AC1306" s="49">
        <f t="shared" si="264"/>
        <v>0</v>
      </c>
      <c r="AD1306" s="49">
        <f t="shared" si="264"/>
        <v>0</v>
      </c>
      <c r="AE1306" s="51">
        <f t="shared" si="252"/>
        <v>0</v>
      </c>
      <c r="AF1306" s="51">
        <f>IF(C1306=A_Stammdaten!$B$12,D_SAV!$U1306-D_SAV!$AG1306,HLOOKUP(A_Stammdaten!$B$12-1,$AH$4:$AN$4004,ROW(C1306)-3,FALSE)-$AG1306)</f>
        <v>0</v>
      </c>
      <c r="AG1306" s="51">
        <f>HLOOKUP(A_Stammdaten!$B$12,$AH$4:$AN$4004,ROW(C1306)-3,FALSE)</f>
        <v>0</v>
      </c>
      <c r="AH1306" s="51">
        <f t="shared" si="256"/>
        <v>0</v>
      </c>
      <c r="AI1306" s="51">
        <f t="shared" si="257"/>
        <v>0</v>
      </c>
      <c r="AJ1306" s="51">
        <f t="shared" si="258"/>
        <v>0</v>
      </c>
      <c r="AK1306" s="51">
        <f t="shared" si="259"/>
        <v>0</v>
      </c>
      <c r="AL1306" s="51">
        <f t="shared" si="260"/>
        <v>0</v>
      </c>
      <c r="AM1306" s="51">
        <f t="shared" si="261"/>
        <v>0</v>
      </c>
      <c r="AN1306" s="51">
        <f t="shared" si="262"/>
        <v>0</v>
      </c>
    </row>
    <row r="1307" spans="1:40" x14ac:dyDescent="0.25">
      <c r="A1307" s="17"/>
      <c r="B1307" s="17"/>
      <c r="C1307" s="35"/>
      <c r="D1307" s="17"/>
      <c r="E1307" s="17"/>
      <c r="F1307" s="17"/>
      <c r="G1307" s="62">
        <f t="shared" si="263"/>
        <v>0</v>
      </c>
      <c r="H1307" s="17"/>
      <c r="I1307" s="17"/>
      <c r="J1307" s="17"/>
      <c r="K1307" s="17"/>
      <c r="L1307" s="17"/>
      <c r="M1307" s="17"/>
      <c r="N1307" s="17"/>
      <c r="O1307" s="17"/>
      <c r="P1307" s="115"/>
      <c r="Q1307" s="62">
        <f>IF(C1307&gt;A_Stammdaten!$B$12,0,SUM(G1307,H1307,J1307,K1307,M1307,N1307)-SUM(I1307,L1307,O1307,P1307))</f>
        <v>0</v>
      </c>
      <c r="R1307" s="17"/>
      <c r="S1307" s="17"/>
      <c r="T1307" s="17"/>
      <c r="U1307" s="62">
        <f t="shared" si="254"/>
        <v>0</v>
      </c>
      <c r="V1307" s="63">
        <f>IF(ISBLANK($B1307),0,VLOOKUP($B1307,Listen!$A$2:$C$45,2,FALSE))</f>
        <v>0</v>
      </c>
      <c r="W1307" s="63">
        <f>IF(ISBLANK($B1307),0,VLOOKUP($B1307,Listen!$A$2:$C$45,3,FALSE))</f>
        <v>0</v>
      </c>
      <c r="X1307" s="49">
        <f t="shared" si="255"/>
        <v>0</v>
      </c>
      <c r="Y1307" s="49">
        <f t="shared" si="264"/>
        <v>0</v>
      </c>
      <c r="Z1307" s="49">
        <f t="shared" si="264"/>
        <v>0</v>
      </c>
      <c r="AA1307" s="49">
        <f t="shared" si="264"/>
        <v>0</v>
      </c>
      <c r="AB1307" s="49">
        <f t="shared" si="264"/>
        <v>0</v>
      </c>
      <c r="AC1307" s="49">
        <f t="shared" si="264"/>
        <v>0</v>
      </c>
      <c r="AD1307" s="49">
        <f t="shared" si="264"/>
        <v>0</v>
      </c>
      <c r="AE1307" s="51">
        <f t="shared" si="252"/>
        <v>0</v>
      </c>
      <c r="AF1307" s="51">
        <f>IF(C1307=A_Stammdaten!$B$12,D_SAV!$U1307-D_SAV!$AG1307,HLOOKUP(A_Stammdaten!$B$12-1,$AH$4:$AN$4004,ROW(C1307)-3,FALSE)-$AG1307)</f>
        <v>0</v>
      </c>
      <c r="AG1307" s="51">
        <f>HLOOKUP(A_Stammdaten!$B$12,$AH$4:$AN$4004,ROW(C1307)-3,FALSE)</f>
        <v>0</v>
      </c>
      <c r="AH1307" s="51">
        <f t="shared" si="256"/>
        <v>0</v>
      </c>
      <c r="AI1307" s="51">
        <f t="shared" si="257"/>
        <v>0</v>
      </c>
      <c r="AJ1307" s="51">
        <f t="shared" si="258"/>
        <v>0</v>
      </c>
      <c r="AK1307" s="51">
        <f t="shared" si="259"/>
        <v>0</v>
      </c>
      <c r="AL1307" s="51">
        <f t="shared" si="260"/>
        <v>0</v>
      </c>
      <c r="AM1307" s="51">
        <f t="shared" si="261"/>
        <v>0</v>
      </c>
      <c r="AN1307" s="51">
        <f t="shared" si="262"/>
        <v>0</v>
      </c>
    </row>
    <row r="1308" spans="1:40" x14ac:dyDescent="0.25">
      <c r="A1308" s="17"/>
      <c r="B1308" s="17"/>
      <c r="C1308" s="35"/>
      <c r="D1308" s="17"/>
      <c r="E1308" s="17"/>
      <c r="F1308" s="17"/>
      <c r="G1308" s="62">
        <f t="shared" si="263"/>
        <v>0</v>
      </c>
      <c r="H1308" s="17"/>
      <c r="I1308" s="17"/>
      <c r="J1308" s="17"/>
      <c r="K1308" s="17"/>
      <c r="L1308" s="17"/>
      <c r="M1308" s="17"/>
      <c r="N1308" s="17"/>
      <c r="O1308" s="17"/>
      <c r="P1308" s="115"/>
      <c r="Q1308" s="62">
        <f>IF(C1308&gt;A_Stammdaten!$B$12,0,SUM(G1308,H1308,J1308,K1308,M1308,N1308)-SUM(I1308,L1308,O1308,P1308))</f>
        <v>0</v>
      </c>
      <c r="R1308" s="17"/>
      <c r="S1308" s="17"/>
      <c r="T1308" s="17"/>
      <c r="U1308" s="62">
        <f t="shared" si="254"/>
        <v>0</v>
      </c>
      <c r="V1308" s="63">
        <f>IF(ISBLANK($B1308),0,VLOOKUP($B1308,Listen!$A$2:$C$45,2,FALSE))</f>
        <v>0</v>
      </c>
      <c r="W1308" s="63">
        <f>IF(ISBLANK($B1308),0,VLOOKUP($B1308,Listen!$A$2:$C$45,3,FALSE))</f>
        <v>0</v>
      </c>
      <c r="X1308" s="49">
        <f t="shared" si="255"/>
        <v>0</v>
      </c>
      <c r="Y1308" s="49">
        <f t="shared" si="264"/>
        <v>0</v>
      </c>
      <c r="Z1308" s="49">
        <f t="shared" si="264"/>
        <v>0</v>
      </c>
      <c r="AA1308" s="49">
        <f t="shared" si="264"/>
        <v>0</v>
      </c>
      <c r="AB1308" s="49">
        <f t="shared" si="264"/>
        <v>0</v>
      </c>
      <c r="AC1308" s="49">
        <f t="shared" si="264"/>
        <v>0</v>
      </c>
      <c r="AD1308" s="49">
        <f t="shared" si="264"/>
        <v>0</v>
      </c>
      <c r="AE1308" s="51">
        <f t="shared" si="252"/>
        <v>0</v>
      </c>
      <c r="AF1308" s="51">
        <f>IF(C1308=A_Stammdaten!$B$12,D_SAV!$U1308-D_SAV!$AG1308,HLOOKUP(A_Stammdaten!$B$12-1,$AH$4:$AN$4004,ROW(C1308)-3,FALSE)-$AG1308)</f>
        <v>0</v>
      </c>
      <c r="AG1308" s="51">
        <f>HLOOKUP(A_Stammdaten!$B$12,$AH$4:$AN$4004,ROW(C1308)-3,FALSE)</f>
        <v>0</v>
      </c>
      <c r="AH1308" s="51">
        <f t="shared" si="256"/>
        <v>0</v>
      </c>
      <c r="AI1308" s="51">
        <f t="shared" si="257"/>
        <v>0</v>
      </c>
      <c r="AJ1308" s="51">
        <f t="shared" si="258"/>
        <v>0</v>
      </c>
      <c r="AK1308" s="51">
        <f t="shared" si="259"/>
        <v>0</v>
      </c>
      <c r="AL1308" s="51">
        <f t="shared" si="260"/>
        <v>0</v>
      </c>
      <c r="AM1308" s="51">
        <f t="shared" si="261"/>
        <v>0</v>
      </c>
      <c r="AN1308" s="51">
        <f t="shared" si="262"/>
        <v>0</v>
      </c>
    </row>
    <row r="1309" spans="1:40" x14ac:dyDescent="0.25">
      <c r="A1309" s="17"/>
      <c r="B1309" s="17"/>
      <c r="C1309" s="35"/>
      <c r="D1309" s="17"/>
      <c r="E1309" s="17"/>
      <c r="F1309" s="17"/>
      <c r="G1309" s="62">
        <f t="shared" si="263"/>
        <v>0</v>
      </c>
      <c r="H1309" s="17"/>
      <c r="I1309" s="17"/>
      <c r="J1309" s="17"/>
      <c r="K1309" s="17"/>
      <c r="L1309" s="17"/>
      <c r="M1309" s="17"/>
      <c r="N1309" s="17"/>
      <c r="O1309" s="17"/>
      <c r="P1309" s="115"/>
      <c r="Q1309" s="62">
        <f>IF(C1309&gt;A_Stammdaten!$B$12,0,SUM(G1309,H1309,J1309,K1309,M1309,N1309)-SUM(I1309,L1309,O1309,P1309))</f>
        <v>0</v>
      </c>
      <c r="R1309" s="17"/>
      <c r="S1309" s="17"/>
      <c r="T1309" s="17"/>
      <c r="U1309" s="62">
        <f t="shared" si="254"/>
        <v>0</v>
      </c>
      <c r="V1309" s="63">
        <f>IF(ISBLANK($B1309),0,VLOOKUP($B1309,Listen!$A$2:$C$45,2,FALSE))</f>
        <v>0</v>
      </c>
      <c r="W1309" s="63">
        <f>IF(ISBLANK($B1309),0,VLOOKUP($B1309,Listen!$A$2:$C$45,3,FALSE))</f>
        <v>0</v>
      </c>
      <c r="X1309" s="49">
        <f t="shared" si="255"/>
        <v>0</v>
      </c>
      <c r="Y1309" s="49">
        <f t="shared" si="264"/>
        <v>0</v>
      </c>
      <c r="Z1309" s="49">
        <f t="shared" si="264"/>
        <v>0</v>
      </c>
      <c r="AA1309" s="49">
        <f t="shared" si="264"/>
        <v>0</v>
      </c>
      <c r="AB1309" s="49">
        <f t="shared" si="264"/>
        <v>0</v>
      </c>
      <c r="AC1309" s="49">
        <f t="shared" si="264"/>
        <v>0</v>
      </c>
      <c r="AD1309" s="49">
        <f t="shared" si="264"/>
        <v>0</v>
      </c>
      <c r="AE1309" s="51">
        <f t="shared" si="252"/>
        <v>0</v>
      </c>
      <c r="AF1309" s="51">
        <f>IF(C1309=A_Stammdaten!$B$12,D_SAV!$U1309-D_SAV!$AG1309,HLOOKUP(A_Stammdaten!$B$12-1,$AH$4:$AN$4004,ROW(C1309)-3,FALSE)-$AG1309)</f>
        <v>0</v>
      </c>
      <c r="AG1309" s="51">
        <f>HLOOKUP(A_Stammdaten!$B$12,$AH$4:$AN$4004,ROW(C1309)-3,FALSE)</f>
        <v>0</v>
      </c>
      <c r="AH1309" s="51">
        <f t="shared" si="256"/>
        <v>0</v>
      </c>
      <c r="AI1309" s="51">
        <f t="shared" si="257"/>
        <v>0</v>
      </c>
      <c r="AJ1309" s="51">
        <f t="shared" si="258"/>
        <v>0</v>
      </c>
      <c r="AK1309" s="51">
        <f t="shared" si="259"/>
        <v>0</v>
      </c>
      <c r="AL1309" s="51">
        <f t="shared" si="260"/>
        <v>0</v>
      </c>
      <c r="AM1309" s="51">
        <f t="shared" si="261"/>
        <v>0</v>
      </c>
      <c r="AN1309" s="51">
        <f t="shared" si="262"/>
        <v>0</v>
      </c>
    </row>
    <row r="1310" spans="1:40" x14ac:dyDescent="0.25">
      <c r="A1310" s="17"/>
      <c r="B1310" s="17"/>
      <c r="C1310" s="35"/>
      <c r="D1310" s="17"/>
      <c r="E1310" s="17"/>
      <c r="F1310" s="17"/>
      <c r="G1310" s="62">
        <f t="shared" si="263"/>
        <v>0</v>
      </c>
      <c r="H1310" s="17"/>
      <c r="I1310" s="17"/>
      <c r="J1310" s="17"/>
      <c r="K1310" s="17"/>
      <c r="L1310" s="17"/>
      <c r="M1310" s="17"/>
      <c r="N1310" s="17"/>
      <c r="O1310" s="17"/>
      <c r="P1310" s="115"/>
      <c r="Q1310" s="62">
        <f>IF(C1310&gt;A_Stammdaten!$B$12,0,SUM(G1310,H1310,J1310,K1310,M1310,N1310)-SUM(I1310,L1310,O1310,P1310))</f>
        <v>0</v>
      </c>
      <c r="R1310" s="17"/>
      <c r="S1310" s="17"/>
      <c r="T1310" s="17"/>
      <c r="U1310" s="62">
        <f t="shared" si="254"/>
        <v>0</v>
      </c>
      <c r="V1310" s="63">
        <f>IF(ISBLANK($B1310),0,VLOOKUP($B1310,Listen!$A$2:$C$45,2,FALSE))</f>
        <v>0</v>
      </c>
      <c r="W1310" s="63">
        <f>IF(ISBLANK($B1310),0,VLOOKUP($B1310,Listen!$A$2:$C$45,3,FALSE))</f>
        <v>0</v>
      </c>
      <c r="X1310" s="49">
        <f t="shared" si="255"/>
        <v>0</v>
      </c>
      <c r="Y1310" s="49">
        <f t="shared" si="264"/>
        <v>0</v>
      </c>
      <c r="Z1310" s="49">
        <f t="shared" si="264"/>
        <v>0</v>
      </c>
      <c r="AA1310" s="49">
        <f t="shared" si="264"/>
        <v>0</v>
      </c>
      <c r="AB1310" s="49">
        <f t="shared" si="264"/>
        <v>0</v>
      </c>
      <c r="AC1310" s="49">
        <f t="shared" si="264"/>
        <v>0</v>
      </c>
      <c r="AD1310" s="49">
        <f t="shared" si="264"/>
        <v>0</v>
      </c>
      <c r="AE1310" s="51">
        <f t="shared" si="252"/>
        <v>0</v>
      </c>
      <c r="AF1310" s="51">
        <f>IF(C1310=A_Stammdaten!$B$12,D_SAV!$U1310-D_SAV!$AG1310,HLOOKUP(A_Stammdaten!$B$12-1,$AH$4:$AN$4004,ROW(C1310)-3,FALSE)-$AG1310)</f>
        <v>0</v>
      </c>
      <c r="AG1310" s="51">
        <f>HLOOKUP(A_Stammdaten!$B$12,$AH$4:$AN$4004,ROW(C1310)-3,FALSE)</f>
        <v>0</v>
      </c>
      <c r="AH1310" s="51">
        <f t="shared" si="256"/>
        <v>0</v>
      </c>
      <c r="AI1310" s="51">
        <f t="shared" si="257"/>
        <v>0</v>
      </c>
      <c r="AJ1310" s="51">
        <f t="shared" si="258"/>
        <v>0</v>
      </c>
      <c r="AK1310" s="51">
        <f t="shared" si="259"/>
        <v>0</v>
      </c>
      <c r="AL1310" s="51">
        <f t="shared" si="260"/>
        <v>0</v>
      </c>
      <c r="AM1310" s="51">
        <f t="shared" si="261"/>
        <v>0</v>
      </c>
      <c r="AN1310" s="51">
        <f t="shared" si="262"/>
        <v>0</v>
      </c>
    </row>
    <row r="1311" spans="1:40" x14ac:dyDescent="0.25">
      <c r="A1311" s="17"/>
      <c r="B1311" s="17"/>
      <c r="C1311" s="35"/>
      <c r="D1311" s="17"/>
      <c r="E1311" s="17"/>
      <c r="F1311" s="17"/>
      <c r="G1311" s="62">
        <f t="shared" si="263"/>
        <v>0</v>
      </c>
      <c r="H1311" s="17"/>
      <c r="I1311" s="17"/>
      <c r="J1311" s="17"/>
      <c r="K1311" s="17"/>
      <c r="L1311" s="17"/>
      <c r="M1311" s="17"/>
      <c r="N1311" s="17"/>
      <c r="O1311" s="17"/>
      <c r="P1311" s="115"/>
      <c r="Q1311" s="62">
        <f>IF(C1311&gt;A_Stammdaten!$B$12,0,SUM(G1311,H1311,J1311,K1311,M1311,N1311)-SUM(I1311,L1311,O1311,P1311))</f>
        <v>0</v>
      </c>
      <c r="R1311" s="17"/>
      <c r="S1311" s="17"/>
      <c r="T1311" s="17"/>
      <c r="U1311" s="62">
        <f t="shared" si="254"/>
        <v>0</v>
      </c>
      <c r="V1311" s="63">
        <f>IF(ISBLANK($B1311),0,VLOOKUP($B1311,Listen!$A$2:$C$45,2,FALSE))</f>
        <v>0</v>
      </c>
      <c r="W1311" s="63">
        <f>IF(ISBLANK($B1311),0,VLOOKUP($B1311,Listen!$A$2:$C$45,3,FALSE))</f>
        <v>0</v>
      </c>
      <c r="X1311" s="49">
        <f t="shared" si="255"/>
        <v>0</v>
      </c>
      <c r="Y1311" s="49">
        <f t="shared" si="264"/>
        <v>0</v>
      </c>
      <c r="Z1311" s="49">
        <f t="shared" si="264"/>
        <v>0</v>
      </c>
      <c r="AA1311" s="49">
        <f t="shared" si="264"/>
        <v>0</v>
      </c>
      <c r="AB1311" s="49">
        <f t="shared" si="264"/>
        <v>0</v>
      </c>
      <c r="AC1311" s="49">
        <f t="shared" si="264"/>
        <v>0</v>
      </c>
      <c r="AD1311" s="49">
        <f t="shared" si="264"/>
        <v>0</v>
      </c>
      <c r="AE1311" s="51">
        <f t="shared" si="252"/>
        <v>0</v>
      </c>
      <c r="AF1311" s="51">
        <f>IF(C1311=A_Stammdaten!$B$12,D_SAV!$U1311-D_SAV!$AG1311,HLOOKUP(A_Stammdaten!$B$12-1,$AH$4:$AN$4004,ROW(C1311)-3,FALSE)-$AG1311)</f>
        <v>0</v>
      </c>
      <c r="AG1311" s="51">
        <f>HLOOKUP(A_Stammdaten!$B$12,$AH$4:$AN$4004,ROW(C1311)-3,FALSE)</f>
        <v>0</v>
      </c>
      <c r="AH1311" s="51">
        <f t="shared" si="256"/>
        <v>0</v>
      </c>
      <c r="AI1311" s="51">
        <f t="shared" si="257"/>
        <v>0</v>
      </c>
      <c r="AJ1311" s="51">
        <f t="shared" si="258"/>
        <v>0</v>
      </c>
      <c r="AK1311" s="51">
        <f t="shared" si="259"/>
        <v>0</v>
      </c>
      <c r="AL1311" s="51">
        <f t="shared" si="260"/>
        <v>0</v>
      </c>
      <c r="AM1311" s="51">
        <f t="shared" si="261"/>
        <v>0</v>
      </c>
      <c r="AN1311" s="51">
        <f t="shared" si="262"/>
        <v>0</v>
      </c>
    </row>
    <row r="1312" spans="1:40" x14ac:dyDescent="0.25">
      <c r="A1312" s="17"/>
      <c r="B1312" s="17"/>
      <c r="C1312" s="35"/>
      <c r="D1312" s="17"/>
      <c r="E1312" s="17"/>
      <c r="F1312" s="17"/>
      <c r="G1312" s="62">
        <f t="shared" si="263"/>
        <v>0</v>
      </c>
      <c r="H1312" s="17"/>
      <c r="I1312" s="17"/>
      <c r="J1312" s="17"/>
      <c r="K1312" s="17"/>
      <c r="L1312" s="17"/>
      <c r="M1312" s="17"/>
      <c r="N1312" s="17"/>
      <c r="O1312" s="17"/>
      <c r="P1312" s="115"/>
      <c r="Q1312" s="62">
        <f>IF(C1312&gt;A_Stammdaten!$B$12,0,SUM(G1312,H1312,J1312,K1312,M1312,N1312)-SUM(I1312,L1312,O1312,P1312))</f>
        <v>0</v>
      </c>
      <c r="R1312" s="17"/>
      <c r="S1312" s="17"/>
      <c r="T1312" s="17"/>
      <c r="U1312" s="62">
        <f t="shared" si="254"/>
        <v>0</v>
      </c>
      <c r="V1312" s="63">
        <f>IF(ISBLANK($B1312),0,VLOOKUP($B1312,Listen!$A$2:$C$45,2,FALSE))</f>
        <v>0</v>
      </c>
      <c r="W1312" s="63">
        <f>IF(ISBLANK($B1312),0,VLOOKUP($B1312,Listen!$A$2:$C$45,3,FALSE))</f>
        <v>0</v>
      </c>
      <c r="X1312" s="49">
        <f t="shared" si="255"/>
        <v>0</v>
      </c>
      <c r="Y1312" s="49">
        <f t="shared" si="264"/>
        <v>0</v>
      </c>
      <c r="Z1312" s="49">
        <f t="shared" si="264"/>
        <v>0</v>
      </c>
      <c r="AA1312" s="49">
        <f t="shared" si="264"/>
        <v>0</v>
      </c>
      <c r="AB1312" s="49">
        <f t="shared" si="264"/>
        <v>0</v>
      </c>
      <c r="AC1312" s="49">
        <f t="shared" si="264"/>
        <v>0</v>
      </c>
      <c r="AD1312" s="49">
        <f t="shared" si="264"/>
        <v>0</v>
      </c>
      <c r="AE1312" s="51">
        <f t="shared" si="252"/>
        <v>0</v>
      </c>
      <c r="AF1312" s="51">
        <f>IF(C1312=A_Stammdaten!$B$12,D_SAV!$U1312-D_SAV!$AG1312,HLOOKUP(A_Stammdaten!$B$12-1,$AH$4:$AN$4004,ROW(C1312)-3,FALSE)-$AG1312)</f>
        <v>0</v>
      </c>
      <c r="AG1312" s="51">
        <f>HLOOKUP(A_Stammdaten!$B$12,$AH$4:$AN$4004,ROW(C1312)-3,FALSE)</f>
        <v>0</v>
      </c>
      <c r="AH1312" s="51">
        <f t="shared" si="256"/>
        <v>0</v>
      </c>
      <c r="AI1312" s="51">
        <f t="shared" si="257"/>
        <v>0</v>
      </c>
      <c r="AJ1312" s="51">
        <f t="shared" si="258"/>
        <v>0</v>
      </c>
      <c r="AK1312" s="51">
        <f t="shared" si="259"/>
        <v>0</v>
      </c>
      <c r="AL1312" s="51">
        <f t="shared" si="260"/>
        <v>0</v>
      </c>
      <c r="AM1312" s="51">
        <f t="shared" si="261"/>
        <v>0</v>
      </c>
      <c r="AN1312" s="51">
        <f t="shared" si="262"/>
        <v>0</v>
      </c>
    </row>
    <row r="1313" spans="1:40" x14ac:dyDescent="0.25">
      <c r="A1313" s="17"/>
      <c r="B1313" s="17"/>
      <c r="C1313" s="35"/>
      <c r="D1313" s="17"/>
      <c r="E1313" s="17"/>
      <c r="F1313" s="17"/>
      <c r="G1313" s="62">
        <f t="shared" si="263"/>
        <v>0</v>
      </c>
      <c r="H1313" s="17"/>
      <c r="I1313" s="17"/>
      <c r="J1313" s="17"/>
      <c r="K1313" s="17"/>
      <c r="L1313" s="17"/>
      <c r="M1313" s="17"/>
      <c r="N1313" s="17"/>
      <c r="O1313" s="17"/>
      <c r="P1313" s="115"/>
      <c r="Q1313" s="62">
        <f>IF(C1313&gt;A_Stammdaten!$B$12,0,SUM(G1313,H1313,J1313,K1313,M1313,N1313)-SUM(I1313,L1313,O1313,P1313))</f>
        <v>0</v>
      </c>
      <c r="R1313" s="17"/>
      <c r="S1313" s="17"/>
      <c r="T1313" s="17"/>
      <c r="U1313" s="62">
        <f t="shared" si="254"/>
        <v>0</v>
      </c>
      <c r="V1313" s="63">
        <f>IF(ISBLANK($B1313),0,VLOOKUP($B1313,Listen!$A$2:$C$45,2,FALSE))</f>
        <v>0</v>
      </c>
      <c r="W1313" s="63">
        <f>IF(ISBLANK($B1313),0,VLOOKUP($B1313,Listen!$A$2:$C$45,3,FALSE))</f>
        <v>0</v>
      </c>
      <c r="X1313" s="49">
        <f t="shared" si="255"/>
        <v>0</v>
      </c>
      <c r="Y1313" s="49">
        <f t="shared" si="264"/>
        <v>0</v>
      </c>
      <c r="Z1313" s="49">
        <f t="shared" si="264"/>
        <v>0</v>
      </c>
      <c r="AA1313" s="49">
        <f t="shared" si="264"/>
        <v>0</v>
      </c>
      <c r="AB1313" s="49">
        <f t="shared" si="264"/>
        <v>0</v>
      </c>
      <c r="AC1313" s="49">
        <f t="shared" si="264"/>
        <v>0</v>
      </c>
      <c r="AD1313" s="49">
        <f t="shared" si="264"/>
        <v>0</v>
      </c>
      <c r="AE1313" s="51">
        <f t="shared" si="252"/>
        <v>0</v>
      </c>
      <c r="AF1313" s="51">
        <f>IF(C1313=A_Stammdaten!$B$12,D_SAV!$U1313-D_SAV!$AG1313,HLOOKUP(A_Stammdaten!$B$12-1,$AH$4:$AN$4004,ROW(C1313)-3,FALSE)-$AG1313)</f>
        <v>0</v>
      </c>
      <c r="AG1313" s="51">
        <f>HLOOKUP(A_Stammdaten!$B$12,$AH$4:$AN$4004,ROW(C1313)-3,FALSE)</f>
        <v>0</v>
      </c>
      <c r="AH1313" s="51">
        <f t="shared" si="256"/>
        <v>0</v>
      </c>
      <c r="AI1313" s="51">
        <f t="shared" si="257"/>
        <v>0</v>
      </c>
      <c r="AJ1313" s="51">
        <f t="shared" si="258"/>
        <v>0</v>
      </c>
      <c r="AK1313" s="51">
        <f t="shared" si="259"/>
        <v>0</v>
      </c>
      <c r="AL1313" s="51">
        <f t="shared" si="260"/>
        <v>0</v>
      </c>
      <c r="AM1313" s="51">
        <f t="shared" si="261"/>
        <v>0</v>
      </c>
      <c r="AN1313" s="51">
        <f t="shared" si="262"/>
        <v>0</v>
      </c>
    </row>
    <row r="1314" spans="1:40" x14ac:dyDescent="0.25">
      <c r="A1314" s="17"/>
      <c r="B1314" s="17"/>
      <c r="C1314" s="35"/>
      <c r="D1314" s="17"/>
      <c r="E1314" s="17"/>
      <c r="F1314" s="17"/>
      <c r="G1314" s="62">
        <f t="shared" si="263"/>
        <v>0</v>
      </c>
      <c r="H1314" s="17"/>
      <c r="I1314" s="17"/>
      <c r="J1314" s="17"/>
      <c r="K1314" s="17"/>
      <c r="L1314" s="17"/>
      <c r="M1314" s="17"/>
      <c r="N1314" s="17"/>
      <c r="O1314" s="17"/>
      <c r="P1314" s="115"/>
      <c r="Q1314" s="62">
        <f>IF(C1314&gt;A_Stammdaten!$B$12,0,SUM(G1314,H1314,J1314,K1314,M1314,N1314)-SUM(I1314,L1314,O1314,P1314))</f>
        <v>0</v>
      </c>
      <c r="R1314" s="17"/>
      <c r="S1314" s="17"/>
      <c r="T1314" s="17"/>
      <c r="U1314" s="62">
        <f t="shared" si="254"/>
        <v>0</v>
      </c>
      <c r="V1314" s="63">
        <f>IF(ISBLANK($B1314),0,VLOOKUP($B1314,Listen!$A$2:$C$45,2,FALSE))</f>
        <v>0</v>
      </c>
      <c r="W1314" s="63">
        <f>IF(ISBLANK($B1314),0,VLOOKUP($B1314,Listen!$A$2:$C$45,3,FALSE))</f>
        <v>0</v>
      </c>
      <c r="X1314" s="49">
        <f t="shared" si="255"/>
        <v>0</v>
      </c>
      <c r="Y1314" s="49">
        <f t="shared" si="264"/>
        <v>0</v>
      </c>
      <c r="Z1314" s="49">
        <f t="shared" si="264"/>
        <v>0</v>
      </c>
      <c r="AA1314" s="49">
        <f t="shared" si="264"/>
        <v>0</v>
      </c>
      <c r="AB1314" s="49">
        <f t="shared" si="264"/>
        <v>0</v>
      </c>
      <c r="AC1314" s="49">
        <f t="shared" si="264"/>
        <v>0</v>
      </c>
      <c r="AD1314" s="49">
        <f t="shared" si="264"/>
        <v>0</v>
      </c>
      <c r="AE1314" s="51">
        <f t="shared" si="252"/>
        <v>0</v>
      </c>
      <c r="AF1314" s="51">
        <f>IF(C1314=A_Stammdaten!$B$12,D_SAV!$U1314-D_SAV!$AG1314,HLOOKUP(A_Stammdaten!$B$12-1,$AH$4:$AN$4004,ROW(C1314)-3,FALSE)-$AG1314)</f>
        <v>0</v>
      </c>
      <c r="AG1314" s="51">
        <f>HLOOKUP(A_Stammdaten!$B$12,$AH$4:$AN$4004,ROW(C1314)-3,FALSE)</f>
        <v>0</v>
      </c>
      <c r="AH1314" s="51">
        <f t="shared" si="256"/>
        <v>0</v>
      </c>
      <c r="AI1314" s="51">
        <f t="shared" si="257"/>
        <v>0</v>
      </c>
      <c r="AJ1314" s="51">
        <f t="shared" si="258"/>
        <v>0</v>
      </c>
      <c r="AK1314" s="51">
        <f t="shared" si="259"/>
        <v>0</v>
      </c>
      <c r="AL1314" s="51">
        <f t="shared" si="260"/>
        <v>0</v>
      </c>
      <c r="AM1314" s="51">
        <f t="shared" si="261"/>
        <v>0</v>
      </c>
      <c r="AN1314" s="51">
        <f t="shared" si="262"/>
        <v>0</v>
      </c>
    </row>
    <row r="1315" spans="1:40" x14ac:dyDescent="0.25">
      <c r="A1315" s="17"/>
      <c r="B1315" s="17"/>
      <c r="C1315" s="35"/>
      <c r="D1315" s="17"/>
      <c r="E1315" s="17"/>
      <c r="F1315" s="17"/>
      <c r="G1315" s="62">
        <f t="shared" si="263"/>
        <v>0</v>
      </c>
      <c r="H1315" s="17"/>
      <c r="I1315" s="17"/>
      <c r="J1315" s="17"/>
      <c r="K1315" s="17"/>
      <c r="L1315" s="17"/>
      <c r="M1315" s="17"/>
      <c r="N1315" s="17"/>
      <c r="O1315" s="17"/>
      <c r="P1315" s="115"/>
      <c r="Q1315" s="62">
        <f>IF(C1315&gt;A_Stammdaten!$B$12,0,SUM(G1315,H1315,J1315,K1315,M1315,N1315)-SUM(I1315,L1315,O1315,P1315))</f>
        <v>0</v>
      </c>
      <c r="R1315" s="17"/>
      <c r="S1315" s="17"/>
      <c r="T1315" s="17"/>
      <c r="U1315" s="62">
        <f t="shared" si="254"/>
        <v>0</v>
      </c>
      <c r="V1315" s="63">
        <f>IF(ISBLANK($B1315),0,VLOOKUP($B1315,Listen!$A$2:$C$45,2,FALSE))</f>
        <v>0</v>
      </c>
      <c r="W1315" s="63">
        <f>IF(ISBLANK($B1315),0,VLOOKUP($B1315,Listen!$A$2:$C$45,3,FALSE))</f>
        <v>0</v>
      </c>
      <c r="X1315" s="49">
        <f t="shared" si="255"/>
        <v>0</v>
      </c>
      <c r="Y1315" s="49">
        <f t="shared" si="264"/>
        <v>0</v>
      </c>
      <c r="Z1315" s="49">
        <f t="shared" si="264"/>
        <v>0</v>
      </c>
      <c r="AA1315" s="49">
        <f t="shared" si="264"/>
        <v>0</v>
      </c>
      <c r="AB1315" s="49">
        <f t="shared" si="264"/>
        <v>0</v>
      </c>
      <c r="AC1315" s="49">
        <f t="shared" si="264"/>
        <v>0</v>
      </c>
      <c r="AD1315" s="49">
        <f t="shared" si="264"/>
        <v>0</v>
      </c>
      <c r="AE1315" s="51">
        <f t="shared" ref="AE1315:AE1378" si="265">AG1315+AF1315</f>
        <v>0</v>
      </c>
      <c r="AF1315" s="51">
        <f>IF(C1315=A_Stammdaten!$B$12,D_SAV!$U1315-D_SAV!$AG1315,HLOOKUP(A_Stammdaten!$B$12-1,$AH$4:$AN$4004,ROW(C1315)-3,FALSE)-$AG1315)</f>
        <v>0</v>
      </c>
      <c r="AG1315" s="51">
        <f>HLOOKUP(A_Stammdaten!$B$12,$AH$4:$AN$4004,ROW(C1315)-3,FALSE)</f>
        <v>0</v>
      </c>
      <c r="AH1315" s="51">
        <f t="shared" si="256"/>
        <v>0</v>
      </c>
      <c r="AI1315" s="51">
        <f t="shared" si="257"/>
        <v>0</v>
      </c>
      <c r="AJ1315" s="51">
        <f t="shared" si="258"/>
        <v>0</v>
      </c>
      <c r="AK1315" s="51">
        <f t="shared" si="259"/>
        <v>0</v>
      </c>
      <c r="AL1315" s="51">
        <f t="shared" si="260"/>
        <v>0</v>
      </c>
      <c r="AM1315" s="51">
        <f t="shared" si="261"/>
        <v>0</v>
      </c>
      <c r="AN1315" s="51">
        <f t="shared" si="262"/>
        <v>0</v>
      </c>
    </row>
    <row r="1316" spans="1:40" x14ac:dyDescent="0.25">
      <c r="A1316" s="17"/>
      <c r="B1316" s="17"/>
      <c r="C1316" s="35"/>
      <c r="D1316" s="17"/>
      <c r="E1316" s="17"/>
      <c r="F1316" s="17"/>
      <c r="G1316" s="62">
        <f t="shared" si="263"/>
        <v>0</v>
      </c>
      <c r="H1316" s="17"/>
      <c r="I1316" s="17"/>
      <c r="J1316" s="17"/>
      <c r="K1316" s="17"/>
      <c r="L1316" s="17"/>
      <c r="M1316" s="17"/>
      <c r="N1316" s="17"/>
      <c r="O1316" s="17"/>
      <c r="P1316" s="115"/>
      <c r="Q1316" s="62">
        <f>IF(C1316&gt;A_Stammdaten!$B$12,0,SUM(G1316,H1316,J1316,K1316,M1316,N1316)-SUM(I1316,L1316,O1316,P1316))</f>
        <v>0</v>
      </c>
      <c r="R1316" s="17"/>
      <c r="S1316" s="17"/>
      <c r="T1316" s="17"/>
      <c r="U1316" s="62">
        <f t="shared" si="254"/>
        <v>0</v>
      </c>
      <c r="V1316" s="63">
        <f>IF(ISBLANK($B1316),0,VLOOKUP($B1316,Listen!$A$2:$C$45,2,FALSE))</f>
        <v>0</v>
      </c>
      <c r="W1316" s="63">
        <f>IF(ISBLANK($B1316),0,VLOOKUP($B1316,Listen!$A$2:$C$45,3,FALSE))</f>
        <v>0</v>
      </c>
      <c r="X1316" s="49">
        <f t="shared" si="255"/>
        <v>0</v>
      </c>
      <c r="Y1316" s="49">
        <f t="shared" si="264"/>
        <v>0</v>
      </c>
      <c r="Z1316" s="49">
        <f t="shared" si="264"/>
        <v>0</v>
      </c>
      <c r="AA1316" s="49">
        <f t="shared" si="264"/>
        <v>0</v>
      </c>
      <c r="AB1316" s="49">
        <f t="shared" si="264"/>
        <v>0</v>
      </c>
      <c r="AC1316" s="49">
        <f t="shared" si="264"/>
        <v>0</v>
      </c>
      <c r="AD1316" s="49">
        <f t="shared" si="264"/>
        <v>0</v>
      </c>
      <c r="AE1316" s="51">
        <f t="shared" si="265"/>
        <v>0</v>
      </c>
      <c r="AF1316" s="51">
        <f>IF(C1316=A_Stammdaten!$B$12,D_SAV!$U1316-D_SAV!$AG1316,HLOOKUP(A_Stammdaten!$B$12-1,$AH$4:$AN$4004,ROW(C1316)-3,FALSE)-$AG1316)</f>
        <v>0</v>
      </c>
      <c r="AG1316" s="51">
        <f>HLOOKUP(A_Stammdaten!$B$12,$AH$4:$AN$4004,ROW(C1316)-3,FALSE)</f>
        <v>0</v>
      </c>
      <c r="AH1316" s="51">
        <f t="shared" si="256"/>
        <v>0</v>
      </c>
      <c r="AI1316" s="51">
        <f t="shared" si="257"/>
        <v>0</v>
      </c>
      <c r="AJ1316" s="51">
        <f t="shared" si="258"/>
        <v>0</v>
      </c>
      <c r="AK1316" s="51">
        <f t="shared" si="259"/>
        <v>0</v>
      </c>
      <c r="AL1316" s="51">
        <f t="shared" si="260"/>
        <v>0</v>
      </c>
      <c r="AM1316" s="51">
        <f t="shared" si="261"/>
        <v>0</v>
      </c>
      <c r="AN1316" s="51">
        <f t="shared" si="262"/>
        <v>0</v>
      </c>
    </row>
    <row r="1317" spans="1:40" x14ac:dyDescent="0.25">
      <c r="A1317" s="17"/>
      <c r="B1317" s="17"/>
      <c r="C1317" s="35"/>
      <c r="D1317" s="17"/>
      <c r="E1317" s="17"/>
      <c r="F1317" s="17"/>
      <c r="G1317" s="62">
        <f t="shared" si="263"/>
        <v>0</v>
      </c>
      <c r="H1317" s="17"/>
      <c r="I1317" s="17"/>
      <c r="J1317" s="17"/>
      <c r="K1317" s="17"/>
      <c r="L1317" s="17"/>
      <c r="M1317" s="17"/>
      <c r="N1317" s="17"/>
      <c r="O1317" s="17"/>
      <c r="P1317" s="115"/>
      <c r="Q1317" s="62">
        <f>IF(C1317&gt;A_Stammdaten!$B$12,0,SUM(G1317,H1317,J1317,K1317,M1317,N1317)-SUM(I1317,L1317,O1317,P1317))</f>
        <v>0</v>
      </c>
      <c r="R1317" s="17"/>
      <c r="S1317" s="17"/>
      <c r="T1317" s="17"/>
      <c r="U1317" s="62">
        <f t="shared" si="254"/>
        <v>0</v>
      </c>
      <c r="V1317" s="63">
        <f>IF(ISBLANK($B1317),0,VLOOKUP($B1317,Listen!$A$2:$C$45,2,FALSE))</f>
        <v>0</v>
      </c>
      <c r="W1317" s="63">
        <f>IF(ISBLANK($B1317),0,VLOOKUP($B1317,Listen!$A$2:$C$45,3,FALSE))</f>
        <v>0</v>
      </c>
      <c r="X1317" s="49">
        <f t="shared" si="255"/>
        <v>0</v>
      </c>
      <c r="Y1317" s="49">
        <f t="shared" si="264"/>
        <v>0</v>
      </c>
      <c r="Z1317" s="49">
        <f t="shared" si="264"/>
        <v>0</v>
      </c>
      <c r="AA1317" s="49">
        <f t="shared" si="264"/>
        <v>0</v>
      </c>
      <c r="AB1317" s="49">
        <f t="shared" si="264"/>
        <v>0</v>
      </c>
      <c r="AC1317" s="49">
        <f t="shared" si="264"/>
        <v>0</v>
      </c>
      <c r="AD1317" s="49">
        <f t="shared" si="264"/>
        <v>0</v>
      </c>
      <c r="AE1317" s="51">
        <f t="shared" si="265"/>
        <v>0</v>
      </c>
      <c r="AF1317" s="51">
        <f>IF(C1317=A_Stammdaten!$B$12,D_SAV!$U1317-D_SAV!$AG1317,HLOOKUP(A_Stammdaten!$B$12-1,$AH$4:$AN$4004,ROW(C1317)-3,FALSE)-$AG1317)</f>
        <v>0</v>
      </c>
      <c r="AG1317" s="51">
        <f>HLOOKUP(A_Stammdaten!$B$12,$AH$4:$AN$4004,ROW(C1317)-3,FALSE)</f>
        <v>0</v>
      </c>
      <c r="AH1317" s="51">
        <f t="shared" si="256"/>
        <v>0</v>
      </c>
      <c r="AI1317" s="51">
        <f t="shared" si="257"/>
        <v>0</v>
      </c>
      <c r="AJ1317" s="51">
        <f t="shared" si="258"/>
        <v>0</v>
      </c>
      <c r="AK1317" s="51">
        <f t="shared" si="259"/>
        <v>0</v>
      </c>
      <c r="AL1317" s="51">
        <f t="shared" si="260"/>
        <v>0</v>
      </c>
      <c r="AM1317" s="51">
        <f t="shared" si="261"/>
        <v>0</v>
      </c>
      <c r="AN1317" s="51">
        <f t="shared" si="262"/>
        <v>0</v>
      </c>
    </row>
    <row r="1318" spans="1:40" x14ac:dyDescent="0.25">
      <c r="A1318" s="17"/>
      <c r="B1318" s="17"/>
      <c r="C1318" s="35"/>
      <c r="D1318" s="17"/>
      <c r="E1318" s="17"/>
      <c r="F1318" s="17"/>
      <c r="G1318" s="62">
        <f t="shared" si="263"/>
        <v>0</v>
      </c>
      <c r="H1318" s="17"/>
      <c r="I1318" s="17"/>
      <c r="J1318" s="17"/>
      <c r="K1318" s="17"/>
      <c r="L1318" s="17"/>
      <c r="M1318" s="17"/>
      <c r="N1318" s="17"/>
      <c r="O1318" s="17"/>
      <c r="P1318" s="115"/>
      <c r="Q1318" s="62">
        <f>IF(C1318&gt;A_Stammdaten!$B$12,0,SUM(G1318,H1318,J1318,K1318,M1318,N1318)-SUM(I1318,L1318,O1318,P1318))</f>
        <v>0</v>
      </c>
      <c r="R1318" s="17"/>
      <c r="S1318" s="17"/>
      <c r="T1318" s="17"/>
      <c r="U1318" s="62">
        <f t="shared" si="254"/>
        <v>0</v>
      </c>
      <c r="V1318" s="63">
        <f>IF(ISBLANK($B1318),0,VLOOKUP($B1318,Listen!$A$2:$C$45,2,FALSE))</f>
        <v>0</v>
      </c>
      <c r="W1318" s="63">
        <f>IF(ISBLANK($B1318),0,VLOOKUP($B1318,Listen!$A$2:$C$45,3,FALSE))</f>
        <v>0</v>
      </c>
      <c r="X1318" s="49">
        <f t="shared" si="255"/>
        <v>0</v>
      </c>
      <c r="Y1318" s="49">
        <f t="shared" si="264"/>
        <v>0</v>
      </c>
      <c r="Z1318" s="49">
        <f t="shared" si="264"/>
        <v>0</v>
      </c>
      <c r="AA1318" s="49">
        <f t="shared" si="264"/>
        <v>0</v>
      </c>
      <c r="AB1318" s="49">
        <f t="shared" si="264"/>
        <v>0</v>
      </c>
      <c r="AC1318" s="49">
        <f t="shared" si="264"/>
        <v>0</v>
      </c>
      <c r="AD1318" s="49">
        <f t="shared" si="264"/>
        <v>0</v>
      </c>
      <c r="AE1318" s="51">
        <f t="shared" si="265"/>
        <v>0</v>
      </c>
      <c r="AF1318" s="51">
        <f>IF(C1318=A_Stammdaten!$B$12,D_SAV!$U1318-D_SAV!$AG1318,HLOOKUP(A_Stammdaten!$B$12-1,$AH$4:$AN$4004,ROW(C1318)-3,FALSE)-$AG1318)</f>
        <v>0</v>
      </c>
      <c r="AG1318" s="51">
        <f>HLOOKUP(A_Stammdaten!$B$12,$AH$4:$AN$4004,ROW(C1318)-3,FALSE)</f>
        <v>0</v>
      </c>
      <c r="AH1318" s="51">
        <f t="shared" si="256"/>
        <v>0</v>
      </c>
      <c r="AI1318" s="51">
        <f t="shared" si="257"/>
        <v>0</v>
      </c>
      <c r="AJ1318" s="51">
        <f t="shared" si="258"/>
        <v>0</v>
      </c>
      <c r="AK1318" s="51">
        <f t="shared" si="259"/>
        <v>0</v>
      </c>
      <c r="AL1318" s="51">
        <f t="shared" si="260"/>
        <v>0</v>
      </c>
      <c r="AM1318" s="51">
        <f t="shared" si="261"/>
        <v>0</v>
      </c>
      <c r="AN1318" s="51">
        <f t="shared" si="262"/>
        <v>0</v>
      </c>
    </row>
    <row r="1319" spans="1:40" x14ac:dyDescent="0.25">
      <c r="A1319" s="17"/>
      <c r="B1319" s="17"/>
      <c r="C1319" s="35"/>
      <c r="D1319" s="17"/>
      <c r="E1319" s="17"/>
      <c r="F1319" s="17"/>
      <c r="G1319" s="62">
        <f t="shared" si="263"/>
        <v>0</v>
      </c>
      <c r="H1319" s="17"/>
      <c r="I1319" s="17"/>
      <c r="J1319" s="17"/>
      <c r="K1319" s="17"/>
      <c r="L1319" s="17"/>
      <c r="M1319" s="17"/>
      <c r="N1319" s="17"/>
      <c r="O1319" s="17"/>
      <c r="P1319" s="115"/>
      <c r="Q1319" s="62">
        <f>IF(C1319&gt;A_Stammdaten!$B$12,0,SUM(G1319,H1319,J1319,K1319,M1319,N1319)-SUM(I1319,L1319,O1319,P1319))</f>
        <v>0</v>
      </c>
      <c r="R1319" s="17"/>
      <c r="S1319" s="17"/>
      <c r="T1319" s="17"/>
      <c r="U1319" s="62">
        <f t="shared" si="254"/>
        <v>0</v>
      </c>
      <c r="V1319" s="63">
        <f>IF(ISBLANK($B1319),0,VLOOKUP($B1319,Listen!$A$2:$C$45,2,FALSE))</f>
        <v>0</v>
      </c>
      <c r="W1319" s="63">
        <f>IF(ISBLANK($B1319),0,VLOOKUP($B1319,Listen!$A$2:$C$45,3,FALSE))</f>
        <v>0</v>
      </c>
      <c r="X1319" s="49">
        <f t="shared" si="255"/>
        <v>0</v>
      </c>
      <c r="Y1319" s="49">
        <f t="shared" si="264"/>
        <v>0</v>
      </c>
      <c r="Z1319" s="49">
        <f t="shared" si="264"/>
        <v>0</v>
      </c>
      <c r="AA1319" s="49">
        <f t="shared" si="264"/>
        <v>0</v>
      </c>
      <c r="AB1319" s="49">
        <f t="shared" si="264"/>
        <v>0</v>
      </c>
      <c r="AC1319" s="49">
        <f t="shared" si="264"/>
        <v>0</v>
      </c>
      <c r="AD1319" s="49">
        <f t="shared" si="264"/>
        <v>0</v>
      </c>
      <c r="AE1319" s="51">
        <f t="shared" si="265"/>
        <v>0</v>
      </c>
      <c r="AF1319" s="51">
        <f>IF(C1319=A_Stammdaten!$B$12,D_SAV!$U1319-D_SAV!$AG1319,HLOOKUP(A_Stammdaten!$B$12-1,$AH$4:$AN$4004,ROW(C1319)-3,FALSE)-$AG1319)</f>
        <v>0</v>
      </c>
      <c r="AG1319" s="51">
        <f>HLOOKUP(A_Stammdaten!$B$12,$AH$4:$AN$4004,ROW(C1319)-3,FALSE)</f>
        <v>0</v>
      </c>
      <c r="AH1319" s="51">
        <f t="shared" si="256"/>
        <v>0</v>
      </c>
      <c r="AI1319" s="51">
        <f t="shared" si="257"/>
        <v>0</v>
      </c>
      <c r="AJ1319" s="51">
        <f t="shared" si="258"/>
        <v>0</v>
      </c>
      <c r="AK1319" s="51">
        <f t="shared" si="259"/>
        <v>0</v>
      </c>
      <c r="AL1319" s="51">
        <f t="shared" si="260"/>
        <v>0</v>
      </c>
      <c r="AM1319" s="51">
        <f t="shared" si="261"/>
        <v>0</v>
      </c>
      <c r="AN1319" s="51">
        <f t="shared" si="262"/>
        <v>0</v>
      </c>
    </row>
    <row r="1320" spans="1:40" x14ac:dyDescent="0.25">
      <c r="A1320" s="17"/>
      <c r="B1320" s="17"/>
      <c r="C1320" s="35"/>
      <c r="D1320" s="17"/>
      <c r="E1320" s="17"/>
      <c r="F1320" s="17"/>
      <c r="G1320" s="62">
        <f t="shared" si="263"/>
        <v>0</v>
      </c>
      <c r="H1320" s="17"/>
      <c r="I1320" s="17"/>
      <c r="J1320" s="17"/>
      <c r="K1320" s="17"/>
      <c r="L1320" s="17"/>
      <c r="M1320" s="17"/>
      <c r="N1320" s="17"/>
      <c r="O1320" s="17"/>
      <c r="P1320" s="115"/>
      <c r="Q1320" s="62">
        <f>IF(C1320&gt;A_Stammdaten!$B$12,0,SUM(G1320,H1320,J1320,K1320,M1320,N1320)-SUM(I1320,L1320,O1320,P1320))</f>
        <v>0</v>
      </c>
      <c r="R1320" s="17"/>
      <c r="S1320" s="17"/>
      <c r="T1320" s="17"/>
      <c r="U1320" s="62">
        <f t="shared" si="254"/>
        <v>0</v>
      </c>
      <c r="V1320" s="63">
        <f>IF(ISBLANK($B1320),0,VLOOKUP($B1320,Listen!$A$2:$C$45,2,FALSE))</f>
        <v>0</v>
      </c>
      <c r="W1320" s="63">
        <f>IF(ISBLANK($B1320),0,VLOOKUP($B1320,Listen!$A$2:$C$45,3,FALSE))</f>
        <v>0</v>
      </c>
      <c r="X1320" s="49">
        <f t="shared" si="255"/>
        <v>0</v>
      </c>
      <c r="Y1320" s="49">
        <f t="shared" si="264"/>
        <v>0</v>
      </c>
      <c r="Z1320" s="49">
        <f t="shared" si="264"/>
        <v>0</v>
      </c>
      <c r="AA1320" s="49">
        <f t="shared" si="264"/>
        <v>0</v>
      </c>
      <c r="AB1320" s="49">
        <f t="shared" si="264"/>
        <v>0</v>
      </c>
      <c r="AC1320" s="49">
        <f t="shared" si="264"/>
        <v>0</v>
      </c>
      <c r="AD1320" s="49">
        <f t="shared" si="264"/>
        <v>0</v>
      </c>
      <c r="AE1320" s="51">
        <f t="shared" si="265"/>
        <v>0</v>
      </c>
      <c r="AF1320" s="51">
        <f>IF(C1320=A_Stammdaten!$B$12,D_SAV!$U1320-D_SAV!$AG1320,HLOOKUP(A_Stammdaten!$B$12-1,$AH$4:$AN$4004,ROW(C1320)-3,FALSE)-$AG1320)</f>
        <v>0</v>
      </c>
      <c r="AG1320" s="51">
        <f>HLOOKUP(A_Stammdaten!$B$12,$AH$4:$AN$4004,ROW(C1320)-3,FALSE)</f>
        <v>0</v>
      </c>
      <c r="AH1320" s="51">
        <f t="shared" si="256"/>
        <v>0</v>
      </c>
      <c r="AI1320" s="51">
        <f t="shared" si="257"/>
        <v>0</v>
      </c>
      <c r="AJ1320" s="51">
        <f t="shared" si="258"/>
        <v>0</v>
      </c>
      <c r="AK1320" s="51">
        <f t="shared" si="259"/>
        <v>0</v>
      </c>
      <c r="AL1320" s="51">
        <f t="shared" si="260"/>
        <v>0</v>
      </c>
      <c r="AM1320" s="51">
        <f t="shared" si="261"/>
        <v>0</v>
      </c>
      <c r="AN1320" s="51">
        <f t="shared" si="262"/>
        <v>0</v>
      </c>
    </row>
    <row r="1321" spans="1:40" x14ac:dyDescent="0.25">
      <c r="A1321" s="17"/>
      <c r="B1321" s="17"/>
      <c r="C1321" s="35"/>
      <c r="D1321" s="17"/>
      <c r="E1321" s="17"/>
      <c r="F1321" s="17"/>
      <c r="G1321" s="62">
        <f t="shared" si="263"/>
        <v>0</v>
      </c>
      <c r="H1321" s="17"/>
      <c r="I1321" s="17"/>
      <c r="J1321" s="17"/>
      <c r="K1321" s="17"/>
      <c r="L1321" s="17"/>
      <c r="M1321" s="17"/>
      <c r="N1321" s="17"/>
      <c r="O1321" s="17"/>
      <c r="P1321" s="115"/>
      <c r="Q1321" s="62">
        <f>IF(C1321&gt;A_Stammdaten!$B$12,0,SUM(G1321,H1321,J1321,K1321,M1321,N1321)-SUM(I1321,L1321,O1321,P1321))</f>
        <v>0</v>
      </c>
      <c r="R1321" s="17"/>
      <c r="S1321" s="17"/>
      <c r="T1321" s="17"/>
      <c r="U1321" s="62">
        <f t="shared" si="254"/>
        <v>0</v>
      </c>
      <c r="V1321" s="63">
        <f>IF(ISBLANK($B1321),0,VLOOKUP($B1321,Listen!$A$2:$C$45,2,FALSE))</f>
        <v>0</v>
      </c>
      <c r="W1321" s="63">
        <f>IF(ISBLANK($B1321),0,VLOOKUP($B1321,Listen!$A$2:$C$45,3,FALSE))</f>
        <v>0</v>
      </c>
      <c r="X1321" s="49">
        <f t="shared" si="255"/>
        <v>0</v>
      </c>
      <c r="Y1321" s="49">
        <f t="shared" si="264"/>
        <v>0</v>
      </c>
      <c r="Z1321" s="49">
        <f t="shared" si="264"/>
        <v>0</v>
      </c>
      <c r="AA1321" s="49">
        <f t="shared" si="264"/>
        <v>0</v>
      </c>
      <c r="AB1321" s="49">
        <f t="shared" si="264"/>
        <v>0</v>
      </c>
      <c r="AC1321" s="49">
        <f t="shared" si="264"/>
        <v>0</v>
      </c>
      <c r="AD1321" s="49">
        <f t="shared" si="264"/>
        <v>0</v>
      </c>
      <c r="AE1321" s="51">
        <f t="shared" si="265"/>
        <v>0</v>
      </c>
      <c r="AF1321" s="51">
        <f>IF(C1321=A_Stammdaten!$B$12,D_SAV!$U1321-D_SAV!$AG1321,HLOOKUP(A_Stammdaten!$B$12-1,$AH$4:$AN$4004,ROW(C1321)-3,FALSE)-$AG1321)</f>
        <v>0</v>
      </c>
      <c r="AG1321" s="51">
        <f>HLOOKUP(A_Stammdaten!$B$12,$AH$4:$AN$4004,ROW(C1321)-3,FALSE)</f>
        <v>0</v>
      </c>
      <c r="AH1321" s="51">
        <f t="shared" si="256"/>
        <v>0</v>
      </c>
      <c r="AI1321" s="51">
        <f t="shared" si="257"/>
        <v>0</v>
      </c>
      <c r="AJ1321" s="51">
        <f t="shared" si="258"/>
        <v>0</v>
      </c>
      <c r="AK1321" s="51">
        <f t="shared" si="259"/>
        <v>0</v>
      </c>
      <c r="AL1321" s="51">
        <f t="shared" si="260"/>
        <v>0</v>
      </c>
      <c r="AM1321" s="51">
        <f t="shared" si="261"/>
        <v>0</v>
      </c>
      <c r="AN1321" s="51">
        <f t="shared" si="262"/>
        <v>0</v>
      </c>
    </row>
    <row r="1322" spans="1:40" x14ac:dyDescent="0.25">
      <c r="A1322" s="17"/>
      <c r="B1322" s="17"/>
      <c r="C1322" s="35"/>
      <c r="D1322" s="17"/>
      <c r="E1322" s="17"/>
      <c r="F1322" s="17"/>
      <c r="G1322" s="62">
        <f t="shared" si="263"/>
        <v>0</v>
      </c>
      <c r="H1322" s="17"/>
      <c r="I1322" s="17"/>
      <c r="J1322" s="17"/>
      <c r="K1322" s="17"/>
      <c r="L1322" s="17"/>
      <c r="M1322" s="17"/>
      <c r="N1322" s="17"/>
      <c r="O1322" s="17"/>
      <c r="P1322" s="115"/>
      <c r="Q1322" s="62">
        <f>IF(C1322&gt;A_Stammdaten!$B$12,0,SUM(G1322,H1322,J1322,K1322,M1322,N1322)-SUM(I1322,L1322,O1322,P1322))</f>
        <v>0</v>
      </c>
      <c r="R1322" s="17"/>
      <c r="S1322" s="17"/>
      <c r="T1322" s="17"/>
      <c r="U1322" s="62">
        <f t="shared" si="254"/>
        <v>0</v>
      </c>
      <c r="V1322" s="63">
        <f>IF(ISBLANK($B1322),0,VLOOKUP($B1322,Listen!$A$2:$C$45,2,FALSE))</f>
        <v>0</v>
      </c>
      <c r="W1322" s="63">
        <f>IF(ISBLANK($B1322),0,VLOOKUP($B1322,Listen!$A$2:$C$45,3,FALSE))</f>
        <v>0</v>
      </c>
      <c r="X1322" s="49">
        <f t="shared" si="255"/>
        <v>0</v>
      </c>
      <c r="Y1322" s="49">
        <f t="shared" si="264"/>
        <v>0</v>
      </c>
      <c r="Z1322" s="49">
        <f t="shared" si="264"/>
        <v>0</v>
      </c>
      <c r="AA1322" s="49">
        <f t="shared" si="264"/>
        <v>0</v>
      </c>
      <c r="AB1322" s="49">
        <f t="shared" si="264"/>
        <v>0</v>
      </c>
      <c r="AC1322" s="49">
        <f t="shared" si="264"/>
        <v>0</v>
      </c>
      <c r="AD1322" s="49">
        <f t="shared" si="264"/>
        <v>0</v>
      </c>
      <c r="AE1322" s="51">
        <f t="shared" si="265"/>
        <v>0</v>
      </c>
      <c r="AF1322" s="51">
        <f>IF(C1322=A_Stammdaten!$B$12,D_SAV!$U1322-D_SAV!$AG1322,HLOOKUP(A_Stammdaten!$B$12-1,$AH$4:$AN$4004,ROW(C1322)-3,FALSE)-$AG1322)</f>
        <v>0</v>
      </c>
      <c r="AG1322" s="51">
        <f>HLOOKUP(A_Stammdaten!$B$12,$AH$4:$AN$4004,ROW(C1322)-3,FALSE)</f>
        <v>0</v>
      </c>
      <c r="AH1322" s="51">
        <f t="shared" si="256"/>
        <v>0</v>
      </c>
      <c r="AI1322" s="51">
        <f t="shared" si="257"/>
        <v>0</v>
      </c>
      <c r="AJ1322" s="51">
        <f t="shared" si="258"/>
        <v>0</v>
      </c>
      <c r="AK1322" s="51">
        <f t="shared" si="259"/>
        <v>0</v>
      </c>
      <c r="AL1322" s="51">
        <f t="shared" si="260"/>
        <v>0</v>
      </c>
      <c r="AM1322" s="51">
        <f t="shared" si="261"/>
        <v>0</v>
      </c>
      <c r="AN1322" s="51">
        <f t="shared" si="262"/>
        <v>0</v>
      </c>
    </row>
    <row r="1323" spans="1:40" x14ac:dyDescent="0.25">
      <c r="A1323" s="17"/>
      <c r="B1323" s="17"/>
      <c r="C1323" s="35"/>
      <c r="D1323" s="17"/>
      <c r="E1323" s="17"/>
      <c r="F1323" s="17"/>
      <c r="G1323" s="62">
        <f t="shared" si="263"/>
        <v>0</v>
      </c>
      <c r="H1323" s="17"/>
      <c r="I1323" s="17"/>
      <c r="J1323" s="17"/>
      <c r="K1323" s="17"/>
      <c r="L1323" s="17"/>
      <c r="M1323" s="17"/>
      <c r="N1323" s="17"/>
      <c r="O1323" s="17"/>
      <c r="P1323" s="115"/>
      <c r="Q1323" s="62">
        <f>IF(C1323&gt;A_Stammdaten!$B$12,0,SUM(G1323,H1323,J1323,K1323,M1323,N1323)-SUM(I1323,L1323,O1323,P1323))</f>
        <v>0</v>
      </c>
      <c r="R1323" s="17"/>
      <c r="S1323" s="17"/>
      <c r="T1323" s="17"/>
      <c r="U1323" s="62">
        <f t="shared" si="254"/>
        <v>0</v>
      </c>
      <c r="V1323" s="63">
        <f>IF(ISBLANK($B1323),0,VLOOKUP($B1323,Listen!$A$2:$C$45,2,FALSE))</f>
        <v>0</v>
      </c>
      <c r="W1323" s="63">
        <f>IF(ISBLANK($B1323),0,VLOOKUP($B1323,Listen!$A$2:$C$45,3,FALSE))</f>
        <v>0</v>
      </c>
      <c r="X1323" s="49">
        <f t="shared" si="255"/>
        <v>0</v>
      </c>
      <c r="Y1323" s="49">
        <f t="shared" si="264"/>
        <v>0</v>
      </c>
      <c r="Z1323" s="49">
        <f t="shared" si="264"/>
        <v>0</v>
      </c>
      <c r="AA1323" s="49">
        <f t="shared" si="264"/>
        <v>0</v>
      </c>
      <c r="AB1323" s="49">
        <f t="shared" si="264"/>
        <v>0</v>
      </c>
      <c r="AC1323" s="49">
        <f t="shared" si="264"/>
        <v>0</v>
      </c>
      <c r="AD1323" s="49">
        <f t="shared" si="264"/>
        <v>0</v>
      </c>
      <c r="AE1323" s="51">
        <f t="shared" si="265"/>
        <v>0</v>
      </c>
      <c r="AF1323" s="51">
        <f>IF(C1323=A_Stammdaten!$B$12,D_SAV!$U1323-D_SAV!$AG1323,HLOOKUP(A_Stammdaten!$B$12-1,$AH$4:$AN$4004,ROW(C1323)-3,FALSE)-$AG1323)</f>
        <v>0</v>
      </c>
      <c r="AG1323" s="51">
        <f>HLOOKUP(A_Stammdaten!$B$12,$AH$4:$AN$4004,ROW(C1323)-3,FALSE)</f>
        <v>0</v>
      </c>
      <c r="AH1323" s="51">
        <f t="shared" si="256"/>
        <v>0</v>
      </c>
      <c r="AI1323" s="51">
        <f t="shared" si="257"/>
        <v>0</v>
      </c>
      <c r="AJ1323" s="51">
        <f t="shared" si="258"/>
        <v>0</v>
      </c>
      <c r="AK1323" s="51">
        <f t="shared" si="259"/>
        <v>0</v>
      </c>
      <c r="AL1323" s="51">
        <f t="shared" si="260"/>
        <v>0</v>
      </c>
      <c r="AM1323" s="51">
        <f t="shared" si="261"/>
        <v>0</v>
      </c>
      <c r="AN1323" s="51">
        <f t="shared" si="262"/>
        <v>0</v>
      </c>
    </row>
    <row r="1324" spans="1:40" x14ac:dyDescent="0.25">
      <c r="A1324" s="17"/>
      <c r="B1324" s="17"/>
      <c r="C1324" s="35"/>
      <c r="D1324" s="17"/>
      <c r="E1324" s="17"/>
      <c r="F1324" s="17"/>
      <c r="G1324" s="62">
        <f t="shared" si="263"/>
        <v>0</v>
      </c>
      <c r="H1324" s="17"/>
      <c r="I1324" s="17"/>
      <c r="J1324" s="17"/>
      <c r="K1324" s="17"/>
      <c r="L1324" s="17"/>
      <c r="M1324" s="17"/>
      <c r="N1324" s="17"/>
      <c r="O1324" s="17"/>
      <c r="P1324" s="115"/>
      <c r="Q1324" s="62">
        <f>IF(C1324&gt;A_Stammdaten!$B$12,0,SUM(G1324,H1324,J1324,K1324,M1324,N1324)-SUM(I1324,L1324,O1324,P1324))</f>
        <v>0</v>
      </c>
      <c r="R1324" s="17"/>
      <c r="S1324" s="17"/>
      <c r="T1324" s="17"/>
      <c r="U1324" s="62">
        <f t="shared" si="254"/>
        <v>0</v>
      </c>
      <c r="V1324" s="63">
        <f>IF(ISBLANK($B1324),0,VLOOKUP($B1324,Listen!$A$2:$C$45,2,FALSE))</f>
        <v>0</v>
      </c>
      <c r="W1324" s="63">
        <f>IF(ISBLANK($B1324),0,VLOOKUP($B1324,Listen!$A$2:$C$45,3,FALSE))</f>
        <v>0</v>
      </c>
      <c r="X1324" s="49">
        <f t="shared" si="255"/>
        <v>0</v>
      </c>
      <c r="Y1324" s="49">
        <f t="shared" si="264"/>
        <v>0</v>
      </c>
      <c r="Z1324" s="49">
        <f t="shared" si="264"/>
        <v>0</v>
      </c>
      <c r="AA1324" s="49">
        <f t="shared" si="264"/>
        <v>0</v>
      </c>
      <c r="AB1324" s="49">
        <f t="shared" si="264"/>
        <v>0</v>
      </c>
      <c r="AC1324" s="49">
        <f t="shared" si="264"/>
        <v>0</v>
      </c>
      <c r="AD1324" s="49">
        <f t="shared" si="264"/>
        <v>0</v>
      </c>
      <c r="AE1324" s="51">
        <f t="shared" si="265"/>
        <v>0</v>
      </c>
      <c r="AF1324" s="51">
        <f>IF(C1324=A_Stammdaten!$B$12,D_SAV!$U1324-D_SAV!$AG1324,HLOOKUP(A_Stammdaten!$B$12-1,$AH$4:$AN$4004,ROW(C1324)-3,FALSE)-$AG1324)</f>
        <v>0</v>
      </c>
      <c r="AG1324" s="51">
        <f>HLOOKUP(A_Stammdaten!$B$12,$AH$4:$AN$4004,ROW(C1324)-3,FALSE)</f>
        <v>0</v>
      </c>
      <c r="AH1324" s="51">
        <f t="shared" si="256"/>
        <v>0</v>
      </c>
      <c r="AI1324" s="51">
        <f t="shared" si="257"/>
        <v>0</v>
      </c>
      <c r="AJ1324" s="51">
        <f t="shared" si="258"/>
        <v>0</v>
      </c>
      <c r="AK1324" s="51">
        <f t="shared" si="259"/>
        <v>0</v>
      </c>
      <c r="AL1324" s="51">
        <f t="shared" si="260"/>
        <v>0</v>
      </c>
      <c r="AM1324" s="51">
        <f t="shared" si="261"/>
        <v>0</v>
      </c>
      <c r="AN1324" s="51">
        <f t="shared" si="262"/>
        <v>0</v>
      </c>
    </row>
    <row r="1325" spans="1:40" x14ac:dyDescent="0.25">
      <c r="A1325" s="17"/>
      <c r="B1325" s="17"/>
      <c r="C1325" s="35"/>
      <c r="D1325" s="17"/>
      <c r="E1325" s="17"/>
      <c r="F1325" s="17"/>
      <c r="G1325" s="62">
        <f t="shared" si="263"/>
        <v>0</v>
      </c>
      <c r="H1325" s="17"/>
      <c r="I1325" s="17"/>
      <c r="J1325" s="17"/>
      <c r="K1325" s="17"/>
      <c r="L1325" s="17"/>
      <c r="M1325" s="17"/>
      <c r="N1325" s="17"/>
      <c r="O1325" s="17"/>
      <c r="P1325" s="115"/>
      <c r="Q1325" s="62">
        <f>IF(C1325&gt;A_Stammdaten!$B$12,0,SUM(G1325,H1325,J1325,K1325,M1325,N1325)-SUM(I1325,L1325,O1325,P1325))</f>
        <v>0</v>
      </c>
      <c r="R1325" s="17"/>
      <c r="S1325" s="17"/>
      <c r="T1325" s="17"/>
      <c r="U1325" s="62">
        <f t="shared" si="254"/>
        <v>0</v>
      </c>
      <c r="V1325" s="63">
        <f>IF(ISBLANK($B1325),0,VLOOKUP($B1325,Listen!$A$2:$C$45,2,FALSE))</f>
        <v>0</v>
      </c>
      <c r="W1325" s="63">
        <f>IF(ISBLANK($B1325),0,VLOOKUP($B1325,Listen!$A$2:$C$45,3,FALSE))</f>
        <v>0</v>
      </c>
      <c r="X1325" s="49">
        <f t="shared" si="255"/>
        <v>0</v>
      </c>
      <c r="Y1325" s="49">
        <f t="shared" si="264"/>
        <v>0</v>
      </c>
      <c r="Z1325" s="49">
        <f t="shared" si="264"/>
        <v>0</v>
      </c>
      <c r="AA1325" s="49">
        <f t="shared" si="264"/>
        <v>0</v>
      </c>
      <c r="AB1325" s="49">
        <f t="shared" si="264"/>
        <v>0</v>
      </c>
      <c r="AC1325" s="49">
        <f t="shared" si="264"/>
        <v>0</v>
      </c>
      <c r="AD1325" s="49">
        <f t="shared" si="264"/>
        <v>0</v>
      </c>
      <c r="AE1325" s="51">
        <f t="shared" si="265"/>
        <v>0</v>
      </c>
      <c r="AF1325" s="51">
        <f>IF(C1325=A_Stammdaten!$B$12,D_SAV!$U1325-D_SAV!$AG1325,HLOOKUP(A_Stammdaten!$B$12-1,$AH$4:$AN$4004,ROW(C1325)-3,FALSE)-$AG1325)</f>
        <v>0</v>
      </c>
      <c r="AG1325" s="51">
        <f>HLOOKUP(A_Stammdaten!$B$12,$AH$4:$AN$4004,ROW(C1325)-3,FALSE)</f>
        <v>0</v>
      </c>
      <c r="AH1325" s="51">
        <f t="shared" si="256"/>
        <v>0</v>
      </c>
      <c r="AI1325" s="51">
        <f t="shared" si="257"/>
        <v>0</v>
      </c>
      <c r="AJ1325" s="51">
        <f t="shared" si="258"/>
        <v>0</v>
      </c>
      <c r="AK1325" s="51">
        <f t="shared" si="259"/>
        <v>0</v>
      </c>
      <c r="AL1325" s="51">
        <f t="shared" si="260"/>
        <v>0</v>
      </c>
      <c r="AM1325" s="51">
        <f t="shared" si="261"/>
        <v>0</v>
      </c>
      <c r="AN1325" s="51">
        <f t="shared" si="262"/>
        <v>0</v>
      </c>
    </row>
    <row r="1326" spans="1:40" x14ac:dyDescent="0.25">
      <c r="A1326" s="17"/>
      <c r="B1326" s="17"/>
      <c r="C1326" s="35"/>
      <c r="D1326" s="17"/>
      <c r="E1326" s="17"/>
      <c r="F1326" s="17"/>
      <c r="G1326" s="62">
        <f t="shared" si="263"/>
        <v>0</v>
      </c>
      <c r="H1326" s="17"/>
      <c r="I1326" s="17"/>
      <c r="J1326" s="17"/>
      <c r="K1326" s="17"/>
      <c r="L1326" s="17"/>
      <c r="M1326" s="17"/>
      <c r="N1326" s="17"/>
      <c r="O1326" s="17"/>
      <c r="P1326" s="115"/>
      <c r="Q1326" s="62">
        <f>IF(C1326&gt;A_Stammdaten!$B$12,0,SUM(G1326,H1326,J1326,K1326,M1326,N1326)-SUM(I1326,L1326,O1326,P1326))</f>
        <v>0</v>
      </c>
      <c r="R1326" s="17"/>
      <c r="S1326" s="17"/>
      <c r="T1326" s="17"/>
      <c r="U1326" s="62">
        <f t="shared" si="254"/>
        <v>0</v>
      </c>
      <c r="V1326" s="63">
        <f>IF(ISBLANK($B1326),0,VLOOKUP($B1326,Listen!$A$2:$C$45,2,FALSE))</f>
        <v>0</v>
      </c>
      <c r="W1326" s="63">
        <f>IF(ISBLANK($B1326),0,VLOOKUP($B1326,Listen!$A$2:$C$45,3,FALSE))</f>
        <v>0</v>
      </c>
      <c r="X1326" s="49">
        <f t="shared" si="255"/>
        <v>0</v>
      </c>
      <c r="Y1326" s="49">
        <f t="shared" si="264"/>
        <v>0</v>
      </c>
      <c r="Z1326" s="49">
        <f t="shared" si="264"/>
        <v>0</v>
      </c>
      <c r="AA1326" s="49">
        <f t="shared" si="264"/>
        <v>0</v>
      </c>
      <c r="AB1326" s="49">
        <f t="shared" si="264"/>
        <v>0</v>
      </c>
      <c r="AC1326" s="49">
        <f t="shared" si="264"/>
        <v>0</v>
      </c>
      <c r="AD1326" s="49">
        <f t="shared" si="264"/>
        <v>0</v>
      </c>
      <c r="AE1326" s="51">
        <f t="shared" si="265"/>
        <v>0</v>
      </c>
      <c r="AF1326" s="51">
        <f>IF(C1326=A_Stammdaten!$B$12,D_SAV!$U1326-D_SAV!$AG1326,HLOOKUP(A_Stammdaten!$B$12-1,$AH$4:$AN$4004,ROW(C1326)-3,FALSE)-$AG1326)</f>
        <v>0</v>
      </c>
      <c r="AG1326" s="51">
        <f>HLOOKUP(A_Stammdaten!$B$12,$AH$4:$AN$4004,ROW(C1326)-3,FALSE)</f>
        <v>0</v>
      </c>
      <c r="AH1326" s="51">
        <f t="shared" si="256"/>
        <v>0</v>
      </c>
      <c r="AI1326" s="51">
        <f t="shared" si="257"/>
        <v>0</v>
      </c>
      <c r="AJ1326" s="51">
        <f t="shared" si="258"/>
        <v>0</v>
      </c>
      <c r="AK1326" s="51">
        <f t="shared" si="259"/>
        <v>0</v>
      </c>
      <c r="AL1326" s="51">
        <f t="shared" si="260"/>
        <v>0</v>
      </c>
      <c r="AM1326" s="51">
        <f t="shared" si="261"/>
        <v>0</v>
      </c>
      <c r="AN1326" s="51">
        <f t="shared" si="262"/>
        <v>0</v>
      </c>
    </row>
    <row r="1327" spans="1:40" x14ac:dyDescent="0.25">
      <c r="A1327" s="17"/>
      <c r="B1327" s="17"/>
      <c r="C1327" s="35"/>
      <c r="D1327" s="17"/>
      <c r="E1327" s="17"/>
      <c r="F1327" s="17"/>
      <c r="G1327" s="62">
        <f t="shared" si="263"/>
        <v>0</v>
      </c>
      <c r="H1327" s="17"/>
      <c r="I1327" s="17"/>
      <c r="J1327" s="17"/>
      <c r="K1327" s="17"/>
      <c r="L1327" s="17"/>
      <c r="M1327" s="17"/>
      <c r="N1327" s="17"/>
      <c r="O1327" s="17"/>
      <c r="P1327" s="115"/>
      <c r="Q1327" s="62">
        <f>IF(C1327&gt;A_Stammdaten!$B$12,0,SUM(G1327,H1327,J1327,K1327,M1327,N1327)-SUM(I1327,L1327,O1327,P1327))</f>
        <v>0</v>
      </c>
      <c r="R1327" s="17"/>
      <c r="S1327" s="17"/>
      <c r="T1327" s="17"/>
      <c r="U1327" s="62">
        <f t="shared" si="254"/>
        <v>0</v>
      </c>
      <c r="V1327" s="63">
        <f>IF(ISBLANK($B1327),0,VLOOKUP($B1327,Listen!$A$2:$C$45,2,FALSE))</f>
        <v>0</v>
      </c>
      <c r="W1327" s="63">
        <f>IF(ISBLANK($B1327),0,VLOOKUP($B1327,Listen!$A$2:$C$45,3,FALSE))</f>
        <v>0</v>
      </c>
      <c r="X1327" s="49">
        <f t="shared" si="255"/>
        <v>0</v>
      </c>
      <c r="Y1327" s="49">
        <f t="shared" si="264"/>
        <v>0</v>
      </c>
      <c r="Z1327" s="49">
        <f t="shared" si="264"/>
        <v>0</v>
      </c>
      <c r="AA1327" s="49">
        <f t="shared" si="264"/>
        <v>0</v>
      </c>
      <c r="AB1327" s="49">
        <f t="shared" si="264"/>
        <v>0</v>
      </c>
      <c r="AC1327" s="49">
        <f t="shared" si="264"/>
        <v>0</v>
      </c>
      <c r="AD1327" s="49">
        <f t="shared" si="264"/>
        <v>0</v>
      </c>
      <c r="AE1327" s="51">
        <f t="shared" si="265"/>
        <v>0</v>
      </c>
      <c r="AF1327" s="51">
        <f>IF(C1327=A_Stammdaten!$B$12,D_SAV!$U1327-D_SAV!$AG1327,HLOOKUP(A_Stammdaten!$B$12-1,$AH$4:$AN$4004,ROW(C1327)-3,FALSE)-$AG1327)</f>
        <v>0</v>
      </c>
      <c r="AG1327" s="51">
        <f>HLOOKUP(A_Stammdaten!$B$12,$AH$4:$AN$4004,ROW(C1327)-3,FALSE)</f>
        <v>0</v>
      </c>
      <c r="AH1327" s="51">
        <f t="shared" si="256"/>
        <v>0</v>
      </c>
      <c r="AI1327" s="51">
        <f t="shared" si="257"/>
        <v>0</v>
      </c>
      <c r="AJ1327" s="51">
        <f t="shared" si="258"/>
        <v>0</v>
      </c>
      <c r="AK1327" s="51">
        <f t="shared" si="259"/>
        <v>0</v>
      </c>
      <c r="AL1327" s="51">
        <f t="shared" si="260"/>
        <v>0</v>
      </c>
      <c r="AM1327" s="51">
        <f t="shared" si="261"/>
        <v>0</v>
      </c>
      <c r="AN1327" s="51">
        <f t="shared" si="262"/>
        <v>0</v>
      </c>
    </row>
    <row r="1328" spans="1:40" x14ac:dyDescent="0.25">
      <c r="A1328" s="17"/>
      <c r="B1328" s="17"/>
      <c r="C1328" s="35"/>
      <c r="D1328" s="17"/>
      <c r="E1328" s="17"/>
      <c r="F1328" s="17"/>
      <c r="G1328" s="62">
        <f t="shared" si="263"/>
        <v>0</v>
      </c>
      <c r="H1328" s="17"/>
      <c r="I1328" s="17"/>
      <c r="J1328" s="17"/>
      <c r="K1328" s="17"/>
      <c r="L1328" s="17"/>
      <c r="M1328" s="17"/>
      <c r="N1328" s="17"/>
      <c r="O1328" s="17"/>
      <c r="P1328" s="115"/>
      <c r="Q1328" s="62">
        <f>IF(C1328&gt;A_Stammdaten!$B$12,0,SUM(G1328,H1328,J1328,K1328,M1328,N1328)-SUM(I1328,L1328,O1328,P1328))</f>
        <v>0</v>
      </c>
      <c r="R1328" s="17"/>
      <c r="S1328" s="17"/>
      <c r="T1328" s="17"/>
      <c r="U1328" s="62">
        <f t="shared" si="254"/>
        <v>0</v>
      </c>
      <c r="V1328" s="63">
        <f>IF(ISBLANK($B1328),0,VLOOKUP($B1328,Listen!$A$2:$C$45,2,FALSE))</f>
        <v>0</v>
      </c>
      <c r="W1328" s="63">
        <f>IF(ISBLANK($B1328),0,VLOOKUP($B1328,Listen!$A$2:$C$45,3,FALSE))</f>
        <v>0</v>
      </c>
      <c r="X1328" s="49">
        <f t="shared" si="255"/>
        <v>0</v>
      </c>
      <c r="Y1328" s="49">
        <f t="shared" si="264"/>
        <v>0</v>
      </c>
      <c r="Z1328" s="49">
        <f t="shared" si="264"/>
        <v>0</v>
      </c>
      <c r="AA1328" s="49">
        <f t="shared" si="264"/>
        <v>0</v>
      </c>
      <c r="AB1328" s="49">
        <f t="shared" si="264"/>
        <v>0</v>
      </c>
      <c r="AC1328" s="49">
        <f t="shared" si="264"/>
        <v>0</v>
      </c>
      <c r="AD1328" s="49">
        <f t="shared" si="264"/>
        <v>0</v>
      </c>
      <c r="AE1328" s="51">
        <f t="shared" si="265"/>
        <v>0</v>
      </c>
      <c r="AF1328" s="51">
        <f>IF(C1328=A_Stammdaten!$B$12,D_SAV!$U1328-D_SAV!$AG1328,HLOOKUP(A_Stammdaten!$B$12-1,$AH$4:$AN$4004,ROW(C1328)-3,FALSE)-$AG1328)</f>
        <v>0</v>
      </c>
      <c r="AG1328" s="51">
        <f>HLOOKUP(A_Stammdaten!$B$12,$AH$4:$AN$4004,ROW(C1328)-3,FALSE)</f>
        <v>0</v>
      </c>
      <c r="AH1328" s="51">
        <f t="shared" si="256"/>
        <v>0</v>
      </c>
      <c r="AI1328" s="51">
        <f t="shared" si="257"/>
        <v>0</v>
      </c>
      <c r="AJ1328" s="51">
        <f t="shared" si="258"/>
        <v>0</v>
      </c>
      <c r="AK1328" s="51">
        <f t="shared" si="259"/>
        <v>0</v>
      </c>
      <c r="AL1328" s="51">
        <f t="shared" si="260"/>
        <v>0</v>
      </c>
      <c r="AM1328" s="51">
        <f t="shared" si="261"/>
        <v>0</v>
      </c>
      <c r="AN1328" s="51">
        <f t="shared" si="262"/>
        <v>0</v>
      </c>
    </row>
    <row r="1329" spans="1:40" x14ac:dyDescent="0.25">
      <c r="A1329" s="17"/>
      <c r="B1329" s="17"/>
      <c r="C1329" s="35"/>
      <c r="D1329" s="17"/>
      <c r="E1329" s="17"/>
      <c r="F1329" s="17"/>
      <c r="G1329" s="62">
        <f t="shared" si="263"/>
        <v>0</v>
      </c>
      <c r="H1329" s="17"/>
      <c r="I1329" s="17"/>
      <c r="J1329" s="17"/>
      <c r="K1329" s="17"/>
      <c r="L1329" s="17"/>
      <c r="M1329" s="17"/>
      <c r="N1329" s="17"/>
      <c r="O1329" s="17"/>
      <c r="P1329" s="115"/>
      <c r="Q1329" s="62">
        <f>IF(C1329&gt;A_Stammdaten!$B$12,0,SUM(G1329,H1329,J1329,K1329,M1329,N1329)-SUM(I1329,L1329,O1329,P1329))</f>
        <v>0</v>
      </c>
      <c r="R1329" s="17"/>
      <c r="S1329" s="17"/>
      <c r="T1329" s="17"/>
      <c r="U1329" s="62">
        <f t="shared" si="254"/>
        <v>0</v>
      </c>
      <c r="V1329" s="63">
        <f>IF(ISBLANK($B1329),0,VLOOKUP($B1329,Listen!$A$2:$C$45,2,FALSE))</f>
        <v>0</v>
      </c>
      <c r="W1329" s="63">
        <f>IF(ISBLANK($B1329),0,VLOOKUP($B1329,Listen!$A$2:$C$45,3,FALSE))</f>
        <v>0</v>
      </c>
      <c r="X1329" s="49">
        <f t="shared" si="255"/>
        <v>0</v>
      </c>
      <c r="Y1329" s="49">
        <f t="shared" si="264"/>
        <v>0</v>
      </c>
      <c r="Z1329" s="49">
        <f t="shared" si="264"/>
        <v>0</v>
      </c>
      <c r="AA1329" s="49">
        <f t="shared" si="264"/>
        <v>0</v>
      </c>
      <c r="AB1329" s="49">
        <f t="shared" si="264"/>
        <v>0</v>
      </c>
      <c r="AC1329" s="49">
        <f t="shared" si="264"/>
        <v>0</v>
      </c>
      <c r="AD1329" s="49">
        <f t="shared" si="264"/>
        <v>0</v>
      </c>
      <c r="AE1329" s="51">
        <f t="shared" si="265"/>
        <v>0</v>
      </c>
      <c r="AF1329" s="51">
        <f>IF(C1329=A_Stammdaten!$B$12,D_SAV!$U1329-D_SAV!$AG1329,HLOOKUP(A_Stammdaten!$B$12-1,$AH$4:$AN$4004,ROW(C1329)-3,FALSE)-$AG1329)</f>
        <v>0</v>
      </c>
      <c r="AG1329" s="51">
        <f>HLOOKUP(A_Stammdaten!$B$12,$AH$4:$AN$4004,ROW(C1329)-3,FALSE)</f>
        <v>0</v>
      </c>
      <c r="AH1329" s="51">
        <f t="shared" si="256"/>
        <v>0</v>
      </c>
      <c r="AI1329" s="51">
        <f t="shared" si="257"/>
        <v>0</v>
      </c>
      <c r="AJ1329" s="51">
        <f t="shared" si="258"/>
        <v>0</v>
      </c>
      <c r="AK1329" s="51">
        <f t="shared" si="259"/>
        <v>0</v>
      </c>
      <c r="AL1329" s="51">
        <f t="shared" si="260"/>
        <v>0</v>
      </c>
      <c r="AM1329" s="51">
        <f t="shared" si="261"/>
        <v>0</v>
      </c>
      <c r="AN1329" s="51">
        <f t="shared" si="262"/>
        <v>0</v>
      </c>
    </row>
    <row r="1330" spans="1:40" x14ac:dyDescent="0.25">
      <c r="A1330" s="17"/>
      <c r="B1330" s="17"/>
      <c r="C1330" s="35"/>
      <c r="D1330" s="17"/>
      <c r="E1330" s="17"/>
      <c r="F1330" s="17"/>
      <c r="G1330" s="62">
        <f t="shared" si="263"/>
        <v>0</v>
      </c>
      <c r="H1330" s="17"/>
      <c r="I1330" s="17"/>
      <c r="J1330" s="17"/>
      <c r="K1330" s="17"/>
      <c r="L1330" s="17"/>
      <c r="M1330" s="17"/>
      <c r="N1330" s="17"/>
      <c r="O1330" s="17"/>
      <c r="P1330" s="115"/>
      <c r="Q1330" s="62">
        <f>IF(C1330&gt;A_Stammdaten!$B$12,0,SUM(G1330,H1330,J1330,K1330,M1330,N1330)-SUM(I1330,L1330,O1330,P1330))</f>
        <v>0</v>
      </c>
      <c r="R1330" s="17"/>
      <c r="S1330" s="17"/>
      <c r="T1330" s="17"/>
      <c r="U1330" s="62">
        <f t="shared" si="254"/>
        <v>0</v>
      </c>
      <c r="V1330" s="63">
        <f>IF(ISBLANK($B1330),0,VLOOKUP($B1330,Listen!$A$2:$C$45,2,FALSE))</f>
        <v>0</v>
      </c>
      <c r="W1330" s="63">
        <f>IF(ISBLANK($B1330),0,VLOOKUP($B1330,Listen!$A$2:$C$45,3,FALSE))</f>
        <v>0</v>
      </c>
      <c r="X1330" s="49">
        <f t="shared" si="255"/>
        <v>0</v>
      </c>
      <c r="Y1330" s="49">
        <f t="shared" si="264"/>
        <v>0</v>
      </c>
      <c r="Z1330" s="49">
        <f t="shared" si="264"/>
        <v>0</v>
      </c>
      <c r="AA1330" s="49">
        <f t="shared" si="264"/>
        <v>0</v>
      </c>
      <c r="AB1330" s="49">
        <f t="shared" si="264"/>
        <v>0</v>
      </c>
      <c r="AC1330" s="49">
        <f t="shared" si="264"/>
        <v>0</v>
      </c>
      <c r="AD1330" s="49">
        <f t="shared" si="264"/>
        <v>0</v>
      </c>
      <c r="AE1330" s="51">
        <f t="shared" si="265"/>
        <v>0</v>
      </c>
      <c r="AF1330" s="51">
        <f>IF(C1330=A_Stammdaten!$B$12,D_SAV!$U1330-D_SAV!$AG1330,HLOOKUP(A_Stammdaten!$B$12-1,$AH$4:$AN$4004,ROW(C1330)-3,FALSE)-$AG1330)</f>
        <v>0</v>
      </c>
      <c r="AG1330" s="51">
        <f>HLOOKUP(A_Stammdaten!$B$12,$AH$4:$AN$4004,ROW(C1330)-3,FALSE)</f>
        <v>0</v>
      </c>
      <c r="AH1330" s="51">
        <f t="shared" si="256"/>
        <v>0</v>
      </c>
      <c r="AI1330" s="51">
        <f t="shared" si="257"/>
        <v>0</v>
      </c>
      <c r="AJ1330" s="51">
        <f t="shared" si="258"/>
        <v>0</v>
      </c>
      <c r="AK1330" s="51">
        <f t="shared" si="259"/>
        <v>0</v>
      </c>
      <c r="AL1330" s="51">
        <f t="shared" si="260"/>
        <v>0</v>
      </c>
      <c r="AM1330" s="51">
        <f t="shared" si="261"/>
        <v>0</v>
      </c>
      <c r="AN1330" s="51">
        <f t="shared" si="262"/>
        <v>0</v>
      </c>
    </row>
    <row r="1331" spans="1:40" x14ac:dyDescent="0.25">
      <c r="A1331" s="17"/>
      <c r="B1331" s="17"/>
      <c r="C1331" s="35"/>
      <c r="D1331" s="17"/>
      <c r="E1331" s="17"/>
      <c r="F1331" s="17"/>
      <c r="G1331" s="62">
        <f t="shared" si="263"/>
        <v>0</v>
      </c>
      <c r="H1331" s="17"/>
      <c r="I1331" s="17"/>
      <c r="J1331" s="17"/>
      <c r="K1331" s="17"/>
      <c r="L1331" s="17"/>
      <c r="M1331" s="17"/>
      <c r="N1331" s="17"/>
      <c r="O1331" s="17"/>
      <c r="P1331" s="115"/>
      <c r="Q1331" s="62">
        <f>IF(C1331&gt;A_Stammdaten!$B$12,0,SUM(G1331,H1331,J1331,K1331,M1331,N1331)-SUM(I1331,L1331,O1331,P1331))</f>
        <v>0</v>
      </c>
      <c r="R1331" s="17"/>
      <c r="S1331" s="17"/>
      <c r="T1331" s="17"/>
      <c r="U1331" s="62">
        <f t="shared" si="254"/>
        <v>0</v>
      </c>
      <c r="V1331" s="63">
        <f>IF(ISBLANK($B1331),0,VLOOKUP($B1331,Listen!$A$2:$C$45,2,FALSE))</f>
        <v>0</v>
      </c>
      <c r="W1331" s="63">
        <f>IF(ISBLANK($B1331),0,VLOOKUP($B1331,Listen!$A$2:$C$45,3,FALSE))</f>
        <v>0</v>
      </c>
      <c r="X1331" s="49">
        <f t="shared" si="255"/>
        <v>0</v>
      </c>
      <c r="Y1331" s="49">
        <f t="shared" si="264"/>
        <v>0</v>
      </c>
      <c r="Z1331" s="49">
        <f t="shared" si="264"/>
        <v>0</v>
      </c>
      <c r="AA1331" s="49">
        <f t="shared" si="264"/>
        <v>0</v>
      </c>
      <c r="AB1331" s="49">
        <f t="shared" si="264"/>
        <v>0</v>
      </c>
      <c r="AC1331" s="49">
        <f t="shared" si="264"/>
        <v>0</v>
      </c>
      <c r="AD1331" s="49">
        <f t="shared" si="264"/>
        <v>0</v>
      </c>
      <c r="AE1331" s="51">
        <f t="shared" si="265"/>
        <v>0</v>
      </c>
      <c r="AF1331" s="51">
        <f>IF(C1331=A_Stammdaten!$B$12,D_SAV!$U1331-D_SAV!$AG1331,HLOOKUP(A_Stammdaten!$B$12-1,$AH$4:$AN$4004,ROW(C1331)-3,FALSE)-$AG1331)</f>
        <v>0</v>
      </c>
      <c r="AG1331" s="51">
        <f>HLOOKUP(A_Stammdaten!$B$12,$AH$4:$AN$4004,ROW(C1331)-3,FALSE)</f>
        <v>0</v>
      </c>
      <c r="AH1331" s="51">
        <f t="shared" si="256"/>
        <v>0</v>
      </c>
      <c r="AI1331" s="51">
        <f t="shared" si="257"/>
        <v>0</v>
      </c>
      <c r="AJ1331" s="51">
        <f t="shared" si="258"/>
        <v>0</v>
      </c>
      <c r="AK1331" s="51">
        <f t="shared" si="259"/>
        <v>0</v>
      </c>
      <c r="AL1331" s="51">
        <f t="shared" si="260"/>
        <v>0</v>
      </c>
      <c r="AM1331" s="51">
        <f t="shared" si="261"/>
        <v>0</v>
      </c>
      <c r="AN1331" s="51">
        <f t="shared" si="262"/>
        <v>0</v>
      </c>
    </row>
    <row r="1332" spans="1:40" x14ac:dyDescent="0.25">
      <c r="A1332" s="17"/>
      <c r="B1332" s="17"/>
      <c r="C1332" s="35"/>
      <c r="D1332" s="17"/>
      <c r="E1332" s="17"/>
      <c r="F1332" s="17"/>
      <c r="G1332" s="62">
        <f t="shared" si="263"/>
        <v>0</v>
      </c>
      <c r="H1332" s="17"/>
      <c r="I1332" s="17"/>
      <c r="J1332" s="17"/>
      <c r="K1332" s="17"/>
      <c r="L1332" s="17"/>
      <c r="M1332" s="17"/>
      <c r="N1332" s="17"/>
      <c r="O1332" s="17"/>
      <c r="P1332" s="115"/>
      <c r="Q1332" s="62">
        <f>IF(C1332&gt;A_Stammdaten!$B$12,0,SUM(G1332,H1332,J1332,K1332,M1332,N1332)-SUM(I1332,L1332,O1332,P1332))</f>
        <v>0</v>
      </c>
      <c r="R1332" s="17"/>
      <c r="S1332" s="17"/>
      <c r="T1332" s="17"/>
      <c r="U1332" s="62">
        <f t="shared" si="254"/>
        <v>0</v>
      </c>
      <c r="V1332" s="63">
        <f>IF(ISBLANK($B1332),0,VLOOKUP($B1332,Listen!$A$2:$C$45,2,FALSE))</f>
        <v>0</v>
      </c>
      <c r="W1332" s="63">
        <f>IF(ISBLANK($B1332),0,VLOOKUP($B1332,Listen!$A$2:$C$45,3,FALSE))</f>
        <v>0</v>
      </c>
      <c r="X1332" s="49">
        <f t="shared" si="255"/>
        <v>0</v>
      </c>
      <c r="Y1332" s="49">
        <f t="shared" si="264"/>
        <v>0</v>
      </c>
      <c r="Z1332" s="49">
        <f t="shared" si="264"/>
        <v>0</v>
      </c>
      <c r="AA1332" s="49">
        <f t="shared" si="264"/>
        <v>0</v>
      </c>
      <c r="AB1332" s="49">
        <f t="shared" si="264"/>
        <v>0</v>
      </c>
      <c r="AC1332" s="49">
        <f t="shared" si="264"/>
        <v>0</v>
      </c>
      <c r="AD1332" s="49">
        <f t="shared" si="264"/>
        <v>0</v>
      </c>
      <c r="AE1332" s="51">
        <f t="shared" si="265"/>
        <v>0</v>
      </c>
      <c r="AF1332" s="51">
        <f>IF(C1332=A_Stammdaten!$B$12,D_SAV!$U1332-D_SAV!$AG1332,HLOOKUP(A_Stammdaten!$B$12-1,$AH$4:$AN$4004,ROW(C1332)-3,FALSE)-$AG1332)</f>
        <v>0</v>
      </c>
      <c r="AG1332" s="51">
        <f>HLOOKUP(A_Stammdaten!$B$12,$AH$4:$AN$4004,ROW(C1332)-3,FALSE)</f>
        <v>0</v>
      </c>
      <c r="AH1332" s="51">
        <f t="shared" si="256"/>
        <v>0</v>
      </c>
      <c r="AI1332" s="51">
        <f t="shared" si="257"/>
        <v>0</v>
      </c>
      <c r="AJ1332" s="51">
        <f t="shared" si="258"/>
        <v>0</v>
      </c>
      <c r="AK1332" s="51">
        <f t="shared" si="259"/>
        <v>0</v>
      </c>
      <c r="AL1332" s="51">
        <f t="shared" si="260"/>
        <v>0</v>
      </c>
      <c r="AM1332" s="51">
        <f t="shared" si="261"/>
        <v>0</v>
      </c>
      <c r="AN1332" s="51">
        <f t="shared" si="262"/>
        <v>0</v>
      </c>
    </row>
    <row r="1333" spans="1:40" x14ac:dyDescent="0.25">
      <c r="A1333" s="17"/>
      <c r="B1333" s="17"/>
      <c r="C1333" s="35"/>
      <c r="D1333" s="17"/>
      <c r="E1333" s="17"/>
      <c r="F1333" s="17"/>
      <c r="G1333" s="62">
        <f t="shared" si="263"/>
        <v>0</v>
      </c>
      <c r="H1333" s="17"/>
      <c r="I1333" s="17"/>
      <c r="J1333" s="17"/>
      <c r="K1333" s="17"/>
      <c r="L1333" s="17"/>
      <c r="M1333" s="17"/>
      <c r="N1333" s="17"/>
      <c r="O1333" s="17"/>
      <c r="P1333" s="115"/>
      <c r="Q1333" s="62">
        <f>IF(C1333&gt;A_Stammdaten!$B$12,0,SUM(G1333,H1333,J1333,K1333,M1333,N1333)-SUM(I1333,L1333,O1333,P1333))</f>
        <v>0</v>
      </c>
      <c r="R1333" s="17"/>
      <c r="S1333" s="17"/>
      <c r="T1333" s="17"/>
      <c r="U1333" s="62">
        <f t="shared" si="254"/>
        <v>0</v>
      </c>
      <c r="V1333" s="63">
        <f>IF(ISBLANK($B1333),0,VLOOKUP($B1333,Listen!$A$2:$C$45,2,FALSE))</f>
        <v>0</v>
      </c>
      <c r="W1333" s="63">
        <f>IF(ISBLANK($B1333),0,VLOOKUP($B1333,Listen!$A$2:$C$45,3,FALSE))</f>
        <v>0</v>
      </c>
      <c r="X1333" s="49">
        <f t="shared" si="255"/>
        <v>0</v>
      </c>
      <c r="Y1333" s="49">
        <f t="shared" si="264"/>
        <v>0</v>
      </c>
      <c r="Z1333" s="49">
        <f t="shared" si="264"/>
        <v>0</v>
      </c>
      <c r="AA1333" s="49">
        <f t="shared" si="264"/>
        <v>0</v>
      </c>
      <c r="AB1333" s="49">
        <f t="shared" si="264"/>
        <v>0</v>
      </c>
      <c r="AC1333" s="49">
        <f t="shared" si="264"/>
        <v>0</v>
      </c>
      <c r="AD1333" s="49">
        <f t="shared" si="264"/>
        <v>0</v>
      </c>
      <c r="AE1333" s="51">
        <f t="shared" si="265"/>
        <v>0</v>
      </c>
      <c r="AF1333" s="51">
        <f>IF(C1333=A_Stammdaten!$B$12,D_SAV!$U1333-D_SAV!$AG1333,HLOOKUP(A_Stammdaten!$B$12-1,$AH$4:$AN$4004,ROW(C1333)-3,FALSE)-$AG1333)</f>
        <v>0</v>
      </c>
      <c r="AG1333" s="51">
        <f>HLOOKUP(A_Stammdaten!$B$12,$AH$4:$AN$4004,ROW(C1333)-3,FALSE)</f>
        <v>0</v>
      </c>
      <c r="AH1333" s="51">
        <f t="shared" si="256"/>
        <v>0</v>
      </c>
      <c r="AI1333" s="51">
        <f t="shared" si="257"/>
        <v>0</v>
      </c>
      <c r="AJ1333" s="51">
        <f t="shared" si="258"/>
        <v>0</v>
      </c>
      <c r="AK1333" s="51">
        <f t="shared" si="259"/>
        <v>0</v>
      </c>
      <c r="AL1333" s="51">
        <f t="shared" si="260"/>
        <v>0</v>
      </c>
      <c r="AM1333" s="51">
        <f t="shared" si="261"/>
        <v>0</v>
      </c>
      <c r="AN1333" s="51">
        <f t="shared" si="262"/>
        <v>0</v>
      </c>
    </row>
    <row r="1334" spans="1:40" x14ac:dyDescent="0.25">
      <c r="A1334" s="17"/>
      <c r="B1334" s="17"/>
      <c r="C1334" s="35"/>
      <c r="D1334" s="17"/>
      <c r="E1334" s="17"/>
      <c r="F1334" s="17"/>
      <c r="G1334" s="62">
        <f t="shared" si="263"/>
        <v>0</v>
      </c>
      <c r="H1334" s="17"/>
      <c r="I1334" s="17"/>
      <c r="J1334" s="17"/>
      <c r="K1334" s="17"/>
      <c r="L1334" s="17"/>
      <c r="M1334" s="17"/>
      <c r="N1334" s="17"/>
      <c r="O1334" s="17"/>
      <c r="P1334" s="115"/>
      <c r="Q1334" s="62">
        <f>IF(C1334&gt;A_Stammdaten!$B$12,0,SUM(G1334,H1334,J1334,K1334,M1334,N1334)-SUM(I1334,L1334,O1334,P1334))</f>
        <v>0</v>
      </c>
      <c r="R1334" s="17"/>
      <c r="S1334" s="17"/>
      <c r="T1334" s="17"/>
      <c r="U1334" s="62">
        <f t="shared" si="254"/>
        <v>0</v>
      </c>
      <c r="V1334" s="63">
        <f>IF(ISBLANK($B1334),0,VLOOKUP($B1334,Listen!$A$2:$C$45,2,FALSE))</f>
        <v>0</v>
      </c>
      <c r="W1334" s="63">
        <f>IF(ISBLANK($B1334),0,VLOOKUP($B1334,Listen!$A$2:$C$45,3,FALSE))</f>
        <v>0</v>
      </c>
      <c r="X1334" s="49">
        <f t="shared" si="255"/>
        <v>0</v>
      </c>
      <c r="Y1334" s="49">
        <f t="shared" si="264"/>
        <v>0</v>
      </c>
      <c r="Z1334" s="49">
        <f t="shared" si="264"/>
        <v>0</v>
      </c>
      <c r="AA1334" s="49">
        <f t="shared" si="264"/>
        <v>0</v>
      </c>
      <c r="AB1334" s="49">
        <f t="shared" si="264"/>
        <v>0</v>
      </c>
      <c r="AC1334" s="49">
        <f t="shared" si="264"/>
        <v>0</v>
      </c>
      <c r="AD1334" s="49">
        <f t="shared" si="264"/>
        <v>0</v>
      </c>
      <c r="AE1334" s="51">
        <f t="shared" si="265"/>
        <v>0</v>
      </c>
      <c r="AF1334" s="51">
        <f>IF(C1334=A_Stammdaten!$B$12,D_SAV!$U1334-D_SAV!$AG1334,HLOOKUP(A_Stammdaten!$B$12-1,$AH$4:$AN$4004,ROW(C1334)-3,FALSE)-$AG1334)</f>
        <v>0</v>
      </c>
      <c r="AG1334" s="51">
        <f>HLOOKUP(A_Stammdaten!$B$12,$AH$4:$AN$4004,ROW(C1334)-3,FALSE)</f>
        <v>0</v>
      </c>
      <c r="AH1334" s="51">
        <f t="shared" si="256"/>
        <v>0</v>
      </c>
      <c r="AI1334" s="51">
        <f t="shared" si="257"/>
        <v>0</v>
      </c>
      <c r="AJ1334" s="51">
        <f t="shared" si="258"/>
        <v>0</v>
      </c>
      <c r="AK1334" s="51">
        <f t="shared" si="259"/>
        <v>0</v>
      </c>
      <c r="AL1334" s="51">
        <f t="shared" si="260"/>
        <v>0</v>
      </c>
      <c r="AM1334" s="51">
        <f t="shared" si="261"/>
        <v>0</v>
      </c>
      <c r="AN1334" s="51">
        <f t="shared" si="262"/>
        <v>0</v>
      </c>
    </row>
    <row r="1335" spans="1:40" x14ac:dyDescent="0.25">
      <c r="A1335" s="17"/>
      <c r="B1335" s="17"/>
      <c r="C1335" s="35"/>
      <c r="D1335" s="17"/>
      <c r="E1335" s="17"/>
      <c r="F1335" s="17"/>
      <c r="G1335" s="62">
        <f t="shared" si="263"/>
        <v>0</v>
      </c>
      <c r="H1335" s="17"/>
      <c r="I1335" s="17"/>
      <c r="J1335" s="17"/>
      <c r="K1335" s="17"/>
      <c r="L1335" s="17"/>
      <c r="M1335" s="17"/>
      <c r="N1335" s="17"/>
      <c r="O1335" s="17"/>
      <c r="P1335" s="115"/>
      <c r="Q1335" s="62">
        <f>IF(C1335&gt;A_Stammdaten!$B$12,0,SUM(G1335,H1335,J1335,K1335,M1335,N1335)-SUM(I1335,L1335,O1335,P1335))</f>
        <v>0</v>
      </c>
      <c r="R1335" s="17"/>
      <c r="S1335" s="17"/>
      <c r="T1335" s="17"/>
      <c r="U1335" s="62">
        <f t="shared" si="254"/>
        <v>0</v>
      </c>
      <c r="V1335" s="63">
        <f>IF(ISBLANK($B1335),0,VLOOKUP($B1335,Listen!$A$2:$C$45,2,FALSE))</f>
        <v>0</v>
      </c>
      <c r="W1335" s="63">
        <f>IF(ISBLANK($B1335),0,VLOOKUP($B1335,Listen!$A$2:$C$45,3,FALSE))</f>
        <v>0</v>
      </c>
      <c r="X1335" s="49">
        <f t="shared" si="255"/>
        <v>0</v>
      </c>
      <c r="Y1335" s="49">
        <f t="shared" si="264"/>
        <v>0</v>
      </c>
      <c r="Z1335" s="49">
        <f t="shared" si="264"/>
        <v>0</v>
      </c>
      <c r="AA1335" s="49">
        <f t="shared" si="264"/>
        <v>0</v>
      </c>
      <c r="AB1335" s="49">
        <f t="shared" si="264"/>
        <v>0</v>
      </c>
      <c r="AC1335" s="49">
        <f t="shared" si="264"/>
        <v>0</v>
      </c>
      <c r="AD1335" s="49">
        <f t="shared" si="264"/>
        <v>0</v>
      </c>
      <c r="AE1335" s="51">
        <f t="shared" si="265"/>
        <v>0</v>
      </c>
      <c r="AF1335" s="51">
        <f>IF(C1335=A_Stammdaten!$B$12,D_SAV!$U1335-D_SAV!$AG1335,HLOOKUP(A_Stammdaten!$B$12-1,$AH$4:$AN$4004,ROW(C1335)-3,FALSE)-$AG1335)</f>
        <v>0</v>
      </c>
      <c r="AG1335" s="51">
        <f>HLOOKUP(A_Stammdaten!$B$12,$AH$4:$AN$4004,ROW(C1335)-3,FALSE)</f>
        <v>0</v>
      </c>
      <c r="AH1335" s="51">
        <f t="shared" si="256"/>
        <v>0</v>
      </c>
      <c r="AI1335" s="51">
        <f t="shared" si="257"/>
        <v>0</v>
      </c>
      <c r="AJ1335" s="51">
        <f t="shared" si="258"/>
        <v>0</v>
      </c>
      <c r="AK1335" s="51">
        <f t="shared" si="259"/>
        <v>0</v>
      </c>
      <c r="AL1335" s="51">
        <f t="shared" si="260"/>
        <v>0</v>
      </c>
      <c r="AM1335" s="51">
        <f t="shared" si="261"/>
        <v>0</v>
      </c>
      <c r="AN1335" s="51">
        <f t="shared" si="262"/>
        <v>0</v>
      </c>
    </row>
    <row r="1336" spans="1:40" x14ac:dyDescent="0.25">
      <c r="A1336" s="17"/>
      <c r="B1336" s="17"/>
      <c r="C1336" s="35"/>
      <c r="D1336" s="17"/>
      <c r="E1336" s="17"/>
      <c r="F1336" s="17"/>
      <c r="G1336" s="62">
        <f t="shared" si="263"/>
        <v>0</v>
      </c>
      <c r="H1336" s="17"/>
      <c r="I1336" s="17"/>
      <c r="J1336" s="17"/>
      <c r="K1336" s="17"/>
      <c r="L1336" s="17"/>
      <c r="M1336" s="17"/>
      <c r="N1336" s="17"/>
      <c r="O1336" s="17"/>
      <c r="P1336" s="115"/>
      <c r="Q1336" s="62">
        <f>IF(C1336&gt;A_Stammdaten!$B$12,0,SUM(G1336,H1336,J1336,K1336,M1336,N1336)-SUM(I1336,L1336,O1336,P1336))</f>
        <v>0</v>
      </c>
      <c r="R1336" s="17"/>
      <c r="S1336" s="17"/>
      <c r="T1336" s="17"/>
      <c r="U1336" s="62">
        <f t="shared" si="254"/>
        <v>0</v>
      </c>
      <c r="V1336" s="63">
        <f>IF(ISBLANK($B1336),0,VLOOKUP($B1336,Listen!$A$2:$C$45,2,FALSE))</f>
        <v>0</v>
      </c>
      <c r="W1336" s="63">
        <f>IF(ISBLANK($B1336),0,VLOOKUP($B1336,Listen!$A$2:$C$45,3,FALSE))</f>
        <v>0</v>
      </c>
      <c r="X1336" s="49">
        <f t="shared" si="255"/>
        <v>0</v>
      </c>
      <c r="Y1336" s="49">
        <f t="shared" si="264"/>
        <v>0</v>
      </c>
      <c r="Z1336" s="49">
        <f t="shared" si="264"/>
        <v>0</v>
      </c>
      <c r="AA1336" s="49">
        <f t="shared" si="264"/>
        <v>0</v>
      </c>
      <c r="AB1336" s="49">
        <f t="shared" si="264"/>
        <v>0</v>
      </c>
      <c r="AC1336" s="49">
        <f t="shared" si="264"/>
        <v>0</v>
      </c>
      <c r="AD1336" s="49">
        <f t="shared" si="264"/>
        <v>0</v>
      </c>
      <c r="AE1336" s="51">
        <f t="shared" si="265"/>
        <v>0</v>
      </c>
      <c r="AF1336" s="51">
        <f>IF(C1336=A_Stammdaten!$B$12,D_SAV!$U1336-D_SAV!$AG1336,HLOOKUP(A_Stammdaten!$B$12-1,$AH$4:$AN$4004,ROW(C1336)-3,FALSE)-$AG1336)</f>
        <v>0</v>
      </c>
      <c r="AG1336" s="51">
        <f>HLOOKUP(A_Stammdaten!$B$12,$AH$4:$AN$4004,ROW(C1336)-3,FALSE)</f>
        <v>0</v>
      </c>
      <c r="AH1336" s="51">
        <f t="shared" si="256"/>
        <v>0</v>
      </c>
      <c r="AI1336" s="51">
        <f t="shared" si="257"/>
        <v>0</v>
      </c>
      <c r="AJ1336" s="51">
        <f t="shared" si="258"/>
        <v>0</v>
      </c>
      <c r="AK1336" s="51">
        <f t="shared" si="259"/>
        <v>0</v>
      </c>
      <c r="AL1336" s="51">
        <f t="shared" si="260"/>
        <v>0</v>
      </c>
      <c r="AM1336" s="51">
        <f t="shared" si="261"/>
        <v>0</v>
      </c>
      <c r="AN1336" s="51">
        <f t="shared" si="262"/>
        <v>0</v>
      </c>
    </row>
    <row r="1337" spans="1:40" x14ac:dyDescent="0.25">
      <c r="A1337" s="17"/>
      <c r="B1337" s="17"/>
      <c r="C1337" s="35"/>
      <c r="D1337" s="17"/>
      <c r="E1337" s="17"/>
      <c r="F1337" s="17"/>
      <c r="G1337" s="62">
        <f t="shared" si="263"/>
        <v>0</v>
      </c>
      <c r="H1337" s="17"/>
      <c r="I1337" s="17"/>
      <c r="J1337" s="17"/>
      <c r="K1337" s="17"/>
      <c r="L1337" s="17"/>
      <c r="M1337" s="17"/>
      <c r="N1337" s="17"/>
      <c r="O1337" s="17"/>
      <c r="P1337" s="115"/>
      <c r="Q1337" s="62">
        <f>IF(C1337&gt;A_Stammdaten!$B$12,0,SUM(G1337,H1337,J1337,K1337,M1337,N1337)-SUM(I1337,L1337,O1337,P1337))</f>
        <v>0</v>
      </c>
      <c r="R1337" s="17"/>
      <c r="S1337" s="17"/>
      <c r="T1337" s="17"/>
      <c r="U1337" s="62">
        <f t="shared" si="254"/>
        <v>0</v>
      </c>
      <c r="V1337" s="63">
        <f>IF(ISBLANK($B1337),0,VLOOKUP($B1337,Listen!$A$2:$C$45,2,FALSE))</f>
        <v>0</v>
      </c>
      <c r="W1337" s="63">
        <f>IF(ISBLANK($B1337),0,VLOOKUP($B1337,Listen!$A$2:$C$45,3,FALSE))</f>
        <v>0</v>
      </c>
      <c r="X1337" s="49">
        <f t="shared" si="255"/>
        <v>0</v>
      </c>
      <c r="Y1337" s="49">
        <f t="shared" si="264"/>
        <v>0</v>
      </c>
      <c r="Z1337" s="49">
        <f t="shared" si="264"/>
        <v>0</v>
      </c>
      <c r="AA1337" s="49">
        <f t="shared" si="264"/>
        <v>0</v>
      </c>
      <c r="AB1337" s="49">
        <f t="shared" si="264"/>
        <v>0</v>
      </c>
      <c r="AC1337" s="49">
        <f t="shared" si="264"/>
        <v>0</v>
      </c>
      <c r="AD1337" s="49">
        <f t="shared" si="264"/>
        <v>0</v>
      </c>
      <c r="AE1337" s="51">
        <f t="shared" si="265"/>
        <v>0</v>
      </c>
      <c r="AF1337" s="51">
        <f>IF(C1337=A_Stammdaten!$B$12,D_SAV!$U1337-D_SAV!$AG1337,HLOOKUP(A_Stammdaten!$B$12-1,$AH$4:$AN$4004,ROW(C1337)-3,FALSE)-$AG1337)</f>
        <v>0</v>
      </c>
      <c r="AG1337" s="51">
        <f>HLOOKUP(A_Stammdaten!$B$12,$AH$4:$AN$4004,ROW(C1337)-3,FALSE)</f>
        <v>0</v>
      </c>
      <c r="AH1337" s="51">
        <f t="shared" si="256"/>
        <v>0</v>
      </c>
      <c r="AI1337" s="51">
        <f t="shared" si="257"/>
        <v>0</v>
      </c>
      <c r="AJ1337" s="51">
        <f t="shared" si="258"/>
        <v>0</v>
      </c>
      <c r="AK1337" s="51">
        <f t="shared" si="259"/>
        <v>0</v>
      </c>
      <c r="AL1337" s="51">
        <f t="shared" si="260"/>
        <v>0</v>
      </c>
      <c r="AM1337" s="51">
        <f t="shared" si="261"/>
        <v>0</v>
      </c>
      <c r="AN1337" s="51">
        <f t="shared" si="262"/>
        <v>0</v>
      </c>
    </row>
    <row r="1338" spans="1:40" x14ac:dyDescent="0.25">
      <c r="A1338" s="17"/>
      <c r="B1338" s="17"/>
      <c r="C1338" s="35"/>
      <c r="D1338" s="17"/>
      <c r="E1338" s="17"/>
      <c r="F1338" s="17"/>
      <c r="G1338" s="62">
        <f t="shared" si="263"/>
        <v>0</v>
      </c>
      <c r="H1338" s="17"/>
      <c r="I1338" s="17"/>
      <c r="J1338" s="17"/>
      <c r="K1338" s="17"/>
      <c r="L1338" s="17"/>
      <c r="M1338" s="17"/>
      <c r="N1338" s="17"/>
      <c r="O1338" s="17"/>
      <c r="P1338" s="115"/>
      <c r="Q1338" s="62">
        <f>IF(C1338&gt;A_Stammdaten!$B$12,0,SUM(G1338,H1338,J1338,K1338,M1338,N1338)-SUM(I1338,L1338,O1338,P1338))</f>
        <v>0</v>
      </c>
      <c r="R1338" s="17"/>
      <c r="S1338" s="17"/>
      <c r="T1338" s="17"/>
      <c r="U1338" s="62">
        <f t="shared" si="254"/>
        <v>0</v>
      </c>
      <c r="V1338" s="63">
        <f>IF(ISBLANK($B1338),0,VLOOKUP($B1338,Listen!$A$2:$C$45,2,FALSE))</f>
        <v>0</v>
      </c>
      <c r="W1338" s="63">
        <f>IF(ISBLANK($B1338),0,VLOOKUP($B1338,Listen!$A$2:$C$45,3,FALSE))</f>
        <v>0</v>
      </c>
      <c r="X1338" s="49">
        <f t="shared" si="255"/>
        <v>0</v>
      </c>
      <c r="Y1338" s="49">
        <f t="shared" si="264"/>
        <v>0</v>
      </c>
      <c r="Z1338" s="49">
        <f t="shared" si="264"/>
        <v>0</v>
      </c>
      <c r="AA1338" s="49">
        <f t="shared" si="264"/>
        <v>0</v>
      </c>
      <c r="AB1338" s="49">
        <f t="shared" si="264"/>
        <v>0</v>
      </c>
      <c r="AC1338" s="49">
        <f t="shared" si="264"/>
        <v>0</v>
      </c>
      <c r="AD1338" s="49">
        <f t="shared" si="264"/>
        <v>0</v>
      </c>
      <c r="AE1338" s="51">
        <f t="shared" si="265"/>
        <v>0</v>
      </c>
      <c r="AF1338" s="51">
        <f>IF(C1338=A_Stammdaten!$B$12,D_SAV!$U1338-D_SAV!$AG1338,HLOOKUP(A_Stammdaten!$B$12-1,$AH$4:$AN$4004,ROW(C1338)-3,FALSE)-$AG1338)</f>
        <v>0</v>
      </c>
      <c r="AG1338" s="51">
        <f>HLOOKUP(A_Stammdaten!$B$12,$AH$4:$AN$4004,ROW(C1338)-3,FALSE)</f>
        <v>0</v>
      </c>
      <c r="AH1338" s="51">
        <f t="shared" si="256"/>
        <v>0</v>
      </c>
      <c r="AI1338" s="51">
        <f t="shared" si="257"/>
        <v>0</v>
      </c>
      <c r="AJ1338" s="51">
        <f t="shared" si="258"/>
        <v>0</v>
      </c>
      <c r="AK1338" s="51">
        <f t="shared" si="259"/>
        <v>0</v>
      </c>
      <c r="AL1338" s="51">
        <f t="shared" si="260"/>
        <v>0</v>
      </c>
      <c r="AM1338" s="51">
        <f t="shared" si="261"/>
        <v>0</v>
      </c>
      <c r="AN1338" s="51">
        <f t="shared" si="262"/>
        <v>0</v>
      </c>
    </row>
    <row r="1339" spans="1:40" x14ac:dyDescent="0.25">
      <c r="A1339" s="17"/>
      <c r="B1339" s="17"/>
      <c r="C1339" s="35"/>
      <c r="D1339" s="17"/>
      <c r="E1339" s="17"/>
      <c r="F1339" s="17"/>
      <c r="G1339" s="62">
        <f t="shared" si="263"/>
        <v>0</v>
      </c>
      <c r="H1339" s="17"/>
      <c r="I1339" s="17"/>
      <c r="J1339" s="17"/>
      <c r="K1339" s="17"/>
      <c r="L1339" s="17"/>
      <c r="M1339" s="17"/>
      <c r="N1339" s="17"/>
      <c r="O1339" s="17"/>
      <c r="P1339" s="115"/>
      <c r="Q1339" s="62">
        <f>IF(C1339&gt;A_Stammdaten!$B$12,0,SUM(G1339,H1339,J1339,K1339,M1339,N1339)-SUM(I1339,L1339,O1339,P1339))</f>
        <v>0</v>
      </c>
      <c r="R1339" s="17"/>
      <c r="S1339" s="17"/>
      <c r="T1339" s="17"/>
      <c r="U1339" s="62">
        <f t="shared" si="254"/>
        <v>0</v>
      </c>
      <c r="V1339" s="63">
        <f>IF(ISBLANK($B1339),0,VLOOKUP($B1339,Listen!$A$2:$C$45,2,FALSE))</f>
        <v>0</v>
      </c>
      <c r="W1339" s="63">
        <f>IF(ISBLANK($B1339),0,VLOOKUP($B1339,Listen!$A$2:$C$45,3,FALSE))</f>
        <v>0</v>
      </c>
      <c r="X1339" s="49">
        <f t="shared" si="255"/>
        <v>0</v>
      </c>
      <c r="Y1339" s="49">
        <f t="shared" si="264"/>
        <v>0</v>
      </c>
      <c r="Z1339" s="49">
        <f t="shared" si="264"/>
        <v>0</v>
      </c>
      <c r="AA1339" s="49">
        <f t="shared" si="264"/>
        <v>0</v>
      </c>
      <c r="AB1339" s="49">
        <f t="shared" si="264"/>
        <v>0</v>
      </c>
      <c r="AC1339" s="49">
        <f t="shared" si="264"/>
        <v>0</v>
      </c>
      <c r="AD1339" s="49">
        <f t="shared" si="264"/>
        <v>0</v>
      </c>
      <c r="AE1339" s="51">
        <f t="shared" si="265"/>
        <v>0</v>
      </c>
      <c r="AF1339" s="51">
        <f>IF(C1339=A_Stammdaten!$B$12,D_SAV!$U1339-D_SAV!$AG1339,HLOOKUP(A_Stammdaten!$B$12-1,$AH$4:$AN$4004,ROW(C1339)-3,FALSE)-$AG1339)</f>
        <v>0</v>
      </c>
      <c r="AG1339" s="51">
        <f>HLOOKUP(A_Stammdaten!$B$12,$AH$4:$AN$4004,ROW(C1339)-3,FALSE)</f>
        <v>0</v>
      </c>
      <c r="AH1339" s="51">
        <f t="shared" si="256"/>
        <v>0</v>
      </c>
      <c r="AI1339" s="51">
        <f t="shared" si="257"/>
        <v>0</v>
      </c>
      <c r="AJ1339" s="51">
        <f t="shared" si="258"/>
        <v>0</v>
      </c>
      <c r="AK1339" s="51">
        <f t="shared" si="259"/>
        <v>0</v>
      </c>
      <c r="AL1339" s="51">
        <f t="shared" si="260"/>
        <v>0</v>
      </c>
      <c r="AM1339" s="51">
        <f t="shared" si="261"/>
        <v>0</v>
      </c>
      <c r="AN1339" s="51">
        <f t="shared" si="262"/>
        <v>0</v>
      </c>
    </row>
    <row r="1340" spans="1:40" x14ac:dyDescent="0.25">
      <c r="A1340" s="17"/>
      <c r="B1340" s="17"/>
      <c r="C1340" s="35"/>
      <c r="D1340" s="17"/>
      <c r="E1340" s="17"/>
      <c r="F1340" s="17"/>
      <c r="G1340" s="62">
        <f t="shared" si="263"/>
        <v>0</v>
      </c>
      <c r="H1340" s="17"/>
      <c r="I1340" s="17"/>
      <c r="J1340" s="17"/>
      <c r="K1340" s="17"/>
      <c r="L1340" s="17"/>
      <c r="M1340" s="17"/>
      <c r="N1340" s="17"/>
      <c r="O1340" s="17"/>
      <c r="P1340" s="115"/>
      <c r="Q1340" s="62">
        <f>IF(C1340&gt;A_Stammdaten!$B$12,0,SUM(G1340,H1340,J1340,K1340,M1340,N1340)-SUM(I1340,L1340,O1340,P1340))</f>
        <v>0</v>
      </c>
      <c r="R1340" s="17"/>
      <c r="S1340" s="17"/>
      <c r="T1340" s="17"/>
      <c r="U1340" s="62">
        <f t="shared" si="254"/>
        <v>0</v>
      </c>
      <c r="V1340" s="63">
        <f>IF(ISBLANK($B1340),0,VLOOKUP($B1340,Listen!$A$2:$C$45,2,FALSE))</f>
        <v>0</v>
      </c>
      <c r="W1340" s="63">
        <f>IF(ISBLANK($B1340),0,VLOOKUP($B1340,Listen!$A$2:$C$45,3,FALSE))</f>
        <v>0</v>
      </c>
      <c r="X1340" s="49">
        <f t="shared" si="255"/>
        <v>0</v>
      </c>
      <c r="Y1340" s="49">
        <f t="shared" si="264"/>
        <v>0</v>
      </c>
      <c r="Z1340" s="49">
        <f t="shared" si="264"/>
        <v>0</v>
      </c>
      <c r="AA1340" s="49">
        <f t="shared" si="264"/>
        <v>0</v>
      </c>
      <c r="AB1340" s="49">
        <f t="shared" si="264"/>
        <v>0</v>
      </c>
      <c r="AC1340" s="49">
        <f t="shared" si="264"/>
        <v>0</v>
      </c>
      <c r="AD1340" s="49">
        <f t="shared" si="264"/>
        <v>0</v>
      </c>
      <c r="AE1340" s="51">
        <f t="shared" si="265"/>
        <v>0</v>
      </c>
      <c r="AF1340" s="51">
        <f>IF(C1340=A_Stammdaten!$B$12,D_SAV!$U1340-D_SAV!$AG1340,HLOOKUP(A_Stammdaten!$B$12-1,$AH$4:$AN$4004,ROW(C1340)-3,FALSE)-$AG1340)</f>
        <v>0</v>
      </c>
      <c r="AG1340" s="51">
        <f>HLOOKUP(A_Stammdaten!$B$12,$AH$4:$AN$4004,ROW(C1340)-3,FALSE)</f>
        <v>0</v>
      </c>
      <c r="AH1340" s="51">
        <f t="shared" si="256"/>
        <v>0</v>
      </c>
      <c r="AI1340" s="51">
        <f t="shared" si="257"/>
        <v>0</v>
      </c>
      <c r="AJ1340" s="51">
        <f t="shared" si="258"/>
        <v>0</v>
      </c>
      <c r="AK1340" s="51">
        <f t="shared" si="259"/>
        <v>0</v>
      </c>
      <c r="AL1340" s="51">
        <f t="shared" si="260"/>
        <v>0</v>
      </c>
      <c r="AM1340" s="51">
        <f t="shared" si="261"/>
        <v>0</v>
      </c>
      <c r="AN1340" s="51">
        <f t="shared" si="262"/>
        <v>0</v>
      </c>
    </row>
    <row r="1341" spans="1:40" x14ac:dyDescent="0.25">
      <c r="A1341" s="17"/>
      <c r="B1341" s="17"/>
      <c r="C1341" s="35"/>
      <c r="D1341" s="17"/>
      <c r="E1341" s="17"/>
      <c r="F1341" s="17"/>
      <c r="G1341" s="62">
        <f t="shared" si="263"/>
        <v>0</v>
      </c>
      <c r="H1341" s="17"/>
      <c r="I1341" s="17"/>
      <c r="J1341" s="17"/>
      <c r="K1341" s="17"/>
      <c r="L1341" s="17"/>
      <c r="M1341" s="17"/>
      <c r="N1341" s="17"/>
      <c r="O1341" s="17"/>
      <c r="P1341" s="115"/>
      <c r="Q1341" s="62">
        <f>IF(C1341&gt;A_Stammdaten!$B$12,0,SUM(G1341,H1341,J1341,K1341,M1341,N1341)-SUM(I1341,L1341,O1341,P1341))</f>
        <v>0</v>
      </c>
      <c r="R1341" s="17"/>
      <c r="S1341" s="17"/>
      <c r="T1341" s="17"/>
      <c r="U1341" s="62">
        <f t="shared" si="254"/>
        <v>0</v>
      </c>
      <c r="V1341" s="63">
        <f>IF(ISBLANK($B1341),0,VLOOKUP($B1341,Listen!$A$2:$C$45,2,FALSE))</f>
        <v>0</v>
      </c>
      <c r="W1341" s="63">
        <f>IF(ISBLANK($B1341),0,VLOOKUP($B1341,Listen!$A$2:$C$45,3,FALSE))</f>
        <v>0</v>
      </c>
      <c r="X1341" s="49">
        <f t="shared" si="255"/>
        <v>0</v>
      </c>
      <c r="Y1341" s="49">
        <f t="shared" si="264"/>
        <v>0</v>
      </c>
      <c r="Z1341" s="49">
        <f t="shared" si="264"/>
        <v>0</v>
      </c>
      <c r="AA1341" s="49">
        <f t="shared" si="264"/>
        <v>0</v>
      </c>
      <c r="AB1341" s="49">
        <f t="shared" si="264"/>
        <v>0</v>
      </c>
      <c r="AC1341" s="49">
        <f t="shared" si="264"/>
        <v>0</v>
      </c>
      <c r="AD1341" s="49">
        <f t="shared" si="264"/>
        <v>0</v>
      </c>
      <c r="AE1341" s="51">
        <f t="shared" si="265"/>
        <v>0</v>
      </c>
      <c r="AF1341" s="51">
        <f>IF(C1341=A_Stammdaten!$B$12,D_SAV!$U1341-D_SAV!$AG1341,HLOOKUP(A_Stammdaten!$B$12-1,$AH$4:$AN$4004,ROW(C1341)-3,FALSE)-$AG1341)</f>
        <v>0</v>
      </c>
      <c r="AG1341" s="51">
        <f>HLOOKUP(A_Stammdaten!$B$12,$AH$4:$AN$4004,ROW(C1341)-3,FALSE)</f>
        <v>0</v>
      </c>
      <c r="AH1341" s="51">
        <f t="shared" si="256"/>
        <v>0</v>
      </c>
      <c r="AI1341" s="51">
        <f t="shared" si="257"/>
        <v>0</v>
      </c>
      <c r="AJ1341" s="51">
        <f t="shared" si="258"/>
        <v>0</v>
      </c>
      <c r="AK1341" s="51">
        <f t="shared" si="259"/>
        <v>0</v>
      </c>
      <c r="AL1341" s="51">
        <f t="shared" si="260"/>
        <v>0</v>
      </c>
      <c r="AM1341" s="51">
        <f t="shared" si="261"/>
        <v>0</v>
      </c>
      <c r="AN1341" s="51">
        <f t="shared" si="262"/>
        <v>0</v>
      </c>
    </row>
    <row r="1342" spans="1:40" x14ac:dyDescent="0.25">
      <c r="A1342" s="17"/>
      <c r="B1342" s="17"/>
      <c r="C1342" s="35"/>
      <c r="D1342" s="17"/>
      <c r="E1342" s="17"/>
      <c r="F1342" s="17"/>
      <c r="G1342" s="62">
        <f t="shared" si="263"/>
        <v>0</v>
      </c>
      <c r="H1342" s="17"/>
      <c r="I1342" s="17"/>
      <c r="J1342" s="17"/>
      <c r="K1342" s="17"/>
      <c r="L1342" s="17"/>
      <c r="M1342" s="17"/>
      <c r="N1342" s="17"/>
      <c r="O1342" s="17"/>
      <c r="P1342" s="115"/>
      <c r="Q1342" s="62">
        <f>IF(C1342&gt;A_Stammdaten!$B$12,0,SUM(G1342,H1342,J1342,K1342,M1342,N1342)-SUM(I1342,L1342,O1342,P1342))</f>
        <v>0</v>
      </c>
      <c r="R1342" s="17"/>
      <c r="S1342" s="17"/>
      <c r="T1342" s="17"/>
      <c r="U1342" s="62">
        <f t="shared" si="254"/>
        <v>0</v>
      </c>
      <c r="V1342" s="63">
        <f>IF(ISBLANK($B1342),0,VLOOKUP($B1342,Listen!$A$2:$C$45,2,FALSE))</f>
        <v>0</v>
      </c>
      <c r="W1342" s="63">
        <f>IF(ISBLANK($B1342),0,VLOOKUP($B1342,Listen!$A$2:$C$45,3,FALSE))</f>
        <v>0</v>
      </c>
      <c r="X1342" s="49">
        <f t="shared" si="255"/>
        <v>0</v>
      </c>
      <c r="Y1342" s="49">
        <f t="shared" si="264"/>
        <v>0</v>
      </c>
      <c r="Z1342" s="49">
        <f t="shared" si="264"/>
        <v>0</v>
      </c>
      <c r="AA1342" s="49">
        <f t="shared" si="264"/>
        <v>0</v>
      </c>
      <c r="AB1342" s="49">
        <f t="shared" si="264"/>
        <v>0</v>
      </c>
      <c r="AC1342" s="49">
        <f t="shared" si="264"/>
        <v>0</v>
      </c>
      <c r="AD1342" s="49">
        <f t="shared" si="264"/>
        <v>0</v>
      </c>
      <c r="AE1342" s="51">
        <f t="shared" si="265"/>
        <v>0</v>
      </c>
      <c r="AF1342" s="51">
        <f>IF(C1342=A_Stammdaten!$B$12,D_SAV!$U1342-D_SAV!$AG1342,HLOOKUP(A_Stammdaten!$B$12-1,$AH$4:$AN$4004,ROW(C1342)-3,FALSE)-$AG1342)</f>
        <v>0</v>
      </c>
      <c r="AG1342" s="51">
        <f>HLOOKUP(A_Stammdaten!$B$12,$AH$4:$AN$4004,ROW(C1342)-3,FALSE)</f>
        <v>0</v>
      </c>
      <c r="AH1342" s="51">
        <f t="shared" si="256"/>
        <v>0</v>
      </c>
      <c r="AI1342" s="51">
        <f t="shared" si="257"/>
        <v>0</v>
      </c>
      <c r="AJ1342" s="51">
        <f t="shared" si="258"/>
        <v>0</v>
      </c>
      <c r="AK1342" s="51">
        <f t="shared" si="259"/>
        <v>0</v>
      </c>
      <c r="AL1342" s="51">
        <f t="shared" si="260"/>
        <v>0</v>
      </c>
      <c r="AM1342" s="51">
        <f t="shared" si="261"/>
        <v>0</v>
      </c>
      <c r="AN1342" s="51">
        <f t="shared" si="262"/>
        <v>0</v>
      </c>
    </row>
    <row r="1343" spans="1:40" x14ac:dyDescent="0.25">
      <c r="A1343" s="17"/>
      <c r="B1343" s="17"/>
      <c r="C1343" s="35"/>
      <c r="D1343" s="17"/>
      <c r="E1343" s="17"/>
      <c r="F1343" s="17"/>
      <c r="G1343" s="62">
        <f t="shared" si="263"/>
        <v>0</v>
      </c>
      <c r="H1343" s="17"/>
      <c r="I1343" s="17"/>
      <c r="J1343" s="17"/>
      <c r="K1343" s="17"/>
      <c r="L1343" s="17"/>
      <c r="M1343" s="17"/>
      <c r="N1343" s="17"/>
      <c r="O1343" s="17"/>
      <c r="P1343" s="115"/>
      <c r="Q1343" s="62">
        <f>IF(C1343&gt;A_Stammdaten!$B$12,0,SUM(G1343,H1343,J1343,K1343,M1343,N1343)-SUM(I1343,L1343,O1343,P1343))</f>
        <v>0</v>
      </c>
      <c r="R1343" s="17"/>
      <c r="S1343" s="17"/>
      <c r="T1343" s="17"/>
      <c r="U1343" s="62">
        <f t="shared" si="254"/>
        <v>0</v>
      </c>
      <c r="V1343" s="63">
        <f>IF(ISBLANK($B1343),0,VLOOKUP($B1343,Listen!$A$2:$C$45,2,FALSE))</f>
        <v>0</v>
      </c>
      <c r="W1343" s="63">
        <f>IF(ISBLANK($B1343),0,VLOOKUP($B1343,Listen!$A$2:$C$45,3,FALSE))</f>
        <v>0</v>
      </c>
      <c r="X1343" s="49">
        <f t="shared" si="255"/>
        <v>0</v>
      </c>
      <c r="Y1343" s="49">
        <f t="shared" si="264"/>
        <v>0</v>
      </c>
      <c r="Z1343" s="49">
        <f t="shared" si="264"/>
        <v>0</v>
      </c>
      <c r="AA1343" s="49">
        <f t="shared" ref="Y1343:AD1385" si="266">$V1343</f>
        <v>0</v>
      </c>
      <c r="AB1343" s="49">
        <f t="shared" si="266"/>
        <v>0</v>
      </c>
      <c r="AC1343" s="49">
        <f t="shared" si="266"/>
        <v>0</v>
      </c>
      <c r="AD1343" s="49">
        <f t="shared" si="266"/>
        <v>0</v>
      </c>
      <c r="AE1343" s="51">
        <f t="shared" si="265"/>
        <v>0</v>
      </c>
      <c r="AF1343" s="51">
        <f>IF(C1343=A_Stammdaten!$B$12,D_SAV!$U1343-D_SAV!$AG1343,HLOOKUP(A_Stammdaten!$B$12-1,$AH$4:$AN$4004,ROW(C1343)-3,FALSE)-$AG1343)</f>
        <v>0</v>
      </c>
      <c r="AG1343" s="51">
        <f>HLOOKUP(A_Stammdaten!$B$12,$AH$4:$AN$4004,ROW(C1343)-3,FALSE)</f>
        <v>0</v>
      </c>
      <c r="AH1343" s="51">
        <f t="shared" si="256"/>
        <v>0</v>
      </c>
      <c r="AI1343" s="51">
        <f t="shared" si="257"/>
        <v>0</v>
      </c>
      <c r="AJ1343" s="51">
        <f t="shared" si="258"/>
        <v>0</v>
      </c>
      <c r="AK1343" s="51">
        <f t="shared" si="259"/>
        <v>0</v>
      </c>
      <c r="AL1343" s="51">
        <f t="shared" si="260"/>
        <v>0</v>
      </c>
      <c r="AM1343" s="51">
        <f t="shared" si="261"/>
        <v>0</v>
      </c>
      <c r="AN1343" s="51">
        <f t="shared" si="262"/>
        <v>0</v>
      </c>
    </row>
    <row r="1344" spans="1:40" x14ac:dyDescent="0.25">
      <c r="A1344" s="17"/>
      <c r="B1344" s="17"/>
      <c r="C1344" s="35"/>
      <c r="D1344" s="17"/>
      <c r="E1344" s="17"/>
      <c r="F1344" s="17"/>
      <c r="G1344" s="62">
        <f t="shared" si="263"/>
        <v>0</v>
      </c>
      <c r="H1344" s="17"/>
      <c r="I1344" s="17"/>
      <c r="J1344" s="17"/>
      <c r="K1344" s="17"/>
      <c r="L1344" s="17"/>
      <c r="M1344" s="17"/>
      <c r="N1344" s="17"/>
      <c r="O1344" s="17"/>
      <c r="P1344" s="115"/>
      <c r="Q1344" s="62">
        <f>IF(C1344&gt;A_Stammdaten!$B$12,0,SUM(G1344,H1344,J1344,K1344,M1344,N1344)-SUM(I1344,L1344,O1344,P1344))</f>
        <v>0</v>
      </c>
      <c r="R1344" s="17"/>
      <c r="S1344" s="17"/>
      <c r="T1344" s="17"/>
      <c r="U1344" s="62">
        <f t="shared" si="254"/>
        <v>0</v>
      </c>
      <c r="V1344" s="63">
        <f>IF(ISBLANK($B1344),0,VLOOKUP($B1344,Listen!$A$2:$C$45,2,FALSE))</f>
        <v>0</v>
      </c>
      <c r="W1344" s="63">
        <f>IF(ISBLANK($B1344),0,VLOOKUP($B1344,Listen!$A$2:$C$45,3,FALSE))</f>
        <v>0</v>
      </c>
      <c r="X1344" s="49">
        <f t="shared" si="255"/>
        <v>0</v>
      </c>
      <c r="Y1344" s="49">
        <f t="shared" si="266"/>
        <v>0</v>
      </c>
      <c r="Z1344" s="49">
        <f t="shared" si="266"/>
        <v>0</v>
      </c>
      <c r="AA1344" s="49">
        <f t="shared" si="266"/>
        <v>0</v>
      </c>
      <c r="AB1344" s="49">
        <f t="shared" si="266"/>
        <v>0</v>
      </c>
      <c r="AC1344" s="49">
        <f t="shared" si="266"/>
        <v>0</v>
      </c>
      <c r="AD1344" s="49">
        <f t="shared" si="266"/>
        <v>0</v>
      </c>
      <c r="AE1344" s="51">
        <f t="shared" si="265"/>
        <v>0</v>
      </c>
      <c r="AF1344" s="51">
        <f>IF(C1344=A_Stammdaten!$B$12,D_SAV!$U1344-D_SAV!$AG1344,HLOOKUP(A_Stammdaten!$B$12-1,$AH$4:$AN$4004,ROW(C1344)-3,FALSE)-$AG1344)</f>
        <v>0</v>
      </c>
      <c r="AG1344" s="51">
        <f>HLOOKUP(A_Stammdaten!$B$12,$AH$4:$AN$4004,ROW(C1344)-3,FALSE)</f>
        <v>0</v>
      </c>
      <c r="AH1344" s="51">
        <f t="shared" si="256"/>
        <v>0</v>
      </c>
      <c r="AI1344" s="51">
        <f t="shared" si="257"/>
        <v>0</v>
      </c>
      <c r="AJ1344" s="51">
        <f t="shared" si="258"/>
        <v>0</v>
      </c>
      <c r="AK1344" s="51">
        <f t="shared" si="259"/>
        <v>0</v>
      </c>
      <c r="AL1344" s="51">
        <f t="shared" si="260"/>
        <v>0</v>
      </c>
      <c r="AM1344" s="51">
        <f t="shared" si="261"/>
        <v>0</v>
      </c>
      <c r="AN1344" s="51">
        <f t="shared" si="262"/>
        <v>0</v>
      </c>
    </row>
    <row r="1345" spans="1:40" x14ac:dyDescent="0.25">
      <c r="A1345" s="17"/>
      <c r="B1345" s="17"/>
      <c r="C1345" s="35"/>
      <c r="D1345" s="17"/>
      <c r="E1345" s="17"/>
      <c r="F1345" s="17"/>
      <c r="G1345" s="62">
        <f t="shared" si="263"/>
        <v>0</v>
      </c>
      <c r="H1345" s="17"/>
      <c r="I1345" s="17"/>
      <c r="J1345" s="17"/>
      <c r="K1345" s="17"/>
      <c r="L1345" s="17"/>
      <c r="M1345" s="17"/>
      <c r="N1345" s="17"/>
      <c r="O1345" s="17"/>
      <c r="P1345" s="115"/>
      <c r="Q1345" s="62">
        <f>IF(C1345&gt;A_Stammdaten!$B$12,0,SUM(G1345,H1345,J1345,K1345,M1345,N1345)-SUM(I1345,L1345,O1345,P1345))</f>
        <v>0</v>
      </c>
      <c r="R1345" s="17"/>
      <c r="S1345" s="17"/>
      <c r="T1345" s="17"/>
      <c r="U1345" s="62">
        <f t="shared" si="254"/>
        <v>0</v>
      </c>
      <c r="V1345" s="63">
        <f>IF(ISBLANK($B1345),0,VLOOKUP($B1345,Listen!$A$2:$C$45,2,FALSE))</f>
        <v>0</v>
      </c>
      <c r="W1345" s="63">
        <f>IF(ISBLANK($B1345),0,VLOOKUP($B1345,Listen!$A$2:$C$45,3,FALSE))</f>
        <v>0</v>
      </c>
      <c r="X1345" s="49">
        <f t="shared" si="255"/>
        <v>0</v>
      </c>
      <c r="Y1345" s="49">
        <f t="shared" si="266"/>
        <v>0</v>
      </c>
      <c r="Z1345" s="49">
        <f t="shared" si="266"/>
        <v>0</v>
      </c>
      <c r="AA1345" s="49">
        <f t="shared" si="266"/>
        <v>0</v>
      </c>
      <c r="AB1345" s="49">
        <f t="shared" si="266"/>
        <v>0</v>
      </c>
      <c r="AC1345" s="49">
        <f t="shared" si="266"/>
        <v>0</v>
      </c>
      <c r="AD1345" s="49">
        <f t="shared" si="266"/>
        <v>0</v>
      </c>
      <c r="AE1345" s="51">
        <f t="shared" si="265"/>
        <v>0</v>
      </c>
      <c r="AF1345" s="51">
        <f>IF(C1345=A_Stammdaten!$B$12,D_SAV!$U1345-D_SAV!$AG1345,HLOOKUP(A_Stammdaten!$B$12-1,$AH$4:$AN$4004,ROW(C1345)-3,FALSE)-$AG1345)</f>
        <v>0</v>
      </c>
      <c r="AG1345" s="51">
        <f>HLOOKUP(A_Stammdaten!$B$12,$AH$4:$AN$4004,ROW(C1345)-3,FALSE)</f>
        <v>0</v>
      </c>
      <c r="AH1345" s="51">
        <f t="shared" si="256"/>
        <v>0</v>
      </c>
      <c r="AI1345" s="51">
        <f t="shared" si="257"/>
        <v>0</v>
      </c>
      <c r="AJ1345" s="51">
        <f t="shared" si="258"/>
        <v>0</v>
      </c>
      <c r="AK1345" s="51">
        <f t="shared" si="259"/>
        <v>0</v>
      </c>
      <c r="AL1345" s="51">
        <f t="shared" si="260"/>
        <v>0</v>
      </c>
      <c r="AM1345" s="51">
        <f t="shared" si="261"/>
        <v>0</v>
      </c>
      <c r="AN1345" s="51">
        <f t="shared" si="262"/>
        <v>0</v>
      </c>
    </row>
    <row r="1346" spans="1:40" x14ac:dyDescent="0.25">
      <c r="A1346" s="17"/>
      <c r="B1346" s="17"/>
      <c r="C1346" s="35"/>
      <c r="D1346" s="17"/>
      <c r="E1346" s="17"/>
      <c r="F1346" s="17"/>
      <c r="G1346" s="62">
        <f t="shared" si="263"/>
        <v>0</v>
      </c>
      <c r="H1346" s="17"/>
      <c r="I1346" s="17"/>
      <c r="J1346" s="17"/>
      <c r="K1346" s="17"/>
      <c r="L1346" s="17"/>
      <c r="M1346" s="17"/>
      <c r="N1346" s="17"/>
      <c r="O1346" s="17"/>
      <c r="P1346" s="115"/>
      <c r="Q1346" s="62">
        <f>IF(C1346&gt;A_Stammdaten!$B$12,0,SUM(G1346,H1346,J1346,K1346,M1346,N1346)-SUM(I1346,L1346,O1346,P1346))</f>
        <v>0</v>
      </c>
      <c r="R1346" s="17"/>
      <c r="S1346" s="17"/>
      <c r="T1346" s="17"/>
      <c r="U1346" s="62">
        <f t="shared" si="254"/>
        <v>0</v>
      </c>
      <c r="V1346" s="63">
        <f>IF(ISBLANK($B1346),0,VLOOKUP($B1346,Listen!$A$2:$C$45,2,FALSE))</f>
        <v>0</v>
      </c>
      <c r="W1346" s="63">
        <f>IF(ISBLANK($B1346),0,VLOOKUP($B1346,Listen!$A$2:$C$45,3,FALSE))</f>
        <v>0</v>
      </c>
      <c r="X1346" s="49">
        <f t="shared" si="255"/>
        <v>0</v>
      </c>
      <c r="Y1346" s="49">
        <f t="shared" si="266"/>
        <v>0</v>
      </c>
      <c r="Z1346" s="49">
        <f t="shared" si="266"/>
        <v>0</v>
      </c>
      <c r="AA1346" s="49">
        <f t="shared" si="266"/>
        <v>0</v>
      </c>
      <c r="AB1346" s="49">
        <f t="shared" si="266"/>
        <v>0</v>
      </c>
      <c r="AC1346" s="49">
        <f t="shared" si="266"/>
        <v>0</v>
      </c>
      <c r="AD1346" s="49">
        <f t="shared" si="266"/>
        <v>0</v>
      </c>
      <c r="AE1346" s="51">
        <f t="shared" si="265"/>
        <v>0</v>
      </c>
      <c r="AF1346" s="51">
        <f>IF(C1346=A_Stammdaten!$B$12,D_SAV!$U1346-D_SAV!$AG1346,HLOOKUP(A_Stammdaten!$B$12-1,$AH$4:$AN$4004,ROW(C1346)-3,FALSE)-$AG1346)</f>
        <v>0</v>
      </c>
      <c r="AG1346" s="51">
        <f>HLOOKUP(A_Stammdaten!$B$12,$AH$4:$AN$4004,ROW(C1346)-3,FALSE)</f>
        <v>0</v>
      </c>
      <c r="AH1346" s="51">
        <f t="shared" si="256"/>
        <v>0</v>
      </c>
      <c r="AI1346" s="51">
        <f t="shared" si="257"/>
        <v>0</v>
      </c>
      <c r="AJ1346" s="51">
        <f t="shared" si="258"/>
        <v>0</v>
      </c>
      <c r="AK1346" s="51">
        <f t="shared" si="259"/>
        <v>0</v>
      </c>
      <c r="AL1346" s="51">
        <f t="shared" si="260"/>
        <v>0</v>
      </c>
      <c r="AM1346" s="51">
        <f t="shared" si="261"/>
        <v>0</v>
      </c>
      <c r="AN1346" s="51">
        <f t="shared" si="262"/>
        <v>0</v>
      </c>
    </row>
    <row r="1347" spans="1:40" x14ac:dyDescent="0.25">
      <c r="A1347" s="17"/>
      <c r="B1347" s="17"/>
      <c r="C1347" s="35"/>
      <c r="D1347" s="17"/>
      <c r="E1347" s="17"/>
      <c r="F1347" s="17"/>
      <c r="G1347" s="62">
        <f t="shared" si="263"/>
        <v>0</v>
      </c>
      <c r="H1347" s="17"/>
      <c r="I1347" s="17"/>
      <c r="J1347" s="17"/>
      <c r="K1347" s="17"/>
      <c r="L1347" s="17"/>
      <c r="M1347" s="17"/>
      <c r="N1347" s="17"/>
      <c r="O1347" s="17"/>
      <c r="P1347" s="115"/>
      <c r="Q1347" s="62">
        <f>IF(C1347&gt;A_Stammdaten!$B$12,0,SUM(G1347,H1347,J1347,K1347,M1347,N1347)-SUM(I1347,L1347,O1347,P1347))</f>
        <v>0</v>
      </c>
      <c r="R1347" s="17"/>
      <c r="S1347" s="17"/>
      <c r="T1347" s="17"/>
      <c r="U1347" s="62">
        <f t="shared" si="254"/>
        <v>0</v>
      </c>
      <c r="V1347" s="63">
        <f>IF(ISBLANK($B1347),0,VLOOKUP($B1347,Listen!$A$2:$C$45,2,FALSE))</f>
        <v>0</v>
      </c>
      <c r="W1347" s="63">
        <f>IF(ISBLANK($B1347),0,VLOOKUP($B1347,Listen!$A$2:$C$45,3,FALSE))</f>
        <v>0</v>
      </c>
      <c r="X1347" s="49">
        <f t="shared" si="255"/>
        <v>0</v>
      </c>
      <c r="Y1347" s="49">
        <f t="shared" si="266"/>
        <v>0</v>
      </c>
      <c r="Z1347" s="49">
        <f t="shared" si="266"/>
        <v>0</v>
      </c>
      <c r="AA1347" s="49">
        <f t="shared" si="266"/>
        <v>0</v>
      </c>
      <c r="AB1347" s="49">
        <f t="shared" si="266"/>
        <v>0</v>
      </c>
      <c r="AC1347" s="49">
        <f t="shared" si="266"/>
        <v>0</v>
      </c>
      <c r="AD1347" s="49">
        <f t="shared" si="266"/>
        <v>0</v>
      </c>
      <c r="AE1347" s="51">
        <f t="shared" si="265"/>
        <v>0</v>
      </c>
      <c r="AF1347" s="51">
        <f>IF(C1347=A_Stammdaten!$B$12,D_SAV!$U1347-D_SAV!$AG1347,HLOOKUP(A_Stammdaten!$B$12-1,$AH$4:$AN$4004,ROW(C1347)-3,FALSE)-$AG1347)</f>
        <v>0</v>
      </c>
      <c r="AG1347" s="51">
        <f>HLOOKUP(A_Stammdaten!$B$12,$AH$4:$AN$4004,ROW(C1347)-3,FALSE)</f>
        <v>0</v>
      </c>
      <c r="AH1347" s="51">
        <f t="shared" si="256"/>
        <v>0</v>
      </c>
      <c r="AI1347" s="51">
        <f t="shared" si="257"/>
        <v>0</v>
      </c>
      <c r="AJ1347" s="51">
        <f t="shared" si="258"/>
        <v>0</v>
      </c>
      <c r="AK1347" s="51">
        <f t="shared" si="259"/>
        <v>0</v>
      </c>
      <c r="AL1347" s="51">
        <f t="shared" si="260"/>
        <v>0</v>
      </c>
      <c r="AM1347" s="51">
        <f t="shared" si="261"/>
        <v>0</v>
      </c>
      <c r="AN1347" s="51">
        <f t="shared" si="262"/>
        <v>0</v>
      </c>
    </row>
    <row r="1348" spans="1:40" x14ac:dyDescent="0.25">
      <c r="A1348" s="17"/>
      <c r="B1348" s="17"/>
      <c r="C1348" s="35"/>
      <c r="D1348" s="17"/>
      <c r="E1348" s="17"/>
      <c r="F1348" s="17"/>
      <c r="G1348" s="62">
        <f t="shared" si="263"/>
        <v>0</v>
      </c>
      <c r="H1348" s="17"/>
      <c r="I1348" s="17"/>
      <c r="J1348" s="17"/>
      <c r="K1348" s="17"/>
      <c r="L1348" s="17"/>
      <c r="M1348" s="17"/>
      <c r="N1348" s="17"/>
      <c r="O1348" s="17"/>
      <c r="P1348" s="115"/>
      <c r="Q1348" s="62">
        <f>IF(C1348&gt;A_Stammdaten!$B$12,0,SUM(G1348,H1348,J1348,K1348,M1348,N1348)-SUM(I1348,L1348,O1348,P1348))</f>
        <v>0</v>
      </c>
      <c r="R1348" s="17"/>
      <c r="S1348" s="17"/>
      <c r="T1348" s="17"/>
      <c r="U1348" s="62">
        <f t="shared" si="254"/>
        <v>0</v>
      </c>
      <c r="V1348" s="63">
        <f>IF(ISBLANK($B1348),0,VLOOKUP($B1348,Listen!$A$2:$C$45,2,FALSE))</f>
        <v>0</v>
      </c>
      <c r="W1348" s="63">
        <f>IF(ISBLANK($B1348),0,VLOOKUP($B1348,Listen!$A$2:$C$45,3,FALSE))</f>
        <v>0</v>
      </c>
      <c r="X1348" s="49">
        <f t="shared" si="255"/>
        <v>0</v>
      </c>
      <c r="Y1348" s="49">
        <f t="shared" si="266"/>
        <v>0</v>
      </c>
      <c r="Z1348" s="49">
        <f t="shared" si="266"/>
        <v>0</v>
      </c>
      <c r="AA1348" s="49">
        <f t="shared" si="266"/>
        <v>0</v>
      </c>
      <c r="AB1348" s="49">
        <f t="shared" si="266"/>
        <v>0</v>
      </c>
      <c r="AC1348" s="49">
        <f t="shared" si="266"/>
        <v>0</v>
      </c>
      <c r="AD1348" s="49">
        <f t="shared" si="266"/>
        <v>0</v>
      </c>
      <c r="AE1348" s="51">
        <f t="shared" si="265"/>
        <v>0</v>
      </c>
      <c r="AF1348" s="51">
        <f>IF(C1348=A_Stammdaten!$B$12,D_SAV!$U1348-D_SAV!$AG1348,HLOOKUP(A_Stammdaten!$B$12-1,$AH$4:$AN$4004,ROW(C1348)-3,FALSE)-$AG1348)</f>
        <v>0</v>
      </c>
      <c r="AG1348" s="51">
        <f>HLOOKUP(A_Stammdaten!$B$12,$AH$4:$AN$4004,ROW(C1348)-3,FALSE)</f>
        <v>0</v>
      </c>
      <c r="AH1348" s="51">
        <f t="shared" si="256"/>
        <v>0</v>
      </c>
      <c r="AI1348" s="51">
        <f t="shared" si="257"/>
        <v>0</v>
      </c>
      <c r="AJ1348" s="51">
        <f t="shared" si="258"/>
        <v>0</v>
      </c>
      <c r="AK1348" s="51">
        <f t="shared" si="259"/>
        <v>0</v>
      </c>
      <c r="AL1348" s="51">
        <f t="shared" si="260"/>
        <v>0</v>
      </c>
      <c r="AM1348" s="51">
        <f t="shared" si="261"/>
        <v>0</v>
      </c>
      <c r="AN1348" s="51">
        <f t="shared" si="262"/>
        <v>0</v>
      </c>
    </row>
    <row r="1349" spans="1:40" x14ac:dyDescent="0.25">
      <c r="A1349" s="17"/>
      <c r="B1349" s="17"/>
      <c r="C1349" s="35"/>
      <c r="D1349" s="17"/>
      <c r="E1349" s="17"/>
      <c r="F1349" s="17"/>
      <c r="G1349" s="62">
        <f t="shared" si="263"/>
        <v>0</v>
      </c>
      <c r="H1349" s="17"/>
      <c r="I1349" s="17"/>
      <c r="J1349" s="17"/>
      <c r="K1349" s="17"/>
      <c r="L1349" s="17"/>
      <c r="M1349" s="17"/>
      <c r="N1349" s="17"/>
      <c r="O1349" s="17"/>
      <c r="P1349" s="115"/>
      <c r="Q1349" s="62">
        <f>IF(C1349&gt;A_Stammdaten!$B$12,0,SUM(G1349,H1349,J1349,K1349,M1349,N1349)-SUM(I1349,L1349,O1349,P1349))</f>
        <v>0</v>
      </c>
      <c r="R1349" s="17"/>
      <c r="S1349" s="17"/>
      <c r="T1349" s="17"/>
      <c r="U1349" s="62">
        <f t="shared" ref="U1349:U1412" si="267">Q1349-SUM(R1349:T1349)</f>
        <v>0</v>
      </c>
      <c r="V1349" s="63">
        <f>IF(ISBLANK($B1349),0,VLOOKUP($B1349,Listen!$A$2:$C$45,2,FALSE))</f>
        <v>0</v>
      </c>
      <c r="W1349" s="63">
        <f>IF(ISBLANK($B1349),0,VLOOKUP($B1349,Listen!$A$2:$C$45,3,FALSE))</f>
        <v>0</v>
      </c>
      <c r="X1349" s="49">
        <f t="shared" ref="X1349:X1412" si="268">$V1349</f>
        <v>0</v>
      </c>
      <c r="Y1349" s="49">
        <f t="shared" si="266"/>
        <v>0</v>
      </c>
      <c r="Z1349" s="49">
        <f t="shared" si="266"/>
        <v>0</v>
      </c>
      <c r="AA1349" s="49">
        <f t="shared" si="266"/>
        <v>0</v>
      </c>
      <c r="AB1349" s="49">
        <f t="shared" si="266"/>
        <v>0</v>
      </c>
      <c r="AC1349" s="49">
        <f t="shared" si="266"/>
        <v>0</v>
      </c>
      <c r="AD1349" s="49">
        <f t="shared" si="266"/>
        <v>0</v>
      </c>
      <c r="AE1349" s="51">
        <f t="shared" si="265"/>
        <v>0</v>
      </c>
      <c r="AF1349" s="51">
        <f>IF(C1349=A_Stammdaten!$B$12,D_SAV!$U1349-D_SAV!$AG1349,HLOOKUP(A_Stammdaten!$B$12-1,$AH$4:$AN$4004,ROW(C1349)-3,FALSE)-$AG1349)</f>
        <v>0</v>
      </c>
      <c r="AG1349" s="51">
        <f>HLOOKUP(A_Stammdaten!$B$12,$AH$4:$AN$4004,ROW(C1349)-3,FALSE)</f>
        <v>0</v>
      </c>
      <c r="AH1349" s="51">
        <f t="shared" ref="AH1349:AH1412" si="269">IF(OR($C1349=0,$U1349=0),0,IF($C1349&lt;=AH$4,$U1349-$U1349/X1349*(AH$4-$C1349+1),0))</f>
        <v>0</v>
      </c>
      <c r="AI1349" s="51">
        <f t="shared" ref="AI1349:AI1412" si="270">IF(OR($C1349=0,$U1349=0,Y1349-(AI$4-$C1349)=0),0,IF($C1349&lt;AI$4,AH1349-AH1349/(Y1349-(AI$4-$C1349)),IF($C1349=AI$4,$U1349-$U1349/Y1349,0)))</f>
        <v>0</v>
      </c>
      <c r="AJ1349" s="51">
        <f t="shared" ref="AJ1349:AJ1412" si="271">IF(OR($C1349=0,$U1349=0,Z1349-(AJ$4-$C1349)=0),0,IF($C1349&lt;AJ$4,AI1349-AI1349/(Z1349-(AJ$4-$C1349)),IF($C1349=AJ$4,$U1349-$U1349/Z1349,0)))</f>
        <v>0</v>
      </c>
      <c r="AK1349" s="51">
        <f t="shared" ref="AK1349:AK1412" si="272">IF(OR($C1349=0,$U1349=0,AA1349-(AK$4-$C1349)=0),0,IF($C1349&lt;AK$4,AJ1349-AJ1349/(AA1349-(AK$4-$C1349)),IF($C1349=AK$4,$U1349-$U1349/AA1349,0)))</f>
        <v>0</v>
      </c>
      <c r="AL1349" s="51">
        <f t="shared" ref="AL1349:AL1412" si="273">IF(OR($C1349=0,$U1349=0,AB1349-(AL$4-$C1349)=0),0,IF($C1349&lt;AL$4,AK1349-AK1349/(AB1349-(AL$4-$C1349)),IF($C1349=AL$4,$U1349-$U1349/AB1349,0)))</f>
        <v>0</v>
      </c>
      <c r="AM1349" s="51">
        <f t="shared" ref="AM1349:AM1412" si="274">IF(OR($C1349=0,$U1349=0,AC1349-(AM$4-$C1349)=0),0,IF($C1349&lt;AM$4,AL1349-AL1349/(AC1349-(AM$4-$C1349)),IF($C1349=AM$4,$U1349-$U1349/AC1349,0)))</f>
        <v>0</v>
      </c>
      <c r="AN1349" s="51">
        <f t="shared" ref="AN1349:AN1412" si="275">IF(OR($C1349=0,$U1349=0,AD1349-(AN$4-$C1349)=0),0,IF($C1349&lt;AN$4,AM1349-AM1349/(AD1349-(AN$4-$C1349)),IF($C1349=AN$4,$U1349-$U1349/AD1349,0)))</f>
        <v>0</v>
      </c>
    </row>
    <row r="1350" spans="1:40" x14ac:dyDescent="0.25">
      <c r="A1350" s="17"/>
      <c r="B1350" s="17"/>
      <c r="C1350" s="35"/>
      <c r="D1350" s="17"/>
      <c r="E1350" s="17"/>
      <c r="F1350" s="17"/>
      <c r="G1350" s="62">
        <f t="shared" ref="G1350:G1413" si="276">D1350*E1350/100</f>
        <v>0</v>
      </c>
      <c r="H1350" s="17"/>
      <c r="I1350" s="17"/>
      <c r="J1350" s="17"/>
      <c r="K1350" s="17"/>
      <c r="L1350" s="17"/>
      <c r="M1350" s="17"/>
      <c r="N1350" s="17"/>
      <c r="O1350" s="17"/>
      <c r="P1350" s="115"/>
      <c r="Q1350" s="62">
        <f>IF(C1350&gt;A_Stammdaten!$B$12,0,SUM(G1350,H1350,J1350,K1350,M1350,N1350)-SUM(I1350,L1350,O1350,P1350))</f>
        <v>0</v>
      </c>
      <c r="R1350" s="17"/>
      <c r="S1350" s="17"/>
      <c r="T1350" s="17"/>
      <c r="U1350" s="62">
        <f t="shared" si="267"/>
        <v>0</v>
      </c>
      <c r="V1350" s="63">
        <f>IF(ISBLANK($B1350),0,VLOOKUP($B1350,Listen!$A$2:$C$45,2,FALSE))</f>
        <v>0</v>
      </c>
      <c r="W1350" s="63">
        <f>IF(ISBLANK($B1350),0,VLOOKUP($B1350,Listen!$A$2:$C$45,3,FALSE))</f>
        <v>0</v>
      </c>
      <c r="X1350" s="49">
        <f t="shared" si="268"/>
        <v>0</v>
      </c>
      <c r="Y1350" s="49">
        <f t="shared" si="266"/>
        <v>0</v>
      </c>
      <c r="Z1350" s="49">
        <f t="shared" si="266"/>
        <v>0</v>
      </c>
      <c r="AA1350" s="49">
        <f t="shared" si="266"/>
        <v>0</v>
      </c>
      <c r="AB1350" s="49">
        <f t="shared" si="266"/>
        <v>0</v>
      </c>
      <c r="AC1350" s="49">
        <f t="shared" si="266"/>
        <v>0</v>
      </c>
      <c r="AD1350" s="49">
        <f t="shared" si="266"/>
        <v>0</v>
      </c>
      <c r="AE1350" s="51">
        <f t="shared" si="265"/>
        <v>0</v>
      </c>
      <c r="AF1350" s="51">
        <f>IF(C1350=A_Stammdaten!$B$12,D_SAV!$U1350-D_SAV!$AG1350,HLOOKUP(A_Stammdaten!$B$12-1,$AH$4:$AN$4004,ROW(C1350)-3,FALSE)-$AG1350)</f>
        <v>0</v>
      </c>
      <c r="AG1350" s="51">
        <f>HLOOKUP(A_Stammdaten!$B$12,$AH$4:$AN$4004,ROW(C1350)-3,FALSE)</f>
        <v>0</v>
      </c>
      <c r="AH1350" s="51">
        <f t="shared" si="269"/>
        <v>0</v>
      </c>
      <c r="AI1350" s="51">
        <f t="shared" si="270"/>
        <v>0</v>
      </c>
      <c r="AJ1350" s="51">
        <f t="shared" si="271"/>
        <v>0</v>
      </c>
      <c r="AK1350" s="51">
        <f t="shared" si="272"/>
        <v>0</v>
      </c>
      <c r="AL1350" s="51">
        <f t="shared" si="273"/>
        <v>0</v>
      </c>
      <c r="AM1350" s="51">
        <f t="shared" si="274"/>
        <v>0</v>
      </c>
      <c r="AN1350" s="51">
        <f t="shared" si="275"/>
        <v>0</v>
      </c>
    </row>
    <row r="1351" spans="1:40" x14ac:dyDescent="0.25">
      <c r="A1351" s="17"/>
      <c r="B1351" s="17"/>
      <c r="C1351" s="35"/>
      <c r="D1351" s="17"/>
      <c r="E1351" s="17"/>
      <c r="F1351" s="17"/>
      <c r="G1351" s="62">
        <f t="shared" si="276"/>
        <v>0</v>
      </c>
      <c r="H1351" s="17"/>
      <c r="I1351" s="17"/>
      <c r="J1351" s="17"/>
      <c r="K1351" s="17"/>
      <c r="L1351" s="17"/>
      <c r="M1351" s="17"/>
      <c r="N1351" s="17"/>
      <c r="O1351" s="17"/>
      <c r="P1351" s="115"/>
      <c r="Q1351" s="62">
        <f>IF(C1351&gt;A_Stammdaten!$B$12,0,SUM(G1351,H1351,J1351,K1351,M1351,N1351)-SUM(I1351,L1351,O1351,P1351))</f>
        <v>0</v>
      </c>
      <c r="R1351" s="17"/>
      <c r="S1351" s="17"/>
      <c r="T1351" s="17"/>
      <c r="U1351" s="62">
        <f t="shared" si="267"/>
        <v>0</v>
      </c>
      <c r="V1351" s="63">
        <f>IF(ISBLANK($B1351),0,VLOOKUP($B1351,Listen!$A$2:$C$45,2,FALSE))</f>
        <v>0</v>
      </c>
      <c r="W1351" s="63">
        <f>IF(ISBLANK($B1351),0,VLOOKUP($B1351,Listen!$A$2:$C$45,3,FALSE))</f>
        <v>0</v>
      </c>
      <c r="X1351" s="49">
        <f t="shared" si="268"/>
        <v>0</v>
      </c>
      <c r="Y1351" s="49">
        <f t="shared" si="266"/>
        <v>0</v>
      </c>
      <c r="Z1351" s="49">
        <f t="shared" si="266"/>
        <v>0</v>
      </c>
      <c r="AA1351" s="49">
        <f t="shared" si="266"/>
        <v>0</v>
      </c>
      <c r="AB1351" s="49">
        <f t="shared" si="266"/>
        <v>0</v>
      </c>
      <c r="AC1351" s="49">
        <f t="shared" si="266"/>
        <v>0</v>
      </c>
      <c r="AD1351" s="49">
        <f t="shared" si="266"/>
        <v>0</v>
      </c>
      <c r="AE1351" s="51">
        <f t="shared" si="265"/>
        <v>0</v>
      </c>
      <c r="AF1351" s="51">
        <f>IF(C1351=A_Stammdaten!$B$12,D_SAV!$U1351-D_SAV!$AG1351,HLOOKUP(A_Stammdaten!$B$12-1,$AH$4:$AN$4004,ROW(C1351)-3,FALSE)-$AG1351)</f>
        <v>0</v>
      </c>
      <c r="AG1351" s="51">
        <f>HLOOKUP(A_Stammdaten!$B$12,$AH$4:$AN$4004,ROW(C1351)-3,FALSE)</f>
        <v>0</v>
      </c>
      <c r="AH1351" s="51">
        <f t="shared" si="269"/>
        <v>0</v>
      </c>
      <c r="AI1351" s="51">
        <f t="shared" si="270"/>
        <v>0</v>
      </c>
      <c r="AJ1351" s="51">
        <f t="shared" si="271"/>
        <v>0</v>
      </c>
      <c r="AK1351" s="51">
        <f t="shared" si="272"/>
        <v>0</v>
      </c>
      <c r="AL1351" s="51">
        <f t="shared" si="273"/>
        <v>0</v>
      </c>
      <c r="AM1351" s="51">
        <f t="shared" si="274"/>
        <v>0</v>
      </c>
      <c r="AN1351" s="51">
        <f t="shared" si="275"/>
        <v>0</v>
      </c>
    </row>
    <row r="1352" spans="1:40" x14ac:dyDescent="0.25">
      <c r="A1352" s="17"/>
      <c r="B1352" s="17"/>
      <c r="C1352" s="35"/>
      <c r="D1352" s="17"/>
      <c r="E1352" s="17"/>
      <c r="F1352" s="17"/>
      <c r="G1352" s="62">
        <f t="shared" si="276"/>
        <v>0</v>
      </c>
      <c r="H1352" s="17"/>
      <c r="I1352" s="17"/>
      <c r="J1352" s="17"/>
      <c r="K1352" s="17"/>
      <c r="L1352" s="17"/>
      <c r="M1352" s="17"/>
      <c r="N1352" s="17"/>
      <c r="O1352" s="17"/>
      <c r="P1352" s="115"/>
      <c r="Q1352" s="62">
        <f>IF(C1352&gt;A_Stammdaten!$B$12,0,SUM(G1352,H1352,J1352,K1352,M1352,N1352)-SUM(I1352,L1352,O1352,P1352))</f>
        <v>0</v>
      </c>
      <c r="R1352" s="17"/>
      <c r="S1352" s="17"/>
      <c r="T1352" s="17"/>
      <c r="U1352" s="62">
        <f t="shared" si="267"/>
        <v>0</v>
      </c>
      <c r="V1352" s="63">
        <f>IF(ISBLANK($B1352),0,VLOOKUP($B1352,Listen!$A$2:$C$45,2,FALSE))</f>
        <v>0</v>
      </c>
      <c r="W1352" s="63">
        <f>IF(ISBLANK($B1352),0,VLOOKUP($B1352,Listen!$A$2:$C$45,3,FALSE))</f>
        <v>0</v>
      </c>
      <c r="X1352" s="49">
        <f t="shared" si="268"/>
        <v>0</v>
      </c>
      <c r="Y1352" s="49">
        <f t="shared" si="266"/>
        <v>0</v>
      </c>
      <c r="Z1352" s="49">
        <f t="shared" si="266"/>
        <v>0</v>
      </c>
      <c r="AA1352" s="49">
        <f t="shared" si="266"/>
        <v>0</v>
      </c>
      <c r="AB1352" s="49">
        <f t="shared" si="266"/>
        <v>0</v>
      </c>
      <c r="AC1352" s="49">
        <f t="shared" si="266"/>
        <v>0</v>
      </c>
      <c r="AD1352" s="49">
        <f t="shared" si="266"/>
        <v>0</v>
      </c>
      <c r="AE1352" s="51">
        <f t="shared" si="265"/>
        <v>0</v>
      </c>
      <c r="AF1352" s="51">
        <f>IF(C1352=A_Stammdaten!$B$12,D_SAV!$U1352-D_SAV!$AG1352,HLOOKUP(A_Stammdaten!$B$12-1,$AH$4:$AN$4004,ROW(C1352)-3,FALSE)-$AG1352)</f>
        <v>0</v>
      </c>
      <c r="AG1352" s="51">
        <f>HLOOKUP(A_Stammdaten!$B$12,$AH$4:$AN$4004,ROW(C1352)-3,FALSE)</f>
        <v>0</v>
      </c>
      <c r="AH1352" s="51">
        <f t="shared" si="269"/>
        <v>0</v>
      </c>
      <c r="AI1352" s="51">
        <f t="shared" si="270"/>
        <v>0</v>
      </c>
      <c r="AJ1352" s="51">
        <f t="shared" si="271"/>
        <v>0</v>
      </c>
      <c r="AK1352" s="51">
        <f t="shared" si="272"/>
        <v>0</v>
      </c>
      <c r="AL1352" s="51">
        <f t="shared" si="273"/>
        <v>0</v>
      </c>
      <c r="AM1352" s="51">
        <f t="shared" si="274"/>
        <v>0</v>
      </c>
      <c r="AN1352" s="51">
        <f t="shared" si="275"/>
        <v>0</v>
      </c>
    </row>
    <row r="1353" spans="1:40" x14ac:dyDescent="0.25">
      <c r="A1353" s="17"/>
      <c r="B1353" s="17"/>
      <c r="C1353" s="35"/>
      <c r="D1353" s="17"/>
      <c r="E1353" s="17"/>
      <c r="F1353" s="17"/>
      <c r="G1353" s="62">
        <f t="shared" si="276"/>
        <v>0</v>
      </c>
      <c r="H1353" s="17"/>
      <c r="I1353" s="17"/>
      <c r="J1353" s="17"/>
      <c r="K1353" s="17"/>
      <c r="L1353" s="17"/>
      <c r="M1353" s="17"/>
      <c r="N1353" s="17"/>
      <c r="O1353" s="17"/>
      <c r="P1353" s="115"/>
      <c r="Q1353" s="62">
        <f>IF(C1353&gt;A_Stammdaten!$B$12,0,SUM(G1353,H1353,J1353,K1353,M1353,N1353)-SUM(I1353,L1353,O1353,P1353))</f>
        <v>0</v>
      </c>
      <c r="R1353" s="17"/>
      <c r="S1353" s="17"/>
      <c r="T1353" s="17"/>
      <c r="U1353" s="62">
        <f t="shared" si="267"/>
        <v>0</v>
      </c>
      <c r="V1353" s="63">
        <f>IF(ISBLANK($B1353),0,VLOOKUP($B1353,Listen!$A$2:$C$45,2,FALSE))</f>
        <v>0</v>
      </c>
      <c r="W1353" s="63">
        <f>IF(ISBLANK($B1353),0,VLOOKUP($B1353,Listen!$A$2:$C$45,3,FALSE))</f>
        <v>0</v>
      </c>
      <c r="X1353" s="49">
        <f t="shared" si="268"/>
        <v>0</v>
      </c>
      <c r="Y1353" s="49">
        <f t="shared" si="266"/>
        <v>0</v>
      </c>
      <c r="Z1353" s="49">
        <f t="shared" si="266"/>
        <v>0</v>
      </c>
      <c r="AA1353" s="49">
        <f t="shared" si="266"/>
        <v>0</v>
      </c>
      <c r="AB1353" s="49">
        <f t="shared" si="266"/>
        <v>0</v>
      </c>
      <c r="AC1353" s="49">
        <f t="shared" si="266"/>
        <v>0</v>
      </c>
      <c r="AD1353" s="49">
        <f t="shared" si="266"/>
        <v>0</v>
      </c>
      <c r="AE1353" s="51">
        <f t="shared" si="265"/>
        <v>0</v>
      </c>
      <c r="AF1353" s="51">
        <f>IF(C1353=A_Stammdaten!$B$12,D_SAV!$U1353-D_SAV!$AG1353,HLOOKUP(A_Stammdaten!$B$12-1,$AH$4:$AN$4004,ROW(C1353)-3,FALSE)-$AG1353)</f>
        <v>0</v>
      </c>
      <c r="AG1353" s="51">
        <f>HLOOKUP(A_Stammdaten!$B$12,$AH$4:$AN$4004,ROW(C1353)-3,FALSE)</f>
        <v>0</v>
      </c>
      <c r="AH1353" s="51">
        <f t="shared" si="269"/>
        <v>0</v>
      </c>
      <c r="AI1353" s="51">
        <f t="shared" si="270"/>
        <v>0</v>
      </c>
      <c r="AJ1353" s="51">
        <f t="shared" si="271"/>
        <v>0</v>
      </c>
      <c r="AK1353" s="51">
        <f t="shared" si="272"/>
        <v>0</v>
      </c>
      <c r="AL1353" s="51">
        <f t="shared" si="273"/>
        <v>0</v>
      </c>
      <c r="AM1353" s="51">
        <f t="shared" si="274"/>
        <v>0</v>
      </c>
      <c r="AN1353" s="51">
        <f t="shared" si="275"/>
        <v>0</v>
      </c>
    </row>
    <row r="1354" spans="1:40" x14ac:dyDescent="0.25">
      <c r="A1354" s="17"/>
      <c r="B1354" s="17"/>
      <c r="C1354" s="35"/>
      <c r="D1354" s="17"/>
      <c r="E1354" s="17"/>
      <c r="F1354" s="17"/>
      <c r="G1354" s="62">
        <f t="shared" si="276"/>
        <v>0</v>
      </c>
      <c r="H1354" s="17"/>
      <c r="I1354" s="17"/>
      <c r="J1354" s="17"/>
      <c r="K1354" s="17"/>
      <c r="L1354" s="17"/>
      <c r="M1354" s="17"/>
      <c r="N1354" s="17"/>
      <c r="O1354" s="17"/>
      <c r="P1354" s="115"/>
      <c r="Q1354" s="62">
        <f>IF(C1354&gt;A_Stammdaten!$B$12,0,SUM(G1354,H1354,J1354,K1354,M1354,N1354)-SUM(I1354,L1354,O1354,P1354))</f>
        <v>0</v>
      </c>
      <c r="R1354" s="17"/>
      <c r="S1354" s="17"/>
      <c r="T1354" s="17"/>
      <c r="U1354" s="62">
        <f t="shared" si="267"/>
        <v>0</v>
      </c>
      <c r="V1354" s="63">
        <f>IF(ISBLANK($B1354),0,VLOOKUP($B1354,Listen!$A$2:$C$45,2,FALSE))</f>
        <v>0</v>
      </c>
      <c r="W1354" s="63">
        <f>IF(ISBLANK($B1354),0,VLOOKUP($B1354,Listen!$A$2:$C$45,3,FALSE))</f>
        <v>0</v>
      </c>
      <c r="X1354" s="49">
        <f t="shared" si="268"/>
        <v>0</v>
      </c>
      <c r="Y1354" s="49">
        <f t="shared" si="266"/>
        <v>0</v>
      </c>
      <c r="Z1354" s="49">
        <f t="shared" si="266"/>
        <v>0</v>
      </c>
      <c r="AA1354" s="49">
        <f t="shared" si="266"/>
        <v>0</v>
      </c>
      <c r="AB1354" s="49">
        <f t="shared" si="266"/>
        <v>0</v>
      </c>
      <c r="AC1354" s="49">
        <f t="shared" si="266"/>
        <v>0</v>
      </c>
      <c r="AD1354" s="49">
        <f t="shared" si="266"/>
        <v>0</v>
      </c>
      <c r="AE1354" s="51">
        <f t="shared" si="265"/>
        <v>0</v>
      </c>
      <c r="AF1354" s="51">
        <f>IF(C1354=A_Stammdaten!$B$12,D_SAV!$U1354-D_SAV!$AG1354,HLOOKUP(A_Stammdaten!$B$12-1,$AH$4:$AN$4004,ROW(C1354)-3,FALSE)-$AG1354)</f>
        <v>0</v>
      </c>
      <c r="AG1354" s="51">
        <f>HLOOKUP(A_Stammdaten!$B$12,$AH$4:$AN$4004,ROW(C1354)-3,FALSE)</f>
        <v>0</v>
      </c>
      <c r="AH1354" s="51">
        <f t="shared" si="269"/>
        <v>0</v>
      </c>
      <c r="AI1354" s="51">
        <f t="shared" si="270"/>
        <v>0</v>
      </c>
      <c r="AJ1354" s="51">
        <f t="shared" si="271"/>
        <v>0</v>
      </c>
      <c r="AK1354" s="51">
        <f t="shared" si="272"/>
        <v>0</v>
      </c>
      <c r="AL1354" s="51">
        <f t="shared" si="273"/>
        <v>0</v>
      </c>
      <c r="AM1354" s="51">
        <f t="shared" si="274"/>
        <v>0</v>
      </c>
      <c r="AN1354" s="51">
        <f t="shared" si="275"/>
        <v>0</v>
      </c>
    </row>
    <row r="1355" spans="1:40" x14ac:dyDescent="0.25">
      <c r="A1355" s="17"/>
      <c r="B1355" s="17"/>
      <c r="C1355" s="35"/>
      <c r="D1355" s="17"/>
      <c r="E1355" s="17"/>
      <c r="F1355" s="17"/>
      <c r="G1355" s="62">
        <f t="shared" si="276"/>
        <v>0</v>
      </c>
      <c r="H1355" s="17"/>
      <c r="I1355" s="17"/>
      <c r="J1355" s="17"/>
      <c r="K1355" s="17"/>
      <c r="L1355" s="17"/>
      <c r="M1355" s="17"/>
      <c r="N1355" s="17"/>
      <c r="O1355" s="17"/>
      <c r="P1355" s="115"/>
      <c r="Q1355" s="62">
        <f>IF(C1355&gt;A_Stammdaten!$B$12,0,SUM(G1355,H1355,J1355,K1355,M1355,N1355)-SUM(I1355,L1355,O1355,P1355))</f>
        <v>0</v>
      </c>
      <c r="R1355" s="17"/>
      <c r="S1355" s="17"/>
      <c r="T1355" s="17"/>
      <c r="U1355" s="62">
        <f t="shared" si="267"/>
        <v>0</v>
      </c>
      <c r="V1355" s="63">
        <f>IF(ISBLANK($B1355),0,VLOOKUP($B1355,Listen!$A$2:$C$45,2,FALSE))</f>
        <v>0</v>
      </c>
      <c r="W1355" s="63">
        <f>IF(ISBLANK($B1355),0,VLOOKUP($B1355,Listen!$A$2:$C$45,3,FALSE))</f>
        <v>0</v>
      </c>
      <c r="X1355" s="49">
        <f t="shared" si="268"/>
        <v>0</v>
      </c>
      <c r="Y1355" s="49">
        <f t="shared" si="266"/>
        <v>0</v>
      </c>
      <c r="Z1355" s="49">
        <f t="shared" si="266"/>
        <v>0</v>
      </c>
      <c r="AA1355" s="49">
        <f t="shared" si="266"/>
        <v>0</v>
      </c>
      <c r="AB1355" s="49">
        <f t="shared" si="266"/>
        <v>0</v>
      </c>
      <c r="AC1355" s="49">
        <f t="shared" si="266"/>
        <v>0</v>
      </c>
      <c r="AD1355" s="49">
        <f t="shared" si="266"/>
        <v>0</v>
      </c>
      <c r="AE1355" s="51">
        <f t="shared" si="265"/>
        <v>0</v>
      </c>
      <c r="AF1355" s="51">
        <f>IF(C1355=A_Stammdaten!$B$12,D_SAV!$U1355-D_SAV!$AG1355,HLOOKUP(A_Stammdaten!$B$12-1,$AH$4:$AN$4004,ROW(C1355)-3,FALSE)-$AG1355)</f>
        <v>0</v>
      </c>
      <c r="AG1355" s="51">
        <f>HLOOKUP(A_Stammdaten!$B$12,$AH$4:$AN$4004,ROW(C1355)-3,FALSE)</f>
        <v>0</v>
      </c>
      <c r="AH1355" s="51">
        <f t="shared" si="269"/>
        <v>0</v>
      </c>
      <c r="AI1355" s="51">
        <f t="shared" si="270"/>
        <v>0</v>
      </c>
      <c r="AJ1355" s="51">
        <f t="shared" si="271"/>
        <v>0</v>
      </c>
      <c r="AK1355" s="51">
        <f t="shared" si="272"/>
        <v>0</v>
      </c>
      <c r="AL1355" s="51">
        <f t="shared" si="273"/>
        <v>0</v>
      </c>
      <c r="AM1355" s="51">
        <f t="shared" si="274"/>
        <v>0</v>
      </c>
      <c r="AN1355" s="51">
        <f t="shared" si="275"/>
        <v>0</v>
      </c>
    </row>
    <row r="1356" spans="1:40" x14ac:dyDescent="0.25">
      <c r="A1356" s="17"/>
      <c r="B1356" s="17"/>
      <c r="C1356" s="35"/>
      <c r="D1356" s="17"/>
      <c r="E1356" s="17"/>
      <c r="F1356" s="17"/>
      <c r="G1356" s="62">
        <f t="shared" si="276"/>
        <v>0</v>
      </c>
      <c r="H1356" s="17"/>
      <c r="I1356" s="17"/>
      <c r="J1356" s="17"/>
      <c r="K1356" s="17"/>
      <c r="L1356" s="17"/>
      <c r="M1356" s="17"/>
      <c r="N1356" s="17"/>
      <c r="O1356" s="17"/>
      <c r="P1356" s="115"/>
      <c r="Q1356" s="62">
        <f>IF(C1356&gt;A_Stammdaten!$B$12,0,SUM(G1356,H1356,J1356,K1356,M1356,N1356)-SUM(I1356,L1356,O1356,P1356))</f>
        <v>0</v>
      </c>
      <c r="R1356" s="17"/>
      <c r="S1356" s="17"/>
      <c r="T1356" s="17"/>
      <c r="U1356" s="62">
        <f t="shared" si="267"/>
        <v>0</v>
      </c>
      <c r="V1356" s="63">
        <f>IF(ISBLANK($B1356),0,VLOOKUP($B1356,Listen!$A$2:$C$45,2,FALSE))</f>
        <v>0</v>
      </c>
      <c r="W1356" s="63">
        <f>IF(ISBLANK($B1356),0,VLOOKUP($B1356,Listen!$A$2:$C$45,3,FALSE))</f>
        <v>0</v>
      </c>
      <c r="X1356" s="49">
        <f t="shared" si="268"/>
        <v>0</v>
      </c>
      <c r="Y1356" s="49">
        <f t="shared" si="266"/>
        <v>0</v>
      </c>
      <c r="Z1356" s="49">
        <f t="shared" si="266"/>
        <v>0</v>
      </c>
      <c r="AA1356" s="49">
        <f t="shared" si="266"/>
        <v>0</v>
      </c>
      <c r="AB1356" s="49">
        <f t="shared" si="266"/>
        <v>0</v>
      </c>
      <c r="AC1356" s="49">
        <f t="shared" si="266"/>
        <v>0</v>
      </c>
      <c r="AD1356" s="49">
        <f t="shared" si="266"/>
        <v>0</v>
      </c>
      <c r="AE1356" s="51">
        <f t="shared" si="265"/>
        <v>0</v>
      </c>
      <c r="AF1356" s="51">
        <f>IF(C1356=A_Stammdaten!$B$12,D_SAV!$U1356-D_SAV!$AG1356,HLOOKUP(A_Stammdaten!$B$12-1,$AH$4:$AN$4004,ROW(C1356)-3,FALSE)-$AG1356)</f>
        <v>0</v>
      </c>
      <c r="AG1356" s="51">
        <f>HLOOKUP(A_Stammdaten!$B$12,$AH$4:$AN$4004,ROW(C1356)-3,FALSE)</f>
        <v>0</v>
      </c>
      <c r="AH1356" s="51">
        <f t="shared" si="269"/>
        <v>0</v>
      </c>
      <c r="AI1356" s="51">
        <f t="shared" si="270"/>
        <v>0</v>
      </c>
      <c r="AJ1356" s="51">
        <f t="shared" si="271"/>
        <v>0</v>
      </c>
      <c r="AK1356" s="51">
        <f t="shared" si="272"/>
        <v>0</v>
      </c>
      <c r="AL1356" s="51">
        <f t="shared" si="273"/>
        <v>0</v>
      </c>
      <c r="AM1356" s="51">
        <f t="shared" si="274"/>
        <v>0</v>
      </c>
      <c r="AN1356" s="51">
        <f t="shared" si="275"/>
        <v>0</v>
      </c>
    </row>
    <row r="1357" spans="1:40" x14ac:dyDescent="0.25">
      <c r="A1357" s="17"/>
      <c r="B1357" s="17"/>
      <c r="C1357" s="35"/>
      <c r="D1357" s="17"/>
      <c r="E1357" s="17"/>
      <c r="F1357" s="17"/>
      <c r="G1357" s="62">
        <f t="shared" si="276"/>
        <v>0</v>
      </c>
      <c r="H1357" s="17"/>
      <c r="I1357" s="17"/>
      <c r="J1357" s="17"/>
      <c r="K1357" s="17"/>
      <c r="L1357" s="17"/>
      <c r="M1357" s="17"/>
      <c r="N1357" s="17"/>
      <c r="O1357" s="17"/>
      <c r="P1357" s="115"/>
      <c r="Q1357" s="62">
        <f>IF(C1357&gt;A_Stammdaten!$B$12,0,SUM(G1357,H1357,J1357,K1357,M1357,N1357)-SUM(I1357,L1357,O1357,P1357))</f>
        <v>0</v>
      </c>
      <c r="R1357" s="17"/>
      <c r="S1357" s="17"/>
      <c r="T1357" s="17"/>
      <c r="U1357" s="62">
        <f t="shared" si="267"/>
        <v>0</v>
      </c>
      <c r="V1357" s="63">
        <f>IF(ISBLANK($B1357),0,VLOOKUP($B1357,Listen!$A$2:$C$45,2,FALSE))</f>
        <v>0</v>
      </c>
      <c r="W1357" s="63">
        <f>IF(ISBLANK($B1357),0,VLOOKUP($B1357,Listen!$A$2:$C$45,3,FALSE))</f>
        <v>0</v>
      </c>
      <c r="X1357" s="49">
        <f t="shared" si="268"/>
        <v>0</v>
      </c>
      <c r="Y1357" s="49">
        <f t="shared" si="266"/>
        <v>0</v>
      </c>
      <c r="Z1357" s="49">
        <f t="shared" si="266"/>
        <v>0</v>
      </c>
      <c r="AA1357" s="49">
        <f t="shared" si="266"/>
        <v>0</v>
      </c>
      <c r="AB1357" s="49">
        <f t="shared" si="266"/>
        <v>0</v>
      </c>
      <c r="AC1357" s="49">
        <f t="shared" si="266"/>
        <v>0</v>
      </c>
      <c r="AD1357" s="49">
        <f t="shared" si="266"/>
        <v>0</v>
      </c>
      <c r="AE1357" s="51">
        <f t="shared" si="265"/>
        <v>0</v>
      </c>
      <c r="AF1357" s="51">
        <f>IF(C1357=A_Stammdaten!$B$12,D_SAV!$U1357-D_SAV!$AG1357,HLOOKUP(A_Stammdaten!$B$12-1,$AH$4:$AN$4004,ROW(C1357)-3,FALSE)-$AG1357)</f>
        <v>0</v>
      </c>
      <c r="AG1357" s="51">
        <f>HLOOKUP(A_Stammdaten!$B$12,$AH$4:$AN$4004,ROW(C1357)-3,FALSE)</f>
        <v>0</v>
      </c>
      <c r="AH1357" s="51">
        <f t="shared" si="269"/>
        <v>0</v>
      </c>
      <c r="AI1357" s="51">
        <f t="shared" si="270"/>
        <v>0</v>
      </c>
      <c r="AJ1357" s="51">
        <f t="shared" si="271"/>
        <v>0</v>
      </c>
      <c r="AK1357" s="51">
        <f t="shared" si="272"/>
        <v>0</v>
      </c>
      <c r="AL1357" s="51">
        <f t="shared" si="273"/>
        <v>0</v>
      </c>
      <c r="AM1357" s="51">
        <f t="shared" si="274"/>
        <v>0</v>
      </c>
      <c r="AN1357" s="51">
        <f t="shared" si="275"/>
        <v>0</v>
      </c>
    </row>
    <row r="1358" spans="1:40" x14ac:dyDescent="0.25">
      <c r="A1358" s="17"/>
      <c r="B1358" s="17"/>
      <c r="C1358" s="35"/>
      <c r="D1358" s="17"/>
      <c r="E1358" s="17"/>
      <c r="F1358" s="17"/>
      <c r="G1358" s="62">
        <f t="shared" si="276"/>
        <v>0</v>
      </c>
      <c r="H1358" s="17"/>
      <c r="I1358" s="17"/>
      <c r="J1358" s="17"/>
      <c r="K1358" s="17"/>
      <c r="L1358" s="17"/>
      <c r="M1358" s="17"/>
      <c r="N1358" s="17"/>
      <c r="O1358" s="17"/>
      <c r="P1358" s="115"/>
      <c r="Q1358" s="62">
        <f>IF(C1358&gt;A_Stammdaten!$B$12,0,SUM(G1358,H1358,J1358,K1358,M1358,N1358)-SUM(I1358,L1358,O1358,P1358))</f>
        <v>0</v>
      </c>
      <c r="R1358" s="17"/>
      <c r="S1358" s="17"/>
      <c r="T1358" s="17"/>
      <c r="U1358" s="62">
        <f t="shared" si="267"/>
        <v>0</v>
      </c>
      <c r="V1358" s="63">
        <f>IF(ISBLANK($B1358),0,VLOOKUP($B1358,Listen!$A$2:$C$45,2,FALSE))</f>
        <v>0</v>
      </c>
      <c r="W1358" s="63">
        <f>IF(ISBLANK($B1358),0,VLOOKUP($B1358,Listen!$A$2:$C$45,3,FALSE))</f>
        <v>0</v>
      </c>
      <c r="X1358" s="49">
        <f t="shared" si="268"/>
        <v>0</v>
      </c>
      <c r="Y1358" s="49">
        <f t="shared" si="266"/>
        <v>0</v>
      </c>
      <c r="Z1358" s="49">
        <f t="shared" si="266"/>
        <v>0</v>
      </c>
      <c r="AA1358" s="49">
        <f t="shared" si="266"/>
        <v>0</v>
      </c>
      <c r="AB1358" s="49">
        <f t="shared" si="266"/>
        <v>0</v>
      </c>
      <c r="AC1358" s="49">
        <f t="shared" si="266"/>
        <v>0</v>
      </c>
      <c r="AD1358" s="49">
        <f t="shared" si="266"/>
        <v>0</v>
      </c>
      <c r="AE1358" s="51">
        <f t="shared" si="265"/>
        <v>0</v>
      </c>
      <c r="AF1358" s="51">
        <f>IF(C1358=A_Stammdaten!$B$12,D_SAV!$U1358-D_SAV!$AG1358,HLOOKUP(A_Stammdaten!$B$12-1,$AH$4:$AN$4004,ROW(C1358)-3,FALSE)-$AG1358)</f>
        <v>0</v>
      </c>
      <c r="AG1358" s="51">
        <f>HLOOKUP(A_Stammdaten!$B$12,$AH$4:$AN$4004,ROW(C1358)-3,FALSE)</f>
        <v>0</v>
      </c>
      <c r="AH1358" s="51">
        <f t="shared" si="269"/>
        <v>0</v>
      </c>
      <c r="AI1358" s="51">
        <f t="shared" si="270"/>
        <v>0</v>
      </c>
      <c r="AJ1358" s="51">
        <f t="shared" si="271"/>
        <v>0</v>
      </c>
      <c r="AK1358" s="51">
        <f t="shared" si="272"/>
        <v>0</v>
      </c>
      <c r="AL1358" s="51">
        <f t="shared" si="273"/>
        <v>0</v>
      </c>
      <c r="AM1358" s="51">
        <f t="shared" si="274"/>
        <v>0</v>
      </c>
      <c r="AN1358" s="51">
        <f t="shared" si="275"/>
        <v>0</v>
      </c>
    </row>
    <row r="1359" spans="1:40" x14ac:dyDescent="0.25">
      <c r="A1359" s="17"/>
      <c r="B1359" s="17"/>
      <c r="C1359" s="35"/>
      <c r="D1359" s="17"/>
      <c r="E1359" s="17"/>
      <c r="F1359" s="17"/>
      <c r="G1359" s="62">
        <f t="shared" si="276"/>
        <v>0</v>
      </c>
      <c r="H1359" s="17"/>
      <c r="I1359" s="17"/>
      <c r="J1359" s="17"/>
      <c r="K1359" s="17"/>
      <c r="L1359" s="17"/>
      <c r="M1359" s="17"/>
      <c r="N1359" s="17"/>
      <c r="O1359" s="17"/>
      <c r="P1359" s="115"/>
      <c r="Q1359" s="62">
        <f>IF(C1359&gt;A_Stammdaten!$B$12,0,SUM(G1359,H1359,J1359,K1359,M1359,N1359)-SUM(I1359,L1359,O1359,P1359))</f>
        <v>0</v>
      </c>
      <c r="R1359" s="17"/>
      <c r="S1359" s="17"/>
      <c r="T1359" s="17"/>
      <c r="U1359" s="62">
        <f t="shared" si="267"/>
        <v>0</v>
      </c>
      <c r="V1359" s="63">
        <f>IF(ISBLANK($B1359),0,VLOOKUP($B1359,Listen!$A$2:$C$45,2,FALSE))</f>
        <v>0</v>
      </c>
      <c r="W1359" s="63">
        <f>IF(ISBLANK($B1359),0,VLOOKUP($B1359,Listen!$A$2:$C$45,3,FALSE))</f>
        <v>0</v>
      </c>
      <c r="X1359" s="49">
        <f t="shared" si="268"/>
        <v>0</v>
      </c>
      <c r="Y1359" s="49">
        <f t="shared" si="266"/>
        <v>0</v>
      </c>
      <c r="Z1359" s="49">
        <f t="shared" si="266"/>
        <v>0</v>
      </c>
      <c r="AA1359" s="49">
        <f t="shared" si="266"/>
        <v>0</v>
      </c>
      <c r="AB1359" s="49">
        <f t="shared" si="266"/>
        <v>0</v>
      </c>
      <c r="AC1359" s="49">
        <f t="shared" si="266"/>
        <v>0</v>
      </c>
      <c r="AD1359" s="49">
        <f t="shared" si="266"/>
        <v>0</v>
      </c>
      <c r="AE1359" s="51">
        <f t="shared" si="265"/>
        <v>0</v>
      </c>
      <c r="AF1359" s="51">
        <f>IF(C1359=A_Stammdaten!$B$12,D_SAV!$U1359-D_SAV!$AG1359,HLOOKUP(A_Stammdaten!$B$12-1,$AH$4:$AN$4004,ROW(C1359)-3,FALSE)-$AG1359)</f>
        <v>0</v>
      </c>
      <c r="AG1359" s="51">
        <f>HLOOKUP(A_Stammdaten!$B$12,$AH$4:$AN$4004,ROW(C1359)-3,FALSE)</f>
        <v>0</v>
      </c>
      <c r="AH1359" s="51">
        <f t="shared" si="269"/>
        <v>0</v>
      </c>
      <c r="AI1359" s="51">
        <f t="shared" si="270"/>
        <v>0</v>
      </c>
      <c r="AJ1359" s="51">
        <f t="shared" si="271"/>
        <v>0</v>
      </c>
      <c r="AK1359" s="51">
        <f t="shared" si="272"/>
        <v>0</v>
      </c>
      <c r="AL1359" s="51">
        <f t="shared" si="273"/>
        <v>0</v>
      </c>
      <c r="AM1359" s="51">
        <f t="shared" si="274"/>
        <v>0</v>
      </c>
      <c r="AN1359" s="51">
        <f t="shared" si="275"/>
        <v>0</v>
      </c>
    </row>
    <row r="1360" spans="1:40" x14ac:dyDescent="0.25">
      <c r="A1360" s="17"/>
      <c r="B1360" s="17"/>
      <c r="C1360" s="35"/>
      <c r="D1360" s="17"/>
      <c r="E1360" s="17"/>
      <c r="F1360" s="17"/>
      <c r="G1360" s="62">
        <f t="shared" si="276"/>
        <v>0</v>
      </c>
      <c r="H1360" s="17"/>
      <c r="I1360" s="17"/>
      <c r="J1360" s="17"/>
      <c r="K1360" s="17"/>
      <c r="L1360" s="17"/>
      <c r="M1360" s="17"/>
      <c r="N1360" s="17"/>
      <c r="O1360" s="17"/>
      <c r="P1360" s="115"/>
      <c r="Q1360" s="62">
        <f>IF(C1360&gt;A_Stammdaten!$B$12,0,SUM(G1360,H1360,J1360,K1360,M1360,N1360)-SUM(I1360,L1360,O1360,P1360))</f>
        <v>0</v>
      </c>
      <c r="R1360" s="17"/>
      <c r="S1360" s="17"/>
      <c r="T1360" s="17"/>
      <c r="U1360" s="62">
        <f t="shared" si="267"/>
        <v>0</v>
      </c>
      <c r="V1360" s="63">
        <f>IF(ISBLANK($B1360),0,VLOOKUP($B1360,Listen!$A$2:$C$45,2,FALSE))</f>
        <v>0</v>
      </c>
      <c r="W1360" s="63">
        <f>IF(ISBLANK($B1360),0,VLOOKUP($B1360,Listen!$A$2:$C$45,3,FALSE))</f>
        <v>0</v>
      </c>
      <c r="X1360" s="49">
        <f t="shared" si="268"/>
        <v>0</v>
      </c>
      <c r="Y1360" s="49">
        <f t="shared" si="266"/>
        <v>0</v>
      </c>
      <c r="Z1360" s="49">
        <f t="shared" si="266"/>
        <v>0</v>
      </c>
      <c r="AA1360" s="49">
        <f t="shared" si="266"/>
        <v>0</v>
      </c>
      <c r="AB1360" s="49">
        <f t="shared" si="266"/>
        <v>0</v>
      </c>
      <c r="AC1360" s="49">
        <f t="shared" si="266"/>
        <v>0</v>
      </c>
      <c r="AD1360" s="49">
        <f t="shared" si="266"/>
        <v>0</v>
      </c>
      <c r="AE1360" s="51">
        <f t="shared" si="265"/>
        <v>0</v>
      </c>
      <c r="AF1360" s="51">
        <f>IF(C1360=A_Stammdaten!$B$12,D_SAV!$U1360-D_SAV!$AG1360,HLOOKUP(A_Stammdaten!$B$12-1,$AH$4:$AN$4004,ROW(C1360)-3,FALSE)-$AG1360)</f>
        <v>0</v>
      </c>
      <c r="AG1360" s="51">
        <f>HLOOKUP(A_Stammdaten!$B$12,$AH$4:$AN$4004,ROW(C1360)-3,FALSE)</f>
        <v>0</v>
      </c>
      <c r="AH1360" s="51">
        <f t="shared" si="269"/>
        <v>0</v>
      </c>
      <c r="AI1360" s="51">
        <f t="shared" si="270"/>
        <v>0</v>
      </c>
      <c r="AJ1360" s="51">
        <f t="shared" si="271"/>
        <v>0</v>
      </c>
      <c r="AK1360" s="51">
        <f t="shared" si="272"/>
        <v>0</v>
      </c>
      <c r="AL1360" s="51">
        <f t="shared" si="273"/>
        <v>0</v>
      </c>
      <c r="AM1360" s="51">
        <f t="shared" si="274"/>
        <v>0</v>
      </c>
      <c r="AN1360" s="51">
        <f t="shared" si="275"/>
        <v>0</v>
      </c>
    </row>
    <row r="1361" spans="1:40" x14ac:dyDescent="0.25">
      <c r="A1361" s="17"/>
      <c r="B1361" s="17"/>
      <c r="C1361" s="35"/>
      <c r="D1361" s="17"/>
      <c r="E1361" s="17"/>
      <c r="F1361" s="17"/>
      <c r="G1361" s="62">
        <f t="shared" si="276"/>
        <v>0</v>
      </c>
      <c r="H1361" s="17"/>
      <c r="I1361" s="17"/>
      <c r="J1361" s="17"/>
      <c r="K1361" s="17"/>
      <c r="L1361" s="17"/>
      <c r="M1361" s="17"/>
      <c r="N1361" s="17"/>
      <c r="O1361" s="17"/>
      <c r="P1361" s="115"/>
      <c r="Q1361" s="62">
        <f>IF(C1361&gt;A_Stammdaten!$B$12,0,SUM(G1361,H1361,J1361,K1361,M1361,N1361)-SUM(I1361,L1361,O1361,P1361))</f>
        <v>0</v>
      </c>
      <c r="R1361" s="17"/>
      <c r="S1361" s="17"/>
      <c r="T1361" s="17"/>
      <c r="U1361" s="62">
        <f t="shared" si="267"/>
        <v>0</v>
      </c>
      <c r="V1361" s="63">
        <f>IF(ISBLANK($B1361),0,VLOOKUP($B1361,Listen!$A$2:$C$45,2,FALSE))</f>
        <v>0</v>
      </c>
      <c r="W1361" s="63">
        <f>IF(ISBLANK($B1361),0,VLOOKUP($B1361,Listen!$A$2:$C$45,3,FALSE))</f>
        <v>0</v>
      </c>
      <c r="X1361" s="49">
        <f t="shared" si="268"/>
        <v>0</v>
      </c>
      <c r="Y1361" s="49">
        <f t="shared" si="266"/>
        <v>0</v>
      </c>
      <c r="Z1361" s="49">
        <f t="shared" si="266"/>
        <v>0</v>
      </c>
      <c r="AA1361" s="49">
        <f t="shared" si="266"/>
        <v>0</v>
      </c>
      <c r="AB1361" s="49">
        <f t="shared" si="266"/>
        <v>0</v>
      </c>
      <c r="AC1361" s="49">
        <f t="shared" si="266"/>
        <v>0</v>
      </c>
      <c r="AD1361" s="49">
        <f t="shared" si="266"/>
        <v>0</v>
      </c>
      <c r="AE1361" s="51">
        <f t="shared" si="265"/>
        <v>0</v>
      </c>
      <c r="AF1361" s="51">
        <f>IF(C1361=A_Stammdaten!$B$12,D_SAV!$U1361-D_SAV!$AG1361,HLOOKUP(A_Stammdaten!$B$12-1,$AH$4:$AN$4004,ROW(C1361)-3,FALSE)-$AG1361)</f>
        <v>0</v>
      </c>
      <c r="AG1361" s="51">
        <f>HLOOKUP(A_Stammdaten!$B$12,$AH$4:$AN$4004,ROW(C1361)-3,FALSE)</f>
        <v>0</v>
      </c>
      <c r="AH1361" s="51">
        <f t="shared" si="269"/>
        <v>0</v>
      </c>
      <c r="AI1361" s="51">
        <f t="shared" si="270"/>
        <v>0</v>
      </c>
      <c r="AJ1361" s="51">
        <f t="shared" si="271"/>
        <v>0</v>
      </c>
      <c r="AK1361" s="51">
        <f t="shared" si="272"/>
        <v>0</v>
      </c>
      <c r="AL1361" s="51">
        <f t="shared" si="273"/>
        <v>0</v>
      </c>
      <c r="AM1361" s="51">
        <f t="shared" si="274"/>
        <v>0</v>
      </c>
      <c r="AN1361" s="51">
        <f t="shared" si="275"/>
        <v>0</v>
      </c>
    </row>
    <row r="1362" spans="1:40" x14ac:dyDescent="0.25">
      <c r="A1362" s="17"/>
      <c r="B1362" s="17"/>
      <c r="C1362" s="35"/>
      <c r="D1362" s="17"/>
      <c r="E1362" s="17"/>
      <c r="F1362" s="17"/>
      <c r="G1362" s="62">
        <f t="shared" si="276"/>
        <v>0</v>
      </c>
      <c r="H1362" s="17"/>
      <c r="I1362" s="17"/>
      <c r="J1362" s="17"/>
      <c r="K1362" s="17"/>
      <c r="L1362" s="17"/>
      <c r="M1362" s="17"/>
      <c r="N1362" s="17"/>
      <c r="O1362" s="17"/>
      <c r="P1362" s="115"/>
      <c r="Q1362" s="62">
        <f>IF(C1362&gt;A_Stammdaten!$B$12,0,SUM(G1362,H1362,J1362,K1362,M1362,N1362)-SUM(I1362,L1362,O1362,P1362))</f>
        <v>0</v>
      </c>
      <c r="R1362" s="17"/>
      <c r="S1362" s="17"/>
      <c r="T1362" s="17"/>
      <c r="U1362" s="62">
        <f t="shared" si="267"/>
        <v>0</v>
      </c>
      <c r="V1362" s="63">
        <f>IF(ISBLANK($B1362),0,VLOOKUP($B1362,Listen!$A$2:$C$45,2,FALSE))</f>
        <v>0</v>
      </c>
      <c r="W1362" s="63">
        <f>IF(ISBLANK($B1362),0,VLOOKUP($B1362,Listen!$A$2:$C$45,3,FALSE))</f>
        <v>0</v>
      </c>
      <c r="X1362" s="49">
        <f t="shared" si="268"/>
        <v>0</v>
      </c>
      <c r="Y1362" s="49">
        <f t="shared" si="266"/>
        <v>0</v>
      </c>
      <c r="Z1362" s="49">
        <f t="shared" si="266"/>
        <v>0</v>
      </c>
      <c r="AA1362" s="49">
        <f t="shared" si="266"/>
        <v>0</v>
      </c>
      <c r="AB1362" s="49">
        <f t="shared" si="266"/>
        <v>0</v>
      </c>
      <c r="AC1362" s="49">
        <f t="shared" si="266"/>
        <v>0</v>
      </c>
      <c r="AD1362" s="49">
        <f t="shared" si="266"/>
        <v>0</v>
      </c>
      <c r="AE1362" s="51">
        <f t="shared" si="265"/>
        <v>0</v>
      </c>
      <c r="AF1362" s="51">
        <f>IF(C1362=A_Stammdaten!$B$12,D_SAV!$U1362-D_SAV!$AG1362,HLOOKUP(A_Stammdaten!$B$12-1,$AH$4:$AN$4004,ROW(C1362)-3,FALSE)-$AG1362)</f>
        <v>0</v>
      </c>
      <c r="AG1362" s="51">
        <f>HLOOKUP(A_Stammdaten!$B$12,$AH$4:$AN$4004,ROW(C1362)-3,FALSE)</f>
        <v>0</v>
      </c>
      <c r="AH1362" s="51">
        <f t="shared" si="269"/>
        <v>0</v>
      </c>
      <c r="AI1362" s="51">
        <f t="shared" si="270"/>
        <v>0</v>
      </c>
      <c r="AJ1362" s="51">
        <f t="shared" si="271"/>
        <v>0</v>
      </c>
      <c r="AK1362" s="51">
        <f t="shared" si="272"/>
        <v>0</v>
      </c>
      <c r="AL1362" s="51">
        <f t="shared" si="273"/>
        <v>0</v>
      </c>
      <c r="AM1362" s="51">
        <f t="shared" si="274"/>
        <v>0</v>
      </c>
      <c r="AN1362" s="51">
        <f t="shared" si="275"/>
        <v>0</v>
      </c>
    </row>
    <row r="1363" spans="1:40" x14ac:dyDescent="0.25">
      <c r="A1363" s="17"/>
      <c r="B1363" s="17"/>
      <c r="C1363" s="35"/>
      <c r="D1363" s="17"/>
      <c r="E1363" s="17"/>
      <c r="F1363" s="17"/>
      <c r="G1363" s="62">
        <f t="shared" si="276"/>
        <v>0</v>
      </c>
      <c r="H1363" s="17"/>
      <c r="I1363" s="17"/>
      <c r="J1363" s="17"/>
      <c r="K1363" s="17"/>
      <c r="L1363" s="17"/>
      <c r="M1363" s="17"/>
      <c r="N1363" s="17"/>
      <c r="O1363" s="17"/>
      <c r="P1363" s="115"/>
      <c r="Q1363" s="62">
        <f>IF(C1363&gt;A_Stammdaten!$B$12,0,SUM(G1363,H1363,J1363,K1363,M1363,N1363)-SUM(I1363,L1363,O1363,P1363))</f>
        <v>0</v>
      </c>
      <c r="R1363" s="17"/>
      <c r="S1363" s="17"/>
      <c r="T1363" s="17"/>
      <c r="U1363" s="62">
        <f t="shared" si="267"/>
        <v>0</v>
      </c>
      <c r="V1363" s="63">
        <f>IF(ISBLANK($B1363),0,VLOOKUP($B1363,Listen!$A$2:$C$45,2,FALSE))</f>
        <v>0</v>
      </c>
      <c r="W1363" s="63">
        <f>IF(ISBLANK($B1363),0,VLOOKUP($B1363,Listen!$A$2:$C$45,3,FALSE))</f>
        <v>0</v>
      </c>
      <c r="X1363" s="49">
        <f t="shared" si="268"/>
        <v>0</v>
      </c>
      <c r="Y1363" s="49">
        <f t="shared" si="266"/>
        <v>0</v>
      </c>
      <c r="Z1363" s="49">
        <f t="shared" si="266"/>
        <v>0</v>
      </c>
      <c r="AA1363" s="49">
        <f t="shared" si="266"/>
        <v>0</v>
      </c>
      <c r="AB1363" s="49">
        <f t="shared" si="266"/>
        <v>0</v>
      </c>
      <c r="AC1363" s="49">
        <f t="shared" si="266"/>
        <v>0</v>
      </c>
      <c r="AD1363" s="49">
        <f t="shared" si="266"/>
        <v>0</v>
      </c>
      <c r="AE1363" s="51">
        <f t="shared" si="265"/>
        <v>0</v>
      </c>
      <c r="AF1363" s="51">
        <f>IF(C1363=A_Stammdaten!$B$12,D_SAV!$U1363-D_SAV!$AG1363,HLOOKUP(A_Stammdaten!$B$12-1,$AH$4:$AN$4004,ROW(C1363)-3,FALSE)-$AG1363)</f>
        <v>0</v>
      </c>
      <c r="AG1363" s="51">
        <f>HLOOKUP(A_Stammdaten!$B$12,$AH$4:$AN$4004,ROW(C1363)-3,FALSE)</f>
        <v>0</v>
      </c>
      <c r="AH1363" s="51">
        <f t="shared" si="269"/>
        <v>0</v>
      </c>
      <c r="AI1363" s="51">
        <f t="shared" si="270"/>
        <v>0</v>
      </c>
      <c r="AJ1363" s="51">
        <f t="shared" si="271"/>
        <v>0</v>
      </c>
      <c r="AK1363" s="51">
        <f t="shared" si="272"/>
        <v>0</v>
      </c>
      <c r="AL1363" s="51">
        <f t="shared" si="273"/>
        <v>0</v>
      </c>
      <c r="AM1363" s="51">
        <f t="shared" si="274"/>
        <v>0</v>
      </c>
      <c r="AN1363" s="51">
        <f t="shared" si="275"/>
        <v>0</v>
      </c>
    </row>
    <row r="1364" spans="1:40" x14ac:dyDescent="0.25">
      <c r="A1364" s="17"/>
      <c r="B1364" s="17"/>
      <c r="C1364" s="35"/>
      <c r="D1364" s="17"/>
      <c r="E1364" s="17"/>
      <c r="F1364" s="17"/>
      <c r="G1364" s="62">
        <f t="shared" si="276"/>
        <v>0</v>
      </c>
      <c r="H1364" s="17"/>
      <c r="I1364" s="17"/>
      <c r="J1364" s="17"/>
      <c r="K1364" s="17"/>
      <c r="L1364" s="17"/>
      <c r="M1364" s="17"/>
      <c r="N1364" s="17"/>
      <c r="O1364" s="17"/>
      <c r="P1364" s="115"/>
      <c r="Q1364" s="62">
        <f>IF(C1364&gt;A_Stammdaten!$B$12,0,SUM(G1364,H1364,J1364,K1364,M1364,N1364)-SUM(I1364,L1364,O1364,P1364))</f>
        <v>0</v>
      </c>
      <c r="R1364" s="17"/>
      <c r="S1364" s="17"/>
      <c r="T1364" s="17"/>
      <c r="U1364" s="62">
        <f t="shared" si="267"/>
        <v>0</v>
      </c>
      <c r="V1364" s="63">
        <f>IF(ISBLANK($B1364),0,VLOOKUP($B1364,Listen!$A$2:$C$45,2,FALSE))</f>
        <v>0</v>
      </c>
      <c r="W1364" s="63">
        <f>IF(ISBLANK($B1364),0,VLOOKUP($B1364,Listen!$A$2:$C$45,3,FALSE))</f>
        <v>0</v>
      </c>
      <c r="X1364" s="49">
        <f t="shared" si="268"/>
        <v>0</v>
      </c>
      <c r="Y1364" s="49">
        <f t="shared" si="266"/>
        <v>0</v>
      </c>
      <c r="Z1364" s="49">
        <f t="shared" si="266"/>
        <v>0</v>
      </c>
      <c r="AA1364" s="49">
        <f t="shared" si="266"/>
        <v>0</v>
      </c>
      <c r="AB1364" s="49">
        <f t="shared" si="266"/>
        <v>0</v>
      </c>
      <c r="AC1364" s="49">
        <f t="shared" si="266"/>
        <v>0</v>
      </c>
      <c r="AD1364" s="49">
        <f t="shared" si="266"/>
        <v>0</v>
      </c>
      <c r="AE1364" s="51">
        <f t="shared" si="265"/>
        <v>0</v>
      </c>
      <c r="AF1364" s="51">
        <f>IF(C1364=A_Stammdaten!$B$12,D_SAV!$U1364-D_SAV!$AG1364,HLOOKUP(A_Stammdaten!$B$12-1,$AH$4:$AN$4004,ROW(C1364)-3,FALSE)-$AG1364)</f>
        <v>0</v>
      </c>
      <c r="AG1364" s="51">
        <f>HLOOKUP(A_Stammdaten!$B$12,$AH$4:$AN$4004,ROW(C1364)-3,FALSE)</f>
        <v>0</v>
      </c>
      <c r="AH1364" s="51">
        <f t="shared" si="269"/>
        <v>0</v>
      </c>
      <c r="AI1364" s="51">
        <f t="shared" si="270"/>
        <v>0</v>
      </c>
      <c r="AJ1364" s="51">
        <f t="shared" si="271"/>
        <v>0</v>
      </c>
      <c r="AK1364" s="51">
        <f t="shared" si="272"/>
        <v>0</v>
      </c>
      <c r="AL1364" s="51">
        <f t="shared" si="273"/>
        <v>0</v>
      </c>
      <c r="AM1364" s="51">
        <f t="shared" si="274"/>
        <v>0</v>
      </c>
      <c r="AN1364" s="51">
        <f t="shared" si="275"/>
        <v>0</v>
      </c>
    </row>
    <row r="1365" spans="1:40" x14ac:dyDescent="0.25">
      <c r="A1365" s="17"/>
      <c r="B1365" s="17"/>
      <c r="C1365" s="35"/>
      <c r="D1365" s="17"/>
      <c r="E1365" s="17"/>
      <c r="F1365" s="17"/>
      <c r="G1365" s="62">
        <f t="shared" si="276"/>
        <v>0</v>
      </c>
      <c r="H1365" s="17"/>
      <c r="I1365" s="17"/>
      <c r="J1365" s="17"/>
      <c r="K1365" s="17"/>
      <c r="L1365" s="17"/>
      <c r="M1365" s="17"/>
      <c r="N1365" s="17"/>
      <c r="O1365" s="17"/>
      <c r="P1365" s="115"/>
      <c r="Q1365" s="62">
        <f>IF(C1365&gt;A_Stammdaten!$B$12,0,SUM(G1365,H1365,J1365,K1365,M1365,N1365)-SUM(I1365,L1365,O1365,P1365))</f>
        <v>0</v>
      </c>
      <c r="R1365" s="17"/>
      <c r="S1365" s="17"/>
      <c r="T1365" s="17"/>
      <c r="U1365" s="62">
        <f t="shared" si="267"/>
        <v>0</v>
      </c>
      <c r="V1365" s="63">
        <f>IF(ISBLANK($B1365),0,VLOOKUP($B1365,Listen!$A$2:$C$45,2,FALSE))</f>
        <v>0</v>
      </c>
      <c r="W1365" s="63">
        <f>IF(ISBLANK($B1365),0,VLOOKUP($B1365,Listen!$A$2:$C$45,3,FALSE))</f>
        <v>0</v>
      </c>
      <c r="X1365" s="49">
        <f t="shared" si="268"/>
        <v>0</v>
      </c>
      <c r="Y1365" s="49">
        <f t="shared" si="266"/>
        <v>0</v>
      </c>
      <c r="Z1365" s="49">
        <f t="shared" si="266"/>
        <v>0</v>
      </c>
      <c r="AA1365" s="49">
        <f t="shared" si="266"/>
        <v>0</v>
      </c>
      <c r="AB1365" s="49">
        <f t="shared" si="266"/>
        <v>0</v>
      </c>
      <c r="AC1365" s="49">
        <f t="shared" si="266"/>
        <v>0</v>
      </c>
      <c r="AD1365" s="49">
        <f t="shared" si="266"/>
        <v>0</v>
      </c>
      <c r="AE1365" s="51">
        <f t="shared" si="265"/>
        <v>0</v>
      </c>
      <c r="AF1365" s="51">
        <f>IF(C1365=A_Stammdaten!$B$12,D_SAV!$U1365-D_SAV!$AG1365,HLOOKUP(A_Stammdaten!$B$12-1,$AH$4:$AN$4004,ROW(C1365)-3,FALSE)-$AG1365)</f>
        <v>0</v>
      </c>
      <c r="AG1365" s="51">
        <f>HLOOKUP(A_Stammdaten!$B$12,$AH$4:$AN$4004,ROW(C1365)-3,FALSE)</f>
        <v>0</v>
      </c>
      <c r="AH1365" s="51">
        <f t="shared" si="269"/>
        <v>0</v>
      </c>
      <c r="AI1365" s="51">
        <f t="shared" si="270"/>
        <v>0</v>
      </c>
      <c r="AJ1365" s="51">
        <f t="shared" si="271"/>
        <v>0</v>
      </c>
      <c r="AK1365" s="51">
        <f t="shared" si="272"/>
        <v>0</v>
      </c>
      <c r="AL1365" s="51">
        <f t="shared" si="273"/>
        <v>0</v>
      </c>
      <c r="AM1365" s="51">
        <f t="shared" si="274"/>
        <v>0</v>
      </c>
      <c r="AN1365" s="51">
        <f t="shared" si="275"/>
        <v>0</v>
      </c>
    </row>
    <row r="1366" spans="1:40" x14ac:dyDescent="0.25">
      <c r="A1366" s="17"/>
      <c r="B1366" s="17"/>
      <c r="C1366" s="35"/>
      <c r="D1366" s="17"/>
      <c r="E1366" s="17"/>
      <c r="F1366" s="17"/>
      <c r="G1366" s="62">
        <f t="shared" si="276"/>
        <v>0</v>
      </c>
      <c r="H1366" s="17"/>
      <c r="I1366" s="17"/>
      <c r="J1366" s="17"/>
      <c r="K1366" s="17"/>
      <c r="L1366" s="17"/>
      <c r="M1366" s="17"/>
      <c r="N1366" s="17"/>
      <c r="O1366" s="17"/>
      <c r="P1366" s="115"/>
      <c r="Q1366" s="62">
        <f>IF(C1366&gt;A_Stammdaten!$B$12,0,SUM(G1366,H1366,J1366,K1366,M1366,N1366)-SUM(I1366,L1366,O1366,P1366))</f>
        <v>0</v>
      </c>
      <c r="R1366" s="17"/>
      <c r="S1366" s="17"/>
      <c r="T1366" s="17"/>
      <c r="U1366" s="62">
        <f t="shared" si="267"/>
        <v>0</v>
      </c>
      <c r="V1366" s="63">
        <f>IF(ISBLANK($B1366),0,VLOOKUP($B1366,Listen!$A$2:$C$45,2,FALSE))</f>
        <v>0</v>
      </c>
      <c r="W1366" s="63">
        <f>IF(ISBLANK($B1366),0,VLOOKUP($B1366,Listen!$A$2:$C$45,3,FALSE))</f>
        <v>0</v>
      </c>
      <c r="X1366" s="49">
        <f t="shared" si="268"/>
        <v>0</v>
      </c>
      <c r="Y1366" s="49">
        <f t="shared" si="266"/>
        <v>0</v>
      </c>
      <c r="Z1366" s="49">
        <f t="shared" si="266"/>
        <v>0</v>
      </c>
      <c r="AA1366" s="49">
        <f t="shared" si="266"/>
        <v>0</v>
      </c>
      <c r="AB1366" s="49">
        <f t="shared" si="266"/>
        <v>0</v>
      </c>
      <c r="AC1366" s="49">
        <f t="shared" si="266"/>
        <v>0</v>
      </c>
      <c r="AD1366" s="49">
        <f t="shared" si="266"/>
        <v>0</v>
      </c>
      <c r="AE1366" s="51">
        <f t="shared" si="265"/>
        <v>0</v>
      </c>
      <c r="AF1366" s="51">
        <f>IF(C1366=A_Stammdaten!$B$12,D_SAV!$U1366-D_SAV!$AG1366,HLOOKUP(A_Stammdaten!$B$12-1,$AH$4:$AN$4004,ROW(C1366)-3,FALSE)-$AG1366)</f>
        <v>0</v>
      </c>
      <c r="AG1366" s="51">
        <f>HLOOKUP(A_Stammdaten!$B$12,$AH$4:$AN$4004,ROW(C1366)-3,FALSE)</f>
        <v>0</v>
      </c>
      <c r="AH1366" s="51">
        <f t="shared" si="269"/>
        <v>0</v>
      </c>
      <c r="AI1366" s="51">
        <f t="shared" si="270"/>
        <v>0</v>
      </c>
      <c r="AJ1366" s="51">
        <f t="shared" si="271"/>
        <v>0</v>
      </c>
      <c r="AK1366" s="51">
        <f t="shared" si="272"/>
        <v>0</v>
      </c>
      <c r="AL1366" s="51">
        <f t="shared" si="273"/>
        <v>0</v>
      </c>
      <c r="AM1366" s="51">
        <f t="shared" si="274"/>
        <v>0</v>
      </c>
      <c r="AN1366" s="51">
        <f t="shared" si="275"/>
        <v>0</v>
      </c>
    </row>
    <row r="1367" spans="1:40" x14ac:dyDescent="0.25">
      <c r="A1367" s="17"/>
      <c r="B1367" s="17"/>
      <c r="C1367" s="35"/>
      <c r="D1367" s="17"/>
      <c r="E1367" s="17"/>
      <c r="F1367" s="17"/>
      <c r="G1367" s="62">
        <f t="shared" si="276"/>
        <v>0</v>
      </c>
      <c r="H1367" s="17"/>
      <c r="I1367" s="17"/>
      <c r="J1367" s="17"/>
      <c r="K1367" s="17"/>
      <c r="L1367" s="17"/>
      <c r="M1367" s="17"/>
      <c r="N1367" s="17"/>
      <c r="O1367" s="17"/>
      <c r="P1367" s="115"/>
      <c r="Q1367" s="62">
        <f>IF(C1367&gt;A_Stammdaten!$B$12,0,SUM(G1367,H1367,J1367,K1367,M1367,N1367)-SUM(I1367,L1367,O1367,P1367))</f>
        <v>0</v>
      </c>
      <c r="R1367" s="17"/>
      <c r="S1367" s="17"/>
      <c r="T1367" s="17"/>
      <c r="U1367" s="62">
        <f t="shared" si="267"/>
        <v>0</v>
      </c>
      <c r="V1367" s="63">
        <f>IF(ISBLANK($B1367),0,VLOOKUP($B1367,Listen!$A$2:$C$45,2,FALSE))</f>
        <v>0</v>
      </c>
      <c r="W1367" s="63">
        <f>IF(ISBLANK($B1367),0,VLOOKUP($B1367,Listen!$A$2:$C$45,3,FALSE))</f>
        <v>0</v>
      </c>
      <c r="X1367" s="49">
        <f t="shared" si="268"/>
        <v>0</v>
      </c>
      <c r="Y1367" s="49">
        <f t="shared" si="266"/>
        <v>0</v>
      </c>
      <c r="Z1367" s="49">
        <f t="shared" si="266"/>
        <v>0</v>
      </c>
      <c r="AA1367" s="49">
        <f t="shared" si="266"/>
        <v>0</v>
      </c>
      <c r="AB1367" s="49">
        <f t="shared" si="266"/>
        <v>0</v>
      </c>
      <c r="AC1367" s="49">
        <f t="shared" si="266"/>
        <v>0</v>
      </c>
      <c r="AD1367" s="49">
        <f t="shared" si="266"/>
        <v>0</v>
      </c>
      <c r="AE1367" s="51">
        <f t="shared" si="265"/>
        <v>0</v>
      </c>
      <c r="AF1367" s="51">
        <f>IF(C1367=A_Stammdaten!$B$12,D_SAV!$U1367-D_SAV!$AG1367,HLOOKUP(A_Stammdaten!$B$12-1,$AH$4:$AN$4004,ROW(C1367)-3,FALSE)-$AG1367)</f>
        <v>0</v>
      </c>
      <c r="AG1367" s="51">
        <f>HLOOKUP(A_Stammdaten!$B$12,$AH$4:$AN$4004,ROW(C1367)-3,FALSE)</f>
        <v>0</v>
      </c>
      <c r="AH1367" s="51">
        <f t="shared" si="269"/>
        <v>0</v>
      </c>
      <c r="AI1367" s="51">
        <f t="shared" si="270"/>
        <v>0</v>
      </c>
      <c r="AJ1367" s="51">
        <f t="shared" si="271"/>
        <v>0</v>
      </c>
      <c r="AK1367" s="51">
        <f t="shared" si="272"/>
        <v>0</v>
      </c>
      <c r="AL1367" s="51">
        <f t="shared" si="273"/>
        <v>0</v>
      </c>
      <c r="AM1367" s="51">
        <f t="shared" si="274"/>
        <v>0</v>
      </c>
      <c r="AN1367" s="51">
        <f t="shared" si="275"/>
        <v>0</v>
      </c>
    </row>
    <row r="1368" spans="1:40" x14ac:dyDescent="0.25">
      <c r="A1368" s="17"/>
      <c r="B1368" s="17"/>
      <c r="C1368" s="35"/>
      <c r="D1368" s="17"/>
      <c r="E1368" s="17"/>
      <c r="F1368" s="17"/>
      <c r="G1368" s="62">
        <f t="shared" si="276"/>
        <v>0</v>
      </c>
      <c r="H1368" s="17"/>
      <c r="I1368" s="17"/>
      <c r="J1368" s="17"/>
      <c r="K1368" s="17"/>
      <c r="L1368" s="17"/>
      <c r="M1368" s="17"/>
      <c r="N1368" s="17"/>
      <c r="O1368" s="17"/>
      <c r="P1368" s="115"/>
      <c r="Q1368" s="62">
        <f>IF(C1368&gt;A_Stammdaten!$B$12,0,SUM(G1368,H1368,J1368,K1368,M1368,N1368)-SUM(I1368,L1368,O1368,P1368))</f>
        <v>0</v>
      </c>
      <c r="R1368" s="17"/>
      <c r="S1368" s="17"/>
      <c r="T1368" s="17"/>
      <c r="U1368" s="62">
        <f t="shared" si="267"/>
        <v>0</v>
      </c>
      <c r="V1368" s="63">
        <f>IF(ISBLANK($B1368),0,VLOOKUP($B1368,Listen!$A$2:$C$45,2,FALSE))</f>
        <v>0</v>
      </c>
      <c r="W1368" s="63">
        <f>IF(ISBLANK($B1368),0,VLOOKUP($B1368,Listen!$A$2:$C$45,3,FALSE))</f>
        <v>0</v>
      </c>
      <c r="X1368" s="49">
        <f t="shared" si="268"/>
        <v>0</v>
      </c>
      <c r="Y1368" s="49">
        <f t="shared" si="266"/>
        <v>0</v>
      </c>
      <c r="Z1368" s="49">
        <f t="shared" si="266"/>
        <v>0</v>
      </c>
      <c r="AA1368" s="49">
        <f t="shared" si="266"/>
        <v>0</v>
      </c>
      <c r="AB1368" s="49">
        <f t="shared" si="266"/>
        <v>0</v>
      </c>
      <c r="AC1368" s="49">
        <f t="shared" si="266"/>
        <v>0</v>
      </c>
      <c r="AD1368" s="49">
        <f t="shared" si="266"/>
        <v>0</v>
      </c>
      <c r="AE1368" s="51">
        <f t="shared" si="265"/>
        <v>0</v>
      </c>
      <c r="AF1368" s="51">
        <f>IF(C1368=A_Stammdaten!$B$12,D_SAV!$U1368-D_SAV!$AG1368,HLOOKUP(A_Stammdaten!$B$12-1,$AH$4:$AN$4004,ROW(C1368)-3,FALSE)-$AG1368)</f>
        <v>0</v>
      </c>
      <c r="AG1368" s="51">
        <f>HLOOKUP(A_Stammdaten!$B$12,$AH$4:$AN$4004,ROW(C1368)-3,FALSE)</f>
        <v>0</v>
      </c>
      <c r="AH1368" s="51">
        <f t="shared" si="269"/>
        <v>0</v>
      </c>
      <c r="AI1368" s="51">
        <f t="shared" si="270"/>
        <v>0</v>
      </c>
      <c r="AJ1368" s="51">
        <f t="shared" si="271"/>
        <v>0</v>
      </c>
      <c r="AK1368" s="51">
        <f t="shared" si="272"/>
        <v>0</v>
      </c>
      <c r="AL1368" s="51">
        <f t="shared" si="273"/>
        <v>0</v>
      </c>
      <c r="AM1368" s="51">
        <f t="shared" si="274"/>
        <v>0</v>
      </c>
      <c r="AN1368" s="51">
        <f t="shared" si="275"/>
        <v>0</v>
      </c>
    </row>
    <row r="1369" spans="1:40" x14ac:dyDescent="0.25">
      <c r="A1369" s="17"/>
      <c r="B1369" s="17"/>
      <c r="C1369" s="35"/>
      <c r="D1369" s="17"/>
      <c r="E1369" s="17"/>
      <c r="F1369" s="17"/>
      <c r="G1369" s="62">
        <f t="shared" si="276"/>
        <v>0</v>
      </c>
      <c r="H1369" s="17"/>
      <c r="I1369" s="17"/>
      <c r="J1369" s="17"/>
      <c r="K1369" s="17"/>
      <c r="L1369" s="17"/>
      <c r="M1369" s="17"/>
      <c r="N1369" s="17"/>
      <c r="O1369" s="17"/>
      <c r="P1369" s="115"/>
      <c r="Q1369" s="62">
        <f>IF(C1369&gt;A_Stammdaten!$B$12,0,SUM(G1369,H1369,J1369,K1369,M1369,N1369)-SUM(I1369,L1369,O1369,P1369))</f>
        <v>0</v>
      </c>
      <c r="R1369" s="17"/>
      <c r="S1369" s="17"/>
      <c r="T1369" s="17"/>
      <c r="U1369" s="62">
        <f t="shared" si="267"/>
        <v>0</v>
      </c>
      <c r="V1369" s="63">
        <f>IF(ISBLANK($B1369),0,VLOOKUP($B1369,Listen!$A$2:$C$45,2,FALSE))</f>
        <v>0</v>
      </c>
      <c r="W1369" s="63">
        <f>IF(ISBLANK($B1369),0,VLOOKUP($B1369,Listen!$A$2:$C$45,3,FALSE))</f>
        <v>0</v>
      </c>
      <c r="X1369" s="49">
        <f t="shared" si="268"/>
        <v>0</v>
      </c>
      <c r="Y1369" s="49">
        <f t="shared" si="266"/>
        <v>0</v>
      </c>
      <c r="Z1369" s="49">
        <f t="shared" si="266"/>
        <v>0</v>
      </c>
      <c r="AA1369" s="49">
        <f t="shared" si="266"/>
        <v>0</v>
      </c>
      <c r="AB1369" s="49">
        <f t="shared" si="266"/>
        <v>0</v>
      </c>
      <c r="AC1369" s="49">
        <f t="shared" si="266"/>
        <v>0</v>
      </c>
      <c r="AD1369" s="49">
        <f t="shared" si="266"/>
        <v>0</v>
      </c>
      <c r="AE1369" s="51">
        <f t="shared" si="265"/>
        <v>0</v>
      </c>
      <c r="AF1369" s="51">
        <f>IF(C1369=A_Stammdaten!$B$12,D_SAV!$U1369-D_SAV!$AG1369,HLOOKUP(A_Stammdaten!$B$12-1,$AH$4:$AN$4004,ROW(C1369)-3,FALSE)-$AG1369)</f>
        <v>0</v>
      </c>
      <c r="AG1369" s="51">
        <f>HLOOKUP(A_Stammdaten!$B$12,$AH$4:$AN$4004,ROW(C1369)-3,FALSE)</f>
        <v>0</v>
      </c>
      <c r="AH1369" s="51">
        <f t="shared" si="269"/>
        <v>0</v>
      </c>
      <c r="AI1369" s="51">
        <f t="shared" si="270"/>
        <v>0</v>
      </c>
      <c r="AJ1369" s="51">
        <f t="shared" si="271"/>
        <v>0</v>
      </c>
      <c r="AK1369" s="51">
        <f t="shared" si="272"/>
        <v>0</v>
      </c>
      <c r="AL1369" s="51">
        <f t="shared" si="273"/>
        <v>0</v>
      </c>
      <c r="AM1369" s="51">
        <f t="shared" si="274"/>
        <v>0</v>
      </c>
      <c r="AN1369" s="51">
        <f t="shared" si="275"/>
        <v>0</v>
      </c>
    </row>
    <row r="1370" spans="1:40" x14ac:dyDescent="0.25">
      <c r="A1370" s="17"/>
      <c r="B1370" s="17"/>
      <c r="C1370" s="35"/>
      <c r="D1370" s="17"/>
      <c r="E1370" s="17"/>
      <c r="F1370" s="17"/>
      <c r="G1370" s="62">
        <f t="shared" si="276"/>
        <v>0</v>
      </c>
      <c r="H1370" s="17"/>
      <c r="I1370" s="17"/>
      <c r="J1370" s="17"/>
      <c r="K1370" s="17"/>
      <c r="L1370" s="17"/>
      <c r="M1370" s="17"/>
      <c r="N1370" s="17"/>
      <c r="O1370" s="17"/>
      <c r="P1370" s="115"/>
      <c r="Q1370" s="62">
        <f>IF(C1370&gt;A_Stammdaten!$B$12,0,SUM(G1370,H1370,J1370,K1370,M1370,N1370)-SUM(I1370,L1370,O1370,P1370))</f>
        <v>0</v>
      </c>
      <c r="R1370" s="17"/>
      <c r="S1370" s="17"/>
      <c r="T1370" s="17"/>
      <c r="U1370" s="62">
        <f t="shared" si="267"/>
        <v>0</v>
      </c>
      <c r="V1370" s="63">
        <f>IF(ISBLANK($B1370),0,VLOOKUP($B1370,Listen!$A$2:$C$45,2,FALSE))</f>
        <v>0</v>
      </c>
      <c r="W1370" s="63">
        <f>IF(ISBLANK($B1370),0,VLOOKUP($B1370,Listen!$A$2:$C$45,3,FALSE))</f>
        <v>0</v>
      </c>
      <c r="X1370" s="49">
        <f t="shared" si="268"/>
        <v>0</v>
      </c>
      <c r="Y1370" s="49">
        <f t="shared" si="266"/>
        <v>0</v>
      </c>
      <c r="Z1370" s="49">
        <f t="shared" si="266"/>
        <v>0</v>
      </c>
      <c r="AA1370" s="49">
        <f t="shared" si="266"/>
        <v>0</v>
      </c>
      <c r="AB1370" s="49">
        <f t="shared" si="266"/>
        <v>0</v>
      </c>
      <c r="AC1370" s="49">
        <f t="shared" si="266"/>
        <v>0</v>
      </c>
      <c r="AD1370" s="49">
        <f t="shared" si="266"/>
        <v>0</v>
      </c>
      <c r="AE1370" s="51">
        <f t="shared" si="265"/>
        <v>0</v>
      </c>
      <c r="AF1370" s="51">
        <f>IF(C1370=A_Stammdaten!$B$12,D_SAV!$U1370-D_SAV!$AG1370,HLOOKUP(A_Stammdaten!$B$12-1,$AH$4:$AN$4004,ROW(C1370)-3,FALSE)-$AG1370)</f>
        <v>0</v>
      </c>
      <c r="AG1370" s="51">
        <f>HLOOKUP(A_Stammdaten!$B$12,$AH$4:$AN$4004,ROW(C1370)-3,FALSE)</f>
        <v>0</v>
      </c>
      <c r="AH1370" s="51">
        <f t="shared" si="269"/>
        <v>0</v>
      </c>
      <c r="AI1370" s="51">
        <f t="shared" si="270"/>
        <v>0</v>
      </c>
      <c r="AJ1370" s="51">
        <f t="shared" si="271"/>
        <v>0</v>
      </c>
      <c r="AK1370" s="51">
        <f t="shared" si="272"/>
        <v>0</v>
      </c>
      <c r="AL1370" s="51">
        <f t="shared" si="273"/>
        <v>0</v>
      </c>
      <c r="AM1370" s="51">
        <f t="shared" si="274"/>
        <v>0</v>
      </c>
      <c r="AN1370" s="51">
        <f t="shared" si="275"/>
        <v>0</v>
      </c>
    </row>
    <row r="1371" spans="1:40" x14ac:dyDescent="0.25">
      <c r="A1371" s="17"/>
      <c r="B1371" s="17"/>
      <c r="C1371" s="35"/>
      <c r="D1371" s="17"/>
      <c r="E1371" s="17"/>
      <c r="F1371" s="17"/>
      <c r="G1371" s="62">
        <f t="shared" si="276"/>
        <v>0</v>
      </c>
      <c r="H1371" s="17"/>
      <c r="I1371" s="17"/>
      <c r="J1371" s="17"/>
      <c r="K1371" s="17"/>
      <c r="L1371" s="17"/>
      <c r="M1371" s="17"/>
      <c r="N1371" s="17"/>
      <c r="O1371" s="17"/>
      <c r="P1371" s="115"/>
      <c r="Q1371" s="62">
        <f>IF(C1371&gt;A_Stammdaten!$B$12,0,SUM(G1371,H1371,J1371,K1371,M1371,N1371)-SUM(I1371,L1371,O1371,P1371))</f>
        <v>0</v>
      </c>
      <c r="R1371" s="17"/>
      <c r="S1371" s="17"/>
      <c r="T1371" s="17"/>
      <c r="U1371" s="62">
        <f t="shared" si="267"/>
        <v>0</v>
      </c>
      <c r="V1371" s="63">
        <f>IF(ISBLANK($B1371),0,VLOOKUP($B1371,Listen!$A$2:$C$45,2,FALSE))</f>
        <v>0</v>
      </c>
      <c r="W1371" s="63">
        <f>IF(ISBLANK($B1371),0,VLOOKUP($B1371,Listen!$A$2:$C$45,3,FALSE))</f>
        <v>0</v>
      </c>
      <c r="X1371" s="49">
        <f t="shared" si="268"/>
        <v>0</v>
      </c>
      <c r="Y1371" s="49">
        <f t="shared" si="266"/>
        <v>0</v>
      </c>
      <c r="Z1371" s="49">
        <f t="shared" si="266"/>
        <v>0</v>
      </c>
      <c r="AA1371" s="49">
        <f t="shared" si="266"/>
        <v>0</v>
      </c>
      <c r="AB1371" s="49">
        <f t="shared" si="266"/>
        <v>0</v>
      </c>
      <c r="AC1371" s="49">
        <f t="shared" si="266"/>
        <v>0</v>
      </c>
      <c r="AD1371" s="49">
        <f t="shared" si="266"/>
        <v>0</v>
      </c>
      <c r="AE1371" s="51">
        <f t="shared" si="265"/>
        <v>0</v>
      </c>
      <c r="AF1371" s="51">
        <f>IF(C1371=A_Stammdaten!$B$12,D_SAV!$U1371-D_SAV!$AG1371,HLOOKUP(A_Stammdaten!$B$12-1,$AH$4:$AN$4004,ROW(C1371)-3,FALSE)-$AG1371)</f>
        <v>0</v>
      </c>
      <c r="AG1371" s="51">
        <f>HLOOKUP(A_Stammdaten!$B$12,$AH$4:$AN$4004,ROW(C1371)-3,FALSE)</f>
        <v>0</v>
      </c>
      <c r="AH1371" s="51">
        <f t="shared" si="269"/>
        <v>0</v>
      </c>
      <c r="AI1371" s="51">
        <f t="shared" si="270"/>
        <v>0</v>
      </c>
      <c r="AJ1371" s="51">
        <f t="shared" si="271"/>
        <v>0</v>
      </c>
      <c r="AK1371" s="51">
        <f t="shared" si="272"/>
        <v>0</v>
      </c>
      <c r="AL1371" s="51">
        <f t="shared" si="273"/>
        <v>0</v>
      </c>
      <c r="AM1371" s="51">
        <f t="shared" si="274"/>
        <v>0</v>
      </c>
      <c r="AN1371" s="51">
        <f t="shared" si="275"/>
        <v>0</v>
      </c>
    </row>
    <row r="1372" spans="1:40" x14ac:dyDescent="0.25">
      <c r="A1372" s="17"/>
      <c r="B1372" s="17"/>
      <c r="C1372" s="35"/>
      <c r="D1372" s="17"/>
      <c r="E1372" s="17"/>
      <c r="F1372" s="17"/>
      <c r="G1372" s="62">
        <f t="shared" si="276"/>
        <v>0</v>
      </c>
      <c r="H1372" s="17"/>
      <c r="I1372" s="17"/>
      <c r="J1372" s="17"/>
      <c r="K1372" s="17"/>
      <c r="L1372" s="17"/>
      <c r="M1372" s="17"/>
      <c r="N1372" s="17"/>
      <c r="O1372" s="17"/>
      <c r="P1372" s="115"/>
      <c r="Q1372" s="62">
        <f>IF(C1372&gt;A_Stammdaten!$B$12,0,SUM(G1372,H1372,J1372,K1372,M1372,N1372)-SUM(I1372,L1372,O1372,P1372))</f>
        <v>0</v>
      </c>
      <c r="R1372" s="17"/>
      <c r="S1372" s="17"/>
      <c r="T1372" s="17"/>
      <c r="U1372" s="62">
        <f t="shared" si="267"/>
        <v>0</v>
      </c>
      <c r="V1372" s="63">
        <f>IF(ISBLANK($B1372),0,VLOOKUP($B1372,Listen!$A$2:$C$45,2,FALSE))</f>
        <v>0</v>
      </c>
      <c r="W1372" s="63">
        <f>IF(ISBLANK($B1372),0,VLOOKUP($B1372,Listen!$A$2:$C$45,3,FALSE))</f>
        <v>0</v>
      </c>
      <c r="X1372" s="49">
        <f t="shared" si="268"/>
        <v>0</v>
      </c>
      <c r="Y1372" s="49">
        <f t="shared" si="266"/>
        <v>0</v>
      </c>
      <c r="Z1372" s="49">
        <f t="shared" si="266"/>
        <v>0</v>
      </c>
      <c r="AA1372" s="49">
        <f t="shared" si="266"/>
        <v>0</v>
      </c>
      <c r="AB1372" s="49">
        <f t="shared" si="266"/>
        <v>0</v>
      </c>
      <c r="AC1372" s="49">
        <f t="shared" si="266"/>
        <v>0</v>
      </c>
      <c r="AD1372" s="49">
        <f t="shared" si="266"/>
        <v>0</v>
      </c>
      <c r="AE1372" s="51">
        <f t="shared" si="265"/>
        <v>0</v>
      </c>
      <c r="AF1372" s="51">
        <f>IF(C1372=A_Stammdaten!$B$12,D_SAV!$U1372-D_SAV!$AG1372,HLOOKUP(A_Stammdaten!$B$12-1,$AH$4:$AN$4004,ROW(C1372)-3,FALSE)-$AG1372)</f>
        <v>0</v>
      </c>
      <c r="AG1372" s="51">
        <f>HLOOKUP(A_Stammdaten!$B$12,$AH$4:$AN$4004,ROW(C1372)-3,FALSE)</f>
        <v>0</v>
      </c>
      <c r="AH1372" s="51">
        <f t="shared" si="269"/>
        <v>0</v>
      </c>
      <c r="AI1372" s="51">
        <f t="shared" si="270"/>
        <v>0</v>
      </c>
      <c r="AJ1372" s="51">
        <f t="shared" si="271"/>
        <v>0</v>
      </c>
      <c r="AK1372" s="51">
        <f t="shared" si="272"/>
        <v>0</v>
      </c>
      <c r="AL1372" s="51">
        <f t="shared" si="273"/>
        <v>0</v>
      </c>
      <c r="AM1372" s="51">
        <f t="shared" si="274"/>
        <v>0</v>
      </c>
      <c r="AN1372" s="51">
        <f t="shared" si="275"/>
        <v>0</v>
      </c>
    </row>
    <row r="1373" spans="1:40" x14ac:dyDescent="0.25">
      <c r="A1373" s="17"/>
      <c r="B1373" s="17"/>
      <c r="C1373" s="35"/>
      <c r="D1373" s="17"/>
      <c r="E1373" s="17"/>
      <c r="F1373" s="17"/>
      <c r="G1373" s="62">
        <f t="shared" si="276"/>
        <v>0</v>
      </c>
      <c r="H1373" s="17"/>
      <c r="I1373" s="17"/>
      <c r="J1373" s="17"/>
      <c r="K1373" s="17"/>
      <c r="L1373" s="17"/>
      <c r="M1373" s="17"/>
      <c r="N1373" s="17"/>
      <c r="O1373" s="17"/>
      <c r="P1373" s="115"/>
      <c r="Q1373" s="62">
        <f>IF(C1373&gt;A_Stammdaten!$B$12,0,SUM(G1373,H1373,J1373,K1373,M1373,N1373)-SUM(I1373,L1373,O1373,P1373))</f>
        <v>0</v>
      </c>
      <c r="R1373" s="17"/>
      <c r="S1373" s="17"/>
      <c r="T1373" s="17"/>
      <c r="U1373" s="62">
        <f t="shared" si="267"/>
        <v>0</v>
      </c>
      <c r="V1373" s="63">
        <f>IF(ISBLANK($B1373),0,VLOOKUP($B1373,Listen!$A$2:$C$45,2,FALSE))</f>
        <v>0</v>
      </c>
      <c r="W1373" s="63">
        <f>IF(ISBLANK($B1373),0,VLOOKUP($B1373,Listen!$A$2:$C$45,3,FALSE))</f>
        <v>0</v>
      </c>
      <c r="X1373" s="49">
        <f t="shared" si="268"/>
        <v>0</v>
      </c>
      <c r="Y1373" s="49">
        <f t="shared" si="266"/>
        <v>0</v>
      </c>
      <c r="Z1373" s="49">
        <f t="shared" si="266"/>
        <v>0</v>
      </c>
      <c r="AA1373" s="49">
        <f t="shared" si="266"/>
        <v>0</v>
      </c>
      <c r="AB1373" s="49">
        <f t="shared" si="266"/>
        <v>0</v>
      </c>
      <c r="AC1373" s="49">
        <f t="shared" si="266"/>
        <v>0</v>
      </c>
      <c r="AD1373" s="49">
        <f t="shared" si="266"/>
        <v>0</v>
      </c>
      <c r="AE1373" s="51">
        <f t="shared" si="265"/>
        <v>0</v>
      </c>
      <c r="AF1373" s="51">
        <f>IF(C1373=A_Stammdaten!$B$12,D_SAV!$U1373-D_SAV!$AG1373,HLOOKUP(A_Stammdaten!$B$12-1,$AH$4:$AN$4004,ROW(C1373)-3,FALSE)-$AG1373)</f>
        <v>0</v>
      </c>
      <c r="AG1373" s="51">
        <f>HLOOKUP(A_Stammdaten!$B$12,$AH$4:$AN$4004,ROW(C1373)-3,FALSE)</f>
        <v>0</v>
      </c>
      <c r="AH1373" s="51">
        <f t="shared" si="269"/>
        <v>0</v>
      </c>
      <c r="AI1373" s="51">
        <f t="shared" si="270"/>
        <v>0</v>
      </c>
      <c r="AJ1373" s="51">
        <f t="shared" si="271"/>
        <v>0</v>
      </c>
      <c r="AK1373" s="51">
        <f t="shared" si="272"/>
        <v>0</v>
      </c>
      <c r="AL1373" s="51">
        <f t="shared" si="273"/>
        <v>0</v>
      </c>
      <c r="AM1373" s="51">
        <f t="shared" si="274"/>
        <v>0</v>
      </c>
      <c r="AN1373" s="51">
        <f t="shared" si="275"/>
        <v>0</v>
      </c>
    </row>
    <row r="1374" spans="1:40" x14ac:dyDescent="0.25">
      <c r="A1374" s="17"/>
      <c r="B1374" s="17"/>
      <c r="C1374" s="35"/>
      <c r="D1374" s="17"/>
      <c r="E1374" s="17"/>
      <c r="F1374" s="17"/>
      <c r="G1374" s="62">
        <f t="shared" si="276"/>
        <v>0</v>
      </c>
      <c r="H1374" s="17"/>
      <c r="I1374" s="17"/>
      <c r="J1374" s="17"/>
      <c r="K1374" s="17"/>
      <c r="L1374" s="17"/>
      <c r="M1374" s="17"/>
      <c r="N1374" s="17"/>
      <c r="O1374" s="17"/>
      <c r="P1374" s="115"/>
      <c r="Q1374" s="62">
        <f>IF(C1374&gt;A_Stammdaten!$B$12,0,SUM(G1374,H1374,J1374,K1374,M1374,N1374)-SUM(I1374,L1374,O1374,P1374))</f>
        <v>0</v>
      </c>
      <c r="R1374" s="17"/>
      <c r="S1374" s="17"/>
      <c r="T1374" s="17"/>
      <c r="U1374" s="62">
        <f t="shared" si="267"/>
        <v>0</v>
      </c>
      <c r="V1374" s="63">
        <f>IF(ISBLANK($B1374),0,VLOOKUP($B1374,Listen!$A$2:$C$45,2,FALSE))</f>
        <v>0</v>
      </c>
      <c r="W1374" s="63">
        <f>IF(ISBLANK($B1374),0,VLOOKUP($B1374,Listen!$A$2:$C$45,3,FALSE))</f>
        <v>0</v>
      </c>
      <c r="X1374" s="49">
        <f t="shared" si="268"/>
        <v>0</v>
      </c>
      <c r="Y1374" s="49">
        <f t="shared" si="266"/>
        <v>0</v>
      </c>
      <c r="Z1374" s="49">
        <f t="shared" si="266"/>
        <v>0</v>
      </c>
      <c r="AA1374" s="49">
        <f t="shared" si="266"/>
        <v>0</v>
      </c>
      <c r="AB1374" s="49">
        <f t="shared" si="266"/>
        <v>0</v>
      </c>
      <c r="AC1374" s="49">
        <f t="shared" si="266"/>
        <v>0</v>
      </c>
      <c r="AD1374" s="49">
        <f t="shared" si="266"/>
        <v>0</v>
      </c>
      <c r="AE1374" s="51">
        <f t="shared" si="265"/>
        <v>0</v>
      </c>
      <c r="AF1374" s="51">
        <f>IF(C1374=A_Stammdaten!$B$12,D_SAV!$U1374-D_SAV!$AG1374,HLOOKUP(A_Stammdaten!$B$12-1,$AH$4:$AN$4004,ROW(C1374)-3,FALSE)-$AG1374)</f>
        <v>0</v>
      </c>
      <c r="AG1374" s="51">
        <f>HLOOKUP(A_Stammdaten!$B$12,$AH$4:$AN$4004,ROW(C1374)-3,FALSE)</f>
        <v>0</v>
      </c>
      <c r="AH1374" s="51">
        <f t="shared" si="269"/>
        <v>0</v>
      </c>
      <c r="AI1374" s="51">
        <f t="shared" si="270"/>
        <v>0</v>
      </c>
      <c r="AJ1374" s="51">
        <f t="shared" si="271"/>
        <v>0</v>
      </c>
      <c r="AK1374" s="51">
        <f t="shared" si="272"/>
        <v>0</v>
      </c>
      <c r="AL1374" s="51">
        <f t="shared" si="273"/>
        <v>0</v>
      </c>
      <c r="AM1374" s="51">
        <f t="shared" si="274"/>
        <v>0</v>
      </c>
      <c r="AN1374" s="51">
        <f t="shared" si="275"/>
        <v>0</v>
      </c>
    </row>
    <row r="1375" spans="1:40" x14ac:dyDescent="0.25">
      <c r="A1375" s="17"/>
      <c r="B1375" s="17"/>
      <c r="C1375" s="35"/>
      <c r="D1375" s="17"/>
      <c r="E1375" s="17"/>
      <c r="F1375" s="17"/>
      <c r="G1375" s="62">
        <f t="shared" si="276"/>
        <v>0</v>
      </c>
      <c r="H1375" s="17"/>
      <c r="I1375" s="17"/>
      <c r="J1375" s="17"/>
      <c r="K1375" s="17"/>
      <c r="L1375" s="17"/>
      <c r="M1375" s="17"/>
      <c r="N1375" s="17"/>
      <c r="O1375" s="17"/>
      <c r="P1375" s="115"/>
      <c r="Q1375" s="62">
        <f>IF(C1375&gt;A_Stammdaten!$B$12,0,SUM(G1375,H1375,J1375,K1375,M1375,N1375)-SUM(I1375,L1375,O1375,P1375))</f>
        <v>0</v>
      </c>
      <c r="R1375" s="17"/>
      <c r="S1375" s="17"/>
      <c r="T1375" s="17"/>
      <c r="U1375" s="62">
        <f t="shared" si="267"/>
        <v>0</v>
      </c>
      <c r="V1375" s="63">
        <f>IF(ISBLANK($B1375),0,VLOOKUP($B1375,Listen!$A$2:$C$45,2,FALSE))</f>
        <v>0</v>
      </c>
      <c r="W1375" s="63">
        <f>IF(ISBLANK($B1375),0,VLOOKUP($B1375,Listen!$A$2:$C$45,3,FALSE))</f>
        <v>0</v>
      </c>
      <c r="X1375" s="49">
        <f t="shared" si="268"/>
        <v>0</v>
      </c>
      <c r="Y1375" s="49">
        <f t="shared" si="266"/>
        <v>0</v>
      </c>
      <c r="Z1375" s="49">
        <f t="shared" si="266"/>
        <v>0</v>
      </c>
      <c r="AA1375" s="49">
        <f t="shared" si="266"/>
        <v>0</v>
      </c>
      <c r="AB1375" s="49">
        <f t="shared" si="266"/>
        <v>0</v>
      </c>
      <c r="AC1375" s="49">
        <f t="shared" si="266"/>
        <v>0</v>
      </c>
      <c r="AD1375" s="49">
        <f t="shared" si="266"/>
        <v>0</v>
      </c>
      <c r="AE1375" s="51">
        <f t="shared" si="265"/>
        <v>0</v>
      </c>
      <c r="AF1375" s="51">
        <f>IF(C1375=A_Stammdaten!$B$12,D_SAV!$U1375-D_SAV!$AG1375,HLOOKUP(A_Stammdaten!$B$12-1,$AH$4:$AN$4004,ROW(C1375)-3,FALSE)-$AG1375)</f>
        <v>0</v>
      </c>
      <c r="AG1375" s="51">
        <f>HLOOKUP(A_Stammdaten!$B$12,$AH$4:$AN$4004,ROW(C1375)-3,FALSE)</f>
        <v>0</v>
      </c>
      <c r="AH1375" s="51">
        <f t="shared" si="269"/>
        <v>0</v>
      </c>
      <c r="AI1375" s="51">
        <f t="shared" si="270"/>
        <v>0</v>
      </c>
      <c r="AJ1375" s="51">
        <f t="shared" si="271"/>
        <v>0</v>
      </c>
      <c r="AK1375" s="51">
        <f t="shared" si="272"/>
        <v>0</v>
      </c>
      <c r="AL1375" s="51">
        <f t="shared" si="273"/>
        <v>0</v>
      </c>
      <c r="AM1375" s="51">
        <f t="shared" si="274"/>
        <v>0</v>
      </c>
      <c r="AN1375" s="51">
        <f t="shared" si="275"/>
        <v>0</v>
      </c>
    </row>
    <row r="1376" spans="1:40" x14ac:dyDescent="0.25">
      <c r="A1376" s="17"/>
      <c r="B1376" s="17"/>
      <c r="C1376" s="35"/>
      <c r="D1376" s="17"/>
      <c r="E1376" s="17"/>
      <c r="F1376" s="17"/>
      <c r="G1376" s="62">
        <f t="shared" si="276"/>
        <v>0</v>
      </c>
      <c r="H1376" s="17"/>
      <c r="I1376" s="17"/>
      <c r="J1376" s="17"/>
      <c r="K1376" s="17"/>
      <c r="L1376" s="17"/>
      <c r="M1376" s="17"/>
      <c r="N1376" s="17"/>
      <c r="O1376" s="17"/>
      <c r="P1376" s="115"/>
      <c r="Q1376" s="62">
        <f>IF(C1376&gt;A_Stammdaten!$B$12,0,SUM(G1376,H1376,J1376,K1376,M1376,N1376)-SUM(I1376,L1376,O1376,P1376))</f>
        <v>0</v>
      </c>
      <c r="R1376" s="17"/>
      <c r="S1376" s="17"/>
      <c r="T1376" s="17"/>
      <c r="U1376" s="62">
        <f t="shared" si="267"/>
        <v>0</v>
      </c>
      <c r="V1376" s="63">
        <f>IF(ISBLANK($B1376),0,VLOOKUP($B1376,Listen!$A$2:$C$45,2,FALSE))</f>
        <v>0</v>
      </c>
      <c r="W1376" s="63">
        <f>IF(ISBLANK($B1376),0,VLOOKUP($B1376,Listen!$A$2:$C$45,3,FALSE))</f>
        <v>0</v>
      </c>
      <c r="X1376" s="49">
        <f t="shared" si="268"/>
        <v>0</v>
      </c>
      <c r="Y1376" s="49">
        <f t="shared" si="266"/>
        <v>0</v>
      </c>
      <c r="Z1376" s="49">
        <f t="shared" si="266"/>
        <v>0</v>
      </c>
      <c r="AA1376" s="49">
        <f t="shared" si="266"/>
        <v>0</v>
      </c>
      <c r="AB1376" s="49">
        <f t="shared" si="266"/>
        <v>0</v>
      </c>
      <c r="AC1376" s="49">
        <f t="shared" si="266"/>
        <v>0</v>
      </c>
      <c r="AD1376" s="49">
        <f t="shared" si="266"/>
        <v>0</v>
      </c>
      <c r="AE1376" s="51">
        <f t="shared" si="265"/>
        <v>0</v>
      </c>
      <c r="AF1376" s="51">
        <f>IF(C1376=A_Stammdaten!$B$12,D_SAV!$U1376-D_SAV!$AG1376,HLOOKUP(A_Stammdaten!$B$12-1,$AH$4:$AN$4004,ROW(C1376)-3,FALSE)-$AG1376)</f>
        <v>0</v>
      </c>
      <c r="AG1376" s="51">
        <f>HLOOKUP(A_Stammdaten!$B$12,$AH$4:$AN$4004,ROW(C1376)-3,FALSE)</f>
        <v>0</v>
      </c>
      <c r="AH1376" s="51">
        <f t="shared" si="269"/>
        <v>0</v>
      </c>
      <c r="AI1376" s="51">
        <f t="shared" si="270"/>
        <v>0</v>
      </c>
      <c r="AJ1376" s="51">
        <f t="shared" si="271"/>
        <v>0</v>
      </c>
      <c r="AK1376" s="51">
        <f t="shared" si="272"/>
        <v>0</v>
      </c>
      <c r="AL1376" s="51">
        <f t="shared" si="273"/>
        <v>0</v>
      </c>
      <c r="AM1376" s="51">
        <f t="shared" si="274"/>
        <v>0</v>
      </c>
      <c r="AN1376" s="51">
        <f t="shared" si="275"/>
        <v>0</v>
      </c>
    </row>
    <row r="1377" spans="1:40" x14ac:dyDescent="0.25">
      <c r="A1377" s="17"/>
      <c r="B1377" s="17"/>
      <c r="C1377" s="35"/>
      <c r="D1377" s="17"/>
      <c r="E1377" s="17"/>
      <c r="F1377" s="17"/>
      <c r="G1377" s="62">
        <f t="shared" si="276"/>
        <v>0</v>
      </c>
      <c r="H1377" s="17"/>
      <c r="I1377" s="17"/>
      <c r="J1377" s="17"/>
      <c r="K1377" s="17"/>
      <c r="L1377" s="17"/>
      <c r="M1377" s="17"/>
      <c r="N1377" s="17"/>
      <c r="O1377" s="17"/>
      <c r="P1377" s="115"/>
      <c r="Q1377" s="62">
        <f>IF(C1377&gt;A_Stammdaten!$B$12,0,SUM(G1377,H1377,J1377,K1377,M1377,N1377)-SUM(I1377,L1377,O1377,P1377))</f>
        <v>0</v>
      </c>
      <c r="R1377" s="17"/>
      <c r="S1377" s="17"/>
      <c r="T1377" s="17"/>
      <c r="U1377" s="62">
        <f t="shared" si="267"/>
        <v>0</v>
      </c>
      <c r="V1377" s="63">
        <f>IF(ISBLANK($B1377),0,VLOOKUP($B1377,Listen!$A$2:$C$45,2,FALSE))</f>
        <v>0</v>
      </c>
      <c r="W1377" s="63">
        <f>IF(ISBLANK($B1377),0,VLOOKUP($B1377,Listen!$A$2:$C$45,3,FALSE))</f>
        <v>0</v>
      </c>
      <c r="X1377" s="49">
        <f t="shared" si="268"/>
        <v>0</v>
      </c>
      <c r="Y1377" s="49">
        <f t="shared" si="266"/>
        <v>0</v>
      </c>
      <c r="Z1377" s="49">
        <f t="shared" si="266"/>
        <v>0</v>
      </c>
      <c r="AA1377" s="49">
        <f t="shared" si="266"/>
        <v>0</v>
      </c>
      <c r="AB1377" s="49">
        <f t="shared" si="266"/>
        <v>0</v>
      </c>
      <c r="AC1377" s="49">
        <f t="shared" si="266"/>
        <v>0</v>
      </c>
      <c r="AD1377" s="49">
        <f t="shared" si="266"/>
        <v>0</v>
      </c>
      <c r="AE1377" s="51">
        <f t="shared" si="265"/>
        <v>0</v>
      </c>
      <c r="AF1377" s="51">
        <f>IF(C1377=A_Stammdaten!$B$12,D_SAV!$U1377-D_SAV!$AG1377,HLOOKUP(A_Stammdaten!$B$12-1,$AH$4:$AN$4004,ROW(C1377)-3,FALSE)-$AG1377)</f>
        <v>0</v>
      </c>
      <c r="AG1377" s="51">
        <f>HLOOKUP(A_Stammdaten!$B$12,$AH$4:$AN$4004,ROW(C1377)-3,FALSE)</f>
        <v>0</v>
      </c>
      <c r="AH1377" s="51">
        <f t="shared" si="269"/>
        <v>0</v>
      </c>
      <c r="AI1377" s="51">
        <f t="shared" si="270"/>
        <v>0</v>
      </c>
      <c r="AJ1377" s="51">
        <f t="shared" si="271"/>
        <v>0</v>
      </c>
      <c r="AK1377" s="51">
        <f t="shared" si="272"/>
        <v>0</v>
      </c>
      <c r="AL1377" s="51">
        <f t="shared" si="273"/>
        <v>0</v>
      </c>
      <c r="AM1377" s="51">
        <f t="shared" si="274"/>
        <v>0</v>
      </c>
      <c r="AN1377" s="51">
        <f t="shared" si="275"/>
        <v>0</v>
      </c>
    </row>
    <row r="1378" spans="1:40" x14ac:dyDescent="0.25">
      <c r="A1378" s="17"/>
      <c r="B1378" s="17"/>
      <c r="C1378" s="35"/>
      <c r="D1378" s="17"/>
      <c r="E1378" s="17"/>
      <c r="F1378" s="17"/>
      <c r="G1378" s="62">
        <f t="shared" si="276"/>
        <v>0</v>
      </c>
      <c r="H1378" s="17"/>
      <c r="I1378" s="17"/>
      <c r="J1378" s="17"/>
      <c r="K1378" s="17"/>
      <c r="L1378" s="17"/>
      <c r="M1378" s="17"/>
      <c r="N1378" s="17"/>
      <c r="O1378" s="17"/>
      <c r="P1378" s="115"/>
      <c r="Q1378" s="62">
        <f>IF(C1378&gt;A_Stammdaten!$B$12,0,SUM(G1378,H1378,J1378,K1378,M1378,N1378)-SUM(I1378,L1378,O1378,P1378))</f>
        <v>0</v>
      </c>
      <c r="R1378" s="17"/>
      <c r="S1378" s="17"/>
      <c r="T1378" s="17"/>
      <c r="U1378" s="62">
        <f t="shared" si="267"/>
        <v>0</v>
      </c>
      <c r="V1378" s="63">
        <f>IF(ISBLANK($B1378),0,VLOOKUP($B1378,Listen!$A$2:$C$45,2,FALSE))</f>
        <v>0</v>
      </c>
      <c r="W1378" s="63">
        <f>IF(ISBLANK($B1378),0,VLOOKUP($B1378,Listen!$A$2:$C$45,3,FALSE))</f>
        <v>0</v>
      </c>
      <c r="X1378" s="49">
        <f t="shared" si="268"/>
        <v>0</v>
      </c>
      <c r="Y1378" s="49">
        <f t="shared" si="266"/>
        <v>0</v>
      </c>
      <c r="Z1378" s="49">
        <f t="shared" si="266"/>
        <v>0</v>
      </c>
      <c r="AA1378" s="49">
        <f t="shared" si="266"/>
        <v>0</v>
      </c>
      <c r="AB1378" s="49">
        <f t="shared" si="266"/>
        <v>0</v>
      </c>
      <c r="AC1378" s="49">
        <f t="shared" si="266"/>
        <v>0</v>
      </c>
      <c r="AD1378" s="49">
        <f t="shared" si="266"/>
        <v>0</v>
      </c>
      <c r="AE1378" s="51">
        <f t="shared" si="265"/>
        <v>0</v>
      </c>
      <c r="AF1378" s="51">
        <f>IF(C1378=A_Stammdaten!$B$12,D_SAV!$U1378-D_SAV!$AG1378,HLOOKUP(A_Stammdaten!$B$12-1,$AH$4:$AN$4004,ROW(C1378)-3,FALSE)-$AG1378)</f>
        <v>0</v>
      </c>
      <c r="AG1378" s="51">
        <f>HLOOKUP(A_Stammdaten!$B$12,$AH$4:$AN$4004,ROW(C1378)-3,FALSE)</f>
        <v>0</v>
      </c>
      <c r="AH1378" s="51">
        <f t="shared" si="269"/>
        <v>0</v>
      </c>
      <c r="AI1378" s="51">
        <f t="shared" si="270"/>
        <v>0</v>
      </c>
      <c r="AJ1378" s="51">
        <f t="shared" si="271"/>
        <v>0</v>
      </c>
      <c r="AK1378" s="51">
        <f t="shared" si="272"/>
        <v>0</v>
      </c>
      <c r="AL1378" s="51">
        <f t="shared" si="273"/>
        <v>0</v>
      </c>
      <c r="AM1378" s="51">
        <f t="shared" si="274"/>
        <v>0</v>
      </c>
      <c r="AN1378" s="51">
        <f t="shared" si="275"/>
        <v>0</v>
      </c>
    </row>
    <row r="1379" spans="1:40" x14ac:dyDescent="0.25">
      <c r="A1379" s="17"/>
      <c r="B1379" s="17"/>
      <c r="C1379" s="35"/>
      <c r="D1379" s="17"/>
      <c r="E1379" s="17"/>
      <c r="F1379" s="17"/>
      <c r="G1379" s="62">
        <f t="shared" si="276"/>
        <v>0</v>
      </c>
      <c r="H1379" s="17"/>
      <c r="I1379" s="17"/>
      <c r="J1379" s="17"/>
      <c r="K1379" s="17"/>
      <c r="L1379" s="17"/>
      <c r="M1379" s="17"/>
      <c r="N1379" s="17"/>
      <c r="O1379" s="17"/>
      <c r="P1379" s="115"/>
      <c r="Q1379" s="62">
        <f>IF(C1379&gt;A_Stammdaten!$B$12,0,SUM(G1379,H1379,J1379,K1379,M1379,N1379)-SUM(I1379,L1379,O1379,P1379))</f>
        <v>0</v>
      </c>
      <c r="R1379" s="17"/>
      <c r="S1379" s="17"/>
      <c r="T1379" s="17"/>
      <c r="U1379" s="62">
        <f t="shared" si="267"/>
        <v>0</v>
      </c>
      <c r="V1379" s="63">
        <f>IF(ISBLANK($B1379),0,VLOOKUP($B1379,Listen!$A$2:$C$45,2,FALSE))</f>
        <v>0</v>
      </c>
      <c r="W1379" s="63">
        <f>IF(ISBLANK($B1379),0,VLOOKUP($B1379,Listen!$A$2:$C$45,3,FALSE))</f>
        <v>0</v>
      </c>
      <c r="X1379" s="49">
        <f t="shared" si="268"/>
        <v>0</v>
      </c>
      <c r="Y1379" s="49">
        <f t="shared" si="266"/>
        <v>0</v>
      </c>
      <c r="Z1379" s="49">
        <f t="shared" si="266"/>
        <v>0</v>
      </c>
      <c r="AA1379" s="49">
        <f t="shared" si="266"/>
        <v>0</v>
      </c>
      <c r="AB1379" s="49">
        <f t="shared" si="266"/>
        <v>0</v>
      </c>
      <c r="AC1379" s="49">
        <f t="shared" si="266"/>
        <v>0</v>
      </c>
      <c r="AD1379" s="49">
        <f t="shared" si="266"/>
        <v>0</v>
      </c>
      <c r="AE1379" s="51">
        <f t="shared" ref="AE1379:AE1442" si="277">AG1379+AF1379</f>
        <v>0</v>
      </c>
      <c r="AF1379" s="51">
        <f>IF(C1379=A_Stammdaten!$B$12,D_SAV!$U1379-D_SAV!$AG1379,HLOOKUP(A_Stammdaten!$B$12-1,$AH$4:$AN$4004,ROW(C1379)-3,FALSE)-$AG1379)</f>
        <v>0</v>
      </c>
      <c r="AG1379" s="51">
        <f>HLOOKUP(A_Stammdaten!$B$12,$AH$4:$AN$4004,ROW(C1379)-3,FALSE)</f>
        <v>0</v>
      </c>
      <c r="AH1379" s="51">
        <f t="shared" si="269"/>
        <v>0</v>
      </c>
      <c r="AI1379" s="51">
        <f t="shared" si="270"/>
        <v>0</v>
      </c>
      <c r="AJ1379" s="51">
        <f t="shared" si="271"/>
        <v>0</v>
      </c>
      <c r="AK1379" s="51">
        <f t="shared" si="272"/>
        <v>0</v>
      </c>
      <c r="AL1379" s="51">
        <f t="shared" si="273"/>
        <v>0</v>
      </c>
      <c r="AM1379" s="51">
        <f t="shared" si="274"/>
        <v>0</v>
      </c>
      <c r="AN1379" s="51">
        <f t="shared" si="275"/>
        <v>0</v>
      </c>
    </row>
    <row r="1380" spans="1:40" x14ac:dyDescent="0.25">
      <c r="A1380" s="17"/>
      <c r="B1380" s="17"/>
      <c r="C1380" s="35"/>
      <c r="D1380" s="17"/>
      <c r="E1380" s="17"/>
      <c r="F1380" s="17"/>
      <c r="G1380" s="62">
        <f t="shared" si="276"/>
        <v>0</v>
      </c>
      <c r="H1380" s="17"/>
      <c r="I1380" s="17"/>
      <c r="J1380" s="17"/>
      <c r="K1380" s="17"/>
      <c r="L1380" s="17"/>
      <c r="M1380" s="17"/>
      <c r="N1380" s="17"/>
      <c r="O1380" s="17"/>
      <c r="P1380" s="115"/>
      <c r="Q1380" s="62">
        <f>IF(C1380&gt;A_Stammdaten!$B$12,0,SUM(G1380,H1380,J1380,K1380,M1380,N1380)-SUM(I1380,L1380,O1380,P1380))</f>
        <v>0</v>
      </c>
      <c r="R1380" s="17"/>
      <c r="S1380" s="17"/>
      <c r="T1380" s="17"/>
      <c r="U1380" s="62">
        <f t="shared" si="267"/>
        <v>0</v>
      </c>
      <c r="V1380" s="63">
        <f>IF(ISBLANK($B1380),0,VLOOKUP($B1380,Listen!$A$2:$C$45,2,FALSE))</f>
        <v>0</v>
      </c>
      <c r="W1380" s="63">
        <f>IF(ISBLANK($B1380),0,VLOOKUP($B1380,Listen!$A$2:$C$45,3,FALSE))</f>
        <v>0</v>
      </c>
      <c r="X1380" s="49">
        <f t="shared" si="268"/>
        <v>0</v>
      </c>
      <c r="Y1380" s="49">
        <f t="shared" si="266"/>
        <v>0</v>
      </c>
      <c r="Z1380" s="49">
        <f t="shared" si="266"/>
        <v>0</v>
      </c>
      <c r="AA1380" s="49">
        <f t="shared" si="266"/>
        <v>0</v>
      </c>
      <c r="AB1380" s="49">
        <f t="shared" si="266"/>
        <v>0</v>
      </c>
      <c r="AC1380" s="49">
        <f t="shared" si="266"/>
        <v>0</v>
      </c>
      <c r="AD1380" s="49">
        <f t="shared" si="266"/>
        <v>0</v>
      </c>
      <c r="AE1380" s="51">
        <f t="shared" si="277"/>
        <v>0</v>
      </c>
      <c r="AF1380" s="51">
        <f>IF(C1380=A_Stammdaten!$B$12,D_SAV!$U1380-D_SAV!$AG1380,HLOOKUP(A_Stammdaten!$B$12-1,$AH$4:$AN$4004,ROW(C1380)-3,FALSE)-$AG1380)</f>
        <v>0</v>
      </c>
      <c r="AG1380" s="51">
        <f>HLOOKUP(A_Stammdaten!$B$12,$AH$4:$AN$4004,ROW(C1380)-3,FALSE)</f>
        <v>0</v>
      </c>
      <c r="AH1380" s="51">
        <f t="shared" si="269"/>
        <v>0</v>
      </c>
      <c r="AI1380" s="51">
        <f t="shared" si="270"/>
        <v>0</v>
      </c>
      <c r="AJ1380" s="51">
        <f t="shared" si="271"/>
        <v>0</v>
      </c>
      <c r="AK1380" s="51">
        <f t="shared" si="272"/>
        <v>0</v>
      </c>
      <c r="AL1380" s="51">
        <f t="shared" si="273"/>
        <v>0</v>
      </c>
      <c r="AM1380" s="51">
        <f t="shared" si="274"/>
        <v>0</v>
      </c>
      <c r="AN1380" s="51">
        <f t="shared" si="275"/>
        <v>0</v>
      </c>
    </row>
    <row r="1381" spans="1:40" x14ac:dyDescent="0.25">
      <c r="A1381" s="17"/>
      <c r="B1381" s="17"/>
      <c r="C1381" s="35"/>
      <c r="D1381" s="17"/>
      <c r="E1381" s="17"/>
      <c r="F1381" s="17"/>
      <c r="G1381" s="62">
        <f t="shared" si="276"/>
        <v>0</v>
      </c>
      <c r="H1381" s="17"/>
      <c r="I1381" s="17"/>
      <c r="J1381" s="17"/>
      <c r="K1381" s="17"/>
      <c r="L1381" s="17"/>
      <c r="M1381" s="17"/>
      <c r="N1381" s="17"/>
      <c r="O1381" s="17"/>
      <c r="P1381" s="115"/>
      <c r="Q1381" s="62">
        <f>IF(C1381&gt;A_Stammdaten!$B$12,0,SUM(G1381,H1381,J1381,K1381,M1381,N1381)-SUM(I1381,L1381,O1381,P1381))</f>
        <v>0</v>
      </c>
      <c r="R1381" s="17"/>
      <c r="S1381" s="17"/>
      <c r="T1381" s="17"/>
      <c r="U1381" s="62">
        <f t="shared" si="267"/>
        <v>0</v>
      </c>
      <c r="V1381" s="63">
        <f>IF(ISBLANK($B1381),0,VLOOKUP($B1381,Listen!$A$2:$C$45,2,FALSE))</f>
        <v>0</v>
      </c>
      <c r="W1381" s="63">
        <f>IF(ISBLANK($B1381),0,VLOOKUP($B1381,Listen!$A$2:$C$45,3,FALSE))</f>
        <v>0</v>
      </c>
      <c r="X1381" s="49">
        <f t="shared" si="268"/>
        <v>0</v>
      </c>
      <c r="Y1381" s="49">
        <f t="shared" si="266"/>
        <v>0</v>
      </c>
      <c r="Z1381" s="49">
        <f t="shared" si="266"/>
        <v>0</v>
      </c>
      <c r="AA1381" s="49">
        <f t="shared" si="266"/>
        <v>0</v>
      </c>
      <c r="AB1381" s="49">
        <f t="shared" si="266"/>
        <v>0</v>
      </c>
      <c r="AC1381" s="49">
        <f t="shared" si="266"/>
        <v>0</v>
      </c>
      <c r="AD1381" s="49">
        <f t="shared" si="266"/>
        <v>0</v>
      </c>
      <c r="AE1381" s="51">
        <f t="shared" si="277"/>
        <v>0</v>
      </c>
      <c r="AF1381" s="51">
        <f>IF(C1381=A_Stammdaten!$B$12,D_SAV!$U1381-D_SAV!$AG1381,HLOOKUP(A_Stammdaten!$B$12-1,$AH$4:$AN$4004,ROW(C1381)-3,FALSE)-$AG1381)</f>
        <v>0</v>
      </c>
      <c r="AG1381" s="51">
        <f>HLOOKUP(A_Stammdaten!$B$12,$AH$4:$AN$4004,ROW(C1381)-3,FALSE)</f>
        <v>0</v>
      </c>
      <c r="AH1381" s="51">
        <f t="shared" si="269"/>
        <v>0</v>
      </c>
      <c r="AI1381" s="51">
        <f t="shared" si="270"/>
        <v>0</v>
      </c>
      <c r="AJ1381" s="51">
        <f t="shared" si="271"/>
        <v>0</v>
      </c>
      <c r="AK1381" s="51">
        <f t="shared" si="272"/>
        <v>0</v>
      </c>
      <c r="AL1381" s="51">
        <f t="shared" si="273"/>
        <v>0</v>
      </c>
      <c r="AM1381" s="51">
        <f t="shared" si="274"/>
        <v>0</v>
      </c>
      <c r="AN1381" s="51">
        <f t="shared" si="275"/>
        <v>0</v>
      </c>
    </row>
    <row r="1382" spans="1:40" x14ac:dyDescent="0.25">
      <c r="A1382" s="17"/>
      <c r="B1382" s="17"/>
      <c r="C1382" s="35"/>
      <c r="D1382" s="17"/>
      <c r="E1382" s="17"/>
      <c r="F1382" s="17"/>
      <c r="G1382" s="62">
        <f t="shared" si="276"/>
        <v>0</v>
      </c>
      <c r="H1382" s="17"/>
      <c r="I1382" s="17"/>
      <c r="J1382" s="17"/>
      <c r="K1382" s="17"/>
      <c r="L1382" s="17"/>
      <c r="M1382" s="17"/>
      <c r="N1382" s="17"/>
      <c r="O1382" s="17"/>
      <c r="P1382" s="115"/>
      <c r="Q1382" s="62">
        <f>IF(C1382&gt;A_Stammdaten!$B$12,0,SUM(G1382,H1382,J1382,K1382,M1382,N1382)-SUM(I1382,L1382,O1382,P1382))</f>
        <v>0</v>
      </c>
      <c r="R1382" s="17"/>
      <c r="S1382" s="17"/>
      <c r="T1382" s="17"/>
      <c r="U1382" s="62">
        <f t="shared" si="267"/>
        <v>0</v>
      </c>
      <c r="V1382" s="63">
        <f>IF(ISBLANK($B1382),0,VLOOKUP($B1382,Listen!$A$2:$C$45,2,FALSE))</f>
        <v>0</v>
      </c>
      <c r="W1382" s="63">
        <f>IF(ISBLANK($B1382),0,VLOOKUP($B1382,Listen!$A$2:$C$45,3,FALSE))</f>
        <v>0</v>
      </c>
      <c r="X1382" s="49">
        <f t="shared" si="268"/>
        <v>0</v>
      </c>
      <c r="Y1382" s="49">
        <f t="shared" si="266"/>
        <v>0</v>
      </c>
      <c r="Z1382" s="49">
        <f t="shared" si="266"/>
        <v>0</v>
      </c>
      <c r="AA1382" s="49">
        <f t="shared" si="266"/>
        <v>0</v>
      </c>
      <c r="AB1382" s="49">
        <f t="shared" si="266"/>
        <v>0</v>
      </c>
      <c r="AC1382" s="49">
        <f t="shared" si="266"/>
        <v>0</v>
      </c>
      <c r="AD1382" s="49">
        <f t="shared" si="266"/>
        <v>0</v>
      </c>
      <c r="AE1382" s="51">
        <f t="shared" si="277"/>
        <v>0</v>
      </c>
      <c r="AF1382" s="51">
        <f>IF(C1382=A_Stammdaten!$B$12,D_SAV!$U1382-D_SAV!$AG1382,HLOOKUP(A_Stammdaten!$B$12-1,$AH$4:$AN$4004,ROW(C1382)-3,FALSE)-$AG1382)</f>
        <v>0</v>
      </c>
      <c r="AG1382" s="51">
        <f>HLOOKUP(A_Stammdaten!$B$12,$AH$4:$AN$4004,ROW(C1382)-3,FALSE)</f>
        <v>0</v>
      </c>
      <c r="AH1382" s="51">
        <f t="shared" si="269"/>
        <v>0</v>
      </c>
      <c r="AI1382" s="51">
        <f t="shared" si="270"/>
        <v>0</v>
      </c>
      <c r="AJ1382" s="51">
        <f t="shared" si="271"/>
        <v>0</v>
      </c>
      <c r="AK1382" s="51">
        <f t="shared" si="272"/>
        <v>0</v>
      </c>
      <c r="AL1382" s="51">
        <f t="shared" si="273"/>
        <v>0</v>
      </c>
      <c r="AM1382" s="51">
        <f t="shared" si="274"/>
        <v>0</v>
      </c>
      <c r="AN1382" s="51">
        <f t="shared" si="275"/>
        <v>0</v>
      </c>
    </row>
    <row r="1383" spans="1:40" x14ac:dyDescent="0.25">
      <c r="A1383" s="17"/>
      <c r="B1383" s="17"/>
      <c r="C1383" s="35"/>
      <c r="D1383" s="17"/>
      <c r="E1383" s="17"/>
      <c r="F1383" s="17"/>
      <c r="G1383" s="62">
        <f t="shared" si="276"/>
        <v>0</v>
      </c>
      <c r="H1383" s="17"/>
      <c r="I1383" s="17"/>
      <c r="J1383" s="17"/>
      <c r="K1383" s="17"/>
      <c r="L1383" s="17"/>
      <c r="M1383" s="17"/>
      <c r="N1383" s="17"/>
      <c r="O1383" s="17"/>
      <c r="P1383" s="115"/>
      <c r="Q1383" s="62">
        <f>IF(C1383&gt;A_Stammdaten!$B$12,0,SUM(G1383,H1383,J1383,K1383,M1383,N1383)-SUM(I1383,L1383,O1383,P1383))</f>
        <v>0</v>
      </c>
      <c r="R1383" s="17"/>
      <c r="S1383" s="17"/>
      <c r="T1383" s="17"/>
      <c r="U1383" s="62">
        <f t="shared" si="267"/>
        <v>0</v>
      </c>
      <c r="V1383" s="63">
        <f>IF(ISBLANK($B1383),0,VLOOKUP($B1383,Listen!$A$2:$C$45,2,FALSE))</f>
        <v>0</v>
      </c>
      <c r="W1383" s="63">
        <f>IF(ISBLANK($B1383),0,VLOOKUP($B1383,Listen!$A$2:$C$45,3,FALSE))</f>
        <v>0</v>
      </c>
      <c r="X1383" s="49">
        <f t="shared" si="268"/>
        <v>0</v>
      </c>
      <c r="Y1383" s="49">
        <f t="shared" si="266"/>
        <v>0</v>
      </c>
      <c r="Z1383" s="49">
        <f t="shared" si="266"/>
        <v>0</v>
      </c>
      <c r="AA1383" s="49">
        <f t="shared" si="266"/>
        <v>0</v>
      </c>
      <c r="AB1383" s="49">
        <f t="shared" si="266"/>
        <v>0</v>
      </c>
      <c r="AC1383" s="49">
        <f t="shared" si="266"/>
        <v>0</v>
      </c>
      <c r="AD1383" s="49">
        <f t="shared" si="266"/>
        <v>0</v>
      </c>
      <c r="AE1383" s="51">
        <f t="shared" si="277"/>
        <v>0</v>
      </c>
      <c r="AF1383" s="51">
        <f>IF(C1383=A_Stammdaten!$B$12,D_SAV!$U1383-D_SAV!$AG1383,HLOOKUP(A_Stammdaten!$B$12-1,$AH$4:$AN$4004,ROW(C1383)-3,FALSE)-$AG1383)</f>
        <v>0</v>
      </c>
      <c r="AG1383" s="51">
        <f>HLOOKUP(A_Stammdaten!$B$12,$AH$4:$AN$4004,ROW(C1383)-3,FALSE)</f>
        <v>0</v>
      </c>
      <c r="AH1383" s="51">
        <f t="shared" si="269"/>
        <v>0</v>
      </c>
      <c r="AI1383" s="51">
        <f t="shared" si="270"/>
        <v>0</v>
      </c>
      <c r="AJ1383" s="51">
        <f t="shared" si="271"/>
        <v>0</v>
      </c>
      <c r="AK1383" s="51">
        <f t="shared" si="272"/>
        <v>0</v>
      </c>
      <c r="AL1383" s="51">
        <f t="shared" si="273"/>
        <v>0</v>
      </c>
      <c r="AM1383" s="51">
        <f t="shared" si="274"/>
        <v>0</v>
      </c>
      <c r="AN1383" s="51">
        <f t="shared" si="275"/>
        <v>0</v>
      </c>
    </row>
    <row r="1384" spans="1:40" x14ac:dyDescent="0.25">
      <c r="A1384" s="17"/>
      <c r="B1384" s="17"/>
      <c r="C1384" s="35"/>
      <c r="D1384" s="17"/>
      <c r="E1384" s="17"/>
      <c r="F1384" s="17"/>
      <c r="G1384" s="62">
        <f t="shared" si="276"/>
        <v>0</v>
      </c>
      <c r="H1384" s="17"/>
      <c r="I1384" s="17"/>
      <c r="J1384" s="17"/>
      <c r="K1384" s="17"/>
      <c r="L1384" s="17"/>
      <c r="M1384" s="17"/>
      <c r="N1384" s="17"/>
      <c r="O1384" s="17"/>
      <c r="P1384" s="115"/>
      <c r="Q1384" s="62">
        <f>IF(C1384&gt;A_Stammdaten!$B$12,0,SUM(G1384,H1384,J1384,K1384,M1384,N1384)-SUM(I1384,L1384,O1384,P1384))</f>
        <v>0</v>
      </c>
      <c r="R1384" s="17"/>
      <c r="S1384" s="17"/>
      <c r="T1384" s="17"/>
      <c r="U1384" s="62">
        <f t="shared" si="267"/>
        <v>0</v>
      </c>
      <c r="V1384" s="63">
        <f>IF(ISBLANK($B1384),0,VLOOKUP($B1384,Listen!$A$2:$C$45,2,FALSE))</f>
        <v>0</v>
      </c>
      <c r="W1384" s="63">
        <f>IF(ISBLANK($B1384),0,VLOOKUP($B1384,Listen!$A$2:$C$45,3,FALSE))</f>
        <v>0</v>
      </c>
      <c r="X1384" s="49">
        <f t="shared" si="268"/>
        <v>0</v>
      </c>
      <c r="Y1384" s="49">
        <f t="shared" si="266"/>
        <v>0</v>
      </c>
      <c r="Z1384" s="49">
        <f t="shared" si="266"/>
        <v>0</v>
      </c>
      <c r="AA1384" s="49">
        <f t="shared" si="266"/>
        <v>0</v>
      </c>
      <c r="AB1384" s="49">
        <f t="shared" si="266"/>
        <v>0</v>
      </c>
      <c r="AC1384" s="49">
        <f t="shared" si="266"/>
        <v>0</v>
      </c>
      <c r="AD1384" s="49">
        <f t="shared" si="266"/>
        <v>0</v>
      </c>
      <c r="AE1384" s="51">
        <f t="shared" si="277"/>
        <v>0</v>
      </c>
      <c r="AF1384" s="51">
        <f>IF(C1384=A_Stammdaten!$B$12,D_SAV!$U1384-D_SAV!$AG1384,HLOOKUP(A_Stammdaten!$B$12-1,$AH$4:$AN$4004,ROW(C1384)-3,FALSE)-$AG1384)</f>
        <v>0</v>
      </c>
      <c r="AG1384" s="51">
        <f>HLOOKUP(A_Stammdaten!$B$12,$AH$4:$AN$4004,ROW(C1384)-3,FALSE)</f>
        <v>0</v>
      </c>
      <c r="AH1384" s="51">
        <f t="shared" si="269"/>
        <v>0</v>
      </c>
      <c r="AI1384" s="51">
        <f t="shared" si="270"/>
        <v>0</v>
      </c>
      <c r="AJ1384" s="51">
        <f t="shared" si="271"/>
        <v>0</v>
      </c>
      <c r="AK1384" s="51">
        <f t="shared" si="272"/>
        <v>0</v>
      </c>
      <c r="AL1384" s="51">
        <f t="shared" si="273"/>
        <v>0</v>
      </c>
      <c r="AM1384" s="51">
        <f t="shared" si="274"/>
        <v>0</v>
      </c>
      <c r="AN1384" s="51">
        <f t="shared" si="275"/>
        <v>0</v>
      </c>
    </row>
    <row r="1385" spans="1:40" x14ac:dyDescent="0.25">
      <c r="A1385" s="17"/>
      <c r="B1385" s="17"/>
      <c r="C1385" s="35"/>
      <c r="D1385" s="17"/>
      <c r="E1385" s="17"/>
      <c r="F1385" s="17"/>
      <c r="G1385" s="62">
        <f t="shared" si="276"/>
        <v>0</v>
      </c>
      <c r="H1385" s="17"/>
      <c r="I1385" s="17"/>
      <c r="J1385" s="17"/>
      <c r="K1385" s="17"/>
      <c r="L1385" s="17"/>
      <c r="M1385" s="17"/>
      <c r="N1385" s="17"/>
      <c r="O1385" s="17"/>
      <c r="P1385" s="115"/>
      <c r="Q1385" s="62">
        <f>IF(C1385&gt;A_Stammdaten!$B$12,0,SUM(G1385,H1385,J1385,K1385,M1385,N1385)-SUM(I1385,L1385,O1385,P1385))</f>
        <v>0</v>
      </c>
      <c r="R1385" s="17"/>
      <c r="S1385" s="17"/>
      <c r="T1385" s="17"/>
      <c r="U1385" s="62">
        <f t="shared" si="267"/>
        <v>0</v>
      </c>
      <c r="V1385" s="63">
        <f>IF(ISBLANK($B1385),0,VLOOKUP($B1385,Listen!$A$2:$C$45,2,FALSE))</f>
        <v>0</v>
      </c>
      <c r="W1385" s="63">
        <f>IF(ISBLANK($B1385),0,VLOOKUP($B1385,Listen!$A$2:$C$45,3,FALSE))</f>
        <v>0</v>
      </c>
      <c r="X1385" s="49">
        <f t="shared" si="268"/>
        <v>0</v>
      </c>
      <c r="Y1385" s="49">
        <f t="shared" si="266"/>
        <v>0</v>
      </c>
      <c r="Z1385" s="49">
        <f t="shared" si="266"/>
        <v>0</v>
      </c>
      <c r="AA1385" s="49">
        <f t="shared" si="266"/>
        <v>0</v>
      </c>
      <c r="AB1385" s="49">
        <f t="shared" si="266"/>
        <v>0</v>
      </c>
      <c r="AC1385" s="49">
        <f t="shared" si="266"/>
        <v>0</v>
      </c>
      <c r="AD1385" s="49">
        <f t="shared" ref="Y1385:AD1428" si="278">$V1385</f>
        <v>0</v>
      </c>
      <c r="AE1385" s="51">
        <f t="shared" si="277"/>
        <v>0</v>
      </c>
      <c r="AF1385" s="51">
        <f>IF(C1385=A_Stammdaten!$B$12,D_SAV!$U1385-D_SAV!$AG1385,HLOOKUP(A_Stammdaten!$B$12-1,$AH$4:$AN$4004,ROW(C1385)-3,FALSE)-$AG1385)</f>
        <v>0</v>
      </c>
      <c r="AG1385" s="51">
        <f>HLOOKUP(A_Stammdaten!$B$12,$AH$4:$AN$4004,ROW(C1385)-3,FALSE)</f>
        <v>0</v>
      </c>
      <c r="AH1385" s="51">
        <f t="shared" si="269"/>
        <v>0</v>
      </c>
      <c r="AI1385" s="51">
        <f t="shared" si="270"/>
        <v>0</v>
      </c>
      <c r="AJ1385" s="51">
        <f t="shared" si="271"/>
        <v>0</v>
      </c>
      <c r="AK1385" s="51">
        <f t="shared" si="272"/>
        <v>0</v>
      </c>
      <c r="AL1385" s="51">
        <f t="shared" si="273"/>
        <v>0</v>
      </c>
      <c r="AM1385" s="51">
        <f t="shared" si="274"/>
        <v>0</v>
      </c>
      <c r="AN1385" s="51">
        <f t="shared" si="275"/>
        <v>0</v>
      </c>
    </row>
    <row r="1386" spans="1:40" x14ac:dyDescent="0.25">
      <c r="A1386" s="17"/>
      <c r="B1386" s="17"/>
      <c r="C1386" s="35"/>
      <c r="D1386" s="17"/>
      <c r="E1386" s="17"/>
      <c r="F1386" s="17"/>
      <c r="G1386" s="62">
        <f t="shared" si="276"/>
        <v>0</v>
      </c>
      <c r="H1386" s="17"/>
      <c r="I1386" s="17"/>
      <c r="J1386" s="17"/>
      <c r="K1386" s="17"/>
      <c r="L1386" s="17"/>
      <c r="M1386" s="17"/>
      <c r="N1386" s="17"/>
      <c r="O1386" s="17"/>
      <c r="P1386" s="115"/>
      <c r="Q1386" s="62">
        <f>IF(C1386&gt;A_Stammdaten!$B$12,0,SUM(G1386,H1386,J1386,K1386,M1386,N1386)-SUM(I1386,L1386,O1386,P1386))</f>
        <v>0</v>
      </c>
      <c r="R1386" s="17"/>
      <c r="S1386" s="17"/>
      <c r="T1386" s="17"/>
      <c r="U1386" s="62">
        <f t="shared" si="267"/>
        <v>0</v>
      </c>
      <c r="V1386" s="63">
        <f>IF(ISBLANK($B1386),0,VLOOKUP($B1386,Listen!$A$2:$C$45,2,FALSE))</f>
        <v>0</v>
      </c>
      <c r="W1386" s="63">
        <f>IF(ISBLANK($B1386),0,VLOOKUP($B1386,Listen!$A$2:$C$45,3,FALSE))</f>
        <v>0</v>
      </c>
      <c r="X1386" s="49">
        <f t="shared" si="268"/>
        <v>0</v>
      </c>
      <c r="Y1386" s="49">
        <f t="shared" si="278"/>
        <v>0</v>
      </c>
      <c r="Z1386" s="49">
        <f t="shared" si="278"/>
        <v>0</v>
      </c>
      <c r="AA1386" s="49">
        <f t="shared" si="278"/>
        <v>0</v>
      </c>
      <c r="AB1386" s="49">
        <f t="shared" si="278"/>
        <v>0</v>
      </c>
      <c r="AC1386" s="49">
        <f t="shared" si="278"/>
        <v>0</v>
      </c>
      <c r="AD1386" s="49">
        <f t="shared" si="278"/>
        <v>0</v>
      </c>
      <c r="AE1386" s="51">
        <f t="shared" si="277"/>
        <v>0</v>
      </c>
      <c r="AF1386" s="51">
        <f>IF(C1386=A_Stammdaten!$B$12,D_SAV!$U1386-D_SAV!$AG1386,HLOOKUP(A_Stammdaten!$B$12-1,$AH$4:$AN$4004,ROW(C1386)-3,FALSE)-$AG1386)</f>
        <v>0</v>
      </c>
      <c r="AG1386" s="51">
        <f>HLOOKUP(A_Stammdaten!$B$12,$AH$4:$AN$4004,ROW(C1386)-3,FALSE)</f>
        <v>0</v>
      </c>
      <c r="AH1386" s="51">
        <f t="shared" si="269"/>
        <v>0</v>
      </c>
      <c r="AI1386" s="51">
        <f t="shared" si="270"/>
        <v>0</v>
      </c>
      <c r="AJ1386" s="51">
        <f t="shared" si="271"/>
        <v>0</v>
      </c>
      <c r="AK1386" s="51">
        <f t="shared" si="272"/>
        <v>0</v>
      </c>
      <c r="AL1386" s="51">
        <f t="shared" si="273"/>
        <v>0</v>
      </c>
      <c r="AM1386" s="51">
        <f t="shared" si="274"/>
        <v>0</v>
      </c>
      <c r="AN1386" s="51">
        <f t="shared" si="275"/>
        <v>0</v>
      </c>
    </row>
    <row r="1387" spans="1:40" x14ac:dyDescent="0.25">
      <c r="A1387" s="17"/>
      <c r="B1387" s="17"/>
      <c r="C1387" s="35"/>
      <c r="D1387" s="17"/>
      <c r="E1387" s="17"/>
      <c r="F1387" s="17"/>
      <c r="G1387" s="62">
        <f t="shared" si="276"/>
        <v>0</v>
      </c>
      <c r="H1387" s="17"/>
      <c r="I1387" s="17"/>
      <c r="J1387" s="17"/>
      <c r="K1387" s="17"/>
      <c r="L1387" s="17"/>
      <c r="M1387" s="17"/>
      <c r="N1387" s="17"/>
      <c r="O1387" s="17"/>
      <c r="P1387" s="115"/>
      <c r="Q1387" s="62">
        <f>IF(C1387&gt;A_Stammdaten!$B$12,0,SUM(G1387,H1387,J1387,K1387,M1387,N1387)-SUM(I1387,L1387,O1387,P1387))</f>
        <v>0</v>
      </c>
      <c r="R1387" s="17"/>
      <c r="S1387" s="17"/>
      <c r="T1387" s="17"/>
      <c r="U1387" s="62">
        <f t="shared" si="267"/>
        <v>0</v>
      </c>
      <c r="V1387" s="63">
        <f>IF(ISBLANK($B1387),0,VLOOKUP($B1387,Listen!$A$2:$C$45,2,FALSE))</f>
        <v>0</v>
      </c>
      <c r="W1387" s="63">
        <f>IF(ISBLANK($B1387),0,VLOOKUP($B1387,Listen!$A$2:$C$45,3,FALSE))</f>
        <v>0</v>
      </c>
      <c r="X1387" s="49">
        <f t="shared" si="268"/>
        <v>0</v>
      </c>
      <c r="Y1387" s="49">
        <f t="shared" si="278"/>
        <v>0</v>
      </c>
      <c r="Z1387" s="49">
        <f t="shared" si="278"/>
        <v>0</v>
      </c>
      <c r="AA1387" s="49">
        <f t="shared" si="278"/>
        <v>0</v>
      </c>
      <c r="AB1387" s="49">
        <f t="shared" si="278"/>
        <v>0</v>
      </c>
      <c r="AC1387" s="49">
        <f t="shared" si="278"/>
        <v>0</v>
      </c>
      <c r="AD1387" s="49">
        <f t="shared" si="278"/>
        <v>0</v>
      </c>
      <c r="AE1387" s="51">
        <f t="shared" si="277"/>
        <v>0</v>
      </c>
      <c r="AF1387" s="51">
        <f>IF(C1387=A_Stammdaten!$B$12,D_SAV!$U1387-D_SAV!$AG1387,HLOOKUP(A_Stammdaten!$B$12-1,$AH$4:$AN$4004,ROW(C1387)-3,FALSE)-$AG1387)</f>
        <v>0</v>
      </c>
      <c r="AG1387" s="51">
        <f>HLOOKUP(A_Stammdaten!$B$12,$AH$4:$AN$4004,ROW(C1387)-3,FALSE)</f>
        <v>0</v>
      </c>
      <c r="AH1387" s="51">
        <f t="shared" si="269"/>
        <v>0</v>
      </c>
      <c r="AI1387" s="51">
        <f t="shared" si="270"/>
        <v>0</v>
      </c>
      <c r="AJ1387" s="51">
        <f t="shared" si="271"/>
        <v>0</v>
      </c>
      <c r="AK1387" s="51">
        <f t="shared" si="272"/>
        <v>0</v>
      </c>
      <c r="AL1387" s="51">
        <f t="shared" si="273"/>
        <v>0</v>
      </c>
      <c r="AM1387" s="51">
        <f t="shared" si="274"/>
        <v>0</v>
      </c>
      <c r="AN1387" s="51">
        <f t="shared" si="275"/>
        <v>0</v>
      </c>
    </row>
    <row r="1388" spans="1:40" x14ac:dyDescent="0.25">
      <c r="A1388" s="17"/>
      <c r="B1388" s="17"/>
      <c r="C1388" s="35"/>
      <c r="D1388" s="17"/>
      <c r="E1388" s="17"/>
      <c r="F1388" s="17"/>
      <c r="G1388" s="62">
        <f t="shared" si="276"/>
        <v>0</v>
      </c>
      <c r="H1388" s="17"/>
      <c r="I1388" s="17"/>
      <c r="J1388" s="17"/>
      <c r="K1388" s="17"/>
      <c r="L1388" s="17"/>
      <c r="M1388" s="17"/>
      <c r="N1388" s="17"/>
      <c r="O1388" s="17"/>
      <c r="P1388" s="115"/>
      <c r="Q1388" s="62">
        <f>IF(C1388&gt;A_Stammdaten!$B$12,0,SUM(G1388,H1388,J1388,K1388,M1388,N1388)-SUM(I1388,L1388,O1388,P1388))</f>
        <v>0</v>
      </c>
      <c r="R1388" s="17"/>
      <c r="S1388" s="17"/>
      <c r="T1388" s="17"/>
      <c r="U1388" s="62">
        <f t="shared" si="267"/>
        <v>0</v>
      </c>
      <c r="V1388" s="63">
        <f>IF(ISBLANK($B1388),0,VLOOKUP($B1388,Listen!$A$2:$C$45,2,FALSE))</f>
        <v>0</v>
      </c>
      <c r="W1388" s="63">
        <f>IF(ISBLANK($B1388),0,VLOOKUP($B1388,Listen!$A$2:$C$45,3,FALSE))</f>
        <v>0</v>
      </c>
      <c r="X1388" s="49">
        <f t="shared" si="268"/>
        <v>0</v>
      </c>
      <c r="Y1388" s="49">
        <f t="shared" si="278"/>
        <v>0</v>
      </c>
      <c r="Z1388" s="49">
        <f t="shared" si="278"/>
        <v>0</v>
      </c>
      <c r="AA1388" s="49">
        <f t="shared" si="278"/>
        <v>0</v>
      </c>
      <c r="AB1388" s="49">
        <f t="shared" si="278"/>
        <v>0</v>
      </c>
      <c r="AC1388" s="49">
        <f t="shared" si="278"/>
        <v>0</v>
      </c>
      <c r="AD1388" s="49">
        <f t="shared" si="278"/>
        <v>0</v>
      </c>
      <c r="AE1388" s="51">
        <f t="shared" si="277"/>
        <v>0</v>
      </c>
      <c r="AF1388" s="51">
        <f>IF(C1388=A_Stammdaten!$B$12,D_SAV!$U1388-D_SAV!$AG1388,HLOOKUP(A_Stammdaten!$B$12-1,$AH$4:$AN$4004,ROW(C1388)-3,FALSE)-$AG1388)</f>
        <v>0</v>
      </c>
      <c r="AG1388" s="51">
        <f>HLOOKUP(A_Stammdaten!$B$12,$AH$4:$AN$4004,ROW(C1388)-3,FALSE)</f>
        <v>0</v>
      </c>
      <c r="AH1388" s="51">
        <f t="shared" si="269"/>
        <v>0</v>
      </c>
      <c r="AI1388" s="51">
        <f t="shared" si="270"/>
        <v>0</v>
      </c>
      <c r="AJ1388" s="51">
        <f t="shared" si="271"/>
        <v>0</v>
      </c>
      <c r="AK1388" s="51">
        <f t="shared" si="272"/>
        <v>0</v>
      </c>
      <c r="AL1388" s="51">
        <f t="shared" si="273"/>
        <v>0</v>
      </c>
      <c r="AM1388" s="51">
        <f t="shared" si="274"/>
        <v>0</v>
      </c>
      <c r="AN1388" s="51">
        <f t="shared" si="275"/>
        <v>0</v>
      </c>
    </row>
    <row r="1389" spans="1:40" x14ac:dyDescent="0.25">
      <c r="A1389" s="17"/>
      <c r="B1389" s="17"/>
      <c r="C1389" s="35"/>
      <c r="D1389" s="17"/>
      <c r="E1389" s="17"/>
      <c r="F1389" s="17"/>
      <c r="G1389" s="62">
        <f t="shared" si="276"/>
        <v>0</v>
      </c>
      <c r="H1389" s="17"/>
      <c r="I1389" s="17"/>
      <c r="J1389" s="17"/>
      <c r="K1389" s="17"/>
      <c r="L1389" s="17"/>
      <c r="M1389" s="17"/>
      <c r="N1389" s="17"/>
      <c r="O1389" s="17"/>
      <c r="P1389" s="115"/>
      <c r="Q1389" s="62">
        <f>IF(C1389&gt;A_Stammdaten!$B$12,0,SUM(G1389,H1389,J1389,K1389,M1389,N1389)-SUM(I1389,L1389,O1389,P1389))</f>
        <v>0</v>
      </c>
      <c r="R1389" s="17"/>
      <c r="S1389" s="17"/>
      <c r="T1389" s="17"/>
      <c r="U1389" s="62">
        <f t="shared" si="267"/>
        <v>0</v>
      </c>
      <c r="V1389" s="63">
        <f>IF(ISBLANK($B1389),0,VLOOKUP($B1389,Listen!$A$2:$C$45,2,FALSE))</f>
        <v>0</v>
      </c>
      <c r="W1389" s="63">
        <f>IF(ISBLANK($B1389),0,VLOOKUP($B1389,Listen!$A$2:$C$45,3,FALSE))</f>
        <v>0</v>
      </c>
      <c r="X1389" s="49">
        <f t="shared" si="268"/>
        <v>0</v>
      </c>
      <c r="Y1389" s="49">
        <f t="shared" si="278"/>
        <v>0</v>
      </c>
      <c r="Z1389" s="49">
        <f t="shared" si="278"/>
        <v>0</v>
      </c>
      <c r="AA1389" s="49">
        <f t="shared" si="278"/>
        <v>0</v>
      </c>
      <c r="AB1389" s="49">
        <f t="shared" si="278"/>
        <v>0</v>
      </c>
      <c r="AC1389" s="49">
        <f t="shared" si="278"/>
        <v>0</v>
      </c>
      <c r="AD1389" s="49">
        <f t="shared" si="278"/>
        <v>0</v>
      </c>
      <c r="AE1389" s="51">
        <f t="shared" si="277"/>
        <v>0</v>
      </c>
      <c r="AF1389" s="51">
        <f>IF(C1389=A_Stammdaten!$B$12,D_SAV!$U1389-D_SAV!$AG1389,HLOOKUP(A_Stammdaten!$B$12-1,$AH$4:$AN$4004,ROW(C1389)-3,FALSE)-$AG1389)</f>
        <v>0</v>
      </c>
      <c r="AG1389" s="51">
        <f>HLOOKUP(A_Stammdaten!$B$12,$AH$4:$AN$4004,ROW(C1389)-3,FALSE)</f>
        <v>0</v>
      </c>
      <c r="AH1389" s="51">
        <f t="shared" si="269"/>
        <v>0</v>
      </c>
      <c r="AI1389" s="51">
        <f t="shared" si="270"/>
        <v>0</v>
      </c>
      <c r="AJ1389" s="51">
        <f t="shared" si="271"/>
        <v>0</v>
      </c>
      <c r="AK1389" s="51">
        <f t="shared" si="272"/>
        <v>0</v>
      </c>
      <c r="AL1389" s="51">
        <f t="shared" si="273"/>
        <v>0</v>
      </c>
      <c r="AM1389" s="51">
        <f t="shared" si="274"/>
        <v>0</v>
      </c>
      <c r="AN1389" s="51">
        <f t="shared" si="275"/>
        <v>0</v>
      </c>
    </row>
    <row r="1390" spans="1:40" x14ac:dyDescent="0.25">
      <c r="A1390" s="17"/>
      <c r="B1390" s="17"/>
      <c r="C1390" s="35"/>
      <c r="D1390" s="17"/>
      <c r="E1390" s="17"/>
      <c r="F1390" s="17"/>
      <c r="G1390" s="62">
        <f t="shared" si="276"/>
        <v>0</v>
      </c>
      <c r="H1390" s="17"/>
      <c r="I1390" s="17"/>
      <c r="J1390" s="17"/>
      <c r="K1390" s="17"/>
      <c r="L1390" s="17"/>
      <c r="M1390" s="17"/>
      <c r="N1390" s="17"/>
      <c r="O1390" s="17"/>
      <c r="P1390" s="115"/>
      <c r="Q1390" s="62">
        <f>IF(C1390&gt;A_Stammdaten!$B$12,0,SUM(G1390,H1390,J1390,K1390,M1390,N1390)-SUM(I1390,L1390,O1390,P1390))</f>
        <v>0</v>
      </c>
      <c r="R1390" s="17"/>
      <c r="S1390" s="17"/>
      <c r="T1390" s="17"/>
      <c r="U1390" s="62">
        <f t="shared" si="267"/>
        <v>0</v>
      </c>
      <c r="V1390" s="63">
        <f>IF(ISBLANK($B1390),0,VLOOKUP($B1390,Listen!$A$2:$C$45,2,FALSE))</f>
        <v>0</v>
      </c>
      <c r="W1390" s="63">
        <f>IF(ISBLANK($B1390),0,VLOOKUP($B1390,Listen!$A$2:$C$45,3,FALSE))</f>
        <v>0</v>
      </c>
      <c r="X1390" s="49">
        <f t="shared" si="268"/>
        <v>0</v>
      </c>
      <c r="Y1390" s="49">
        <f t="shared" si="278"/>
        <v>0</v>
      </c>
      <c r="Z1390" s="49">
        <f t="shared" si="278"/>
        <v>0</v>
      </c>
      <c r="AA1390" s="49">
        <f t="shared" si="278"/>
        <v>0</v>
      </c>
      <c r="AB1390" s="49">
        <f t="shared" si="278"/>
        <v>0</v>
      </c>
      <c r="AC1390" s="49">
        <f t="shared" si="278"/>
        <v>0</v>
      </c>
      <c r="AD1390" s="49">
        <f t="shared" si="278"/>
        <v>0</v>
      </c>
      <c r="AE1390" s="51">
        <f t="shared" si="277"/>
        <v>0</v>
      </c>
      <c r="AF1390" s="51">
        <f>IF(C1390=A_Stammdaten!$B$12,D_SAV!$U1390-D_SAV!$AG1390,HLOOKUP(A_Stammdaten!$B$12-1,$AH$4:$AN$4004,ROW(C1390)-3,FALSE)-$AG1390)</f>
        <v>0</v>
      </c>
      <c r="AG1390" s="51">
        <f>HLOOKUP(A_Stammdaten!$B$12,$AH$4:$AN$4004,ROW(C1390)-3,FALSE)</f>
        <v>0</v>
      </c>
      <c r="AH1390" s="51">
        <f t="shared" si="269"/>
        <v>0</v>
      </c>
      <c r="AI1390" s="51">
        <f t="shared" si="270"/>
        <v>0</v>
      </c>
      <c r="AJ1390" s="51">
        <f t="shared" si="271"/>
        <v>0</v>
      </c>
      <c r="AK1390" s="51">
        <f t="shared" si="272"/>
        <v>0</v>
      </c>
      <c r="AL1390" s="51">
        <f t="shared" si="273"/>
        <v>0</v>
      </c>
      <c r="AM1390" s="51">
        <f t="shared" si="274"/>
        <v>0</v>
      </c>
      <c r="AN1390" s="51">
        <f t="shared" si="275"/>
        <v>0</v>
      </c>
    </row>
    <row r="1391" spans="1:40" x14ac:dyDescent="0.25">
      <c r="A1391" s="17"/>
      <c r="B1391" s="17"/>
      <c r="C1391" s="35"/>
      <c r="D1391" s="17"/>
      <c r="E1391" s="17"/>
      <c r="F1391" s="17"/>
      <c r="G1391" s="62">
        <f t="shared" si="276"/>
        <v>0</v>
      </c>
      <c r="H1391" s="17"/>
      <c r="I1391" s="17"/>
      <c r="J1391" s="17"/>
      <c r="K1391" s="17"/>
      <c r="L1391" s="17"/>
      <c r="M1391" s="17"/>
      <c r="N1391" s="17"/>
      <c r="O1391" s="17"/>
      <c r="P1391" s="115"/>
      <c r="Q1391" s="62">
        <f>IF(C1391&gt;A_Stammdaten!$B$12,0,SUM(G1391,H1391,J1391,K1391,M1391,N1391)-SUM(I1391,L1391,O1391,P1391))</f>
        <v>0</v>
      </c>
      <c r="R1391" s="17"/>
      <c r="S1391" s="17"/>
      <c r="T1391" s="17"/>
      <c r="U1391" s="62">
        <f t="shared" si="267"/>
        <v>0</v>
      </c>
      <c r="V1391" s="63">
        <f>IF(ISBLANK($B1391),0,VLOOKUP($B1391,Listen!$A$2:$C$45,2,FALSE))</f>
        <v>0</v>
      </c>
      <c r="W1391" s="63">
        <f>IF(ISBLANK($B1391),0,VLOOKUP($B1391,Listen!$A$2:$C$45,3,FALSE))</f>
        <v>0</v>
      </c>
      <c r="X1391" s="49">
        <f t="shared" si="268"/>
        <v>0</v>
      </c>
      <c r="Y1391" s="49">
        <f t="shared" si="278"/>
        <v>0</v>
      </c>
      <c r="Z1391" s="49">
        <f t="shared" si="278"/>
        <v>0</v>
      </c>
      <c r="AA1391" s="49">
        <f t="shared" si="278"/>
        <v>0</v>
      </c>
      <c r="AB1391" s="49">
        <f t="shared" si="278"/>
        <v>0</v>
      </c>
      <c r="AC1391" s="49">
        <f t="shared" si="278"/>
        <v>0</v>
      </c>
      <c r="AD1391" s="49">
        <f t="shared" si="278"/>
        <v>0</v>
      </c>
      <c r="AE1391" s="51">
        <f t="shared" si="277"/>
        <v>0</v>
      </c>
      <c r="AF1391" s="51">
        <f>IF(C1391=A_Stammdaten!$B$12,D_SAV!$U1391-D_SAV!$AG1391,HLOOKUP(A_Stammdaten!$B$12-1,$AH$4:$AN$4004,ROW(C1391)-3,FALSE)-$AG1391)</f>
        <v>0</v>
      </c>
      <c r="AG1391" s="51">
        <f>HLOOKUP(A_Stammdaten!$B$12,$AH$4:$AN$4004,ROW(C1391)-3,FALSE)</f>
        <v>0</v>
      </c>
      <c r="AH1391" s="51">
        <f t="shared" si="269"/>
        <v>0</v>
      </c>
      <c r="AI1391" s="51">
        <f t="shared" si="270"/>
        <v>0</v>
      </c>
      <c r="AJ1391" s="51">
        <f t="shared" si="271"/>
        <v>0</v>
      </c>
      <c r="AK1391" s="51">
        <f t="shared" si="272"/>
        <v>0</v>
      </c>
      <c r="AL1391" s="51">
        <f t="shared" si="273"/>
        <v>0</v>
      </c>
      <c r="AM1391" s="51">
        <f t="shared" si="274"/>
        <v>0</v>
      </c>
      <c r="AN1391" s="51">
        <f t="shared" si="275"/>
        <v>0</v>
      </c>
    </row>
    <row r="1392" spans="1:40" x14ac:dyDescent="0.25">
      <c r="A1392" s="17"/>
      <c r="B1392" s="17"/>
      <c r="C1392" s="35"/>
      <c r="D1392" s="17"/>
      <c r="E1392" s="17"/>
      <c r="F1392" s="17"/>
      <c r="G1392" s="62">
        <f t="shared" si="276"/>
        <v>0</v>
      </c>
      <c r="H1392" s="17"/>
      <c r="I1392" s="17"/>
      <c r="J1392" s="17"/>
      <c r="K1392" s="17"/>
      <c r="L1392" s="17"/>
      <c r="M1392" s="17"/>
      <c r="N1392" s="17"/>
      <c r="O1392" s="17"/>
      <c r="P1392" s="115"/>
      <c r="Q1392" s="62">
        <f>IF(C1392&gt;A_Stammdaten!$B$12,0,SUM(G1392,H1392,J1392,K1392,M1392,N1392)-SUM(I1392,L1392,O1392,P1392))</f>
        <v>0</v>
      </c>
      <c r="R1392" s="17"/>
      <c r="S1392" s="17"/>
      <c r="T1392" s="17"/>
      <c r="U1392" s="62">
        <f t="shared" si="267"/>
        <v>0</v>
      </c>
      <c r="V1392" s="63">
        <f>IF(ISBLANK($B1392),0,VLOOKUP($B1392,Listen!$A$2:$C$45,2,FALSE))</f>
        <v>0</v>
      </c>
      <c r="W1392" s="63">
        <f>IF(ISBLANK($B1392),0,VLOOKUP($B1392,Listen!$A$2:$C$45,3,FALSE))</f>
        <v>0</v>
      </c>
      <c r="X1392" s="49">
        <f t="shared" si="268"/>
        <v>0</v>
      </c>
      <c r="Y1392" s="49">
        <f t="shared" si="278"/>
        <v>0</v>
      </c>
      <c r="Z1392" s="49">
        <f t="shared" si="278"/>
        <v>0</v>
      </c>
      <c r="AA1392" s="49">
        <f t="shared" si="278"/>
        <v>0</v>
      </c>
      <c r="AB1392" s="49">
        <f t="shared" si="278"/>
        <v>0</v>
      </c>
      <c r="AC1392" s="49">
        <f t="shared" si="278"/>
        <v>0</v>
      </c>
      <c r="AD1392" s="49">
        <f t="shared" si="278"/>
        <v>0</v>
      </c>
      <c r="AE1392" s="51">
        <f t="shared" si="277"/>
        <v>0</v>
      </c>
      <c r="AF1392" s="51">
        <f>IF(C1392=A_Stammdaten!$B$12,D_SAV!$U1392-D_SAV!$AG1392,HLOOKUP(A_Stammdaten!$B$12-1,$AH$4:$AN$4004,ROW(C1392)-3,FALSE)-$AG1392)</f>
        <v>0</v>
      </c>
      <c r="AG1392" s="51">
        <f>HLOOKUP(A_Stammdaten!$B$12,$AH$4:$AN$4004,ROW(C1392)-3,FALSE)</f>
        <v>0</v>
      </c>
      <c r="AH1392" s="51">
        <f t="shared" si="269"/>
        <v>0</v>
      </c>
      <c r="AI1392" s="51">
        <f t="shared" si="270"/>
        <v>0</v>
      </c>
      <c r="AJ1392" s="51">
        <f t="shared" si="271"/>
        <v>0</v>
      </c>
      <c r="AK1392" s="51">
        <f t="shared" si="272"/>
        <v>0</v>
      </c>
      <c r="AL1392" s="51">
        <f t="shared" si="273"/>
        <v>0</v>
      </c>
      <c r="AM1392" s="51">
        <f t="shared" si="274"/>
        <v>0</v>
      </c>
      <c r="AN1392" s="51">
        <f t="shared" si="275"/>
        <v>0</v>
      </c>
    </row>
    <row r="1393" spans="1:40" x14ac:dyDescent="0.25">
      <c r="A1393" s="17"/>
      <c r="B1393" s="17"/>
      <c r="C1393" s="35"/>
      <c r="D1393" s="17"/>
      <c r="E1393" s="17"/>
      <c r="F1393" s="17"/>
      <c r="G1393" s="62">
        <f t="shared" si="276"/>
        <v>0</v>
      </c>
      <c r="H1393" s="17"/>
      <c r="I1393" s="17"/>
      <c r="J1393" s="17"/>
      <c r="K1393" s="17"/>
      <c r="L1393" s="17"/>
      <c r="M1393" s="17"/>
      <c r="N1393" s="17"/>
      <c r="O1393" s="17"/>
      <c r="P1393" s="115"/>
      <c r="Q1393" s="62">
        <f>IF(C1393&gt;A_Stammdaten!$B$12,0,SUM(G1393,H1393,J1393,K1393,M1393,N1393)-SUM(I1393,L1393,O1393,P1393))</f>
        <v>0</v>
      </c>
      <c r="R1393" s="17"/>
      <c r="S1393" s="17"/>
      <c r="T1393" s="17"/>
      <c r="U1393" s="62">
        <f t="shared" si="267"/>
        <v>0</v>
      </c>
      <c r="V1393" s="63">
        <f>IF(ISBLANK($B1393),0,VLOOKUP($B1393,Listen!$A$2:$C$45,2,FALSE))</f>
        <v>0</v>
      </c>
      <c r="W1393" s="63">
        <f>IF(ISBLANK($B1393),0,VLOOKUP($B1393,Listen!$A$2:$C$45,3,FALSE))</f>
        <v>0</v>
      </c>
      <c r="X1393" s="49">
        <f t="shared" si="268"/>
        <v>0</v>
      </c>
      <c r="Y1393" s="49">
        <f t="shared" si="278"/>
        <v>0</v>
      </c>
      <c r="Z1393" s="49">
        <f t="shared" si="278"/>
        <v>0</v>
      </c>
      <c r="AA1393" s="49">
        <f t="shared" si="278"/>
        <v>0</v>
      </c>
      <c r="AB1393" s="49">
        <f t="shared" si="278"/>
        <v>0</v>
      </c>
      <c r="AC1393" s="49">
        <f t="shared" si="278"/>
        <v>0</v>
      </c>
      <c r="AD1393" s="49">
        <f t="shared" si="278"/>
        <v>0</v>
      </c>
      <c r="AE1393" s="51">
        <f t="shared" si="277"/>
        <v>0</v>
      </c>
      <c r="AF1393" s="51">
        <f>IF(C1393=A_Stammdaten!$B$12,D_SAV!$U1393-D_SAV!$AG1393,HLOOKUP(A_Stammdaten!$B$12-1,$AH$4:$AN$4004,ROW(C1393)-3,FALSE)-$AG1393)</f>
        <v>0</v>
      </c>
      <c r="AG1393" s="51">
        <f>HLOOKUP(A_Stammdaten!$B$12,$AH$4:$AN$4004,ROW(C1393)-3,FALSE)</f>
        <v>0</v>
      </c>
      <c r="AH1393" s="51">
        <f t="shared" si="269"/>
        <v>0</v>
      </c>
      <c r="AI1393" s="51">
        <f t="shared" si="270"/>
        <v>0</v>
      </c>
      <c r="AJ1393" s="51">
        <f t="shared" si="271"/>
        <v>0</v>
      </c>
      <c r="AK1393" s="51">
        <f t="shared" si="272"/>
        <v>0</v>
      </c>
      <c r="AL1393" s="51">
        <f t="shared" si="273"/>
        <v>0</v>
      </c>
      <c r="AM1393" s="51">
        <f t="shared" si="274"/>
        <v>0</v>
      </c>
      <c r="AN1393" s="51">
        <f t="shared" si="275"/>
        <v>0</v>
      </c>
    </row>
    <row r="1394" spans="1:40" x14ac:dyDescent="0.25">
      <c r="A1394" s="17"/>
      <c r="B1394" s="17"/>
      <c r="C1394" s="35"/>
      <c r="D1394" s="17"/>
      <c r="E1394" s="17"/>
      <c r="F1394" s="17"/>
      <c r="G1394" s="62">
        <f t="shared" si="276"/>
        <v>0</v>
      </c>
      <c r="H1394" s="17"/>
      <c r="I1394" s="17"/>
      <c r="J1394" s="17"/>
      <c r="K1394" s="17"/>
      <c r="L1394" s="17"/>
      <c r="M1394" s="17"/>
      <c r="N1394" s="17"/>
      <c r="O1394" s="17"/>
      <c r="P1394" s="115"/>
      <c r="Q1394" s="62">
        <f>IF(C1394&gt;A_Stammdaten!$B$12,0,SUM(G1394,H1394,J1394,K1394,M1394,N1394)-SUM(I1394,L1394,O1394,P1394))</f>
        <v>0</v>
      </c>
      <c r="R1394" s="17"/>
      <c r="S1394" s="17"/>
      <c r="T1394" s="17"/>
      <c r="U1394" s="62">
        <f t="shared" si="267"/>
        <v>0</v>
      </c>
      <c r="V1394" s="63">
        <f>IF(ISBLANK($B1394),0,VLOOKUP($B1394,Listen!$A$2:$C$45,2,FALSE))</f>
        <v>0</v>
      </c>
      <c r="W1394" s="63">
        <f>IF(ISBLANK($B1394),0,VLOOKUP($B1394,Listen!$A$2:$C$45,3,FALSE))</f>
        <v>0</v>
      </c>
      <c r="X1394" s="49">
        <f t="shared" si="268"/>
        <v>0</v>
      </c>
      <c r="Y1394" s="49">
        <f t="shared" si="278"/>
        <v>0</v>
      </c>
      <c r="Z1394" s="49">
        <f t="shared" si="278"/>
        <v>0</v>
      </c>
      <c r="AA1394" s="49">
        <f t="shared" si="278"/>
        <v>0</v>
      </c>
      <c r="AB1394" s="49">
        <f t="shared" si="278"/>
        <v>0</v>
      </c>
      <c r="AC1394" s="49">
        <f t="shared" si="278"/>
        <v>0</v>
      </c>
      <c r="AD1394" s="49">
        <f t="shared" si="278"/>
        <v>0</v>
      </c>
      <c r="AE1394" s="51">
        <f t="shared" si="277"/>
        <v>0</v>
      </c>
      <c r="AF1394" s="51">
        <f>IF(C1394=A_Stammdaten!$B$12,D_SAV!$U1394-D_SAV!$AG1394,HLOOKUP(A_Stammdaten!$B$12-1,$AH$4:$AN$4004,ROW(C1394)-3,FALSE)-$AG1394)</f>
        <v>0</v>
      </c>
      <c r="AG1394" s="51">
        <f>HLOOKUP(A_Stammdaten!$B$12,$AH$4:$AN$4004,ROW(C1394)-3,FALSE)</f>
        <v>0</v>
      </c>
      <c r="AH1394" s="51">
        <f t="shared" si="269"/>
        <v>0</v>
      </c>
      <c r="AI1394" s="51">
        <f t="shared" si="270"/>
        <v>0</v>
      </c>
      <c r="AJ1394" s="51">
        <f t="shared" si="271"/>
        <v>0</v>
      </c>
      <c r="AK1394" s="51">
        <f t="shared" si="272"/>
        <v>0</v>
      </c>
      <c r="AL1394" s="51">
        <f t="shared" si="273"/>
        <v>0</v>
      </c>
      <c r="AM1394" s="51">
        <f t="shared" si="274"/>
        <v>0</v>
      </c>
      <c r="AN1394" s="51">
        <f t="shared" si="275"/>
        <v>0</v>
      </c>
    </row>
    <row r="1395" spans="1:40" x14ac:dyDescent="0.25">
      <c r="A1395" s="17"/>
      <c r="B1395" s="17"/>
      <c r="C1395" s="35"/>
      <c r="D1395" s="17"/>
      <c r="E1395" s="17"/>
      <c r="F1395" s="17"/>
      <c r="G1395" s="62">
        <f t="shared" si="276"/>
        <v>0</v>
      </c>
      <c r="H1395" s="17"/>
      <c r="I1395" s="17"/>
      <c r="J1395" s="17"/>
      <c r="K1395" s="17"/>
      <c r="L1395" s="17"/>
      <c r="M1395" s="17"/>
      <c r="N1395" s="17"/>
      <c r="O1395" s="17"/>
      <c r="P1395" s="115"/>
      <c r="Q1395" s="62">
        <f>IF(C1395&gt;A_Stammdaten!$B$12,0,SUM(G1395,H1395,J1395,K1395,M1395,N1395)-SUM(I1395,L1395,O1395,P1395))</f>
        <v>0</v>
      </c>
      <c r="R1395" s="17"/>
      <c r="S1395" s="17"/>
      <c r="T1395" s="17"/>
      <c r="U1395" s="62">
        <f t="shared" si="267"/>
        <v>0</v>
      </c>
      <c r="V1395" s="63">
        <f>IF(ISBLANK($B1395),0,VLOOKUP($B1395,Listen!$A$2:$C$45,2,FALSE))</f>
        <v>0</v>
      </c>
      <c r="W1395" s="63">
        <f>IF(ISBLANK($B1395),0,VLOOKUP($B1395,Listen!$A$2:$C$45,3,FALSE))</f>
        <v>0</v>
      </c>
      <c r="X1395" s="49">
        <f t="shared" si="268"/>
        <v>0</v>
      </c>
      <c r="Y1395" s="49">
        <f t="shared" si="278"/>
        <v>0</v>
      </c>
      <c r="Z1395" s="49">
        <f t="shared" si="278"/>
        <v>0</v>
      </c>
      <c r="AA1395" s="49">
        <f t="shared" si="278"/>
        <v>0</v>
      </c>
      <c r="AB1395" s="49">
        <f t="shared" si="278"/>
        <v>0</v>
      </c>
      <c r="AC1395" s="49">
        <f t="shared" si="278"/>
        <v>0</v>
      </c>
      <c r="AD1395" s="49">
        <f t="shared" si="278"/>
        <v>0</v>
      </c>
      <c r="AE1395" s="51">
        <f t="shared" si="277"/>
        <v>0</v>
      </c>
      <c r="AF1395" s="51">
        <f>IF(C1395=A_Stammdaten!$B$12,D_SAV!$U1395-D_SAV!$AG1395,HLOOKUP(A_Stammdaten!$B$12-1,$AH$4:$AN$4004,ROW(C1395)-3,FALSE)-$AG1395)</f>
        <v>0</v>
      </c>
      <c r="AG1395" s="51">
        <f>HLOOKUP(A_Stammdaten!$B$12,$AH$4:$AN$4004,ROW(C1395)-3,FALSE)</f>
        <v>0</v>
      </c>
      <c r="AH1395" s="51">
        <f t="shared" si="269"/>
        <v>0</v>
      </c>
      <c r="AI1395" s="51">
        <f t="shared" si="270"/>
        <v>0</v>
      </c>
      <c r="AJ1395" s="51">
        <f t="shared" si="271"/>
        <v>0</v>
      </c>
      <c r="AK1395" s="51">
        <f t="shared" si="272"/>
        <v>0</v>
      </c>
      <c r="AL1395" s="51">
        <f t="shared" si="273"/>
        <v>0</v>
      </c>
      <c r="AM1395" s="51">
        <f t="shared" si="274"/>
        <v>0</v>
      </c>
      <c r="AN1395" s="51">
        <f t="shared" si="275"/>
        <v>0</v>
      </c>
    </row>
    <row r="1396" spans="1:40" x14ac:dyDescent="0.25">
      <c r="A1396" s="17"/>
      <c r="B1396" s="17"/>
      <c r="C1396" s="35"/>
      <c r="D1396" s="17"/>
      <c r="E1396" s="17"/>
      <c r="F1396" s="17"/>
      <c r="G1396" s="62">
        <f t="shared" si="276"/>
        <v>0</v>
      </c>
      <c r="H1396" s="17"/>
      <c r="I1396" s="17"/>
      <c r="J1396" s="17"/>
      <c r="K1396" s="17"/>
      <c r="L1396" s="17"/>
      <c r="M1396" s="17"/>
      <c r="N1396" s="17"/>
      <c r="O1396" s="17"/>
      <c r="P1396" s="115"/>
      <c r="Q1396" s="62">
        <f>IF(C1396&gt;A_Stammdaten!$B$12,0,SUM(G1396,H1396,J1396,K1396,M1396,N1396)-SUM(I1396,L1396,O1396,P1396))</f>
        <v>0</v>
      </c>
      <c r="R1396" s="17"/>
      <c r="S1396" s="17"/>
      <c r="T1396" s="17"/>
      <c r="U1396" s="62">
        <f t="shared" si="267"/>
        <v>0</v>
      </c>
      <c r="V1396" s="63">
        <f>IF(ISBLANK($B1396),0,VLOOKUP($B1396,Listen!$A$2:$C$45,2,FALSE))</f>
        <v>0</v>
      </c>
      <c r="W1396" s="63">
        <f>IF(ISBLANK($B1396),0,VLOOKUP($B1396,Listen!$A$2:$C$45,3,FALSE))</f>
        <v>0</v>
      </c>
      <c r="X1396" s="49">
        <f t="shared" si="268"/>
        <v>0</v>
      </c>
      <c r="Y1396" s="49">
        <f t="shared" si="278"/>
        <v>0</v>
      </c>
      <c r="Z1396" s="49">
        <f t="shared" si="278"/>
        <v>0</v>
      </c>
      <c r="AA1396" s="49">
        <f t="shared" si="278"/>
        <v>0</v>
      </c>
      <c r="AB1396" s="49">
        <f t="shared" si="278"/>
        <v>0</v>
      </c>
      <c r="AC1396" s="49">
        <f t="shared" si="278"/>
        <v>0</v>
      </c>
      <c r="AD1396" s="49">
        <f t="shared" si="278"/>
        <v>0</v>
      </c>
      <c r="AE1396" s="51">
        <f t="shared" si="277"/>
        <v>0</v>
      </c>
      <c r="AF1396" s="51">
        <f>IF(C1396=A_Stammdaten!$B$12,D_SAV!$U1396-D_SAV!$AG1396,HLOOKUP(A_Stammdaten!$B$12-1,$AH$4:$AN$4004,ROW(C1396)-3,FALSE)-$AG1396)</f>
        <v>0</v>
      </c>
      <c r="AG1396" s="51">
        <f>HLOOKUP(A_Stammdaten!$B$12,$AH$4:$AN$4004,ROW(C1396)-3,FALSE)</f>
        <v>0</v>
      </c>
      <c r="AH1396" s="51">
        <f t="shared" si="269"/>
        <v>0</v>
      </c>
      <c r="AI1396" s="51">
        <f t="shared" si="270"/>
        <v>0</v>
      </c>
      <c r="AJ1396" s="51">
        <f t="shared" si="271"/>
        <v>0</v>
      </c>
      <c r="AK1396" s="51">
        <f t="shared" si="272"/>
        <v>0</v>
      </c>
      <c r="AL1396" s="51">
        <f t="shared" si="273"/>
        <v>0</v>
      </c>
      <c r="AM1396" s="51">
        <f t="shared" si="274"/>
        <v>0</v>
      </c>
      <c r="AN1396" s="51">
        <f t="shared" si="275"/>
        <v>0</v>
      </c>
    </row>
    <row r="1397" spans="1:40" x14ac:dyDescent="0.25">
      <c r="A1397" s="17"/>
      <c r="B1397" s="17"/>
      <c r="C1397" s="35"/>
      <c r="D1397" s="17"/>
      <c r="E1397" s="17"/>
      <c r="F1397" s="17"/>
      <c r="G1397" s="62">
        <f t="shared" si="276"/>
        <v>0</v>
      </c>
      <c r="H1397" s="17"/>
      <c r="I1397" s="17"/>
      <c r="J1397" s="17"/>
      <c r="K1397" s="17"/>
      <c r="L1397" s="17"/>
      <c r="M1397" s="17"/>
      <c r="N1397" s="17"/>
      <c r="O1397" s="17"/>
      <c r="P1397" s="115"/>
      <c r="Q1397" s="62">
        <f>IF(C1397&gt;A_Stammdaten!$B$12,0,SUM(G1397,H1397,J1397,K1397,M1397,N1397)-SUM(I1397,L1397,O1397,P1397))</f>
        <v>0</v>
      </c>
      <c r="R1397" s="17"/>
      <c r="S1397" s="17"/>
      <c r="T1397" s="17"/>
      <c r="U1397" s="62">
        <f t="shared" si="267"/>
        <v>0</v>
      </c>
      <c r="V1397" s="63">
        <f>IF(ISBLANK($B1397),0,VLOOKUP($B1397,Listen!$A$2:$C$45,2,FALSE))</f>
        <v>0</v>
      </c>
      <c r="W1397" s="63">
        <f>IF(ISBLANK($B1397),0,VLOOKUP($B1397,Listen!$A$2:$C$45,3,FALSE))</f>
        <v>0</v>
      </c>
      <c r="X1397" s="49">
        <f t="shared" si="268"/>
        <v>0</v>
      </c>
      <c r="Y1397" s="49">
        <f t="shared" si="278"/>
        <v>0</v>
      </c>
      <c r="Z1397" s="49">
        <f t="shared" si="278"/>
        <v>0</v>
      </c>
      <c r="AA1397" s="49">
        <f t="shared" si="278"/>
        <v>0</v>
      </c>
      <c r="AB1397" s="49">
        <f t="shared" si="278"/>
        <v>0</v>
      </c>
      <c r="AC1397" s="49">
        <f t="shared" si="278"/>
        <v>0</v>
      </c>
      <c r="AD1397" s="49">
        <f t="shared" si="278"/>
        <v>0</v>
      </c>
      <c r="AE1397" s="51">
        <f t="shared" si="277"/>
        <v>0</v>
      </c>
      <c r="AF1397" s="51">
        <f>IF(C1397=A_Stammdaten!$B$12,D_SAV!$U1397-D_SAV!$AG1397,HLOOKUP(A_Stammdaten!$B$12-1,$AH$4:$AN$4004,ROW(C1397)-3,FALSE)-$AG1397)</f>
        <v>0</v>
      </c>
      <c r="AG1397" s="51">
        <f>HLOOKUP(A_Stammdaten!$B$12,$AH$4:$AN$4004,ROW(C1397)-3,FALSE)</f>
        <v>0</v>
      </c>
      <c r="AH1397" s="51">
        <f t="shared" si="269"/>
        <v>0</v>
      </c>
      <c r="AI1397" s="51">
        <f t="shared" si="270"/>
        <v>0</v>
      </c>
      <c r="AJ1397" s="51">
        <f t="shared" si="271"/>
        <v>0</v>
      </c>
      <c r="AK1397" s="51">
        <f t="shared" si="272"/>
        <v>0</v>
      </c>
      <c r="AL1397" s="51">
        <f t="shared" si="273"/>
        <v>0</v>
      </c>
      <c r="AM1397" s="51">
        <f t="shared" si="274"/>
        <v>0</v>
      </c>
      <c r="AN1397" s="51">
        <f t="shared" si="275"/>
        <v>0</v>
      </c>
    </row>
    <row r="1398" spans="1:40" x14ac:dyDescent="0.25">
      <c r="A1398" s="17"/>
      <c r="B1398" s="17"/>
      <c r="C1398" s="35"/>
      <c r="D1398" s="17"/>
      <c r="E1398" s="17"/>
      <c r="F1398" s="17"/>
      <c r="G1398" s="62">
        <f t="shared" si="276"/>
        <v>0</v>
      </c>
      <c r="H1398" s="17"/>
      <c r="I1398" s="17"/>
      <c r="J1398" s="17"/>
      <c r="K1398" s="17"/>
      <c r="L1398" s="17"/>
      <c r="M1398" s="17"/>
      <c r="N1398" s="17"/>
      <c r="O1398" s="17"/>
      <c r="P1398" s="115"/>
      <c r="Q1398" s="62">
        <f>IF(C1398&gt;A_Stammdaten!$B$12,0,SUM(G1398,H1398,J1398,K1398,M1398,N1398)-SUM(I1398,L1398,O1398,P1398))</f>
        <v>0</v>
      </c>
      <c r="R1398" s="17"/>
      <c r="S1398" s="17"/>
      <c r="T1398" s="17"/>
      <c r="U1398" s="62">
        <f t="shared" si="267"/>
        <v>0</v>
      </c>
      <c r="V1398" s="63">
        <f>IF(ISBLANK($B1398),0,VLOOKUP($B1398,Listen!$A$2:$C$45,2,FALSE))</f>
        <v>0</v>
      </c>
      <c r="W1398" s="63">
        <f>IF(ISBLANK($B1398),0,VLOOKUP($B1398,Listen!$A$2:$C$45,3,FALSE))</f>
        <v>0</v>
      </c>
      <c r="X1398" s="49">
        <f t="shared" si="268"/>
        <v>0</v>
      </c>
      <c r="Y1398" s="49">
        <f t="shared" si="278"/>
        <v>0</v>
      </c>
      <c r="Z1398" s="49">
        <f t="shared" si="278"/>
        <v>0</v>
      </c>
      <c r="AA1398" s="49">
        <f t="shared" si="278"/>
        <v>0</v>
      </c>
      <c r="AB1398" s="49">
        <f t="shared" si="278"/>
        <v>0</v>
      </c>
      <c r="AC1398" s="49">
        <f t="shared" si="278"/>
        <v>0</v>
      </c>
      <c r="AD1398" s="49">
        <f t="shared" si="278"/>
        <v>0</v>
      </c>
      <c r="AE1398" s="51">
        <f t="shared" si="277"/>
        <v>0</v>
      </c>
      <c r="AF1398" s="51">
        <f>IF(C1398=A_Stammdaten!$B$12,D_SAV!$U1398-D_SAV!$AG1398,HLOOKUP(A_Stammdaten!$B$12-1,$AH$4:$AN$4004,ROW(C1398)-3,FALSE)-$AG1398)</f>
        <v>0</v>
      </c>
      <c r="AG1398" s="51">
        <f>HLOOKUP(A_Stammdaten!$B$12,$AH$4:$AN$4004,ROW(C1398)-3,FALSE)</f>
        <v>0</v>
      </c>
      <c r="AH1398" s="51">
        <f t="shared" si="269"/>
        <v>0</v>
      </c>
      <c r="AI1398" s="51">
        <f t="shared" si="270"/>
        <v>0</v>
      </c>
      <c r="AJ1398" s="51">
        <f t="shared" si="271"/>
        <v>0</v>
      </c>
      <c r="AK1398" s="51">
        <f t="shared" si="272"/>
        <v>0</v>
      </c>
      <c r="AL1398" s="51">
        <f t="shared" si="273"/>
        <v>0</v>
      </c>
      <c r="AM1398" s="51">
        <f t="shared" si="274"/>
        <v>0</v>
      </c>
      <c r="AN1398" s="51">
        <f t="shared" si="275"/>
        <v>0</v>
      </c>
    </row>
    <row r="1399" spans="1:40" x14ac:dyDescent="0.25">
      <c r="A1399" s="17"/>
      <c r="B1399" s="17"/>
      <c r="C1399" s="35"/>
      <c r="D1399" s="17"/>
      <c r="E1399" s="17"/>
      <c r="F1399" s="17"/>
      <c r="G1399" s="62">
        <f t="shared" si="276"/>
        <v>0</v>
      </c>
      <c r="H1399" s="17"/>
      <c r="I1399" s="17"/>
      <c r="J1399" s="17"/>
      <c r="K1399" s="17"/>
      <c r="L1399" s="17"/>
      <c r="M1399" s="17"/>
      <c r="N1399" s="17"/>
      <c r="O1399" s="17"/>
      <c r="P1399" s="115"/>
      <c r="Q1399" s="62">
        <f>IF(C1399&gt;A_Stammdaten!$B$12,0,SUM(G1399,H1399,J1399,K1399,M1399,N1399)-SUM(I1399,L1399,O1399,P1399))</f>
        <v>0</v>
      </c>
      <c r="R1399" s="17"/>
      <c r="S1399" s="17"/>
      <c r="T1399" s="17"/>
      <c r="U1399" s="62">
        <f t="shared" si="267"/>
        <v>0</v>
      </c>
      <c r="V1399" s="63">
        <f>IF(ISBLANK($B1399),0,VLOOKUP($B1399,Listen!$A$2:$C$45,2,FALSE))</f>
        <v>0</v>
      </c>
      <c r="W1399" s="63">
        <f>IF(ISBLANK($B1399),0,VLOOKUP($B1399,Listen!$A$2:$C$45,3,FALSE))</f>
        <v>0</v>
      </c>
      <c r="X1399" s="49">
        <f t="shared" si="268"/>
        <v>0</v>
      </c>
      <c r="Y1399" s="49">
        <f t="shared" si="278"/>
        <v>0</v>
      </c>
      <c r="Z1399" s="49">
        <f t="shared" si="278"/>
        <v>0</v>
      </c>
      <c r="AA1399" s="49">
        <f t="shared" si="278"/>
        <v>0</v>
      </c>
      <c r="AB1399" s="49">
        <f t="shared" si="278"/>
        <v>0</v>
      </c>
      <c r="AC1399" s="49">
        <f t="shared" si="278"/>
        <v>0</v>
      </c>
      <c r="AD1399" s="49">
        <f t="shared" si="278"/>
        <v>0</v>
      </c>
      <c r="AE1399" s="51">
        <f t="shared" si="277"/>
        <v>0</v>
      </c>
      <c r="AF1399" s="51">
        <f>IF(C1399=A_Stammdaten!$B$12,D_SAV!$U1399-D_SAV!$AG1399,HLOOKUP(A_Stammdaten!$B$12-1,$AH$4:$AN$4004,ROW(C1399)-3,FALSE)-$AG1399)</f>
        <v>0</v>
      </c>
      <c r="AG1399" s="51">
        <f>HLOOKUP(A_Stammdaten!$B$12,$AH$4:$AN$4004,ROW(C1399)-3,FALSE)</f>
        <v>0</v>
      </c>
      <c r="AH1399" s="51">
        <f t="shared" si="269"/>
        <v>0</v>
      </c>
      <c r="AI1399" s="51">
        <f t="shared" si="270"/>
        <v>0</v>
      </c>
      <c r="AJ1399" s="51">
        <f t="shared" si="271"/>
        <v>0</v>
      </c>
      <c r="AK1399" s="51">
        <f t="shared" si="272"/>
        <v>0</v>
      </c>
      <c r="AL1399" s="51">
        <f t="shared" si="273"/>
        <v>0</v>
      </c>
      <c r="AM1399" s="51">
        <f t="shared" si="274"/>
        <v>0</v>
      </c>
      <c r="AN1399" s="51">
        <f t="shared" si="275"/>
        <v>0</v>
      </c>
    </row>
    <row r="1400" spans="1:40" x14ac:dyDescent="0.25">
      <c r="A1400" s="17"/>
      <c r="B1400" s="17"/>
      <c r="C1400" s="35"/>
      <c r="D1400" s="17"/>
      <c r="E1400" s="17"/>
      <c r="F1400" s="17"/>
      <c r="G1400" s="62">
        <f t="shared" si="276"/>
        <v>0</v>
      </c>
      <c r="H1400" s="17"/>
      <c r="I1400" s="17"/>
      <c r="J1400" s="17"/>
      <c r="K1400" s="17"/>
      <c r="L1400" s="17"/>
      <c r="M1400" s="17"/>
      <c r="N1400" s="17"/>
      <c r="O1400" s="17"/>
      <c r="P1400" s="115"/>
      <c r="Q1400" s="62">
        <f>IF(C1400&gt;A_Stammdaten!$B$12,0,SUM(G1400,H1400,J1400,K1400,M1400,N1400)-SUM(I1400,L1400,O1400,P1400))</f>
        <v>0</v>
      </c>
      <c r="R1400" s="17"/>
      <c r="S1400" s="17"/>
      <c r="T1400" s="17"/>
      <c r="U1400" s="62">
        <f t="shared" si="267"/>
        <v>0</v>
      </c>
      <c r="V1400" s="63">
        <f>IF(ISBLANK($B1400),0,VLOOKUP($B1400,Listen!$A$2:$C$45,2,FALSE))</f>
        <v>0</v>
      </c>
      <c r="W1400" s="63">
        <f>IF(ISBLANK($B1400),0,VLOOKUP($B1400,Listen!$A$2:$C$45,3,FALSE))</f>
        <v>0</v>
      </c>
      <c r="X1400" s="49">
        <f t="shared" si="268"/>
        <v>0</v>
      </c>
      <c r="Y1400" s="49">
        <f t="shared" si="278"/>
        <v>0</v>
      </c>
      <c r="Z1400" s="49">
        <f t="shared" si="278"/>
        <v>0</v>
      </c>
      <c r="AA1400" s="49">
        <f t="shared" si="278"/>
        <v>0</v>
      </c>
      <c r="AB1400" s="49">
        <f t="shared" si="278"/>
        <v>0</v>
      </c>
      <c r="AC1400" s="49">
        <f t="shared" si="278"/>
        <v>0</v>
      </c>
      <c r="AD1400" s="49">
        <f t="shared" si="278"/>
        <v>0</v>
      </c>
      <c r="AE1400" s="51">
        <f t="shared" si="277"/>
        <v>0</v>
      </c>
      <c r="AF1400" s="51">
        <f>IF(C1400=A_Stammdaten!$B$12,D_SAV!$U1400-D_SAV!$AG1400,HLOOKUP(A_Stammdaten!$B$12-1,$AH$4:$AN$4004,ROW(C1400)-3,FALSE)-$AG1400)</f>
        <v>0</v>
      </c>
      <c r="AG1400" s="51">
        <f>HLOOKUP(A_Stammdaten!$B$12,$AH$4:$AN$4004,ROW(C1400)-3,FALSE)</f>
        <v>0</v>
      </c>
      <c r="AH1400" s="51">
        <f t="shared" si="269"/>
        <v>0</v>
      </c>
      <c r="AI1400" s="51">
        <f t="shared" si="270"/>
        <v>0</v>
      </c>
      <c r="AJ1400" s="51">
        <f t="shared" si="271"/>
        <v>0</v>
      </c>
      <c r="AK1400" s="51">
        <f t="shared" si="272"/>
        <v>0</v>
      </c>
      <c r="AL1400" s="51">
        <f t="shared" si="273"/>
        <v>0</v>
      </c>
      <c r="AM1400" s="51">
        <f t="shared" si="274"/>
        <v>0</v>
      </c>
      <c r="AN1400" s="51">
        <f t="shared" si="275"/>
        <v>0</v>
      </c>
    </row>
    <row r="1401" spans="1:40" x14ac:dyDescent="0.25">
      <c r="A1401" s="17"/>
      <c r="B1401" s="17"/>
      <c r="C1401" s="35"/>
      <c r="D1401" s="17"/>
      <c r="E1401" s="17"/>
      <c r="F1401" s="17"/>
      <c r="G1401" s="62">
        <f t="shared" si="276"/>
        <v>0</v>
      </c>
      <c r="H1401" s="17"/>
      <c r="I1401" s="17"/>
      <c r="J1401" s="17"/>
      <c r="K1401" s="17"/>
      <c r="L1401" s="17"/>
      <c r="M1401" s="17"/>
      <c r="N1401" s="17"/>
      <c r="O1401" s="17"/>
      <c r="P1401" s="115"/>
      <c r="Q1401" s="62">
        <f>IF(C1401&gt;A_Stammdaten!$B$12,0,SUM(G1401,H1401,J1401,K1401,M1401,N1401)-SUM(I1401,L1401,O1401,P1401))</f>
        <v>0</v>
      </c>
      <c r="R1401" s="17"/>
      <c r="S1401" s="17"/>
      <c r="T1401" s="17"/>
      <c r="U1401" s="62">
        <f t="shared" si="267"/>
        <v>0</v>
      </c>
      <c r="V1401" s="63">
        <f>IF(ISBLANK($B1401),0,VLOOKUP($B1401,Listen!$A$2:$C$45,2,FALSE))</f>
        <v>0</v>
      </c>
      <c r="W1401" s="63">
        <f>IF(ISBLANK($B1401),0,VLOOKUP($B1401,Listen!$A$2:$C$45,3,FALSE))</f>
        <v>0</v>
      </c>
      <c r="X1401" s="49">
        <f t="shared" si="268"/>
        <v>0</v>
      </c>
      <c r="Y1401" s="49">
        <f t="shared" si="278"/>
        <v>0</v>
      </c>
      <c r="Z1401" s="49">
        <f t="shared" si="278"/>
        <v>0</v>
      </c>
      <c r="AA1401" s="49">
        <f t="shared" si="278"/>
        <v>0</v>
      </c>
      <c r="AB1401" s="49">
        <f t="shared" si="278"/>
        <v>0</v>
      </c>
      <c r="AC1401" s="49">
        <f t="shared" si="278"/>
        <v>0</v>
      </c>
      <c r="AD1401" s="49">
        <f t="shared" si="278"/>
        <v>0</v>
      </c>
      <c r="AE1401" s="51">
        <f t="shared" si="277"/>
        <v>0</v>
      </c>
      <c r="AF1401" s="51">
        <f>IF(C1401=A_Stammdaten!$B$12,D_SAV!$U1401-D_SAV!$AG1401,HLOOKUP(A_Stammdaten!$B$12-1,$AH$4:$AN$4004,ROW(C1401)-3,FALSE)-$AG1401)</f>
        <v>0</v>
      </c>
      <c r="AG1401" s="51">
        <f>HLOOKUP(A_Stammdaten!$B$12,$AH$4:$AN$4004,ROW(C1401)-3,FALSE)</f>
        <v>0</v>
      </c>
      <c r="AH1401" s="51">
        <f t="shared" si="269"/>
        <v>0</v>
      </c>
      <c r="AI1401" s="51">
        <f t="shared" si="270"/>
        <v>0</v>
      </c>
      <c r="AJ1401" s="51">
        <f t="shared" si="271"/>
        <v>0</v>
      </c>
      <c r="AK1401" s="51">
        <f t="shared" si="272"/>
        <v>0</v>
      </c>
      <c r="AL1401" s="51">
        <f t="shared" si="273"/>
        <v>0</v>
      </c>
      <c r="AM1401" s="51">
        <f t="shared" si="274"/>
        <v>0</v>
      </c>
      <c r="AN1401" s="51">
        <f t="shared" si="275"/>
        <v>0</v>
      </c>
    </row>
    <row r="1402" spans="1:40" x14ac:dyDescent="0.25">
      <c r="A1402" s="17"/>
      <c r="B1402" s="17"/>
      <c r="C1402" s="35"/>
      <c r="D1402" s="17"/>
      <c r="E1402" s="17"/>
      <c r="F1402" s="17"/>
      <c r="G1402" s="62">
        <f t="shared" si="276"/>
        <v>0</v>
      </c>
      <c r="H1402" s="17"/>
      <c r="I1402" s="17"/>
      <c r="J1402" s="17"/>
      <c r="K1402" s="17"/>
      <c r="L1402" s="17"/>
      <c r="M1402" s="17"/>
      <c r="N1402" s="17"/>
      <c r="O1402" s="17"/>
      <c r="P1402" s="115"/>
      <c r="Q1402" s="62">
        <f>IF(C1402&gt;A_Stammdaten!$B$12,0,SUM(G1402,H1402,J1402,K1402,M1402,N1402)-SUM(I1402,L1402,O1402,P1402))</f>
        <v>0</v>
      </c>
      <c r="R1402" s="17"/>
      <c r="S1402" s="17"/>
      <c r="T1402" s="17"/>
      <c r="U1402" s="62">
        <f t="shared" si="267"/>
        <v>0</v>
      </c>
      <c r="V1402" s="63">
        <f>IF(ISBLANK($B1402),0,VLOOKUP($B1402,Listen!$A$2:$C$45,2,FALSE))</f>
        <v>0</v>
      </c>
      <c r="W1402" s="63">
        <f>IF(ISBLANK($B1402),0,VLOOKUP($B1402,Listen!$A$2:$C$45,3,FALSE))</f>
        <v>0</v>
      </c>
      <c r="X1402" s="49">
        <f t="shared" si="268"/>
        <v>0</v>
      </c>
      <c r="Y1402" s="49">
        <f t="shared" si="278"/>
        <v>0</v>
      </c>
      <c r="Z1402" s="49">
        <f t="shared" si="278"/>
        <v>0</v>
      </c>
      <c r="AA1402" s="49">
        <f t="shared" si="278"/>
        <v>0</v>
      </c>
      <c r="AB1402" s="49">
        <f t="shared" si="278"/>
        <v>0</v>
      </c>
      <c r="AC1402" s="49">
        <f t="shared" si="278"/>
        <v>0</v>
      </c>
      <c r="AD1402" s="49">
        <f t="shared" si="278"/>
        <v>0</v>
      </c>
      <c r="AE1402" s="51">
        <f t="shared" si="277"/>
        <v>0</v>
      </c>
      <c r="AF1402" s="51">
        <f>IF(C1402=A_Stammdaten!$B$12,D_SAV!$U1402-D_SAV!$AG1402,HLOOKUP(A_Stammdaten!$B$12-1,$AH$4:$AN$4004,ROW(C1402)-3,FALSE)-$AG1402)</f>
        <v>0</v>
      </c>
      <c r="AG1402" s="51">
        <f>HLOOKUP(A_Stammdaten!$B$12,$AH$4:$AN$4004,ROW(C1402)-3,FALSE)</f>
        <v>0</v>
      </c>
      <c r="AH1402" s="51">
        <f t="shared" si="269"/>
        <v>0</v>
      </c>
      <c r="AI1402" s="51">
        <f t="shared" si="270"/>
        <v>0</v>
      </c>
      <c r="AJ1402" s="51">
        <f t="shared" si="271"/>
        <v>0</v>
      </c>
      <c r="AK1402" s="51">
        <f t="shared" si="272"/>
        <v>0</v>
      </c>
      <c r="AL1402" s="51">
        <f t="shared" si="273"/>
        <v>0</v>
      </c>
      <c r="AM1402" s="51">
        <f t="shared" si="274"/>
        <v>0</v>
      </c>
      <c r="AN1402" s="51">
        <f t="shared" si="275"/>
        <v>0</v>
      </c>
    </row>
    <row r="1403" spans="1:40" x14ac:dyDescent="0.25">
      <c r="A1403" s="17"/>
      <c r="B1403" s="17"/>
      <c r="C1403" s="35"/>
      <c r="D1403" s="17"/>
      <c r="E1403" s="17"/>
      <c r="F1403" s="17"/>
      <c r="G1403" s="62">
        <f t="shared" si="276"/>
        <v>0</v>
      </c>
      <c r="H1403" s="17"/>
      <c r="I1403" s="17"/>
      <c r="J1403" s="17"/>
      <c r="K1403" s="17"/>
      <c r="L1403" s="17"/>
      <c r="M1403" s="17"/>
      <c r="N1403" s="17"/>
      <c r="O1403" s="17"/>
      <c r="P1403" s="115"/>
      <c r="Q1403" s="62">
        <f>IF(C1403&gt;A_Stammdaten!$B$12,0,SUM(G1403,H1403,J1403,K1403,M1403,N1403)-SUM(I1403,L1403,O1403,P1403))</f>
        <v>0</v>
      </c>
      <c r="R1403" s="17"/>
      <c r="S1403" s="17"/>
      <c r="T1403" s="17"/>
      <c r="U1403" s="62">
        <f t="shared" si="267"/>
        <v>0</v>
      </c>
      <c r="V1403" s="63">
        <f>IF(ISBLANK($B1403),0,VLOOKUP($B1403,Listen!$A$2:$C$45,2,FALSE))</f>
        <v>0</v>
      </c>
      <c r="W1403" s="63">
        <f>IF(ISBLANK($B1403),0,VLOOKUP($B1403,Listen!$A$2:$C$45,3,FALSE))</f>
        <v>0</v>
      </c>
      <c r="X1403" s="49">
        <f t="shared" si="268"/>
        <v>0</v>
      </c>
      <c r="Y1403" s="49">
        <f t="shared" si="278"/>
        <v>0</v>
      </c>
      <c r="Z1403" s="49">
        <f t="shared" si="278"/>
        <v>0</v>
      </c>
      <c r="AA1403" s="49">
        <f t="shared" si="278"/>
        <v>0</v>
      </c>
      <c r="AB1403" s="49">
        <f t="shared" si="278"/>
        <v>0</v>
      </c>
      <c r="AC1403" s="49">
        <f t="shared" si="278"/>
        <v>0</v>
      </c>
      <c r="AD1403" s="49">
        <f t="shared" si="278"/>
        <v>0</v>
      </c>
      <c r="AE1403" s="51">
        <f t="shared" si="277"/>
        <v>0</v>
      </c>
      <c r="AF1403" s="51">
        <f>IF(C1403=A_Stammdaten!$B$12,D_SAV!$U1403-D_SAV!$AG1403,HLOOKUP(A_Stammdaten!$B$12-1,$AH$4:$AN$4004,ROW(C1403)-3,FALSE)-$AG1403)</f>
        <v>0</v>
      </c>
      <c r="AG1403" s="51">
        <f>HLOOKUP(A_Stammdaten!$B$12,$AH$4:$AN$4004,ROW(C1403)-3,FALSE)</f>
        <v>0</v>
      </c>
      <c r="AH1403" s="51">
        <f t="shared" si="269"/>
        <v>0</v>
      </c>
      <c r="AI1403" s="51">
        <f t="shared" si="270"/>
        <v>0</v>
      </c>
      <c r="AJ1403" s="51">
        <f t="shared" si="271"/>
        <v>0</v>
      </c>
      <c r="AK1403" s="51">
        <f t="shared" si="272"/>
        <v>0</v>
      </c>
      <c r="AL1403" s="51">
        <f t="shared" si="273"/>
        <v>0</v>
      </c>
      <c r="AM1403" s="51">
        <f t="shared" si="274"/>
        <v>0</v>
      </c>
      <c r="AN1403" s="51">
        <f t="shared" si="275"/>
        <v>0</v>
      </c>
    </row>
    <row r="1404" spans="1:40" x14ac:dyDescent="0.25">
      <c r="A1404" s="17"/>
      <c r="B1404" s="17"/>
      <c r="C1404" s="35"/>
      <c r="D1404" s="17"/>
      <c r="E1404" s="17"/>
      <c r="F1404" s="17"/>
      <c r="G1404" s="62">
        <f t="shared" si="276"/>
        <v>0</v>
      </c>
      <c r="H1404" s="17"/>
      <c r="I1404" s="17"/>
      <c r="J1404" s="17"/>
      <c r="K1404" s="17"/>
      <c r="L1404" s="17"/>
      <c r="M1404" s="17"/>
      <c r="N1404" s="17"/>
      <c r="O1404" s="17"/>
      <c r="P1404" s="115"/>
      <c r="Q1404" s="62">
        <f>IF(C1404&gt;A_Stammdaten!$B$12,0,SUM(G1404,H1404,J1404,K1404,M1404,N1404)-SUM(I1404,L1404,O1404,P1404))</f>
        <v>0</v>
      </c>
      <c r="R1404" s="17"/>
      <c r="S1404" s="17"/>
      <c r="T1404" s="17"/>
      <c r="U1404" s="62">
        <f t="shared" si="267"/>
        <v>0</v>
      </c>
      <c r="V1404" s="63">
        <f>IF(ISBLANK($B1404),0,VLOOKUP($B1404,Listen!$A$2:$C$45,2,FALSE))</f>
        <v>0</v>
      </c>
      <c r="W1404" s="63">
        <f>IF(ISBLANK($B1404),0,VLOOKUP($B1404,Listen!$A$2:$C$45,3,FALSE))</f>
        <v>0</v>
      </c>
      <c r="X1404" s="49">
        <f t="shared" si="268"/>
        <v>0</v>
      </c>
      <c r="Y1404" s="49">
        <f t="shared" si="278"/>
        <v>0</v>
      </c>
      <c r="Z1404" s="49">
        <f t="shared" si="278"/>
        <v>0</v>
      </c>
      <c r="AA1404" s="49">
        <f t="shared" si="278"/>
        <v>0</v>
      </c>
      <c r="AB1404" s="49">
        <f t="shared" si="278"/>
        <v>0</v>
      </c>
      <c r="AC1404" s="49">
        <f t="shared" si="278"/>
        <v>0</v>
      </c>
      <c r="AD1404" s="49">
        <f t="shared" si="278"/>
        <v>0</v>
      </c>
      <c r="AE1404" s="51">
        <f t="shared" si="277"/>
        <v>0</v>
      </c>
      <c r="AF1404" s="51">
        <f>IF(C1404=A_Stammdaten!$B$12,D_SAV!$U1404-D_SAV!$AG1404,HLOOKUP(A_Stammdaten!$B$12-1,$AH$4:$AN$4004,ROW(C1404)-3,FALSE)-$AG1404)</f>
        <v>0</v>
      </c>
      <c r="AG1404" s="51">
        <f>HLOOKUP(A_Stammdaten!$B$12,$AH$4:$AN$4004,ROW(C1404)-3,FALSE)</f>
        <v>0</v>
      </c>
      <c r="AH1404" s="51">
        <f t="shared" si="269"/>
        <v>0</v>
      </c>
      <c r="AI1404" s="51">
        <f t="shared" si="270"/>
        <v>0</v>
      </c>
      <c r="AJ1404" s="51">
        <f t="shared" si="271"/>
        <v>0</v>
      </c>
      <c r="AK1404" s="51">
        <f t="shared" si="272"/>
        <v>0</v>
      </c>
      <c r="AL1404" s="51">
        <f t="shared" si="273"/>
        <v>0</v>
      </c>
      <c r="AM1404" s="51">
        <f t="shared" si="274"/>
        <v>0</v>
      </c>
      <c r="AN1404" s="51">
        <f t="shared" si="275"/>
        <v>0</v>
      </c>
    </row>
    <row r="1405" spans="1:40" x14ac:dyDescent="0.25">
      <c r="A1405" s="17"/>
      <c r="B1405" s="17"/>
      <c r="C1405" s="35"/>
      <c r="D1405" s="17"/>
      <c r="E1405" s="17"/>
      <c r="F1405" s="17"/>
      <c r="G1405" s="62">
        <f t="shared" si="276"/>
        <v>0</v>
      </c>
      <c r="H1405" s="17"/>
      <c r="I1405" s="17"/>
      <c r="J1405" s="17"/>
      <c r="K1405" s="17"/>
      <c r="L1405" s="17"/>
      <c r="M1405" s="17"/>
      <c r="N1405" s="17"/>
      <c r="O1405" s="17"/>
      <c r="P1405" s="115"/>
      <c r="Q1405" s="62">
        <f>IF(C1405&gt;A_Stammdaten!$B$12,0,SUM(G1405,H1405,J1405,K1405,M1405,N1405)-SUM(I1405,L1405,O1405,P1405))</f>
        <v>0</v>
      </c>
      <c r="R1405" s="17"/>
      <c r="S1405" s="17"/>
      <c r="T1405" s="17"/>
      <c r="U1405" s="62">
        <f t="shared" si="267"/>
        <v>0</v>
      </c>
      <c r="V1405" s="63">
        <f>IF(ISBLANK($B1405),0,VLOOKUP($B1405,Listen!$A$2:$C$45,2,FALSE))</f>
        <v>0</v>
      </c>
      <c r="W1405" s="63">
        <f>IF(ISBLANK($B1405),0,VLOOKUP($B1405,Listen!$A$2:$C$45,3,FALSE))</f>
        <v>0</v>
      </c>
      <c r="X1405" s="49">
        <f t="shared" si="268"/>
        <v>0</v>
      </c>
      <c r="Y1405" s="49">
        <f t="shared" si="278"/>
        <v>0</v>
      </c>
      <c r="Z1405" s="49">
        <f t="shared" si="278"/>
        <v>0</v>
      </c>
      <c r="AA1405" s="49">
        <f t="shared" si="278"/>
        <v>0</v>
      </c>
      <c r="AB1405" s="49">
        <f t="shared" si="278"/>
        <v>0</v>
      </c>
      <c r="AC1405" s="49">
        <f t="shared" si="278"/>
        <v>0</v>
      </c>
      <c r="AD1405" s="49">
        <f t="shared" si="278"/>
        <v>0</v>
      </c>
      <c r="AE1405" s="51">
        <f t="shared" si="277"/>
        <v>0</v>
      </c>
      <c r="AF1405" s="51">
        <f>IF(C1405=A_Stammdaten!$B$12,D_SAV!$U1405-D_SAV!$AG1405,HLOOKUP(A_Stammdaten!$B$12-1,$AH$4:$AN$4004,ROW(C1405)-3,FALSE)-$AG1405)</f>
        <v>0</v>
      </c>
      <c r="AG1405" s="51">
        <f>HLOOKUP(A_Stammdaten!$B$12,$AH$4:$AN$4004,ROW(C1405)-3,FALSE)</f>
        <v>0</v>
      </c>
      <c r="AH1405" s="51">
        <f t="shared" si="269"/>
        <v>0</v>
      </c>
      <c r="AI1405" s="51">
        <f t="shared" si="270"/>
        <v>0</v>
      </c>
      <c r="AJ1405" s="51">
        <f t="shared" si="271"/>
        <v>0</v>
      </c>
      <c r="AK1405" s="51">
        <f t="shared" si="272"/>
        <v>0</v>
      </c>
      <c r="AL1405" s="51">
        <f t="shared" si="273"/>
        <v>0</v>
      </c>
      <c r="AM1405" s="51">
        <f t="shared" si="274"/>
        <v>0</v>
      </c>
      <c r="AN1405" s="51">
        <f t="shared" si="275"/>
        <v>0</v>
      </c>
    </row>
    <row r="1406" spans="1:40" x14ac:dyDescent="0.25">
      <c r="A1406" s="17"/>
      <c r="B1406" s="17"/>
      <c r="C1406" s="35"/>
      <c r="D1406" s="17"/>
      <c r="E1406" s="17"/>
      <c r="F1406" s="17"/>
      <c r="G1406" s="62">
        <f t="shared" si="276"/>
        <v>0</v>
      </c>
      <c r="H1406" s="17"/>
      <c r="I1406" s="17"/>
      <c r="J1406" s="17"/>
      <c r="K1406" s="17"/>
      <c r="L1406" s="17"/>
      <c r="M1406" s="17"/>
      <c r="N1406" s="17"/>
      <c r="O1406" s="17"/>
      <c r="P1406" s="115"/>
      <c r="Q1406" s="62">
        <f>IF(C1406&gt;A_Stammdaten!$B$12,0,SUM(G1406,H1406,J1406,K1406,M1406,N1406)-SUM(I1406,L1406,O1406,P1406))</f>
        <v>0</v>
      </c>
      <c r="R1406" s="17"/>
      <c r="S1406" s="17"/>
      <c r="T1406" s="17"/>
      <c r="U1406" s="62">
        <f t="shared" si="267"/>
        <v>0</v>
      </c>
      <c r="V1406" s="63">
        <f>IF(ISBLANK($B1406),0,VLOOKUP($B1406,Listen!$A$2:$C$45,2,FALSE))</f>
        <v>0</v>
      </c>
      <c r="W1406" s="63">
        <f>IF(ISBLANK($B1406),0,VLOOKUP($B1406,Listen!$A$2:$C$45,3,FALSE))</f>
        <v>0</v>
      </c>
      <c r="X1406" s="49">
        <f t="shared" si="268"/>
        <v>0</v>
      </c>
      <c r="Y1406" s="49">
        <f t="shared" si="278"/>
        <v>0</v>
      </c>
      <c r="Z1406" s="49">
        <f t="shared" si="278"/>
        <v>0</v>
      </c>
      <c r="AA1406" s="49">
        <f t="shared" si="278"/>
        <v>0</v>
      </c>
      <c r="AB1406" s="49">
        <f t="shared" si="278"/>
        <v>0</v>
      </c>
      <c r="AC1406" s="49">
        <f t="shared" si="278"/>
        <v>0</v>
      </c>
      <c r="AD1406" s="49">
        <f t="shared" si="278"/>
        <v>0</v>
      </c>
      <c r="AE1406" s="51">
        <f t="shared" si="277"/>
        <v>0</v>
      </c>
      <c r="AF1406" s="51">
        <f>IF(C1406=A_Stammdaten!$B$12,D_SAV!$U1406-D_SAV!$AG1406,HLOOKUP(A_Stammdaten!$B$12-1,$AH$4:$AN$4004,ROW(C1406)-3,FALSE)-$AG1406)</f>
        <v>0</v>
      </c>
      <c r="AG1406" s="51">
        <f>HLOOKUP(A_Stammdaten!$B$12,$AH$4:$AN$4004,ROW(C1406)-3,FALSE)</f>
        <v>0</v>
      </c>
      <c r="AH1406" s="51">
        <f t="shared" si="269"/>
        <v>0</v>
      </c>
      <c r="AI1406" s="51">
        <f t="shared" si="270"/>
        <v>0</v>
      </c>
      <c r="AJ1406" s="51">
        <f t="shared" si="271"/>
        <v>0</v>
      </c>
      <c r="AK1406" s="51">
        <f t="shared" si="272"/>
        <v>0</v>
      </c>
      <c r="AL1406" s="51">
        <f t="shared" si="273"/>
        <v>0</v>
      </c>
      <c r="AM1406" s="51">
        <f t="shared" si="274"/>
        <v>0</v>
      </c>
      <c r="AN1406" s="51">
        <f t="shared" si="275"/>
        <v>0</v>
      </c>
    </row>
    <row r="1407" spans="1:40" x14ac:dyDescent="0.25">
      <c r="A1407" s="17"/>
      <c r="B1407" s="17"/>
      <c r="C1407" s="35"/>
      <c r="D1407" s="17"/>
      <c r="E1407" s="17"/>
      <c r="F1407" s="17"/>
      <c r="G1407" s="62">
        <f t="shared" si="276"/>
        <v>0</v>
      </c>
      <c r="H1407" s="17"/>
      <c r="I1407" s="17"/>
      <c r="J1407" s="17"/>
      <c r="K1407" s="17"/>
      <c r="L1407" s="17"/>
      <c r="M1407" s="17"/>
      <c r="N1407" s="17"/>
      <c r="O1407" s="17"/>
      <c r="P1407" s="115"/>
      <c r="Q1407" s="62">
        <f>IF(C1407&gt;A_Stammdaten!$B$12,0,SUM(G1407,H1407,J1407,K1407,M1407,N1407)-SUM(I1407,L1407,O1407,P1407))</f>
        <v>0</v>
      </c>
      <c r="R1407" s="17"/>
      <c r="S1407" s="17"/>
      <c r="T1407" s="17"/>
      <c r="U1407" s="62">
        <f t="shared" si="267"/>
        <v>0</v>
      </c>
      <c r="V1407" s="63">
        <f>IF(ISBLANK($B1407),0,VLOOKUP($B1407,Listen!$A$2:$C$45,2,FALSE))</f>
        <v>0</v>
      </c>
      <c r="W1407" s="63">
        <f>IF(ISBLANK($B1407),0,VLOOKUP($B1407,Listen!$A$2:$C$45,3,FALSE))</f>
        <v>0</v>
      </c>
      <c r="X1407" s="49">
        <f t="shared" si="268"/>
        <v>0</v>
      </c>
      <c r="Y1407" s="49">
        <f t="shared" si="278"/>
        <v>0</v>
      </c>
      <c r="Z1407" s="49">
        <f t="shared" si="278"/>
        <v>0</v>
      </c>
      <c r="AA1407" s="49">
        <f t="shared" si="278"/>
        <v>0</v>
      </c>
      <c r="AB1407" s="49">
        <f t="shared" si="278"/>
        <v>0</v>
      </c>
      <c r="AC1407" s="49">
        <f t="shared" si="278"/>
        <v>0</v>
      </c>
      <c r="AD1407" s="49">
        <f t="shared" si="278"/>
        <v>0</v>
      </c>
      <c r="AE1407" s="51">
        <f t="shared" si="277"/>
        <v>0</v>
      </c>
      <c r="AF1407" s="51">
        <f>IF(C1407=A_Stammdaten!$B$12,D_SAV!$U1407-D_SAV!$AG1407,HLOOKUP(A_Stammdaten!$B$12-1,$AH$4:$AN$4004,ROW(C1407)-3,FALSE)-$AG1407)</f>
        <v>0</v>
      </c>
      <c r="AG1407" s="51">
        <f>HLOOKUP(A_Stammdaten!$B$12,$AH$4:$AN$4004,ROW(C1407)-3,FALSE)</f>
        <v>0</v>
      </c>
      <c r="AH1407" s="51">
        <f t="shared" si="269"/>
        <v>0</v>
      </c>
      <c r="AI1407" s="51">
        <f t="shared" si="270"/>
        <v>0</v>
      </c>
      <c r="AJ1407" s="51">
        <f t="shared" si="271"/>
        <v>0</v>
      </c>
      <c r="AK1407" s="51">
        <f t="shared" si="272"/>
        <v>0</v>
      </c>
      <c r="AL1407" s="51">
        <f t="shared" si="273"/>
        <v>0</v>
      </c>
      <c r="AM1407" s="51">
        <f t="shared" si="274"/>
        <v>0</v>
      </c>
      <c r="AN1407" s="51">
        <f t="shared" si="275"/>
        <v>0</v>
      </c>
    </row>
    <row r="1408" spans="1:40" x14ac:dyDescent="0.25">
      <c r="A1408" s="17"/>
      <c r="B1408" s="17"/>
      <c r="C1408" s="35"/>
      <c r="D1408" s="17"/>
      <c r="E1408" s="17"/>
      <c r="F1408" s="17"/>
      <c r="G1408" s="62">
        <f t="shared" si="276"/>
        <v>0</v>
      </c>
      <c r="H1408" s="17"/>
      <c r="I1408" s="17"/>
      <c r="J1408" s="17"/>
      <c r="K1408" s="17"/>
      <c r="L1408" s="17"/>
      <c r="M1408" s="17"/>
      <c r="N1408" s="17"/>
      <c r="O1408" s="17"/>
      <c r="P1408" s="115"/>
      <c r="Q1408" s="62">
        <f>IF(C1408&gt;A_Stammdaten!$B$12,0,SUM(G1408,H1408,J1408,K1408,M1408,N1408)-SUM(I1408,L1408,O1408,P1408))</f>
        <v>0</v>
      </c>
      <c r="R1408" s="17"/>
      <c r="S1408" s="17"/>
      <c r="T1408" s="17"/>
      <c r="U1408" s="62">
        <f t="shared" si="267"/>
        <v>0</v>
      </c>
      <c r="V1408" s="63">
        <f>IF(ISBLANK($B1408),0,VLOOKUP($B1408,Listen!$A$2:$C$45,2,FALSE))</f>
        <v>0</v>
      </c>
      <c r="W1408" s="63">
        <f>IF(ISBLANK($B1408),0,VLOOKUP($B1408,Listen!$A$2:$C$45,3,FALSE))</f>
        <v>0</v>
      </c>
      <c r="X1408" s="49">
        <f t="shared" si="268"/>
        <v>0</v>
      </c>
      <c r="Y1408" s="49">
        <f t="shared" si="278"/>
        <v>0</v>
      </c>
      <c r="Z1408" s="49">
        <f t="shared" si="278"/>
        <v>0</v>
      </c>
      <c r="AA1408" s="49">
        <f t="shared" si="278"/>
        <v>0</v>
      </c>
      <c r="AB1408" s="49">
        <f t="shared" si="278"/>
        <v>0</v>
      </c>
      <c r="AC1408" s="49">
        <f t="shared" si="278"/>
        <v>0</v>
      </c>
      <c r="AD1408" s="49">
        <f t="shared" si="278"/>
        <v>0</v>
      </c>
      <c r="AE1408" s="51">
        <f t="shared" si="277"/>
        <v>0</v>
      </c>
      <c r="AF1408" s="51">
        <f>IF(C1408=A_Stammdaten!$B$12,D_SAV!$U1408-D_SAV!$AG1408,HLOOKUP(A_Stammdaten!$B$12-1,$AH$4:$AN$4004,ROW(C1408)-3,FALSE)-$AG1408)</f>
        <v>0</v>
      </c>
      <c r="AG1408" s="51">
        <f>HLOOKUP(A_Stammdaten!$B$12,$AH$4:$AN$4004,ROW(C1408)-3,FALSE)</f>
        <v>0</v>
      </c>
      <c r="AH1408" s="51">
        <f t="shared" si="269"/>
        <v>0</v>
      </c>
      <c r="AI1408" s="51">
        <f t="shared" si="270"/>
        <v>0</v>
      </c>
      <c r="AJ1408" s="51">
        <f t="shared" si="271"/>
        <v>0</v>
      </c>
      <c r="AK1408" s="51">
        <f t="shared" si="272"/>
        <v>0</v>
      </c>
      <c r="AL1408" s="51">
        <f t="shared" si="273"/>
        <v>0</v>
      </c>
      <c r="AM1408" s="51">
        <f t="shared" si="274"/>
        <v>0</v>
      </c>
      <c r="AN1408" s="51">
        <f t="shared" si="275"/>
        <v>0</v>
      </c>
    </row>
    <row r="1409" spans="1:40" x14ac:dyDescent="0.25">
      <c r="A1409" s="17"/>
      <c r="B1409" s="17"/>
      <c r="C1409" s="35"/>
      <c r="D1409" s="17"/>
      <c r="E1409" s="17"/>
      <c r="F1409" s="17"/>
      <c r="G1409" s="62">
        <f t="shared" si="276"/>
        <v>0</v>
      </c>
      <c r="H1409" s="17"/>
      <c r="I1409" s="17"/>
      <c r="J1409" s="17"/>
      <c r="K1409" s="17"/>
      <c r="L1409" s="17"/>
      <c r="M1409" s="17"/>
      <c r="N1409" s="17"/>
      <c r="O1409" s="17"/>
      <c r="P1409" s="115"/>
      <c r="Q1409" s="62">
        <f>IF(C1409&gt;A_Stammdaten!$B$12,0,SUM(G1409,H1409,J1409,K1409,M1409,N1409)-SUM(I1409,L1409,O1409,P1409))</f>
        <v>0</v>
      </c>
      <c r="R1409" s="17"/>
      <c r="S1409" s="17"/>
      <c r="T1409" s="17"/>
      <c r="U1409" s="62">
        <f t="shared" si="267"/>
        <v>0</v>
      </c>
      <c r="V1409" s="63">
        <f>IF(ISBLANK($B1409),0,VLOOKUP($B1409,Listen!$A$2:$C$45,2,FALSE))</f>
        <v>0</v>
      </c>
      <c r="W1409" s="63">
        <f>IF(ISBLANK($B1409),0,VLOOKUP($B1409,Listen!$A$2:$C$45,3,FALSE))</f>
        <v>0</v>
      </c>
      <c r="X1409" s="49">
        <f t="shared" si="268"/>
        <v>0</v>
      </c>
      <c r="Y1409" s="49">
        <f t="shared" si="278"/>
        <v>0</v>
      </c>
      <c r="Z1409" s="49">
        <f t="shared" si="278"/>
        <v>0</v>
      </c>
      <c r="AA1409" s="49">
        <f t="shared" si="278"/>
        <v>0</v>
      </c>
      <c r="AB1409" s="49">
        <f t="shared" si="278"/>
        <v>0</v>
      </c>
      <c r="AC1409" s="49">
        <f t="shared" si="278"/>
        <v>0</v>
      </c>
      <c r="AD1409" s="49">
        <f t="shared" si="278"/>
        <v>0</v>
      </c>
      <c r="AE1409" s="51">
        <f t="shared" si="277"/>
        <v>0</v>
      </c>
      <c r="AF1409" s="51">
        <f>IF(C1409=A_Stammdaten!$B$12,D_SAV!$U1409-D_SAV!$AG1409,HLOOKUP(A_Stammdaten!$B$12-1,$AH$4:$AN$4004,ROW(C1409)-3,FALSE)-$AG1409)</f>
        <v>0</v>
      </c>
      <c r="AG1409" s="51">
        <f>HLOOKUP(A_Stammdaten!$B$12,$AH$4:$AN$4004,ROW(C1409)-3,FALSE)</f>
        <v>0</v>
      </c>
      <c r="AH1409" s="51">
        <f t="shared" si="269"/>
        <v>0</v>
      </c>
      <c r="AI1409" s="51">
        <f t="shared" si="270"/>
        <v>0</v>
      </c>
      <c r="AJ1409" s="51">
        <f t="shared" si="271"/>
        <v>0</v>
      </c>
      <c r="AK1409" s="51">
        <f t="shared" si="272"/>
        <v>0</v>
      </c>
      <c r="AL1409" s="51">
        <f t="shared" si="273"/>
        <v>0</v>
      </c>
      <c r="AM1409" s="51">
        <f t="shared" si="274"/>
        <v>0</v>
      </c>
      <c r="AN1409" s="51">
        <f t="shared" si="275"/>
        <v>0</v>
      </c>
    </row>
    <row r="1410" spans="1:40" x14ac:dyDescent="0.25">
      <c r="A1410" s="17"/>
      <c r="B1410" s="17"/>
      <c r="C1410" s="35"/>
      <c r="D1410" s="17"/>
      <c r="E1410" s="17"/>
      <c r="F1410" s="17"/>
      <c r="G1410" s="62">
        <f t="shared" si="276"/>
        <v>0</v>
      </c>
      <c r="H1410" s="17"/>
      <c r="I1410" s="17"/>
      <c r="J1410" s="17"/>
      <c r="K1410" s="17"/>
      <c r="L1410" s="17"/>
      <c r="M1410" s="17"/>
      <c r="N1410" s="17"/>
      <c r="O1410" s="17"/>
      <c r="P1410" s="115"/>
      <c r="Q1410" s="62">
        <f>IF(C1410&gt;A_Stammdaten!$B$12,0,SUM(G1410,H1410,J1410,K1410,M1410,N1410)-SUM(I1410,L1410,O1410,P1410))</f>
        <v>0</v>
      </c>
      <c r="R1410" s="17"/>
      <c r="S1410" s="17"/>
      <c r="T1410" s="17"/>
      <c r="U1410" s="62">
        <f t="shared" si="267"/>
        <v>0</v>
      </c>
      <c r="V1410" s="63">
        <f>IF(ISBLANK($B1410),0,VLOOKUP($B1410,Listen!$A$2:$C$45,2,FALSE))</f>
        <v>0</v>
      </c>
      <c r="W1410" s="63">
        <f>IF(ISBLANK($B1410),0,VLOOKUP($B1410,Listen!$A$2:$C$45,3,FALSE))</f>
        <v>0</v>
      </c>
      <c r="X1410" s="49">
        <f t="shared" si="268"/>
        <v>0</v>
      </c>
      <c r="Y1410" s="49">
        <f t="shared" si="278"/>
        <v>0</v>
      </c>
      <c r="Z1410" s="49">
        <f t="shared" si="278"/>
        <v>0</v>
      </c>
      <c r="AA1410" s="49">
        <f t="shared" si="278"/>
        <v>0</v>
      </c>
      <c r="AB1410" s="49">
        <f t="shared" si="278"/>
        <v>0</v>
      </c>
      <c r="AC1410" s="49">
        <f t="shared" si="278"/>
        <v>0</v>
      </c>
      <c r="AD1410" s="49">
        <f t="shared" si="278"/>
        <v>0</v>
      </c>
      <c r="AE1410" s="51">
        <f t="shared" si="277"/>
        <v>0</v>
      </c>
      <c r="AF1410" s="51">
        <f>IF(C1410=A_Stammdaten!$B$12,D_SAV!$U1410-D_SAV!$AG1410,HLOOKUP(A_Stammdaten!$B$12-1,$AH$4:$AN$4004,ROW(C1410)-3,FALSE)-$AG1410)</f>
        <v>0</v>
      </c>
      <c r="AG1410" s="51">
        <f>HLOOKUP(A_Stammdaten!$B$12,$AH$4:$AN$4004,ROW(C1410)-3,FALSE)</f>
        <v>0</v>
      </c>
      <c r="AH1410" s="51">
        <f t="shared" si="269"/>
        <v>0</v>
      </c>
      <c r="AI1410" s="51">
        <f t="shared" si="270"/>
        <v>0</v>
      </c>
      <c r="AJ1410" s="51">
        <f t="shared" si="271"/>
        <v>0</v>
      </c>
      <c r="AK1410" s="51">
        <f t="shared" si="272"/>
        <v>0</v>
      </c>
      <c r="AL1410" s="51">
        <f t="shared" si="273"/>
        <v>0</v>
      </c>
      <c r="AM1410" s="51">
        <f t="shared" si="274"/>
        <v>0</v>
      </c>
      <c r="AN1410" s="51">
        <f t="shared" si="275"/>
        <v>0</v>
      </c>
    </row>
    <row r="1411" spans="1:40" x14ac:dyDescent="0.25">
      <c r="A1411" s="17"/>
      <c r="B1411" s="17"/>
      <c r="C1411" s="35"/>
      <c r="D1411" s="17"/>
      <c r="E1411" s="17"/>
      <c r="F1411" s="17"/>
      <c r="G1411" s="62">
        <f t="shared" si="276"/>
        <v>0</v>
      </c>
      <c r="H1411" s="17"/>
      <c r="I1411" s="17"/>
      <c r="J1411" s="17"/>
      <c r="K1411" s="17"/>
      <c r="L1411" s="17"/>
      <c r="M1411" s="17"/>
      <c r="N1411" s="17"/>
      <c r="O1411" s="17"/>
      <c r="P1411" s="115"/>
      <c r="Q1411" s="62">
        <f>IF(C1411&gt;A_Stammdaten!$B$12,0,SUM(G1411,H1411,J1411,K1411,M1411,N1411)-SUM(I1411,L1411,O1411,P1411))</f>
        <v>0</v>
      </c>
      <c r="R1411" s="17"/>
      <c r="S1411" s="17"/>
      <c r="T1411" s="17"/>
      <c r="U1411" s="62">
        <f t="shared" si="267"/>
        <v>0</v>
      </c>
      <c r="V1411" s="63">
        <f>IF(ISBLANK($B1411),0,VLOOKUP($B1411,Listen!$A$2:$C$45,2,FALSE))</f>
        <v>0</v>
      </c>
      <c r="W1411" s="63">
        <f>IF(ISBLANK($B1411),0,VLOOKUP($B1411,Listen!$A$2:$C$45,3,FALSE))</f>
        <v>0</v>
      </c>
      <c r="X1411" s="49">
        <f t="shared" si="268"/>
        <v>0</v>
      </c>
      <c r="Y1411" s="49">
        <f t="shared" si="278"/>
        <v>0</v>
      </c>
      <c r="Z1411" s="49">
        <f t="shared" si="278"/>
        <v>0</v>
      </c>
      <c r="AA1411" s="49">
        <f t="shared" si="278"/>
        <v>0</v>
      </c>
      <c r="AB1411" s="49">
        <f t="shared" si="278"/>
        <v>0</v>
      </c>
      <c r="AC1411" s="49">
        <f t="shared" si="278"/>
        <v>0</v>
      </c>
      <c r="AD1411" s="49">
        <f t="shared" si="278"/>
        <v>0</v>
      </c>
      <c r="AE1411" s="51">
        <f t="shared" si="277"/>
        <v>0</v>
      </c>
      <c r="AF1411" s="51">
        <f>IF(C1411=A_Stammdaten!$B$12,D_SAV!$U1411-D_SAV!$AG1411,HLOOKUP(A_Stammdaten!$B$12-1,$AH$4:$AN$4004,ROW(C1411)-3,FALSE)-$AG1411)</f>
        <v>0</v>
      </c>
      <c r="AG1411" s="51">
        <f>HLOOKUP(A_Stammdaten!$B$12,$AH$4:$AN$4004,ROW(C1411)-3,FALSE)</f>
        <v>0</v>
      </c>
      <c r="AH1411" s="51">
        <f t="shared" si="269"/>
        <v>0</v>
      </c>
      <c r="AI1411" s="51">
        <f t="shared" si="270"/>
        <v>0</v>
      </c>
      <c r="AJ1411" s="51">
        <f t="shared" si="271"/>
        <v>0</v>
      </c>
      <c r="AK1411" s="51">
        <f t="shared" si="272"/>
        <v>0</v>
      </c>
      <c r="AL1411" s="51">
        <f t="shared" si="273"/>
        <v>0</v>
      </c>
      <c r="AM1411" s="51">
        <f t="shared" si="274"/>
        <v>0</v>
      </c>
      <c r="AN1411" s="51">
        <f t="shared" si="275"/>
        <v>0</v>
      </c>
    </row>
    <row r="1412" spans="1:40" x14ac:dyDescent="0.25">
      <c r="A1412" s="17"/>
      <c r="B1412" s="17"/>
      <c r="C1412" s="35"/>
      <c r="D1412" s="17"/>
      <c r="E1412" s="17"/>
      <c r="F1412" s="17"/>
      <c r="G1412" s="62">
        <f t="shared" si="276"/>
        <v>0</v>
      </c>
      <c r="H1412" s="17"/>
      <c r="I1412" s="17"/>
      <c r="J1412" s="17"/>
      <c r="K1412" s="17"/>
      <c r="L1412" s="17"/>
      <c r="M1412" s="17"/>
      <c r="N1412" s="17"/>
      <c r="O1412" s="17"/>
      <c r="P1412" s="115"/>
      <c r="Q1412" s="62">
        <f>IF(C1412&gt;A_Stammdaten!$B$12,0,SUM(G1412,H1412,J1412,K1412,M1412,N1412)-SUM(I1412,L1412,O1412,P1412))</f>
        <v>0</v>
      </c>
      <c r="R1412" s="17"/>
      <c r="S1412" s="17"/>
      <c r="T1412" s="17"/>
      <c r="U1412" s="62">
        <f t="shared" si="267"/>
        <v>0</v>
      </c>
      <c r="V1412" s="63">
        <f>IF(ISBLANK($B1412),0,VLOOKUP($B1412,Listen!$A$2:$C$45,2,FALSE))</f>
        <v>0</v>
      </c>
      <c r="W1412" s="63">
        <f>IF(ISBLANK($B1412),0,VLOOKUP($B1412,Listen!$A$2:$C$45,3,FALSE))</f>
        <v>0</v>
      </c>
      <c r="X1412" s="49">
        <f t="shared" si="268"/>
        <v>0</v>
      </c>
      <c r="Y1412" s="49">
        <f t="shared" si="278"/>
        <v>0</v>
      </c>
      <c r="Z1412" s="49">
        <f t="shared" si="278"/>
        <v>0</v>
      </c>
      <c r="AA1412" s="49">
        <f t="shared" si="278"/>
        <v>0</v>
      </c>
      <c r="AB1412" s="49">
        <f t="shared" si="278"/>
        <v>0</v>
      </c>
      <c r="AC1412" s="49">
        <f t="shared" si="278"/>
        <v>0</v>
      </c>
      <c r="AD1412" s="49">
        <f t="shared" si="278"/>
        <v>0</v>
      </c>
      <c r="AE1412" s="51">
        <f t="shared" si="277"/>
        <v>0</v>
      </c>
      <c r="AF1412" s="51">
        <f>IF(C1412=A_Stammdaten!$B$12,D_SAV!$U1412-D_SAV!$AG1412,HLOOKUP(A_Stammdaten!$B$12-1,$AH$4:$AN$4004,ROW(C1412)-3,FALSE)-$AG1412)</f>
        <v>0</v>
      </c>
      <c r="AG1412" s="51">
        <f>HLOOKUP(A_Stammdaten!$B$12,$AH$4:$AN$4004,ROW(C1412)-3,FALSE)</f>
        <v>0</v>
      </c>
      <c r="AH1412" s="51">
        <f t="shared" si="269"/>
        <v>0</v>
      </c>
      <c r="AI1412" s="51">
        <f t="shared" si="270"/>
        <v>0</v>
      </c>
      <c r="AJ1412" s="51">
        <f t="shared" si="271"/>
        <v>0</v>
      </c>
      <c r="AK1412" s="51">
        <f t="shared" si="272"/>
        <v>0</v>
      </c>
      <c r="AL1412" s="51">
        <f t="shared" si="273"/>
        <v>0</v>
      </c>
      <c r="AM1412" s="51">
        <f t="shared" si="274"/>
        <v>0</v>
      </c>
      <c r="AN1412" s="51">
        <f t="shared" si="275"/>
        <v>0</v>
      </c>
    </row>
    <row r="1413" spans="1:40" x14ac:dyDescent="0.25">
      <c r="A1413" s="17"/>
      <c r="B1413" s="17"/>
      <c r="C1413" s="35"/>
      <c r="D1413" s="17"/>
      <c r="E1413" s="17"/>
      <c r="F1413" s="17"/>
      <c r="G1413" s="62">
        <f t="shared" si="276"/>
        <v>0</v>
      </c>
      <c r="H1413" s="17"/>
      <c r="I1413" s="17"/>
      <c r="J1413" s="17"/>
      <c r="K1413" s="17"/>
      <c r="L1413" s="17"/>
      <c r="M1413" s="17"/>
      <c r="N1413" s="17"/>
      <c r="O1413" s="17"/>
      <c r="P1413" s="115"/>
      <c r="Q1413" s="62">
        <f>IF(C1413&gt;A_Stammdaten!$B$12,0,SUM(G1413,H1413,J1413,K1413,M1413,N1413)-SUM(I1413,L1413,O1413,P1413))</f>
        <v>0</v>
      </c>
      <c r="R1413" s="17"/>
      <c r="S1413" s="17"/>
      <c r="T1413" s="17"/>
      <c r="U1413" s="62">
        <f t="shared" ref="U1413:U1476" si="279">Q1413-SUM(R1413:T1413)</f>
        <v>0</v>
      </c>
      <c r="V1413" s="63">
        <f>IF(ISBLANK($B1413),0,VLOOKUP($B1413,Listen!$A$2:$C$45,2,FALSE))</f>
        <v>0</v>
      </c>
      <c r="W1413" s="63">
        <f>IF(ISBLANK($B1413),0,VLOOKUP($B1413,Listen!$A$2:$C$45,3,FALSE))</f>
        <v>0</v>
      </c>
      <c r="X1413" s="49">
        <f t="shared" ref="X1413:X1476" si="280">$V1413</f>
        <v>0</v>
      </c>
      <c r="Y1413" s="49">
        <f t="shared" si="278"/>
        <v>0</v>
      </c>
      <c r="Z1413" s="49">
        <f t="shared" si="278"/>
        <v>0</v>
      </c>
      <c r="AA1413" s="49">
        <f t="shared" si="278"/>
        <v>0</v>
      </c>
      <c r="AB1413" s="49">
        <f t="shared" si="278"/>
        <v>0</v>
      </c>
      <c r="AC1413" s="49">
        <f t="shared" si="278"/>
        <v>0</v>
      </c>
      <c r="AD1413" s="49">
        <f t="shared" si="278"/>
        <v>0</v>
      </c>
      <c r="AE1413" s="51">
        <f t="shared" si="277"/>
        <v>0</v>
      </c>
      <c r="AF1413" s="51">
        <f>IF(C1413=A_Stammdaten!$B$12,D_SAV!$U1413-D_SAV!$AG1413,HLOOKUP(A_Stammdaten!$B$12-1,$AH$4:$AN$4004,ROW(C1413)-3,FALSE)-$AG1413)</f>
        <v>0</v>
      </c>
      <c r="AG1413" s="51">
        <f>HLOOKUP(A_Stammdaten!$B$12,$AH$4:$AN$4004,ROW(C1413)-3,FALSE)</f>
        <v>0</v>
      </c>
      <c r="AH1413" s="51">
        <f t="shared" ref="AH1413:AH1476" si="281">IF(OR($C1413=0,$U1413=0),0,IF($C1413&lt;=AH$4,$U1413-$U1413/X1413*(AH$4-$C1413+1),0))</f>
        <v>0</v>
      </c>
      <c r="AI1413" s="51">
        <f t="shared" ref="AI1413:AI1476" si="282">IF(OR($C1413=0,$U1413=0,Y1413-(AI$4-$C1413)=0),0,IF($C1413&lt;AI$4,AH1413-AH1413/(Y1413-(AI$4-$C1413)),IF($C1413=AI$4,$U1413-$U1413/Y1413,0)))</f>
        <v>0</v>
      </c>
      <c r="AJ1413" s="51">
        <f t="shared" ref="AJ1413:AJ1476" si="283">IF(OR($C1413=0,$U1413=0,Z1413-(AJ$4-$C1413)=0),0,IF($C1413&lt;AJ$4,AI1413-AI1413/(Z1413-(AJ$4-$C1413)),IF($C1413=AJ$4,$U1413-$U1413/Z1413,0)))</f>
        <v>0</v>
      </c>
      <c r="AK1413" s="51">
        <f t="shared" ref="AK1413:AK1476" si="284">IF(OR($C1413=0,$U1413=0,AA1413-(AK$4-$C1413)=0),0,IF($C1413&lt;AK$4,AJ1413-AJ1413/(AA1413-(AK$4-$C1413)),IF($C1413=AK$4,$U1413-$U1413/AA1413,0)))</f>
        <v>0</v>
      </c>
      <c r="AL1413" s="51">
        <f t="shared" ref="AL1413:AL1476" si="285">IF(OR($C1413=0,$U1413=0,AB1413-(AL$4-$C1413)=0),0,IF($C1413&lt;AL$4,AK1413-AK1413/(AB1413-(AL$4-$C1413)),IF($C1413=AL$4,$U1413-$U1413/AB1413,0)))</f>
        <v>0</v>
      </c>
      <c r="AM1413" s="51">
        <f t="shared" ref="AM1413:AM1476" si="286">IF(OR($C1413=0,$U1413=0,AC1413-(AM$4-$C1413)=0),0,IF($C1413&lt;AM$4,AL1413-AL1413/(AC1413-(AM$4-$C1413)),IF($C1413=AM$4,$U1413-$U1413/AC1413,0)))</f>
        <v>0</v>
      </c>
      <c r="AN1413" s="51">
        <f t="shared" ref="AN1413:AN1476" si="287">IF(OR($C1413=0,$U1413=0,AD1413-(AN$4-$C1413)=0),0,IF($C1413&lt;AN$4,AM1413-AM1413/(AD1413-(AN$4-$C1413)),IF($C1413=AN$4,$U1413-$U1413/AD1413,0)))</f>
        <v>0</v>
      </c>
    </row>
    <row r="1414" spans="1:40" x14ac:dyDescent="0.25">
      <c r="A1414" s="17"/>
      <c r="B1414" s="17"/>
      <c r="C1414" s="35"/>
      <c r="D1414" s="17"/>
      <c r="E1414" s="17"/>
      <c r="F1414" s="17"/>
      <c r="G1414" s="62">
        <f t="shared" ref="G1414:G1477" si="288">D1414*E1414/100</f>
        <v>0</v>
      </c>
      <c r="H1414" s="17"/>
      <c r="I1414" s="17"/>
      <c r="J1414" s="17"/>
      <c r="K1414" s="17"/>
      <c r="L1414" s="17"/>
      <c r="M1414" s="17"/>
      <c r="N1414" s="17"/>
      <c r="O1414" s="17"/>
      <c r="P1414" s="115"/>
      <c r="Q1414" s="62">
        <f>IF(C1414&gt;A_Stammdaten!$B$12,0,SUM(G1414,H1414,J1414,K1414,M1414,N1414)-SUM(I1414,L1414,O1414,P1414))</f>
        <v>0</v>
      </c>
      <c r="R1414" s="17"/>
      <c r="S1414" s="17"/>
      <c r="T1414" s="17"/>
      <c r="U1414" s="62">
        <f t="shared" si="279"/>
        <v>0</v>
      </c>
      <c r="V1414" s="63">
        <f>IF(ISBLANK($B1414),0,VLOOKUP($B1414,Listen!$A$2:$C$45,2,FALSE))</f>
        <v>0</v>
      </c>
      <c r="W1414" s="63">
        <f>IF(ISBLANK($B1414),0,VLOOKUP($B1414,Listen!$A$2:$C$45,3,FALSE))</f>
        <v>0</v>
      </c>
      <c r="X1414" s="49">
        <f t="shared" si="280"/>
        <v>0</v>
      </c>
      <c r="Y1414" s="49">
        <f t="shared" si="278"/>
        <v>0</v>
      </c>
      <c r="Z1414" s="49">
        <f t="shared" si="278"/>
        <v>0</v>
      </c>
      <c r="AA1414" s="49">
        <f t="shared" si="278"/>
        <v>0</v>
      </c>
      <c r="AB1414" s="49">
        <f t="shared" si="278"/>
        <v>0</v>
      </c>
      <c r="AC1414" s="49">
        <f t="shared" si="278"/>
        <v>0</v>
      </c>
      <c r="AD1414" s="49">
        <f t="shared" si="278"/>
        <v>0</v>
      </c>
      <c r="AE1414" s="51">
        <f t="shared" si="277"/>
        <v>0</v>
      </c>
      <c r="AF1414" s="51">
        <f>IF(C1414=A_Stammdaten!$B$12,D_SAV!$U1414-D_SAV!$AG1414,HLOOKUP(A_Stammdaten!$B$12-1,$AH$4:$AN$4004,ROW(C1414)-3,FALSE)-$AG1414)</f>
        <v>0</v>
      </c>
      <c r="AG1414" s="51">
        <f>HLOOKUP(A_Stammdaten!$B$12,$AH$4:$AN$4004,ROW(C1414)-3,FALSE)</f>
        <v>0</v>
      </c>
      <c r="AH1414" s="51">
        <f t="shared" si="281"/>
        <v>0</v>
      </c>
      <c r="AI1414" s="51">
        <f t="shared" si="282"/>
        <v>0</v>
      </c>
      <c r="AJ1414" s="51">
        <f t="shared" si="283"/>
        <v>0</v>
      </c>
      <c r="AK1414" s="51">
        <f t="shared" si="284"/>
        <v>0</v>
      </c>
      <c r="AL1414" s="51">
        <f t="shared" si="285"/>
        <v>0</v>
      </c>
      <c r="AM1414" s="51">
        <f t="shared" si="286"/>
        <v>0</v>
      </c>
      <c r="AN1414" s="51">
        <f t="shared" si="287"/>
        <v>0</v>
      </c>
    </row>
    <row r="1415" spans="1:40" x14ac:dyDescent="0.25">
      <c r="A1415" s="17"/>
      <c r="B1415" s="17"/>
      <c r="C1415" s="35"/>
      <c r="D1415" s="17"/>
      <c r="E1415" s="17"/>
      <c r="F1415" s="17"/>
      <c r="G1415" s="62">
        <f t="shared" si="288"/>
        <v>0</v>
      </c>
      <c r="H1415" s="17"/>
      <c r="I1415" s="17"/>
      <c r="J1415" s="17"/>
      <c r="K1415" s="17"/>
      <c r="L1415" s="17"/>
      <c r="M1415" s="17"/>
      <c r="N1415" s="17"/>
      <c r="O1415" s="17"/>
      <c r="P1415" s="115"/>
      <c r="Q1415" s="62">
        <f>IF(C1415&gt;A_Stammdaten!$B$12,0,SUM(G1415,H1415,J1415,K1415,M1415,N1415)-SUM(I1415,L1415,O1415,P1415))</f>
        <v>0</v>
      </c>
      <c r="R1415" s="17"/>
      <c r="S1415" s="17"/>
      <c r="T1415" s="17"/>
      <c r="U1415" s="62">
        <f t="shared" si="279"/>
        <v>0</v>
      </c>
      <c r="V1415" s="63">
        <f>IF(ISBLANK($B1415),0,VLOOKUP($B1415,Listen!$A$2:$C$45,2,FALSE))</f>
        <v>0</v>
      </c>
      <c r="W1415" s="63">
        <f>IF(ISBLANK($B1415),0,VLOOKUP($B1415,Listen!$A$2:$C$45,3,FALSE))</f>
        <v>0</v>
      </c>
      <c r="X1415" s="49">
        <f t="shared" si="280"/>
        <v>0</v>
      </c>
      <c r="Y1415" s="49">
        <f t="shared" si="278"/>
        <v>0</v>
      </c>
      <c r="Z1415" s="49">
        <f t="shared" si="278"/>
        <v>0</v>
      </c>
      <c r="AA1415" s="49">
        <f t="shared" si="278"/>
        <v>0</v>
      </c>
      <c r="AB1415" s="49">
        <f t="shared" si="278"/>
        <v>0</v>
      </c>
      <c r="AC1415" s="49">
        <f t="shared" si="278"/>
        <v>0</v>
      </c>
      <c r="AD1415" s="49">
        <f t="shared" si="278"/>
        <v>0</v>
      </c>
      <c r="AE1415" s="51">
        <f t="shared" si="277"/>
        <v>0</v>
      </c>
      <c r="AF1415" s="51">
        <f>IF(C1415=A_Stammdaten!$B$12,D_SAV!$U1415-D_SAV!$AG1415,HLOOKUP(A_Stammdaten!$B$12-1,$AH$4:$AN$4004,ROW(C1415)-3,FALSE)-$AG1415)</f>
        <v>0</v>
      </c>
      <c r="AG1415" s="51">
        <f>HLOOKUP(A_Stammdaten!$B$12,$AH$4:$AN$4004,ROW(C1415)-3,FALSE)</f>
        <v>0</v>
      </c>
      <c r="AH1415" s="51">
        <f t="shared" si="281"/>
        <v>0</v>
      </c>
      <c r="AI1415" s="51">
        <f t="shared" si="282"/>
        <v>0</v>
      </c>
      <c r="AJ1415" s="51">
        <f t="shared" si="283"/>
        <v>0</v>
      </c>
      <c r="AK1415" s="51">
        <f t="shared" si="284"/>
        <v>0</v>
      </c>
      <c r="AL1415" s="51">
        <f t="shared" si="285"/>
        <v>0</v>
      </c>
      <c r="AM1415" s="51">
        <f t="shared" si="286"/>
        <v>0</v>
      </c>
      <c r="AN1415" s="51">
        <f t="shared" si="287"/>
        <v>0</v>
      </c>
    </row>
    <row r="1416" spans="1:40" x14ac:dyDescent="0.25">
      <c r="A1416" s="17"/>
      <c r="B1416" s="17"/>
      <c r="C1416" s="35"/>
      <c r="D1416" s="17"/>
      <c r="E1416" s="17"/>
      <c r="F1416" s="17"/>
      <c r="G1416" s="62">
        <f t="shared" si="288"/>
        <v>0</v>
      </c>
      <c r="H1416" s="17"/>
      <c r="I1416" s="17"/>
      <c r="J1416" s="17"/>
      <c r="K1416" s="17"/>
      <c r="L1416" s="17"/>
      <c r="M1416" s="17"/>
      <c r="N1416" s="17"/>
      <c r="O1416" s="17"/>
      <c r="P1416" s="115"/>
      <c r="Q1416" s="62">
        <f>IF(C1416&gt;A_Stammdaten!$B$12,0,SUM(G1416,H1416,J1416,K1416,M1416,N1416)-SUM(I1416,L1416,O1416,P1416))</f>
        <v>0</v>
      </c>
      <c r="R1416" s="17"/>
      <c r="S1416" s="17"/>
      <c r="T1416" s="17"/>
      <c r="U1416" s="62">
        <f t="shared" si="279"/>
        <v>0</v>
      </c>
      <c r="V1416" s="63">
        <f>IF(ISBLANK($B1416),0,VLOOKUP($B1416,Listen!$A$2:$C$45,2,FALSE))</f>
        <v>0</v>
      </c>
      <c r="W1416" s="63">
        <f>IF(ISBLANK($B1416),0,VLOOKUP($B1416,Listen!$A$2:$C$45,3,FALSE))</f>
        <v>0</v>
      </c>
      <c r="X1416" s="49">
        <f t="shared" si="280"/>
        <v>0</v>
      </c>
      <c r="Y1416" s="49">
        <f t="shared" si="278"/>
        <v>0</v>
      </c>
      <c r="Z1416" s="49">
        <f t="shared" si="278"/>
        <v>0</v>
      </c>
      <c r="AA1416" s="49">
        <f t="shared" si="278"/>
        <v>0</v>
      </c>
      <c r="AB1416" s="49">
        <f t="shared" si="278"/>
        <v>0</v>
      </c>
      <c r="AC1416" s="49">
        <f t="shared" si="278"/>
        <v>0</v>
      </c>
      <c r="AD1416" s="49">
        <f t="shared" si="278"/>
        <v>0</v>
      </c>
      <c r="AE1416" s="51">
        <f t="shared" si="277"/>
        <v>0</v>
      </c>
      <c r="AF1416" s="51">
        <f>IF(C1416=A_Stammdaten!$B$12,D_SAV!$U1416-D_SAV!$AG1416,HLOOKUP(A_Stammdaten!$B$12-1,$AH$4:$AN$4004,ROW(C1416)-3,FALSE)-$AG1416)</f>
        <v>0</v>
      </c>
      <c r="AG1416" s="51">
        <f>HLOOKUP(A_Stammdaten!$B$12,$AH$4:$AN$4004,ROW(C1416)-3,FALSE)</f>
        <v>0</v>
      </c>
      <c r="AH1416" s="51">
        <f t="shared" si="281"/>
        <v>0</v>
      </c>
      <c r="AI1416" s="51">
        <f t="shared" si="282"/>
        <v>0</v>
      </c>
      <c r="AJ1416" s="51">
        <f t="shared" si="283"/>
        <v>0</v>
      </c>
      <c r="AK1416" s="51">
        <f t="shared" si="284"/>
        <v>0</v>
      </c>
      <c r="AL1416" s="51">
        <f t="shared" si="285"/>
        <v>0</v>
      </c>
      <c r="AM1416" s="51">
        <f t="shared" si="286"/>
        <v>0</v>
      </c>
      <c r="AN1416" s="51">
        <f t="shared" si="287"/>
        <v>0</v>
      </c>
    </row>
    <row r="1417" spans="1:40" x14ac:dyDescent="0.25">
      <c r="A1417" s="17"/>
      <c r="B1417" s="17"/>
      <c r="C1417" s="35"/>
      <c r="D1417" s="17"/>
      <c r="E1417" s="17"/>
      <c r="F1417" s="17"/>
      <c r="G1417" s="62">
        <f t="shared" si="288"/>
        <v>0</v>
      </c>
      <c r="H1417" s="17"/>
      <c r="I1417" s="17"/>
      <c r="J1417" s="17"/>
      <c r="K1417" s="17"/>
      <c r="L1417" s="17"/>
      <c r="M1417" s="17"/>
      <c r="N1417" s="17"/>
      <c r="O1417" s="17"/>
      <c r="P1417" s="115"/>
      <c r="Q1417" s="62">
        <f>IF(C1417&gt;A_Stammdaten!$B$12,0,SUM(G1417,H1417,J1417,K1417,M1417,N1417)-SUM(I1417,L1417,O1417,P1417))</f>
        <v>0</v>
      </c>
      <c r="R1417" s="17"/>
      <c r="S1417" s="17"/>
      <c r="T1417" s="17"/>
      <c r="U1417" s="62">
        <f t="shared" si="279"/>
        <v>0</v>
      </c>
      <c r="V1417" s="63">
        <f>IF(ISBLANK($B1417),0,VLOOKUP($B1417,Listen!$A$2:$C$45,2,FALSE))</f>
        <v>0</v>
      </c>
      <c r="W1417" s="63">
        <f>IF(ISBLANK($B1417),0,VLOOKUP($B1417,Listen!$A$2:$C$45,3,FALSE))</f>
        <v>0</v>
      </c>
      <c r="X1417" s="49">
        <f t="shared" si="280"/>
        <v>0</v>
      </c>
      <c r="Y1417" s="49">
        <f t="shared" si="278"/>
        <v>0</v>
      </c>
      <c r="Z1417" s="49">
        <f t="shared" si="278"/>
        <v>0</v>
      </c>
      <c r="AA1417" s="49">
        <f t="shared" si="278"/>
        <v>0</v>
      </c>
      <c r="AB1417" s="49">
        <f t="shared" si="278"/>
        <v>0</v>
      </c>
      <c r="AC1417" s="49">
        <f t="shared" si="278"/>
        <v>0</v>
      </c>
      <c r="AD1417" s="49">
        <f t="shared" si="278"/>
        <v>0</v>
      </c>
      <c r="AE1417" s="51">
        <f t="shared" si="277"/>
        <v>0</v>
      </c>
      <c r="AF1417" s="51">
        <f>IF(C1417=A_Stammdaten!$B$12,D_SAV!$U1417-D_SAV!$AG1417,HLOOKUP(A_Stammdaten!$B$12-1,$AH$4:$AN$4004,ROW(C1417)-3,FALSE)-$AG1417)</f>
        <v>0</v>
      </c>
      <c r="AG1417" s="51">
        <f>HLOOKUP(A_Stammdaten!$B$12,$AH$4:$AN$4004,ROW(C1417)-3,FALSE)</f>
        <v>0</v>
      </c>
      <c r="AH1417" s="51">
        <f t="shared" si="281"/>
        <v>0</v>
      </c>
      <c r="AI1417" s="51">
        <f t="shared" si="282"/>
        <v>0</v>
      </c>
      <c r="AJ1417" s="51">
        <f t="shared" si="283"/>
        <v>0</v>
      </c>
      <c r="AK1417" s="51">
        <f t="shared" si="284"/>
        <v>0</v>
      </c>
      <c r="AL1417" s="51">
        <f t="shared" si="285"/>
        <v>0</v>
      </c>
      <c r="AM1417" s="51">
        <f t="shared" si="286"/>
        <v>0</v>
      </c>
      <c r="AN1417" s="51">
        <f t="shared" si="287"/>
        <v>0</v>
      </c>
    </row>
    <row r="1418" spans="1:40" x14ac:dyDescent="0.25">
      <c r="A1418" s="17"/>
      <c r="B1418" s="17"/>
      <c r="C1418" s="35"/>
      <c r="D1418" s="17"/>
      <c r="E1418" s="17"/>
      <c r="F1418" s="17"/>
      <c r="G1418" s="62">
        <f t="shared" si="288"/>
        <v>0</v>
      </c>
      <c r="H1418" s="17"/>
      <c r="I1418" s="17"/>
      <c r="J1418" s="17"/>
      <c r="K1418" s="17"/>
      <c r="L1418" s="17"/>
      <c r="M1418" s="17"/>
      <c r="N1418" s="17"/>
      <c r="O1418" s="17"/>
      <c r="P1418" s="115"/>
      <c r="Q1418" s="62">
        <f>IF(C1418&gt;A_Stammdaten!$B$12,0,SUM(G1418,H1418,J1418,K1418,M1418,N1418)-SUM(I1418,L1418,O1418,P1418))</f>
        <v>0</v>
      </c>
      <c r="R1418" s="17"/>
      <c r="S1418" s="17"/>
      <c r="T1418" s="17"/>
      <c r="U1418" s="62">
        <f t="shared" si="279"/>
        <v>0</v>
      </c>
      <c r="V1418" s="63">
        <f>IF(ISBLANK($B1418),0,VLOOKUP($B1418,Listen!$A$2:$C$45,2,FALSE))</f>
        <v>0</v>
      </c>
      <c r="W1418" s="63">
        <f>IF(ISBLANK($B1418),0,VLOOKUP($B1418,Listen!$A$2:$C$45,3,FALSE))</f>
        <v>0</v>
      </c>
      <c r="X1418" s="49">
        <f t="shared" si="280"/>
        <v>0</v>
      </c>
      <c r="Y1418" s="49">
        <f t="shared" si="278"/>
        <v>0</v>
      </c>
      <c r="Z1418" s="49">
        <f t="shared" si="278"/>
        <v>0</v>
      </c>
      <c r="AA1418" s="49">
        <f t="shared" si="278"/>
        <v>0</v>
      </c>
      <c r="AB1418" s="49">
        <f t="shared" si="278"/>
        <v>0</v>
      </c>
      <c r="AC1418" s="49">
        <f t="shared" si="278"/>
        <v>0</v>
      </c>
      <c r="AD1418" s="49">
        <f t="shared" si="278"/>
        <v>0</v>
      </c>
      <c r="AE1418" s="51">
        <f t="shared" si="277"/>
        <v>0</v>
      </c>
      <c r="AF1418" s="51">
        <f>IF(C1418=A_Stammdaten!$B$12,D_SAV!$U1418-D_SAV!$AG1418,HLOOKUP(A_Stammdaten!$B$12-1,$AH$4:$AN$4004,ROW(C1418)-3,FALSE)-$AG1418)</f>
        <v>0</v>
      </c>
      <c r="AG1418" s="51">
        <f>HLOOKUP(A_Stammdaten!$B$12,$AH$4:$AN$4004,ROW(C1418)-3,FALSE)</f>
        <v>0</v>
      </c>
      <c r="AH1418" s="51">
        <f t="shared" si="281"/>
        <v>0</v>
      </c>
      <c r="AI1418" s="51">
        <f t="shared" si="282"/>
        <v>0</v>
      </c>
      <c r="AJ1418" s="51">
        <f t="shared" si="283"/>
        <v>0</v>
      </c>
      <c r="AK1418" s="51">
        <f t="shared" si="284"/>
        <v>0</v>
      </c>
      <c r="AL1418" s="51">
        <f t="shared" si="285"/>
        <v>0</v>
      </c>
      <c r="AM1418" s="51">
        <f t="shared" si="286"/>
        <v>0</v>
      </c>
      <c r="AN1418" s="51">
        <f t="shared" si="287"/>
        <v>0</v>
      </c>
    </row>
    <row r="1419" spans="1:40" x14ac:dyDescent="0.25">
      <c r="A1419" s="17"/>
      <c r="B1419" s="17"/>
      <c r="C1419" s="35"/>
      <c r="D1419" s="17"/>
      <c r="E1419" s="17"/>
      <c r="F1419" s="17"/>
      <c r="G1419" s="62">
        <f t="shared" si="288"/>
        <v>0</v>
      </c>
      <c r="H1419" s="17"/>
      <c r="I1419" s="17"/>
      <c r="J1419" s="17"/>
      <c r="K1419" s="17"/>
      <c r="L1419" s="17"/>
      <c r="M1419" s="17"/>
      <c r="N1419" s="17"/>
      <c r="O1419" s="17"/>
      <c r="P1419" s="115"/>
      <c r="Q1419" s="62">
        <f>IF(C1419&gt;A_Stammdaten!$B$12,0,SUM(G1419,H1419,J1419,K1419,M1419,N1419)-SUM(I1419,L1419,O1419,P1419))</f>
        <v>0</v>
      </c>
      <c r="R1419" s="17"/>
      <c r="S1419" s="17"/>
      <c r="T1419" s="17"/>
      <c r="U1419" s="62">
        <f t="shared" si="279"/>
        <v>0</v>
      </c>
      <c r="V1419" s="63">
        <f>IF(ISBLANK($B1419),0,VLOOKUP($B1419,Listen!$A$2:$C$45,2,FALSE))</f>
        <v>0</v>
      </c>
      <c r="W1419" s="63">
        <f>IF(ISBLANK($B1419),0,VLOOKUP($B1419,Listen!$A$2:$C$45,3,FALSE))</f>
        <v>0</v>
      </c>
      <c r="X1419" s="49">
        <f t="shared" si="280"/>
        <v>0</v>
      </c>
      <c r="Y1419" s="49">
        <f t="shared" si="278"/>
        <v>0</v>
      </c>
      <c r="Z1419" s="49">
        <f t="shared" si="278"/>
        <v>0</v>
      </c>
      <c r="AA1419" s="49">
        <f t="shared" si="278"/>
        <v>0</v>
      </c>
      <c r="AB1419" s="49">
        <f t="shared" si="278"/>
        <v>0</v>
      </c>
      <c r="AC1419" s="49">
        <f t="shared" si="278"/>
        <v>0</v>
      </c>
      <c r="AD1419" s="49">
        <f t="shared" si="278"/>
        <v>0</v>
      </c>
      <c r="AE1419" s="51">
        <f t="shared" si="277"/>
        <v>0</v>
      </c>
      <c r="AF1419" s="51">
        <f>IF(C1419=A_Stammdaten!$B$12,D_SAV!$U1419-D_SAV!$AG1419,HLOOKUP(A_Stammdaten!$B$12-1,$AH$4:$AN$4004,ROW(C1419)-3,FALSE)-$AG1419)</f>
        <v>0</v>
      </c>
      <c r="AG1419" s="51">
        <f>HLOOKUP(A_Stammdaten!$B$12,$AH$4:$AN$4004,ROW(C1419)-3,FALSE)</f>
        <v>0</v>
      </c>
      <c r="AH1419" s="51">
        <f t="shared" si="281"/>
        <v>0</v>
      </c>
      <c r="AI1419" s="51">
        <f t="shared" si="282"/>
        <v>0</v>
      </c>
      <c r="AJ1419" s="51">
        <f t="shared" si="283"/>
        <v>0</v>
      </c>
      <c r="AK1419" s="51">
        <f t="shared" si="284"/>
        <v>0</v>
      </c>
      <c r="AL1419" s="51">
        <f t="shared" si="285"/>
        <v>0</v>
      </c>
      <c r="AM1419" s="51">
        <f t="shared" si="286"/>
        <v>0</v>
      </c>
      <c r="AN1419" s="51">
        <f t="shared" si="287"/>
        <v>0</v>
      </c>
    </row>
    <row r="1420" spans="1:40" x14ac:dyDescent="0.25">
      <c r="A1420" s="17"/>
      <c r="B1420" s="17"/>
      <c r="C1420" s="35"/>
      <c r="D1420" s="17"/>
      <c r="E1420" s="17"/>
      <c r="F1420" s="17"/>
      <c r="G1420" s="62">
        <f t="shared" si="288"/>
        <v>0</v>
      </c>
      <c r="H1420" s="17"/>
      <c r="I1420" s="17"/>
      <c r="J1420" s="17"/>
      <c r="K1420" s="17"/>
      <c r="L1420" s="17"/>
      <c r="M1420" s="17"/>
      <c r="N1420" s="17"/>
      <c r="O1420" s="17"/>
      <c r="P1420" s="115"/>
      <c r="Q1420" s="62">
        <f>IF(C1420&gt;A_Stammdaten!$B$12,0,SUM(G1420,H1420,J1420,K1420,M1420,N1420)-SUM(I1420,L1420,O1420,P1420))</f>
        <v>0</v>
      </c>
      <c r="R1420" s="17"/>
      <c r="S1420" s="17"/>
      <c r="T1420" s="17"/>
      <c r="U1420" s="62">
        <f t="shared" si="279"/>
        <v>0</v>
      </c>
      <c r="V1420" s="63">
        <f>IF(ISBLANK($B1420),0,VLOOKUP($B1420,Listen!$A$2:$C$45,2,FALSE))</f>
        <v>0</v>
      </c>
      <c r="W1420" s="63">
        <f>IF(ISBLANK($B1420),0,VLOOKUP($B1420,Listen!$A$2:$C$45,3,FALSE))</f>
        <v>0</v>
      </c>
      <c r="X1420" s="49">
        <f t="shared" si="280"/>
        <v>0</v>
      </c>
      <c r="Y1420" s="49">
        <f t="shared" si="278"/>
        <v>0</v>
      </c>
      <c r="Z1420" s="49">
        <f t="shared" si="278"/>
        <v>0</v>
      </c>
      <c r="AA1420" s="49">
        <f t="shared" si="278"/>
        <v>0</v>
      </c>
      <c r="AB1420" s="49">
        <f t="shared" si="278"/>
        <v>0</v>
      </c>
      <c r="AC1420" s="49">
        <f t="shared" si="278"/>
        <v>0</v>
      </c>
      <c r="AD1420" s="49">
        <f t="shared" si="278"/>
        <v>0</v>
      </c>
      <c r="AE1420" s="51">
        <f t="shared" si="277"/>
        <v>0</v>
      </c>
      <c r="AF1420" s="51">
        <f>IF(C1420=A_Stammdaten!$B$12,D_SAV!$U1420-D_SAV!$AG1420,HLOOKUP(A_Stammdaten!$B$12-1,$AH$4:$AN$4004,ROW(C1420)-3,FALSE)-$AG1420)</f>
        <v>0</v>
      </c>
      <c r="AG1420" s="51">
        <f>HLOOKUP(A_Stammdaten!$B$12,$AH$4:$AN$4004,ROW(C1420)-3,FALSE)</f>
        <v>0</v>
      </c>
      <c r="AH1420" s="51">
        <f t="shared" si="281"/>
        <v>0</v>
      </c>
      <c r="AI1420" s="51">
        <f t="shared" si="282"/>
        <v>0</v>
      </c>
      <c r="AJ1420" s="51">
        <f t="shared" si="283"/>
        <v>0</v>
      </c>
      <c r="AK1420" s="51">
        <f t="shared" si="284"/>
        <v>0</v>
      </c>
      <c r="AL1420" s="51">
        <f t="shared" si="285"/>
        <v>0</v>
      </c>
      <c r="AM1420" s="51">
        <f t="shared" si="286"/>
        <v>0</v>
      </c>
      <c r="AN1420" s="51">
        <f t="shared" si="287"/>
        <v>0</v>
      </c>
    </row>
    <row r="1421" spans="1:40" x14ac:dyDescent="0.25">
      <c r="A1421" s="17"/>
      <c r="B1421" s="17"/>
      <c r="C1421" s="35"/>
      <c r="D1421" s="17"/>
      <c r="E1421" s="17"/>
      <c r="F1421" s="17"/>
      <c r="G1421" s="62">
        <f t="shared" si="288"/>
        <v>0</v>
      </c>
      <c r="H1421" s="17"/>
      <c r="I1421" s="17"/>
      <c r="J1421" s="17"/>
      <c r="K1421" s="17"/>
      <c r="L1421" s="17"/>
      <c r="M1421" s="17"/>
      <c r="N1421" s="17"/>
      <c r="O1421" s="17"/>
      <c r="P1421" s="115"/>
      <c r="Q1421" s="62">
        <f>IF(C1421&gt;A_Stammdaten!$B$12,0,SUM(G1421,H1421,J1421,K1421,M1421,N1421)-SUM(I1421,L1421,O1421,P1421))</f>
        <v>0</v>
      </c>
      <c r="R1421" s="17"/>
      <c r="S1421" s="17"/>
      <c r="T1421" s="17"/>
      <c r="U1421" s="62">
        <f t="shared" si="279"/>
        <v>0</v>
      </c>
      <c r="V1421" s="63">
        <f>IF(ISBLANK($B1421),0,VLOOKUP($B1421,Listen!$A$2:$C$45,2,FALSE))</f>
        <v>0</v>
      </c>
      <c r="W1421" s="63">
        <f>IF(ISBLANK($B1421),0,VLOOKUP($B1421,Listen!$A$2:$C$45,3,FALSE))</f>
        <v>0</v>
      </c>
      <c r="X1421" s="49">
        <f t="shared" si="280"/>
        <v>0</v>
      </c>
      <c r="Y1421" s="49">
        <f t="shared" si="278"/>
        <v>0</v>
      </c>
      <c r="Z1421" s="49">
        <f t="shared" si="278"/>
        <v>0</v>
      </c>
      <c r="AA1421" s="49">
        <f t="shared" si="278"/>
        <v>0</v>
      </c>
      <c r="AB1421" s="49">
        <f t="shared" si="278"/>
        <v>0</v>
      </c>
      <c r="AC1421" s="49">
        <f t="shared" si="278"/>
        <v>0</v>
      </c>
      <c r="AD1421" s="49">
        <f t="shared" si="278"/>
        <v>0</v>
      </c>
      <c r="AE1421" s="51">
        <f t="shared" si="277"/>
        <v>0</v>
      </c>
      <c r="AF1421" s="51">
        <f>IF(C1421=A_Stammdaten!$B$12,D_SAV!$U1421-D_SAV!$AG1421,HLOOKUP(A_Stammdaten!$B$12-1,$AH$4:$AN$4004,ROW(C1421)-3,FALSE)-$AG1421)</f>
        <v>0</v>
      </c>
      <c r="AG1421" s="51">
        <f>HLOOKUP(A_Stammdaten!$B$12,$AH$4:$AN$4004,ROW(C1421)-3,FALSE)</f>
        <v>0</v>
      </c>
      <c r="AH1421" s="51">
        <f t="shared" si="281"/>
        <v>0</v>
      </c>
      <c r="AI1421" s="51">
        <f t="shared" si="282"/>
        <v>0</v>
      </c>
      <c r="AJ1421" s="51">
        <f t="shared" si="283"/>
        <v>0</v>
      </c>
      <c r="AK1421" s="51">
        <f t="shared" si="284"/>
        <v>0</v>
      </c>
      <c r="AL1421" s="51">
        <f t="shared" si="285"/>
        <v>0</v>
      </c>
      <c r="AM1421" s="51">
        <f t="shared" si="286"/>
        <v>0</v>
      </c>
      <c r="AN1421" s="51">
        <f t="shared" si="287"/>
        <v>0</v>
      </c>
    </row>
    <row r="1422" spans="1:40" x14ac:dyDescent="0.25">
      <c r="A1422" s="17"/>
      <c r="B1422" s="17"/>
      <c r="C1422" s="35"/>
      <c r="D1422" s="17"/>
      <c r="E1422" s="17"/>
      <c r="F1422" s="17"/>
      <c r="G1422" s="62">
        <f t="shared" si="288"/>
        <v>0</v>
      </c>
      <c r="H1422" s="17"/>
      <c r="I1422" s="17"/>
      <c r="J1422" s="17"/>
      <c r="K1422" s="17"/>
      <c r="L1422" s="17"/>
      <c r="M1422" s="17"/>
      <c r="N1422" s="17"/>
      <c r="O1422" s="17"/>
      <c r="P1422" s="115"/>
      <c r="Q1422" s="62">
        <f>IF(C1422&gt;A_Stammdaten!$B$12,0,SUM(G1422,H1422,J1422,K1422,M1422,N1422)-SUM(I1422,L1422,O1422,P1422))</f>
        <v>0</v>
      </c>
      <c r="R1422" s="17"/>
      <c r="S1422" s="17"/>
      <c r="T1422" s="17"/>
      <c r="U1422" s="62">
        <f t="shared" si="279"/>
        <v>0</v>
      </c>
      <c r="V1422" s="63">
        <f>IF(ISBLANK($B1422),0,VLOOKUP($B1422,Listen!$A$2:$C$45,2,FALSE))</f>
        <v>0</v>
      </c>
      <c r="W1422" s="63">
        <f>IF(ISBLANK($B1422),0,VLOOKUP($B1422,Listen!$A$2:$C$45,3,FALSE))</f>
        <v>0</v>
      </c>
      <c r="X1422" s="49">
        <f t="shared" si="280"/>
        <v>0</v>
      </c>
      <c r="Y1422" s="49">
        <f t="shared" si="278"/>
        <v>0</v>
      </c>
      <c r="Z1422" s="49">
        <f t="shared" si="278"/>
        <v>0</v>
      </c>
      <c r="AA1422" s="49">
        <f t="shared" si="278"/>
        <v>0</v>
      </c>
      <c r="AB1422" s="49">
        <f t="shared" si="278"/>
        <v>0</v>
      </c>
      <c r="AC1422" s="49">
        <f t="shared" si="278"/>
        <v>0</v>
      </c>
      <c r="AD1422" s="49">
        <f t="shared" si="278"/>
        <v>0</v>
      </c>
      <c r="AE1422" s="51">
        <f t="shared" si="277"/>
        <v>0</v>
      </c>
      <c r="AF1422" s="51">
        <f>IF(C1422=A_Stammdaten!$B$12,D_SAV!$U1422-D_SAV!$AG1422,HLOOKUP(A_Stammdaten!$B$12-1,$AH$4:$AN$4004,ROW(C1422)-3,FALSE)-$AG1422)</f>
        <v>0</v>
      </c>
      <c r="AG1422" s="51">
        <f>HLOOKUP(A_Stammdaten!$B$12,$AH$4:$AN$4004,ROW(C1422)-3,FALSE)</f>
        <v>0</v>
      </c>
      <c r="AH1422" s="51">
        <f t="shared" si="281"/>
        <v>0</v>
      </c>
      <c r="AI1422" s="51">
        <f t="shared" si="282"/>
        <v>0</v>
      </c>
      <c r="AJ1422" s="51">
        <f t="shared" si="283"/>
        <v>0</v>
      </c>
      <c r="AK1422" s="51">
        <f t="shared" si="284"/>
        <v>0</v>
      </c>
      <c r="AL1422" s="51">
        <f t="shared" si="285"/>
        <v>0</v>
      </c>
      <c r="AM1422" s="51">
        <f t="shared" si="286"/>
        <v>0</v>
      </c>
      <c r="AN1422" s="51">
        <f t="shared" si="287"/>
        <v>0</v>
      </c>
    </row>
    <row r="1423" spans="1:40" x14ac:dyDescent="0.25">
      <c r="A1423" s="17"/>
      <c r="B1423" s="17"/>
      <c r="C1423" s="35"/>
      <c r="D1423" s="17"/>
      <c r="E1423" s="17"/>
      <c r="F1423" s="17"/>
      <c r="G1423" s="62">
        <f t="shared" si="288"/>
        <v>0</v>
      </c>
      <c r="H1423" s="17"/>
      <c r="I1423" s="17"/>
      <c r="J1423" s="17"/>
      <c r="K1423" s="17"/>
      <c r="L1423" s="17"/>
      <c r="M1423" s="17"/>
      <c r="N1423" s="17"/>
      <c r="O1423" s="17"/>
      <c r="P1423" s="115"/>
      <c r="Q1423" s="62">
        <f>IF(C1423&gt;A_Stammdaten!$B$12,0,SUM(G1423,H1423,J1423,K1423,M1423,N1423)-SUM(I1423,L1423,O1423,P1423))</f>
        <v>0</v>
      </c>
      <c r="R1423" s="17"/>
      <c r="S1423" s="17"/>
      <c r="T1423" s="17"/>
      <c r="U1423" s="62">
        <f t="shared" si="279"/>
        <v>0</v>
      </c>
      <c r="V1423" s="63">
        <f>IF(ISBLANK($B1423),0,VLOOKUP($B1423,Listen!$A$2:$C$45,2,FALSE))</f>
        <v>0</v>
      </c>
      <c r="W1423" s="63">
        <f>IF(ISBLANK($B1423),0,VLOOKUP($B1423,Listen!$A$2:$C$45,3,FALSE))</f>
        <v>0</v>
      </c>
      <c r="X1423" s="49">
        <f t="shared" si="280"/>
        <v>0</v>
      </c>
      <c r="Y1423" s="49">
        <f t="shared" si="278"/>
        <v>0</v>
      </c>
      <c r="Z1423" s="49">
        <f t="shared" si="278"/>
        <v>0</v>
      </c>
      <c r="AA1423" s="49">
        <f t="shared" si="278"/>
        <v>0</v>
      </c>
      <c r="AB1423" s="49">
        <f t="shared" si="278"/>
        <v>0</v>
      </c>
      <c r="AC1423" s="49">
        <f t="shared" si="278"/>
        <v>0</v>
      </c>
      <c r="AD1423" s="49">
        <f t="shared" si="278"/>
        <v>0</v>
      </c>
      <c r="AE1423" s="51">
        <f t="shared" si="277"/>
        <v>0</v>
      </c>
      <c r="AF1423" s="51">
        <f>IF(C1423=A_Stammdaten!$B$12,D_SAV!$U1423-D_SAV!$AG1423,HLOOKUP(A_Stammdaten!$B$12-1,$AH$4:$AN$4004,ROW(C1423)-3,FALSE)-$AG1423)</f>
        <v>0</v>
      </c>
      <c r="AG1423" s="51">
        <f>HLOOKUP(A_Stammdaten!$B$12,$AH$4:$AN$4004,ROW(C1423)-3,FALSE)</f>
        <v>0</v>
      </c>
      <c r="AH1423" s="51">
        <f t="shared" si="281"/>
        <v>0</v>
      </c>
      <c r="AI1423" s="51">
        <f t="shared" si="282"/>
        <v>0</v>
      </c>
      <c r="AJ1423" s="51">
        <f t="shared" si="283"/>
        <v>0</v>
      </c>
      <c r="AK1423" s="51">
        <f t="shared" si="284"/>
        <v>0</v>
      </c>
      <c r="AL1423" s="51">
        <f t="shared" si="285"/>
        <v>0</v>
      </c>
      <c r="AM1423" s="51">
        <f t="shared" si="286"/>
        <v>0</v>
      </c>
      <c r="AN1423" s="51">
        <f t="shared" si="287"/>
        <v>0</v>
      </c>
    </row>
    <row r="1424" spans="1:40" x14ac:dyDescent="0.25">
      <c r="A1424" s="17"/>
      <c r="B1424" s="17"/>
      <c r="C1424" s="35"/>
      <c r="D1424" s="17"/>
      <c r="E1424" s="17"/>
      <c r="F1424" s="17"/>
      <c r="G1424" s="62">
        <f t="shared" si="288"/>
        <v>0</v>
      </c>
      <c r="H1424" s="17"/>
      <c r="I1424" s="17"/>
      <c r="J1424" s="17"/>
      <c r="K1424" s="17"/>
      <c r="L1424" s="17"/>
      <c r="M1424" s="17"/>
      <c r="N1424" s="17"/>
      <c r="O1424" s="17"/>
      <c r="P1424" s="115"/>
      <c r="Q1424" s="62">
        <f>IF(C1424&gt;A_Stammdaten!$B$12,0,SUM(G1424,H1424,J1424,K1424,M1424,N1424)-SUM(I1424,L1424,O1424,P1424))</f>
        <v>0</v>
      </c>
      <c r="R1424" s="17"/>
      <c r="S1424" s="17"/>
      <c r="T1424" s="17"/>
      <c r="U1424" s="62">
        <f t="shared" si="279"/>
        <v>0</v>
      </c>
      <c r="V1424" s="63">
        <f>IF(ISBLANK($B1424),0,VLOOKUP($B1424,Listen!$A$2:$C$45,2,FALSE))</f>
        <v>0</v>
      </c>
      <c r="W1424" s="63">
        <f>IF(ISBLANK($B1424),0,VLOOKUP($B1424,Listen!$A$2:$C$45,3,FALSE))</f>
        <v>0</v>
      </c>
      <c r="X1424" s="49">
        <f t="shared" si="280"/>
        <v>0</v>
      </c>
      <c r="Y1424" s="49">
        <f t="shared" si="278"/>
        <v>0</v>
      </c>
      <c r="Z1424" s="49">
        <f t="shared" si="278"/>
        <v>0</v>
      </c>
      <c r="AA1424" s="49">
        <f t="shared" si="278"/>
        <v>0</v>
      </c>
      <c r="AB1424" s="49">
        <f t="shared" si="278"/>
        <v>0</v>
      </c>
      <c r="AC1424" s="49">
        <f t="shared" si="278"/>
        <v>0</v>
      </c>
      <c r="AD1424" s="49">
        <f t="shared" si="278"/>
        <v>0</v>
      </c>
      <c r="AE1424" s="51">
        <f t="shared" si="277"/>
        <v>0</v>
      </c>
      <c r="AF1424" s="51">
        <f>IF(C1424=A_Stammdaten!$B$12,D_SAV!$U1424-D_SAV!$AG1424,HLOOKUP(A_Stammdaten!$B$12-1,$AH$4:$AN$4004,ROW(C1424)-3,FALSE)-$AG1424)</f>
        <v>0</v>
      </c>
      <c r="AG1424" s="51">
        <f>HLOOKUP(A_Stammdaten!$B$12,$AH$4:$AN$4004,ROW(C1424)-3,FALSE)</f>
        <v>0</v>
      </c>
      <c r="AH1424" s="51">
        <f t="shared" si="281"/>
        <v>0</v>
      </c>
      <c r="AI1424" s="51">
        <f t="shared" si="282"/>
        <v>0</v>
      </c>
      <c r="AJ1424" s="51">
        <f t="shared" si="283"/>
        <v>0</v>
      </c>
      <c r="AK1424" s="51">
        <f t="shared" si="284"/>
        <v>0</v>
      </c>
      <c r="AL1424" s="51">
        <f t="shared" si="285"/>
        <v>0</v>
      </c>
      <c r="AM1424" s="51">
        <f t="shared" si="286"/>
        <v>0</v>
      </c>
      <c r="AN1424" s="51">
        <f t="shared" si="287"/>
        <v>0</v>
      </c>
    </row>
    <row r="1425" spans="1:40" x14ac:dyDescent="0.25">
      <c r="A1425" s="17"/>
      <c r="B1425" s="17"/>
      <c r="C1425" s="35"/>
      <c r="D1425" s="17"/>
      <c r="E1425" s="17"/>
      <c r="F1425" s="17"/>
      <c r="G1425" s="62">
        <f t="shared" si="288"/>
        <v>0</v>
      </c>
      <c r="H1425" s="17"/>
      <c r="I1425" s="17"/>
      <c r="J1425" s="17"/>
      <c r="K1425" s="17"/>
      <c r="L1425" s="17"/>
      <c r="M1425" s="17"/>
      <c r="N1425" s="17"/>
      <c r="O1425" s="17"/>
      <c r="P1425" s="115"/>
      <c r="Q1425" s="62">
        <f>IF(C1425&gt;A_Stammdaten!$B$12,0,SUM(G1425,H1425,J1425,K1425,M1425,N1425)-SUM(I1425,L1425,O1425,P1425))</f>
        <v>0</v>
      </c>
      <c r="R1425" s="17"/>
      <c r="S1425" s="17"/>
      <c r="T1425" s="17"/>
      <c r="U1425" s="62">
        <f t="shared" si="279"/>
        <v>0</v>
      </c>
      <c r="V1425" s="63">
        <f>IF(ISBLANK($B1425),0,VLOOKUP($B1425,Listen!$A$2:$C$45,2,FALSE))</f>
        <v>0</v>
      </c>
      <c r="W1425" s="63">
        <f>IF(ISBLANK($B1425),0,VLOOKUP($B1425,Listen!$A$2:$C$45,3,FALSE))</f>
        <v>0</v>
      </c>
      <c r="X1425" s="49">
        <f t="shared" si="280"/>
        <v>0</v>
      </c>
      <c r="Y1425" s="49">
        <f t="shared" si="278"/>
        <v>0</v>
      </c>
      <c r="Z1425" s="49">
        <f t="shared" si="278"/>
        <v>0</v>
      </c>
      <c r="AA1425" s="49">
        <f t="shared" si="278"/>
        <v>0</v>
      </c>
      <c r="AB1425" s="49">
        <f t="shared" si="278"/>
        <v>0</v>
      </c>
      <c r="AC1425" s="49">
        <f t="shared" si="278"/>
        <v>0</v>
      </c>
      <c r="AD1425" s="49">
        <f t="shared" si="278"/>
        <v>0</v>
      </c>
      <c r="AE1425" s="51">
        <f t="shared" si="277"/>
        <v>0</v>
      </c>
      <c r="AF1425" s="51">
        <f>IF(C1425=A_Stammdaten!$B$12,D_SAV!$U1425-D_SAV!$AG1425,HLOOKUP(A_Stammdaten!$B$12-1,$AH$4:$AN$4004,ROW(C1425)-3,FALSE)-$AG1425)</f>
        <v>0</v>
      </c>
      <c r="AG1425" s="51">
        <f>HLOOKUP(A_Stammdaten!$B$12,$AH$4:$AN$4004,ROW(C1425)-3,FALSE)</f>
        <v>0</v>
      </c>
      <c r="AH1425" s="51">
        <f t="shared" si="281"/>
        <v>0</v>
      </c>
      <c r="AI1425" s="51">
        <f t="shared" si="282"/>
        <v>0</v>
      </c>
      <c r="AJ1425" s="51">
        <f t="shared" si="283"/>
        <v>0</v>
      </c>
      <c r="AK1425" s="51">
        <f t="shared" si="284"/>
        <v>0</v>
      </c>
      <c r="AL1425" s="51">
        <f t="shared" si="285"/>
        <v>0</v>
      </c>
      <c r="AM1425" s="51">
        <f t="shared" si="286"/>
        <v>0</v>
      </c>
      <c r="AN1425" s="51">
        <f t="shared" si="287"/>
        <v>0</v>
      </c>
    </row>
    <row r="1426" spans="1:40" x14ac:dyDescent="0.25">
      <c r="A1426" s="17"/>
      <c r="B1426" s="17"/>
      <c r="C1426" s="35"/>
      <c r="D1426" s="17"/>
      <c r="E1426" s="17"/>
      <c r="F1426" s="17"/>
      <c r="G1426" s="62">
        <f t="shared" si="288"/>
        <v>0</v>
      </c>
      <c r="H1426" s="17"/>
      <c r="I1426" s="17"/>
      <c r="J1426" s="17"/>
      <c r="K1426" s="17"/>
      <c r="L1426" s="17"/>
      <c r="M1426" s="17"/>
      <c r="N1426" s="17"/>
      <c r="O1426" s="17"/>
      <c r="P1426" s="115"/>
      <c r="Q1426" s="62">
        <f>IF(C1426&gt;A_Stammdaten!$B$12,0,SUM(G1426,H1426,J1426,K1426,M1426,N1426)-SUM(I1426,L1426,O1426,P1426))</f>
        <v>0</v>
      </c>
      <c r="R1426" s="17"/>
      <c r="S1426" s="17"/>
      <c r="T1426" s="17"/>
      <c r="U1426" s="62">
        <f t="shared" si="279"/>
        <v>0</v>
      </c>
      <c r="V1426" s="63">
        <f>IF(ISBLANK($B1426),0,VLOOKUP($B1426,Listen!$A$2:$C$45,2,FALSE))</f>
        <v>0</v>
      </c>
      <c r="W1426" s="63">
        <f>IF(ISBLANK($B1426),0,VLOOKUP($B1426,Listen!$A$2:$C$45,3,FALSE))</f>
        <v>0</v>
      </c>
      <c r="X1426" s="49">
        <f t="shared" si="280"/>
        <v>0</v>
      </c>
      <c r="Y1426" s="49">
        <f t="shared" si="278"/>
        <v>0</v>
      </c>
      <c r="Z1426" s="49">
        <f t="shared" si="278"/>
        <v>0</v>
      </c>
      <c r="AA1426" s="49">
        <f t="shared" si="278"/>
        <v>0</v>
      </c>
      <c r="AB1426" s="49">
        <f t="shared" si="278"/>
        <v>0</v>
      </c>
      <c r="AC1426" s="49">
        <f t="shared" si="278"/>
        <v>0</v>
      </c>
      <c r="AD1426" s="49">
        <f t="shared" si="278"/>
        <v>0</v>
      </c>
      <c r="AE1426" s="51">
        <f t="shared" si="277"/>
        <v>0</v>
      </c>
      <c r="AF1426" s="51">
        <f>IF(C1426=A_Stammdaten!$B$12,D_SAV!$U1426-D_SAV!$AG1426,HLOOKUP(A_Stammdaten!$B$12-1,$AH$4:$AN$4004,ROW(C1426)-3,FALSE)-$AG1426)</f>
        <v>0</v>
      </c>
      <c r="AG1426" s="51">
        <f>HLOOKUP(A_Stammdaten!$B$12,$AH$4:$AN$4004,ROW(C1426)-3,FALSE)</f>
        <v>0</v>
      </c>
      <c r="AH1426" s="51">
        <f t="shared" si="281"/>
        <v>0</v>
      </c>
      <c r="AI1426" s="51">
        <f t="shared" si="282"/>
        <v>0</v>
      </c>
      <c r="AJ1426" s="51">
        <f t="shared" si="283"/>
        <v>0</v>
      </c>
      <c r="AK1426" s="51">
        <f t="shared" si="284"/>
        <v>0</v>
      </c>
      <c r="AL1426" s="51">
        <f t="shared" si="285"/>
        <v>0</v>
      </c>
      <c r="AM1426" s="51">
        <f t="shared" si="286"/>
        <v>0</v>
      </c>
      <c r="AN1426" s="51">
        <f t="shared" si="287"/>
        <v>0</v>
      </c>
    </row>
    <row r="1427" spans="1:40" x14ac:dyDescent="0.25">
      <c r="A1427" s="17"/>
      <c r="B1427" s="17"/>
      <c r="C1427" s="35"/>
      <c r="D1427" s="17"/>
      <c r="E1427" s="17"/>
      <c r="F1427" s="17"/>
      <c r="G1427" s="62">
        <f t="shared" si="288"/>
        <v>0</v>
      </c>
      <c r="H1427" s="17"/>
      <c r="I1427" s="17"/>
      <c r="J1427" s="17"/>
      <c r="K1427" s="17"/>
      <c r="L1427" s="17"/>
      <c r="M1427" s="17"/>
      <c r="N1427" s="17"/>
      <c r="O1427" s="17"/>
      <c r="P1427" s="115"/>
      <c r="Q1427" s="62">
        <f>IF(C1427&gt;A_Stammdaten!$B$12,0,SUM(G1427,H1427,J1427,K1427,M1427,N1427)-SUM(I1427,L1427,O1427,P1427))</f>
        <v>0</v>
      </c>
      <c r="R1427" s="17"/>
      <c r="S1427" s="17"/>
      <c r="T1427" s="17"/>
      <c r="U1427" s="62">
        <f t="shared" si="279"/>
        <v>0</v>
      </c>
      <c r="V1427" s="63">
        <f>IF(ISBLANK($B1427),0,VLOOKUP($B1427,Listen!$A$2:$C$45,2,FALSE))</f>
        <v>0</v>
      </c>
      <c r="W1427" s="63">
        <f>IF(ISBLANK($B1427),0,VLOOKUP($B1427,Listen!$A$2:$C$45,3,FALSE))</f>
        <v>0</v>
      </c>
      <c r="X1427" s="49">
        <f t="shared" si="280"/>
        <v>0</v>
      </c>
      <c r="Y1427" s="49">
        <f t="shared" si="278"/>
        <v>0</v>
      </c>
      <c r="Z1427" s="49">
        <f t="shared" si="278"/>
        <v>0</v>
      </c>
      <c r="AA1427" s="49">
        <f t="shared" si="278"/>
        <v>0</v>
      </c>
      <c r="AB1427" s="49">
        <f t="shared" si="278"/>
        <v>0</v>
      </c>
      <c r="AC1427" s="49">
        <f t="shared" si="278"/>
        <v>0</v>
      </c>
      <c r="AD1427" s="49">
        <f t="shared" si="278"/>
        <v>0</v>
      </c>
      <c r="AE1427" s="51">
        <f t="shared" si="277"/>
        <v>0</v>
      </c>
      <c r="AF1427" s="51">
        <f>IF(C1427=A_Stammdaten!$B$12,D_SAV!$U1427-D_SAV!$AG1427,HLOOKUP(A_Stammdaten!$B$12-1,$AH$4:$AN$4004,ROW(C1427)-3,FALSE)-$AG1427)</f>
        <v>0</v>
      </c>
      <c r="AG1427" s="51">
        <f>HLOOKUP(A_Stammdaten!$B$12,$AH$4:$AN$4004,ROW(C1427)-3,FALSE)</f>
        <v>0</v>
      </c>
      <c r="AH1427" s="51">
        <f t="shared" si="281"/>
        <v>0</v>
      </c>
      <c r="AI1427" s="51">
        <f t="shared" si="282"/>
        <v>0</v>
      </c>
      <c r="AJ1427" s="51">
        <f t="shared" si="283"/>
        <v>0</v>
      </c>
      <c r="AK1427" s="51">
        <f t="shared" si="284"/>
        <v>0</v>
      </c>
      <c r="AL1427" s="51">
        <f t="shared" si="285"/>
        <v>0</v>
      </c>
      <c r="AM1427" s="51">
        <f t="shared" si="286"/>
        <v>0</v>
      </c>
      <c r="AN1427" s="51">
        <f t="shared" si="287"/>
        <v>0</v>
      </c>
    </row>
    <row r="1428" spans="1:40" x14ac:dyDescent="0.25">
      <c r="A1428" s="17"/>
      <c r="B1428" s="17"/>
      <c r="C1428" s="35"/>
      <c r="D1428" s="17"/>
      <c r="E1428" s="17"/>
      <c r="F1428" s="17"/>
      <c r="G1428" s="62">
        <f t="shared" si="288"/>
        <v>0</v>
      </c>
      <c r="H1428" s="17"/>
      <c r="I1428" s="17"/>
      <c r="J1428" s="17"/>
      <c r="K1428" s="17"/>
      <c r="L1428" s="17"/>
      <c r="M1428" s="17"/>
      <c r="N1428" s="17"/>
      <c r="O1428" s="17"/>
      <c r="P1428" s="115"/>
      <c r="Q1428" s="62">
        <f>IF(C1428&gt;A_Stammdaten!$B$12,0,SUM(G1428,H1428,J1428,K1428,M1428,N1428)-SUM(I1428,L1428,O1428,P1428))</f>
        <v>0</v>
      </c>
      <c r="R1428" s="17"/>
      <c r="S1428" s="17"/>
      <c r="T1428" s="17"/>
      <c r="U1428" s="62">
        <f t="shared" si="279"/>
        <v>0</v>
      </c>
      <c r="V1428" s="63">
        <f>IF(ISBLANK($B1428),0,VLOOKUP($B1428,Listen!$A$2:$C$45,2,FALSE))</f>
        <v>0</v>
      </c>
      <c r="W1428" s="63">
        <f>IF(ISBLANK($B1428),0,VLOOKUP($B1428,Listen!$A$2:$C$45,3,FALSE))</f>
        <v>0</v>
      </c>
      <c r="X1428" s="49">
        <f t="shared" si="280"/>
        <v>0</v>
      </c>
      <c r="Y1428" s="49">
        <f t="shared" si="278"/>
        <v>0</v>
      </c>
      <c r="Z1428" s="49">
        <f t="shared" si="278"/>
        <v>0</v>
      </c>
      <c r="AA1428" s="49">
        <f t="shared" ref="Y1428:AD1470" si="289">$V1428</f>
        <v>0</v>
      </c>
      <c r="AB1428" s="49">
        <f t="shared" si="289"/>
        <v>0</v>
      </c>
      <c r="AC1428" s="49">
        <f t="shared" si="289"/>
        <v>0</v>
      </c>
      <c r="AD1428" s="49">
        <f t="shared" si="289"/>
        <v>0</v>
      </c>
      <c r="AE1428" s="51">
        <f t="shared" si="277"/>
        <v>0</v>
      </c>
      <c r="AF1428" s="51">
        <f>IF(C1428=A_Stammdaten!$B$12,D_SAV!$U1428-D_SAV!$AG1428,HLOOKUP(A_Stammdaten!$B$12-1,$AH$4:$AN$4004,ROW(C1428)-3,FALSE)-$AG1428)</f>
        <v>0</v>
      </c>
      <c r="AG1428" s="51">
        <f>HLOOKUP(A_Stammdaten!$B$12,$AH$4:$AN$4004,ROW(C1428)-3,FALSE)</f>
        <v>0</v>
      </c>
      <c r="AH1428" s="51">
        <f t="shared" si="281"/>
        <v>0</v>
      </c>
      <c r="AI1428" s="51">
        <f t="shared" si="282"/>
        <v>0</v>
      </c>
      <c r="AJ1428" s="51">
        <f t="shared" si="283"/>
        <v>0</v>
      </c>
      <c r="AK1428" s="51">
        <f t="shared" si="284"/>
        <v>0</v>
      </c>
      <c r="AL1428" s="51">
        <f t="shared" si="285"/>
        <v>0</v>
      </c>
      <c r="AM1428" s="51">
        <f t="shared" si="286"/>
        <v>0</v>
      </c>
      <c r="AN1428" s="51">
        <f t="shared" si="287"/>
        <v>0</v>
      </c>
    </row>
    <row r="1429" spans="1:40" x14ac:dyDescent="0.25">
      <c r="A1429" s="17"/>
      <c r="B1429" s="17"/>
      <c r="C1429" s="35"/>
      <c r="D1429" s="17"/>
      <c r="E1429" s="17"/>
      <c r="F1429" s="17"/>
      <c r="G1429" s="62">
        <f t="shared" si="288"/>
        <v>0</v>
      </c>
      <c r="H1429" s="17"/>
      <c r="I1429" s="17"/>
      <c r="J1429" s="17"/>
      <c r="K1429" s="17"/>
      <c r="L1429" s="17"/>
      <c r="M1429" s="17"/>
      <c r="N1429" s="17"/>
      <c r="O1429" s="17"/>
      <c r="P1429" s="115"/>
      <c r="Q1429" s="62">
        <f>IF(C1429&gt;A_Stammdaten!$B$12,0,SUM(G1429,H1429,J1429,K1429,M1429,N1429)-SUM(I1429,L1429,O1429,P1429))</f>
        <v>0</v>
      </c>
      <c r="R1429" s="17"/>
      <c r="S1429" s="17"/>
      <c r="T1429" s="17"/>
      <c r="U1429" s="62">
        <f t="shared" si="279"/>
        <v>0</v>
      </c>
      <c r="V1429" s="63">
        <f>IF(ISBLANK($B1429),0,VLOOKUP($B1429,Listen!$A$2:$C$45,2,FALSE))</f>
        <v>0</v>
      </c>
      <c r="W1429" s="63">
        <f>IF(ISBLANK($B1429),0,VLOOKUP($B1429,Listen!$A$2:$C$45,3,FALSE))</f>
        <v>0</v>
      </c>
      <c r="X1429" s="49">
        <f t="shared" si="280"/>
        <v>0</v>
      </c>
      <c r="Y1429" s="49">
        <f t="shared" si="289"/>
        <v>0</v>
      </c>
      <c r="Z1429" s="49">
        <f t="shared" si="289"/>
        <v>0</v>
      </c>
      <c r="AA1429" s="49">
        <f t="shared" si="289"/>
        <v>0</v>
      </c>
      <c r="AB1429" s="49">
        <f t="shared" si="289"/>
        <v>0</v>
      </c>
      <c r="AC1429" s="49">
        <f t="shared" si="289"/>
        <v>0</v>
      </c>
      <c r="AD1429" s="49">
        <f t="shared" si="289"/>
        <v>0</v>
      </c>
      <c r="AE1429" s="51">
        <f t="shared" si="277"/>
        <v>0</v>
      </c>
      <c r="AF1429" s="51">
        <f>IF(C1429=A_Stammdaten!$B$12,D_SAV!$U1429-D_SAV!$AG1429,HLOOKUP(A_Stammdaten!$B$12-1,$AH$4:$AN$4004,ROW(C1429)-3,FALSE)-$AG1429)</f>
        <v>0</v>
      </c>
      <c r="AG1429" s="51">
        <f>HLOOKUP(A_Stammdaten!$B$12,$AH$4:$AN$4004,ROW(C1429)-3,FALSE)</f>
        <v>0</v>
      </c>
      <c r="AH1429" s="51">
        <f t="shared" si="281"/>
        <v>0</v>
      </c>
      <c r="AI1429" s="51">
        <f t="shared" si="282"/>
        <v>0</v>
      </c>
      <c r="AJ1429" s="51">
        <f t="shared" si="283"/>
        <v>0</v>
      </c>
      <c r="AK1429" s="51">
        <f t="shared" si="284"/>
        <v>0</v>
      </c>
      <c r="AL1429" s="51">
        <f t="shared" si="285"/>
        <v>0</v>
      </c>
      <c r="AM1429" s="51">
        <f t="shared" si="286"/>
        <v>0</v>
      </c>
      <c r="AN1429" s="51">
        <f t="shared" si="287"/>
        <v>0</v>
      </c>
    </row>
    <row r="1430" spans="1:40" x14ac:dyDescent="0.25">
      <c r="A1430" s="17"/>
      <c r="B1430" s="17"/>
      <c r="C1430" s="35"/>
      <c r="D1430" s="17"/>
      <c r="E1430" s="17"/>
      <c r="F1430" s="17"/>
      <c r="G1430" s="62">
        <f t="shared" si="288"/>
        <v>0</v>
      </c>
      <c r="H1430" s="17"/>
      <c r="I1430" s="17"/>
      <c r="J1430" s="17"/>
      <c r="K1430" s="17"/>
      <c r="L1430" s="17"/>
      <c r="M1430" s="17"/>
      <c r="N1430" s="17"/>
      <c r="O1430" s="17"/>
      <c r="P1430" s="115"/>
      <c r="Q1430" s="62">
        <f>IF(C1430&gt;A_Stammdaten!$B$12,0,SUM(G1430,H1430,J1430,K1430,M1430,N1430)-SUM(I1430,L1430,O1430,P1430))</f>
        <v>0</v>
      </c>
      <c r="R1430" s="17"/>
      <c r="S1430" s="17"/>
      <c r="T1430" s="17"/>
      <c r="U1430" s="62">
        <f t="shared" si="279"/>
        <v>0</v>
      </c>
      <c r="V1430" s="63">
        <f>IF(ISBLANK($B1430),0,VLOOKUP($B1430,Listen!$A$2:$C$45,2,FALSE))</f>
        <v>0</v>
      </c>
      <c r="W1430" s="63">
        <f>IF(ISBLANK($B1430),0,VLOOKUP($B1430,Listen!$A$2:$C$45,3,FALSE))</f>
        <v>0</v>
      </c>
      <c r="X1430" s="49">
        <f t="shared" si="280"/>
        <v>0</v>
      </c>
      <c r="Y1430" s="49">
        <f t="shared" si="289"/>
        <v>0</v>
      </c>
      <c r="Z1430" s="49">
        <f t="shared" si="289"/>
        <v>0</v>
      </c>
      <c r="AA1430" s="49">
        <f t="shared" si="289"/>
        <v>0</v>
      </c>
      <c r="AB1430" s="49">
        <f t="shared" si="289"/>
        <v>0</v>
      </c>
      <c r="AC1430" s="49">
        <f t="shared" si="289"/>
        <v>0</v>
      </c>
      <c r="AD1430" s="49">
        <f t="shared" si="289"/>
        <v>0</v>
      </c>
      <c r="AE1430" s="51">
        <f t="shared" si="277"/>
        <v>0</v>
      </c>
      <c r="AF1430" s="51">
        <f>IF(C1430=A_Stammdaten!$B$12,D_SAV!$U1430-D_SAV!$AG1430,HLOOKUP(A_Stammdaten!$B$12-1,$AH$4:$AN$4004,ROW(C1430)-3,FALSE)-$AG1430)</f>
        <v>0</v>
      </c>
      <c r="AG1430" s="51">
        <f>HLOOKUP(A_Stammdaten!$B$12,$AH$4:$AN$4004,ROW(C1430)-3,FALSE)</f>
        <v>0</v>
      </c>
      <c r="AH1430" s="51">
        <f t="shared" si="281"/>
        <v>0</v>
      </c>
      <c r="AI1430" s="51">
        <f t="shared" si="282"/>
        <v>0</v>
      </c>
      <c r="AJ1430" s="51">
        <f t="shared" si="283"/>
        <v>0</v>
      </c>
      <c r="AK1430" s="51">
        <f t="shared" si="284"/>
        <v>0</v>
      </c>
      <c r="AL1430" s="51">
        <f t="shared" si="285"/>
        <v>0</v>
      </c>
      <c r="AM1430" s="51">
        <f t="shared" si="286"/>
        <v>0</v>
      </c>
      <c r="AN1430" s="51">
        <f t="shared" si="287"/>
        <v>0</v>
      </c>
    </row>
    <row r="1431" spans="1:40" x14ac:dyDescent="0.25">
      <c r="A1431" s="17"/>
      <c r="B1431" s="17"/>
      <c r="C1431" s="35"/>
      <c r="D1431" s="17"/>
      <c r="E1431" s="17"/>
      <c r="F1431" s="17"/>
      <c r="G1431" s="62">
        <f t="shared" si="288"/>
        <v>0</v>
      </c>
      <c r="H1431" s="17"/>
      <c r="I1431" s="17"/>
      <c r="J1431" s="17"/>
      <c r="K1431" s="17"/>
      <c r="L1431" s="17"/>
      <c r="M1431" s="17"/>
      <c r="N1431" s="17"/>
      <c r="O1431" s="17"/>
      <c r="P1431" s="115"/>
      <c r="Q1431" s="62">
        <f>IF(C1431&gt;A_Stammdaten!$B$12,0,SUM(G1431,H1431,J1431,K1431,M1431,N1431)-SUM(I1431,L1431,O1431,P1431))</f>
        <v>0</v>
      </c>
      <c r="R1431" s="17"/>
      <c r="S1431" s="17"/>
      <c r="T1431" s="17"/>
      <c r="U1431" s="62">
        <f t="shared" si="279"/>
        <v>0</v>
      </c>
      <c r="V1431" s="63">
        <f>IF(ISBLANK($B1431),0,VLOOKUP($B1431,Listen!$A$2:$C$45,2,FALSE))</f>
        <v>0</v>
      </c>
      <c r="W1431" s="63">
        <f>IF(ISBLANK($B1431),0,VLOOKUP($B1431,Listen!$A$2:$C$45,3,FALSE))</f>
        <v>0</v>
      </c>
      <c r="X1431" s="49">
        <f t="shared" si="280"/>
        <v>0</v>
      </c>
      <c r="Y1431" s="49">
        <f t="shared" si="289"/>
        <v>0</v>
      </c>
      <c r="Z1431" s="49">
        <f t="shared" si="289"/>
        <v>0</v>
      </c>
      <c r="AA1431" s="49">
        <f t="shared" si="289"/>
        <v>0</v>
      </c>
      <c r="AB1431" s="49">
        <f t="shared" si="289"/>
        <v>0</v>
      </c>
      <c r="AC1431" s="49">
        <f t="shared" si="289"/>
        <v>0</v>
      </c>
      <c r="AD1431" s="49">
        <f t="shared" si="289"/>
        <v>0</v>
      </c>
      <c r="AE1431" s="51">
        <f t="shared" si="277"/>
        <v>0</v>
      </c>
      <c r="AF1431" s="51">
        <f>IF(C1431=A_Stammdaten!$B$12,D_SAV!$U1431-D_SAV!$AG1431,HLOOKUP(A_Stammdaten!$B$12-1,$AH$4:$AN$4004,ROW(C1431)-3,FALSE)-$AG1431)</f>
        <v>0</v>
      </c>
      <c r="AG1431" s="51">
        <f>HLOOKUP(A_Stammdaten!$B$12,$AH$4:$AN$4004,ROW(C1431)-3,FALSE)</f>
        <v>0</v>
      </c>
      <c r="AH1431" s="51">
        <f t="shared" si="281"/>
        <v>0</v>
      </c>
      <c r="AI1431" s="51">
        <f t="shared" si="282"/>
        <v>0</v>
      </c>
      <c r="AJ1431" s="51">
        <f t="shared" si="283"/>
        <v>0</v>
      </c>
      <c r="AK1431" s="51">
        <f t="shared" si="284"/>
        <v>0</v>
      </c>
      <c r="AL1431" s="51">
        <f t="shared" si="285"/>
        <v>0</v>
      </c>
      <c r="AM1431" s="51">
        <f t="shared" si="286"/>
        <v>0</v>
      </c>
      <c r="AN1431" s="51">
        <f t="shared" si="287"/>
        <v>0</v>
      </c>
    </row>
    <row r="1432" spans="1:40" x14ac:dyDescent="0.25">
      <c r="A1432" s="17"/>
      <c r="B1432" s="17"/>
      <c r="C1432" s="35"/>
      <c r="D1432" s="17"/>
      <c r="E1432" s="17"/>
      <c r="F1432" s="17"/>
      <c r="G1432" s="62">
        <f t="shared" si="288"/>
        <v>0</v>
      </c>
      <c r="H1432" s="17"/>
      <c r="I1432" s="17"/>
      <c r="J1432" s="17"/>
      <c r="K1432" s="17"/>
      <c r="L1432" s="17"/>
      <c r="M1432" s="17"/>
      <c r="N1432" s="17"/>
      <c r="O1432" s="17"/>
      <c r="P1432" s="115"/>
      <c r="Q1432" s="62">
        <f>IF(C1432&gt;A_Stammdaten!$B$12,0,SUM(G1432,H1432,J1432,K1432,M1432,N1432)-SUM(I1432,L1432,O1432,P1432))</f>
        <v>0</v>
      </c>
      <c r="R1432" s="17"/>
      <c r="S1432" s="17"/>
      <c r="T1432" s="17"/>
      <c r="U1432" s="62">
        <f t="shared" si="279"/>
        <v>0</v>
      </c>
      <c r="V1432" s="63">
        <f>IF(ISBLANK($B1432),0,VLOOKUP($B1432,Listen!$A$2:$C$45,2,FALSE))</f>
        <v>0</v>
      </c>
      <c r="W1432" s="63">
        <f>IF(ISBLANK($B1432),0,VLOOKUP($B1432,Listen!$A$2:$C$45,3,FALSE))</f>
        <v>0</v>
      </c>
      <c r="X1432" s="49">
        <f t="shared" si="280"/>
        <v>0</v>
      </c>
      <c r="Y1432" s="49">
        <f t="shared" si="289"/>
        <v>0</v>
      </c>
      <c r="Z1432" s="49">
        <f t="shared" si="289"/>
        <v>0</v>
      </c>
      <c r="AA1432" s="49">
        <f t="shared" si="289"/>
        <v>0</v>
      </c>
      <c r="AB1432" s="49">
        <f t="shared" si="289"/>
        <v>0</v>
      </c>
      <c r="AC1432" s="49">
        <f t="shared" si="289"/>
        <v>0</v>
      </c>
      <c r="AD1432" s="49">
        <f t="shared" si="289"/>
        <v>0</v>
      </c>
      <c r="AE1432" s="51">
        <f t="shared" si="277"/>
        <v>0</v>
      </c>
      <c r="AF1432" s="51">
        <f>IF(C1432=A_Stammdaten!$B$12,D_SAV!$U1432-D_SAV!$AG1432,HLOOKUP(A_Stammdaten!$B$12-1,$AH$4:$AN$4004,ROW(C1432)-3,FALSE)-$AG1432)</f>
        <v>0</v>
      </c>
      <c r="AG1432" s="51">
        <f>HLOOKUP(A_Stammdaten!$B$12,$AH$4:$AN$4004,ROW(C1432)-3,FALSE)</f>
        <v>0</v>
      </c>
      <c r="AH1432" s="51">
        <f t="shared" si="281"/>
        <v>0</v>
      </c>
      <c r="AI1432" s="51">
        <f t="shared" si="282"/>
        <v>0</v>
      </c>
      <c r="AJ1432" s="51">
        <f t="shared" si="283"/>
        <v>0</v>
      </c>
      <c r="AK1432" s="51">
        <f t="shared" si="284"/>
        <v>0</v>
      </c>
      <c r="AL1432" s="51">
        <f t="shared" si="285"/>
        <v>0</v>
      </c>
      <c r="AM1432" s="51">
        <f t="shared" si="286"/>
        <v>0</v>
      </c>
      <c r="AN1432" s="51">
        <f t="shared" si="287"/>
        <v>0</v>
      </c>
    </row>
    <row r="1433" spans="1:40" x14ac:dyDescent="0.25">
      <c r="A1433" s="17"/>
      <c r="B1433" s="17"/>
      <c r="C1433" s="35"/>
      <c r="D1433" s="17"/>
      <c r="E1433" s="17"/>
      <c r="F1433" s="17"/>
      <c r="G1433" s="62">
        <f t="shared" si="288"/>
        <v>0</v>
      </c>
      <c r="H1433" s="17"/>
      <c r="I1433" s="17"/>
      <c r="J1433" s="17"/>
      <c r="K1433" s="17"/>
      <c r="L1433" s="17"/>
      <c r="M1433" s="17"/>
      <c r="N1433" s="17"/>
      <c r="O1433" s="17"/>
      <c r="P1433" s="115"/>
      <c r="Q1433" s="62">
        <f>IF(C1433&gt;A_Stammdaten!$B$12,0,SUM(G1433,H1433,J1433,K1433,M1433,N1433)-SUM(I1433,L1433,O1433,P1433))</f>
        <v>0</v>
      </c>
      <c r="R1433" s="17"/>
      <c r="S1433" s="17"/>
      <c r="T1433" s="17"/>
      <c r="U1433" s="62">
        <f t="shared" si="279"/>
        <v>0</v>
      </c>
      <c r="V1433" s="63">
        <f>IF(ISBLANK($B1433),0,VLOOKUP($B1433,Listen!$A$2:$C$45,2,FALSE))</f>
        <v>0</v>
      </c>
      <c r="W1433" s="63">
        <f>IF(ISBLANK($B1433),0,VLOOKUP($B1433,Listen!$A$2:$C$45,3,FALSE))</f>
        <v>0</v>
      </c>
      <c r="X1433" s="49">
        <f t="shared" si="280"/>
        <v>0</v>
      </c>
      <c r="Y1433" s="49">
        <f t="shared" si="289"/>
        <v>0</v>
      </c>
      <c r="Z1433" s="49">
        <f t="shared" si="289"/>
        <v>0</v>
      </c>
      <c r="AA1433" s="49">
        <f t="shared" si="289"/>
        <v>0</v>
      </c>
      <c r="AB1433" s="49">
        <f t="shared" si="289"/>
        <v>0</v>
      </c>
      <c r="AC1433" s="49">
        <f t="shared" si="289"/>
        <v>0</v>
      </c>
      <c r="AD1433" s="49">
        <f t="shared" si="289"/>
        <v>0</v>
      </c>
      <c r="AE1433" s="51">
        <f t="shared" si="277"/>
        <v>0</v>
      </c>
      <c r="AF1433" s="51">
        <f>IF(C1433=A_Stammdaten!$B$12,D_SAV!$U1433-D_SAV!$AG1433,HLOOKUP(A_Stammdaten!$B$12-1,$AH$4:$AN$4004,ROW(C1433)-3,FALSE)-$AG1433)</f>
        <v>0</v>
      </c>
      <c r="AG1433" s="51">
        <f>HLOOKUP(A_Stammdaten!$B$12,$AH$4:$AN$4004,ROW(C1433)-3,FALSE)</f>
        <v>0</v>
      </c>
      <c r="AH1433" s="51">
        <f t="shared" si="281"/>
        <v>0</v>
      </c>
      <c r="AI1433" s="51">
        <f t="shared" si="282"/>
        <v>0</v>
      </c>
      <c r="AJ1433" s="51">
        <f t="shared" si="283"/>
        <v>0</v>
      </c>
      <c r="AK1433" s="51">
        <f t="shared" si="284"/>
        <v>0</v>
      </c>
      <c r="AL1433" s="51">
        <f t="shared" si="285"/>
        <v>0</v>
      </c>
      <c r="AM1433" s="51">
        <f t="shared" si="286"/>
        <v>0</v>
      </c>
      <c r="AN1433" s="51">
        <f t="shared" si="287"/>
        <v>0</v>
      </c>
    </row>
    <row r="1434" spans="1:40" x14ac:dyDescent="0.25">
      <c r="A1434" s="17"/>
      <c r="B1434" s="17"/>
      <c r="C1434" s="35"/>
      <c r="D1434" s="17"/>
      <c r="E1434" s="17"/>
      <c r="F1434" s="17"/>
      <c r="G1434" s="62">
        <f t="shared" si="288"/>
        <v>0</v>
      </c>
      <c r="H1434" s="17"/>
      <c r="I1434" s="17"/>
      <c r="J1434" s="17"/>
      <c r="K1434" s="17"/>
      <c r="L1434" s="17"/>
      <c r="M1434" s="17"/>
      <c r="N1434" s="17"/>
      <c r="O1434" s="17"/>
      <c r="P1434" s="115"/>
      <c r="Q1434" s="62">
        <f>IF(C1434&gt;A_Stammdaten!$B$12,0,SUM(G1434,H1434,J1434,K1434,M1434,N1434)-SUM(I1434,L1434,O1434,P1434))</f>
        <v>0</v>
      </c>
      <c r="R1434" s="17"/>
      <c r="S1434" s="17"/>
      <c r="T1434" s="17"/>
      <c r="U1434" s="62">
        <f t="shared" si="279"/>
        <v>0</v>
      </c>
      <c r="V1434" s="63">
        <f>IF(ISBLANK($B1434),0,VLOOKUP($B1434,Listen!$A$2:$C$45,2,FALSE))</f>
        <v>0</v>
      </c>
      <c r="W1434" s="63">
        <f>IF(ISBLANK($B1434),0,VLOOKUP($B1434,Listen!$A$2:$C$45,3,FALSE))</f>
        <v>0</v>
      </c>
      <c r="X1434" s="49">
        <f t="shared" si="280"/>
        <v>0</v>
      </c>
      <c r="Y1434" s="49">
        <f t="shared" si="289"/>
        <v>0</v>
      </c>
      <c r="Z1434" s="49">
        <f t="shared" si="289"/>
        <v>0</v>
      </c>
      <c r="AA1434" s="49">
        <f t="shared" si="289"/>
        <v>0</v>
      </c>
      <c r="AB1434" s="49">
        <f t="shared" si="289"/>
        <v>0</v>
      </c>
      <c r="AC1434" s="49">
        <f t="shared" si="289"/>
        <v>0</v>
      </c>
      <c r="AD1434" s="49">
        <f t="shared" si="289"/>
        <v>0</v>
      </c>
      <c r="AE1434" s="51">
        <f t="shared" si="277"/>
        <v>0</v>
      </c>
      <c r="AF1434" s="51">
        <f>IF(C1434=A_Stammdaten!$B$12,D_SAV!$U1434-D_SAV!$AG1434,HLOOKUP(A_Stammdaten!$B$12-1,$AH$4:$AN$4004,ROW(C1434)-3,FALSE)-$AG1434)</f>
        <v>0</v>
      </c>
      <c r="AG1434" s="51">
        <f>HLOOKUP(A_Stammdaten!$B$12,$AH$4:$AN$4004,ROW(C1434)-3,FALSE)</f>
        <v>0</v>
      </c>
      <c r="AH1434" s="51">
        <f t="shared" si="281"/>
        <v>0</v>
      </c>
      <c r="AI1434" s="51">
        <f t="shared" si="282"/>
        <v>0</v>
      </c>
      <c r="AJ1434" s="51">
        <f t="shared" si="283"/>
        <v>0</v>
      </c>
      <c r="AK1434" s="51">
        <f t="shared" si="284"/>
        <v>0</v>
      </c>
      <c r="AL1434" s="51">
        <f t="shared" si="285"/>
        <v>0</v>
      </c>
      <c r="AM1434" s="51">
        <f t="shared" si="286"/>
        <v>0</v>
      </c>
      <c r="AN1434" s="51">
        <f t="shared" si="287"/>
        <v>0</v>
      </c>
    </row>
    <row r="1435" spans="1:40" x14ac:dyDescent="0.25">
      <c r="A1435" s="17"/>
      <c r="B1435" s="17"/>
      <c r="C1435" s="35"/>
      <c r="D1435" s="17"/>
      <c r="E1435" s="17"/>
      <c r="F1435" s="17"/>
      <c r="G1435" s="62">
        <f t="shared" si="288"/>
        <v>0</v>
      </c>
      <c r="H1435" s="17"/>
      <c r="I1435" s="17"/>
      <c r="J1435" s="17"/>
      <c r="K1435" s="17"/>
      <c r="L1435" s="17"/>
      <c r="M1435" s="17"/>
      <c r="N1435" s="17"/>
      <c r="O1435" s="17"/>
      <c r="P1435" s="115"/>
      <c r="Q1435" s="62">
        <f>IF(C1435&gt;A_Stammdaten!$B$12,0,SUM(G1435,H1435,J1435,K1435,M1435,N1435)-SUM(I1435,L1435,O1435,P1435))</f>
        <v>0</v>
      </c>
      <c r="R1435" s="17"/>
      <c r="S1435" s="17"/>
      <c r="T1435" s="17"/>
      <c r="U1435" s="62">
        <f t="shared" si="279"/>
        <v>0</v>
      </c>
      <c r="V1435" s="63">
        <f>IF(ISBLANK($B1435),0,VLOOKUP($B1435,Listen!$A$2:$C$45,2,FALSE))</f>
        <v>0</v>
      </c>
      <c r="W1435" s="63">
        <f>IF(ISBLANK($B1435),0,VLOOKUP($B1435,Listen!$A$2:$C$45,3,FALSE))</f>
        <v>0</v>
      </c>
      <c r="X1435" s="49">
        <f t="shared" si="280"/>
        <v>0</v>
      </c>
      <c r="Y1435" s="49">
        <f t="shared" si="289"/>
        <v>0</v>
      </c>
      <c r="Z1435" s="49">
        <f t="shared" si="289"/>
        <v>0</v>
      </c>
      <c r="AA1435" s="49">
        <f t="shared" si="289"/>
        <v>0</v>
      </c>
      <c r="AB1435" s="49">
        <f t="shared" si="289"/>
        <v>0</v>
      </c>
      <c r="AC1435" s="49">
        <f t="shared" si="289"/>
        <v>0</v>
      </c>
      <c r="AD1435" s="49">
        <f t="shared" si="289"/>
        <v>0</v>
      </c>
      <c r="AE1435" s="51">
        <f t="shared" si="277"/>
        <v>0</v>
      </c>
      <c r="AF1435" s="51">
        <f>IF(C1435=A_Stammdaten!$B$12,D_SAV!$U1435-D_SAV!$AG1435,HLOOKUP(A_Stammdaten!$B$12-1,$AH$4:$AN$4004,ROW(C1435)-3,FALSE)-$AG1435)</f>
        <v>0</v>
      </c>
      <c r="AG1435" s="51">
        <f>HLOOKUP(A_Stammdaten!$B$12,$AH$4:$AN$4004,ROW(C1435)-3,FALSE)</f>
        <v>0</v>
      </c>
      <c r="AH1435" s="51">
        <f t="shared" si="281"/>
        <v>0</v>
      </c>
      <c r="AI1435" s="51">
        <f t="shared" si="282"/>
        <v>0</v>
      </c>
      <c r="AJ1435" s="51">
        <f t="shared" si="283"/>
        <v>0</v>
      </c>
      <c r="AK1435" s="51">
        <f t="shared" si="284"/>
        <v>0</v>
      </c>
      <c r="AL1435" s="51">
        <f t="shared" si="285"/>
        <v>0</v>
      </c>
      <c r="AM1435" s="51">
        <f t="shared" si="286"/>
        <v>0</v>
      </c>
      <c r="AN1435" s="51">
        <f t="shared" si="287"/>
        <v>0</v>
      </c>
    </row>
    <row r="1436" spans="1:40" x14ac:dyDescent="0.25">
      <c r="A1436" s="17"/>
      <c r="B1436" s="17"/>
      <c r="C1436" s="35"/>
      <c r="D1436" s="17"/>
      <c r="E1436" s="17"/>
      <c r="F1436" s="17"/>
      <c r="G1436" s="62">
        <f t="shared" si="288"/>
        <v>0</v>
      </c>
      <c r="H1436" s="17"/>
      <c r="I1436" s="17"/>
      <c r="J1436" s="17"/>
      <c r="K1436" s="17"/>
      <c r="L1436" s="17"/>
      <c r="M1436" s="17"/>
      <c r="N1436" s="17"/>
      <c r="O1436" s="17"/>
      <c r="P1436" s="115"/>
      <c r="Q1436" s="62">
        <f>IF(C1436&gt;A_Stammdaten!$B$12,0,SUM(G1436,H1436,J1436,K1436,M1436,N1436)-SUM(I1436,L1436,O1436,P1436))</f>
        <v>0</v>
      </c>
      <c r="R1436" s="17"/>
      <c r="S1436" s="17"/>
      <c r="T1436" s="17"/>
      <c r="U1436" s="62">
        <f t="shared" si="279"/>
        <v>0</v>
      </c>
      <c r="V1436" s="63">
        <f>IF(ISBLANK($B1436),0,VLOOKUP($B1436,Listen!$A$2:$C$45,2,FALSE))</f>
        <v>0</v>
      </c>
      <c r="W1436" s="63">
        <f>IF(ISBLANK($B1436),0,VLOOKUP($B1436,Listen!$A$2:$C$45,3,FALSE))</f>
        <v>0</v>
      </c>
      <c r="X1436" s="49">
        <f t="shared" si="280"/>
        <v>0</v>
      </c>
      <c r="Y1436" s="49">
        <f t="shared" si="289"/>
        <v>0</v>
      </c>
      <c r="Z1436" s="49">
        <f t="shared" si="289"/>
        <v>0</v>
      </c>
      <c r="AA1436" s="49">
        <f t="shared" si="289"/>
        <v>0</v>
      </c>
      <c r="AB1436" s="49">
        <f t="shared" si="289"/>
        <v>0</v>
      </c>
      <c r="AC1436" s="49">
        <f t="shared" si="289"/>
        <v>0</v>
      </c>
      <c r="AD1436" s="49">
        <f t="shared" si="289"/>
        <v>0</v>
      </c>
      <c r="AE1436" s="51">
        <f t="shared" si="277"/>
        <v>0</v>
      </c>
      <c r="AF1436" s="51">
        <f>IF(C1436=A_Stammdaten!$B$12,D_SAV!$U1436-D_SAV!$AG1436,HLOOKUP(A_Stammdaten!$B$12-1,$AH$4:$AN$4004,ROW(C1436)-3,FALSE)-$AG1436)</f>
        <v>0</v>
      </c>
      <c r="AG1436" s="51">
        <f>HLOOKUP(A_Stammdaten!$B$12,$AH$4:$AN$4004,ROW(C1436)-3,FALSE)</f>
        <v>0</v>
      </c>
      <c r="AH1436" s="51">
        <f t="shared" si="281"/>
        <v>0</v>
      </c>
      <c r="AI1436" s="51">
        <f t="shared" si="282"/>
        <v>0</v>
      </c>
      <c r="AJ1436" s="51">
        <f t="shared" si="283"/>
        <v>0</v>
      </c>
      <c r="AK1436" s="51">
        <f t="shared" si="284"/>
        <v>0</v>
      </c>
      <c r="AL1436" s="51">
        <f t="shared" si="285"/>
        <v>0</v>
      </c>
      <c r="AM1436" s="51">
        <f t="shared" si="286"/>
        <v>0</v>
      </c>
      <c r="AN1436" s="51">
        <f t="shared" si="287"/>
        <v>0</v>
      </c>
    </row>
    <row r="1437" spans="1:40" x14ac:dyDescent="0.25">
      <c r="A1437" s="17"/>
      <c r="B1437" s="17"/>
      <c r="C1437" s="35"/>
      <c r="D1437" s="17"/>
      <c r="E1437" s="17"/>
      <c r="F1437" s="17"/>
      <c r="G1437" s="62">
        <f t="shared" si="288"/>
        <v>0</v>
      </c>
      <c r="H1437" s="17"/>
      <c r="I1437" s="17"/>
      <c r="J1437" s="17"/>
      <c r="K1437" s="17"/>
      <c r="L1437" s="17"/>
      <c r="M1437" s="17"/>
      <c r="N1437" s="17"/>
      <c r="O1437" s="17"/>
      <c r="P1437" s="115"/>
      <c r="Q1437" s="62">
        <f>IF(C1437&gt;A_Stammdaten!$B$12,0,SUM(G1437,H1437,J1437,K1437,M1437,N1437)-SUM(I1437,L1437,O1437,P1437))</f>
        <v>0</v>
      </c>
      <c r="R1437" s="17"/>
      <c r="S1437" s="17"/>
      <c r="T1437" s="17"/>
      <c r="U1437" s="62">
        <f t="shared" si="279"/>
        <v>0</v>
      </c>
      <c r="V1437" s="63">
        <f>IF(ISBLANK($B1437),0,VLOOKUP($B1437,Listen!$A$2:$C$45,2,FALSE))</f>
        <v>0</v>
      </c>
      <c r="W1437" s="63">
        <f>IF(ISBLANK($B1437),0,VLOOKUP($B1437,Listen!$A$2:$C$45,3,FALSE))</f>
        <v>0</v>
      </c>
      <c r="X1437" s="49">
        <f t="shared" si="280"/>
        <v>0</v>
      </c>
      <c r="Y1437" s="49">
        <f t="shared" si="289"/>
        <v>0</v>
      </c>
      <c r="Z1437" s="49">
        <f t="shared" si="289"/>
        <v>0</v>
      </c>
      <c r="AA1437" s="49">
        <f t="shared" si="289"/>
        <v>0</v>
      </c>
      <c r="AB1437" s="49">
        <f t="shared" si="289"/>
        <v>0</v>
      </c>
      <c r="AC1437" s="49">
        <f t="shared" si="289"/>
        <v>0</v>
      </c>
      <c r="AD1437" s="49">
        <f t="shared" si="289"/>
        <v>0</v>
      </c>
      <c r="AE1437" s="51">
        <f t="shared" si="277"/>
        <v>0</v>
      </c>
      <c r="AF1437" s="51">
        <f>IF(C1437=A_Stammdaten!$B$12,D_SAV!$U1437-D_SAV!$AG1437,HLOOKUP(A_Stammdaten!$B$12-1,$AH$4:$AN$4004,ROW(C1437)-3,FALSE)-$AG1437)</f>
        <v>0</v>
      </c>
      <c r="AG1437" s="51">
        <f>HLOOKUP(A_Stammdaten!$B$12,$AH$4:$AN$4004,ROW(C1437)-3,FALSE)</f>
        <v>0</v>
      </c>
      <c r="AH1437" s="51">
        <f t="shared" si="281"/>
        <v>0</v>
      </c>
      <c r="AI1437" s="51">
        <f t="shared" si="282"/>
        <v>0</v>
      </c>
      <c r="AJ1437" s="51">
        <f t="shared" si="283"/>
        <v>0</v>
      </c>
      <c r="AK1437" s="51">
        <f t="shared" si="284"/>
        <v>0</v>
      </c>
      <c r="AL1437" s="51">
        <f t="shared" si="285"/>
        <v>0</v>
      </c>
      <c r="AM1437" s="51">
        <f t="shared" si="286"/>
        <v>0</v>
      </c>
      <c r="AN1437" s="51">
        <f t="shared" si="287"/>
        <v>0</v>
      </c>
    </row>
    <row r="1438" spans="1:40" x14ac:dyDescent="0.25">
      <c r="A1438" s="17"/>
      <c r="B1438" s="17"/>
      <c r="C1438" s="35"/>
      <c r="D1438" s="17"/>
      <c r="E1438" s="17"/>
      <c r="F1438" s="17"/>
      <c r="G1438" s="62">
        <f t="shared" si="288"/>
        <v>0</v>
      </c>
      <c r="H1438" s="17"/>
      <c r="I1438" s="17"/>
      <c r="J1438" s="17"/>
      <c r="K1438" s="17"/>
      <c r="L1438" s="17"/>
      <c r="M1438" s="17"/>
      <c r="N1438" s="17"/>
      <c r="O1438" s="17"/>
      <c r="P1438" s="115"/>
      <c r="Q1438" s="62">
        <f>IF(C1438&gt;A_Stammdaten!$B$12,0,SUM(G1438,H1438,J1438,K1438,M1438,N1438)-SUM(I1438,L1438,O1438,P1438))</f>
        <v>0</v>
      </c>
      <c r="R1438" s="17"/>
      <c r="S1438" s="17"/>
      <c r="T1438" s="17"/>
      <c r="U1438" s="62">
        <f t="shared" si="279"/>
        <v>0</v>
      </c>
      <c r="V1438" s="63">
        <f>IF(ISBLANK($B1438),0,VLOOKUP($B1438,Listen!$A$2:$C$45,2,FALSE))</f>
        <v>0</v>
      </c>
      <c r="W1438" s="63">
        <f>IF(ISBLANK($B1438),0,VLOOKUP($B1438,Listen!$A$2:$C$45,3,FALSE))</f>
        <v>0</v>
      </c>
      <c r="X1438" s="49">
        <f t="shared" si="280"/>
        <v>0</v>
      </c>
      <c r="Y1438" s="49">
        <f t="shared" si="289"/>
        <v>0</v>
      </c>
      <c r="Z1438" s="49">
        <f t="shared" si="289"/>
        <v>0</v>
      </c>
      <c r="AA1438" s="49">
        <f t="shared" si="289"/>
        <v>0</v>
      </c>
      <c r="AB1438" s="49">
        <f t="shared" si="289"/>
        <v>0</v>
      </c>
      <c r="AC1438" s="49">
        <f t="shared" si="289"/>
        <v>0</v>
      </c>
      <c r="AD1438" s="49">
        <f t="shared" si="289"/>
        <v>0</v>
      </c>
      <c r="AE1438" s="51">
        <f t="shared" si="277"/>
        <v>0</v>
      </c>
      <c r="AF1438" s="51">
        <f>IF(C1438=A_Stammdaten!$B$12,D_SAV!$U1438-D_SAV!$AG1438,HLOOKUP(A_Stammdaten!$B$12-1,$AH$4:$AN$4004,ROW(C1438)-3,FALSE)-$AG1438)</f>
        <v>0</v>
      </c>
      <c r="AG1438" s="51">
        <f>HLOOKUP(A_Stammdaten!$B$12,$AH$4:$AN$4004,ROW(C1438)-3,FALSE)</f>
        <v>0</v>
      </c>
      <c r="AH1438" s="51">
        <f t="shared" si="281"/>
        <v>0</v>
      </c>
      <c r="AI1438" s="51">
        <f t="shared" si="282"/>
        <v>0</v>
      </c>
      <c r="AJ1438" s="51">
        <f t="shared" si="283"/>
        <v>0</v>
      </c>
      <c r="AK1438" s="51">
        <f t="shared" si="284"/>
        <v>0</v>
      </c>
      <c r="AL1438" s="51">
        <f t="shared" si="285"/>
        <v>0</v>
      </c>
      <c r="AM1438" s="51">
        <f t="shared" si="286"/>
        <v>0</v>
      </c>
      <c r="AN1438" s="51">
        <f t="shared" si="287"/>
        <v>0</v>
      </c>
    </row>
    <row r="1439" spans="1:40" x14ac:dyDescent="0.25">
      <c r="A1439" s="17"/>
      <c r="B1439" s="17"/>
      <c r="C1439" s="35"/>
      <c r="D1439" s="17"/>
      <c r="E1439" s="17"/>
      <c r="F1439" s="17"/>
      <c r="G1439" s="62">
        <f t="shared" si="288"/>
        <v>0</v>
      </c>
      <c r="H1439" s="17"/>
      <c r="I1439" s="17"/>
      <c r="J1439" s="17"/>
      <c r="K1439" s="17"/>
      <c r="L1439" s="17"/>
      <c r="M1439" s="17"/>
      <c r="N1439" s="17"/>
      <c r="O1439" s="17"/>
      <c r="P1439" s="115"/>
      <c r="Q1439" s="62">
        <f>IF(C1439&gt;A_Stammdaten!$B$12,0,SUM(G1439,H1439,J1439,K1439,M1439,N1439)-SUM(I1439,L1439,O1439,P1439))</f>
        <v>0</v>
      </c>
      <c r="R1439" s="17"/>
      <c r="S1439" s="17"/>
      <c r="T1439" s="17"/>
      <c r="U1439" s="62">
        <f t="shared" si="279"/>
        <v>0</v>
      </c>
      <c r="V1439" s="63">
        <f>IF(ISBLANK($B1439),0,VLOOKUP($B1439,Listen!$A$2:$C$45,2,FALSE))</f>
        <v>0</v>
      </c>
      <c r="W1439" s="63">
        <f>IF(ISBLANK($B1439),0,VLOOKUP($B1439,Listen!$A$2:$C$45,3,FALSE))</f>
        <v>0</v>
      </c>
      <c r="X1439" s="49">
        <f t="shared" si="280"/>
        <v>0</v>
      </c>
      <c r="Y1439" s="49">
        <f t="shared" si="289"/>
        <v>0</v>
      </c>
      <c r="Z1439" s="49">
        <f t="shared" si="289"/>
        <v>0</v>
      </c>
      <c r="AA1439" s="49">
        <f t="shared" si="289"/>
        <v>0</v>
      </c>
      <c r="AB1439" s="49">
        <f t="shared" si="289"/>
        <v>0</v>
      </c>
      <c r="AC1439" s="49">
        <f t="shared" si="289"/>
        <v>0</v>
      </c>
      <c r="AD1439" s="49">
        <f t="shared" si="289"/>
        <v>0</v>
      </c>
      <c r="AE1439" s="51">
        <f t="shared" si="277"/>
        <v>0</v>
      </c>
      <c r="AF1439" s="51">
        <f>IF(C1439=A_Stammdaten!$B$12,D_SAV!$U1439-D_SAV!$AG1439,HLOOKUP(A_Stammdaten!$B$12-1,$AH$4:$AN$4004,ROW(C1439)-3,FALSE)-$AG1439)</f>
        <v>0</v>
      </c>
      <c r="AG1439" s="51">
        <f>HLOOKUP(A_Stammdaten!$B$12,$AH$4:$AN$4004,ROW(C1439)-3,FALSE)</f>
        <v>0</v>
      </c>
      <c r="AH1439" s="51">
        <f t="shared" si="281"/>
        <v>0</v>
      </c>
      <c r="AI1439" s="51">
        <f t="shared" si="282"/>
        <v>0</v>
      </c>
      <c r="AJ1439" s="51">
        <f t="shared" si="283"/>
        <v>0</v>
      </c>
      <c r="AK1439" s="51">
        <f t="shared" si="284"/>
        <v>0</v>
      </c>
      <c r="AL1439" s="51">
        <f t="shared" si="285"/>
        <v>0</v>
      </c>
      <c r="AM1439" s="51">
        <f t="shared" si="286"/>
        <v>0</v>
      </c>
      <c r="AN1439" s="51">
        <f t="shared" si="287"/>
        <v>0</v>
      </c>
    </row>
    <row r="1440" spans="1:40" x14ac:dyDescent="0.25">
      <c r="A1440" s="17"/>
      <c r="B1440" s="17"/>
      <c r="C1440" s="35"/>
      <c r="D1440" s="17"/>
      <c r="E1440" s="17"/>
      <c r="F1440" s="17"/>
      <c r="G1440" s="62">
        <f t="shared" si="288"/>
        <v>0</v>
      </c>
      <c r="H1440" s="17"/>
      <c r="I1440" s="17"/>
      <c r="J1440" s="17"/>
      <c r="K1440" s="17"/>
      <c r="L1440" s="17"/>
      <c r="M1440" s="17"/>
      <c r="N1440" s="17"/>
      <c r="O1440" s="17"/>
      <c r="P1440" s="115"/>
      <c r="Q1440" s="62">
        <f>IF(C1440&gt;A_Stammdaten!$B$12,0,SUM(G1440,H1440,J1440,K1440,M1440,N1440)-SUM(I1440,L1440,O1440,P1440))</f>
        <v>0</v>
      </c>
      <c r="R1440" s="17"/>
      <c r="S1440" s="17"/>
      <c r="T1440" s="17"/>
      <c r="U1440" s="62">
        <f t="shared" si="279"/>
        <v>0</v>
      </c>
      <c r="V1440" s="63">
        <f>IF(ISBLANK($B1440),0,VLOOKUP($B1440,Listen!$A$2:$C$45,2,FALSE))</f>
        <v>0</v>
      </c>
      <c r="W1440" s="63">
        <f>IF(ISBLANK($B1440),0,VLOOKUP($B1440,Listen!$A$2:$C$45,3,FALSE))</f>
        <v>0</v>
      </c>
      <c r="X1440" s="49">
        <f t="shared" si="280"/>
        <v>0</v>
      </c>
      <c r="Y1440" s="49">
        <f t="shared" si="289"/>
        <v>0</v>
      </c>
      <c r="Z1440" s="49">
        <f t="shared" si="289"/>
        <v>0</v>
      </c>
      <c r="AA1440" s="49">
        <f t="shared" si="289"/>
        <v>0</v>
      </c>
      <c r="AB1440" s="49">
        <f t="shared" si="289"/>
        <v>0</v>
      </c>
      <c r="AC1440" s="49">
        <f t="shared" si="289"/>
        <v>0</v>
      </c>
      <c r="AD1440" s="49">
        <f t="shared" si="289"/>
        <v>0</v>
      </c>
      <c r="AE1440" s="51">
        <f t="shared" si="277"/>
        <v>0</v>
      </c>
      <c r="AF1440" s="51">
        <f>IF(C1440=A_Stammdaten!$B$12,D_SAV!$U1440-D_SAV!$AG1440,HLOOKUP(A_Stammdaten!$B$12-1,$AH$4:$AN$4004,ROW(C1440)-3,FALSE)-$AG1440)</f>
        <v>0</v>
      </c>
      <c r="AG1440" s="51">
        <f>HLOOKUP(A_Stammdaten!$B$12,$AH$4:$AN$4004,ROW(C1440)-3,FALSE)</f>
        <v>0</v>
      </c>
      <c r="AH1440" s="51">
        <f t="shared" si="281"/>
        <v>0</v>
      </c>
      <c r="AI1440" s="51">
        <f t="shared" si="282"/>
        <v>0</v>
      </c>
      <c r="AJ1440" s="51">
        <f t="shared" si="283"/>
        <v>0</v>
      </c>
      <c r="AK1440" s="51">
        <f t="shared" si="284"/>
        <v>0</v>
      </c>
      <c r="AL1440" s="51">
        <f t="shared" si="285"/>
        <v>0</v>
      </c>
      <c r="AM1440" s="51">
        <f t="shared" si="286"/>
        <v>0</v>
      </c>
      <c r="AN1440" s="51">
        <f t="shared" si="287"/>
        <v>0</v>
      </c>
    </row>
    <row r="1441" spans="1:40" x14ac:dyDescent="0.25">
      <c r="A1441" s="17"/>
      <c r="B1441" s="17"/>
      <c r="C1441" s="35"/>
      <c r="D1441" s="17"/>
      <c r="E1441" s="17"/>
      <c r="F1441" s="17"/>
      <c r="G1441" s="62">
        <f t="shared" si="288"/>
        <v>0</v>
      </c>
      <c r="H1441" s="17"/>
      <c r="I1441" s="17"/>
      <c r="J1441" s="17"/>
      <c r="K1441" s="17"/>
      <c r="L1441" s="17"/>
      <c r="M1441" s="17"/>
      <c r="N1441" s="17"/>
      <c r="O1441" s="17"/>
      <c r="P1441" s="115"/>
      <c r="Q1441" s="62">
        <f>IF(C1441&gt;A_Stammdaten!$B$12,0,SUM(G1441,H1441,J1441,K1441,M1441,N1441)-SUM(I1441,L1441,O1441,P1441))</f>
        <v>0</v>
      </c>
      <c r="R1441" s="17"/>
      <c r="S1441" s="17"/>
      <c r="T1441" s="17"/>
      <c r="U1441" s="62">
        <f t="shared" si="279"/>
        <v>0</v>
      </c>
      <c r="V1441" s="63">
        <f>IF(ISBLANK($B1441),0,VLOOKUP($B1441,Listen!$A$2:$C$45,2,FALSE))</f>
        <v>0</v>
      </c>
      <c r="W1441" s="63">
        <f>IF(ISBLANK($B1441),0,VLOOKUP($B1441,Listen!$A$2:$C$45,3,FALSE))</f>
        <v>0</v>
      </c>
      <c r="X1441" s="49">
        <f t="shared" si="280"/>
        <v>0</v>
      </c>
      <c r="Y1441" s="49">
        <f t="shared" si="289"/>
        <v>0</v>
      </c>
      <c r="Z1441" s="49">
        <f t="shared" si="289"/>
        <v>0</v>
      </c>
      <c r="AA1441" s="49">
        <f t="shared" si="289"/>
        <v>0</v>
      </c>
      <c r="AB1441" s="49">
        <f t="shared" si="289"/>
        <v>0</v>
      </c>
      <c r="AC1441" s="49">
        <f t="shared" si="289"/>
        <v>0</v>
      </c>
      <c r="AD1441" s="49">
        <f t="shared" si="289"/>
        <v>0</v>
      </c>
      <c r="AE1441" s="51">
        <f t="shared" si="277"/>
        <v>0</v>
      </c>
      <c r="AF1441" s="51">
        <f>IF(C1441=A_Stammdaten!$B$12,D_SAV!$U1441-D_SAV!$AG1441,HLOOKUP(A_Stammdaten!$B$12-1,$AH$4:$AN$4004,ROW(C1441)-3,FALSE)-$AG1441)</f>
        <v>0</v>
      </c>
      <c r="AG1441" s="51">
        <f>HLOOKUP(A_Stammdaten!$B$12,$AH$4:$AN$4004,ROW(C1441)-3,FALSE)</f>
        <v>0</v>
      </c>
      <c r="AH1441" s="51">
        <f t="shared" si="281"/>
        <v>0</v>
      </c>
      <c r="AI1441" s="51">
        <f t="shared" si="282"/>
        <v>0</v>
      </c>
      <c r="AJ1441" s="51">
        <f t="shared" si="283"/>
        <v>0</v>
      </c>
      <c r="AK1441" s="51">
        <f t="shared" si="284"/>
        <v>0</v>
      </c>
      <c r="AL1441" s="51">
        <f t="shared" si="285"/>
        <v>0</v>
      </c>
      <c r="AM1441" s="51">
        <f t="shared" si="286"/>
        <v>0</v>
      </c>
      <c r="AN1441" s="51">
        <f t="shared" si="287"/>
        <v>0</v>
      </c>
    </row>
    <row r="1442" spans="1:40" x14ac:dyDescent="0.25">
      <c r="A1442" s="17"/>
      <c r="B1442" s="17"/>
      <c r="C1442" s="35"/>
      <c r="D1442" s="17"/>
      <c r="E1442" s="17"/>
      <c r="F1442" s="17"/>
      <c r="G1442" s="62">
        <f t="shared" si="288"/>
        <v>0</v>
      </c>
      <c r="H1442" s="17"/>
      <c r="I1442" s="17"/>
      <c r="J1442" s="17"/>
      <c r="K1442" s="17"/>
      <c r="L1442" s="17"/>
      <c r="M1442" s="17"/>
      <c r="N1442" s="17"/>
      <c r="O1442" s="17"/>
      <c r="P1442" s="115"/>
      <c r="Q1442" s="62">
        <f>IF(C1442&gt;A_Stammdaten!$B$12,0,SUM(G1442,H1442,J1442,K1442,M1442,N1442)-SUM(I1442,L1442,O1442,P1442))</f>
        <v>0</v>
      </c>
      <c r="R1442" s="17"/>
      <c r="S1442" s="17"/>
      <c r="T1442" s="17"/>
      <c r="U1442" s="62">
        <f t="shared" si="279"/>
        <v>0</v>
      </c>
      <c r="V1442" s="63">
        <f>IF(ISBLANK($B1442),0,VLOOKUP($B1442,Listen!$A$2:$C$45,2,FALSE))</f>
        <v>0</v>
      </c>
      <c r="W1442" s="63">
        <f>IF(ISBLANK($B1442),0,VLOOKUP($B1442,Listen!$A$2:$C$45,3,FALSE))</f>
        <v>0</v>
      </c>
      <c r="X1442" s="49">
        <f t="shared" si="280"/>
        <v>0</v>
      </c>
      <c r="Y1442" s="49">
        <f t="shared" si="289"/>
        <v>0</v>
      </c>
      <c r="Z1442" s="49">
        <f t="shared" si="289"/>
        <v>0</v>
      </c>
      <c r="AA1442" s="49">
        <f t="shared" si="289"/>
        <v>0</v>
      </c>
      <c r="AB1442" s="49">
        <f t="shared" si="289"/>
        <v>0</v>
      </c>
      <c r="AC1442" s="49">
        <f t="shared" si="289"/>
        <v>0</v>
      </c>
      <c r="AD1442" s="49">
        <f t="shared" si="289"/>
        <v>0</v>
      </c>
      <c r="AE1442" s="51">
        <f t="shared" si="277"/>
        <v>0</v>
      </c>
      <c r="AF1442" s="51">
        <f>IF(C1442=A_Stammdaten!$B$12,D_SAV!$U1442-D_SAV!$AG1442,HLOOKUP(A_Stammdaten!$B$12-1,$AH$4:$AN$4004,ROW(C1442)-3,FALSE)-$AG1442)</f>
        <v>0</v>
      </c>
      <c r="AG1442" s="51">
        <f>HLOOKUP(A_Stammdaten!$B$12,$AH$4:$AN$4004,ROW(C1442)-3,FALSE)</f>
        <v>0</v>
      </c>
      <c r="AH1442" s="51">
        <f t="shared" si="281"/>
        <v>0</v>
      </c>
      <c r="AI1442" s="51">
        <f t="shared" si="282"/>
        <v>0</v>
      </c>
      <c r="AJ1442" s="51">
        <f t="shared" si="283"/>
        <v>0</v>
      </c>
      <c r="AK1442" s="51">
        <f t="shared" si="284"/>
        <v>0</v>
      </c>
      <c r="AL1442" s="51">
        <f t="shared" si="285"/>
        <v>0</v>
      </c>
      <c r="AM1442" s="51">
        <f t="shared" si="286"/>
        <v>0</v>
      </c>
      <c r="AN1442" s="51">
        <f t="shared" si="287"/>
        <v>0</v>
      </c>
    </row>
    <row r="1443" spans="1:40" x14ac:dyDescent="0.25">
      <c r="A1443" s="17"/>
      <c r="B1443" s="17"/>
      <c r="C1443" s="35"/>
      <c r="D1443" s="17"/>
      <c r="E1443" s="17"/>
      <c r="F1443" s="17"/>
      <c r="G1443" s="62">
        <f t="shared" si="288"/>
        <v>0</v>
      </c>
      <c r="H1443" s="17"/>
      <c r="I1443" s="17"/>
      <c r="J1443" s="17"/>
      <c r="K1443" s="17"/>
      <c r="L1443" s="17"/>
      <c r="M1443" s="17"/>
      <c r="N1443" s="17"/>
      <c r="O1443" s="17"/>
      <c r="P1443" s="115"/>
      <c r="Q1443" s="62">
        <f>IF(C1443&gt;A_Stammdaten!$B$12,0,SUM(G1443,H1443,J1443,K1443,M1443,N1443)-SUM(I1443,L1443,O1443,P1443))</f>
        <v>0</v>
      </c>
      <c r="R1443" s="17"/>
      <c r="S1443" s="17"/>
      <c r="T1443" s="17"/>
      <c r="U1443" s="62">
        <f t="shared" si="279"/>
        <v>0</v>
      </c>
      <c r="V1443" s="63">
        <f>IF(ISBLANK($B1443),0,VLOOKUP($B1443,Listen!$A$2:$C$45,2,FALSE))</f>
        <v>0</v>
      </c>
      <c r="W1443" s="63">
        <f>IF(ISBLANK($B1443),0,VLOOKUP($B1443,Listen!$A$2:$C$45,3,FALSE))</f>
        <v>0</v>
      </c>
      <c r="X1443" s="49">
        <f t="shared" si="280"/>
        <v>0</v>
      </c>
      <c r="Y1443" s="49">
        <f t="shared" si="289"/>
        <v>0</v>
      </c>
      <c r="Z1443" s="49">
        <f t="shared" si="289"/>
        <v>0</v>
      </c>
      <c r="AA1443" s="49">
        <f t="shared" si="289"/>
        <v>0</v>
      </c>
      <c r="AB1443" s="49">
        <f t="shared" si="289"/>
        <v>0</v>
      </c>
      <c r="AC1443" s="49">
        <f t="shared" si="289"/>
        <v>0</v>
      </c>
      <c r="AD1443" s="49">
        <f t="shared" si="289"/>
        <v>0</v>
      </c>
      <c r="AE1443" s="51">
        <f t="shared" ref="AE1443:AE1506" si="290">AG1443+AF1443</f>
        <v>0</v>
      </c>
      <c r="AF1443" s="51">
        <f>IF(C1443=A_Stammdaten!$B$12,D_SAV!$U1443-D_SAV!$AG1443,HLOOKUP(A_Stammdaten!$B$12-1,$AH$4:$AN$4004,ROW(C1443)-3,FALSE)-$AG1443)</f>
        <v>0</v>
      </c>
      <c r="AG1443" s="51">
        <f>HLOOKUP(A_Stammdaten!$B$12,$AH$4:$AN$4004,ROW(C1443)-3,FALSE)</f>
        <v>0</v>
      </c>
      <c r="AH1443" s="51">
        <f t="shared" si="281"/>
        <v>0</v>
      </c>
      <c r="AI1443" s="51">
        <f t="shared" si="282"/>
        <v>0</v>
      </c>
      <c r="AJ1443" s="51">
        <f t="shared" si="283"/>
        <v>0</v>
      </c>
      <c r="AK1443" s="51">
        <f t="shared" si="284"/>
        <v>0</v>
      </c>
      <c r="AL1443" s="51">
        <f t="shared" si="285"/>
        <v>0</v>
      </c>
      <c r="AM1443" s="51">
        <f t="shared" si="286"/>
        <v>0</v>
      </c>
      <c r="AN1443" s="51">
        <f t="shared" si="287"/>
        <v>0</v>
      </c>
    </row>
    <row r="1444" spans="1:40" x14ac:dyDescent="0.25">
      <c r="A1444" s="17"/>
      <c r="B1444" s="17"/>
      <c r="C1444" s="35"/>
      <c r="D1444" s="17"/>
      <c r="E1444" s="17"/>
      <c r="F1444" s="17"/>
      <c r="G1444" s="62">
        <f t="shared" si="288"/>
        <v>0</v>
      </c>
      <c r="H1444" s="17"/>
      <c r="I1444" s="17"/>
      <c r="J1444" s="17"/>
      <c r="K1444" s="17"/>
      <c r="L1444" s="17"/>
      <c r="M1444" s="17"/>
      <c r="N1444" s="17"/>
      <c r="O1444" s="17"/>
      <c r="P1444" s="115"/>
      <c r="Q1444" s="62">
        <f>IF(C1444&gt;A_Stammdaten!$B$12,0,SUM(G1444,H1444,J1444,K1444,M1444,N1444)-SUM(I1444,L1444,O1444,P1444))</f>
        <v>0</v>
      </c>
      <c r="R1444" s="17"/>
      <c r="S1444" s="17"/>
      <c r="T1444" s="17"/>
      <c r="U1444" s="62">
        <f t="shared" si="279"/>
        <v>0</v>
      </c>
      <c r="V1444" s="63">
        <f>IF(ISBLANK($B1444),0,VLOOKUP($B1444,Listen!$A$2:$C$45,2,FALSE))</f>
        <v>0</v>
      </c>
      <c r="W1444" s="63">
        <f>IF(ISBLANK($B1444),0,VLOOKUP($B1444,Listen!$A$2:$C$45,3,FALSE))</f>
        <v>0</v>
      </c>
      <c r="X1444" s="49">
        <f t="shared" si="280"/>
        <v>0</v>
      </c>
      <c r="Y1444" s="49">
        <f t="shared" si="289"/>
        <v>0</v>
      </c>
      <c r="Z1444" s="49">
        <f t="shared" si="289"/>
        <v>0</v>
      </c>
      <c r="AA1444" s="49">
        <f t="shared" si="289"/>
        <v>0</v>
      </c>
      <c r="AB1444" s="49">
        <f t="shared" si="289"/>
        <v>0</v>
      </c>
      <c r="AC1444" s="49">
        <f t="shared" si="289"/>
        <v>0</v>
      </c>
      <c r="AD1444" s="49">
        <f t="shared" si="289"/>
        <v>0</v>
      </c>
      <c r="AE1444" s="51">
        <f t="shared" si="290"/>
        <v>0</v>
      </c>
      <c r="AF1444" s="51">
        <f>IF(C1444=A_Stammdaten!$B$12,D_SAV!$U1444-D_SAV!$AG1444,HLOOKUP(A_Stammdaten!$B$12-1,$AH$4:$AN$4004,ROW(C1444)-3,FALSE)-$AG1444)</f>
        <v>0</v>
      </c>
      <c r="AG1444" s="51">
        <f>HLOOKUP(A_Stammdaten!$B$12,$AH$4:$AN$4004,ROW(C1444)-3,FALSE)</f>
        <v>0</v>
      </c>
      <c r="AH1444" s="51">
        <f t="shared" si="281"/>
        <v>0</v>
      </c>
      <c r="AI1444" s="51">
        <f t="shared" si="282"/>
        <v>0</v>
      </c>
      <c r="AJ1444" s="51">
        <f t="shared" si="283"/>
        <v>0</v>
      </c>
      <c r="AK1444" s="51">
        <f t="shared" si="284"/>
        <v>0</v>
      </c>
      <c r="AL1444" s="51">
        <f t="shared" si="285"/>
        <v>0</v>
      </c>
      <c r="AM1444" s="51">
        <f t="shared" si="286"/>
        <v>0</v>
      </c>
      <c r="AN1444" s="51">
        <f t="shared" si="287"/>
        <v>0</v>
      </c>
    </row>
    <row r="1445" spans="1:40" x14ac:dyDescent="0.25">
      <c r="A1445" s="17"/>
      <c r="B1445" s="17"/>
      <c r="C1445" s="35"/>
      <c r="D1445" s="17"/>
      <c r="E1445" s="17"/>
      <c r="F1445" s="17"/>
      <c r="G1445" s="62">
        <f t="shared" si="288"/>
        <v>0</v>
      </c>
      <c r="H1445" s="17"/>
      <c r="I1445" s="17"/>
      <c r="J1445" s="17"/>
      <c r="K1445" s="17"/>
      <c r="L1445" s="17"/>
      <c r="M1445" s="17"/>
      <c r="N1445" s="17"/>
      <c r="O1445" s="17"/>
      <c r="P1445" s="115"/>
      <c r="Q1445" s="62">
        <f>IF(C1445&gt;A_Stammdaten!$B$12,0,SUM(G1445,H1445,J1445,K1445,M1445,N1445)-SUM(I1445,L1445,O1445,P1445))</f>
        <v>0</v>
      </c>
      <c r="R1445" s="17"/>
      <c r="S1445" s="17"/>
      <c r="T1445" s="17"/>
      <c r="U1445" s="62">
        <f t="shared" si="279"/>
        <v>0</v>
      </c>
      <c r="V1445" s="63">
        <f>IF(ISBLANK($B1445),0,VLOOKUP($B1445,Listen!$A$2:$C$45,2,FALSE))</f>
        <v>0</v>
      </c>
      <c r="W1445" s="63">
        <f>IF(ISBLANK($B1445),0,VLOOKUP($B1445,Listen!$A$2:$C$45,3,FALSE))</f>
        <v>0</v>
      </c>
      <c r="X1445" s="49">
        <f t="shared" si="280"/>
        <v>0</v>
      </c>
      <c r="Y1445" s="49">
        <f t="shared" si="289"/>
        <v>0</v>
      </c>
      <c r="Z1445" s="49">
        <f t="shared" si="289"/>
        <v>0</v>
      </c>
      <c r="AA1445" s="49">
        <f t="shared" si="289"/>
        <v>0</v>
      </c>
      <c r="AB1445" s="49">
        <f t="shared" si="289"/>
        <v>0</v>
      </c>
      <c r="AC1445" s="49">
        <f t="shared" si="289"/>
        <v>0</v>
      </c>
      <c r="AD1445" s="49">
        <f t="shared" si="289"/>
        <v>0</v>
      </c>
      <c r="AE1445" s="51">
        <f t="shared" si="290"/>
        <v>0</v>
      </c>
      <c r="AF1445" s="51">
        <f>IF(C1445=A_Stammdaten!$B$12,D_SAV!$U1445-D_SAV!$AG1445,HLOOKUP(A_Stammdaten!$B$12-1,$AH$4:$AN$4004,ROW(C1445)-3,FALSE)-$AG1445)</f>
        <v>0</v>
      </c>
      <c r="AG1445" s="51">
        <f>HLOOKUP(A_Stammdaten!$B$12,$AH$4:$AN$4004,ROW(C1445)-3,FALSE)</f>
        <v>0</v>
      </c>
      <c r="AH1445" s="51">
        <f t="shared" si="281"/>
        <v>0</v>
      </c>
      <c r="AI1445" s="51">
        <f t="shared" si="282"/>
        <v>0</v>
      </c>
      <c r="AJ1445" s="51">
        <f t="shared" si="283"/>
        <v>0</v>
      </c>
      <c r="AK1445" s="51">
        <f t="shared" si="284"/>
        <v>0</v>
      </c>
      <c r="AL1445" s="51">
        <f t="shared" si="285"/>
        <v>0</v>
      </c>
      <c r="AM1445" s="51">
        <f t="shared" si="286"/>
        <v>0</v>
      </c>
      <c r="AN1445" s="51">
        <f t="shared" si="287"/>
        <v>0</v>
      </c>
    </row>
    <row r="1446" spans="1:40" x14ac:dyDescent="0.25">
      <c r="A1446" s="17"/>
      <c r="B1446" s="17"/>
      <c r="C1446" s="35"/>
      <c r="D1446" s="17"/>
      <c r="E1446" s="17"/>
      <c r="F1446" s="17"/>
      <c r="G1446" s="62">
        <f t="shared" si="288"/>
        <v>0</v>
      </c>
      <c r="H1446" s="17"/>
      <c r="I1446" s="17"/>
      <c r="J1446" s="17"/>
      <c r="K1446" s="17"/>
      <c r="L1446" s="17"/>
      <c r="M1446" s="17"/>
      <c r="N1446" s="17"/>
      <c r="O1446" s="17"/>
      <c r="P1446" s="115"/>
      <c r="Q1446" s="62">
        <f>IF(C1446&gt;A_Stammdaten!$B$12,0,SUM(G1446,H1446,J1446,K1446,M1446,N1446)-SUM(I1446,L1446,O1446,P1446))</f>
        <v>0</v>
      </c>
      <c r="R1446" s="17"/>
      <c r="S1446" s="17"/>
      <c r="T1446" s="17"/>
      <c r="U1446" s="62">
        <f t="shared" si="279"/>
        <v>0</v>
      </c>
      <c r="V1446" s="63">
        <f>IF(ISBLANK($B1446),0,VLOOKUP($B1446,Listen!$A$2:$C$45,2,FALSE))</f>
        <v>0</v>
      </c>
      <c r="W1446" s="63">
        <f>IF(ISBLANK($B1446),0,VLOOKUP($B1446,Listen!$A$2:$C$45,3,FALSE))</f>
        <v>0</v>
      </c>
      <c r="X1446" s="49">
        <f t="shared" si="280"/>
        <v>0</v>
      </c>
      <c r="Y1446" s="49">
        <f t="shared" si="289"/>
        <v>0</v>
      </c>
      <c r="Z1446" s="49">
        <f t="shared" si="289"/>
        <v>0</v>
      </c>
      <c r="AA1446" s="49">
        <f t="shared" si="289"/>
        <v>0</v>
      </c>
      <c r="AB1446" s="49">
        <f t="shared" si="289"/>
        <v>0</v>
      </c>
      <c r="AC1446" s="49">
        <f t="shared" si="289"/>
        <v>0</v>
      </c>
      <c r="AD1446" s="49">
        <f t="shared" si="289"/>
        <v>0</v>
      </c>
      <c r="AE1446" s="51">
        <f t="shared" si="290"/>
        <v>0</v>
      </c>
      <c r="AF1446" s="51">
        <f>IF(C1446=A_Stammdaten!$B$12,D_SAV!$U1446-D_SAV!$AG1446,HLOOKUP(A_Stammdaten!$B$12-1,$AH$4:$AN$4004,ROW(C1446)-3,FALSE)-$AG1446)</f>
        <v>0</v>
      </c>
      <c r="AG1446" s="51">
        <f>HLOOKUP(A_Stammdaten!$B$12,$AH$4:$AN$4004,ROW(C1446)-3,FALSE)</f>
        <v>0</v>
      </c>
      <c r="AH1446" s="51">
        <f t="shared" si="281"/>
        <v>0</v>
      </c>
      <c r="AI1446" s="51">
        <f t="shared" si="282"/>
        <v>0</v>
      </c>
      <c r="AJ1446" s="51">
        <f t="shared" si="283"/>
        <v>0</v>
      </c>
      <c r="AK1446" s="51">
        <f t="shared" si="284"/>
        <v>0</v>
      </c>
      <c r="AL1446" s="51">
        <f t="shared" si="285"/>
        <v>0</v>
      </c>
      <c r="AM1446" s="51">
        <f t="shared" si="286"/>
        <v>0</v>
      </c>
      <c r="AN1446" s="51">
        <f t="shared" si="287"/>
        <v>0</v>
      </c>
    </row>
    <row r="1447" spans="1:40" x14ac:dyDescent="0.25">
      <c r="A1447" s="17"/>
      <c r="B1447" s="17"/>
      <c r="C1447" s="35"/>
      <c r="D1447" s="17"/>
      <c r="E1447" s="17"/>
      <c r="F1447" s="17"/>
      <c r="G1447" s="62">
        <f t="shared" si="288"/>
        <v>0</v>
      </c>
      <c r="H1447" s="17"/>
      <c r="I1447" s="17"/>
      <c r="J1447" s="17"/>
      <c r="K1447" s="17"/>
      <c r="L1447" s="17"/>
      <c r="M1447" s="17"/>
      <c r="N1447" s="17"/>
      <c r="O1447" s="17"/>
      <c r="P1447" s="115"/>
      <c r="Q1447" s="62">
        <f>IF(C1447&gt;A_Stammdaten!$B$12,0,SUM(G1447,H1447,J1447,K1447,M1447,N1447)-SUM(I1447,L1447,O1447,P1447))</f>
        <v>0</v>
      </c>
      <c r="R1447" s="17"/>
      <c r="S1447" s="17"/>
      <c r="T1447" s="17"/>
      <c r="U1447" s="62">
        <f t="shared" si="279"/>
        <v>0</v>
      </c>
      <c r="V1447" s="63">
        <f>IF(ISBLANK($B1447),0,VLOOKUP($B1447,Listen!$A$2:$C$45,2,FALSE))</f>
        <v>0</v>
      </c>
      <c r="W1447" s="63">
        <f>IF(ISBLANK($B1447),0,VLOOKUP($B1447,Listen!$A$2:$C$45,3,FALSE))</f>
        <v>0</v>
      </c>
      <c r="X1447" s="49">
        <f t="shared" si="280"/>
        <v>0</v>
      </c>
      <c r="Y1447" s="49">
        <f t="shared" si="289"/>
        <v>0</v>
      </c>
      <c r="Z1447" s="49">
        <f t="shared" si="289"/>
        <v>0</v>
      </c>
      <c r="AA1447" s="49">
        <f t="shared" si="289"/>
        <v>0</v>
      </c>
      <c r="AB1447" s="49">
        <f t="shared" si="289"/>
        <v>0</v>
      </c>
      <c r="AC1447" s="49">
        <f t="shared" si="289"/>
        <v>0</v>
      </c>
      <c r="AD1447" s="49">
        <f t="shared" si="289"/>
        <v>0</v>
      </c>
      <c r="AE1447" s="51">
        <f t="shared" si="290"/>
        <v>0</v>
      </c>
      <c r="AF1447" s="51">
        <f>IF(C1447=A_Stammdaten!$B$12,D_SAV!$U1447-D_SAV!$AG1447,HLOOKUP(A_Stammdaten!$B$12-1,$AH$4:$AN$4004,ROW(C1447)-3,FALSE)-$AG1447)</f>
        <v>0</v>
      </c>
      <c r="AG1447" s="51">
        <f>HLOOKUP(A_Stammdaten!$B$12,$AH$4:$AN$4004,ROW(C1447)-3,FALSE)</f>
        <v>0</v>
      </c>
      <c r="AH1447" s="51">
        <f t="shared" si="281"/>
        <v>0</v>
      </c>
      <c r="AI1447" s="51">
        <f t="shared" si="282"/>
        <v>0</v>
      </c>
      <c r="AJ1447" s="51">
        <f t="shared" si="283"/>
        <v>0</v>
      </c>
      <c r="AK1447" s="51">
        <f t="shared" si="284"/>
        <v>0</v>
      </c>
      <c r="AL1447" s="51">
        <f t="shared" si="285"/>
        <v>0</v>
      </c>
      <c r="AM1447" s="51">
        <f t="shared" si="286"/>
        <v>0</v>
      </c>
      <c r="AN1447" s="51">
        <f t="shared" si="287"/>
        <v>0</v>
      </c>
    </row>
    <row r="1448" spans="1:40" x14ac:dyDescent="0.25">
      <c r="A1448" s="17"/>
      <c r="B1448" s="17"/>
      <c r="C1448" s="35"/>
      <c r="D1448" s="17"/>
      <c r="E1448" s="17"/>
      <c r="F1448" s="17"/>
      <c r="G1448" s="62">
        <f t="shared" si="288"/>
        <v>0</v>
      </c>
      <c r="H1448" s="17"/>
      <c r="I1448" s="17"/>
      <c r="J1448" s="17"/>
      <c r="K1448" s="17"/>
      <c r="L1448" s="17"/>
      <c r="M1448" s="17"/>
      <c r="N1448" s="17"/>
      <c r="O1448" s="17"/>
      <c r="P1448" s="115"/>
      <c r="Q1448" s="62">
        <f>IF(C1448&gt;A_Stammdaten!$B$12,0,SUM(G1448,H1448,J1448,K1448,M1448,N1448)-SUM(I1448,L1448,O1448,P1448))</f>
        <v>0</v>
      </c>
      <c r="R1448" s="17"/>
      <c r="S1448" s="17"/>
      <c r="T1448" s="17"/>
      <c r="U1448" s="62">
        <f t="shared" si="279"/>
        <v>0</v>
      </c>
      <c r="V1448" s="63">
        <f>IF(ISBLANK($B1448),0,VLOOKUP($B1448,Listen!$A$2:$C$45,2,FALSE))</f>
        <v>0</v>
      </c>
      <c r="W1448" s="63">
        <f>IF(ISBLANK($B1448),0,VLOOKUP($B1448,Listen!$A$2:$C$45,3,FALSE))</f>
        <v>0</v>
      </c>
      <c r="X1448" s="49">
        <f t="shared" si="280"/>
        <v>0</v>
      </c>
      <c r="Y1448" s="49">
        <f t="shared" si="289"/>
        <v>0</v>
      </c>
      <c r="Z1448" s="49">
        <f t="shared" si="289"/>
        <v>0</v>
      </c>
      <c r="AA1448" s="49">
        <f t="shared" si="289"/>
        <v>0</v>
      </c>
      <c r="AB1448" s="49">
        <f t="shared" si="289"/>
        <v>0</v>
      </c>
      <c r="AC1448" s="49">
        <f t="shared" si="289"/>
        <v>0</v>
      </c>
      <c r="AD1448" s="49">
        <f t="shared" si="289"/>
        <v>0</v>
      </c>
      <c r="AE1448" s="51">
        <f t="shared" si="290"/>
        <v>0</v>
      </c>
      <c r="AF1448" s="51">
        <f>IF(C1448=A_Stammdaten!$B$12,D_SAV!$U1448-D_SAV!$AG1448,HLOOKUP(A_Stammdaten!$B$12-1,$AH$4:$AN$4004,ROW(C1448)-3,FALSE)-$AG1448)</f>
        <v>0</v>
      </c>
      <c r="AG1448" s="51">
        <f>HLOOKUP(A_Stammdaten!$B$12,$AH$4:$AN$4004,ROW(C1448)-3,FALSE)</f>
        <v>0</v>
      </c>
      <c r="AH1448" s="51">
        <f t="shared" si="281"/>
        <v>0</v>
      </c>
      <c r="AI1448" s="51">
        <f t="shared" si="282"/>
        <v>0</v>
      </c>
      <c r="AJ1448" s="51">
        <f t="shared" si="283"/>
        <v>0</v>
      </c>
      <c r="AK1448" s="51">
        <f t="shared" si="284"/>
        <v>0</v>
      </c>
      <c r="AL1448" s="51">
        <f t="shared" si="285"/>
        <v>0</v>
      </c>
      <c r="AM1448" s="51">
        <f t="shared" si="286"/>
        <v>0</v>
      </c>
      <c r="AN1448" s="51">
        <f t="shared" si="287"/>
        <v>0</v>
      </c>
    </row>
    <row r="1449" spans="1:40" x14ac:dyDescent="0.25">
      <c r="A1449" s="17"/>
      <c r="B1449" s="17"/>
      <c r="C1449" s="35"/>
      <c r="D1449" s="17"/>
      <c r="E1449" s="17"/>
      <c r="F1449" s="17"/>
      <c r="G1449" s="62">
        <f t="shared" si="288"/>
        <v>0</v>
      </c>
      <c r="H1449" s="17"/>
      <c r="I1449" s="17"/>
      <c r="J1449" s="17"/>
      <c r="K1449" s="17"/>
      <c r="L1449" s="17"/>
      <c r="M1449" s="17"/>
      <c r="N1449" s="17"/>
      <c r="O1449" s="17"/>
      <c r="P1449" s="115"/>
      <c r="Q1449" s="62">
        <f>IF(C1449&gt;A_Stammdaten!$B$12,0,SUM(G1449,H1449,J1449,K1449,M1449,N1449)-SUM(I1449,L1449,O1449,P1449))</f>
        <v>0</v>
      </c>
      <c r="R1449" s="17"/>
      <c r="S1449" s="17"/>
      <c r="T1449" s="17"/>
      <c r="U1449" s="62">
        <f t="shared" si="279"/>
        <v>0</v>
      </c>
      <c r="V1449" s="63">
        <f>IF(ISBLANK($B1449),0,VLOOKUP($B1449,Listen!$A$2:$C$45,2,FALSE))</f>
        <v>0</v>
      </c>
      <c r="W1449" s="63">
        <f>IF(ISBLANK($B1449),0,VLOOKUP($B1449,Listen!$A$2:$C$45,3,FALSE))</f>
        <v>0</v>
      </c>
      <c r="X1449" s="49">
        <f t="shared" si="280"/>
        <v>0</v>
      </c>
      <c r="Y1449" s="49">
        <f t="shared" si="289"/>
        <v>0</v>
      </c>
      <c r="Z1449" s="49">
        <f t="shared" si="289"/>
        <v>0</v>
      </c>
      <c r="AA1449" s="49">
        <f t="shared" si="289"/>
        <v>0</v>
      </c>
      <c r="AB1449" s="49">
        <f t="shared" si="289"/>
        <v>0</v>
      </c>
      <c r="AC1449" s="49">
        <f t="shared" si="289"/>
        <v>0</v>
      </c>
      <c r="AD1449" s="49">
        <f t="shared" si="289"/>
        <v>0</v>
      </c>
      <c r="AE1449" s="51">
        <f t="shared" si="290"/>
        <v>0</v>
      </c>
      <c r="AF1449" s="51">
        <f>IF(C1449=A_Stammdaten!$B$12,D_SAV!$U1449-D_SAV!$AG1449,HLOOKUP(A_Stammdaten!$B$12-1,$AH$4:$AN$4004,ROW(C1449)-3,FALSE)-$AG1449)</f>
        <v>0</v>
      </c>
      <c r="AG1449" s="51">
        <f>HLOOKUP(A_Stammdaten!$B$12,$AH$4:$AN$4004,ROW(C1449)-3,FALSE)</f>
        <v>0</v>
      </c>
      <c r="AH1449" s="51">
        <f t="shared" si="281"/>
        <v>0</v>
      </c>
      <c r="AI1449" s="51">
        <f t="shared" si="282"/>
        <v>0</v>
      </c>
      <c r="AJ1449" s="51">
        <f t="shared" si="283"/>
        <v>0</v>
      </c>
      <c r="AK1449" s="51">
        <f t="shared" si="284"/>
        <v>0</v>
      </c>
      <c r="AL1449" s="51">
        <f t="shared" si="285"/>
        <v>0</v>
      </c>
      <c r="AM1449" s="51">
        <f t="shared" si="286"/>
        <v>0</v>
      </c>
      <c r="AN1449" s="51">
        <f t="shared" si="287"/>
        <v>0</v>
      </c>
    </row>
    <row r="1450" spans="1:40" x14ac:dyDescent="0.25">
      <c r="A1450" s="17"/>
      <c r="B1450" s="17"/>
      <c r="C1450" s="35"/>
      <c r="D1450" s="17"/>
      <c r="E1450" s="17"/>
      <c r="F1450" s="17"/>
      <c r="G1450" s="62">
        <f t="shared" si="288"/>
        <v>0</v>
      </c>
      <c r="H1450" s="17"/>
      <c r="I1450" s="17"/>
      <c r="J1450" s="17"/>
      <c r="K1450" s="17"/>
      <c r="L1450" s="17"/>
      <c r="M1450" s="17"/>
      <c r="N1450" s="17"/>
      <c r="O1450" s="17"/>
      <c r="P1450" s="115"/>
      <c r="Q1450" s="62">
        <f>IF(C1450&gt;A_Stammdaten!$B$12,0,SUM(G1450,H1450,J1450,K1450,M1450,N1450)-SUM(I1450,L1450,O1450,P1450))</f>
        <v>0</v>
      </c>
      <c r="R1450" s="17"/>
      <c r="S1450" s="17"/>
      <c r="T1450" s="17"/>
      <c r="U1450" s="62">
        <f t="shared" si="279"/>
        <v>0</v>
      </c>
      <c r="V1450" s="63">
        <f>IF(ISBLANK($B1450),0,VLOOKUP($B1450,Listen!$A$2:$C$45,2,FALSE))</f>
        <v>0</v>
      </c>
      <c r="W1450" s="63">
        <f>IF(ISBLANK($B1450),0,VLOOKUP($B1450,Listen!$A$2:$C$45,3,FALSE))</f>
        <v>0</v>
      </c>
      <c r="X1450" s="49">
        <f t="shared" si="280"/>
        <v>0</v>
      </c>
      <c r="Y1450" s="49">
        <f t="shared" si="289"/>
        <v>0</v>
      </c>
      <c r="Z1450" s="49">
        <f t="shared" si="289"/>
        <v>0</v>
      </c>
      <c r="AA1450" s="49">
        <f t="shared" si="289"/>
        <v>0</v>
      </c>
      <c r="AB1450" s="49">
        <f t="shared" si="289"/>
        <v>0</v>
      </c>
      <c r="AC1450" s="49">
        <f t="shared" si="289"/>
        <v>0</v>
      </c>
      <c r="AD1450" s="49">
        <f t="shared" si="289"/>
        <v>0</v>
      </c>
      <c r="AE1450" s="51">
        <f t="shared" si="290"/>
        <v>0</v>
      </c>
      <c r="AF1450" s="51">
        <f>IF(C1450=A_Stammdaten!$B$12,D_SAV!$U1450-D_SAV!$AG1450,HLOOKUP(A_Stammdaten!$B$12-1,$AH$4:$AN$4004,ROW(C1450)-3,FALSE)-$AG1450)</f>
        <v>0</v>
      </c>
      <c r="AG1450" s="51">
        <f>HLOOKUP(A_Stammdaten!$B$12,$AH$4:$AN$4004,ROW(C1450)-3,FALSE)</f>
        <v>0</v>
      </c>
      <c r="AH1450" s="51">
        <f t="shared" si="281"/>
        <v>0</v>
      </c>
      <c r="AI1450" s="51">
        <f t="shared" si="282"/>
        <v>0</v>
      </c>
      <c r="AJ1450" s="51">
        <f t="shared" si="283"/>
        <v>0</v>
      </c>
      <c r="AK1450" s="51">
        <f t="shared" si="284"/>
        <v>0</v>
      </c>
      <c r="AL1450" s="51">
        <f t="shared" si="285"/>
        <v>0</v>
      </c>
      <c r="AM1450" s="51">
        <f t="shared" si="286"/>
        <v>0</v>
      </c>
      <c r="AN1450" s="51">
        <f t="shared" si="287"/>
        <v>0</v>
      </c>
    </row>
    <row r="1451" spans="1:40" x14ac:dyDescent="0.25">
      <c r="A1451" s="17"/>
      <c r="B1451" s="17"/>
      <c r="C1451" s="35"/>
      <c r="D1451" s="17"/>
      <c r="E1451" s="17"/>
      <c r="F1451" s="17"/>
      <c r="G1451" s="62">
        <f t="shared" si="288"/>
        <v>0</v>
      </c>
      <c r="H1451" s="17"/>
      <c r="I1451" s="17"/>
      <c r="J1451" s="17"/>
      <c r="K1451" s="17"/>
      <c r="L1451" s="17"/>
      <c r="M1451" s="17"/>
      <c r="N1451" s="17"/>
      <c r="O1451" s="17"/>
      <c r="P1451" s="115"/>
      <c r="Q1451" s="62">
        <f>IF(C1451&gt;A_Stammdaten!$B$12,0,SUM(G1451,H1451,J1451,K1451,M1451,N1451)-SUM(I1451,L1451,O1451,P1451))</f>
        <v>0</v>
      </c>
      <c r="R1451" s="17"/>
      <c r="S1451" s="17"/>
      <c r="T1451" s="17"/>
      <c r="U1451" s="62">
        <f t="shared" si="279"/>
        <v>0</v>
      </c>
      <c r="V1451" s="63">
        <f>IF(ISBLANK($B1451),0,VLOOKUP($B1451,Listen!$A$2:$C$45,2,FALSE))</f>
        <v>0</v>
      </c>
      <c r="W1451" s="63">
        <f>IF(ISBLANK($B1451),0,VLOOKUP($B1451,Listen!$A$2:$C$45,3,FALSE))</f>
        <v>0</v>
      </c>
      <c r="X1451" s="49">
        <f t="shared" si="280"/>
        <v>0</v>
      </c>
      <c r="Y1451" s="49">
        <f t="shared" si="289"/>
        <v>0</v>
      </c>
      <c r="Z1451" s="49">
        <f t="shared" si="289"/>
        <v>0</v>
      </c>
      <c r="AA1451" s="49">
        <f t="shared" si="289"/>
        <v>0</v>
      </c>
      <c r="AB1451" s="49">
        <f t="shared" si="289"/>
        <v>0</v>
      </c>
      <c r="AC1451" s="49">
        <f t="shared" si="289"/>
        <v>0</v>
      </c>
      <c r="AD1451" s="49">
        <f t="shared" si="289"/>
        <v>0</v>
      </c>
      <c r="AE1451" s="51">
        <f t="shared" si="290"/>
        <v>0</v>
      </c>
      <c r="AF1451" s="51">
        <f>IF(C1451=A_Stammdaten!$B$12,D_SAV!$U1451-D_SAV!$AG1451,HLOOKUP(A_Stammdaten!$B$12-1,$AH$4:$AN$4004,ROW(C1451)-3,FALSE)-$AG1451)</f>
        <v>0</v>
      </c>
      <c r="AG1451" s="51">
        <f>HLOOKUP(A_Stammdaten!$B$12,$AH$4:$AN$4004,ROW(C1451)-3,FALSE)</f>
        <v>0</v>
      </c>
      <c r="AH1451" s="51">
        <f t="shared" si="281"/>
        <v>0</v>
      </c>
      <c r="AI1451" s="51">
        <f t="shared" si="282"/>
        <v>0</v>
      </c>
      <c r="AJ1451" s="51">
        <f t="shared" si="283"/>
        <v>0</v>
      </c>
      <c r="AK1451" s="51">
        <f t="shared" si="284"/>
        <v>0</v>
      </c>
      <c r="AL1451" s="51">
        <f t="shared" si="285"/>
        <v>0</v>
      </c>
      <c r="AM1451" s="51">
        <f t="shared" si="286"/>
        <v>0</v>
      </c>
      <c r="AN1451" s="51">
        <f t="shared" si="287"/>
        <v>0</v>
      </c>
    </row>
    <row r="1452" spans="1:40" x14ac:dyDescent="0.25">
      <c r="A1452" s="17"/>
      <c r="B1452" s="17"/>
      <c r="C1452" s="35"/>
      <c r="D1452" s="17"/>
      <c r="E1452" s="17"/>
      <c r="F1452" s="17"/>
      <c r="G1452" s="62">
        <f t="shared" si="288"/>
        <v>0</v>
      </c>
      <c r="H1452" s="17"/>
      <c r="I1452" s="17"/>
      <c r="J1452" s="17"/>
      <c r="K1452" s="17"/>
      <c r="L1452" s="17"/>
      <c r="M1452" s="17"/>
      <c r="N1452" s="17"/>
      <c r="O1452" s="17"/>
      <c r="P1452" s="115"/>
      <c r="Q1452" s="62">
        <f>IF(C1452&gt;A_Stammdaten!$B$12,0,SUM(G1452,H1452,J1452,K1452,M1452,N1452)-SUM(I1452,L1452,O1452,P1452))</f>
        <v>0</v>
      </c>
      <c r="R1452" s="17"/>
      <c r="S1452" s="17"/>
      <c r="T1452" s="17"/>
      <c r="U1452" s="62">
        <f t="shared" si="279"/>
        <v>0</v>
      </c>
      <c r="V1452" s="63">
        <f>IF(ISBLANK($B1452),0,VLOOKUP($B1452,Listen!$A$2:$C$45,2,FALSE))</f>
        <v>0</v>
      </c>
      <c r="W1452" s="63">
        <f>IF(ISBLANK($B1452),0,VLOOKUP($B1452,Listen!$A$2:$C$45,3,FALSE))</f>
        <v>0</v>
      </c>
      <c r="X1452" s="49">
        <f t="shared" si="280"/>
        <v>0</v>
      </c>
      <c r="Y1452" s="49">
        <f t="shared" si="289"/>
        <v>0</v>
      </c>
      <c r="Z1452" s="49">
        <f t="shared" si="289"/>
        <v>0</v>
      </c>
      <c r="AA1452" s="49">
        <f t="shared" si="289"/>
        <v>0</v>
      </c>
      <c r="AB1452" s="49">
        <f t="shared" si="289"/>
        <v>0</v>
      </c>
      <c r="AC1452" s="49">
        <f t="shared" si="289"/>
        <v>0</v>
      </c>
      <c r="AD1452" s="49">
        <f t="shared" si="289"/>
        <v>0</v>
      </c>
      <c r="AE1452" s="51">
        <f t="shared" si="290"/>
        <v>0</v>
      </c>
      <c r="AF1452" s="51">
        <f>IF(C1452=A_Stammdaten!$B$12,D_SAV!$U1452-D_SAV!$AG1452,HLOOKUP(A_Stammdaten!$B$12-1,$AH$4:$AN$4004,ROW(C1452)-3,FALSE)-$AG1452)</f>
        <v>0</v>
      </c>
      <c r="AG1452" s="51">
        <f>HLOOKUP(A_Stammdaten!$B$12,$AH$4:$AN$4004,ROW(C1452)-3,FALSE)</f>
        <v>0</v>
      </c>
      <c r="AH1452" s="51">
        <f t="shared" si="281"/>
        <v>0</v>
      </c>
      <c r="AI1452" s="51">
        <f t="shared" si="282"/>
        <v>0</v>
      </c>
      <c r="AJ1452" s="51">
        <f t="shared" si="283"/>
        <v>0</v>
      </c>
      <c r="AK1452" s="51">
        <f t="shared" si="284"/>
        <v>0</v>
      </c>
      <c r="AL1452" s="51">
        <f t="shared" si="285"/>
        <v>0</v>
      </c>
      <c r="AM1452" s="51">
        <f t="shared" si="286"/>
        <v>0</v>
      </c>
      <c r="AN1452" s="51">
        <f t="shared" si="287"/>
        <v>0</v>
      </c>
    </row>
    <row r="1453" spans="1:40" x14ac:dyDescent="0.25">
      <c r="A1453" s="17"/>
      <c r="B1453" s="17"/>
      <c r="C1453" s="35"/>
      <c r="D1453" s="17"/>
      <c r="E1453" s="17"/>
      <c r="F1453" s="17"/>
      <c r="G1453" s="62">
        <f t="shared" si="288"/>
        <v>0</v>
      </c>
      <c r="H1453" s="17"/>
      <c r="I1453" s="17"/>
      <c r="J1453" s="17"/>
      <c r="K1453" s="17"/>
      <c r="L1453" s="17"/>
      <c r="M1453" s="17"/>
      <c r="N1453" s="17"/>
      <c r="O1453" s="17"/>
      <c r="P1453" s="115"/>
      <c r="Q1453" s="62">
        <f>IF(C1453&gt;A_Stammdaten!$B$12,0,SUM(G1453,H1453,J1453,K1453,M1453,N1453)-SUM(I1453,L1453,O1453,P1453))</f>
        <v>0</v>
      </c>
      <c r="R1453" s="17"/>
      <c r="S1453" s="17"/>
      <c r="T1453" s="17"/>
      <c r="U1453" s="62">
        <f t="shared" si="279"/>
        <v>0</v>
      </c>
      <c r="V1453" s="63">
        <f>IF(ISBLANK($B1453),0,VLOOKUP($B1453,Listen!$A$2:$C$45,2,FALSE))</f>
        <v>0</v>
      </c>
      <c r="W1453" s="63">
        <f>IF(ISBLANK($B1453),0,VLOOKUP($B1453,Listen!$A$2:$C$45,3,FALSE))</f>
        <v>0</v>
      </c>
      <c r="X1453" s="49">
        <f t="shared" si="280"/>
        <v>0</v>
      </c>
      <c r="Y1453" s="49">
        <f t="shared" si="289"/>
        <v>0</v>
      </c>
      <c r="Z1453" s="49">
        <f t="shared" si="289"/>
        <v>0</v>
      </c>
      <c r="AA1453" s="49">
        <f t="shared" si="289"/>
        <v>0</v>
      </c>
      <c r="AB1453" s="49">
        <f t="shared" si="289"/>
        <v>0</v>
      </c>
      <c r="AC1453" s="49">
        <f t="shared" si="289"/>
        <v>0</v>
      </c>
      <c r="AD1453" s="49">
        <f t="shared" si="289"/>
        <v>0</v>
      </c>
      <c r="AE1453" s="51">
        <f t="shared" si="290"/>
        <v>0</v>
      </c>
      <c r="AF1453" s="51">
        <f>IF(C1453=A_Stammdaten!$B$12,D_SAV!$U1453-D_SAV!$AG1453,HLOOKUP(A_Stammdaten!$B$12-1,$AH$4:$AN$4004,ROW(C1453)-3,FALSE)-$AG1453)</f>
        <v>0</v>
      </c>
      <c r="AG1453" s="51">
        <f>HLOOKUP(A_Stammdaten!$B$12,$AH$4:$AN$4004,ROW(C1453)-3,FALSE)</f>
        <v>0</v>
      </c>
      <c r="AH1453" s="51">
        <f t="shared" si="281"/>
        <v>0</v>
      </c>
      <c r="AI1453" s="51">
        <f t="shared" si="282"/>
        <v>0</v>
      </c>
      <c r="AJ1453" s="51">
        <f t="shared" si="283"/>
        <v>0</v>
      </c>
      <c r="AK1453" s="51">
        <f t="shared" si="284"/>
        <v>0</v>
      </c>
      <c r="AL1453" s="51">
        <f t="shared" si="285"/>
        <v>0</v>
      </c>
      <c r="AM1453" s="51">
        <f t="shared" si="286"/>
        <v>0</v>
      </c>
      <c r="AN1453" s="51">
        <f t="shared" si="287"/>
        <v>0</v>
      </c>
    </row>
    <row r="1454" spans="1:40" x14ac:dyDescent="0.25">
      <c r="A1454" s="17"/>
      <c r="B1454" s="17"/>
      <c r="C1454" s="35"/>
      <c r="D1454" s="17"/>
      <c r="E1454" s="17"/>
      <c r="F1454" s="17"/>
      <c r="G1454" s="62">
        <f t="shared" si="288"/>
        <v>0</v>
      </c>
      <c r="H1454" s="17"/>
      <c r="I1454" s="17"/>
      <c r="J1454" s="17"/>
      <c r="K1454" s="17"/>
      <c r="L1454" s="17"/>
      <c r="M1454" s="17"/>
      <c r="N1454" s="17"/>
      <c r="O1454" s="17"/>
      <c r="P1454" s="115"/>
      <c r="Q1454" s="62">
        <f>IF(C1454&gt;A_Stammdaten!$B$12,0,SUM(G1454,H1454,J1454,K1454,M1454,N1454)-SUM(I1454,L1454,O1454,P1454))</f>
        <v>0</v>
      </c>
      <c r="R1454" s="17"/>
      <c r="S1454" s="17"/>
      <c r="T1454" s="17"/>
      <c r="U1454" s="62">
        <f t="shared" si="279"/>
        <v>0</v>
      </c>
      <c r="V1454" s="63">
        <f>IF(ISBLANK($B1454),0,VLOOKUP($B1454,Listen!$A$2:$C$45,2,FALSE))</f>
        <v>0</v>
      </c>
      <c r="W1454" s="63">
        <f>IF(ISBLANK($B1454),0,VLOOKUP($B1454,Listen!$A$2:$C$45,3,FALSE))</f>
        <v>0</v>
      </c>
      <c r="X1454" s="49">
        <f t="shared" si="280"/>
        <v>0</v>
      </c>
      <c r="Y1454" s="49">
        <f t="shared" si="289"/>
        <v>0</v>
      </c>
      <c r="Z1454" s="49">
        <f t="shared" si="289"/>
        <v>0</v>
      </c>
      <c r="AA1454" s="49">
        <f t="shared" si="289"/>
        <v>0</v>
      </c>
      <c r="AB1454" s="49">
        <f t="shared" si="289"/>
        <v>0</v>
      </c>
      <c r="AC1454" s="49">
        <f t="shared" si="289"/>
        <v>0</v>
      </c>
      <c r="AD1454" s="49">
        <f t="shared" si="289"/>
        <v>0</v>
      </c>
      <c r="AE1454" s="51">
        <f t="shared" si="290"/>
        <v>0</v>
      </c>
      <c r="AF1454" s="51">
        <f>IF(C1454=A_Stammdaten!$B$12,D_SAV!$U1454-D_SAV!$AG1454,HLOOKUP(A_Stammdaten!$B$12-1,$AH$4:$AN$4004,ROW(C1454)-3,FALSE)-$AG1454)</f>
        <v>0</v>
      </c>
      <c r="AG1454" s="51">
        <f>HLOOKUP(A_Stammdaten!$B$12,$AH$4:$AN$4004,ROW(C1454)-3,FALSE)</f>
        <v>0</v>
      </c>
      <c r="AH1454" s="51">
        <f t="shared" si="281"/>
        <v>0</v>
      </c>
      <c r="AI1454" s="51">
        <f t="shared" si="282"/>
        <v>0</v>
      </c>
      <c r="AJ1454" s="51">
        <f t="shared" si="283"/>
        <v>0</v>
      </c>
      <c r="AK1454" s="51">
        <f t="shared" si="284"/>
        <v>0</v>
      </c>
      <c r="AL1454" s="51">
        <f t="shared" si="285"/>
        <v>0</v>
      </c>
      <c r="AM1454" s="51">
        <f t="shared" si="286"/>
        <v>0</v>
      </c>
      <c r="AN1454" s="51">
        <f t="shared" si="287"/>
        <v>0</v>
      </c>
    </row>
    <row r="1455" spans="1:40" x14ac:dyDescent="0.25">
      <c r="A1455" s="17"/>
      <c r="B1455" s="17"/>
      <c r="C1455" s="35"/>
      <c r="D1455" s="17"/>
      <c r="E1455" s="17"/>
      <c r="F1455" s="17"/>
      <c r="G1455" s="62">
        <f t="shared" si="288"/>
        <v>0</v>
      </c>
      <c r="H1455" s="17"/>
      <c r="I1455" s="17"/>
      <c r="J1455" s="17"/>
      <c r="K1455" s="17"/>
      <c r="L1455" s="17"/>
      <c r="M1455" s="17"/>
      <c r="N1455" s="17"/>
      <c r="O1455" s="17"/>
      <c r="P1455" s="115"/>
      <c r="Q1455" s="62">
        <f>IF(C1455&gt;A_Stammdaten!$B$12,0,SUM(G1455,H1455,J1455,K1455,M1455,N1455)-SUM(I1455,L1455,O1455,P1455))</f>
        <v>0</v>
      </c>
      <c r="R1455" s="17"/>
      <c r="S1455" s="17"/>
      <c r="T1455" s="17"/>
      <c r="U1455" s="62">
        <f t="shared" si="279"/>
        <v>0</v>
      </c>
      <c r="V1455" s="63">
        <f>IF(ISBLANK($B1455),0,VLOOKUP($B1455,Listen!$A$2:$C$45,2,FALSE))</f>
        <v>0</v>
      </c>
      <c r="W1455" s="63">
        <f>IF(ISBLANK($B1455),0,VLOOKUP($B1455,Listen!$A$2:$C$45,3,FALSE))</f>
        <v>0</v>
      </c>
      <c r="X1455" s="49">
        <f t="shared" si="280"/>
        <v>0</v>
      </c>
      <c r="Y1455" s="49">
        <f t="shared" si="289"/>
        <v>0</v>
      </c>
      <c r="Z1455" s="49">
        <f t="shared" si="289"/>
        <v>0</v>
      </c>
      <c r="AA1455" s="49">
        <f t="shared" si="289"/>
        <v>0</v>
      </c>
      <c r="AB1455" s="49">
        <f t="shared" si="289"/>
        <v>0</v>
      </c>
      <c r="AC1455" s="49">
        <f t="shared" si="289"/>
        <v>0</v>
      </c>
      <c r="AD1455" s="49">
        <f t="shared" si="289"/>
        <v>0</v>
      </c>
      <c r="AE1455" s="51">
        <f t="shared" si="290"/>
        <v>0</v>
      </c>
      <c r="AF1455" s="51">
        <f>IF(C1455=A_Stammdaten!$B$12,D_SAV!$U1455-D_SAV!$AG1455,HLOOKUP(A_Stammdaten!$B$12-1,$AH$4:$AN$4004,ROW(C1455)-3,FALSE)-$AG1455)</f>
        <v>0</v>
      </c>
      <c r="AG1455" s="51">
        <f>HLOOKUP(A_Stammdaten!$B$12,$AH$4:$AN$4004,ROW(C1455)-3,FALSE)</f>
        <v>0</v>
      </c>
      <c r="AH1455" s="51">
        <f t="shared" si="281"/>
        <v>0</v>
      </c>
      <c r="AI1455" s="51">
        <f t="shared" si="282"/>
        <v>0</v>
      </c>
      <c r="AJ1455" s="51">
        <f t="shared" si="283"/>
        <v>0</v>
      </c>
      <c r="AK1455" s="51">
        <f t="shared" si="284"/>
        <v>0</v>
      </c>
      <c r="AL1455" s="51">
        <f t="shared" si="285"/>
        <v>0</v>
      </c>
      <c r="AM1455" s="51">
        <f t="shared" si="286"/>
        <v>0</v>
      </c>
      <c r="AN1455" s="51">
        <f t="shared" si="287"/>
        <v>0</v>
      </c>
    </row>
    <row r="1456" spans="1:40" x14ac:dyDescent="0.25">
      <c r="A1456" s="17"/>
      <c r="B1456" s="17"/>
      <c r="C1456" s="35"/>
      <c r="D1456" s="17"/>
      <c r="E1456" s="17"/>
      <c r="F1456" s="17"/>
      <c r="G1456" s="62">
        <f t="shared" si="288"/>
        <v>0</v>
      </c>
      <c r="H1456" s="17"/>
      <c r="I1456" s="17"/>
      <c r="J1456" s="17"/>
      <c r="K1456" s="17"/>
      <c r="L1456" s="17"/>
      <c r="M1456" s="17"/>
      <c r="N1456" s="17"/>
      <c r="O1456" s="17"/>
      <c r="P1456" s="115"/>
      <c r="Q1456" s="62">
        <f>IF(C1456&gt;A_Stammdaten!$B$12,0,SUM(G1456,H1456,J1456,K1456,M1456,N1456)-SUM(I1456,L1456,O1456,P1456))</f>
        <v>0</v>
      </c>
      <c r="R1456" s="17"/>
      <c r="S1456" s="17"/>
      <c r="T1456" s="17"/>
      <c r="U1456" s="62">
        <f t="shared" si="279"/>
        <v>0</v>
      </c>
      <c r="V1456" s="63">
        <f>IF(ISBLANK($B1456),0,VLOOKUP($B1456,Listen!$A$2:$C$45,2,FALSE))</f>
        <v>0</v>
      </c>
      <c r="W1456" s="63">
        <f>IF(ISBLANK($B1456),0,VLOOKUP($B1456,Listen!$A$2:$C$45,3,FALSE))</f>
        <v>0</v>
      </c>
      <c r="X1456" s="49">
        <f t="shared" si="280"/>
        <v>0</v>
      </c>
      <c r="Y1456" s="49">
        <f t="shared" si="289"/>
        <v>0</v>
      </c>
      <c r="Z1456" s="49">
        <f t="shared" si="289"/>
        <v>0</v>
      </c>
      <c r="AA1456" s="49">
        <f t="shared" si="289"/>
        <v>0</v>
      </c>
      <c r="AB1456" s="49">
        <f t="shared" si="289"/>
        <v>0</v>
      </c>
      <c r="AC1456" s="49">
        <f t="shared" si="289"/>
        <v>0</v>
      </c>
      <c r="AD1456" s="49">
        <f t="shared" si="289"/>
        <v>0</v>
      </c>
      <c r="AE1456" s="51">
        <f t="shared" si="290"/>
        <v>0</v>
      </c>
      <c r="AF1456" s="51">
        <f>IF(C1456=A_Stammdaten!$B$12,D_SAV!$U1456-D_SAV!$AG1456,HLOOKUP(A_Stammdaten!$B$12-1,$AH$4:$AN$4004,ROW(C1456)-3,FALSE)-$AG1456)</f>
        <v>0</v>
      </c>
      <c r="AG1456" s="51">
        <f>HLOOKUP(A_Stammdaten!$B$12,$AH$4:$AN$4004,ROW(C1456)-3,FALSE)</f>
        <v>0</v>
      </c>
      <c r="AH1456" s="51">
        <f t="shared" si="281"/>
        <v>0</v>
      </c>
      <c r="AI1456" s="51">
        <f t="shared" si="282"/>
        <v>0</v>
      </c>
      <c r="AJ1456" s="51">
        <f t="shared" si="283"/>
        <v>0</v>
      </c>
      <c r="AK1456" s="51">
        <f t="shared" si="284"/>
        <v>0</v>
      </c>
      <c r="AL1456" s="51">
        <f t="shared" si="285"/>
        <v>0</v>
      </c>
      <c r="AM1456" s="51">
        <f t="shared" si="286"/>
        <v>0</v>
      </c>
      <c r="AN1456" s="51">
        <f t="shared" si="287"/>
        <v>0</v>
      </c>
    </row>
    <row r="1457" spans="1:40" x14ac:dyDescent="0.25">
      <c r="A1457" s="17"/>
      <c r="B1457" s="17"/>
      <c r="C1457" s="35"/>
      <c r="D1457" s="17"/>
      <c r="E1457" s="17"/>
      <c r="F1457" s="17"/>
      <c r="G1457" s="62">
        <f t="shared" si="288"/>
        <v>0</v>
      </c>
      <c r="H1457" s="17"/>
      <c r="I1457" s="17"/>
      <c r="J1457" s="17"/>
      <c r="K1457" s="17"/>
      <c r="L1457" s="17"/>
      <c r="M1457" s="17"/>
      <c r="N1457" s="17"/>
      <c r="O1457" s="17"/>
      <c r="P1457" s="115"/>
      <c r="Q1457" s="62">
        <f>IF(C1457&gt;A_Stammdaten!$B$12,0,SUM(G1457,H1457,J1457,K1457,M1457,N1457)-SUM(I1457,L1457,O1457,P1457))</f>
        <v>0</v>
      </c>
      <c r="R1457" s="17"/>
      <c r="S1457" s="17"/>
      <c r="T1457" s="17"/>
      <c r="U1457" s="62">
        <f t="shared" si="279"/>
        <v>0</v>
      </c>
      <c r="V1457" s="63">
        <f>IF(ISBLANK($B1457),0,VLOOKUP($B1457,Listen!$A$2:$C$45,2,FALSE))</f>
        <v>0</v>
      </c>
      <c r="W1457" s="63">
        <f>IF(ISBLANK($B1457),0,VLOOKUP($B1457,Listen!$A$2:$C$45,3,FALSE))</f>
        <v>0</v>
      </c>
      <c r="X1457" s="49">
        <f t="shared" si="280"/>
        <v>0</v>
      </c>
      <c r="Y1457" s="49">
        <f t="shared" si="289"/>
        <v>0</v>
      </c>
      <c r="Z1457" s="49">
        <f t="shared" si="289"/>
        <v>0</v>
      </c>
      <c r="AA1457" s="49">
        <f t="shared" si="289"/>
        <v>0</v>
      </c>
      <c r="AB1457" s="49">
        <f t="shared" si="289"/>
        <v>0</v>
      </c>
      <c r="AC1457" s="49">
        <f t="shared" si="289"/>
        <v>0</v>
      </c>
      <c r="AD1457" s="49">
        <f t="shared" si="289"/>
        <v>0</v>
      </c>
      <c r="AE1457" s="51">
        <f t="shared" si="290"/>
        <v>0</v>
      </c>
      <c r="AF1457" s="51">
        <f>IF(C1457=A_Stammdaten!$B$12,D_SAV!$U1457-D_SAV!$AG1457,HLOOKUP(A_Stammdaten!$B$12-1,$AH$4:$AN$4004,ROW(C1457)-3,FALSE)-$AG1457)</f>
        <v>0</v>
      </c>
      <c r="AG1457" s="51">
        <f>HLOOKUP(A_Stammdaten!$B$12,$AH$4:$AN$4004,ROW(C1457)-3,FALSE)</f>
        <v>0</v>
      </c>
      <c r="AH1457" s="51">
        <f t="shared" si="281"/>
        <v>0</v>
      </c>
      <c r="AI1457" s="51">
        <f t="shared" si="282"/>
        <v>0</v>
      </c>
      <c r="AJ1457" s="51">
        <f t="shared" si="283"/>
        <v>0</v>
      </c>
      <c r="AK1457" s="51">
        <f t="shared" si="284"/>
        <v>0</v>
      </c>
      <c r="AL1457" s="51">
        <f t="shared" si="285"/>
        <v>0</v>
      </c>
      <c r="AM1457" s="51">
        <f t="shared" si="286"/>
        <v>0</v>
      </c>
      <c r="AN1457" s="51">
        <f t="shared" si="287"/>
        <v>0</v>
      </c>
    </row>
    <row r="1458" spans="1:40" x14ac:dyDescent="0.25">
      <c r="A1458" s="17"/>
      <c r="B1458" s="17"/>
      <c r="C1458" s="35"/>
      <c r="D1458" s="17"/>
      <c r="E1458" s="17"/>
      <c r="F1458" s="17"/>
      <c r="G1458" s="62">
        <f t="shared" si="288"/>
        <v>0</v>
      </c>
      <c r="H1458" s="17"/>
      <c r="I1458" s="17"/>
      <c r="J1458" s="17"/>
      <c r="K1458" s="17"/>
      <c r="L1458" s="17"/>
      <c r="M1458" s="17"/>
      <c r="N1458" s="17"/>
      <c r="O1458" s="17"/>
      <c r="P1458" s="115"/>
      <c r="Q1458" s="62">
        <f>IF(C1458&gt;A_Stammdaten!$B$12,0,SUM(G1458,H1458,J1458,K1458,M1458,N1458)-SUM(I1458,L1458,O1458,P1458))</f>
        <v>0</v>
      </c>
      <c r="R1458" s="17"/>
      <c r="S1458" s="17"/>
      <c r="T1458" s="17"/>
      <c r="U1458" s="62">
        <f t="shared" si="279"/>
        <v>0</v>
      </c>
      <c r="V1458" s="63">
        <f>IF(ISBLANK($B1458),0,VLOOKUP($B1458,Listen!$A$2:$C$45,2,FALSE))</f>
        <v>0</v>
      </c>
      <c r="W1458" s="63">
        <f>IF(ISBLANK($B1458),0,VLOOKUP($B1458,Listen!$A$2:$C$45,3,FALSE))</f>
        <v>0</v>
      </c>
      <c r="X1458" s="49">
        <f t="shared" si="280"/>
        <v>0</v>
      </c>
      <c r="Y1458" s="49">
        <f t="shared" si="289"/>
        <v>0</v>
      </c>
      <c r="Z1458" s="49">
        <f t="shared" si="289"/>
        <v>0</v>
      </c>
      <c r="AA1458" s="49">
        <f t="shared" si="289"/>
        <v>0</v>
      </c>
      <c r="AB1458" s="49">
        <f t="shared" si="289"/>
        <v>0</v>
      </c>
      <c r="AC1458" s="49">
        <f t="shared" si="289"/>
        <v>0</v>
      </c>
      <c r="AD1458" s="49">
        <f t="shared" si="289"/>
        <v>0</v>
      </c>
      <c r="AE1458" s="51">
        <f t="shared" si="290"/>
        <v>0</v>
      </c>
      <c r="AF1458" s="51">
        <f>IF(C1458=A_Stammdaten!$B$12,D_SAV!$U1458-D_SAV!$AG1458,HLOOKUP(A_Stammdaten!$B$12-1,$AH$4:$AN$4004,ROW(C1458)-3,FALSE)-$AG1458)</f>
        <v>0</v>
      </c>
      <c r="AG1458" s="51">
        <f>HLOOKUP(A_Stammdaten!$B$12,$AH$4:$AN$4004,ROW(C1458)-3,FALSE)</f>
        <v>0</v>
      </c>
      <c r="AH1458" s="51">
        <f t="shared" si="281"/>
        <v>0</v>
      </c>
      <c r="AI1458" s="51">
        <f t="shared" si="282"/>
        <v>0</v>
      </c>
      <c r="AJ1458" s="51">
        <f t="shared" si="283"/>
        <v>0</v>
      </c>
      <c r="AK1458" s="51">
        <f t="shared" si="284"/>
        <v>0</v>
      </c>
      <c r="AL1458" s="51">
        <f t="shared" si="285"/>
        <v>0</v>
      </c>
      <c r="AM1458" s="51">
        <f t="shared" si="286"/>
        <v>0</v>
      </c>
      <c r="AN1458" s="51">
        <f t="shared" si="287"/>
        <v>0</v>
      </c>
    </row>
    <row r="1459" spans="1:40" x14ac:dyDescent="0.25">
      <c r="A1459" s="17"/>
      <c r="B1459" s="17"/>
      <c r="C1459" s="35"/>
      <c r="D1459" s="17"/>
      <c r="E1459" s="17"/>
      <c r="F1459" s="17"/>
      <c r="G1459" s="62">
        <f t="shared" si="288"/>
        <v>0</v>
      </c>
      <c r="H1459" s="17"/>
      <c r="I1459" s="17"/>
      <c r="J1459" s="17"/>
      <c r="K1459" s="17"/>
      <c r="L1459" s="17"/>
      <c r="M1459" s="17"/>
      <c r="N1459" s="17"/>
      <c r="O1459" s="17"/>
      <c r="P1459" s="115"/>
      <c r="Q1459" s="62">
        <f>IF(C1459&gt;A_Stammdaten!$B$12,0,SUM(G1459,H1459,J1459,K1459,M1459,N1459)-SUM(I1459,L1459,O1459,P1459))</f>
        <v>0</v>
      </c>
      <c r="R1459" s="17"/>
      <c r="S1459" s="17"/>
      <c r="T1459" s="17"/>
      <c r="U1459" s="62">
        <f t="shared" si="279"/>
        <v>0</v>
      </c>
      <c r="V1459" s="63">
        <f>IF(ISBLANK($B1459),0,VLOOKUP($B1459,Listen!$A$2:$C$45,2,FALSE))</f>
        <v>0</v>
      </c>
      <c r="W1459" s="63">
        <f>IF(ISBLANK($B1459),0,VLOOKUP($B1459,Listen!$A$2:$C$45,3,FALSE))</f>
        <v>0</v>
      </c>
      <c r="X1459" s="49">
        <f t="shared" si="280"/>
        <v>0</v>
      </c>
      <c r="Y1459" s="49">
        <f t="shared" si="289"/>
        <v>0</v>
      </c>
      <c r="Z1459" s="49">
        <f t="shared" si="289"/>
        <v>0</v>
      </c>
      <c r="AA1459" s="49">
        <f t="shared" si="289"/>
        <v>0</v>
      </c>
      <c r="AB1459" s="49">
        <f t="shared" si="289"/>
        <v>0</v>
      </c>
      <c r="AC1459" s="49">
        <f t="shared" si="289"/>
        <v>0</v>
      </c>
      <c r="AD1459" s="49">
        <f t="shared" si="289"/>
        <v>0</v>
      </c>
      <c r="AE1459" s="51">
        <f t="shared" si="290"/>
        <v>0</v>
      </c>
      <c r="AF1459" s="51">
        <f>IF(C1459=A_Stammdaten!$B$12,D_SAV!$U1459-D_SAV!$AG1459,HLOOKUP(A_Stammdaten!$B$12-1,$AH$4:$AN$4004,ROW(C1459)-3,FALSE)-$AG1459)</f>
        <v>0</v>
      </c>
      <c r="AG1459" s="51">
        <f>HLOOKUP(A_Stammdaten!$B$12,$AH$4:$AN$4004,ROW(C1459)-3,FALSE)</f>
        <v>0</v>
      </c>
      <c r="AH1459" s="51">
        <f t="shared" si="281"/>
        <v>0</v>
      </c>
      <c r="AI1459" s="51">
        <f t="shared" si="282"/>
        <v>0</v>
      </c>
      <c r="AJ1459" s="51">
        <f t="shared" si="283"/>
        <v>0</v>
      </c>
      <c r="AK1459" s="51">
        <f t="shared" si="284"/>
        <v>0</v>
      </c>
      <c r="AL1459" s="51">
        <f t="shared" si="285"/>
        <v>0</v>
      </c>
      <c r="AM1459" s="51">
        <f t="shared" si="286"/>
        <v>0</v>
      </c>
      <c r="AN1459" s="51">
        <f t="shared" si="287"/>
        <v>0</v>
      </c>
    </row>
    <row r="1460" spans="1:40" x14ac:dyDescent="0.25">
      <c r="A1460" s="17"/>
      <c r="B1460" s="17"/>
      <c r="C1460" s="35"/>
      <c r="D1460" s="17"/>
      <c r="E1460" s="17"/>
      <c r="F1460" s="17"/>
      <c r="G1460" s="62">
        <f t="shared" si="288"/>
        <v>0</v>
      </c>
      <c r="H1460" s="17"/>
      <c r="I1460" s="17"/>
      <c r="J1460" s="17"/>
      <c r="K1460" s="17"/>
      <c r="L1460" s="17"/>
      <c r="M1460" s="17"/>
      <c r="N1460" s="17"/>
      <c r="O1460" s="17"/>
      <c r="P1460" s="115"/>
      <c r="Q1460" s="62">
        <f>IF(C1460&gt;A_Stammdaten!$B$12,0,SUM(G1460,H1460,J1460,K1460,M1460,N1460)-SUM(I1460,L1460,O1460,P1460))</f>
        <v>0</v>
      </c>
      <c r="R1460" s="17"/>
      <c r="S1460" s="17"/>
      <c r="T1460" s="17"/>
      <c r="U1460" s="62">
        <f t="shared" si="279"/>
        <v>0</v>
      </c>
      <c r="V1460" s="63">
        <f>IF(ISBLANK($B1460),0,VLOOKUP($B1460,Listen!$A$2:$C$45,2,FALSE))</f>
        <v>0</v>
      </c>
      <c r="W1460" s="63">
        <f>IF(ISBLANK($B1460),0,VLOOKUP($B1460,Listen!$A$2:$C$45,3,FALSE))</f>
        <v>0</v>
      </c>
      <c r="X1460" s="49">
        <f t="shared" si="280"/>
        <v>0</v>
      </c>
      <c r="Y1460" s="49">
        <f t="shared" si="289"/>
        <v>0</v>
      </c>
      <c r="Z1460" s="49">
        <f t="shared" si="289"/>
        <v>0</v>
      </c>
      <c r="AA1460" s="49">
        <f t="shared" si="289"/>
        <v>0</v>
      </c>
      <c r="AB1460" s="49">
        <f t="shared" si="289"/>
        <v>0</v>
      </c>
      <c r="AC1460" s="49">
        <f t="shared" si="289"/>
        <v>0</v>
      </c>
      <c r="AD1460" s="49">
        <f t="shared" si="289"/>
        <v>0</v>
      </c>
      <c r="AE1460" s="51">
        <f t="shared" si="290"/>
        <v>0</v>
      </c>
      <c r="AF1460" s="51">
        <f>IF(C1460=A_Stammdaten!$B$12,D_SAV!$U1460-D_SAV!$AG1460,HLOOKUP(A_Stammdaten!$B$12-1,$AH$4:$AN$4004,ROW(C1460)-3,FALSE)-$AG1460)</f>
        <v>0</v>
      </c>
      <c r="AG1460" s="51">
        <f>HLOOKUP(A_Stammdaten!$B$12,$AH$4:$AN$4004,ROW(C1460)-3,FALSE)</f>
        <v>0</v>
      </c>
      <c r="AH1460" s="51">
        <f t="shared" si="281"/>
        <v>0</v>
      </c>
      <c r="AI1460" s="51">
        <f t="shared" si="282"/>
        <v>0</v>
      </c>
      <c r="AJ1460" s="51">
        <f t="shared" si="283"/>
        <v>0</v>
      </c>
      <c r="AK1460" s="51">
        <f t="shared" si="284"/>
        <v>0</v>
      </c>
      <c r="AL1460" s="51">
        <f t="shared" si="285"/>
        <v>0</v>
      </c>
      <c r="AM1460" s="51">
        <f t="shared" si="286"/>
        <v>0</v>
      </c>
      <c r="AN1460" s="51">
        <f t="shared" si="287"/>
        <v>0</v>
      </c>
    </row>
    <row r="1461" spans="1:40" x14ac:dyDescent="0.25">
      <c r="A1461" s="17"/>
      <c r="B1461" s="17"/>
      <c r="C1461" s="35"/>
      <c r="D1461" s="17"/>
      <c r="E1461" s="17"/>
      <c r="F1461" s="17"/>
      <c r="G1461" s="62">
        <f t="shared" si="288"/>
        <v>0</v>
      </c>
      <c r="H1461" s="17"/>
      <c r="I1461" s="17"/>
      <c r="J1461" s="17"/>
      <c r="K1461" s="17"/>
      <c r="L1461" s="17"/>
      <c r="M1461" s="17"/>
      <c r="N1461" s="17"/>
      <c r="O1461" s="17"/>
      <c r="P1461" s="115"/>
      <c r="Q1461" s="62">
        <f>IF(C1461&gt;A_Stammdaten!$B$12,0,SUM(G1461,H1461,J1461,K1461,M1461,N1461)-SUM(I1461,L1461,O1461,P1461))</f>
        <v>0</v>
      </c>
      <c r="R1461" s="17"/>
      <c r="S1461" s="17"/>
      <c r="T1461" s="17"/>
      <c r="U1461" s="62">
        <f t="shared" si="279"/>
        <v>0</v>
      </c>
      <c r="V1461" s="63">
        <f>IF(ISBLANK($B1461),0,VLOOKUP($B1461,Listen!$A$2:$C$45,2,FALSE))</f>
        <v>0</v>
      </c>
      <c r="W1461" s="63">
        <f>IF(ISBLANK($B1461),0,VLOOKUP($B1461,Listen!$A$2:$C$45,3,FALSE))</f>
        <v>0</v>
      </c>
      <c r="X1461" s="49">
        <f t="shared" si="280"/>
        <v>0</v>
      </c>
      <c r="Y1461" s="49">
        <f t="shared" si="289"/>
        <v>0</v>
      </c>
      <c r="Z1461" s="49">
        <f t="shared" si="289"/>
        <v>0</v>
      </c>
      <c r="AA1461" s="49">
        <f t="shared" si="289"/>
        <v>0</v>
      </c>
      <c r="AB1461" s="49">
        <f t="shared" si="289"/>
        <v>0</v>
      </c>
      <c r="AC1461" s="49">
        <f t="shared" si="289"/>
        <v>0</v>
      </c>
      <c r="AD1461" s="49">
        <f t="shared" si="289"/>
        <v>0</v>
      </c>
      <c r="AE1461" s="51">
        <f t="shared" si="290"/>
        <v>0</v>
      </c>
      <c r="AF1461" s="51">
        <f>IF(C1461=A_Stammdaten!$B$12,D_SAV!$U1461-D_SAV!$AG1461,HLOOKUP(A_Stammdaten!$B$12-1,$AH$4:$AN$4004,ROW(C1461)-3,FALSE)-$AG1461)</f>
        <v>0</v>
      </c>
      <c r="AG1461" s="51">
        <f>HLOOKUP(A_Stammdaten!$B$12,$AH$4:$AN$4004,ROW(C1461)-3,FALSE)</f>
        <v>0</v>
      </c>
      <c r="AH1461" s="51">
        <f t="shared" si="281"/>
        <v>0</v>
      </c>
      <c r="AI1461" s="51">
        <f t="shared" si="282"/>
        <v>0</v>
      </c>
      <c r="AJ1461" s="51">
        <f t="shared" si="283"/>
        <v>0</v>
      </c>
      <c r="AK1461" s="51">
        <f t="shared" si="284"/>
        <v>0</v>
      </c>
      <c r="AL1461" s="51">
        <f t="shared" si="285"/>
        <v>0</v>
      </c>
      <c r="AM1461" s="51">
        <f t="shared" si="286"/>
        <v>0</v>
      </c>
      <c r="AN1461" s="51">
        <f t="shared" si="287"/>
        <v>0</v>
      </c>
    </row>
    <row r="1462" spans="1:40" x14ac:dyDescent="0.25">
      <c r="A1462" s="17"/>
      <c r="B1462" s="17"/>
      <c r="C1462" s="35"/>
      <c r="D1462" s="17"/>
      <c r="E1462" s="17"/>
      <c r="F1462" s="17"/>
      <c r="G1462" s="62">
        <f t="shared" si="288"/>
        <v>0</v>
      </c>
      <c r="H1462" s="17"/>
      <c r="I1462" s="17"/>
      <c r="J1462" s="17"/>
      <c r="K1462" s="17"/>
      <c r="L1462" s="17"/>
      <c r="M1462" s="17"/>
      <c r="N1462" s="17"/>
      <c r="O1462" s="17"/>
      <c r="P1462" s="115"/>
      <c r="Q1462" s="62">
        <f>IF(C1462&gt;A_Stammdaten!$B$12,0,SUM(G1462,H1462,J1462,K1462,M1462,N1462)-SUM(I1462,L1462,O1462,P1462))</f>
        <v>0</v>
      </c>
      <c r="R1462" s="17"/>
      <c r="S1462" s="17"/>
      <c r="T1462" s="17"/>
      <c r="U1462" s="62">
        <f t="shared" si="279"/>
        <v>0</v>
      </c>
      <c r="V1462" s="63">
        <f>IF(ISBLANK($B1462),0,VLOOKUP($B1462,Listen!$A$2:$C$45,2,FALSE))</f>
        <v>0</v>
      </c>
      <c r="W1462" s="63">
        <f>IF(ISBLANK($B1462),0,VLOOKUP($B1462,Listen!$A$2:$C$45,3,FALSE))</f>
        <v>0</v>
      </c>
      <c r="X1462" s="49">
        <f t="shared" si="280"/>
        <v>0</v>
      </c>
      <c r="Y1462" s="49">
        <f t="shared" si="289"/>
        <v>0</v>
      </c>
      <c r="Z1462" s="49">
        <f t="shared" si="289"/>
        <v>0</v>
      </c>
      <c r="AA1462" s="49">
        <f t="shared" si="289"/>
        <v>0</v>
      </c>
      <c r="AB1462" s="49">
        <f t="shared" si="289"/>
        <v>0</v>
      </c>
      <c r="AC1462" s="49">
        <f t="shared" si="289"/>
        <v>0</v>
      </c>
      <c r="AD1462" s="49">
        <f t="shared" si="289"/>
        <v>0</v>
      </c>
      <c r="AE1462" s="51">
        <f t="shared" si="290"/>
        <v>0</v>
      </c>
      <c r="AF1462" s="51">
        <f>IF(C1462=A_Stammdaten!$B$12,D_SAV!$U1462-D_SAV!$AG1462,HLOOKUP(A_Stammdaten!$B$12-1,$AH$4:$AN$4004,ROW(C1462)-3,FALSE)-$AG1462)</f>
        <v>0</v>
      </c>
      <c r="AG1462" s="51">
        <f>HLOOKUP(A_Stammdaten!$B$12,$AH$4:$AN$4004,ROW(C1462)-3,FALSE)</f>
        <v>0</v>
      </c>
      <c r="AH1462" s="51">
        <f t="shared" si="281"/>
        <v>0</v>
      </c>
      <c r="AI1462" s="51">
        <f t="shared" si="282"/>
        <v>0</v>
      </c>
      <c r="AJ1462" s="51">
        <f t="shared" si="283"/>
        <v>0</v>
      </c>
      <c r="AK1462" s="51">
        <f t="shared" si="284"/>
        <v>0</v>
      </c>
      <c r="AL1462" s="51">
        <f t="shared" si="285"/>
        <v>0</v>
      </c>
      <c r="AM1462" s="51">
        <f t="shared" si="286"/>
        <v>0</v>
      </c>
      <c r="AN1462" s="51">
        <f t="shared" si="287"/>
        <v>0</v>
      </c>
    </row>
    <row r="1463" spans="1:40" x14ac:dyDescent="0.25">
      <c r="A1463" s="17"/>
      <c r="B1463" s="17"/>
      <c r="C1463" s="35"/>
      <c r="D1463" s="17"/>
      <c r="E1463" s="17"/>
      <c r="F1463" s="17"/>
      <c r="G1463" s="62">
        <f t="shared" si="288"/>
        <v>0</v>
      </c>
      <c r="H1463" s="17"/>
      <c r="I1463" s="17"/>
      <c r="J1463" s="17"/>
      <c r="K1463" s="17"/>
      <c r="L1463" s="17"/>
      <c r="M1463" s="17"/>
      <c r="N1463" s="17"/>
      <c r="O1463" s="17"/>
      <c r="P1463" s="115"/>
      <c r="Q1463" s="62">
        <f>IF(C1463&gt;A_Stammdaten!$B$12,0,SUM(G1463,H1463,J1463,K1463,M1463,N1463)-SUM(I1463,L1463,O1463,P1463))</f>
        <v>0</v>
      </c>
      <c r="R1463" s="17"/>
      <c r="S1463" s="17"/>
      <c r="T1463" s="17"/>
      <c r="U1463" s="62">
        <f t="shared" si="279"/>
        <v>0</v>
      </c>
      <c r="V1463" s="63">
        <f>IF(ISBLANK($B1463),0,VLOOKUP($B1463,Listen!$A$2:$C$45,2,FALSE))</f>
        <v>0</v>
      </c>
      <c r="W1463" s="63">
        <f>IF(ISBLANK($B1463),0,VLOOKUP($B1463,Listen!$A$2:$C$45,3,FALSE))</f>
        <v>0</v>
      </c>
      <c r="X1463" s="49">
        <f t="shared" si="280"/>
        <v>0</v>
      </c>
      <c r="Y1463" s="49">
        <f t="shared" si="289"/>
        <v>0</v>
      </c>
      <c r="Z1463" s="49">
        <f t="shared" si="289"/>
        <v>0</v>
      </c>
      <c r="AA1463" s="49">
        <f t="shared" si="289"/>
        <v>0</v>
      </c>
      <c r="AB1463" s="49">
        <f t="shared" si="289"/>
        <v>0</v>
      </c>
      <c r="AC1463" s="49">
        <f t="shared" si="289"/>
        <v>0</v>
      </c>
      <c r="AD1463" s="49">
        <f t="shared" si="289"/>
        <v>0</v>
      </c>
      <c r="AE1463" s="51">
        <f t="shared" si="290"/>
        <v>0</v>
      </c>
      <c r="AF1463" s="51">
        <f>IF(C1463=A_Stammdaten!$B$12,D_SAV!$U1463-D_SAV!$AG1463,HLOOKUP(A_Stammdaten!$B$12-1,$AH$4:$AN$4004,ROW(C1463)-3,FALSE)-$AG1463)</f>
        <v>0</v>
      </c>
      <c r="AG1463" s="51">
        <f>HLOOKUP(A_Stammdaten!$B$12,$AH$4:$AN$4004,ROW(C1463)-3,FALSE)</f>
        <v>0</v>
      </c>
      <c r="AH1463" s="51">
        <f t="shared" si="281"/>
        <v>0</v>
      </c>
      <c r="AI1463" s="51">
        <f t="shared" si="282"/>
        <v>0</v>
      </c>
      <c r="AJ1463" s="51">
        <f t="shared" si="283"/>
        <v>0</v>
      </c>
      <c r="AK1463" s="51">
        <f t="shared" si="284"/>
        <v>0</v>
      </c>
      <c r="AL1463" s="51">
        <f t="shared" si="285"/>
        <v>0</v>
      </c>
      <c r="AM1463" s="51">
        <f t="shared" si="286"/>
        <v>0</v>
      </c>
      <c r="AN1463" s="51">
        <f t="shared" si="287"/>
        <v>0</v>
      </c>
    </row>
    <row r="1464" spans="1:40" x14ac:dyDescent="0.25">
      <c r="A1464" s="17"/>
      <c r="B1464" s="17"/>
      <c r="C1464" s="35"/>
      <c r="D1464" s="17"/>
      <c r="E1464" s="17"/>
      <c r="F1464" s="17"/>
      <c r="G1464" s="62">
        <f t="shared" si="288"/>
        <v>0</v>
      </c>
      <c r="H1464" s="17"/>
      <c r="I1464" s="17"/>
      <c r="J1464" s="17"/>
      <c r="K1464" s="17"/>
      <c r="L1464" s="17"/>
      <c r="M1464" s="17"/>
      <c r="N1464" s="17"/>
      <c r="O1464" s="17"/>
      <c r="P1464" s="115"/>
      <c r="Q1464" s="62">
        <f>IF(C1464&gt;A_Stammdaten!$B$12,0,SUM(G1464,H1464,J1464,K1464,M1464,N1464)-SUM(I1464,L1464,O1464,P1464))</f>
        <v>0</v>
      </c>
      <c r="R1464" s="17"/>
      <c r="S1464" s="17"/>
      <c r="T1464" s="17"/>
      <c r="U1464" s="62">
        <f t="shared" si="279"/>
        <v>0</v>
      </c>
      <c r="V1464" s="63">
        <f>IF(ISBLANK($B1464),0,VLOOKUP($B1464,Listen!$A$2:$C$45,2,FALSE))</f>
        <v>0</v>
      </c>
      <c r="W1464" s="63">
        <f>IF(ISBLANK($B1464),0,VLOOKUP($B1464,Listen!$A$2:$C$45,3,FALSE))</f>
        <v>0</v>
      </c>
      <c r="X1464" s="49">
        <f t="shared" si="280"/>
        <v>0</v>
      </c>
      <c r="Y1464" s="49">
        <f t="shared" si="289"/>
        <v>0</v>
      </c>
      <c r="Z1464" s="49">
        <f t="shared" si="289"/>
        <v>0</v>
      </c>
      <c r="AA1464" s="49">
        <f t="shared" si="289"/>
        <v>0</v>
      </c>
      <c r="AB1464" s="49">
        <f t="shared" si="289"/>
        <v>0</v>
      </c>
      <c r="AC1464" s="49">
        <f t="shared" si="289"/>
        <v>0</v>
      </c>
      <c r="AD1464" s="49">
        <f t="shared" si="289"/>
        <v>0</v>
      </c>
      <c r="AE1464" s="51">
        <f t="shared" si="290"/>
        <v>0</v>
      </c>
      <c r="AF1464" s="51">
        <f>IF(C1464=A_Stammdaten!$B$12,D_SAV!$U1464-D_SAV!$AG1464,HLOOKUP(A_Stammdaten!$B$12-1,$AH$4:$AN$4004,ROW(C1464)-3,FALSE)-$AG1464)</f>
        <v>0</v>
      </c>
      <c r="AG1464" s="51">
        <f>HLOOKUP(A_Stammdaten!$B$12,$AH$4:$AN$4004,ROW(C1464)-3,FALSE)</f>
        <v>0</v>
      </c>
      <c r="AH1464" s="51">
        <f t="shared" si="281"/>
        <v>0</v>
      </c>
      <c r="AI1464" s="51">
        <f t="shared" si="282"/>
        <v>0</v>
      </c>
      <c r="AJ1464" s="51">
        <f t="shared" si="283"/>
        <v>0</v>
      </c>
      <c r="AK1464" s="51">
        <f t="shared" si="284"/>
        <v>0</v>
      </c>
      <c r="AL1464" s="51">
        <f t="shared" si="285"/>
        <v>0</v>
      </c>
      <c r="AM1464" s="51">
        <f t="shared" si="286"/>
        <v>0</v>
      </c>
      <c r="AN1464" s="51">
        <f t="shared" si="287"/>
        <v>0</v>
      </c>
    </row>
    <row r="1465" spans="1:40" x14ac:dyDescent="0.25">
      <c r="A1465" s="17"/>
      <c r="B1465" s="17"/>
      <c r="C1465" s="35"/>
      <c r="D1465" s="17"/>
      <c r="E1465" s="17"/>
      <c r="F1465" s="17"/>
      <c r="G1465" s="62">
        <f t="shared" si="288"/>
        <v>0</v>
      </c>
      <c r="H1465" s="17"/>
      <c r="I1465" s="17"/>
      <c r="J1465" s="17"/>
      <c r="K1465" s="17"/>
      <c r="L1465" s="17"/>
      <c r="M1465" s="17"/>
      <c r="N1465" s="17"/>
      <c r="O1465" s="17"/>
      <c r="P1465" s="115"/>
      <c r="Q1465" s="62">
        <f>IF(C1465&gt;A_Stammdaten!$B$12,0,SUM(G1465,H1465,J1465,K1465,M1465,N1465)-SUM(I1465,L1465,O1465,P1465))</f>
        <v>0</v>
      </c>
      <c r="R1465" s="17"/>
      <c r="S1465" s="17"/>
      <c r="T1465" s="17"/>
      <c r="U1465" s="62">
        <f t="shared" si="279"/>
        <v>0</v>
      </c>
      <c r="V1465" s="63">
        <f>IF(ISBLANK($B1465),0,VLOOKUP($B1465,Listen!$A$2:$C$45,2,FALSE))</f>
        <v>0</v>
      </c>
      <c r="W1465" s="63">
        <f>IF(ISBLANK($B1465),0,VLOOKUP($B1465,Listen!$A$2:$C$45,3,FALSE))</f>
        <v>0</v>
      </c>
      <c r="X1465" s="49">
        <f t="shared" si="280"/>
        <v>0</v>
      </c>
      <c r="Y1465" s="49">
        <f t="shared" si="289"/>
        <v>0</v>
      </c>
      <c r="Z1465" s="49">
        <f t="shared" si="289"/>
        <v>0</v>
      </c>
      <c r="AA1465" s="49">
        <f t="shared" si="289"/>
        <v>0</v>
      </c>
      <c r="AB1465" s="49">
        <f t="shared" si="289"/>
        <v>0</v>
      </c>
      <c r="AC1465" s="49">
        <f t="shared" si="289"/>
        <v>0</v>
      </c>
      <c r="AD1465" s="49">
        <f t="shared" si="289"/>
        <v>0</v>
      </c>
      <c r="AE1465" s="51">
        <f t="shared" si="290"/>
        <v>0</v>
      </c>
      <c r="AF1465" s="51">
        <f>IF(C1465=A_Stammdaten!$B$12,D_SAV!$U1465-D_SAV!$AG1465,HLOOKUP(A_Stammdaten!$B$12-1,$AH$4:$AN$4004,ROW(C1465)-3,FALSE)-$AG1465)</f>
        <v>0</v>
      </c>
      <c r="AG1465" s="51">
        <f>HLOOKUP(A_Stammdaten!$B$12,$AH$4:$AN$4004,ROW(C1465)-3,FALSE)</f>
        <v>0</v>
      </c>
      <c r="AH1465" s="51">
        <f t="shared" si="281"/>
        <v>0</v>
      </c>
      <c r="AI1465" s="51">
        <f t="shared" si="282"/>
        <v>0</v>
      </c>
      <c r="AJ1465" s="51">
        <f t="shared" si="283"/>
        <v>0</v>
      </c>
      <c r="AK1465" s="51">
        <f t="shared" si="284"/>
        <v>0</v>
      </c>
      <c r="AL1465" s="51">
        <f t="shared" si="285"/>
        <v>0</v>
      </c>
      <c r="AM1465" s="51">
        <f t="shared" si="286"/>
        <v>0</v>
      </c>
      <c r="AN1465" s="51">
        <f t="shared" si="287"/>
        <v>0</v>
      </c>
    </row>
    <row r="1466" spans="1:40" x14ac:dyDescent="0.25">
      <c r="A1466" s="17"/>
      <c r="B1466" s="17"/>
      <c r="C1466" s="35"/>
      <c r="D1466" s="17"/>
      <c r="E1466" s="17"/>
      <c r="F1466" s="17"/>
      <c r="G1466" s="62">
        <f t="shared" si="288"/>
        <v>0</v>
      </c>
      <c r="H1466" s="17"/>
      <c r="I1466" s="17"/>
      <c r="J1466" s="17"/>
      <c r="K1466" s="17"/>
      <c r="L1466" s="17"/>
      <c r="M1466" s="17"/>
      <c r="N1466" s="17"/>
      <c r="O1466" s="17"/>
      <c r="P1466" s="115"/>
      <c r="Q1466" s="62">
        <f>IF(C1466&gt;A_Stammdaten!$B$12,0,SUM(G1466,H1466,J1466,K1466,M1466,N1466)-SUM(I1466,L1466,O1466,P1466))</f>
        <v>0</v>
      </c>
      <c r="R1466" s="17"/>
      <c r="S1466" s="17"/>
      <c r="T1466" s="17"/>
      <c r="U1466" s="62">
        <f t="shared" si="279"/>
        <v>0</v>
      </c>
      <c r="V1466" s="63">
        <f>IF(ISBLANK($B1466),0,VLOOKUP($B1466,Listen!$A$2:$C$45,2,FALSE))</f>
        <v>0</v>
      </c>
      <c r="W1466" s="63">
        <f>IF(ISBLANK($B1466),0,VLOOKUP($B1466,Listen!$A$2:$C$45,3,FALSE))</f>
        <v>0</v>
      </c>
      <c r="X1466" s="49">
        <f t="shared" si="280"/>
        <v>0</v>
      </c>
      <c r="Y1466" s="49">
        <f t="shared" si="289"/>
        <v>0</v>
      </c>
      <c r="Z1466" s="49">
        <f t="shared" si="289"/>
        <v>0</v>
      </c>
      <c r="AA1466" s="49">
        <f t="shared" si="289"/>
        <v>0</v>
      </c>
      <c r="AB1466" s="49">
        <f t="shared" si="289"/>
        <v>0</v>
      </c>
      <c r="AC1466" s="49">
        <f t="shared" si="289"/>
        <v>0</v>
      </c>
      <c r="AD1466" s="49">
        <f t="shared" si="289"/>
        <v>0</v>
      </c>
      <c r="AE1466" s="51">
        <f t="shared" si="290"/>
        <v>0</v>
      </c>
      <c r="AF1466" s="51">
        <f>IF(C1466=A_Stammdaten!$B$12,D_SAV!$U1466-D_SAV!$AG1466,HLOOKUP(A_Stammdaten!$B$12-1,$AH$4:$AN$4004,ROW(C1466)-3,FALSE)-$AG1466)</f>
        <v>0</v>
      </c>
      <c r="AG1466" s="51">
        <f>HLOOKUP(A_Stammdaten!$B$12,$AH$4:$AN$4004,ROW(C1466)-3,FALSE)</f>
        <v>0</v>
      </c>
      <c r="AH1466" s="51">
        <f t="shared" si="281"/>
        <v>0</v>
      </c>
      <c r="AI1466" s="51">
        <f t="shared" si="282"/>
        <v>0</v>
      </c>
      <c r="AJ1466" s="51">
        <f t="shared" si="283"/>
        <v>0</v>
      </c>
      <c r="AK1466" s="51">
        <f t="shared" si="284"/>
        <v>0</v>
      </c>
      <c r="AL1466" s="51">
        <f t="shared" si="285"/>
        <v>0</v>
      </c>
      <c r="AM1466" s="51">
        <f t="shared" si="286"/>
        <v>0</v>
      </c>
      <c r="AN1466" s="51">
        <f t="shared" si="287"/>
        <v>0</v>
      </c>
    </row>
    <row r="1467" spans="1:40" x14ac:dyDescent="0.25">
      <c r="A1467" s="17"/>
      <c r="B1467" s="17"/>
      <c r="C1467" s="35"/>
      <c r="D1467" s="17"/>
      <c r="E1467" s="17"/>
      <c r="F1467" s="17"/>
      <c r="G1467" s="62">
        <f t="shared" si="288"/>
        <v>0</v>
      </c>
      <c r="H1467" s="17"/>
      <c r="I1467" s="17"/>
      <c r="J1467" s="17"/>
      <c r="K1467" s="17"/>
      <c r="L1467" s="17"/>
      <c r="M1467" s="17"/>
      <c r="N1467" s="17"/>
      <c r="O1467" s="17"/>
      <c r="P1467" s="115"/>
      <c r="Q1467" s="62">
        <f>IF(C1467&gt;A_Stammdaten!$B$12,0,SUM(G1467,H1467,J1467,K1467,M1467,N1467)-SUM(I1467,L1467,O1467,P1467))</f>
        <v>0</v>
      </c>
      <c r="R1467" s="17"/>
      <c r="S1467" s="17"/>
      <c r="T1467" s="17"/>
      <c r="U1467" s="62">
        <f t="shared" si="279"/>
        <v>0</v>
      </c>
      <c r="V1467" s="63">
        <f>IF(ISBLANK($B1467),0,VLOOKUP($B1467,Listen!$A$2:$C$45,2,FALSE))</f>
        <v>0</v>
      </c>
      <c r="W1467" s="63">
        <f>IF(ISBLANK($B1467),0,VLOOKUP($B1467,Listen!$A$2:$C$45,3,FALSE))</f>
        <v>0</v>
      </c>
      <c r="X1467" s="49">
        <f t="shared" si="280"/>
        <v>0</v>
      </c>
      <c r="Y1467" s="49">
        <f t="shared" si="289"/>
        <v>0</v>
      </c>
      <c r="Z1467" s="49">
        <f t="shared" si="289"/>
        <v>0</v>
      </c>
      <c r="AA1467" s="49">
        <f t="shared" si="289"/>
        <v>0</v>
      </c>
      <c r="AB1467" s="49">
        <f t="shared" si="289"/>
        <v>0</v>
      </c>
      <c r="AC1467" s="49">
        <f t="shared" si="289"/>
        <v>0</v>
      </c>
      <c r="AD1467" s="49">
        <f t="shared" si="289"/>
        <v>0</v>
      </c>
      <c r="AE1467" s="51">
        <f t="shared" si="290"/>
        <v>0</v>
      </c>
      <c r="AF1467" s="51">
        <f>IF(C1467=A_Stammdaten!$B$12,D_SAV!$U1467-D_SAV!$AG1467,HLOOKUP(A_Stammdaten!$B$12-1,$AH$4:$AN$4004,ROW(C1467)-3,FALSE)-$AG1467)</f>
        <v>0</v>
      </c>
      <c r="AG1467" s="51">
        <f>HLOOKUP(A_Stammdaten!$B$12,$AH$4:$AN$4004,ROW(C1467)-3,FALSE)</f>
        <v>0</v>
      </c>
      <c r="AH1467" s="51">
        <f t="shared" si="281"/>
        <v>0</v>
      </c>
      <c r="AI1467" s="51">
        <f t="shared" si="282"/>
        <v>0</v>
      </c>
      <c r="AJ1467" s="51">
        <f t="shared" si="283"/>
        <v>0</v>
      </c>
      <c r="AK1467" s="51">
        <f t="shared" si="284"/>
        <v>0</v>
      </c>
      <c r="AL1467" s="51">
        <f t="shared" si="285"/>
        <v>0</v>
      </c>
      <c r="AM1467" s="51">
        <f t="shared" si="286"/>
        <v>0</v>
      </c>
      <c r="AN1467" s="51">
        <f t="shared" si="287"/>
        <v>0</v>
      </c>
    </row>
    <row r="1468" spans="1:40" x14ac:dyDescent="0.25">
      <c r="A1468" s="17"/>
      <c r="B1468" s="17"/>
      <c r="C1468" s="35"/>
      <c r="D1468" s="17"/>
      <c r="E1468" s="17"/>
      <c r="F1468" s="17"/>
      <c r="G1468" s="62">
        <f t="shared" si="288"/>
        <v>0</v>
      </c>
      <c r="H1468" s="17"/>
      <c r="I1468" s="17"/>
      <c r="J1468" s="17"/>
      <c r="K1468" s="17"/>
      <c r="L1468" s="17"/>
      <c r="M1468" s="17"/>
      <c r="N1468" s="17"/>
      <c r="O1468" s="17"/>
      <c r="P1468" s="115"/>
      <c r="Q1468" s="62">
        <f>IF(C1468&gt;A_Stammdaten!$B$12,0,SUM(G1468,H1468,J1468,K1468,M1468,N1468)-SUM(I1468,L1468,O1468,P1468))</f>
        <v>0</v>
      </c>
      <c r="R1468" s="17"/>
      <c r="S1468" s="17"/>
      <c r="T1468" s="17"/>
      <c r="U1468" s="62">
        <f t="shared" si="279"/>
        <v>0</v>
      </c>
      <c r="V1468" s="63">
        <f>IF(ISBLANK($B1468),0,VLOOKUP($B1468,Listen!$A$2:$C$45,2,FALSE))</f>
        <v>0</v>
      </c>
      <c r="W1468" s="63">
        <f>IF(ISBLANK($B1468),0,VLOOKUP($B1468,Listen!$A$2:$C$45,3,FALSE))</f>
        <v>0</v>
      </c>
      <c r="X1468" s="49">
        <f t="shared" si="280"/>
        <v>0</v>
      </c>
      <c r="Y1468" s="49">
        <f t="shared" si="289"/>
        <v>0</v>
      </c>
      <c r="Z1468" s="49">
        <f t="shared" si="289"/>
        <v>0</v>
      </c>
      <c r="AA1468" s="49">
        <f t="shared" si="289"/>
        <v>0</v>
      </c>
      <c r="AB1468" s="49">
        <f t="shared" si="289"/>
        <v>0</v>
      </c>
      <c r="AC1468" s="49">
        <f t="shared" si="289"/>
        <v>0</v>
      </c>
      <c r="AD1468" s="49">
        <f t="shared" si="289"/>
        <v>0</v>
      </c>
      <c r="AE1468" s="51">
        <f t="shared" si="290"/>
        <v>0</v>
      </c>
      <c r="AF1468" s="51">
        <f>IF(C1468=A_Stammdaten!$B$12,D_SAV!$U1468-D_SAV!$AG1468,HLOOKUP(A_Stammdaten!$B$12-1,$AH$4:$AN$4004,ROW(C1468)-3,FALSE)-$AG1468)</f>
        <v>0</v>
      </c>
      <c r="AG1468" s="51">
        <f>HLOOKUP(A_Stammdaten!$B$12,$AH$4:$AN$4004,ROW(C1468)-3,FALSE)</f>
        <v>0</v>
      </c>
      <c r="AH1468" s="51">
        <f t="shared" si="281"/>
        <v>0</v>
      </c>
      <c r="AI1468" s="51">
        <f t="shared" si="282"/>
        <v>0</v>
      </c>
      <c r="AJ1468" s="51">
        <f t="shared" si="283"/>
        <v>0</v>
      </c>
      <c r="AK1468" s="51">
        <f t="shared" si="284"/>
        <v>0</v>
      </c>
      <c r="AL1468" s="51">
        <f t="shared" si="285"/>
        <v>0</v>
      </c>
      <c r="AM1468" s="51">
        <f t="shared" si="286"/>
        <v>0</v>
      </c>
      <c r="AN1468" s="51">
        <f t="shared" si="287"/>
        <v>0</v>
      </c>
    </row>
    <row r="1469" spans="1:40" x14ac:dyDescent="0.25">
      <c r="A1469" s="17"/>
      <c r="B1469" s="17"/>
      <c r="C1469" s="35"/>
      <c r="D1469" s="17"/>
      <c r="E1469" s="17"/>
      <c r="F1469" s="17"/>
      <c r="G1469" s="62">
        <f t="shared" si="288"/>
        <v>0</v>
      </c>
      <c r="H1469" s="17"/>
      <c r="I1469" s="17"/>
      <c r="J1469" s="17"/>
      <c r="K1469" s="17"/>
      <c r="L1469" s="17"/>
      <c r="M1469" s="17"/>
      <c r="N1469" s="17"/>
      <c r="O1469" s="17"/>
      <c r="P1469" s="115"/>
      <c r="Q1469" s="62">
        <f>IF(C1469&gt;A_Stammdaten!$B$12,0,SUM(G1469,H1469,J1469,K1469,M1469,N1469)-SUM(I1469,L1469,O1469,P1469))</f>
        <v>0</v>
      </c>
      <c r="R1469" s="17"/>
      <c r="S1469" s="17"/>
      <c r="T1469" s="17"/>
      <c r="U1469" s="62">
        <f t="shared" si="279"/>
        <v>0</v>
      </c>
      <c r="V1469" s="63">
        <f>IF(ISBLANK($B1469),0,VLOOKUP($B1469,Listen!$A$2:$C$45,2,FALSE))</f>
        <v>0</v>
      </c>
      <c r="W1469" s="63">
        <f>IF(ISBLANK($B1469),0,VLOOKUP($B1469,Listen!$A$2:$C$45,3,FALSE))</f>
        <v>0</v>
      </c>
      <c r="X1469" s="49">
        <f t="shared" si="280"/>
        <v>0</v>
      </c>
      <c r="Y1469" s="49">
        <f t="shared" si="289"/>
        <v>0</v>
      </c>
      <c r="Z1469" s="49">
        <f t="shared" si="289"/>
        <v>0</v>
      </c>
      <c r="AA1469" s="49">
        <f t="shared" si="289"/>
        <v>0</v>
      </c>
      <c r="AB1469" s="49">
        <f t="shared" si="289"/>
        <v>0</v>
      </c>
      <c r="AC1469" s="49">
        <f t="shared" si="289"/>
        <v>0</v>
      </c>
      <c r="AD1469" s="49">
        <f t="shared" si="289"/>
        <v>0</v>
      </c>
      <c r="AE1469" s="51">
        <f t="shared" si="290"/>
        <v>0</v>
      </c>
      <c r="AF1469" s="51">
        <f>IF(C1469=A_Stammdaten!$B$12,D_SAV!$U1469-D_SAV!$AG1469,HLOOKUP(A_Stammdaten!$B$12-1,$AH$4:$AN$4004,ROW(C1469)-3,FALSE)-$AG1469)</f>
        <v>0</v>
      </c>
      <c r="AG1469" s="51">
        <f>HLOOKUP(A_Stammdaten!$B$12,$AH$4:$AN$4004,ROW(C1469)-3,FALSE)</f>
        <v>0</v>
      </c>
      <c r="AH1469" s="51">
        <f t="shared" si="281"/>
        <v>0</v>
      </c>
      <c r="AI1469" s="51">
        <f t="shared" si="282"/>
        <v>0</v>
      </c>
      <c r="AJ1469" s="51">
        <f t="shared" si="283"/>
        <v>0</v>
      </c>
      <c r="AK1469" s="51">
        <f t="shared" si="284"/>
        <v>0</v>
      </c>
      <c r="AL1469" s="51">
        <f t="shared" si="285"/>
        <v>0</v>
      </c>
      <c r="AM1469" s="51">
        <f t="shared" si="286"/>
        <v>0</v>
      </c>
      <c r="AN1469" s="51">
        <f t="shared" si="287"/>
        <v>0</v>
      </c>
    </row>
    <row r="1470" spans="1:40" x14ac:dyDescent="0.25">
      <c r="A1470" s="17"/>
      <c r="B1470" s="17"/>
      <c r="C1470" s="35"/>
      <c r="D1470" s="17"/>
      <c r="E1470" s="17"/>
      <c r="F1470" s="17"/>
      <c r="G1470" s="62">
        <f t="shared" si="288"/>
        <v>0</v>
      </c>
      <c r="H1470" s="17"/>
      <c r="I1470" s="17"/>
      <c r="J1470" s="17"/>
      <c r="K1470" s="17"/>
      <c r="L1470" s="17"/>
      <c r="M1470" s="17"/>
      <c r="N1470" s="17"/>
      <c r="O1470" s="17"/>
      <c r="P1470" s="115"/>
      <c r="Q1470" s="62">
        <f>IF(C1470&gt;A_Stammdaten!$B$12,0,SUM(G1470,H1470,J1470,K1470,M1470,N1470)-SUM(I1470,L1470,O1470,P1470))</f>
        <v>0</v>
      </c>
      <c r="R1470" s="17"/>
      <c r="S1470" s="17"/>
      <c r="T1470" s="17"/>
      <c r="U1470" s="62">
        <f t="shared" si="279"/>
        <v>0</v>
      </c>
      <c r="V1470" s="63">
        <f>IF(ISBLANK($B1470),0,VLOOKUP($B1470,Listen!$A$2:$C$45,2,FALSE))</f>
        <v>0</v>
      </c>
      <c r="W1470" s="63">
        <f>IF(ISBLANK($B1470),0,VLOOKUP($B1470,Listen!$A$2:$C$45,3,FALSE))</f>
        <v>0</v>
      </c>
      <c r="X1470" s="49">
        <f t="shared" si="280"/>
        <v>0</v>
      </c>
      <c r="Y1470" s="49">
        <f t="shared" si="289"/>
        <v>0</v>
      </c>
      <c r="Z1470" s="49">
        <f t="shared" si="289"/>
        <v>0</v>
      </c>
      <c r="AA1470" s="49">
        <f t="shared" si="289"/>
        <v>0</v>
      </c>
      <c r="AB1470" s="49">
        <f t="shared" si="289"/>
        <v>0</v>
      </c>
      <c r="AC1470" s="49">
        <f t="shared" si="289"/>
        <v>0</v>
      </c>
      <c r="AD1470" s="49">
        <f t="shared" ref="Y1470:AD1513" si="291">$V1470</f>
        <v>0</v>
      </c>
      <c r="AE1470" s="51">
        <f t="shared" si="290"/>
        <v>0</v>
      </c>
      <c r="AF1470" s="51">
        <f>IF(C1470=A_Stammdaten!$B$12,D_SAV!$U1470-D_SAV!$AG1470,HLOOKUP(A_Stammdaten!$B$12-1,$AH$4:$AN$4004,ROW(C1470)-3,FALSE)-$AG1470)</f>
        <v>0</v>
      </c>
      <c r="AG1470" s="51">
        <f>HLOOKUP(A_Stammdaten!$B$12,$AH$4:$AN$4004,ROW(C1470)-3,FALSE)</f>
        <v>0</v>
      </c>
      <c r="AH1470" s="51">
        <f t="shared" si="281"/>
        <v>0</v>
      </c>
      <c r="AI1470" s="51">
        <f t="shared" si="282"/>
        <v>0</v>
      </c>
      <c r="AJ1470" s="51">
        <f t="shared" si="283"/>
        <v>0</v>
      </c>
      <c r="AK1470" s="51">
        <f t="shared" si="284"/>
        <v>0</v>
      </c>
      <c r="AL1470" s="51">
        <f t="shared" si="285"/>
        <v>0</v>
      </c>
      <c r="AM1470" s="51">
        <f t="shared" si="286"/>
        <v>0</v>
      </c>
      <c r="AN1470" s="51">
        <f t="shared" si="287"/>
        <v>0</v>
      </c>
    </row>
    <row r="1471" spans="1:40" x14ac:dyDescent="0.25">
      <c r="A1471" s="17"/>
      <c r="B1471" s="17"/>
      <c r="C1471" s="35"/>
      <c r="D1471" s="17"/>
      <c r="E1471" s="17"/>
      <c r="F1471" s="17"/>
      <c r="G1471" s="62">
        <f t="shared" si="288"/>
        <v>0</v>
      </c>
      <c r="H1471" s="17"/>
      <c r="I1471" s="17"/>
      <c r="J1471" s="17"/>
      <c r="K1471" s="17"/>
      <c r="L1471" s="17"/>
      <c r="M1471" s="17"/>
      <c r="N1471" s="17"/>
      <c r="O1471" s="17"/>
      <c r="P1471" s="115"/>
      <c r="Q1471" s="62">
        <f>IF(C1471&gt;A_Stammdaten!$B$12,0,SUM(G1471,H1471,J1471,K1471,M1471,N1471)-SUM(I1471,L1471,O1471,P1471))</f>
        <v>0</v>
      </c>
      <c r="R1471" s="17"/>
      <c r="S1471" s="17"/>
      <c r="T1471" s="17"/>
      <c r="U1471" s="62">
        <f t="shared" si="279"/>
        <v>0</v>
      </c>
      <c r="V1471" s="63">
        <f>IF(ISBLANK($B1471),0,VLOOKUP($B1471,Listen!$A$2:$C$45,2,FALSE))</f>
        <v>0</v>
      </c>
      <c r="W1471" s="63">
        <f>IF(ISBLANK($B1471),0,VLOOKUP($B1471,Listen!$A$2:$C$45,3,FALSE))</f>
        <v>0</v>
      </c>
      <c r="X1471" s="49">
        <f t="shared" si="280"/>
        <v>0</v>
      </c>
      <c r="Y1471" s="49">
        <f t="shared" si="291"/>
        <v>0</v>
      </c>
      <c r="Z1471" s="49">
        <f t="shared" si="291"/>
        <v>0</v>
      </c>
      <c r="AA1471" s="49">
        <f t="shared" si="291"/>
        <v>0</v>
      </c>
      <c r="AB1471" s="49">
        <f t="shared" si="291"/>
        <v>0</v>
      </c>
      <c r="AC1471" s="49">
        <f t="shared" si="291"/>
        <v>0</v>
      </c>
      <c r="AD1471" s="49">
        <f t="shared" si="291"/>
        <v>0</v>
      </c>
      <c r="AE1471" s="51">
        <f t="shared" si="290"/>
        <v>0</v>
      </c>
      <c r="AF1471" s="51">
        <f>IF(C1471=A_Stammdaten!$B$12,D_SAV!$U1471-D_SAV!$AG1471,HLOOKUP(A_Stammdaten!$B$12-1,$AH$4:$AN$4004,ROW(C1471)-3,FALSE)-$AG1471)</f>
        <v>0</v>
      </c>
      <c r="AG1471" s="51">
        <f>HLOOKUP(A_Stammdaten!$B$12,$AH$4:$AN$4004,ROW(C1471)-3,FALSE)</f>
        <v>0</v>
      </c>
      <c r="AH1471" s="51">
        <f t="shared" si="281"/>
        <v>0</v>
      </c>
      <c r="AI1471" s="51">
        <f t="shared" si="282"/>
        <v>0</v>
      </c>
      <c r="AJ1471" s="51">
        <f t="shared" si="283"/>
        <v>0</v>
      </c>
      <c r="AK1471" s="51">
        <f t="shared" si="284"/>
        <v>0</v>
      </c>
      <c r="AL1471" s="51">
        <f t="shared" si="285"/>
        <v>0</v>
      </c>
      <c r="AM1471" s="51">
        <f t="shared" si="286"/>
        <v>0</v>
      </c>
      <c r="AN1471" s="51">
        <f t="shared" si="287"/>
        <v>0</v>
      </c>
    </row>
    <row r="1472" spans="1:40" x14ac:dyDescent="0.25">
      <c r="A1472" s="17"/>
      <c r="B1472" s="17"/>
      <c r="C1472" s="35"/>
      <c r="D1472" s="17"/>
      <c r="E1472" s="17"/>
      <c r="F1472" s="17"/>
      <c r="G1472" s="62">
        <f t="shared" si="288"/>
        <v>0</v>
      </c>
      <c r="H1472" s="17"/>
      <c r="I1472" s="17"/>
      <c r="J1472" s="17"/>
      <c r="K1472" s="17"/>
      <c r="L1472" s="17"/>
      <c r="M1472" s="17"/>
      <c r="N1472" s="17"/>
      <c r="O1472" s="17"/>
      <c r="P1472" s="115"/>
      <c r="Q1472" s="62">
        <f>IF(C1472&gt;A_Stammdaten!$B$12,0,SUM(G1472,H1472,J1472,K1472,M1472,N1472)-SUM(I1472,L1472,O1472,P1472))</f>
        <v>0</v>
      </c>
      <c r="R1472" s="17"/>
      <c r="S1472" s="17"/>
      <c r="T1472" s="17"/>
      <c r="U1472" s="62">
        <f t="shared" si="279"/>
        <v>0</v>
      </c>
      <c r="V1472" s="63">
        <f>IF(ISBLANK($B1472),0,VLOOKUP($B1472,Listen!$A$2:$C$45,2,FALSE))</f>
        <v>0</v>
      </c>
      <c r="W1472" s="63">
        <f>IF(ISBLANK($B1472),0,VLOOKUP($B1472,Listen!$A$2:$C$45,3,FALSE))</f>
        <v>0</v>
      </c>
      <c r="X1472" s="49">
        <f t="shared" si="280"/>
        <v>0</v>
      </c>
      <c r="Y1472" s="49">
        <f t="shared" si="291"/>
        <v>0</v>
      </c>
      <c r="Z1472" s="49">
        <f t="shared" si="291"/>
        <v>0</v>
      </c>
      <c r="AA1472" s="49">
        <f t="shared" si="291"/>
        <v>0</v>
      </c>
      <c r="AB1472" s="49">
        <f t="shared" si="291"/>
        <v>0</v>
      </c>
      <c r="AC1472" s="49">
        <f t="shared" si="291"/>
        <v>0</v>
      </c>
      <c r="AD1472" s="49">
        <f t="shared" si="291"/>
        <v>0</v>
      </c>
      <c r="AE1472" s="51">
        <f t="shared" si="290"/>
        <v>0</v>
      </c>
      <c r="AF1472" s="51">
        <f>IF(C1472=A_Stammdaten!$B$12,D_SAV!$U1472-D_SAV!$AG1472,HLOOKUP(A_Stammdaten!$B$12-1,$AH$4:$AN$4004,ROW(C1472)-3,FALSE)-$AG1472)</f>
        <v>0</v>
      </c>
      <c r="AG1472" s="51">
        <f>HLOOKUP(A_Stammdaten!$B$12,$AH$4:$AN$4004,ROW(C1472)-3,FALSE)</f>
        <v>0</v>
      </c>
      <c r="AH1472" s="51">
        <f t="shared" si="281"/>
        <v>0</v>
      </c>
      <c r="AI1472" s="51">
        <f t="shared" si="282"/>
        <v>0</v>
      </c>
      <c r="AJ1472" s="51">
        <f t="shared" si="283"/>
        <v>0</v>
      </c>
      <c r="AK1472" s="51">
        <f t="shared" si="284"/>
        <v>0</v>
      </c>
      <c r="AL1472" s="51">
        <f t="shared" si="285"/>
        <v>0</v>
      </c>
      <c r="AM1472" s="51">
        <f t="shared" si="286"/>
        <v>0</v>
      </c>
      <c r="AN1472" s="51">
        <f t="shared" si="287"/>
        <v>0</v>
      </c>
    </row>
    <row r="1473" spans="1:40" x14ac:dyDescent="0.25">
      <c r="A1473" s="17"/>
      <c r="B1473" s="17"/>
      <c r="C1473" s="35"/>
      <c r="D1473" s="17"/>
      <c r="E1473" s="17"/>
      <c r="F1473" s="17"/>
      <c r="G1473" s="62">
        <f t="shared" si="288"/>
        <v>0</v>
      </c>
      <c r="H1473" s="17"/>
      <c r="I1473" s="17"/>
      <c r="J1473" s="17"/>
      <c r="K1473" s="17"/>
      <c r="L1473" s="17"/>
      <c r="M1473" s="17"/>
      <c r="N1473" s="17"/>
      <c r="O1473" s="17"/>
      <c r="P1473" s="115"/>
      <c r="Q1473" s="62">
        <f>IF(C1473&gt;A_Stammdaten!$B$12,0,SUM(G1473,H1473,J1473,K1473,M1473,N1473)-SUM(I1473,L1473,O1473,P1473))</f>
        <v>0</v>
      </c>
      <c r="R1473" s="17"/>
      <c r="S1473" s="17"/>
      <c r="T1473" s="17"/>
      <c r="U1473" s="62">
        <f t="shared" si="279"/>
        <v>0</v>
      </c>
      <c r="V1473" s="63">
        <f>IF(ISBLANK($B1473),0,VLOOKUP($B1473,Listen!$A$2:$C$45,2,FALSE))</f>
        <v>0</v>
      </c>
      <c r="W1473" s="63">
        <f>IF(ISBLANK($B1473),0,VLOOKUP($B1473,Listen!$A$2:$C$45,3,FALSE))</f>
        <v>0</v>
      </c>
      <c r="X1473" s="49">
        <f t="shared" si="280"/>
        <v>0</v>
      </c>
      <c r="Y1473" s="49">
        <f t="shared" si="291"/>
        <v>0</v>
      </c>
      <c r="Z1473" s="49">
        <f t="shared" si="291"/>
        <v>0</v>
      </c>
      <c r="AA1473" s="49">
        <f t="shared" si="291"/>
        <v>0</v>
      </c>
      <c r="AB1473" s="49">
        <f t="shared" si="291"/>
        <v>0</v>
      </c>
      <c r="AC1473" s="49">
        <f t="shared" si="291"/>
        <v>0</v>
      </c>
      <c r="AD1473" s="49">
        <f t="shared" si="291"/>
        <v>0</v>
      </c>
      <c r="AE1473" s="51">
        <f t="shared" si="290"/>
        <v>0</v>
      </c>
      <c r="AF1473" s="51">
        <f>IF(C1473=A_Stammdaten!$B$12,D_SAV!$U1473-D_SAV!$AG1473,HLOOKUP(A_Stammdaten!$B$12-1,$AH$4:$AN$4004,ROW(C1473)-3,FALSE)-$AG1473)</f>
        <v>0</v>
      </c>
      <c r="AG1473" s="51">
        <f>HLOOKUP(A_Stammdaten!$B$12,$AH$4:$AN$4004,ROW(C1473)-3,FALSE)</f>
        <v>0</v>
      </c>
      <c r="AH1473" s="51">
        <f t="shared" si="281"/>
        <v>0</v>
      </c>
      <c r="AI1473" s="51">
        <f t="shared" si="282"/>
        <v>0</v>
      </c>
      <c r="AJ1473" s="51">
        <f t="shared" si="283"/>
        <v>0</v>
      </c>
      <c r="AK1473" s="51">
        <f t="shared" si="284"/>
        <v>0</v>
      </c>
      <c r="AL1473" s="51">
        <f t="shared" si="285"/>
        <v>0</v>
      </c>
      <c r="AM1473" s="51">
        <f t="shared" si="286"/>
        <v>0</v>
      </c>
      <c r="AN1473" s="51">
        <f t="shared" si="287"/>
        <v>0</v>
      </c>
    </row>
    <row r="1474" spans="1:40" x14ac:dyDescent="0.25">
      <c r="A1474" s="17"/>
      <c r="B1474" s="17"/>
      <c r="C1474" s="35"/>
      <c r="D1474" s="17"/>
      <c r="E1474" s="17"/>
      <c r="F1474" s="17"/>
      <c r="G1474" s="62">
        <f t="shared" si="288"/>
        <v>0</v>
      </c>
      <c r="H1474" s="17"/>
      <c r="I1474" s="17"/>
      <c r="J1474" s="17"/>
      <c r="K1474" s="17"/>
      <c r="L1474" s="17"/>
      <c r="M1474" s="17"/>
      <c r="N1474" s="17"/>
      <c r="O1474" s="17"/>
      <c r="P1474" s="115"/>
      <c r="Q1474" s="62">
        <f>IF(C1474&gt;A_Stammdaten!$B$12,0,SUM(G1474,H1474,J1474,K1474,M1474,N1474)-SUM(I1474,L1474,O1474,P1474))</f>
        <v>0</v>
      </c>
      <c r="R1474" s="17"/>
      <c r="S1474" s="17"/>
      <c r="T1474" s="17"/>
      <c r="U1474" s="62">
        <f t="shared" si="279"/>
        <v>0</v>
      </c>
      <c r="V1474" s="63">
        <f>IF(ISBLANK($B1474),0,VLOOKUP($B1474,Listen!$A$2:$C$45,2,FALSE))</f>
        <v>0</v>
      </c>
      <c r="W1474" s="63">
        <f>IF(ISBLANK($B1474),0,VLOOKUP($B1474,Listen!$A$2:$C$45,3,FALSE))</f>
        <v>0</v>
      </c>
      <c r="X1474" s="49">
        <f t="shared" si="280"/>
        <v>0</v>
      </c>
      <c r="Y1474" s="49">
        <f t="shared" si="291"/>
        <v>0</v>
      </c>
      <c r="Z1474" s="49">
        <f t="shared" si="291"/>
        <v>0</v>
      </c>
      <c r="AA1474" s="49">
        <f t="shared" si="291"/>
        <v>0</v>
      </c>
      <c r="AB1474" s="49">
        <f t="shared" si="291"/>
        <v>0</v>
      </c>
      <c r="AC1474" s="49">
        <f t="shared" si="291"/>
        <v>0</v>
      </c>
      <c r="AD1474" s="49">
        <f t="shared" si="291"/>
        <v>0</v>
      </c>
      <c r="AE1474" s="51">
        <f t="shared" si="290"/>
        <v>0</v>
      </c>
      <c r="AF1474" s="51">
        <f>IF(C1474=A_Stammdaten!$B$12,D_SAV!$U1474-D_SAV!$AG1474,HLOOKUP(A_Stammdaten!$B$12-1,$AH$4:$AN$4004,ROW(C1474)-3,FALSE)-$AG1474)</f>
        <v>0</v>
      </c>
      <c r="AG1474" s="51">
        <f>HLOOKUP(A_Stammdaten!$B$12,$AH$4:$AN$4004,ROW(C1474)-3,FALSE)</f>
        <v>0</v>
      </c>
      <c r="AH1474" s="51">
        <f t="shared" si="281"/>
        <v>0</v>
      </c>
      <c r="AI1474" s="51">
        <f t="shared" si="282"/>
        <v>0</v>
      </c>
      <c r="AJ1474" s="51">
        <f t="shared" si="283"/>
        <v>0</v>
      </c>
      <c r="AK1474" s="51">
        <f t="shared" si="284"/>
        <v>0</v>
      </c>
      <c r="AL1474" s="51">
        <f t="shared" si="285"/>
        <v>0</v>
      </c>
      <c r="AM1474" s="51">
        <f t="shared" si="286"/>
        <v>0</v>
      </c>
      <c r="AN1474" s="51">
        <f t="shared" si="287"/>
        <v>0</v>
      </c>
    </row>
    <row r="1475" spans="1:40" x14ac:dyDescent="0.25">
      <c r="A1475" s="17"/>
      <c r="B1475" s="17"/>
      <c r="C1475" s="35"/>
      <c r="D1475" s="17"/>
      <c r="E1475" s="17"/>
      <c r="F1475" s="17"/>
      <c r="G1475" s="62">
        <f t="shared" si="288"/>
        <v>0</v>
      </c>
      <c r="H1475" s="17"/>
      <c r="I1475" s="17"/>
      <c r="J1475" s="17"/>
      <c r="K1475" s="17"/>
      <c r="L1475" s="17"/>
      <c r="M1475" s="17"/>
      <c r="N1475" s="17"/>
      <c r="O1475" s="17"/>
      <c r="P1475" s="115"/>
      <c r="Q1475" s="62">
        <f>IF(C1475&gt;A_Stammdaten!$B$12,0,SUM(G1475,H1475,J1475,K1475,M1475,N1475)-SUM(I1475,L1475,O1475,P1475))</f>
        <v>0</v>
      </c>
      <c r="R1475" s="17"/>
      <c r="S1475" s="17"/>
      <c r="T1475" s="17"/>
      <c r="U1475" s="62">
        <f t="shared" si="279"/>
        <v>0</v>
      </c>
      <c r="V1475" s="63">
        <f>IF(ISBLANK($B1475),0,VLOOKUP($B1475,Listen!$A$2:$C$45,2,FALSE))</f>
        <v>0</v>
      </c>
      <c r="W1475" s="63">
        <f>IF(ISBLANK($B1475),0,VLOOKUP($B1475,Listen!$A$2:$C$45,3,FALSE))</f>
        <v>0</v>
      </c>
      <c r="X1475" s="49">
        <f t="shared" si="280"/>
        <v>0</v>
      </c>
      <c r="Y1475" s="49">
        <f t="shared" si="291"/>
        <v>0</v>
      </c>
      <c r="Z1475" s="49">
        <f t="shared" si="291"/>
        <v>0</v>
      </c>
      <c r="AA1475" s="49">
        <f t="shared" si="291"/>
        <v>0</v>
      </c>
      <c r="AB1475" s="49">
        <f t="shared" si="291"/>
        <v>0</v>
      </c>
      <c r="AC1475" s="49">
        <f t="shared" si="291"/>
        <v>0</v>
      </c>
      <c r="AD1475" s="49">
        <f t="shared" si="291"/>
        <v>0</v>
      </c>
      <c r="AE1475" s="51">
        <f t="shared" si="290"/>
        <v>0</v>
      </c>
      <c r="AF1475" s="51">
        <f>IF(C1475=A_Stammdaten!$B$12,D_SAV!$U1475-D_SAV!$AG1475,HLOOKUP(A_Stammdaten!$B$12-1,$AH$4:$AN$4004,ROW(C1475)-3,FALSE)-$AG1475)</f>
        <v>0</v>
      </c>
      <c r="AG1475" s="51">
        <f>HLOOKUP(A_Stammdaten!$B$12,$AH$4:$AN$4004,ROW(C1475)-3,FALSE)</f>
        <v>0</v>
      </c>
      <c r="AH1475" s="51">
        <f t="shared" si="281"/>
        <v>0</v>
      </c>
      <c r="AI1475" s="51">
        <f t="shared" si="282"/>
        <v>0</v>
      </c>
      <c r="AJ1475" s="51">
        <f t="shared" si="283"/>
        <v>0</v>
      </c>
      <c r="AK1475" s="51">
        <f t="shared" si="284"/>
        <v>0</v>
      </c>
      <c r="AL1475" s="51">
        <f t="shared" si="285"/>
        <v>0</v>
      </c>
      <c r="AM1475" s="51">
        <f t="shared" si="286"/>
        <v>0</v>
      </c>
      <c r="AN1475" s="51">
        <f t="shared" si="287"/>
        <v>0</v>
      </c>
    </row>
    <row r="1476" spans="1:40" x14ac:dyDescent="0.25">
      <c r="A1476" s="17"/>
      <c r="B1476" s="17"/>
      <c r="C1476" s="35"/>
      <c r="D1476" s="17"/>
      <c r="E1476" s="17"/>
      <c r="F1476" s="17"/>
      <c r="G1476" s="62">
        <f t="shared" si="288"/>
        <v>0</v>
      </c>
      <c r="H1476" s="17"/>
      <c r="I1476" s="17"/>
      <c r="J1476" s="17"/>
      <c r="K1476" s="17"/>
      <c r="L1476" s="17"/>
      <c r="M1476" s="17"/>
      <c r="N1476" s="17"/>
      <c r="O1476" s="17"/>
      <c r="P1476" s="115"/>
      <c r="Q1476" s="62">
        <f>IF(C1476&gt;A_Stammdaten!$B$12,0,SUM(G1476,H1476,J1476,K1476,M1476,N1476)-SUM(I1476,L1476,O1476,P1476))</f>
        <v>0</v>
      </c>
      <c r="R1476" s="17"/>
      <c r="S1476" s="17"/>
      <c r="T1476" s="17"/>
      <c r="U1476" s="62">
        <f t="shared" si="279"/>
        <v>0</v>
      </c>
      <c r="V1476" s="63">
        <f>IF(ISBLANK($B1476),0,VLOOKUP($B1476,Listen!$A$2:$C$45,2,FALSE))</f>
        <v>0</v>
      </c>
      <c r="W1476" s="63">
        <f>IF(ISBLANK($B1476),0,VLOOKUP($B1476,Listen!$A$2:$C$45,3,FALSE))</f>
        <v>0</v>
      </c>
      <c r="X1476" s="49">
        <f t="shared" si="280"/>
        <v>0</v>
      </c>
      <c r="Y1476" s="49">
        <f t="shared" si="291"/>
        <v>0</v>
      </c>
      <c r="Z1476" s="49">
        <f t="shared" si="291"/>
        <v>0</v>
      </c>
      <c r="AA1476" s="49">
        <f t="shared" si="291"/>
        <v>0</v>
      </c>
      <c r="AB1476" s="49">
        <f t="shared" si="291"/>
        <v>0</v>
      </c>
      <c r="AC1476" s="49">
        <f t="shared" si="291"/>
        <v>0</v>
      </c>
      <c r="AD1476" s="49">
        <f t="shared" si="291"/>
        <v>0</v>
      </c>
      <c r="AE1476" s="51">
        <f t="shared" si="290"/>
        <v>0</v>
      </c>
      <c r="AF1476" s="51">
        <f>IF(C1476=A_Stammdaten!$B$12,D_SAV!$U1476-D_SAV!$AG1476,HLOOKUP(A_Stammdaten!$B$12-1,$AH$4:$AN$4004,ROW(C1476)-3,FALSE)-$AG1476)</f>
        <v>0</v>
      </c>
      <c r="AG1476" s="51">
        <f>HLOOKUP(A_Stammdaten!$B$12,$AH$4:$AN$4004,ROW(C1476)-3,FALSE)</f>
        <v>0</v>
      </c>
      <c r="AH1476" s="51">
        <f t="shared" si="281"/>
        <v>0</v>
      </c>
      <c r="AI1476" s="51">
        <f t="shared" si="282"/>
        <v>0</v>
      </c>
      <c r="AJ1476" s="51">
        <f t="shared" si="283"/>
        <v>0</v>
      </c>
      <c r="AK1476" s="51">
        <f t="shared" si="284"/>
        <v>0</v>
      </c>
      <c r="AL1476" s="51">
        <f t="shared" si="285"/>
        <v>0</v>
      </c>
      <c r="AM1476" s="51">
        <f t="shared" si="286"/>
        <v>0</v>
      </c>
      <c r="AN1476" s="51">
        <f t="shared" si="287"/>
        <v>0</v>
      </c>
    </row>
    <row r="1477" spans="1:40" x14ac:dyDescent="0.25">
      <c r="A1477" s="17"/>
      <c r="B1477" s="17"/>
      <c r="C1477" s="35"/>
      <c r="D1477" s="17"/>
      <c r="E1477" s="17"/>
      <c r="F1477" s="17"/>
      <c r="G1477" s="62">
        <f t="shared" si="288"/>
        <v>0</v>
      </c>
      <c r="H1477" s="17"/>
      <c r="I1477" s="17"/>
      <c r="J1477" s="17"/>
      <c r="K1477" s="17"/>
      <c r="L1477" s="17"/>
      <c r="M1477" s="17"/>
      <c r="N1477" s="17"/>
      <c r="O1477" s="17"/>
      <c r="P1477" s="115"/>
      <c r="Q1477" s="62">
        <f>IF(C1477&gt;A_Stammdaten!$B$12,0,SUM(G1477,H1477,J1477,K1477,M1477,N1477)-SUM(I1477,L1477,O1477,P1477))</f>
        <v>0</v>
      </c>
      <c r="R1477" s="17"/>
      <c r="S1477" s="17"/>
      <c r="T1477" s="17"/>
      <c r="U1477" s="62">
        <f t="shared" ref="U1477:U1540" si="292">Q1477-SUM(R1477:T1477)</f>
        <v>0</v>
      </c>
      <c r="V1477" s="63">
        <f>IF(ISBLANK($B1477),0,VLOOKUP($B1477,Listen!$A$2:$C$45,2,FALSE))</f>
        <v>0</v>
      </c>
      <c r="W1477" s="63">
        <f>IF(ISBLANK($B1477),0,VLOOKUP($B1477,Listen!$A$2:$C$45,3,FALSE))</f>
        <v>0</v>
      </c>
      <c r="X1477" s="49">
        <f t="shared" ref="X1477:X1540" si="293">$V1477</f>
        <v>0</v>
      </c>
      <c r="Y1477" s="49">
        <f t="shared" si="291"/>
        <v>0</v>
      </c>
      <c r="Z1477" s="49">
        <f t="shared" si="291"/>
        <v>0</v>
      </c>
      <c r="AA1477" s="49">
        <f t="shared" si="291"/>
        <v>0</v>
      </c>
      <c r="AB1477" s="49">
        <f t="shared" si="291"/>
        <v>0</v>
      </c>
      <c r="AC1477" s="49">
        <f t="shared" si="291"/>
        <v>0</v>
      </c>
      <c r="AD1477" s="49">
        <f t="shared" si="291"/>
        <v>0</v>
      </c>
      <c r="AE1477" s="51">
        <f t="shared" si="290"/>
        <v>0</v>
      </c>
      <c r="AF1477" s="51">
        <f>IF(C1477=A_Stammdaten!$B$12,D_SAV!$U1477-D_SAV!$AG1477,HLOOKUP(A_Stammdaten!$B$12-1,$AH$4:$AN$4004,ROW(C1477)-3,FALSE)-$AG1477)</f>
        <v>0</v>
      </c>
      <c r="AG1477" s="51">
        <f>HLOOKUP(A_Stammdaten!$B$12,$AH$4:$AN$4004,ROW(C1477)-3,FALSE)</f>
        <v>0</v>
      </c>
      <c r="AH1477" s="51">
        <f t="shared" ref="AH1477:AH1540" si="294">IF(OR($C1477=0,$U1477=0),0,IF($C1477&lt;=AH$4,$U1477-$U1477/X1477*(AH$4-$C1477+1),0))</f>
        <v>0</v>
      </c>
      <c r="AI1477" s="51">
        <f t="shared" ref="AI1477:AI1540" si="295">IF(OR($C1477=0,$U1477=0,Y1477-(AI$4-$C1477)=0),0,IF($C1477&lt;AI$4,AH1477-AH1477/(Y1477-(AI$4-$C1477)),IF($C1477=AI$4,$U1477-$U1477/Y1477,0)))</f>
        <v>0</v>
      </c>
      <c r="AJ1477" s="51">
        <f t="shared" ref="AJ1477:AJ1540" si="296">IF(OR($C1477=0,$U1477=0,Z1477-(AJ$4-$C1477)=0),0,IF($C1477&lt;AJ$4,AI1477-AI1477/(Z1477-(AJ$4-$C1477)),IF($C1477=AJ$4,$U1477-$U1477/Z1477,0)))</f>
        <v>0</v>
      </c>
      <c r="AK1477" s="51">
        <f t="shared" ref="AK1477:AK1540" si="297">IF(OR($C1477=0,$U1477=0,AA1477-(AK$4-$C1477)=0),0,IF($C1477&lt;AK$4,AJ1477-AJ1477/(AA1477-(AK$4-$C1477)),IF($C1477=AK$4,$U1477-$U1477/AA1477,0)))</f>
        <v>0</v>
      </c>
      <c r="AL1477" s="51">
        <f t="shared" ref="AL1477:AL1540" si="298">IF(OR($C1477=0,$U1477=0,AB1477-(AL$4-$C1477)=0),0,IF($C1477&lt;AL$4,AK1477-AK1477/(AB1477-(AL$4-$C1477)),IF($C1477=AL$4,$U1477-$U1477/AB1477,0)))</f>
        <v>0</v>
      </c>
      <c r="AM1477" s="51">
        <f t="shared" ref="AM1477:AM1540" si="299">IF(OR($C1477=0,$U1477=0,AC1477-(AM$4-$C1477)=0),0,IF($C1477&lt;AM$4,AL1477-AL1477/(AC1477-(AM$4-$C1477)),IF($C1477=AM$4,$U1477-$U1477/AC1477,0)))</f>
        <v>0</v>
      </c>
      <c r="AN1477" s="51">
        <f t="shared" ref="AN1477:AN1540" si="300">IF(OR($C1477=0,$U1477=0,AD1477-(AN$4-$C1477)=0),0,IF($C1477&lt;AN$4,AM1477-AM1477/(AD1477-(AN$4-$C1477)),IF($C1477=AN$4,$U1477-$U1477/AD1477,0)))</f>
        <v>0</v>
      </c>
    </row>
    <row r="1478" spans="1:40" x14ac:dyDescent="0.25">
      <c r="A1478" s="17"/>
      <c r="B1478" s="17"/>
      <c r="C1478" s="35"/>
      <c r="D1478" s="17"/>
      <c r="E1478" s="17"/>
      <c r="F1478" s="17"/>
      <c r="G1478" s="62">
        <f t="shared" ref="G1478:G1541" si="301">D1478*E1478/100</f>
        <v>0</v>
      </c>
      <c r="H1478" s="17"/>
      <c r="I1478" s="17"/>
      <c r="J1478" s="17"/>
      <c r="K1478" s="17"/>
      <c r="L1478" s="17"/>
      <c r="M1478" s="17"/>
      <c r="N1478" s="17"/>
      <c r="O1478" s="17"/>
      <c r="P1478" s="115"/>
      <c r="Q1478" s="62">
        <f>IF(C1478&gt;A_Stammdaten!$B$12,0,SUM(G1478,H1478,J1478,K1478,M1478,N1478)-SUM(I1478,L1478,O1478,P1478))</f>
        <v>0</v>
      </c>
      <c r="R1478" s="17"/>
      <c r="S1478" s="17"/>
      <c r="T1478" s="17"/>
      <c r="U1478" s="62">
        <f t="shared" si="292"/>
        <v>0</v>
      </c>
      <c r="V1478" s="63">
        <f>IF(ISBLANK($B1478),0,VLOOKUP($B1478,Listen!$A$2:$C$45,2,FALSE))</f>
        <v>0</v>
      </c>
      <c r="W1478" s="63">
        <f>IF(ISBLANK($B1478),0,VLOOKUP($B1478,Listen!$A$2:$C$45,3,FALSE))</f>
        <v>0</v>
      </c>
      <c r="X1478" s="49">
        <f t="shared" si="293"/>
        <v>0</v>
      </c>
      <c r="Y1478" s="49">
        <f t="shared" si="291"/>
        <v>0</v>
      </c>
      <c r="Z1478" s="49">
        <f t="shared" si="291"/>
        <v>0</v>
      </c>
      <c r="AA1478" s="49">
        <f t="shared" si="291"/>
        <v>0</v>
      </c>
      <c r="AB1478" s="49">
        <f t="shared" si="291"/>
        <v>0</v>
      </c>
      <c r="AC1478" s="49">
        <f t="shared" si="291"/>
        <v>0</v>
      </c>
      <c r="AD1478" s="49">
        <f t="shared" si="291"/>
        <v>0</v>
      </c>
      <c r="AE1478" s="51">
        <f t="shared" si="290"/>
        <v>0</v>
      </c>
      <c r="AF1478" s="51">
        <f>IF(C1478=A_Stammdaten!$B$12,D_SAV!$U1478-D_SAV!$AG1478,HLOOKUP(A_Stammdaten!$B$12-1,$AH$4:$AN$4004,ROW(C1478)-3,FALSE)-$AG1478)</f>
        <v>0</v>
      </c>
      <c r="AG1478" s="51">
        <f>HLOOKUP(A_Stammdaten!$B$12,$AH$4:$AN$4004,ROW(C1478)-3,FALSE)</f>
        <v>0</v>
      </c>
      <c r="AH1478" s="51">
        <f t="shared" si="294"/>
        <v>0</v>
      </c>
      <c r="AI1478" s="51">
        <f t="shared" si="295"/>
        <v>0</v>
      </c>
      <c r="AJ1478" s="51">
        <f t="shared" si="296"/>
        <v>0</v>
      </c>
      <c r="AK1478" s="51">
        <f t="shared" si="297"/>
        <v>0</v>
      </c>
      <c r="AL1478" s="51">
        <f t="shared" si="298"/>
        <v>0</v>
      </c>
      <c r="AM1478" s="51">
        <f t="shared" si="299"/>
        <v>0</v>
      </c>
      <c r="AN1478" s="51">
        <f t="shared" si="300"/>
        <v>0</v>
      </c>
    </row>
    <row r="1479" spans="1:40" x14ac:dyDescent="0.25">
      <c r="A1479" s="17"/>
      <c r="B1479" s="17"/>
      <c r="C1479" s="35"/>
      <c r="D1479" s="17"/>
      <c r="E1479" s="17"/>
      <c r="F1479" s="17"/>
      <c r="G1479" s="62">
        <f t="shared" si="301"/>
        <v>0</v>
      </c>
      <c r="H1479" s="17"/>
      <c r="I1479" s="17"/>
      <c r="J1479" s="17"/>
      <c r="K1479" s="17"/>
      <c r="L1479" s="17"/>
      <c r="M1479" s="17"/>
      <c r="N1479" s="17"/>
      <c r="O1479" s="17"/>
      <c r="P1479" s="115"/>
      <c r="Q1479" s="62">
        <f>IF(C1479&gt;A_Stammdaten!$B$12,0,SUM(G1479,H1479,J1479,K1479,M1479,N1479)-SUM(I1479,L1479,O1479,P1479))</f>
        <v>0</v>
      </c>
      <c r="R1479" s="17"/>
      <c r="S1479" s="17"/>
      <c r="T1479" s="17"/>
      <c r="U1479" s="62">
        <f t="shared" si="292"/>
        <v>0</v>
      </c>
      <c r="V1479" s="63">
        <f>IF(ISBLANK($B1479),0,VLOOKUP($B1479,Listen!$A$2:$C$45,2,FALSE))</f>
        <v>0</v>
      </c>
      <c r="W1479" s="63">
        <f>IF(ISBLANK($B1479),0,VLOOKUP($B1479,Listen!$A$2:$C$45,3,FALSE))</f>
        <v>0</v>
      </c>
      <c r="X1479" s="49">
        <f t="shared" si="293"/>
        <v>0</v>
      </c>
      <c r="Y1479" s="49">
        <f t="shared" si="291"/>
        <v>0</v>
      </c>
      <c r="Z1479" s="49">
        <f t="shared" si="291"/>
        <v>0</v>
      </c>
      <c r="AA1479" s="49">
        <f t="shared" si="291"/>
        <v>0</v>
      </c>
      <c r="AB1479" s="49">
        <f t="shared" si="291"/>
        <v>0</v>
      </c>
      <c r="AC1479" s="49">
        <f t="shared" si="291"/>
        <v>0</v>
      </c>
      <c r="AD1479" s="49">
        <f t="shared" si="291"/>
        <v>0</v>
      </c>
      <c r="AE1479" s="51">
        <f t="shared" si="290"/>
        <v>0</v>
      </c>
      <c r="AF1479" s="51">
        <f>IF(C1479=A_Stammdaten!$B$12,D_SAV!$U1479-D_SAV!$AG1479,HLOOKUP(A_Stammdaten!$B$12-1,$AH$4:$AN$4004,ROW(C1479)-3,FALSE)-$AG1479)</f>
        <v>0</v>
      </c>
      <c r="AG1479" s="51">
        <f>HLOOKUP(A_Stammdaten!$B$12,$AH$4:$AN$4004,ROW(C1479)-3,FALSE)</f>
        <v>0</v>
      </c>
      <c r="AH1479" s="51">
        <f t="shared" si="294"/>
        <v>0</v>
      </c>
      <c r="AI1479" s="51">
        <f t="shared" si="295"/>
        <v>0</v>
      </c>
      <c r="AJ1479" s="51">
        <f t="shared" si="296"/>
        <v>0</v>
      </c>
      <c r="AK1479" s="51">
        <f t="shared" si="297"/>
        <v>0</v>
      </c>
      <c r="AL1479" s="51">
        <f t="shared" si="298"/>
        <v>0</v>
      </c>
      <c r="AM1479" s="51">
        <f t="shared" si="299"/>
        <v>0</v>
      </c>
      <c r="AN1479" s="51">
        <f t="shared" si="300"/>
        <v>0</v>
      </c>
    </row>
    <row r="1480" spans="1:40" x14ac:dyDescent="0.25">
      <c r="A1480" s="17"/>
      <c r="B1480" s="17"/>
      <c r="C1480" s="35"/>
      <c r="D1480" s="17"/>
      <c r="E1480" s="17"/>
      <c r="F1480" s="17"/>
      <c r="G1480" s="62">
        <f t="shared" si="301"/>
        <v>0</v>
      </c>
      <c r="H1480" s="17"/>
      <c r="I1480" s="17"/>
      <c r="J1480" s="17"/>
      <c r="K1480" s="17"/>
      <c r="L1480" s="17"/>
      <c r="M1480" s="17"/>
      <c r="N1480" s="17"/>
      <c r="O1480" s="17"/>
      <c r="P1480" s="115"/>
      <c r="Q1480" s="62">
        <f>IF(C1480&gt;A_Stammdaten!$B$12,0,SUM(G1480,H1480,J1480,K1480,M1480,N1480)-SUM(I1480,L1480,O1480,P1480))</f>
        <v>0</v>
      </c>
      <c r="R1480" s="17"/>
      <c r="S1480" s="17"/>
      <c r="T1480" s="17"/>
      <c r="U1480" s="62">
        <f t="shared" si="292"/>
        <v>0</v>
      </c>
      <c r="V1480" s="63">
        <f>IF(ISBLANK($B1480),0,VLOOKUP($B1480,Listen!$A$2:$C$45,2,FALSE))</f>
        <v>0</v>
      </c>
      <c r="W1480" s="63">
        <f>IF(ISBLANK($B1480),0,VLOOKUP($B1480,Listen!$A$2:$C$45,3,FALSE))</f>
        <v>0</v>
      </c>
      <c r="X1480" s="49">
        <f t="shared" si="293"/>
        <v>0</v>
      </c>
      <c r="Y1480" s="49">
        <f t="shared" si="291"/>
        <v>0</v>
      </c>
      <c r="Z1480" s="49">
        <f t="shared" si="291"/>
        <v>0</v>
      </c>
      <c r="AA1480" s="49">
        <f t="shared" si="291"/>
        <v>0</v>
      </c>
      <c r="AB1480" s="49">
        <f t="shared" si="291"/>
        <v>0</v>
      </c>
      <c r="AC1480" s="49">
        <f t="shared" si="291"/>
        <v>0</v>
      </c>
      <c r="AD1480" s="49">
        <f t="shared" si="291"/>
        <v>0</v>
      </c>
      <c r="AE1480" s="51">
        <f t="shared" si="290"/>
        <v>0</v>
      </c>
      <c r="AF1480" s="51">
        <f>IF(C1480=A_Stammdaten!$B$12,D_SAV!$U1480-D_SAV!$AG1480,HLOOKUP(A_Stammdaten!$B$12-1,$AH$4:$AN$4004,ROW(C1480)-3,FALSE)-$AG1480)</f>
        <v>0</v>
      </c>
      <c r="AG1480" s="51">
        <f>HLOOKUP(A_Stammdaten!$B$12,$AH$4:$AN$4004,ROW(C1480)-3,FALSE)</f>
        <v>0</v>
      </c>
      <c r="AH1480" s="51">
        <f t="shared" si="294"/>
        <v>0</v>
      </c>
      <c r="AI1480" s="51">
        <f t="shared" si="295"/>
        <v>0</v>
      </c>
      <c r="AJ1480" s="51">
        <f t="shared" si="296"/>
        <v>0</v>
      </c>
      <c r="AK1480" s="51">
        <f t="shared" si="297"/>
        <v>0</v>
      </c>
      <c r="AL1480" s="51">
        <f t="shared" si="298"/>
        <v>0</v>
      </c>
      <c r="AM1480" s="51">
        <f t="shared" si="299"/>
        <v>0</v>
      </c>
      <c r="AN1480" s="51">
        <f t="shared" si="300"/>
        <v>0</v>
      </c>
    </row>
    <row r="1481" spans="1:40" x14ac:dyDescent="0.25">
      <c r="A1481" s="17"/>
      <c r="B1481" s="17"/>
      <c r="C1481" s="35"/>
      <c r="D1481" s="17"/>
      <c r="E1481" s="17"/>
      <c r="F1481" s="17"/>
      <c r="G1481" s="62">
        <f t="shared" si="301"/>
        <v>0</v>
      </c>
      <c r="H1481" s="17"/>
      <c r="I1481" s="17"/>
      <c r="J1481" s="17"/>
      <c r="K1481" s="17"/>
      <c r="L1481" s="17"/>
      <c r="M1481" s="17"/>
      <c r="N1481" s="17"/>
      <c r="O1481" s="17"/>
      <c r="P1481" s="115"/>
      <c r="Q1481" s="62">
        <f>IF(C1481&gt;A_Stammdaten!$B$12,0,SUM(G1481,H1481,J1481,K1481,M1481,N1481)-SUM(I1481,L1481,O1481,P1481))</f>
        <v>0</v>
      </c>
      <c r="R1481" s="17"/>
      <c r="S1481" s="17"/>
      <c r="T1481" s="17"/>
      <c r="U1481" s="62">
        <f t="shared" si="292"/>
        <v>0</v>
      </c>
      <c r="V1481" s="63">
        <f>IF(ISBLANK($B1481),0,VLOOKUP($B1481,Listen!$A$2:$C$45,2,FALSE))</f>
        <v>0</v>
      </c>
      <c r="W1481" s="63">
        <f>IF(ISBLANK($B1481),0,VLOOKUP($B1481,Listen!$A$2:$C$45,3,FALSE))</f>
        <v>0</v>
      </c>
      <c r="X1481" s="49">
        <f t="shared" si="293"/>
        <v>0</v>
      </c>
      <c r="Y1481" s="49">
        <f t="shared" si="291"/>
        <v>0</v>
      </c>
      <c r="Z1481" s="49">
        <f t="shared" si="291"/>
        <v>0</v>
      </c>
      <c r="AA1481" s="49">
        <f t="shared" si="291"/>
        <v>0</v>
      </c>
      <c r="AB1481" s="49">
        <f t="shared" si="291"/>
        <v>0</v>
      </c>
      <c r="AC1481" s="49">
        <f t="shared" si="291"/>
        <v>0</v>
      </c>
      <c r="AD1481" s="49">
        <f t="shared" si="291"/>
        <v>0</v>
      </c>
      <c r="AE1481" s="51">
        <f t="shared" si="290"/>
        <v>0</v>
      </c>
      <c r="AF1481" s="51">
        <f>IF(C1481=A_Stammdaten!$B$12,D_SAV!$U1481-D_SAV!$AG1481,HLOOKUP(A_Stammdaten!$B$12-1,$AH$4:$AN$4004,ROW(C1481)-3,FALSE)-$AG1481)</f>
        <v>0</v>
      </c>
      <c r="AG1481" s="51">
        <f>HLOOKUP(A_Stammdaten!$B$12,$AH$4:$AN$4004,ROW(C1481)-3,FALSE)</f>
        <v>0</v>
      </c>
      <c r="AH1481" s="51">
        <f t="shared" si="294"/>
        <v>0</v>
      </c>
      <c r="AI1481" s="51">
        <f t="shared" si="295"/>
        <v>0</v>
      </c>
      <c r="AJ1481" s="51">
        <f t="shared" si="296"/>
        <v>0</v>
      </c>
      <c r="AK1481" s="51">
        <f t="shared" si="297"/>
        <v>0</v>
      </c>
      <c r="AL1481" s="51">
        <f t="shared" si="298"/>
        <v>0</v>
      </c>
      <c r="AM1481" s="51">
        <f t="shared" si="299"/>
        <v>0</v>
      </c>
      <c r="AN1481" s="51">
        <f t="shared" si="300"/>
        <v>0</v>
      </c>
    </row>
    <row r="1482" spans="1:40" x14ac:dyDescent="0.25">
      <c r="A1482" s="17"/>
      <c r="B1482" s="17"/>
      <c r="C1482" s="35"/>
      <c r="D1482" s="17"/>
      <c r="E1482" s="17"/>
      <c r="F1482" s="17"/>
      <c r="G1482" s="62">
        <f t="shared" si="301"/>
        <v>0</v>
      </c>
      <c r="H1482" s="17"/>
      <c r="I1482" s="17"/>
      <c r="J1482" s="17"/>
      <c r="K1482" s="17"/>
      <c r="L1482" s="17"/>
      <c r="M1482" s="17"/>
      <c r="N1482" s="17"/>
      <c r="O1482" s="17"/>
      <c r="P1482" s="115"/>
      <c r="Q1482" s="62">
        <f>IF(C1482&gt;A_Stammdaten!$B$12,0,SUM(G1482,H1482,J1482,K1482,M1482,N1482)-SUM(I1482,L1482,O1482,P1482))</f>
        <v>0</v>
      </c>
      <c r="R1482" s="17"/>
      <c r="S1482" s="17"/>
      <c r="T1482" s="17"/>
      <c r="U1482" s="62">
        <f t="shared" si="292"/>
        <v>0</v>
      </c>
      <c r="V1482" s="63">
        <f>IF(ISBLANK($B1482),0,VLOOKUP($B1482,Listen!$A$2:$C$45,2,FALSE))</f>
        <v>0</v>
      </c>
      <c r="W1482" s="63">
        <f>IF(ISBLANK($B1482),0,VLOOKUP($B1482,Listen!$A$2:$C$45,3,FALSE))</f>
        <v>0</v>
      </c>
      <c r="X1482" s="49">
        <f t="shared" si="293"/>
        <v>0</v>
      </c>
      <c r="Y1482" s="49">
        <f t="shared" si="291"/>
        <v>0</v>
      </c>
      <c r="Z1482" s="49">
        <f t="shared" si="291"/>
        <v>0</v>
      </c>
      <c r="AA1482" s="49">
        <f t="shared" si="291"/>
        <v>0</v>
      </c>
      <c r="AB1482" s="49">
        <f t="shared" si="291"/>
        <v>0</v>
      </c>
      <c r="AC1482" s="49">
        <f t="shared" si="291"/>
        <v>0</v>
      </c>
      <c r="AD1482" s="49">
        <f t="shared" si="291"/>
        <v>0</v>
      </c>
      <c r="AE1482" s="51">
        <f t="shared" si="290"/>
        <v>0</v>
      </c>
      <c r="AF1482" s="51">
        <f>IF(C1482=A_Stammdaten!$B$12,D_SAV!$U1482-D_SAV!$AG1482,HLOOKUP(A_Stammdaten!$B$12-1,$AH$4:$AN$4004,ROW(C1482)-3,FALSE)-$AG1482)</f>
        <v>0</v>
      </c>
      <c r="AG1482" s="51">
        <f>HLOOKUP(A_Stammdaten!$B$12,$AH$4:$AN$4004,ROW(C1482)-3,FALSE)</f>
        <v>0</v>
      </c>
      <c r="AH1482" s="51">
        <f t="shared" si="294"/>
        <v>0</v>
      </c>
      <c r="AI1482" s="51">
        <f t="shared" si="295"/>
        <v>0</v>
      </c>
      <c r="AJ1482" s="51">
        <f t="shared" si="296"/>
        <v>0</v>
      </c>
      <c r="AK1482" s="51">
        <f t="shared" si="297"/>
        <v>0</v>
      </c>
      <c r="AL1482" s="51">
        <f t="shared" si="298"/>
        <v>0</v>
      </c>
      <c r="AM1482" s="51">
        <f t="shared" si="299"/>
        <v>0</v>
      </c>
      <c r="AN1482" s="51">
        <f t="shared" si="300"/>
        <v>0</v>
      </c>
    </row>
    <row r="1483" spans="1:40" x14ac:dyDescent="0.25">
      <c r="A1483" s="17"/>
      <c r="B1483" s="17"/>
      <c r="C1483" s="35"/>
      <c r="D1483" s="17"/>
      <c r="E1483" s="17"/>
      <c r="F1483" s="17"/>
      <c r="G1483" s="62">
        <f t="shared" si="301"/>
        <v>0</v>
      </c>
      <c r="H1483" s="17"/>
      <c r="I1483" s="17"/>
      <c r="J1483" s="17"/>
      <c r="K1483" s="17"/>
      <c r="L1483" s="17"/>
      <c r="M1483" s="17"/>
      <c r="N1483" s="17"/>
      <c r="O1483" s="17"/>
      <c r="P1483" s="115"/>
      <c r="Q1483" s="62">
        <f>IF(C1483&gt;A_Stammdaten!$B$12,0,SUM(G1483,H1483,J1483,K1483,M1483,N1483)-SUM(I1483,L1483,O1483,P1483))</f>
        <v>0</v>
      </c>
      <c r="R1483" s="17"/>
      <c r="S1483" s="17"/>
      <c r="T1483" s="17"/>
      <c r="U1483" s="62">
        <f t="shared" si="292"/>
        <v>0</v>
      </c>
      <c r="V1483" s="63">
        <f>IF(ISBLANK($B1483),0,VLOOKUP($B1483,Listen!$A$2:$C$45,2,FALSE))</f>
        <v>0</v>
      </c>
      <c r="W1483" s="63">
        <f>IF(ISBLANK($B1483),0,VLOOKUP($B1483,Listen!$A$2:$C$45,3,FALSE))</f>
        <v>0</v>
      </c>
      <c r="X1483" s="49">
        <f t="shared" si="293"/>
        <v>0</v>
      </c>
      <c r="Y1483" s="49">
        <f t="shared" si="291"/>
        <v>0</v>
      </c>
      <c r="Z1483" s="49">
        <f t="shared" si="291"/>
        <v>0</v>
      </c>
      <c r="AA1483" s="49">
        <f t="shared" si="291"/>
        <v>0</v>
      </c>
      <c r="AB1483" s="49">
        <f t="shared" si="291"/>
        <v>0</v>
      </c>
      <c r="AC1483" s="49">
        <f t="shared" si="291"/>
        <v>0</v>
      </c>
      <c r="AD1483" s="49">
        <f t="shared" si="291"/>
        <v>0</v>
      </c>
      <c r="AE1483" s="51">
        <f t="shared" si="290"/>
        <v>0</v>
      </c>
      <c r="AF1483" s="51">
        <f>IF(C1483=A_Stammdaten!$B$12,D_SAV!$U1483-D_SAV!$AG1483,HLOOKUP(A_Stammdaten!$B$12-1,$AH$4:$AN$4004,ROW(C1483)-3,FALSE)-$AG1483)</f>
        <v>0</v>
      </c>
      <c r="AG1483" s="51">
        <f>HLOOKUP(A_Stammdaten!$B$12,$AH$4:$AN$4004,ROW(C1483)-3,FALSE)</f>
        <v>0</v>
      </c>
      <c r="AH1483" s="51">
        <f t="shared" si="294"/>
        <v>0</v>
      </c>
      <c r="AI1483" s="51">
        <f t="shared" si="295"/>
        <v>0</v>
      </c>
      <c r="AJ1483" s="51">
        <f t="shared" si="296"/>
        <v>0</v>
      </c>
      <c r="AK1483" s="51">
        <f t="shared" si="297"/>
        <v>0</v>
      </c>
      <c r="AL1483" s="51">
        <f t="shared" si="298"/>
        <v>0</v>
      </c>
      <c r="AM1483" s="51">
        <f t="shared" si="299"/>
        <v>0</v>
      </c>
      <c r="AN1483" s="51">
        <f t="shared" si="300"/>
        <v>0</v>
      </c>
    </row>
    <row r="1484" spans="1:40" x14ac:dyDescent="0.25">
      <c r="A1484" s="17"/>
      <c r="B1484" s="17"/>
      <c r="C1484" s="35"/>
      <c r="D1484" s="17"/>
      <c r="E1484" s="17"/>
      <c r="F1484" s="17"/>
      <c r="G1484" s="62">
        <f t="shared" si="301"/>
        <v>0</v>
      </c>
      <c r="H1484" s="17"/>
      <c r="I1484" s="17"/>
      <c r="J1484" s="17"/>
      <c r="K1484" s="17"/>
      <c r="L1484" s="17"/>
      <c r="M1484" s="17"/>
      <c r="N1484" s="17"/>
      <c r="O1484" s="17"/>
      <c r="P1484" s="115"/>
      <c r="Q1484" s="62">
        <f>IF(C1484&gt;A_Stammdaten!$B$12,0,SUM(G1484,H1484,J1484,K1484,M1484,N1484)-SUM(I1484,L1484,O1484,P1484))</f>
        <v>0</v>
      </c>
      <c r="R1484" s="17"/>
      <c r="S1484" s="17"/>
      <c r="T1484" s="17"/>
      <c r="U1484" s="62">
        <f t="shared" si="292"/>
        <v>0</v>
      </c>
      <c r="V1484" s="63">
        <f>IF(ISBLANK($B1484),0,VLOOKUP($B1484,Listen!$A$2:$C$45,2,FALSE))</f>
        <v>0</v>
      </c>
      <c r="W1484" s="63">
        <f>IF(ISBLANK($B1484),0,VLOOKUP($B1484,Listen!$A$2:$C$45,3,FALSE))</f>
        <v>0</v>
      </c>
      <c r="X1484" s="49">
        <f t="shared" si="293"/>
        <v>0</v>
      </c>
      <c r="Y1484" s="49">
        <f t="shared" si="291"/>
        <v>0</v>
      </c>
      <c r="Z1484" s="49">
        <f t="shared" si="291"/>
        <v>0</v>
      </c>
      <c r="AA1484" s="49">
        <f t="shared" si="291"/>
        <v>0</v>
      </c>
      <c r="AB1484" s="49">
        <f t="shared" si="291"/>
        <v>0</v>
      </c>
      <c r="AC1484" s="49">
        <f t="shared" si="291"/>
        <v>0</v>
      </c>
      <c r="AD1484" s="49">
        <f t="shared" si="291"/>
        <v>0</v>
      </c>
      <c r="AE1484" s="51">
        <f t="shared" si="290"/>
        <v>0</v>
      </c>
      <c r="AF1484" s="51">
        <f>IF(C1484=A_Stammdaten!$B$12,D_SAV!$U1484-D_SAV!$AG1484,HLOOKUP(A_Stammdaten!$B$12-1,$AH$4:$AN$4004,ROW(C1484)-3,FALSE)-$AG1484)</f>
        <v>0</v>
      </c>
      <c r="AG1484" s="51">
        <f>HLOOKUP(A_Stammdaten!$B$12,$AH$4:$AN$4004,ROW(C1484)-3,FALSE)</f>
        <v>0</v>
      </c>
      <c r="AH1484" s="51">
        <f t="shared" si="294"/>
        <v>0</v>
      </c>
      <c r="AI1484" s="51">
        <f t="shared" si="295"/>
        <v>0</v>
      </c>
      <c r="AJ1484" s="51">
        <f t="shared" si="296"/>
        <v>0</v>
      </c>
      <c r="AK1484" s="51">
        <f t="shared" si="297"/>
        <v>0</v>
      </c>
      <c r="AL1484" s="51">
        <f t="shared" si="298"/>
        <v>0</v>
      </c>
      <c r="AM1484" s="51">
        <f t="shared" si="299"/>
        <v>0</v>
      </c>
      <c r="AN1484" s="51">
        <f t="shared" si="300"/>
        <v>0</v>
      </c>
    </row>
    <row r="1485" spans="1:40" x14ac:dyDescent="0.25">
      <c r="A1485" s="17"/>
      <c r="B1485" s="17"/>
      <c r="C1485" s="35"/>
      <c r="D1485" s="17"/>
      <c r="E1485" s="17"/>
      <c r="F1485" s="17"/>
      <c r="G1485" s="62">
        <f t="shared" si="301"/>
        <v>0</v>
      </c>
      <c r="H1485" s="17"/>
      <c r="I1485" s="17"/>
      <c r="J1485" s="17"/>
      <c r="K1485" s="17"/>
      <c r="L1485" s="17"/>
      <c r="M1485" s="17"/>
      <c r="N1485" s="17"/>
      <c r="O1485" s="17"/>
      <c r="P1485" s="115"/>
      <c r="Q1485" s="62">
        <f>IF(C1485&gt;A_Stammdaten!$B$12,0,SUM(G1485,H1485,J1485,K1485,M1485,N1485)-SUM(I1485,L1485,O1485,P1485))</f>
        <v>0</v>
      </c>
      <c r="R1485" s="17"/>
      <c r="S1485" s="17"/>
      <c r="T1485" s="17"/>
      <c r="U1485" s="62">
        <f t="shared" si="292"/>
        <v>0</v>
      </c>
      <c r="V1485" s="63">
        <f>IF(ISBLANK($B1485),0,VLOOKUP($B1485,Listen!$A$2:$C$45,2,FALSE))</f>
        <v>0</v>
      </c>
      <c r="W1485" s="63">
        <f>IF(ISBLANK($B1485),0,VLOOKUP($B1485,Listen!$A$2:$C$45,3,FALSE))</f>
        <v>0</v>
      </c>
      <c r="X1485" s="49">
        <f t="shared" si="293"/>
        <v>0</v>
      </c>
      <c r="Y1485" s="49">
        <f t="shared" si="291"/>
        <v>0</v>
      </c>
      <c r="Z1485" s="49">
        <f t="shared" si="291"/>
        <v>0</v>
      </c>
      <c r="AA1485" s="49">
        <f t="shared" si="291"/>
        <v>0</v>
      </c>
      <c r="AB1485" s="49">
        <f t="shared" si="291"/>
        <v>0</v>
      </c>
      <c r="AC1485" s="49">
        <f t="shared" si="291"/>
        <v>0</v>
      </c>
      <c r="AD1485" s="49">
        <f t="shared" si="291"/>
        <v>0</v>
      </c>
      <c r="AE1485" s="51">
        <f t="shared" si="290"/>
        <v>0</v>
      </c>
      <c r="AF1485" s="51">
        <f>IF(C1485=A_Stammdaten!$B$12,D_SAV!$U1485-D_SAV!$AG1485,HLOOKUP(A_Stammdaten!$B$12-1,$AH$4:$AN$4004,ROW(C1485)-3,FALSE)-$AG1485)</f>
        <v>0</v>
      </c>
      <c r="AG1485" s="51">
        <f>HLOOKUP(A_Stammdaten!$B$12,$AH$4:$AN$4004,ROW(C1485)-3,FALSE)</f>
        <v>0</v>
      </c>
      <c r="AH1485" s="51">
        <f t="shared" si="294"/>
        <v>0</v>
      </c>
      <c r="AI1485" s="51">
        <f t="shared" si="295"/>
        <v>0</v>
      </c>
      <c r="AJ1485" s="51">
        <f t="shared" si="296"/>
        <v>0</v>
      </c>
      <c r="AK1485" s="51">
        <f t="shared" si="297"/>
        <v>0</v>
      </c>
      <c r="AL1485" s="51">
        <f t="shared" si="298"/>
        <v>0</v>
      </c>
      <c r="AM1485" s="51">
        <f t="shared" si="299"/>
        <v>0</v>
      </c>
      <c r="AN1485" s="51">
        <f t="shared" si="300"/>
        <v>0</v>
      </c>
    </row>
    <row r="1486" spans="1:40" x14ac:dyDescent="0.25">
      <c r="A1486" s="17"/>
      <c r="B1486" s="17"/>
      <c r="C1486" s="35"/>
      <c r="D1486" s="17"/>
      <c r="E1486" s="17"/>
      <c r="F1486" s="17"/>
      <c r="G1486" s="62">
        <f t="shared" si="301"/>
        <v>0</v>
      </c>
      <c r="H1486" s="17"/>
      <c r="I1486" s="17"/>
      <c r="J1486" s="17"/>
      <c r="K1486" s="17"/>
      <c r="L1486" s="17"/>
      <c r="M1486" s="17"/>
      <c r="N1486" s="17"/>
      <c r="O1486" s="17"/>
      <c r="P1486" s="115"/>
      <c r="Q1486" s="62">
        <f>IF(C1486&gt;A_Stammdaten!$B$12,0,SUM(G1486,H1486,J1486,K1486,M1486,N1486)-SUM(I1486,L1486,O1486,P1486))</f>
        <v>0</v>
      </c>
      <c r="R1486" s="17"/>
      <c r="S1486" s="17"/>
      <c r="T1486" s="17"/>
      <c r="U1486" s="62">
        <f t="shared" si="292"/>
        <v>0</v>
      </c>
      <c r="V1486" s="63">
        <f>IF(ISBLANK($B1486),0,VLOOKUP($B1486,Listen!$A$2:$C$45,2,FALSE))</f>
        <v>0</v>
      </c>
      <c r="W1486" s="63">
        <f>IF(ISBLANK($B1486),0,VLOOKUP($B1486,Listen!$A$2:$C$45,3,FALSE))</f>
        <v>0</v>
      </c>
      <c r="X1486" s="49">
        <f t="shared" si="293"/>
        <v>0</v>
      </c>
      <c r="Y1486" s="49">
        <f t="shared" si="291"/>
        <v>0</v>
      </c>
      <c r="Z1486" s="49">
        <f t="shared" si="291"/>
        <v>0</v>
      </c>
      <c r="AA1486" s="49">
        <f t="shared" si="291"/>
        <v>0</v>
      </c>
      <c r="AB1486" s="49">
        <f t="shared" si="291"/>
        <v>0</v>
      </c>
      <c r="AC1486" s="49">
        <f t="shared" si="291"/>
        <v>0</v>
      </c>
      <c r="AD1486" s="49">
        <f t="shared" si="291"/>
        <v>0</v>
      </c>
      <c r="AE1486" s="51">
        <f t="shared" si="290"/>
        <v>0</v>
      </c>
      <c r="AF1486" s="51">
        <f>IF(C1486=A_Stammdaten!$B$12,D_SAV!$U1486-D_SAV!$AG1486,HLOOKUP(A_Stammdaten!$B$12-1,$AH$4:$AN$4004,ROW(C1486)-3,FALSE)-$AG1486)</f>
        <v>0</v>
      </c>
      <c r="AG1486" s="51">
        <f>HLOOKUP(A_Stammdaten!$B$12,$AH$4:$AN$4004,ROW(C1486)-3,FALSE)</f>
        <v>0</v>
      </c>
      <c r="AH1486" s="51">
        <f t="shared" si="294"/>
        <v>0</v>
      </c>
      <c r="AI1486" s="51">
        <f t="shared" si="295"/>
        <v>0</v>
      </c>
      <c r="AJ1486" s="51">
        <f t="shared" si="296"/>
        <v>0</v>
      </c>
      <c r="AK1486" s="51">
        <f t="shared" si="297"/>
        <v>0</v>
      </c>
      <c r="AL1486" s="51">
        <f t="shared" si="298"/>
        <v>0</v>
      </c>
      <c r="AM1486" s="51">
        <f t="shared" si="299"/>
        <v>0</v>
      </c>
      <c r="AN1486" s="51">
        <f t="shared" si="300"/>
        <v>0</v>
      </c>
    </row>
    <row r="1487" spans="1:40" x14ac:dyDescent="0.25">
      <c r="A1487" s="17"/>
      <c r="B1487" s="17"/>
      <c r="C1487" s="35"/>
      <c r="D1487" s="17"/>
      <c r="E1487" s="17"/>
      <c r="F1487" s="17"/>
      <c r="G1487" s="62">
        <f t="shared" si="301"/>
        <v>0</v>
      </c>
      <c r="H1487" s="17"/>
      <c r="I1487" s="17"/>
      <c r="J1487" s="17"/>
      <c r="K1487" s="17"/>
      <c r="L1487" s="17"/>
      <c r="M1487" s="17"/>
      <c r="N1487" s="17"/>
      <c r="O1487" s="17"/>
      <c r="P1487" s="115"/>
      <c r="Q1487" s="62">
        <f>IF(C1487&gt;A_Stammdaten!$B$12,0,SUM(G1487,H1487,J1487,K1487,M1487,N1487)-SUM(I1487,L1487,O1487,P1487))</f>
        <v>0</v>
      </c>
      <c r="R1487" s="17"/>
      <c r="S1487" s="17"/>
      <c r="T1487" s="17"/>
      <c r="U1487" s="62">
        <f t="shared" si="292"/>
        <v>0</v>
      </c>
      <c r="V1487" s="63">
        <f>IF(ISBLANK($B1487),0,VLOOKUP($B1487,Listen!$A$2:$C$45,2,FALSE))</f>
        <v>0</v>
      </c>
      <c r="W1487" s="63">
        <f>IF(ISBLANK($B1487),0,VLOOKUP($B1487,Listen!$A$2:$C$45,3,FALSE))</f>
        <v>0</v>
      </c>
      <c r="X1487" s="49">
        <f t="shared" si="293"/>
        <v>0</v>
      </c>
      <c r="Y1487" s="49">
        <f t="shared" si="291"/>
        <v>0</v>
      </c>
      <c r="Z1487" s="49">
        <f t="shared" si="291"/>
        <v>0</v>
      </c>
      <c r="AA1487" s="49">
        <f t="shared" si="291"/>
        <v>0</v>
      </c>
      <c r="AB1487" s="49">
        <f t="shared" si="291"/>
        <v>0</v>
      </c>
      <c r="AC1487" s="49">
        <f t="shared" si="291"/>
        <v>0</v>
      </c>
      <c r="AD1487" s="49">
        <f t="shared" si="291"/>
        <v>0</v>
      </c>
      <c r="AE1487" s="51">
        <f t="shared" si="290"/>
        <v>0</v>
      </c>
      <c r="AF1487" s="51">
        <f>IF(C1487=A_Stammdaten!$B$12,D_SAV!$U1487-D_SAV!$AG1487,HLOOKUP(A_Stammdaten!$B$12-1,$AH$4:$AN$4004,ROW(C1487)-3,FALSE)-$AG1487)</f>
        <v>0</v>
      </c>
      <c r="AG1487" s="51">
        <f>HLOOKUP(A_Stammdaten!$B$12,$AH$4:$AN$4004,ROW(C1487)-3,FALSE)</f>
        <v>0</v>
      </c>
      <c r="AH1487" s="51">
        <f t="shared" si="294"/>
        <v>0</v>
      </c>
      <c r="AI1487" s="51">
        <f t="shared" si="295"/>
        <v>0</v>
      </c>
      <c r="AJ1487" s="51">
        <f t="shared" si="296"/>
        <v>0</v>
      </c>
      <c r="AK1487" s="51">
        <f t="shared" si="297"/>
        <v>0</v>
      </c>
      <c r="AL1487" s="51">
        <f t="shared" si="298"/>
        <v>0</v>
      </c>
      <c r="AM1487" s="51">
        <f t="shared" si="299"/>
        <v>0</v>
      </c>
      <c r="AN1487" s="51">
        <f t="shared" si="300"/>
        <v>0</v>
      </c>
    </row>
    <row r="1488" spans="1:40" x14ac:dyDescent="0.25">
      <c r="A1488" s="17"/>
      <c r="B1488" s="17"/>
      <c r="C1488" s="35"/>
      <c r="D1488" s="17"/>
      <c r="E1488" s="17"/>
      <c r="F1488" s="17"/>
      <c r="G1488" s="62">
        <f t="shared" si="301"/>
        <v>0</v>
      </c>
      <c r="H1488" s="17"/>
      <c r="I1488" s="17"/>
      <c r="J1488" s="17"/>
      <c r="K1488" s="17"/>
      <c r="L1488" s="17"/>
      <c r="M1488" s="17"/>
      <c r="N1488" s="17"/>
      <c r="O1488" s="17"/>
      <c r="P1488" s="115"/>
      <c r="Q1488" s="62">
        <f>IF(C1488&gt;A_Stammdaten!$B$12,0,SUM(G1488,H1488,J1488,K1488,M1488,N1488)-SUM(I1488,L1488,O1488,P1488))</f>
        <v>0</v>
      </c>
      <c r="R1488" s="17"/>
      <c r="S1488" s="17"/>
      <c r="T1488" s="17"/>
      <c r="U1488" s="62">
        <f t="shared" si="292"/>
        <v>0</v>
      </c>
      <c r="V1488" s="63">
        <f>IF(ISBLANK($B1488),0,VLOOKUP($B1488,Listen!$A$2:$C$45,2,FALSE))</f>
        <v>0</v>
      </c>
      <c r="W1488" s="63">
        <f>IF(ISBLANK($B1488),0,VLOOKUP($B1488,Listen!$A$2:$C$45,3,FALSE))</f>
        <v>0</v>
      </c>
      <c r="X1488" s="49">
        <f t="shared" si="293"/>
        <v>0</v>
      </c>
      <c r="Y1488" s="49">
        <f t="shared" si="291"/>
        <v>0</v>
      </c>
      <c r="Z1488" s="49">
        <f t="shared" si="291"/>
        <v>0</v>
      </c>
      <c r="AA1488" s="49">
        <f t="shared" si="291"/>
        <v>0</v>
      </c>
      <c r="AB1488" s="49">
        <f t="shared" si="291"/>
        <v>0</v>
      </c>
      <c r="AC1488" s="49">
        <f t="shared" si="291"/>
        <v>0</v>
      </c>
      <c r="AD1488" s="49">
        <f t="shared" si="291"/>
        <v>0</v>
      </c>
      <c r="AE1488" s="51">
        <f t="shared" si="290"/>
        <v>0</v>
      </c>
      <c r="AF1488" s="51">
        <f>IF(C1488=A_Stammdaten!$B$12,D_SAV!$U1488-D_SAV!$AG1488,HLOOKUP(A_Stammdaten!$B$12-1,$AH$4:$AN$4004,ROW(C1488)-3,FALSE)-$AG1488)</f>
        <v>0</v>
      </c>
      <c r="AG1488" s="51">
        <f>HLOOKUP(A_Stammdaten!$B$12,$AH$4:$AN$4004,ROW(C1488)-3,FALSE)</f>
        <v>0</v>
      </c>
      <c r="AH1488" s="51">
        <f t="shared" si="294"/>
        <v>0</v>
      </c>
      <c r="AI1488" s="51">
        <f t="shared" si="295"/>
        <v>0</v>
      </c>
      <c r="AJ1488" s="51">
        <f t="shared" si="296"/>
        <v>0</v>
      </c>
      <c r="AK1488" s="51">
        <f t="shared" si="297"/>
        <v>0</v>
      </c>
      <c r="AL1488" s="51">
        <f t="shared" si="298"/>
        <v>0</v>
      </c>
      <c r="AM1488" s="51">
        <f t="shared" si="299"/>
        <v>0</v>
      </c>
      <c r="AN1488" s="51">
        <f t="shared" si="300"/>
        <v>0</v>
      </c>
    </row>
    <row r="1489" spans="1:40" x14ac:dyDescent="0.25">
      <c r="A1489" s="17"/>
      <c r="B1489" s="17"/>
      <c r="C1489" s="35"/>
      <c r="D1489" s="17"/>
      <c r="E1489" s="17"/>
      <c r="F1489" s="17"/>
      <c r="G1489" s="62">
        <f t="shared" si="301"/>
        <v>0</v>
      </c>
      <c r="H1489" s="17"/>
      <c r="I1489" s="17"/>
      <c r="J1489" s="17"/>
      <c r="K1489" s="17"/>
      <c r="L1489" s="17"/>
      <c r="M1489" s="17"/>
      <c r="N1489" s="17"/>
      <c r="O1489" s="17"/>
      <c r="P1489" s="115"/>
      <c r="Q1489" s="62">
        <f>IF(C1489&gt;A_Stammdaten!$B$12,0,SUM(G1489,H1489,J1489,K1489,M1489,N1489)-SUM(I1489,L1489,O1489,P1489))</f>
        <v>0</v>
      </c>
      <c r="R1489" s="17"/>
      <c r="S1489" s="17"/>
      <c r="T1489" s="17"/>
      <c r="U1489" s="62">
        <f t="shared" si="292"/>
        <v>0</v>
      </c>
      <c r="V1489" s="63">
        <f>IF(ISBLANK($B1489),0,VLOOKUP($B1489,Listen!$A$2:$C$45,2,FALSE))</f>
        <v>0</v>
      </c>
      <c r="W1489" s="63">
        <f>IF(ISBLANK($B1489),0,VLOOKUP($B1489,Listen!$A$2:$C$45,3,FALSE))</f>
        <v>0</v>
      </c>
      <c r="X1489" s="49">
        <f t="shared" si="293"/>
        <v>0</v>
      </c>
      <c r="Y1489" s="49">
        <f t="shared" si="291"/>
        <v>0</v>
      </c>
      <c r="Z1489" s="49">
        <f t="shared" si="291"/>
        <v>0</v>
      </c>
      <c r="AA1489" s="49">
        <f t="shared" si="291"/>
        <v>0</v>
      </c>
      <c r="AB1489" s="49">
        <f t="shared" si="291"/>
        <v>0</v>
      </c>
      <c r="AC1489" s="49">
        <f t="shared" si="291"/>
        <v>0</v>
      </c>
      <c r="AD1489" s="49">
        <f t="shared" si="291"/>
        <v>0</v>
      </c>
      <c r="AE1489" s="51">
        <f t="shared" si="290"/>
        <v>0</v>
      </c>
      <c r="AF1489" s="51">
        <f>IF(C1489=A_Stammdaten!$B$12,D_SAV!$U1489-D_SAV!$AG1489,HLOOKUP(A_Stammdaten!$B$12-1,$AH$4:$AN$4004,ROW(C1489)-3,FALSE)-$AG1489)</f>
        <v>0</v>
      </c>
      <c r="AG1489" s="51">
        <f>HLOOKUP(A_Stammdaten!$B$12,$AH$4:$AN$4004,ROW(C1489)-3,FALSE)</f>
        <v>0</v>
      </c>
      <c r="AH1489" s="51">
        <f t="shared" si="294"/>
        <v>0</v>
      </c>
      <c r="AI1489" s="51">
        <f t="shared" si="295"/>
        <v>0</v>
      </c>
      <c r="AJ1489" s="51">
        <f t="shared" si="296"/>
        <v>0</v>
      </c>
      <c r="AK1489" s="51">
        <f t="shared" si="297"/>
        <v>0</v>
      </c>
      <c r="AL1489" s="51">
        <f t="shared" si="298"/>
        <v>0</v>
      </c>
      <c r="AM1489" s="51">
        <f t="shared" si="299"/>
        <v>0</v>
      </c>
      <c r="AN1489" s="51">
        <f t="shared" si="300"/>
        <v>0</v>
      </c>
    </row>
    <row r="1490" spans="1:40" x14ac:dyDescent="0.25">
      <c r="A1490" s="17"/>
      <c r="B1490" s="17"/>
      <c r="C1490" s="35"/>
      <c r="D1490" s="17"/>
      <c r="E1490" s="17"/>
      <c r="F1490" s="17"/>
      <c r="G1490" s="62">
        <f t="shared" si="301"/>
        <v>0</v>
      </c>
      <c r="H1490" s="17"/>
      <c r="I1490" s="17"/>
      <c r="J1490" s="17"/>
      <c r="K1490" s="17"/>
      <c r="L1490" s="17"/>
      <c r="M1490" s="17"/>
      <c r="N1490" s="17"/>
      <c r="O1490" s="17"/>
      <c r="P1490" s="115"/>
      <c r="Q1490" s="62">
        <f>IF(C1490&gt;A_Stammdaten!$B$12,0,SUM(G1490,H1490,J1490,K1490,M1490,N1490)-SUM(I1490,L1490,O1490,P1490))</f>
        <v>0</v>
      </c>
      <c r="R1490" s="17"/>
      <c r="S1490" s="17"/>
      <c r="T1490" s="17"/>
      <c r="U1490" s="62">
        <f t="shared" si="292"/>
        <v>0</v>
      </c>
      <c r="V1490" s="63">
        <f>IF(ISBLANK($B1490),0,VLOOKUP($B1490,Listen!$A$2:$C$45,2,FALSE))</f>
        <v>0</v>
      </c>
      <c r="W1490" s="63">
        <f>IF(ISBLANK($B1490),0,VLOOKUP($B1490,Listen!$A$2:$C$45,3,FALSE))</f>
        <v>0</v>
      </c>
      <c r="X1490" s="49">
        <f t="shared" si="293"/>
        <v>0</v>
      </c>
      <c r="Y1490" s="49">
        <f t="shared" si="291"/>
        <v>0</v>
      </c>
      <c r="Z1490" s="49">
        <f t="shared" si="291"/>
        <v>0</v>
      </c>
      <c r="AA1490" s="49">
        <f t="shared" si="291"/>
        <v>0</v>
      </c>
      <c r="AB1490" s="49">
        <f t="shared" si="291"/>
        <v>0</v>
      </c>
      <c r="AC1490" s="49">
        <f t="shared" si="291"/>
        <v>0</v>
      </c>
      <c r="AD1490" s="49">
        <f t="shared" si="291"/>
        <v>0</v>
      </c>
      <c r="AE1490" s="51">
        <f t="shared" si="290"/>
        <v>0</v>
      </c>
      <c r="AF1490" s="51">
        <f>IF(C1490=A_Stammdaten!$B$12,D_SAV!$U1490-D_SAV!$AG1490,HLOOKUP(A_Stammdaten!$B$12-1,$AH$4:$AN$4004,ROW(C1490)-3,FALSE)-$AG1490)</f>
        <v>0</v>
      </c>
      <c r="AG1490" s="51">
        <f>HLOOKUP(A_Stammdaten!$B$12,$AH$4:$AN$4004,ROW(C1490)-3,FALSE)</f>
        <v>0</v>
      </c>
      <c r="AH1490" s="51">
        <f t="shared" si="294"/>
        <v>0</v>
      </c>
      <c r="AI1490" s="51">
        <f t="shared" si="295"/>
        <v>0</v>
      </c>
      <c r="AJ1490" s="51">
        <f t="shared" si="296"/>
        <v>0</v>
      </c>
      <c r="AK1490" s="51">
        <f t="shared" si="297"/>
        <v>0</v>
      </c>
      <c r="AL1490" s="51">
        <f t="shared" si="298"/>
        <v>0</v>
      </c>
      <c r="AM1490" s="51">
        <f t="shared" si="299"/>
        <v>0</v>
      </c>
      <c r="AN1490" s="51">
        <f t="shared" si="300"/>
        <v>0</v>
      </c>
    </row>
    <row r="1491" spans="1:40" x14ac:dyDescent="0.25">
      <c r="A1491" s="17"/>
      <c r="B1491" s="17"/>
      <c r="C1491" s="35"/>
      <c r="D1491" s="17"/>
      <c r="E1491" s="17"/>
      <c r="F1491" s="17"/>
      <c r="G1491" s="62">
        <f t="shared" si="301"/>
        <v>0</v>
      </c>
      <c r="H1491" s="17"/>
      <c r="I1491" s="17"/>
      <c r="J1491" s="17"/>
      <c r="K1491" s="17"/>
      <c r="L1491" s="17"/>
      <c r="M1491" s="17"/>
      <c r="N1491" s="17"/>
      <c r="O1491" s="17"/>
      <c r="P1491" s="115"/>
      <c r="Q1491" s="62">
        <f>IF(C1491&gt;A_Stammdaten!$B$12,0,SUM(G1491,H1491,J1491,K1491,M1491,N1491)-SUM(I1491,L1491,O1491,P1491))</f>
        <v>0</v>
      </c>
      <c r="R1491" s="17"/>
      <c r="S1491" s="17"/>
      <c r="T1491" s="17"/>
      <c r="U1491" s="62">
        <f t="shared" si="292"/>
        <v>0</v>
      </c>
      <c r="V1491" s="63">
        <f>IF(ISBLANK($B1491),0,VLOOKUP($B1491,Listen!$A$2:$C$45,2,FALSE))</f>
        <v>0</v>
      </c>
      <c r="W1491" s="63">
        <f>IF(ISBLANK($B1491),0,VLOOKUP($B1491,Listen!$A$2:$C$45,3,FALSE))</f>
        <v>0</v>
      </c>
      <c r="X1491" s="49">
        <f t="shared" si="293"/>
        <v>0</v>
      </c>
      <c r="Y1491" s="49">
        <f t="shared" si="291"/>
        <v>0</v>
      </c>
      <c r="Z1491" s="49">
        <f t="shared" si="291"/>
        <v>0</v>
      </c>
      <c r="AA1491" s="49">
        <f t="shared" si="291"/>
        <v>0</v>
      </c>
      <c r="AB1491" s="49">
        <f t="shared" si="291"/>
        <v>0</v>
      </c>
      <c r="AC1491" s="49">
        <f t="shared" si="291"/>
        <v>0</v>
      </c>
      <c r="AD1491" s="49">
        <f t="shared" si="291"/>
        <v>0</v>
      </c>
      <c r="AE1491" s="51">
        <f t="shared" si="290"/>
        <v>0</v>
      </c>
      <c r="AF1491" s="51">
        <f>IF(C1491=A_Stammdaten!$B$12,D_SAV!$U1491-D_SAV!$AG1491,HLOOKUP(A_Stammdaten!$B$12-1,$AH$4:$AN$4004,ROW(C1491)-3,FALSE)-$AG1491)</f>
        <v>0</v>
      </c>
      <c r="AG1491" s="51">
        <f>HLOOKUP(A_Stammdaten!$B$12,$AH$4:$AN$4004,ROW(C1491)-3,FALSE)</f>
        <v>0</v>
      </c>
      <c r="AH1491" s="51">
        <f t="shared" si="294"/>
        <v>0</v>
      </c>
      <c r="AI1491" s="51">
        <f t="shared" si="295"/>
        <v>0</v>
      </c>
      <c r="AJ1491" s="51">
        <f t="shared" si="296"/>
        <v>0</v>
      </c>
      <c r="AK1491" s="51">
        <f t="shared" si="297"/>
        <v>0</v>
      </c>
      <c r="AL1491" s="51">
        <f t="shared" si="298"/>
        <v>0</v>
      </c>
      <c r="AM1491" s="51">
        <f t="shared" si="299"/>
        <v>0</v>
      </c>
      <c r="AN1491" s="51">
        <f t="shared" si="300"/>
        <v>0</v>
      </c>
    </row>
    <row r="1492" spans="1:40" x14ac:dyDescent="0.25">
      <c r="A1492" s="17"/>
      <c r="B1492" s="17"/>
      <c r="C1492" s="35"/>
      <c r="D1492" s="17"/>
      <c r="E1492" s="17"/>
      <c r="F1492" s="17"/>
      <c r="G1492" s="62">
        <f t="shared" si="301"/>
        <v>0</v>
      </c>
      <c r="H1492" s="17"/>
      <c r="I1492" s="17"/>
      <c r="J1492" s="17"/>
      <c r="K1492" s="17"/>
      <c r="L1492" s="17"/>
      <c r="M1492" s="17"/>
      <c r="N1492" s="17"/>
      <c r="O1492" s="17"/>
      <c r="P1492" s="115"/>
      <c r="Q1492" s="62">
        <f>IF(C1492&gt;A_Stammdaten!$B$12,0,SUM(G1492,H1492,J1492,K1492,M1492,N1492)-SUM(I1492,L1492,O1492,P1492))</f>
        <v>0</v>
      </c>
      <c r="R1492" s="17"/>
      <c r="S1492" s="17"/>
      <c r="T1492" s="17"/>
      <c r="U1492" s="62">
        <f t="shared" si="292"/>
        <v>0</v>
      </c>
      <c r="V1492" s="63">
        <f>IF(ISBLANK($B1492),0,VLOOKUP($B1492,Listen!$A$2:$C$45,2,FALSE))</f>
        <v>0</v>
      </c>
      <c r="W1492" s="63">
        <f>IF(ISBLANK($B1492),0,VLOOKUP($B1492,Listen!$A$2:$C$45,3,FALSE))</f>
        <v>0</v>
      </c>
      <c r="X1492" s="49">
        <f t="shared" si="293"/>
        <v>0</v>
      </c>
      <c r="Y1492" s="49">
        <f t="shared" si="291"/>
        <v>0</v>
      </c>
      <c r="Z1492" s="49">
        <f t="shared" si="291"/>
        <v>0</v>
      </c>
      <c r="AA1492" s="49">
        <f t="shared" si="291"/>
        <v>0</v>
      </c>
      <c r="AB1492" s="49">
        <f t="shared" si="291"/>
        <v>0</v>
      </c>
      <c r="AC1492" s="49">
        <f t="shared" si="291"/>
        <v>0</v>
      </c>
      <c r="AD1492" s="49">
        <f t="shared" si="291"/>
        <v>0</v>
      </c>
      <c r="AE1492" s="51">
        <f t="shared" si="290"/>
        <v>0</v>
      </c>
      <c r="AF1492" s="51">
        <f>IF(C1492=A_Stammdaten!$B$12,D_SAV!$U1492-D_SAV!$AG1492,HLOOKUP(A_Stammdaten!$B$12-1,$AH$4:$AN$4004,ROW(C1492)-3,FALSE)-$AG1492)</f>
        <v>0</v>
      </c>
      <c r="AG1492" s="51">
        <f>HLOOKUP(A_Stammdaten!$B$12,$AH$4:$AN$4004,ROW(C1492)-3,FALSE)</f>
        <v>0</v>
      </c>
      <c r="AH1492" s="51">
        <f t="shared" si="294"/>
        <v>0</v>
      </c>
      <c r="AI1492" s="51">
        <f t="shared" si="295"/>
        <v>0</v>
      </c>
      <c r="AJ1492" s="51">
        <f t="shared" si="296"/>
        <v>0</v>
      </c>
      <c r="AK1492" s="51">
        <f t="shared" si="297"/>
        <v>0</v>
      </c>
      <c r="AL1492" s="51">
        <f t="shared" si="298"/>
        <v>0</v>
      </c>
      <c r="AM1492" s="51">
        <f t="shared" si="299"/>
        <v>0</v>
      </c>
      <c r="AN1492" s="51">
        <f t="shared" si="300"/>
        <v>0</v>
      </c>
    </row>
    <row r="1493" spans="1:40" x14ac:dyDescent="0.25">
      <c r="A1493" s="17"/>
      <c r="B1493" s="17"/>
      <c r="C1493" s="35"/>
      <c r="D1493" s="17"/>
      <c r="E1493" s="17"/>
      <c r="F1493" s="17"/>
      <c r="G1493" s="62">
        <f t="shared" si="301"/>
        <v>0</v>
      </c>
      <c r="H1493" s="17"/>
      <c r="I1493" s="17"/>
      <c r="J1493" s="17"/>
      <c r="K1493" s="17"/>
      <c r="L1493" s="17"/>
      <c r="M1493" s="17"/>
      <c r="N1493" s="17"/>
      <c r="O1493" s="17"/>
      <c r="P1493" s="115"/>
      <c r="Q1493" s="62">
        <f>IF(C1493&gt;A_Stammdaten!$B$12,0,SUM(G1493,H1493,J1493,K1493,M1493,N1493)-SUM(I1493,L1493,O1493,P1493))</f>
        <v>0</v>
      </c>
      <c r="R1493" s="17"/>
      <c r="S1493" s="17"/>
      <c r="T1493" s="17"/>
      <c r="U1493" s="62">
        <f t="shared" si="292"/>
        <v>0</v>
      </c>
      <c r="V1493" s="63">
        <f>IF(ISBLANK($B1493),0,VLOOKUP($B1493,Listen!$A$2:$C$45,2,FALSE))</f>
        <v>0</v>
      </c>
      <c r="W1493" s="63">
        <f>IF(ISBLANK($B1493),0,VLOOKUP($B1493,Listen!$A$2:$C$45,3,FALSE))</f>
        <v>0</v>
      </c>
      <c r="X1493" s="49">
        <f t="shared" si="293"/>
        <v>0</v>
      </c>
      <c r="Y1493" s="49">
        <f t="shared" si="291"/>
        <v>0</v>
      </c>
      <c r="Z1493" s="49">
        <f t="shared" si="291"/>
        <v>0</v>
      </c>
      <c r="AA1493" s="49">
        <f t="shared" si="291"/>
        <v>0</v>
      </c>
      <c r="AB1493" s="49">
        <f t="shared" si="291"/>
        <v>0</v>
      </c>
      <c r="AC1493" s="49">
        <f t="shared" si="291"/>
        <v>0</v>
      </c>
      <c r="AD1493" s="49">
        <f t="shared" si="291"/>
        <v>0</v>
      </c>
      <c r="AE1493" s="51">
        <f t="shared" si="290"/>
        <v>0</v>
      </c>
      <c r="AF1493" s="51">
        <f>IF(C1493=A_Stammdaten!$B$12,D_SAV!$U1493-D_SAV!$AG1493,HLOOKUP(A_Stammdaten!$B$12-1,$AH$4:$AN$4004,ROW(C1493)-3,FALSE)-$AG1493)</f>
        <v>0</v>
      </c>
      <c r="AG1493" s="51">
        <f>HLOOKUP(A_Stammdaten!$B$12,$AH$4:$AN$4004,ROW(C1493)-3,FALSE)</f>
        <v>0</v>
      </c>
      <c r="AH1493" s="51">
        <f t="shared" si="294"/>
        <v>0</v>
      </c>
      <c r="AI1493" s="51">
        <f t="shared" si="295"/>
        <v>0</v>
      </c>
      <c r="AJ1493" s="51">
        <f t="shared" si="296"/>
        <v>0</v>
      </c>
      <c r="AK1493" s="51">
        <f t="shared" si="297"/>
        <v>0</v>
      </c>
      <c r="AL1493" s="51">
        <f t="shared" si="298"/>
        <v>0</v>
      </c>
      <c r="AM1493" s="51">
        <f t="shared" si="299"/>
        <v>0</v>
      </c>
      <c r="AN1493" s="51">
        <f t="shared" si="300"/>
        <v>0</v>
      </c>
    </row>
    <row r="1494" spans="1:40" x14ac:dyDescent="0.25">
      <c r="A1494" s="17"/>
      <c r="B1494" s="17"/>
      <c r="C1494" s="35"/>
      <c r="D1494" s="17"/>
      <c r="E1494" s="17"/>
      <c r="F1494" s="17"/>
      <c r="G1494" s="62">
        <f t="shared" si="301"/>
        <v>0</v>
      </c>
      <c r="H1494" s="17"/>
      <c r="I1494" s="17"/>
      <c r="J1494" s="17"/>
      <c r="K1494" s="17"/>
      <c r="L1494" s="17"/>
      <c r="M1494" s="17"/>
      <c r="N1494" s="17"/>
      <c r="O1494" s="17"/>
      <c r="P1494" s="115"/>
      <c r="Q1494" s="62">
        <f>IF(C1494&gt;A_Stammdaten!$B$12,0,SUM(G1494,H1494,J1494,K1494,M1494,N1494)-SUM(I1494,L1494,O1494,P1494))</f>
        <v>0</v>
      </c>
      <c r="R1494" s="17"/>
      <c r="S1494" s="17"/>
      <c r="T1494" s="17"/>
      <c r="U1494" s="62">
        <f t="shared" si="292"/>
        <v>0</v>
      </c>
      <c r="V1494" s="63">
        <f>IF(ISBLANK($B1494),0,VLOOKUP($B1494,Listen!$A$2:$C$45,2,FALSE))</f>
        <v>0</v>
      </c>
      <c r="W1494" s="63">
        <f>IF(ISBLANK($B1494),0,VLOOKUP($B1494,Listen!$A$2:$C$45,3,FALSE))</f>
        <v>0</v>
      </c>
      <c r="X1494" s="49">
        <f t="shared" si="293"/>
        <v>0</v>
      </c>
      <c r="Y1494" s="49">
        <f t="shared" si="291"/>
        <v>0</v>
      </c>
      <c r="Z1494" s="49">
        <f t="shared" si="291"/>
        <v>0</v>
      </c>
      <c r="AA1494" s="49">
        <f t="shared" si="291"/>
        <v>0</v>
      </c>
      <c r="AB1494" s="49">
        <f t="shared" si="291"/>
        <v>0</v>
      </c>
      <c r="AC1494" s="49">
        <f t="shared" si="291"/>
        <v>0</v>
      </c>
      <c r="AD1494" s="49">
        <f t="shared" si="291"/>
        <v>0</v>
      </c>
      <c r="AE1494" s="51">
        <f t="shared" si="290"/>
        <v>0</v>
      </c>
      <c r="AF1494" s="51">
        <f>IF(C1494=A_Stammdaten!$B$12,D_SAV!$U1494-D_SAV!$AG1494,HLOOKUP(A_Stammdaten!$B$12-1,$AH$4:$AN$4004,ROW(C1494)-3,FALSE)-$AG1494)</f>
        <v>0</v>
      </c>
      <c r="AG1494" s="51">
        <f>HLOOKUP(A_Stammdaten!$B$12,$AH$4:$AN$4004,ROW(C1494)-3,FALSE)</f>
        <v>0</v>
      </c>
      <c r="AH1494" s="51">
        <f t="shared" si="294"/>
        <v>0</v>
      </c>
      <c r="AI1494" s="51">
        <f t="shared" si="295"/>
        <v>0</v>
      </c>
      <c r="AJ1494" s="51">
        <f t="shared" si="296"/>
        <v>0</v>
      </c>
      <c r="AK1494" s="51">
        <f t="shared" si="297"/>
        <v>0</v>
      </c>
      <c r="AL1494" s="51">
        <f t="shared" si="298"/>
        <v>0</v>
      </c>
      <c r="AM1494" s="51">
        <f t="shared" si="299"/>
        <v>0</v>
      </c>
      <c r="AN1494" s="51">
        <f t="shared" si="300"/>
        <v>0</v>
      </c>
    </row>
    <row r="1495" spans="1:40" x14ac:dyDescent="0.25">
      <c r="A1495" s="17"/>
      <c r="B1495" s="17"/>
      <c r="C1495" s="35"/>
      <c r="D1495" s="17"/>
      <c r="E1495" s="17"/>
      <c r="F1495" s="17"/>
      <c r="G1495" s="62">
        <f t="shared" si="301"/>
        <v>0</v>
      </c>
      <c r="H1495" s="17"/>
      <c r="I1495" s="17"/>
      <c r="J1495" s="17"/>
      <c r="K1495" s="17"/>
      <c r="L1495" s="17"/>
      <c r="M1495" s="17"/>
      <c r="N1495" s="17"/>
      <c r="O1495" s="17"/>
      <c r="P1495" s="115"/>
      <c r="Q1495" s="62">
        <f>IF(C1495&gt;A_Stammdaten!$B$12,0,SUM(G1495,H1495,J1495,K1495,M1495,N1495)-SUM(I1495,L1495,O1495,P1495))</f>
        <v>0</v>
      </c>
      <c r="R1495" s="17"/>
      <c r="S1495" s="17"/>
      <c r="T1495" s="17"/>
      <c r="U1495" s="62">
        <f t="shared" si="292"/>
        <v>0</v>
      </c>
      <c r="V1495" s="63">
        <f>IF(ISBLANK($B1495),0,VLOOKUP($B1495,Listen!$A$2:$C$45,2,FALSE))</f>
        <v>0</v>
      </c>
      <c r="W1495" s="63">
        <f>IF(ISBLANK($B1495),0,VLOOKUP($B1495,Listen!$A$2:$C$45,3,FALSE))</f>
        <v>0</v>
      </c>
      <c r="X1495" s="49">
        <f t="shared" si="293"/>
        <v>0</v>
      </c>
      <c r="Y1495" s="49">
        <f t="shared" si="291"/>
        <v>0</v>
      </c>
      <c r="Z1495" s="49">
        <f t="shared" si="291"/>
        <v>0</v>
      </c>
      <c r="AA1495" s="49">
        <f t="shared" si="291"/>
        <v>0</v>
      </c>
      <c r="AB1495" s="49">
        <f t="shared" si="291"/>
        <v>0</v>
      </c>
      <c r="AC1495" s="49">
        <f t="shared" si="291"/>
        <v>0</v>
      </c>
      <c r="AD1495" s="49">
        <f t="shared" si="291"/>
        <v>0</v>
      </c>
      <c r="AE1495" s="51">
        <f t="shared" si="290"/>
        <v>0</v>
      </c>
      <c r="AF1495" s="51">
        <f>IF(C1495=A_Stammdaten!$B$12,D_SAV!$U1495-D_SAV!$AG1495,HLOOKUP(A_Stammdaten!$B$12-1,$AH$4:$AN$4004,ROW(C1495)-3,FALSE)-$AG1495)</f>
        <v>0</v>
      </c>
      <c r="AG1495" s="51">
        <f>HLOOKUP(A_Stammdaten!$B$12,$AH$4:$AN$4004,ROW(C1495)-3,FALSE)</f>
        <v>0</v>
      </c>
      <c r="AH1495" s="51">
        <f t="shared" si="294"/>
        <v>0</v>
      </c>
      <c r="AI1495" s="51">
        <f t="shared" si="295"/>
        <v>0</v>
      </c>
      <c r="AJ1495" s="51">
        <f t="shared" si="296"/>
        <v>0</v>
      </c>
      <c r="AK1495" s="51">
        <f t="shared" si="297"/>
        <v>0</v>
      </c>
      <c r="AL1495" s="51">
        <f t="shared" si="298"/>
        <v>0</v>
      </c>
      <c r="AM1495" s="51">
        <f t="shared" si="299"/>
        <v>0</v>
      </c>
      <c r="AN1495" s="51">
        <f t="shared" si="300"/>
        <v>0</v>
      </c>
    </row>
    <row r="1496" spans="1:40" x14ac:dyDescent="0.25">
      <c r="A1496" s="17"/>
      <c r="B1496" s="17"/>
      <c r="C1496" s="35"/>
      <c r="D1496" s="17"/>
      <c r="E1496" s="17"/>
      <c r="F1496" s="17"/>
      <c r="G1496" s="62">
        <f t="shared" si="301"/>
        <v>0</v>
      </c>
      <c r="H1496" s="17"/>
      <c r="I1496" s="17"/>
      <c r="J1496" s="17"/>
      <c r="K1496" s="17"/>
      <c r="L1496" s="17"/>
      <c r="M1496" s="17"/>
      <c r="N1496" s="17"/>
      <c r="O1496" s="17"/>
      <c r="P1496" s="115"/>
      <c r="Q1496" s="62">
        <f>IF(C1496&gt;A_Stammdaten!$B$12,0,SUM(G1496,H1496,J1496,K1496,M1496,N1496)-SUM(I1496,L1496,O1496,P1496))</f>
        <v>0</v>
      </c>
      <c r="R1496" s="17"/>
      <c r="S1496" s="17"/>
      <c r="T1496" s="17"/>
      <c r="U1496" s="62">
        <f t="shared" si="292"/>
        <v>0</v>
      </c>
      <c r="V1496" s="63">
        <f>IF(ISBLANK($B1496),0,VLOOKUP($B1496,Listen!$A$2:$C$45,2,FALSE))</f>
        <v>0</v>
      </c>
      <c r="W1496" s="63">
        <f>IF(ISBLANK($B1496),0,VLOOKUP($B1496,Listen!$A$2:$C$45,3,FALSE))</f>
        <v>0</v>
      </c>
      <c r="X1496" s="49">
        <f t="shared" si="293"/>
        <v>0</v>
      </c>
      <c r="Y1496" s="49">
        <f t="shared" si="291"/>
        <v>0</v>
      </c>
      <c r="Z1496" s="49">
        <f t="shared" si="291"/>
        <v>0</v>
      </c>
      <c r="AA1496" s="49">
        <f t="shared" si="291"/>
        <v>0</v>
      </c>
      <c r="AB1496" s="49">
        <f t="shared" si="291"/>
        <v>0</v>
      </c>
      <c r="AC1496" s="49">
        <f t="shared" si="291"/>
        <v>0</v>
      </c>
      <c r="AD1496" s="49">
        <f t="shared" si="291"/>
        <v>0</v>
      </c>
      <c r="AE1496" s="51">
        <f t="shared" si="290"/>
        <v>0</v>
      </c>
      <c r="AF1496" s="51">
        <f>IF(C1496=A_Stammdaten!$B$12,D_SAV!$U1496-D_SAV!$AG1496,HLOOKUP(A_Stammdaten!$B$12-1,$AH$4:$AN$4004,ROW(C1496)-3,FALSE)-$AG1496)</f>
        <v>0</v>
      </c>
      <c r="AG1496" s="51">
        <f>HLOOKUP(A_Stammdaten!$B$12,$AH$4:$AN$4004,ROW(C1496)-3,FALSE)</f>
        <v>0</v>
      </c>
      <c r="AH1496" s="51">
        <f t="shared" si="294"/>
        <v>0</v>
      </c>
      <c r="AI1496" s="51">
        <f t="shared" si="295"/>
        <v>0</v>
      </c>
      <c r="AJ1496" s="51">
        <f t="shared" si="296"/>
        <v>0</v>
      </c>
      <c r="AK1496" s="51">
        <f t="shared" si="297"/>
        <v>0</v>
      </c>
      <c r="AL1496" s="51">
        <f t="shared" si="298"/>
        <v>0</v>
      </c>
      <c r="AM1496" s="51">
        <f t="shared" si="299"/>
        <v>0</v>
      </c>
      <c r="AN1496" s="51">
        <f t="shared" si="300"/>
        <v>0</v>
      </c>
    </row>
    <row r="1497" spans="1:40" x14ac:dyDescent="0.25">
      <c r="A1497" s="17"/>
      <c r="B1497" s="17"/>
      <c r="C1497" s="35"/>
      <c r="D1497" s="17"/>
      <c r="E1497" s="17"/>
      <c r="F1497" s="17"/>
      <c r="G1497" s="62">
        <f t="shared" si="301"/>
        <v>0</v>
      </c>
      <c r="H1497" s="17"/>
      <c r="I1497" s="17"/>
      <c r="J1497" s="17"/>
      <c r="K1497" s="17"/>
      <c r="L1497" s="17"/>
      <c r="M1497" s="17"/>
      <c r="N1497" s="17"/>
      <c r="O1497" s="17"/>
      <c r="P1497" s="115"/>
      <c r="Q1497" s="62">
        <f>IF(C1497&gt;A_Stammdaten!$B$12,0,SUM(G1497,H1497,J1497,K1497,M1497,N1497)-SUM(I1497,L1497,O1497,P1497))</f>
        <v>0</v>
      </c>
      <c r="R1497" s="17"/>
      <c r="S1497" s="17"/>
      <c r="T1497" s="17"/>
      <c r="U1497" s="62">
        <f t="shared" si="292"/>
        <v>0</v>
      </c>
      <c r="V1497" s="63">
        <f>IF(ISBLANK($B1497),0,VLOOKUP($B1497,Listen!$A$2:$C$45,2,FALSE))</f>
        <v>0</v>
      </c>
      <c r="W1497" s="63">
        <f>IF(ISBLANK($B1497),0,VLOOKUP($B1497,Listen!$A$2:$C$45,3,FALSE))</f>
        <v>0</v>
      </c>
      <c r="X1497" s="49">
        <f t="shared" si="293"/>
        <v>0</v>
      </c>
      <c r="Y1497" s="49">
        <f t="shared" si="291"/>
        <v>0</v>
      </c>
      <c r="Z1497" s="49">
        <f t="shared" si="291"/>
        <v>0</v>
      </c>
      <c r="AA1497" s="49">
        <f t="shared" si="291"/>
        <v>0</v>
      </c>
      <c r="AB1497" s="49">
        <f t="shared" si="291"/>
        <v>0</v>
      </c>
      <c r="AC1497" s="49">
        <f t="shared" si="291"/>
        <v>0</v>
      </c>
      <c r="AD1497" s="49">
        <f t="shared" si="291"/>
        <v>0</v>
      </c>
      <c r="AE1497" s="51">
        <f t="shared" si="290"/>
        <v>0</v>
      </c>
      <c r="AF1497" s="51">
        <f>IF(C1497=A_Stammdaten!$B$12,D_SAV!$U1497-D_SAV!$AG1497,HLOOKUP(A_Stammdaten!$B$12-1,$AH$4:$AN$4004,ROW(C1497)-3,FALSE)-$AG1497)</f>
        <v>0</v>
      </c>
      <c r="AG1497" s="51">
        <f>HLOOKUP(A_Stammdaten!$B$12,$AH$4:$AN$4004,ROW(C1497)-3,FALSE)</f>
        <v>0</v>
      </c>
      <c r="AH1497" s="51">
        <f t="shared" si="294"/>
        <v>0</v>
      </c>
      <c r="AI1497" s="51">
        <f t="shared" si="295"/>
        <v>0</v>
      </c>
      <c r="AJ1497" s="51">
        <f t="shared" si="296"/>
        <v>0</v>
      </c>
      <c r="AK1497" s="51">
        <f t="shared" si="297"/>
        <v>0</v>
      </c>
      <c r="AL1497" s="51">
        <f t="shared" si="298"/>
        <v>0</v>
      </c>
      <c r="AM1497" s="51">
        <f t="shared" si="299"/>
        <v>0</v>
      </c>
      <c r="AN1497" s="51">
        <f t="shared" si="300"/>
        <v>0</v>
      </c>
    </row>
    <row r="1498" spans="1:40" x14ac:dyDescent="0.25">
      <c r="A1498" s="17"/>
      <c r="B1498" s="17"/>
      <c r="C1498" s="35"/>
      <c r="D1498" s="17"/>
      <c r="E1498" s="17"/>
      <c r="F1498" s="17"/>
      <c r="G1498" s="62">
        <f t="shared" si="301"/>
        <v>0</v>
      </c>
      <c r="H1498" s="17"/>
      <c r="I1498" s="17"/>
      <c r="J1498" s="17"/>
      <c r="K1498" s="17"/>
      <c r="L1498" s="17"/>
      <c r="M1498" s="17"/>
      <c r="N1498" s="17"/>
      <c r="O1498" s="17"/>
      <c r="P1498" s="115"/>
      <c r="Q1498" s="62">
        <f>IF(C1498&gt;A_Stammdaten!$B$12,0,SUM(G1498,H1498,J1498,K1498,M1498,N1498)-SUM(I1498,L1498,O1498,P1498))</f>
        <v>0</v>
      </c>
      <c r="R1498" s="17"/>
      <c r="S1498" s="17"/>
      <c r="T1498" s="17"/>
      <c r="U1498" s="62">
        <f t="shared" si="292"/>
        <v>0</v>
      </c>
      <c r="V1498" s="63">
        <f>IF(ISBLANK($B1498),0,VLOOKUP($B1498,Listen!$A$2:$C$45,2,FALSE))</f>
        <v>0</v>
      </c>
      <c r="W1498" s="63">
        <f>IF(ISBLANK($B1498),0,VLOOKUP($B1498,Listen!$A$2:$C$45,3,FALSE))</f>
        <v>0</v>
      </c>
      <c r="X1498" s="49">
        <f t="shared" si="293"/>
        <v>0</v>
      </c>
      <c r="Y1498" s="49">
        <f t="shared" si="291"/>
        <v>0</v>
      </c>
      <c r="Z1498" s="49">
        <f t="shared" si="291"/>
        <v>0</v>
      </c>
      <c r="AA1498" s="49">
        <f t="shared" si="291"/>
        <v>0</v>
      </c>
      <c r="AB1498" s="49">
        <f t="shared" si="291"/>
        <v>0</v>
      </c>
      <c r="AC1498" s="49">
        <f t="shared" si="291"/>
        <v>0</v>
      </c>
      <c r="AD1498" s="49">
        <f t="shared" si="291"/>
        <v>0</v>
      </c>
      <c r="AE1498" s="51">
        <f t="shared" si="290"/>
        <v>0</v>
      </c>
      <c r="AF1498" s="51">
        <f>IF(C1498=A_Stammdaten!$B$12,D_SAV!$U1498-D_SAV!$AG1498,HLOOKUP(A_Stammdaten!$B$12-1,$AH$4:$AN$4004,ROW(C1498)-3,FALSE)-$AG1498)</f>
        <v>0</v>
      </c>
      <c r="AG1498" s="51">
        <f>HLOOKUP(A_Stammdaten!$B$12,$AH$4:$AN$4004,ROW(C1498)-3,FALSE)</f>
        <v>0</v>
      </c>
      <c r="AH1498" s="51">
        <f t="shared" si="294"/>
        <v>0</v>
      </c>
      <c r="AI1498" s="51">
        <f t="shared" si="295"/>
        <v>0</v>
      </c>
      <c r="AJ1498" s="51">
        <f t="shared" si="296"/>
        <v>0</v>
      </c>
      <c r="AK1498" s="51">
        <f t="shared" si="297"/>
        <v>0</v>
      </c>
      <c r="AL1498" s="51">
        <f t="shared" si="298"/>
        <v>0</v>
      </c>
      <c r="AM1498" s="51">
        <f t="shared" si="299"/>
        <v>0</v>
      </c>
      <c r="AN1498" s="51">
        <f t="shared" si="300"/>
        <v>0</v>
      </c>
    </row>
    <row r="1499" spans="1:40" x14ac:dyDescent="0.25">
      <c r="A1499" s="17"/>
      <c r="B1499" s="17"/>
      <c r="C1499" s="35"/>
      <c r="D1499" s="17"/>
      <c r="E1499" s="17"/>
      <c r="F1499" s="17"/>
      <c r="G1499" s="62">
        <f t="shared" si="301"/>
        <v>0</v>
      </c>
      <c r="H1499" s="17"/>
      <c r="I1499" s="17"/>
      <c r="J1499" s="17"/>
      <c r="K1499" s="17"/>
      <c r="L1499" s="17"/>
      <c r="M1499" s="17"/>
      <c r="N1499" s="17"/>
      <c r="O1499" s="17"/>
      <c r="P1499" s="115"/>
      <c r="Q1499" s="62">
        <f>IF(C1499&gt;A_Stammdaten!$B$12,0,SUM(G1499,H1499,J1499,K1499,M1499,N1499)-SUM(I1499,L1499,O1499,P1499))</f>
        <v>0</v>
      </c>
      <c r="R1499" s="17"/>
      <c r="S1499" s="17"/>
      <c r="T1499" s="17"/>
      <c r="U1499" s="62">
        <f t="shared" si="292"/>
        <v>0</v>
      </c>
      <c r="V1499" s="63">
        <f>IF(ISBLANK($B1499),0,VLOOKUP($B1499,Listen!$A$2:$C$45,2,FALSE))</f>
        <v>0</v>
      </c>
      <c r="W1499" s="63">
        <f>IF(ISBLANK($B1499),0,VLOOKUP($B1499,Listen!$A$2:$C$45,3,FALSE))</f>
        <v>0</v>
      </c>
      <c r="X1499" s="49">
        <f t="shared" si="293"/>
        <v>0</v>
      </c>
      <c r="Y1499" s="49">
        <f t="shared" si="291"/>
        <v>0</v>
      </c>
      <c r="Z1499" s="49">
        <f t="shared" si="291"/>
        <v>0</v>
      </c>
      <c r="AA1499" s="49">
        <f t="shared" si="291"/>
        <v>0</v>
      </c>
      <c r="AB1499" s="49">
        <f t="shared" si="291"/>
        <v>0</v>
      </c>
      <c r="AC1499" s="49">
        <f t="shared" si="291"/>
        <v>0</v>
      </c>
      <c r="AD1499" s="49">
        <f t="shared" si="291"/>
        <v>0</v>
      </c>
      <c r="AE1499" s="51">
        <f t="shared" si="290"/>
        <v>0</v>
      </c>
      <c r="AF1499" s="51">
        <f>IF(C1499=A_Stammdaten!$B$12,D_SAV!$U1499-D_SAV!$AG1499,HLOOKUP(A_Stammdaten!$B$12-1,$AH$4:$AN$4004,ROW(C1499)-3,FALSE)-$AG1499)</f>
        <v>0</v>
      </c>
      <c r="AG1499" s="51">
        <f>HLOOKUP(A_Stammdaten!$B$12,$AH$4:$AN$4004,ROW(C1499)-3,FALSE)</f>
        <v>0</v>
      </c>
      <c r="AH1499" s="51">
        <f t="shared" si="294"/>
        <v>0</v>
      </c>
      <c r="AI1499" s="51">
        <f t="shared" si="295"/>
        <v>0</v>
      </c>
      <c r="AJ1499" s="51">
        <f t="shared" si="296"/>
        <v>0</v>
      </c>
      <c r="AK1499" s="51">
        <f t="shared" si="297"/>
        <v>0</v>
      </c>
      <c r="AL1499" s="51">
        <f t="shared" si="298"/>
        <v>0</v>
      </c>
      <c r="AM1499" s="51">
        <f t="shared" si="299"/>
        <v>0</v>
      </c>
      <c r="AN1499" s="51">
        <f t="shared" si="300"/>
        <v>0</v>
      </c>
    </row>
    <row r="1500" spans="1:40" x14ac:dyDescent="0.25">
      <c r="A1500" s="17"/>
      <c r="B1500" s="17"/>
      <c r="C1500" s="35"/>
      <c r="D1500" s="17"/>
      <c r="E1500" s="17"/>
      <c r="F1500" s="17"/>
      <c r="G1500" s="62">
        <f t="shared" si="301"/>
        <v>0</v>
      </c>
      <c r="H1500" s="17"/>
      <c r="I1500" s="17"/>
      <c r="J1500" s="17"/>
      <c r="K1500" s="17"/>
      <c r="L1500" s="17"/>
      <c r="M1500" s="17"/>
      <c r="N1500" s="17"/>
      <c r="O1500" s="17"/>
      <c r="P1500" s="115"/>
      <c r="Q1500" s="62">
        <f>IF(C1500&gt;A_Stammdaten!$B$12,0,SUM(G1500,H1500,J1500,K1500,M1500,N1500)-SUM(I1500,L1500,O1500,P1500))</f>
        <v>0</v>
      </c>
      <c r="R1500" s="17"/>
      <c r="S1500" s="17"/>
      <c r="T1500" s="17"/>
      <c r="U1500" s="62">
        <f t="shared" si="292"/>
        <v>0</v>
      </c>
      <c r="V1500" s="63">
        <f>IF(ISBLANK($B1500),0,VLOOKUP($B1500,Listen!$A$2:$C$45,2,FALSE))</f>
        <v>0</v>
      </c>
      <c r="W1500" s="63">
        <f>IF(ISBLANK($B1500),0,VLOOKUP($B1500,Listen!$A$2:$C$45,3,FALSE))</f>
        <v>0</v>
      </c>
      <c r="X1500" s="49">
        <f t="shared" si="293"/>
        <v>0</v>
      </c>
      <c r="Y1500" s="49">
        <f t="shared" si="291"/>
        <v>0</v>
      </c>
      <c r="Z1500" s="49">
        <f t="shared" si="291"/>
        <v>0</v>
      </c>
      <c r="AA1500" s="49">
        <f t="shared" si="291"/>
        <v>0</v>
      </c>
      <c r="AB1500" s="49">
        <f t="shared" si="291"/>
        <v>0</v>
      </c>
      <c r="AC1500" s="49">
        <f t="shared" si="291"/>
        <v>0</v>
      </c>
      <c r="AD1500" s="49">
        <f t="shared" si="291"/>
        <v>0</v>
      </c>
      <c r="AE1500" s="51">
        <f t="shared" si="290"/>
        <v>0</v>
      </c>
      <c r="AF1500" s="51">
        <f>IF(C1500=A_Stammdaten!$B$12,D_SAV!$U1500-D_SAV!$AG1500,HLOOKUP(A_Stammdaten!$B$12-1,$AH$4:$AN$4004,ROW(C1500)-3,FALSE)-$AG1500)</f>
        <v>0</v>
      </c>
      <c r="AG1500" s="51">
        <f>HLOOKUP(A_Stammdaten!$B$12,$AH$4:$AN$4004,ROW(C1500)-3,FALSE)</f>
        <v>0</v>
      </c>
      <c r="AH1500" s="51">
        <f t="shared" si="294"/>
        <v>0</v>
      </c>
      <c r="AI1500" s="51">
        <f t="shared" si="295"/>
        <v>0</v>
      </c>
      <c r="AJ1500" s="51">
        <f t="shared" si="296"/>
        <v>0</v>
      </c>
      <c r="AK1500" s="51">
        <f t="shared" si="297"/>
        <v>0</v>
      </c>
      <c r="AL1500" s="51">
        <f t="shared" si="298"/>
        <v>0</v>
      </c>
      <c r="AM1500" s="51">
        <f t="shared" si="299"/>
        <v>0</v>
      </c>
      <c r="AN1500" s="51">
        <f t="shared" si="300"/>
        <v>0</v>
      </c>
    </row>
    <row r="1501" spans="1:40" x14ac:dyDescent="0.25">
      <c r="A1501" s="17"/>
      <c r="B1501" s="17"/>
      <c r="C1501" s="35"/>
      <c r="D1501" s="17"/>
      <c r="E1501" s="17"/>
      <c r="F1501" s="17"/>
      <c r="G1501" s="62">
        <f t="shared" si="301"/>
        <v>0</v>
      </c>
      <c r="H1501" s="17"/>
      <c r="I1501" s="17"/>
      <c r="J1501" s="17"/>
      <c r="K1501" s="17"/>
      <c r="L1501" s="17"/>
      <c r="M1501" s="17"/>
      <c r="N1501" s="17"/>
      <c r="O1501" s="17"/>
      <c r="P1501" s="115"/>
      <c r="Q1501" s="62">
        <f>IF(C1501&gt;A_Stammdaten!$B$12,0,SUM(G1501,H1501,J1501,K1501,M1501,N1501)-SUM(I1501,L1501,O1501,P1501))</f>
        <v>0</v>
      </c>
      <c r="R1501" s="17"/>
      <c r="S1501" s="17"/>
      <c r="T1501" s="17"/>
      <c r="U1501" s="62">
        <f t="shared" si="292"/>
        <v>0</v>
      </c>
      <c r="V1501" s="63">
        <f>IF(ISBLANK($B1501),0,VLOOKUP($B1501,Listen!$A$2:$C$45,2,FALSE))</f>
        <v>0</v>
      </c>
      <c r="W1501" s="63">
        <f>IF(ISBLANK($B1501),0,VLOOKUP($B1501,Listen!$A$2:$C$45,3,FALSE))</f>
        <v>0</v>
      </c>
      <c r="X1501" s="49">
        <f t="shared" si="293"/>
        <v>0</v>
      </c>
      <c r="Y1501" s="49">
        <f t="shared" si="291"/>
        <v>0</v>
      </c>
      <c r="Z1501" s="49">
        <f t="shared" si="291"/>
        <v>0</v>
      </c>
      <c r="AA1501" s="49">
        <f t="shared" si="291"/>
        <v>0</v>
      </c>
      <c r="AB1501" s="49">
        <f t="shared" si="291"/>
        <v>0</v>
      </c>
      <c r="AC1501" s="49">
        <f t="shared" si="291"/>
        <v>0</v>
      </c>
      <c r="AD1501" s="49">
        <f t="shared" si="291"/>
        <v>0</v>
      </c>
      <c r="AE1501" s="51">
        <f t="shared" si="290"/>
        <v>0</v>
      </c>
      <c r="AF1501" s="51">
        <f>IF(C1501=A_Stammdaten!$B$12,D_SAV!$U1501-D_SAV!$AG1501,HLOOKUP(A_Stammdaten!$B$12-1,$AH$4:$AN$4004,ROW(C1501)-3,FALSE)-$AG1501)</f>
        <v>0</v>
      </c>
      <c r="AG1501" s="51">
        <f>HLOOKUP(A_Stammdaten!$B$12,$AH$4:$AN$4004,ROW(C1501)-3,FALSE)</f>
        <v>0</v>
      </c>
      <c r="AH1501" s="51">
        <f t="shared" si="294"/>
        <v>0</v>
      </c>
      <c r="AI1501" s="51">
        <f t="shared" si="295"/>
        <v>0</v>
      </c>
      <c r="AJ1501" s="51">
        <f t="shared" si="296"/>
        <v>0</v>
      </c>
      <c r="AK1501" s="51">
        <f t="shared" si="297"/>
        <v>0</v>
      </c>
      <c r="AL1501" s="51">
        <f t="shared" si="298"/>
        <v>0</v>
      </c>
      <c r="AM1501" s="51">
        <f t="shared" si="299"/>
        <v>0</v>
      </c>
      <c r="AN1501" s="51">
        <f t="shared" si="300"/>
        <v>0</v>
      </c>
    </row>
    <row r="1502" spans="1:40" x14ac:dyDescent="0.25">
      <c r="A1502" s="17"/>
      <c r="B1502" s="17"/>
      <c r="C1502" s="35"/>
      <c r="D1502" s="17"/>
      <c r="E1502" s="17"/>
      <c r="F1502" s="17"/>
      <c r="G1502" s="62">
        <f t="shared" si="301"/>
        <v>0</v>
      </c>
      <c r="H1502" s="17"/>
      <c r="I1502" s="17"/>
      <c r="J1502" s="17"/>
      <c r="K1502" s="17"/>
      <c r="L1502" s="17"/>
      <c r="M1502" s="17"/>
      <c r="N1502" s="17"/>
      <c r="O1502" s="17"/>
      <c r="P1502" s="115"/>
      <c r="Q1502" s="62">
        <f>IF(C1502&gt;A_Stammdaten!$B$12,0,SUM(G1502,H1502,J1502,K1502,M1502,N1502)-SUM(I1502,L1502,O1502,P1502))</f>
        <v>0</v>
      </c>
      <c r="R1502" s="17"/>
      <c r="S1502" s="17"/>
      <c r="T1502" s="17"/>
      <c r="U1502" s="62">
        <f t="shared" si="292"/>
        <v>0</v>
      </c>
      <c r="V1502" s="63">
        <f>IF(ISBLANK($B1502),0,VLOOKUP($B1502,Listen!$A$2:$C$45,2,FALSE))</f>
        <v>0</v>
      </c>
      <c r="W1502" s="63">
        <f>IF(ISBLANK($B1502),0,VLOOKUP($B1502,Listen!$A$2:$C$45,3,FALSE))</f>
        <v>0</v>
      </c>
      <c r="X1502" s="49">
        <f t="shared" si="293"/>
        <v>0</v>
      </c>
      <c r="Y1502" s="49">
        <f t="shared" si="291"/>
        <v>0</v>
      </c>
      <c r="Z1502" s="49">
        <f t="shared" si="291"/>
        <v>0</v>
      </c>
      <c r="AA1502" s="49">
        <f t="shared" si="291"/>
        <v>0</v>
      </c>
      <c r="AB1502" s="49">
        <f t="shared" si="291"/>
        <v>0</v>
      </c>
      <c r="AC1502" s="49">
        <f t="shared" si="291"/>
        <v>0</v>
      </c>
      <c r="AD1502" s="49">
        <f t="shared" si="291"/>
        <v>0</v>
      </c>
      <c r="AE1502" s="51">
        <f t="shared" si="290"/>
        <v>0</v>
      </c>
      <c r="AF1502" s="51">
        <f>IF(C1502=A_Stammdaten!$B$12,D_SAV!$U1502-D_SAV!$AG1502,HLOOKUP(A_Stammdaten!$B$12-1,$AH$4:$AN$4004,ROW(C1502)-3,FALSE)-$AG1502)</f>
        <v>0</v>
      </c>
      <c r="AG1502" s="51">
        <f>HLOOKUP(A_Stammdaten!$B$12,$AH$4:$AN$4004,ROW(C1502)-3,FALSE)</f>
        <v>0</v>
      </c>
      <c r="AH1502" s="51">
        <f t="shared" si="294"/>
        <v>0</v>
      </c>
      <c r="AI1502" s="51">
        <f t="shared" si="295"/>
        <v>0</v>
      </c>
      <c r="AJ1502" s="51">
        <f t="shared" si="296"/>
        <v>0</v>
      </c>
      <c r="AK1502" s="51">
        <f t="shared" si="297"/>
        <v>0</v>
      </c>
      <c r="AL1502" s="51">
        <f t="shared" si="298"/>
        <v>0</v>
      </c>
      <c r="AM1502" s="51">
        <f t="shared" si="299"/>
        <v>0</v>
      </c>
      <c r="AN1502" s="51">
        <f t="shared" si="300"/>
        <v>0</v>
      </c>
    </row>
    <row r="1503" spans="1:40" x14ac:dyDescent="0.25">
      <c r="A1503" s="17"/>
      <c r="B1503" s="17"/>
      <c r="C1503" s="35"/>
      <c r="D1503" s="17"/>
      <c r="E1503" s="17"/>
      <c r="F1503" s="17"/>
      <c r="G1503" s="62">
        <f t="shared" si="301"/>
        <v>0</v>
      </c>
      <c r="H1503" s="17"/>
      <c r="I1503" s="17"/>
      <c r="J1503" s="17"/>
      <c r="K1503" s="17"/>
      <c r="L1503" s="17"/>
      <c r="M1503" s="17"/>
      <c r="N1503" s="17"/>
      <c r="O1503" s="17"/>
      <c r="P1503" s="115"/>
      <c r="Q1503" s="62">
        <f>IF(C1503&gt;A_Stammdaten!$B$12,0,SUM(G1503,H1503,J1503,K1503,M1503,N1503)-SUM(I1503,L1503,O1503,P1503))</f>
        <v>0</v>
      </c>
      <c r="R1503" s="17"/>
      <c r="S1503" s="17"/>
      <c r="T1503" s="17"/>
      <c r="U1503" s="62">
        <f t="shared" si="292"/>
        <v>0</v>
      </c>
      <c r="V1503" s="63">
        <f>IF(ISBLANK($B1503),0,VLOOKUP($B1503,Listen!$A$2:$C$45,2,FALSE))</f>
        <v>0</v>
      </c>
      <c r="W1503" s="63">
        <f>IF(ISBLANK($B1503),0,VLOOKUP($B1503,Listen!$A$2:$C$45,3,FALSE))</f>
        <v>0</v>
      </c>
      <c r="X1503" s="49">
        <f t="shared" si="293"/>
        <v>0</v>
      </c>
      <c r="Y1503" s="49">
        <f t="shared" si="291"/>
        <v>0</v>
      </c>
      <c r="Z1503" s="49">
        <f t="shared" si="291"/>
        <v>0</v>
      </c>
      <c r="AA1503" s="49">
        <f t="shared" si="291"/>
        <v>0</v>
      </c>
      <c r="AB1503" s="49">
        <f t="shared" si="291"/>
        <v>0</v>
      </c>
      <c r="AC1503" s="49">
        <f t="shared" si="291"/>
        <v>0</v>
      </c>
      <c r="AD1503" s="49">
        <f t="shared" si="291"/>
        <v>0</v>
      </c>
      <c r="AE1503" s="51">
        <f t="shared" si="290"/>
        <v>0</v>
      </c>
      <c r="AF1503" s="51">
        <f>IF(C1503=A_Stammdaten!$B$12,D_SAV!$U1503-D_SAV!$AG1503,HLOOKUP(A_Stammdaten!$B$12-1,$AH$4:$AN$4004,ROW(C1503)-3,FALSE)-$AG1503)</f>
        <v>0</v>
      </c>
      <c r="AG1503" s="51">
        <f>HLOOKUP(A_Stammdaten!$B$12,$AH$4:$AN$4004,ROW(C1503)-3,FALSE)</f>
        <v>0</v>
      </c>
      <c r="AH1503" s="51">
        <f t="shared" si="294"/>
        <v>0</v>
      </c>
      <c r="AI1503" s="51">
        <f t="shared" si="295"/>
        <v>0</v>
      </c>
      <c r="AJ1503" s="51">
        <f t="shared" si="296"/>
        <v>0</v>
      </c>
      <c r="AK1503" s="51">
        <f t="shared" si="297"/>
        <v>0</v>
      </c>
      <c r="AL1503" s="51">
        <f t="shared" si="298"/>
        <v>0</v>
      </c>
      <c r="AM1503" s="51">
        <f t="shared" si="299"/>
        <v>0</v>
      </c>
      <c r="AN1503" s="51">
        <f t="shared" si="300"/>
        <v>0</v>
      </c>
    </row>
    <row r="1504" spans="1:40" x14ac:dyDescent="0.25">
      <c r="A1504" s="17"/>
      <c r="B1504" s="17"/>
      <c r="C1504" s="35"/>
      <c r="D1504" s="17"/>
      <c r="E1504" s="17"/>
      <c r="F1504" s="17"/>
      <c r="G1504" s="62">
        <f t="shared" si="301"/>
        <v>0</v>
      </c>
      <c r="H1504" s="17"/>
      <c r="I1504" s="17"/>
      <c r="J1504" s="17"/>
      <c r="K1504" s="17"/>
      <c r="L1504" s="17"/>
      <c r="M1504" s="17"/>
      <c r="N1504" s="17"/>
      <c r="O1504" s="17"/>
      <c r="P1504" s="115"/>
      <c r="Q1504" s="62">
        <f>IF(C1504&gt;A_Stammdaten!$B$12,0,SUM(G1504,H1504,J1504,K1504,M1504,N1504)-SUM(I1504,L1504,O1504,P1504))</f>
        <v>0</v>
      </c>
      <c r="R1504" s="17"/>
      <c r="S1504" s="17"/>
      <c r="T1504" s="17"/>
      <c r="U1504" s="62">
        <f t="shared" si="292"/>
        <v>0</v>
      </c>
      <c r="V1504" s="63">
        <f>IF(ISBLANK($B1504),0,VLOOKUP($B1504,Listen!$A$2:$C$45,2,FALSE))</f>
        <v>0</v>
      </c>
      <c r="W1504" s="63">
        <f>IF(ISBLANK($B1504),0,VLOOKUP($B1504,Listen!$A$2:$C$45,3,FALSE))</f>
        <v>0</v>
      </c>
      <c r="X1504" s="49">
        <f t="shared" si="293"/>
        <v>0</v>
      </c>
      <c r="Y1504" s="49">
        <f t="shared" si="291"/>
        <v>0</v>
      </c>
      <c r="Z1504" s="49">
        <f t="shared" si="291"/>
        <v>0</v>
      </c>
      <c r="AA1504" s="49">
        <f t="shared" si="291"/>
        <v>0</v>
      </c>
      <c r="AB1504" s="49">
        <f t="shared" si="291"/>
        <v>0</v>
      </c>
      <c r="AC1504" s="49">
        <f t="shared" si="291"/>
        <v>0</v>
      </c>
      <c r="AD1504" s="49">
        <f t="shared" si="291"/>
        <v>0</v>
      </c>
      <c r="AE1504" s="51">
        <f t="shared" si="290"/>
        <v>0</v>
      </c>
      <c r="AF1504" s="51">
        <f>IF(C1504=A_Stammdaten!$B$12,D_SAV!$U1504-D_SAV!$AG1504,HLOOKUP(A_Stammdaten!$B$12-1,$AH$4:$AN$4004,ROW(C1504)-3,FALSE)-$AG1504)</f>
        <v>0</v>
      </c>
      <c r="AG1504" s="51">
        <f>HLOOKUP(A_Stammdaten!$B$12,$AH$4:$AN$4004,ROW(C1504)-3,FALSE)</f>
        <v>0</v>
      </c>
      <c r="AH1504" s="51">
        <f t="shared" si="294"/>
        <v>0</v>
      </c>
      <c r="AI1504" s="51">
        <f t="shared" si="295"/>
        <v>0</v>
      </c>
      <c r="AJ1504" s="51">
        <f t="shared" si="296"/>
        <v>0</v>
      </c>
      <c r="AK1504" s="51">
        <f t="shared" si="297"/>
        <v>0</v>
      </c>
      <c r="AL1504" s="51">
        <f t="shared" si="298"/>
        <v>0</v>
      </c>
      <c r="AM1504" s="51">
        <f t="shared" si="299"/>
        <v>0</v>
      </c>
      <c r="AN1504" s="51">
        <f t="shared" si="300"/>
        <v>0</v>
      </c>
    </row>
    <row r="1505" spans="1:40" x14ac:dyDescent="0.25">
      <c r="A1505" s="17"/>
      <c r="B1505" s="17"/>
      <c r="C1505" s="35"/>
      <c r="D1505" s="17"/>
      <c r="E1505" s="17"/>
      <c r="F1505" s="17"/>
      <c r="G1505" s="62">
        <f t="shared" si="301"/>
        <v>0</v>
      </c>
      <c r="H1505" s="17"/>
      <c r="I1505" s="17"/>
      <c r="J1505" s="17"/>
      <c r="K1505" s="17"/>
      <c r="L1505" s="17"/>
      <c r="M1505" s="17"/>
      <c r="N1505" s="17"/>
      <c r="O1505" s="17"/>
      <c r="P1505" s="115"/>
      <c r="Q1505" s="62">
        <f>IF(C1505&gt;A_Stammdaten!$B$12,0,SUM(G1505,H1505,J1505,K1505,M1505,N1505)-SUM(I1505,L1505,O1505,P1505))</f>
        <v>0</v>
      </c>
      <c r="R1505" s="17"/>
      <c r="S1505" s="17"/>
      <c r="T1505" s="17"/>
      <c r="U1505" s="62">
        <f t="shared" si="292"/>
        <v>0</v>
      </c>
      <c r="V1505" s="63">
        <f>IF(ISBLANK($B1505),0,VLOOKUP($B1505,Listen!$A$2:$C$45,2,FALSE))</f>
        <v>0</v>
      </c>
      <c r="W1505" s="63">
        <f>IF(ISBLANK($B1505),0,VLOOKUP($B1505,Listen!$A$2:$C$45,3,FALSE))</f>
        <v>0</v>
      </c>
      <c r="X1505" s="49">
        <f t="shared" si="293"/>
        <v>0</v>
      </c>
      <c r="Y1505" s="49">
        <f t="shared" si="291"/>
        <v>0</v>
      </c>
      <c r="Z1505" s="49">
        <f t="shared" si="291"/>
        <v>0</v>
      </c>
      <c r="AA1505" s="49">
        <f t="shared" si="291"/>
        <v>0</v>
      </c>
      <c r="AB1505" s="49">
        <f t="shared" si="291"/>
        <v>0</v>
      </c>
      <c r="AC1505" s="49">
        <f t="shared" si="291"/>
        <v>0</v>
      </c>
      <c r="AD1505" s="49">
        <f t="shared" si="291"/>
        <v>0</v>
      </c>
      <c r="AE1505" s="51">
        <f t="shared" si="290"/>
        <v>0</v>
      </c>
      <c r="AF1505" s="51">
        <f>IF(C1505=A_Stammdaten!$B$12,D_SAV!$U1505-D_SAV!$AG1505,HLOOKUP(A_Stammdaten!$B$12-1,$AH$4:$AN$4004,ROW(C1505)-3,FALSE)-$AG1505)</f>
        <v>0</v>
      </c>
      <c r="AG1505" s="51">
        <f>HLOOKUP(A_Stammdaten!$B$12,$AH$4:$AN$4004,ROW(C1505)-3,FALSE)</f>
        <v>0</v>
      </c>
      <c r="AH1505" s="51">
        <f t="shared" si="294"/>
        <v>0</v>
      </c>
      <c r="AI1505" s="51">
        <f t="shared" si="295"/>
        <v>0</v>
      </c>
      <c r="AJ1505" s="51">
        <f t="shared" si="296"/>
        <v>0</v>
      </c>
      <c r="AK1505" s="51">
        <f t="shared" si="297"/>
        <v>0</v>
      </c>
      <c r="AL1505" s="51">
        <f t="shared" si="298"/>
        <v>0</v>
      </c>
      <c r="AM1505" s="51">
        <f t="shared" si="299"/>
        <v>0</v>
      </c>
      <c r="AN1505" s="51">
        <f t="shared" si="300"/>
        <v>0</v>
      </c>
    </row>
    <row r="1506" spans="1:40" x14ac:dyDescent="0.25">
      <c r="A1506" s="17"/>
      <c r="B1506" s="17"/>
      <c r="C1506" s="35"/>
      <c r="D1506" s="17"/>
      <c r="E1506" s="17"/>
      <c r="F1506" s="17"/>
      <c r="G1506" s="62">
        <f t="shared" si="301"/>
        <v>0</v>
      </c>
      <c r="H1506" s="17"/>
      <c r="I1506" s="17"/>
      <c r="J1506" s="17"/>
      <c r="K1506" s="17"/>
      <c r="L1506" s="17"/>
      <c r="M1506" s="17"/>
      <c r="N1506" s="17"/>
      <c r="O1506" s="17"/>
      <c r="P1506" s="115"/>
      <c r="Q1506" s="62">
        <f>IF(C1506&gt;A_Stammdaten!$B$12,0,SUM(G1506,H1506,J1506,K1506,M1506,N1506)-SUM(I1506,L1506,O1506,P1506))</f>
        <v>0</v>
      </c>
      <c r="R1506" s="17"/>
      <c r="S1506" s="17"/>
      <c r="T1506" s="17"/>
      <c r="U1506" s="62">
        <f t="shared" si="292"/>
        <v>0</v>
      </c>
      <c r="V1506" s="63">
        <f>IF(ISBLANK($B1506),0,VLOOKUP($B1506,Listen!$A$2:$C$45,2,FALSE))</f>
        <v>0</v>
      </c>
      <c r="W1506" s="63">
        <f>IF(ISBLANK($B1506),0,VLOOKUP($B1506,Listen!$A$2:$C$45,3,FALSE))</f>
        <v>0</v>
      </c>
      <c r="X1506" s="49">
        <f t="shared" si="293"/>
        <v>0</v>
      </c>
      <c r="Y1506" s="49">
        <f t="shared" si="291"/>
        <v>0</v>
      </c>
      <c r="Z1506" s="49">
        <f t="shared" si="291"/>
        <v>0</v>
      </c>
      <c r="AA1506" s="49">
        <f t="shared" si="291"/>
        <v>0</v>
      </c>
      <c r="AB1506" s="49">
        <f t="shared" si="291"/>
        <v>0</v>
      </c>
      <c r="AC1506" s="49">
        <f t="shared" si="291"/>
        <v>0</v>
      </c>
      <c r="AD1506" s="49">
        <f t="shared" si="291"/>
        <v>0</v>
      </c>
      <c r="AE1506" s="51">
        <f t="shared" si="290"/>
        <v>0</v>
      </c>
      <c r="AF1506" s="51">
        <f>IF(C1506=A_Stammdaten!$B$12,D_SAV!$U1506-D_SAV!$AG1506,HLOOKUP(A_Stammdaten!$B$12-1,$AH$4:$AN$4004,ROW(C1506)-3,FALSE)-$AG1506)</f>
        <v>0</v>
      </c>
      <c r="AG1506" s="51">
        <f>HLOOKUP(A_Stammdaten!$B$12,$AH$4:$AN$4004,ROW(C1506)-3,FALSE)</f>
        <v>0</v>
      </c>
      <c r="AH1506" s="51">
        <f t="shared" si="294"/>
        <v>0</v>
      </c>
      <c r="AI1506" s="51">
        <f t="shared" si="295"/>
        <v>0</v>
      </c>
      <c r="AJ1506" s="51">
        <f t="shared" si="296"/>
        <v>0</v>
      </c>
      <c r="AK1506" s="51">
        <f t="shared" si="297"/>
        <v>0</v>
      </c>
      <c r="AL1506" s="51">
        <f t="shared" si="298"/>
        <v>0</v>
      </c>
      <c r="AM1506" s="51">
        <f t="shared" si="299"/>
        <v>0</v>
      </c>
      <c r="AN1506" s="51">
        <f t="shared" si="300"/>
        <v>0</v>
      </c>
    </row>
    <row r="1507" spans="1:40" x14ac:dyDescent="0.25">
      <c r="A1507" s="17"/>
      <c r="B1507" s="17"/>
      <c r="C1507" s="35"/>
      <c r="D1507" s="17"/>
      <c r="E1507" s="17"/>
      <c r="F1507" s="17"/>
      <c r="G1507" s="62">
        <f t="shared" si="301"/>
        <v>0</v>
      </c>
      <c r="H1507" s="17"/>
      <c r="I1507" s="17"/>
      <c r="J1507" s="17"/>
      <c r="K1507" s="17"/>
      <c r="L1507" s="17"/>
      <c r="M1507" s="17"/>
      <c r="N1507" s="17"/>
      <c r="O1507" s="17"/>
      <c r="P1507" s="115"/>
      <c r="Q1507" s="62">
        <f>IF(C1507&gt;A_Stammdaten!$B$12,0,SUM(G1507,H1507,J1507,K1507,M1507,N1507)-SUM(I1507,L1507,O1507,P1507))</f>
        <v>0</v>
      </c>
      <c r="R1507" s="17"/>
      <c r="S1507" s="17"/>
      <c r="T1507" s="17"/>
      <c r="U1507" s="62">
        <f t="shared" si="292"/>
        <v>0</v>
      </c>
      <c r="V1507" s="63">
        <f>IF(ISBLANK($B1507),0,VLOOKUP($B1507,Listen!$A$2:$C$45,2,FALSE))</f>
        <v>0</v>
      </c>
      <c r="W1507" s="63">
        <f>IF(ISBLANK($B1507),0,VLOOKUP($B1507,Listen!$A$2:$C$45,3,FALSE))</f>
        <v>0</v>
      </c>
      <c r="X1507" s="49">
        <f t="shared" si="293"/>
        <v>0</v>
      </c>
      <c r="Y1507" s="49">
        <f t="shared" si="291"/>
        <v>0</v>
      </c>
      <c r="Z1507" s="49">
        <f t="shared" si="291"/>
        <v>0</v>
      </c>
      <c r="AA1507" s="49">
        <f t="shared" si="291"/>
        <v>0</v>
      </c>
      <c r="AB1507" s="49">
        <f t="shared" si="291"/>
        <v>0</v>
      </c>
      <c r="AC1507" s="49">
        <f t="shared" si="291"/>
        <v>0</v>
      </c>
      <c r="AD1507" s="49">
        <f t="shared" si="291"/>
        <v>0</v>
      </c>
      <c r="AE1507" s="51">
        <f t="shared" ref="AE1507:AE1570" si="302">AG1507+AF1507</f>
        <v>0</v>
      </c>
      <c r="AF1507" s="51">
        <f>IF(C1507=A_Stammdaten!$B$12,D_SAV!$U1507-D_SAV!$AG1507,HLOOKUP(A_Stammdaten!$B$12-1,$AH$4:$AN$4004,ROW(C1507)-3,FALSE)-$AG1507)</f>
        <v>0</v>
      </c>
      <c r="AG1507" s="51">
        <f>HLOOKUP(A_Stammdaten!$B$12,$AH$4:$AN$4004,ROW(C1507)-3,FALSE)</f>
        <v>0</v>
      </c>
      <c r="AH1507" s="51">
        <f t="shared" si="294"/>
        <v>0</v>
      </c>
      <c r="AI1507" s="51">
        <f t="shared" si="295"/>
        <v>0</v>
      </c>
      <c r="AJ1507" s="51">
        <f t="shared" si="296"/>
        <v>0</v>
      </c>
      <c r="AK1507" s="51">
        <f t="shared" si="297"/>
        <v>0</v>
      </c>
      <c r="AL1507" s="51">
        <f t="shared" si="298"/>
        <v>0</v>
      </c>
      <c r="AM1507" s="51">
        <f t="shared" si="299"/>
        <v>0</v>
      </c>
      <c r="AN1507" s="51">
        <f t="shared" si="300"/>
        <v>0</v>
      </c>
    </row>
    <row r="1508" spans="1:40" x14ac:dyDescent="0.25">
      <c r="A1508" s="17"/>
      <c r="B1508" s="17"/>
      <c r="C1508" s="35"/>
      <c r="D1508" s="17"/>
      <c r="E1508" s="17"/>
      <c r="F1508" s="17"/>
      <c r="G1508" s="62">
        <f t="shared" si="301"/>
        <v>0</v>
      </c>
      <c r="H1508" s="17"/>
      <c r="I1508" s="17"/>
      <c r="J1508" s="17"/>
      <c r="K1508" s="17"/>
      <c r="L1508" s="17"/>
      <c r="M1508" s="17"/>
      <c r="N1508" s="17"/>
      <c r="O1508" s="17"/>
      <c r="P1508" s="115"/>
      <c r="Q1508" s="62">
        <f>IF(C1508&gt;A_Stammdaten!$B$12,0,SUM(G1508,H1508,J1508,K1508,M1508,N1508)-SUM(I1508,L1508,O1508,P1508))</f>
        <v>0</v>
      </c>
      <c r="R1508" s="17"/>
      <c r="S1508" s="17"/>
      <c r="T1508" s="17"/>
      <c r="U1508" s="62">
        <f t="shared" si="292"/>
        <v>0</v>
      </c>
      <c r="V1508" s="63">
        <f>IF(ISBLANK($B1508),0,VLOOKUP($B1508,Listen!$A$2:$C$45,2,FALSE))</f>
        <v>0</v>
      </c>
      <c r="W1508" s="63">
        <f>IF(ISBLANK($B1508),0,VLOOKUP($B1508,Listen!$A$2:$C$45,3,FALSE))</f>
        <v>0</v>
      </c>
      <c r="X1508" s="49">
        <f t="shared" si="293"/>
        <v>0</v>
      </c>
      <c r="Y1508" s="49">
        <f t="shared" si="291"/>
        <v>0</v>
      </c>
      <c r="Z1508" s="49">
        <f t="shared" si="291"/>
        <v>0</v>
      </c>
      <c r="AA1508" s="49">
        <f t="shared" si="291"/>
        <v>0</v>
      </c>
      <c r="AB1508" s="49">
        <f t="shared" si="291"/>
        <v>0</v>
      </c>
      <c r="AC1508" s="49">
        <f t="shared" si="291"/>
        <v>0</v>
      </c>
      <c r="AD1508" s="49">
        <f t="shared" si="291"/>
        <v>0</v>
      </c>
      <c r="AE1508" s="51">
        <f t="shared" si="302"/>
        <v>0</v>
      </c>
      <c r="AF1508" s="51">
        <f>IF(C1508=A_Stammdaten!$B$12,D_SAV!$U1508-D_SAV!$AG1508,HLOOKUP(A_Stammdaten!$B$12-1,$AH$4:$AN$4004,ROW(C1508)-3,FALSE)-$AG1508)</f>
        <v>0</v>
      </c>
      <c r="AG1508" s="51">
        <f>HLOOKUP(A_Stammdaten!$B$12,$AH$4:$AN$4004,ROW(C1508)-3,FALSE)</f>
        <v>0</v>
      </c>
      <c r="AH1508" s="51">
        <f t="shared" si="294"/>
        <v>0</v>
      </c>
      <c r="AI1508" s="51">
        <f t="shared" si="295"/>
        <v>0</v>
      </c>
      <c r="AJ1508" s="51">
        <f t="shared" si="296"/>
        <v>0</v>
      </c>
      <c r="AK1508" s="51">
        <f t="shared" si="297"/>
        <v>0</v>
      </c>
      <c r="AL1508" s="51">
        <f t="shared" si="298"/>
        <v>0</v>
      </c>
      <c r="AM1508" s="51">
        <f t="shared" si="299"/>
        <v>0</v>
      </c>
      <c r="AN1508" s="51">
        <f t="shared" si="300"/>
        <v>0</v>
      </c>
    </row>
    <row r="1509" spans="1:40" x14ac:dyDescent="0.25">
      <c r="A1509" s="17"/>
      <c r="B1509" s="17"/>
      <c r="C1509" s="35"/>
      <c r="D1509" s="17"/>
      <c r="E1509" s="17"/>
      <c r="F1509" s="17"/>
      <c r="G1509" s="62">
        <f t="shared" si="301"/>
        <v>0</v>
      </c>
      <c r="H1509" s="17"/>
      <c r="I1509" s="17"/>
      <c r="J1509" s="17"/>
      <c r="K1509" s="17"/>
      <c r="L1509" s="17"/>
      <c r="M1509" s="17"/>
      <c r="N1509" s="17"/>
      <c r="O1509" s="17"/>
      <c r="P1509" s="115"/>
      <c r="Q1509" s="62">
        <f>IF(C1509&gt;A_Stammdaten!$B$12,0,SUM(G1509,H1509,J1509,K1509,M1509,N1509)-SUM(I1509,L1509,O1509,P1509))</f>
        <v>0</v>
      </c>
      <c r="R1509" s="17"/>
      <c r="S1509" s="17"/>
      <c r="T1509" s="17"/>
      <c r="U1509" s="62">
        <f t="shared" si="292"/>
        <v>0</v>
      </c>
      <c r="V1509" s="63">
        <f>IF(ISBLANK($B1509),0,VLOOKUP($B1509,Listen!$A$2:$C$45,2,FALSE))</f>
        <v>0</v>
      </c>
      <c r="W1509" s="63">
        <f>IF(ISBLANK($B1509),0,VLOOKUP($B1509,Listen!$A$2:$C$45,3,FALSE))</f>
        <v>0</v>
      </c>
      <c r="X1509" s="49">
        <f t="shared" si="293"/>
        <v>0</v>
      </c>
      <c r="Y1509" s="49">
        <f t="shared" si="291"/>
        <v>0</v>
      </c>
      <c r="Z1509" s="49">
        <f t="shared" si="291"/>
        <v>0</v>
      </c>
      <c r="AA1509" s="49">
        <f t="shared" si="291"/>
        <v>0</v>
      </c>
      <c r="AB1509" s="49">
        <f t="shared" si="291"/>
        <v>0</v>
      </c>
      <c r="AC1509" s="49">
        <f t="shared" si="291"/>
        <v>0</v>
      </c>
      <c r="AD1509" s="49">
        <f t="shared" si="291"/>
        <v>0</v>
      </c>
      <c r="AE1509" s="51">
        <f t="shared" si="302"/>
        <v>0</v>
      </c>
      <c r="AF1509" s="51">
        <f>IF(C1509=A_Stammdaten!$B$12,D_SAV!$U1509-D_SAV!$AG1509,HLOOKUP(A_Stammdaten!$B$12-1,$AH$4:$AN$4004,ROW(C1509)-3,FALSE)-$AG1509)</f>
        <v>0</v>
      </c>
      <c r="AG1509" s="51">
        <f>HLOOKUP(A_Stammdaten!$B$12,$AH$4:$AN$4004,ROW(C1509)-3,FALSE)</f>
        <v>0</v>
      </c>
      <c r="AH1509" s="51">
        <f t="shared" si="294"/>
        <v>0</v>
      </c>
      <c r="AI1509" s="51">
        <f t="shared" si="295"/>
        <v>0</v>
      </c>
      <c r="AJ1509" s="51">
        <f t="shared" si="296"/>
        <v>0</v>
      </c>
      <c r="AK1509" s="51">
        <f t="shared" si="297"/>
        <v>0</v>
      </c>
      <c r="AL1509" s="51">
        <f t="shared" si="298"/>
        <v>0</v>
      </c>
      <c r="AM1509" s="51">
        <f t="shared" si="299"/>
        <v>0</v>
      </c>
      <c r="AN1509" s="51">
        <f t="shared" si="300"/>
        <v>0</v>
      </c>
    </row>
    <row r="1510" spans="1:40" x14ac:dyDescent="0.25">
      <c r="A1510" s="17"/>
      <c r="B1510" s="17"/>
      <c r="C1510" s="35"/>
      <c r="D1510" s="17"/>
      <c r="E1510" s="17"/>
      <c r="F1510" s="17"/>
      <c r="G1510" s="62">
        <f t="shared" si="301"/>
        <v>0</v>
      </c>
      <c r="H1510" s="17"/>
      <c r="I1510" s="17"/>
      <c r="J1510" s="17"/>
      <c r="K1510" s="17"/>
      <c r="L1510" s="17"/>
      <c r="M1510" s="17"/>
      <c r="N1510" s="17"/>
      <c r="O1510" s="17"/>
      <c r="P1510" s="115"/>
      <c r="Q1510" s="62">
        <f>IF(C1510&gt;A_Stammdaten!$B$12,0,SUM(G1510,H1510,J1510,K1510,M1510,N1510)-SUM(I1510,L1510,O1510,P1510))</f>
        <v>0</v>
      </c>
      <c r="R1510" s="17"/>
      <c r="S1510" s="17"/>
      <c r="T1510" s="17"/>
      <c r="U1510" s="62">
        <f t="shared" si="292"/>
        <v>0</v>
      </c>
      <c r="V1510" s="63">
        <f>IF(ISBLANK($B1510),0,VLOOKUP($B1510,Listen!$A$2:$C$45,2,FALSE))</f>
        <v>0</v>
      </c>
      <c r="W1510" s="63">
        <f>IF(ISBLANK($B1510),0,VLOOKUP($B1510,Listen!$A$2:$C$45,3,FALSE))</f>
        <v>0</v>
      </c>
      <c r="X1510" s="49">
        <f t="shared" si="293"/>
        <v>0</v>
      </c>
      <c r="Y1510" s="49">
        <f t="shared" si="291"/>
        <v>0</v>
      </c>
      <c r="Z1510" s="49">
        <f t="shared" si="291"/>
        <v>0</v>
      </c>
      <c r="AA1510" s="49">
        <f t="shared" si="291"/>
        <v>0</v>
      </c>
      <c r="AB1510" s="49">
        <f t="shared" si="291"/>
        <v>0</v>
      </c>
      <c r="AC1510" s="49">
        <f t="shared" si="291"/>
        <v>0</v>
      </c>
      <c r="AD1510" s="49">
        <f t="shared" si="291"/>
        <v>0</v>
      </c>
      <c r="AE1510" s="51">
        <f t="shared" si="302"/>
        <v>0</v>
      </c>
      <c r="AF1510" s="51">
        <f>IF(C1510=A_Stammdaten!$B$12,D_SAV!$U1510-D_SAV!$AG1510,HLOOKUP(A_Stammdaten!$B$12-1,$AH$4:$AN$4004,ROW(C1510)-3,FALSE)-$AG1510)</f>
        <v>0</v>
      </c>
      <c r="AG1510" s="51">
        <f>HLOOKUP(A_Stammdaten!$B$12,$AH$4:$AN$4004,ROW(C1510)-3,FALSE)</f>
        <v>0</v>
      </c>
      <c r="AH1510" s="51">
        <f t="shared" si="294"/>
        <v>0</v>
      </c>
      <c r="AI1510" s="51">
        <f t="shared" si="295"/>
        <v>0</v>
      </c>
      <c r="AJ1510" s="51">
        <f t="shared" si="296"/>
        <v>0</v>
      </c>
      <c r="AK1510" s="51">
        <f t="shared" si="297"/>
        <v>0</v>
      </c>
      <c r="AL1510" s="51">
        <f t="shared" si="298"/>
        <v>0</v>
      </c>
      <c r="AM1510" s="51">
        <f t="shared" si="299"/>
        <v>0</v>
      </c>
      <c r="AN1510" s="51">
        <f t="shared" si="300"/>
        <v>0</v>
      </c>
    </row>
    <row r="1511" spans="1:40" x14ac:dyDescent="0.25">
      <c r="A1511" s="17"/>
      <c r="B1511" s="17"/>
      <c r="C1511" s="35"/>
      <c r="D1511" s="17"/>
      <c r="E1511" s="17"/>
      <c r="F1511" s="17"/>
      <c r="G1511" s="62">
        <f t="shared" si="301"/>
        <v>0</v>
      </c>
      <c r="H1511" s="17"/>
      <c r="I1511" s="17"/>
      <c r="J1511" s="17"/>
      <c r="K1511" s="17"/>
      <c r="L1511" s="17"/>
      <c r="M1511" s="17"/>
      <c r="N1511" s="17"/>
      <c r="O1511" s="17"/>
      <c r="P1511" s="115"/>
      <c r="Q1511" s="62">
        <f>IF(C1511&gt;A_Stammdaten!$B$12,0,SUM(G1511,H1511,J1511,K1511,M1511,N1511)-SUM(I1511,L1511,O1511,P1511))</f>
        <v>0</v>
      </c>
      <c r="R1511" s="17"/>
      <c r="S1511" s="17"/>
      <c r="T1511" s="17"/>
      <c r="U1511" s="62">
        <f t="shared" si="292"/>
        <v>0</v>
      </c>
      <c r="V1511" s="63">
        <f>IF(ISBLANK($B1511),0,VLOOKUP($B1511,Listen!$A$2:$C$45,2,FALSE))</f>
        <v>0</v>
      </c>
      <c r="W1511" s="63">
        <f>IF(ISBLANK($B1511),0,VLOOKUP($B1511,Listen!$A$2:$C$45,3,FALSE))</f>
        <v>0</v>
      </c>
      <c r="X1511" s="49">
        <f t="shared" si="293"/>
        <v>0</v>
      </c>
      <c r="Y1511" s="49">
        <f t="shared" si="291"/>
        <v>0</v>
      </c>
      <c r="Z1511" s="49">
        <f t="shared" si="291"/>
        <v>0</v>
      </c>
      <c r="AA1511" s="49">
        <f t="shared" si="291"/>
        <v>0</v>
      </c>
      <c r="AB1511" s="49">
        <f t="shared" si="291"/>
        <v>0</v>
      </c>
      <c r="AC1511" s="49">
        <f t="shared" si="291"/>
        <v>0</v>
      </c>
      <c r="AD1511" s="49">
        <f t="shared" si="291"/>
        <v>0</v>
      </c>
      <c r="AE1511" s="51">
        <f t="shared" si="302"/>
        <v>0</v>
      </c>
      <c r="AF1511" s="51">
        <f>IF(C1511=A_Stammdaten!$B$12,D_SAV!$U1511-D_SAV!$AG1511,HLOOKUP(A_Stammdaten!$B$12-1,$AH$4:$AN$4004,ROW(C1511)-3,FALSE)-$AG1511)</f>
        <v>0</v>
      </c>
      <c r="AG1511" s="51">
        <f>HLOOKUP(A_Stammdaten!$B$12,$AH$4:$AN$4004,ROW(C1511)-3,FALSE)</f>
        <v>0</v>
      </c>
      <c r="AH1511" s="51">
        <f t="shared" si="294"/>
        <v>0</v>
      </c>
      <c r="AI1511" s="51">
        <f t="shared" si="295"/>
        <v>0</v>
      </c>
      <c r="AJ1511" s="51">
        <f t="shared" si="296"/>
        <v>0</v>
      </c>
      <c r="AK1511" s="51">
        <f t="shared" si="297"/>
        <v>0</v>
      </c>
      <c r="AL1511" s="51">
        <f t="shared" si="298"/>
        <v>0</v>
      </c>
      <c r="AM1511" s="51">
        <f t="shared" si="299"/>
        <v>0</v>
      </c>
      <c r="AN1511" s="51">
        <f t="shared" si="300"/>
        <v>0</v>
      </c>
    </row>
    <row r="1512" spans="1:40" x14ac:dyDescent="0.25">
      <c r="A1512" s="17"/>
      <c r="B1512" s="17"/>
      <c r="C1512" s="35"/>
      <c r="D1512" s="17"/>
      <c r="E1512" s="17"/>
      <c r="F1512" s="17"/>
      <c r="G1512" s="62">
        <f t="shared" si="301"/>
        <v>0</v>
      </c>
      <c r="H1512" s="17"/>
      <c r="I1512" s="17"/>
      <c r="J1512" s="17"/>
      <c r="K1512" s="17"/>
      <c r="L1512" s="17"/>
      <c r="M1512" s="17"/>
      <c r="N1512" s="17"/>
      <c r="O1512" s="17"/>
      <c r="P1512" s="115"/>
      <c r="Q1512" s="62">
        <f>IF(C1512&gt;A_Stammdaten!$B$12,0,SUM(G1512,H1512,J1512,K1512,M1512,N1512)-SUM(I1512,L1512,O1512,P1512))</f>
        <v>0</v>
      </c>
      <c r="R1512" s="17"/>
      <c r="S1512" s="17"/>
      <c r="T1512" s="17"/>
      <c r="U1512" s="62">
        <f t="shared" si="292"/>
        <v>0</v>
      </c>
      <c r="V1512" s="63">
        <f>IF(ISBLANK($B1512),0,VLOOKUP($B1512,Listen!$A$2:$C$45,2,FALSE))</f>
        <v>0</v>
      </c>
      <c r="W1512" s="63">
        <f>IF(ISBLANK($B1512),0,VLOOKUP($B1512,Listen!$A$2:$C$45,3,FALSE))</f>
        <v>0</v>
      </c>
      <c r="X1512" s="49">
        <f t="shared" si="293"/>
        <v>0</v>
      </c>
      <c r="Y1512" s="49">
        <f t="shared" si="291"/>
        <v>0</v>
      </c>
      <c r="Z1512" s="49">
        <f t="shared" si="291"/>
        <v>0</v>
      </c>
      <c r="AA1512" s="49">
        <f t="shared" si="291"/>
        <v>0</v>
      </c>
      <c r="AB1512" s="49">
        <f t="shared" si="291"/>
        <v>0</v>
      </c>
      <c r="AC1512" s="49">
        <f t="shared" si="291"/>
        <v>0</v>
      </c>
      <c r="AD1512" s="49">
        <f t="shared" si="291"/>
        <v>0</v>
      </c>
      <c r="AE1512" s="51">
        <f t="shared" si="302"/>
        <v>0</v>
      </c>
      <c r="AF1512" s="51">
        <f>IF(C1512=A_Stammdaten!$B$12,D_SAV!$U1512-D_SAV!$AG1512,HLOOKUP(A_Stammdaten!$B$12-1,$AH$4:$AN$4004,ROW(C1512)-3,FALSE)-$AG1512)</f>
        <v>0</v>
      </c>
      <c r="AG1512" s="51">
        <f>HLOOKUP(A_Stammdaten!$B$12,$AH$4:$AN$4004,ROW(C1512)-3,FALSE)</f>
        <v>0</v>
      </c>
      <c r="AH1512" s="51">
        <f t="shared" si="294"/>
        <v>0</v>
      </c>
      <c r="AI1512" s="51">
        <f t="shared" si="295"/>
        <v>0</v>
      </c>
      <c r="AJ1512" s="51">
        <f t="shared" si="296"/>
        <v>0</v>
      </c>
      <c r="AK1512" s="51">
        <f t="shared" si="297"/>
        <v>0</v>
      </c>
      <c r="AL1512" s="51">
        <f t="shared" si="298"/>
        <v>0</v>
      </c>
      <c r="AM1512" s="51">
        <f t="shared" si="299"/>
        <v>0</v>
      </c>
      <c r="AN1512" s="51">
        <f t="shared" si="300"/>
        <v>0</v>
      </c>
    </row>
    <row r="1513" spans="1:40" x14ac:dyDescent="0.25">
      <c r="A1513" s="17"/>
      <c r="B1513" s="17"/>
      <c r="C1513" s="35"/>
      <c r="D1513" s="17"/>
      <c r="E1513" s="17"/>
      <c r="F1513" s="17"/>
      <c r="G1513" s="62">
        <f t="shared" si="301"/>
        <v>0</v>
      </c>
      <c r="H1513" s="17"/>
      <c r="I1513" s="17"/>
      <c r="J1513" s="17"/>
      <c r="K1513" s="17"/>
      <c r="L1513" s="17"/>
      <c r="M1513" s="17"/>
      <c r="N1513" s="17"/>
      <c r="O1513" s="17"/>
      <c r="P1513" s="115"/>
      <c r="Q1513" s="62">
        <f>IF(C1513&gt;A_Stammdaten!$B$12,0,SUM(G1513,H1513,J1513,K1513,M1513,N1513)-SUM(I1513,L1513,O1513,P1513))</f>
        <v>0</v>
      </c>
      <c r="R1513" s="17"/>
      <c r="S1513" s="17"/>
      <c r="T1513" s="17"/>
      <c r="U1513" s="62">
        <f t="shared" si="292"/>
        <v>0</v>
      </c>
      <c r="V1513" s="63">
        <f>IF(ISBLANK($B1513),0,VLOOKUP($B1513,Listen!$A$2:$C$45,2,FALSE))</f>
        <v>0</v>
      </c>
      <c r="W1513" s="63">
        <f>IF(ISBLANK($B1513),0,VLOOKUP($B1513,Listen!$A$2:$C$45,3,FALSE))</f>
        <v>0</v>
      </c>
      <c r="X1513" s="49">
        <f t="shared" si="293"/>
        <v>0</v>
      </c>
      <c r="Y1513" s="49">
        <f t="shared" si="291"/>
        <v>0</v>
      </c>
      <c r="Z1513" s="49">
        <f t="shared" si="291"/>
        <v>0</v>
      </c>
      <c r="AA1513" s="49">
        <f t="shared" ref="Y1513:AD1555" si="303">$V1513</f>
        <v>0</v>
      </c>
      <c r="AB1513" s="49">
        <f t="shared" si="303"/>
        <v>0</v>
      </c>
      <c r="AC1513" s="49">
        <f t="shared" si="303"/>
        <v>0</v>
      </c>
      <c r="AD1513" s="49">
        <f t="shared" si="303"/>
        <v>0</v>
      </c>
      <c r="AE1513" s="51">
        <f t="shared" si="302"/>
        <v>0</v>
      </c>
      <c r="AF1513" s="51">
        <f>IF(C1513=A_Stammdaten!$B$12,D_SAV!$U1513-D_SAV!$AG1513,HLOOKUP(A_Stammdaten!$B$12-1,$AH$4:$AN$4004,ROW(C1513)-3,FALSE)-$AG1513)</f>
        <v>0</v>
      </c>
      <c r="AG1513" s="51">
        <f>HLOOKUP(A_Stammdaten!$B$12,$AH$4:$AN$4004,ROW(C1513)-3,FALSE)</f>
        <v>0</v>
      </c>
      <c r="AH1513" s="51">
        <f t="shared" si="294"/>
        <v>0</v>
      </c>
      <c r="AI1513" s="51">
        <f t="shared" si="295"/>
        <v>0</v>
      </c>
      <c r="AJ1513" s="51">
        <f t="shared" si="296"/>
        <v>0</v>
      </c>
      <c r="AK1513" s="51">
        <f t="shared" si="297"/>
        <v>0</v>
      </c>
      <c r="AL1513" s="51">
        <f t="shared" si="298"/>
        <v>0</v>
      </c>
      <c r="AM1513" s="51">
        <f t="shared" si="299"/>
        <v>0</v>
      </c>
      <c r="AN1513" s="51">
        <f t="shared" si="300"/>
        <v>0</v>
      </c>
    </row>
    <row r="1514" spans="1:40" x14ac:dyDescent="0.25">
      <c r="A1514" s="17"/>
      <c r="B1514" s="17"/>
      <c r="C1514" s="35"/>
      <c r="D1514" s="17"/>
      <c r="E1514" s="17"/>
      <c r="F1514" s="17"/>
      <c r="G1514" s="62">
        <f t="shared" si="301"/>
        <v>0</v>
      </c>
      <c r="H1514" s="17"/>
      <c r="I1514" s="17"/>
      <c r="J1514" s="17"/>
      <c r="K1514" s="17"/>
      <c r="L1514" s="17"/>
      <c r="M1514" s="17"/>
      <c r="N1514" s="17"/>
      <c r="O1514" s="17"/>
      <c r="P1514" s="115"/>
      <c r="Q1514" s="62">
        <f>IF(C1514&gt;A_Stammdaten!$B$12,0,SUM(G1514,H1514,J1514,K1514,M1514,N1514)-SUM(I1514,L1514,O1514,P1514))</f>
        <v>0</v>
      </c>
      <c r="R1514" s="17"/>
      <c r="S1514" s="17"/>
      <c r="T1514" s="17"/>
      <c r="U1514" s="62">
        <f t="shared" si="292"/>
        <v>0</v>
      </c>
      <c r="V1514" s="63">
        <f>IF(ISBLANK($B1514),0,VLOOKUP($B1514,Listen!$A$2:$C$45,2,FALSE))</f>
        <v>0</v>
      </c>
      <c r="W1514" s="63">
        <f>IF(ISBLANK($B1514),0,VLOOKUP($B1514,Listen!$A$2:$C$45,3,FALSE))</f>
        <v>0</v>
      </c>
      <c r="X1514" s="49">
        <f t="shared" si="293"/>
        <v>0</v>
      </c>
      <c r="Y1514" s="49">
        <f t="shared" si="303"/>
        <v>0</v>
      </c>
      <c r="Z1514" s="49">
        <f t="shared" si="303"/>
        <v>0</v>
      </c>
      <c r="AA1514" s="49">
        <f t="shared" si="303"/>
        <v>0</v>
      </c>
      <c r="AB1514" s="49">
        <f t="shared" si="303"/>
        <v>0</v>
      </c>
      <c r="AC1514" s="49">
        <f t="shared" si="303"/>
        <v>0</v>
      </c>
      <c r="AD1514" s="49">
        <f t="shared" si="303"/>
        <v>0</v>
      </c>
      <c r="AE1514" s="51">
        <f t="shared" si="302"/>
        <v>0</v>
      </c>
      <c r="AF1514" s="51">
        <f>IF(C1514=A_Stammdaten!$B$12,D_SAV!$U1514-D_SAV!$AG1514,HLOOKUP(A_Stammdaten!$B$12-1,$AH$4:$AN$4004,ROW(C1514)-3,FALSE)-$AG1514)</f>
        <v>0</v>
      </c>
      <c r="AG1514" s="51">
        <f>HLOOKUP(A_Stammdaten!$B$12,$AH$4:$AN$4004,ROW(C1514)-3,FALSE)</f>
        <v>0</v>
      </c>
      <c r="AH1514" s="51">
        <f t="shared" si="294"/>
        <v>0</v>
      </c>
      <c r="AI1514" s="51">
        <f t="shared" si="295"/>
        <v>0</v>
      </c>
      <c r="AJ1514" s="51">
        <f t="shared" si="296"/>
        <v>0</v>
      </c>
      <c r="AK1514" s="51">
        <f t="shared" si="297"/>
        <v>0</v>
      </c>
      <c r="AL1514" s="51">
        <f t="shared" si="298"/>
        <v>0</v>
      </c>
      <c r="AM1514" s="51">
        <f t="shared" si="299"/>
        <v>0</v>
      </c>
      <c r="AN1514" s="51">
        <f t="shared" si="300"/>
        <v>0</v>
      </c>
    </row>
    <row r="1515" spans="1:40" x14ac:dyDescent="0.25">
      <c r="A1515" s="17"/>
      <c r="B1515" s="17"/>
      <c r="C1515" s="35"/>
      <c r="D1515" s="17"/>
      <c r="E1515" s="17"/>
      <c r="F1515" s="17"/>
      <c r="G1515" s="62">
        <f t="shared" si="301"/>
        <v>0</v>
      </c>
      <c r="H1515" s="17"/>
      <c r="I1515" s="17"/>
      <c r="J1515" s="17"/>
      <c r="K1515" s="17"/>
      <c r="L1515" s="17"/>
      <c r="M1515" s="17"/>
      <c r="N1515" s="17"/>
      <c r="O1515" s="17"/>
      <c r="P1515" s="115"/>
      <c r="Q1515" s="62">
        <f>IF(C1515&gt;A_Stammdaten!$B$12,0,SUM(G1515,H1515,J1515,K1515,M1515,N1515)-SUM(I1515,L1515,O1515,P1515))</f>
        <v>0</v>
      </c>
      <c r="R1515" s="17"/>
      <c r="S1515" s="17"/>
      <c r="T1515" s="17"/>
      <c r="U1515" s="62">
        <f t="shared" si="292"/>
        <v>0</v>
      </c>
      <c r="V1515" s="63">
        <f>IF(ISBLANK($B1515),0,VLOOKUP($B1515,Listen!$A$2:$C$45,2,FALSE))</f>
        <v>0</v>
      </c>
      <c r="W1515" s="63">
        <f>IF(ISBLANK($B1515),0,VLOOKUP($B1515,Listen!$A$2:$C$45,3,FALSE))</f>
        <v>0</v>
      </c>
      <c r="X1515" s="49">
        <f t="shared" si="293"/>
        <v>0</v>
      </c>
      <c r="Y1515" s="49">
        <f t="shared" si="303"/>
        <v>0</v>
      </c>
      <c r="Z1515" s="49">
        <f t="shared" si="303"/>
        <v>0</v>
      </c>
      <c r="AA1515" s="49">
        <f t="shared" si="303"/>
        <v>0</v>
      </c>
      <c r="AB1515" s="49">
        <f t="shared" si="303"/>
        <v>0</v>
      </c>
      <c r="AC1515" s="49">
        <f t="shared" si="303"/>
        <v>0</v>
      </c>
      <c r="AD1515" s="49">
        <f t="shared" si="303"/>
        <v>0</v>
      </c>
      <c r="AE1515" s="51">
        <f t="shared" si="302"/>
        <v>0</v>
      </c>
      <c r="AF1515" s="51">
        <f>IF(C1515=A_Stammdaten!$B$12,D_SAV!$U1515-D_SAV!$AG1515,HLOOKUP(A_Stammdaten!$B$12-1,$AH$4:$AN$4004,ROW(C1515)-3,FALSE)-$AG1515)</f>
        <v>0</v>
      </c>
      <c r="AG1515" s="51">
        <f>HLOOKUP(A_Stammdaten!$B$12,$AH$4:$AN$4004,ROW(C1515)-3,FALSE)</f>
        <v>0</v>
      </c>
      <c r="AH1515" s="51">
        <f t="shared" si="294"/>
        <v>0</v>
      </c>
      <c r="AI1515" s="51">
        <f t="shared" si="295"/>
        <v>0</v>
      </c>
      <c r="AJ1515" s="51">
        <f t="shared" si="296"/>
        <v>0</v>
      </c>
      <c r="AK1515" s="51">
        <f t="shared" si="297"/>
        <v>0</v>
      </c>
      <c r="AL1515" s="51">
        <f t="shared" si="298"/>
        <v>0</v>
      </c>
      <c r="AM1515" s="51">
        <f t="shared" si="299"/>
        <v>0</v>
      </c>
      <c r="AN1515" s="51">
        <f t="shared" si="300"/>
        <v>0</v>
      </c>
    </row>
    <row r="1516" spans="1:40" x14ac:dyDescent="0.25">
      <c r="A1516" s="17"/>
      <c r="B1516" s="17"/>
      <c r="C1516" s="35"/>
      <c r="D1516" s="17"/>
      <c r="E1516" s="17"/>
      <c r="F1516" s="17"/>
      <c r="G1516" s="62">
        <f t="shared" si="301"/>
        <v>0</v>
      </c>
      <c r="H1516" s="17"/>
      <c r="I1516" s="17"/>
      <c r="J1516" s="17"/>
      <c r="K1516" s="17"/>
      <c r="L1516" s="17"/>
      <c r="M1516" s="17"/>
      <c r="N1516" s="17"/>
      <c r="O1516" s="17"/>
      <c r="P1516" s="115"/>
      <c r="Q1516" s="62">
        <f>IF(C1516&gt;A_Stammdaten!$B$12,0,SUM(G1516,H1516,J1516,K1516,M1516,N1516)-SUM(I1516,L1516,O1516,P1516))</f>
        <v>0</v>
      </c>
      <c r="R1516" s="17"/>
      <c r="S1516" s="17"/>
      <c r="T1516" s="17"/>
      <c r="U1516" s="62">
        <f t="shared" si="292"/>
        <v>0</v>
      </c>
      <c r="V1516" s="63">
        <f>IF(ISBLANK($B1516),0,VLOOKUP($B1516,Listen!$A$2:$C$45,2,FALSE))</f>
        <v>0</v>
      </c>
      <c r="W1516" s="63">
        <f>IF(ISBLANK($B1516),0,VLOOKUP($B1516,Listen!$A$2:$C$45,3,FALSE))</f>
        <v>0</v>
      </c>
      <c r="X1516" s="49">
        <f t="shared" si="293"/>
        <v>0</v>
      </c>
      <c r="Y1516" s="49">
        <f t="shared" si="303"/>
        <v>0</v>
      </c>
      <c r="Z1516" s="49">
        <f t="shared" si="303"/>
        <v>0</v>
      </c>
      <c r="AA1516" s="49">
        <f t="shared" si="303"/>
        <v>0</v>
      </c>
      <c r="AB1516" s="49">
        <f t="shared" si="303"/>
        <v>0</v>
      </c>
      <c r="AC1516" s="49">
        <f t="shared" si="303"/>
        <v>0</v>
      </c>
      <c r="AD1516" s="49">
        <f t="shared" si="303"/>
        <v>0</v>
      </c>
      <c r="AE1516" s="51">
        <f t="shared" si="302"/>
        <v>0</v>
      </c>
      <c r="AF1516" s="51">
        <f>IF(C1516=A_Stammdaten!$B$12,D_SAV!$U1516-D_SAV!$AG1516,HLOOKUP(A_Stammdaten!$B$12-1,$AH$4:$AN$4004,ROW(C1516)-3,FALSE)-$AG1516)</f>
        <v>0</v>
      </c>
      <c r="AG1516" s="51">
        <f>HLOOKUP(A_Stammdaten!$B$12,$AH$4:$AN$4004,ROW(C1516)-3,FALSE)</f>
        <v>0</v>
      </c>
      <c r="AH1516" s="51">
        <f t="shared" si="294"/>
        <v>0</v>
      </c>
      <c r="AI1516" s="51">
        <f t="shared" si="295"/>
        <v>0</v>
      </c>
      <c r="AJ1516" s="51">
        <f t="shared" si="296"/>
        <v>0</v>
      </c>
      <c r="AK1516" s="51">
        <f t="shared" si="297"/>
        <v>0</v>
      </c>
      <c r="AL1516" s="51">
        <f t="shared" si="298"/>
        <v>0</v>
      </c>
      <c r="AM1516" s="51">
        <f t="shared" si="299"/>
        <v>0</v>
      </c>
      <c r="AN1516" s="51">
        <f t="shared" si="300"/>
        <v>0</v>
      </c>
    </row>
    <row r="1517" spans="1:40" x14ac:dyDescent="0.25">
      <c r="A1517" s="17"/>
      <c r="B1517" s="17"/>
      <c r="C1517" s="35"/>
      <c r="D1517" s="17"/>
      <c r="E1517" s="17"/>
      <c r="F1517" s="17"/>
      <c r="G1517" s="62">
        <f t="shared" si="301"/>
        <v>0</v>
      </c>
      <c r="H1517" s="17"/>
      <c r="I1517" s="17"/>
      <c r="J1517" s="17"/>
      <c r="K1517" s="17"/>
      <c r="L1517" s="17"/>
      <c r="M1517" s="17"/>
      <c r="N1517" s="17"/>
      <c r="O1517" s="17"/>
      <c r="P1517" s="115"/>
      <c r="Q1517" s="62">
        <f>IF(C1517&gt;A_Stammdaten!$B$12,0,SUM(G1517,H1517,J1517,K1517,M1517,N1517)-SUM(I1517,L1517,O1517,P1517))</f>
        <v>0</v>
      </c>
      <c r="R1517" s="17"/>
      <c r="S1517" s="17"/>
      <c r="T1517" s="17"/>
      <c r="U1517" s="62">
        <f t="shared" si="292"/>
        <v>0</v>
      </c>
      <c r="V1517" s="63">
        <f>IF(ISBLANK($B1517),0,VLOOKUP($B1517,Listen!$A$2:$C$45,2,FALSE))</f>
        <v>0</v>
      </c>
      <c r="W1517" s="63">
        <f>IF(ISBLANK($B1517),0,VLOOKUP($B1517,Listen!$A$2:$C$45,3,FALSE))</f>
        <v>0</v>
      </c>
      <c r="X1517" s="49">
        <f t="shared" si="293"/>
        <v>0</v>
      </c>
      <c r="Y1517" s="49">
        <f t="shared" si="303"/>
        <v>0</v>
      </c>
      <c r="Z1517" s="49">
        <f t="shared" si="303"/>
        <v>0</v>
      </c>
      <c r="AA1517" s="49">
        <f t="shared" si="303"/>
        <v>0</v>
      </c>
      <c r="AB1517" s="49">
        <f t="shared" si="303"/>
        <v>0</v>
      </c>
      <c r="AC1517" s="49">
        <f t="shared" si="303"/>
        <v>0</v>
      </c>
      <c r="AD1517" s="49">
        <f t="shared" si="303"/>
        <v>0</v>
      </c>
      <c r="AE1517" s="51">
        <f t="shared" si="302"/>
        <v>0</v>
      </c>
      <c r="AF1517" s="51">
        <f>IF(C1517=A_Stammdaten!$B$12,D_SAV!$U1517-D_SAV!$AG1517,HLOOKUP(A_Stammdaten!$B$12-1,$AH$4:$AN$4004,ROW(C1517)-3,FALSE)-$AG1517)</f>
        <v>0</v>
      </c>
      <c r="AG1517" s="51">
        <f>HLOOKUP(A_Stammdaten!$B$12,$AH$4:$AN$4004,ROW(C1517)-3,FALSE)</f>
        <v>0</v>
      </c>
      <c r="AH1517" s="51">
        <f t="shared" si="294"/>
        <v>0</v>
      </c>
      <c r="AI1517" s="51">
        <f t="shared" si="295"/>
        <v>0</v>
      </c>
      <c r="AJ1517" s="51">
        <f t="shared" si="296"/>
        <v>0</v>
      </c>
      <c r="AK1517" s="51">
        <f t="shared" si="297"/>
        <v>0</v>
      </c>
      <c r="AL1517" s="51">
        <f t="shared" si="298"/>
        <v>0</v>
      </c>
      <c r="AM1517" s="51">
        <f t="shared" si="299"/>
        <v>0</v>
      </c>
      <c r="AN1517" s="51">
        <f t="shared" si="300"/>
        <v>0</v>
      </c>
    </row>
    <row r="1518" spans="1:40" x14ac:dyDescent="0.25">
      <c r="A1518" s="17"/>
      <c r="B1518" s="17"/>
      <c r="C1518" s="35"/>
      <c r="D1518" s="17"/>
      <c r="E1518" s="17"/>
      <c r="F1518" s="17"/>
      <c r="G1518" s="62">
        <f t="shared" si="301"/>
        <v>0</v>
      </c>
      <c r="H1518" s="17"/>
      <c r="I1518" s="17"/>
      <c r="J1518" s="17"/>
      <c r="K1518" s="17"/>
      <c r="L1518" s="17"/>
      <c r="M1518" s="17"/>
      <c r="N1518" s="17"/>
      <c r="O1518" s="17"/>
      <c r="P1518" s="115"/>
      <c r="Q1518" s="62">
        <f>IF(C1518&gt;A_Stammdaten!$B$12,0,SUM(G1518,H1518,J1518,K1518,M1518,N1518)-SUM(I1518,L1518,O1518,P1518))</f>
        <v>0</v>
      </c>
      <c r="R1518" s="17"/>
      <c r="S1518" s="17"/>
      <c r="T1518" s="17"/>
      <c r="U1518" s="62">
        <f t="shared" si="292"/>
        <v>0</v>
      </c>
      <c r="V1518" s="63">
        <f>IF(ISBLANK($B1518),0,VLOOKUP($B1518,Listen!$A$2:$C$45,2,FALSE))</f>
        <v>0</v>
      </c>
      <c r="W1518" s="63">
        <f>IF(ISBLANK($B1518),0,VLOOKUP($B1518,Listen!$A$2:$C$45,3,FALSE))</f>
        <v>0</v>
      </c>
      <c r="X1518" s="49">
        <f t="shared" si="293"/>
        <v>0</v>
      </c>
      <c r="Y1518" s="49">
        <f t="shared" si="303"/>
        <v>0</v>
      </c>
      <c r="Z1518" s="49">
        <f t="shared" si="303"/>
        <v>0</v>
      </c>
      <c r="AA1518" s="49">
        <f t="shared" si="303"/>
        <v>0</v>
      </c>
      <c r="AB1518" s="49">
        <f t="shared" si="303"/>
        <v>0</v>
      </c>
      <c r="AC1518" s="49">
        <f t="shared" si="303"/>
        <v>0</v>
      </c>
      <c r="AD1518" s="49">
        <f t="shared" si="303"/>
        <v>0</v>
      </c>
      <c r="AE1518" s="51">
        <f t="shared" si="302"/>
        <v>0</v>
      </c>
      <c r="AF1518" s="51">
        <f>IF(C1518=A_Stammdaten!$B$12,D_SAV!$U1518-D_SAV!$AG1518,HLOOKUP(A_Stammdaten!$B$12-1,$AH$4:$AN$4004,ROW(C1518)-3,FALSE)-$AG1518)</f>
        <v>0</v>
      </c>
      <c r="AG1518" s="51">
        <f>HLOOKUP(A_Stammdaten!$B$12,$AH$4:$AN$4004,ROW(C1518)-3,FALSE)</f>
        <v>0</v>
      </c>
      <c r="AH1518" s="51">
        <f t="shared" si="294"/>
        <v>0</v>
      </c>
      <c r="AI1518" s="51">
        <f t="shared" si="295"/>
        <v>0</v>
      </c>
      <c r="AJ1518" s="51">
        <f t="shared" si="296"/>
        <v>0</v>
      </c>
      <c r="AK1518" s="51">
        <f t="shared" si="297"/>
        <v>0</v>
      </c>
      <c r="AL1518" s="51">
        <f t="shared" si="298"/>
        <v>0</v>
      </c>
      <c r="AM1518" s="51">
        <f t="shared" si="299"/>
        <v>0</v>
      </c>
      <c r="AN1518" s="51">
        <f t="shared" si="300"/>
        <v>0</v>
      </c>
    </row>
    <row r="1519" spans="1:40" x14ac:dyDescent="0.25">
      <c r="A1519" s="17"/>
      <c r="B1519" s="17"/>
      <c r="C1519" s="35"/>
      <c r="D1519" s="17"/>
      <c r="E1519" s="17"/>
      <c r="F1519" s="17"/>
      <c r="G1519" s="62">
        <f t="shared" si="301"/>
        <v>0</v>
      </c>
      <c r="H1519" s="17"/>
      <c r="I1519" s="17"/>
      <c r="J1519" s="17"/>
      <c r="K1519" s="17"/>
      <c r="L1519" s="17"/>
      <c r="M1519" s="17"/>
      <c r="N1519" s="17"/>
      <c r="O1519" s="17"/>
      <c r="P1519" s="115"/>
      <c r="Q1519" s="62">
        <f>IF(C1519&gt;A_Stammdaten!$B$12,0,SUM(G1519,H1519,J1519,K1519,M1519,N1519)-SUM(I1519,L1519,O1519,P1519))</f>
        <v>0</v>
      </c>
      <c r="R1519" s="17"/>
      <c r="S1519" s="17"/>
      <c r="T1519" s="17"/>
      <c r="U1519" s="62">
        <f t="shared" si="292"/>
        <v>0</v>
      </c>
      <c r="V1519" s="63">
        <f>IF(ISBLANK($B1519),0,VLOOKUP($B1519,Listen!$A$2:$C$45,2,FALSE))</f>
        <v>0</v>
      </c>
      <c r="W1519" s="63">
        <f>IF(ISBLANK($B1519),0,VLOOKUP($B1519,Listen!$A$2:$C$45,3,FALSE))</f>
        <v>0</v>
      </c>
      <c r="X1519" s="49">
        <f t="shared" si="293"/>
        <v>0</v>
      </c>
      <c r="Y1519" s="49">
        <f t="shared" si="303"/>
        <v>0</v>
      </c>
      <c r="Z1519" s="49">
        <f t="shared" si="303"/>
        <v>0</v>
      </c>
      <c r="AA1519" s="49">
        <f t="shared" si="303"/>
        <v>0</v>
      </c>
      <c r="AB1519" s="49">
        <f t="shared" si="303"/>
        <v>0</v>
      </c>
      <c r="AC1519" s="49">
        <f t="shared" si="303"/>
        <v>0</v>
      </c>
      <c r="AD1519" s="49">
        <f t="shared" si="303"/>
        <v>0</v>
      </c>
      <c r="AE1519" s="51">
        <f t="shared" si="302"/>
        <v>0</v>
      </c>
      <c r="AF1519" s="51">
        <f>IF(C1519=A_Stammdaten!$B$12,D_SAV!$U1519-D_SAV!$AG1519,HLOOKUP(A_Stammdaten!$B$12-1,$AH$4:$AN$4004,ROW(C1519)-3,FALSE)-$AG1519)</f>
        <v>0</v>
      </c>
      <c r="AG1519" s="51">
        <f>HLOOKUP(A_Stammdaten!$B$12,$AH$4:$AN$4004,ROW(C1519)-3,FALSE)</f>
        <v>0</v>
      </c>
      <c r="AH1519" s="51">
        <f t="shared" si="294"/>
        <v>0</v>
      </c>
      <c r="AI1519" s="51">
        <f t="shared" si="295"/>
        <v>0</v>
      </c>
      <c r="AJ1519" s="51">
        <f t="shared" si="296"/>
        <v>0</v>
      </c>
      <c r="AK1519" s="51">
        <f t="shared" si="297"/>
        <v>0</v>
      </c>
      <c r="AL1519" s="51">
        <f t="shared" si="298"/>
        <v>0</v>
      </c>
      <c r="AM1519" s="51">
        <f t="shared" si="299"/>
        <v>0</v>
      </c>
      <c r="AN1519" s="51">
        <f t="shared" si="300"/>
        <v>0</v>
      </c>
    </row>
    <row r="1520" spans="1:40" x14ac:dyDescent="0.25">
      <c r="A1520" s="17"/>
      <c r="B1520" s="17"/>
      <c r="C1520" s="35"/>
      <c r="D1520" s="17"/>
      <c r="E1520" s="17"/>
      <c r="F1520" s="17"/>
      <c r="G1520" s="62">
        <f t="shared" si="301"/>
        <v>0</v>
      </c>
      <c r="H1520" s="17"/>
      <c r="I1520" s="17"/>
      <c r="J1520" s="17"/>
      <c r="K1520" s="17"/>
      <c r="L1520" s="17"/>
      <c r="M1520" s="17"/>
      <c r="N1520" s="17"/>
      <c r="O1520" s="17"/>
      <c r="P1520" s="115"/>
      <c r="Q1520" s="62">
        <f>IF(C1520&gt;A_Stammdaten!$B$12,0,SUM(G1520,H1520,J1520,K1520,M1520,N1520)-SUM(I1520,L1520,O1520,P1520))</f>
        <v>0</v>
      </c>
      <c r="R1520" s="17"/>
      <c r="S1520" s="17"/>
      <c r="T1520" s="17"/>
      <c r="U1520" s="62">
        <f t="shared" si="292"/>
        <v>0</v>
      </c>
      <c r="V1520" s="63">
        <f>IF(ISBLANK($B1520),0,VLOOKUP($B1520,Listen!$A$2:$C$45,2,FALSE))</f>
        <v>0</v>
      </c>
      <c r="W1520" s="63">
        <f>IF(ISBLANK($B1520),0,VLOOKUP($B1520,Listen!$A$2:$C$45,3,FALSE))</f>
        <v>0</v>
      </c>
      <c r="X1520" s="49">
        <f t="shared" si="293"/>
        <v>0</v>
      </c>
      <c r="Y1520" s="49">
        <f t="shared" si="303"/>
        <v>0</v>
      </c>
      <c r="Z1520" s="49">
        <f t="shared" si="303"/>
        <v>0</v>
      </c>
      <c r="AA1520" s="49">
        <f t="shared" si="303"/>
        <v>0</v>
      </c>
      <c r="AB1520" s="49">
        <f t="shared" si="303"/>
        <v>0</v>
      </c>
      <c r="AC1520" s="49">
        <f t="shared" si="303"/>
        <v>0</v>
      </c>
      <c r="AD1520" s="49">
        <f t="shared" si="303"/>
        <v>0</v>
      </c>
      <c r="AE1520" s="51">
        <f t="shared" si="302"/>
        <v>0</v>
      </c>
      <c r="AF1520" s="51">
        <f>IF(C1520=A_Stammdaten!$B$12,D_SAV!$U1520-D_SAV!$AG1520,HLOOKUP(A_Stammdaten!$B$12-1,$AH$4:$AN$4004,ROW(C1520)-3,FALSE)-$AG1520)</f>
        <v>0</v>
      </c>
      <c r="AG1520" s="51">
        <f>HLOOKUP(A_Stammdaten!$B$12,$AH$4:$AN$4004,ROW(C1520)-3,FALSE)</f>
        <v>0</v>
      </c>
      <c r="AH1520" s="51">
        <f t="shared" si="294"/>
        <v>0</v>
      </c>
      <c r="AI1520" s="51">
        <f t="shared" si="295"/>
        <v>0</v>
      </c>
      <c r="AJ1520" s="51">
        <f t="shared" si="296"/>
        <v>0</v>
      </c>
      <c r="AK1520" s="51">
        <f t="shared" si="297"/>
        <v>0</v>
      </c>
      <c r="AL1520" s="51">
        <f t="shared" si="298"/>
        <v>0</v>
      </c>
      <c r="AM1520" s="51">
        <f t="shared" si="299"/>
        <v>0</v>
      </c>
      <c r="AN1520" s="51">
        <f t="shared" si="300"/>
        <v>0</v>
      </c>
    </row>
    <row r="1521" spans="1:40" x14ac:dyDescent="0.25">
      <c r="A1521" s="17"/>
      <c r="B1521" s="17"/>
      <c r="C1521" s="35"/>
      <c r="D1521" s="17"/>
      <c r="E1521" s="17"/>
      <c r="F1521" s="17"/>
      <c r="G1521" s="62">
        <f t="shared" si="301"/>
        <v>0</v>
      </c>
      <c r="H1521" s="17"/>
      <c r="I1521" s="17"/>
      <c r="J1521" s="17"/>
      <c r="K1521" s="17"/>
      <c r="L1521" s="17"/>
      <c r="M1521" s="17"/>
      <c r="N1521" s="17"/>
      <c r="O1521" s="17"/>
      <c r="P1521" s="115"/>
      <c r="Q1521" s="62">
        <f>IF(C1521&gt;A_Stammdaten!$B$12,0,SUM(G1521,H1521,J1521,K1521,M1521,N1521)-SUM(I1521,L1521,O1521,P1521))</f>
        <v>0</v>
      </c>
      <c r="R1521" s="17"/>
      <c r="S1521" s="17"/>
      <c r="T1521" s="17"/>
      <c r="U1521" s="62">
        <f t="shared" si="292"/>
        <v>0</v>
      </c>
      <c r="V1521" s="63">
        <f>IF(ISBLANK($B1521),0,VLOOKUP($B1521,Listen!$A$2:$C$45,2,FALSE))</f>
        <v>0</v>
      </c>
      <c r="W1521" s="63">
        <f>IF(ISBLANK($B1521),0,VLOOKUP($B1521,Listen!$A$2:$C$45,3,FALSE))</f>
        <v>0</v>
      </c>
      <c r="X1521" s="49">
        <f t="shared" si="293"/>
        <v>0</v>
      </c>
      <c r="Y1521" s="49">
        <f t="shared" si="303"/>
        <v>0</v>
      </c>
      <c r="Z1521" s="49">
        <f t="shared" si="303"/>
        <v>0</v>
      </c>
      <c r="AA1521" s="49">
        <f t="shared" si="303"/>
        <v>0</v>
      </c>
      <c r="AB1521" s="49">
        <f t="shared" si="303"/>
        <v>0</v>
      </c>
      <c r="AC1521" s="49">
        <f t="shared" si="303"/>
        <v>0</v>
      </c>
      <c r="AD1521" s="49">
        <f t="shared" si="303"/>
        <v>0</v>
      </c>
      <c r="AE1521" s="51">
        <f t="shared" si="302"/>
        <v>0</v>
      </c>
      <c r="AF1521" s="51">
        <f>IF(C1521=A_Stammdaten!$B$12,D_SAV!$U1521-D_SAV!$AG1521,HLOOKUP(A_Stammdaten!$B$12-1,$AH$4:$AN$4004,ROW(C1521)-3,FALSE)-$AG1521)</f>
        <v>0</v>
      </c>
      <c r="AG1521" s="51">
        <f>HLOOKUP(A_Stammdaten!$B$12,$AH$4:$AN$4004,ROW(C1521)-3,FALSE)</f>
        <v>0</v>
      </c>
      <c r="AH1521" s="51">
        <f t="shared" si="294"/>
        <v>0</v>
      </c>
      <c r="AI1521" s="51">
        <f t="shared" si="295"/>
        <v>0</v>
      </c>
      <c r="AJ1521" s="51">
        <f t="shared" si="296"/>
        <v>0</v>
      </c>
      <c r="AK1521" s="51">
        <f t="shared" si="297"/>
        <v>0</v>
      </c>
      <c r="AL1521" s="51">
        <f t="shared" si="298"/>
        <v>0</v>
      </c>
      <c r="AM1521" s="51">
        <f t="shared" si="299"/>
        <v>0</v>
      </c>
      <c r="AN1521" s="51">
        <f t="shared" si="300"/>
        <v>0</v>
      </c>
    </row>
    <row r="1522" spans="1:40" x14ac:dyDescent="0.25">
      <c r="A1522" s="17"/>
      <c r="B1522" s="17"/>
      <c r="C1522" s="35"/>
      <c r="D1522" s="17"/>
      <c r="E1522" s="17"/>
      <c r="F1522" s="17"/>
      <c r="G1522" s="62">
        <f t="shared" si="301"/>
        <v>0</v>
      </c>
      <c r="H1522" s="17"/>
      <c r="I1522" s="17"/>
      <c r="J1522" s="17"/>
      <c r="K1522" s="17"/>
      <c r="L1522" s="17"/>
      <c r="M1522" s="17"/>
      <c r="N1522" s="17"/>
      <c r="O1522" s="17"/>
      <c r="P1522" s="115"/>
      <c r="Q1522" s="62">
        <f>IF(C1522&gt;A_Stammdaten!$B$12,0,SUM(G1522,H1522,J1522,K1522,M1522,N1522)-SUM(I1522,L1522,O1522,P1522))</f>
        <v>0</v>
      </c>
      <c r="R1522" s="17"/>
      <c r="S1522" s="17"/>
      <c r="T1522" s="17"/>
      <c r="U1522" s="62">
        <f t="shared" si="292"/>
        <v>0</v>
      </c>
      <c r="V1522" s="63">
        <f>IF(ISBLANK($B1522),0,VLOOKUP($B1522,Listen!$A$2:$C$45,2,FALSE))</f>
        <v>0</v>
      </c>
      <c r="W1522" s="63">
        <f>IF(ISBLANK($B1522),0,VLOOKUP($B1522,Listen!$A$2:$C$45,3,FALSE))</f>
        <v>0</v>
      </c>
      <c r="X1522" s="49">
        <f t="shared" si="293"/>
        <v>0</v>
      </c>
      <c r="Y1522" s="49">
        <f t="shared" si="303"/>
        <v>0</v>
      </c>
      <c r="Z1522" s="49">
        <f t="shared" si="303"/>
        <v>0</v>
      </c>
      <c r="AA1522" s="49">
        <f t="shared" si="303"/>
        <v>0</v>
      </c>
      <c r="AB1522" s="49">
        <f t="shared" si="303"/>
        <v>0</v>
      </c>
      <c r="AC1522" s="49">
        <f t="shared" si="303"/>
        <v>0</v>
      </c>
      <c r="AD1522" s="49">
        <f t="shared" si="303"/>
        <v>0</v>
      </c>
      <c r="AE1522" s="51">
        <f t="shared" si="302"/>
        <v>0</v>
      </c>
      <c r="AF1522" s="51">
        <f>IF(C1522=A_Stammdaten!$B$12,D_SAV!$U1522-D_SAV!$AG1522,HLOOKUP(A_Stammdaten!$B$12-1,$AH$4:$AN$4004,ROW(C1522)-3,FALSE)-$AG1522)</f>
        <v>0</v>
      </c>
      <c r="AG1522" s="51">
        <f>HLOOKUP(A_Stammdaten!$B$12,$AH$4:$AN$4004,ROW(C1522)-3,FALSE)</f>
        <v>0</v>
      </c>
      <c r="AH1522" s="51">
        <f t="shared" si="294"/>
        <v>0</v>
      </c>
      <c r="AI1522" s="51">
        <f t="shared" si="295"/>
        <v>0</v>
      </c>
      <c r="AJ1522" s="51">
        <f t="shared" si="296"/>
        <v>0</v>
      </c>
      <c r="AK1522" s="51">
        <f t="shared" si="297"/>
        <v>0</v>
      </c>
      <c r="AL1522" s="51">
        <f t="shared" si="298"/>
        <v>0</v>
      </c>
      <c r="AM1522" s="51">
        <f t="shared" si="299"/>
        <v>0</v>
      </c>
      <c r="AN1522" s="51">
        <f t="shared" si="300"/>
        <v>0</v>
      </c>
    </row>
    <row r="1523" spans="1:40" x14ac:dyDescent="0.25">
      <c r="A1523" s="17"/>
      <c r="B1523" s="17"/>
      <c r="C1523" s="35"/>
      <c r="D1523" s="17"/>
      <c r="E1523" s="17"/>
      <c r="F1523" s="17"/>
      <c r="G1523" s="62">
        <f t="shared" si="301"/>
        <v>0</v>
      </c>
      <c r="H1523" s="17"/>
      <c r="I1523" s="17"/>
      <c r="J1523" s="17"/>
      <c r="K1523" s="17"/>
      <c r="L1523" s="17"/>
      <c r="M1523" s="17"/>
      <c r="N1523" s="17"/>
      <c r="O1523" s="17"/>
      <c r="P1523" s="115"/>
      <c r="Q1523" s="62">
        <f>IF(C1523&gt;A_Stammdaten!$B$12,0,SUM(G1523,H1523,J1523,K1523,M1523,N1523)-SUM(I1523,L1523,O1523,P1523))</f>
        <v>0</v>
      </c>
      <c r="R1523" s="17"/>
      <c r="S1523" s="17"/>
      <c r="T1523" s="17"/>
      <c r="U1523" s="62">
        <f t="shared" si="292"/>
        <v>0</v>
      </c>
      <c r="V1523" s="63">
        <f>IF(ISBLANK($B1523),0,VLOOKUP($B1523,Listen!$A$2:$C$45,2,FALSE))</f>
        <v>0</v>
      </c>
      <c r="W1523" s="63">
        <f>IF(ISBLANK($B1523),0,VLOOKUP($B1523,Listen!$A$2:$C$45,3,FALSE))</f>
        <v>0</v>
      </c>
      <c r="X1523" s="49">
        <f t="shared" si="293"/>
        <v>0</v>
      </c>
      <c r="Y1523" s="49">
        <f t="shared" si="303"/>
        <v>0</v>
      </c>
      <c r="Z1523" s="49">
        <f t="shared" si="303"/>
        <v>0</v>
      </c>
      <c r="AA1523" s="49">
        <f t="shared" si="303"/>
        <v>0</v>
      </c>
      <c r="AB1523" s="49">
        <f t="shared" si="303"/>
        <v>0</v>
      </c>
      <c r="AC1523" s="49">
        <f t="shared" si="303"/>
        <v>0</v>
      </c>
      <c r="AD1523" s="49">
        <f t="shared" si="303"/>
        <v>0</v>
      </c>
      <c r="AE1523" s="51">
        <f t="shared" si="302"/>
        <v>0</v>
      </c>
      <c r="AF1523" s="51">
        <f>IF(C1523=A_Stammdaten!$B$12,D_SAV!$U1523-D_SAV!$AG1523,HLOOKUP(A_Stammdaten!$B$12-1,$AH$4:$AN$4004,ROW(C1523)-3,FALSE)-$AG1523)</f>
        <v>0</v>
      </c>
      <c r="AG1523" s="51">
        <f>HLOOKUP(A_Stammdaten!$B$12,$AH$4:$AN$4004,ROW(C1523)-3,FALSE)</f>
        <v>0</v>
      </c>
      <c r="AH1523" s="51">
        <f t="shared" si="294"/>
        <v>0</v>
      </c>
      <c r="AI1523" s="51">
        <f t="shared" si="295"/>
        <v>0</v>
      </c>
      <c r="AJ1523" s="51">
        <f t="shared" si="296"/>
        <v>0</v>
      </c>
      <c r="AK1523" s="51">
        <f t="shared" si="297"/>
        <v>0</v>
      </c>
      <c r="AL1523" s="51">
        <f t="shared" si="298"/>
        <v>0</v>
      </c>
      <c r="AM1523" s="51">
        <f t="shared" si="299"/>
        <v>0</v>
      </c>
      <c r="AN1523" s="51">
        <f t="shared" si="300"/>
        <v>0</v>
      </c>
    </row>
    <row r="1524" spans="1:40" x14ac:dyDescent="0.25">
      <c r="A1524" s="17"/>
      <c r="B1524" s="17"/>
      <c r="C1524" s="35"/>
      <c r="D1524" s="17"/>
      <c r="E1524" s="17"/>
      <c r="F1524" s="17"/>
      <c r="G1524" s="62">
        <f t="shared" si="301"/>
        <v>0</v>
      </c>
      <c r="H1524" s="17"/>
      <c r="I1524" s="17"/>
      <c r="J1524" s="17"/>
      <c r="K1524" s="17"/>
      <c r="L1524" s="17"/>
      <c r="M1524" s="17"/>
      <c r="N1524" s="17"/>
      <c r="O1524" s="17"/>
      <c r="P1524" s="115"/>
      <c r="Q1524" s="62">
        <f>IF(C1524&gt;A_Stammdaten!$B$12,0,SUM(G1524,H1524,J1524,K1524,M1524,N1524)-SUM(I1524,L1524,O1524,P1524))</f>
        <v>0</v>
      </c>
      <c r="R1524" s="17"/>
      <c r="S1524" s="17"/>
      <c r="T1524" s="17"/>
      <c r="U1524" s="62">
        <f t="shared" si="292"/>
        <v>0</v>
      </c>
      <c r="V1524" s="63">
        <f>IF(ISBLANK($B1524),0,VLOOKUP($B1524,Listen!$A$2:$C$45,2,FALSE))</f>
        <v>0</v>
      </c>
      <c r="W1524" s="63">
        <f>IF(ISBLANK($B1524),0,VLOOKUP($B1524,Listen!$A$2:$C$45,3,FALSE))</f>
        <v>0</v>
      </c>
      <c r="X1524" s="49">
        <f t="shared" si="293"/>
        <v>0</v>
      </c>
      <c r="Y1524" s="49">
        <f t="shared" si="303"/>
        <v>0</v>
      </c>
      <c r="Z1524" s="49">
        <f t="shared" si="303"/>
        <v>0</v>
      </c>
      <c r="AA1524" s="49">
        <f t="shared" si="303"/>
        <v>0</v>
      </c>
      <c r="AB1524" s="49">
        <f t="shared" si="303"/>
        <v>0</v>
      </c>
      <c r="AC1524" s="49">
        <f t="shared" si="303"/>
        <v>0</v>
      </c>
      <c r="AD1524" s="49">
        <f t="shared" si="303"/>
        <v>0</v>
      </c>
      <c r="AE1524" s="51">
        <f t="shared" si="302"/>
        <v>0</v>
      </c>
      <c r="AF1524" s="51">
        <f>IF(C1524=A_Stammdaten!$B$12,D_SAV!$U1524-D_SAV!$AG1524,HLOOKUP(A_Stammdaten!$B$12-1,$AH$4:$AN$4004,ROW(C1524)-3,FALSE)-$AG1524)</f>
        <v>0</v>
      </c>
      <c r="AG1524" s="51">
        <f>HLOOKUP(A_Stammdaten!$B$12,$AH$4:$AN$4004,ROW(C1524)-3,FALSE)</f>
        <v>0</v>
      </c>
      <c r="AH1524" s="51">
        <f t="shared" si="294"/>
        <v>0</v>
      </c>
      <c r="AI1524" s="51">
        <f t="shared" si="295"/>
        <v>0</v>
      </c>
      <c r="AJ1524" s="51">
        <f t="shared" si="296"/>
        <v>0</v>
      </c>
      <c r="AK1524" s="51">
        <f t="shared" si="297"/>
        <v>0</v>
      </c>
      <c r="AL1524" s="51">
        <f t="shared" si="298"/>
        <v>0</v>
      </c>
      <c r="AM1524" s="51">
        <f t="shared" si="299"/>
        <v>0</v>
      </c>
      <c r="AN1524" s="51">
        <f t="shared" si="300"/>
        <v>0</v>
      </c>
    </row>
    <row r="1525" spans="1:40" x14ac:dyDescent="0.25">
      <c r="A1525" s="17"/>
      <c r="B1525" s="17"/>
      <c r="C1525" s="35"/>
      <c r="D1525" s="17"/>
      <c r="E1525" s="17"/>
      <c r="F1525" s="17"/>
      <c r="G1525" s="62">
        <f t="shared" si="301"/>
        <v>0</v>
      </c>
      <c r="H1525" s="17"/>
      <c r="I1525" s="17"/>
      <c r="J1525" s="17"/>
      <c r="K1525" s="17"/>
      <c r="L1525" s="17"/>
      <c r="M1525" s="17"/>
      <c r="N1525" s="17"/>
      <c r="O1525" s="17"/>
      <c r="P1525" s="115"/>
      <c r="Q1525" s="62">
        <f>IF(C1525&gt;A_Stammdaten!$B$12,0,SUM(G1525,H1525,J1525,K1525,M1525,N1525)-SUM(I1525,L1525,O1525,P1525))</f>
        <v>0</v>
      </c>
      <c r="R1525" s="17"/>
      <c r="S1525" s="17"/>
      <c r="T1525" s="17"/>
      <c r="U1525" s="62">
        <f t="shared" si="292"/>
        <v>0</v>
      </c>
      <c r="V1525" s="63">
        <f>IF(ISBLANK($B1525),0,VLOOKUP($B1525,Listen!$A$2:$C$45,2,FALSE))</f>
        <v>0</v>
      </c>
      <c r="W1525" s="63">
        <f>IF(ISBLANK($B1525),0,VLOOKUP($B1525,Listen!$A$2:$C$45,3,FALSE))</f>
        <v>0</v>
      </c>
      <c r="X1525" s="49">
        <f t="shared" si="293"/>
        <v>0</v>
      </c>
      <c r="Y1525" s="49">
        <f t="shared" si="303"/>
        <v>0</v>
      </c>
      <c r="Z1525" s="49">
        <f t="shared" si="303"/>
        <v>0</v>
      </c>
      <c r="AA1525" s="49">
        <f t="shared" si="303"/>
        <v>0</v>
      </c>
      <c r="AB1525" s="49">
        <f t="shared" si="303"/>
        <v>0</v>
      </c>
      <c r="AC1525" s="49">
        <f t="shared" si="303"/>
        <v>0</v>
      </c>
      <c r="AD1525" s="49">
        <f t="shared" si="303"/>
        <v>0</v>
      </c>
      <c r="AE1525" s="51">
        <f t="shared" si="302"/>
        <v>0</v>
      </c>
      <c r="AF1525" s="51">
        <f>IF(C1525=A_Stammdaten!$B$12,D_SAV!$U1525-D_SAV!$AG1525,HLOOKUP(A_Stammdaten!$B$12-1,$AH$4:$AN$4004,ROW(C1525)-3,FALSE)-$AG1525)</f>
        <v>0</v>
      </c>
      <c r="AG1525" s="51">
        <f>HLOOKUP(A_Stammdaten!$B$12,$AH$4:$AN$4004,ROW(C1525)-3,FALSE)</f>
        <v>0</v>
      </c>
      <c r="AH1525" s="51">
        <f t="shared" si="294"/>
        <v>0</v>
      </c>
      <c r="AI1525" s="51">
        <f t="shared" si="295"/>
        <v>0</v>
      </c>
      <c r="AJ1525" s="51">
        <f t="shared" si="296"/>
        <v>0</v>
      </c>
      <c r="AK1525" s="51">
        <f t="shared" si="297"/>
        <v>0</v>
      </c>
      <c r="AL1525" s="51">
        <f t="shared" si="298"/>
        <v>0</v>
      </c>
      <c r="AM1525" s="51">
        <f t="shared" si="299"/>
        <v>0</v>
      </c>
      <c r="AN1525" s="51">
        <f t="shared" si="300"/>
        <v>0</v>
      </c>
    </row>
    <row r="1526" spans="1:40" x14ac:dyDescent="0.25">
      <c r="A1526" s="17"/>
      <c r="B1526" s="17"/>
      <c r="C1526" s="35"/>
      <c r="D1526" s="17"/>
      <c r="E1526" s="17"/>
      <c r="F1526" s="17"/>
      <c r="G1526" s="62">
        <f t="shared" si="301"/>
        <v>0</v>
      </c>
      <c r="H1526" s="17"/>
      <c r="I1526" s="17"/>
      <c r="J1526" s="17"/>
      <c r="K1526" s="17"/>
      <c r="L1526" s="17"/>
      <c r="M1526" s="17"/>
      <c r="N1526" s="17"/>
      <c r="O1526" s="17"/>
      <c r="P1526" s="115"/>
      <c r="Q1526" s="62">
        <f>IF(C1526&gt;A_Stammdaten!$B$12,0,SUM(G1526,H1526,J1526,K1526,M1526,N1526)-SUM(I1526,L1526,O1526,P1526))</f>
        <v>0</v>
      </c>
      <c r="R1526" s="17"/>
      <c r="S1526" s="17"/>
      <c r="T1526" s="17"/>
      <c r="U1526" s="62">
        <f t="shared" si="292"/>
        <v>0</v>
      </c>
      <c r="V1526" s="63">
        <f>IF(ISBLANK($B1526),0,VLOOKUP($B1526,Listen!$A$2:$C$45,2,FALSE))</f>
        <v>0</v>
      </c>
      <c r="W1526" s="63">
        <f>IF(ISBLANK($B1526),0,VLOOKUP($B1526,Listen!$A$2:$C$45,3,FALSE))</f>
        <v>0</v>
      </c>
      <c r="X1526" s="49">
        <f t="shared" si="293"/>
        <v>0</v>
      </c>
      <c r="Y1526" s="49">
        <f t="shared" si="303"/>
        <v>0</v>
      </c>
      <c r="Z1526" s="49">
        <f t="shared" si="303"/>
        <v>0</v>
      </c>
      <c r="AA1526" s="49">
        <f t="shared" si="303"/>
        <v>0</v>
      </c>
      <c r="AB1526" s="49">
        <f t="shared" si="303"/>
        <v>0</v>
      </c>
      <c r="AC1526" s="49">
        <f t="shared" si="303"/>
        <v>0</v>
      </c>
      <c r="AD1526" s="49">
        <f t="shared" si="303"/>
        <v>0</v>
      </c>
      <c r="AE1526" s="51">
        <f t="shared" si="302"/>
        <v>0</v>
      </c>
      <c r="AF1526" s="51">
        <f>IF(C1526=A_Stammdaten!$B$12,D_SAV!$U1526-D_SAV!$AG1526,HLOOKUP(A_Stammdaten!$B$12-1,$AH$4:$AN$4004,ROW(C1526)-3,FALSE)-$AG1526)</f>
        <v>0</v>
      </c>
      <c r="AG1526" s="51">
        <f>HLOOKUP(A_Stammdaten!$B$12,$AH$4:$AN$4004,ROW(C1526)-3,FALSE)</f>
        <v>0</v>
      </c>
      <c r="AH1526" s="51">
        <f t="shared" si="294"/>
        <v>0</v>
      </c>
      <c r="AI1526" s="51">
        <f t="shared" si="295"/>
        <v>0</v>
      </c>
      <c r="AJ1526" s="51">
        <f t="shared" si="296"/>
        <v>0</v>
      </c>
      <c r="AK1526" s="51">
        <f t="shared" si="297"/>
        <v>0</v>
      </c>
      <c r="AL1526" s="51">
        <f t="shared" si="298"/>
        <v>0</v>
      </c>
      <c r="AM1526" s="51">
        <f t="shared" si="299"/>
        <v>0</v>
      </c>
      <c r="AN1526" s="51">
        <f t="shared" si="300"/>
        <v>0</v>
      </c>
    </row>
    <row r="1527" spans="1:40" x14ac:dyDescent="0.25">
      <c r="A1527" s="17"/>
      <c r="B1527" s="17"/>
      <c r="C1527" s="35"/>
      <c r="D1527" s="17"/>
      <c r="E1527" s="17"/>
      <c r="F1527" s="17"/>
      <c r="G1527" s="62">
        <f t="shared" si="301"/>
        <v>0</v>
      </c>
      <c r="H1527" s="17"/>
      <c r="I1527" s="17"/>
      <c r="J1527" s="17"/>
      <c r="K1527" s="17"/>
      <c r="L1527" s="17"/>
      <c r="M1527" s="17"/>
      <c r="N1527" s="17"/>
      <c r="O1527" s="17"/>
      <c r="P1527" s="115"/>
      <c r="Q1527" s="62">
        <f>IF(C1527&gt;A_Stammdaten!$B$12,0,SUM(G1527,H1527,J1527,K1527,M1527,N1527)-SUM(I1527,L1527,O1527,P1527))</f>
        <v>0</v>
      </c>
      <c r="R1527" s="17"/>
      <c r="S1527" s="17"/>
      <c r="T1527" s="17"/>
      <c r="U1527" s="62">
        <f t="shared" si="292"/>
        <v>0</v>
      </c>
      <c r="V1527" s="63">
        <f>IF(ISBLANK($B1527),0,VLOOKUP($B1527,Listen!$A$2:$C$45,2,FALSE))</f>
        <v>0</v>
      </c>
      <c r="W1527" s="63">
        <f>IF(ISBLANK($B1527),0,VLOOKUP($B1527,Listen!$A$2:$C$45,3,FALSE))</f>
        <v>0</v>
      </c>
      <c r="X1527" s="49">
        <f t="shared" si="293"/>
        <v>0</v>
      </c>
      <c r="Y1527" s="49">
        <f t="shared" si="303"/>
        <v>0</v>
      </c>
      <c r="Z1527" s="49">
        <f t="shared" si="303"/>
        <v>0</v>
      </c>
      <c r="AA1527" s="49">
        <f t="shared" si="303"/>
        <v>0</v>
      </c>
      <c r="AB1527" s="49">
        <f t="shared" si="303"/>
        <v>0</v>
      </c>
      <c r="AC1527" s="49">
        <f t="shared" si="303"/>
        <v>0</v>
      </c>
      <c r="AD1527" s="49">
        <f t="shared" si="303"/>
        <v>0</v>
      </c>
      <c r="AE1527" s="51">
        <f t="shared" si="302"/>
        <v>0</v>
      </c>
      <c r="AF1527" s="51">
        <f>IF(C1527=A_Stammdaten!$B$12,D_SAV!$U1527-D_SAV!$AG1527,HLOOKUP(A_Stammdaten!$B$12-1,$AH$4:$AN$4004,ROW(C1527)-3,FALSE)-$AG1527)</f>
        <v>0</v>
      </c>
      <c r="AG1527" s="51">
        <f>HLOOKUP(A_Stammdaten!$B$12,$AH$4:$AN$4004,ROW(C1527)-3,FALSE)</f>
        <v>0</v>
      </c>
      <c r="AH1527" s="51">
        <f t="shared" si="294"/>
        <v>0</v>
      </c>
      <c r="AI1527" s="51">
        <f t="shared" si="295"/>
        <v>0</v>
      </c>
      <c r="AJ1527" s="51">
        <f t="shared" si="296"/>
        <v>0</v>
      </c>
      <c r="AK1527" s="51">
        <f t="shared" si="297"/>
        <v>0</v>
      </c>
      <c r="AL1527" s="51">
        <f t="shared" si="298"/>
        <v>0</v>
      </c>
      <c r="AM1527" s="51">
        <f t="shared" si="299"/>
        <v>0</v>
      </c>
      <c r="AN1527" s="51">
        <f t="shared" si="300"/>
        <v>0</v>
      </c>
    </row>
    <row r="1528" spans="1:40" x14ac:dyDescent="0.25">
      <c r="A1528" s="17"/>
      <c r="B1528" s="17"/>
      <c r="C1528" s="35"/>
      <c r="D1528" s="17"/>
      <c r="E1528" s="17"/>
      <c r="F1528" s="17"/>
      <c r="G1528" s="62">
        <f t="shared" si="301"/>
        <v>0</v>
      </c>
      <c r="H1528" s="17"/>
      <c r="I1528" s="17"/>
      <c r="J1528" s="17"/>
      <c r="K1528" s="17"/>
      <c r="L1528" s="17"/>
      <c r="M1528" s="17"/>
      <c r="N1528" s="17"/>
      <c r="O1528" s="17"/>
      <c r="P1528" s="115"/>
      <c r="Q1528" s="62">
        <f>IF(C1528&gt;A_Stammdaten!$B$12,0,SUM(G1528,H1528,J1528,K1528,M1528,N1528)-SUM(I1528,L1528,O1528,P1528))</f>
        <v>0</v>
      </c>
      <c r="R1528" s="17"/>
      <c r="S1528" s="17"/>
      <c r="T1528" s="17"/>
      <c r="U1528" s="62">
        <f t="shared" si="292"/>
        <v>0</v>
      </c>
      <c r="V1528" s="63">
        <f>IF(ISBLANK($B1528),0,VLOOKUP($B1528,Listen!$A$2:$C$45,2,FALSE))</f>
        <v>0</v>
      </c>
      <c r="W1528" s="63">
        <f>IF(ISBLANK($B1528),0,VLOOKUP($B1528,Listen!$A$2:$C$45,3,FALSE))</f>
        <v>0</v>
      </c>
      <c r="X1528" s="49">
        <f t="shared" si="293"/>
        <v>0</v>
      </c>
      <c r="Y1528" s="49">
        <f t="shared" si="303"/>
        <v>0</v>
      </c>
      <c r="Z1528" s="49">
        <f t="shared" si="303"/>
        <v>0</v>
      </c>
      <c r="AA1528" s="49">
        <f t="shared" si="303"/>
        <v>0</v>
      </c>
      <c r="AB1528" s="49">
        <f t="shared" si="303"/>
        <v>0</v>
      </c>
      <c r="AC1528" s="49">
        <f t="shared" si="303"/>
        <v>0</v>
      </c>
      <c r="AD1528" s="49">
        <f t="shared" si="303"/>
        <v>0</v>
      </c>
      <c r="AE1528" s="51">
        <f t="shared" si="302"/>
        <v>0</v>
      </c>
      <c r="AF1528" s="51">
        <f>IF(C1528=A_Stammdaten!$B$12,D_SAV!$U1528-D_SAV!$AG1528,HLOOKUP(A_Stammdaten!$B$12-1,$AH$4:$AN$4004,ROW(C1528)-3,FALSE)-$AG1528)</f>
        <v>0</v>
      </c>
      <c r="AG1528" s="51">
        <f>HLOOKUP(A_Stammdaten!$B$12,$AH$4:$AN$4004,ROW(C1528)-3,FALSE)</f>
        <v>0</v>
      </c>
      <c r="AH1528" s="51">
        <f t="shared" si="294"/>
        <v>0</v>
      </c>
      <c r="AI1528" s="51">
        <f t="shared" si="295"/>
        <v>0</v>
      </c>
      <c r="AJ1528" s="51">
        <f t="shared" si="296"/>
        <v>0</v>
      </c>
      <c r="AK1528" s="51">
        <f t="shared" si="297"/>
        <v>0</v>
      </c>
      <c r="AL1528" s="51">
        <f t="shared" si="298"/>
        <v>0</v>
      </c>
      <c r="AM1528" s="51">
        <f t="shared" si="299"/>
        <v>0</v>
      </c>
      <c r="AN1528" s="51">
        <f t="shared" si="300"/>
        <v>0</v>
      </c>
    </row>
    <row r="1529" spans="1:40" x14ac:dyDescent="0.25">
      <c r="A1529" s="17"/>
      <c r="B1529" s="17"/>
      <c r="C1529" s="35"/>
      <c r="D1529" s="17"/>
      <c r="E1529" s="17"/>
      <c r="F1529" s="17"/>
      <c r="G1529" s="62">
        <f t="shared" si="301"/>
        <v>0</v>
      </c>
      <c r="H1529" s="17"/>
      <c r="I1529" s="17"/>
      <c r="J1529" s="17"/>
      <c r="K1529" s="17"/>
      <c r="L1529" s="17"/>
      <c r="M1529" s="17"/>
      <c r="N1529" s="17"/>
      <c r="O1529" s="17"/>
      <c r="P1529" s="115"/>
      <c r="Q1529" s="62">
        <f>IF(C1529&gt;A_Stammdaten!$B$12,0,SUM(G1529,H1529,J1529,K1529,M1529,N1529)-SUM(I1529,L1529,O1529,P1529))</f>
        <v>0</v>
      </c>
      <c r="R1529" s="17"/>
      <c r="S1529" s="17"/>
      <c r="T1529" s="17"/>
      <c r="U1529" s="62">
        <f t="shared" si="292"/>
        <v>0</v>
      </c>
      <c r="V1529" s="63">
        <f>IF(ISBLANK($B1529),0,VLOOKUP($B1529,Listen!$A$2:$C$45,2,FALSE))</f>
        <v>0</v>
      </c>
      <c r="W1529" s="63">
        <f>IF(ISBLANK($B1529),0,VLOOKUP($B1529,Listen!$A$2:$C$45,3,FALSE))</f>
        <v>0</v>
      </c>
      <c r="X1529" s="49">
        <f t="shared" si="293"/>
        <v>0</v>
      </c>
      <c r="Y1529" s="49">
        <f t="shared" si="303"/>
        <v>0</v>
      </c>
      <c r="Z1529" s="49">
        <f t="shared" si="303"/>
        <v>0</v>
      </c>
      <c r="AA1529" s="49">
        <f t="shared" si="303"/>
        <v>0</v>
      </c>
      <c r="AB1529" s="49">
        <f t="shared" si="303"/>
        <v>0</v>
      </c>
      <c r="AC1529" s="49">
        <f t="shared" si="303"/>
        <v>0</v>
      </c>
      <c r="AD1529" s="49">
        <f t="shared" si="303"/>
        <v>0</v>
      </c>
      <c r="AE1529" s="51">
        <f t="shared" si="302"/>
        <v>0</v>
      </c>
      <c r="AF1529" s="51">
        <f>IF(C1529=A_Stammdaten!$B$12,D_SAV!$U1529-D_SAV!$AG1529,HLOOKUP(A_Stammdaten!$B$12-1,$AH$4:$AN$4004,ROW(C1529)-3,FALSE)-$AG1529)</f>
        <v>0</v>
      </c>
      <c r="AG1529" s="51">
        <f>HLOOKUP(A_Stammdaten!$B$12,$AH$4:$AN$4004,ROW(C1529)-3,FALSE)</f>
        <v>0</v>
      </c>
      <c r="AH1529" s="51">
        <f t="shared" si="294"/>
        <v>0</v>
      </c>
      <c r="AI1529" s="51">
        <f t="shared" si="295"/>
        <v>0</v>
      </c>
      <c r="AJ1529" s="51">
        <f t="shared" si="296"/>
        <v>0</v>
      </c>
      <c r="AK1529" s="51">
        <f t="shared" si="297"/>
        <v>0</v>
      </c>
      <c r="AL1529" s="51">
        <f t="shared" si="298"/>
        <v>0</v>
      </c>
      <c r="AM1529" s="51">
        <f t="shared" si="299"/>
        <v>0</v>
      </c>
      <c r="AN1529" s="51">
        <f t="shared" si="300"/>
        <v>0</v>
      </c>
    </row>
    <row r="1530" spans="1:40" x14ac:dyDescent="0.25">
      <c r="A1530" s="17"/>
      <c r="B1530" s="17"/>
      <c r="C1530" s="35"/>
      <c r="D1530" s="17"/>
      <c r="E1530" s="17"/>
      <c r="F1530" s="17"/>
      <c r="G1530" s="62">
        <f t="shared" si="301"/>
        <v>0</v>
      </c>
      <c r="H1530" s="17"/>
      <c r="I1530" s="17"/>
      <c r="J1530" s="17"/>
      <c r="K1530" s="17"/>
      <c r="L1530" s="17"/>
      <c r="M1530" s="17"/>
      <c r="N1530" s="17"/>
      <c r="O1530" s="17"/>
      <c r="P1530" s="115"/>
      <c r="Q1530" s="62">
        <f>IF(C1530&gt;A_Stammdaten!$B$12,0,SUM(G1530,H1530,J1530,K1530,M1530,N1530)-SUM(I1530,L1530,O1530,P1530))</f>
        <v>0</v>
      </c>
      <c r="R1530" s="17"/>
      <c r="S1530" s="17"/>
      <c r="T1530" s="17"/>
      <c r="U1530" s="62">
        <f t="shared" si="292"/>
        <v>0</v>
      </c>
      <c r="V1530" s="63">
        <f>IF(ISBLANK($B1530),0,VLOOKUP($B1530,Listen!$A$2:$C$45,2,FALSE))</f>
        <v>0</v>
      </c>
      <c r="W1530" s="63">
        <f>IF(ISBLANK($B1530),0,VLOOKUP($B1530,Listen!$A$2:$C$45,3,FALSE))</f>
        <v>0</v>
      </c>
      <c r="X1530" s="49">
        <f t="shared" si="293"/>
        <v>0</v>
      </c>
      <c r="Y1530" s="49">
        <f t="shared" si="303"/>
        <v>0</v>
      </c>
      <c r="Z1530" s="49">
        <f t="shared" si="303"/>
        <v>0</v>
      </c>
      <c r="AA1530" s="49">
        <f t="shared" si="303"/>
        <v>0</v>
      </c>
      <c r="AB1530" s="49">
        <f t="shared" si="303"/>
        <v>0</v>
      </c>
      <c r="AC1530" s="49">
        <f t="shared" si="303"/>
        <v>0</v>
      </c>
      <c r="AD1530" s="49">
        <f t="shared" si="303"/>
        <v>0</v>
      </c>
      <c r="AE1530" s="51">
        <f t="shared" si="302"/>
        <v>0</v>
      </c>
      <c r="AF1530" s="51">
        <f>IF(C1530=A_Stammdaten!$B$12,D_SAV!$U1530-D_SAV!$AG1530,HLOOKUP(A_Stammdaten!$B$12-1,$AH$4:$AN$4004,ROW(C1530)-3,FALSE)-$AG1530)</f>
        <v>0</v>
      </c>
      <c r="AG1530" s="51">
        <f>HLOOKUP(A_Stammdaten!$B$12,$AH$4:$AN$4004,ROW(C1530)-3,FALSE)</f>
        <v>0</v>
      </c>
      <c r="AH1530" s="51">
        <f t="shared" si="294"/>
        <v>0</v>
      </c>
      <c r="AI1530" s="51">
        <f t="shared" si="295"/>
        <v>0</v>
      </c>
      <c r="AJ1530" s="51">
        <f t="shared" si="296"/>
        <v>0</v>
      </c>
      <c r="AK1530" s="51">
        <f t="shared" si="297"/>
        <v>0</v>
      </c>
      <c r="AL1530" s="51">
        <f t="shared" si="298"/>
        <v>0</v>
      </c>
      <c r="AM1530" s="51">
        <f t="shared" si="299"/>
        <v>0</v>
      </c>
      <c r="AN1530" s="51">
        <f t="shared" si="300"/>
        <v>0</v>
      </c>
    </row>
    <row r="1531" spans="1:40" x14ac:dyDescent="0.25">
      <c r="A1531" s="17"/>
      <c r="B1531" s="17"/>
      <c r="C1531" s="35"/>
      <c r="D1531" s="17"/>
      <c r="E1531" s="17"/>
      <c r="F1531" s="17"/>
      <c r="G1531" s="62">
        <f t="shared" si="301"/>
        <v>0</v>
      </c>
      <c r="H1531" s="17"/>
      <c r="I1531" s="17"/>
      <c r="J1531" s="17"/>
      <c r="K1531" s="17"/>
      <c r="L1531" s="17"/>
      <c r="M1531" s="17"/>
      <c r="N1531" s="17"/>
      <c r="O1531" s="17"/>
      <c r="P1531" s="115"/>
      <c r="Q1531" s="62">
        <f>IF(C1531&gt;A_Stammdaten!$B$12,0,SUM(G1531,H1531,J1531,K1531,M1531,N1531)-SUM(I1531,L1531,O1531,P1531))</f>
        <v>0</v>
      </c>
      <c r="R1531" s="17"/>
      <c r="S1531" s="17"/>
      <c r="T1531" s="17"/>
      <c r="U1531" s="62">
        <f t="shared" si="292"/>
        <v>0</v>
      </c>
      <c r="V1531" s="63">
        <f>IF(ISBLANK($B1531),0,VLOOKUP($B1531,Listen!$A$2:$C$45,2,FALSE))</f>
        <v>0</v>
      </c>
      <c r="W1531" s="63">
        <f>IF(ISBLANK($B1531),0,VLOOKUP($B1531,Listen!$A$2:$C$45,3,FALSE))</f>
        <v>0</v>
      </c>
      <c r="X1531" s="49">
        <f t="shared" si="293"/>
        <v>0</v>
      </c>
      <c r="Y1531" s="49">
        <f t="shared" si="303"/>
        <v>0</v>
      </c>
      <c r="Z1531" s="49">
        <f t="shared" si="303"/>
        <v>0</v>
      </c>
      <c r="AA1531" s="49">
        <f t="shared" si="303"/>
        <v>0</v>
      </c>
      <c r="AB1531" s="49">
        <f t="shared" si="303"/>
        <v>0</v>
      </c>
      <c r="AC1531" s="49">
        <f t="shared" si="303"/>
        <v>0</v>
      </c>
      <c r="AD1531" s="49">
        <f t="shared" si="303"/>
        <v>0</v>
      </c>
      <c r="AE1531" s="51">
        <f t="shared" si="302"/>
        <v>0</v>
      </c>
      <c r="AF1531" s="51">
        <f>IF(C1531=A_Stammdaten!$B$12,D_SAV!$U1531-D_SAV!$AG1531,HLOOKUP(A_Stammdaten!$B$12-1,$AH$4:$AN$4004,ROW(C1531)-3,FALSE)-$AG1531)</f>
        <v>0</v>
      </c>
      <c r="AG1531" s="51">
        <f>HLOOKUP(A_Stammdaten!$B$12,$AH$4:$AN$4004,ROW(C1531)-3,FALSE)</f>
        <v>0</v>
      </c>
      <c r="AH1531" s="51">
        <f t="shared" si="294"/>
        <v>0</v>
      </c>
      <c r="AI1531" s="51">
        <f t="shared" si="295"/>
        <v>0</v>
      </c>
      <c r="AJ1531" s="51">
        <f t="shared" si="296"/>
        <v>0</v>
      </c>
      <c r="AK1531" s="51">
        <f t="shared" si="297"/>
        <v>0</v>
      </c>
      <c r="AL1531" s="51">
        <f t="shared" si="298"/>
        <v>0</v>
      </c>
      <c r="AM1531" s="51">
        <f t="shared" si="299"/>
        <v>0</v>
      </c>
      <c r="AN1531" s="51">
        <f t="shared" si="300"/>
        <v>0</v>
      </c>
    </row>
    <row r="1532" spans="1:40" x14ac:dyDescent="0.25">
      <c r="A1532" s="17"/>
      <c r="B1532" s="17"/>
      <c r="C1532" s="35"/>
      <c r="D1532" s="17"/>
      <c r="E1532" s="17"/>
      <c r="F1532" s="17"/>
      <c r="G1532" s="62">
        <f t="shared" si="301"/>
        <v>0</v>
      </c>
      <c r="H1532" s="17"/>
      <c r="I1532" s="17"/>
      <c r="J1532" s="17"/>
      <c r="K1532" s="17"/>
      <c r="L1532" s="17"/>
      <c r="M1532" s="17"/>
      <c r="N1532" s="17"/>
      <c r="O1532" s="17"/>
      <c r="P1532" s="115"/>
      <c r="Q1532" s="62">
        <f>IF(C1532&gt;A_Stammdaten!$B$12,0,SUM(G1532,H1532,J1532,K1532,M1532,N1532)-SUM(I1532,L1532,O1532,P1532))</f>
        <v>0</v>
      </c>
      <c r="R1532" s="17"/>
      <c r="S1532" s="17"/>
      <c r="T1532" s="17"/>
      <c r="U1532" s="62">
        <f t="shared" si="292"/>
        <v>0</v>
      </c>
      <c r="V1532" s="63">
        <f>IF(ISBLANK($B1532),0,VLOOKUP($B1532,Listen!$A$2:$C$45,2,FALSE))</f>
        <v>0</v>
      </c>
      <c r="W1532" s="63">
        <f>IF(ISBLANK($B1532),0,VLOOKUP($B1532,Listen!$A$2:$C$45,3,FALSE))</f>
        <v>0</v>
      </c>
      <c r="X1532" s="49">
        <f t="shared" si="293"/>
        <v>0</v>
      </c>
      <c r="Y1532" s="49">
        <f t="shared" si="303"/>
        <v>0</v>
      </c>
      <c r="Z1532" s="49">
        <f t="shared" si="303"/>
        <v>0</v>
      </c>
      <c r="AA1532" s="49">
        <f t="shared" si="303"/>
        <v>0</v>
      </c>
      <c r="AB1532" s="49">
        <f t="shared" si="303"/>
        <v>0</v>
      </c>
      <c r="AC1532" s="49">
        <f t="shared" si="303"/>
        <v>0</v>
      </c>
      <c r="AD1532" s="49">
        <f t="shared" si="303"/>
        <v>0</v>
      </c>
      <c r="AE1532" s="51">
        <f t="shared" si="302"/>
        <v>0</v>
      </c>
      <c r="AF1532" s="51">
        <f>IF(C1532=A_Stammdaten!$B$12,D_SAV!$U1532-D_SAV!$AG1532,HLOOKUP(A_Stammdaten!$B$12-1,$AH$4:$AN$4004,ROW(C1532)-3,FALSE)-$AG1532)</f>
        <v>0</v>
      </c>
      <c r="AG1532" s="51">
        <f>HLOOKUP(A_Stammdaten!$B$12,$AH$4:$AN$4004,ROW(C1532)-3,FALSE)</f>
        <v>0</v>
      </c>
      <c r="AH1532" s="51">
        <f t="shared" si="294"/>
        <v>0</v>
      </c>
      <c r="AI1532" s="51">
        <f t="shared" si="295"/>
        <v>0</v>
      </c>
      <c r="AJ1532" s="51">
        <f t="shared" si="296"/>
        <v>0</v>
      </c>
      <c r="AK1532" s="51">
        <f t="shared" si="297"/>
        <v>0</v>
      </c>
      <c r="AL1532" s="51">
        <f t="shared" si="298"/>
        <v>0</v>
      </c>
      <c r="AM1532" s="51">
        <f t="shared" si="299"/>
        <v>0</v>
      </c>
      <c r="AN1532" s="51">
        <f t="shared" si="300"/>
        <v>0</v>
      </c>
    </row>
    <row r="1533" spans="1:40" x14ac:dyDescent="0.25">
      <c r="A1533" s="17"/>
      <c r="B1533" s="17"/>
      <c r="C1533" s="35"/>
      <c r="D1533" s="17"/>
      <c r="E1533" s="17"/>
      <c r="F1533" s="17"/>
      <c r="G1533" s="62">
        <f t="shared" si="301"/>
        <v>0</v>
      </c>
      <c r="H1533" s="17"/>
      <c r="I1533" s="17"/>
      <c r="J1533" s="17"/>
      <c r="K1533" s="17"/>
      <c r="L1533" s="17"/>
      <c r="M1533" s="17"/>
      <c r="N1533" s="17"/>
      <c r="O1533" s="17"/>
      <c r="P1533" s="115"/>
      <c r="Q1533" s="62">
        <f>IF(C1533&gt;A_Stammdaten!$B$12,0,SUM(G1533,H1533,J1533,K1533,M1533,N1533)-SUM(I1533,L1533,O1533,P1533))</f>
        <v>0</v>
      </c>
      <c r="R1533" s="17"/>
      <c r="S1533" s="17"/>
      <c r="T1533" s="17"/>
      <c r="U1533" s="62">
        <f t="shared" si="292"/>
        <v>0</v>
      </c>
      <c r="V1533" s="63">
        <f>IF(ISBLANK($B1533),0,VLOOKUP($B1533,Listen!$A$2:$C$45,2,FALSE))</f>
        <v>0</v>
      </c>
      <c r="W1533" s="63">
        <f>IF(ISBLANK($B1533),0,VLOOKUP($B1533,Listen!$A$2:$C$45,3,FALSE))</f>
        <v>0</v>
      </c>
      <c r="X1533" s="49">
        <f t="shared" si="293"/>
        <v>0</v>
      </c>
      <c r="Y1533" s="49">
        <f t="shared" si="303"/>
        <v>0</v>
      </c>
      <c r="Z1533" s="49">
        <f t="shared" si="303"/>
        <v>0</v>
      </c>
      <c r="AA1533" s="49">
        <f t="shared" si="303"/>
        <v>0</v>
      </c>
      <c r="AB1533" s="49">
        <f t="shared" si="303"/>
        <v>0</v>
      </c>
      <c r="AC1533" s="49">
        <f t="shared" si="303"/>
        <v>0</v>
      </c>
      <c r="AD1533" s="49">
        <f t="shared" si="303"/>
        <v>0</v>
      </c>
      <c r="AE1533" s="51">
        <f t="shared" si="302"/>
        <v>0</v>
      </c>
      <c r="AF1533" s="51">
        <f>IF(C1533=A_Stammdaten!$B$12,D_SAV!$U1533-D_SAV!$AG1533,HLOOKUP(A_Stammdaten!$B$12-1,$AH$4:$AN$4004,ROW(C1533)-3,FALSE)-$AG1533)</f>
        <v>0</v>
      </c>
      <c r="AG1533" s="51">
        <f>HLOOKUP(A_Stammdaten!$B$12,$AH$4:$AN$4004,ROW(C1533)-3,FALSE)</f>
        <v>0</v>
      </c>
      <c r="AH1533" s="51">
        <f t="shared" si="294"/>
        <v>0</v>
      </c>
      <c r="AI1533" s="51">
        <f t="shared" si="295"/>
        <v>0</v>
      </c>
      <c r="AJ1533" s="51">
        <f t="shared" si="296"/>
        <v>0</v>
      </c>
      <c r="AK1533" s="51">
        <f t="shared" si="297"/>
        <v>0</v>
      </c>
      <c r="AL1533" s="51">
        <f t="shared" si="298"/>
        <v>0</v>
      </c>
      <c r="AM1533" s="51">
        <f t="shared" si="299"/>
        <v>0</v>
      </c>
      <c r="AN1533" s="51">
        <f t="shared" si="300"/>
        <v>0</v>
      </c>
    </row>
    <row r="1534" spans="1:40" x14ac:dyDescent="0.25">
      <c r="A1534" s="17"/>
      <c r="B1534" s="17"/>
      <c r="C1534" s="35"/>
      <c r="D1534" s="17"/>
      <c r="E1534" s="17"/>
      <c r="F1534" s="17"/>
      <c r="G1534" s="62">
        <f t="shared" si="301"/>
        <v>0</v>
      </c>
      <c r="H1534" s="17"/>
      <c r="I1534" s="17"/>
      <c r="J1534" s="17"/>
      <c r="K1534" s="17"/>
      <c r="L1534" s="17"/>
      <c r="M1534" s="17"/>
      <c r="N1534" s="17"/>
      <c r="O1534" s="17"/>
      <c r="P1534" s="115"/>
      <c r="Q1534" s="62">
        <f>IF(C1534&gt;A_Stammdaten!$B$12,0,SUM(G1534,H1534,J1534,K1534,M1534,N1534)-SUM(I1534,L1534,O1534,P1534))</f>
        <v>0</v>
      </c>
      <c r="R1534" s="17"/>
      <c r="S1534" s="17"/>
      <c r="T1534" s="17"/>
      <c r="U1534" s="62">
        <f t="shared" si="292"/>
        <v>0</v>
      </c>
      <c r="V1534" s="63">
        <f>IF(ISBLANK($B1534),0,VLOOKUP($B1534,Listen!$A$2:$C$45,2,FALSE))</f>
        <v>0</v>
      </c>
      <c r="W1534" s="63">
        <f>IF(ISBLANK($B1534),0,VLOOKUP($B1534,Listen!$A$2:$C$45,3,FALSE))</f>
        <v>0</v>
      </c>
      <c r="X1534" s="49">
        <f t="shared" si="293"/>
        <v>0</v>
      </c>
      <c r="Y1534" s="49">
        <f t="shared" si="303"/>
        <v>0</v>
      </c>
      <c r="Z1534" s="49">
        <f t="shared" si="303"/>
        <v>0</v>
      </c>
      <c r="AA1534" s="49">
        <f t="shared" si="303"/>
        <v>0</v>
      </c>
      <c r="AB1534" s="49">
        <f t="shared" si="303"/>
        <v>0</v>
      </c>
      <c r="AC1534" s="49">
        <f t="shared" si="303"/>
        <v>0</v>
      </c>
      <c r="AD1534" s="49">
        <f t="shared" si="303"/>
        <v>0</v>
      </c>
      <c r="AE1534" s="51">
        <f t="shared" si="302"/>
        <v>0</v>
      </c>
      <c r="AF1534" s="51">
        <f>IF(C1534=A_Stammdaten!$B$12,D_SAV!$U1534-D_SAV!$AG1534,HLOOKUP(A_Stammdaten!$B$12-1,$AH$4:$AN$4004,ROW(C1534)-3,FALSE)-$AG1534)</f>
        <v>0</v>
      </c>
      <c r="AG1534" s="51">
        <f>HLOOKUP(A_Stammdaten!$B$12,$AH$4:$AN$4004,ROW(C1534)-3,FALSE)</f>
        <v>0</v>
      </c>
      <c r="AH1534" s="51">
        <f t="shared" si="294"/>
        <v>0</v>
      </c>
      <c r="AI1534" s="51">
        <f t="shared" si="295"/>
        <v>0</v>
      </c>
      <c r="AJ1534" s="51">
        <f t="shared" si="296"/>
        <v>0</v>
      </c>
      <c r="AK1534" s="51">
        <f t="shared" si="297"/>
        <v>0</v>
      </c>
      <c r="AL1534" s="51">
        <f t="shared" si="298"/>
        <v>0</v>
      </c>
      <c r="AM1534" s="51">
        <f t="shared" si="299"/>
        <v>0</v>
      </c>
      <c r="AN1534" s="51">
        <f t="shared" si="300"/>
        <v>0</v>
      </c>
    </row>
    <row r="1535" spans="1:40" x14ac:dyDescent="0.25">
      <c r="A1535" s="17"/>
      <c r="B1535" s="17"/>
      <c r="C1535" s="35"/>
      <c r="D1535" s="17"/>
      <c r="E1535" s="17"/>
      <c r="F1535" s="17"/>
      <c r="G1535" s="62">
        <f t="shared" si="301"/>
        <v>0</v>
      </c>
      <c r="H1535" s="17"/>
      <c r="I1535" s="17"/>
      <c r="J1535" s="17"/>
      <c r="K1535" s="17"/>
      <c r="L1535" s="17"/>
      <c r="M1535" s="17"/>
      <c r="N1535" s="17"/>
      <c r="O1535" s="17"/>
      <c r="P1535" s="115"/>
      <c r="Q1535" s="62">
        <f>IF(C1535&gt;A_Stammdaten!$B$12,0,SUM(G1535,H1535,J1535,K1535,M1535,N1535)-SUM(I1535,L1535,O1535,P1535))</f>
        <v>0</v>
      </c>
      <c r="R1535" s="17"/>
      <c r="S1535" s="17"/>
      <c r="T1535" s="17"/>
      <c r="U1535" s="62">
        <f t="shared" si="292"/>
        <v>0</v>
      </c>
      <c r="V1535" s="63">
        <f>IF(ISBLANK($B1535),0,VLOOKUP($B1535,Listen!$A$2:$C$45,2,FALSE))</f>
        <v>0</v>
      </c>
      <c r="W1535" s="63">
        <f>IF(ISBLANK($B1535),0,VLOOKUP($B1535,Listen!$A$2:$C$45,3,FALSE))</f>
        <v>0</v>
      </c>
      <c r="X1535" s="49">
        <f t="shared" si="293"/>
        <v>0</v>
      </c>
      <c r="Y1535" s="49">
        <f t="shared" si="303"/>
        <v>0</v>
      </c>
      <c r="Z1535" s="49">
        <f t="shared" si="303"/>
        <v>0</v>
      </c>
      <c r="AA1535" s="49">
        <f t="shared" si="303"/>
        <v>0</v>
      </c>
      <c r="AB1535" s="49">
        <f t="shared" si="303"/>
        <v>0</v>
      </c>
      <c r="AC1535" s="49">
        <f t="shared" si="303"/>
        <v>0</v>
      </c>
      <c r="AD1535" s="49">
        <f t="shared" si="303"/>
        <v>0</v>
      </c>
      <c r="AE1535" s="51">
        <f t="shared" si="302"/>
        <v>0</v>
      </c>
      <c r="AF1535" s="51">
        <f>IF(C1535=A_Stammdaten!$B$12,D_SAV!$U1535-D_SAV!$AG1535,HLOOKUP(A_Stammdaten!$B$12-1,$AH$4:$AN$4004,ROW(C1535)-3,FALSE)-$AG1535)</f>
        <v>0</v>
      </c>
      <c r="AG1535" s="51">
        <f>HLOOKUP(A_Stammdaten!$B$12,$AH$4:$AN$4004,ROW(C1535)-3,FALSE)</f>
        <v>0</v>
      </c>
      <c r="AH1535" s="51">
        <f t="shared" si="294"/>
        <v>0</v>
      </c>
      <c r="AI1535" s="51">
        <f t="shared" si="295"/>
        <v>0</v>
      </c>
      <c r="AJ1535" s="51">
        <f t="shared" si="296"/>
        <v>0</v>
      </c>
      <c r="AK1535" s="51">
        <f t="shared" si="297"/>
        <v>0</v>
      </c>
      <c r="AL1535" s="51">
        <f t="shared" si="298"/>
        <v>0</v>
      </c>
      <c r="AM1535" s="51">
        <f t="shared" si="299"/>
        <v>0</v>
      </c>
      <c r="AN1535" s="51">
        <f t="shared" si="300"/>
        <v>0</v>
      </c>
    </row>
    <row r="1536" spans="1:40" x14ac:dyDescent="0.25">
      <c r="A1536" s="17"/>
      <c r="B1536" s="17"/>
      <c r="C1536" s="35"/>
      <c r="D1536" s="17"/>
      <c r="E1536" s="17"/>
      <c r="F1536" s="17"/>
      <c r="G1536" s="62">
        <f t="shared" si="301"/>
        <v>0</v>
      </c>
      <c r="H1536" s="17"/>
      <c r="I1536" s="17"/>
      <c r="J1536" s="17"/>
      <c r="K1536" s="17"/>
      <c r="L1536" s="17"/>
      <c r="M1536" s="17"/>
      <c r="N1536" s="17"/>
      <c r="O1536" s="17"/>
      <c r="P1536" s="115"/>
      <c r="Q1536" s="62">
        <f>IF(C1536&gt;A_Stammdaten!$B$12,0,SUM(G1536,H1536,J1536,K1536,M1536,N1536)-SUM(I1536,L1536,O1536,P1536))</f>
        <v>0</v>
      </c>
      <c r="R1536" s="17"/>
      <c r="S1536" s="17"/>
      <c r="T1536" s="17"/>
      <c r="U1536" s="62">
        <f t="shared" si="292"/>
        <v>0</v>
      </c>
      <c r="V1536" s="63">
        <f>IF(ISBLANK($B1536),0,VLOOKUP($B1536,Listen!$A$2:$C$45,2,FALSE))</f>
        <v>0</v>
      </c>
      <c r="W1536" s="63">
        <f>IF(ISBLANK($B1536),0,VLOOKUP($B1536,Listen!$A$2:$C$45,3,FALSE))</f>
        <v>0</v>
      </c>
      <c r="X1536" s="49">
        <f t="shared" si="293"/>
        <v>0</v>
      </c>
      <c r="Y1536" s="49">
        <f t="shared" si="303"/>
        <v>0</v>
      </c>
      <c r="Z1536" s="49">
        <f t="shared" si="303"/>
        <v>0</v>
      </c>
      <c r="AA1536" s="49">
        <f t="shared" si="303"/>
        <v>0</v>
      </c>
      <c r="AB1536" s="49">
        <f t="shared" si="303"/>
        <v>0</v>
      </c>
      <c r="AC1536" s="49">
        <f t="shared" si="303"/>
        <v>0</v>
      </c>
      <c r="AD1536" s="49">
        <f t="shared" si="303"/>
        <v>0</v>
      </c>
      <c r="AE1536" s="51">
        <f t="shared" si="302"/>
        <v>0</v>
      </c>
      <c r="AF1536" s="51">
        <f>IF(C1536=A_Stammdaten!$B$12,D_SAV!$U1536-D_SAV!$AG1536,HLOOKUP(A_Stammdaten!$B$12-1,$AH$4:$AN$4004,ROW(C1536)-3,FALSE)-$AG1536)</f>
        <v>0</v>
      </c>
      <c r="AG1536" s="51">
        <f>HLOOKUP(A_Stammdaten!$B$12,$AH$4:$AN$4004,ROW(C1536)-3,FALSE)</f>
        <v>0</v>
      </c>
      <c r="AH1536" s="51">
        <f t="shared" si="294"/>
        <v>0</v>
      </c>
      <c r="AI1536" s="51">
        <f t="shared" si="295"/>
        <v>0</v>
      </c>
      <c r="AJ1536" s="51">
        <f t="shared" si="296"/>
        <v>0</v>
      </c>
      <c r="AK1536" s="51">
        <f t="shared" si="297"/>
        <v>0</v>
      </c>
      <c r="AL1536" s="51">
        <f t="shared" si="298"/>
        <v>0</v>
      </c>
      <c r="AM1536" s="51">
        <f t="shared" si="299"/>
        <v>0</v>
      </c>
      <c r="AN1536" s="51">
        <f t="shared" si="300"/>
        <v>0</v>
      </c>
    </row>
    <row r="1537" spans="1:40" x14ac:dyDescent="0.25">
      <c r="A1537" s="17"/>
      <c r="B1537" s="17"/>
      <c r="C1537" s="35"/>
      <c r="D1537" s="17"/>
      <c r="E1537" s="17"/>
      <c r="F1537" s="17"/>
      <c r="G1537" s="62">
        <f t="shared" si="301"/>
        <v>0</v>
      </c>
      <c r="H1537" s="17"/>
      <c r="I1537" s="17"/>
      <c r="J1537" s="17"/>
      <c r="K1537" s="17"/>
      <c r="L1537" s="17"/>
      <c r="M1537" s="17"/>
      <c r="N1537" s="17"/>
      <c r="O1537" s="17"/>
      <c r="P1537" s="115"/>
      <c r="Q1537" s="62">
        <f>IF(C1537&gt;A_Stammdaten!$B$12,0,SUM(G1537,H1537,J1537,K1537,M1537,N1537)-SUM(I1537,L1537,O1537,P1537))</f>
        <v>0</v>
      </c>
      <c r="R1537" s="17"/>
      <c r="S1537" s="17"/>
      <c r="T1537" s="17"/>
      <c r="U1537" s="62">
        <f t="shared" si="292"/>
        <v>0</v>
      </c>
      <c r="V1537" s="63">
        <f>IF(ISBLANK($B1537),0,VLOOKUP($B1537,Listen!$A$2:$C$45,2,FALSE))</f>
        <v>0</v>
      </c>
      <c r="W1537" s="63">
        <f>IF(ISBLANK($B1537),0,VLOOKUP($B1537,Listen!$A$2:$C$45,3,FALSE))</f>
        <v>0</v>
      </c>
      <c r="X1537" s="49">
        <f t="shared" si="293"/>
        <v>0</v>
      </c>
      <c r="Y1537" s="49">
        <f t="shared" si="303"/>
        <v>0</v>
      </c>
      <c r="Z1537" s="49">
        <f t="shared" si="303"/>
        <v>0</v>
      </c>
      <c r="AA1537" s="49">
        <f t="shared" si="303"/>
        <v>0</v>
      </c>
      <c r="AB1537" s="49">
        <f t="shared" si="303"/>
        <v>0</v>
      </c>
      <c r="AC1537" s="49">
        <f t="shared" si="303"/>
        <v>0</v>
      </c>
      <c r="AD1537" s="49">
        <f t="shared" si="303"/>
        <v>0</v>
      </c>
      <c r="AE1537" s="51">
        <f t="shared" si="302"/>
        <v>0</v>
      </c>
      <c r="AF1537" s="51">
        <f>IF(C1537=A_Stammdaten!$B$12,D_SAV!$U1537-D_SAV!$AG1537,HLOOKUP(A_Stammdaten!$B$12-1,$AH$4:$AN$4004,ROW(C1537)-3,FALSE)-$AG1537)</f>
        <v>0</v>
      </c>
      <c r="AG1537" s="51">
        <f>HLOOKUP(A_Stammdaten!$B$12,$AH$4:$AN$4004,ROW(C1537)-3,FALSE)</f>
        <v>0</v>
      </c>
      <c r="AH1537" s="51">
        <f t="shared" si="294"/>
        <v>0</v>
      </c>
      <c r="AI1537" s="51">
        <f t="shared" si="295"/>
        <v>0</v>
      </c>
      <c r="AJ1537" s="51">
        <f t="shared" si="296"/>
        <v>0</v>
      </c>
      <c r="AK1537" s="51">
        <f t="shared" si="297"/>
        <v>0</v>
      </c>
      <c r="AL1537" s="51">
        <f t="shared" si="298"/>
        <v>0</v>
      </c>
      <c r="AM1537" s="51">
        <f t="shared" si="299"/>
        <v>0</v>
      </c>
      <c r="AN1537" s="51">
        <f t="shared" si="300"/>
        <v>0</v>
      </c>
    </row>
    <row r="1538" spans="1:40" x14ac:dyDescent="0.25">
      <c r="A1538" s="17"/>
      <c r="B1538" s="17"/>
      <c r="C1538" s="35"/>
      <c r="D1538" s="17"/>
      <c r="E1538" s="17"/>
      <c r="F1538" s="17"/>
      <c r="G1538" s="62">
        <f t="shared" si="301"/>
        <v>0</v>
      </c>
      <c r="H1538" s="17"/>
      <c r="I1538" s="17"/>
      <c r="J1538" s="17"/>
      <c r="K1538" s="17"/>
      <c r="L1538" s="17"/>
      <c r="M1538" s="17"/>
      <c r="N1538" s="17"/>
      <c r="O1538" s="17"/>
      <c r="P1538" s="115"/>
      <c r="Q1538" s="62">
        <f>IF(C1538&gt;A_Stammdaten!$B$12,0,SUM(G1538,H1538,J1538,K1538,M1538,N1538)-SUM(I1538,L1538,O1538,P1538))</f>
        <v>0</v>
      </c>
      <c r="R1538" s="17"/>
      <c r="S1538" s="17"/>
      <c r="T1538" s="17"/>
      <c r="U1538" s="62">
        <f t="shared" si="292"/>
        <v>0</v>
      </c>
      <c r="V1538" s="63">
        <f>IF(ISBLANK($B1538),0,VLOOKUP($B1538,Listen!$A$2:$C$45,2,FALSE))</f>
        <v>0</v>
      </c>
      <c r="W1538" s="63">
        <f>IF(ISBLANK($B1538),0,VLOOKUP($B1538,Listen!$A$2:$C$45,3,FALSE))</f>
        <v>0</v>
      </c>
      <c r="X1538" s="49">
        <f t="shared" si="293"/>
        <v>0</v>
      </c>
      <c r="Y1538" s="49">
        <f t="shared" si="303"/>
        <v>0</v>
      </c>
      <c r="Z1538" s="49">
        <f t="shared" si="303"/>
        <v>0</v>
      </c>
      <c r="AA1538" s="49">
        <f t="shared" si="303"/>
        <v>0</v>
      </c>
      <c r="AB1538" s="49">
        <f t="shared" si="303"/>
        <v>0</v>
      </c>
      <c r="AC1538" s="49">
        <f t="shared" si="303"/>
        <v>0</v>
      </c>
      <c r="AD1538" s="49">
        <f t="shared" si="303"/>
        <v>0</v>
      </c>
      <c r="AE1538" s="51">
        <f t="shared" si="302"/>
        <v>0</v>
      </c>
      <c r="AF1538" s="51">
        <f>IF(C1538=A_Stammdaten!$B$12,D_SAV!$U1538-D_SAV!$AG1538,HLOOKUP(A_Stammdaten!$B$12-1,$AH$4:$AN$4004,ROW(C1538)-3,FALSE)-$AG1538)</f>
        <v>0</v>
      </c>
      <c r="AG1538" s="51">
        <f>HLOOKUP(A_Stammdaten!$B$12,$AH$4:$AN$4004,ROW(C1538)-3,FALSE)</f>
        <v>0</v>
      </c>
      <c r="AH1538" s="51">
        <f t="shared" si="294"/>
        <v>0</v>
      </c>
      <c r="AI1538" s="51">
        <f t="shared" si="295"/>
        <v>0</v>
      </c>
      <c r="AJ1538" s="51">
        <f t="shared" si="296"/>
        <v>0</v>
      </c>
      <c r="AK1538" s="51">
        <f t="shared" si="297"/>
        <v>0</v>
      </c>
      <c r="AL1538" s="51">
        <f t="shared" si="298"/>
        <v>0</v>
      </c>
      <c r="AM1538" s="51">
        <f t="shared" si="299"/>
        <v>0</v>
      </c>
      <c r="AN1538" s="51">
        <f t="shared" si="300"/>
        <v>0</v>
      </c>
    </row>
    <row r="1539" spans="1:40" x14ac:dyDescent="0.25">
      <c r="A1539" s="17"/>
      <c r="B1539" s="17"/>
      <c r="C1539" s="35"/>
      <c r="D1539" s="17"/>
      <c r="E1539" s="17"/>
      <c r="F1539" s="17"/>
      <c r="G1539" s="62">
        <f t="shared" si="301"/>
        <v>0</v>
      </c>
      <c r="H1539" s="17"/>
      <c r="I1539" s="17"/>
      <c r="J1539" s="17"/>
      <c r="K1539" s="17"/>
      <c r="L1539" s="17"/>
      <c r="M1539" s="17"/>
      <c r="N1539" s="17"/>
      <c r="O1539" s="17"/>
      <c r="P1539" s="115"/>
      <c r="Q1539" s="62">
        <f>IF(C1539&gt;A_Stammdaten!$B$12,0,SUM(G1539,H1539,J1539,K1539,M1539,N1539)-SUM(I1539,L1539,O1539,P1539))</f>
        <v>0</v>
      </c>
      <c r="R1539" s="17"/>
      <c r="S1539" s="17"/>
      <c r="T1539" s="17"/>
      <c r="U1539" s="62">
        <f t="shared" si="292"/>
        <v>0</v>
      </c>
      <c r="V1539" s="63">
        <f>IF(ISBLANK($B1539),0,VLOOKUP($B1539,Listen!$A$2:$C$45,2,FALSE))</f>
        <v>0</v>
      </c>
      <c r="W1539" s="63">
        <f>IF(ISBLANK($B1539),0,VLOOKUP($B1539,Listen!$A$2:$C$45,3,FALSE))</f>
        <v>0</v>
      </c>
      <c r="X1539" s="49">
        <f t="shared" si="293"/>
        <v>0</v>
      </c>
      <c r="Y1539" s="49">
        <f t="shared" si="303"/>
        <v>0</v>
      </c>
      <c r="Z1539" s="49">
        <f t="shared" si="303"/>
        <v>0</v>
      </c>
      <c r="AA1539" s="49">
        <f t="shared" si="303"/>
        <v>0</v>
      </c>
      <c r="AB1539" s="49">
        <f t="shared" si="303"/>
        <v>0</v>
      </c>
      <c r="AC1539" s="49">
        <f t="shared" si="303"/>
        <v>0</v>
      </c>
      <c r="AD1539" s="49">
        <f t="shared" si="303"/>
        <v>0</v>
      </c>
      <c r="AE1539" s="51">
        <f t="shared" si="302"/>
        <v>0</v>
      </c>
      <c r="AF1539" s="51">
        <f>IF(C1539=A_Stammdaten!$B$12,D_SAV!$U1539-D_SAV!$AG1539,HLOOKUP(A_Stammdaten!$B$12-1,$AH$4:$AN$4004,ROW(C1539)-3,FALSE)-$AG1539)</f>
        <v>0</v>
      </c>
      <c r="AG1539" s="51">
        <f>HLOOKUP(A_Stammdaten!$B$12,$AH$4:$AN$4004,ROW(C1539)-3,FALSE)</f>
        <v>0</v>
      </c>
      <c r="AH1539" s="51">
        <f t="shared" si="294"/>
        <v>0</v>
      </c>
      <c r="AI1539" s="51">
        <f t="shared" si="295"/>
        <v>0</v>
      </c>
      <c r="AJ1539" s="51">
        <f t="shared" si="296"/>
        <v>0</v>
      </c>
      <c r="AK1539" s="51">
        <f t="shared" si="297"/>
        <v>0</v>
      </c>
      <c r="AL1539" s="51">
        <f t="shared" si="298"/>
        <v>0</v>
      </c>
      <c r="AM1539" s="51">
        <f t="shared" si="299"/>
        <v>0</v>
      </c>
      <c r="AN1539" s="51">
        <f t="shared" si="300"/>
        <v>0</v>
      </c>
    </row>
    <row r="1540" spans="1:40" x14ac:dyDescent="0.25">
      <c r="A1540" s="17"/>
      <c r="B1540" s="17"/>
      <c r="C1540" s="35"/>
      <c r="D1540" s="17"/>
      <c r="E1540" s="17"/>
      <c r="F1540" s="17"/>
      <c r="G1540" s="62">
        <f t="shared" si="301"/>
        <v>0</v>
      </c>
      <c r="H1540" s="17"/>
      <c r="I1540" s="17"/>
      <c r="J1540" s="17"/>
      <c r="K1540" s="17"/>
      <c r="L1540" s="17"/>
      <c r="M1540" s="17"/>
      <c r="N1540" s="17"/>
      <c r="O1540" s="17"/>
      <c r="P1540" s="115"/>
      <c r="Q1540" s="62">
        <f>IF(C1540&gt;A_Stammdaten!$B$12,0,SUM(G1540,H1540,J1540,K1540,M1540,N1540)-SUM(I1540,L1540,O1540,P1540))</f>
        <v>0</v>
      </c>
      <c r="R1540" s="17"/>
      <c r="S1540" s="17"/>
      <c r="T1540" s="17"/>
      <c r="U1540" s="62">
        <f t="shared" si="292"/>
        <v>0</v>
      </c>
      <c r="V1540" s="63">
        <f>IF(ISBLANK($B1540),0,VLOOKUP($B1540,Listen!$A$2:$C$45,2,FALSE))</f>
        <v>0</v>
      </c>
      <c r="W1540" s="63">
        <f>IF(ISBLANK($B1540),0,VLOOKUP($B1540,Listen!$A$2:$C$45,3,FALSE))</f>
        <v>0</v>
      </c>
      <c r="X1540" s="49">
        <f t="shared" si="293"/>
        <v>0</v>
      </c>
      <c r="Y1540" s="49">
        <f t="shared" si="303"/>
        <v>0</v>
      </c>
      <c r="Z1540" s="49">
        <f t="shared" si="303"/>
        <v>0</v>
      </c>
      <c r="AA1540" s="49">
        <f t="shared" si="303"/>
        <v>0</v>
      </c>
      <c r="AB1540" s="49">
        <f t="shared" si="303"/>
        <v>0</v>
      </c>
      <c r="AC1540" s="49">
        <f t="shared" si="303"/>
        <v>0</v>
      </c>
      <c r="AD1540" s="49">
        <f t="shared" si="303"/>
        <v>0</v>
      </c>
      <c r="AE1540" s="51">
        <f t="shared" si="302"/>
        <v>0</v>
      </c>
      <c r="AF1540" s="51">
        <f>IF(C1540=A_Stammdaten!$B$12,D_SAV!$U1540-D_SAV!$AG1540,HLOOKUP(A_Stammdaten!$B$12-1,$AH$4:$AN$4004,ROW(C1540)-3,FALSE)-$AG1540)</f>
        <v>0</v>
      </c>
      <c r="AG1540" s="51">
        <f>HLOOKUP(A_Stammdaten!$B$12,$AH$4:$AN$4004,ROW(C1540)-3,FALSE)</f>
        <v>0</v>
      </c>
      <c r="AH1540" s="51">
        <f t="shared" si="294"/>
        <v>0</v>
      </c>
      <c r="AI1540" s="51">
        <f t="shared" si="295"/>
        <v>0</v>
      </c>
      <c r="AJ1540" s="51">
        <f t="shared" si="296"/>
        <v>0</v>
      </c>
      <c r="AK1540" s="51">
        <f t="shared" si="297"/>
        <v>0</v>
      </c>
      <c r="AL1540" s="51">
        <f t="shared" si="298"/>
        <v>0</v>
      </c>
      <c r="AM1540" s="51">
        <f t="shared" si="299"/>
        <v>0</v>
      </c>
      <c r="AN1540" s="51">
        <f t="shared" si="300"/>
        <v>0</v>
      </c>
    </row>
    <row r="1541" spans="1:40" x14ac:dyDescent="0.25">
      <c r="A1541" s="17"/>
      <c r="B1541" s="17"/>
      <c r="C1541" s="35"/>
      <c r="D1541" s="17"/>
      <c r="E1541" s="17"/>
      <c r="F1541" s="17"/>
      <c r="G1541" s="62">
        <f t="shared" si="301"/>
        <v>0</v>
      </c>
      <c r="H1541" s="17"/>
      <c r="I1541" s="17"/>
      <c r="J1541" s="17"/>
      <c r="K1541" s="17"/>
      <c r="L1541" s="17"/>
      <c r="M1541" s="17"/>
      <c r="N1541" s="17"/>
      <c r="O1541" s="17"/>
      <c r="P1541" s="115"/>
      <c r="Q1541" s="62">
        <f>IF(C1541&gt;A_Stammdaten!$B$12,0,SUM(G1541,H1541,J1541,K1541,M1541,N1541)-SUM(I1541,L1541,O1541,P1541))</f>
        <v>0</v>
      </c>
      <c r="R1541" s="17"/>
      <c r="S1541" s="17"/>
      <c r="T1541" s="17"/>
      <c r="U1541" s="62">
        <f t="shared" ref="U1541:U1604" si="304">Q1541-SUM(R1541:T1541)</f>
        <v>0</v>
      </c>
      <c r="V1541" s="63">
        <f>IF(ISBLANK($B1541),0,VLOOKUP($B1541,Listen!$A$2:$C$45,2,FALSE))</f>
        <v>0</v>
      </c>
      <c r="W1541" s="63">
        <f>IF(ISBLANK($B1541),0,VLOOKUP($B1541,Listen!$A$2:$C$45,3,FALSE))</f>
        <v>0</v>
      </c>
      <c r="X1541" s="49">
        <f t="shared" ref="X1541:X1604" si="305">$V1541</f>
        <v>0</v>
      </c>
      <c r="Y1541" s="49">
        <f t="shared" si="303"/>
        <v>0</v>
      </c>
      <c r="Z1541" s="49">
        <f t="shared" si="303"/>
        <v>0</v>
      </c>
      <c r="AA1541" s="49">
        <f t="shared" si="303"/>
        <v>0</v>
      </c>
      <c r="AB1541" s="49">
        <f t="shared" si="303"/>
        <v>0</v>
      </c>
      <c r="AC1541" s="49">
        <f t="shared" si="303"/>
        <v>0</v>
      </c>
      <c r="AD1541" s="49">
        <f t="shared" si="303"/>
        <v>0</v>
      </c>
      <c r="AE1541" s="51">
        <f t="shared" si="302"/>
        <v>0</v>
      </c>
      <c r="AF1541" s="51">
        <f>IF(C1541=A_Stammdaten!$B$12,D_SAV!$U1541-D_SAV!$AG1541,HLOOKUP(A_Stammdaten!$B$12-1,$AH$4:$AN$4004,ROW(C1541)-3,FALSE)-$AG1541)</f>
        <v>0</v>
      </c>
      <c r="AG1541" s="51">
        <f>HLOOKUP(A_Stammdaten!$B$12,$AH$4:$AN$4004,ROW(C1541)-3,FALSE)</f>
        <v>0</v>
      </c>
      <c r="AH1541" s="51">
        <f t="shared" ref="AH1541:AH1604" si="306">IF(OR($C1541=0,$U1541=0),0,IF($C1541&lt;=AH$4,$U1541-$U1541/X1541*(AH$4-$C1541+1),0))</f>
        <v>0</v>
      </c>
      <c r="AI1541" s="51">
        <f t="shared" ref="AI1541:AI1604" si="307">IF(OR($C1541=0,$U1541=0,Y1541-(AI$4-$C1541)=0),0,IF($C1541&lt;AI$4,AH1541-AH1541/(Y1541-(AI$4-$C1541)),IF($C1541=AI$4,$U1541-$U1541/Y1541,0)))</f>
        <v>0</v>
      </c>
      <c r="AJ1541" s="51">
        <f t="shared" ref="AJ1541:AJ1604" si="308">IF(OR($C1541=0,$U1541=0,Z1541-(AJ$4-$C1541)=0),0,IF($C1541&lt;AJ$4,AI1541-AI1541/(Z1541-(AJ$4-$C1541)),IF($C1541=AJ$4,$U1541-$U1541/Z1541,0)))</f>
        <v>0</v>
      </c>
      <c r="AK1541" s="51">
        <f t="shared" ref="AK1541:AK1604" si="309">IF(OR($C1541=0,$U1541=0,AA1541-(AK$4-$C1541)=0),0,IF($C1541&lt;AK$4,AJ1541-AJ1541/(AA1541-(AK$4-$C1541)),IF($C1541=AK$4,$U1541-$U1541/AA1541,0)))</f>
        <v>0</v>
      </c>
      <c r="AL1541" s="51">
        <f t="shared" ref="AL1541:AL1604" si="310">IF(OR($C1541=0,$U1541=0,AB1541-(AL$4-$C1541)=0),0,IF($C1541&lt;AL$4,AK1541-AK1541/(AB1541-(AL$4-$C1541)),IF($C1541=AL$4,$U1541-$U1541/AB1541,0)))</f>
        <v>0</v>
      </c>
      <c r="AM1541" s="51">
        <f t="shared" ref="AM1541:AM1604" si="311">IF(OR($C1541=0,$U1541=0,AC1541-(AM$4-$C1541)=0),0,IF($C1541&lt;AM$4,AL1541-AL1541/(AC1541-(AM$4-$C1541)),IF($C1541=AM$4,$U1541-$U1541/AC1541,0)))</f>
        <v>0</v>
      </c>
      <c r="AN1541" s="51">
        <f t="shared" ref="AN1541:AN1604" si="312">IF(OR($C1541=0,$U1541=0,AD1541-(AN$4-$C1541)=0),0,IF($C1541&lt;AN$4,AM1541-AM1541/(AD1541-(AN$4-$C1541)),IF($C1541=AN$4,$U1541-$U1541/AD1541,0)))</f>
        <v>0</v>
      </c>
    </row>
    <row r="1542" spans="1:40" x14ac:dyDescent="0.25">
      <c r="A1542" s="17"/>
      <c r="B1542" s="17"/>
      <c r="C1542" s="35"/>
      <c r="D1542" s="17"/>
      <c r="E1542" s="17"/>
      <c r="F1542" s="17"/>
      <c r="G1542" s="62">
        <f t="shared" ref="G1542:G1605" si="313">D1542*E1542/100</f>
        <v>0</v>
      </c>
      <c r="H1542" s="17"/>
      <c r="I1542" s="17"/>
      <c r="J1542" s="17"/>
      <c r="K1542" s="17"/>
      <c r="L1542" s="17"/>
      <c r="M1542" s="17"/>
      <c r="N1542" s="17"/>
      <c r="O1542" s="17"/>
      <c r="P1542" s="115"/>
      <c r="Q1542" s="62">
        <f>IF(C1542&gt;A_Stammdaten!$B$12,0,SUM(G1542,H1542,J1542,K1542,M1542,N1542)-SUM(I1542,L1542,O1542,P1542))</f>
        <v>0</v>
      </c>
      <c r="R1542" s="17"/>
      <c r="S1542" s="17"/>
      <c r="T1542" s="17"/>
      <c r="U1542" s="62">
        <f t="shared" si="304"/>
        <v>0</v>
      </c>
      <c r="V1542" s="63">
        <f>IF(ISBLANK($B1542),0,VLOOKUP($B1542,Listen!$A$2:$C$45,2,FALSE))</f>
        <v>0</v>
      </c>
      <c r="W1542" s="63">
        <f>IF(ISBLANK($B1542),0,VLOOKUP($B1542,Listen!$A$2:$C$45,3,FALSE))</f>
        <v>0</v>
      </c>
      <c r="X1542" s="49">
        <f t="shared" si="305"/>
        <v>0</v>
      </c>
      <c r="Y1542" s="49">
        <f t="shared" si="303"/>
        <v>0</v>
      </c>
      <c r="Z1542" s="49">
        <f t="shared" si="303"/>
        <v>0</v>
      </c>
      <c r="AA1542" s="49">
        <f t="shared" si="303"/>
        <v>0</v>
      </c>
      <c r="AB1542" s="49">
        <f t="shared" si="303"/>
        <v>0</v>
      </c>
      <c r="AC1542" s="49">
        <f t="shared" si="303"/>
        <v>0</v>
      </c>
      <c r="AD1542" s="49">
        <f t="shared" si="303"/>
        <v>0</v>
      </c>
      <c r="AE1542" s="51">
        <f t="shared" si="302"/>
        <v>0</v>
      </c>
      <c r="AF1542" s="51">
        <f>IF(C1542=A_Stammdaten!$B$12,D_SAV!$U1542-D_SAV!$AG1542,HLOOKUP(A_Stammdaten!$B$12-1,$AH$4:$AN$4004,ROW(C1542)-3,FALSE)-$AG1542)</f>
        <v>0</v>
      </c>
      <c r="AG1542" s="51">
        <f>HLOOKUP(A_Stammdaten!$B$12,$AH$4:$AN$4004,ROW(C1542)-3,FALSE)</f>
        <v>0</v>
      </c>
      <c r="AH1542" s="51">
        <f t="shared" si="306"/>
        <v>0</v>
      </c>
      <c r="AI1542" s="51">
        <f t="shared" si="307"/>
        <v>0</v>
      </c>
      <c r="AJ1542" s="51">
        <f t="shared" si="308"/>
        <v>0</v>
      </c>
      <c r="AK1542" s="51">
        <f t="shared" si="309"/>
        <v>0</v>
      </c>
      <c r="AL1542" s="51">
        <f t="shared" si="310"/>
        <v>0</v>
      </c>
      <c r="AM1542" s="51">
        <f t="shared" si="311"/>
        <v>0</v>
      </c>
      <c r="AN1542" s="51">
        <f t="shared" si="312"/>
        <v>0</v>
      </c>
    </row>
    <row r="1543" spans="1:40" x14ac:dyDescent="0.25">
      <c r="A1543" s="17"/>
      <c r="B1543" s="17"/>
      <c r="C1543" s="35"/>
      <c r="D1543" s="17"/>
      <c r="E1543" s="17"/>
      <c r="F1543" s="17"/>
      <c r="G1543" s="62">
        <f t="shared" si="313"/>
        <v>0</v>
      </c>
      <c r="H1543" s="17"/>
      <c r="I1543" s="17"/>
      <c r="J1543" s="17"/>
      <c r="K1543" s="17"/>
      <c r="L1543" s="17"/>
      <c r="M1543" s="17"/>
      <c r="N1543" s="17"/>
      <c r="O1543" s="17"/>
      <c r="P1543" s="115"/>
      <c r="Q1543" s="62">
        <f>IF(C1543&gt;A_Stammdaten!$B$12,0,SUM(G1543,H1543,J1543,K1543,M1543,N1543)-SUM(I1543,L1543,O1543,P1543))</f>
        <v>0</v>
      </c>
      <c r="R1543" s="17"/>
      <c r="S1543" s="17"/>
      <c r="T1543" s="17"/>
      <c r="U1543" s="62">
        <f t="shared" si="304"/>
        <v>0</v>
      </c>
      <c r="V1543" s="63">
        <f>IF(ISBLANK($B1543),0,VLOOKUP($B1543,Listen!$A$2:$C$45,2,FALSE))</f>
        <v>0</v>
      </c>
      <c r="W1543" s="63">
        <f>IF(ISBLANK($B1543),0,VLOOKUP($B1543,Listen!$A$2:$C$45,3,FALSE))</f>
        <v>0</v>
      </c>
      <c r="X1543" s="49">
        <f t="shared" si="305"/>
        <v>0</v>
      </c>
      <c r="Y1543" s="49">
        <f t="shared" si="303"/>
        <v>0</v>
      </c>
      <c r="Z1543" s="49">
        <f t="shared" si="303"/>
        <v>0</v>
      </c>
      <c r="AA1543" s="49">
        <f t="shared" si="303"/>
        <v>0</v>
      </c>
      <c r="AB1543" s="49">
        <f t="shared" si="303"/>
        <v>0</v>
      </c>
      <c r="AC1543" s="49">
        <f t="shared" si="303"/>
        <v>0</v>
      </c>
      <c r="AD1543" s="49">
        <f t="shared" si="303"/>
        <v>0</v>
      </c>
      <c r="AE1543" s="51">
        <f t="shared" si="302"/>
        <v>0</v>
      </c>
      <c r="AF1543" s="51">
        <f>IF(C1543=A_Stammdaten!$B$12,D_SAV!$U1543-D_SAV!$AG1543,HLOOKUP(A_Stammdaten!$B$12-1,$AH$4:$AN$4004,ROW(C1543)-3,FALSE)-$AG1543)</f>
        <v>0</v>
      </c>
      <c r="AG1543" s="51">
        <f>HLOOKUP(A_Stammdaten!$B$12,$AH$4:$AN$4004,ROW(C1543)-3,FALSE)</f>
        <v>0</v>
      </c>
      <c r="AH1543" s="51">
        <f t="shared" si="306"/>
        <v>0</v>
      </c>
      <c r="AI1543" s="51">
        <f t="shared" si="307"/>
        <v>0</v>
      </c>
      <c r="AJ1543" s="51">
        <f t="shared" si="308"/>
        <v>0</v>
      </c>
      <c r="AK1543" s="51">
        <f t="shared" si="309"/>
        <v>0</v>
      </c>
      <c r="AL1543" s="51">
        <f t="shared" si="310"/>
        <v>0</v>
      </c>
      <c r="AM1543" s="51">
        <f t="shared" si="311"/>
        <v>0</v>
      </c>
      <c r="AN1543" s="51">
        <f t="shared" si="312"/>
        <v>0</v>
      </c>
    </row>
    <row r="1544" spans="1:40" x14ac:dyDescent="0.25">
      <c r="A1544" s="17"/>
      <c r="B1544" s="17"/>
      <c r="C1544" s="35"/>
      <c r="D1544" s="17"/>
      <c r="E1544" s="17"/>
      <c r="F1544" s="17"/>
      <c r="G1544" s="62">
        <f t="shared" si="313"/>
        <v>0</v>
      </c>
      <c r="H1544" s="17"/>
      <c r="I1544" s="17"/>
      <c r="J1544" s="17"/>
      <c r="K1544" s="17"/>
      <c r="L1544" s="17"/>
      <c r="M1544" s="17"/>
      <c r="N1544" s="17"/>
      <c r="O1544" s="17"/>
      <c r="P1544" s="115"/>
      <c r="Q1544" s="62">
        <f>IF(C1544&gt;A_Stammdaten!$B$12,0,SUM(G1544,H1544,J1544,K1544,M1544,N1544)-SUM(I1544,L1544,O1544,P1544))</f>
        <v>0</v>
      </c>
      <c r="R1544" s="17"/>
      <c r="S1544" s="17"/>
      <c r="T1544" s="17"/>
      <c r="U1544" s="62">
        <f t="shared" si="304"/>
        <v>0</v>
      </c>
      <c r="V1544" s="63">
        <f>IF(ISBLANK($B1544),0,VLOOKUP($B1544,Listen!$A$2:$C$45,2,FALSE))</f>
        <v>0</v>
      </c>
      <c r="W1544" s="63">
        <f>IF(ISBLANK($B1544),0,VLOOKUP($B1544,Listen!$A$2:$C$45,3,FALSE))</f>
        <v>0</v>
      </c>
      <c r="X1544" s="49">
        <f t="shared" si="305"/>
        <v>0</v>
      </c>
      <c r="Y1544" s="49">
        <f t="shared" si="303"/>
        <v>0</v>
      </c>
      <c r="Z1544" s="49">
        <f t="shared" si="303"/>
        <v>0</v>
      </c>
      <c r="AA1544" s="49">
        <f t="shared" si="303"/>
        <v>0</v>
      </c>
      <c r="AB1544" s="49">
        <f t="shared" si="303"/>
        <v>0</v>
      </c>
      <c r="AC1544" s="49">
        <f t="shared" si="303"/>
        <v>0</v>
      </c>
      <c r="AD1544" s="49">
        <f t="shared" si="303"/>
        <v>0</v>
      </c>
      <c r="AE1544" s="51">
        <f t="shared" si="302"/>
        <v>0</v>
      </c>
      <c r="AF1544" s="51">
        <f>IF(C1544=A_Stammdaten!$B$12,D_SAV!$U1544-D_SAV!$AG1544,HLOOKUP(A_Stammdaten!$B$12-1,$AH$4:$AN$4004,ROW(C1544)-3,FALSE)-$AG1544)</f>
        <v>0</v>
      </c>
      <c r="AG1544" s="51">
        <f>HLOOKUP(A_Stammdaten!$B$12,$AH$4:$AN$4004,ROW(C1544)-3,FALSE)</f>
        <v>0</v>
      </c>
      <c r="AH1544" s="51">
        <f t="shared" si="306"/>
        <v>0</v>
      </c>
      <c r="AI1544" s="51">
        <f t="shared" si="307"/>
        <v>0</v>
      </c>
      <c r="AJ1544" s="51">
        <f t="shared" si="308"/>
        <v>0</v>
      </c>
      <c r="AK1544" s="51">
        <f t="shared" si="309"/>
        <v>0</v>
      </c>
      <c r="AL1544" s="51">
        <f t="shared" si="310"/>
        <v>0</v>
      </c>
      <c r="AM1544" s="51">
        <f t="shared" si="311"/>
        <v>0</v>
      </c>
      <c r="AN1544" s="51">
        <f t="shared" si="312"/>
        <v>0</v>
      </c>
    </row>
    <row r="1545" spans="1:40" x14ac:dyDescent="0.25">
      <c r="A1545" s="17"/>
      <c r="B1545" s="17"/>
      <c r="C1545" s="35"/>
      <c r="D1545" s="17"/>
      <c r="E1545" s="17"/>
      <c r="F1545" s="17"/>
      <c r="G1545" s="62">
        <f t="shared" si="313"/>
        <v>0</v>
      </c>
      <c r="H1545" s="17"/>
      <c r="I1545" s="17"/>
      <c r="J1545" s="17"/>
      <c r="K1545" s="17"/>
      <c r="L1545" s="17"/>
      <c r="M1545" s="17"/>
      <c r="N1545" s="17"/>
      <c r="O1545" s="17"/>
      <c r="P1545" s="115"/>
      <c r="Q1545" s="62">
        <f>IF(C1545&gt;A_Stammdaten!$B$12,0,SUM(G1545,H1545,J1545,K1545,M1545,N1545)-SUM(I1545,L1545,O1545,P1545))</f>
        <v>0</v>
      </c>
      <c r="R1545" s="17"/>
      <c r="S1545" s="17"/>
      <c r="T1545" s="17"/>
      <c r="U1545" s="62">
        <f t="shared" si="304"/>
        <v>0</v>
      </c>
      <c r="V1545" s="63">
        <f>IF(ISBLANK($B1545),0,VLOOKUP($B1545,Listen!$A$2:$C$45,2,FALSE))</f>
        <v>0</v>
      </c>
      <c r="W1545" s="63">
        <f>IF(ISBLANK($B1545),0,VLOOKUP($B1545,Listen!$A$2:$C$45,3,FALSE))</f>
        <v>0</v>
      </c>
      <c r="X1545" s="49">
        <f t="shared" si="305"/>
        <v>0</v>
      </c>
      <c r="Y1545" s="49">
        <f t="shared" si="303"/>
        <v>0</v>
      </c>
      <c r="Z1545" s="49">
        <f t="shared" si="303"/>
        <v>0</v>
      </c>
      <c r="AA1545" s="49">
        <f t="shared" si="303"/>
        <v>0</v>
      </c>
      <c r="AB1545" s="49">
        <f t="shared" si="303"/>
        <v>0</v>
      </c>
      <c r="AC1545" s="49">
        <f t="shared" si="303"/>
        <v>0</v>
      </c>
      <c r="AD1545" s="49">
        <f t="shared" si="303"/>
        <v>0</v>
      </c>
      <c r="AE1545" s="51">
        <f t="shared" si="302"/>
        <v>0</v>
      </c>
      <c r="AF1545" s="51">
        <f>IF(C1545=A_Stammdaten!$B$12,D_SAV!$U1545-D_SAV!$AG1545,HLOOKUP(A_Stammdaten!$B$12-1,$AH$4:$AN$4004,ROW(C1545)-3,FALSE)-$AG1545)</f>
        <v>0</v>
      </c>
      <c r="AG1545" s="51">
        <f>HLOOKUP(A_Stammdaten!$B$12,$AH$4:$AN$4004,ROW(C1545)-3,FALSE)</f>
        <v>0</v>
      </c>
      <c r="AH1545" s="51">
        <f t="shared" si="306"/>
        <v>0</v>
      </c>
      <c r="AI1545" s="51">
        <f t="shared" si="307"/>
        <v>0</v>
      </c>
      <c r="AJ1545" s="51">
        <f t="shared" si="308"/>
        <v>0</v>
      </c>
      <c r="AK1545" s="51">
        <f t="shared" si="309"/>
        <v>0</v>
      </c>
      <c r="AL1545" s="51">
        <f t="shared" si="310"/>
        <v>0</v>
      </c>
      <c r="AM1545" s="51">
        <f t="shared" si="311"/>
        <v>0</v>
      </c>
      <c r="AN1545" s="51">
        <f t="shared" si="312"/>
        <v>0</v>
      </c>
    </row>
    <row r="1546" spans="1:40" x14ac:dyDescent="0.25">
      <c r="A1546" s="17"/>
      <c r="B1546" s="17"/>
      <c r="C1546" s="35"/>
      <c r="D1546" s="17"/>
      <c r="E1546" s="17"/>
      <c r="F1546" s="17"/>
      <c r="G1546" s="62">
        <f t="shared" si="313"/>
        <v>0</v>
      </c>
      <c r="H1546" s="17"/>
      <c r="I1546" s="17"/>
      <c r="J1546" s="17"/>
      <c r="K1546" s="17"/>
      <c r="L1546" s="17"/>
      <c r="M1546" s="17"/>
      <c r="N1546" s="17"/>
      <c r="O1546" s="17"/>
      <c r="P1546" s="115"/>
      <c r="Q1546" s="62">
        <f>IF(C1546&gt;A_Stammdaten!$B$12,0,SUM(G1546,H1546,J1546,K1546,M1546,N1546)-SUM(I1546,L1546,O1546,P1546))</f>
        <v>0</v>
      </c>
      <c r="R1546" s="17"/>
      <c r="S1546" s="17"/>
      <c r="T1546" s="17"/>
      <c r="U1546" s="62">
        <f t="shared" si="304"/>
        <v>0</v>
      </c>
      <c r="V1546" s="63">
        <f>IF(ISBLANK($B1546),0,VLOOKUP($B1546,Listen!$A$2:$C$45,2,FALSE))</f>
        <v>0</v>
      </c>
      <c r="W1546" s="63">
        <f>IF(ISBLANK($B1546),0,VLOOKUP($B1546,Listen!$A$2:$C$45,3,FALSE))</f>
        <v>0</v>
      </c>
      <c r="X1546" s="49">
        <f t="shared" si="305"/>
        <v>0</v>
      </c>
      <c r="Y1546" s="49">
        <f t="shared" si="303"/>
        <v>0</v>
      </c>
      <c r="Z1546" s="49">
        <f t="shared" si="303"/>
        <v>0</v>
      </c>
      <c r="AA1546" s="49">
        <f t="shared" si="303"/>
        <v>0</v>
      </c>
      <c r="AB1546" s="49">
        <f t="shared" si="303"/>
        <v>0</v>
      </c>
      <c r="AC1546" s="49">
        <f t="shared" si="303"/>
        <v>0</v>
      </c>
      <c r="AD1546" s="49">
        <f t="shared" si="303"/>
        <v>0</v>
      </c>
      <c r="AE1546" s="51">
        <f t="shared" si="302"/>
        <v>0</v>
      </c>
      <c r="AF1546" s="51">
        <f>IF(C1546=A_Stammdaten!$B$12,D_SAV!$U1546-D_SAV!$AG1546,HLOOKUP(A_Stammdaten!$B$12-1,$AH$4:$AN$4004,ROW(C1546)-3,FALSE)-$AG1546)</f>
        <v>0</v>
      </c>
      <c r="AG1546" s="51">
        <f>HLOOKUP(A_Stammdaten!$B$12,$AH$4:$AN$4004,ROW(C1546)-3,FALSE)</f>
        <v>0</v>
      </c>
      <c r="AH1546" s="51">
        <f t="shared" si="306"/>
        <v>0</v>
      </c>
      <c r="AI1546" s="51">
        <f t="shared" si="307"/>
        <v>0</v>
      </c>
      <c r="AJ1546" s="51">
        <f t="shared" si="308"/>
        <v>0</v>
      </c>
      <c r="AK1546" s="51">
        <f t="shared" si="309"/>
        <v>0</v>
      </c>
      <c r="AL1546" s="51">
        <f t="shared" si="310"/>
        <v>0</v>
      </c>
      <c r="AM1546" s="51">
        <f t="shared" si="311"/>
        <v>0</v>
      </c>
      <c r="AN1546" s="51">
        <f t="shared" si="312"/>
        <v>0</v>
      </c>
    </row>
    <row r="1547" spans="1:40" x14ac:dyDescent="0.25">
      <c r="A1547" s="17"/>
      <c r="B1547" s="17"/>
      <c r="C1547" s="35"/>
      <c r="D1547" s="17"/>
      <c r="E1547" s="17"/>
      <c r="F1547" s="17"/>
      <c r="G1547" s="62">
        <f t="shared" si="313"/>
        <v>0</v>
      </c>
      <c r="H1547" s="17"/>
      <c r="I1547" s="17"/>
      <c r="J1547" s="17"/>
      <c r="K1547" s="17"/>
      <c r="L1547" s="17"/>
      <c r="M1547" s="17"/>
      <c r="N1547" s="17"/>
      <c r="O1547" s="17"/>
      <c r="P1547" s="115"/>
      <c r="Q1547" s="62">
        <f>IF(C1547&gt;A_Stammdaten!$B$12,0,SUM(G1547,H1547,J1547,K1547,M1547,N1547)-SUM(I1547,L1547,O1547,P1547))</f>
        <v>0</v>
      </c>
      <c r="R1547" s="17"/>
      <c r="S1547" s="17"/>
      <c r="T1547" s="17"/>
      <c r="U1547" s="62">
        <f t="shared" si="304"/>
        <v>0</v>
      </c>
      <c r="V1547" s="63">
        <f>IF(ISBLANK($B1547),0,VLOOKUP($B1547,Listen!$A$2:$C$45,2,FALSE))</f>
        <v>0</v>
      </c>
      <c r="W1547" s="63">
        <f>IF(ISBLANK($B1547),0,VLOOKUP($B1547,Listen!$A$2:$C$45,3,FALSE))</f>
        <v>0</v>
      </c>
      <c r="X1547" s="49">
        <f t="shared" si="305"/>
        <v>0</v>
      </c>
      <c r="Y1547" s="49">
        <f t="shared" si="303"/>
        <v>0</v>
      </c>
      <c r="Z1547" s="49">
        <f t="shared" si="303"/>
        <v>0</v>
      </c>
      <c r="AA1547" s="49">
        <f t="shared" si="303"/>
        <v>0</v>
      </c>
      <c r="AB1547" s="49">
        <f t="shared" si="303"/>
        <v>0</v>
      </c>
      <c r="AC1547" s="49">
        <f t="shared" si="303"/>
        <v>0</v>
      </c>
      <c r="AD1547" s="49">
        <f t="shared" si="303"/>
        <v>0</v>
      </c>
      <c r="AE1547" s="51">
        <f t="shared" si="302"/>
        <v>0</v>
      </c>
      <c r="AF1547" s="51">
        <f>IF(C1547=A_Stammdaten!$B$12,D_SAV!$U1547-D_SAV!$AG1547,HLOOKUP(A_Stammdaten!$B$12-1,$AH$4:$AN$4004,ROW(C1547)-3,FALSE)-$AG1547)</f>
        <v>0</v>
      </c>
      <c r="AG1547" s="51">
        <f>HLOOKUP(A_Stammdaten!$B$12,$AH$4:$AN$4004,ROW(C1547)-3,FALSE)</f>
        <v>0</v>
      </c>
      <c r="AH1547" s="51">
        <f t="shared" si="306"/>
        <v>0</v>
      </c>
      <c r="AI1547" s="51">
        <f t="shared" si="307"/>
        <v>0</v>
      </c>
      <c r="AJ1547" s="51">
        <f t="shared" si="308"/>
        <v>0</v>
      </c>
      <c r="AK1547" s="51">
        <f t="shared" si="309"/>
        <v>0</v>
      </c>
      <c r="AL1547" s="51">
        <f t="shared" si="310"/>
        <v>0</v>
      </c>
      <c r="AM1547" s="51">
        <f t="shared" si="311"/>
        <v>0</v>
      </c>
      <c r="AN1547" s="51">
        <f t="shared" si="312"/>
        <v>0</v>
      </c>
    </row>
    <row r="1548" spans="1:40" x14ac:dyDescent="0.25">
      <c r="A1548" s="17"/>
      <c r="B1548" s="17"/>
      <c r="C1548" s="35"/>
      <c r="D1548" s="17"/>
      <c r="E1548" s="17"/>
      <c r="F1548" s="17"/>
      <c r="G1548" s="62">
        <f t="shared" si="313"/>
        <v>0</v>
      </c>
      <c r="H1548" s="17"/>
      <c r="I1548" s="17"/>
      <c r="J1548" s="17"/>
      <c r="K1548" s="17"/>
      <c r="L1548" s="17"/>
      <c r="M1548" s="17"/>
      <c r="N1548" s="17"/>
      <c r="O1548" s="17"/>
      <c r="P1548" s="115"/>
      <c r="Q1548" s="62">
        <f>IF(C1548&gt;A_Stammdaten!$B$12,0,SUM(G1548,H1548,J1548,K1548,M1548,N1548)-SUM(I1548,L1548,O1548,P1548))</f>
        <v>0</v>
      </c>
      <c r="R1548" s="17"/>
      <c r="S1548" s="17"/>
      <c r="T1548" s="17"/>
      <c r="U1548" s="62">
        <f t="shared" si="304"/>
        <v>0</v>
      </c>
      <c r="V1548" s="63">
        <f>IF(ISBLANK($B1548),0,VLOOKUP($B1548,Listen!$A$2:$C$45,2,FALSE))</f>
        <v>0</v>
      </c>
      <c r="W1548" s="63">
        <f>IF(ISBLANK($B1548),0,VLOOKUP($B1548,Listen!$A$2:$C$45,3,FALSE))</f>
        <v>0</v>
      </c>
      <c r="X1548" s="49">
        <f t="shared" si="305"/>
        <v>0</v>
      </c>
      <c r="Y1548" s="49">
        <f t="shared" si="303"/>
        <v>0</v>
      </c>
      <c r="Z1548" s="49">
        <f t="shared" si="303"/>
        <v>0</v>
      </c>
      <c r="AA1548" s="49">
        <f t="shared" si="303"/>
        <v>0</v>
      </c>
      <c r="AB1548" s="49">
        <f t="shared" si="303"/>
        <v>0</v>
      </c>
      <c r="AC1548" s="49">
        <f t="shared" si="303"/>
        <v>0</v>
      </c>
      <c r="AD1548" s="49">
        <f t="shared" si="303"/>
        <v>0</v>
      </c>
      <c r="AE1548" s="51">
        <f t="shared" si="302"/>
        <v>0</v>
      </c>
      <c r="AF1548" s="51">
        <f>IF(C1548=A_Stammdaten!$B$12,D_SAV!$U1548-D_SAV!$AG1548,HLOOKUP(A_Stammdaten!$B$12-1,$AH$4:$AN$4004,ROW(C1548)-3,FALSE)-$AG1548)</f>
        <v>0</v>
      </c>
      <c r="AG1548" s="51">
        <f>HLOOKUP(A_Stammdaten!$B$12,$AH$4:$AN$4004,ROW(C1548)-3,FALSE)</f>
        <v>0</v>
      </c>
      <c r="AH1548" s="51">
        <f t="shared" si="306"/>
        <v>0</v>
      </c>
      <c r="AI1548" s="51">
        <f t="shared" si="307"/>
        <v>0</v>
      </c>
      <c r="AJ1548" s="51">
        <f t="shared" si="308"/>
        <v>0</v>
      </c>
      <c r="AK1548" s="51">
        <f t="shared" si="309"/>
        <v>0</v>
      </c>
      <c r="AL1548" s="51">
        <f t="shared" si="310"/>
        <v>0</v>
      </c>
      <c r="AM1548" s="51">
        <f t="shared" si="311"/>
        <v>0</v>
      </c>
      <c r="AN1548" s="51">
        <f t="shared" si="312"/>
        <v>0</v>
      </c>
    </row>
    <row r="1549" spans="1:40" x14ac:dyDescent="0.25">
      <c r="A1549" s="17"/>
      <c r="B1549" s="17"/>
      <c r="C1549" s="35"/>
      <c r="D1549" s="17"/>
      <c r="E1549" s="17"/>
      <c r="F1549" s="17"/>
      <c r="G1549" s="62">
        <f t="shared" si="313"/>
        <v>0</v>
      </c>
      <c r="H1549" s="17"/>
      <c r="I1549" s="17"/>
      <c r="J1549" s="17"/>
      <c r="K1549" s="17"/>
      <c r="L1549" s="17"/>
      <c r="M1549" s="17"/>
      <c r="N1549" s="17"/>
      <c r="O1549" s="17"/>
      <c r="P1549" s="115"/>
      <c r="Q1549" s="62">
        <f>IF(C1549&gt;A_Stammdaten!$B$12,0,SUM(G1549,H1549,J1549,K1549,M1549,N1549)-SUM(I1549,L1549,O1549,P1549))</f>
        <v>0</v>
      </c>
      <c r="R1549" s="17"/>
      <c r="S1549" s="17"/>
      <c r="T1549" s="17"/>
      <c r="U1549" s="62">
        <f t="shared" si="304"/>
        <v>0</v>
      </c>
      <c r="V1549" s="63">
        <f>IF(ISBLANK($B1549),0,VLOOKUP($B1549,Listen!$A$2:$C$45,2,FALSE))</f>
        <v>0</v>
      </c>
      <c r="W1549" s="63">
        <f>IF(ISBLANK($B1549),0,VLOOKUP($B1549,Listen!$A$2:$C$45,3,FALSE))</f>
        <v>0</v>
      </c>
      <c r="X1549" s="49">
        <f t="shared" si="305"/>
        <v>0</v>
      </c>
      <c r="Y1549" s="49">
        <f t="shared" si="303"/>
        <v>0</v>
      </c>
      <c r="Z1549" s="49">
        <f t="shared" si="303"/>
        <v>0</v>
      </c>
      <c r="AA1549" s="49">
        <f t="shared" si="303"/>
        <v>0</v>
      </c>
      <c r="AB1549" s="49">
        <f t="shared" si="303"/>
        <v>0</v>
      </c>
      <c r="AC1549" s="49">
        <f t="shared" si="303"/>
        <v>0</v>
      </c>
      <c r="AD1549" s="49">
        <f t="shared" si="303"/>
        <v>0</v>
      </c>
      <c r="AE1549" s="51">
        <f t="shared" si="302"/>
        <v>0</v>
      </c>
      <c r="AF1549" s="51">
        <f>IF(C1549=A_Stammdaten!$B$12,D_SAV!$U1549-D_SAV!$AG1549,HLOOKUP(A_Stammdaten!$B$12-1,$AH$4:$AN$4004,ROW(C1549)-3,FALSE)-$AG1549)</f>
        <v>0</v>
      </c>
      <c r="AG1549" s="51">
        <f>HLOOKUP(A_Stammdaten!$B$12,$AH$4:$AN$4004,ROW(C1549)-3,FALSE)</f>
        <v>0</v>
      </c>
      <c r="AH1549" s="51">
        <f t="shared" si="306"/>
        <v>0</v>
      </c>
      <c r="AI1549" s="51">
        <f t="shared" si="307"/>
        <v>0</v>
      </c>
      <c r="AJ1549" s="51">
        <f t="shared" si="308"/>
        <v>0</v>
      </c>
      <c r="AK1549" s="51">
        <f t="shared" si="309"/>
        <v>0</v>
      </c>
      <c r="AL1549" s="51">
        <f t="shared" si="310"/>
        <v>0</v>
      </c>
      <c r="AM1549" s="51">
        <f t="shared" si="311"/>
        <v>0</v>
      </c>
      <c r="AN1549" s="51">
        <f t="shared" si="312"/>
        <v>0</v>
      </c>
    </row>
    <row r="1550" spans="1:40" x14ac:dyDescent="0.25">
      <c r="A1550" s="17"/>
      <c r="B1550" s="17"/>
      <c r="C1550" s="35"/>
      <c r="D1550" s="17"/>
      <c r="E1550" s="17"/>
      <c r="F1550" s="17"/>
      <c r="G1550" s="62">
        <f t="shared" si="313"/>
        <v>0</v>
      </c>
      <c r="H1550" s="17"/>
      <c r="I1550" s="17"/>
      <c r="J1550" s="17"/>
      <c r="K1550" s="17"/>
      <c r="L1550" s="17"/>
      <c r="M1550" s="17"/>
      <c r="N1550" s="17"/>
      <c r="O1550" s="17"/>
      <c r="P1550" s="115"/>
      <c r="Q1550" s="62">
        <f>IF(C1550&gt;A_Stammdaten!$B$12,0,SUM(G1550,H1550,J1550,K1550,M1550,N1550)-SUM(I1550,L1550,O1550,P1550))</f>
        <v>0</v>
      </c>
      <c r="R1550" s="17"/>
      <c r="S1550" s="17"/>
      <c r="T1550" s="17"/>
      <c r="U1550" s="62">
        <f t="shared" si="304"/>
        <v>0</v>
      </c>
      <c r="V1550" s="63">
        <f>IF(ISBLANK($B1550),0,VLOOKUP($B1550,Listen!$A$2:$C$45,2,FALSE))</f>
        <v>0</v>
      </c>
      <c r="W1550" s="63">
        <f>IF(ISBLANK($B1550),0,VLOOKUP($B1550,Listen!$A$2:$C$45,3,FALSE))</f>
        <v>0</v>
      </c>
      <c r="X1550" s="49">
        <f t="shared" si="305"/>
        <v>0</v>
      </c>
      <c r="Y1550" s="49">
        <f t="shared" si="303"/>
        <v>0</v>
      </c>
      <c r="Z1550" s="49">
        <f t="shared" si="303"/>
        <v>0</v>
      </c>
      <c r="AA1550" s="49">
        <f t="shared" si="303"/>
        <v>0</v>
      </c>
      <c r="AB1550" s="49">
        <f t="shared" si="303"/>
        <v>0</v>
      </c>
      <c r="AC1550" s="49">
        <f t="shared" si="303"/>
        <v>0</v>
      </c>
      <c r="AD1550" s="49">
        <f t="shared" si="303"/>
        <v>0</v>
      </c>
      <c r="AE1550" s="51">
        <f t="shared" si="302"/>
        <v>0</v>
      </c>
      <c r="AF1550" s="51">
        <f>IF(C1550=A_Stammdaten!$B$12,D_SAV!$U1550-D_SAV!$AG1550,HLOOKUP(A_Stammdaten!$B$12-1,$AH$4:$AN$4004,ROW(C1550)-3,FALSE)-$AG1550)</f>
        <v>0</v>
      </c>
      <c r="AG1550" s="51">
        <f>HLOOKUP(A_Stammdaten!$B$12,$AH$4:$AN$4004,ROW(C1550)-3,FALSE)</f>
        <v>0</v>
      </c>
      <c r="AH1550" s="51">
        <f t="shared" si="306"/>
        <v>0</v>
      </c>
      <c r="AI1550" s="51">
        <f t="shared" si="307"/>
        <v>0</v>
      </c>
      <c r="AJ1550" s="51">
        <f t="shared" si="308"/>
        <v>0</v>
      </c>
      <c r="AK1550" s="51">
        <f t="shared" si="309"/>
        <v>0</v>
      </c>
      <c r="AL1550" s="51">
        <f t="shared" si="310"/>
        <v>0</v>
      </c>
      <c r="AM1550" s="51">
        <f t="shared" si="311"/>
        <v>0</v>
      </c>
      <c r="AN1550" s="51">
        <f t="shared" si="312"/>
        <v>0</v>
      </c>
    </row>
    <row r="1551" spans="1:40" x14ac:dyDescent="0.25">
      <c r="A1551" s="17"/>
      <c r="B1551" s="17"/>
      <c r="C1551" s="35"/>
      <c r="D1551" s="17"/>
      <c r="E1551" s="17"/>
      <c r="F1551" s="17"/>
      <c r="G1551" s="62">
        <f t="shared" si="313"/>
        <v>0</v>
      </c>
      <c r="H1551" s="17"/>
      <c r="I1551" s="17"/>
      <c r="J1551" s="17"/>
      <c r="K1551" s="17"/>
      <c r="L1551" s="17"/>
      <c r="M1551" s="17"/>
      <c r="N1551" s="17"/>
      <c r="O1551" s="17"/>
      <c r="P1551" s="115"/>
      <c r="Q1551" s="62">
        <f>IF(C1551&gt;A_Stammdaten!$B$12,0,SUM(G1551,H1551,J1551,K1551,M1551,N1551)-SUM(I1551,L1551,O1551,P1551))</f>
        <v>0</v>
      </c>
      <c r="R1551" s="17"/>
      <c r="S1551" s="17"/>
      <c r="T1551" s="17"/>
      <c r="U1551" s="62">
        <f t="shared" si="304"/>
        <v>0</v>
      </c>
      <c r="V1551" s="63">
        <f>IF(ISBLANK($B1551),0,VLOOKUP($B1551,Listen!$A$2:$C$45,2,FALSE))</f>
        <v>0</v>
      </c>
      <c r="W1551" s="63">
        <f>IF(ISBLANK($B1551),0,VLOOKUP($B1551,Listen!$A$2:$C$45,3,FALSE))</f>
        <v>0</v>
      </c>
      <c r="X1551" s="49">
        <f t="shared" si="305"/>
        <v>0</v>
      </c>
      <c r="Y1551" s="49">
        <f t="shared" si="303"/>
        <v>0</v>
      </c>
      <c r="Z1551" s="49">
        <f t="shared" si="303"/>
        <v>0</v>
      </c>
      <c r="AA1551" s="49">
        <f t="shared" si="303"/>
        <v>0</v>
      </c>
      <c r="AB1551" s="49">
        <f t="shared" si="303"/>
        <v>0</v>
      </c>
      <c r="AC1551" s="49">
        <f t="shared" si="303"/>
        <v>0</v>
      </c>
      <c r="AD1551" s="49">
        <f t="shared" si="303"/>
        <v>0</v>
      </c>
      <c r="AE1551" s="51">
        <f t="shared" si="302"/>
        <v>0</v>
      </c>
      <c r="AF1551" s="51">
        <f>IF(C1551=A_Stammdaten!$B$12,D_SAV!$U1551-D_SAV!$AG1551,HLOOKUP(A_Stammdaten!$B$12-1,$AH$4:$AN$4004,ROW(C1551)-3,FALSE)-$AG1551)</f>
        <v>0</v>
      </c>
      <c r="AG1551" s="51">
        <f>HLOOKUP(A_Stammdaten!$B$12,$AH$4:$AN$4004,ROW(C1551)-3,FALSE)</f>
        <v>0</v>
      </c>
      <c r="AH1551" s="51">
        <f t="shared" si="306"/>
        <v>0</v>
      </c>
      <c r="AI1551" s="51">
        <f t="shared" si="307"/>
        <v>0</v>
      </c>
      <c r="AJ1551" s="51">
        <f t="shared" si="308"/>
        <v>0</v>
      </c>
      <c r="AK1551" s="51">
        <f t="shared" si="309"/>
        <v>0</v>
      </c>
      <c r="AL1551" s="51">
        <f t="shared" si="310"/>
        <v>0</v>
      </c>
      <c r="AM1551" s="51">
        <f t="shared" si="311"/>
        <v>0</v>
      </c>
      <c r="AN1551" s="51">
        <f t="shared" si="312"/>
        <v>0</v>
      </c>
    </row>
    <row r="1552" spans="1:40" x14ac:dyDescent="0.25">
      <c r="A1552" s="17"/>
      <c r="B1552" s="17"/>
      <c r="C1552" s="35"/>
      <c r="D1552" s="17"/>
      <c r="E1552" s="17"/>
      <c r="F1552" s="17"/>
      <c r="G1552" s="62">
        <f t="shared" si="313"/>
        <v>0</v>
      </c>
      <c r="H1552" s="17"/>
      <c r="I1552" s="17"/>
      <c r="J1552" s="17"/>
      <c r="K1552" s="17"/>
      <c r="L1552" s="17"/>
      <c r="M1552" s="17"/>
      <c r="N1552" s="17"/>
      <c r="O1552" s="17"/>
      <c r="P1552" s="115"/>
      <c r="Q1552" s="62">
        <f>IF(C1552&gt;A_Stammdaten!$B$12,0,SUM(G1552,H1552,J1552,K1552,M1552,N1552)-SUM(I1552,L1552,O1552,P1552))</f>
        <v>0</v>
      </c>
      <c r="R1552" s="17"/>
      <c r="S1552" s="17"/>
      <c r="T1552" s="17"/>
      <c r="U1552" s="62">
        <f t="shared" si="304"/>
        <v>0</v>
      </c>
      <c r="V1552" s="63">
        <f>IF(ISBLANK($B1552),0,VLOOKUP($B1552,Listen!$A$2:$C$45,2,FALSE))</f>
        <v>0</v>
      </c>
      <c r="W1552" s="63">
        <f>IF(ISBLANK($B1552),0,VLOOKUP($B1552,Listen!$A$2:$C$45,3,FALSE))</f>
        <v>0</v>
      </c>
      <c r="X1552" s="49">
        <f t="shared" si="305"/>
        <v>0</v>
      </c>
      <c r="Y1552" s="49">
        <f t="shared" si="303"/>
        <v>0</v>
      </c>
      <c r="Z1552" s="49">
        <f t="shared" si="303"/>
        <v>0</v>
      </c>
      <c r="AA1552" s="49">
        <f t="shared" si="303"/>
        <v>0</v>
      </c>
      <c r="AB1552" s="49">
        <f t="shared" si="303"/>
        <v>0</v>
      </c>
      <c r="AC1552" s="49">
        <f t="shared" si="303"/>
        <v>0</v>
      </c>
      <c r="AD1552" s="49">
        <f t="shared" si="303"/>
        <v>0</v>
      </c>
      <c r="AE1552" s="51">
        <f t="shared" si="302"/>
        <v>0</v>
      </c>
      <c r="AF1552" s="51">
        <f>IF(C1552=A_Stammdaten!$B$12,D_SAV!$U1552-D_SAV!$AG1552,HLOOKUP(A_Stammdaten!$B$12-1,$AH$4:$AN$4004,ROW(C1552)-3,FALSE)-$AG1552)</f>
        <v>0</v>
      </c>
      <c r="AG1552" s="51">
        <f>HLOOKUP(A_Stammdaten!$B$12,$AH$4:$AN$4004,ROW(C1552)-3,FALSE)</f>
        <v>0</v>
      </c>
      <c r="AH1552" s="51">
        <f t="shared" si="306"/>
        <v>0</v>
      </c>
      <c r="AI1552" s="51">
        <f t="shared" si="307"/>
        <v>0</v>
      </c>
      <c r="AJ1552" s="51">
        <f t="shared" si="308"/>
        <v>0</v>
      </c>
      <c r="AK1552" s="51">
        <f t="shared" si="309"/>
        <v>0</v>
      </c>
      <c r="AL1552" s="51">
        <f t="shared" si="310"/>
        <v>0</v>
      </c>
      <c r="AM1552" s="51">
        <f t="shared" si="311"/>
        <v>0</v>
      </c>
      <c r="AN1552" s="51">
        <f t="shared" si="312"/>
        <v>0</v>
      </c>
    </row>
    <row r="1553" spans="1:40" x14ac:dyDescent="0.25">
      <c r="A1553" s="17"/>
      <c r="B1553" s="17"/>
      <c r="C1553" s="35"/>
      <c r="D1553" s="17"/>
      <c r="E1553" s="17"/>
      <c r="F1553" s="17"/>
      <c r="G1553" s="62">
        <f t="shared" si="313"/>
        <v>0</v>
      </c>
      <c r="H1553" s="17"/>
      <c r="I1553" s="17"/>
      <c r="J1553" s="17"/>
      <c r="K1553" s="17"/>
      <c r="L1553" s="17"/>
      <c r="M1553" s="17"/>
      <c r="N1553" s="17"/>
      <c r="O1553" s="17"/>
      <c r="P1553" s="115"/>
      <c r="Q1553" s="62">
        <f>IF(C1553&gt;A_Stammdaten!$B$12,0,SUM(G1553,H1553,J1553,K1553,M1553,N1553)-SUM(I1553,L1553,O1553,P1553))</f>
        <v>0</v>
      </c>
      <c r="R1553" s="17"/>
      <c r="S1553" s="17"/>
      <c r="T1553" s="17"/>
      <c r="U1553" s="62">
        <f t="shared" si="304"/>
        <v>0</v>
      </c>
      <c r="V1553" s="63">
        <f>IF(ISBLANK($B1553),0,VLOOKUP($B1553,Listen!$A$2:$C$45,2,FALSE))</f>
        <v>0</v>
      </c>
      <c r="W1553" s="63">
        <f>IF(ISBLANK($B1553),0,VLOOKUP($B1553,Listen!$A$2:$C$45,3,FALSE))</f>
        <v>0</v>
      </c>
      <c r="X1553" s="49">
        <f t="shared" si="305"/>
        <v>0</v>
      </c>
      <c r="Y1553" s="49">
        <f t="shared" si="303"/>
        <v>0</v>
      </c>
      <c r="Z1553" s="49">
        <f t="shared" si="303"/>
        <v>0</v>
      </c>
      <c r="AA1553" s="49">
        <f t="shared" si="303"/>
        <v>0</v>
      </c>
      <c r="AB1553" s="49">
        <f t="shared" si="303"/>
        <v>0</v>
      </c>
      <c r="AC1553" s="49">
        <f t="shared" si="303"/>
        <v>0</v>
      </c>
      <c r="AD1553" s="49">
        <f t="shared" si="303"/>
        <v>0</v>
      </c>
      <c r="AE1553" s="51">
        <f t="shared" si="302"/>
        <v>0</v>
      </c>
      <c r="AF1553" s="51">
        <f>IF(C1553=A_Stammdaten!$B$12,D_SAV!$U1553-D_SAV!$AG1553,HLOOKUP(A_Stammdaten!$B$12-1,$AH$4:$AN$4004,ROW(C1553)-3,FALSE)-$AG1553)</f>
        <v>0</v>
      </c>
      <c r="AG1553" s="51">
        <f>HLOOKUP(A_Stammdaten!$B$12,$AH$4:$AN$4004,ROW(C1553)-3,FALSE)</f>
        <v>0</v>
      </c>
      <c r="AH1553" s="51">
        <f t="shared" si="306"/>
        <v>0</v>
      </c>
      <c r="AI1553" s="51">
        <f t="shared" si="307"/>
        <v>0</v>
      </c>
      <c r="AJ1553" s="51">
        <f t="shared" si="308"/>
        <v>0</v>
      </c>
      <c r="AK1553" s="51">
        <f t="shared" si="309"/>
        <v>0</v>
      </c>
      <c r="AL1553" s="51">
        <f t="shared" si="310"/>
        <v>0</v>
      </c>
      <c r="AM1553" s="51">
        <f t="shared" si="311"/>
        <v>0</v>
      </c>
      <c r="AN1553" s="51">
        <f t="shared" si="312"/>
        <v>0</v>
      </c>
    </row>
    <row r="1554" spans="1:40" x14ac:dyDescent="0.25">
      <c r="A1554" s="17"/>
      <c r="B1554" s="17"/>
      <c r="C1554" s="35"/>
      <c r="D1554" s="17"/>
      <c r="E1554" s="17"/>
      <c r="F1554" s="17"/>
      <c r="G1554" s="62">
        <f t="shared" si="313"/>
        <v>0</v>
      </c>
      <c r="H1554" s="17"/>
      <c r="I1554" s="17"/>
      <c r="J1554" s="17"/>
      <c r="K1554" s="17"/>
      <c r="L1554" s="17"/>
      <c r="M1554" s="17"/>
      <c r="N1554" s="17"/>
      <c r="O1554" s="17"/>
      <c r="P1554" s="115"/>
      <c r="Q1554" s="62">
        <f>IF(C1554&gt;A_Stammdaten!$B$12,0,SUM(G1554,H1554,J1554,K1554,M1554,N1554)-SUM(I1554,L1554,O1554,P1554))</f>
        <v>0</v>
      </c>
      <c r="R1554" s="17"/>
      <c r="S1554" s="17"/>
      <c r="T1554" s="17"/>
      <c r="U1554" s="62">
        <f t="shared" si="304"/>
        <v>0</v>
      </c>
      <c r="V1554" s="63">
        <f>IF(ISBLANK($B1554),0,VLOOKUP($B1554,Listen!$A$2:$C$45,2,FALSE))</f>
        <v>0</v>
      </c>
      <c r="W1554" s="63">
        <f>IF(ISBLANK($B1554),0,VLOOKUP($B1554,Listen!$A$2:$C$45,3,FALSE))</f>
        <v>0</v>
      </c>
      <c r="X1554" s="49">
        <f t="shared" si="305"/>
        <v>0</v>
      </c>
      <c r="Y1554" s="49">
        <f t="shared" si="303"/>
        <v>0</v>
      </c>
      <c r="Z1554" s="49">
        <f t="shared" si="303"/>
        <v>0</v>
      </c>
      <c r="AA1554" s="49">
        <f t="shared" si="303"/>
        <v>0</v>
      </c>
      <c r="AB1554" s="49">
        <f t="shared" si="303"/>
        <v>0</v>
      </c>
      <c r="AC1554" s="49">
        <f t="shared" si="303"/>
        <v>0</v>
      </c>
      <c r="AD1554" s="49">
        <f t="shared" si="303"/>
        <v>0</v>
      </c>
      <c r="AE1554" s="51">
        <f t="shared" si="302"/>
        <v>0</v>
      </c>
      <c r="AF1554" s="51">
        <f>IF(C1554=A_Stammdaten!$B$12,D_SAV!$U1554-D_SAV!$AG1554,HLOOKUP(A_Stammdaten!$B$12-1,$AH$4:$AN$4004,ROW(C1554)-3,FALSE)-$AG1554)</f>
        <v>0</v>
      </c>
      <c r="AG1554" s="51">
        <f>HLOOKUP(A_Stammdaten!$B$12,$AH$4:$AN$4004,ROW(C1554)-3,FALSE)</f>
        <v>0</v>
      </c>
      <c r="AH1554" s="51">
        <f t="shared" si="306"/>
        <v>0</v>
      </c>
      <c r="AI1554" s="51">
        <f t="shared" si="307"/>
        <v>0</v>
      </c>
      <c r="AJ1554" s="51">
        <f t="shared" si="308"/>
        <v>0</v>
      </c>
      <c r="AK1554" s="51">
        <f t="shared" si="309"/>
        <v>0</v>
      </c>
      <c r="AL1554" s="51">
        <f t="shared" si="310"/>
        <v>0</v>
      </c>
      <c r="AM1554" s="51">
        <f t="shared" si="311"/>
        <v>0</v>
      </c>
      <c r="AN1554" s="51">
        <f t="shared" si="312"/>
        <v>0</v>
      </c>
    </row>
    <row r="1555" spans="1:40" x14ac:dyDescent="0.25">
      <c r="A1555" s="17"/>
      <c r="B1555" s="17"/>
      <c r="C1555" s="35"/>
      <c r="D1555" s="17"/>
      <c r="E1555" s="17"/>
      <c r="F1555" s="17"/>
      <c r="G1555" s="62">
        <f t="shared" si="313"/>
        <v>0</v>
      </c>
      <c r="H1555" s="17"/>
      <c r="I1555" s="17"/>
      <c r="J1555" s="17"/>
      <c r="K1555" s="17"/>
      <c r="L1555" s="17"/>
      <c r="M1555" s="17"/>
      <c r="N1555" s="17"/>
      <c r="O1555" s="17"/>
      <c r="P1555" s="115"/>
      <c r="Q1555" s="62">
        <f>IF(C1555&gt;A_Stammdaten!$B$12,0,SUM(G1555,H1555,J1555,K1555,M1555,N1555)-SUM(I1555,L1555,O1555,P1555))</f>
        <v>0</v>
      </c>
      <c r="R1555" s="17"/>
      <c r="S1555" s="17"/>
      <c r="T1555" s="17"/>
      <c r="U1555" s="62">
        <f t="shared" si="304"/>
        <v>0</v>
      </c>
      <c r="V1555" s="63">
        <f>IF(ISBLANK($B1555),0,VLOOKUP($B1555,Listen!$A$2:$C$45,2,FALSE))</f>
        <v>0</v>
      </c>
      <c r="W1555" s="63">
        <f>IF(ISBLANK($B1555),0,VLOOKUP($B1555,Listen!$A$2:$C$45,3,FALSE))</f>
        <v>0</v>
      </c>
      <c r="X1555" s="49">
        <f t="shared" si="305"/>
        <v>0</v>
      </c>
      <c r="Y1555" s="49">
        <f t="shared" si="303"/>
        <v>0</v>
      </c>
      <c r="Z1555" s="49">
        <f t="shared" si="303"/>
        <v>0</v>
      </c>
      <c r="AA1555" s="49">
        <f t="shared" si="303"/>
        <v>0</v>
      </c>
      <c r="AB1555" s="49">
        <f t="shared" si="303"/>
        <v>0</v>
      </c>
      <c r="AC1555" s="49">
        <f t="shared" si="303"/>
        <v>0</v>
      </c>
      <c r="AD1555" s="49">
        <f t="shared" ref="Y1555:AD1598" si="314">$V1555</f>
        <v>0</v>
      </c>
      <c r="AE1555" s="51">
        <f t="shared" si="302"/>
        <v>0</v>
      </c>
      <c r="AF1555" s="51">
        <f>IF(C1555=A_Stammdaten!$B$12,D_SAV!$U1555-D_SAV!$AG1555,HLOOKUP(A_Stammdaten!$B$12-1,$AH$4:$AN$4004,ROW(C1555)-3,FALSE)-$AG1555)</f>
        <v>0</v>
      </c>
      <c r="AG1555" s="51">
        <f>HLOOKUP(A_Stammdaten!$B$12,$AH$4:$AN$4004,ROW(C1555)-3,FALSE)</f>
        <v>0</v>
      </c>
      <c r="AH1555" s="51">
        <f t="shared" si="306"/>
        <v>0</v>
      </c>
      <c r="AI1555" s="51">
        <f t="shared" si="307"/>
        <v>0</v>
      </c>
      <c r="AJ1555" s="51">
        <f t="shared" si="308"/>
        <v>0</v>
      </c>
      <c r="AK1555" s="51">
        <f t="shared" si="309"/>
        <v>0</v>
      </c>
      <c r="AL1555" s="51">
        <f t="shared" si="310"/>
        <v>0</v>
      </c>
      <c r="AM1555" s="51">
        <f t="shared" si="311"/>
        <v>0</v>
      </c>
      <c r="AN1555" s="51">
        <f t="shared" si="312"/>
        <v>0</v>
      </c>
    </row>
    <row r="1556" spans="1:40" x14ac:dyDescent="0.25">
      <c r="A1556" s="17"/>
      <c r="B1556" s="17"/>
      <c r="C1556" s="35"/>
      <c r="D1556" s="17"/>
      <c r="E1556" s="17"/>
      <c r="F1556" s="17"/>
      <c r="G1556" s="62">
        <f t="shared" si="313"/>
        <v>0</v>
      </c>
      <c r="H1556" s="17"/>
      <c r="I1556" s="17"/>
      <c r="J1556" s="17"/>
      <c r="K1556" s="17"/>
      <c r="L1556" s="17"/>
      <c r="M1556" s="17"/>
      <c r="N1556" s="17"/>
      <c r="O1556" s="17"/>
      <c r="P1556" s="115"/>
      <c r="Q1556" s="62">
        <f>IF(C1556&gt;A_Stammdaten!$B$12,0,SUM(G1556,H1556,J1556,K1556,M1556,N1556)-SUM(I1556,L1556,O1556,P1556))</f>
        <v>0</v>
      </c>
      <c r="R1556" s="17"/>
      <c r="S1556" s="17"/>
      <c r="T1556" s="17"/>
      <c r="U1556" s="62">
        <f t="shared" si="304"/>
        <v>0</v>
      </c>
      <c r="V1556" s="63">
        <f>IF(ISBLANK($B1556),0,VLOOKUP($B1556,Listen!$A$2:$C$45,2,FALSE))</f>
        <v>0</v>
      </c>
      <c r="W1556" s="63">
        <f>IF(ISBLANK($B1556),0,VLOOKUP($B1556,Listen!$A$2:$C$45,3,FALSE))</f>
        <v>0</v>
      </c>
      <c r="X1556" s="49">
        <f t="shared" si="305"/>
        <v>0</v>
      </c>
      <c r="Y1556" s="49">
        <f t="shared" si="314"/>
        <v>0</v>
      </c>
      <c r="Z1556" s="49">
        <f t="shared" si="314"/>
        <v>0</v>
      </c>
      <c r="AA1556" s="49">
        <f t="shared" si="314"/>
        <v>0</v>
      </c>
      <c r="AB1556" s="49">
        <f t="shared" si="314"/>
        <v>0</v>
      </c>
      <c r="AC1556" s="49">
        <f t="shared" si="314"/>
        <v>0</v>
      </c>
      <c r="AD1556" s="49">
        <f t="shared" si="314"/>
        <v>0</v>
      </c>
      <c r="AE1556" s="51">
        <f t="shared" si="302"/>
        <v>0</v>
      </c>
      <c r="AF1556" s="51">
        <f>IF(C1556=A_Stammdaten!$B$12,D_SAV!$U1556-D_SAV!$AG1556,HLOOKUP(A_Stammdaten!$B$12-1,$AH$4:$AN$4004,ROW(C1556)-3,FALSE)-$AG1556)</f>
        <v>0</v>
      </c>
      <c r="AG1556" s="51">
        <f>HLOOKUP(A_Stammdaten!$B$12,$AH$4:$AN$4004,ROW(C1556)-3,FALSE)</f>
        <v>0</v>
      </c>
      <c r="AH1556" s="51">
        <f t="shared" si="306"/>
        <v>0</v>
      </c>
      <c r="AI1556" s="51">
        <f t="shared" si="307"/>
        <v>0</v>
      </c>
      <c r="AJ1556" s="51">
        <f t="shared" si="308"/>
        <v>0</v>
      </c>
      <c r="AK1556" s="51">
        <f t="shared" si="309"/>
        <v>0</v>
      </c>
      <c r="AL1556" s="51">
        <f t="shared" si="310"/>
        <v>0</v>
      </c>
      <c r="AM1556" s="51">
        <f t="shared" si="311"/>
        <v>0</v>
      </c>
      <c r="AN1556" s="51">
        <f t="shared" si="312"/>
        <v>0</v>
      </c>
    </row>
    <row r="1557" spans="1:40" x14ac:dyDescent="0.25">
      <c r="A1557" s="17"/>
      <c r="B1557" s="17"/>
      <c r="C1557" s="35"/>
      <c r="D1557" s="17"/>
      <c r="E1557" s="17"/>
      <c r="F1557" s="17"/>
      <c r="G1557" s="62">
        <f t="shared" si="313"/>
        <v>0</v>
      </c>
      <c r="H1557" s="17"/>
      <c r="I1557" s="17"/>
      <c r="J1557" s="17"/>
      <c r="K1557" s="17"/>
      <c r="L1557" s="17"/>
      <c r="M1557" s="17"/>
      <c r="N1557" s="17"/>
      <c r="O1557" s="17"/>
      <c r="P1557" s="115"/>
      <c r="Q1557" s="62">
        <f>IF(C1557&gt;A_Stammdaten!$B$12,0,SUM(G1557,H1557,J1557,K1557,M1557,N1557)-SUM(I1557,L1557,O1557,P1557))</f>
        <v>0</v>
      </c>
      <c r="R1557" s="17"/>
      <c r="S1557" s="17"/>
      <c r="T1557" s="17"/>
      <c r="U1557" s="62">
        <f t="shared" si="304"/>
        <v>0</v>
      </c>
      <c r="V1557" s="63">
        <f>IF(ISBLANK($B1557),0,VLOOKUP($B1557,Listen!$A$2:$C$45,2,FALSE))</f>
        <v>0</v>
      </c>
      <c r="W1557" s="63">
        <f>IF(ISBLANK($B1557),0,VLOOKUP($B1557,Listen!$A$2:$C$45,3,FALSE))</f>
        <v>0</v>
      </c>
      <c r="X1557" s="49">
        <f t="shared" si="305"/>
        <v>0</v>
      </c>
      <c r="Y1557" s="49">
        <f t="shared" si="314"/>
        <v>0</v>
      </c>
      <c r="Z1557" s="49">
        <f t="shared" si="314"/>
        <v>0</v>
      </c>
      <c r="AA1557" s="49">
        <f t="shared" si="314"/>
        <v>0</v>
      </c>
      <c r="AB1557" s="49">
        <f t="shared" si="314"/>
        <v>0</v>
      </c>
      <c r="AC1557" s="49">
        <f t="shared" si="314"/>
        <v>0</v>
      </c>
      <c r="AD1557" s="49">
        <f t="shared" si="314"/>
        <v>0</v>
      </c>
      <c r="AE1557" s="51">
        <f t="shared" si="302"/>
        <v>0</v>
      </c>
      <c r="AF1557" s="51">
        <f>IF(C1557=A_Stammdaten!$B$12,D_SAV!$U1557-D_SAV!$AG1557,HLOOKUP(A_Stammdaten!$B$12-1,$AH$4:$AN$4004,ROW(C1557)-3,FALSE)-$AG1557)</f>
        <v>0</v>
      </c>
      <c r="AG1557" s="51">
        <f>HLOOKUP(A_Stammdaten!$B$12,$AH$4:$AN$4004,ROW(C1557)-3,FALSE)</f>
        <v>0</v>
      </c>
      <c r="AH1557" s="51">
        <f t="shared" si="306"/>
        <v>0</v>
      </c>
      <c r="AI1557" s="51">
        <f t="shared" si="307"/>
        <v>0</v>
      </c>
      <c r="AJ1557" s="51">
        <f t="shared" si="308"/>
        <v>0</v>
      </c>
      <c r="AK1557" s="51">
        <f t="shared" si="309"/>
        <v>0</v>
      </c>
      <c r="AL1557" s="51">
        <f t="shared" si="310"/>
        <v>0</v>
      </c>
      <c r="AM1557" s="51">
        <f t="shared" si="311"/>
        <v>0</v>
      </c>
      <c r="AN1557" s="51">
        <f t="shared" si="312"/>
        <v>0</v>
      </c>
    </row>
    <row r="1558" spans="1:40" x14ac:dyDescent="0.25">
      <c r="A1558" s="17"/>
      <c r="B1558" s="17"/>
      <c r="C1558" s="35"/>
      <c r="D1558" s="17"/>
      <c r="E1558" s="17"/>
      <c r="F1558" s="17"/>
      <c r="G1558" s="62">
        <f t="shared" si="313"/>
        <v>0</v>
      </c>
      <c r="H1558" s="17"/>
      <c r="I1558" s="17"/>
      <c r="J1558" s="17"/>
      <c r="K1558" s="17"/>
      <c r="L1558" s="17"/>
      <c r="M1558" s="17"/>
      <c r="N1558" s="17"/>
      <c r="O1558" s="17"/>
      <c r="P1558" s="115"/>
      <c r="Q1558" s="62">
        <f>IF(C1558&gt;A_Stammdaten!$B$12,0,SUM(G1558,H1558,J1558,K1558,M1558,N1558)-SUM(I1558,L1558,O1558,P1558))</f>
        <v>0</v>
      </c>
      <c r="R1558" s="17"/>
      <c r="S1558" s="17"/>
      <c r="T1558" s="17"/>
      <c r="U1558" s="62">
        <f t="shared" si="304"/>
        <v>0</v>
      </c>
      <c r="V1558" s="63">
        <f>IF(ISBLANK($B1558),0,VLOOKUP($B1558,Listen!$A$2:$C$45,2,FALSE))</f>
        <v>0</v>
      </c>
      <c r="W1558" s="63">
        <f>IF(ISBLANK($B1558),0,VLOOKUP($B1558,Listen!$A$2:$C$45,3,FALSE))</f>
        <v>0</v>
      </c>
      <c r="X1558" s="49">
        <f t="shared" si="305"/>
        <v>0</v>
      </c>
      <c r="Y1558" s="49">
        <f t="shared" si="314"/>
        <v>0</v>
      </c>
      <c r="Z1558" s="49">
        <f t="shared" si="314"/>
        <v>0</v>
      </c>
      <c r="AA1558" s="49">
        <f t="shared" si="314"/>
        <v>0</v>
      </c>
      <c r="AB1558" s="49">
        <f t="shared" si="314"/>
        <v>0</v>
      </c>
      <c r="AC1558" s="49">
        <f t="shared" si="314"/>
        <v>0</v>
      </c>
      <c r="AD1558" s="49">
        <f t="shared" si="314"/>
        <v>0</v>
      </c>
      <c r="AE1558" s="51">
        <f t="shared" si="302"/>
        <v>0</v>
      </c>
      <c r="AF1558" s="51">
        <f>IF(C1558=A_Stammdaten!$B$12,D_SAV!$U1558-D_SAV!$AG1558,HLOOKUP(A_Stammdaten!$B$12-1,$AH$4:$AN$4004,ROW(C1558)-3,FALSE)-$AG1558)</f>
        <v>0</v>
      </c>
      <c r="AG1558" s="51">
        <f>HLOOKUP(A_Stammdaten!$B$12,$AH$4:$AN$4004,ROW(C1558)-3,FALSE)</f>
        <v>0</v>
      </c>
      <c r="AH1558" s="51">
        <f t="shared" si="306"/>
        <v>0</v>
      </c>
      <c r="AI1558" s="51">
        <f t="shared" si="307"/>
        <v>0</v>
      </c>
      <c r="AJ1558" s="51">
        <f t="shared" si="308"/>
        <v>0</v>
      </c>
      <c r="AK1558" s="51">
        <f t="shared" si="309"/>
        <v>0</v>
      </c>
      <c r="AL1558" s="51">
        <f t="shared" si="310"/>
        <v>0</v>
      </c>
      <c r="AM1558" s="51">
        <f t="shared" si="311"/>
        <v>0</v>
      </c>
      <c r="AN1558" s="51">
        <f t="shared" si="312"/>
        <v>0</v>
      </c>
    </row>
    <row r="1559" spans="1:40" x14ac:dyDescent="0.25">
      <c r="A1559" s="17"/>
      <c r="B1559" s="17"/>
      <c r="C1559" s="35"/>
      <c r="D1559" s="17"/>
      <c r="E1559" s="17"/>
      <c r="F1559" s="17"/>
      <c r="G1559" s="62">
        <f t="shared" si="313"/>
        <v>0</v>
      </c>
      <c r="H1559" s="17"/>
      <c r="I1559" s="17"/>
      <c r="J1559" s="17"/>
      <c r="K1559" s="17"/>
      <c r="L1559" s="17"/>
      <c r="M1559" s="17"/>
      <c r="N1559" s="17"/>
      <c r="O1559" s="17"/>
      <c r="P1559" s="115"/>
      <c r="Q1559" s="62">
        <f>IF(C1559&gt;A_Stammdaten!$B$12,0,SUM(G1559,H1559,J1559,K1559,M1559,N1559)-SUM(I1559,L1559,O1559,P1559))</f>
        <v>0</v>
      </c>
      <c r="R1559" s="17"/>
      <c r="S1559" s="17"/>
      <c r="T1559" s="17"/>
      <c r="U1559" s="62">
        <f t="shared" si="304"/>
        <v>0</v>
      </c>
      <c r="V1559" s="63">
        <f>IF(ISBLANK($B1559),0,VLOOKUP($B1559,Listen!$A$2:$C$45,2,FALSE))</f>
        <v>0</v>
      </c>
      <c r="W1559" s="63">
        <f>IF(ISBLANK($B1559),0,VLOOKUP($B1559,Listen!$A$2:$C$45,3,FALSE))</f>
        <v>0</v>
      </c>
      <c r="X1559" s="49">
        <f t="shared" si="305"/>
        <v>0</v>
      </c>
      <c r="Y1559" s="49">
        <f t="shared" si="314"/>
        <v>0</v>
      </c>
      <c r="Z1559" s="49">
        <f t="shared" si="314"/>
        <v>0</v>
      </c>
      <c r="AA1559" s="49">
        <f t="shared" si="314"/>
        <v>0</v>
      </c>
      <c r="AB1559" s="49">
        <f t="shared" si="314"/>
        <v>0</v>
      </c>
      <c r="AC1559" s="49">
        <f t="shared" si="314"/>
        <v>0</v>
      </c>
      <c r="AD1559" s="49">
        <f t="shared" si="314"/>
        <v>0</v>
      </c>
      <c r="AE1559" s="51">
        <f t="shared" si="302"/>
        <v>0</v>
      </c>
      <c r="AF1559" s="51">
        <f>IF(C1559=A_Stammdaten!$B$12,D_SAV!$U1559-D_SAV!$AG1559,HLOOKUP(A_Stammdaten!$B$12-1,$AH$4:$AN$4004,ROW(C1559)-3,FALSE)-$AG1559)</f>
        <v>0</v>
      </c>
      <c r="AG1559" s="51">
        <f>HLOOKUP(A_Stammdaten!$B$12,$AH$4:$AN$4004,ROW(C1559)-3,FALSE)</f>
        <v>0</v>
      </c>
      <c r="AH1559" s="51">
        <f t="shared" si="306"/>
        <v>0</v>
      </c>
      <c r="AI1559" s="51">
        <f t="shared" si="307"/>
        <v>0</v>
      </c>
      <c r="AJ1559" s="51">
        <f t="shared" si="308"/>
        <v>0</v>
      </c>
      <c r="AK1559" s="51">
        <f t="shared" si="309"/>
        <v>0</v>
      </c>
      <c r="AL1559" s="51">
        <f t="shared" si="310"/>
        <v>0</v>
      </c>
      <c r="AM1559" s="51">
        <f t="shared" si="311"/>
        <v>0</v>
      </c>
      <c r="AN1559" s="51">
        <f t="shared" si="312"/>
        <v>0</v>
      </c>
    </row>
    <row r="1560" spans="1:40" x14ac:dyDescent="0.25">
      <c r="A1560" s="17"/>
      <c r="B1560" s="17"/>
      <c r="C1560" s="35"/>
      <c r="D1560" s="17"/>
      <c r="E1560" s="17"/>
      <c r="F1560" s="17"/>
      <c r="G1560" s="62">
        <f t="shared" si="313"/>
        <v>0</v>
      </c>
      <c r="H1560" s="17"/>
      <c r="I1560" s="17"/>
      <c r="J1560" s="17"/>
      <c r="K1560" s="17"/>
      <c r="L1560" s="17"/>
      <c r="M1560" s="17"/>
      <c r="N1560" s="17"/>
      <c r="O1560" s="17"/>
      <c r="P1560" s="115"/>
      <c r="Q1560" s="62">
        <f>IF(C1560&gt;A_Stammdaten!$B$12,0,SUM(G1560,H1560,J1560,K1560,M1560,N1560)-SUM(I1560,L1560,O1560,P1560))</f>
        <v>0</v>
      </c>
      <c r="R1560" s="17"/>
      <c r="S1560" s="17"/>
      <c r="T1560" s="17"/>
      <c r="U1560" s="62">
        <f t="shared" si="304"/>
        <v>0</v>
      </c>
      <c r="V1560" s="63">
        <f>IF(ISBLANK($B1560),0,VLOOKUP($B1560,Listen!$A$2:$C$45,2,FALSE))</f>
        <v>0</v>
      </c>
      <c r="W1560" s="63">
        <f>IF(ISBLANK($B1560),0,VLOOKUP($B1560,Listen!$A$2:$C$45,3,FALSE))</f>
        <v>0</v>
      </c>
      <c r="X1560" s="49">
        <f t="shared" si="305"/>
        <v>0</v>
      </c>
      <c r="Y1560" s="49">
        <f t="shared" si="314"/>
        <v>0</v>
      </c>
      <c r="Z1560" s="49">
        <f t="shared" si="314"/>
        <v>0</v>
      </c>
      <c r="AA1560" s="49">
        <f t="shared" si="314"/>
        <v>0</v>
      </c>
      <c r="AB1560" s="49">
        <f t="shared" si="314"/>
        <v>0</v>
      </c>
      <c r="AC1560" s="49">
        <f t="shared" si="314"/>
        <v>0</v>
      </c>
      <c r="AD1560" s="49">
        <f t="shared" si="314"/>
        <v>0</v>
      </c>
      <c r="AE1560" s="51">
        <f t="shared" si="302"/>
        <v>0</v>
      </c>
      <c r="AF1560" s="51">
        <f>IF(C1560=A_Stammdaten!$B$12,D_SAV!$U1560-D_SAV!$AG1560,HLOOKUP(A_Stammdaten!$B$12-1,$AH$4:$AN$4004,ROW(C1560)-3,FALSE)-$AG1560)</f>
        <v>0</v>
      </c>
      <c r="AG1560" s="51">
        <f>HLOOKUP(A_Stammdaten!$B$12,$AH$4:$AN$4004,ROW(C1560)-3,FALSE)</f>
        <v>0</v>
      </c>
      <c r="AH1560" s="51">
        <f t="shared" si="306"/>
        <v>0</v>
      </c>
      <c r="AI1560" s="51">
        <f t="shared" si="307"/>
        <v>0</v>
      </c>
      <c r="AJ1560" s="51">
        <f t="shared" si="308"/>
        <v>0</v>
      </c>
      <c r="AK1560" s="51">
        <f t="shared" si="309"/>
        <v>0</v>
      </c>
      <c r="AL1560" s="51">
        <f t="shared" si="310"/>
        <v>0</v>
      </c>
      <c r="AM1560" s="51">
        <f t="shared" si="311"/>
        <v>0</v>
      </c>
      <c r="AN1560" s="51">
        <f t="shared" si="312"/>
        <v>0</v>
      </c>
    </row>
    <row r="1561" spans="1:40" x14ac:dyDescent="0.25">
      <c r="A1561" s="17"/>
      <c r="B1561" s="17"/>
      <c r="C1561" s="35"/>
      <c r="D1561" s="17"/>
      <c r="E1561" s="17"/>
      <c r="F1561" s="17"/>
      <c r="G1561" s="62">
        <f t="shared" si="313"/>
        <v>0</v>
      </c>
      <c r="H1561" s="17"/>
      <c r="I1561" s="17"/>
      <c r="J1561" s="17"/>
      <c r="K1561" s="17"/>
      <c r="L1561" s="17"/>
      <c r="M1561" s="17"/>
      <c r="N1561" s="17"/>
      <c r="O1561" s="17"/>
      <c r="P1561" s="115"/>
      <c r="Q1561" s="62">
        <f>IF(C1561&gt;A_Stammdaten!$B$12,0,SUM(G1561,H1561,J1561,K1561,M1561,N1561)-SUM(I1561,L1561,O1561,P1561))</f>
        <v>0</v>
      </c>
      <c r="R1561" s="17"/>
      <c r="S1561" s="17"/>
      <c r="T1561" s="17"/>
      <c r="U1561" s="62">
        <f t="shared" si="304"/>
        <v>0</v>
      </c>
      <c r="V1561" s="63">
        <f>IF(ISBLANK($B1561),0,VLOOKUP($B1561,Listen!$A$2:$C$45,2,FALSE))</f>
        <v>0</v>
      </c>
      <c r="W1561" s="63">
        <f>IF(ISBLANK($B1561),0,VLOOKUP($B1561,Listen!$A$2:$C$45,3,FALSE))</f>
        <v>0</v>
      </c>
      <c r="X1561" s="49">
        <f t="shared" si="305"/>
        <v>0</v>
      </c>
      <c r="Y1561" s="49">
        <f t="shared" si="314"/>
        <v>0</v>
      </c>
      <c r="Z1561" s="49">
        <f t="shared" si="314"/>
        <v>0</v>
      </c>
      <c r="AA1561" s="49">
        <f t="shared" si="314"/>
        <v>0</v>
      </c>
      <c r="AB1561" s="49">
        <f t="shared" si="314"/>
        <v>0</v>
      </c>
      <c r="AC1561" s="49">
        <f t="shared" si="314"/>
        <v>0</v>
      </c>
      <c r="AD1561" s="49">
        <f t="shared" si="314"/>
        <v>0</v>
      </c>
      <c r="AE1561" s="51">
        <f t="shared" si="302"/>
        <v>0</v>
      </c>
      <c r="AF1561" s="51">
        <f>IF(C1561=A_Stammdaten!$B$12,D_SAV!$U1561-D_SAV!$AG1561,HLOOKUP(A_Stammdaten!$B$12-1,$AH$4:$AN$4004,ROW(C1561)-3,FALSE)-$AG1561)</f>
        <v>0</v>
      </c>
      <c r="AG1561" s="51">
        <f>HLOOKUP(A_Stammdaten!$B$12,$AH$4:$AN$4004,ROW(C1561)-3,FALSE)</f>
        <v>0</v>
      </c>
      <c r="AH1561" s="51">
        <f t="shared" si="306"/>
        <v>0</v>
      </c>
      <c r="AI1561" s="51">
        <f t="shared" si="307"/>
        <v>0</v>
      </c>
      <c r="AJ1561" s="51">
        <f t="shared" si="308"/>
        <v>0</v>
      </c>
      <c r="AK1561" s="51">
        <f t="shared" si="309"/>
        <v>0</v>
      </c>
      <c r="AL1561" s="51">
        <f t="shared" si="310"/>
        <v>0</v>
      </c>
      <c r="AM1561" s="51">
        <f t="shared" si="311"/>
        <v>0</v>
      </c>
      <c r="AN1561" s="51">
        <f t="shared" si="312"/>
        <v>0</v>
      </c>
    </row>
    <row r="1562" spans="1:40" x14ac:dyDescent="0.25">
      <c r="A1562" s="17"/>
      <c r="B1562" s="17"/>
      <c r="C1562" s="35"/>
      <c r="D1562" s="17"/>
      <c r="E1562" s="17"/>
      <c r="F1562" s="17"/>
      <c r="G1562" s="62">
        <f t="shared" si="313"/>
        <v>0</v>
      </c>
      <c r="H1562" s="17"/>
      <c r="I1562" s="17"/>
      <c r="J1562" s="17"/>
      <c r="K1562" s="17"/>
      <c r="L1562" s="17"/>
      <c r="M1562" s="17"/>
      <c r="N1562" s="17"/>
      <c r="O1562" s="17"/>
      <c r="P1562" s="115"/>
      <c r="Q1562" s="62">
        <f>IF(C1562&gt;A_Stammdaten!$B$12,0,SUM(G1562,H1562,J1562,K1562,M1562,N1562)-SUM(I1562,L1562,O1562,P1562))</f>
        <v>0</v>
      </c>
      <c r="R1562" s="17"/>
      <c r="S1562" s="17"/>
      <c r="T1562" s="17"/>
      <c r="U1562" s="62">
        <f t="shared" si="304"/>
        <v>0</v>
      </c>
      <c r="V1562" s="63">
        <f>IF(ISBLANK($B1562),0,VLOOKUP($B1562,Listen!$A$2:$C$45,2,FALSE))</f>
        <v>0</v>
      </c>
      <c r="W1562" s="63">
        <f>IF(ISBLANK($B1562),0,VLOOKUP($B1562,Listen!$A$2:$C$45,3,FALSE))</f>
        <v>0</v>
      </c>
      <c r="X1562" s="49">
        <f t="shared" si="305"/>
        <v>0</v>
      </c>
      <c r="Y1562" s="49">
        <f t="shared" si="314"/>
        <v>0</v>
      </c>
      <c r="Z1562" s="49">
        <f t="shared" si="314"/>
        <v>0</v>
      </c>
      <c r="AA1562" s="49">
        <f t="shared" si="314"/>
        <v>0</v>
      </c>
      <c r="AB1562" s="49">
        <f t="shared" si="314"/>
        <v>0</v>
      </c>
      <c r="AC1562" s="49">
        <f t="shared" si="314"/>
        <v>0</v>
      </c>
      <c r="AD1562" s="49">
        <f t="shared" si="314"/>
        <v>0</v>
      </c>
      <c r="AE1562" s="51">
        <f t="shared" si="302"/>
        <v>0</v>
      </c>
      <c r="AF1562" s="51">
        <f>IF(C1562=A_Stammdaten!$B$12,D_SAV!$U1562-D_SAV!$AG1562,HLOOKUP(A_Stammdaten!$B$12-1,$AH$4:$AN$4004,ROW(C1562)-3,FALSE)-$AG1562)</f>
        <v>0</v>
      </c>
      <c r="AG1562" s="51">
        <f>HLOOKUP(A_Stammdaten!$B$12,$AH$4:$AN$4004,ROW(C1562)-3,FALSE)</f>
        <v>0</v>
      </c>
      <c r="AH1562" s="51">
        <f t="shared" si="306"/>
        <v>0</v>
      </c>
      <c r="AI1562" s="51">
        <f t="shared" si="307"/>
        <v>0</v>
      </c>
      <c r="AJ1562" s="51">
        <f t="shared" si="308"/>
        <v>0</v>
      </c>
      <c r="AK1562" s="51">
        <f t="shared" si="309"/>
        <v>0</v>
      </c>
      <c r="AL1562" s="51">
        <f t="shared" si="310"/>
        <v>0</v>
      </c>
      <c r="AM1562" s="51">
        <f t="shared" si="311"/>
        <v>0</v>
      </c>
      <c r="AN1562" s="51">
        <f t="shared" si="312"/>
        <v>0</v>
      </c>
    </row>
    <row r="1563" spans="1:40" x14ac:dyDescent="0.25">
      <c r="A1563" s="17"/>
      <c r="B1563" s="17"/>
      <c r="C1563" s="35"/>
      <c r="D1563" s="17"/>
      <c r="E1563" s="17"/>
      <c r="F1563" s="17"/>
      <c r="G1563" s="62">
        <f t="shared" si="313"/>
        <v>0</v>
      </c>
      <c r="H1563" s="17"/>
      <c r="I1563" s="17"/>
      <c r="J1563" s="17"/>
      <c r="K1563" s="17"/>
      <c r="L1563" s="17"/>
      <c r="M1563" s="17"/>
      <c r="N1563" s="17"/>
      <c r="O1563" s="17"/>
      <c r="P1563" s="115"/>
      <c r="Q1563" s="62">
        <f>IF(C1563&gt;A_Stammdaten!$B$12,0,SUM(G1563,H1563,J1563,K1563,M1563,N1563)-SUM(I1563,L1563,O1563,P1563))</f>
        <v>0</v>
      </c>
      <c r="R1563" s="17"/>
      <c r="S1563" s="17"/>
      <c r="T1563" s="17"/>
      <c r="U1563" s="62">
        <f t="shared" si="304"/>
        <v>0</v>
      </c>
      <c r="V1563" s="63">
        <f>IF(ISBLANK($B1563),0,VLOOKUP($B1563,Listen!$A$2:$C$45,2,FALSE))</f>
        <v>0</v>
      </c>
      <c r="W1563" s="63">
        <f>IF(ISBLANK($B1563),0,VLOOKUP($B1563,Listen!$A$2:$C$45,3,FALSE))</f>
        <v>0</v>
      </c>
      <c r="X1563" s="49">
        <f t="shared" si="305"/>
        <v>0</v>
      </c>
      <c r="Y1563" s="49">
        <f t="shared" si="314"/>
        <v>0</v>
      </c>
      <c r="Z1563" s="49">
        <f t="shared" si="314"/>
        <v>0</v>
      </c>
      <c r="AA1563" s="49">
        <f t="shared" si="314"/>
        <v>0</v>
      </c>
      <c r="AB1563" s="49">
        <f t="shared" si="314"/>
        <v>0</v>
      </c>
      <c r="AC1563" s="49">
        <f t="shared" si="314"/>
        <v>0</v>
      </c>
      <c r="AD1563" s="49">
        <f t="shared" si="314"/>
        <v>0</v>
      </c>
      <c r="AE1563" s="51">
        <f t="shared" si="302"/>
        <v>0</v>
      </c>
      <c r="AF1563" s="51">
        <f>IF(C1563=A_Stammdaten!$B$12,D_SAV!$U1563-D_SAV!$AG1563,HLOOKUP(A_Stammdaten!$B$12-1,$AH$4:$AN$4004,ROW(C1563)-3,FALSE)-$AG1563)</f>
        <v>0</v>
      </c>
      <c r="AG1563" s="51">
        <f>HLOOKUP(A_Stammdaten!$B$12,$AH$4:$AN$4004,ROW(C1563)-3,FALSE)</f>
        <v>0</v>
      </c>
      <c r="AH1563" s="51">
        <f t="shared" si="306"/>
        <v>0</v>
      </c>
      <c r="AI1563" s="51">
        <f t="shared" si="307"/>
        <v>0</v>
      </c>
      <c r="AJ1563" s="51">
        <f t="shared" si="308"/>
        <v>0</v>
      </c>
      <c r="AK1563" s="51">
        <f t="shared" si="309"/>
        <v>0</v>
      </c>
      <c r="AL1563" s="51">
        <f t="shared" si="310"/>
        <v>0</v>
      </c>
      <c r="AM1563" s="51">
        <f t="shared" si="311"/>
        <v>0</v>
      </c>
      <c r="AN1563" s="51">
        <f t="shared" si="312"/>
        <v>0</v>
      </c>
    </row>
    <row r="1564" spans="1:40" x14ac:dyDescent="0.25">
      <c r="A1564" s="17"/>
      <c r="B1564" s="17"/>
      <c r="C1564" s="35"/>
      <c r="D1564" s="17"/>
      <c r="E1564" s="17"/>
      <c r="F1564" s="17"/>
      <c r="G1564" s="62">
        <f t="shared" si="313"/>
        <v>0</v>
      </c>
      <c r="H1564" s="17"/>
      <c r="I1564" s="17"/>
      <c r="J1564" s="17"/>
      <c r="K1564" s="17"/>
      <c r="L1564" s="17"/>
      <c r="M1564" s="17"/>
      <c r="N1564" s="17"/>
      <c r="O1564" s="17"/>
      <c r="P1564" s="115"/>
      <c r="Q1564" s="62">
        <f>IF(C1564&gt;A_Stammdaten!$B$12,0,SUM(G1564,H1564,J1564,K1564,M1564,N1564)-SUM(I1564,L1564,O1564,P1564))</f>
        <v>0</v>
      </c>
      <c r="R1564" s="17"/>
      <c r="S1564" s="17"/>
      <c r="T1564" s="17"/>
      <c r="U1564" s="62">
        <f t="shared" si="304"/>
        <v>0</v>
      </c>
      <c r="V1564" s="63">
        <f>IF(ISBLANK($B1564),0,VLOOKUP($B1564,Listen!$A$2:$C$45,2,FALSE))</f>
        <v>0</v>
      </c>
      <c r="W1564" s="63">
        <f>IF(ISBLANK($B1564),0,VLOOKUP($B1564,Listen!$A$2:$C$45,3,FALSE))</f>
        <v>0</v>
      </c>
      <c r="X1564" s="49">
        <f t="shared" si="305"/>
        <v>0</v>
      </c>
      <c r="Y1564" s="49">
        <f t="shared" si="314"/>
        <v>0</v>
      </c>
      <c r="Z1564" s="49">
        <f t="shared" si="314"/>
        <v>0</v>
      </c>
      <c r="AA1564" s="49">
        <f t="shared" si="314"/>
        <v>0</v>
      </c>
      <c r="AB1564" s="49">
        <f t="shared" si="314"/>
        <v>0</v>
      </c>
      <c r="AC1564" s="49">
        <f t="shared" si="314"/>
        <v>0</v>
      </c>
      <c r="AD1564" s="49">
        <f t="shared" si="314"/>
        <v>0</v>
      </c>
      <c r="AE1564" s="51">
        <f t="shared" si="302"/>
        <v>0</v>
      </c>
      <c r="AF1564" s="51">
        <f>IF(C1564=A_Stammdaten!$B$12,D_SAV!$U1564-D_SAV!$AG1564,HLOOKUP(A_Stammdaten!$B$12-1,$AH$4:$AN$4004,ROW(C1564)-3,FALSE)-$AG1564)</f>
        <v>0</v>
      </c>
      <c r="AG1564" s="51">
        <f>HLOOKUP(A_Stammdaten!$B$12,$AH$4:$AN$4004,ROW(C1564)-3,FALSE)</f>
        <v>0</v>
      </c>
      <c r="AH1564" s="51">
        <f t="shared" si="306"/>
        <v>0</v>
      </c>
      <c r="AI1564" s="51">
        <f t="shared" si="307"/>
        <v>0</v>
      </c>
      <c r="AJ1564" s="51">
        <f t="shared" si="308"/>
        <v>0</v>
      </c>
      <c r="AK1564" s="51">
        <f t="shared" si="309"/>
        <v>0</v>
      </c>
      <c r="AL1564" s="51">
        <f t="shared" si="310"/>
        <v>0</v>
      </c>
      <c r="AM1564" s="51">
        <f t="shared" si="311"/>
        <v>0</v>
      </c>
      <c r="AN1564" s="51">
        <f t="shared" si="312"/>
        <v>0</v>
      </c>
    </row>
    <row r="1565" spans="1:40" x14ac:dyDescent="0.25">
      <c r="A1565" s="17"/>
      <c r="B1565" s="17"/>
      <c r="C1565" s="35"/>
      <c r="D1565" s="17"/>
      <c r="E1565" s="17"/>
      <c r="F1565" s="17"/>
      <c r="G1565" s="62">
        <f t="shared" si="313"/>
        <v>0</v>
      </c>
      <c r="H1565" s="17"/>
      <c r="I1565" s="17"/>
      <c r="J1565" s="17"/>
      <c r="K1565" s="17"/>
      <c r="L1565" s="17"/>
      <c r="M1565" s="17"/>
      <c r="N1565" s="17"/>
      <c r="O1565" s="17"/>
      <c r="P1565" s="115"/>
      <c r="Q1565" s="62">
        <f>IF(C1565&gt;A_Stammdaten!$B$12,0,SUM(G1565,H1565,J1565,K1565,M1565,N1565)-SUM(I1565,L1565,O1565,P1565))</f>
        <v>0</v>
      </c>
      <c r="R1565" s="17"/>
      <c r="S1565" s="17"/>
      <c r="T1565" s="17"/>
      <c r="U1565" s="62">
        <f t="shared" si="304"/>
        <v>0</v>
      </c>
      <c r="V1565" s="63">
        <f>IF(ISBLANK($B1565),0,VLOOKUP($B1565,Listen!$A$2:$C$45,2,FALSE))</f>
        <v>0</v>
      </c>
      <c r="W1565" s="63">
        <f>IF(ISBLANK($B1565),0,VLOOKUP($B1565,Listen!$A$2:$C$45,3,FALSE))</f>
        <v>0</v>
      </c>
      <c r="X1565" s="49">
        <f t="shared" si="305"/>
        <v>0</v>
      </c>
      <c r="Y1565" s="49">
        <f t="shared" si="314"/>
        <v>0</v>
      </c>
      <c r="Z1565" s="49">
        <f t="shared" si="314"/>
        <v>0</v>
      </c>
      <c r="AA1565" s="49">
        <f t="shared" si="314"/>
        <v>0</v>
      </c>
      <c r="AB1565" s="49">
        <f t="shared" si="314"/>
        <v>0</v>
      </c>
      <c r="AC1565" s="49">
        <f t="shared" si="314"/>
        <v>0</v>
      </c>
      <c r="AD1565" s="49">
        <f t="shared" si="314"/>
        <v>0</v>
      </c>
      <c r="AE1565" s="51">
        <f t="shared" si="302"/>
        <v>0</v>
      </c>
      <c r="AF1565" s="51">
        <f>IF(C1565=A_Stammdaten!$B$12,D_SAV!$U1565-D_SAV!$AG1565,HLOOKUP(A_Stammdaten!$B$12-1,$AH$4:$AN$4004,ROW(C1565)-3,FALSE)-$AG1565)</f>
        <v>0</v>
      </c>
      <c r="AG1565" s="51">
        <f>HLOOKUP(A_Stammdaten!$B$12,$AH$4:$AN$4004,ROW(C1565)-3,FALSE)</f>
        <v>0</v>
      </c>
      <c r="AH1565" s="51">
        <f t="shared" si="306"/>
        <v>0</v>
      </c>
      <c r="AI1565" s="51">
        <f t="shared" si="307"/>
        <v>0</v>
      </c>
      <c r="AJ1565" s="51">
        <f t="shared" si="308"/>
        <v>0</v>
      </c>
      <c r="AK1565" s="51">
        <f t="shared" si="309"/>
        <v>0</v>
      </c>
      <c r="AL1565" s="51">
        <f t="shared" si="310"/>
        <v>0</v>
      </c>
      <c r="AM1565" s="51">
        <f t="shared" si="311"/>
        <v>0</v>
      </c>
      <c r="AN1565" s="51">
        <f t="shared" si="312"/>
        <v>0</v>
      </c>
    </row>
    <row r="1566" spans="1:40" x14ac:dyDescent="0.25">
      <c r="A1566" s="17"/>
      <c r="B1566" s="17"/>
      <c r="C1566" s="35"/>
      <c r="D1566" s="17"/>
      <c r="E1566" s="17"/>
      <c r="F1566" s="17"/>
      <c r="G1566" s="62">
        <f t="shared" si="313"/>
        <v>0</v>
      </c>
      <c r="H1566" s="17"/>
      <c r="I1566" s="17"/>
      <c r="J1566" s="17"/>
      <c r="K1566" s="17"/>
      <c r="L1566" s="17"/>
      <c r="M1566" s="17"/>
      <c r="N1566" s="17"/>
      <c r="O1566" s="17"/>
      <c r="P1566" s="115"/>
      <c r="Q1566" s="62">
        <f>IF(C1566&gt;A_Stammdaten!$B$12,0,SUM(G1566,H1566,J1566,K1566,M1566,N1566)-SUM(I1566,L1566,O1566,P1566))</f>
        <v>0</v>
      </c>
      <c r="R1566" s="17"/>
      <c r="S1566" s="17"/>
      <c r="T1566" s="17"/>
      <c r="U1566" s="62">
        <f t="shared" si="304"/>
        <v>0</v>
      </c>
      <c r="V1566" s="63">
        <f>IF(ISBLANK($B1566),0,VLOOKUP($B1566,Listen!$A$2:$C$45,2,FALSE))</f>
        <v>0</v>
      </c>
      <c r="W1566" s="63">
        <f>IF(ISBLANK($B1566),0,VLOOKUP($B1566,Listen!$A$2:$C$45,3,FALSE))</f>
        <v>0</v>
      </c>
      <c r="X1566" s="49">
        <f t="shared" si="305"/>
        <v>0</v>
      </c>
      <c r="Y1566" s="49">
        <f t="shared" si="314"/>
        <v>0</v>
      </c>
      <c r="Z1566" s="49">
        <f t="shared" si="314"/>
        <v>0</v>
      </c>
      <c r="AA1566" s="49">
        <f t="shared" si="314"/>
        <v>0</v>
      </c>
      <c r="AB1566" s="49">
        <f t="shared" si="314"/>
        <v>0</v>
      </c>
      <c r="AC1566" s="49">
        <f t="shared" si="314"/>
        <v>0</v>
      </c>
      <c r="AD1566" s="49">
        <f t="shared" si="314"/>
        <v>0</v>
      </c>
      <c r="AE1566" s="51">
        <f t="shared" si="302"/>
        <v>0</v>
      </c>
      <c r="AF1566" s="51">
        <f>IF(C1566=A_Stammdaten!$B$12,D_SAV!$U1566-D_SAV!$AG1566,HLOOKUP(A_Stammdaten!$B$12-1,$AH$4:$AN$4004,ROW(C1566)-3,FALSE)-$AG1566)</f>
        <v>0</v>
      </c>
      <c r="AG1566" s="51">
        <f>HLOOKUP(A_Stammdaten!$B$12,$AH$4:$AN$4004,ROW(C1566)-3,FALSE)</f>
        <v>0</v>
      </c>
      <c r="AH1566" s="51">
        <f t="shared" si="306"/>
        <v>0</v>
      </c>
      <c r="AI1566" s="51">
        <f t="shared" si="307"/>
        <v>0</v>
      </c>
      <c r="AJ1566" s="51">
        <f t="shared" si="308"/>
        <v>0</v>
      </c>
      <c r="AK1566" s="51">
        <f t="shared" si="309"/>
        <v>0</v>
      </c>
      <c r="AL1566" s="51">
        <f t="shared" si="310"/>
        <v>0</v>
      </c>
      <c r="AM1566" s="51">
        <f t="shared" si="311"/>
        <v>0</v>
      </c>
      <c r="AN1566" s="51">
        <f t="shared" si="312"/>
        <v>0</v>
      </c>
    </row>
    <row r="1567" spans="1:40" x14ac:dyDescent="0.25">
      <c r="A1567" s="17"/>
      <c r="B1567" s="17"/>
      <c r="C1567" s="35"/>
      <c r="D1567" s="17"/>
      <c r="E1567" s="17"/>
      <c r="F1567" s="17"/>
      <c r="G1567" s="62">
        <f t="shared" si="313"/>
        <v>0</v>
      </c>
      <c r="H1567" s="17"/>
      <c r="I1567" s="17"/>
      <c r="J1567" s="17"/>
      <c r="K1567" s="17"/>
      <c r="L1567" s="17"/>
      <c r="M1567" s="17"/>
      <c r="N1567" s="17"/>
      <c r="O1567" s="17"/>
      <c r="P1567" s="115"/>
      <c r="Q1567" s="62">
        <f>IF(C1567&gt;A_Stammdaten!$B$12,0,SUM(G1567,H1567,J1567,K1567,M1567,N1567)-SUM(I1567,L1567,O1567,P1567))</f>
        <v>0</v>
      </c>
      <c r="R1567" s="17"/>
      <c r="S1567" s="17"/>
      <c r="T1567" s="17"/>
      <c r="U1567" s="62">
        <f t="shared" si="304"/>
        <v>0</v>
      </c>
      <c r="V1567" s="63">
        <f>IF(ISBLANK($B1567),0,VLOOKUP($B1567,Listen!$A$2:$C$45,2,FALSE))</f>
        <v>0</v>
      </c>
      <c r="W1567" s="63">
        <f>IF(ISBLANK($B1567),0,VLOOKUP($B1567,Listen!$A$2:$C$45,3,FALSE))</f>
        <v>0</v>
      </c>
      <c r="X1567" s="49">
        <f t="shared" si="305"/>
        <v>0</v>
      </c>
      <c r="Y1567" s="49">
        <f t="shared" si="314"/>
        <v>0</v>
      </c>
      <c r="Z1567" s="49">
        <f t="shared" si="314"/>
        <v>0</v>
      </c>
      <c r="AA1567" s="49">
        <f t="shared" si="314"/>
        <v>0</v>
      </c>
      <c r="AB1567" s="49">
        <f t="shared" si="314"/>
        <v>0</v>
      </c>
      <c r="AC1567" s="49">
        <f t="shared" si="314"/>
        <v>0</v>
      </c>
      <c r="AD1567" s="49">
        <f t="shared" si="314"/>
        <v>0</v>
      </c>
      <c r="AE1567" s="51">
        <f t="shared" si="302"/>
        <v>0</v>
      </c>
      <c r="AF1567" s="51">
        <f>IF(C1567=A_Stammdaten!$B$12,D_SAV!$U1567-D_SAV!$AG1567,HLOOKUP(A_Stammdaten!$B$12-1,$AH$4:$AN$4004,ROW(C1567)-3,FALSE)-$AG1567)</f>
        <v>0</v>
      </c>
      <c r="AG1567" s="51">
        <f>HLOOKUP(A_Stammdaten!$B$12,$AH$4:$AN$4004,ROW(C1567)-3,FALSE)</f>
        <v>0</v>
      </c>
      <c r="AH1567" s="51">
        <f t="shared" si="306"/>
        <v>0</v>
      </c>
      <c r="AI1567" s="51">
        <f t="shared" si="307"/>
        <v>0</v>
      </c>
      <c r="AJ1567" s="51">
        <f t="shared" si="308"/>
        <v>0</v>
      </c>
      <c r="AK1567" s="51">
        <f t="shared" si="309"/>
        <v>0</v>
      </c>
      <c r="AL1567" s="51">
        <f t="shared" si="310"/>
        <v>0</v>
      </c>
      <c r="AM1567" s="51">
        <f t="shared" si="311"/>
        <v>0</v>
      </c>
      <c r="AN1567" s="51">
        <f t="shared" si="312"/>
        <v>0</v>
      </c>
    </row>
    <row r="1568" spans="1:40" x14ac:dyDescent="0.25">
      <c r="A1568" s="17"/>
      <c r="B1568" s="17"/>
      <c r="C1568" s="35"/>
      <c r="D1568" s="17"/>
      <c r="E1568" s="17"/>
      <c r="F1568" s="17"/>
      <c r="G1568" s="62">
        <f t="shared" si="313"/>
        <v>0</v>
      </c>
      <c r="H1568" s="17"/>
      <c r="I1568" s="17"/>
      <c r="J1568" s="17"/>
      <c r="K1568" s="17"/>
      <c r="L1568" s="17"/>
      <c r="M1568" s="17"/>
      <c r="N1568" s="17"/>
      <c r="O1568" s="17"/>
      <c r="P1568" s="115"/>
      <c r="Q1568" s="62">
        <f>IF(C1568&gt;A_Stammdaten!$B$12,0,SUM(G1568,H1568,J1568,K1568,M1568,N1568)-SUM(I1568,L1568,O1568,P1568))</f>
        <v>0</v>
      </c>
      <c r="R1568" s="17"/>
      <c r="S1568" s="17"/>
      <c r="T1568" s="17"/>
      <c r="U1568" s="62">
        <f t="shared" si="304"/>
        <v>0</v>
      </c>
      <c r="V1568" s="63">
        <f>IF(ISBLANK($B1568),0,VLOOKUP($B1568,Listen!$A$2:$C$45,2,FALSE))</f>
        <v>0</v>
      </c>
      <c r="W1568" s="63">
        <f>IF(ISBLANK($B1568),0,VLOOKUP($B1568,Listen!$A$2:$C$45,3,FALSE))</f>
        <v>0</v>
      </c>
      <c r="X1568" s="49">
        <f t="shared" si="305"/>
        <v>0</v>
      </c>
      <c r="Y1568" s="49">
        <f t="shared" si="314"/>
        <v>0</v>
      </c>
      <c r="Z1568" s="49">
        <f t="shared" si="314"/>
        <v>0</v>
      </c>
      <c r="AA1568" s="49">
        <f t="shared" si="314"/>
        <v>0</v>
      </c>
      <c r="AB1568" s="49">
        <f t="shared" si="314"/>
        <v>0</v>
      </c>
      <c r="AC1568" s="49">
        <f t="shared" si="314"/>
        <v>0</v>
      </c>
      <c r="AD1568" s="49">
        <f t="shared" si="314"/>
        <v>0</v>
      </c>
      <c r="AE1568" s="51">
        <f t="shared" si="302"/>
        <v>0</v>
      </c>
      <c r="AF1568" s="51">
        <f>IF(C1568=A_Stammdaten!$B$12,D_SAV!$U1568-D_SAV!$AG1568,HLOOKUP(A_Stammdaten!$B$12-1,$AH$4:$AN$4004,ROW(C1568)-3,FALSE)-$AG1568)</f>
        <v>0</v>
      </c>
      <c r="AG1568" s="51">
        <f>HLOOKUP(A_Stammdaten!$B$12,$AH$4:$AN$4004,ROW(C1568)-3,FALSE)</f>
        <v>0</v>
      </c>
      <c r="AH1568" s="51">
        <f t="shared" si="306"/>
        <v>0</v>
      </c>
      <c r="AI1568" s="51">
        <f t="shared" si="307"/>
        <v>0</v>
      </c>
      <c r="AJ1568" s="51">
        <f t="shared" si="308"/>
        <v>0</v>
      </c>
      <c r="AK1568" s="51">
        <f t="shared" si="309"/>
        <v>0</v>
      </c>
      <c r="AL1568" s="51">
        <f t="shared" si="310"/>
        <v>0</v>
      </c>
      <c r="AM1568" s="51">
        <f t="shared" si="311"/>
        <v>0</v>
      </c>
      <c r="AN1568" s="51">
        <f t="shared" si="312"/>
        <v>0</v>
      </c>
    </row>
    <row r="1569" spans="1:40" x14ac:dyDescent="0.25">
      <c r="A1569" s="17"/>
      <c r="B1569" s="17"/>
      <c r="C1569" s="35"/>
      <c r="D1569" s="17"/>
      <c r="E1569" s="17"/>
      <c r="F1569" s="17"/>
      <c r="G1569" s="62">
        <f t="shared" si="313"/>
        <v>0</v>
      </c>
      <c r="H1569" s="17"/>
      <c r="I1569" s="17"/>
      <c r="J1569" s="17"/>
      <c r="K1569" s="17"/>
      <c r="L1569" s="17"/>
      <c r="M1569" s="17"/>
      <c r="N1569" s="17"/>
      <c r="O1569" s="17"/>
      <c r="P1569" s="115"/>
      <c r="Q1569" s="62">
        <f>IF(C1569&gt;A_Stammdaten!$B$12,0,SUM(G1569,H1569,J1569,K1569,M1569,N1569)-SUM(I1569,L1569,O1569,P1569))</f>
        <v>0</v>
      </c>
      <c r="R1569" s="17"/>
      <c r="S1569" s="17"/>
      <c r="T1569" s="17"/>
      <c r="U1569" s="62">
        <f t="shared" si="304"/>
        <v>0</v>
      </c>
      <c r="V1569" s="63">
        <f>IF(ISBLANK($B1569),0,VLOOKUP($B1569,Listen!$A$2:$C$45,2,FALSE))</f>
        <v>0</v>
      </c>
      <c r="W1569" s="63">
        <f>IF(ISBLANK($B1569),0,VLOOKUP($B1569,Listen!$A$2:$C$45,3,FALSE))</f>
        <v>0</v>
      </c>
      <c r="X1569" s="49">
        <f t="shared" si="305"/>
        <v>0</v>
      </c>
      <c r="Y1569" s="49">
        <f t="shared" si="314"/>
        <v>0</v>
      </c>
      <c r="Z1569" s="49">
        <f t="shared" si="314"/>
        <v>0</v>
      </c>
      <c r="AA1569" s="49">
        <f t="shared" si="314"/>
        <v>0</v>
      </c>
      <c r="AB1569" s="49">
        <f t="shared" si="314"/>
        <v>0</v>
      </c>
      <c r="AC1569" s="49">
        <f t="shared" si="314"/>
        <v>0</v>
      </c>
      <c r="AD1569" s="49">
        <f t="shared" si="314"/>
        <v>0</v>
      </c>
      <c r="AE1569" s="51">
        <f t="shared" si="302"/>
        <v>0</v>
      </c>
      <c r="AF1569" s="51">
        <f>IF(C1569=A_Stammdaten!$B$12,D_SAV!$U1569-D_SAV!$AG1569,HLOOKUP(A_Stammdaten!$B$12-1,$AH$4:$AN$4004,ROW(C1569)-3,FALSE)-$AG1569)</f>
        <v>0</v>
      </c>
      <c r="AG1569" s="51">
        <f>HLOOKUP(A_Stammdaten!$B$12,$AH$4:$AN$4004,ROW(C1569)-3,FALSE)</f>
        <v>0</v>
      </c>
      <c r="AH1569" s="51">
        <f t="shared" si="306"/>
        <v>0</v>
      </c>
      <c r="AI1569" s="51">
        <f t="shared" si="307"/>
        <v>0</v>
      </c>
      <c r="AJ1569" s="51">
        <f t="shared" si="308"/>
        <v>0</v>
      </c>
      <c r="AK1569" s="51">
        <f t="shared" si="309"/>
        <v>0</v>
      </c>
      <c r="AL1569" s="51">
        <f t="shared" si="310"/>
        <v>0</v>
      </c>
      <c r="AM1569" s="51">
        <f t="shared" si="311"/>
        <v>0</v>
      </c>
      <c r="AN1569" s="51">
        <f t="shared" si="312"/>
        <v>0</v>
      </c>
    </row>
    <row r="1570" spans="1:40" x14ac:dyDescent="0.25">
      <c r="A1570" s="17"/>
      <c r="B1570" s="17"/>
      <c r="C1570" s="35"/>
      <c r="D1570" s="17"/>
      <c r="E1570" s="17"/>
      <c r="F1570" s="17"/>
      <c r="G1570" s="62">
        <f t="shared" si="313"/>
        <v>0</v>
      </c>
      <c r="H1570" s="17"/>
      <c r="I1570" s="17"/>
      <c r="J1570" s="17"/>
      <c r="K1570" s="17"/>
      <c r="L1570" s="17"/>
      <c r="M1570" s="17"/>
      <c r="N1570" s="17"/>
      <c r="O1570" s="17"/>
      <c r="P1570" s="115"/>
      <c r="Q1570" s="62">
        <f>IF(C1570&gt;A_Stammdaten!$B$12,0,SUM(G1570,H1570,J1570,K1570,M1570,N1570)-SUM(I1570,L1570,O1570,P1570))</f>
        <v>0</v>
      </c>
      <c r="R1570" s="17"/>
      <c r="S1570" s="17"/>
      <c r="T1570" s="17"/>
      <c r="U1570" s="62">
        <f t="shared" si="304"/>
        <v>0</v>
      </c>
      <c r="V1570" s="63">
        <f>IF(ISBLANK($B1570),0,VLOOKUP($B1570,Listen!$A$2:$C$45,2,FALSE))</f>
        <v>0</v>
      </c>
      <c r="W1570" s="63">
        <f>IF(ISBLANK($B1570),0,VLOOKUP($B1570,Listen!$A$2:$C$45,3,FALSE))</f>
        <v>0</v>
      </c>
      <c r="X1570" s="49">
        <f t="shared" si="305"/>
        <v>0</v>
      </c>
      <c r="Y1570" s="49">
        <f t="shared" si="314"/>
        <v>0</v>
      </c>
      <c r="Z1570" s="49">
        <f t="shared" si="314"/>
        <v>0</v>
      </c>
      <c r="AA1570" s="49">
        <f t="shared" si="314"/>
        <v>0</v>
      </c>
      <c r="AB1570" s="49">
        <f t="shared" si="314"/>
        <v>0</v>
      </c>
      <c r="AC1570" s="49">
        <f t="shared" si="314"/>
        <v>0</v>
      </c>
      <c r="AD1570" s="49">
        <f t="shared" si="314"/>
        <v>0</v>
      </c>
      <c r="AE1570" s="51">
        <f t="shared" si="302"/>
        <v>0</v>
      </c>
      <c r="AF1570" s="51">
        <f>IF(C1570=A_Stammdaten!$B$12,D_SAV!$U1570-D_SAV!$AG1570,HLOOKUP(A_Stammdaten!$B$12-1,$AH$4:$AN$4004,ROW(C1570)-3,FALSE)-$AG1570)</f>
        <v>0</v>
      </c>
      <c r="AG1570" s="51">
        <f>HLOOKUP(A_Stammdaten!$B$12,$AH$4:$AN$4004,ROW(C1570)-3,FALSE)</f>
        <v>0</v>
      </c>
      <c r="AH1570" s="51">
        <f t="shared" si="306"/>
        <v>0</v>
      </c>
      <c r="AI1570" s="51">
        <f t="shared" si="307"/>
        <v>0</v>
      </c>
      <c r="AJ1570" s="51">
        <f t="shared" si="308"/>
        <v>0</v>
      </c>
      <c r="AK1570" s="51">
        <f t="shared" si="309"/>
        <v>0</v>
      </c>
      <c r="AL1570" s="51">
        <f t="shared" si="310"/>
        <v>0</v>
      </c>
      <c r="AM1570" s="51">
        <f t="shared" si="311"/>
        <v>0</v>
      </c>
      <c r="AN1570" s="51">
        <f t="shared" si="312"/>
        <v>0</v>
      </c>
    </row>
    <row r="1571" spans="1:40" x14ac:dyDescent="0.25">
      <c r="A1571" s="17"/>
      <c r="B1571" s="17"/>
      <c r="C1571" s="35"/>
      <c r="D1571" s="17"/>
      <c r="E1571" s="17"/>
      <c r="F1571" s="17"/>
      <c r="G1571" s="62">
        <f t="shared" si="313"/>
        <v>0</v>
      </c>
      <c r="H1571" s="17"/>
      <c r="I1571" s="17"/>
      <c r="J1571" s="17"/>
      <c r="K1571" s="17"/>
      <c r="L1571" s="17"/>
      <c r="M1571" s="17"/>
      <c r="N1571" s="17"/>
      <c r="O1571" s="17"/>
      <c r="P1571" s="115"/>
      <c r="Q1571" s="62">
        <f>IF(C1571&gt;A_Stammdaten!$B$12,0,SUM(G1571,H1571,J1571,K1571,M1571,N1571)-SUM(I1571,L1571,O1571,P1571))</f>
        <v>0</v>
      </c>
      <c r="R1571" s="17"/>
      <c r="S1571" s="17"/>
      <c r="T1571" s="17"/>
      <c r="U1571" s="62">
        <f t="shared" si="304"/>
        <v>0</v>
      </c>
      <c r="V1571" s="63">
        <f>IF(ISBLANK($B1571),0,VLOOKUP($B1571,Listen!$A$2:$C$45,2,FALSE))</f>
        <v>0</v>
      </c>
      <c r="W1571" s="63">
        <f>IF(ISBLANK($B1571),0,VLOOKUP($B1571,Listen!$A$2:$C$45,3,FALSE))</f>
        <v>0</v>
      </c>
      <c r="X1571" s="49">
        <f t="shared" si="305"/>
        <v>0</v>
      </c>
      <c r="Y1571" s="49">
        <f t="shared" si="314"/>
        <v>0</v>
      </c>
      <c r="Z1571" s="49">
        <f t="shared" si="314"/>
        <v>0</v>
      </c>
      <c r="AA1571" s="49">
        <f t="shared" si="314"/>
        <v>0</v>
      </c>
      <c r="AB1571" s="49">
        <f t="shared" si="314"/>
        <v>0</v>
      </c>
      <c r="AC1571" s="49">
        <f t="shared" si="314"/>
        <v>0</v>
      </c>
      <c r="AD1571" s="49">
        <f t="shared" si="314"/>
        <v>0</v>
      </c>
      <c r="AE1571" s="51">
        <f t="shared" ref="AE1571:AE1634" si="315">AG1571+AF1571</f>
        <v>0</v>
      </c>
      <c r="AF1571" s="51">
        <f>IF(C1571=A_Stammdaten!$B$12,D_SAV!$U1571-D_SAV!$AG1571,HLOOKUP(A_Stammdaten!$B$12-1,$AH$4:$AN$4004,ROW(C1571)-3,FALSE)-$AG1571)</f>
        <v>0</v>
      </c>
      <c r="AG1571" s="51">
        <f>HLOOKUP(A_Stammdaten!$B$12,$AH$4:$AN$4004,ROW(C1571)-3,FALSE)</f>
        <v>0</v>
      </c>
      <c r="AH1571" s="51">
        <f t="shared" si="306"/>
        <v>0</v>
      </c>
      <c r="AI1571" s="51">
        <f t="shared" si="307"/>
        <v>0</v>
      </c>
      <c r="AJ1571" s="51">
        <f t="shared" si="308"/>
        <v>0</v>
      </c>
      <c r="AK1571" s="51">
        <f t="shared" si="309"/>
        <v>0</v>
      </c>
      <c r="AL1571" s="51">
        <f t="shared" si="310"/>
        <v>0</v>
      </c>
      <c r="AM1571" s="51">
        <f t="shared" si="311"/>
        <v>0</v>
      </c>
      <c r="AN1571" s="51">
        <f t="shared" si="312"/>
        <v>0</v>
      </c>
    </row>
    <row r="1572" spans="1:40" x14ac:dyDescent="0.25">
      <c r="A1572" s="17"/>
      <c r="B1572" s="17"/>
      <c r="C1572" s="35"/>
      <c r="D1572" s="17"/>
      <c r="E1572" s="17"/>
      <c r="F1572" s="17"/>
      <c r="G1572" s="62">
        <f t="shared" si="313"/>
        <v>0</v>
      </c>
      <c r="H1572" s="17"/>
      <c r="I1572" s="17"/>
      <c r="J1572" s="17"/>
      <c r="K1572" s="17"/>
      <c r="L1572" s="17"/>
      <c r="M1572" s="17"/>
      <c r="N1572" s="17"/>
      <c r="O1572" s="17"/>
      <c r="P1572" s="115"/>
      <c r="Q1572" s="62">
        <f>IF(C1572&gt;A_Stammdaten!$B$12,0,SUM(G1572,H1572,J1572,K1572,M1572,N1572)-SUM(I1572,L1572,O1572,P1572))</f>
        <v>0</v>
      </c>
      <c r="R1572" s="17"/>
      <c r="S1572" s="17"/>
      <c r="T1572" s="17"/>
      <c r="U1572" s="62">
        <f t="shared" si="304"/>
        <v>0</v>
      </c>
      <c r="V1572" s="63">
        <f>IF(ISBLANK($B1572),0,VLOOKUP($B1572,Listen!$A$2:$C$45,2,FALSE))</f>
        <v>0</v>
      </c>
      <c r="W1572" s="63">
        <f>IF(ISBLANK($B1572),0,VLOOKUP($B1572,Listen!$A$2:$C$45,3,FALSE))</f>
        <v>0</v>
      </c>
      <c r="X1572" s="49">
        <f t="shared" si="305"/>
        <v>0</v>
      </c>
      <c r="Y1572" s="49">
        <f t="shared" si="314"/>
        <v>0</v>
      </c>
      <c r="Z1572" s="49">
        <f t="shared" si="314"/>
        <v>0</v>
      </c>
      <c r="AA1572" s="49">
        <f t="shared" si="314"/>
        <v>0</v>
      </c>
      <c r="AB1572" s="49">
        <f t="shared" si="314"/>
        <v>0</v>
      </c>
      <c r="AC1572" s="49">
        <f t="shared" si="314"/>
        <v>0</v>
      </c>
      <c r="AD1572" s="49">
        <f t="shared" si="314"/>
        <v>0</v>
      </c>
      <c r="AE1572" s="51">
        <f t="shared" si="315"/>
        <v>0</v>
      </c>
      <c r="AF1572" s="51">
        <f>IF(C1572=A_Stammdaten!$B$12,D_SAV!$U1572-D_SAV!$AG1572,HLOOKUP(A_Stammdaten!$B$12-1,$AH$4:$AN$4004,ROW(C1572)-3,FALSE)-$AG1572)</f>
        <v>0</v>
      </c>
      <c r="AG1572" s="51">
        <f>HLOOKUP(A_Stammdaten!$B$12,$AH$4:$AN$4004,ROW(C1572)-3,FALSE)</f>
        <v>0</v>
      </c>
      <c r="AH1572" s="51">
        <f t="shared" si="306"/>
        <v>0</v>
      </c>
      <c r="AI1572" s="51">
        <f t="shared" si="307"/>
        <v>0</v>
      </c>
      <c r="AJ1572" s="51">
        <f t="shared" si="308"/>
        <v>0</v>
      </c>
      <c r="AK1572" s="51">
        <f t="shared" si="309"/>
        <v>0</v>
      </c>
      <c r="AL1572" s="51">
        <f t="shared" si="310"/>
        <v>0</v>
      </c>
      <c r="AM1572" s="51">
        <f t="shared" si="311"/>
        <v>0</v>
      </c>
      <c r="AN1572" s="51">
        <f t="shared" si="312"/>
        <v>0</v>
      </c>
    </row>
    <row r="1573" spans="1:40" x14ac:dyDescent="0.25">
      <c r="A1573" s="17"/>
      <c r="B1573" s="17"/>
      <c r="C1573" s="35"/>
      <c r="D1573" s="17"/>
      <c r="E1573" s="17"/>
      <c r="F1573" s="17"/>
      <c r="G1573" s="62">
        <f t="shared" si="313"/>
        <v>0</v>
      </c>
      <c r="H1573" s="17"/>
      <c r="I1573" s="17"/>
      <c r="J1573" s="17"/>
      <c r="K1573" s="17"/>
      <c r="L1573" s="17"/>
      <c r="M1573" s="17"/>
      <c r="N1573" s="17"/>
      <c r="O1573" s="17"/>
      <c r="P1573" s="115"/>
      <c r="Q1573" s="62">
        <f>IF(C1573&gt;A_Stammdaten!$B$12,0,SUM(G1573,H1573,J1573,K1573,M1573,N1573)-SUM(I1573,L1573,O1573,P1573))</f>
        <v>0</v>
      </c>
      <c r="R1573" s="17"/>
      <c r="S1573" s="17"/>
      <c r="T1573" s="17"/>
      <c r="U1573" s="62">
        <f t="shared" si="304"/>
        <v>0</v>
      </c>
      <c r="V1573" s="63">
        <f>IF(ISBLANK($B1573),0,VLOOKUP($B1573,Listen!$A$2:$C$45,2,FALSE))</f>
        <v>0</v>
      </c>
      <c r="W1573" s="63">
        <f>IF(ISBLANK($B1573),0,VLOOKUP($B1573,Listen!$A$2:$C$45,3,FALSE))</f>
        <v>0</v>
      </c>
      <c r="X1573" s="49">
        <f t="shared" si="305"/>
        <v>0</v>
      </c>
      <c r="Y1573" s="49">
        <f t="shared" si="314"/>
        <v>0</v>
      </c>
      <c r="Z1573" s="49">
        <f t="shared" si="314"/>
        <v>0</v>
      </c>
      <c r="AA1573" s="49">
        <f t="shared" si="314"/>
        <v>0</v>
      </c>
      <c r="AB1573" s="49">
        <f t="shared" si="314"/>
        <v>0</v>
      </c>
      <c r="AC1573" s="49">
        <f t="shared" si="314"/>
        <v>0</v>
      </c>
      <c r="AD1573" s="49">
        <f t="shared" si="314"/>
        <v>0</v>
      </c>
      <c r="AE1573" s="51">
        <f t="shared" si="315"/>
        <v>0</v>
      </c>
      <c r="AF1573" s="51">
        <f>IF(C1573=A_Stammdaten!$B$12,D_SAV!$U1573-D_SAV!$AG1573,HLOOKUP(A_Stammdaten!$B$12-1,$AH$4:$AN$4004,ROW(C1573)-3,FALSE)-$AG1573)</f>
        <v>0</v>
      </c>
      <c r="AG1573" s="51">
        <f>HLOOKUP(A_Stammdaten!$B$12,$AH$4:$AN$4004,ROW(C1573)-3,FALSE)</f>
        <v>0</v>
      </c>
      <c r="AH1573" s="51">
        <f t="shared" si="306"/>
        <v>0</v>
      </c>
      <c r="AI1573" s="51">
        <f t="shared" si="307"/>
        <v>0</v>
      </c>
      <c r="AJ1573" s="51">
        <f t="shared" si="308"/>
        <v>0</v>
      </c>
      <c r="AK1573" s="51">
        <f t="shared" si="309"/>
        <v>0</v>
      </c>
      <c r="AL1573" s="51">
        <f t="shared" si="310"/>
        <v>0</v>
      </c>
      <c r="AM1573" s="51">
        <f t="shared" si="311"/>
        <v>0</v>
      </c>
      <c r="AN1573" s="51">
        <f t="shared" si="312"/>
        <v>0</v>
      </c>
    </row>
    <row r="1574" spans="1:40" x14ac:dyDescent="0.25">
      <c r="A1574" s="17"/>
      <c r="B1574" s="17"/>
      <c r="C1574" s="35"/>
      <c r="D1574" s="17"/>
      <c r="E1574" s="17"/>
      <c r="F1574" s="17"/>
      <c r="G1574" s="62">
        <f t="shared" si="313"/>
        <v>0</v>
      </c>
      <c r="H1574" s="17"/>
      <c r="I1574" s="17"/>
      <c r="J1574" s="17"/>
      <c r="K1574" s="17"/>
      <c r="L1574" s="17"/>
      <c r="M1574" s="17"/>
      <c r="N1574" s="17"/>
      <c r="O1574" s="17"/>
      <c r="P1574" s="115"/>
      <c r="Q1574" s="62">
        <f>IF(C1574&gt;A_Stammdaten!$B$12,0,SUM(G1574,H1574,J1574,K1574,M1574,N1574)-SUM(I1574,L1574,O1574,P1574))</f>
        <v>0</v>
      </c>
      <c r="R1574" s="17"/>
      <c r="S1574" s="17"/>
      <c r="T1574" s="17"/>
      <c r="U1574" s="62">
        <f t="shared" si="304"/>
        <v>0</v>
      </c>
      <c r="V1574" s="63">
        <f>IF(ISBLANK($B1574),0,VLOOKUP($B1574,Listen!$A$2:$C$45,2,FALSE))</f>
        <v>0</v>
      </c>
      <c r="W1574" s="63">
        <f>IF(ISBLANK($B1574),0,VLOOKUP($B1574,Listen!$A$2:$C$45,3,FALSE))</f>
        <v>0</v>
      </c>
      <c r="X1574" s="49">
        <f t="shared" si="305"/>
        <v>0</v>
      </c>
      <c r="Y1574" s="49">
        <f t="shared" si="314"/>
        <v>0</v>
      </c>
      <c r="Z1574" s="49">
        <f t="shared" si="314"/>
        <v>0</v>
      </c>
      <c r="AA1574" s="49">
        <f t="shared" si="314"/>
        <v>0</v>
      </c>
      <c r="AB1574" s="49">
        <f t="shared" si="314"/>
        <v>0</v>
      </c>
      <c r="AC1574" s="49">
        <f t="shared" si="314"/>
        <v>0</v>
      </c>
      <c r="AD1574" s="49">
        <f t="shared" si="314"/>
        <v>0</v>
      </c>
      <c r="AE1574" s="51">
        <f t="shared" si="315"/>
        <v>0</v>
      </c>
      <c r="AF1574" s="51">
        <f>IF(C1574=A_Stammdaten!$B$12,D_SAV!$U1574-D_SAV!$AG1574,HLOOKUP(A_Stammdaten!$B$12-1,$AH$4:$AN$4004,ROW(C1574)-3,FALSE)-$AG1574)</f>
        <v>0</v>
      </c>
      <c r="AG1574" s="51">
        <f>HLOOKUP(A_Stammdaten!$B$12,$AH$4:$AN$4004,ROW(C1574)-3,FALSE)</f>
        <v>0</v>
      </c>
      <c r="AH1574" s="51">
        <f t="shared" si="306"/>
        <v>0</v>
      </c>
      <c r="AI1574" s="51">
        <f t="shared" si="307"/>
        <v>0</v>
      </c>
      <c r="AJ1574" s="51">
        <f t="shared" si="308"/>
        <v>0</v>
      </c>
      <c r="AK1574" s="51">
        <f t="shared" si="309"/>
        <v>0</v>
      </c>
      <c r="AL1574" s="51">
        <f t="shared" si="310"/>
        <v>0</v>
      </c>
      <c r="AM1574" s="51">
        <f t="shared" si="311"/>
        <v>0</v>
      </c>
      <c r="AN1574" s="51">
        <f t="shared" si="312"/>
        <v>0</v>
      </c>
    </row>
    <row r="1575" spans="1:40" x14ac:dyDescent="0.25">
      <c r="A1575" s="17"/>
      <c r="B1575" s="17"/>
      <c r="C1575" s="35"/>
      <c r="D1575" s="17"/>
      <c r="E1575" s="17"/>
      <c r="F1575" s="17"/>
      <c r="G1575" s="62">
        <f t="shared" si="313"/>
        <v>0</v>
      </c>
      <c r="H1575" s="17"/>
      <c r="I1575" s="17"/>
      <c r="J1575" s="17"/>
      <c r="K1575" s="17"/>
      <c r="L1575" s="17"/>
      <c r="M1575" s="17"/>
      <c r="N1575" s="17"/>
      <c r="O1575" s="17"/>
      <c r="P1575" s="115"/>
      <c r="Q1575" s="62">
        <f>IF(C1575&gt;A_Stammdaten!$B$12,0,SUM(G1575,H1575,J1575,K1575,M1575,N1575)-SUM(I1575,L1575,O1575,P1575))</f>
        <v>0</v>
      </c>
      <c r="R1575" s="17"/>
      <c r="S1575" s="17"/>
      <c r="T1575" s="17"/>
      <c r="U1575" s="62">
        <f t="shared" si="304"/>
        <v>0</v>
      </c>
      <c r="V1575" s="63">
        <f>IF(ISBLANK($B1575),0,VLOOKUP($B1575,Listen!$A$2:$C$45,2,FALSE))</f>
        <v>0</v>
      </c>
      <c r="W1575" s="63">
        <f>IF(ISBLANK($B1575),0,VLOOKUP($B1575,Listen!$A$2:$C$45,3,FALSE))</f>
        <v>0</v>
      </c>
      <c r="X1575" s="49">
        <f t="shared" si="305"/>
        <v>0</v>
      </c>
      <c r="Y1575" s="49">
        <f t="shared" si="314"/>
        <v>0</v>
      </c>
      <c r="Z1575" s="49">
        <f t="shared" si="314"/>
        <v>0</v>
      </c>
      <c r="AA1575" s="49">
        <f t="shared" si="314"/>
        <v>0</v>
      </c>
      <c r="AB1575" s="49">
        <f t="shared" si="314"/>
        <v>0</v>
      </c>
      <c r="AC1575" s="49">
        <f t="shared" si="314"/>
        <v>0</v>
      </c>
      <c r="AD1575" s="49">
        <f t="shared" si="314"/>
        <v>0</v>
      </c>
      <c r="AE1575" s="51">
        <f t="shared" si="315"/>
        <v>0</v>
      </c>
      <c r="AF1575" s="51">
        <f>IF(C1575=A_Stammdaten!$B$12,D_SAV!$U1575-D_SAV!$AG1575,HLOOKUP(A_Stammdaten!$B$12-1,$AH$4:$AN$4004,ROW(C1575)-3,FALSE)-$AG1575)</f>
        <v>0</v>
      </c>
      <c r="AG1575" s="51">
        <f>HLOOKUP(A_Stammdaten!$B$12,$AH$4:$AN$4004,ROW(C1575)-3,FALSE)</f>
        <v>0</v>
      </c>
      <c r="AH1575" s="51">
        <f t="shared" si="306"/>
        <v>0</v>
      </c>
      <c r="AI1575" s="51">
        <f t="shared" si="307"/>
        <v>0</v>
      </c>
      <c r="AJ1575" s="51">
        <f t="shared" si="308"/>
        <v>0</v>
      </c>
      <c r="AK1575" s="51">
        <f t="shared" si="309"/>
        <v>0</v>
      </c>
      <c r="AL1575" s="51">
        <f t="shared" si="310"/>
        <v>0</v>
      </c>
      <c r="AM1575" s="51">
        <f t="shared" si="311"/>
        <v>0</v>
      </c>
      <c r="AN1575" s="51">
        <f t="shared" si="312"/>
        <v>0</v>
      </c>
    </row>
    <row r="1576" spans="1:40" x14ac:dyDescent="0.25">
      <c r="A1576" s="17"/>
      <c r="B1576" s="17"/>
      <c r="C1576" s="35"/>
      <c r="D1576" s="17"/>
      <c r="E1576" s="17"/>
      <c r="F1576" s="17"/>
      <c r="G1576" s="62">
        <f t="shared" si="313"/>
        <v>0</v>
      </c>
      <c r="H1576" s="17"/>
      <c r="I1576" s="17"/>
      <c r="J1576" s="17"/>
      <c r="K1576" s="17"/>
      <c r="L1576" s="17"/>
      <c r="M1576" s="17"/>
      <c r="N1576" s="17"/>
      <c r="O1576" s="17"/>
      <c r="P1576" s="115"/>
      <c r="Q1576" s="62">
        <f>IF(C1576&gt;A_Stammdaten!$B$12,0,SUM(G1576,H1576,J1576,K1576,M1576,N1576)-SUM(I1576,L1576,O1576,P1576))</f>
        <v>0</v>
      </c>
      <c r="R1576" s="17"/>
      <c r="S1576" s="17"/>
      <c r="T1576" s="17"/>
      <c r="U1576" s="62">
        <f t="shared" si="304"/>
        <v>0</v>
      </c>
      <c r="V1576" s="63">
        <f>IF(ISBLANK($B1576),0,VLOOKUP($B1576,Listen!$A$2:$C$45,2,FALSE))</f>
        <v>0</v>
      </c>
      <c r="W1576" s="63">
        <f>IF(ISBLANK($B1576),0,VLOOKUP($B1576,Listen!$A$2:$C$45,3,FALSE))</f>
        <v>0</v>
      </c>
      <c r="X1576" s="49">
        <f t="shared" si="305"/>
        <v>0</v>
      </c>
      <c r="Y1576" s="49">
        <f t="shared" si="314"/>
        <v>0</v>
      </c>
      <c r="Z1576" s="49">
        <f t="shared" si="314"/>
        <v>0</v>
      </c>
      <c r="AA1576" s="49">
        <f t="shared" si="314"/>
        <v>0</v>
      </c>
      <c r="AB1576" s="49">
        <f t="shared" si="314"/>
        <v>0</v>
      </c>
      <c r="AC1576" s="49">
        <f t="shared" si="314"/>
        <v>0</v>
      </c>
      <c r="AD1576" s="49">
        <f t="shared" si="314"/>
        <v>0</v>
      </c>
      <c r="AE1576" s="51">
        <f t="shared" si="315"/>
        <v>0</v>
      </c>
      <c r="AF1576" s="51">
        <f>IF(C1576=A_Stammdaten!$B$12,D_SAV!$U1576-D_SAV!$AG1576,HLOOKUP(A_Stammdaten!$B$12-1,$AH$4:$AN$4004,ROW(C1576)-3,FALSE)-$AG1576)</f>
        <v>0</v>
      </c>
      <c r="AG1576" s="51">
        <f>HLOOKUP(A_Stammdaten!$B$12,$AH$4:$AN$4004,ROW(C1576)-3,FALSE)</f>
        <v>0</v>
      </c>
      <c r="AH1576" s="51">
        <f t="shared" si="306"/>
        <v>0</v>
      </c>
      <c r="AI1576" s="51">
        <f t="shared" si="307"/>
        <v>0</v>
      </c>
      <c r="AJ1576" s="51">
        <f t="shared" si="308"/>
        <v>0</v>
      </c>
      <c r="AK1576" s="51">
        <f t="shared" si="309"/>
        <v>0</v>
      </c>
      <c r="AL1576" s="51">
        <f t="shared" si="310"/>
        <v>0</v>
      </c>
      <c r="AM1576" s="51">
        <f t="shared" si="311"/>
        <v>0</v>
      </c>
      <c r="AN1576" s="51">
        <f t="shared" si="312"/>
        <v>0</v>
      </c>
    </row>
    <row r="1577" spans="1:40" x14ac:dyDescent="0.25">
      <c r="A1577" s="17"/>
      <c r="B1577" s="17"/>
      <c r="C1577" s="35"/>
      <c r="D1577" s="17"/>
      <c r="E1577" s="17"/>
      <c r="F1577" s="17"/>
      <c r="G1577" s="62">
        <f t="shared" si="313"/>
        <v>0</v>
      </c>
      <c r="H1577" s="17"/>
      <c r="I1577" s="17"/>
      <c r="J1577" s="17"/>
      <c r="K1577" s="17"/>
      <c r="L1577" s="17"/>
      <c r="M1577" s="17"/>
      <c r="N1577" s="17"/>
      <c r="O1577" s="17"/>
      <c r="P1577" s="115"/>
      <c r="Q1577" s="62">
        <f>IF(C1577&gt;A_Stammdaten!$B$12,0,SUM(G1577,H1577,J1577,K1577,M1577,N1577)-SUM(I1577,L1577,O1577,P1577))</f>
        <v>0</v>
      </c>
      <c r="R1577" s="17"/>
      <c r="S1577" s="17"/>
      <c r="T1577" s="17"/>
      <c r="U1577" s="62">
        <f t="shared" si="304"/>
        <v>0</v>
      </c>
      <c r="V1577" s="63">
        <f>IF(ISBLANK($B1577),0,VLOOKUP($B1577,Listen!$A$2:$C$45,2,FALSE))</f>
        <v>0</v>
      </c>
      <c r="W1577" s="63">
        <f>IF(ISBLANK($B1577),0,VLOOKUP($B1577,Listen!$A$2:$C$45,3,FALSE))</f>
        <v>0</v>
      </c>
      <c r="X1577" s="49">
        <f t="shared" si="305"/>
        <v>0</v>
      </c>
      <c r="Y1577" s="49">
        <f t="shared" si="314"/>
        <v>0</v>
      </c>
      <c r="Z1577" s="49">
        <f t="shared" si="314"/>
        <v>0</v>
      </c>
      <c r="AA1577" s="49">
        <f t="shared" si="314"/>
        <v>0</v>
      </c>
      <c r="AB1577" s="49">
        <f t="shared" si="314"/>
        <v>0</v>
      </c>
      <c r="AC1577" s="49">
        <f t="shared" si="314"/>
        <v>0</v>
      </c>
      <c r="AD1577" s="49">
        <f t="shared" si="314"/>
        <v>0</v>
      </c>
      <c r="AE1577" s="51">
        <f t="shared" si="315"/>
        <v>0</v>
      </c>
      <c r="AF1577" s="51">
        <f>IF(C1577=A_Stammdaten!$B$12,D_SAV!$U1577-D_SAV!$AG1577,HLOOKUP(A_Stammdaten!$B$12-1,$AH$4:$AN$4004,ROW(C1577)-3,FALSE)-$AG1577)</f>
        <v>0</v>
      </c>
      <c r="AG1577" s="51">
        <f>HLOOKUP(A_Stammdaten!$B$12,$AH$4:$AN$4004,ROW(C1577)-3,FALSE)</f>
        <v>0</v>
      </c>
      <c r="AH1577" s="51">
        <f t="shared" si="306"/>
        <v>0</v>
      </c>
      <c r="AI1577" s="51">
        <f t="shared" si="307"/>
        <v>0</v>
      </c>
      <c r="AJ1577" s="51">
        <f t="shared" si="308"/>
        <v>0</v>
      </c>
      <c r="AK1577" s="51">
        <f t="shared" si="309"/>
        <v>0</v>
      </c>
      <c r="AL1577" s="51">
        <f t="shared" si="310"/>
        <v>0</v>
      </c>
      <c r="AM1577" s="51">
        <f t="shared" si="311"/>
        <v>0</v>
      </c>
      <c r="AN1577" s="51">
        <f t="shared" si="312"/>
        <v>0</v>
      </c>
    </row>
    <row r="1578" spans="1:40" x14ac:dyDescent="0.25">
      <c r="A1578" s="17"/>
      <c r="B1578" s="17"/>
      <c r="C1578" s="35"/>
      <c r="D1578" s="17"/>
      <c r="E1578" s="17"/>
      <c r="F1578" s="17"/>
      <c r="G1578" s="62">
        <f t="shared" si="313"/>
        <v>0</v>
      </c>
      <c r="H1578" s="17"/>
      <c r="I1578" s="17"/>
      <c r="J1578" s="17"/>
      <c r="K1578" s="17"/>
      <c r="L1578" s="17"/>
      <c r="M1578" s="17"/>
      <c r="N1578" s="17"/>
      <c r="O1578" s="17"/>
      <c r="P1578" s="115"/>
      <c r="Q1578" s="62">
        <f>IF(C1578&gt;A_Stammdaten!$B$12,0,SUM(G1578,H1578,J1578,K1578,M1578,N1578)-SUM(I1578,L1578,O1578,P1578))</f>
        <v>0</v>
      </c>
      <c r="R1578" s="17"/>
      <c r="S1578" s="17"/>
      <c r="T1578" s="17"/>
      <c r="U1578" s="62">
        <f t="shared" si="304"/>
        <v>0</v>
      </c>
      <c r="V1578" s="63">
        <f>IF(ISBLANK($B1578),0,VLOOKUP($B1578,Listen!$A$2:$C$45,2,FALSE))</f>
        <v>0</v>
      </c>
      <c r="W1578" s="63">
        <f>IF(ISBLANK($B1578),0,VLOOKUP($B1578,Listen!$A$2:$C$45,3,FALSE))</f>
        <v>0</v>
      </c>
      <c r="X1578" s="49">
        <f t="shared" si="305"/>
        <v>0</v>
      </c>
      <c r="Y1578" s="49">
        <f t="shared" si="314"/>
        <v>0</v>
      </c>
      <c r="Z1578" s="49">
        <f t="shared" si="314"/>
        <v>0</v>
      </c>
      <c r="AA1578" s="49">
        <f t="shared" si="314"/>
        <v>0</v>
      </c>
      <c r="AB1578" s="49">
        <f t="shared" si="314"/>
        <v>0</v>
      </c>
      <c r="AC1578" s="49">
        <f t="shared" si="314"/>
        <v>0</v>
      </c>
      <c r="AD1578" s="49">
        <f t="shared" si="314"/>
        <v>0</v>
      </c>
      <c r="AE1578" s="51">
        <f t="shared" si="315"/>
        <v>0</v>
      </c>
      <c r="AF1578" s="51">
        <f>IF(C1578=A_Stammdaten!$B$12,D_SAV!$U1578-D_SAV!$AG1578,HLOOKUP(A_Stammdaten!$B$12-1,$AH$4:$AN$4004,ROW(C1578)-3,FALSE)-$AG1578)</f>
        <v>0</v>
      </c>
      <c r="AG1578" s="51">
        <f>HLOOKUP(A_Stammdaten!$B$12,$AH$4:$AN$4004,ROW(C1578)-3,FALSE)</f>
        <v>0</v>
      </c>
      <c r="AH1578" s="51">
        <f t="shared" si="306"/>
        <v>0</v>
      </c>
      <c r="AI1578" s="51">
        <f t="shared" si="307"/>
        <v>0</v>
      </c>
      <c r="AJ1578" s="51">
        <f t="shared" si="308"/>
        <v>0</v>
      </c>
      <c r="AK1578" s="51">
        <f t="shared" si="309"/>
        <v>0</v>
      </c>
      <c r="AL1578" s="51">
        <f t="shared" si="310"/>
        <v>0</v>
      </c>
      <c r="AM1578" s="51">
        <f t="shared" si="311"/>
        <v>0</v>
      </c>
      <c r="AN1578" s="51">
        <f t="shared" si="312"/>
        <v>0</v>
      </c>
    </row>
    <row r="1579" spans="1:40" x14ac:dyDescent="0.25">
      <c r="A1579" s="17"/>
      <c r="B1579" s="17"/>
      <c r="C1579" s="35"/>
      <c r="D1579" s="17"/>
      <c r="E1579" s="17"/>
      <c r="F1579" s="17"/>
      <c r="G1579" s="62">
        <f t="shared" si="313"/>
        <v>0</v>
      </c>
      <c r="H1579" s="17"/>
      <c r="I1579" s="17"/>
      <c r="J1579" s="17"/>
      <c r="K1579" s="17"/>
      <c r="L1579" s="17"/>
      <c r="M1579" s="17"/>
      <c r="N1579" s="17"/>
      <c r="O1579" s="17"/>
      <c r="P1579" s="115"/>
      <c r="Q1579" s="62">
        <f>IF(C1579&gt;A_Stammdaten!$B$12,0,SUM(G1579,H1579,J1579,K1579,M1579,N1579)-SUM(I1579,L1579,O1579,P1579))</f>
        <v>0</v>
      </c>
      <c r="R1579" s="17"/>
      <c r="S1579" s="17"/>
      <c r="T1579" s="17"/>
      <c r="U1579" s="62">
        <f t="shared" si="304"/>
        <v>0</v>
      </c>
      <c r="V1579" s="63">
        <f>IF(ISBLANK($B1579),0,VLOOKUP($B1579,Listen!$A$2:$C$45,2,FALSE))</f>
        <v>0</v>
      </c>
      <c r="W1579" s="63">
        <f>IF(ISBLANK($B1579),0,VLOOKUP($B1579,Listen!$A$2:$C$45,3,FALSE))</f>
        <v>0</v>
      </c>
      <c r="X1579" s="49">
        <f t="shared" si="305"/>
        <v>0</v>
      </c>
      <c r="Y1579" s="49">
        <f t="shared" si="314"/>
        <v>0</v>
      </c>
      <c r="Z1579" s="49">
        <f t="shared" si="314"/>
        <v>0</v>
      </c>
      <c r="AA1579" s="49">
        <f t="shared" si="314"/>
        <v>0</v>
      </c>
      <c r="AB1579" s="49">
        <f t="shared" si="314"/>
        <v>0</v>
      </c>
      <c r="AC1579" s="49">
        <f t="shared" si="314"/>
        <v>0</v>
      </c>
      <c r="AD1579" s="49">
        <f t="shared" si="314"/>
        <v>0</v>
      </c>
      <c r="AE1579" s="51">
        <f t="shared" si="315"/>
        <v>0</v>
      </c>
      <c r="AF1579" s="51">
        <f>IF(C1579=A_Stammdaten!$B$12,D_SAV!$U1579-D_SAV!$AG1579,HLOOKUP(A_Stammdaten!$B$12-1,$AH$4:$AN$4004,ROW(C1579)-3,FALSE)-$AG1579)</f>
        <v>0</v>
      </c>
      <c r="AG1579" s="51">
        <f>HLOOKUP(A_Stammdaten!$B$12,$AH$4:$AN$4004,ROW(C1579)-3,FALSE)</f>
        <v>0</v>
      </c>
      <c r="AH1579" s="51">
        <f t="shared" si="306"/>
        <v>0</v>
      </c>
      <c r="AI1579" s="51">
        <f t="shared" si="307"/>
        <v>0</v>
      </c>
      <c r="AJ1579" s="51">
        <f t="shared" si="308"/>
        <v>0</v>
      </c>
      <c r="AK1579" s="51">
        <f t="shared" si="309"/>
        <v>0</v>
      </c>
      <c r="AL1579" s="51">
        <f t="shared" si="310"/>
        <v>0</v>
      </c>
      <c r="AM1579" s="51">
        <f t="shared" si="311"/>
        <v>0</v>
      </c>
      <c r="AN1579" s="51">
        <f t="shared" si="312"/>
        <v>0</v>
      </c>
    </row>
    <row r="1580" spans="1:40" x14ac:dyDescent="0.25">
      <c r="A1580" s="17"/>
      <c r="B1580" s="17"/>
      <c r="C1580" s="35"/>
      <c r="D1580" s="17"/>
      <c r="E1580" s="17"/>
      <c r="F1580" s="17"/>
      <c r="G1580" s="62">
        <f t="shared" si="313"/>
        <v>0</v>
      </c>
      <c r="H1580" s="17"/>
      <c r="I1580" s="17"/>
      <c r="J1580" s="17"/>
      <c r="K1580" s="17"/>
      <c r="L1580" s="17"/>
      <c r="M1580" s="17"/>
      <c r="N1580" s="17"/>
      <c r="O1580" s="17"/>
      <c r="P1580" s="115"/>
      <c r="Q1580" s="62">
        <f>IF(C1580&gt;A_Stammdaten!$B$12,0,SUM(G1580,H1580,J1580,K1580,M1580,N1580)-SUM(I1580,L1580,O1580,P1580))</f>
        <v>0</v>
      </c>
      <c r="R1580" s="17"/>
      <c r="S1580" s="17"/>
      <c r="T1580" s="17"/>
      <c r="U1580" s="62">
        <f t="shared" si="304"/>
        <v>0</v>
      </c>
      <c r="V1580" s="63">
        <f>IF(ISBLANK($B1580),0,VLOOKUP($B1580,Listen!$A$2:$C$45,2,FALSE))</f>
        <v>0</v>
      </c>
      <c r="W1580" s="63">
        <f>IF(ISBLANK($B1580),0,VLOOKUP($B1580,Listen!$A$2:$C$45,3,FALSE))</f>
        <v>0</v>
      </c>
      <c r="X1580" s="49">
        <f t="shared" si="305"/>
        <v>0</v>
      </c>
      <c r="Y1580" s="49">
        <f t="shared" si="314"/>
        <v>0</v>
      </c>
      <c r="Z1580" s="49">
        <f t="shared" si="314"/>
        <v>0</v>
      </c>
      <c r="AA1580" s="49">
        <f t="shared" si="314"/>
        <v>0</v>
      </c>
      <c r="AB1580" s="49">
        <f t="shared" si="314"/>
        <v>0</v>
      </c>
      <c r="AC1580" s="49">
        <f t="shared" si="314"/>
        <v>0</v>
      </c>
      <c r="AD1580" s="49">
        <f t="shared" si="314"/>
        <v>0</v>
      </c>
      <c r="AE1580" s="51">
        <f t="shared" si="315"/>
        <v>0</v>
      </c>
      <c r="AF1580" s="51">
        <f>IF(C1580=A_Stammdaten!$B$12,D_SAV!$U1580-D_SAV!$AG1580,HLOOKUP(A_Stammdaten!$B$12-1,$AH$4:$AN$4004,ROW(C1580)-3,FALSE)-$AG1580)</f>
        <v>0</v>
      </c>
      <c r="AG1580" s="51">
        <f>HLOOKUP(A_Stammdaten!$B$12,$AH$4:$AN$4004,ROW(C1580)-3,FALSE)</f>
        <v>0</v>
      </c>
      <c r="AH1580" s="51">
        <f t="shared" si="306"/>
        <v>0</v>
      </c>
      <c r="AI1580" s="51">
        <f t="shared" si="307"/>
        <v>0</v>
      </c>
      <c r="AJ1580" s="51">
        <f t="shared" si="308"/>
        <v>0</v>
      </c>
      <c r="AK1580" s="51">
        <f t="shared" si="309"/>
        <v>0</v>
      </c>
      <c r="AL1580" s="51">
        <f t="shared" si="310"/>
        <v>0</v>
      </c>
      <c r="AM1580" s="51">
        <f t="shared" si="311"/>
        <v>0</v>
      </c>
      <c r="AN1580" s="51">
        <f t="shared" si="312"/>
        <v>0</v>
      </c>
    </row>
    <row r="1581" spans="1:40" x14ac:dyDescent="0.25">
      <c r="A1581" s="17"/>
      <c r="B1581" s="17"/>
      <c r="C1581" s="35"/>
      <c r="D1581" s="17"/>
      <c r="E1581" s="17"/>
      <c r="F1581" s="17"/>
      <c r="G1581" s="62">
        <f t="shared" si="313"/>
        <v>0</v>
      </c>
      <c r="H1581" s="17"/>
      <c r="I1581" s="17"/>
      <c r="J1581" s="17"/>
      <c r="K1581" s="17"/>
      <c r="L1581" s="17"/>
      <c r="M1581" s="17"/>
      <c r="N1581" s="17"/>
      <c r="O1581" s="17"/>
      <c r="P1581" s="115"/>
      <c r="Q1581" s="62">
        <f>IF(C1581&gt;A_Stammdaten!$B$12,0,SUM(G1581,H1581,J1581,K1581,M1581,N1581)-SUM(I1581,L1581,O1581,P1581))</f>
        <v>0</v>
      </c>
      <c r="R1581" s="17"/>
      <c r="S1581" s="17"/>
      <c r="T1581" s="17"/>
      <c r="U1581" s="62">
        <f t="shared" si="304"/>
        <v>0</v>
      </c>
      <c r="V1581" s="63">
        <f>IF(ISBLANK($B1581),0,VLOOKUP($B1581,Listen!$A$2:$C$45,2,FALSE))</f>
        <v>0</v>
      </c>
      <c r="W1581" s="63">
        <f>IF(ISBLANK($B1581),0,VLOOKUP($B1581,Listen!$A$2:$C$45,3,FALSE))</f>
        <v>0</v>
      </c>
      <c r="X1581" s="49">
        <f t="shared" si="305"/>
        <v>0</v>
      </c>
      <c r="Y1581" s="49">
        <f t="shared" si="314"/>
        <v>0</v>
      </c>
      <c r="Z1581" s="49">
        <f t="shared" si="314"/>
        <v>0</v>
      </c>
      <c r="AA1581" s="49">
        <f t="shared" si="314"/>
        <v>0</v>
      </c>
      <c r="AB1581" s="49">
        <f t="shared" si="314"/>
        <v>0</v>
      </c>
      <c r="AC1581" s="49">
        <f t="shared" si="314"/>
        <v>0</v>
      </c>
      <c r="AD1581" s="49">
        <f t="shared" si="314"/>
        <v>0</v>
      </c>
      <c r="AE1581" s="51">
        <f t="shared" si="315"/>
        <v>0</v>
      </c>
      <c r="AF1581" s="51">
        <f>IF(C1581=A_Stammdaten!$B$12,D_SAV!$U1581-D_SAV!$AG1581,HLOOKUP(A_Stammdaten!$B$12-1,$AH$4:$AN$4004,ROW(C1581)-3,FALSE)-$AG1581)</f>
        <v>0</v>
      </c>
      <c r="AG1581" s="51">
        <f>HLOOKUP(A_Stammdaten!$B$12,$AH$4:$AN$4004,ROW(C1581)-3,FALSE)</f>
        <v>0</v>
      </c>
      <c r="AH1581" s="51">
        <f t="shared" si="306"/>
        <v>0</v>
      </c>
      <c r="AI1581" s="51">
        <f t="shared" si="307"/>
        <v>0</v>
      </c>
      <c r="AJ1581" s="51">
        <f t="shared" si="308"/>
        <v>0</v>
      </c>
      <c r="AK1581" s="51">
        <f t="shared" si="309"/>
        <v>0</v>
      </c>
      <c r="AL1581" s="51">
        <f t="shared" si="310"/>
        <v>0</v>
      </c>
      <c r="AM1581" s="51">
        <f t="shared" si="311"/>
        <v>0</v>
      </c>
      <c r="AN1581" s="51">
        <f t="shared" si="312"/>
        <v>0</v>
      </c>
    </row>
    <row r="1582" spans="1:40" x14ac:dyDescent="0.25">
      <c r="A1582" s="17"/>
      <c r="B1582" s="17"/>
      <c r="C1582" s="35"/>
      <c r="D1582" s="17"/>
      <c r="E1582" s="17"/>
      <c r="F1582" s="17"/>
      <c r="G1582" s="62">
        <f t="shared" si="313"/>
        <v>0</v>
      </c>
      <c r="H1582" s="17"/>
      <c r="I1582" s="17"/>
      <c r="J1582" s="17"/>
      <c r="K1582" s="17"/>
      <c r="L1582" s="17"/>
      <c r="M1582" s="17"/>
      <c r="N1582" s="17"/>
      <c r="O1582" s="17"/>
      <c r="P1582" s="115"/>
      <c r="Q1582" s="62">
        <f>IF(C1582&gt;A_Stammdaten!$B$12,0,SUM(G1582,H1582,J1582,K1582,M1582,N1582)-SUM(I1582,L1582,O1582,P1582))</f>
        <v>0</v>
      </c>
      <c r="R1582" s="17"/>
      <c r="S1582" s="17"/>
      <c r="T1582" s="17"/>
      <c r="U1582" s="62">
        <f t="shared" si="304"/>
        <v>0</v>
      </c>
      <c r="V1582" s="63">
        <f>IF(ISBLANK($B1582),0,VLOOKUP($B1582,Listen!$A$2:$C$45,2,FALSE))</f>
        <v>0</v>
      </c>
      <c r="W1582" s="63">
        <f>IF(ISBLANK($B1582),0,VLOOKUP($B1582,Listen!$A$2:$C$45,3,FALSE))</f>
        <v>0</v>
      </c>
      <c r="X1582" s="49">
        <f t="shared" si="305"/>
        <v>0</v>
      </c>
      <c r="Y1582" s="49">
        <f t="shared" si="314"/>
        <v>0</v>
      </c>
      <c r="Z1582" s="49">
        <f t="shared" si="314"/>
        <v>0</v>
      </c>
      <c r="AA1582" s="49">
        <f t="shared" si="314"/>
        <v>0</v>
      </c>
      <c r="AB1582" s="49">
        <f t="shared" si="314"/>
        <v>0</v>
      </c>
      <c r="AC1582" s="49">
        <f t="shared" si="314"/>
        <v>0</v>
      </c>
      <c r="AD1582" s="49">
        <f t="shared" si="314"/>
        <v>0</v>
      </c>
      <c r="AE1582" s="51">
        <f t="shared" si="315"/>
        <v>0</v>
      </c>
      <c r="AF1582" s="51">
        <f>IF(C1582=A_Stammdaten!$B$12,D_SAV!$U1582-D_SAV!$AG1582,HLOOKUP(A_Stammdaten!$B$12-1,$AH$4:$AN$4004,ROW(C1582)-3,FALSE)-$AG1582)</f>
        <v>0</v>
      </c>
      <c r="AG1582" s="51">
        <f>HLOOKUP(A_Stammdaten!$B$12,$AH$4:$AN$4004,ROW(C1582)-3,FALSE)</f>
        <v>0</v>
      </c>
      <c r="AH1582" s="51">
        <f t="shared" si="306"/>
        <v>0</v>
      </c>
      <c r="AI1582" s="51">
        <f t="shared" si="307"/>
        <v>0</v>
      </c>
      <c r="AJ1582" s="51">
        <f t="shared" si="308"/>
        <v>0</v>
      </c>
      <c r="AK1582" s="51">
        <f t="shared" si="309"/>
        <v>0</v>
      </c>
      <c r="AL1582" s="51">
        <f t="shared" si="310"/>
        <v>0</v>
      </c>
      <c r="AM1582" s="51">
        <f t="shared" si="311"/>
        <v>0</v>
      </c>
      <c r="AN1582" s="51">
        <f t="shared" si="312"/>
        <v>0</v>
      </c>
    </row>
    <row r="1583" spans="1:40" x14ac:dyDescent="0.25">
      <c r="A1583" s="17"/>
      <c r="B1583" s="17"/>
      <c r="C1583" s="35"/>
      <c r="D1583" s="17"/>
      <c r="E1583" s="17"/>
      <c r="F1583" s="17"/>
      <c r="G1583" s="62">
        <f t="shared" si="313"/>
        <v>0</v>
      </c>
      <c r="H1583" s="17"/>
      <c r="I1583" s="17"/>
      <c r="J1583" s="17"/>
      <c r="K1583" s="17"/>
      <c r="L1583" s="17"/>
      <c r="M1583" s="17"/>
      <c r="N1583" s="17"/>
      <c r="O1583" s="17"/>
      <c r="P1583" s="115"/>
      <c r="Q1583" s="62">
        <f>IF(C1583&gt;A_Stammdaten!$B$12,0,SUM(G1583,H1583,J1583,K1583,M1583,N1583)-SUM(I1583,L1583,O1583,P1583))</f>
        <v>0</v>
      </c>
      <c r="R1583" s="17"/>
      <c r="S1583" s="17"/>
      <c r="T1583" s="17"/>
      <c r="U1583" s="62">
        <f t="shared" si="304"/>
        <v>0</v>
      </c>
      <c r="V1583" s="63">
        <f>IF(ISBLANK($B1583),0,VLOOKUP($B1583,Listen!$A$2:$C$45,2,FALSE))</f>
        <v>0</v>
      </c>
      <c r="W1583" s="63">
        <f>IF(ISBLANK($B1583),0,VLOOKUP($B1583,Listen!$A$2:$C$45,3,FALSE))</f>
        <v>0</v>
      </c>
      <c r="X1583" s="49">
        <f t="shared" si="305"/>
        <v>0</v>
      </c>
      <c r="Y1583" s="49">
        <f t="shared" si="314"/>
        <v>0</v>
      </c>
      <c r="Z1583" s="49">
        <f t="shared" si="314"/>
        <v>0</v>
      </c>
      <c r="AA1583" s="49">
        <f t="shared" si="314"/>
        <v>0</v>
      </c>
      <c r="AB1583" s="49">
        <f t="shared" si="314"/>
        <v>0</v>
      </c>
      <c r="AC1583" s="49">
        <f t="shared" si="314"/>
        <v>0</v>
      </c>
      <c r="AD1583" s="49">
        <f t="shared" si="314"/>
        <v>0</v>
      </c>
      <c r="AE1583" s="51">
        <f t="shared" si="315"/>
        <v>0</v>
      </c>
      <c r="AF1583" s="51">
        <f>IF(C1583=A_Stammdaten!$B$12,D_SAV!$U1583-D_SAV!$AG1583,HLOOKUP(A_Stammdaten!$B$12-1,$AH$4:$AN$4004,ROW(C1583)-3,FALSE)-$AG1583)</f>
        <v>0</v>
      </c>
      <c r="AG1583" s="51">
        <f>HLOOKUP(A_Stammdaten!$B$12,$AH$4:$AN$4004,ROW(C1583)-3,FALSE)</f>
        <v>0</v>
      </c>
      <c r="AH1583" s="51">
        <f t="shared" si="306"/>
        <v>0</v>
      </c>
      <c r="AI1583" s="51">
        <f t="shared" si="307"/>
        <v>0</v>
      </c>
      <c r="AJ1583" s="51">
        <f t="shared" si="308"/>
        <v>0</v>
      </c>
      <c r="AK1583" s="51">
        <f t="shared" si="309"/>
        <v>0</v>
      </c>
      <c r="AL1583" s="51">
        <f t="shared" si="310"/>
        <v>0</v>
      </c>
      <c r="AM1583" s="51">
        <f t="shared" si="311"/>
        <v>0</v>
      </c>
      <c r="AN1583" s="51">
        <f t="shared" si="312"/>
        <v>0</v>
      </c>
    </row>
    <row r="1584" spans="1:40" x14ac:dyDescent="0.25">
      <c r="A1584" s="17"/>
      <c r="B1584" s="17"/>
      <c r="C1584" s="35"/>
      <c r="D1584" s="17"/>
      <c r="E1584" s="17"/>
      <c r="F1584" s="17"/>
      <c r="G1584" s="62">
        <f t="shared" si="313"/>
        <v>0</v>
      </c>
      <c r="H1584" s="17"/>
      <c r="I1584" s="17"/>
      <c r="J1584" s="17"/>
      <c r="K1584" s="17"/>
      <c r="L1584" s="17"/>
      <c r="M1584" s="17"/>
      <c r="N1584" s="17"/>
      <c r="O1584" s="17"/>
      <c r="P1584" s="115"/>
      <c r="Q1584" s="62">
        <f>IF(C1584&gt;A_Stammdaten!$B$12,0,SUM(G1584,H1584,J1584,K1584,M1584,N1584)-SUM(I1584,L1584,O1584,P1584))</f>
        <v>0</v>
      </c>
      <c r="R1584" s="17"/>
      <c r="S1584" s="17"/>
      <c r="T1584" s="17"/>
      <c r="U1584" s="62">
        <f t="shared" si="304"/>
        <v>0</v>
      </c>
      <c r="V1584" s="63">
        <f>IF(ISBLANK($B1584),0,VLOOKUP($B1584,Listen!$A$2:$C$45,2,FALSE))</f>
        <v>0</v>
      </c>
      <c r="W1584" s="63">
        <f>IF(ISBLANK($B1584),0,VLOOKUP($B1584,Listen!$A$2:$C$45,3,FALSE))</f>
        <v>0</v>
      </c>
      <c r="X1584" s="49">
        <f t="shared" si="305"/>
        <v>0</v>
      </c>
      <c r="Y1584" s="49">
        <f t="shared" si="314"/>
        <v>0</v>
      </c>
      <c r="Z1584" s="49">
        <f t="shared" si="314"/>
        <v>0</v>
      </c>
      <c r="AA1584" s="49">
        <f t="shared" si="314"/>
        <v>0</v>
      </c>
      <c r="AB1584" s="49">
        <f t="shared" si="314"/>
        <v>0</v>
      </c>
      <c r="AC1584" s="49">
        <f t="shared" si="314"/>
        <v>0</v>
      </c>
      <c r="AD1584" s="49">
        <f t="shared" si="314"/>
        <v>0</v>
      </c>
      <c r="AE1584" s="51">
        <f t="shared" si="315"/>
        <v>0</v>
      </c>
      <c r="AF1584" s="51">
        <f>IF(C1584=A_Stammdaten!$B$12,D_SAV!$U1584-D_SAV!$AG1584,HLOOKUP(A_Stammdaten!$B$12-1,$AH$4:$AN$4004,ROW(C1584)-3,FALSE)-$AG1584)</f>
        <v>0</v>
      </c>
      <c r="AG1584" s="51">
        <f>HLOOKUP(A_Stammdaten!$B$12,$AH$4:$AN$4004,ROW(C1584)-3,FALSE)</f>
        <v>0</v>
      </c>
      <c r="AH1584" s="51">
        <f t="shared" si="306"/>
        <v>0</v>
      </c>
      <c r="AI1584" s="51">
        <f t="shared" si="307"/>
        <v>0</v>
      </c>
      <c r="AJ1584" s="51">
        <f t="shared" si="308"/>
        <v>0</v>
      </c>
      <c r="AK1584" s="51">
        <f t="shared" si="309"/>
        <v>0</v>
      </c>
      <c r="AL1584" s="51">
        <f t="shared" si="310"/>
        <v>0</v>
      </c>
      <c r="AM1584" s="51">
        <f t="shared" si="311"/>
        <v>0</v>
      </c>
      <c r="AN1584" s="51">
        <f t="shared" si="312"/>
        <v>0</v>
      </c>
    </row>
    <row r="1585" spans="1:40" x14ac:dyDescent="0.25">
      <c r="A1585" s="17"/>
      <c r="B1585" s="17"/>
      <c r="C1585" s="35"/>
      <c r="D1585" s="17"/>
      <c r="E1585" s="17"/>
      <c r="F1585" s="17"/>
      <c r="G1585" s="62">
        <f t="shared" si="313"/>
        <v>0</v>
      </c>
      <c r="H1585" s="17"/>
      <c r="I1585" s="17"/>
      <c r="J1585" s="17"/>
      <c r="K1585" s="17"/>
      <c r="L1585" s="17"/>
      <c r="M1585" s="17"/>
      <c r="N1585" s="17"/>
      <c r="O1585" s="17"/>
      <c r="P1585" s="115"/>
      <c r="Q1585" s="62">
        <f>IF(C1585&gt;A_Stammdaten!$B$12,0,SUM(G1585,H1585,J1585,K1585,M1585,N1585)-SUM(I1585,L1585,O1585,P1585))</f>
        <v>0</v>
      </c>
      <c r="R1585" s="17"/>
      <c r="S1585" s="17"/>
      <c r="T1585" s="17"/>
      <c r="U1585" s="62">
        <f t="shared" si="304"/>
        <v>0</v>
      </c>
      <c r="V1585" s="63">
        <f>IF(ISBLANK($B1585),0,VLOOKUP($B1585,Listen!$A$2:$C$45,2,FALSE))</f>
        <v>0</v>
      </c>
      <c r="W1585" s="63">
        <f>IF(ISBLANK($B1585),0,VLOOKUP($B1585,Listen!$A$2:$C$45,3,FALSE))</f>
        <v>0</v>
      </c>
      <c r="X1585" s="49">
        <f t="shared" si="305"/>
        <v>0</v>
      </c>
      <c r="Y1585" s="49">
        <f t="shared" si="314"/>
        <v>0</v>
      </c>
      <c r="Z1585" s="49">
        <f t="shared" si="314"/>
        <v>0</v>
      </c>
      <c r="AA1585" s="49">
        <f t="shared" si="314"/>
        <v>0</v>
      </c>
      <c r="AB1585" s="49">
        <f t="shared" si="314"/>
        <v>0</v>
      </c>
      <c r="AC1585" s="49">
        <f t="shared" si="314"/>
        <v>0</v>
      </c>
      <c r="AD1585" s="49">
        <f t="shared" si="314"/>
        <v>0</v>
      </c>
      <c r="AE1585" s="51">
        <f t="shared" si="315"/>
        <v>0</v>
      </c>
      <c r="AF1585" s="51">
        <f>IF(C1585=A_Stammdaten!$B$12,D_SAV!$U1585-D_SAV!$AG1585,HLOOKUP(A_Stammdaten!$B$12-1,$AH$4:$AN$4004,ROW(C1585)-3,FALSE)-$AG1585)</f>
        <v>0</v>
      </c>
      <c r="AG1585" s="51">
        <f>HLOOKUP(A_Stammdaten!$B$12,$AH$4:$AN$4004,ROW(C1585)-3,FALSE)</f>
        <v>0</v>
      </c>
      <c r="AH1585" s="51">
        <f t="shared" si="306"/>
        <v>0</v>
      </c>
      <c r="AI1585" s="51">
        <f t="shared" si="307"/>
        <v>0</v>
      </c>
      <c r="AJ1585" s="51">
        <f t="shared" si="308"/>
        <v>0</v>
      </c>
      <c r="AK1585" s="51">
        <f t="shared" si="309"/>
        <v>0</v>
      </c>
      <c r="AL1585" s="51">
        <f t="shared" si="310"/>
        <v>0</v>
      </c>
      <c r="AM1585" s="51">
        <f t="shared" si="311"/>
        <v>0</v>
      </c>
      <c r="AN1585" s="51">
        <f t="shared" si="312"/>
        <v>0</v>
      </c>
    </row>
    <row r="1586" spans="1:40" x14ac:dyDescent="0.25">
      <c r="A1586" s="17"/>
      <c r="B1586" s="17"/>
      <c r="C1586" s="35"/>
      <c r="D1586" s="17"/>
      <c r="E1586" s="17"/>
      <c r="F1586" s="17"/>
      <c r="G1586" s="62">
        <f t="shared" si="313"/>
        <v>0</v>
      </c>
      <c r="H1586" s="17"/>
      <c r="I1586" s="17"/>
      <c r="J1586" s="17"/>
      <c r="K1586" s="17"/>
      <c r="L1586" s="17"/>
      <c r="M1586" s="17"/>
      <c r="N1586" s="17"/>
      <c r="O1586" s="17"/>
      <c r="P1586" s="115"/>
      <c r="Q1586" s="62">
        <f>IF(C1586&gt;A_Stammdaten!$B$12,0,SUM(G1586,H1586,J1586,K1586,M1586,N1586)-SUM(I1586,L1586,O1586,P1586))</f>
        <v>0</v>
      </c>
      <c r="R1586" s="17"/>
      <c r="S1586" s="17"/>
      <c r="T1586" s="17"/>
      <c r="U1586" s="62">
        <f t="shared" si="304"/>
        <v>0</v>
      </c>
      <c r="V1586" s="63">
        <f>IF(ISBLANK($B1586),0,VLOOKUP($B1586,Listen!$A$2:$C$45,2,FALSE))</f>
        <v>0</v>
      </c>
      <c r="W1586" s="63">
        <f>IF(ISBLANK($B1586),0,VLOOKUP($B1586,Listen!$A$2:$C$45,3,FALSE))</f>
        <v>0</v>
      </c>
      <c r="X1586" s="49">
        <f t="shared" si="305"/>
        <v>0</v>
      </c>
      <c r="Y1586" s="49">
        <f t="shared" si="314"/>
        <v>0</v>
      </c>
      <c r="Z1586" s="49">
        <f t="shared" si="314"/>
        <v>0</v>
      </c>
      <c r="AA1586" s="49">
        <f t="shared" si="314"/>
        <v>0</v>
      </c>
      <c r="AB1586" s="49">
        <f t="shared" si="314"/>
        <v>0</v>
      </c>
      <c r="AC1586" s="49">
        <f t="shared" si="314"/>
        <v>0</v>
      </c>
      <c r="AD1586" s="49">
        <f t="shared" si="314"/>
        <v>0</v>
      </c>
      <c r="AE1586" s="51">
        <f t="shared" si="315"/>
        <v>0</v>
      </c>
      <c r="AF1586" s="51">
        <f>IF(C1586=A_Stammdaten!$B$12,D_SAV!$U1586-D_SAV!$AG1586,HLOOKUP(A_Stammdaten!$B$12-1,$AH$4:$AN$4004,ROW(C1586)-3,FALSE)-$AG1586)</f>
        <v>0</v>
      </c>
      <c r="AG1586" s="51">
        <f>HLOOKUP(A_Stammdaten!$B$12,$AH$4:$AN$4004,ROW(C1586)-3,FALSE)</f>
        <v>0</v>
      </c>
      <c r="AH1586" s="51">
        <f t="shared" si="306"/>
        <v>0</v>
      </c>
      <c r="AI1586" s="51">
        <f t="shared" si="307"/>
        <v>0</v>
      </c>
      <c r="AJ1586" s="51">
        <f t="shared" si="308"/>
        <v>0</v>
      </c>
      <c r="AK1586" s="51">
        <f t="shared" si="309"/>
        <v>0</v>
      </c>
      <c r="AL1586" s="51">
        <f t="shared" si="310"/>
        <v>0</v>
      </c>
      <c r="AM1586" s="51">
        <f t="shared" si="311"/>
        <v>0</v>
      </c>
      <c r="AN1586" s="51">
        <f t="shared" si="312"/>
        <v>0</v>
      </c>
    </row>
    <row r="1587" spans="1:40" x14ac:dyDescent="0.25">
      <c r="A1587" s="17"/>
      <c r="B1587" s="17"/>
      <c r="C1587" s="35"/>
      <c r="D1587" s="17"/>
      <c r="E1587" s="17"/>
      <c r="F1587" s="17"/>
      <c r="G1587" s="62">
        <f t="shared" si="313"/>
        <v>0</v>
      </c>
      <c r="H1587" s="17"/>
      <c r="I1587" s="17"/>
      <c r="J1587" s="17"/>
      <c r="K1587" s="17"/>
      <c r="L1587" s="17"/>
      <c r="M1587" s="17"/>
      <c r="N1587" s="17"/>
      <c r="O1587" s="17"/>
      <c r="P1587" s="115"/>
      <c r="Q1587" s="62">
        <f>IF(C1587&gt;A_Stammdaten!$B$12,0,SUM(G1587,H1587,J1587,K1587,M1587,N1587)-SUM(I1587,L1587,O1587,P1587))</f>
        <v>0</v>
      </c>
      <c r="R1587" s="17"/>
      <c r="S1587" s="17"/>
      <c r="T1587" s="17"/>
      <c r="U1587" s="62">
        <f t="shared" si="304"/>
        <v>0</v>
      </c>
      <c r="V1587" s="63">
        <f>IF(ISBLANK($B1587),0,VLOOKUP($B1587,Listen!$A$2:$C$45,2,FALSE))</f>
        <v>0</v>
      </c>
      <c r="W1587" s="63">
        <f>IF(ISBLANK($B1587),0,VLOOKUP($B1587,Listen!$A$2:$C$45,3,FALSE))</f>
        <v>0</v>
      </c>
      <c r="X1587" s="49">
        <f t="shared" si="305"/>
        <v>0</v>
      </c>
      <c r="Y1587" s="49">
        <f t="shared" si="314"/>
        <v>0</v>
      </c>
      <c r="Z1587" s="49">
        <f t="shared" si="314"/>
        <v>0</v>
      </c>
      <c r="AA1587" s="49">
        <f t="shared" si="314"/>
        <v>0</v>
      </c>
      <c r="AB1587" s="49">
        <f t="shared" si="314"/>
        <v>0</v>
      </c>
      <c r="AC1587" s="49">
        <f t="shared" si="314"/>
        <v>0</v>
      </c>
      <c r="AD1587" s="49">
        <f t="shared" si="314"/>
        <v>0</v>
      </c>
      <c r="AE1587" s="51">
        <f t="shared" si="315"/>
        <v>0</v>
      </c>
      <c r="AF1587" s="51">
        <f>IF(C1587=A_Stammdaten!$B$12,D_SAV!$U1587-D_SAV!$AG1587,HLOOKUP(A_Stammdaten!$B$12-1,$AH$4:$AN$4004,ROW(C1587)-3,FALSE)-$AG1587)</f>
        <v>0</v>
      </c>
      <c r="AG1587" s="51">
        <f>HLOOKUP(A_Stammdaten!$B$12,$AH$4:$AN$4004,ROW(C1587)-3,FALSE)</f>
        <v>0</v>
      </c>
      <c r="AH1587" s="51">
        <f t="shared" si="306"/>
        <v>0</v>
      </c>
      <c r="AI1587" s="51">
        <f t="shared" si="307"/>
        <v>0</v>
      </c>
      <c r="AJ1587" s="51">
        <f t="shared" si="308"/>
        <v>0</v>
      </c>
      <c r="AK1587" s="51">
        <f t="shared" si="309"/>
        <v>0</v>
      </c>
      <c r="AL1587" s="51">
        <f t="shared" si="310"/>
        <v>0</v>
      </c>
      <c r="AM1587" s="51">
        <f t="shared" si="311"/>
        <v>0</v>
      </c>
      <c r="AN1587" s="51">
        <f t="shared" si="312"/>
        <v>0</v>
      </c>
    </row>
    <row r="1588" spans="1:40" x14ac:dyDescent="0.25">
      <c r="A1588" s="17"/>
      <c r="B1588" s="17"/>
      <c r="C1588" s="35"/>
      <c r="D1588" s="17"/>
      <c r="E1588" s="17"/>
      <c r="F1588" s="17"/>
      <c r="G1588" s="62">
        <f t="shared" si="313"/>
        <v>0</v>
      </c>
      <c r="H1588" s="17"/>
      <c r="I1588" s="17"/>
      <c r="J1588" s="17"/>
      <c r="K1588" s="17"/>
      <c r="L1588" s="17"/>
      <c r="M1588" s="17"/>
      <c r="N1588" s="17"/>
      <c r="O1588" s="17"/>
      <c r="P1588" s="115"/>
      <c r="Q1588" s="62">
        <f>IF(C1588&gt;A_Stammdaten!$B$12,0,SUM(G1588,H1588,J1588,K1588,M1588,N1588)-SUM(I1588,L1588,O1588,P1588))</f>
        <v>0</v>
      </c>
      <c r="R1588" s="17"/>
      <c r="S1588" s="17"/>
      <c r="T1588" s="17"/>
      <c r="U1588" s="62">
        <f t="shared" si="304"/>
        <v>0</v>
      </c>
      <c r="V1588" s="63">
        <f>IF(ISBLANK($B1588),0,VLOOKUP($B1588,Listen!$A$2:$C$45,2,FALSE))</f>
        <v>0</v>
      </c>
      <c r="W1588" s="63">
        <f>IF(ISBLANK($B1588),0,VLOOKUP($B1588,Listen!$A$2:$C$45,3,FALSE))</f>
        <v>0</v>
      </c>
      <c r="X1588" s="49">
        <f t="shared" si="305"/>
        <v>0</v>
      </c>
      <c r="Y1588" s="49">
        <f t="shared" si="314"/>
        <v>0</v>
      </c>
      <c r="Z1588" s="49">
        <f t="shared" si="314"/>
        <v>0</v>
      </c>
      <c r="AA1588" s="49">
        <f t="shared" si="314"/>
        <v>0</v>
      </c>
      <c r="AB1588" s="49">
        <f t="shared" si="314"/>
        <v>0</v>
      </c>
      <c r="AC1588" s="49">
        <f t="shared" si="314"/>
        <v>0</v>
      </c>
      <c r="AD1588" s="49">
        <f t="shared" si="314"/>
        <v>0</v>
      </c>
      <c r="AE1588" s="51">
        <f t="shared" si="315"/>
        <v>0</v>
      </c>
      <c r="AF1588" s="51">
        <f>IF(C1588=A_Stammdaten!$B$12,D_SAV!$U1588-D_SAV!$AG1588,HLOOKUP(A_Stammdaten!$B$12-1,$AH$4:$AN$4004,ROW(C1588)-3,FALSE)-$AG1588)</f>
        <v>0</v>
      </c>
      <c r="AG1588" s="51">
        <f>HLOOKUP(A_Stammdaten!$B$12,$AH$4:$AN$4004,ROW(C1588)-3,FALSE)</f>
        <v>0</v>
      </c>
      <c r="AH1588" s="51">
        <f t="shared" si="306"/>
        <v>0</v>
      </c>
      <c r="AI1588" s="51">
        <f t="shared" si="307"/>
        <v>0</v>
      </c>
      <c r="AJ1588" s="51">
        <f t="shared" si="308"/>
        <v>0</v>
      </c>
      <c r="AK1588" s="51">
        <f t="shared" si="309"/>
        <v>0</v>
      </c>
      <c r="AL1588" s="51">
        <f t="shared" si="310"/>
        <v>0</v>
      </c>
      <c r="AM1588" s="51">
        <f t="shared" si="311"/>
        <v>0</v>
      </c>
      <c r="AN1588" s="51">
        <f t="shared" si="312"/>
        <v>0</v>
      </c>
    </row>
    <row r="1589" spans="1:40" x14ac:dyDescent="0.25">
      <c r="A1589" s="17"/>
      <c r="B1589" s="17"/>
      <c r="C1589" s="35"/>
      <c r="D1589" s="17"/>
      <c r="E1589" s="17"/>
      <c r="F1589" s="17"/>
      <c r="G1589" s="62">
        <f t="shared" si="313"/>
        <v>0</v>
      </c>
      <c r="H1589" s="17"/>
      <c r="I1589" s="17"/>
      <c r="J1589" s="17"/>
      <c r="K1589" s="17"/>
      <c r="L1589" s="17"/>
      <c r="M1589" s="17"/>
      <c r="N1589" s="17"/>
      <c r="O1589" s="17"/>
      <c r="P1589" s="115"/>
      <c r="Q1589" s="62">
        <f>IF(C1589&gt;A_Stammdaten!$B$12,0,SUM(G1589,H1589,J1589,K1589,M1589,N1589)-SUM(I1589,L1589,O1589,P1589))</f>
        <v>0</v>
      </c>
      <c r="R1589" s="17"/>
      <c r="S1589" s="17"/>
      <c r="T1589" s="17"/>
      <c r="U1589" s="62">
        <f t="shared" si="304"/>
        <v>0</v>
      </c>
      <c r="V1589" s="63">
        <f>IF(ISBLANK($B1589),0,VLOOKUP($B1589,Listen!$A$2:$C$45,2,FALSE))</f>
        <v>0</v>
      </c>
      <c r="W1589" s="63">
        <f>IF(ISBLANK($B1589),0,VLOOKUP($B1589,Listen!$A$2:$C$45,3,FALSE))</f>
        <v>0</v>
      </c>
      <c r="X1589" s="49">
        <f t="shared" si="305"/>
        <v>0</v>
      </c>
      <c r="Y1589" s="49">
        <f t="shared" si="314"/>
        <v>0</v>
      </c>
      <c r="Z1589" s="49">
        <f t="shared" si="314"/>
        <v>0</v>
      </c>
      <c r="AA1589" s="49">
        <f t="shared" si="314"/>
        <v>0</v>
      </c>
      <c r="AB1589" s="49">
        <f t="shared" si="314"/>
        <v>0</v>
      </c>
      <c r="AC1589" s="49">
        <f t="shared" si="314"/>
        <v>0</v>
      </c>
      <c r="AD1589" s="49">
        <f t="shared" si="314"/>
        <v>0</v>
      </c>
      <c r="AE1589" s="51">
        <f t="shared" si="315"/>
        <v>0</v>
      </c>
      <c r="AF1589" s="51">
        <f>IF(C1589=A_Stammdaten!$B$12,D_SAV!$U1589-D_SAV!$AG1589,HLOOKUP(A_Stammdaten!$B$12-1,$AH$4:$AN$4004,ROW(C1589)-3,FALSE)-$AG1589)</f>
        <v>0</v>
      </c>
      <c r="AG1589" s="51">
        <f>HLOOKUP(A_Stammdaten!$B$12,$AH$4:$AN$4004,ROW(C1589)-3,FALSE)</f>
        <v>0</v>
      </c>
      <c r="AH1589" s="51">
        <f t="shared" si="306"/>
        <v>0</v>
      </c>
      <c r="AI1589" s="51">
        <f t="shared" si="307"/>
        <v>0</v>
      </c>
      <c r="AJ1589" s="51">
        <f t="shared" si="308"/>
        <v>0</v>
      </c>
      <c r="AK1589" s="51">
        <f t="shared" si="309"/>
        <v>0</v>
      </c>
      <c r="AL1589" s="51">
        <f t="shared" si="310"/>
        <v>0</v>
      </c>
      <c r="AM1589" s="51">
        <f t="shared" si="311"/>
        <v>0</v>
      </c>
      <c r="AN1589" s="51">
        <f t="shared" si="312"/>
        <v>0</v>
      </c>
    </row>
    <row r="1590" spans="1:40" x14ac:dyDescent="0.25">
      <c r="A1590" s="17"/>
      <c r="B1590" s="17"/>
      <c r="C1590" s="35"/>
      <c r="D1590" s="17"/>
      <c r="E1590" s="17"/>
      <c r="F1590" s="17"/>
      <c r="G1590" s="62">
        <f t="shared" si="313"/>
        <v>0</v>
      </c>
      <c r="H1590" s="17"/>
      <c r="I1590" s="17"/>
      <c r="J1590" s="17"/>
      <c r="K1590" s="17"/>
      <c r="L1590" s="17"/>
      <c r="M1590" s="17"/>
      <c r="N1590" s="17"/>
      <c r="O1590" s="17"/>
      <c r="P1590" s="115"/>
      <c r="Q1590" s="62">
        <f>IF(C1590&gt;A_Stammdaten!$B$12,0,SUM(G1590,H1590,J1590,K1590,M1590,N1590)-SUM(I1590,L1590,O1590,P1590))</f>
        <v>0</v>
      </c>
      <c r="R1590" s="17"/>
      <c r="S1590" s="17"/>
      <c r="T1590" s="17"/>
      <c r="U1590" s="62">
        <f t="shared" si="304"/>
        <v>0</v>
      </c>
      <c r="V1590" s="63">
        <f>IF(ISBLANK($B1590),0,VLOOKUP($B1590,Listen!$A$2:$C$45,2,FALSE))</f>
        <v>0</v>
      </c>
      <c r="W1590" s="63">
        <f>IF(ISBLANK($B1590),0,VLOOKUP($B1590,Listen!$A$2:$C$45,3,FALSE))</f>
        <v>0</v>
      </c>
      <c r="X1590" s="49">
        <f t="shared" si="305"/>
        <v>0</v>
      </c>
      <c r="Y1590" s="49">
        <f t="shared" si="314"/>
        <v>0</v>
      </c>
      <c r="Z1590" s="49">
        <f t="shared" si="314"/>
        <v>0</v>
      </c>
      <c r="AA1590" s="49">
        <f t="shared" si="314"/>
        <v>0</v>
      </c>
      <c r="AB1590" s="49">
        <f t="shared" si="314"/>
        <v>0</v>
      </c>
      <c r="AC1590" s="49">
        <f t="shared" si="314"/>
        <v>0</v>
      </c>
      <c r="AD1590" s="49">
        <f t="shared" si="314"/>
        <v>0</v>
      </c>
      <c r="AE1590" s="51">
        <f t="shared" si="315"/>
        <v>0</v>
      </c>
      <c r="AF1590" s="51">
        <f>IF(C1590=A_Stammdaten!$B$12,D_SAV!$U1590-D_SAV!$AG1590,HLOOKUP(A_Stammdaten!$B$12-1,$AH$4:$AN$4004,ROW(C1590)-3,FALSE)-$AG1590)</f>
        <v>0</v>
      </c>
      <c r="AG1590" s="51">
        <f>HLOOKUP(A_Stammdaten!$B$12,$AH$4:$AN$4004,ROW(C1590)-3,FALSE)</f>
        <v>0</v>
      </c>
      <c r="AH1590" s="51">
        <f t="shared" si="306"/>
        <v>0</v>
      </c>
      <c r="AI1590" s="51">
        <f t="shared" si="307"/>
        <v>0</v>
      </c>
      <c r="AJ1590" s="51">
        <f t="shared" si="308"/>
        <v>0</v>
      </c>
      <c r="AK1590" s="51">
        <f t="shared" si="309"/>
        <v>0</v>
      </c>
      <c r="AL1590" s="51">
        <f t="shared" si="310"/>
        <v>0</v>
      </c>
      <c r="AM1590" s="51">
        <f t="shared" si="311"/>
        <v>0</v>
      </c>
      <c r="AN1590" s="51">
        <f t="shared" si="312"/>
        <v>0</v>
      </c>
    </row>
    <row r="1591" spans="1:40" x14ac:dyDescent="0.25">
      <c r="A1591" s="17"/>
      <c r="B1591" s="17"/>
      <c r="C1591" s="35"/>
      <c r="D1591" s="17"/>
      <c r="E1591" s="17"/>
      <c r="F1591" s="17"/>
      <c r="G1591" s="62">
        <f t="shared" si="313"/>
        <v>0</v>
      </c>
      <c r="H1591" s="17"/>
      <c r="I1591" s="17"/>
      <c r="J1591" s="17"/>
      <c r="K1591" s="17"/>
      <c r="L1591" s="17"/>
      <c r="M1591" s="17"/>
      <c r="N1591" s="17"/>
      <c r="O1591" s="17"/>
      <c r="P1591" s="115"/>
      <c r="Q1591" s="62">
        <f>IF(C1591&gt;A_Stammdaten!$B$12,0,SUM(G1591,H1591,J1591,K1591,M1591,N1591)-SUM(I1591,L1591,O1591,P1591))</f>
        <v>0</v>
      </c>
      <c r="R1591" s="17"/>
      <c r="S1591" s="17"/>
      <c r="T1591" s="17"/>
      <c r="U1591" s="62">
        <f t="shared" si="304"/>
        <v>0</v>
      </c>
      <c r="V1591" s="63">
        <f>IF(ISBLANK($B1591),0,VLOOKUP($B1591,Listen!$A$2:$C$45,2,FALSE))</f>
        <v>0</v>
      </c>
      <c r="W1591" s="63">
        <f>IF(ISBLANK($B1591),0,VLOOKUP($B1591,Listen!$A$2:$C$45,3,FALSE))</f>
        <v>0</v>
      </c>
      <c r="X1591" s="49">
        <f t="shared" si="305"/>
        <v>0</v>
      </c>
      <c r="Y1591" s="49">
        <f t="shared" si="314"/>
        <v>0</v>
      </c>
      <c r="Z1591" s="49">
        <f t="shared" si="314"/>
        <v>0</v>
      </c>
      <c r="AA1591" s="49">
        <f t="shared" si="314"/>
        <v>0</v>
      </c>
      <c r="AB1591" s="49">
        <f t="shared" si="314"/>
        <v>0</v>
      </c>
      <c r="AC1591" s="49">
        <f t="shared" si="314"/>
        <v>0</v>
      </c>
      <c r="AD1591" s="49">
        <f t="shared" si="314"/>
        <v>0</v>
      </c>
      <c r="AE1591" s="51">
        <f t="shared" si="315"/>
        <v>0</v>
      </c>
      <c r="AF1591" s="51">
        <f>IF(C1591=A_Stammdaten!$B$12,D_SAV!$U1591-D_SAV!$AG1591,HLOOKUP(A_Stammdaten!$B$12-1,$AH$4:$AN$4004,ROW(C1591)-3,FALSE)-$AG1591)</f>
        <v>0</v>
      </c>
      <c r="AG1591" s="51">
        <f>HLOOKUP(A_Stammdaten!$B$12,$AH$4:$AN$4004,ROW(C1591)-3,FALSE)</f>
        <v>0</v>
      </c>
      <c r="AH1591" s="51">
        <f t="shared" si="306"/>
        <v>0</v>
      </c>
      <c r="AI1591" s="51">
        <f t="shared" si="307"/>
        <v>0</v>
      </c>
      <c r="AJ1591" s="51">
        <f t="shared" si="308"/>
        <v>0</v>
      </c>
      <c r="AK1591" s="51">
        <f t="shared" si="309"/>
        <v>0</v>
      </c>
      <c r="AL1591" s="51">
        <f t="shared" si="310"/>
        <v>0</v>
      </c>
      <c r="AM1591" s="51">
        <f t="shared" si="311"/>
        <v>0</v>
      </c>
      <c r="AN1591" s="51">
        <f t="shared" si="312"/>
        <v>0</v>
      </c>
    </row>
    <row r="1592" spans="1:40" x14ac:dyDescent="0.25">
      <c r="A1592" s="17"/>
      <c r="B1592" s="17"/>
      <c r="C1592" s="35"/>
      <c r="D1592" s="17"/>
      <c r="E1592" s="17"/>
      <c r="F1592" s="17"/>
      <c r="G1592" s="62">
        <f t="shared" si="313"/>
        <v>0</v>
      </c>
      <c r="H1592" s="17"/>
      <c r="I1592" s="17"/>
      <c r="J1592" s="17"/>
      <c r="K1592" s="17"/>
      <c r="L1592" s="17"/>
      <c r="M1592" s="17"/>
      <c r="N1592" s="17"/>
      <c r="O1592" s="17"/>
      <c r="P1592" s="115"/>
      <c r="Q1592" s="62">
        <f>IF(C1592&gt;A_Stammdaten!$B$12,0,SUM(G1592,H1592,J1592,K1592,M1592,N1592)-SUM(I1592,L1592,O1592,P1592))</f>
        <v>0</v>
      </c>
      <c r="R1592" s="17"/>
      <c r="S1592" s="17"/>
      <c r="T1592" s="17"/>
      <c r="U1592" s="62">
        <f t="shared" si="304"/>
        <v>0</v>
      </c>
      <c r="V1592" s="63">
        <f>IF(ISBLANK($B1592),0,VLOOKUP($B1592,Listen!$A$2:$C$45,2,FALSE))</f>
        <v>0</v>
      </c>
      <c r="W1592" s="63">
        <f>IF(ISBLANK($B1592),0,VLOOKUP($B1592,Listen!$A$2:$C$45,3,FALSE))</f>
        <v>0</v>
      </c>
      <c r="X1592" s="49">
        <f t="shared" si="305"/>
        <v>0</v>
      </c>
      <c r="Y1592" s="49">
        <f t="shared" si="314"/>
        <v>0</v>
      </c>
      <c r="Z1592" s="49">
        <f t="shared" si="314"/>
        <v>0</v>
      </c>
      <c r="AA1592" s="49">
        <f t="shared" si="314"/>
        <v>0</v>
      </c>
      <c r="AB1592" s="49">
        <f t="shared" si="314"/>
        <v>0</v>
      </c>
      <c r="AC1592" s="49">
        <f t="shared" si="314"/>
        <v>0</v>
      </c>
      <c r="AD1592" s="49">
        <f t="shared" si="314"/>
        <v>0</v>
      </c>
      <c r="AE1592" s="51">
        <f t="shared" si="315"/>
        <v>0</v>
      </c>
      <c r="AF1592" s="51">
        <f>IF(C1592=A_Stammdaten!$B$12,D_SAV!$U1592-D_SAV!$AG1592,HLOOKUP(A_Stammdaten!$B$12-1,$AH$4:$AN$4004,ROW(C1592)-3,FALSE)-$AG1592)</f>
        <v>0</v>
      </c>
      <c r="AG1592" s="51">
        <f>HLOOKUP(A_Stammdaten!$B$12,$AH$4:$AN$4004,ROW(C1592)-3,FALSE)</f>
        <v>0</v>
      </c>
      <c r="AH1592" s="51">
        <f t="shared" si="306"/>
        <v>0</v>
      </c>
      <c r="AI1592" s="51">
        <f t="shared" si="307"/>
        <v>0</v>
      </c>
      <c r="AJ1592" s="51">
        <f t="shared" si="308"/>
        <v>0</v>
      </c>
      <c r="AK1592" s="51">
        <f t="shared" si="309"/>
        <v>0</v>
      </c>
      <c r="AL1592" s="51">
        <f t="shared" si="310"/>
        <v>0</v>
      </c>
      <c r="AM1592" s="51">
        <f t="shared" si="311"/>
        <v>0</v>
      </c>
      <c r="AN1592" s="51">
        <f t="shared" si="312"/>
        <v>0</v>
      </c>
    </row>
    <row r="1593" spans="1:40" x14ac:dyDescent="0.25">
      <c r="A1593" s="17"/>
      <c r="B1593" s="17"/>
      <c r="C1593" s="35"/>
      <c r="D1593" s="17"/>
      <c r="E1593" s="17"/>
      <c r="F1593" s="17"/>
      <c r="G1593" s="62">
        <f t="shared" si="313"/>
        <v>0</v>
      </c>
      <c r="H1593" s="17"/>
      <c r="I1593" s="17"/>
      <c r="J1593" s="17"/>
      <c r="K1593" s="17"/>
      <c r="L1593" s="17"/>
      <c r="M1593" s="17"/>
      <c r="N1593" s="17"/>
      <c r="O1593" s="17"/>
      <c r="P1593" s="115"/>
      <c r="Q1593" s="62">
        <f>IF(C1593&gt;A_Stammdaten!$B$12,0,SUM(G1593,H1593,J1593,K1593,M1593,N1593)-SUM(I1593,L1593,O1593,P1593))</f>
        <v>0</v>
      </c>
      <c r="R1593" s="17"/>
      <c r="S1593" s="17"/>
      <c r="T1593" s="17"/>
      <c r="U1593" s="62">
        <f t="shared" si="304"/>
        <v>0</v>
      </c>
      <c r="V1593" s="63">
        <f>IF(ISBLANK($B1593),0,VLOOKUP($B1593,Listen!$A$2:$C$45,2,FALSE))</f>
        <v>0</v>
      </c>
      <c r="W1593" s="63">
        <f>IF(ISBLANK($B1593),0,VLOOKUP($B1593,Listen!$A$2:$C$45,3,FALSE))</f>
        <v>0</v>
      </c>
      <c r="X1593" s="49">
        <f t="shared" si="305"/>
        <v>0</v>
      </c>
      <c r="Y1593" s="49">
        <f t="shared" si="314"/>
        <v>0</v>
      </c>
      <c r="Z1593" s="49">
        <f t="shared" si="314"/>
        <v>0</v>
      </c>
      <c r="AA1593" s="49">
        <f t="shared" si="314"/>
        <v>0</v>
      </c>
      <c r="AB1593" s="49">
        <f t="shared" si="314"/>
        <v>0</v>
      </c>
      <c r="AC1593" s="49">
        <f t="shared" si="314"/>
        <v>0</v>
      </c>
      <c r="AD1593" s="49">
        <f t="shared" si="314"/>
        <v>0</v>
      </c>
      <c r="AE1593" s="51">
        <f t="shared" si="315"/>
        <v>0</v>
      </c>
      <c r="AF1593" s="51">
        <f>IF(C1593=A_Stammdaten!$B$12,D_SAV!$U1593-D_SAV!$AG1593,HLOOKUP(A_Stammdaten!$B$12-1,$AH$4:$AN$4004,ROW(C1593)-3,FALSE)-$AG1593)</f>
        <v>0</v>
      </c>
      <c r="AG1593" s="51">
        <f>HLOOKUP(A_Stammdaten!$B$12,$AH$4:$AN$4004,ROW(C1593)-3,FALSE)</f>
        <v>0</v>
      </c>
      <c r="AH1593" s="51">
        <f t="shared" si="306"/>
        <v>0</v>
      </c>
      <c r="AI1593" s="51">
        <f t="shared" si="307"/>
        <v>0</v>
      </c>
      <c r="AJ1593" s="51">
        <f t="shared" si="308"/>
        <v>0</v>
      </c>
      <c r="AK1593" s="51">
        <f t="shared" si="309"/>
        <v>0</v>
      </c>
      <c r="AL1593" s="51">
        <f t="shared" si="310"/>
        <v>0</v>
      </c>
      <c r="AM1593" s="51">
        <f t="shared" si="311"/>
        <v>0</v>
      </c>
      <c r="AN1593" s="51">
        <f t="shared" si="312"/>
        <v>0</v>
      </c>
    </row>
    <row r="1594" spans="1:40" x14ac:dyDescent="0.25">
      <c r="A1594" s="17"/>
      <c r="B1594" s="17"/>
      <c r="C1594" s="35"/>
      <c r="D1594" s="17"/>
      <c r="E1594" s="17"/>
      <c r="F1594" s="17"/>
      <c r="G1594" s="62">
        <f t="shared" si="313"/>
        <v>0</v>
      </c>
      <c r="H1594" s="17"/>
      <c r="I1594" s="17"/>
      <c r="J1594" s="17"/>
      <c r="K1594" s="17"/>
      <c r="L1594" s="17"/>
      <c r="M1594" s="17"/>
      <c r="N1594" s="17"/>
      <c r="O1594" s="17"/>
      <c r="P1594" s="115"/>
      <c r="Q1594" s="62">
        <f>IF(C1594&gt;A_Stammdaten!$B$12,0,SUM(G1594,H1594,J1594,K1594,M1594,N1594)-SUM(I1594,L1594,O1594,P1594))</f>
        <v>0</v>
      </c>
      <c r="R1594" s="17"/>
      <c r="S1594" s="17"/>
      <c r="T1594" s="17"/>
      <c r="U1594" s="62">
        <f t="shared" si="304"/>
        <v>0</v>
      </c>
      <c r="V1594" s="63">
        <f>IF(ISBLANK($B1594),0,VLOOKUP($B1594,Listen!$A$2:$C$45,2,FALSE))</f>
        <v>0</v>
      </c>
      <c r="W1594" s="63">
        <f>IF(ISBLANK($B1594),0,VLOOKUP($B1594,Listen!$A$2:$C$45,3,FALSE))</f>
        <v>0</v>
      </c>
      <c r="X1594" s="49">
        <f t="shared" si="305"/>
        <v>0</v>
      </c>
      <c r="Y1594" s="49">
        <f t="shared" si="314"/>
        <v>0</v>
      </c>
      <c r="Z1594" s="49">
        <f t="shared" si="314"/>
        <v>0</v>
      </c>
      <c r="AA1594" s="49">
        <f t="shared" si="314"/>
        <v>0</v>
      </c>
      <c r="AB1594" s="49">
        <f t="shared" si="314"/>
        <v>0</v>
      </c>
      <c r="AC1594" s="49">
        <f t="shared" si="314"/>
        <v>0</v>
      </c>
      <c r="AD1594" s="49">
        <f t="shared" si="314"/>
        <v>0</v>
      </c>
      <c r="AE1594" s="51">
        <f t="shared" si="315"/>
        <v>0</v>
      </c>
      <c r="AF1594" s="51">
        <f>IF(C1594=A_Stammdaten!$B$12,D_SAV!$U1594-D_SAV!$AG1594,HLOOKUP(A_Stammdaten!$B$12-1,$AH$4:$AN$4004,ROW(C1594)-3,FALSE)-$AG1594)</f>
        <v>0</v>
      </c>
      <c r="AG1594" s="51">
        <f>HLOOKUP(A_Stammdaten!$B$12,$AH$4:$AN$4004,ROW(C1594)-3,FALSE)</f>
        <v>0</v>
      </c>
      <c r="AH1594" s="51">
        <f t="shared" si="306"/>
        <v>0</v>
      </c>
      <c r="AI1594" s="51">
        <f t="shared" si="307"/>
        <v>0</v>
      </c>
      <c r="AJ1594" s="51">
        <f t="shared" si="308"/>
        <v>0</v>
      </c>
      <c r="AK1594" s="51">
        <f t="shared" si="309"/>
        <v>0</v>
      </c>
      <c r="AL1594" s="51">
        <f t="shared" si="310"/>
        <v>0</v>
      </c>
      <c r="AM1594" s="51">
        <f t="shared" si="311"/>
        <v>0</v>
      </c>
      <c r="AN1594" s="51">
        <f t="shared" si="312"/>
        <v>0</v>
      </c>
    </row>
    <row r="1595" spans="1:40" x14ac:dyDescent="0.25">
      <c r="A1595" s="17"/>
      <c r="B1595" s="17"/>
      <c r="C1595" s="35"/>
      <c r="D1595" s="17"/>
      <c r="E1595" s="17"/>
      <c r="F1595" s="17"/>
      <c r="G1595" s="62">
        <f t="shared" si="313"/>
        <v>0</v>
      </c>
      <c r="H1595" s="17"/>
      <c r="I1595" s="17"/>
      <c r="J1595" s="17"/>
      <c r="K1595" s="17"/>
      <c r="L1595" s="17"/>
      <c r="M1595" s="17"/>
      <c r="N1595" s="17"/>
      <c r="O1595" s="17"/>
      <c r="P1595" s="115"/>
      <c r="Q1595" s="62">
        <f>IF(C1595&gt;A_Stammdaten!$B$12,0,SUM(G1595,H1595,J1595,K1595,M1595,N1595)-SUM(I1595,L1595,O1595,P1595))</f>
        <v>0</v>
      </c>
      <c r="R1595" s="17"/>
      <c r="S1595" s="17"/>
      <c r="T1595" s="17"/>
      <c r="U1595" s="62">
        <f t="shared" si="304"/>
        <v>0</v>
      </c>
      <c r="V1595" s="63">
        <f>IF(ISBLANK($B1595),0,VLOOKUP($B1595,Listen!$A$2:$C$45,2,FALSE))</f>
        <v>0</v>
      </c>
      <c r="W1595" s="63">
        <f>IF(ISBLANK($B1595),0,VLOOKUP($B1595,Listen!$A$2:$C$45,3,FALSE))</f>
        <v>0</v>
      </c>
      <c r="X1595" s="49">
        <f t="shared" si="305"/>
        <v>0</v>
      </c>
      <c r="Y1595" s="49">
        <f t="shared" si="314"/>
        <v>0</v>
      </c>
      <c r="Z1595" s="49">
        <f t="shared" si="314"/>
        <v>0</v>
      </c>
      <c r="AA1595" s="49">
        <f t="shared" si="314"/>
        <v>0</v>
      </c>
      <c r="AB1595" s="49">
        <f t="shared" si="314"/>
        <v>0</v>
      </c>
      <c r="AC1595" s="49">
        <f t="shared" si="314"/>
        <v>0</v>
      </c>
      <c r="AD1595" s="49">
        <f t="shared" si="314"/>
        <v>0</v>
      </c>
      <c r="AE1595" s="51">
        <f t="shared" si="315"/>
        <v>0</v>
      </c>
      <c r="AF1595" s="51">
        <f>IF(C1595=A_Stammdaten!$B$12,D_SAV!$U1595-D_SAV!$AG1595,HLOOKUP(A_Stammdaten!$B$12-1,$AH$4:$AN$4004,ROW(C1595)-3,FALSE)-$AG1595)</f>
        <v>0</v>
      </c>
      <c r="AG1595" s="51">
        <f>HLOOKUP(A_Stammdaten!$B$12,$AH$4:$AN$4004,ROW(C1595)-3,FALSE)</f>
        <v>0</v>
      </c>
      <c r="AH1595" s="51">
        <f t="shared" si="306"/>
        <v>0</v>
      </c>
      <c r="AI1595" s="51">
        <f t="shared" si="307"/>
        <v>0</v>
      </c>
      <c r="AJ1595" s="51">
        <f t="shared" si="308"/>
        <v>0</v>
      </c>
      <c r="AK1595" s="51">
        <f t="shared" si="309"/>
        <v>0</v>
      </c>
      <c r="AL1595" s="51">
        <f t="shared" si="310"/>
        <v>0</v>
      </c>
      <c r="AM1595" s="51">
        <f t="shared" si="311"/>
        <v>0</v>
      </c>
      <c r="AN1595" s="51">
        <f t="shared" si="312"/>
        <v>0</v>
      </c>
    </row>
    <row r="1596" spans="1:40" x14ac:dyDescent="0.25">
      <c r="A1596" s="17"/>
      <c r="B1596" s="17"/>
      <c r="C1596" s="35"/>
      <c r="D1596" s="17"/>
      <c r="E1596" s="17"/>
      <c r="F1596" s="17"/>
      <c r="G1596" s="62">
        <f t="shared" si="313"/>
        <v>0</v>
      </c>
      <c r="H1596" s="17"/>
      <c r="I1596" s="17"/>
      <c r="J1596" s="17"/>
      <c r="K1596" s="17"/>
      <c r="L1596" s="17"/>
      <c r="M1596" s="17"/>
      <c r="N1596" s="17"/>
      <c r="O1596" s="17"/>
      <c r="P1596" s="115"/>
      <c r="Q1596" s="62">
        <f>IF(C1596&gt;A_Stammdaten!$B$12,0,SUM(G1596,H1596,J1596,K1596,M1596,N1596)-SUM(I1596,L1596,O1596,P1596))</f>
        <v>0</v>
      </c>
      <c r="R1596" s="17"/>
      <c r="S1596" s="17"/>
      <c r="T1596" s="17"/>
      <c r="U1596" s="62">
        <f t="shared" si="304"/>
        <v>0</v>
      </c>
      <c r="V1596" s="63">
        <f>IF(ISBLANK($B1596),0,VLOOKUP($B1596,Listen!$A$2:$C$45,2,FALSE))</f>
        <v>0</v>
      </c>
      <c r="W1596" s="63">
        <f>IF(ISBLANK($B1596),0,VLOOKUP($B1596,Listen!$A$2:$C$45,3,FALSE))</f>
        <v>0</v>
      </c>
      <c r="X1596" s="49">
        <f t="shared" si="305"/>
        <v>0</v>
      </c>
      <c r="Y1596" s="49">
        <f t="shared" si="314"/>
        <v>0</v>
      </c>
      <c r="Z1596" s="49">
        <f t="shared" si="314"/>
        <v>0</v>
      </c>
      <c r="AA1596" s="49">
        <f t="shared" si="314"/>
        <v>0</v>
      </c>
      <c r="AB1596" s="49">
        <f t="shared" si="314"/>
        <v>0</v>
      </c>
      <c r="AC1596" s="49">
        <f t="shared" si="314"/>
        <v>0</v>
      </c>
      <c r="AD1596" s="49">
        <f t="shared" si="314"/>
        <v>0</v>
      </c>
      <c r="AE1596" s="51">
        <f t="shared" si="315"/>
        <v>0</v>
      </c>
      <c r="AF1596" s="51">
        <f>IF(C1596=A_Stammdaten!$B$12,D_SAV!$U1596-D_SAV!$AG1596,HLOOKUP(A_Stammdaten!$B$12-1,$AH$4:$AN$4004,ROW(C1596)-3,FALSE)-$AG1596)</f>
        <v>0</v>
      </c>
      <c r="AG1596" s="51">
        <f>HLOOKUP(A_Stammdaten!$B$12,$AH$4:$AN$4004,ROW(C1596)-3,FALSE)</f>
        <v>0</v>
      </c>
      <c r="AH1596" s="51">
        <f t="shared" si="306"/>
        <v>0</v>
      </c>
      <c r="AI1596" s="51">
        <f t="shared" si="307"/>
        <v>0</v>
      </c>
      <c r="AJ1596" s="51">
        <f t="shared" si="308"/>
        <v>0</v>
      </c>
      <c r="AK1596" s="51">
        <f t="shared" si="309"/>
        <v>0</v>
      </c>
      <c r="AL1596" s="51">
        <f t="shared" si="310"/>
        <v>0</v>
      </c>
      <c r="AM1596" s="51">
        <f t="shared" si="311"/>
        <v>0</v>
      </c>
      <c r="AN1596" s="51">
        <f t="shared" si="312"/>
        <v>0</v>
      </c>
    </row>
    <row r="1597" spans="1:40" x14ac:dyDescent="0.25">
      <c r="A1597" s="17"/>
      <c r="B1597" s="17"/>
      <c r="C1597" s="35"/>
      <c r="D1597" s="17"/>
      <c r="E1597" s="17"/>
      <c r="F1597" s="17"/>
      <c r="G1597" s="62">
        <f t="shared" si="313"/>
        <v>0</v>
      </c>
      <c r="H1597" s="17"/>
      <c r="I1597" s="17"/>
      <c r="J1597" s="17"/>
      <c r="K1597" s="17"/>
      <c r="L1597" s="17"/>
      <c r="M1597" s="17"/>
      <c r="N1597" s="17"/>
      <c r="O1597" s="17"/>
      <c r="P1597" s="115"/>
      <c r="Q1597" s="62">
        <f>IF(C1597&gt;A_Stammdaten!$B$12,0,SUM(G1597,H1597,J1597,K1597,M1597,N1597)-SUM(I1597,L1597,O1597,P1597))</f>
        <v>0</v>
      </c>
      <c r="R1597" s="17"/>
      <c r="S1597" s="17"/>
      <c r="T1597" s="17"/>
      <c r="U1597" s="62">
        <f t="shared" si="304"/>
        <v>0</v>
      </c>
      <c r="V1597" s="63">
        <f>IF(ISBLANK($B1597),0,VLOOKUP($B1597,Listen!$A$2:$C$45,2,FALSE))</f>
        <v>0</v>
      </c>
      <c r="W1597" s="63">
        <f>IF(ISBLANK($B1597),0,VLOOKUP($B1597,Listen!$A$2:$C$45,3,FALSE))</f>
        <v>0</v>
      </c>
      <c r="X1597" s="49">
        <f t="shared" si="305"/>
        <v>0</v>
      </c>
      <c r="Y1597" s="49">
        <f t="shared" si="314"/>
        <v>0</v>
      </c>
      <c r="Z1597" s="49">
        <f t="shared" si="314"/>
        <v>0</v>
      </c>
      <c r="AA1597" s="49">
        <f t="shared" si="314"/>
        <v>0</v>
      </c>
      <c r="AB1597" s="49">
        <f t="shared" si="314"/>
        <v>0</v>
      </c>
      <c r="AC1597" s="49">
        <f t="shared" si="314"/>
        <v>0</v>
      </c>
      <c r="AD1597" s="49">
        <f t="shared" si="314"/>
        <v>0</v>
      </c>
      <c r="AE1597" s="51">
        <f t="shared" si="315"/>
        <v>0</v>
      </c>
      <c r="AF1597" s="51">
        <f>IF(C1597=A_Stammdaten!$B$12,D_SAV!$U1597-D_SAV!$AG1597,HLOOKUP(A_Stammdaten!$B$12-1,$AH$4:$AN$4004,ROW(C1597)-3,FALSE)-$AG1597)</f>
        <v>0</v>
      </c>
      <c r="AG1597" s="51">
        <f>HLOOKUP(A_Stammdaten!$B$12,$AH$4:$AN$4004,ROW(C1597)-3,FALSE)</f>
        <v>0</v>
      </c>
      <c r="AH1597" s="51">
        <f t="shared" si="306"/>
        <v>0</v>
      </c>
      <c r="AI1597" s="51">
        <f t="shared" si="307"/>
        <v>0</v>
      </c>
      <c r="AJ1597" s="51">
        <f t="shared" si="308"/>
        <v>0</v>
      </c>
      <c r="AK1597" s="51">
        <f t="shared" si="309"/>
        <v>0</v>
      </c>
      <c r="AL1597" s="51">
        <f t="shared" si="310"/>
        <v>0</v>
      </c>
      <c r="AM1597" s="51">
        <f t="shared" si="311"/>
        <v>0</v>
      </c>
      <c r="AN1597" s="51">
        <f t="shared" si="312"/>
        <v>0</v>
      </c>
    </row>
    <row r="1598" spans="1:40" x14ac:dyDescent="0.25">
      <c r="A1598" s="17"/>
      <c r="B1598" s="17"/>
      <c r="C1598" s="35"/>
      <c r="D1598" s="17"/>
      <c r="E1598" s="17"/>
      <c r="F1598" s="17"/>
      <c r="G1598" s="62">
        <f t="shared" si="313"/>
        <v>0</v>
      </c>
      <c r="H1598" s="17"/>
      <c r="I1598" s="17"/>
      <c r="J1598" s="17"/>
      <c r="K1598" s="17"/>
      <c r="L1598" s="17"/>
      <c r="M1598" s="17"/>
      <c r="N1598" s="17"/>
      <c r="O1598" s="17"/>
      <c r="P1598" s="115"/>
      <c r="Q1598" s="62">
        <f>IF(C1598&gt;A_Stammdaten!$B$12,0,SUM(G1598,H1598,J1598,K1598,M1598,N1598)-SUM(I1598,L1598,O1598,P1598))</f>
        <v>0</v>
      </c>
      <c r="R1598" s="17"/>
      <c r="S1598" s="17"/>
      <c r="T1598" s="17"/>
      <c r="U1598" s="62">
        <f t="shared" si="304"/>
        <v>0</v>
      </c>
      <c r="V1598" s="63">
        <f>IF(ISBLANK($B1598),0,VLOOKUP($B1598,Listen!$A$2:$C$45,2,FALSE))</f>
        <v>0</v>
      </c>
      <c r="W1598" s="63">
        <f>IF(ISBLANK($B1598),0,VLOOKUP($B1598,Listen!$A$2:$C$45,3,FALSE))</f>
        <v>0</v>
      </c>
      <c r="X1598" s="49">
        <f t="shared" si="305"/>
        <v>0</v>
      </c>
      <c r="Y1598" s="49">
        <f t="shared" si="314"/>
        <v>0</v>
      </c>
      <c r="Z1598" s="49">
        <f t="shared" si="314"/>
        <v>0</v>
      </c>
      <c r="AA1598" s="49">
        <f t="shared" ref="Y1598:AD1640" si="316">$V1598</f>
        <v>0</v>
      </c>
      <c r="AB1598" s="49">
        <f t="shared" si="316"/>
        <v>0</v>
      </c>
      <c r="AC1598" s="49">
        <f t="shared" si="316"/>
        <v>0</v>
      </c>
      <c r="AD1598" s="49">
        <f t="shared" si="316"/>
        <v>0</v>
      </c>
      <c r="AE1598" s="51">
        <f t="shared" si="315"/>
        <v>0</v>
      </c>
      <c r="AF1598" s="51">
        <f>IF(C1598=A_Stammdaten!$B$12,D_SAV!$U1598-D_SAV!$AG1598,HLOOKUP(A_Stammdaten!$B$12-1,$AH$4:$AN$4004,ROW(C1598)-3,FALSE)-$AG1598)</f>
        <v>0</v>
      </c>
      <c r="AG1598" s="51">
        <f>HLOOKUP(A_Stammdaten!$B$12,$AH$4:$AN$4004,ROW(C1598)-3,FALSE)</f>
        <v>0</v>
      </c>
      <c r="AH1598" s="51">
        <f t="shared" si="306"/>
        <v>0</v>
      </c>
      <c r="AI1598" s="51">
        <f t="shared" si="307"/>
        <v>0</v>
      </c>
      <c r="AJ1598" s="51">
        <f t="shared" si="308"/>
        <v>0</v>
      </c>
      <c r="AK1598" s="51">
        <f t="shared" si="309"/>
        <v>0</v>
      </c>
      <c r="AL1598" s="51">
        <f t="shared" si="310"/>
        <v>0</v>
      </c>
      <c r="AM1598" s="51">
        <f t="shared" si="311"/>
        <v>0</v>
      </c>
      <c r="AN1598" s="51">
        <f t="shared" si="312"/>
        <v>0</v>
      </c>
    </row>
    <row r="1599" spans="1:40" x14ac:dyDescent="0.25">
      <c r="A1599" s="17"/>
      <c r="B1599" s="17"/>
      <c r="C1599" s="35"/>
      <c r="D1599" s="17"/>
      <c r="E1599" s="17"/>
      <c r="F1599" s="17"/>
      <c r="G1599" s="62">
        <f t="shared" si="313"/>
        <v>0</v>
      </c>
      <c r="H1599" s="17"/>
      <c r="I1599" s="17"/>
      <c r="J1599" s="17"/>
      <c r="K1599" s="17"/>
      <c r="L1599" s="17"/>
      <c r="M1599" s="17"/>
      <c r="N1599" s="17"/>
      <c r="O1599" s="17"/>
      <c r="P1599" s="115"/>
      <c r="Q1599" s="62">
        <f>IF(C1599&gt;A_Stammdaten!$B$12,0,SUM(G1599,H1599,J1599,K1599,M1599,N1599)-SUM(I1599,L1599,O1599,P1599))</f>
        <v>0</v>
      </c>
      <c r="R1599" s="17"/>
      <c r="S1599" s="17"/>
      <c r="T1599" s="17"/>
      <c r="U1599" s="62">
        <f t="shared" si="304"/>
        <v>0</v>
      </c>
      <c r="V1599" s="63">
        <f>IF(ISBLANK($B1599),0,VLOOKUP($B1599,Listen!$A$2:$C$45,2,FALSE))</f>
        <v>0</v>
      </c>
      <c r="W1599" s="63">
        <f>IF(ISBLANK($B1599),0,VLOOKUP($B1599,Listen!$A$2:$C$45,3,FALSE))</f>
        <v>0</v>
      </c>
      <c r="X1599" s="49">
        <f t="shared" si="305"/>
        <v>0</v>
      </c>
      <c r="Y1599" s="49">
        <f t="shared" si="316"/>
        <v>0</v>
      </c>
      <c r="Z1599" s="49">
        <f t="shared" si="316"/>
        <v>0</v>
      </c>
      <c r="AA1599" s="49">
        <f t="shared" si="316"/>
        <v>0</v>
      </c>
      <c r="AB1599" s="49">
        <f t="shared" si="316"/>
        <v>0</v>
      </c>
      <c r="AC1599" s="49">
        <f t="shared" si="316"/>
        <v>0</v>
      </c>
      <c r="AD1599" s="49">
        <f t="shared" si="316"/>
        <v>0</v>
      </c>
      <c r="AE1599" s="51">
        <f t="shared" si="315"/>
        <v>0</v>
      </c>
      <c r="AF1599" s="51">
        <f>IF(C1599=A_Stammdaten!$B$12,D_SAV!$U1599-D_SAV!$AG1599,HLOOKUP(A_Stammdaten!$B$12-1,$AH$4:$AN$4004,ROW(C1599)-3,FALSE)-$AG1599)</f>
        <v>0</v>
      </c>
      <c r="AG1599" s="51">
        <f>HLOOKUP(A_Stammdaten!$B$12,$AH$4:$AN$4004,ROW(C1599)-3,FALSE)</f>
        <v>0</v>
      </c>
      <c r="AH1599" s="51">
        <f t="shared" si="306"/>
        <v>0</v>
      </c>
      <c r="AI1599" s="51">
        <f t="shared" si="307"/>
        <v>0</v>
      </c>
      <c r="AJ1599" s="51">
        <f t="shared" si="308"/>
        <v>0</v>
      </c>
      <c r="AK1599" s="51">
        <f t="shared" si="309"/>
        <v>0</v>
      </c>
      <c r="AL1599" s="51">
        <f t="shared" si="310"/>
        <v>0</v>
      </c>
      <c r="AM1599" s="51">
        <f t="shared" si="311"/>
        <v>0</v>
      </c>
      <c r="AN1599" s="51">
        <f t="shared" si="312"/>
        <v>0</v>
      </c>
    </row>
    <row r="1600" spans="1:40" x14ac:dyDescent="0.25">
      <c r="A1600" s="17"/>
      <c r="B1600" s="17"/>
      <c r="C1600" s="35"/>
      <c r="D1600" s="17"/>
      <c r="E1600" s="17"/>
      <c r="F1600" s="17"/>
      <c r="G1600" s="62">
        <f t="shared" si="313"/>
        <v>0</v>
      </c>
      <c r="H1600" s="17"/>
      <c r="I1600" s="17"/>
      <c r="J1600" s="17"/>
      <c r="K1600" s="17"/>
      <c r="L1600" s="17"/>
      <c r="M1600" s="17"/>
      <c r="N1600" s="17"/>
      <c r="O1600" s="17"/>
      <c r="P1600" s="115"/>
      <c r="Q1600" s="62">
        <f>IF(C1600&gt;A_Stammdaten!$B$12,0,SUM(G1600,H1600,J1600,K1600,M1600,N1600)-SUM(I1600,L1600,O1600,P1600))</f>
        <v>0</v>
      </c>
      <c r="R1600" s="17"/>
      <c r="S1600" s="17"/>
      <c r="T1600" s="17"/>
      <c r="U1600" s="62">
        <f t="shared" si="304"/>
        <v>0</v>
      </c>
      <c r="V1600" s="63">
        <f>IF(ISBLANK($B1600),0,VLOOKUP($B1600,Listen!$A$2:$C$45,2,FALSE))</f>
        <v>0</v>
      </c>
      <c r="W1600" s="63">
        <f>IF(ISBLANK($B1600),0,VLOOKUP($B1600,Listen!$A$2:$C$45,3,FALSE))</f>
        <v>0</v>
      </c>
      <c r="X1600" s="49">
        <f t="shared" si="305"/>
        <v>0</v>
      </c>
      <c r="Y1600" s="49">
        <f t="shared" si="316"/>
        <v>0</v>
      </c>
      <c r="Z1600" s="49">
        <f t="shared" si="316"/>
        <v>0</v>
      </c>
      <c r="AA1600" s="49">
        <f t="shared" si="316"/>
        <v>0</v>
      </c>
      <c r="AB1600" s="49">
        <f t="shared" si="316"/>
        <v>0</v>
      </c>
      <c r="AC1600" s="49">
        <f t="shared" si="316"/>
        <v>0</v>
      </c>
      <c r="AD1600" s="49">
        <f t="shared" si="316"/>
        <v>0</v>
      </c>
      <c r="AE1600" s="51">
        <f t="shared" si="315"/>
        <v>0</v>
      </c>
      <c r="AF1600" s="51">
        <f>IF(C1600=A_Stammdaten!$B$12,D_SAV!$U1600-D_SAV!$AG1600,HLOOKUP(A_Stammdaten!$B$12-1,$AH$4:$AN$4004,ROW(C1600)-3,FALSE)-$AG1600)</f>
        <v>0</v>
      </c>
      <c r="AG1600" s="51">
        <f>HLOOKUP(A_Stammdaten!$B$12,$AH$4:$AN$4004,ROW(C1600)-3,FALSE)</f>
        <v>0</v>
      </c>
      <c r="AH1600" s="51">
        <f t="shared" si="306"/>
        <v>0</v>
      </c>
      <c r="AI1600" s="51">
        <f t="shared" si="307"/>
        <v>0</v>
      </c>
      <c r="AJ1600" s="51">
        <f t="shared" si="308"/>
        <v>0</v>
      </c>
      <c r="AK1600" s="51">
        <f t="shared" si="309"/>
        <v>0</v>
      </c>
      <c r="AL1600" s="51">
        <f t="shared" si="310"/>
        <v>0</v>
      </c>
      <c r="AM1600" s="51">
        <f t="shared" si="311"/>
        <v>0</v>
      </c>
      <c r="AN1600" s="51">
        <f t="shared" si="312"/>
        <v>0</v>
      </c>
    </row>
    <row r="1601" spans="1:40" x14ac:dyDescent="0.25">
      <c r="A1601" s="17"/>
      <c r="B1601" s="17"/>
      <c r="C1601" s="35"/>
      <c r="D1601" s="17"/>
      <c r="E1601" s="17"/>
      <c r="F1601" s="17"/>
      <c r="G1601" s="62">
        <f t="shared" si="313"/>
        <v>0</v>
      </c>
      <c r="H1601" s="17"/>
      <c r="I1601" s="17"/>
      <c r="J1601" s="17"/>
      <c r="K1601" s="17"/>
      <c r="L1601" s="17"/>
      <c r="M1601" s="17"/>
      <c r="N1601" s="17"/>
      <c r="O1601" s="17"/>
      <c r="P1601" s="115"/>
      <c r="Q1601" s="62">
        <f>IF(C1601&gt;A_Stammdaten!$B$12,0,SUM(G1601,H1601,J1601,K1601,M1601,N1601)-SUM(I1601,L1601,O1601,P1601))</f>
        <v>0</v>
      </c>
      <c r="R1601" s="17"/>
      <c r="S1601" s="17"/>
      <c r="T1601" s="17"/>
      <c r="U1601" s="62">
        <f t="shared" si="304"/>
        <v>0</v>
      </c>
      <c r="V1601" s="63">
        <f>IF(ISBLANK($B1601),0,VLOOKUP($B1601,Listen!$A$2:$C$45,2,FALSE))</f>
        <v>0</v>
      </c>
      <c r="W1601" s="63">
        <f>IF(ISBLANK($B1601),0,VLOOKUP($B1601,Listen!$A$2:$C$45,3,FALSE))</f>
        <v>0</v>
      </c>
      <c r="X1601" s="49">
        <f t="shared" si="305"/>
        <v>0</v>
      </c>
      <c r="Y1601" s="49">
        <f t="shared" si="316"/>
        <v>0</v>
      </c>
      <c r="Z1601" s="49">
        <f t="shared" si="316"/>
        <v>0</v>
      </c>
      <c r="AA1601" s="49">
        <f t="shared" si="316"/>
        <v>0</v>
      </c>
      <c r="AB1601" s="49">
        <f t="shared" si="316"/>
        <v>0</v>
      </c>
      <c r="AC1601" s="49">
        <f t="shared" si="316"/>
        <v>0</v>
      </c>
      <c r="AD1601" s="49">
        <f t="shared" si="316"/>
        <v>0</v>
      </c>
      <c r="AE1601" s="51">
        <f t="shared" si="315"/>
        <v>0</v>
      </c>
      <c r="AF1601" s="51">
        <f>IF(C1601=A_Stammdaten!$B$12,D_SAV!$U1601-D_SAV!$AG1601,HLOOKUP(A_Stammdaten!$B$12-1,$AH$4:$AN$4004,ROW(C1601)-3,FALSE)-$AG1601)</f>
        <v>0</v>
      </c>
      <c r="AG1601" s="51">
        <f>HLOOKUP(A_Stammdaten!$B$12,$AH$4:$AN$4004,ROW(C1601)-3,FALSE)</f>
        <v>0</v>
      </c>
      <c r="AH1601" s="51">
        <f t="shared" si="306"/>
        <v>0</v>
      </c>
      <c r="AI1601" s="51">
        <f t="shared" si="307"/>
        <v>0</v>
      </c>
      <c r="AJ1601" s="51">
        <f t="shared" si="308"/>
        <v>0</v>
      </c>
      <c r="AK1601" s="51">
        <f t="shared" si="309"/>
        <v>0</v>
      </c>
      <c r="AL1601" s="51">
        <f t="shared" si="310"/>
        <v>0</v>
      </c>
      <c r="AM1601" s="51">
        <f t="shared" si="311"/>
        <v>0</v>
      </c>
      <c r="AN1601" s="51">
        <f t="shared" si="312"/>
        <v>0</v>
      </c>
    </row>
    <row r="1602" spans="1:40" x14ac:dyDescent="0.25">
      <c r="A1602" s="17"/>
      <c r="B1602" s="17"/>
      <c r="C1602" s="35"/>
      <c r="D1602" s="17"/>
      <c r="E1602" s="17"/>
      <c r="F1602" s="17"/>
      <c r="G1602" s="62">
        <f t="shared" si="313"/>
        <v>0</v>
      </c>
      <c r="H1602" s="17"/>
      <c r="I1602" s="17"/>
      <c r="J1602" s="17"/>
      <c r="K1602" s="17"/>
      <c r="L1602" s="17"/>
      <c r="M1602" s="17"/>
      <c r="N1602" s="17"/>
      <c r="O1602" s="17"/>
      <c r="P1602" s="115"/>
      <c r="Q1602" s="62">
        <f>IF(C1602&gt;A_Stammdaten!$B$12,0,SUM(G1602,H1602,J1602,K1602,M1602,N1602)-SUM(I1602,L1602,O1602,P1602))</f>
        <v>0</v>
      </c>
      <c r="R1602" s="17"/>
      <c r="S1602" s="17"/>
      <c r="T1602" s="17"/>
      <c r="U1602" s="62">
        <f t="shared" si="304"/>
        <v>0</v>
      </c>
      <c r="V1602" s="63">
        <f>IF(ISBLANK($B1602),0,VLOOKUP($B1602,Listen!$A$2:$C$45,2,FALSE))</f>
        <v>0</v>
      </c>
      <c r="W1602" s="63">
        <f>IF(ISBLANK($B1602),0,VLOOKUP($B1602,Listen!$A$2:$C$45,3,FALSE))</f>
        <v>0</v>
      </c>
      <c r="X1602" s="49">
        <f t="shared" si="305"/>
        <v>0</v>
      </c>
      <c r="Y1602" s="49">
        <f t="shared" si="316"/>
        <v>0</v>
      </c>
      <c r="Z1602" s="49">
        <f t="shared" si="316"/>
        <v>0</v>
      </c>
      <c r="AA1602" s="49">
        <f t="shared" si="316"/>
        <v>0</v>
      </c>
      <c r="AB1602" s="49">
        <f t="shared" si="316"/>
        <v>0</v>
      </c>
      <c r="AC1602" s="49">
        <f t="shared" si="316"/>
        <v>0</v>
      </c>
      <c r="AD1602" s="49">
        <f t="shared" si="316"/>
        <v>0</v>
      </c>
      <c r="AE1602" s="51">
        <f t="shared" si="315"/>
        <v>0</v>
      </c>
      <c r="AF1602" s="51">
        <f>IF(C1602=A_Stammdaten!$B$12,D_SAV!$U1602-D_SAV!$AG1602,HLOOKUP(A_Stammdaten!$B$12-1,$AH$4:$AN$4004,ROW(C1602)-3,FALSE)-$AG1602)</f>
        <v>0</v>
      </c>
      <c r="AG1602" s="51">
        <f>HLOOKUP(A_Stammdaten!$B$12,$AH$4:$AN$4004,ROW(C1602)-3,FALSE)</f>
        <v>0</v>
      </c>
      <c r="AH1602" s="51">
        <f t="shared" si="306"/>
        <v>0</v>
      </c>
      <c r="AI1602" s="51">
        <f t="shared" si="307"/>
        <v>0</v>
      </c>
      <c r="AJ1602" s="51">
        <f t="shared" si="308"/>
        <v>0</v>
      </c>
      <c r="AK1602" s="51">
        <f t="shared" si="309"/>
        <v>0</v>
      </c>
      <c r="AL1602" s="51">
        <f t="shared" si="310"/>
        <v>0</v>
      </c>
      <c r="AM1602" s="51">
        <f t="shared" si="311"/>
        <v>0</v>
      </c>
      <c r="AN1602" s="51">
        <f t="shared" si="312"/>
        <v>0</v>
      </c>
    </row>
    <row r="1603" spans="1:40" x14ac:dyDescent="0.25">
      <c r="A1603" s="17"/>
      <c r="B1603" s="17"/>
      <c r="C1603" s="35"/>
      <c r="D1603" s="17"/>
      <c r="E1603" s="17"/>
      <c r="F1603" s="17"/>
      <c r="G1603" s="62">
        <f t="shared" si="313"/>
        <v>0</v>
      </c>
      <c r="H1603" s="17"/>
      <c r="I1603" s="17"/>
      <c r="J1603" s="17"/>
      <c r="K1603" s="17"/>
      <c r="L1603" s="17"/>
      <c r="M1603" s="17"/>
      <c r="N1603" s="17"/>
      <c r="O1603" s="17"/>
      <c r="P1603" s="115"/>
      <c r="Q1603" s="62">
        <f>IF(C1603&gt;A_Stammdaten!$B$12,0,SUM(G1603,H1603,J1603,K1603,M1603,N1603)-SUM(I1603,L1603,O1603,P1603))</f>
        <v>0</v>
      </c>
      <c r="R1603" s="17"/>
      <c r="S1603" s="17"/>
      <c r="T1603" s="17"/>
      <c r="U1603" s="62">
        <f t="shared" si="304"/>
        <v>0</v>
      </c>
      <c r="V1603" s="63">
        <f>IF(ISBLANK($B1603),0,VLOOKUP($B1603,Listen!$A$2:$C$45,2,FALSE))</f>
        <v>0</v>
      </c>
      <c r="W1603" s="63">
        <f>IF(ISBLANK($B1603),0,VLOOKUP($B1603,Listen!$A$2:$C$45,3,FALSE))</f>
        <v>0</v>
      </c>
      <c r="X1603" s="49">
        <f t="shared" si="305"/>
        <v>0</v>
      </c>
      <c r="Y1603" s="49">
        <f t="shared" si="316"/>
        <v>0</v>
      </c>
      <c r="Z1603" s="49">
        <f t="shared" si="316"/>
        <v>0</v>
      </c>
      <c r="AA1603" s="49">
        <f t="shared" si="316"/>
        <v>0</v>
      </c>
      <c r="AB1603" s="49">
        <f t="shared" si="316"/>
        <v>0</v>
      </c>
      <c r="AC1603" s="49">
        <f t="shared" si="316"/>
        <v>0</v>
      </c>
      <c r="AD1603" s="49">
        <f t="shared" si="316"/>
        <v>0</v>
      </c>
      <c r="AE1603" s="51">
        <f t="shared" si="315"/>
        <v>0</v>
      </c>
      <c r="AF1603" s="51">
        <f>IF(C1603=A_Stammdaten!$B$12,D_SAV!$U1603-D_SAV!$AG1603,HLOOKUP(A_Stammdaten!$B$12-1,$AH$4:$AN$4004,ROW(C1603)-3,FALSE)-$AG1603)</f>
        <v>0</v>
      </c>
      <c r="AG1603" s="51">
        <f>HLOOKUP(A_Stammdaten!$B$12,$AH$4:$AN$4004,ROW(C1603)-3,FALSE)</f>
        <v>0</v>
      </c>
      <c r="AH1603" s="51">
        <f t="shared" si="306"/>
        <v>0</v>
      </c>
      <c r="AI1603" s="51">
        <f t="shared" si="307"/>
        <v>0</v>
      </c>
      <c r="AJ1603" s="51">
        <f t="shared" si="308"/>
        <v>0</v>
      </c>
      <c r="AK1603" s="51">
        <f t="shared" si="309"/>
        <v>0</v>
      </c>
      <c r="AL1603" s="51">
        <f t="shared" si="310"/>
        <v>0</v>
      </c>
      <c r="AM1603" s="51">
        <f t="shared" si="311"/>
        <v>0</v>
      </c>
      <c r="AN1603" s="51">
        <f t="shared" si="312"/>
        <v>0</v>
      </c>
    </row>
    <row r="1604" spans="1:40" x14ac:dyDescent="0.25">
      <c r="A1604" s="17"/>
      <c r="B1604" s="17"/>
      <c r="C1604" s="35"/>
      <c r="D1604" s="17"/>
      <c r="E1604" s="17"/>
      <c r="F1604" s="17"/>
      <c r="G1604" s="62">
        <f t="shared" si="313"/>
        <v>0</v>
      </c>
      <c r="H1604" s="17"/>
      <c r="I1604" s="17"/>
      <c r="J1604" s="17"/>
      <c r="K1604" s="17"/>
      <c r="L1604" s="17"/>
      <c r="M1604" s="17"/>
      <c r="N1604" s="17"/>
      <c r="O1604" s="17"/>
      <c r="P1604" s="115"/>
      <c r="Q1604" s="62">
        <f>IF(C1604&gt;A_Stammdaten!$B$12,0,SUM(G1604,H1604,J1604,K1604,M1604,N1604)-SUM(I1604,L1604,O1604,P1604))</f>
        <v>0</v>
      </c>
      <c r="R1604" s="17"/>
      <c r="S1604" s="17"/>
      <c r="T1604" s="17"/>
      <c r="U1604" s="62">
        <f t="shared" si="304"/>
        <v>0</v>
      </c>
      <c r="V1604" s="63">
        <f>IF(ISBLANK($B1604),0,VLOOKUP($B1604,Listen!$A$2:$C$45,2,FALSE))</f>
        <v>0</v>
      </c>
      <c r="W1604" s="63">
        <f>IF(ISBLANK($B1604),0,VLOOKUP($B1604,Listen!$A$2:$C$45,3,FALSE))</f>
        <v>0</v>
      </c>
      <c r="X1604" s="49">
        <f t="shared" si="305"/>
        <v>0</v>
      </c>
      <c r="Y1604" s="49">
        <f t="shared" si="316"/>
        <v>0</v>
      </c>
      <c r="Z1604" s="49">
        <f t="shared" si="316"/>
        <v>0</v>
      </c>
      <c r="AA1604" s="49">
        <f t="shared" si="316"/>
        <v>0</v>
      </c>
      <c r="AB1604" s="49">
        <f t="shared" si="316"/>
        <v>0</v>
      </c>
      <c r="AC1604" s="49">
        <f t="shared" si="316"/>
        <v>0</v>
      </c>
      <c r="AD1604" s="49">
        <f t="shared" si="316"/>
        <v>0</v>
      </c>
      <c r="AE1604" s="51">
        <f t="shared" si="315"/>
        <v>0</v>
      </c>
      <c r="AF1604" s="51">
        <f>IF(C1604=A_Stammdaten!$B$12,D_SAV!$U1604-D_SAV!$AG1604,HLOOKUP(A_Stammdaten!$B$12-1,$AH$4:$AN$4004,ROW(C1604)-3,FALSE)-$AG1604)</f>
        <v>0</v>
      </c>
      <c r="AG1604" s="51">
        <f>HLOOKUP(A_Stammdaten!$B$12,$AH$4:$AN$4004,ROW(C1604)-3,FALSE)</f>
        <v>0</v>
      </c>
      <c r="AH1604" s="51">
        <f t="shared" si="306"/>
        <v>0</v>
      </c>
      <c r="AI1604" s="51">
        <f t="shared" si="307"/>
        <v>0</v>
      </c>
      <c r="AJ1604" s="51">
        <f t="shared" si="308"/>
        <v>0</v>
      </c>
      <c r="AK1604" s="51">
        <f t="shared" si="309"/>
        <v>0</v>
      </c>
      <c r="AL1604" s="51">
        <f t="shared" si="310"/>
        <v>0</v>
      </c>
      <c r="AM1604" s="51">
        <f t="shared" si="311"/>
        <v>0</v>
      </c>
      <c r="AN1604" s="51">
        <f t="shared" si="312"/>
        <v>0</v>
      </c>
    </row>
    <row r="1605" spans="1:40" x14ac:dyDescent="0.25">
      <c r="A1605" s="17"/>
      <c r="B1605" s="17"/>
      <c r="C1605" s="35"/>
      <c r="D1605" s="17"/>
      <c r="E1605" s="17"/>
      <c r="F1605" s="17"/>
      <c r="G1605" s="62">
        <f t="shared" si="313"/>
        <v>0</v>
      </c>
      <c r="H1605" s="17"/>
      <c r="I1605" s="17"/>
      <c r="J1605" s="17"/>
      <c r="K1605" s="17"/>
      <c r="L1605" s="17"/>
      <c r="M1605" s="17"/>
      <c r="N1605" s="17"/>
      <c r="O1605" s="17"/>
      <c r="P1605" s="115"/>
      <c r="Q1605" s="62">
        <f>IF(C1605&gt;A_Stammdaten!$B$12,0,SUM(G1605,H1605,J1605,K1605,M1605,N1605)-SUM(I1605,L1605,O1605,P1605))</f>
        <v>0</v>
      </c>
      <c r="R1605" s="17"/>
      <c r="S1605" s="17"/>
      <c r="T1605" s="17"/>
      <c r="U1605" s="62">
        <f t="shared" ref="U1605:U1668" si="317">Q1605-SUM(R1605:T1605)</f>
        <v>0</v>
      </c>
      <c r="V1605" s="63">
        <f>IF(ISBLANK($B1605),0,VLOOKUP($B1605,Listen!$A$2:$C$45,2,FALSE))</f>
        <v>0</v>
      </c>
      <c r="W1605" s="63">
        <f>IF(ISBLANK($B1605),0,VLOOKUP($B1605,Listen!$A$2:$C$45,3,FALSE))</f>
        <v>0</v>
      </c>
      <c r="X1605" s="49">
        <f t="shared" ref="X1605:X1668" si="318">$V1605</f>
        <v>0</v>
      </c>
      <c r="Y1605" s="49">
        <f t="shared" si="316"/>
        <v>0</v>
      </c>
      <c r="Z1605" s="49">
        <f t="shared" si="316"/>
        <v>0</v>
      </c>
      <c r="AA1605" s="49">
        <f t="shared" si="316"/>
        <v>0</v>
      </c>
      <c r="AB1605" s="49">
        <f t="shared" si="316"/>
        <v>0</v>
      </c>
      <c r="AC1605" s="49">
        <f t="shared" si="316"/>
        <v>0</v>
      </c>
      <c r="AD1605" s="49">
        <f t="shared" si="316"/>
        <v>0</v>
      </c>
      <c r="AE1605" s="51">
        <f t="shared" si="315"/>
        <v>0</v>
      </c>
      <c r="AF1605" s="51">
        <f>IF(C1605=A_Stammdaten!$B$12,D_SAV!$U1605-D_SAV!$AG1605,HLOOKUP(A_Stammdaten!$B$12-1,$AH$4:$AN$4004,ROW(C1605)-3,FALSE)-$AG1605)</f>
        <v>0</v>
      </c>
      <c r="AG1605" s="51">
        <f>HLOOKUP(A_Stammdaten!$B$12,$AH$4:$AN$4004,ROW(C1605)-3,FALSE)</f>
        <v>0</v>
      </c>
      <c r="AH1605" s="51">
        <f t="shared" ref="AH1605:AH1668" si="319">IF(OR($C1605=0,$U1605=0),0,IF($C1605&lt;=AH$4,$U1605-$U1605/X1605*(AH$4-$C1605+1),0))</f>
        <v>0</v>
      </c>
      <c r="AI1605" s="51">
        <f t="shared" ref="AI1605:AI1668" si="320">IF(OR($C1605=0,$U1605=0,Y1605-(AI$4-$C1605)=0),0,IF($C1605&lt;AI$4,AH1605-AH1605/(Y1605-(AI$4-$C1605)),IF($C1605=AI$4,$U1605-$U1605/Y1605,0)))</f>
        <v>0</v>
      </c>
      <c r="AJ1605" s="51">
        <f t="shared" ref="AJ1605:AJ1668" si="321">IF(OR($C1605=0,$U1605=0,Z1605-(AJ$4-$C1605)=0),0,IF($C1605&lt;AJ$4,AI1605-AI1605/(Z1605-(AJ$4-$C1605)),IF($C1605=AJ$4,$U1605-$U1605/Z1605,0)))</f>
        <v>0</v>
      </c>
      <c r="AK1605" s="51">
        <f t="shared" ref="AK1605:AK1668" si="322">IF(OR($C1605=0,$U1605=0,AA1605-(AK$4-$C1605)=0),0,IF($C1605&lt;AK$4,AJ1605-AJ1605/(AA1605-(AK$4-$C1605)),IF($C1605=AK$4,$U1605-$U1605/AA1605,0)))</f>
        <v>0</v>
      </c>
      <c r="AL1605" s="51">
        <f t="shared" ref="AL1605:AL1668" si="323">IF(OR($C1605=0,$U1605=0,AB1605-(AL$4-$C1605)=0),0,IF($C1605&lt;AL$4,AK1605-AK1605/(AB1605-(AL$4-$C1605)),IF($C1605=AL$4,$U1605-$U1605/AB1605,0)))</f>
        <v>0</v>
      </c>
      <c r="AM1605" s="51">
        <f t="shared" ref="AM1605:AM1668" si="324">IF(OR($C1605=0,$U1605=0,AC1605-(AM$4-$C1605)=0),0,IF($C1605&lt;AM$4,AL1605-AL1605/(AC1605-(AM$4-$C1605)),IF($C1605=AM$4,$U1605-$U1605/AC1605,0)))</f>
        <v>0</v>
      </c>
      <c r="AN1605" s="51">
        <f t="shared" ref="AN1605:AN1668" si="325">IF(OR($C1605=0,$U1605=0,AD1605-(AN$4-$C1605)=0),0,IF($C1605&lt;AN$4,AM1605-AM1605/(AD1605-(AN$4-$C1605)),IF($C1605=AN$4,$U1605-$U1605/AD1605,0)))</f>
        <v>0</v>
      </c>
    </row>
    <row r="1606" spans="1:40" x14ac:dyDescent="0.25">
      <c r="A1606" s="17"/>
      <c r="B1606" s="17"/>
      <c r="C1606" s="35"/>
      <c r="D1606" s="17"/>
      <c r="E1606" s="17"/>
      <c r="F1606" s="17"/>
      <c r="G1606" s="62">
        <f t="shared" ref="G1606:G1669" si="326">D1606*E1606/100</f>
        <v>0</v>
      </c>
      <c r="H1606" s="17"/>
      <c r="I1606" s="17"/>
      <c r="J1606" s="17"/>
      <c r="K1606" s="17"/>
      <c r="L1606" s="17"/>
      <c r="M1606" s="17"/>
      <c r="N1606" s="17"/>
      <c r="O1606" s="17"/>
      <c r="P1606" s="115"/>
      <c r="Q1606" s="62">
        <f>IF(C1606&gt;A_Stammdaten!$B$12,0,SUM(G1606,H1606,J1606,K1606,M1606,N1606)-SUM(I1606,L1606,O1606,P1606))</f>
        <v>0</v>
      </c>
      <c r="R1606" s="17"/>
      <c r="S1606" s="17"/>
      <c r="T1606" s="17"/>
      <c r="U1606" s="62">
        <f t="shared" si="317"/>
        <v>0</v>
      </c>
      <c r="V1606" s="63">
        <f>IF(ISBLANK($B1606),0,VLOOKUP($B1606,Listen!$A$2:$C$45,2,FALSE))</f>
        <v>0</v>
      </c>
      <c r="W1606" s="63">
        <f>IF(ISBLANK($B1606),0,VLOOKUP($B1606,Listen!$A$2:$C$45,3,FALSE))</f>
        <v>0</v>
      </c>
      <c r="X1606" s="49">
        <f t="shared" si="318"/>
        <v>0</v>
      </c>
      <c r="Y1606" s="49">
        <f t="shared" si="316"/>
        <v>0</v>
      </c>
      <c r="Z1606" s="49">
        <f t="shared" si="316"/>
        <v>0</v>
      </c>
      <c r="AA1606" s="49">
        <f t="shared" si="316"/>
        <v>0</v>
      </c>
      <c r="AB1606" s="49">
        <f t="shared" si="316"/>
        <v>0</v>
      </c>
      <c r="AC1606" s="49">
        <f t="shared" si="316"/>
        <v>0</v>
      </c>
      <c r="AD1606" s="49">
        <f t="shared" si="316"/>
        <v>0</v>
      </c>
      <c r="AE1606" s="51">
        <f t="shared" si="315"/>
        <v>0</v>
      </c>
      <c r="AF1606" s="51">
        <f>IF(C1606=A_Stammdaten!$B$12,D_SAV!$U1606-D_SAV!$AG1606,HLOOKUP(A_Stammdaten!$B$12-1,$AH$4:$AN$4004,ROW(C1606)-3,FALSE)-$AG1606)</f>
        <v>0</v>
      </c>
      <c r="AG1606" s="51">
        <f>HLOOKUP(A_Stammdaten!$B$12,$AH$4:$AN$4004,ROW(C1606)-3,FALSE)</f>
        <v>0</v>
      </c>
      <c r="AH1606" s="51">
        <f t="shared" si="319"/>
        <v>0</v>
      </c>
      <c r="AI1606" s="51">
        <f t="shared" si="320"/>
        <v>0</v>
      </c>
      <c r="AJ1606" s="51">
        <f t="shared" si="321"/>
        <v>0</v>
      </c>
      <c r="AK1606" s="51">
        <f t="shared" si="322"/>
        <v>0</v>
      </c>
      <c r="AL1606" s="51">
        <f t="shared" si="323"/>
        <v>0</v>
      </c>
      <c r="AM1606" s="51">
        <f t="shared" si="324"/>
        <v>0</v>
      </c>
      <c r="AN1606" s="51">
        <f t="shared" si="325"/>
        <v>0</v>
      </c>
    </row>
    <row r="1607" spans="1:40" x14ac:dyDescent="0.25">
      <c r="A1607" s="17"/>
      <c r="B1607" s="17"/>
      <c r="C1607" s="35"/>
      <c r="D1607" s="17"/>
      <c r="E1607" s="17"/>
      <c r="F1607" s="17"/>
      <c r="G1607" s="62">
        <f t="shared" si="326"/>
        <v>0</v>
      </c>
      <c r="H1607" s="17"/>
      <c r="I1607" s="17"/>
      <c r="J1607" s="17"/>
      <c r="K1607" s="17"/>
      <c r="L1607" s="17"/>
      <c r="M1607" s="17"/>
      <c r="N1607" s="17"/>
      <c r="O1607" s="17"/>
      <c r="P1607" s="115"/>
      <c r="Q1607" s="62">
        <f>IF(C1607&gt;A_Stammdaten!$B$12,0,SUM(G1607,H1607,J1607,K1607,M1607,N1607)-SUM(I1607,L1607,O1607,P1607))</f>
        <v>0</v>
      </c>
      <c r="R1607" s="17"/>
      <c r="S1607" s="17"/>
      <c r="T1607" s="17"/>
      <c r="U1607" s="62">
        <f t="shared" si="317"/>
        <v>0</v>
      </c>
      <c r="V1607" s="63">
        <f>IF(ISBLANK($B1607),0,VLOOKUP($B1607,Listen!$A$2:$C$45,2,FALSE))</f>
        <v>0</v>
      </c>
      <c r="W1607" s="63">
        <f>IF(ISBLANK($B1607),0,VLOOKUP($B1607,Listen!$A$2:$C$45,3,FALSE))</f>
        <v>0</v>
      </c>
      <c r="X1607" s="49">
        <f t="shared" si="318"/>
        <v>0</v>
      </c>
      <c r="Y1607" s="49">
        <f t="shared" si="316"/>
        <v>0</v>
      </c>
      <c r="Z1607" s="49">
        <f t="shared" si="316"/>
        <v>0</v>
      </c>
      <c r="AA1607" s="49">
        <f t="shared" si="316"/>
        <v>0</v>
      </c>
      <c r="AB1607" s="49">
        <f t="shared" si="316"/>
        <v>0</v>
      </c>
      <c r="AC1607" s="49">
        <f t="shared" si="316"/>
        <v>0</v>
      </c>
      <c r="AD1607" s="49">
        <f t="shared" si="316"/>
        <v>0</v>
      </c>
      <c r="AE1607" s="51">
        <f t="shared" si="315"/>
        <v>0</v>
      </c>
      <c r="AF1607" s="51">
        <f>IF(C1607=A_Stammdaten!$B$12,D_SAV!$U1607-D_SAV!$AG1607,HLOOKUP(A_Stammdaten!$B$12-1,$AH$4:$AN$4004,ROW(C1607)-3,FALSE)-$AG1607)</f>
        <v>0</v>
      </c>
      <c r="AG1607" s="51">
        <f>HLOOKUP(A_Stammdaten!$B$12,$AH$4:$AN$4004,ROW(C1607)-3,FALSE)</f>
        <v>0</v>
      </c>
      <c r="AH1607" s="51">
        <f t="shared" si="319"/>
        <v>0</v>
      </c>
      <c r="AI1607" s="51">
        <f t="shared" si="320"/>
        <v>0</v>
      </c>
      <c r="AJ1607" s="51">
        <f t="shared" si="321"/>
        <v>0</v>
      </c>
      <c r="AK1607" s="51">
        <f t="shared" si="322"/>
        <v>0</v>
      </c>
      <c r="AL1607" s="51">
        <f t="shared" si="323"/>
        <v>0</v>
      </c>
      <c r="AM1607" s="51">
        <f t="shared" si="324"/>
        <v>0</v>
      </c>
      <c r="AN1607" s="51">
        <f t="shared" si="325"/>
        <v>0</v>
      </c>
    </row>
    <row r="1608" spans="1:40" x14ac:dyDescent="0.25">
      <c r="A1608" s="17"/>
      <c r="B1608" s="17"/>
      <c r="C1608" s="35"/>
      <c r="D1608" s="17"/>
      <c r="E1608" s="17"/>
      <c r="F1608" s="17"/>
      <c r="G1608" s="62">
        <f t="shared" si="326"/>
        <v>0</v>
      </c>
      <c r="H1608" s="17"/>
      <c r="I1608" s="17"/>
      <c r="J1608" s="17"/>
      <c r="K1608" s="17"/>
      <c r="L1608" s="17"/>
      <c r="M1608" s="17"/>
      <c r="N1608" s="17"/>
      <c r="O1608" s="17"/>
      <c r="P1608" s="115"/>
      <c r="Q1608" s="62">
        <f>IF(C1608&gt;A_Stammdaten!$B$12,0,SUM(G1608,H1608,J1608,K1608,M1608,N1608)-SUM(I1608,L1608,O1608,P1608))</f>
        <v>0</v>
      </c>
      <c r="R1608" s="17"/>
      <c r="S1608" s="17"/>
      <c r="T1608" s="17"/>
      <c r="U1608" s="62">
        <f t="shared" si="317"/>
        <v>0</v>
      </c>
      <c r="V1608" s="63">
        <f>IF(ISBLANK($B1608),0,VLOOKUP($B1608,Listen!$A$2:$C$45,2,FALSE))</f>
        <v>0</v>
      </c>
      <c r="W1608" s="63">
        <f>IF(ISBLANK($B1608),0,VLOOKUP($B1608,Listen!$A$2:$C$45,3,FALSE))</f>
        <v>0</v>
      </c>
      <c r="X1608" s="49">
        <f t="shared" si="318"/>
        <v>0</v>
      </c>
      <c r="Y1608" s="49">
        <f t="shared" si="316"/>
        <v>0</v>
      </c>
      <c r="Z1608" s="49">
        <f t="shared" si="316"/>
        <v>0</v>
      </c>
      <c r="AA1608" s="49">
        <f t="shared" si="316"/>
        <v>0</v>
      </c>
      <c r="AB1608" s="49">
        <f t="shared" si="316"/>
        <v>0</v>
      </c>
      <c r="AC1608" s="49">
        <f t="shared" si="316"/>
        <v>0</v>
      </c>
      <c r="AD1608" s="49">
        <f t="shared" si="316"/>
        <v>0</v>
      </c>
      <c r="AE1608" s="51">
        <f t="shared" si="315"/>
        <v>0</v>
      </c>
      <c r="AF1608" s="51">
        <f>IF(C1608=A_Stammdaten!$B$12,D_SAV!$U1608-D_SAV!$AG1608,HLOOKUP(A_Stammdaten!$B$12-1,$AH$4:$AN$4004,ROW(C1608)-3,FALSE)-$AG1608)</f>
        <v>0</v>
      </c>
      <c r="AG1608" s="51">
        <f>HLOOKUP(A_Stammdaten!$B$12,$AH$4:$AN$4004,ROW(C1608)-3,FALSE)</f>
        <v>0</v>
      </c>
      <c r="AH1608" s="51">
        <f t="shared" si="319"/>
        <v>0</v>
      </c>
      <c r="AI1608" s="51">
        <f t="shared" si="320"/>
        <v>0</v>
      </c>
      <c r="AJ1608" s="51">
        <f t="shared" si="321"/>
        <v>0</v>
      </c>
      <c r="AK1608" s="51">
        <f t="shared" si="322"/>
        <v>0</v>
      </c>
      <c r="AL1608" s="51">
        <f t="shared" si="323"/>
        <v>0</v>
      </c>
      <c r="AM1608" s="51">
        <f t="shared" si="324"/>
        <v>0</v>
      </c>
      <c r="AN1608" s="51">
        <f t="shared" si="325"/>
        <v>0</v>
      </c>
    </row>
    <row r="1609" spans="1:40" x14ac:dyDescent="0.25">
      <c r="A1609" s="17"/>
      <c r="B1609" s="17"/>
      <c r="C1609" s="35"/>
      <c r="D1609" s="17"/>
      <c r="E1609" s="17"/>
      <c r="F1609" s="17"/>
      <c r="G1609" s="62">
        <f t="shared" si="326"/>
        <v>0</v>
      </c>
      <c r="H1609" s="17"/>
      <c r="I1609" s="17"/>
      <c r="J1609" s="17"/>
      <c r="K1609" s="17"/>
      <c r="L1609" s="17"/>
      <c r="M1609" s="17"/>
      <c r="N1609" s="17"/>
      <c r="O1609" s="17"/>
      <c r="P1609" s="115"/>
      <c r="Q1609" s="62">
        <f>IF(C1609&gt;A_Stammdaten!$B$12,0,SUM(G1609,H1609,J1609,K1609,M1609,N1609)-SUM(I1609,L1609,O1609,P1609))</f>
        <v>0</v>
      </c>
      <c r="R1609" s="17"/>
      <c r="S1609" s="17"/>
      <c r="T1609" s="17"/>
      <c r="U1609" s="62">
        <f t="shared" si="317"/>
        <v>0</v>
      </c>
      <c r="V1609" s="63">
        <f>IF(ISBLANK($B1609),0,VLOOKUP($B1609,Listen!$A$2:$C$45,2,FALSE))</f>
        <v>0</v>
      </c>
      <c r="W1609" s="63">
        <f>IF(ISBLANK($B1609),0,VLOOKUP($B1609,Listen!$A$2:$C$45,3,FALSE))</f>
        <v>0</v>
      </c>
      <c r="X1609" s="49">
        <f t="shared" si="318"/>
        <v>0</v>
      </c>
      <c r="Y1609" s="49">
        <f t="shared" si="316"/>
        <v>0</v>
      </c>
      <c r="Z1609" s="49">
        <f t="shared" si="316"/>
        <v>0</v>
      </c>
      <c r="AA1609" s="49">
        <f t="shared" si="316"/>
        <v>0</v>
      </c>
      <c r="AB1609" s="49">
        <f t="shared" si="316"/>
        <v>0</v>
      </c>
      <c r="AC1609" s="49">
        <f t="shared" si="316"/>
        <v>0</v>
      </c>
      <c r="AD1609" s="49">
        <f t="shared" si="316"/>
        <v>0</v>
      </c>
      <c r="AE1609" s="51">
        <f t="shared" si="315"/>
        <v>0</v>
      </c>
      <c r="AF1609" s="51">
        <f>IF(C1609=A_Stammdaten!$B$12,D_SAV!$U1609-D_SAV!$AG1609,HLOOKUP(A_Stammdaten!$B$12-1,$AH$4:$AN$4004,ROW(C1609)-3,FALSE)-$AG1609)</f>
        <v>0</v>
      </c>
      <c r="AG1609" s="51">
        <f>HLOOKUP(A_Stammdaten!$B$12,$AH$4:$AN$4004,ROW(C1609)-3,FALSE)</f>
        <v>0</v>
      </c>
      <c r="AH1609" s="51">
        <f t="shared" si="319"/>
        <v>0</v>
      </c>
      <c r="AI1609" s="51">
        <f t="shared" si="320"/>
        <v>0</v>
      </c>
      <c r="AJ1609" s="51">
        <f t="shared" si="321"/>
        <v>0</v>
      </c>
      <c r="AK1609" s="51">
        <f t="shared" si="322"/>
        <v>0</v>
      </c>
      <c r="AL1609" s="51">
        <f t="shared" si="323"/>
        <v>0</v>
      </c>
      <c r="AM1609" s="51">
        <f t="shared" si="324"/>
        <v>0</v>
      </c>
      <c r="AN1609" s="51">
        <f t="shared" si="325"/>
        <v>0</v>
      </c>
    </row>
    <row r="1610" spans="1:40" x14ac:dyDescent="0.25">
      <c r="A1610" s="17"/>
      <c r="B1610" s="17"/>
      <c r="C1610" s="35"/>
      <c r="D1610" s="17"/>
      <c r="E1610" s="17"/>
      <c r="F1610" s="17"/>
      <c r="G1610" s="62">
        <f t="shared" si="326"/>
        <v>0</v>
      </c>
      <c r="H1610" s="17"/>
      <c r="I1610" s="17"/>
      <c r="J1610" s="17"/>
      <c r="K1610" s="17"/>
      <c r="L1610" s="17"/>
      <c r="M1610" s="17"/>
      <c r="N1610" s="17"/>
      <c r="O1610" s="17"/>
      <c r="P1610" s="115"/>
      <c r="Q1610" s="62">
        <f>IF(C1610&gt;A_Stammdaten!$B$12,0,SUM(G1610,H1610,J1610,K1610,M1610,N1610)-SUM(I1610,L1610,O1610,P1610))</f>
        <v>0</v>
      </c>
      <c r="R1610" s="17"/>
      <c r="S1610" s="17"/>
      <c r="T1610" s="17"/>
      <c r="U1610" s="62">
        <f t="shared" si="317"/>
        <v>0</v>
      </c>
      <c r="V1610" s="63">
        <f>IF(ISBLANK($B1610),0,VLOOKUP($B1610,Listen!$A$2:$C$45,2,FALSE))</f>
        <v>0</v>
      </c>
      <c r="W1610" s="63">
        <f>IF(ISBLANK($B1610),0,VLOOKUP($B1610,Listen!$A$2:$C$45,3,FALSE))</f>
        <v>0</v>
      </c>
      <c r="X1610" s="49">
        <f t="shared" si="318"/>
        <v>0</v>
      </c>
      <c r="Y1610" s="49">
        <f t="shared" si="316"/>
        <v>0</v>
      </c>
      <c r="Z1610" s="49">
        <f t="shared" si="316"/>
        <v>0</v>
      </c>
      <c r="AA1610" s="49">
        <f t="shared" si="316"/>
        <v>0</v>
      </c>
      <c r="AB1610" s="49">
        <f t="shared" si="316"/>
        <v>0</v>
      </c>
      <c r="AC1610" s="49">
        <f t="shared" si="316"/>
        <v>0</v>
      </c>
      <c r="AD1610" s="49">
        <f t="shared" si="316"/>
        <v>0</v>
      </c>
      <c r="AE1610" s="51">
        <f t="shared" si="315"/>
        <v>0</v>
      </c>
      <c r="AF1610" s="51">
        <f>IF(C1610=A_Stammdaten!$B$12,D_SAV!$U1610-D_SAV!$AG1610,HLOOKUP(A_Stammdaten!$B$12-1,$AH$4:$AN$4004,ROW(C1610)-3,FALSE)-$AG1610)</f>
        <v>0</v>
      </c>
      <c r="AG1610" s="51">
        <f>HLOOKUP(A_Stammdaten!$B$12,$AH$4:$AN$4004,ROW(C1610)-3,FALSE)</f>
        <v>0</v>
      </c>
      <c r="AH1610" s="51">
        <f t="shared" si="319"/>
        <v>0</v>
      </c>
      <c r="AI1610" s="51">
        <f t="shared" si="320"/>
        <v>0</v>
      </c>
      <c r="AJ1610" s="51">
        <f t="shared" si="321"/>
        <v>0</v>
      </c>
      <c r="AK1610" s="51">
        <f t="shared" si="322"/>
        <v>0</v>
      </c>
      <c r="AL1610" s="51">
        <f t="shared" si="323"/>
        <v>0</v>
      </c>
      <c r="AM1610" s="51">
        <f t="shared" si="324"/>
        <v>0</v>
      </c>
      <c r="AN1610" s="51">
        <f t="shared" si="325"/>
        <v>0</v>
      </c>
    </row>
    <row r="1611" spans="1:40" x14ac:dyDescent="0.25">
      <c r="A1611" s="17"/>
      <c r="B1611" s="17"/>
      <c r="C1611" s="35"/>
      <c r="D1611" s="17"/>
      <c r="E1611" s="17"/>
      <c r="F1611" s="17"/>
      <c r="G1611" s="62">
        <f t="shared" si="326"/>
        <v>0</v>
      </c>
      <c r="H1611" s="17"/>
      <c r="I1611" s="17"/>
      <c r="J1611" s="17"/>
      <c r="K1611" s="17"/>
      <c r="L1611" s="17"/>
      <c r="M1611" s="17"/>
      <c r="N1611" s="17"/>
      <c r="O1611" s="17"/>
      <c r="P1611" s="115"/>
      <c r="Q1611" s="62">
        <f>IF(C1611&gt;A_Stammdaten!$B$12,0,SUM(G1611,H1611,J1611,K1611,M1611,N1611)-SUM(I1611,L1611,O1611,P1611))</f>
        <v>0</v>
      </c>
      <c r="R1611" s="17"/>
      <c r="S1611" s="17"/>
      <c r="T1611" s="17"/>
      <c r="U1611" s="62">
        <f t="shared" si="317"/>
        <v>0</v>
      </c>
      <c r="V1611" s="63">
        <f>IF(ISBLANK($B1611),0,VLOOKUP($B1611,Listen!$A$2:$C$45,2,FALSE))</f>
        <v>0</v>
      </c>
      <c r="W1611" s="63">
        <f>IF(ISBLANK($B1611),0,VLOOKUP($B1611,Listen!$A$2:$C$45,3,FALSE))</f>
        <v>0</v>
      </c>
      <c r="X1611" s="49">
        <f t="shared" si="318"/>
        <v>0</v>
      </c>
      <c r="Y1611" s="49">
        <f t="shared" si="316"/>
        <v>0</v>
      </c>
      <c r="Z1611" s="49">
        <f t="shared" si="316"/>
        <v>0</v>
      </c>
      <c r="AA1611" s="49">
        <f t="shared" si="316"/>
        <v>0</v>
      </c>
      <c r="AB1611" s="49">
        <f t="shared" si="316"/>
        <v>0</v>
      </c>
      <c r="AC1611" s="49">
        <f t="shared" si="316"/>
        <v>0</v>
      </c>
      <c r="AD1611" s="49">
        <f t="shared" si="316"/>
        <v>0</v>
      </c>
      <c r="AE1611" s="51">
        <f t="shared" si="315"/>
        <v>0</v>
      </c>
      <c r="AF1611" s="51">
        <f>IF(C1611=A_Stammdaten!$B$12,D_SAV!$U1611-D_SAV!$AG1611,HLOOKUP(A_Stammdaten!$B$12-1,$AH$4:$AN$4004,ROW(C1611)-3,FALSE)-$AG1611)</f>
        <v>0</v>
      </c>
      <c r="AG1611" s="51">
        <f>HLOOKUP(A_Stammdaten!$B$12,$AH$4:$AN$4004,ROW(C1611)-3,FALSE)</f>
        <v>0</v>
      </c>
      <c r="AH1611" s="51">
        <f t="shared" si="319"/>
        <v>0</v>
      </c>
      <c r="AI1611" s="51">
        <f t="shared" si="320"/>
        <v>0</v>
      </c>
      <c r="AJ1611" s="51">
        <f t="shared" si="321"/>
        <v>0</v>
      </c>
      <c r="AK1611" s="51">
        <f t="shared" si="322"/>
        <v>0</v>
      </c>
      <c r="AL1611" s="51">
        <f t="shared" si="323"/>
        <v>0</v>
      </c>
      <c r="AM1611" s="51">
        <f t="shared" si="324"/>
        <v>0</v>
      </c>
      <c r="AN1611" s="51">
        <f t="shared" si="325"/>
        <v>0</v>
      </c>
    </row>
    <row r="1612" spans="1:40" x14ac:dyDescent="0.25">
      <c r="A1612" s="17"/>
      <c r="B1612" s="17"/>
      <c r="C1612" s="35"/>
      <c r="D1612" s="17"/>
      <c r="E1612" s="17"/>
      <c r="F1612" s="17"/>
      <c r="G1612" s="62">
        <f t="shared" si="326"/>
        <v>0</v>
      </c>
      <c r="H1612" s="17"/>
      <c r="I1612" s="17"/>
      <c r="J1612" s="17"/>
      <c r="K1612" s="17"/>
      <c r="L1612" s="17"/>
      <c r="M1612" s="17"/>
      <c r="N1612" s="17"/>
      <c r="O1612" s="17"/>
      <c r="P1612" s="115"/>
      <c r="Q1612" s="62">
        <f>IF(C1612&gt;A_Stammdaten!$B$12,0,SUM(G1612,H1612,J1612,K1612,M1612,N1612)-SUM(I1612,L1612,O1612,P1612))</f>
        <v>0</v>
      </c>
      <c r="R1612" s="17"/>
      <c r="S1612" s="17"/>
      <c r="T1612" s="17"/>
      <c r="U1612" s="62">
        <f t="shared" si="317"/>
        <v>0</v>
      </c>
      <c r="V1612" s="63">
        <f>IF(ISBLANK($B1612),0,VLOOKUP($B1612,Listen!$A$2:$C$45,2,FALSE))</f>
        <v>0</v>
      </c>
      <c r="W1612" s="63">
        <f>IF(ISBLANK($B1612),0,VLOOKUP($B1612,Listen!$A$2:$C$45,3,FALSE))</f>
        <v>0</v>
      </c>
      <c r="X1612" s="49">
        <f t="shared" si="318"/>
        <v>0</v>
      </c>
      <c r="Y1612" s="49">
        <f t="shared" si="316"/>
        <v>0</v>
      </c>
      <c r="Z1612" s="49">
        <f t="shared" si="316"/>
        <v>0</v>
      </c>
      <c r="AA1612" s="49">
        <f t="shared" si="316"/>
        <v>0</v>
      </c>
      <c r="AB1612" s="49">
        <f t="shared" si="316"/>
        <v>0</v>
      </c>
      <c r="AC1612" s="49">
        <f t="shared" si="316"/>
        <v>0</v>
      </c>
      <c r="AD1612" s="49">
        <f t="shared" si="316"/>
        <v>0</v>
      </c>
      <c r="AE1612" s="51">
        <f t="shared" si="315"/>
        <v>0</v>
      </c>
      <c r="AF1612" s="51">
        <f>IF(C1612=A_Stammdaten!$B$12,D_SAV!$U1612-D_SAV!$AG1612,HLOOKUP(A_Stammdaten!$B$12-1,$AH$4:$AN$4004,ROW(C1612)-3,FALSE)-$AG1612)</f>
        <v>0</v>
      </c>
      <c r="AG1612" s="51">
        <f>HLOOKUP(A_Stammdaten!$B$12,$AH$4:$AN$4004,ROW(C1612)-3,FALSE)</f>
        <v>0</v>
      </c>
      <c r="AH1612" s="51">
        <f t="shared" si="319"/>
        <v>0</v>
      </c>
      <c r="AI1612" s="51">
        <f t="shared" si="320"/>
        <v>0</v>
      </c>
      <c r="AJ1612" s="51">
        <f t="shared" si="321"/>
        <v>0</v>
      </c>
      <c r="AK1612" s="51">
        <f t="shared" si="322"/>
        <v>0</v>
      </c>
      <c r="AL1612" s="51">
        <f t="shared" si="323"/>
        <v>0</v>
      </c>
      <c r="AM1612" s="51">
        <f t="shared" si="324"/>
        <v>0</v>
      </c>
      <c r="AN1612" s="51">
        <f t="shared" si="325"/>
        <v>0</v>
      </c>
    </row>
    <row r="1613" spans="1:40" x14ac:dyDescent="0.25">
      <c r="A1613" s="17"/>
      <c r="B1613" s="17"/>
      <c r="C1613" s="35"/>
      <c r="D1613" s="17"/>
      <c r="E1613" s="17"/>
      <c r="F1613" s="17"/>
      <c r="G1613" s="62">
        <f t="shared" si="326"/>
        <v>0</v>
      </c>
      <c r="H1613" s="17"/>
      <c r="I1613" s="17"/>
      <c r="J1613" s="17"/>
      <c r="K1613" s="17"/>
      <c r="L1613" s="17"/>
      <c r="M1613" s="17"/>
      <c r="N1613" s="17"/>
      <c r="O1613" s="17"/>
      <c r="P1613" s="115"/>
      <c r="Q1613" s="62">
        <f>IF(C1613&gt;A_Stammdaten!$B$12,0,SUM(G1613,H1613,J1613,K1613,M1613,N1613)-SUM(I1613,L1613,O1613,P1613))</f>
        <v>0</v>
      </c>
      <c r="R1613" s="17"/>
      <c r="S1613" s="17"/>
      <c r="T1613" s="17"/>
      <c r="U1613" s="62">
        <f t="shared" si="317"/>
        <v>0</v>
      </c>
      <c r="V1613" s="63">
        <f>IF(ISBLANK($B1613),0,VLOOKUP($B1613,Listen!$A$2:$C$45,2,FALSE))</f>
        <v>0</v>
      </c>
      <c r="W1613" s="63">
        <f>IF(ISBLANK($B1613),0,VLOOKUP($B1613,Listen!$A$2:$C$45,3,FALSE))</f>
        <v>0</v>
      </c>
      <c r="X1613" s="49">
        <f t="shared" si="318"/>
        <v>0</v>
      </c>
      <c r="Y1613" s="49">
        <f t="shared" si="316"/>
        <v>0</v>
      </c>
      <c r="Z1613" s="49">
        <f t="shared" si="316"/>
        <v>0</v>
      </c>
      <c r="AA1613" s="49">
        <f t="shared" si="316"/>
        <v>0</v>
      </c>
      <c r="AB1613" s="49">
        <f t="shared" si="316"/>
        <v>0</v>
      </c>
      <c r="AC1613" s="49">
        <f t="shared" si="316"/>
        <v>0</v>
      </c>
      <c r="AD1613" s="49">
        <f t="shared" si="316"/>
        <v>0</v>
      </c>
      <c r="AE1613" s="51">
        <f t="shared" si="315"/>
        <v>0</v>
      </c>
      <c r="AF1613" s="51">
        <f>IF(C1613=A_Stammdaten!$B$12,D_SAV!$U1613-D_SAV!$AG1613,HLOOKUP(A_Stammdaten!$B$12-1,$AH$4:$AN$4004,ROW(C1613)-3,FALSE)-$AG1613)</f>
        <v>0</v>
      </c>
      <c r="AG1613" s="51">
        <f>HLOOKUP(A_Stammdaten!$B$12,$AH$4:$AN$4004,ROW(C1613)-3,FALSE)</f>
        <v>0</v>
      </c>
      <c r="AH1613" s="51">
        <f t="shared" si="319"/>
        <v>0</v>
      </c>
      <c r="AI1613" s="51">
        <f t="shared" si="320"/>
        <v>0</v>
      </c>
      <c r="AJ1613" s="51">
        <f t="shared" si="321"/>
        <v>0</v>
      </c>
      <c r="AK1613" s="51">
        <f t="shared" si="322"/>
        <v>0</v>
      </c>
      <c r="AL1613" s="51">
        <f t="shared" si="323"/>
        <v>0</v>
      </c>
      <c r="AM1613" s="51">
        <f t="shared" si="324"/>
        <v>0</v>
      </c>
      <c r="AN1613" s="51">
        <f t="shared" si="325"/>
        <v>0</v>
      </c>
    </row>
    <row r="1614" spans="1:40" x14ac:dyDescent="0.25">
      <c r="A1614" s="17"/>
      <c r="B1614" s="17"/>
      <c r="C1614" s="35"/>
      <c r="D1614" s="17"/>
      <c r="E1614" s="17"/>
      <c r="F1614" s="17"/>
      <c r="G1614" s="62">
        <f t="shared" si="326"/>
        <v>0</v>
      </c>
      <c r="H1614" s="17"/>
      <c r="I1614" s="17"/>
      <c r="J1614" s="17"/>
      <c r="K1614" s="17"/>
      <c r="L1614" s="17"/>
      <c r="M1614" s="17"/>
      <c r="N1614" s="17"/>
      <c r="O1614" s="17"/>
      <c r="P1614" s="115"/>
      <c r="Q1614" s="62">
        <f>IF(C1614&gt;A_Stammdaten!$B$12,0,SUM(G1614,H1614,J1614,K1614,M1614,N1614)-SUM(I1614,L1614,O1614,P1614))</f>
        <v>0</v>
      </c>
      <c r="R1614" s="17"/>
      <c r="S1614" s="17"/>
      <c r="T1614" s="17"/>
      <c r="U1614" s="62">
        <f t="shared" si="317"/>
        <v>0</v>
      </c>
      <c r="V1614" s="63">
        <f>IF(ISBLANK($B1614),0,VLOOKUP($B1614,Listen!$A$2:$C$45,2,FALSE))</f>
        <v>0</v>
      </c>
      <c r="W1614" s="63">
        <f>IF(ISBLANK($B1614),0,VLOOKUP($B1614,Listen!$A$2:$C$45,3,FALSE))</f>
        <v>0</v>
      </c>
      <c r="X1614" s="49">
        <f t="shared" si="318"/>
        <v>0</v>
      </c>
      <c r="Y1614" s="49">
        <f t="shared" si="316"/>
        <v>0</v>
      </c>
      <c r="Z1614" s="49">
        <f t="shared" si="316"/>
        <v>0</v>
      </c>
      <c r="AA1614" s="49">
        <f t="shared" si="316"/>
        <v>0</v>
      </c>
      <c r="AB1614" s="49">
        <f t="shared" si="316"/>
        <v>0</v>
      </c>
      <c r="AC1614" s="49">
        <f t="shared" si="316"/>
        <v>0</v>
      </c>
      <c r="AD1614" s="49">
        <f t="shared" si="316"/>
        <v>0</v>
      </c>
      <c r="AE1614" s="51">
        <f t="shared" si="315"/>
        <v>0</v>
      </c>
      <c r="AF1614" s="51">
        <f>IF(C1614=A_Stammdaten!$B$12,D_SAV!$U1614-D_SAV!$AG1614,HLOOKUP(A_Stammdaten!$B$12-1,$AH$4:$AN$4004,ROW(C1614)-3,FALSE)-$AG1614)</f>
        <v>0</v>
      </c>
      <c r="AG1614" s="51">
        <f>HLOOKUP(A_Stammdaten!$B$12,$AH$4:$AN$4004,ROW(C1614)-3,FALSE)</f>
        <v>0</v>
      </c>
      <c r="AH1614" s="51">
        <f t="shared" si="319"/>
        <v>0</v>
      </c>
      <c r="AI1614" s="51">
        <f t="shared" si="320"/>
        <v>0</v>
      </c>
      <c r="AJ1614" s="51">
        <f t="shared" si="321"/>
        <v>0</v>
      </c>
      <c r="AK1614" s="51">
        <f t="shared" si="322"/>
        <v>0</v>
      </c>
      <c r="AL1614" s="51">
        <f t="shared" si="323"/>
        <v>0</v>
      </c>
      <c r="AM1614" s="51">
        <f t="shared" si="324"/>
        <v>0</v>
      </c>
      <c r="AN1614" s="51">
        <f t="shared" si="325"/>
        <v>0</v>
      </c>
    </row>
    <row r="1615" spans="1:40" x14ac:dyDescent="0.25">
      <c r="A1615" s="17"/>
      <c r="B1615" s="17"/>
      <c r="C1615" s="35"/>
      <c r="D1615" s="17"/>
      <c r="E1615" s="17"/>
      <c r="F1615" s="17"/>
      <c r="G1615" s="62">
        <f t="shared" si="326"/>
        <v>0</v>
      </c>
      <c r="H1615" s="17"/>
      <c r="I1615" s="17"/>
      <c r="J1615" s="17"/>
      <c r="K1615" s="17"/>
      <c r="L1615" s="17"/>
      <c r="M1615" s="17"/>
      <c r="N1615" s="17"/>
      <c r="O1615" s="17"/>
      <c r="P1615" s="115"/>
      <c r="Q1615" s="62">
        <f>IF(C1615&gt;A_Stammdaten!$B$12,0,SUM(G1615,H1615,J1615,K1615,M1615,N1615)-SUM(I1615,L1615,O1615,P1615))</f>
        <v>0</v>
      </c>
      <c r="R1615" s="17"/>
      <c r="S1615" s="17"/>
      <c r="T1615" s="17"/>
      <c r="U1615" s="62">
        <f t="shared" si="317"/>
        <v>0</v>
      </c>
      <c r="V1615" s="63">
        <f>IF(ISBLANK($B1615),0,VLOOKUP($B1615,Listen!$A$2:$C$45,2,FALSE))</f>
        <v>0</v>
      </c>
      <c r="W1615" s="63">
        <f>IF(ISBLANK($B1615),0,VLOOKUP($B1615,Listen!$A$2:$C$45,3,FALSE))</f>
        <v>0</v>
      </c>
      <c r="X1615" s="49">
        <f t="shared" si="318"/>
        <v>0</v>
      </c>
      <c r="Y1615" s="49">
        <f t="shared" si="316"/>
        <v>0</v>
      </c>
      <c r="Z1615" s="49">
        <f t="shared" si="316"/>
        <v>0</v>
      </c>
      <c r="AA1615" s="49">
        <f t="shared" si="316"/>
        <v>0</v>
      </c>
      <c r="AB1615" s="49">
        <f t="shared" si="316"/>
        <v>0</v>
      </c>
      <c r="AC1615" s="49">
        <f t="shared" si="316"/>
        <v>0</v>
      </c>
      <c r="AD1615" s="49">
        <f t="shared" si="316"/>
        <v>0</v>
      </c>
      <c r="AE1615" s="51">
        <f t="shared" si="315"/>
        <v>0</v>
      </c>
      <c r="AF1615" s="51">
        <f>IF(C1615=A_Stammdaten!$B$12,D_SAV!$U1615-D_SAV!$AG1615,HLOOKUP(A_Stammdaten!$B$12-1,$AH$4:$AN$4004,ROW(C1615)-3,FALSE)-$AG1615)</f>
        <v>0</v>
      </c>
      <c r="AG1615" s="51">
        <f>HLOOKUP(A_Stammdaten!$B$12,$AH$4:$AN$4004,ROW(C1615)-3,FALSE)</f>
        <v>0</v>
      </c>
      <c r="AH1615" s="51">
        <f t="shared" si="319"/>
        <v>0</v>
      </c>
      <c r="AI1615" s="51">
        <f t="shared" si="320"/>
        <v>0</v>
      </c>
      <c r="AJ1615" s="51">
        <f t="shared" si="321"/>
        <v>0</v>
      </c>
      <c r="AK1615" s="51">
        <f t="shared" si="322"/>
        <v>0</v>
      </c>
      <c r="AL1615" s="51">
        <f t="shared" si="323"/>
        <v>0</v>
      </c>
      <c r="AM1615" s="51">
        <f t="shared" si="324"/>
        <v>0</v>
      </c>
      <c r="AN1615" s="51">
        <f t="shared" si="325"/>
        <v>0</v>
      </c>
    </row>
    <row r="1616" spans="1:40" x14ac:dyDescent="0.25">
      <c r="A1616" s="17"/>
      <c r="B1616" s="17"/>
      <c r="C1616" s="35"/>
      <c r="D1616" s="17"/>
      <c r="E1616" s="17"/>
      <c r="F1616" s="17"/>
      <c r="G1616" s="62">
        <f t="shared" si="326"/>
        <v>0</v>
      </c>
      <c r="H1616" s="17"/>
      <c r="I1616" s="17"/>
      <c r="J1616" s="17"/>
      <c r="K1616" s="17"/>
      <c r="L1616" s="17"/>
      <c r="M1616" s="17"/>
      <c r="N1616" s="17"/>
      <c r="O1616" s="17"/>
      <c r="P1616" s="115"/>
      <c r="Q1616" s="62">
        <f>IF(C1616&gt;A_Stammdaten!$B$12,0,SUM(G1616,H1616,J1616,K1616,M1616,N1616)-SUM(I1616,L1616,O1616,P1616))</f>
        <v>0</v>
      </c>
      <c r="R1616" s="17"/>
      <c r="S1616" s="17"/>
      <c r="T1616" s="17"/>
      <c r="U1616" s="62">
        <f t="shared" si="317"/>
        <v>0</v>
      </c>
      <c r="V1616" s="63">
        <f>IF(ISBLANK($B1616),0,VLOOKUP($B1616,Listen!$A$2:$C$45,2,FALSE))</f>
        <v>0</v>
      </c>
      <c r="W1616" s="63">
        <f>IF(ISBLANK($B1616),0,VLOOKUP($B1616,Listen!$A$2:$C$45,3,FALSE))</f>
        <v>0</v>
      </c>
      <c r="X1616" s="49">
        <f t="shared" si="318"/>
        <v>0</v>
      </c>
      <c r="Y1616" s="49">
        <f t="shared" si="316"/>
        <v>0</v>
      </c>
      <c r="Z1616" s="49">
        <f t="shared" si="316"/>
        <v>0</v>
      </c>
      <c r="AA1616" s="49">
        <f t="shared" si="316"/>
        <v>0</v>
      </c>
      <c r="AB1616" s="49">
        <f t="shared" si="316"/>
        <v>0</v>
      </c>
      <c r="AC1616" s="49">
        <f t="shared" si="316"/>
        <v>0</v>
      </c>
      <c r="AD1616" s="49">
        <f t="shared" si="316"/>
        <v>0</v>
      </c>
      <c r="AE1616" s="51">
        <f t="shared" si="315"/>
        <v>0</v>
      </c>
      <c r="AF1616" s="51">
        <f>IF(C1616=A_Stammdaten!$B$12,D_SAV!$U1616-D_SAV!$AG1616,HLOOKUP(A_Stammdaten!$B$12-1,$AH$4:$AN$4004,ROW(C1616)-3,FALSE)-$AG1616)</f>
        <v>0</v>
      </c>
      <c r="AG1616" s="51">
        <f>HLOOKUP(A_Stammdaten!$B$12,$AH$4:$AN$4004,ROW(C1616)-3,FALSE)</f>
        <v>0</v>
      </c>
      <c r="AH1616" s="51">
        <f t="shared" si="319"/>
        <v>0</v>
      </c>
      <c r="AI1616" s="51">
        <f t="shared" si="320"/>
        <v>0</v>
      </c>
      <c r="AJ1616" s="51">
        <f t="shared" si="321"/>
        <v>0</v>
      </c>
      <c r="AK1616" s="51">
        <f t="shared" si="322"/>
        <v>0</v>
      </c>
      <c r="AL1616" s="51">
        <f t="shared" si="323"/>
        <v>0</v>
      </c>
      <c r="AM1616" s="51">
        <f t="shared" si="324"/>
        <v>0</v>
      </c>
      <c r="AN1616" s="51">
        <f t="shared" si="325"/>
        <v>0</v>
      </c>
    </row>
    <row r="1617" spans="1:40" x14ac:dyDescent="0.25">
      <c r="A1617" s="17"/>
      <c r="B1617" s="17"/>
      <c r="C1617" s="35"/>
      <c r="D1617" s="17"/>
      <c r="E1617" s="17"/>
      <c r="F1617" s="17"/>
      <c r="G1617" s="62">
        <f t="shared" si="326"/>
        <v>0</v>
      </c>
      <c r="H1617" s="17"/>
      <c r="I1617" s="17"/>
      <c r="J1617" s="17"/>
      <c r="K1617" s="17"/>
      <c r="L1617" s="17"/>
      <c r="M1617" s="17"/>
      <c r="N1617" s="17"/>
      <c r="O1617" s="17"/>
      <c r="P1617" s="115"/>
      <c r="Q1617" s="62">
        <f>IF(C1617&gt;A_Stammdaten!$B$12,0,SUM(G1617,H1617,J1617,K1617,M1617,N1617)-SUM(I1617,L1617,O1617,P1617))</f>
        <v>0</v>
      </c>
      <c r="R1617" s="17"/>
      <c r="S1617" s="17"/>
      <c r="T1617" s="17"/>
      <c r="U1617" s="62">
        <f t="shared" si="317"/>
        <v>0</v>
      </c>
      <c r="V1617" s="63">
        <f>IF(ISBLANK($B1617),0,VLOOKUP($B1617,Listen!$A$2:$C$45,2,FALSE))</f>
        <v>0</v>
      </c>
      <c r="W1617" s="63">
        <f>IF(ISBLANK($B1617),0,VLOOKUP($B1617,Listen!$A$2:$C$45,3,FALSE))</f>
        <v>0</v>
      </c>
      <c r="X1617" s="49">
        <f t="shared" si="318"/>
        <v>0</v>
      </c>
      <c r="Y1617" s="49">
        <f t="shared" si="316"/>
        <v>0</v>
      </c>
      <c r="Z1617" s="49">
        <f t="shared" si="316"/>
        <v>0</v>
      </c>
      <c r="AA1617" s="49">
        <f t="shared" si="316"/>
        <v>0</v>
      </c>
      <c r="AB1617" s="49">
        <f t="shared" si="316"/>
        <v>0</v>
      </c>
      <c r="AC1617" s="49">
        <f t="shared" si="316"/>
        <v>0</v>
      </c>
      <c r="AD1617" s="49">
        <f t="shared" si="316"/>
        <v>0</v>
      </c>
      <c r="AE1617" s="51">
        <f t="shared" si="315"/>
        <v>0</v>
      </c>
      <c r="AF1617" s="51">
        <f>IF(C1617=A_Stammdaten!$B$12,D_SAV!$U1617-D_SAV!$AG1617,HLOOKUP(A_Stammdaten!$B$12-1,$AH$4:$AN$4004,ROW(C1617)-3,FALSE)-$AG1617)</f>
        <v>0</v>
      </c>
      <c r="AG1617" s="51">
        <f>HLOOKUP(A_Stammdaten!$B$12,$AH$4:$AN$4004,ROW(C1617)-3,FALSE)</f>
        <v>0</v>
      </c>
      <c r="AH1617" s="51">
        <f t="shared" si="319"/>
        <v>0</v>
      </c>
      <c r="AI1617" s="51">
        <f t="shared" si="320"/>
        <v>0</v>
      </c>
      <c r="AJ1617" s="51">
        <f t="shared" si="321"/>
        <v>0</v>
      </c>
      <c r="AK1617" s="51">
        <f t="shared" si="322"/>
        <v>0</v>
      </c>
      <c r="AL1617" s="51">
        <f t="shared" si="323"/>
        <v>0</v>
      </c>
      <c r="AM1617" s="51">
        <f t="shared" si="324"/>
        <v>0</v>
      </c>
      <c r="AN1617" s="51">
        <f t="shared" si="325"/>
        <v>0</v>
      </c>
    </row>
    <row r="1618" spans="1:40" x14ac:dyDescent="0.25">
      <c r="A1618" s="17"/>
      <c r="B1618" s="17"/>
      <c r="C1618" s="35"/>
      <c r="D1618" s="17"/>
      <c r="E1618" s="17"/>
      <c r="F1618" s="17"/>
      <c r="G1618" s="62">
        <f t="shared" si="326"/>
        <v>0</v>
      </c>
      <c r="H1618" s="17"/>
      <c r="I1618" s="17"/>
      <c r="J1618" s="17"/>
      <c r="K1618" s="17"/>
      <c r="L1618" s="17"/>
      <c r="M1618" s="17"/>
      <c r="N1618" s="17"/>
      <c r="O1618" s="17"/>
      <c r="P1618" s="115"/>
      <c r="Q1618" s="62">
        <f>IF(C1618&gt;A_Stammdaten!$B$12,0,SUM(G1618,H1618,J1618,K1618,M1618,N1618)-SUM(I1618,L1618,O1618,P1618))</f>
        <v>0</v>
      </c>
      <c r="R1618" s="17"/>
      <c r="S1618" s="17"/>
      <c r="T1618" s="17"/>
      <c r="U1618" s="62">
        <f t="shared" si="317"/>
        <v>0</v>
      </c>
      <c r="V1618" s="63">
        <f>IF(ISBLANK($B1618),0,VLOOKUP($B1618,Listen!$A$2:$C$45,2,FALSE))</f>
        <v>0</v>
      </c>
      <c r="W1618" s="63">
        <f>IF(ISBLANK($B1618),0,VLOOKUP($B1618,Listen!$A$2:$C$45,3,FALSE))</f>
        <v>0</v>
      </c>
      <c r="X1618" s="49">
        <f t="shared" si="318"/>
        <v>0</v>
      </c>
      <c r="Y1618" s="49">
        <f t="shared" si="316"/>
        <v>0</v>
      </c>
      <c r="Z1618" s="49">
        <f t="shared" si="316"/>
        <v>0</v>
      </c>
      <c r="AA1618" s="49">
        <f t="shared" si="316"/>
        <v>0</v>
      </c>
      <c r="AB1618" s="49">
        <f t="shared" si="316"/>
        <v>0</v>
      </c>
      <c r="AC1618" s="49">
        <f t="shared" si="316"/>
        <v>0</v>
      </c>
      <c r="AD1618" s="49">
        <f t="shared" si="316"/>
        <v>0</v>
      </c>
      <c r="AE1618" s="51">
        <f t="shared" si="315"/>
        <v>0</v>
      </c>
      <c r="AF1618" s="51">
        <f>IF(C1618=A_Stammdaten!$B$12,D_SAV!$U1618-D_SAV!$AG1618,HLOOKUP(A_Stammdaten!$B$12-1,$AH$4:$AN$4004,ROW(C1618)-3,FALSE)-$AG1618)</f>
        <v>0</v>
      </c>
      <c r="AG1618" s="51">
        <f>HLOOKUP(A_Stammdaten!$B$12,$AH$4:$AN$4004,ROW(C1618)-3,FALSE)</f>
        <v>0</v>
      </c>
      <c r="AH1618" s="51">
        <f t="shared" si="319"/>
        <v>0</v>
      </c>
      <c r="AI1618" s="51">
        <f t="shared" si="320"/>
        <v>0</v>
      </c>
      <c r="AJ1618" s="51">
        <f t="shared" si="321"/>
        <v>0</v>
      </c>
      <c r="AK1618" s="51">
        <f t="shared" si="322"/>
        <v>0</v>
      </c>
      <c r="AL1618" s="51">
        <f t="shared" si="323"/>
        <v>0</v>
      </c>
      <c r="AM1618" s="51">
        <f t="shared" si="324"/>
        <v>0</v>
      </c>
      <c r="AN1618" s="51">
        <f t="shared" si="325"/>
        <v>0</v>
      </c>
    </row>
    <row r="1619" spans="1:40" x14ac:dyDescent="0.25">
      <c r="A1619" s="17"/>
      <c r="B1619" s="17"/>
      <c r="C1619" s="35"/>
      <c r="D1619" s="17"/>
      <c r="E1619" s="17"/>
      <c r="F1619" s="17"/>
      <c r="G1619" s="62">
        <f t="shared" si="326"/>
        <v>0</v>
      </c>
      <c r="H1619" s="17"/>
      <c r="I1619" s="17"/>
      <c r="J1619" s="17"/>
      <c r="K1619" s="17"/>
      <c r="L1619" s="17"/>
      <c r="M1619" s="17"/>
      <c r="N1619" s="17"/>
      <c r="O1619" s="17"/>
      <c r="P1619" s="115"/>
      <c r="Q1619" s="62">
        <f>IF(C1619&gt;A_Stammdaten!$B$12,0,SUM(G1619,H1619,J1619,K1619,M1619,N1619)-SUM(I1619,L1619,O1619,P1619))</f>
        <v>0</v>
      </c>
      <c r="R1619" s="17"/>
      <c r="S1619" s="17"/>
      <c r="T1619" s="17"/>
      <c r="U1619" s="62">
        <f t="shared" si="317"/>
        <v>0</v>
      </c>
      <c r="V1619" s="63">
        <f>IF(ISBLANK($B1619),0,VLOOKUP($B1619,Listen!$A$2:$C$45,2,FALSE))</f>
        <v>0</v>
      </c>
      <c r="W1619" s="63">
        <f>IF(ISBLANK($B1619),0,VLOOKUP($B1619,Listen!$A$2:$C$45,3,FALSE))</f>
        <v>0</v>
      </c>
      <c r="X1619" s="49">
        <f t="shared" si="318"/>
        <v>0</v>
      </c>
      <c r="Y1619" s="49">
        <f t="shared" si="316"/>
        <v>0</v>
      </c>
      <c r="Z1619" s="49">
        <f t="shared" si="316"/>
        <v>0</v>
      </c>
      <c r="AA1619" s="49">
        <f t="shared" si="316"/>
        <v>0</v>
      </c>
      <c r="AB1619" s="49">
        <f t="shared" si="316"/>
        <v>0</v>
      </c>
      <c r="AC1619" s="49">
        <f t="shared" si="316"/>
        <v>0</v>
      </c>
      <c r="AD1619" s="49">
        <f t="shared" si="316"/>
        <v>0</v>
      </c>
      <c r="AE1619" s="51">
        <f t="shared" si="315"/>
        <v>0</v>
      </c>
      <c r="AF1619" s="51">
        <f>IF(C1619=A_Stammdaten!$B$12,D_SAV!$U1619-D_SAV!$AG1619,HLOOKUP(A_Stammdaten!$B$12-1,$AH$4:$AN$4004,ROW(C1619)-3,FALSE)-$AG1619)</f>
        <v>0</v>
      </c>
      <c r="AG1619" s="51">
        <f>HLOOKUP(A_Stammdaten!$B$12,$AH$4:$AN$4004,ROW(C1619)-3,FALSE)</f>
        <v>0</v>
      </c>
      <c r="AH1619" s="51">
        <f t="shared" si="319"/>
        <v>0</v>
      </c>
      <c r="AI1619" s="51">
        <f t="shared" si="320"/>
        <v>0</v>
      </c>
      <c r="AJ1619" s="51">
        <f t="shared" si="321"/>
        <v>0</v>
      </c>
      <c r="AK1619" s="51">
        <f t="shared" si="322"/>
        <v>0</v>
      </c>
      <c r="AL1619" s="51">
        <f t="shared" si="323"/>
        <v>0</v>
      </c>
      <c r="AM1619" s="51">
        <f t="shared" si="324"/>
        <v>0</v>
      </c>
      <c r="AN1619" s="51">
        <f t="shared" si="325"/>
        <v>0</v>
      </c>
    </row>
    <row r="1620" spans="1:40" x14ac:dyDescent="0.25">
      <c r="A1620" s="17"/>
      <c r="B1620" s="17"/>
      <c r="C1620" s="35"/>
      <c r="D1620" s="17"/>
      <c r="E1620" s="17"/>
      <c r="F1620" s="17"/>
      <c r="G1620" s="62">
        <f t="shared" si="326"/>
        <v>0</v>
      </c>
      <c r="H1620" s="17"/>
      <c r="I1620" s="17"/>
      <c r="J1620" s="17"/>
      <c r="K1620" s="17"/>
      <c r="L1620" s="17"/>
      <c r="M1620" s="17"/>
      <c r="N1620" s="17"/>
      <c r="O1620" s="17"/>
      <c r="P1620" s="115"/>
      <c r="Q1620" s="62">
        <f>IF(C1620&gt;A_Stammdaten!$B$12,0,SUM(G1620,H1620,J1620,K1620,M1620,N1620)-SUM(I1620,L1620,O1620,P1620))</f>
        <v>0</v>
      </c>
      <c r="R1620" s="17"/>
      <c r="S1620" s="17"/>
      <c r="T1620" s="17"/>
      <c r="U1620" s="62">
        <f t="shared" si="317"/>
        <v>0</v>
      </c>
      <c r="V1620" s="63">
        <f>IF(ISBLANK($B1620),0,VLOOKUP($B1620,Listen!$A$2:$C$45,2,FALSE))</f>
        <v>0</v>
      </c>
      <c r="W1620" s="63">
        <f>IF(ISBLANK($B1620),0,VLOOKUP($B1620,Listen!$A$2:$C$45,3,FALSE))</f>
        <v>0</v>
      </c>
      <c r="X1620" s="49">
        <f t="shared" si="318"/>
        <v>0</v>
      </c>
      <c r="Y1620" s="49">
        <f t="shared" si="316"/>
        <v>0</v>
      </c>
      <c r="Z1620" s="49">
        <f t="shared" si="316"/>
        <v>0</v>
      </c>
      <c r="AA1620" s="49">
        <f t="shared" si="316"/>
        <v>0</v>
      </c>
      <c r="AB1620" s="49">
        <f t="shared" si="316"/>
        <v>0</v>
      </c>
      <c r="AC1620" s="49">
        <f t="shared" si="316"/>
        <v>0</v>
      </c>
      <c r="AD1620" s="49">
        <f t="shared" si="316"/>
        <v>0</v>
      </c>
      <c r="AE1620" s="51">
        <f t="shared" si="315"/>
        <v>0</v>
      </c>
      <c r="AF1620" s="51">
        <f>IF(C1620=A_Stammdaten!$B$12,D_SAV!$U1620-D_SAV!$AG1620,HLOOKUP(A_Stammdaten!$B$12-1,$AH$4:$AN$4004,ROW(C1620)-3,FALSE)-$AG1620)</f>
        <v>0</v>
      </c>
      <c r="AG1620" s="51">
        <f>HLOOKUP(A_Stammdaten!$B$12,$AH$4:$AN$4004,ROW(C1620)-3,FALSE)</f>
        <v>0</v>
      </c>
      <c r="AH1620" s="51">
        <f t="shared" si="319"/>
        <v>0</v>
      </c>
      <c r="AI1620" s="51">
        <f t="shared" si="320"/>
        <v>0</v>
      </c>
      <c r="AJ1620" s="51">
        <f t="shared" si="321"/>
        <v>0</v>
      </c>
      <c r="AK1620" s="51">
        <f t="shared" si="322"/>
        <v>0</v>
      </c>
      <c r="AL1620" s="51">
        <f t="shared" si="323"/>
        <v>0</v>
      </c>
      <c r="AM1620" s="51">
        <f t="shared" si="324"/>
        <v>0</v>
      </c>
      <c r="AN1620" s="51">
        <f t="shared" si="325"/>
        <v>0</v>
      </c>
    </row>
    <row r="1621" spans="1:40" x14ac:dyDescent="0.25">
      <c r="A1621" s="17"/>
      <c r="B1621" s="17"/>
      <c r="C1621" s="35"/>
      <c r="D1621" s="17"/>
      <c r="E1621" s="17"/>
      <c r="F1621" s="17"/>
      <c r="G1621" s="62">
        <f t="shared" si="326"/>
        <v>0</v>
      </c>
      <c r="H1621" s="17"/>
      <c r="I1621" s="17"/>
      <c r="J1621" s="17"/>
      <c r="K1621" s="17"/>
      <c r="L1621" s="17"/>
      <c r="M1621" s="17"/>
      <c r="N1621" s="17"/>
      <c r="O1621" s="17"/>
      <c r="P1621" s="115"/>
      <c r="Q1621" s="62">
        <f>IF(C1621&gt;A_Stammdaten!$B$12,0,SUM(G1621,H1621,J1621,K1621,M1621,N1621)-SUM(I1621,L1621,O1621,P1621))</f>
        <v>0</v>
      </c>
      <c r="R1621" s="17"/>
      <c r="S1621" s="17"/>
      <c r="T1621" s="17"/>
      <c r="U1621" s="62">
        <f t="shared" si="317"/>
        <v>0</v>
      </c>
      <c r="V1621" s="63">
        <f>IF(ISBLANK($B1621),0,VLOOKUP($B1621,Listen!$A$2:$C$45,2,FALSE))</f>
        <v>0</v>
      </c>
      <c r="W1621" s="63">
        <f>IF(ISBLANK($B1621),0,VLOOKUP($B1621,Listen!$A$2:$C$45,3,FALSE))</f>
        <v>0</v>
      </c>
      <c r="X1621" s="49">
        <f t="shared" si="318"/>
        <v>0</v>
      </c>
      <c r="Y1621" s="49">
        <f t="shared" si="316"/>
        <v>0</v>
      </c>
      <c r="Z1621" s="49">
        <f t="shared" si="316"/>
        <v>0</v>
      </c>
      <c r="AA1621" s="49">
        <f t="shared" si="316"/>
        <v>0</v>
      </c>
      <c r="AB1621" s="49">
        <f t="shared" si="316"/>
        <v>0</v>
      </c>
      <c r="AC1621" s="49">
        <f t="shared" si="316"/>
        <v>0</v>
      </c>
      <c r="AD1621" s="49">
        <f t="shared" si="316"/>
        <v>0</v>
      </c>
      <c r="AE1621" s="51">
        <f t="shared" si="315"/>
        <v>0</v>
      </c>
      <c r="AF1621" s="51">
        <f>IF(C1621=A_Stammdaten!$B$12,D_SAV!$U1621-D_SAV!$AG1621,HLOOKUP(A_Stammdaten!$B$12-1,$AH$4:$AN$4004,ROW(C1621)-3,FALSE)-$AG1621)</f>
        <v>0</v>
      </c>
      <c r="AG1621" s="51">
        <f>HLOOKUP(A_Stammdaten!$B$12,$AH$4:$AN$4004,ROW(C1621)-3,FALSE)</f>
        <v>0</v>
      </c>
      <c r="AH1621" s="51">
        <f t="shared" si="319"/>
        <v>0</v>
      </c>
      <c r="AI1621" s="51">
        <f t="shared" si="320"/>
        <v>0</v>
      </c>
      <c r="AJ1621" s="51">
        <f t="shared" si="321"/>
        <v>0</v>
      </c>
      <c r="AK1621" s="51">
        <f t="shared" si="322"/>
        <v>0</v>
      </c>
      <c r="AL1621" s="51">
        <f t="shared" si="323"/>
        <v>0</v>
      </c>
      <c r="AM1621" s="51">
        <f t="shared" si="324"/>
        <v>0</v>
      </c>
      <c r="AN1621" s="51">
        <f t="shared" si="325"/>
        <v>0</v>
      </c>
    </row>
    <row r="1622" spans="1:40" x14ac:dyDescent="0.25">
      <c r="A1622" s="17"/>
      <c r="B1622" s="17"/>
      <c r="C1622" s="35"/>
      <c r="D1622" s="17"/>
      <c r="E1622" s="17"/>
      <c r="F1622" s="17"/>
      <c r="G1622" s="62">
        <f t="shared" si="326"/>
        <v>0</v>
      </c>
      <c r="H1622" s="17"/>
      <c r="I1622" s="17"/>
      <c r="J1622" s="17"/>
      <c r="K1622" s="17"/>
      <c r="L1622" s="17"/>
      <c r="M1622" s="17"/>
      <c r="N1622" s="17"/>
      <c r="O1622" s="17"/>
      <c r="P1622" s="115"/>
      <c r="Q1622" s="62">
        <f>IF(C1622&gt;A_Stammdaten!$B$12,0,SUM(G1622,H1622,J1622,K1622,M1622,N1622)-SUM(I1622,L1622,O1622,P1622))</f>
        <v>0</v>
      </c>
      <c r="R1622" s="17"/>
      <c r="S1622" s="17"/>
      <c r="T1622" s="17"/>
      <c r="U1622" s="62">
        <f t="shared" si="317"/>
        <v>0</v>
      </c>
      <c r="V1622" s="63">
        <f>IF(ISBLANK($B1622),0,VLOOKUP($B1622,Listen!$A$2:$C$45,2,FALSE))</f>
        <v>0</v>
      </c>
      <c r="W1622" s="63">
        <f>IF(ISBLANK($B1622),0,VLOOKUP($B1622,Listen!$A$2:$C$45,3,FALSE))</f>
        <v>0</v>
      </c>
      <c r="X1622" s="49">
        <f t="shared" si="318"/>
        <v>0</v>
      </c>
      <c r="Y1622" s="49">
        <f t="shared" si="316"/>
        <v>0</v>
      </c>
      <c r="Z1622" s="49">
        <f t="shared" si="316"/>
        <v>0</v>
      </c>
      <c r="AA1622" s="49">
        <f t="shared" si="316"/>
        <v>0</v>
      </c>
      <c r="AB1622" s="49">
        <f t="shared" si="316"/>
        <v>0</v>
      </c>
      <c r="AC1622" s="49">
        <f t="shared" si="316"/>
        <v>0</v>
      </c>
      <c r="AD1622" s="49">
        <f t="shared" si="316"/>
        <v>0</v>
      </c>
      <c r="AE1622" s="51">
        <f t="shared" si="315"/>
        <v>0</v>
      </c>
      <c r="AF1622" s="51">
        <f>IF(C1622=A_Stammdaten!$B$12,D_SAV!$U1622-D_SAV!$AG1622,HLOOKUP(A_Stammdaten!$B$12-1,$AH$4:$AN$4004,ROW(C1622)-3,FALSE)-$AG1622)</f>
        <v>0</v>
      </c>
      <c r="AG1622" s="51">
        <f>HLOOKUP(A_Stammdaten!$B$12,$AH$4:$AN$4004,ROW(C1622)-3,FALSE)</f>
        <v>0</v>
      </c>
      <c r="AH1622" s="51">
        <f t="shared" si="319"/>
        <v>0</v>
      </c>
      <c r="AI1622" s="51">
        <f t="shared" si="320"/>
        <v>0</v>
      </c>
      <c r="AJ1622" s="51">
        <f t="shared" si="321"/>
        <v>0</v>
      </c>
      <c r="AK1622" s="51">
        <f t="shared" si="322"/>
        <v>0</v>
      </c>
      <c r="AL1622" s="51">
        <f t="shared" si="323"/>
        <v>0</v>
      </c>
      <c r="AM1622" s="51">
        <f t="shared" si="324"/>
        <v>0</v>
      </c>
      <c r="AN1622" s="51">
        <f t="shared" si="325"/>
        <v>0</v>
      </c>
    </row>
    <row r="1623" spans="1:40" x14ac:dyDescent="0.25">
      <c r="A1623" s="17"/>
      <c r="B1623" s="17"/>
      <c r="C1623" s="35"/>
      <c r="D1623" s="17"/>
      <c r="E1623" s="17"/>
      <c r="F1623" s="17"/>
      <c r="G1623" s="62">
        <f t="shared" si="326"/>
        <v>0</v>
      </c>
      <c r="H1623" s="17"/>
      <c r="I1623" s="17"/>
      <c r="J1623" s="17"/>
      <c r="K1623" s="17"/>
      <c r="L1623" s="17"/>
      <c r="M1623" s="17"/>
      <c r="N1623" s="17"/>
      <c r="O1623" s="17"/>
      <c r="P1623" s="115"/>
      <c r="Q1623" s="62">
        <f>IF(C1623&gt;A_Stammdaten!$B$12,0,SUM(G1623,H1623,J1623,K1623,M1623,N1623)-SUM(I1623,L1623,O1623,P1623))</f>
        <v>0</v>
      </c>
      <c r="R1623" s="17"/>
      <c r="S1623" s="17"/>
      <c r="T1623" s="17"/>
      <c r="U1623" s="62">
        <f t="shared" si="317"/>
        <v>0</v>
      </c>
      <c r="V1623" s="63">
        <f>IF(ISBLANK($B1623),0,VLOOKUP($B1623,Listen!$A$2:$C$45,2,FALSE))</f>
        <v>0</v>
      </c>
      <c r="W1623" s="63">
        <f>IF(ISBLANK($B1623),0,VLOOKUP($B1623,Listen!$A$2:$C$45,3,FALSE))</f>
        <v>0</v>
      </c>
      <c r="X1623" s="49">
        <f t="shared" si="318"/>
        <v>0</v>
      </c>
      <c r="Y1623" s="49">
        <f t="shared" si="316"/>
        <v>0</v>
      </c>
      <c r="Z1623" s="49">
        <f t="shared" si="316"/>
        <v>0</v>
      </c>
      <c r="AA1623" s="49">
        <f t="shared" si="316"/>
        <v>0</v>
      </c>
      <c r="AB1623" s="49">
        <f t="shared" si="316"/>
        <v>0</v>
      </c>
      <c r="AC1623" s="49">
        <f t="shared" si="316"/>
        <v>0</v>
      </c>
      <c r="AD1623" s="49">
        <f t="shared" si="316"/>
        <v>0</v>
      </c>
      <c r="AE1623" s="51">
        <f t="shared" si="315"/>
        <v>0</v>
      </c>
      <c r="AF1623" s="51">
        <f>IF(C1623=A_Stammdaten!$B$12,D_SAV!$U1623-D_SAV!$AG1623,HLOOKUP(A_Stammdaten!$B$12-1,$AH$4:$AN$4004,ROW(C1623)-3,FALSE)-$AG1623)</f>
        <v>0</v>
      </c>
      <c r="AG1623" s="51">
        <f>HLOOKUP(A_Stammdaten!$B$12,$AH$4:$AN$4004,ROW(C1623)-3,FALSE)</f>
        <v>0</v>
      </c>
      <c r="AH1623" s="51">
        <f t="shared" si="319"/>
        <v>0</v>
      </c>
      <c r="AI1623" s="51">
        <f t="shared" si="320"/>
        <v>0</v>
      </c>
      <c r="AJ1623" s="51">
        <f t="shared" si="321"/>
        <v>0</v>
      </c>
      <c r="AK1623" s="51">
        <f t="shared" si="322"/>
        <v>0</v>
      </c>
      <c r="AL1623" s="51">
        <f t="shared" si="323"/>
        <v>0</v>
      </c>
      <c r="AM1623" s="51">
        <f t="shared" si="324"/>
        <v>0</v>
      </c>
      <c r="AN1623" s="51">
        <f t="shared" si="325"/>
        <v>0</v>
      </c>
    </row>
    <row r="1624" spans="1:40" x14ac:dyDescent="0.25">
      <c r="A1624" s="17"/>
      <c r="B1624" s="17"/>
      <c r="C1624" s="35"/>
      <c r="D1624" s="17"/>
      <c r="E1624" s="17"/>
      <c r="F1624" s="17"/>
      <c r="G1624" s="62">
        <f t="shared" si="326"/>
        <v>0</v>
      </c>
      <c r="H1624" s="17"/>
      <c r="I1624" s="17"/>
      <c r="J1624" s="17"/>
      <c r="K1624" s="17"/>
      <c r="L1624" s="17"/>
      <c r="M1624" s="17"/>
      <c r="N1624" s="17"/>
      <c r="O1624" s="17"/>
      <c r="P1624" s="115"/>
      <c r="Q1624" s="62">
        <f>IF(C1624&gt;A_Stammdaten!$B$12,0,SUM(G1624,H1624,J1624,K1624,M1624,N1624)-SUM(I1624,L1624,O1624,P1624))</f>
        <v>0</v>
      </c>
      <c r="R1624" s="17"/>
      <c r="S1624" s="17"/>
      <c r="T1624" s="17"/>
      <c r="U1624" s="62">
        <f t="shared" si="317"/>
        <v>0</v>
      </c>
      <c r="V1624" s="63">
        <f>IF(ISBLANK($B1624),0,VLOOKUP($B1624,Listen!$A$2:$C$45,2,FALSE))</f>
        <v>0</v>
      </c>
      <c r="W1624" s="63">
        <f>IF(ISBLANK($B1624),0,VLOOKUP($B1624,Listen!$A$2:$C$45,3,FALSE))</f>
        <v>0</v>
      </c>
      <c r="X1624" s="49">
        <f t="shared" si="318"/>
        <v>0</v>
      </c>
      <c r="Y1624" s="49">
        <f t="shared" si="316"/>
        <v>0</v>
      </c>
      <c r="Z1624" s="49">
        <f t="shared" si="316"/>
        <v>0</v>
      </c>
      <c r="AA1624" s="49">
        <f t="shared" si="316"/>
        <v>0</v>
      </c>
      <c r="AB1624" s="49">
        <f t="shared" si="316"/>
        <v>0</v>
      </c>
      <c r="AC1624" s="49">
        <f t="shared" si="316"/>
        <v>0</v>
      </c>
      <c r="AD1624" s="49">
        <f t="shared" si="316"/>
        <v>0</v>
      </c>
      <c r="AE1624" s="51">
        <f t="shared" si="315"/>
        <v>0</v>
      </c>
      <c r="AF1624" s="51">
        <f>IF(C1624=A_Stammdaten!$B$12,D_SAV!$U1624-D_SAV!$AG1624,HLOOKUP(A_Stammdaten!$B$12-1,$AH$4:$AN$4004,ROW(C1624)-3,FALSE)-$AG1624)</f>
        <v>0</v>
      </c>
      <c r="AG1624" s="51">
        <f>HLOOKUP(A_Stammdaten!$B$12,$AH$4:$AN$4004,ROW(C1624)-3,FALSE)</f>
        <v>0</v>
      </c>
      <c r="AH1624" s="51">
        <f t="shared" si="319"/>
        <v>0</v>
      </c>
      <c r="AI1624" s="51">
        <f t="shared" si="320"/>
        <v>0</v>
      </c>
      <c r="AJ1624" s="51">
        <f t="shared" si="321"/>
        <v>0</v>
      </c>
      <c r="AK1624" s="51">
        <f t="shared" si="322"/>
        <v>0</v>
      </c>
      <c r="AL1624" s="51">
        <f t="shared" si="323"/>
        <v>0</v>
      </c>
      <c r="AM1624" s="51">
        <f t="shared" si="324"/>
        <v>0</v>
      </c>
      <c r="AN1624" s="51">
        <f t="shared" si="325"/>
        <v>0</v>
      </c>
    </row>
    <row r="1625" spans="1:40" x14ac:dyDescent="0.25">
      <c r="A1625" s="17"/>
      <c r="B1625" s="17"/>
      <c r="C1625" s="35"/>
      <c r="D1625" s="17"/>
      <c r="E1625" s="17"/>
      <c r="F1625" s="17"/>
      <c r="G1625" s="62">
        <f t="shared" si="326"/>
        <v>0</v>
      </c>
      <c r="H1625" s="17"/>
      <c r="I1625" s="17"/>
      <c r="J1625" s="17"/>
      <c r="K1625" s="17"/>
      <c r="L1625" s="17"/>
      <c r="M1625" s="17"/>
      <c r="N1625" s="17"/>
      <c r="O1625" s="17"/>
      <c r="P1625" s="115"/>
      <c r="Q1625" s="62">
        <f>IF(C1625&gt;A_Stammdaten!$B$12,0,SUM(G1625,H1625,J1625,K1625,M1625,N1625)-SUM(I1625,L1625,O1625,P1625))</f>
        <v>0</v>
      </c>
      <c r="R1625" s="17"/>
      <c r="S1625" s="17"/>
      <c r="T1625" s="17"/>
      <c r="U1625" s="62">
        <f t="shared" si="317"/>
        <v>0</v>
      </c>
      <c r="V1625" s="63">
        <f>IF(ISBLANK($B1625),0,VLOOKUP($B1625,Listen!$A$2:$C$45,2,FALSE))</f>
        <v>0</v>
      </c>
      <c r="W1625" s="63">
        <f>IF(ISBLANK($B1625),0,VLOOKUP($B1625,Listen!$A$2:$C$45,3,FALSE))</f>
        <v>0</v>
      </c>
      <c r="X1625" s="49">
        <f t="shared" si="318"/>
        <v>0</v>
      </c>
      <c r="Y1625" s="49">
        <f t="shared" si="316"/>
        <v>0</v>
      </c>
      <c r="Z1625" s="49">
        <f t="shared" si="316"/>
        <v>0</v>
      </c>
      <c r="AA1625" s="49">
        <f t="shared" si="316"/>
        <v>0</v>
      </c>
      <c r="AB1625" s="49">
        <f t="shared" si="316"/>
        <v>0</v>
      </c>
      <c r="AC1625" s="49">
        <f t="shared" si="316"/>
        <v>0</v>
      </c>
      <c r="AD1625" s="49">
        <f t="shared" si="316"/>
        <v>0</v>
      </c>
      <c r="AE1625" s="51">
        <f t="shared" si="315"/>
        <v>0</v>
      </c>
      <c r="AF1625" s="51">
        <f>IF(C1625=A_Stammdaten!$B$12,D_SAV!$U1625-D_SAV!$AG1625,HLOOKUP(A_Stammdaten!$B$12-1,$AH$4:$AN$4004,ROW(C1625)-3,FALSE)-$AG1625)</f>
        <v>0</v>
      </c>
      <c r="AG1625" s="51">
        <f>HLOOKUP(A_Stammdaten!$B$12,$AH$4:$AN$4004,ROW(C1625)-3,FALSE)</f>
        <v>0</v>
      </c>
      <c r="AH1625" s="51">
        <f t="shared" si="319"/>
        <v>0</v>
      </c>
      <c r="AI1625" s="51">
        <f t="shared" si="320"/>
        <v>0</v>
      </c>
      <c r="AJ1625" s="51">
        <f t="shared" si="321"/>
        <v>0</v>
      </c>
      <c r="AK1625" s="51">
        <f t="shared" si="322"/>
        <v>0</v>
      </c>
      <c r="AL1625" s="51">
        <f t="shared" si="323"/>
        <v>0</v>
      </c>
      <c r="AM1625" s="51">
        <f t="shared" si="324"/>
        <v>0</v>
      </c>
      <c r="AN1625" s="51">
        <f t="shared" si="325"/>
        <v>0</v>
      </c>
    </row>
    <row r="1626" spans="1:40" x14ac:dyDescent="0.25">
      <c r="A1626" s="17"/>
      <c r="B1626" s="17"/>
      <c r="C1626" s="35"/>
      <c r="D1626" s="17"/>
      <c r="E1626" s="17"/>
      <c r="F1626" s="17"/>
      <c r="G1626" s="62">
        <f t="shared" si="326"/>
        <v>0</v>
      </c>
      <c r="H1626" s="17"/>
      <c r="I1626" s="17"/>
      <c r="J1626" s="17"/>
      <c r="K1626" s="17"/>
      <c r="L1626" s="17"/>
      <c r="M1626" s="17"/>
      <c r="N1626" s="17"/>
      <c r="O1626" s="17"/>
      <c r="P1626" s="115"/>
      <c r="Q1626" s="62">
        <f>IF(C1626&gt;A_Stammdaten!$B$12,0,SUM(G1626,H1626,J1626,K1626,M1626,N1626)-SUM(I1626,L1626,O1626,P1626))</f>
        <v>0</v>
      </c>
      <c r="R1626" s="17"/>
      <c r="S1626" s="17"/>
      <c r="T1626" s="17"/>
      <c r="U1626" s="62">
        <f t="shared" si="317"/>
        <v>0</v>
      </c>
      <c r="V1626" s="63">
        <f>IF(ISBLANK($B1626),0,VLOOKUP($B1626,Listen!$A$2:$C$45,2,FALSE))</f>
        <v>0</v>
      </c>
      <c r="W1626" s="63">
        <f>IF(ISBLANK($B1626),0,VLOOKUP($B1626,Listen!$A$2:$C$45,3,FALSE))</f>
        <v>0</v>
      </c>
      <c r="X1626" s="49">
        <f t="shared" si="318"/>
        <v>0</v>
      </c>
      <c r="Y1626" s="49">
        <f t="shared" si="316"/>
        <v>0</v>
      </c>
      <c r="Z1626" s="49">
        <f t="shared" si="316"/>
        <v>0</v>
      </c>
      <c r="AA1626" s="49">
        <f t="shared" si="316"/>
        <v>0</v>
      </c>
      <c r="AB1626" s="49">
        <f t="shared" si="316"/>
        <v>0</v>
      </c>
      <c r="AC1626" s="49">
        <f t="shared" si="316"/>
        <v>0</v>
      </c>
      <c r="AD1626" s="49">
        <f t="shared" si="316"/>
        <v>0</v>
      </c>
      <c r="AE1626" s="51">
        <f t="shared" si="315"/>
        <v>0</v>
      </c>
      <c r="AF1626" s="51">
        <f>IF(C1626=A_Stammdaten!$B$12,D_SAV!$U1626-D_SAV!$AG1626,HLOOKUP(A_Stammdaten!$B$12-1,$AH$4:$AN$4004,ROW(C1626)-3,FALSE)-$AG1626)</f>
        <v>0</v>
      </c>
      <c r="AG1626" s="51">
        <f>HLOOKUP(A_Stammdaten!$B$12,$AH$4:$AN$4004,ROW(C1626)-3,FALSE)</f>
        <v>0</v>
      </c>
      <c r="AH1626" s="51">
        <f t="shared" si="319"/>
        <v>0</v>
      </c>
      <c r="AI1626" s="51">
        <f t="shared" si="320"/>
        <v>0</v>
      </c>
      <c r="AJ1626" s="51">
        <f t="shared" si="321"/>
        <v>0</v>
      </c>
      <c r="AK1626" s="51">
        <f t="shared" si="322"/>
        <v>0</v>
      </c>
      <c r="AL1626" s="51">
        <f t="shared" si="323"/>
        <v>0</v>
      </c>
      <c r="AM1626" s="51">
        <f t="shared" si="324"/>
        <v>0</v>
      </c>
      <c r="AN1626" s="51">
        <f t="shared" si="325"/>
        <v>0</v>
      </c>
    </row>
    <row r="1627" spans="1:40" x14ac:dyDescent="0.25">
      <c r="A1627" s="17"/>
      <c r="B1627" s="17"/>
      <c r="C1627" s="35"/>
      <c r="D1627" s="17"/>
      <c r="E1627" s="17"/>
      <c r="F1627" s="17"/>
      <c r="G1627" s="62">
        <f t="shared" si="326"/>
        <v>0</v>
      </c>
      <c r="H1627" s="17"/>
      <c r="I1627" s="17"/>
      <c r="J1627" s="17"/>
      <c r="K1627" s="17"/>
      <c r="L1627" s="17"/>
      <c r="M1627" s="17"/>
      <c r="N1627" s="17"/>
      <c r="O1627" s="17"/>
      <c r="P1627" s="115"/>
      <c r="Q1627" s="62">
        <f>IF(C1627&gt;A_Stammdaten!$B$12,0,SUM(G1627,H1627,J1627,K1627,M1627,N1627)-SUM(I1627,L1627,O1627,P1627))</f>
        <v>0</v>
      </c>
      <c r="R1627" s="17"/>
      <c r="S1627" s="17"/>
      <c r="T1627" s="17"/>
      <c r="U1627" s="62">
        <f t="shared" si="317"/>
        <v>0</v>
      </c>
      <c r="V1627" s="63">
        <f>IF(ISBLANK($B1627),0,VLOOKUP($B1627,Listen!$A$2:$C$45,2,FALSE))</f>
        <v>0</v>
      </c>
      <c r="W1627" s="63">
        <f>IF(ISBLANK($B1627),0,VLOOKUP($B1627,Listen!$A$2:$C$45,3,FALSE))</f>
        <v>0</v>
      </c>
      <c r="X1627" s="49">
        <f t="shared" si="318"/>
        <v>0</v>
      </c>
      <c r="Y1627" s="49">
        <f t="shared" si="316"/>
        <v>0</v>
      </c>
      <c r="Z1627" s="49">
        <f t="shared" si="316"/>
        <v>0</v>
      </c>
      <c r="AA1627" s="49">
        <f t="shared" si="316"/>
        <v>0</v>
      </c>
      <c r="AB1627" s="49">
        <f t="shared" si="316"/>
        <v>0</v>
      </c>
      <c r="AC1627" s="49">
        <f t="shared" si="316"/>
        <v>0</v>
      </c>
      <c r="AD1627" s="49">
        <f t="shared" si="316"/>
        <v>0</v>
      </c>
      <c r="AE1627" s="51">
        <f t="shared" si="315"/>
        <v>0</v>
      </c>
      <c r="AF1627" s="51">
        <f>IF(C1627=A_Stammdaten!$B$12,D_SAV!$U1627-D_SAV!$AG1627,HLOOKUP(A_Stammdaten!$B$12-1,$AH$4:$AN$4004,ROW(C1627)-3,FALSE)-$AG1627)</f>
        <v>0</v>
      </c>
      <c r="AG1627" s="51">
        <f>HLOOKUP(A_Stammdaten!$B$12,$AH$4:$AN$4004,ROW(C1627)-3,FALSE)</f>
        <v>0</v>
      </c>
      <c r="AH1627" s="51">
        <f t="shared" si="319"/>
        <v>0</v>
      </c>
      <c r="AI1627" s="51">
        <f t="shared" si="320"/>
        <v>0</v>
      </c>
      <c r="AJ1627" s="51">
        <f t="shared" si="321"/>
        <v>0</v>
      </c>
      <c r="AK1627" s="51">
        <f t="shared" si="322"/>
        <v>0</v>
      </c>
      <c r="AL1627" s="51">
        <f t="shared" si="323"/>
        <v>0</v>
      </c>
      <c r="AM1627" s="51">
        <f t="shared" si="324"/>
        <v>0</v>
      </c>
      <c r="AN1627" s="51">
        <f t="shared" si="325"/>
        <v>0</v>
      </c>
    </row>
    <row r="1628" spans="1:40" x14ac:dyDescent="0.25">
      <c r="A1628" s="17"/>
      <c r="B1628" s="17"/>
      <c r="C1628" s="35"/>
      <c r="D1628" s="17"/>
      <c r="E1628" s="17"/>
      <c r="F1628" s="17"/>
      <c r="G1628" s="62">
        <f t="shared" si="326"/>
        <v>0</v>
      </c>
      <c r="H1628" s="17"/>
      <c r="I1628" s="17"/>
      <c r="J1628" s="17"/>
      <c r="K1628" s="17"/>
      <c r="L1628" s="17"/>
      <c r="M1628" s="17"/>
      <c r="N1628" s="17"/>
      <c r="O1628" s="17"/>
      <c r="P1628" s="115"/>
      <c r="Q1628" s="62">
        <f>IF(C1628&gt;A_Stammdaten!$B$12,0,SUM(G1628,H1628,J1628,K1628,M1628,N1628)-SUM(I1628,L1628,O1628,P1628))</f>
        <v>0</v>
      </c>
      <c r="R1628" s="17"/>
      <c r="S1628" s="17"/>
      <c r="T1628" s="17"/>
      <c r="U1628" s="62">
        <f t="shared" si="317"/>
        <v>0</v>
      </c>
      <c r="V1628" s="63">
        <f>IF(ISBLANK($B1628),0,VLOOKUP($B1628,Listen!$A$2:$C$45,2,FALSE))</f>
        <v>0</v>
      </c>
      <c r="W1628" s="63">
        <f>IF(ISBLANK($B1628),0,VLOOKUP($B1628,Listen!$A$2:$C$45,3,FALSE))</f>
        <v>0</v>
      </c>
      <c r="X1628" s="49">
        <f t="shared" si="318"/>
        <v>0</v>
      </c>
      <c r="Y1628" s="49">
        <f t="shared" si="316"/>
        <v>0</v>
      </c>
      <c r="Z1628" s="49">
        <f t="shared" si="316"/>
        <v>0</v>
      </c>
      <c r="AA1628" s="49">
        <f t="shared" si="316"/>
        <v>0</v>
      </c>
      <c r="AB1628" s="49">
        <f t="shared" si="316"/>
        <v>0</v>
      </c>
      <c r="AC1628" s="49">
        <f t="shared" si="316"/>
        <v>0</v>
      </c>
      <c r="AD1628" s="49">
        <f t="shared" si="316"/>
        <v>0</v>
      </c>
      <c r="AE1628" s="51">
        <f t="shared" si="315"/>
        <v>0</v>
      </c>
      <c r="AF1628" s="51">
        <f>IF(C1628=A_Stammdaten!$B$12,D_SAV!$U1628-D_SAV!$AG1628,HLOOKUP(A_Stammdaten!$B$12-1,$AH$4:$AN$4004,ROW(C1628)-3,FALSE)-$AG1628)</f>
        <v>0</v>
      </c>
      <c r="AG1628" s="51">
        <f>HLOOKUP(A_Stammdaten!$B$12,$AH$4:$AN$4004,ROW(C1628)-3,FALSE)</f>
        <v>0</v>
      </c>
      <c r="AH1628" s="51">
        <f t="shared" si="319"/>
        <v>0</v>
      </c>
      <c r="AI1628" s="51">
        <f t="shared" si="320"/>
        <v>0</v>
      </c>
      <c r="AJ1628" s="51">
        <f t="shared" si="321"/>
        <v>0</v>
      </c>
      <c r="AK1628" s="51">
        <f t="shared" si="322"/>
        <v>0</v>
      </c>
      <c r="AL1628" s="51">
        <f t="shared" si="323"/>
        <v>0</v>
      </c>
      <c r="AM1628" s="51">
        <f t="shared" si="324"/>
        <v>0</v>
      </c>
      <c r="AN1628" s="51">
        <f t="shared" si="325"/>
        <v>0</v>
      </c>
    </row>
    <row r="1629" spans="1:40" x14ac:dyDescent="0.25">
      <c r="A1629" s="17"/>
      <c r="B1629" s="17"/>
      <c r="C1629" s="35"/>
      <c r="D1629" s="17"/>
      <c r="E1629" s="17"/>
      <c r="F1629" s="17"/>
      <c r="G1629" s="62">
        <f t="shared" si="326"/>
        <v>0</v>
      </c>
      <c r="H1629" s="17"/>
      <c r="I1629" s="17"/>
      <c r="J1629" s="17"/>
      <c r="K1629" s="17"/>
      <c r="L1629" s="17"/>
      <c r="M1629" s="17"/>
      <c r="N1629" s="17"/>
      <c r="O1629" s="17"/>
      <c r="P1629" s="115"/>
      <c r="Q1629" s="62">
        <f>IF(C1629&gt;A_Stammdaten!$B$12,0,SUM(G1629,H1629,J1629,K1629,M1629,N1629)-SUM(I1629,L1629,O1629,P1629))</f>
        <v>0</v>
      </c>
      <c r="R1629" s="17"/>
      <c r="S1629" s="17"/>
      <c r="T1629" s="17"/>
      <c r="U1629" s="62">
        <f t="shared" si="317"/>
        <v>0</v>
      </c>
      <c r="V1629" s="63">
        <f>IF(ISBLANK($B1629),0,VLOOKUP($B1629,Listen!$A$2:$C$45,2,FALSE))</f>
        <v>0</v>
      </c>
      <c r="W1629" s="63">
        <f>IF(ISBLANK($B1629),0,VLOOKUP($B1629,Listen!$A$2:$C$45,3,FALSE))</f>
        <v>0</v>
      </c>
      <c r="X1629" s="49">
        <f t="shared" si="318"/>
        <v>0</v>
      </c>
      <c r="Y1629" s="49">
        <f t="shared" si="316"/>
        <v>0</v>
      </c>
      <c r="Z1629" s="49">
        <f t="shared" si="316"/>
        <v>0</v>
      </c>
      <c r="AA1629" s="49">
        <f t="shared" si="316"/>
        <v>0</v>
      </c>
      <c r="AB1629" s="49">
        <f t="shared" si="316"/>
        <v>0</v>
      </c>
      <c r="AC1629" s="49">
        <f t="shared" si="316"/>
        <v>0</v>
      </c>
      <c r="AD1629" s="49">
        <f t="shared" si="316"/>
        <v>0</v>
      </c>
      <c r="AE1629" s="51">
        <f t="shared" si="315"/>
        <v>0</v>
      </c>
      <c r="AF1629" s="51">
        <f>IF(C1629=A_Stammdaten!$B$12,D_SAV!$U1629-D_SAV!$AG1629,HLOOKUP(A_Stammdaten!$B$12-1,$AH$4:$AN$4004,ROW(C1629)-3,FALSE)-$AG1629)</f>
        <v>0</v>
      </c>
      <c r="AG1629" s="51">
        <f>HLOOKUP(A_Stammdaten!$B$12,$AH$4:$AN$4004,ROW(C1629)-3,FALSE)</f>
        <v>0</v>
      </c>
      <c r="AH1629" s="51">
        <f t="shared" si="319"/>
        <v>0</v>
      </c>
      <c r="AI1629" s="51">
        <f t="shared" si="320"/>
        <v>0</v>
      </c>
      <c r="AJ1629" s="51">
        <f t="shared" si="321"/>
        <v>0</v>
      </c>
      <c r="AK1629" s="51">
        <f t="shared" si="322"/>
        <v>0</v>
      </c>
      <c r="AL1629" s="51">
        <f t="shared" si="323"/>
        <v>0</v>
      </c>
      <c r="AM1629" s="51">
        <f t="shared" si="324"/>
        <v>0</v>
      </c>
      <c r="AN1629" s="51">
        <f t="shared" si="325"/>
        <v>0</v>
      </c>
    </row>
    <row r="1630" spans="1:40" x14ac:dyDescent="0.25">
      <c r="A1630" s="17"/>
      <c r="B1630" s="17"/>
      <c r="C1630" s="35"/>
      <c r="D1630" s="17"/>
      <c r="E1630" s="17"/>
      <c r="F1630" s="17"/>
      <c r="G1630" s="62">
        <f t="shared" si="326"/>
        <v>0</v>
      </c>
      <c r="H1630" s="17"/>
      <c r="I1630" s="17"/>
      <c r="J1630" s="17"/>
      <c r="K1630" s="17"/>
      <c r="L1630" s="17"/>
      <c r="M1630" s="17"/>
      <c r="N1630" s="17"/>
      <c r="O1630" s="17"/>
      <c r="P1630" s="115"/>
      <c r="Q1630" s="62">
        <f>IF(C1630&gt;A_Stammdaten!$B$12,0,SUM(G1630,H1630,J1630,K1630,M1630,N1630)-SUM(I1630,L1630,O1630,P1630))</f>
        <v>0</v>
      </c>
      <c r="R1630" s="17"/>
      <c r="S1630" s="17"/>
      <c r="T1630" s="17"/>
      <c r="U1630" s="62">
        <f t="shared" si="317"/>
        <v>0</v>
      </c>
      <c r="V1630" s="63">
        <f>IF(ISBLANK($B1630),0,VLOOKUP($B1630,Listen!$A$2:$C$45,2,FALSE))</f>
        <v>0</v>
      </c>
      <c r="W1630" s="63">
        <f>IF(ISBLANK($B1630),0,VLOOKUP($B1630,Listen!$A$2:$C$45,3,FALSE))</f>
        <v>0</v>
      </c>
      <c r="X1630" s="49">
        <f t="shared" si="318"/>
        <v>0</v>
      </c>
      <c r="Y1630" s="49">
        <f t="shared" si="316"/>
        <v>0</v>
      </c>
      <c r="Z1630" s="49">
        <f t="shared" si="316"/>
        <v>0</v>
      </c>
      <c r="AA1630" s="49">
        <f t="shared" si="316"/>
        <v>0</v>
      </c>
      <c r="AB1630" s="49">
        <f t="shared" si="316"/>
        <v>0</v>
      </c>
      <c r="AC1630" s="49">
        <f t="shared" si="316"/>
        <v>0</v>
      </c>
      <c r="AD1630" s="49">
        <f t="shared" si="316"/>
        <v>0</v>
      </c>
      <c r="AE1630" s="51">
        <f t="shared" si="315"/>
        <v>0</v>
      </c>
      <c r="AF1630" s="51">
        <f>IF(C1630=A_Stammdaten!$B$12,D_SAV!$U1630-D_SAV!$AG1630,HLOOKUP(A_Stammdaten!$B$12-1,$AH$4:$AN$4004,ROW(C1630)-3,FALSE)-$AG1630)</f>
        <v>0</v>
      </c>
      <c r="AG1630" s="51">
        <f>HLOOKUP(A_Stammdaten!$B$12,$AH$4:$AN$4004,ROW(C1630)-3,FALSE)</f>
        <v>0</v>
      </c>
      <c r="AH1630" s="51">
        <f t="shared" si="319"/>
        <v>0</v>
      </c>
      <c r="AI1630" s="51">
        <f t="shared" si="320"/>
        <v>0</v>
      </c>
      <c r="AJ1630" s="51">
        <f t="shared" si="321"/>
        <v>0</v>
      </c>
      <c r="AK1630" s="51">
        <f t="shared" si="322"/>
        <v>0</v>
      </c>
      <c r="AL1630" s="51">
        <f t="shared" si="323"/>
        <v>0</v>
      </c>
      <c r="AM1630" s="51">
        <f t="shared" si="324"/>
        <v>0</v>
      </c>
      <c r="AN1630" s="51">
        <f t="shared" si="325"/>
        <v>0</v>
      </c>
    </row>
    <row r="1631" spans="1:40" x14ac:dyDescent="0.25">
      <c r="A1631" s="17"/>
      <c r="B1631" s="17"/>
      <c r="C1631" s="35"/>
      <c r="D1631" s="17"/>
      <c r="E1631" s="17"/>
      <c r="F1631" s="17"/>
      <c r="G1631" s="62">
        <f t="shared" si="326"/>
        <v>0</v>
      </c>
      <c r="H1631" s="17"/>
      <c r="I1631" s="17"/>
      <c r="J1631" s="17"/>
      <c r="K1631" s="17"/>
      <c r="L1631" s="17"/>
      <c r="M1631" s="17"/>
      <c r="N1631" s="17"/>
      <c r="O1631" s="17"/>
      <c r="P1631" s="115"/>
      <c r="Q1631" s="62">
        <f>IF(C1631&gt;A_Stammdaten!$B$12,0,SUM(G1631,H1631,J1631,K1631,M1631,N1631)-SUM(I1631,L1631,O1631,P1631))</f>
        <v>0</v>
      </c>
      <c r="R1631" s="17"/>
      <c r="S1631" s="17"/>
      <c r="T1631" s="17"/>
      <c r="U1631" s="62">
        <f t="shared" si="317"/>
        <v>0</v>
      </c>
      <c r="V1631" s="63">
        <f>IF(ISBLANK($B1631),0,VLOOKUP($B1631,Listen!$A$2:$C$45,2,FALSE))</f>
        <v>0</v>
      </c>
      <c r="W1631" s="63">
        <f>IF(ISBLANK($B1631),0,VLOOKUP($B1631,Listen!$A$2:$C$45,3,FALSE))</f>
        <v>0</v>
      </c>
      <c r="X1631" s="49">
        <f t="shared" si="318"/>
        <v>0</v>
      </c>
      <c r="Y1631" s="49">
        <f t="shared" si="316"/>
        <v>0</v>
      </c>
      <c r="Z1631" s="49">
        <f t="shared" si="316"/>
        <v>0</v>
      </c>
      <c r="AA1631" s="49">
        <f t="shared" si="316"/>
        <v>0</v>
      </c>
      <c r="AB1631" s="49">
        <f t="shared" si="316"/>
        <v>0</v>
      </c>
      <c r="AC1631" s="49">
        <f t="shared" si="316"/>
        <v>0</v>
      </c>
      <c r="AD1631" s="49">
        <f t="shared" si="316"/>
        <v>0</v>
      </c>
      <c r="AE1631" s="51">
        <f t="shared" si="315"/>
        <v>0</v>
      </c>
      <c r="AF1631" s="51">
        <f>IF(C1631=A_Stammdaten!$B$12,D_SAV!$U1631-D_SAV!$AG1631,HLOOKUP(A_Stammdaten!$B$12-1,$AH$4:$AN$4004,ROW(C1631)-3,FALSE)-$AG1631)</f>
        <v>0</v>
      </c>
      <c r="AG1631" s="51">
        <f>HLOOKUP(A_Stammdaten!$B$12,$AH$4:$AN$4004,ROW(C1631)-3,FALSE)</f>
        <v>0</v>
      </c>
      <c r="AH1631" s="51">
        <f t="shared" si="319"/>
        <v>0</v>
      </c>
      <c r="AI1631" s="51">
        <f t="shared" si="320"/>
        <v>0</v>
      </c>
      <c r="AJ1631" s="51">
        <f t="shared" si="321"/>
        <v>0</v>
      </c>
      <c r="AK1631" s="51">
        <f t="shared" si="322"/>
        <v>0</v>
      </c>
      <c r="AL1631" s="51">
        <f t="shared" si="323"/>
        <v>0</v>
      </c>
      <c r="AM1631" s="51">
        <f t="shared" si="324"/>
        <v>0</v>
      </c>
      <c r="AN1631" s="51">
        <f t="shared" si="325"/>
        <v>0</v>
      </c>
    </row>
    <row r="1632" spans="1:40" x14ac:dyDescent="0.25">
      <c r="A1632" s="17"/>
      <c r="B1632" s="17"/>
      <c r="C1632" s="35"/>
      <c r="D1632" s="17"/>
      <c r="E1632" s="17"/>
      <c r="F1632" s="17"/>
      <c r="G1632" s="62">
        <f t="shared" si="326"/>
        <v>0</v>
      </c>
      <c r="H1632" s="17"/>
      <c r="I1632" s="17"/>
      <c r="J1632" s="17"/>
      <c r="K1632" s="17"/>
      <c r="L1632" s="17"/>
      <c r="M1632" s="17"/>
      <c r="N1632" s="17"/>
      <c r="O1632" s="17"/>
      <c r="P1632" s="115"/>
      <c r="Q1632" s="62">
        <f>IF(C1632&gt;A_Stammdaten!$B$12,0,SUM(G1632,H1632,J1632,K1632,M1632,N1632)-SUM(I1632,L1632,O1632,P1632))</f>
        <v>0</v>
      </c>
      <c r="R1632" s="17"/>
      <c r="S1632" s="17"/>
      <c r="T1632" s="17"/>
      <c r="U1632" s="62">
        <f t="shared" si="317"/>
        <v>0</v>
      </c>
      <c r="V1632" s="63">
        <f>IF(ISBLANK($B1632),0,VLOOKUP($B1632,Listen!$A$2:$C$45,2,FALSE))</f>
        <v>0</v>
      </c>
      <c r="W1632" s="63">
        <f>IF(ISBLANK($B1632),0,VLOOKUP($B1632,Listen!$A$2:$C$45,3,FALSE))</f>
        <v>0</v>
      </c>
      <c r="X1632" s="49">
        <f t="shared" si="318"/>
        <v>0</v>
      </c>
      <c r="Y1632" s="49">
        <f t="shared" si="316"/>
        <v>0</v>
      </c>
      <c r="Z1632" s="49">
        <f t="shared" si="316"/>
        <v>0</v>
      </c>
      <c r="AA1632" s="49">
        <f t="shared" si="316"/>
        <v>0</v>
      </c>
      <c r="AB1632" s="49">
        <f t="shared" si="316"/>
        <v>0</v>
      </c>
      <c r="AC1632" s="49">
        <f t="shared" si="316"/>
        <v>0</v>
      </c>
      <c r="AD1632" s="49">
        <f t="shared" si="316"/>
        <v>0</v>
      </c>
      <c r="AE1632" s="51">
        <f t="shared" si="315"/>
        <v>0</v>
      </c>
      <c r="AF1632" s="51">
        <f>IF(C1632=A_Stammdaten!$B$12,D_SAV!$U1632-D_SAV!$AG1632,HLOOKUP(A_Stammdaten!$B$12-1,$AH$4:$AN$4004,ROW(C1632)-3,FALSE)-$AG1632)</f>
        <v>0</v>
      </c>
      <c r="AG1632" s="51">
        <f>HLOOKUP(A_Stammdaten!$B$12,$AH$4:$AN$4004,ROW(C1632)-3,FALSE)</f>
        <v>0</v>
      </c>
      <c r="AH1632" s="51">
        <f t="shared" si="319"/>
        <v>0</v>
      </c>
      <c r="AI1632" s="51">
        <f t="shared" si="320"/>
        <v>0</v>
      </c>
      <c r="AJ1632" s="51">
        <f t="shared" si="321"/>
        <v>0</v>
      </c>
      <c r="AK1632" s="51">
        <f t="shared" si="322"/>
        <v>0</v>
      </c>
      <c r="AL1632" s="51">
        <f t="shared" si="323"/>
        <v>0</v>
      </c>
      <c r="AM1632" s="51">
        <f t="shared" si="324"/>
        <v>0</v>
      </c>
      <c r="AN1632" s="51">
        <f t="shared" si="325"/>
        <v>0</v>
      </c>
    </row>
    <row r="1633" spans="1:40" x14ac:dyDescent="0.25">
      <c r="A1633" s="17"/>
      <c r="B1633" s="17"/>
      <c r="C1633" s="35"/>
      <c r="D1633" s="17"/>
      <c r="E1633" s="17"/>
      <c r="F1633" s="17"/>
      <c r="G1633" s="62">
        <f t="shared" si="326"/>
        <v>0</v>
      </c>
      <c r="H1633" s="17"/>
      <c r="I1633" s="17"/>
      <c r="J1633" s="17"/>
      <c r="K1633" s="17"/>
      <c r="L1633" s="17"/>
      <c r="M1633" s="17"/>
      <c r="N1633" s="17"/>
      <c r="O1633" s="17"/>
      <c r="P1633" s="115"/>
      <c r="Q1633" s="62">
        <f>IF(C1633&gt;A_Stammdaten!$B$12,0,SUM(G1633,H1633,J1633,K1633,M1633,N1633)-SUM(I1633,L1633,O1633,P1633))</f>
        <v>0</v>
      </c>
      <c r="R1633" s="17"/>
      <c r="S1633" s="17"/>
      <c r="T1633" s="17"/>
      <c r="U1633" s="62">
        <f t="shared" si="317"/>
        <v>0</v>
      </c>
      <c r="V1633" s="63">
        <f>IF(ISBLANK($B1633),0,VLOOKUP($B1633,Listen!$A$2:$C$45,2,FALSE))</f>
        <v>0</v>
      </c>
      <c r="W1633" s="63">
        <f>IF(ISBLANK($B1633),0,VLOOKUP($B1633,Listen!$A$2:$C$45,3,FALSE))</f>
        <v>0</v>
      </c>
      <c r="X1633" s="49">
        <f t="shared" si="318"/>
        <v>0</v>
      </c>
      <c r="Y1633" s="49">
        <f t="shared" si="316"/>
        <v>0</v>
      </c>
      <c r="Z1633" s="49">
        <f t="shared" si="316"/>
        <v>0</v>
      </c>
      <c r="AA1633" s="49">
        <f t="shared" si="316"/>
        <v>0</v>
      </c>
      <c r="AB1633" s="49">
        <f t="shared" si="316"/>
        <v>0</v>
      </c>
      <c r="AC1633" s="49">
        <f t="shared" si="316"/>
        <v>0</v>
      </c>
      <c r="AD1633" s="49">
        <f t="shared" si="316"/>
        <v>0</v>
      </c>
      <c r="AE1633" s="51">
        <f t="shared" si="315"/>
        <v>0</v>
      </c>
      <c r="AF1633" s="51">
        <f>IF(C1633=A_Stammdaten!$B$12,D_SAV!$U1633-D_SAV!$AG1633,HLOOKUP(A_Stammdaten!$B$12-1,$AH$4:$AN$4004,ROW(C1633)-3,FALSE)-$AG1633)</f>
        <v>0</v>
      </c>
      <c r="AG1633" s="51">
        <f>HLOOKUP(A_Stammdaten!$B$12,$AH$4:$AN$4004,ROW(C1633)-3,FALSE)</f>
        <v>0</v>
      </c>
      <c r="AH1633" s="51">
        <f t="shared" si="319"/>
        <v>0</v>
      </c>
      <c r="AI1633" s="51">
        <f t="shared" si="320"/>
        <v>0</v>
      </c>
      <c r="AJ1633" s="51">
        <f t="shared" si="321"/>
        <v>0</v>
      </c>
      <c r="AK1633" s="51">
        <f t="shared" si="322"/>
        <v>0</v>
      </c>
      <c r="AL1633" s="51">
        <f t="shared" si="323"/>
        <v>0</v>
      </c>
      <c r="AM1633" s="51">
        <f t="shared" si="324"/>
        <v>0</v>
      </c>
      <c r="AN1633" s="51">
        <f t="shared" si="325"/>
        <v>0</v>
      </c>
    </row>
    <row r="1634" spans="1:40" x14ac:dyDescent="0.25">
      <c r="A1634" s="17"/>
      <c r="B1634" s="17"/>
      <c r="C1634" s="35"/>
      <c r="D1634" s="17"/>
      <c r="E1634" s="17"/>
      <c r="F1634" s="17"/>
      <c r="G1634" s="62">
        <f t="shared" si="326"/>
        <v>0</v>
      </c>
      <c r="H1634" s="17"/>
      <c r="I1634" s="17"/>
      <c r="J1634" s="17"/>
      <c r="K1634" s="17"/>
      <c r="L1634" s="17"/>
      <c r="M1634" s="17"/>
      <c r="N1634" s="17"/>
      <c r="O1634" s="17"/>
      <c r="P1634" s="115"/>
      <c r="Q1634" s="62">
        <f>IF(C1634&gt;A_Stammdaten!$B$12,0,SUM(G1634,H1634,J1634,K1634,M1634,N1634)-SUM(I1634,L1634,O1634,P1634))</f>
        <v>0</v>
      </c>
      <c r="R1634" s="17"/>
      <c r="S1634" s="17"/>
      <c r="T1634" s="17"/>
      <c r="U1634" s="62">
        <f t="shared" si="317"/>
        <v>0</v>
      </c>
      <c r="V1634" s="63">
        <f>IF(ISBLANK($B1634),0,VLOOKUP($B1634,Listen!$A$2:$C$45,2,FALSE))</f>
        <v>0</v>
      </c>
      <c r="W1634" s="63">
        <f>IF(ISBLANK($B1634),0,VLOOKUP($B1634,Listen!$A$2:$C$45,3,FALSE))</f>
        <v>0</v>
      </c>
      <c r="X1634" s="49">
        <f t="shared" si="318"/>
        <v>0</v>
      </c>
      <c r="Y1634" s="49">
        <f t="shared" si="316"/>
        <v>0</v>
      </c>
      <c r="Z1634" s="49">
        <f t="shared" si="316"/>
        <v>0</v>
      </c>
      <c r="AA1634" s="49">
        <f t="shared" si="316"/>
        <v>0</v>
      </c>
      <c r="AB1634" s="49">
        <f t="shared" si="316"/>
        <v>0</v>
      </c>
      <c r="AC1634" s="49">
        <f t="shared" si="316"/>
        <v>0</v>
      </c>
      <c r="AD1634" s="49">
        <f t="shared" si="316"/>
        <v>0</v>
      </c>
      <c r="AE1634" s="51">
        <f t="shared" si="315"/>
        <v>0</v>
      </c>
      <c r="AF1634" s="51">
        <f>IF(C1634=A_Stammdaten!$B$12,D_SAV!$U1634-D_SAV!$AG1634,HLOOKUP(A_Stammdaten!$B$12-1,$AH$4:$AN$4004,ROW(C1634)-3,FALSE)-$AG1634)</f>
        <v>0</v>
      </c>
      <c r="AG1634" s="51">
        <f>HLOOKUP(A_Stammdaten!$B$12,$AH$4:$AN$4004,ROW(C1634)-3,FALSE)</f>
        <v>0</v>
      </c>
      <c r="AH1634" s="51">
        <f t="shared" si="319"/>
        <v>0</v>
      </c>
      <c r="AI1634" s="51">
        <f t="shared" si="320"/>
        <v>0</v>
      </c>
      <c r="AJ1634" s="51">
        <f t="shared" si="321"/>
        <v>0</v>
      </c>
      <c r="AK1634" s="51">
        <f t="shared" si="322"/>
        <v>0</v>
      </c>
      <c r="AL1634" s="51">
        <f t="shared" si="323"/>
        <v>0</v>
      </c>
      <c r="AM1634" s="51">
        <f t="shared" si="324"/>
        <v>0</v>
      </c>
      <c r="AN1634" s="51">
        <f t="shared" si="325"/>
        <v>0</v>
      </c>
    </row>
    <row r="1635" spans="1:40" x14ac:dyDescent="0.25">
      <c r="A1635" s="17"/>
      <c r="B1635" s="17"/>
      <c r="C1635" s="35"/>
      <c r="D1635" s="17"/>
      <c r="E1635" s="17"/>
      <c r="F1635" s="17"/>
      <c r="G1635" s="62">
        <f t="shared" si="326"/>
        <v>0</v>
      </c>
      <c r="H1635" s="17"/>
      <c r="I1635" s="17"/>
      <c r="J1635" s="17"/>
      <c r="K1635" s="17"/>
      <c r="L1635" s="17"/>
      <c r="M1635" s="17"/>
      <c r="N1635" s="17"/>
      <c r="O1635" s="17"/>
      <c r="P1635" s="115"/>
      <c r="Q1635" s="62">
        <f>IF(C1635&gt;A_Stammdaten!$B$12,0,SUM(G1635,H1635,J1635,K1635,M1635,N1635)-SUM(I1635,L1635,O1635,P1635))</f>
        <v>0</v>
      </c>
      <c r="R1635" s="17"/>
      <c r="S1635" s="17"/>
      <c r="T1635" s="17"/>
      <c r="U1635" s="62">
        <f t="shared" si="317"/>
        <v>0</v>
      </c>
      <c r="V1635" s="63">
        <f>IF(ISBLANK($B1635),0,VLOOKUP($B1635,Listen!$A$2:$C$45,2,FALSE))</f>
        <v>0</v>
      </c>
      <c r="W1635" s="63">
        <f>IF(ISBLANK($B1635),0,VLOOKUP($B1635,Listen!$A$2:$C$45,3,FALSE))</f>
        <v>0</v>
      </c>
      <c r="X1635" s="49">
        <f t="shared" si="318"/>
        <v>0</v>
      </c>
      <c r="Y1635" s="49">
        <f t="shared" si="316"/>
        <v>0</v>
      </c>
      <c r="Z1635" s="49">
        <f t="shared" si="316"/>
        <v>0</v>
      </c>
      <c r="AA1635" s="49">
        <f t="shared" si="316"/>
        <v>0</v>
      </c>
      <c r="AB1635" s="49">
        <f t="shared" si="316"/>
        <v>0</v>
      </c>
      <c r="AC1635" s="49">
        <f t="shared" si="316"/>
        <v>0</v>
      </c>
      <c r="AD1635" s="49">
        <f t="shared" si="316"/>
        <v>0</v>
      </c>
      <c r="AE1635" s="51">
        <f t="shared" ref="AE1635:AE1698" si="327">AG1635+AF1635</f>
        <v>0</v>
      </c>
      <c r="AF1635" s="51">
        <f>IF(C1635=A_Stammdaten!$B$12,D_SAV!$U1635-D_SAV!$AG1635,HLOOKUP(A_Stammdaten!$B$12-1,$AH$4:$AN$4004,ROW(C1635)-3,FALSE)-$AG1635)</f>
        <v>0</v>
      </c>
      <c r="AG1635" s="51">
        <f>HLOOKUP(A_Stammdaten!$B$12,$AH$4:$AN$4004,ROW(C1635)-3,FALSE)</f>
        <v>0</v>
      </c>
      <c r="AH1635" s="51">
        <f t="shared" si="319"/>
        <v>0</v>
      </c>
      <c r="AI1635" s="51">
        <f t="shared" si="320"/>
        <v>0</v>
      </c>
      <c r="AJ1635" s="51">
        <f t="shared" si="321"/>
        <v>0</v>
      </c>
      <c r="AK1635" s="51">
        <f t="shared" si="322"/>
        <v>0</v>
      </c>
      <c r="AL1635" s="51">
        <f t="shared" si="323"/>
        <v>0</v>
      </c>
      <c r="AM1635" s="51">
        <f t="shared" si="324"/>
        <v>0</v>
      </c>
      <c r="AN1635" s="51">
        <f t="shared" si="325"/>
        <v>0</v>
      </c>
    </row>
    <row r="1636" spans="1:40" x14ac:dyDescent="0.25">
      <c r="A1636" s="17"/>
      <c r="B1636" s="17"/>
      <c r="C1636" s="35"/>
      <c r="D1636" s="17"/>
      <c r="E1636" s="17"/>
      <c r="F1636" s="17"/>
      <c r="G1636" s="62">
        <f t="shared" si="326"/>
        <v>0</v>
      </c>
      <c r="H1636" s="17"/>
      <c r="I1636" s="17"/>
      <c r="J1636" s="17"/>
      <c r="K1636" s="17"/>
      <c r="L1636" s="17"/>
      <c r="M1636" s="17"/>
      <c r="N1636" s="17"/>
      <c r="O1636" s="17"/>
      <c r="P1636" s="115"/>
      <c r="Q1636" s="62">
        <f>IF(C1636&gt;A_Stammdaten!$B$12,0,SUM(G1636,H1636,J1636,K1636,M1636,N1636)-SUM(I1636,L1636,O1636,P1636))</f>
        <v>0</v>
      </c>
      <c r="R1636" s="17"/>
      <c r="S1636" s="17"/>
      <c r="T1636" s="17"/>
      <c r="U1636" s="62">
        <f t="shared" si="317"/>
        <v>0</v>
      </c>
      <c r="V1636" s="63">
        <f>IF(ISBLANK($B1636),0,VLOOKUP($B1636,Listen!$A$2:$C$45,2,FALSE))</f>
        <v>0</v>
      </c>
      <c r="W1636" s="63">
        <f>IF(ISBLANK($B1636),0,VLOOKUP($B1636,Listen!$A$2:$C$45,3,FALSE))</f>
        <v>0</v>
      </c>
      <c r="X1636" s="49">
        <f t="shared" si="318"/>
        <v>0</v>
      </c>
      <c r="Y1636" s="49">
        <f t="shared" si="316"/>
        <v>0</v>
      </c>
      <c r="Z1636" s="49">
        <f t="shared" si="316"/>
        <v>0</v>
      </c>
      <c r="AA1636" s="49">
        <f t="shared" si="316"/>
        <v>0</v>
      </c>
      <c r="AB1636" s="49">
        <f t="shared" si="316"/>
        <v>0</v>
      </c>
      <c r="AC1636" s="49">
        <f t="shared" si="316"/>
        <v>0</v>
      </c>
      <c r="AD1636" s="49">
        <f t="shared" si="316"/>
        <v>0</v>
      </c>
      <c r="AE1636" s="51">
        <f t="shared" si="327"/>
        <v>0</v>
      </c>
      <c r="AF1636" s="51">
        <f>IF(C1636=A_Stammdaten!$B$12,D_SAV!$U1636-D_SAV!$AG1636,HLOOKUP(A_Stammdaten!$B$12-1,$AH$4:$AN$4004,ROW(C1636)-3,FALSE)-$AG1636)</f>
        <v>0</v>
      </c>
      <c r="AG1636" s="51">
        <f>HLOOKUP(A_Stammdaten!$B$12,$AH$4:$AN$4004,ROW(C1636)-3,FALSE)</f>
        <v>0</v>
      </c>
      <c r="AH1636" s="51">
        <f t="shared" si="319"/>
        <v>0</v>
      </c>
      <c r="AI1636" s="51">
        <f t="shared" si="320"/>
        <v>0</v>
      </c>
      <c r="AJ1636" s="51">
        <f t="shared" si="321"/>
        <v>0</v>
      </c>
      <c r="AK1636" s="51">
        <f t="shared" si="322"/>
        <v>0</v>
      </c>
      <c r="AL1636" s="51">
        <f t="shared" si="323"/>
        <v>0</v>
      </c>
      <c r="AM1636" s="51">
        <f t="shared" si="324"/>
        <v>0</v>
      </c>
      <c r="AN1636" s="51">
        <f t="shared" si="325"/>
        <v>0</v>
      </c>
    </row>
    <row r="1637" spans="1:40" x14ac:dyDescent="0.25">
      <c r="A1637" s="17"/>
      <c r="B1637" s="17"/>
      <c r="C1637" s="35"/>
      <c r="D1637" s="17"/>
      <c r="E1637" s="17"/>
      <c r="F1637" s="17"/>
      <c r="G1637" s="62">
        <f t="shared" si="326"/>
        <v>0</v>
      </c>
      <c r="H1637" s="17"/>
      <c r="I1637" s="17"/>
      <c r="J1637" s="17"/>
      <c r="K1637" s="17"/>
      <c r="L1637" s="17"/>
      <c r="M1637" s="17"/>
      <c r="N1637" s="17"/>
      <c r="O1637" s="17"/>
      <c r="P1637" s="115"/>
      <c r="Q1637" s="62">
        <f>IF(C1637&gt;A_Stammdaten!$B$12,0,SUM(G1637,H1637,J1637,K1637,M1637,N1637)-SUM(I1637,L1637,O1637,P1637))</f>
        <v>0</v>
      </c>
      <c r="R1637" s="17"/>
      <c r="S1637" s="17"/>
      <c r="T1637" s="17"/>
      <c r="U1637" s="62">
        <f t="shared" si="317"/>
        <v>0</v>
      </c>
      <c r="V1637" s="63">
        <f>IF(ISBLANK($B1637),0,VLOOKUP($B1637,Listen!$A$2:$C$45,2,FALSE))</f>
        <v>0</v>
      </c>
      <c r="W1637" s="63">
        <f>IF(ISBLANK($B1637),0,VLOOKUP($B1637,Listen!$A$2:$C$45,3,FALSE))</f>
        <v>0</v>
      </c>
      <c r="X1637" s="49">
        <f t="shared" si="318"/>
        <v>0</v>
      </c>
      <c r="Y1637" s="49">
        <f t="shared" si="316"/>
        <v>0</v>
      </c>
      <c r="Z1637" s="49">
        <f t="shared" si="316"/>
        <v>0</v>
      </c>
      <c r="AA1637" s="49">
        <f t="shared" si="316"/>
        <v>0</v>
      </c>
      <c r="AB1637" s="49">
        <f t="shared" si="316"/>
        <v>0</v>
      </c>
      <c r="AC1637" s="49">
        <f t="shared" si="316"/>
        <v>0</v>
      </c>
      <c r="AD1637" s="49">
        <f t="shared" si="316"/>
        <v>0</v>
      </c>
      <c r="AE1637" s="51">
        <f t="shared" si="327"/>
        <v>0</v>
      </c>
      <c r="AF1637" s="51">
        <f>IF(C1637=A_Stammdaten!$B$12,D_SAV!$U1637-D_SAV!$AG1637,HLOOKUP(A_Stammdaten!$B$12-1,$AH$4:$AN$4004,ROW(C1637)-3,FALSE)-$AG1637)</f>
        <v>0</v>
      </c>
      <c r="AG1637" s="51">
        <f>HLOOKUP(A_Stammdaten!$B$12,$AH$4:$AN$4004,ROW(C1637)-3,FALSE)</f>
        <v>0</v>
      </c>
      <c r="AH1637" s="51">
        <f t="shared" si="319"/>
        <v>0</v>
      </c>
      <c r="AI1637" s="51">
        <f t="shared" si="320"/>
        <v>0</v>
      </c>
      <c r="AJ1637" s="51">
        <f t="shared" si="321"/>
        <v>0</v>
      </c>
      <c r="AK1637" s="51">
        <f t="shared" si="322"/>
        <v>0</v>
      </c>
      <c r="AL1637" s="51">
        <f t="shared" si="323"/>
        <v>0</v>
      </c>
      <c r="AM1637" s="51">
        <f t="shared" si="324"/>
        <v>0</v>
      </c>
      <c r="AN1637" s="51">
        <f t="shared" si="325"/>
        <v>0</v>
      </c>
    </row>
    <row r="1638" spans="1:40" x14ac:dyDescent="0.25">
      <c r="A1638" s="17"/>
      <c r="B1638" s="17"/>
      <c r="C1638" s="35"/>
      <c r="D1638" s="17"/>
      <c r="E1638" s="17"/>
      <c r="F1638" s="17"/>
      <c r="G1638" s="62">
        <f t="shared" si="326"/>
        <v>0</v>
      </c>
      <c r="H1638" s="17"/>
      <c r="I1638" s="17"/>
      <c r="J1638" s="17"/>
      <c r="K1638" s="17"/>
      <c r="L1638" s="17"/>
      <c r="M1638" s="17"/>
      <c r="N1638" s="17"/>
      <c r="O1638" s="17"/>
      <c r="P1638" s="115"/>
      <c r="Q1638" s="62">
        <f>IF(C1638&gt;A_Stammdaten!$B$12,0,SUM(G1638,H1638,J1638,K1638,M1638,N1638)-SUM(I1638,L1638,O1638,P1638))</f>
        <v>0</v>
      </c>
      <c r="R1638" s="17"/>
      <c r="S1638" s="17"/>
      <c r="T1638" s="17"/>
      <c r="U1638" s="62">
        <f t="shared" si="317"/>
        <v>0</v>
      </c>
      <c r="V1638" s="63">
        <f>IF(ISBLANK($B1638),0,VLOOKUP($B1638,Listen!$A$2:$C$45,2,FALSE))</f>
        <v>0</v>
      </c>
      <c r="W1638" s="63">
        <f>IF(ISBLANK($B1638),0,VLOOKUP($B1638,Listen!$A$2:$C$45,3,FALSE))</f>
        <v>0</v>
      </c>
      <c r="X1638" s="49">
        <f t="shared" si="318"/>
        <v>0</v>
      </c>
      <c r="Y1638" s="49">
        <f t="shared" si="316"/>
        <v>0</v>
      </c>
      <c r="Z1638" s="49">
        <f t="shared" si="316"/>
        <v>0</v>
      </c>
      <c r="AA1638" s="49">
        <f t="shared" si="316"/>
        <v>0</v>
      </c>
      <c r="AB1638" s="49">
        <f t="shared" si="316"/>
        <v>0</v>
      </c>
      <c r="AC1638" s="49">
        <f t="shared" si="316"/>
        <v>0</v>
      </c>
      <c r="AD1638" s="49">
        <f t="shared" si="316"/>
        <v>0</v>
      </c>
      <c r="AE1638" s="51">
        <f t="shared" si="327"/>
        <v>0</v>
      </c>
      <c r="AF1638" s="51">
        <f>IF(C1638=A_Stammdaten!$B$12,D_SAV!$U1638-D_SAV!$AG1638,HLOOKUP(A_Stammdaten!$B$12-1,$AH$4:$AN$4004,ROW(C1638)-3,FALSE)-$AG1638)</f>
        <v>0</v>
      </c>
      <c r="AG1638" s="51">
        <f>HLOOKUP(A_Stammdaten!$B$12,$AH$4:$AN$4004,ROW(C1638)-3,FALSE)</f>
        <v>0</v>
      </c>
      <c r="AH1638" s="51">
        <f t="shared" si="319"/>
        <v>0</v>
      </c>
      <c r="AI1638" s="51">
        <f t="shared" si="320"/>
        <v>0</v>
      </c>
      <c r="AJ1638" s="51">
        <f t="shared" si="321"/>
        <v>0</v>
      </c>
      <c r="AK1638" s="51">
        <f t="shared" si="322"/>
        <v>0</v>
      </c>
      <c r="AL1638" s="51">
        <f t="shared" si="323"/>
        <v>0</v>
      </c>
      <c r="AM1638" s="51">
        <f t="shared" si="324"/>
        <v>0</v>
      </c>
      <c r="AN1638" s="51">
        <f t="shared" si="325"/>
        <v>0</v>
      </c>
    </row>
    <row r="1639" spans="1:40" x14ac:dyDescent="0.25">
      <c r="A1639" s="17"/>
      <c r="B1639" s="17"/>
      <c r="C1639" s="35"/>
      <c r="D1639" s="17"/>
      <c r="E1639" s="17"/>
      <c r="F1639" s="17"/>
      <c r="G1639" s="62">
        <f t="shared" si="326"/>
        <v>0</v>
      </c>
      <c r="H1639" s="17"/>
      <c r="I1639" s="17"/>
      <c r="J1639" s="17"/>
      <c r="K1639" s="17"/>
      <c r="L1639" s="17"/>
      <c r="M1639" s="17"/>
      <c r="N1639" s="17"/>
      <c r="O1639" s="17"/>
      <c r="P1639" s="115"/>
      <c r="Q1639" s="62">
        <f>IF(C1639&gt;A_Stammdaten!$B$12,0,SUM(G1639,H1639,J1639,K1639,M1639,N1639)-SUM(I1639,L1639,O1639,P1639))</f>
        <v>0</v>
      </c>
      <c r="R1639" s="17"/>
      <c r="S1639" s="17"/>
      <c r="T1639" s="17"/>
      <c r="U1639" s="62">
        <f t="shared" si="317"/>
        <v>0</v>
      </c>
      <c r="V1639" s="63">
        <f>IF(ISBLANK($B1639),0,VLOOKUP($B1639,Listen!$A$2:$C$45,2,FALSE))</f>
        <v>0</v>
      </c>
      <c r="W1639" s="63">
        <f>IF(ISBLANK($B1639),0,VLOOKUP($B1639,Listen!$A$2:$C$45,3,FALSE))</f>
        <v>0</v>
      </c>
      <c r="X1639" s="49">
        <f t="shared" si="318"/>
        <v>0</v>
      </c>
      <c r="Y1639" s="49">
        <f t="shared" si="316"/>
        <v>0</v>
      </c>
      <c r="Z1639" s="49">
        <f t="shared" si="316"/>
        <v>0</v>
      </c>
      <c r="AA1639" s="49">
        <f t="shared" si="316"/>
        <v>0</v>
      </c>
      <c r="AB1639" s="49">
        <f t="shared" si="316"/>
        <v>0</v>
      </c>
      <c r="AC1639" s="49">
        <f t="shared" si="316"/>
        <v>0</v>
      </c>
      <c r="AD1639" s="49">
        <f t="shared" si="316"/>
        <v>0</v>
      </c>
      <c r="AE1639" s="51">
        <f t="shared" si="327"/>
        <v>0</v>
      </c>
      <c r="AF1639" s="51">
        <f>IF(C1639=A_Stammdaten!$B$12,D_SAV!$U1639-D_SAV!$AG1639,HLOOKUP(A_Stammdaten!$B$12-1,$AH$4:$AN$4004,ROW(C1639)-3,FALSE)-$AG1639)</f>
        <v>0</v>
      </c>
      <c r="AG1639" s="51">
        <f>HLOOKUP(A_Stammdaten!$B$12,$AH$4:$AN$4004,ROW(C1639)-3,FALSE)</f>
        <v>0</v>
      </c>
      <c r="AH1639" s="51">
        <f t="shared" si="319"/>
        <v>0</v>
      </c>
      <c r="AI1639" s="51">
        <f t="shared" si="320"/>
        <v>0</v>
      </c>
      <c r="AJ1639" s="51">
        <f t="shared" si="321"/>
        <v>0</v>
      </c>
      <c r="AK1639" s="51">
        <f t="shared" si="322"/>
        <v>0</v>
      </c>
      <c r="AL1639" s="51">
        <f t="shared" si="323"/>
        <v>0</v>
      </c>
      <c r="AM1639" s="51">
        <f t="shared" si="324"/>
        <v>0</v>
      </c>
      <c r="AN1639" s="51">
        <f t="shared" si="325"/>
        <v>0</v>
      </c>
    </row>
    <row r="1640" spans="1:40" x14ac:dyDescent="0.25">
      <c r="A1640" s="17"/>
      <c r="B1640" s="17"/>
      <c r="C1640" s="35"/>
      <c r="D1640" s="17"/>
      <c r="E1640" s="17"/>
      <c r="F1640" s="17"/>
      <c r="G1640" s="62">
        <f t="shared" si="326"/>
        <v>0</v>
      </c>
      <c r="H1640" s="17"/>
      <c r="I1640" s="17"/>
      <c r="J1640" s="17"/>
      <c r="K1640" s="17"/>
      <c r="L1640" s="17"/>
      <c r="M1640" s="17"/>
      <c r="N1640" s="17"/>
      <c r="O1640" s="17"/>
      <c r="P1640" s="115"/>
      <c r="Q1640" s="62">
        <f>IF(C1640&gt;A_Stammdaten!$B$12,0,SUM(G1640,H1640,J1640,K1640,M1640,N1640)-SUM(I1640,L1640,O1640,P1640))</f>
        <v>0</v>
      </c>
      <c r="R1640" s="17"/>
      <c r="S1640" s="17"/>
      <c r="T1640" s="17"/>
      <c r="U1640" s="62">
        <f t="shared" si="317"/>
        <v>0</v>
      </c>
      <c r="V1640" s="63">
        <f>IF(ISBLANK($B1640),0,VLOOKUP($B1640,Listen!$A$2:$C$45,2,FALSE))</f>
        <v>0</v>
      </c>
      <c r="W1640" s="63">
        <f>IF(ISBLANK($B1640),0,VLOOKUP($B1640,Listen!$A$2:$C$45,3,FALSE))</f>
        <v>0</v>
      </c>
      <c r="X1640" s="49">
        <f t="shared" si="318"/>
        <v>0</v>
      </c>
      <c r="Y1640" s="49">
        <f t="shared" si="316"/>
        <v>0</v>
      </c>
      <c r="Z1640" s="49">
        <f t="shared" si="316"/>
        <v>0</v>
      </c>
      <c r="AA1640" s="49">
        <f t="shared" si="316"/>
        <v>0</v>
      </c>
      <c r="AB1640" s="49">
        <f t="shared" si="316"/>
        <v>0</v>
      </c>
      <c r="AC1640" s="49">
        <f t="shared" si="316"/>
        <v>0</v>
      </c>
      <c r="AD1640" s="49">
        <f t="shared" ref="Y1640:AD1683" si="328">$V1640</f>
        <v>0</v>
      </c>
      <c r="AE1640" s="51">
        <f t="shared" si="327"/>
        <v>0</v>
      </c>
      <c r="AF1640" s="51">
        <f>IF(C1640=A_Stammdaten!$B$12,D_SAV!$U1640-D_SAV!$AG1640,HLOOKUP(A_Stammdaten!$B$12-1,$AH$4:$AN$4004,ROW(C1640)-3,FALSE)-$AG1640)</f>
        <v>0</v>
      </c>
      <c r="AG1640" s="51">
        <f>HLOOKUP(A_Stammdaten!$B$12,$AH$4:$AN$4004,ROW(C1640)-3,FALSE)</f>
        <v>0</v>
      </c>
      <c r="AH1640" s="51">
        <f t="shared" si="319"/>
        <v>0</v>
      </c>
      <c r="AI1640" s="51">
        <f t="shared" si="320"/>
        <v>0</v>
      </c>
      <c r="AJ1640" s="51">
        <f t="shared" si="321"/>
        <v>0</v>
      </c>
      <c r="AK1640" s="51">
        <f t="shared" si="322"/>
        <v>0</v>
      </c>
      <c r="AL1640" s="51">
        <f t="shared" si="323"/>
        <v>0</v>
      </c>
      <c r="AM1640" s="51">
        <f t="shared" si="324"/>
        <v>0</v>
      </c>
      <c r="AN1640" s="51">
        <f t="shared" si="325"/>
        <v>0</v>
      </c>
    </row>
    <row r="1641" spans="1:40" x14ac:dyDescent="0.25">
      <c r="A1641" s="17"/>
      <c r="B1641" s="17"/>
      <c r="C1641" s="35"/>
      <c r="D1641" s="17"/>
      <c r="E1641" s="17"/>
      <c r="F1641" s="17"/>
      <c r="G1641" s="62">
        <f t="shared" si="326"/>
        <v>0</v>
      </c>
      <c r="H1641" s="17"/>
      <c r="I1641" s="17"/>
      <c r="J1641" s="17"/>
      <c r="K1641" s="17"/>
      <c r="L1641" s="17"/>
      <c r="M1641" s="17"/>
      <c r="N1641" s="17"/>
      <c r="O1641" s="17"/>
      <c r="P1641" s="115"/>
      <c r="Q1641" s="62">
        <f>IF(C1641&gt;A_Stammdaten!$B$12,0,SUM(G1641,H1641,J1641,K1641,M1641,N1641)-SUM(I1641,L1641,O1641,P1641))</f>
        <v>0</v>
      </c>
      <c r="R1641" s="17"/>
      <c r="S1641" s="17"/>
      <c r="T1641" s="17"/>
      <c r="U1641" s="62">
        <f t="shared" si="317"/>
        <v>0</v>
      </c>
      <c r="V1641" s="63">
        <f>IF(ISBLANK($B1641),0,VLOOKUP($B1641,Listen!$A$2:$C$45,2,FALSE))</f>
        <v>0</v>
      </c>
      <c r="W1641" s="63">
        <f>IF(ISBLANK($B1641),0,VLOOKUP($B1641,Listen!$A$2:$C$45,3,FALSE))</f>
        <v>0</v>
      </c>
      <c r="X1641" s="49">
        <f t="shared" si="318"/>
        <v>0</v>
      </c>
      <c r="Y1641" s="49">
        <f t="shared" si="328"/>
        <v>0</v>
      </c>
      <c r="Z1641" s="49">
        <f t="shared" si="328"/>
        <v>0</v>
      </c>
      <c r="AA1641" s="49">
        <f t="shared" si="328"/>
        <v>0</v>
      </c>
      <c r="AB1641" s="49">
        <f t="shared" si="328"/>
        <v>0</v>
      </c>
      <c r="AC1641" s="49">
        <f t="shared" si="328"/>
        <v>0</v>
      </c>
      <c r="AD1641" s="49">
        <f t="shared" si="328"/>
        <v>0</v>
      </c>
      <c r="AE1641" s="51">
        <f t="shared" si="327"/>
        <v>0</v>
      </c>
      <c r="AF1641" s="51">
        <f>IF(C1641=A_Stammdaten!$B$12,D_SAV!$U1641-D_SAV!$AG1641,HLOOKUP(A_Stammdaten!$B$12-1,$AH$4:$AN$4004,ROW(C1641)-3,FALSE)-$AG1641)</f>
        <v>0</v>
      </c>
      <c r="AG1641" s="51">
        <f>HLOOKUP(A_Stammdaten!$B$12,$AH$4:$AN$4004,ROW(C1641)-3,FALSE)</f>
        <v>0</v>
      </c>
      <c r="AH1641" s="51">
        <f t="shared" si="319"/>
        <v>0</v>
      </c>
      <c r="AI1641" s="51">
        <f t="shared" si="320"/>
        <v>0</v>
      </c>
      <c r="AJ1641" s="51">
        <f t="shared" si="321"/>
        <v>0</v>
      </c>
      <c r="AK1641" s="51">
        <f t="shared" si="322"/>
        <v>0</v>
      </c>
      <c r="AL1641" s="51">
        <f t="shared" si="323"/>
        <v>0</v>
      </c>
      <c r="AM1641" s="51">
        <f t="shared" si="324"/>
        <v>0</v>
      </c>
      <c r="AN1641" s="51">
        <f t="shared" si="325"/>
        <v>0</v>
      </c>
    </row>
    <row r="1642" spans="1:40" x14ac:dyDescent="0.25">
      <c r="A1642" s="17"/>
      <c r="B1642" s="17"/>
      <c r="C1642" s="35"/>
      <c r="D1642" s="17"/>
      <c r="E1642" s="17"/>
      <c r="F1642" s="17"/>
      <c r="G1642" s="62">
        <f t="shared" si="326"/>
        <v>0</v>
      </c>
      <c r="H1642" s="17"/>
      <c r="I1642" s="17"/>
      <c r="J1642" s="17"/>
      <c r="K1642" s="17"/>
      <c r="L1642" s="17"/>
      <c r="M1642" s="17"/>
      <c r="N1642" s="17"/>
      <c r="O1642" s="17"/>
      <c r="P1642" s="115"/>
      <c r="Q1642" s="62">
        <f>IF(C1642&gt;A_Stammdaten!$B$12,0,SUM(G1642,H1642,J1642,K1642,M1642,N1642)-SUM(I1642,L1642,O1642,P1642))</f>
        <v>0</v>
      </c>
      <c r="R1642" s="17"/>
      <c r="S1642" s="17"/>
      <c r="T1642" s="17"/>
      <c r="U1642" s="62">
        <f t="shared" si="317"/>
        <v>0</v>
      </c>
      <c r="V1642" s="63">
        <f>IF(ISBLANK($B1642),0,VLOOKUP($B1642,Listen!$A$2:$C$45,2,FALSE))</f>
        <v>0</v>
      </c>
      <c r="W1642" s="63">
        <f>IF(ISBLANK($B1642),0,VLOOKUP($B1642,Listen!$A$2:$C$45,3,FALSE))</f>
        <v>0</v>
      </c>
      <c r="X1642" s="49">
        <f t="shared" si="318"/>
        <v>0</v>
      </c>
      <c r="Y1642" s="49">
        <f t="shared" si="328"/>
        <v>0</v>
      </c>
      <c r="Z1642" s="49">
        <f t="shared" si="328"/>
        <v>0</v>
      </c>
      <c r="AA1642" s="49">
        <f t="shared" si="328"/>
        <v>0</v>
      </c>
      <c r="AB1642" s="49">
        <f t="shared" si="328"/>
        <v>0</v>
      </c>
      <c r="AC1642" s="49">
        <f t="shared" si="328"/>
        <v>0</v>
      </c>
      <c r="AD1642" s="49">
        <f t="shared" si="328"/>
        <v>0</v>
      </c>
      <c r="AE1642" s="51">
        <f t="shared" si="327"/>
        <v>0</v>
      </c>
      <c r="AF1642" s="51">
        <f>IF(C1642=A_Stammdaten!$B$12,D_SAV!$U1642-D_SAV!$AG1642,HLOOKUP(A_Stammdaten!$B$12-1,$AH$4:$AN$4004,ROW(C1642)-3,FALSE)-$AG1642)</f>
        <v>0</v>
      </c>
      <c r="AG1642" s="51">
        <f>HLOOKUP(A_Stammdaten!$B$12,$AH$4:$AN$4004,ROW(C1642)-3,FALSE)</f>
        <v>0</v>
      </c>
      <c r="AH1642" s="51">
        <f t="shared" si="319"/>
        <v>0</v>
      </c>
      <c r="AI1642" s="51">
        <f t="shared" si="320"/>
        <v>0</v>
      </c>
      <c r="AJ1642" s="51">
        <f t="shared" si="321"/>
        <v>0</v>
      </c>
      <c r="AK1642" s="51">
        <f t="shared" si="322"/>
        <v>0</v>
      </c>
      <c r="AL1642" s="51">
        <f t="shared" si="323"/>
        <v>0</v>
      </c>
      <c r="AM1642" s="51">
        <f t="shared" si="324"/>
        <v>0</v>
      </c>
      <c r="AN1642" s="51">
        <f t="shared" si="325"/>
        <v>0</v>
      </c>
    </row>
    <row r="1643" spans="1:40" x14ac:dyDescent="0.25">
      <c r="A1643" s="17"/>
      <c r="B1643" s="17"/>
      <c r="C1643" s="35"/>
      <c r="D1643" s="17"/>
      <c r="E1643" s="17"/>
      <c r="F1643" s="17"/>
      <c r="G1643" s="62">
        <f t="shared" si="326"/>
        <v>0</v>
      </c>
      <c r="H1643" s="17"/>
      <c r="I1643" s="17"/>
      <c r="J1643" s="17"/>
      <c r="K1643" s="17"/>
      <c r="L1643" s="17"/>
      <c r="M1643" s="17"/>
      <c r="N1643" s="17"/>
      <c r="O1643" s="17"/>
      <c r="P1643" s="115"/>
      <c r="Q1643" s="62">
        <f>IF(C1643&gt;A_Stammdaten!$B$12,0,SUM(G1643,H1643,J1643,K1643,M1643,N1643)-SUM(I1643,L1643,O1643,P1643))</f>
        <v>0</v>
      </c>
      <c r="R1643" s="17"/>
      <c r="S1643" s="17"/>
      <c r="T1643" s="17"/>
      <c r="U1643" s="62">
        <f t="shared" si="317"/>
        <v>0</v>
      </c>
      <c r="V1643" s="63">
        <f>IF(ISBLANK($B1643),0,VLOOKUP($B1643,Listen!$A$2:$C$45,2,FALSE))</f>
        <v>0</v>
      </c>
      <c r="W1643" s="63">
        <f>IF(ISBLANK($B1643),0,VLOOKUP($B1643,Listen!$A$2:$C$45,3,FALSE))</f>
        <v>0</v>
      </c>
      <c r="X1643" s="49">
        <f t="shared" si="318"/>
        <v>0</v>
      </c>
      <c r="Y1643" s="49">
        <f t="shared" si="328"/>
        <v>0</v>
      </c>
      <c r="Z1643" s="49">
        <f t="shared" si="328"/>
        <v>0</v>
      </c>
      <c r="AA1643" s="49">
        <f t="shared" si="328"/>
        <v>0</v>
      </c>
      <c r="AB1643" s="49">
        <f t="shared" si="328"/>
        <v>0</v>
      </c>
      <c r="AC1643" s="49">
        <f t="shared" si="328"/>
        <v>0</v>
      </c>
      <c r="AD1643" s="49">
        <f t="shared" si="328"/>
        <v>0</v>
      </c>
      <c r="AE1643" s="51">
        <f t="shared" si="327"/>
        <v>0</v>
      </c>
      <c r="AF1643" s="51">
        <f>IF(C1643=A_Stammdaten!$B$12,D_SAV!$U1643-D_SAV!$AG1643,HLOOKUP(A_Stammdaten!$B$12-1,$AH$4:$AN$4004,ROW(C1643)-3,FALSE)-$AG1643)</f>
        <v>0</v>
      </c>
      <c r="AG1643" s="51">
        <f>HLOOKUP(A_Stammdaten!$B$12,$AH$4:$AN$4004,ROW(C1643)-3,FALSE)</f>
        <v>0</v>
      </c>
      <c r="AH1643" s="51">
        <f t="shared" si="319"/>
        <v>0</v>
      </c>
      <c r="AI1643" s="51">
        <f t="shared" si="320"/>
        <v>0</v>
      </c>
      <c r="AJ1643" s="51">
        <f t="shared" si="321"/>
        <v>0</v>
      </c>
      <c r="AK1643" s="51">
        <f t="shared" si="322"/>
        <v>0</v>
      </c>
      <c r="AL1643" s="51">
        <f t="shared" si="323"/>
        <v>0</v>
      </c>
      <c r="AM1643" s="51">
        <f t="shared" si="324"/>
        <v>0</v>
      </c>
      <c r="AN1643" s="51">
        <f t="shared" si="325"/>
        <v>0</v>
      </c>
    </row>
    <row r="1644" spans="1:40" x14ac:dyDescent="0.25">
      <c r="A1644" s="17"/>
      <c r="B1644" s="17"/>
      <c r="C1644" s="35"/>
      <c r="D1644" s="17"/>
      <c r="E1644" s="17"/>
      <c r="F1644" s="17"/>
      <c r="G1644" s="62">
        <f t="shared" si="326"/>
        <v>0</v>
      </c>
      <c r="H1644" s="17"/>
      <c r="I1644" s="17"/>
      <c r="J1644" s="17"/>
      <c r="K1644" s="17"/>
      <c r="L1644" s="17"/>
      <c r="M1644" s="17"/>
      <c r="N1644" s="17"/>
      <c r="O1644" s="17"/>
      <c r="P1644" s="115"/>
      <c r="Q1644" s="62">
        <f>IF(C1644&gt;A_Stammdaten!$B$12,0,SUM(G1644,H1644,J1644,K1644,M1644,N1644)-SUM(I1644,L1644,O1644,P1644))</f>
        <v>0</v>
      </c>
      <c r="R1644" s="17"/>
      <c r="S1644" s="17"/>
      <c r="T1644" s="17"/>
      <c r="U1644" s="62">
        <f t="shared" si="317"/>
        <v>0</v>
      </c>
      <c r="V1644" s="63">
        <f>IF(ISBLANK($B1644),0,VLOOKUP($B1644,Listen!$A$2:$C$45,2,FALSE))</f>
        <v>0</v>
      </c>
      <c r="W1644" s="63">
        <f>IF(ISBLANK($B1644),0,VLOOKUP($B1644,Listen!$A$2:$C$45,3,FALSE))</f>
        <v>0</v>
      </c>
      <c r="X1644" s="49">
        <f t="shared" si="318"/>
        <v>0</v>
      </c>
      <c r="Y1644" s="49">
        <f t="shared" si="328"/>
        <v>0</v>
      </c>
      <c r="Z1644" s="49">
        <f t="shared" si="328"/>
        <v>0</v>
      </c>
      <c r="AA1644" s="49">
        <f t="shared" si="328"/>
        <v>0</v>
      </c>
      <c r="AB1644" s="49">
        <f t="shared" si="328"/>
        <v>0</v>
      </c>
      <c r="AC1644" s="49">
        <f t="shared" si="328"/>
        <v>0</v>
      </c>
      <c r="AD1644" s="49">
        <f t="shared" si="328"/>
        <v>0</v>
      </c>
      <c r="AE1644" s="51">
        <f t="shared" si="327"/>
        <v>0</v>
      </c>
      <c r="AF1644" s="51">
        <f>IF(C1644=A_Stammdaten!$B$12,D_SAV!$U1644-D_SAV!$AG1644,HLOOKUP(A_Stammdaten!$B$12-1,$AH$4:$AN$4004,ROW(C1644)-3,FALSE)-$AG1644)</f>
        <v>0</v>
      </c>
      <c r="AG1644" s="51">
        <f>HLOOKUP(A_Stammdaten!$B$12,$AH$4:$AN$4004,ROW(C1644)-3,FALSE)</f>
        <v>0</v>
      </c>
      <c r="AH1644" s="51">
        <f t="shared" si="319"/>
        <v>0</v>
      </c>
      <c r="AI1644" s="51">
        <f t="shared" si="320"/>
        <v>0</v>
      </c>
      <c r="AJ1644" s="51">
        <f t="shared" si="321"/>
        <v>0</v>
      </c>
      <c r="AK1644" s="51">
        <f t="shared" si="322"/>
        <v>0</v>
      </c>
      <c r="AL1644" s="51">
        <f t="shared" si="323"/>
        <v>0</v>
      </c>
      <c r="AM1644" s="51">
        <f t="shared" si="324"/>
        <v>0</v>
      </c>
      <c r="AN1644" s="51">
        <f t="shared" si="325"/>
        <v>0</v>
      </c>
    </row>
    <row r="1645" spans="1:40" x14ac:dyDescent="0.25">
      <c r="A1645" s="17"/>
      <c r="B1645" s="17"/>
      <c r="C1645" s="35"/>
      <c r="D1645" s="17"/>
      <c r="E1645" s="17"/>
      <c r="F1645" s="17"/>
      <c r="G1645" s="62">
        <f t="shared" si="326"/>
        <v>0</v>
      </c>
      <c r="H1645" s="17"/>
      <c r="I1645" s="17"/>
      <c r="J1645" s="17"/>
      <c r="K1645" s="17"/>
      <c r="L1645" s="17"/>
      <c r="M1645" s="17"/>
      <c r="N1645" s="17"/>
      <c r="O1645" s="17"/>
      <c r="P1645" s="115"/>
      <c r="Q1645" s="62">
        <f>IF(C1645&gt;A_Stammdaten!$B$12,0,SUM(G1645,H1645,J1645,K1645,M1645,N1645)-SUM(I1645,L1645,O1645,P1645))</f>
        <v>0</v>
      </c>
      <c r="R1645" s="17"/>
      <c r="S1645" s="17"/>
      <c r="T1645" s="17"/>
      <c r="U1645" s="62">
        <f t="shared" si="317"/>
        <v>0</v>
      </c>
      <c r="V1645" s="63">
        <f>IF(ISBLANK($B1645),0,VLOOKUP($B1645,Listen!$A$2:$C$45,2,FALSE))</f>
        <v>0</v>
      </c>
      <c r="W1645" s="63">
        <f>IF(ISBLANK($B1645),0,VLOOKUP($B1645,Listen!$A$2:$C$45,3,FALSE))</f>
        <v>0</v>
      </c>
      <c r="X1645" s="49">
        <f t="shared" si="318"/>
        <v>0</v>
      </c>
      <c r="Y1645" s="49">
        <f t="shared" si="328"/>
        <v>0</v>
      </c>
      <c r="Z1645" s="49">
        <f t="shared" si="328"/>
        <v>0</v>
      </c>
      <c r="AA1645" s="49">
        <f t="shared" si="328"/>
        <v>0</v>
      </c>
      <c r="AB1645" s="49">
        <f t="shared" si="328"/>
        <v>0</v>
      </c>
      <c r="AC1645" s="49">
        <f t="shared" si="328"/>
        <v>0</v>
      </c>
      <c r="AD1645" s="49">
        <f t="shared" si="328"/>
        <v>0</v>
      </c>
      <c r="AE1645" s="51">
        <f t="shared" si="327"/>
        <v>0</v>
      </c>
      <c r="AF1645" s="51">
        <f>IF(C1645=A_Stammdaten!$B$12,D_SAV!$U1645-D_SAV!$AG1645,HLOOKUP(A_Stammdaten!$B$12-1,$AH$4:$AN$4004,ROW(C1645)-3,FALSE)-$AG1645)</f>
        <v>0</v>
      </c>
      <c r="AG1645" s="51">
        <f>HLOOKUP(A_Stammdaten!$B$12,$AH$4:$AN$4004,ROW(C1645)-3,FALSE)</f>
        <v>0</v>
      </c>
      <c r="AH1645" s="51">
        <f t="shared" si="319"/>
        <v>0</v>
      </c>
      <c r="AI1645" s="51">
        <f t="shared" si="320"/>
        <v>0</v>
      </c>
      <c r="AJ1645" s="51">
        <f t="shared" si="321"/>
        <v>0</v>
      </c>
      <c r="AK1645" s="51">
        <f t="shared" si="322"/>
        <v>0</v>
      </c>
      <c r="AL1645" s="51">
        <f t="shared" si="323"/>
        <v>0</v>
      </c>
      <c r="AM1645" s="51">
        <f t="shared" si="324"/>
        <v>0</v>
      </c>
      <c r="AN1645" s="51">
        <f t="shared" si="325"/>
        <v>0</v>
      </c>
    </row>
    <row r="1646" spans="1:40" x14ac:dyDescent="0.25">
      <c r="A1646" s="17"/>
      <c r="B1646" s="17"/>
      <c r="C1646" s="35"/>
      <c r="D1646" s="17"/>
      <c r="E1646" s="17"/>
      <c r="F1646" s="17"/>
      <c r="G1646" s="62">
        <f t="shared" si="326"/>
        <v>0</v>
      </c>
      <c r="H1646" s="17"/>
      <c r="I1646" s="17"/>
      <c r="J1646" s="17"/>
      <c r="K1646" s="17"/>
      <c r="L1646" s="17"/>
      <c r="M1646" s="17"/>
      <c r="N1646" s="17"/>
      <c r="O1646" s="17"/>
      <c r="P1646" s="115"/>
      <c r="Q1646" s="62">
        <f>IF(C1646&gt;A_Stammdaten!$B$12,0,SUM(G1646,H1646,J1646,K1646,M1646,N1646)-SUM(I1646,L1646,O1646,P1646))</f>
        <v>0</v>
      </c>
      <c r="R1646" s="17"/>
      <c r="S1646" s="17"/>
      <c r="T1646" s="17"/>
      <c r="U1646" s="62">
        <f t="shared" si="317"/>
        <v>0</v>
      </c>
      <c r="V1646" s="63">
        <f>IF(ISBLANK($B1646),0,VLOOKUP($B1646,Listen!$A$2:$C$45,2,FALSE))</f>
        <v>0</v>
      </c>
      <c r="W1646" s="63">
        <f>IF(ISBLANK($B1646),0,VLOOKUP($B1646,Listen!$A$2:$C$45,3,FALSE))</f>
        <v>0</v>
      </c>
      <c r="X1646" s="49">
        <f t="shared" si="318"/>
        <v>0</v>
      </c>
      <c r="Y1646" s="49">
        <f t="shared" si="328"/>
        <v>0</v>
      </c>
      <c r="Z1646" s="49">
        <f t="shared" si="328"/>
        <v>0</v>
      </c>
      <c r="AA1646" s="49">
        <f t="shared" si="328"/>
        <v>0</v>
      </c>
      <c r="AB1646" s="49">
        <f t="shared" si="328"/>
        <v>0</v>
      </c>
      <c r="AC1646" s="49">
        <f t="shared" si="328"/>
        <v>0</v>
      </c>
      <c r="AD1646" s="49">
        <f t="shared" si="328"/>
        <v>0</v>
      </c>
      <c r="AE1646" s="51">
        <f t="shared" si="327"/>
        <v>0</v>
      </c>
      <c r="AF1646" s="51">
        <f>IF(C1646=A_Stammdaten!$B$12,D_SAV!$U1646-D_SAV!$AG1646,HLOOKUP(A_Stammdaten!$B$12-1,$AH$4:$AN$4004,ROW(C1646)-3,FALSE)-$AG1646)</f>
        <v>0</v>
      </c>
      <c r="AG1646" s="51">
        <f>HLOOKUP(A_Stammdaten!$B$12,$AH$4:$AN$4004,ROW(C1646)-3,FALSE)</f>
        <v>0</v>
      </c>
      <c r="AH1646" s="51">
        <f t="shared" si="319"/>
        <v>0</v>
      </c>
      <c r="AI1646" s="51">
        <f t="shared" si="320"/>
        <v>0</v>
      </c>
      <c r="AJ1646" s="51">
        <f t="shared" si="321"/>
        <v>0</v>
      </c>
      <c r="AK1646" s="51">
        <f t="shared" si="322"/>
        <v>0</v>
      </c>
      <c r="AL1646" s="51">
        <f t="shared" si="323"/>
        <v>0</v>
      </c>
      <c r="AM1646" s="51">
        <f t="shared" si="324"/>
        <v>0</v>
      </c>
      <c r="AN1646" s="51">
        <f t="shared" si="325"/>
        <v>0</v>
      </c>
    </row>
    <row r="1647" spans="1:40" x14ac:dyDescent="0.25">
      <c r="A1647" s="17"/>
      <c r="B1647" s="17"/>
      <c r="C1647" s="35"/>
      <c r="D1647" s="17"/>
      <c r="E1647" s="17"/>
      <c r="F1647" s="17"/>
      <c r="G1647" s="62">
        <f t="shared" si="326"/>
        <v>0</v>
      </c>
      <c r="H1647" s="17"/>
      <c r="I1647" s="17"/>
      <c r="J1647" s="17"/>
      <c r="K1647" s="17"/>
      <c r="L1647" s="17"/>
      <c r="M1647" s="17"/>
      <c r="N1647" s="17"/>
      <c r="O1647" s="17"/>
      <c r="P1647" s="115"/>
      <c r="Q1647" s="62">
        <f>IF(C1647&gt;A_Stammdaten!$B$12,0,SUM(G1647,H1647,J1647,K1647,M1647,N1647)-SUM(I1647,L1647,O1647,P1647))</f>
        <v>0</v>
      </c>
      <c r="R1647" s="17"/>
      <c r="S1647" s="17"/>
      <c r="T1647" s="17"/>
      <c r="U1647" s="62">
        <f t="shared" si="317"/>
        <v>0</v>
      </c>
      <c r="V1647" s="63">
        <f>IF(ISBLANK($B1647),0,VLOOKUP($B1647,Listen!$A$2:$C$45,2,FALSE))</f>
        <v>0</v>
      </c>
      <c r="W1647" s="63">
        <f>IF(ISBLANK($B1647),0,VLOOKUP($B1647,Listen!$A$2:$C$45,3,FALSE))</f>
        <v>0</v>
      </c>
      <c r="X1647" s="49">
        <f t="shared" si="318"/>
        <v>0</v>
      </c>
      <c r="Y1647" s="49">
        <f t="shared" si="328"/>
        <v>0</v>
      </c>
      <c r="Z1647" s="49">
        <f t="shared" si="328"/>
        <v>0</v>
      </c>
      <c r="AA1647" s="49">
        <f t="shared" si="328"/>
        <v>0</v>
      </c>
      <c r="AB1647" s="49">
        <f t="shared" si="328"/>
        <v>0</v>
      </c>
      <c r="AC1647" s="49">
        <f t="shared" si="328"/>
        <v>0</v>
      </c>
      <c r="AD1647" s="49">
        <f t="shared" si="328"/>
        <v>0</v>
      </c>
      <c r="AE1647" s="51">
        <f t="shared" si="327"/>
        <v>0</v>
      </c>
      <c r="AF1647" s="51">
        <f>IF(C1647=A_Stammdaten!$B$12,D_SAV!$U1647-D_SAV!$AG1647,HLOOKUP(A_Stammdaten!$B$12-1,$AH$4:$AN$4004,ROW(C1647)-3,FALSE)-$AG1647)</f>
        <v>0</v>
      </c>
      <c r="AG1647" s="51">
        <f>HLOOKUP(A_Stammdaten!$B$12,$AH$4:$AN$4004,ROW(C1647)-3,FALSE)</f>
        <v>0</v>
      </c>
      <c r="AH1647" s="51">
        <f t="shared" si="319"/>
        <v>0</v>
      </c>
      <c r="AI1647" s="51">
        <f t="shared" si="320"/>
        <v>0</v>
      </c>
      <c r="AJ1647" s="51">
        <f t="shared" si="321"/>
        <v>0</v>
      </c>
      <c r="AK1647" s="51">
        <f t="shared" si="322"/>
        <v>0</v>
      </c>
      <c r="AL1647" s="51">
        <f t="shared" si="323"/>
        <v>0</v>
      </c>
      <c r="AM1647" s="51">
        <f t="shared" si="324"/>
        <v>0</v>
      </c>
      <c r="AN1647" s="51">
        <f t="shared" si="325"/>
        <v>0</v>
      </c>
    </row>
    <row r="1648" spans="1:40" x14ac:dyDescent="0.25">
      <c r="A1648" s="17"/>
      <c r="B1648" s="17"/>
      <c r="C1648" s="35"/>
      <c r="D1648" s="17"/>
      <c r="E1648" s="17"/>
      <c r="F1648" s="17"/>
      <c r="G1648" s="62">
        <f t="shared" si="326"/>
        <v>0</v>
      </c>
      <c r="H1648" s="17"/>
      <c r="I1648" s="17"/>
      <c r="J1648" s="17"/>
      <c r="K1648" s="17"/>
      <c r="L1648" s="17"/>
      <c r="M1648" s="17"/>
      <c r="N1648" s="17"/>
      <c r="O1648" s="17"/>
      <c r="P1648" s="115"/>
      <c r="Q1648" s="62">
        <f>IF(C1648&gt;A_Stammdaten!$B$12,0,SUM(G1648,H1648,J1648,K1648,M1648,N1648)-SUM(I1648,L1648,O1648,P1648))</f>
        <v>0</v>
      </c>
      <c r="R1648" s="17"/>
      <c r="S1648" s="17"/>
      <c r="T1648" s="17"/>
      <c r="U1648" s="62">
        <f t="shared" si="317"/>
        <v>0</v>
      </c>
      <c r="V1648" s="63">
        <f>IF(ISBLANK($B1648),0,VLOOKUP($B1648,Listen!$A$2:$C$45,2,FALSE))</f>
        <v>0</v>
      </c>
      <c r="W1648" s="63">
        <f>IF(ISBLANK($B1648),0,VLOOKUP($B1648,Listen!$A$2:$C$45,3,FALSE))</f>
        <v>0</v>
      </c>
      <c r="X1648" s="49">
        <f t="shared" si="318"/>
        <v>0</v>
      </c>
      <c r="Y1648" s="49">
        <f t="shared" si="328"/>
        <v>0</v>
      </c>
      <c r="Z1648" s="49">
        <f t="shared" si="328"/>
        <v>0</v>
      </c>
      <c r="AA1648" s="49">
        <f t="shared" si="328"/>
        <v>0</v>
      </c>
      <c r="AB1648" s="49">
        <f t="shared" si="328"/>
        <v>0</v>
      </c>
      <c r="AC1648" s="49">
        <f t="shared" si="328"/>
        <v>0</v>
      </c>
      <c r="AD1648" s="49">
        <f t="shared" si="328"/>
        <v>0</v>
      </c>
      <c r="AE1648" s="51">
        <f t="shared" si="327"/>
        <v>0</v>
      </c>
      <c r="AF1648" s="51">
        <f>IF(C1648=A_Stammdaten!$B$12,D_SAV!$U1648-D_SAV!$AG1648,HLOOKUP(A_Stammdaten!$B$12-1,$AH$4:$AN$4004,ROW(C1648)-3,FALSE)-$AG1648)</f>
        <v>0</v>
      </c>
      <c r="AG1648" s="51">
        <f>HLOOKUP(A_Stammdaten!$B$12,$AH$4:$AN$4004,ROW(C1648)-3,FALSE)</f>
        <v>0</v>
      </c>
      <c r="AH1648" s="51">
        <f t="shared" si="319"/>
        <v>0</v>
      </c>
      <c r="AI1648" s="51">
        <f t="shared" si="320"/>
        <v>0</v>
      </c>
      <c r="AJ1648" s="51">
        <f t="shared" si="321"/>
        <v>0</v>
      </c>
      <c r="AK1648" s="51">
        <f t="shared" si="322"/>
        <v>0</v>
      </c>
      <c r="AL1648" s="51">
        <f t="shared" si="323"/>
        <v>0</v>
      </c>
      <c r="AM1648" s="51">
        <f t="shared" si="324"/>
        <v>0</v>
      </c>
      <c r="AN1648" s="51">
        <f t="shared" si="325"/>
        <v>0</v>
      </c>
    </row>
    <row r="1649" spans="1:40" x14ac:dyDescent="0.25">
      <c r="A1649" s="17"/>
      <c r="B1649" s="17"/>
      <c r="C1649" s="35"/>
      <c r="D1649" s="17"/>
      <c r="E1649" s="17"/>
      <c r="F1649" s="17"/>
      <c r="G1649" s="62">
        <f t="shared" si="326"/>
        <v>0</v>
      </c>
      <c r="H1649" s="17"/>
      <c r="I1649" s="17"/>
      <c r="J1649" s="17"/>
      <c r="K1649" s="17"/>
      <c r="L1649" s="17"/>
      <c r="M1649" s="17"/>
      <c r="N1649" s="17"/>
      <c r="O1649" s="17"/>
      <c r="P1649" s="115"/>
      <c r="Q1649" s="62">
        <f>IF(C1649&gt;A_Stammdaten!$B$12,0,SUM(G1649,H1649,J1649,K1649,M1649,N1649)-SUM(I1649,L1649,O1649,P1649))</f>
        <v>0</v>
      </c>
      <c r="R1649" s="17"/>
      <c r="S1649" s="17"/>
      <c r="T1649" s="17"/>
      <c r="U1649" s="62">
        <f t="shared" si="317"/>
        <v>0</v>
      </c>
      <c r="V1649" s="63">
        <f>IF(ISBLANK($B1649),0,VLOOKUP($B1649,Listen!$A$2:$C$45,2,FALSE))</f>
        <v>0</v>
      </c>
      <c r="W1649" s="63">
        <f>IF(ISBLANK($B1649),0,VLOOKUP($B1649,Listen!$A$2:$C$45,3,FALSE))</f>
        <v>0</v>
      </c>
      <c r="X1649" s="49">
        <f t="shared" si="318"/>
        <v>0</v>
      </c>
      <c r="Y1649" s="49">
        <f t="shared" si="328"/>
        <v>0</v>
      </c>
      <c r="Z1649" s="49">
        <f t="shared" si="328"/>
        <v>0</v>
      </c>
      <c r="AA1649" s="49">
        <f t="shared" si="328"/>
        <v>0</v>
      </c>
      <c r="AB1649" s="49">
        <f t="shared" si="328"/>
        <v>0</v>
      </c>
      <c r="AC1649" s="49">
        <f t="shared" si="328"/>
        <v>0</v>
      </c>
      <c r="AD1649" s="49">
        <f t="shared" si="328"/>
        <v>0</v>
      </c>
      <c r="AE1649" s="51">
        <f t="shared" si="327"/>
        <v>0</v>
      </c>
      <c r="AF1649" s="51">
        <f>IF(C1649=A_Stammdaten!$B$12,D_SAV!$U1649-D_SAV!$AG1649,HLOOKUP(A_Stammdaten!$B$12-1,$AH$4:$AN$4004,ROW(C1649)-3,FALSE)-$AG1649)</f>
        <v>0</v>
      </c>
      <c r="AG1649" s="51">
        <f>HLOOKUP(A_Stammdaten!$B$12,$AH$4:$AN$4004,ROW(C1649)-3,FALSE)</f>
        <v>0</v>
      </c>
      <c r="AH1649" s="51">
        <f t="shared" si="319"/>
        <v>0</v>
      </c>
      <c r="AI1649" s="51">
        <f t="shared" si="320"/>
        <v>0</v>
      </c>
      <c r="AJ1649" s="51">
        <f t="shared" si="321"/>
        <v>0</v>
      </c>
      <c r="AK1649" s="51">
        <f t="shared" si="322"/>
        <v>0</v>
      </c>
      <c r="AL1649" s="51">
        <f t="shared" si="323"/>
        <v>0</v>
      </c>
      <c r="AM1649" s="51">
        <f t="shared" si="324"/>
        <v>0</v>
      </c>
      <c r="AN1649" s="51">
        <f t="shared" si="325"/>
        <v>0</v>
      </c>
    </row>
    <row r="1650" spans="1:40" x14ac:dyDescent="0.25">
      <c r="A1650" s="17"/>
      <c r="B1650" s="17"/>
      <c r="C1650" s="35"/>
      <c r="D1650" s="17"/>
      <c r="E1650" s="17"/>
      <c r="F1650" s="17"/>
      <c r="G1650" s="62">
        <f t="shared" si="326"/>
        <v>0</v>
      </c>
      <c r="H1650" s="17"/>
      <c r="I1650" s="17"/>
      <c r="J1650" s="17"/>
      <c r="K1650" s="17"/>
      <c r="L1650" s="17"/>
      <c r="M1650" s="17"/>
      <c r="N1650" s="17"/>
      <c r="O1650" s="17"/>
      <c r="P1650" s="115"/>
      <c r="Q1650" s="62">
        <f>IF(C1650&gt;A_Stammdaten!$B$12,0,SUM(G1650,H1650,J1650,K1650,M1650,N1650)-SUM(I1650,L1650,O1650,P1650))</f>
        <v>0</v>
      </c>
      <c r="R1650" s="17"/>
      <c r="S1650" s="17"/>
      <c r="T1650" s="17"/>
      <c r="U1650" s="62">
        <f t="shared" si="317"/>
        <v>0</v>
      </c>
      <c r="V1650" s="63">
        <f>IF(ISBLANK($B1650),0,VLOOKUP($B1650,Listen!$A$2:$C$45,2,FALSE))</f>
        <v>0</v>
      </c>
      <c r="W1650" s="63">
        <f>IF(ISBLANK($B1650),0,VLOOKUP($B1650,Listen!$A$2:$C$45,3,FALSE))</f>
        <v>0</v>
      </c>
      <c r="X1650" s="49">
        <f t="shared" si="318"/>
        <v>0</v>
      </c>
      <c r="Y1650" s="49">
        <f t="shared" si="328"/>
        <v>0</v>
      </c>
      <c r="Z1650" s="49">
        <f t="shared" si="328"/>
        <v>0</v>
      </c>
      <c r="AA1650" s="49">
        <f t="shared" si="328"/>
        <v>0</v>
      </c>
      <c r="AB1650" s="49">
        <f t="shared" si="328"/>
        <v>0</v>
      </c>
      <c r="AC1650" s="49">
        <f t="shared" si="328"/>
        <v>0</v>
      </c>
      <c r="AD1650" s="49">
        <f t="shared" si="328"/>
        <v>0</v>
      </c>
      <c r="AE1650" s="51">
        <f t="shared" si="327"/>
        <v>0</v>
      </c>
      <c r="AF1650" s="51">
        <f>IF(C1650=A_Stammdaten!$B$12,D_SAV!$U1650-D_SAV!$AG1650,HLOOKUP(A_Stammdaten!$B$12-1,$AH$4:$AN$4004,ROW(C1650)-3,FALSE)-$AG1650)</f>
        <v>0</v>
      </c>
      <c r="AG1650" s="51">
        <f>HLOOKUP(A_Stammdaten!$B$12,$AH$4:$AN$4004,ROW(C1650)-3,FALSE)</f>
        <v>0</v>
      </c>
      <c r="AH1650" s="51">
        <f t="shared" si="319"/>
        <v>0</v>
      </c>
      <c r="AI1650" s="51">
        <f t="shared" si="320"/>
        <v>0</v>
      </c>
      <c r="AJ1650" s="51">
        <f t="shared" si="321"/>
        <v>0</v>
      </c>
      <c r="AK1650" s="51">
        <f t="shared" si="322"/>
        <v>0</v>
      </c>
      <c r="AL1650" s="51">
        <f t="shared" si="323"/>
        <v>0</v>
      </c>
      <c r="AM1650" s="51">
        <f t="shared" si="324"/>
        <v>0</v>
      </c>
      <c r="AN1650" s="51">
        <f t="shared" si="325"/>
        <v>0</v>
      </c>
    </row>
    <row r="1651" spans="1:40" x14ac:dyDescent="0.25">
      <c r="A1651" s="17"/>
      <c r="B1651" s="17"/>
      <c r="C1651" s="35"/>
      <c r="D1651" s="17"/>
      <c r="E1651" s="17"/>
      <c r="F1651" s="17"/>
      <c r="G1651" s="62">
        <f t="shared" si="326"/>
        <v>0</v>
      </c>
      <c r="H1651" s="17"/>
      <c r="I1651" s="17"/>
      <c r="J1651" s="17"/>
      <c r="K1651" s="17"/>
      <c r="L1651" s="17"/>
      <c r="M1651" s="17"/>
      <c r="N1651" s="17"/>
      <c r="O1651" s="17"/>
      <c r="P1651" s="115"/>
      <c r="Q1651" s="62">
        <f>IF(C1651&gt;A_Stammdaten!$B$12,0,SUM(G1651,H1651,J1651,K1651,M1651,N1651)-SUM(I1651,L1651,O1651,P1651))</f>
        <v>0</v>
      </c>
      <c r="R1651" s="17"/>
      <c r="S1651" s="17"/>
      <c r="T1651" s="17"/>
      <c r="U1651" s="62">
        <f t="shared" si="317"/>
        <v>0</v>
      </c>
      <c r="V1651" s="63">
        <f>IF(ISBLANK($B1651),0,VLOOKUP($B1651,Listen!$A$2:$C$45,2,FALSE))</f>
        <v>0</v>
      </c>
      <c r="W1651" s="63">
        <f>IF(ISBLANK($B1651),0,VLOOKUP($B1651,Listen!$A$2:$C$45,3,FALSE))</f>
        <v>0</v>
      </c>
      <c r="X1651" s="49">
        <f t="shared" si="318"/>
        <v>0</v>
      </c>
      <c r="Y1651" s="49">
        <f t="shared" si="328"/>
        <v>0</v>
      </c>
      <c r="Z1651" s="49">
        <f t="shared" si="328"/>
        <v>0</v>
      </c>
      <c r="AA1651" s="49">
        <f t="shared" si="328"/>
        <v>0</v>
      </c>
      <c r="AB1651" s="49">
        <f t="shared" si="328"/>
        <v>0</v>
      </c>
      <c r="AC1651" s="49">
        <f t="shared" si="328"/>
        <v>0</v>
      </c>
      <c r="AD1651" s="49">
        <f t="shared" si="328"/>
        <v>0</v>
      </c>
      <c r="AE1651" s="51">
        <f t="shared" si="327"/>
        <v>0</v>
      </c>
      <c r="AF1651" s="51">
        <f>IF(C1651=A_Stammdaten!$B$12,D_SAV!$U1651-D_SAV!$AG1651,HLOOKUP(A_Stammdaten!$B$12-1,$AH$4:$AN$4004,ROW(C1651)-3,FALSE)-$AG1651)</f>
        <v>0</v>
      </c>
      <c r="AG1651" s="51">
        <f>HLOOKUP(A_Stammdaten!$B$12,$AH$4:$AN$4004,ROW(C1651)-3,FALSE)</f>
        <v>0</v>
      </c>
      <c r="AH1651" s="51">
        <f t="shared" si="319"/>
        <v>0</v>
      </c>
      <c r="AI1651" s="51">
        <f t="shared" si="320"/>
        <v>0</v>
      </c>
      <c r="AJ1651" s="51">
        <f t="shared" si="321"/>
        <v>0</v>
      </c>
      <c r="AK1651" s="51">
        <f t="shared" si="322"/>
        <v>0</v>
      </c>
      <c r="AL1651" s="51">
        <f t="shared" si="323"/>
        <v>0</v>
      </c>
      <c r="AM1651" s="51">
        <f t="shared" si="324"/>
        <v>0</v>
      </c>
      <c r="AN1651" s="51">
        <f t="shared" si="325"/>
        <v>0</v>
      </c>
    </row>
    <row r="1652" spans="1:40" x14ac:dyDescent="0.25">
      <c r="A1652" s="17"/>
      <c r="B1652" s="17"/>
      <c r="C1652" s="35"/>
      <c r="D1652" s="17"/>
      <c r="E1652" s="17"/>
      <c r="F1652" s="17"/>
      <c r="G1652" s="62">
        <f t="shared" si="326"/>
        <v>0</v>
      </c>
      <c r="H1652" s="17"/>
      <c r="I1652" s="17"/>
      <c r="J1652" s="17"/>
      <c r="K1652" s="17"/>
      <c r="L1652" s="17"/>
      <c r="M1652" s="17"/>
      <c r="N1652" s="17"/>
      <c r="O1652" s="17"/>
      <c r="P1652" s="115"/>
      <c r="Q1652" s="62">
        <f>IF(C1652&gt;A_Stammdaten!$B$12,0,SUM(G1652,H1652,J1652,K1652,M1652,N1652)-SUM(I1652,L1652,O1652,P1652))</f>
        <v>0</v>
      </c>
      <c r="R1652" s="17"/>
      <c r="S1652" s="17"/>
      <c r="T1652" s="17"/>
      <c r="U1652" s="62">
        <f t="shared" si="317"/>
        <v>0</v>
      </c>
      <c r="V1652" s="63">
        <f>IF(ISBLANK($B1652),0,VLOOKUP($B1652,Listen!$A$2:$C$45,2,FALSE))</f>
        <v>0</v>
      </c>
      <c r="W1652" s="63">
        <f>IF(ISBLANK($B1652),0,VLOOKUP($B1652,Listen!$A$2:$C$45,3,FALSE))</f>
        <v>0</v>
      </c>
      <c r="X1652" s="49">
        <f t="shared" si="318"/>
        <v>0</v>
      </c>
      <c r="Y1652" s="49">
        <f t="shared" si="328"/>
        <v>0</v>
      </c>
      <c r="Z1652" s="49">
        <f t="shared" si="328"/>
        <v>0</v>
      </c>
      <c r="AA1652" s="49">
        <f t="shared" si="328"/>
        <v>0</v>
      </c>
      <c r="AB1652" s="49">
        <f t="shared" si="328"/>
        <v>0</v>
      </c>
      <c r="AC1652" s="49">
        <f t="shared" si="328"/>
        <v>0</v>
      </c>
      <c r="AD1652" s="49">
        <f t="shared" si="328"/>
        <v>0</v>
      </c>
      <c r="AE1652" s="51">
        <f t="shared" si="327"/>
        <v>0</v>
      </c>
      <c r="AF1652" s="51">
        <f>IF(C1652=A_Stammdaten!$B$12,D_SAV!$U1652-D_SAV!$AG1652,HLOOKUP(A_Stammdaten!$B$12-1,$AH$4:$AN$4004,ROW(C1652)-3,FALSE)-$AG1652)</f>
        <v>0</v>
      </c>
      <c r="AG1652" s="51">
        <f>HLOOKUP(A_Stammdaten!$B$12,$AH$4:$AN$4004,ROW(C1652)-3,FALSE)</f>
        <v>0</v>
      </c>
      <c r="AH1652" s="51">
        <f t="shared" si="319"/>
        <v>0</v>
      </c>
      <c r="AI1652" s="51">
        <f t="shared" si="320"/>
        <v>0</v>
      </c>
      <c r="AJ1652" s="51">
        <f t="shared" si="321"/>
        <v>0</v>
      </c>
      <c r="AK1652" s="51">
        <f t="shared" si="322"/>
        <v>0</v>
      </c>
      <c r="AL1652" s="51">
        <f t="shared" si="323"/>
        <v>0</v>
      </c>
      <c r="AM1652" s="51">
        <f t="shared" si="324"/>
        <v>0</v>
      </c>
      <c r="AN1652" s="51">
        <f t="shared" si="325"/>
        <v>0</v>
      </c>
    </row>
    <row r="1653" spans="1:40" x14ac:dyDescent="0.25">
      <c r="A1653" s="17"/>
      <c r="B1653" s="17"/>
      <c r="C1653" s="35"/>
      <c r="D1653" s="17"/>
      <c r="E1653" s="17"/>
      <c r="F1653" s="17"/>
      <c r="G1653" s="62">
        <f t="shared" si="326"/>
        <v>0</v>
      </c>
      <c r="H1653" s="17"/>
      <c r="I1653" s="17"/>
      <c r="J1653" s="17"/>
      <c r="K1653" s="17"/>
      <c r="L1653" s="17"/>
      <c r="M1653" s="17"/>
      <c r="N1653" s="17"/>
      <c r="O1653" s="17"/>
      <c r="P1653" s="115"/>
      <c r="Q1653" s="62">
        <f>IF(C1653&gt;A_Stammdaten!$B$12,0,SUM(G1653,H1653,J1653,K1653,M1653,N1653)-SUM(I1653,L1653,O1653,P1653))</f>
        <v>0</v>
      </c>
      <c r="R1653" s="17"/>
      <c r="S1653" s="17"/>
      <c r="T1653" s="17"/>
      <c r="U1653" s="62">
        <f t="shared" si="317"/>
        <v>0</v>
      </c>
      <c r="V1653" s="63">
        <f>IF(ISBLANK($B1653),0,VLOOKUP($B1653,Listen!$A$2:$C$45,2,FALSE))</f>
        <v>0</v>
      </c>
      <c r="W1653" s="63">
        <f>IF(ISBLANK($B1653),0,VLOOKUP($B1653,Listen!$A$2:$C$45,3,FALSE))</f>
        <v>0</v>
      </c>
      <c r="X1653" s="49">
        <f t="shared" si="318"/>
        <v>0</v>
      </c>
      <c r="Y1653" s="49">
        <f t="shared" si="328"/>
        <v>0</v>
      </c>
      <c r="Z1653" s="49">
        <f t="shared" si="328"/>
        <v>0</v>
      </c>
      <c r="AA1653" s="49">
        <f t="shared" si="328"/>
        <v>0</v>
      </c>
      <c r="AB1653" s="49">
        <f t="shared" si="328"/>
        <v>0</v>
      </c>
      <c r="AC1653" s="49">
        <f t="shared" si="328"/>
        <v>0</v>
      </c>
      <c r="AD1653" s="49">
        <f t="shared" si="328"/>
        <v>0</v>
      </c>
      <c r="AE1653" s="51">
        <f t="shared" si="327"/>
        <v>0</v>
      </c>
      <c r="AF1653" s="51">
        <f>IF(C1653=A_Stammdaten!$B$12,D_SAV!$U1653-D_SAV!$AG1653,HLOOKUP(A_Stammdaten!$B$12-1,$AH$4:$AN$4004,ROW(C1653)-3,FALSE)-$AG1653)</f>
        <v>0</v>
      </c>
      <c r="AG1653" s="51">
        <f>HLOOKUP(A_Stammdaten!$B$12,$AH$4:$AN$4004,ROW(C1653)-3,FALSE)</f>
        <v>0</v>
      </c>
      <c r="AH1653" s="51">
        <f t="shared" si="319"/>
        <v>0</v>
      </c>
      <c r="AI1653" s="51">
        <f t="shared" si="320"/>
        <v>0</v>
      </c>
      <c r="AJ1653" s="51">
        <f t="shared" si="321"/>
        <v>0</v>
      </c>
      <c r="AK1653" s="51">
        <f t="shared" si="322"/>
        <v>0</v>
      </c>
      <c r="AL1653" s="51">
        <f t="shared" si="323"/>
        <v>0</v>
      </c>
      <c r="AM1653" s="51">
        <f t="shared" si="324"/>
        <v>0</v>
      </c>
      <c r="AN1653" s="51">
        <f t="shared" si="325"/>
        <v>0</v>
      </c>
    </row>
    <row r="1654" spans="1:40" x14ac:dyDescent="0.25">
      <c r="A1654" s="17"/>
      <c r="B1654" s="17"/>
      <c r="C1654" s="35"/>
      <c r="D1654" s="17"/>
      <c r="E1654" s="17"/>
      <c r="F1654" s="17"/>
      <c r="G1654" s="62">
        <f t="shared" si="326"/>
        <v>0</v>
      </c>
      <c r="H1654" s="17"/>
      <c r="I1654" s="17"/>
      <c r="J1654" s="17"/>
      <c r="K1654" s="17"/>
      <c r="L1654" s="17"/>
      <c r="M1654" s="17"/>
      <c r="N1654" s="17"/>
      <c r="O1654" s="17"/>
      <c r="P1654" s="115"/>
      <c r="Q1654" s="62">
        <f>IF(C1654&gt;A_Stammdaten!$B$12,0,SUM(G1654,H1654,J1654,K1654,M1654,N1654)-SUM(I1654,L1654,O1654,P1654))</f>
        <v>0</v>
      </c>
      <c r="R1654" s="17"/>
      <c r="S1654" s="17"/>
      <c r="T1654" s="17"/>
      <c r="U1654" s="62">
        <f t="shared" si="317"/>
        <v>0</v>
      </c>
      <c r="V1654" s="63">
        <f>IF(ISBLANK($B1654),0,VLOOKUP($B1654,Listen!$A$2:$C$45,2,FALSE))</f>
        <v>0</v>
      </c>
      <c r="W1654" s="63">
        <f>IF(ISBLANK($B1654),0,VLOOKUP($B1654,Listen!$A$2:$C$45,3,FALSE))</f>
        <v>0</v>
      </c>
      <c r="X1654" s="49">
        <f t="shared" si="318"/>
        <v>0</v>
      </c>
      <c r="Y1654" s="49">
        <f t="shared" si="328"/>
        <v>0</v>
      </c>
      <c r="Z1654" s="49">
        <f t="shared" si="328"/>
        <v>0</v>
      </c>
      <c r="AA1654" s="49">
        <f t="shared" si="328"/>
        <v>0</v>
      </c>
      <c r="AB1654" s="49">
        <f t="shared" si="328"/>
        <v>0</v>
      </c>
      <c r="AC1654" s="49">
        <f t="shared" si="328"/>
        <v>0</v>
      </c>
      <c r="AD1654" s="49">
        <f t="shared" si="328"/>
        <v>0</v>
      </c>
      <c r="AE1654" s="51">
        <f t="shared" si="327"/>
        <v>0</v>
      </c>
      <c r="AF1654" s="51">
        <f>IF(C1654=A_Stammdaten!$B$12,D_SAV!$U1654-D_SAV!$AG1654,HLOOKUP(A_Stammdaten!$B$12-1,$AH$4:$AN$4004,ROW(C1654)-3,FALSE)-$AG1654)</f>
        <v>0</v>
      </c>
      <c r="AG1654" s="51">
        <f>HLOOKUP(A_Stammdaten!$B$12,$AH$4:$AN$4004,ROW(C1654)-3,FALSE)</f>
        <v>0</v>
      </c>
      <c r="AH1654" s="51">
        <f t="shared" si="319"/>
        <v>0</v>
      </c>
      <c r="AI1654" s="51">
        <f t="shared" si="320"/>
        <v>0</v>
      </c>
      <c r="AJ1654" s="51">
        <f t="shared" si="321"/>
        <v>0</v>
      </c>
      <c r="AK1654" s="51">
        <f t="shared" si="322"/>
        <v>0</v>
      </c>
      <c r="AL1654" s="51">
        <f t="shared" si="323"/>
        <v>0</v>
      </c>
      <c r="AM1654" s="51">
        <f t="shared" si="324"/>
        <v>0</v>
      </c>
      <c r="AN1654" s="51">
        <f t="shared" si="325"/>
        <v>0</v>
      </c>
    </row>
    <row r="1655" spans="1:40" x14ac:dyDescent="0.25">
      <c r="A1655" s="17"/>
      <c r="B1655" s="17"/>
      <c r="C1655" s="35"/>
      <c r="D1655" s="17"/>
      <c r="E1655" s="17"/>
      <c r="F1655" s="17"/>
      <c r="G1655" s="62">
        <f t="shared" si="326"/>
        <v>0</v>
      </c>
      <c r="H1655" s="17"/>
      <c r="I1655" s="17"/>
      <c r="J1655" s="17"/>
      <c r="K1655" s="17"/>
      <c r="L1655" s="17"/>
      <c r="M1655" s="17"/>
      <c r="N1655" s="17"/>
      <c r="O1655" s="17"/>
      <c r="P1655" s="115"/>
      <c r="Q1655" s="62">
        <f>IF(C1655&gt;A_Stammdaten!$B$12,0,SUM(G1655,H1655,J1655,K1655,M1655,N1655)-SUM(I1655,L1655,O1655,P1655))</f>
        <v>0</v>
      </c>
      <c r="R1655" s="17"/>
      <c r="S1655" s="17"/>
      <c r="T1655" s="17"/>
      <c r="U1655" s="62">
        <f t="shared" si="317"/>
        <v>0</v>
      </c>
      <c r="V1655" s="63">
        <f>IF(ISBLANK($B1655),0,VLOOKUP($B1655,Listen!$A$2:$C$45,2,FALSE))</f>
        <v>0</v>
      </c>
      <c r="W1655" s="63">
        <f>IF(ISBLANK($B1655),0,VLOOKUP($B1655,Listen!$A$2:$C$45,3,FALSE))</f>
        <v>0</v>
      </c>
      <c r="X1655" s="49">
        <f t="shared" si="318"/>
        <v>0</v>
      </c>
      <c r="Y1655" s="49">
        <f t="shared" si="328"/>
        <v>0</v>
      </c>
      <c r="Z1655" s="49">
        <f t="shared" si="328"/>
        <v>0</v>
      </c>
      <c r="AA1655" s="49">
        <f t="shared" si="328"/>
        <v>0</v>
      </c>
      <c r="AB1655" s="49">
        <f t="shared" si="328"/>
        <v>0</v>
      </c>
      <c r="AC1655" s="49">
        <f t="shared" si="328"/>
        <v>0</v>
      </c>
      <c r="AD1655" s="49">
        <f t="shared" si="328"/>
        <v>0</v>
      </c>
      <c r="AE1655" s="51">
        <f t="shared" si="327"/>
        <v>0</v>
      </c>
      <c r="AF1655" s="51">
        <f>IF(C1655=A_Stammdaten!$B$12,D_SAV!$U1655-D_SAV!$AG1655,HLOOKUP(A_Stammdaten!$B$12-1,$AH$4:$AN$4004,ROW(C1655)-3,FALSE)-$AG1655)</f>
        <v>0</v>
      </c>
      <c r="AG1655" s="51">
        <f>HLOOKUP(A_Stammdaten!$B$12,$AH$4:$AN$4004,ROW(C1655)-3,FALSE)</f>
        <v>0</v>
      </c>
      <c r="AH1655" s="51">
        <f t="shared" si="319"/>
        <v>0</v>
      </c>
      <c r="AI1655" s="51">
        <f t="shared" si="320"/>
        <v>0</v>
      </c>
      <c r="AJ1655" s="51">
        <f t="shared" si="321"/>
        <v>0</v>
      </c>
      <c r="AK1655" s="51">
        <f t="shared" si="322"/>
        <v>0</v>
      </c>
      <c r="AL1655" s="51">
        <f t="shared" si="323"/>
        <v>0</v>
      </c>
      <c r="AM1655" s="51">
        <f t="shared" si="324"/>
        <v>0</v>
      </c>
      <c r="AN1655" s="51">
        <f t="shared" si="325"/>
        <v>0</v>
      </c>
    </row>
    <row r="1656" spans="1:40" x14ac:dyDescent="0.25">
      <c r="A1656" s="17"/>
      <c r="B1656" s="17"/>
      <c r="C1656" s="35"/>
      <c r="D1656" s="17"/>
      <c r="E1656" s="17"/>
      <c r="F1656" s="17"/>
      <c r="G1656" s="62">
        <f t="shared" si="326"/>
        <v>0</v>
      </c>
      <c r="H1656" s="17"/>
      <c r="I1656" s="17"/>
      <c r="J1656" s="17"/>
      <c r="K1656" s="17"/>
      <c r="L1656" s="17"/>
      <c r="M1656" s="17"/>
      <c r="N1656" s="17"/>
      <c r="O1656" s="17"/>
      <c r="P1656" s="115"/>
      <c r="Q1656" s="62">
        <f>IF(C1656&gt;A_Stammdaten!$B$12,0,SUM(G1656,H1656,J1656,K1656,M1656,N1656)-SUM(I1656,L1656,O1656,P1656))</f>
        <v>0</v>
      </c>
      <c r="R1656" s="17"/>
      <c r="S1656" s="17"/>
      <c r="T1656" s="17"/>
      <c r="U1656" s="62">
        <f t="shared" si="317"/>
        <v>0</v>
      </c>
      <c r="V1656" s="63">
        <f>IF(ISBLANK($B1656),0,VLOOKUP($B1656,Listen!$A$2:$C$45,2,FALSE))</f>
        <v>0</v>
      </c>
      <c r="W1656" s="63">
        <f>IF(ISBLANK($B1656),0,VLOOKUP($B1656,Listen!$A$2:$C$45,3,FALSE))</f>
        <v>0</v>
      </c>
      <c r="X1656" s="49">
        <f t="shared" si="318"/>
        <v>0</v>
      </c>
      <c r="Y1656" s="49">
        <f t="shared" si="328"/>
        <v>0</v>
      </c>
      <c r="Z1656" s="49">
        <f t="shared" si="328"/>
        <v>0</v>
      </c>
      <c r="AA1656" s="49">
        <f t="shared" si="328"/>
        <v>0</v>
      </c>
      <c r="AB1656" s="49">
        <f t="shared" si="328"/>
        <v>0</v>
      </c>
      <c r="AC1656" s="49">
        <f t="shared" si="328"/>
        <v>0</v>
      </c>
      <c r="AD1656" s="49">
        <f t="shared" si="328"/>
        <v>0</v>
      </c>
      <c r="AE1656" s="51">
        <f t="shared" si="327"/>
        <v>0</v>
      </c>
      <c r="AF1656" s="51">
        <f>IF(C1656=A_Stammdaten!$B$12,D_SAV!$U1656-D_SAV!$AG1656,HLOOKUP(A_Stammdaten!$B$12-1,$AH$4:$AN$4004,ROW(C1656)-3,FALSE)-$AG1656)</f>
        <v>0</v>
      </c>
      <c r="AG1656" s="51">
        <f>HLOOKUP(A_Stammdaten!$B$12,$AH$4:$AN$4004,ROW(C1656)-3,FALSE)</f>
        <v>0</v>
      </c>
      <c r="AH1656" s="51">
        <f t="shared" si="319"/>
        <v>0</v>
      </c>
      <c r="AI1656" s="51">
        <f t="shared" si="320"/>
        <v>0</v>
      </c>
      <c r="AJ1656" s="51">
        <f t="shared" si="321"/>
        <v>0</v>
      </c>
      <c r="AK1656" s="51">
        <f t="shared" si="322"/>
        <v>0</v>
      </c>
      <c r="AL1656" s="51">
        <f t="shared" si="323"/>
        <v>0</v>
      </c>
      <c r="AM1656" s="51">
        <f t="shared" si="324"/>
        <v>0</v>
      </c>
      <c r="AN1656" s="51">
        <f t="shared" si="325"/>
        <v>0</v>
      </c>
    </row>
    <row r="1657" spans="1:40" x14ac:dyDescent="0.25">
      <c r="A1657" s="17"/>
      <c r="B1657" s="17"/>
      <c r="C1657" s="35"/>
      <c r="D1657" s="17"/>
      <c r="E1657" s="17"/>
      <c r="F1657" s="17"/>
      <c r="G1657" s="62">
        <f t="shared" si="326"/>
        <v>0</v>
      </c>
      <c r="H1657" s="17"/>
      <c r="I1657" s="17"/>
      <c r="J1657" s="17"/>
      <c r="K1657" s="17"/>
      <c r="L1657" s="17"/>
      <c r="M1657" s="17"/>
      <c r="N1657" s="17"/>
      <c r="O1657" s="17"/>
      <c r="P1657" s="115"/>
      <c r="Q1657" s="62">
        <f>IF(C1657&gt;A_Stammdaten!$B$12,0,SUM(G1657,H1657,J1657,K1657,M1657,N1657)-SUM(I1657,L1657,O1657,P1657))</f>
        <v>0</v>
      </c>
      <c r="R1657" s="17"/>
      <c r="S1657" s="17"/>
      <c r="T1657" s="17"/>
      <c r="U1657" s="62">
        <f t="shared" si="317"/>
        <v>0</v>
      </c>
      <c r="V1657" s="63">
        <f>IF(ISBLANK($B1657),0,VLOOKUP($B1657,Listen!$A$2:$C$45,2,FALSE))</f>
        <v>0</v>
      </c>
      <c r="W1657" s="63">
        <f>IF(ISBLANK($B1657),0,VLOOKUP($B1657,Listen!$A$2:$C$45,3,FALSE))</f>
        <v>0</v>
      </c>
      <c r="X1657" s="49">
        <f t="shared" si="318"/>
        <v>0</v>
      </c>
      <c r="Y1657" s="49">
        <f t="shared" si="328"/>
        <v>0</v>
      </c>
      <c r="Z1657" s="49">
        <f t="shared" si="328"/>
        <v>0</v>
      </c>
      <c r="AA1657" s="49">
        <f t="shared" si="328"/>
        <v>0</v>
      </c>
      <c r="AB1657" s="49">
        <f t="shared" si="328"/>
        <v>0</v>
      </c>
      <c r="AC1657" s="49">
        <f t="shared" si="328"/>
        <v>0</v>
      </c>
      <c r="AD1657" s="49">
        <f t="shared" si="328"/>
        <v>0</v>
      </c>
      <c r="AE1657" s="51">
        <f t="shared" si="327"/>
        <v>0</v>
      </c>
      <c r="AF1657" s="51">
        <f>IF(C1657=A_Stammdaten!$B$12,D_SAV!$U1657-D_SAV!$AG1657,HLOOKUP(A_Stammdaten!$B$12-1,$AH$4:$AN$4004,ROW(C1657)-3,FALSE)-$AG1657)</f>
        <v>0</v>
      </c>
      <c r="AG1657" s="51">
        <f>HLOOKUP(A_Stammdaten!$B$12,$AH$4:$AN$4004,ROW(C1657)-3,FALSE)</f>
        <v>0</v>
      </c>
      <c r="AH1657" s="51">
        <f t="shared" si="319"/>
        <v>0</v>
      </c>
      <c r="AI1657" s="51">
        <f t="shared" si="320"/>
        <v>0</v>
      </c>
      <c r="AJ1657" s="51">
        <f t="shared" si="321"/>
        <v>0</v>
      </c>
      <c r="AK1657" s="51">
        <f t="shared" si="322"/>
        <v>0</v>
      </c>
      <c r="AL1657" s="51">
        <f t="shared" si="323"/>
        <v>0</v>
      </c>
      <c r="AM1657" s="51">
        <f t="shared" si="324"/>
        <v>0</v>
      </c>
      <c r="AN1657" s="51">
        <f t="shared" si="325"/>
        <v>0</v>
      </c>
    </row>
    <row r="1658" spans="1:40" x14ac:dyDescent="0.25">
      <c r="A1658" s="17"/>
      <c r="B1658" s="17"/>
      <c r="C1658" s="35"/>
      <c r="D1658" s="17"/>
      <c r="E1658" s="17"/>
      <c r="F1658" s="17"/>
      <c r="G1658" s="62">
        <f t="shared" si="326"/>
        <v>0</v>
      </c>
      <c r="H1658" s="17"/>
      <c r="I1658" s="17"/>
      <c r="J1658" s="17"/>
      <c r="K1658" s="17"/>
      <c r="L1658" s="17"/>
      <c r="M1658" s="17"/>
      <c r="N1658" s="17"/>
      <c r="O1658" s="17"/>
      <c r="P1658" s="115"/>
      <c r="Q1658" s="62">
        <f>IF(C1658&gt;A_Stammdaten!$B$12,0,SUM(G1658,H1658,J1658,K1658,M1658,N1658)-SUM(I1658,L1658,O1658,P1658))</f>
        <v>0</v>
      </c>
      <c r="R1658" s="17"/>
      <c r="S1658" s="17"/>
      <c r="T1658" s="17"/>
      <c r="U1658" s="62">
        <f t="shared" si="317"/>
        <v>0</v>
      </c>
      <c r="V1658" s="63">
        <f>IF(ISBLANK($B1658),0,VLOOKUP($B1658,Listen!$A$2:$C$45,2,FALSE))</f>
        <v>0</v>
      </c>
      <c r="W1658" s="63">
        <f>IF(ISBLANK($B1658),0,VLOOKUP($B1658,Listen!$A$2:$C$45,3,FALSE))</f>
        <v>0</v>
      </c>
      <c r="X1658" s="49">
        <f t="shared" si="318"/>
        <v>0</v>
      </c>
      <c r="Y1658" s="49">
        <f t="shared" si="328"/>
        <v>0</v>
      </c>
      <c r="Z1658" s="49">
        <f t="shared" si="328"/>
        <v>0</v>
      </c>
      <c r="AA1658" s="49">
        <f t="shared" si="328"/>
        <v>0</v>
      </c>
      <c r="AB1658" s="49">
        <f t="shared" si="328"/>
        <v>0</v>
      </c>
      <c r="AC1658" s="49">
        <f t="shared" si="328"/>
        <v>0</v>
      </c>
      <c r="AD1658" s="49">
        <f t="shared" si="328"/>
        <v>0</v>
      </c>
      <c r="AE1658" s="51">
        <f t="shared" si="327"/>
        <v>0</v>
      </c>
      <c r="AF1658" s="51">
        <f>IF(C1658=A_Stammdaten!$B$12,D_SAV!$U1658-D_SAV!$AG1658,HLOOKUP(A_Stammdaten!$B$12-1,$AH$4:$AN$4004,ROW(C1658)-3,FALSE)-$AG1658)</f>
        <v>0</v>
      </c>
      <c r="AG1658" s="51">
        <f>HLOOKUP(A_Stammdaten!$B$12,$AH$4:$AN$4004,ROW(C1658)-3,FALSE)</f>
        <v>0</v>
      </c>
      <c r="AH1658" s="51">
        <f t="shared" si="319"/>
        <v>0</v>
      </c>
      <c r="AI1658" s="51">
        <f t="shared" si="320"/>
        <v>0</v>
      </c>
      <c r="AJ1658" s="51">
        <f t="shared" si="321"/>
        <v>0</v>
      </c>
      <c r="AK1658" s="51">
        <f t="shared" si="322"/>
        <v>0</v>
      </c>
      <c r="AL1658" s="51">
        <f t="shared" si="323"/>
        <v>0</v>
      </c>
      <c r="AM1658" s="51">
        <f t="shared" si="324"/>
        <v>0</v>
      </c>
      <c r="AN1658" s="51">
        <f t="shared" si="325"/>
        <v>0</v>
      </c>
    </row>
    <row r="1659" spans="1:40" x14ac:dyDescent="0.25">
      <c r="A1659" s="17"/>
      <c r="B1659" s="17"/>
      <c r="C1659" s="35"/>
      <c r="D1659" s="17"/>
      <c r="E1659" s="17"/>
      <c r="F1659" s="17"/>
      <c r="G1659" s="62">
        <f t="shared" si="326"/>
        <v>0</v>
      </c>
      <c r="H1659" s="17"/>
      <c r="I1659" s="17"/>
      <c r="J1659" s="17"/>
      <c r="K1659" s="17"/>
      <c r="L1659" s="17"/>
      <c r="M1659" s="17"/>
      <c r="N1659" s="17"/>
      <c r="O1659" s="17"/>
      <c r="P1659" s="115"/>
      <c r="Q1659" s="62">
        <f>IF(C1659&gt;A_Stammdaten!$B$12,0,SUM(G1659,H1659,J1659,K1659,M1659,N1659)-SUM(I1659,L1659,O1659,P1659))</f>
        <v>0</v>
      </c>
      <c r="R1659" s="17"/>
      <c r="S1659" s="17"/>
      <c r="T1659" s="17"/>
      <c r="U1659" s="62">
        <f t="shared" si="317"/>
        <v>0</v>
      </c>
      <c r="V1659" s="63">
        <f>IF(ISBLANK($B1659),0,VLOOKUP($B1659,Listen!$A$2:$C$45,2,FALSE))</f>
        <v>0</v>
      </c>
      <c r="W1659" s="63">
        <f>IF(ISBLANK($B1659),0,VLOOKUP($B1659,Listen!$A$2:$C$45,3,FALSE))</f>
        <v>0</v>
      </c>
      <c r="X1659" s="49">
        <f t="shared" si="318"/>
        <v>0</v>
      </c>
      <c r="Y1659" s="49">
        <f t="shared" si="328"/>
        <v>0</v>
      </c>
      <c r="Z1659" s="49">
        <f t="shared" si="328"/>
        <v>0</v>
      </c>
      <c r="AA1659" s="49">
        <f t="shared" si="328"/>
        <v>0</v>
      </c>
      <c r="AB1659" s="49">
        <f t="shared" si="328"/>
        <v>0</v>
      </c>
      <c r="AC1659" s="49">
        <f t="shared" si="328"/>
        <v>0</v>
      </c>
      <c r="AD1659" s="49">
        <f t="shared" si="328"/>
        <v>0</v>
      </c>
      <c r="AE1659" s="51">
        <f t="shared" si="327"/>
        <v>0</v>
      </c>
      <c r="AF1659" s="51">
        <f>IF(C1659=A_Stammdaten!$B$12,D_SAV!$U1659-D_SAV!$AG1659,HLOOKUP(A_Stammdaten!$B$12-1,$AH$4:$AN$4004,ROW(C1659)-3,FALSE)-$AG1659)</f>
        <v>0</v>
      </c>
      <c r="AG1659" s="51">
        <f>HLOOKUP(A_Stammdaten!$B$12,$AH$4:$AN$4004,ROW(C1659)-3,FALSE)</f>
        <v>0</v>
      </c>
      <c r="AH1659" s="51">
        <f t="shared" si="319"/>
        <v>0</v>
      </c>
      <c r="AI1659" s="51">
        <f t="shared" si="320"/>
        <v>0</v>
      </c>
      <c r="AJ1659" s="51">
        <f t="shared" si="321"/>
        <v>0</v>
      </c>
      <c r="AK1659" s="51">
        <f t="shared" si="322"/>
        <v>0</v>
      </c>
      <c r="AL1659" s="51">
        <f t="shared" si="323"/>
        <v>0</v>
      </c>
      <c r="AM1659" s="51">
        <f t="shared" si="324"/>
        <v>0</v>
      </c>
      <c r="AN1659" s="51">
        <f t="shared" si="325"/>
        <v>0</v>
      </c>
    </row>
    <row r="1660" spans="1:40" x14ac:dyDescent="0.25">
      <c r="A1660" s="17"/>
      <c r="B1660" s="17"/>
      <c r="C1660" s="35"/>
      <c r="D1660" s="17"/>
      <c r="E1660" s="17"/>
      <c r="F1660" s="17"/>
      <c r="G1660" s="62">
        <f t="shared" si="326"/>
        <v>0</v>
      </c>
      <c r="H1660" s="17"/>
      <c r="I1660" s="17"/>
      <c r="J1660" s="17"/>
      <c r="K1660" s="17"/>
      <c r="L1660" s="17"/>
      <c r="M1660" s="17"/>
      <c r="N1660" s="17"/>
      <c r="O1660" s="17"/>
      <c r="P1660" s="115"/>
      <c r="Q1660" s="62">
        <f>IF(C1660&gt;A_Stammdaten!$B$12,0,SUM(G1660,H1660,J1660,K1660,M1660,N1660)-SUM(I1660,L1660,O1660,P1660))</f>
        <v>0</v>
      </c>
      <c r="R1660" s="17"/>
      <c r="S1660" s="17"/>
      <c r="T1660" s="17"/>
      <c r="U1660" s="62">
        <f t="shared" si="317"/>
        <v>0</v>
      </c>
      <c r="V1660" s="63">
        <f>IF(ISBLANK($B1660),0,VLOOKUP($B1660,Listen!$A$2:$C$45,2,FALSE))</f>
        <v>0</v>
      </c>
      <c r="W1660" s="63">
        <f>IF(ISBLANK($B1660),0,VLOOKUP($B1660,Listen!$A$2:$C$45,3,FALSE))</f>
        <v>0</v>
      </c>
      <c r="X1660" s="49">
        <f t="shared" si="318"/>
        <v>0</v>
      </c>
      <c r="Y1660" s="49">
        <f t="shared" si="328"/>
        <v>0</v>
      </c>
      <c r="Z1660" s="49">
        <f t="shared" si="328"/>
        <v>0</v>
      </c>
      <c r="AA1660" s="49">
        <f t="shared" si="328"/>
        <v>0</v>
      </c>
      <c r="AB1660" s="49">
        <f t="shared" si="328"/>
        <v>0</v>
      </c>
      <c r="AC1660" s="49">
        <f t="shared" si="328"/>
        <v>0</v>
      </c>
      <c r="AD1660" s="49">
        <f t="shared" si="328"/>
        <v>0</v>
      </c>
      <c r="AE1660" s="51">
        <f t="shared" si="327"/>
        <v>0</v>
      </c>
      <c r="AF1660" s="51">
        <f>IF(C1660=A_Stammdaten!$B$12,D_SAV!$U1660-D_SAV!$AG1660,HLOOKUP(A_Stammdaten!$B$12-1,$AH$4:$AN$4004,ROW(C1660)-3,FALSE)-$AG1660)</f>
        <v>0</v>
      </c>
      <c r="AG1660" s="51">
        <f>HLOOKUP(A_Stammdaten!$B$12,$AH$4:$AN$4004,ROW(C1660)-3,FALSE)</f>
        <v>0</v>
      </c>
      <c r="AH1660" s="51">
        <f t="shared" si="319"/>
        <v>0</v>
      </c>
      <c r="AI1660" s="51">
        <f t="shared" si="320"/>
        <v>0</v>
      </c>
      <c r="AJ1660" s="51">
        <f t="shared" si="321"/>
        <v>0</v>
      </c>
      <c r="AK1660" s="51">
        <f t="shared" si="322"/>
        <v>0</v>
      </c>
      <c r="AL1660" s="51">
        <f t="shared" si="323"/>
        <v>0</v>
      </c>
      <c r="AM1660" s="51">
        <f t="shared" si="324"/>
        <v>0</v>
      </c>
      <c r="AN1660" s="51">
        <f t="shared" si="325"/>
        <v>0</v>
      </c>
    </row>
    <row r="1661" spans="1:40" x14ac:dyDescent="0.25">
      <c r="A1661" s="17"/>
      <c r="B1661" s="17"/>
      <c r="C1661" s="35"/>
      <c r="D1661" s="17"/>
      <c r="E1661" s="17"/>
      <c r="F1661" s="17"/>
      <c r="G1661" s="62">
        <f t="shared" si="326"/>
        <v>0</v>
      </c>
      <c r="H1661" s="17"/>
      <c r="I1661" s="17"/>
      <c r="J1661" s="17"/>
      <c r="K1661" s="17"/>
      <c r="L1661" s="17"/>
      <c r="M1661" s="17"/>
      <c r="N1661" s="17"/>
      <c r="O1661" s="17"/>
      <c r="P1661" s="115"/>
      <c r="Q1661" s="62">
        <f>IF(C1661&gt;A_Stammdaten!$B$12,0,SUM(G1661,H1661,J1661,K1661,M1661,N1661)-SUM(I1661,L1661,O1661,P1661))</f>
        <v>0</v>
      </c>
      <c r="R1661" s="17"/>
      <c r="S1661" s="17"/>
      <c r="T1661" s="17"/>
      <c r="U1661" s="62">
        <f t="shared" si="317"/>
        <v>0</v>
      </c>
      <c r="V1661" s="63">
        <f>IF(ISBLANK($B1661),0,VLOOKUP($B1661,Listen!$A$2:$C$45,2,FALSE))</f>
        <v>0</v>
      </c>
      <c r="W1661" s="63">
        <f>IF(ISBLANK($B1661),0,VLOOKUP($B1661,Listen!$A$2:$C$45,3,FALSE))</f>
        <v>0</v>
      </c>
      <c r="X1661" s="49">
        <f t="shared" si="318"/>
        <v>0</v>
      </c>
      <c r="Y1661" s="49">
        <f t="shared" si="328"/>
        <v>0</v>
      </c>
      <c r="Z1661" s="49">
        <f t="shared" si="328"/>
        <v>0</v>
      </c>
      <c r="AA1661" s="49">
        <f t="shared" si="328"/>
        <v>0</v>
      </c>
      <c r="AB1661" s="49">
        <f t="shared" si="328"/>
        <v>0</v>
      </c>
      <c r="AC1661" s="49">
        <f t="shared" si="328"/>
        <v>0</v>
      </c>
      <c r="AD1661" s="49">
        <f t="shared" si="328"/>
        <v>0</v>
      </c>
      <c r="AE1661" s="51">
        <f t="shared" si="327"/>
        <v>0</v>
      </c>
      <c r="AF1661" s="51">
        <f>IF(C1661=A_Stammdaten!$B$12,D_SAV!$U1661-D_SAV!$AG1661,HLOOKUP(A_Stammdaten!$B$12-1,$AH$4:$AN$4004,ROW(C1661)-3,FALSE)-$AG1661)</f>
        <v>0</v>
      </c>
      <c r="AG1661" s="51">
        <f>HLOOKUP(A_Stammdaten!$B$12,$AH$4:$AN$4004,ROW(C1661)-3,FALSE)</f>
        <v>0</v>
      </c>
      <c r="AH1661" s="51">
        <f t="shared" si="319"/>
        <v>0</v>
      </c>
      <c r="AI1661" s="51">
        <f t="shared" si="320"/>
        <v>0</v>
      </c>
      <c r="AJ1661" s="51">
        <f t="shared" si="321"/>
        <v>0</v>
      </c>
      <c r="AK1661" s="51">
        <f t="shared" si="322"/>
        <v>0</v>
      </c>
      <c r="AL1661" s="51">
        <f t="shared" si="323"/>
        <v>0</v>
      </c>
      <c r="AM1661" s="51">
        <f t="shared" si="324"/>
        <v>0</v>
      </c>
      <c r="AN1661" s="51">
        <f t="shared" si="325"/>
        <v>0</v>
      </c>
    </row>
    <row r="1662" spans="1:40" x14ac:dyDescent="0.25">
      <c r="A1662" s="17"/>
      <c r="B1662" s="17"/>
      <c r="C1662" s="35"/>
      <c r="D1662" s="17"/>
      <c r="E1662" s="17"/>
      <c r="F1662" s="17"/>
      <c r="G1662" s="62">
        <f t="shared" si="326"/>
        <v>0</v>
      </c>
      <c r="H1662" s="17"/>
      <c r="I1662" s="17"/>
      <c r="J1662" s="17"/>
      <c r="K1662" s="17"/>
      <c r="L1662" s="17"/>
      <c r="M1662" s="17"/>
      <c r="N1662" s="17"/>
      <c r="O1662" s="17"/>
      <c r="P1662" s="115"/>
      <c r="Q1662" s="62">
        <f>IF(C1662&gt;A_Stammdaten!$B$12,0,SUM(G1662,H1662,J1662,K1662,M1662,N1662)-SUM(I1662,L1662,O1662,P1662))</f>
        <v>0</v>
      </c>
      <c r="R1662" s="17"/>
      <c r="S1662" s="17"/>
      <c r="T1662" s="17"/>
      <c r="U1662" s="62">
        <f t="shared" si="317"/>
        <v>0</v>
      </c>
      <c r="V1662" s="63">
        <f>IF(ISBLANK($B1662),0,VLOOKUP($B1662,Listen!$A$2:$C$45,2,FALSE))</f>
        <v>0</v>
      </c>
      <c r="W1662" s="63">
        <f>IF(ISBLANK($B1662),0,VLOOKUP($B1662,Listen!$A$2:$C$45,3,FALSE))</f>
        <v>0</v>
      </c>
      <c r="X1662" s="49">
        <f t="shared" si="318"/>
        <v>0</v>
      </c>
      <c r="Y1662" s="49">
        <f t="shared" si="328"/>
        <v>0</v>
      </c>
      <c r="Z1662" s="49">
        <f t="shared" si="328"/>
        <v>0</v>
      </c>
      <c r="AA1662" s="49">
        <f t="shared" si="328"/>
        <v>0</v>
      </c>
      <c r="AB1662" s="49">
        <f t="shared" si="328"/>
        <v>0</v>
      </c>
      <c r="AC1662" s="49">
        <f t="shared" si="328"/>
        <v>0</v>
      </c>
      <c r="AD1662" s="49">
        <f t="shared" si="328"/>
        <v>0</v>
      </c>
      <c r="AE1662" s="51">
        <f t="shared" si="327"/>
        <v>0</v>
      </c>
      <c r="AF1662" s="51">
        <f>IF(C1662=A_Stammdaten!$B$12,D_SAV!$U1662-D_SAV!$AG1662,HLOOKUP(A_Stammdaten!$B$12-1,$AH$4:$AN$4004,ROW(C1662)-3,FALSE)-$AG1662)</f>
        <v>0</v>
      </c>
      <c r="AG1662" s="51">
        <f>HLOOKUP(A_Stammdaten!$B$12,$AH$4:$AN$4004,ROW(C1662)-3,FALSE)</f>
        <v>0</v>
      </c>
      <c r="AH1662" s="51">
        <f t="shared" si="319"/>
        <v>0</v>
      </c>
      <c r="AI1662" s="51">
        <f t="shared" si="320"/>
        <v>0</v>
      </c>
      <c r="AJ1662" s="51">
        <f t="shared" si="321"/>
        <v>0</v>
      </c>
      <c r="AK1662" s="51">
        <f t="shared" si="322"/>
        <v>0</v>
      </c>
      <c r="AL1662" s="51">
        <f t="shared" si="323"/>
        <v>0</v>
      </c>
      <c r="AM1662" s="51">
        <f t="shared" si="324"/>
        <v>0</v>
      </c>
      <c r="AN1662" s="51">
        <f t="shared" si="325"/>
        <v>0</v>
      </c>
    </row>
    <row r="1663" spans="1:40" x14ac:dyDescent="0.25">
      <c r="A1663" s="17"/>
      <c r="B1663" s="17"/>
      <c r="C1663" s="35"/>
      <c r="D1663" s="17"/>
      <c r="E1663" s="17"/>
      <c r="F1663" s="17"/>
      <c r="G1663" s="62">
        <f t="shared" si="326"/>
        <v>0</v>
      </c>
      <c r="H1663" s="17"/>
      <c r="I1663" s="17"/>
      <c r="J1663" s="17"/>
      <c r="K1663" s="17"/>
      <c r="L1663" s="17"/>
      <c r="M1663" s="17"/>
      <c r="N1663" s="17"/>
      <c r="O1663" s="17"/>
      <c r="P1663" s="115"/>
      <c r="Q1663" s="62">
        <f>IF(C1663&gt;A_Stammdaten!$B$12,0,SUM(G1663,H1663,J1663,K1663,M1663,N1663)-SUM(I1663,L1663,O1663,P1663))</f>
        <v>0</v>
      </c>
      <c r="R1663" s="17"/>
      <c r="S1663" s="17"/>
      <c r="T1663" s="17"/>
      <c r="U1663" s="62">
        <f t="shared" si="317"/>
        <v>0</v>
      </c>
      <c r="V1663" s="63">
        <f>IF(ISBLANK($B1663),0,VLOOKUP($B1663,Listen!$A$2:$C$45,2,FALSE))</f>
        <v>0</v>
      </c>
      <c r="W1663" s="63">
        <f>IF(ISBLANK($B1663),0,VLOOKUP($B1663,Listen!$A$2:$C$45,3,FALSE))</f>
        <v>0</v>
      </c>
      <c r="X1663" s="49">
        <f t="shared" si="318"/>
        <v>0</v>
      </c>
      <c r="Y1663" s="49">
        <f t="shared" si="328"/>
        <v>0</v>
      </c>
      <c r="Z1663" s="49">
        <f t="shared" si="328"/>
        <v>0</v>
      </c>
      <c r="AA1663" s="49">
        <f t="shared" si="328"/>
        <v>0</v>
      </c>
      <c r="AB1663" s="49">
        <f t="shared" si="328"/>
        <v>0</v>
      </c>
      <c r="AC1663" s="49">
        <f t="shared" si="328"/>
        <v>0</v>
      </c>
      <c r="AD1663" s="49">
        <f t="shared" si="328"/>
        <v>0</v>
      </c>
      <c r="AE1663" s="51">
        <f t="shared" si="327"/>
        <v>0</v>
      </c>
      <c r="AF1663" s="51">
        <f>IF(C1663=A_Stammdaten!$B$12,D_SAV!$U1663-D_SAV!$AG1663,HLOOKUP(A_Stammdaten!$B$12-1,$AH$4:$AN$4004,ROW(C1663)-3,FALSE)-$AG1663)</f>
        <v>0</v>
      </c>
      <c r="AG1663" s="51">
        <f>HLOOKUP(A_Stammdaten!$B$12,$AH$4:$AN$4004,ROW(C1663)-3,FALSE)</f>
        <v>0</v>
      </c>
      <c r="AH1663" s="51">
        <f t="shared" si="319"/>
        <v>0</v>
      </c>
      <c r="AI1663" s="51">
        <f t="shared" si="320"/>
        <v>0</v>
      </c>
      <c r="AJ1663" s="51">
        <f t="shared" si="321"/>
        <v>0</v>
      </c>
      <c r="AK1663" s="51">
        <f t="shared" si="322"/>
        <v>0</v>
      </c>
      <c r="AL1663" s="51">
        <f t="shared" si="323"/>
        <v>0</v>
      </c>
      <c r="AM1663" s="51">
        <f t="shared" si="324"/>
        <v>0</v>
      </c>
      <c r="AN1663" s="51">
        <f t="shared" si="325"/>
        <v>0</v>
      </c>
    </row>
    <row r="1664" spans="1:40" x14ac:dyDescent="0.25">
      <c r="A1664" s="17"/>
      <c r="B1664" s="17"/>
      <c r="C1664" s="35"/>
      <c r="D1664" s="17"/>
      <c r="E1664" s="17"/>
      <c r="F1664" s="17"/>
      <c r="G1664" s="62">
        <f t="shared" si="326"/>
        <v>0</v>
      </c>
      <c r="H1664" s="17"/>
      <c r="I1664" s="17"/>
      <c r="J1664" s="17"/>
      <c r="K1664" s="17"/>
      <c r="L1664" s="17"/>
      <c r="M1664" s="17"/>
      <c r="N1664" s="17"/>
      <c r="O1664" s="17"/>
      <c r="P1664" s="115"/>
      <c r="Q1664" s="62">
        <f>IF(C1664&gt;A_Stammdaten!$B$12,0,SUM(G1664,H1664,J1664,K1664,M1664,N1664)-SUM(I1664,L1664,O1664,P1664))</f>
        <v>0</v>
      </c>
      <c r="R1664" s="17"/>
      <c r="S1664" s="17"/>
      <c r="T1664" s="17"/>
      <c r="U1664" s="62">
        <f t="shared" si="317"/>
        <v>0</v>
      </c>
      <c r="V1664" s="63">
        <f>IF(ISBLANK($B1664),0,VLOOKUP($B1664,Listen!$A$2:$C$45,2,FALSE))</f>
        <v>0</v>
      </c>
      <c r="W1664" s="63">
        <f>IF(ISBLANK($B1664),0,VLOOKUP($B1664,Listen!$A$2:$C$45,3,FALSE))</f>
        <v>0</v>
      </c>
      <c r="X1664" s="49">
        <f t="shared" si="318"/>
        <v>0</v>
      </c>
      <c r="Y1664" s="49">
        <f t="shared" si="328"/>
        <v>0</v>
      </c>
      <c r="Z1664" s="49">
        <f t="shared" si="328"/>
        <v>0</v>
      </c>
      <c r="AA1664" s="49">
        <f t="shared" si="328"/>
        <v>0</v>
      </c>
      <c r="AB1664" s="49">
        <f t="shared" si="328"/>
        <v>0</v>
      </c>
      <c r="AC1664" s="49">
        <f t="shared" si="328"/>
        <v>0</v>
      </c>
      <c r="AD1664" s="49">
        <f t="shared" si="328"/>
        <v>0</v>
      </c>
      <c r="AE1664" s="51">
        <f t="shared" si="327"/>
        <v>0</v>
      </c>
      <c r="AF1664" s="51">
        <f>IF(C1664=A_Stammdaten!$B$12,D_SAV!$U1664-D_SAV!$AG1664,HLOOKUP(A_Stammdaten!$B$12-1,$AH$4:$AN$4004,ROW(C1664)-3,FALSE)-$AG1664)</f>
        <v>0</v>
      </c>
      <c r="AG1664" s="51">
        <f>HLOOKUP(A_Stammdaten!$B$12,$AH$4:$AN$4004,ROW(C1664)-3,FALSE)</f>
        <v>0</v>
      </c>
      <c r="AH1664" s="51">
        <f t="shared" si="319"/>
        <v>0</v>
      </c>
      <c r="AI1664" s="51">
        <f t="shared" si="320"/>
        <v>0</v>
      </c>
      <c r="AJ1664" s="51">
        <f t="shared" si="321"/>
        <v>0</v>
      </c>
      <c r="AK1664" s="51">
        <f t="shared" si="322"/>
        <v>0</v>
      </c>
      <c r="AL1664" s="51">
        <f t="shared" si="323"/>
        <v>0</v>
      </c>
      <c r="AM1664" s="51">
        <f t="shared" si="324"/>
        <v>0</v>
      </c>
      <c r="AN1664" s="51">
        <f t="shared" si="325"/>
        <v>0</v>
      </c>
    </row>
    <row r="1665" spans="1:40" x14ac:dyDescent="0.25">
      <c r="A1665" s="17"/>
      <c r="B1665" s="17"/>
      <c r="C1665" s="35"/>
      <c r="D1665" s="17"/>
      <c r="E1665" s="17"/>
      <c r="F1665" s="17"/>
      <c r="G1665" s="62">
        <f t="shared" si="326"/>
        <v>0</v>
      </c>
      <c r="H1665" s="17"/>
      <c r="I1665" s="17"/>
      <c r="J1665" s="17"/>
      <c r="K1665" s="17"/>
      <c r="L1665" s="17"/>
      <c r="M1665" s="17"/>
      <c r="N1665" s="17"/>
      <c r="O1665" s="17"/>
      <c r="P1665" s="115"/>
      <c r="Q1665" s="62">
        <f>IF(C1665&gt;A_Stammdaten!$B$12,0,SUM(G1665,H1665,J1665,K1665,M1665,N1665)-SUM(I1665,L1665,O1665,P1665))</f>
        <v>0</v>
      </c>
      <c r="R1665" s="17"/>
      <c r="S1665" s="17"/>
      <c r="T1665" s="17"/>
      <c r="U1665" s="62">
        <f t="shared" si="317"/>
        <v>0</v>
      </c>
      <c r="V1665" s="63">
        <f>IF(ISBLANK($B1665),0,VLOOKUP($B1665,Listen!$A$2:$C$45,2,FALSE))</f>
        <v>0</v>
      </c>
      <c r="W1665" s="63">
        <f>IF(ISBLANK($B1665),0,VLOOKUP($B1665,Listen!$A$2:$C$45,3,FALSE))</f>
        <v>0</v>
      </c>
      <c r="X1665" s="49">
        <f t="shared" si="318"/>
        <v>0</v>
      </c>
      <c r="Y1665" s="49">
        <f t="shared" si="328"/>
        <v>0</v>
      </c>
      <c r="Z1665" s="49">
        <f t="shared" si="328"/>
        <v>0</v>
      </c>
      <c r="AA1665" s="49">
        <f t="shared" si="328"/>
        <v>0</v>
      </c>
      <c r="AB1665" s="49">
        <f t="shared" si="328"/>
        <v>0</v>
      </c>
      <c r="AC1665" s="49">
        <f t="shared" si="328"/>
        <v>0</v>
      </c>
      <c r="AD1665" s="49">
        <f t="shared" si="328"/>
        <v>0</v>
      </c>
      <c r="AE1665" s="51">
        <f t="shared" si="327"/>
        <v>0</v>
      </c>
      <c r="AF1665" s="51">
        <f>IF(C1665=A_Stammdaten!$B$12,D_SAV!$U1665-D_SAV!$AG1665,HLOOKUP(A_Stammdaten!$B$12-1,$AH$4:$AN$4004,ROW(C1665)-3,FALSE)-$AG1665)</f>
        <v>0</v>
      </c>
      <c r="AG1665" s="51">
        <f>HLOOKUP(A_Stammdaten!$B$12,$AH$4:$AN$4004,ROW(C1665)-3,FALSE)</f>
        <v>0</v>
      </c>
      <c r="AH1665" s="51">
        <f t="shared" si="319"/>
        <v>0</v>
      </c>
      <c r="AI1665" s="51">
        <f t="shared" si="320"/>
        <v>0</v>
      </c>
      <c r="AJ1665" s="51">
        <f t="shared" si="321"/>
        <v>0</v>
      </c>
      <c r="AK1665" s="51">
        <f t="shared" si="322"/>
        <v>0</v>
      </c>
      <c r="AL1665" s="51">
        <f t="shared" si="323"/>
        <v>0</v>
      </c>
      <c r="AM1665" s="51">
        <f t="shared" si="324"/>
        <v>0</v>
      </c>
      <c r="AN1665" s="51">
        <f t="shared" si="325"/>
        <v>0</v>
      </c>
    </row>
    <row r="1666" spans="1:40" x14ac:dyDescent="0.25">
      <c r="A1666" s="17"/>
      <c r="B1666" s="17"/>
      <c r="C1666" s="35"/>
      <c r="D1666" s="17"/>
      <c r="E1666" s="17"/>
      <c r="F1666" s="17"/>
      <c r="G1666" s="62">
        <f t="shared" si="326"/>
        <v>0</v>
      </c>
      <c r="H1666" s="17"/>
      <c r="I1666" s="17"/>
      <c r="J1666" s="17"/>
      <c r="K1666" s="17"/>
      <c r="L1666" s="17"/>
      <c r="M1666" s="17"/>
      <c r="N1666" s="17"/>
      <c r="O1666" s="17"/>
      <c r="P1666" s="115"/>
      <c r="Q1666" s="62">
        <f>IF(C1666&gt;A_Stammdaten!$B$12,0,SUM(G1666,H1666,J1666,K1666,M1666,N1666)-SUM(I1666,L1666,O1666,P1666))</f>
        <v>0</v>
      </c>
      <c r="R1666" s="17"/>
      <c r="S1666" s="17"/>
      <c r="T1666" s="17"/>
      <c r="U1666" s="62">
        <f t="shared" si="317"/>
        <v>0</v>
      </c>
      <c r="V1666" s="63">
        <f>IF(ISBLANK($B1666),0,VLOOKUP($B1666,Listen!$A$2:$C$45,2,FALSE))</f>
        <v>0</v>
      </c>
      <c r="W1666" s="63">
        <f>IF(ISBLANK($B1666),0,VLOOKUP($B1666,Listen!$A$2:$C$45,3,FALSE))</f>
        <v>0</v>
      </c>
      <c r="X1666" s="49">
        <f t="shared" si="318"/>
        <v>0</v>
      </c>
      <c r="Y1666" s="49">
        <f t="shared" si="328"/>
        <v>0</v>
      </c>
      <c r="Z1666" s="49">
        <f t="shared" si="328"/>
        <v>0</v>
      </c>
      <c r="AA1666" s="49">
        <f t="shared" si="328"/>
        <v>0</v>
      </c>
      <c r="AB1666" s="49">
        <f t="shared" si="328"/>
        <v>0</v>
      </c>
      <c r="AC1666" s="49">
        <f t="shared" si="328"/>
        <v>0</v>
      </c>
      <c r="AD1666" s="49">
        <f t="shared" si="328"/>
        <v>0</v>
      </c>
      <c r="AE1666" s="51">
        <f t="shared" si="327"/>
        <v>0</v>
      </c>
      <c r="AF1666" s="51">
        <f>IF(C1666=A_Stammdaten!$B$12,D_SAV!$U1666-D_SAV!$AG1666,HLOOKUP(A_Stammdaten!$B$12-1,$AH$4:$AN$4004,ROW(C1666)-3,FALSE)-$AG1666)</f>
        <v>0</v>
      </c>
      <c r="AG1666" s="51">
        <f>HLOOKUP(A_Stammdaten!$B$12,$AH$4:$AN$4004,ROW(C1666)-3,FALSE)</f>
        <v>0</v>
      </c>
      <c r="AH1666" s="51">
        <f t="shared" si="319"/>
        <v>0</v>
      </c>
      <c r="AI1666" s="51">
        <f t="shared" si="320"/>
        <v>0</v>
      </c>
      <c r="AJ1666" s="51">
        <f t="shared" si="321"/>
        <v>0</v>
      </c>
      <c r="AK1666" s="51">
        <f t="shared" si="322"/>
        <v>0</v>
      </c>
      <c r="AL1666" s="51">
        <f t="shared" si="323"/>
        <v>0</v>
      </c>
      <c r="AM1666" s="51">
        <f t="shared" si="324"/>
        <v>0</v>
      </c>
      <c r="AN1666" s="51">
        <f t="shared" si="325"/>
        <v>0</v>
      </c>
    </row>
    <row r="1667" spans="1:40" x14ac:dyDescent="0.25">
      <c r="A1667" s="17"/>
      <c r="B1667" s="17"/>
      <c r="C1667" s="35"/>
      <c r="D1667" s="17"/>
      <c r="E1667" s="17"/>
      <c r="F1667" s="17"/>
      <c r="G1667" s="62">
        <f t="shared" si="326"/>
        <v>0</v>
      </c>
      <c r="H1667" s="17"/>
      <c r="I1667" s="17"/>
      <c r="J1667" s="17"/>
      <c r="K1667" s="17"/>
      <c r="L1667" s="17"/>
      <c r="M1667" s="17"/>
      <c r="N1667" s="17"/>
      <c r="O1667" s="17"/>
      <c r="P1667" s="115"/>
      <c r="Q1667" s="62">
        <f>IF(C1667&gt;A_Stammdaten!$B$12,0,SUM(G1667,H1667,J1667,K1667,M1667,N1667)-SUM(I1667,L1667,O1667,P1667))</f>
        <v>0</v>
      </c>
      <c r="R1667" s="17"/>
      <c r="S1667" s="17"/>
      <c r="T1667" s="17"/>
      <c r="U1667" s="62">
        <f t="shared" si="317"/>
        <v>0</v>
      </c>
      <c r="V1667" s="63">
        <f>IF(ISBLANK($B1667),0,VLOOKUP($B1667,Listen!$A$2:$C$45,2,FALSE))</f>
        <v>0</v>
      </c>
      <c r="W1667" s="63">
        <f>IF(ISBLANK($B1667),0,VLOOKUP($B1667,Listen!$A$2:$C$45,3,FALSE))</f>
        <v>0</v>
      </c>
      <c r="X1667" s="49">
        <f t="shared" si="318"/>
        <v>0</v>
      </c>
      <c r="Y1667" s="49">
        <f t="shared" si="328"/>
        <v>0</v>
      </c>
      <c r="Z1667" s="49">
        <f t="shared" si="328"/>
        <v>0</v>
      </c>
      <c r="AA1667" s="49">
        <f t="shared" si="328"/>
        <v>0</v>
      </c>
      <c r="AB1667" s="49">
        <f t="shared" si="328"/>
        <v>0</v>
      </c>
      <c r="AC1667" s="49">
        <f t="shared" si="328"/>
        <v>0</v>
      </c>
      <c r="AD1667" s="49">
        <f t="shared" si="328"/>
        <v>0</v>
      </c>
      <c r="AE1667" s="51">
        <f t="shared" si="327"/>
        <v>0</v>
      </c>
      <c r="AF1667" s="51">
        <f>IF(C1667=A_Stammdaten!$B$12,D_SAV!$U1667-D_SAV!$AG1667,HLOOKUP(A_Stammdaten!$B$12-1,$AH$4:$AN$4004,ROW(C1667)-3,FALSE)-$AG1667)</f>
        <v>0</v>
      </c>
      <c r="AG1667" s="51">
        <f>HLOOKUP(A_Stammdaten!$B$12,$AH$4:$AN$4004,ROW(C1667)-3,FALSE)</f>
        <v>0</v>
      </c>
      <c r="AH1667" s="51">
        <f t="shared" si="319"/>
        <v>0</v>
      </c>
      <c r="AI1667" s="51">
        <f t="shared" si="320"/>
        <v>0</v>
      </c>
      <c r="AJ1667" s="51">
        <f t="shared" si="321"/>
        <v>0</v>
      </c>
      <c r="AK1667" s="51">
        <f t="shared" si="322"/>
        <v>0</v>
      </c>
      <c r="AL1667" s="51">
        <f t="shared" si="323"/>
        <v>0</v>
      </c>
      <c r="AM1667" s="51">
        <f t="shared" si="324"/>
        <v>0</v>
      </c>
      <c r="AN1667" s="51">
        <f t="shared" si="325"/>
        <v>0</v>
      </c>
    </row>
    <row r="1668" spans="1:40" x14ac:dyDescent="0.25">
      <c r="A1668" s="17"/>
      <c r="B1668" s="17"/>
      <c r="C1668" s="35"/>
      <c r="D1668" s="17"/>
      <c r="E1668" s="17"/>
      <c r="F1668" s="17"/>
      <c r="G1668" s="62">
        <f t="shared" si="326"/>
        <v>0</v>
      </c>
      <c r="H1668" s="17"/>
      <c r="I1668" s="17"/>
      <c r="J1668" s="17"/>
      <c r="K1668" s="17"/>
      <c r="L1668" s="17"/>
      <c r="M1668" s="17"/>
      <c r="N1668" s="17"/>
      <c r="O1668" s="17"/>
      <c r="P1668" s="115"/>
      <c r="Q1668" s="62">
        <f>IF(C1668&gt;A_Stammdaten!$B$12,0,SUM(G1668,H1668,J1668,K1668,M1668,N1668)-SUM(I1668,L1668,O1668,P1668))</f>
        <v>0</v>
      </c>
      <c r="R1668" s="17"/>
      <c r="S1668" s="17"/>
      <c r="T1668" s="17"/>
      <c r="U1668" s="62">
        <f t="shared" si="317"/>
        <v>0</v>
      </c>
      <c r="V1668" s="63">
        <f>IF(ISBLANK($B1668),0,VLOOKUP($B1668,Listen!$A$2:$C$45,2,FALSE))</f>
        <v>0</v>
      </c>
      <c r="W1668" s="63">
        <f>IF(ISBLANK($B1668),0,VLOOKUP($B1668,Listen!$A$2:$C$45,3,FALSE))</f>
        <v>0</v>
      </c>
      <c r="X1668" s="49">
        <f t="shared" si="318"/>
        <v>0</v>
      </c>
      <c r="Y1668" s="49">
        <f t="shared" si="328"/>
        <v>0</v>
      </c>
      <c r="Z1668" s="49">
        <f t="shared" si="328"/>
        <v>0</v>
      </c>
      <c r="AA1668" s="49">
        <f t="shared" si="328"/>
        <v>0</v>
      </c>
      <c r="AB1668" s="49">
        <f t="shared" si="328"/>
        <v>0</v>
      </c>
      <c r="AC1668" s="49">
        <f t="shared" si="328"/>
        <v>0</v>
      </c>
      <c r="AD1668" s="49">
        <f t="shared" si="328"/>
        <v>0</v>
      </c>
      <c r="AE1668" s="51">
        <f t="shared" si="327"/>
        <v>0</v>
      </c>
      <c r="AF1668" s="51">
        <f>IF(C1668=A_Stammdaten!$B$12,D_SAV!$U1668-D_SAV!$AG1668,HLOOKUP(A_Stammdaten!$B$12-1,$AH$4:$AN$4004,ROW(C1668)-3,FALSE)-$AG1668)</f>
        <v>0</v>
      </c>
      <c r="AG1668" s="51">
        <f>HLOOKUP(A_Stammdaten!$B$12,$AH$4:$AN$4004,ROW(C1668)-3,FALSE)</f>
        <v>0</v>
      </c>
      <c r="AH1668" s="51">
        <f t="shared" si="319"/>
        <v>0</v>
      </c>
      <c r="AI1668" s="51">
        <f t="shared" si="320"/>
        <v>0</v>
      </c>
      <c r="AJ1668" s="51">
        <f t="shared" si="321"/>
        <v>0</v>
      </c>
      <c r="AK1668" s="51">
        <f t="shared" si="322"/>
        <v>0</v>
      </c>
      <c r="AL1668" s="51">
        <f t="shared" si="323"/>
        <v>0</v>
      </c>
      <c r="AM1668" s="51">
        <f t="shared" si="324"/>
        <v>0</v>
      </c>
      <c r="AN1668" s="51">
        <f t="shared" si="325"/>
        <v>0</v>
      </c>
    </row>
    <row r="1669" spans="1:40" x14ac:dyDescent="0.25">
      <c r="A1669" s="17"/>
      <c r="B1669" s="17"/>
      <c r="C1669" s="35"/>
      <c r="D1669" s="17"/>
      <c r="E1669" s="17"/>
      <c r="F1669" s="17"/>
      <c r="G1669" s="62">
        <f t="shared" si="326"/>
        <v>0</v>
      </c>
      <c r="H1669" s="17"/>
      <c r="I1669" s="17"/>
      <c r="J1669" s="17"/>
      <c r="K1669" s="17"/>
      <c r="L1669" s="17"/>
      <c r="M1669" s="17"/>
      <c r="N1669" s="17"/>
      <c r="O1669" s="17"/>
      <c r="P1669" s="115"/>
      <c r="Q1669" s="62">
        <f>IF(C1669&gt;A_Stammdaten!$B$12,0,SUM(G1669,H1669,J1669,K1669,M1669,N1669)-SUM(I1669,L1669,O1669,P1669))</f>
        <v>0</v>
      </c>
      <c r="R1669" s="17"/>
      <c r="S1669" s="17"/>
      <c r="T1669" s="17"/>
      <c r="U1669" s="62">
        <f t="shared" ref="U1669:U1732" si="329">Q1669-SUM(R1669:T1669)</f>
        <v>0</v>
      </c>
      <c r="V1669" s="63">
        <f>IF(ISBLANK($B1669),0,VLOOKUP($B1669,Listen!$A$2:$C$45,2,FALSE))</f>
        <v>0</v>
      </c>
      <c r="W1669" s="63">
        <f>IF(ISBLANK($B1669),0,VLOOKUP($B1669,Listen!$A$2:$C$45,3,FALSE))</f>
        <v>0</v>
      </c>
      <c r="X1669" s="49">
        <f t="shared" ref="X1669:X1732" si="330">$V1669</f>
        <v>0</v>
      </c>
      <c r="Y1669" s="49">
        <f t="shared" si="328"/>
        <v>0</v>
      </c>
      <c r="Z1669" s="49">
        <f t="shared" si="328"/>
        <v>0</v>
      </c>
      <c r="AA1669" s="49">
        <f t="shared" si="328"/>
        <v>0</v>
      </c>
      <c r="AB1669" s="49">
        <f t="shared" si="328"/>
        <v>0</v>
      </c>
      <c r="AC1669" s="49">
        <f t="shared" si="328"/>
        <v>0</v>
      </c>
      <c r="AD1669" s="49">
        <f t="shared" si="328"/>
        <v>0</v>
      </c>
      <c r="AE1669" s="51">
        <f t="shared" si="327"/>
        <v>0</v>
      </c>
      <c r="AF1669" s="51">
        <f>IF(C1669=A_Stammdaten!$B$12,D_SAV!$U1669-D_SAV!$AG1669,HLOOKUP(A_Stammdaten!$B$12-1,$AH$4:$AN$4004,ROW(C1669)-3,FALSE)-$AG1669)</f>
        <v>0</v>
      </c>
      <c r="AG1669" s="51">
        <f>HLOOKUP(A_Stammdaten!$B$12,$AH$4:$AN$4004,ROW(C1669)-3,FALSE)</f>
        <v>0</v>
      </c>
      <c r="AH1669" s="51">
        <f t="shared" ref="AH1669:AH1732" si="331">IF(OR($C1669=0,$U1669=0),0,IF($C1669&lt;=AH$4,$U1669-$U1669/X1669*(AH$4-$C1669+1),0))</f>
        <v>0</v>
      </c>
      <c r="AI1669" s="51">
        <f t="shared" ref="AI1669:AI1732" si="332">IF(OR($C1669=0,$U1669=0,Y1669-(AI$4-$C1669)=0),0,IF($C1669&lt;AI$4,AH1669-AH1669/(Y1669-(AI$4-$C1669)),IF($C1669=AI$4,$U1669-$U1669/Y1669,0)))</f>
        <v>0</v>
      </c>
      <c r="AJ1669" s="51">
        <f t="shared" ref="AJ1669:AJ1732" si="333">IF(OR($C1669=0,$U1669=0,Z1669-(AJ$4-$C1669)=0),0,IF($C1669&lt;AJ$4,AI1669-AI1669/(Z1669-(AJ$4-$C1669)),IF($C1669=AJ$4,$U1669-$U1669/Z1669,0)))</f>
        <v>0</v>
      </c>
      <c r="AK1669" s="51">
        <f t="shared" ref="AK1669:AK1732" si="334">IF(OR($C1669=0,$U1669=0,AA1669-(AK$4-$C1669)=0),0,IF($C1669&lt;AK$4,AJ1669-AJ1669/(AA1669-(AK$4-$C1669)),IF($C1669=AK$4,$U1669-$U1669/AA1669,0)))</f>
        <v>0</v>
      </c>
      <c r="AL1669" s="51">
        <f t="shared" ref="AL1669:AL1732" si="335">IF(OR($C1669=0,$U1669=0,AB1669-(AL$4-$C1669)=0),0,IF($C1669&lt;AL$4,AK1669-AK1669/(AB1669-(AL$4-$C1669)),IF($C1669=AL$4,$U1669-$U1669/AB1669,0)))</f>
        <v>0</v>
      </c>
      <c r="AM1669" s="51">
        <f t="shared" ref="AM1669:AM1732" si="336">IF(OR($C1669=0,$U1669=0,AC1669-(AM$4-$C1669)=0),0,IF($C1669&lt;AM$4,AL1669-AL1669/(AC1669-(AM$4-$C1669)),IF($C1669=AM$4,$U1669-$U1669/AC1669,0)))</f>
        <v>0</v>
      </c>
      <c r="AN1669" s="51">
        <f t="shared" ref="AN1669:AN1732" si="337">IF(OR($C1669=0,$U1669=0,AD1669-(AN$4-$C1669)=0),0,IF($C1669&lt;AN$4,AM1669-AM1669/(AD1669-(AN$4-$C1669)),IF($C1669=AN$4,$U1669-$U1669/AD1669,0)))</f>
        <v>0</v>
      </c>
    </row>
    <row r="1670" spans="1:40" x14ac:dyDescent="0.25">
      <c r="A1670" s="17"/>
      <c r="B1670" s="17"/>
      <c r="C1670" s="35"/>
      <c r="D1670" s="17"/>
      <c r="E1670" s="17"/>
      <c r="F1670" s="17"/>
      <c r="G1670" s="62">
        <f t="shared" ref="G1670:G1733" si="338">D1670*E1670/100</f>
        <v>0</v>
      </c>
      <c r="H1670" s="17"/>
      <c r="I1670" s="17"/>
      <c r="J1670" s="17"/>
      <c r="K1670" s="17"/>
      <c r="L1670" s="17"/>
      <c r="M1670" s="17"/>
      <c r="N1670" s="17"/>
      <c r="O1670" s="17"/>
      <c r="P1670" s="115"/>
      <c r="Q1670" s="62">
        <f>IF(C1670&gt;A_Stammdaten!$B$12,0,SUM(G1670,H1670,J1670,K1670,M1670,N1670)-SUM(I1670,L1670,O1670,P1670))</f>
        <v>0</v>
      </c>
      <c r="R1670" s="17"/>
      <c r="S1670" s="17"/>
      <c r="T1670" s="17"/>
      <c r="U1670" s="62">
        <f t="shared" si="329"/>
        <v>0</v>
      </c>
      <c r="V1670" s="63">
        <f>IF(ISBLANK($B1670),0,VLOOKUP($B1670,Listen!$A$2:$C$45,2,FALSE))</f>
        <v>0</v>
      </c>
      <c r="W1670" s="63">
        <f>IF(ISBLANK($B1670),0,VLOOKUP($B1670,Listen!$A$2:$C$45,3,FALSE))</f>
        <v>0</v>
      </c>
      <c r="X1670" s="49">
        <f t="shared" si="330"/>
        <v>0</v>
      </c>
      <c r="Y1670" s="49">
        <f t="shared" si="328"/>
        <v>0</v>
      </c>
      <c r="Z1670" s="49">
        <f t="shared" si="328"/>
        <v>0</v>
      </c>
      <c r="AA1670" s="49">
        <f t="shared" si="328"/>
        <v>0</v>
      </c>
      <c r="AB1670" s="49">
        <f t="shared" si="328"/>
        <v>0</v>
      </c>
      <c r="AC1670" s="49">
        <f t="shared" si="328"/>
        <v>0</v>
      </c>
      <c r="AD1670" s="49">
        <f t="shared" si="328"/>
        <v>0</v>
      </c>
      <c r="AE1670" s="51">
        <f t="shared" si="327"/>
        <v>0</v>
      </c>
      <c r="AF1670" s="51">
        <f>IF(C1670=A_Stammdaten!$B$12,D_SAV!$U1670-D_SAV!$AG1670,HLOOKUP(A_Stammdaten!$B$12-1,$AH$4:$AN$4004,ROW(C1670)-3,FALSE)-$AG1670)</f>
        <v>0</v>
      </c>
      <c r="AG1670" s="51">
        <f>HLOOKUP(A_Stammdaten!$B$12,$AH$4:$AN$4004,ROW(C1670)-3,FALSE)</f>
        <v>0</v>
      </c>
      <c r="AH1670" s="51">
        <f t="shared" si="331"/>
        <v>0</v>
      </c>
      <c r="AI1670" s="51">
        <f t="shared" si="332"/>
        <v>0</v>
      </c>
      <c r="AJ1670" s="51">
        <f t="shared" si="333"/>
        <v>0</v>
      </c>
      <c r="AK1670" s="51">
        <f t="shared" si="334"/>
        <v>0</v>
      </c>
      <c r="AL1670" s="51">
        <f t="shared" si="335"/>
        <v>0</v>
      </c>
      <c r="AM1670" s="51">
        <f t="shared" si="336"/>
        <v>0</v>
      </c>
      <c r="AN1670" s="51">
        <f t="shared" si="337"/>
        <v>0</v>
      </c>
    </row>
    <row r="1671" spans="1:40" x14ac:dyDescent="0.25">
      <c r="A1671" s="17"/>
      <c r="B1671" s="17"/>
      <c r="C1671" s="35"/>
      <c r="D1671" s="17"/>
      <c r="E1671" s="17"/>
      <c r="F1671" s="17"/>
      <c r="G1671" s="62">
        <f t="shared" si="338"/>
        <v>0</v>
      </c>
      <c r="H1671" s="17"/>
      <c r="I1671" s="17"/>
      <c r="J1671" s="17"/>
      <c r="K1671" s="17"/>
      <c r="L1671" s="17"/>
      <c r="M1671" s="17"/>
      <c r="N1671" s="17"/>
      <c r="O1671" s="17"/>
      <c r="P1671" s="115"/>
      <c r="Q1671" s="62">
        <f>IF(C1671&gt;A_Stammdaten!$B$12,0,SUM(G1671,H1671,J1671,K1671,M1671,N1671)-SUM(I1671,L1671,O1671,P1671))</f>
        <v>0</v>
      </c>
      <c r="R1671" s="17"/>
      <c r="S1671" s="17"/>
      <c r="T1671" s="17"/>
      <c r="U1671" s="62">
        <f t="shared" si="329"/>
        <v>0</v>
      </c>
      <c r="V1671" s="63">
        <f>IF(ISBLANK($B1671),0,VLOOKUP($B1671,Listen!$A$2:$C$45,2,FALSE))</f>
        <v>0</v>
      </c>
      <c r="W1671" s="63">
        <f>IF(ISBLANK($B1671),0,VLOOKUP($B1671,Listen!$A$2:$C$45,3,FALSE))</f>
        <v>0</v>
      </c>
      <c r="X1671" s="49">
        <f t="shared" si="330"/>
        <v>0</v>
      </c>
      <c r="Y1671" s="49">
        <f t="shared" si="328"/>
        <v>0</v>
      </c>
      <c r="Z1671" s="49">
        <f t="shared" si="328"/>
        <v>0</v>
      </c>
      <c r="AA1671" s="49">
        <f t="shared" si="328"/>
        <v>0</v>
      </c>
      <c r="AB1671" s="49">
        <f t="shared" si="328"/>
        <v>0</v>
      </c>
      <c r="AC1671" s="49">
        <f t="shared" si="328"/>
        <v>0</v>
      </c>
      <c r="AD1671" s="49">
        <f t="shared" si="328"/>
        <v>0</v>
      </c>
      <c r="AE1671" s="51">
        <f t="shared" si="327"/>
        <v>0</v>
      </c>
      <c r="AF1671" s="51">
        <f>IF(C1671=A_Stammdaten!$B$12,D_SAV!$U1671-D_SAV!$AG1671,HLOOKUP(A_Stammdaten!$B$12-1,$AH$4:$AN$4004,ROW(C1671)-3,FALSE)-$AG1671)</f>
        <v>0</v>
      </c>
      <c r="AG1671" s="51">
        <f>HLOOKUP(A_Stammdaten!$B$12,$AH$4:$AN$4004,ROW(C1671)-3,FALSE)</f>
        <v>0</v>
      </c>
      <c r="AH1671" s="51">
        <f t="shared" si="331"/>
        <v>0</v>
      </c>
      <c r="AI1671" s="51">
        <f t="shared" si="332"/>
        <v>0</v>
      </c>
      <c r="AJ1671" s="51">
        <f t="shared" si="333"/>
        <v>0</v>
      </c>
      <c r="AK1671" s="51">
        <f t="shared" si="334"/>
        <v>0</v>
      </c>
      <c r="AL1671" s="51">
        <f t="shared" si="335"/>
        <v>0</v>
      </c>
      <c r="AM1671" s="51">
        <f t="shared" si="336"/>
        <v>0</v>
      </c>
      <c r="AN1671" s="51">
        <f t="shared" si="337"/>
        <v>0</v>
      </c>
    </row>
    <row r="1672" spans="1:40" x14ac:dyDescent="0.25">
      <c r="A1672" s="17"/>
      <c r="B1672" s="17"/>
      <c r="C1672" s="35"/>
      <c r="D1672" s="17"/>
      <c r="E1672" s="17"/>
      <c r="F1672" s="17"/>
      <c r="G1672" s="62">
        <f t="shared" si="338"/>
        <v>0</v>
      </c>
      <c r="H1672" s="17"/>
      <c r="I1672" s="17"/>
      <c r="J1672" s="17"/>
      <c r="K1672" s="17"/>
      <c r="L1672" s="17"/>
      <c r="M1672" s="17"/>
      <c r="N1672" s="17"/>
      <c r="O1672" s="17"/>
      <c r="P1672" s="115"/>
      <c r="Q1672" s="62">
        <f>IF(C1672&gt;A_Stammdaten!$B$12,0,SUM(G1672,H1672,J1672,K1672,M1672,N1672)-SUM(I1672,L1672,O1672,P1672))</f>
        <v>0</v>
      </c>
      <c r="R1672" s="17"/>
      <c r="S1672" s="17"/>
      <c r="T1672" s="17"/>
      <c r="U1672" s="62">
        <f t="shared" si="329"/>
        <v>0</v>
      </c>
      <c r="V1672" s="63">
        <f>IF(ISBLANK($B1672),0,VLOOKUP($B1672,Listen!$A$2:$C$45,2,FALSE))</f>
        <v>0</v>
      </c>
      <c r="W1672" s="63">
        <f>IF(ISBLANK($B1672),0,VLOOKUP($B1672,Listen!$A$2:$C$45,3,FALSE))</f>
        <v>0</v>
      </c>
      <c r="X1672" s="49">
        <f t="shared" si="330"/>
        <v>0</v>
      </c>
      <c r="Y1672" s="49">
        <f t="shared" si="328"/>
        <v>0</v>
      </c>
      <c r="Z1672" s="49">
        <f t="shared" si="328"/>
        <v>0</v>
      </c>
      <c r="AA1672" s="49">
        <f t="shared" si="328"/>
        <v>0</v>
      </c>
      <c r="AB1672" s="49">
        <f t="shared" si="328"/>
        <v>0</v>
      </c>
      <c r="AC1672" s="49">
        <f t="shared" si="328"/>
        <v>0</v>
      </c>
      <c r="AD1672" s="49">
        <f t="shared" si="328"/>
        <v>0</v>
      </c>
      <c r="AE1672" s="51">
        <f t="shared" si="327"/>
        <v>0</v>
      </c>
      <c r="AF1672" s="51">
        <f>IF(C1672=A_Stammdaten!$B$12,D_SAV!$U1672-D_SAV!$AG1672,HLOOKUP(A_Stammdaten!$B$12-1,$AH$4:$AN$4004,ROW(C1672)-3,FALSE)-$AG1672)</f>
        <v>0</v>
      </c>
      <c r="AG1672" s="51">
        <f>HLOOKUP(A_Stammdaten!$B$12,$AH$4:$AN$4004,ROW(C1672)-3,FALSE)</f>
        <v>0</v>
      </c>
      <c r="AH1672" s="51">
        <f t="shared" si="331"/>
        <v>0</v>
      </c>
      <c r="AI1672" s="51">
        <f t="shared" si="332"/>
        <v>0</v>
      </c>
      <c r="AJ1672" s="51">
        <f t="shared" si="333"/>
        <v>0</v>
      </c>
      <c r="AK1672" s="51">
        <f t="shared" si="334"/>
        <v>0</v>
      </c>
      <c r="AL1672" s="51">
        <f t="shared" si="335"/>
        <v>0</v>
      </c>
      <c r="AM1672" s="51">
        <f t="shared" si="336"/>
        <v>0</v>
      </c>
      <c r="AN1672" s="51">
        <f t="shared" si="337"/>
        <v>0</v>
      </c>
    </row>
    <row r="1673" spans="1:40" x14ac:dyDescent="0.25">
      <c r="A1673" s="17"/>
      <c r="B1673" s="17"/>
      <c r="C1673" s="35"/>
      <c r="D1673" s="17"/>
      <c r="E1673" s="17"/>
      <c r="F1673" s="17"/>
      <c r="G1673" s="62">
        <f t="shared" si="338"/>
        <v>0</v>
      </c>
      <c r="H1673" s="17"/>
      <c r="I1673" s="17"/>
      <c r="J1673" s="17"/>
      <c r="K1673" s="17"/>
      <c r="L1673" s="17"/>
      <c r="M1673" s="17"/>
      <c r="N1673" s="17"/>
      <c r="O1673" s="17"/>
      <c r="P1673" s="115"/>
      <c r="Q1673" s="62">
        <f>IF(C1673&gt;A_Stammdaten!$B$12,0,SUM(G1673,H1673,J1673,K1673,M1673,N1673)-SUM(I1673,L1673,O1673,P1673))</f>
        <v>0</v>
      </c>
      <c r="R1673" s="17"/>
      <c r="S1673" s="17"/>
      <c r="T1673" s="17"/>
      <c r="U1673" s="62">
        <f t="shared" si="329"/>
        <v>0</v>
      </c>
      <c r="V1673" s="63">
        <f>IF(ISBLANK($B1673),0,VLOOKUP($B1673,Listen!$A$2:$C$45,2,FALSE))</f>
        <v>0</v>
      </c>
      <c r="W1673" s="63">
        <f>IF(ISBLANK($B1673),0,VLOOKUP($B1673,Listen!$A$2:$C$45,3,FALSE))</f>
        <v>0</v>
      </c>
      <c r="X1673" s="49">
        <f t="shared" si="330"/>
        <v>0</v>
      </c>
      <c r="Y1673" s="49">
        <f t="shared" si="328"/>
        <v>0</v>
      </c>
      <c r="Z1673" s="49">
        <f t="shared" si="328"/>
        <v>0</v>
      </c>
      <c r="AA1673" s="49">
        <f t="shared" si="328"/>
        <v>0</v>
      </c>
      <c r="AB1673" s="49">
        <f t="shared" si="328"/>
        <v>0</v>
      </c>
      <c r="AC1673" s="49">
        <f t="shared" si="328"/>
        <v>0</v>
      </c>
      <c r="AD1673" s="49">
        <f t="shared" si="328"/>
        <v>0</v>
      </c>
      <c r="AE1673" s="51">
        <f t="shared" si="327"/>
        <v>0</v>
      </c>
      <c r="AF1673" s="51">
        <f>IF(C1673=A_Stammdaten!$B$12,D_SAV!$U1673-D_SAV!$AG1673,HLOOKUP(A_Stammdaten!$B$12-1,$AH$4:$AN$4004,ROW(C1673)-3,FALSE)-$AG1673)</f>
        <v>0</v>
      </c>
      <c r="AG1673" s="51">
        <f>HLOOKUP(A_Stammdaten!$B$12,$AH$4:$AN$4004,ROW(C1673)-3,FALSE)</f>
        <v>0</v>
      </c>
      <c r="AH1673" s="51">
        <f t="shared" si="331"/>
        <v>0</v>
      </c>
      <c r="AI1673" s="51">
        <f t="shared" si="332"/>
        <v>0</v>
      </c>
      <c r="AJ1673" s="51">
        <f t="shared" si="333"/>
        <v>0</v>
      </c>
      <c r="AK1673" s="51">
        <f t="shared" si="334"/>
        <v>0</v>
      </c>
      <c r="AL1673" s="51">
        <f t="shared" si="335"/>
        <v>0</v>
      </c>
      <c r="AM1673" s="51">
        <f t="shared" si="336"/>
        <v>0</v>
      </c>
      <c r="AN1673" s="51">
        <f t="shared" si="337"/>
        <v>0</v>
      </c>
    </row>
    <row r="1674" spans="1:40" x14ac:dyDescent="0.25">
      <c r="A1674" s="17"/>
      <c r="B1674" s="17"/>
      <c r="C1674" s="35"/>
      <c r="D1674" s="17"/>
      <c r="E1674" s="17"/>
      <c r="F1674" s="17"/>
      <c r="G1674" s="62">
        <f t="shared" si="338"/>
        <v>0</v>
      </c>
      <c r="H1674" s="17"/>
      <c r="I1674" s="17"/>
      <c r="J1674" s="17"/>
      <c r="K1674" s="17"/>
      <c r="L1674" s="17"/>
      <c r="M1674" s="17"/>
      <c r="N1674" s="17"/>
      <c r="O1674" s="17"/>
      <c r="P1674" s="115"/>
      <c r="Q1674" s="62">
        <f>IF(C1674&gt;A_Stammdaten!$B$12,0,SUM(G1674,H1674,J1674,K1674,M1674,N1674)-SUM(I1674,L1674,O1674,P1674))</f>
        <v>0</v>
      </c>
      <c r="R1674" s="17"/>
      <c r="S1674" s="17"/>
      <c r="T1674" s="17"/>
      <c r="U1674" s="62">
        <f t="shared" si="329"/>
        <v>0</v>
      </c>
      <c r="V1674" s="63">
        <f>IF(ISBLANK($B1674),0,VLOOKUP($B1674,Listen!$A$2:$C$45,2,FALSE))</f>
        <v>0</v>
      </c>
      <c r="W1674" s="63">
        <f>IF(ISBLANK($B1674),0,VLOOKUP($B1674,Listen!$A$2:$C$45,3,FALSE))</f>
        <v>0</v>
      </c>
      <c r="X1674" s="49">
        <f t="shared" si="330"/>
        <v>0</v>
      </c>
      <c r="Y1674" s="49">
        <f t="shared" si="328"/>
        <v>0</v>
      </c>
      <c r="Z1674" s="49">
        <f t="shared" si="328"/>
        <v>0</v>
      </c>
      <c r="AA1674" s="49">
        <f t="shared" si="328"/>
        <v>0</v>
      </c>
      <c r="AB1674" s="49">
        <f t="shared" si="328"/>
        <v>0</v>
      </c>
      <c r="AC1674" s="49">
        <f t="shared" si="328"/>
        <v>0</v>
      </c>
      <c r="AD1674" s="49">
        <f t="shared" si="328"/>
        <v>0</v>
      </c>
      <c r="AE1674" s="51">
        <f t="shared" si="327"/>
        <v>0</v>
      </c>
      <c r="AF1674" s="51">
        <f>IF(C1674=A_Stammdaten!$B$12,D_SAV!$U1674-D_SAV!$AG1674,HLOOKUP(A_Stammdaten!$B$12-1,$AH$4:$AN$4004,ROW(C1674)-3,FALSE)-$AG1674)</f>
        <v>0</v>
      </c>
      <c r="AG1674" s="51">
        <f>HLOOKUP(A_Stammdaten!$B$12,$AH$4:$AN$4004,ROW(C1674)-3,FALSE)</f>
        <v>0</v>
      </c>
      <c r="AH1674" s="51">
        <f t="shared" si="331"/>
        <v>0</v>
      </c>
      <c r="AI1674" s="51">
        <f t="shared" si="332"/>
        <v>0</v>
      </c>
      <c r="AJ1674" s="51">
        <f t="shared" si="333"/>
        <v>0</v>
      </c>
      <c r="AK1674" s="51">
        <f t="shared" si="334"/>
        <v>0</v>
      </c>
      <c r="AL1674" s="51">
        <f t="shared" si="335"/>
        <v>0</v>
      </c>
      <c r="AM1674" s="51">
        <f t="shared" si="336"/>
        <v>0</v>
      </c>
      <c r="AN1674" s="51">
        <f t="shared" si="337"/>
        <v>0</v>
      </c>
    </row>
    <row r="1675" spans="1:40" x14ac:dyDescent="0.25">
      <c r="A1675" s="17"/>
      <c r="B1675" s="17"/>
      <c r="C1675" s="35"/>
      <c r="D1675" s="17"/>
      <c r="E1675" s="17"/>
      <c r="F1675" s="17"/>
      <c r="G1675" s="62">
        <f t="shared" si="338"/>
        <v>0</v>
      </c>
      <c r="H1675" s="17"/>
      <c r="I1675" s="17"/>
      <c r="J1675" s="17"/>
      <c r="K1675" s="17"/>
      <c r="L1675" s="17"/>
      <c r="M1675" s="17"/>
      <c r="N1675" s="17"/>
      <c r="O1675" s="17"/>
      <c r="P1675" s="115"/>
      <c r="Q1675" s="62">
        <f>IF(C1675&gt;A_Stammdaten!$B$12,0,SUM(G1675,H1675,J1675,K1675,M1675,N1675)-SUM(I1675,L1675,O1675,P1675))</f>
        <v>0</v>
      </c>
      <c r="R1675" s="17"/>
      <c r="S1675" s="17"/>
      <c r="T1675" s="17"/>
      <c r="U1675" s="62">
        <f t="shared" si="329"/>
        <v>0</v>
      </c>
      <c r="V1675" s="63">
        <f>IF(ISBLANK($B1675),0,VLOOKUP($B1675,Listen!$A$2:$C$45,2,FALSE))</f>
        <v>0</v>
      </c>
      <c r="W1675" s="63">
        <f>IF(ISBLANK($B1675),0,VLOOKUP($B1675,Listen!$A$2:$C$45,3,FALSE))</f>
        <v>0</v>
      </c>
      <c r="X1675" s="49">
        <f t="shared" si="330"/>
        <v>0</v>
      </c>
      <c r="Y1675" s="49">
        <f t="shared" si="328"/>
        <v>0</v>
      </c>
      <c r="Z1675" s="49">
        <f t="shared" si="328"/>
        <v>0</v>
      </c>
      <c r="AA1675" s="49">
        <f t="shared" si="328"/>
        <v>0</v>
      </c>
      <c r="AB1675" s="49">
        <f t="shared" si="328"/>
        <v>0</v>
      </c>
      <c r="AC1675" s="49">
        <f t="shared" si="328"/>
        <v>0</v>
      </c>
      <c r="AD1675" s="49">
        <f t="shared" si="328"/>
        <v>0</v>
      </c>
      <c r="AE1675" s="51">
        <f t="shared" si="327"/>
        <v>0</v>
      </c>
      <c r="AF1675" s="51">
        <f>IF(C1675=A_Stammdaten!$B$12,D_SAV!$U1675-D_SAV!$AG1675,HLOOKUP(A_Stammdaten!$B$12-1,$AH$4:$AN$4004,ROW(C1675)-3,FALSE)-$AG1675)</f>
        <v>0</v>
      </c>
      <c r="AG1675" s="51">
        <f>HLOOKUP(A_Stammdaten!$B$12,$AH$4:$AN$4004,ROW(C1675)-3,FALSE)</f>
        <v>0</v>
      </c>
      <c r="AH1675" s="51">
        <f t="shared" si="331"/>
        <v>0</v>
      </c>
      <c r="AI1675" s="51">
        <f t="shared" si="332"/>
        <v>0</v>
      </c>
      <c r="AJ1675" s="51">
        <f t="shared" si="333"/>
        <v>0</v>
      </c>
      <c r="AK1675" s="51">
        <f t="shared" si="334"/>
        <v>0</v>
      </c>
      <c r="AL1675" s="51">
        <f t="shared" si="335"/>
        <v>0</v>
      </c>
      <c r="AM1675" s="51">
        <f t="shared" si="336"/>
        <v>0</v>
      </c>
      <c r="AN1675" s="51">
        <f t="shared" si="337"/>
        <v>0</v>
      </c>
    </row>
    <row r="1676" spans="1:40" x14ac:dyDescent="0.25">
      <c r="A1676" s="17"/>
      <c r="B1676" s="17"/>
      <c r="C1676" s="35"/>
      <c r="D1676" s="17"/>
      <c r="E1676" s="17"/>
      <c r="F1676" s="17"/>
      <c r="G1676" s="62">
        <f t="shared" si="338"/>
        <v>0</v>
      </c>
      <c r="H1676" s="17"/>
      <c r="I1676" s="17"/>
      <c r="J1676" s="17"/>
      <c r="K1676" s="17"/>
      <c r="L1676" s="17"/>
      <c r="M1676" s="17"/>
      <c r="N1676" s="17"/>
      <c r="O1676" s="17"/>
      <c r="P1676" s="115"/>
      <c r="Q1676" s="62">
        <f>IF(C1676&gt;A_Stammdaten!$B$12,0,SUM(G1676,H1676,J1676,K1676,M1676,N1676)-SUM(I1676,L1676,O1676,P1676))</f>
        <v>0</v>
      </c>
      <c r="R1676" s="17"/>
      <c r="S1676" s="17"/>
      <c r="T1676" s="17"/>
      <c r="U1676" s="62">
        <f t="shared" si="329"/>
        <v>0</v>
      </c>
      <c r="V1676" s="63">
        <f>IF(ISBLANK($B1676),0,VLOOKUP($B1676,Listen!$A$2:$C$45,2,FALSE))</f>
        <v>0</v>
      </c>
      <c r="W1676" s="63">
        <f>IF(ISBLANK($B1676),0,VLOOKUP($B1676,Listen!$A$2:$C$45,3,FALSE))</f>
        <v>0</v>
      </c>
      <c r="X1676" s="49">
        <f t="shared" si="330"/>
        <v>0</v>
      </c>
      <c r="Y1676" s="49">
        <f t="shared" si="328"/>
        <v>0</v>
      </c>
      <c r="Z1676" s="49">
        <f t="shared" si="328"/>
        <v>0</v>
      </c>
      <c r="AA1676" s="49">
        <f t="shared" si="328"/>
        <v>0</v>
      </c>
      <c r="AB1676" s="49">
        <f t="shared" si="328"/>
        <v>0</v>
      </c>
      <c r="AC1676" s="49">
        <f t="shared" si="328"/>
        <v>0</v>
      </c>
      <c r="AD1676" s="49">
        <f t="shared" si="328"/>
        <v>0</v>
      </c>
      <c r="AE1676" s="51">
        <f t="shared" si="327"/>
        <v>0</v>
      </c>
      <c r="AF1676" s="51">
        <f>IF(C1676=A_Stammdaten!$B$12,D_SAV!$U1676-D_SAV!$AG1676,HLOOKUP(A_Stammdaten!$B$12-1,$AH$4:$AN$4004,ROW(C1676)-3,FALSE)-$AG1676)</f>
        <v>0</v>
      </c>
      <c r="AG1676" s="51">
        <f>HLOOKUP(A_Stammdaten!$B$12,$AH$4:$AN$4004,ROW(C1676)-3,FALSE)</f>
        <v>0</v>
      </c>
      <c r="AH1676" s="51">
        <f t="shared" si="331"/>
        <v>0</v>
      </c>
      <c r="AI1676" s="51">
        <f t="shared" si="332"/>
        <v>0</v>
      </c>
      <c r="AJ1676" s="51">
        <f t="shared" si="333"/>
        <v>0</v>
      </c>
      <c r="AK1676" s="51">
        <f t="shared" si="334"/>
        <v>0</v>
      </c>
      <c r="AL1676" s="51">
        <f t="shared" si="335"/>
        <v>0</v>
      </c>
      <c r="AM1676" s="51">
        <f t="shared" si="336"/>
        <v>0</v>
      </c>
      <c r="AN1676" s="51">
        <f t="shared" si="337"/>
        <v>0</v>
      </c>
    </row>
    <row r="1677" spans="1:40" x14ac:dyDescent="0.25">
      <c r="A1677" s="17"/>
      <c r="B1677" s="17"/>
      <c r="C1677" s="35"/>
      <c r="D1677" s="17"/>
      <c r="E1677" s="17"/>
      <c r="F1677" s="17"/>
      <c r="G1677" s="62">
        <f t="shared" si="338"/>
        <v>0</v>
      </c>
      <c r="H1677" s="17"/>
      <c r="I1677" s="17"/>
      <c r="J1677" s="17"/>
      <c r="K1677" s="17"/>
      <c r="L1677" s="17"/>
      <c r="M1677" s="17"/>
      <c r="N1677" s="17"/>
      <c r="O1677" s="17"/>
      <c r="P1677" s="115"/>
      <c r="Q1677" s="62">
        <f>IF(C1677&gt;A_Stammdaten!$B$12,0,SUM(G1677,H1677,J1677,K1677,M1677,N1677)-SUM(I1677,L1677,O1677,P1677))</f>
        <v>0</v>
      </c>
      <c r="R1677" s="17"/>
      <c r="S1677" s="17"/>
      <c r="T1677" s="17"/>
      <c r="U1677" s="62">
        <f t="shared" si="329"/>
        <v>0</v>
      </c>
      <c r="V1677" s="63">
        <f>IF(ISBLANK($B1677),0,VLOOKUP($B1677,Listen!$A$2:$C$45,2,FALSE))</f>
        <v>0</v>
      </c>
      <c r="W1677" s="63">
        <f>IF(ISBLANK($B1677),0,VLOOKUP($B1677,Listen!$A$2:$C$45,3,FALSE))</f>
        <v>0</v>
      </c>
      <c r="X1677" s="49">
        <f t="shared" si="330"/>
        <v>0</v>
      </c>
      <c r="Y1677" s="49">
        <f t="shared" si="328"/>
        <v>0</v>
      </c>
      <c r="Z1677" s="49">
        <f t="shared" si="328"/>
        <v>0</v>
      </c>
      <c r="AA1677" s="49">
        <f t="shared" si="328"/>
        <v>0</v>
      </c>
      <c r="AB1677" s="49">
        <f t="shared" si="328"/>
        <v>0</v>
      </c>
      <c r="AC1677" s="49">
        <f t="shared" si="328"/>
        <v>0</v>
      </c>
      <c r="AD1677" s="49">
        <f t="shared" si="328"/>
        <v>0</v>
      </c>
      <c r="AE1677" s="51">
        <f t="shared" si="327"/>
        <v>0</v>
      </c>
      <c r="AF1677" s="51">
        <f>IF(C1677=A_Stammdaten!$B$12,D_SAV!$U1677-D_SAV!$AG1677,HLOOKUP(A_Stammdaten!$B$12-1,$AH$4:$AN$4004,ROW(C1677)-3,FALSE)-$AG1677)</f>
        <v>0</v>
      </c>
      <c r="AG1677" s="51">
        <f>HLOOKUP(A_Stammdaten!$B$12,$AH$4:$AN$4004,ROW(C1677)-3,FALSE)</f>
        <v>0</v>
      </c>
      <c r="AH1677" s="51">
        <f t="shared" si="331"/>
        <v>0</v>
      </c>
      <c r="AI1677" s="51">
        <f t="shared" si="332"/>
        <v>0</v>
      </c>
      <c r="AJ1677" s="51">
        <f t="shared" si="333"/>
        <v>0</v>
      </c>
      <c r="AK1677" s="51">
        <f t="shared" si="334"/>
        <v>0</v>
      </c>
      <c r="AL1677" s="51">
        <f t="shared" si="335"/>
        <v>0</v>
      </c>
      <c r="AM1677" s="51">
        <f t="shared" si="336"/>
        <v>0</v>
      </c>
      <c r="AN1677" s="51">
        <f t="shared" si="337"/>
        <v>0</v>
      </c>
    </row>
    <row r="1678" spans="1:40" x14ac:dyDescent="0.25">
      <c r="A1678" s="17"/>
      <c r="B1678" s="17"/>
      <c r="C1678" s="35"/>
      <c r="D1678" s="17"/>
      <c r="E1678" s="17"/>
      <c r="F1678" s="17"/>
      <c r="G1678" s="62">
        <f t="shared" si="338"/>
        <v>0</v>
      </c>
      <c r="H1678" s="17"/>
      <c r="I1678" s="17"/>
      <c r="J1678" s="17"/>
      <c r="K1678" s="17"/>
      <c r="L1678" s="17"/>
      <c r="M1678" s="17"/>
      <c r="N1678" s="17"/>
      <c r="O1678" s="17"/>
      <c r="P1678" s="115"/>
      <c r="Q1678" s="62">
        <f>IF(C1678&gt;A_Stammdaten!$B$12,0,SUM(G1678,H1678,J1678,K1678,M1678,N1678)-SUM(I1678,L1678,O1678,P1678))</f>
        <v>0</v>
      </c>
      <c r="R1678" s="17"/>
      <c r="S1678" s="17"/>
      <c r="T1678" s="17"/>
      <c r="U1678" s="62">
        <f t="shared" si="329"/>
        <v>0</v>
      </c>
      <c r="V1678" s="63">
        <f>IF(ISBLANK($B1678),0,VLOOKUP($B1678,Listen!$A$2:$C$45,2,FALSE))</f>
        <v>0</v>
      </c>
      <c r="W1678" s="63">
        <f>IF(ISBLANK($B1678),0,VLOOKUP($B1678,Listen!$A$2:$C$45,3,FALSE))</f>
        <v>0</v>
      </c>
      <c r="X1678" s="49">
        <f t="shared" si="330"/>
        <v>0</v>
      </c>
      <c r="Y1678" s="49">
        <f t="shared" si="328"/>
        <v>0</v>
      </c>
      <c r="Z1678" s="49">
        <f t="shared" si="328"/>
        <v>0</v>
      </c>
      <c r="AA1678" s="49">
        <f t="shared" si="328"/>
        <v>0</v>
      </c>
      <c r="AB1678" s="49">
        <f t="shared" si="328"/>
        <v>0</v>
      </c>
      <c r="AC1678" s="49">
        <f t="shared" si="328"/>
        <v>0</v>
      </c>
      <c r="AD1678" s="49">
        <f t="shared" si="328"/>
        <v>0</v>
      </c>
      <c r="AE1678" s="51">
        <f t="shared" si="327"/>
        <v>0</v>
      </c>
      <c r="AF1678" s="51">
        <f>IF(C1678=A_Stammdaten!$B$12,D_SAV!$U1678-D_SAV!$AG1678,HLOOKUP(A_Stammdaten!$B$12-1,$AH$4:$AN$4004,ROW(C1678)-3,FALSE)-$AG1678)</f>
        <v>0</v>
      </c>
      <c r="AG1678" s="51">
        <f>HLOOKUP(A_Stammdaten!$B$12,$AH$4:$AN$4004,ROW(C1678)-3,FALSE)</f>
        <v>0</v>
      </c>
      <c r="AH1678" s="51">
        <f t="shared" si="331"/>
        <v>0</v>
      </c>
      <c r="AI1678" s="51">
        <f t="shared" si="332"/>
        <v>0</v>
      </c>
      <c r="AJ1678" s="51">
        <f t="shared" si="333"/>
        <v>0</v>
      </c>
      <c r="AK1678" s="51">
        <f t="shared" si="334"/>
        <v>0</v>
      </c>
      <c r="AL1678" s="51">
        <f t="shared" si="335"/>
        <v>0</v>
      </c>
      <c r="AM1678" s="51">
        <f t="shared" si="336"/>
        <v>0</v>
      </c>
      <c r="AN1678" s="51">
        <f t="shared" si="337"/>
        <v>0</v>
      </c>
    </row>
    <row r="1679" spans="1:40" x14ac:dyDescent="0.25">
      <c r="A1679" s="17"/>
      <c r="B1679" s="17"/>
      <c r="C1679" s="35"/>
      <c r="D1679" s="17"/>
      <c r="E1679" s="17"/>
      <c r="F1679" s="17"/>
      <c r="G1679" s="62">
        <f t="shared" si="338"/>
        <v>0</v>
      </c>
      <c r="H1679" s="17"/>
      <c r="I1679" s="17"/>
      <c r="J1679" s="17"/>
      <c r="K1679" s="17"/>
      <c r="L1679" s="17"/>
      <c r="M1679" s="17"/>
      <c r="N1679" s="17"/>
      <c r="O1679" s="17"/>
      <c r="P1679" s="115"/>
      <c r="Q1679" s="62">
        <f>IF(C1679&gt;A_Stammdaten!$B$12,0,SUM(G1679,H1679,J1679,K1679,M1679,N1679)-SUM(I1679,L1679,O1679,P1679))</f>
        <v>0</v>
      </c>
      <c r="R1679" s="17"/>
      <c r="S1679" s="17"/>
      <c r="T1679" s="17"/>
      <c r="U1679" s="62">
        <f t="shared" si="329"/>
        <v>0</v>
      </c>
      <c r="V1679" s="63">
        <f>IF(ISBLANK($B1679),0,VLOOKUP($B1679,Listen!$A$2:$C$45,2,FALSE))</f>
        <v>0</v>
      </c>
      <c r="W1679" s="63">
        <f>IF(ISBLANK($B1679),0,VLOOKUP($B1679,Listen!$A$2:$C$45,3,FALSE))</f>
        <v>0</v>
      </c>
      <c r="X1679" s="49">
        <f t="shared" si="330"/>
        <v>0</v>
      </c>
      <c r="Y1679" s="49">
        <f t="shared" si="328"/>
        <v>0</v>
      </c>
      <c r="Z1679" s="49">
        <f t="shared" si="328"/>
        <v>0</v>
      </c>
      <c r="AA1679" s="49">
        <f t="shared" si="328"/>
        <v>0</v>
      </c>
      <c r="AB1679" s="49">
        <f t="shared" si="328"/>
        <v>0</v>
      </c>
      <c r="AC1679" s="49">
        <f t="shared" si="328"/>
        <v>0</v>
      </c>
      <c r="AD1679" s="49">
        <f t="shared" si="328"/>
        <v>0</v>
      </c>
      <c r="AE1679" s="51">
        <f t="shared" si="327"/>
        <v>0</v>
      </c>
      <c r="AF1679" s="51">
        <f>IF(C1679=A_Stammdaten!$B$12,D_SAV!$U1679-D_SAV!$AG1679,HLOOKUP(A_Stammdaten!$B$12-1,$AH$4:$AN$4004,ROW(C1679)-3,FALSE)-$AG1679)</f>
        <v>0</v>
      </c>
      <c r="AG1679" s="51">
        <f>HLOOKUP(A_Stammdaten!$B$12,$AH$4:$AN$4004,ROW(C1679)-3,FALSE)</f>
        <v>0</v>
      </c>
      <c r="AH1679" s="51">
        <f t="shared" si="331"/>
        <v>0</v>
      </c>
      <c r="AI1679" s="51">
        <f t="shared" si="332"/>
        <v>0</v>
      </c>
      <c r="AJ1679" s="51">
        <f t="shared" si="333"/>
        <v>0</v>
      </c>
      <c r="AK1679" s="51">
        <f t="shared" si="334"/>
        <v>0</v>
      </c>
      <c r="AL1679" s="51">
        <f t="shared" si="335"/>
        <v>0</v>
      </c>
      <c r="AM1679" s="51">
        <f t="shared" si="336"/>
        <v>0</v>
      </c>
      <c r="AN1679" s="51">
        <f t="shared" si="337"/>
        <v>0</v>
      </c>
    </row>
    <row r="1680" spans="1:40" x14ac:dyDescent="0.25">
      <c r="A1680" s="17"/>
      <c r="B1680" s="17"/>
      <c r="C1680" s="35"/>
      <c r="D1680" s="17"/>
      <c r="E1680" s="17"/>
      <c r="F1680" s="17"/>
      <c r="G1680" s="62">
        <f t="shared" si="338"/>
        <v>0</v>
      </c>
      <c r="H1680" s="17"/>
      <c r="I1680" s="17"/>
      <c r="J1680" s="17"/>
      <c r="K1680" s="17"/>
      <c r="L1680" s="17"/>
      <c r="M1680" s="17"/>
      <c r="N1680" s="17"/>
      <c r="O1680" s="17"/>
      <c r="P1680" s="115"/>
      <c r="Q1680" s="62">
        <f>IF(C1680&gt;A_Stammdaten!$B$12,0,SUM(G1680,H1680,J1680,K1680,M1680,N1680)-SUM(I1680,L1680,O1680,P1680))</f>
        <v>0</v>
      </c>
      <c r="R1680" s="17"/>
      <c r="S1680" s="17"/>
      <c r="T1680" s="17"/>
      <c r="U1680" s="62">
        <f t="shared" si="329"/>
        <v>0</v>
      </c>
      <c r="V1680" s="63">
        <f>IF(ISBLANK($B1680),0,VLOOKUP($B1680,Listen!$A$2:$C$45,2,FALSE))</f>
        <v>0</v>
      </c>
      <c r="W1680" s="63">
        <f>IF(ISBLANK($B1680),0,VLOOKUP($B1680,Listen!$A$2:$C$45,3,FALSE))</f>
        <v>0</v>
      </c>
      <c r="X1680" s="49">
        <f t="shared" si="330"/>
        <v>0</v>
      </c>
      <c r="Y1680" s="49">
        <f t="shared" si="328"/>
        <v>0</v>
      </c>
      <c r="Z1680" s="49">
        <f t="shared" si="328"/>
        <v>0</v>
      </c>
      <c r="AA1680" s="49">
        <f t="shared" si="328"/>
        <v>0</v>
      </c>
      <c r="AB1680" s="49">
        <f t="shared" si="328"/>
        <v>0</v>
      </c>
      <c r="AC1680" s="49">
        <f t="shared" si="328"/>
        <v>0</v>
      </c>
      <c r="AD1680" s="49">
        <f t="shared" si="328"/>
        <v>0</v>
      </c>
      <c r="AE1680" s="51">
        <f t="shared" si="327"/>
        <v>0</v>
      </c>
      <c r="AF1680" s="51">
        <f>IF(C1680=A_Stammdaten!$B$12,D_SAV!$U1680-D_SAV!$AG1680,HLOOKUP(A_Stammdaten!$B$12-1,$AH$4:$AN$4004,ROW(C1680)-3,FALSE)-$AG1680)</f>
        <v>0</v>
      </c>
      <c r="AG1680" s="51">
        <f>HLOOKUP(A_Stammdaten!$B$12,$AH$4:$AN$4004,ROW(C1680)-3,FALSE)</f>
        <v>0</v>
      </c>
      <c r="AH1680" s="51">
        <f t="shared" si="331"/>
        <v>0</v>
      </c>
      <c r="AI1680" s="51">
        <f t="shared" si="332"/>
        <v>0</v>
      </c>
      <c r="AJ1680" s="51">
        <f t="shared" si="333"/>
        <v>0</v>
      </c>
      <c r="AK1680" s="51">
        <f t="shared" si="334"/>
        <v>0</v>
      </c>
      <c r="AL1680" s="51">
        <f t="shared" si="335"/>
        <v>0</v>
      </c>
      <c r="AM1680" s="51">
        <f t="shared" si="336"/>
        <v>0</v>
      </c>
      <c r="AN1680" s="51">
        <f t="shared" si="337"/>
        <v>0</v>
      </c>
    </row>
    <row r="1681" spans="1:40" x14ac:dyDescent="0.25">
      <c r="A1681" s="17"/>
      <c r="B1681" s="17"/>
      <c r="C1681" s="35"/>
      <c r="D1681" s="17"/>
      <c r="E1681" s="17"/>
      <c r="F1681" s="17"/>
      <c r="G1681" s="62">
        <f t="shared" si="338"/>
        <v>0</v>
      </c>
      <c r="H1681" s="17"/>
      <c r="I1681" s="17"/>
      <c r="J1681" s="17"/>
      <c r="K1681" s="17"/>
      <c r="L1681" s="17"/>
      <c r="M1681" s="17"/>
      <c r="N1681" s="17"/>
      <c r="O1681" s="17"/>
      <c r="P1681" s="115"/>
      <c r="Q1681" s="62">
        <f>IF(C1681&gt;A_Stammdaten!$B$12,0,SUM(G1681,H1681,J1681,K1681,M1681,N1681)-SUM(I1681,L1681,O1681,P1681))</f>
        <v>0</v>
      </c>
      <c r="R1681" s="17"/>
      <c r="S1681" s="17"/>
      <c r="T1681" s="17"/>
      <c r="U1681" s="62">
        <f t="shared" si="329"/>
        <v>0</v>
      </c>
      <c r="V1681" s="63">
        <f>IF(ISBLANK($B1681),0,VLOOKUP($B1681,Listen!$A$2:$C$45,2,FALSE))</f>
        <v>0</v>
      </c>
      <c r="W1681" s="63">
        <f>IF(ISBLANK($B1681),0,VLOOKUP($B1681,Listen!$A$2:$C$45,3,FALSE))</f>
        <v>0</v>
      </c>
      <c r="X1681" s="49">
        <f t="shared" si="330"/>
        <v>0</v>
      </c>
      <c r="Y1681" s="49">
        <f t="shared" si="328"/>
        <v>0</v>
      </c>
      <c r="Z1681" s="49">
        <f t="shared" si="328"/>
        <v>0</v>
      </c>
      <c r="AA1681" s="49">
        <f t="shared" si="328"/>
        <v>0</v>
      </c>
      <c r="AB1681" s="49">
        <f t="shared" si="328"/>
        <v>0</v>
      </c>
      <c r="AC1681" s="49">
        <f t="shared" si="328"/>
        <v>0</v>
      </c>
      <c r="AD1681" s="49">
        <f t="shared" si="328"/>
        <v>0</v>
      </c>
      <c r="AE1681" s="51">
        <f t="shared" si="327"/>
        <v>0</v>
      </c>
      <c r="AF1681" s="51">
        <f>IF(C1681=A_Stammdaten!$B$12,D_SAV!$U1681-D_SAV!$AG1681,HLOOKUP(A_Stammdaten!$B$12-1,$AH$4:$AN$4004,ROW(C1681)-3,FALSE)-$AG1681)</f>
        <v>0</v>
      </c>
      <c r="AG1681" s="51">
        <f>HLOOKUP(A_Stammdaten!$B$12,$AH$4:$AN$4004,ROW(C1681)-3,FALSE)</f>
        <v>0</v>
      </c>
      <c r="AH1681" s="51">
        <f t="shared" si="331"/>
        <v>0</v>
      </c>
      <c r="AI1681" s="51">
        <f t="shared" si="332"/>
        <v>0</v>
      </c>
      <c r="AJ1681" s="51">
        <f t="shared" si="333"/>
        <v>0</v>
      </c>
      <c r="AK1681" s="51">
        <f t="shared" si="334"/>
        <v>0</v>
      </c>
      <c r="AL1681" s="51">
        <f t="shared" si="335"/>
        <v>0</v>
      </c>
      <c r="AM1681" s="51">
        <f t="shared" si="336"/>
        <v>0</v>
      </c>
      <c r="AN1681" s="51">
        <f t="shared" si="337"/>
        <v>0</v>
      </c>
    </row>
    <row r="1682" spans="1:40" x14ac:dyDescent="0.25">
      <c r="A1682" s="17"/>
      <c r="B1682" s="17"/>
      <c r="C1682" s="35"/>
      <c r="D1682" s="17"/>
      <c r="E1682" s="17"/>
      <c r="F1682" s="17"/>
      <c r="G1682" s="62">
        <f t="shared" si="338"/>
        <v>0</v>
      </c>
      <c r="H1682" s="17"/>
      <c r="I1682" s="17"/>
      <c r="J1682" s="17"/>
      <c r="K1682" s="17"/>
      <c r="L1682" s="17"/>
      <c r="M1682" s="17"/>
      <c r="N1682" s="17"/>
      <c r="O1682" s="17"/>
      <c r="P1682" s="115"/>
      <c r="Q1682" s="62">
        <f>IF(C1682&gt;A_Stammdaten!$B$12,0,SUM(G1682,H1682,J1682,K1682,M1682,N1682)-SUM(I1682,L1682,O1682,P1682))</f>
        <v>0</v>
      </c>
      <c r="R1682" s="17"/>
      <c r="S1682" s="17"/>
      <c r="T1682" s="17"/>
      <c r="U1682" s="62">
        <f t="shared" si="329"/>
        <v>0</v>
      </c>
      <c r="V1682" s="63">
        <f>IF(ISBLANK($B1682),0,VLOOKUP($B1682,Listen!$A$2:$C$45,2,FALSE))</f>
        <v>0</v>
      </c>
      <c r="W1682" s="63">
        <f>IF(ISBLANK($B1682),0,VLOOKUP($B1682,Listen!$A$2:$C$45,3,FALSE))</f>
        <v>0</v>
      </c>
      <c r="X1682" s="49">
        <f t="shared" si="330"/>
        <v>0</v>
      </c>
      <c r="Y1682" s="49">
        <f t="shared" si="328"/>
        <v>0</v>
      </c>
      <c r="Z1682" s="49">
        <f t="shared" si="328"/>
        <v>0</v>
      </c>
      <c r="AA1682" s="49">
        <f t="shared" si="328"/>
        <v>0</v>
      </c>
      <c r="AB1682" s="49">
        <f t="shared" si="328"/>
        <v>0</v>
      </c>
      <c r="AC1682" s="49">
        <f t="shared" si="328"/>
        <v>0</v>
      </c>
      <c r="AD1682" s="49">
        <f t="shared" si="328"/>
        <v>0</v>
      </c>
      <c r="AE1682" s="51">
        <f t="shared" si="327"/>
        <v>0</v>
      </c>
      <c r="AF1682" s="51">
        <f>IF(C1682=A_Stammdaten!$B$12,D_SAV!$U1682-D_SAV!$AG1682,HLOOKUP(A_Stammdaten!$B$12-1,$AH$4:$AN$4004,ROW(C1682)-3,FALSE)-$AG1682)</f>
        <v>0</v>
      </c>
      <c r="AG1682" s="51">
        <f>HLOOKUP(A_Stammdaten!$B$12,$AH$4:$AN$4004,ROW(C1682)-3,FALSE)</f>
        <v>0</v>
      </c>
      <c r="AH1682" s="51">
        <f t="shared" si="331"/>
        <v>0</v>
      </c>
      <c r="AI1682" s="51">
        <f t="shared" si="332"/>
        <v>0</v>
      </c>
      <c r="AJ1682" s="51">
        <f t="shared" si="333"/>
        <v>0</v>
      </c>
      <c r="AK1682" s="51">
        <f t="shared" si="334"/>
        <v>0</v>
      </c>
      <c r="AL1682" s="51">
        <f t="shared" si="335"/>
        <v>0</v>
      </c>
      <c r="AM1682" s="51">
        <f t="shared" si="336"/>
        <v>0</v>
      </c>
      <c r="AN1682" s="51">
        <f t="shared" si="337"/>
        <v>0</v>
      </c>
    </row>
    <row r="1683" spans="1:40" x14ac:dyDescent="0.25">
      <c r="A1683" s="17"/>
      <c r="B1683" s="17"/>
      <c r="C1683" s="35"/>
      <c r="D1683" s="17"/>
      <c r="E1683" s="17"/>
      <c r="F1683" s="17"/>
      <c r="G1683" s="62">
        <f t="shared" si="338"/>
        <v>0</v>
      </c>
      <c r="H1683" s="17"/>
      <c r="I1683" s="17"/>
      <c r="J1683" s="17"/>
      <c r="K1683" s="17"/>
      <c r="L1683" s="17"/>
      <c r="M1683" s="17"/>
      <c r="N1683" s="17"/>
      <c r="O1683" s="17"/>
      <c r="P1683" s="115"/>
      <c r="Q1683" s="62">
        <f>IF(C1683&gt;A_Stammdaten!$B$12,0,SUM(G1683,H1683,J1683,K1683,M1683,N1683)-SUM(I1683,L1683,O1683,P1683))</f>
        <v>0</v>
      </c>
      <c r="R1683" s="17"/>
      <c r="S1683" s="17"/>
      <c r="T1683" s="17"/>
      <c r="U1683" s="62">
        <f t="shared" si="329"/>
        <v>0</v>
      </c>
      <c r="V1683" s="63">
        <f>IF(ISBLANK($B1683),0,VLOOKUP($B1683,Listen!$A$2:$C$45,2,FALSE))</f>
        <v>0</v>
      </c>
      <c r="W1683" s="63">
        <f>IF(ISBLANK($B1683),0,VLOOKUP($B1683,Listen!$A$2:$C$45,3,FALSE))</f>
        <v>0</v>
      </c>
      <c r="X1683" s="49">
        <f t="shared" si="330"/>
        <v>0</v>
      </c>
      <c r="Y1683" s="49">
        <f t="shared" si="328"/>
        <v>0</v>
      </c>
      <c r="Z1683" s="49">
        <f t="shared" si="328"/>
        <v>0</v>
      </c>
      <c r="AA1683" s="49">
        <f t="shared" ref="Y1683:AD1725" si="339">$V1683</f>
        <v>0</v>
      </c>
      <c r="AB1683" s="49">
        <f t="shared" si="339"/>
        <v>0</v>
      </c>
      <c r="AC1683" s="49">
        <f t="shared" si="339"/>
        <v>0</v>
      </c>
      <c r="AD1683" s="49">
        <f t="shared" si="339"/>
        <v>0</v>
      </c>
      <c r="AE1683" s="51">
        <f t="shared" si="327"/>
        <v>0</v>
      </c>
      <c r="AF1683" s="51">
        <f>IF(C1683=A_Stammdaten!$B$12,D_SAV!$U1683-D_SAV!$AG1683,HLOOKUP(A_Stammdaten!$B$12-1,$AH$4:$AN$4004,ROW(C1683)-3,FALSE)-$AG1683)</f>
        <v>0</v>
      </c>
      <c r="AG1683" s="51">
        <f>HLOOKUP(A_Stammdaten!$B$12,$AH$4:$AN$4004,ROW(C1683)-3,FALSE)</f>
        <v>0</v>
      </c>
      <c r="AH1683" s="51">
        <f t="shared" si="331"/>
        <v>0</v>
      </c>
      <c r="AI1683" s="51">
        <f t="shared" si="332"/>
        <v>0</v>
      </c>
      <c r="AJ1683" s="51">
        <f t="shared" si="333"/>
        <v>0</v>
      </c>
      <c r="AK1683" s="51">
        <f t="shared" si="334"/>
        <v>0</v>
      </c>
      <c r="AL1683" s="51">
        <f t="shared" si="335"/>
        <v>0</v>
      </c>
      <c r="AM1683" s="51">
        <f t="shared" si="336"/>
        <v>0</v>
      </c>
      <c r="AN1683" s="51">
        <f t="shared" si="337"/>
        <v>0</v>
      </c>
    </row>
    <row r="1684" spans="1:40" x14ac:dyDescent="0.25">
      <c r="A1684" s="17"/>
      <c r="B1684" s="17"/>
      <c r="C1684" s="35"/>
      <c r="D1684" s="17"/>
      <c r="E1684" s="17"/>
      <c r="F1684" s="17"/>
      <c r="G1684" s="62">
        <f t="shared" si="338"/>
        <v>0</v>
      </c>
      <c r="H1684" s="17"/>
      <c r="I1684" s="17"/>
      <c r="J1684" s="17"/>
      <c r="K1684" s="17"/>
      <c r="L1684" s="17"/>
      <c r="M1684" s="17"/>
      <c r="N1684" s="17"/>
      <c r="O1684" s="17"/>
      <c r="P1684" s="115"/>
      <c r="Q1684" s="62">
        <f>IF(C1684&gt;A_Stammdaten!$B$12,0,SUM(G1684,H1684,J1684,K1684,M1684,N1684)-SUM(I1684,L1684,O1684,P1684))</f>
        <v>0</v>
      </c>
      <c r="R1684" s="17"/>
      <c r="S1684" s="17"/>
      <c r="T1684" s="17"/>
      <c r="U1684" s="62">
        <f t="shared" si="329"/>
        <v>0</v>
      </c>
      <c r="V1684" s="63">
        <f>IF(ISBLANK($B1684),0,VLOOKUP($B1684,Listen!$A$2:$C$45,2,FALSE))</f>
        <v>0</v>
      </c>
      <c r="W1684" s="63">
        <f>IF(ISBLANK($B1684),0,VLOOKUP($B1684,Listen!$A$2:$C$45,3,FALSE))</f>
        <v>0</v>
      </c>
      <c r="X1684" s="49">
        <f t="shared" si="330"/>
        <v>0</v>
      </c>
      <c r="Y1684" s="49">
        <f t="shared" si="339"/>
        <v>0</v>
      </c>
      <c r="Z1684" s="49">
        <f t="shared" si="339"/>
        <v>0</v>
      </c>
      <c r="AA1684" s="49">
        <f t="shared" si="339"/>
        <v>0</v>
      </c>
      <c r="AB1684" s="49">
        <f t="shared" si="339"/>
        <v>0</v>
      </c>
      <c r="AC1684" s="49">
        <f t="shared" si="339"/>
        <v>0</v>
      </c>
      <c r="AD1684" s="49">
        <f t="shared" si="339"/>
        <v>0</v>
      </c>
      <c r="AE1684" s="51">
        <f t="shared" si="327"/>
        <v>0</v>
      </c>
      <c r="AF1684" s="51">
        <f>IF(C1684=A_Stammdaten!$B$12,D_SAV!$U1684-D_SAV!$AG1684,HLOOKUP(A_Stammdaten!$B$12-1,$AH$4:$AN$4004,ROW(C1684)-3,FALSE)-$AG1684)</f>
        <v>0</v>
      </c>
      <c r="AG1684" s="51">
        <f>HLOOKUP(A_Stammdaten!$B$12,$AH$4:$AN$4004,ROW(C1684)-3,FALSE)</f>
        <v>0</v>
      </c>
      <c r="AH1684" s="51">
        <f t="shared" si="331"/>
        <v>0</v>
      </c>
      <c r="AI1684" s="51">
        <f t="shared" si="332"/>
        <v>0</v>
      </c>
      <c r="AJ1684" s="51">
        <f t="shared" si="333"/>
        <v>0</v>
      </c>
      <c r="AK1684" s="51">
        <f t="shared" si="334"/>
        <v>0</v>
      </c>
      <c r="AL1684" s="51">
        <f t="shared" si="335"/>
        <v>0</v>
      </c>
      <c r="AM1684" s="51">
        <f t="shared" si="336"/>
        <v>0</v>
      </c>
      <c r="AN1684" s="51">
        <f t="shared" si="337"/>
        <v>0</v>
      </c>
    </row>
    <row r="1685" spans="1:40" x14ac:dyDescent="0.25">
      <c r="A1685" s="17"/>
      <c r="B1685" s="17"/>
      <c r="C1685" s="35"/>
      <c r="D1685" s="17"/>
      <c r="E1685" s="17"/>
      <c r="F1685" s="17"/>
      <c r="G1685" s="62">
        <f t="shared" si="338"/>
        <v>0</v>
      </c>
      <c r="H1685" s="17"/>
      <c r="I1685" s="17"/>
      <c r="J1685" s="17"/>
      <c r="K1685" s="17"/>
      <c r="L1685" s="17"/>
      <c r="M1685" s="17"/>
      <c r="N1685" s="17"/>
      <c r="O1685" s="17"/>
      <c r="P1685" s="115"/>
      <c r="Q1685" s="62">
        <f>IF(C1685&gt;A_Stammdaten!$B$12,0,SUM(G1685,H1685,J1685,K1685,M1685,N1685)-SUM(I1685,L1685,O1685,P1685))</f>
        <v>0</v>
      </c>
      <c r="R1685" s="17"/>
      <c r="S1685" s="17"/>
      <c r="T1685" s="17"/>
      <c r="U1685" s="62">
        <f t="shared" si="329"/>
        <v>0</v>
      </c>
      <c r="V1685" s="63">
        <f>IF(ISBLANK($B1685),0,VLOOKUP($B1685,Listen!$A$2:$C$45,2,FALSE))</f>
        <v>0</v>
      </c>
      <c r="W1685" s="63">
        <f>IF(ISBLANK($B1685),0,VLOOKUP($B1685,Listen!$A$2:$C$45,3,FALSE))</f>
        <v>0</v>
      </c>
      <c r="X1685" s="49">
        <f t="shared" si="330"/>
        <v>0</v>
      </c>
      <c r="Y1685" s="49">
        <f t="shared" si="339"/>
        <v>0</v>
      </c>
      <c r="Z1685" s="49">
        <f t="shared" si="339"/>
        <v>0</v>
      </c>
      <c r="AA1685" s="49">
        <f t="shared" si="339"/>
        <v>0</v>
      </c>
      <c r="AB1685" s="49">
        <f t="shared" si="339"/>
        <v>0</v>
      </c>
      <c r="AC1685" s="49">
        <f t="shared" si="339"/>
        <v>0</v>
      </c>
      <c r="AD1685" s="49">
        <f t="shared" si="339"/>
        <v>0</v>
      </c>
      <c r="AE1685" s="51">
        <f t="shared" si="327"/>
        <v>0</v>
      </c>
      <c r="AF1685" s="51">
        <f>IF(C1685=A_Stammdaten!$B$12,D_SAV!$U1685-D_SAV!$AG1685,HLOOKUP(A_Stammdaten!$B$12-1,$AH$4:$AN$4004,ROW(C1685)-3,FALSE)-$AG1685)</f>
        <v>0</v>
      </c>
      <c r="AG1685" s="51">
        <f>HLOOKUP(A_Stammdaten!$B$12,$AH$4:$AN$4004,ROW(C1685)-3,FALSE)</f>
        <v>0</v>
      </c>
      <c r="AH1685" s="51">
        <f t="shared" si="331"/>
        <v>0</v>
      </c>
      <c r="AI1685" s="51">
        <f t="shared" si="332"/>
        <v>0</v>
      </c>
      <c r="AJ1685" s="51">
        <f t="shared" si="333"/>
        <v>0</v>
      </c>
      <c r="AK1685" s="51">
        <f t="shared" si="334"/>
        <v>0</v>
      </c>
      <c r="AL1685" s="51">
        <f t="shared" si="335"/>
        <v>0</v>
      </c>
      <c r="AM1685" s="51">
        <f t="shared" si="336"/>
        <v>0</v>
      </c>
      <c r="AN1685" s="51">
        <f t="shared" si="337"/>
        <v>0</v>
      </c>
    </row>
    <row r="1686" spans="1:40" x14ac:dyDescent="0.25">
      <c r="A1686" s="17"/>
      <c r="B1686" s="17"/>
      <c r="C1686" s="35"/>
      <c r="D1686" s="17"/>
      <c r="E1686" s="17"/>
      <c r="F1686" s="17"/>
      <c r="G1686" s="62">
        <f t="shared" si="338"/>
        <v>0</v>
      </c>
      <c r="H1686" s="17"/>
      <c r="I1686" s="17"/>
      <c r="J1686" s="17"/>
      <c r="K1686" s="17"/>
      <c r="L1686" s="17"/>
      <c r="M1686" s="17"/>
      <c r="N1686" s="17"/>
      <c r="O1686" s="17"/>
      <c r="P1686" s="115"/>
      <c r="Q1686" s="62">
        <f>IF(C1686&gt;A_Stammdaten!$B$12,0,SUM(G1686,H1686,J1686,K1686,M1686,N1686)-SUM(I1686,L1686,O1686,P1686))</f>
        <v>0</v>
      </c>
      <c r="R1686" s="17"/>
      <c r="S1686" s="17"/>
      <c r="T1686" s="17"/>
      <c r="U1686" s="62">
        <f t="shared" si="329"/>
        <v>0</v>
      </c>
      <c r="V1686" s="63">
        <f>IF(ISBLANK($B1686),0,VLOOKUP($B1686,Listen!$A$2:$C$45,2,FALSE))</f>
        <v>0</v>
      </c>
      <c r="W1686" s="63">
        <f>IF(ISBLANK($B1686),0,VLOOKUP($B1686,Listen!$A$2:$C$45,3,FALSE))</f>
        <v>0</v>
      </c>
      <c r="X1686" s="49">
        <f t="shared" si="330"/>
        <v>0</v>
      </c>
      <c r="Y1686" s="49">
        <f t="shared" si="339"/>
        <v>0</v>
      </c>
      <c r="Z1686" s="49">
        <f t="shared" si="339"/>
        <v>0</v>
      </c>
      <c r="AA1686" s="49">
        <f t="shared" si="339"/>
        <v>0</v>
      </c>
      <c r="AB1686" s="49">
        <f t="shared" si="339"/>
        <v>0</v>
      </c>
      <c r="AC1686" s="49">
        <f t="shared" si="339"/>
        <v>0</v>
      </c>
      <c r="AD1686" s="49">
        <f t="shared" si="339"/>
        <v>0</v>
      </c>
      <c r="AE1686" s="51">
        <f t="shared" si="327"/>
        <v>0</v>
      </c>
      <c r="AF1686" s="51">
        <f>IF(C1686=A_Stammdaten!$B$12,D_SAV!$U1686-D_SAV!$AG1686,HLOOKUP(A_Stammdaten!$B$12-1,$AH$4:$AN$4004,ROW(C1686)-3,FALSE)-$AG1686)</f>
        <v>0</v>
      </c>
      <c r="AG1686" s="51">
        <f>HLOOKUP(A_Stammdaten!$B$12,$AH$4:$AN$4004,ROW(C1686)-3,FALSE)</f>
        <v>0</v>
      </c>
      <c r="AH1686" s="51">
        <f t="shared" si="331"/>
        <v>0</v>
      </c>
      <c r="AI1686" s="51">
        <f t="shared" si="332"/>
        <v>0</v>
      </c>
      <c r="AJ1686" s="51">
        <f t="shared" si="333"/>
        <v>0</v>
      </c>
      <c r="AK1686" s="51">
        <f t="shared" si="334"/>
        <v>0</v>
      </c>
      <c r="AL1686" s="51">
        <f t="shared" si="335"/>
        <v>0</v>
      </c>
      <c r="AM1686" s="51">
        <f t="shared" si="336"/>
        <v>0</v>
      </c>
      <c r="AN1686" s="51">
        <f t="shared" si="337"/>
        <v>0</v>
      </c>
    </row>
    <row r="1687" spans="1:40" x14ac:dyDescent="0.25">
      <c r="A1687" s="17"/>
      <c r="B1687" s="17"/>
      <c r="C1687" s="35"/>
      <c r="D1687" s="17"/>
      <c r="E1687" s="17"/>
      <c r="F1687" s="17"/>
      <c r="G1687" s="62">
        <f t="shared" si="338"/>
        <v>0</v>
      </c>
      <c r="H1687" s="17"/>
      <c r="I1687" s="17"/>
      <c r="J1687" s="17"/>
      <c r="K1687" s="17"/>
      <c r="L1687" s="17"/>
      <c r="M1687" s="17"/>
      <c r="N1687" s="17"/>
      <c r="O1687" s="17"/>
      <c r="P1687" s="115"/>
      <c r="Q1687" s="62">
        <f>IF(C1687&gt;A_Stammdaten!$B$12,0,SUM(G1687,H1687,J1687,K1687,M1687,N1687)-SUM(I1687,L1687,O1687,P1687))</f>
        <v>0</v>
      </c>
      <c r="R1687" s="17"/>
      <c r="S1687" s="17"/>
      <c r="T1687" s="17"/>
      <c r="U1687" s="62">
        <f t="shared" si="329"/>
        <v>0</v>
      </c>
      <c r="V1687" s="63">
        <f>IF(ISBLANK($B1687),0,VLOOKUP($B1687,Listen!$A$2:$C$45,2,FALSE))</f>
        <v>0</v>
      </c>
      <c r="W1687" s="63">
        <f>IF(ISBLANK($B1687),0,VLOOKUP($B1687,Listen!$A$2:$C$45,3,FALSE))</f>
        <v>0</v>
      </c>
      <c r="X1687" s="49">
        <f t="shared" si="330"/>
        <v>0</v>
      </c>
      <c r="Y1687" s="49">
        <f t="shared" si="339"/>
        <v>0</v>
      </c>
      <c r="Z1687" s="49">
        <f t="shared" si="339"/>
        <v>0</v>
      </c>
      <c r="AA1687" s="49">
        <f t="shared" si="339"/>
        <v>0</v>
      </c>
      <c r="AB1687" s="49">
        <f t="shared" si="339"/>
        <v>0</v>
      </c>
      <c r="AC1687" s="49">
        <f t="shared" si="339"/>
        <v>0</v>
      </c>
      <c r="AD1687" s="49">
        <f t="shared" si="339"/>
        <v>0</v>
      </c>
      <c r="AE1687" s="51">
        <f t="shared" si="327"/>
        <v>0</v>
      </c>
      <c r="AF1687" s="51">
        <f>IF(C1687=A_Stammdaten!$B$12,D_SAV!$U1687-D_SAV!$AG1687,HLOOKUP(A_Stammdaten!$B$12-1,$AH$4:$AN$4004,ROW(C1687)-3,FALSE)-$AG1687)</f>
        <v>0</v>
      </c>
      <c r="AG1687" s="51">
        <f>HLOOKUP(A_Stammdaten!$B$12,$AH$4:$AN$4004,ROW(C1687)-3,FALSE)</f>
        <v>0</v>
      </c>
      <c r="AH1687" s="51">
        <f t="shared" si="331"/>
        <v>0</v>
      </c>
      <c r="AI1687" s="51">
        <f t="shared" si="332"/>
        <v>0</v>
      </c>
      <c r="AJ1687" s="51">
        <f t="shared" si="333"/>
        <v>0</v>
      </c>
      <c r="AK1687" s="51">
        <f t="shared" si="334"/>
        <v>0</v>
      </c>
      <c r="AL1687" s="51">
        <f t="shared" si="335"/>
        <v>0</v>
      </c>
      <c r="AM1687" s="51">
        <f t="shared" si="336"/>
        <v>0</v>
      </c>
      <c r="AN1687" s="51">
        <f t="shared" si="337"/>
        <v>0</v>
      </c>
    </row>
    <row r="1688" spans="1:40" x14ac:dyDescent="0.25">
      <c r="A1688" s="17"/>
      <c r="B1688" s="17"/>
      <c r="C1688" s="35"/>
      <c r="D1688" s="17"/>
      <c r="E1688" s="17"/>
      <c r="F1688" s="17"/>
      <c r="G1688" s="62">
        <f t="shared" si="338"/>
        <v>0</v>
      </c>
      <c r="H1688" s="17"/>
      <c r="I1688" s="17"/>
      <c r="J1688" s="17"/>
      <c r="K1688" s="17"/>
      <c r="L1688" s="17"/>
      <c r="M1688" s="17"/>
      <c r="N1688" s="17"/>
      <c r="O1688" s="17"/>
      <c r="P1688" s="115"/>
      <c r="Q1688" s="62">
        <f>IF(C1688&gt;A_Stammdaten!$B$12,0,SUM(G1688,H1688,J1688,K1688,M1688,N1688)-SUM(I1688,L1688,O1688,P1688))</f>
        <v>0</v>
      </c>
      <c r="R1688" s="17"/>
      <c r="S1688" s="17"/>
      <c r="T1688" s="17"/>
      <c r="U1688" s="62">
        <f t="shared" si="329"/>
        <v>0</v>
      </c>
      <c r="V1688" s="63">
        <f>IF(ISBLANK($B1688),0,VLOOKUP($B1688,Listen!$A$2:$C$45,2,FALSE))</f>
        <v>0</v>
      </c>
      <c r="W1688" s="63">
        <f>IF(ISBLANK($B1688),0,VLOOKUP($B1688,Listen!$A$2:$C$45,3,FALSE))</f>
        <v>0</v>
      </c>
      <c r="X1688" s="49">
        <f t="shared" si="330"/>
        <v>0</v>
      </c>
      <c r="Y1688" s="49">
        <f t="shared" si="339"/>
        <v>0</v>
      </c>
      <c r="Z1688" s="49">
        <f t="shared" si="339"/>
        <v>0</v>
      </c>
      <c r="AA1688" s="49">
        <f t="shared" si="339"/>
        <v>0</v>
      </c>
      <c r="AB1688" s="49">
        <f t="shared" si="339"/>
        <v>0</v>
      </c>
      <c r="AC1688" s="49">
        <f t="shared" si="339"/>
        <v>0</v>
      </c>
      <c r="AD1688" s="49">
        <f t="shared" si="339"/>
        <v>0</v>
      </c>
      <c r="AE1688" s="51">
        <f t="shared" si="327"/>
        <v>0</v>
      </c>
      <c r="AF1688" s="51">
        <f>IF(C1688=A_Stammdaten!$B$12,D_SAV!$U1688-D_SAV!$AG1688,HLOOKUP(A_Stammdaten!$B$12-1,$AH$4:$AN$4004,ROW(C1688)-3,FALSE)-$AG1688)</f>
        <v>0</v>
      </c>
      <c r="AG1688" s="51">
        <f>HLOOKUP(A_Stammdaten!$B$12,$AH$4:$AN$4004,ROW(C1688)-3,FALSE)</f>
        <v>0</v>
      </c>
      <c r="AH1688" s="51">
        <f t="shared" si="331"/>
        <v>0</v>
      </c>
      <c r="AI1688" s="51">
        <f t="shared" si="332"/>
        <v>0</v>
      </c>
      <c r="AJ1688" s="51">
        <f t="shared" si="333"/>
        <v>0</v>
      </c>
      <c r="AK1688" s="51">
        <f t="shared" si="334"/>
        <v>0</v>
      </c>
      <c r="AL1688" s="51">
        <f t="shared" si="335"/>
        <v>0</v>
      </c>
      <c r="AM1688" s="51">
        <f t="shared" si="336"/>
        <v>0</v>
      </c>
      <c r="AN1688" s="51">
        <f t="shared" si="337"/>
        <v>0</v>
      </c>
    </row>
    <row r="1689" spans="1:40" x14ac:dyDescent="0.25">
      <c r="A1689" s="17"/>
      <c r="B1689" s="17"/>
      <c r="C1689" s="35"/>
      <c r="D1689" s="17"/>
      <c r="E1689" s="17"/>
      <c r="F1689" s="17"/>
      <c r="G1689" s="62">
        <f t="shared" si="338"/>
        <v>0</v>
      </c>
      <c r="H1689" s="17"/>
      <c r="I1689" s="17"/>
      <c r="J1689" s="17"/>
      <c r="K1689" s="17"/>
      <c r="L1689" s="17"/>
      <c r="M1689" s="17"/>
      <c r="N1689" s="17"/>
      <c r="O1689" s="17"/>
      <c r="P1689" s="115"/>
      <c r="Q1689" s="62">
        <f>IF(C1689&gt;A_Stammdaten!$B$12,0,SUM(G1689,H1689,J1689,K1689,M1689,N1689)-SUM(I1689,L1689,O1689,P1689))</f>
        <v>0</v>
      </c>
      <c r="R1689" s="17"/>
      <c r="S1689" s="17"/>
      <c r="T1689" s="17"/>
      <c r="U1689" s="62">
        <f t="shared" si="329"/>
        <v>0</v>
      </c>
      <c r="V1689" s="63">
        <f>IF(ISBLANK($B1689),0,VLOOKUP($B1689,Listen!$A$2:$C$45,2,FALSE))</f>
        <v>0</v>
      </c>
      <c r="W1689" s="63">
        <f>IF(ISBLANK($B1689),0,VLOOKUP($B1689,Listen!$A$2:$C$45,3,FALSE))</f>
        <v>0</v>
      </c>
      <c r="X1689" s="49">
        <f t="shared" si="330"/>
        <v>0</v>
      </c>
      <c r="Y1689" s="49">
        <f t="shared" si="339"/>
        <v>0</v>
      </c>
      <c r="Z1689" s="49">
        <f t="shared" si="339"/>
        <v>0</v>
      </c>
      <c r="AA1689" s="49">
        <f t="shared" si="339"/>
        <v>0</v>
      </c>
      <c r="AB1689" s="49">
        <f t="shared" si="339"/>
        <v>0</v>
      </c>
      <c r="AC1689" s="49">
        <f t="shared" si="339"/>
        <v>0</v>
      </c>
      <c r="AD1689" s="49">
        <f t="shared" si="339"/>
        <v>0</v>
      </c>
      <c r="AE1689" s="51">
        <f t="shared" si="327"/>
        <v>0</v>
      </c>
      <c r="AF1689" s="51">
        <f>IF(C1689=A_Stammdaten!$B$12,D_SAV!$U1689-D_SAV!$AG1689,HLOOKUP(A_Stammdaten!$B$12-1,$AH$4:$AN$4004,ROW(C1689)-3,FALSE)-$AG1689)</f>
        <v>0</v>
      </c>
      <c r="AG1689" s="51">
        <f>HLOOKUP(A_Stammdaten!$B$12,$AH$4:$AN$4004,ROW(C1689)-3,FALSE)</f>
        <v>0</v>
      </c>
      <c r="AH1689" s="51">
        <f t="shared" si="331"/>
        <v>0</v>
      </c>
      <c r="AI1689" s="51">
        <f t="shared" si="332"/>
        <v>0</v>
      </c>
      <c r="AJ1689" s="51">
        <f t="shared" si="333"/>
        <v>0</v>
      </c>
      <c r="AK1689" s="51">
        <f t="shared" si="334"/>
        <v>0</v>
      </c>
      <c r="AL1689" s="51">
        <f t="shared" si="335"/>
        <v>0</v>
      </c>
      <c r="AM1689" s="51">
        <f t="shared" si="336"/>
        <v>0</v>
      </c>
      <c r="AN1689" s="51">
        <f t="shared" si="337"/>
        <v>0</v>
      </c>
    </row>
    <row r="1690" spans="1:40" x14ac:dyDescent="0.25">
      <c r="A1690" s="17"/>
      <c r="B1690" s="17"/>
      <c r="C1690" s="35"/>
      <c r="D1690" s="17"/>
      <c r="E1690" s="17"/>
      <c r="F1690" s="17"/>
      <c r="G1690" s="62">
        <f t="shared" si="338"/>
        <v>0</v>
      </c>
      <c r="H1690" s="17"/>
      <c r="I1690" s="17"/>
      <c r="J1690" s="17"/>
      <c r="K1690" s="17"/>
      <c r="L1690" s="17"/>
      <c r="M1690" s="17"/>
      <c r="N1690" s="17"/>
      <c r="O1690" s="17"/>
      <c r="P1690" s="115"/>
      <c r="Q1690" s="62">
        <f>IF(C1690&gt;A_Stammdaten!$B$12,0,SUM(G1690,H1690,J1690,K1690,M1690,N1690)-SUM(I1690,L1690,O1690,P1690))</f>
        <v>0</v>
      </c>
      <c r="R1690" s="17"/>
      <c r="S1690" s="17"/>
      <c r="T1690" s="17"/>
      <c r="U1690" s="62">
        <f t="shared" si="329"/>
        <v>0</v>
      </c>
      <c r="V1690" s="63">
        <f>IF(ISBLANK($B1690),0,VLOOKUP($B1690,Listen!$A$2:$C$45,2,FALSE))</f>
        <v>0</v>
      </c>
      <c r="W1690" s="63">
        <f>IF(ISBLANK($B1690),0,VLOOKUP($B1690,Listen!$A$2:$C$45,3,FALSE))</f>
        <v>0</v>
      </c>
      <c r="X1690" s="49">
        <f t="shared" si="330"/>
        <v>0</v>
      </c>
      <c r="Y1690" s="49">
        <f t="shared" si="339"/>
        <v>0</v>
      </c>
      <c r="Z1690" s="49">
        <f t="shared" si="339"/>
        <v>0</v>
      </c>
      <c r="AA1690" s="49">
        <f t="shared" si="339"/>
        <v>0</v>
      </c>
      <c r="AB1690" s="49">
        <f t="shared" si="339"/>
        <v>0</v>
      </c>
      <c r="AC1690" s="49">
        <f t="shared" si="339"/>
        <v>0</v>
      </c>
      <c r="AD1690" s="49">
        <f t="shared" si="339"/>
        <v>0</v>
      </c>
      <c r="AE1690" s="51">
        <f t="shared" si="327"/>
        <v>0</v>
      </c>
      <c r="AF1690" s="51">
        <f>IF(C1690=A_Stammdaten!$B$12,D_SAV!$U1690-D_SAV!$AG1690,HLOOKUP(A_Stammdaten!$B$12-1,$AH$4:$AN$4004,ROW(C1690)-3,FALSE)-$AG1690)</f>
        <v>0</v>
      </c>
      <c r="AG1690" s="51">
        <f>HLOOKUP(A_Stammdaten!$B$12,$AH$4:$AN$4004,ROW(C1690)-3,FALSE)</f>
        <v>0</v>
      </c>
      <c r="AH1690" s="51">
        <f t="shared" si="331"/>
        <v>0</v>
      </c>
      <c r="AI1690" s="51">
        <f t="shared" si="332"/>
        <v>0</v>
      </c>
      <c r="AJ1690" s="51">
        <f t="shared" si="333"/>
        <v>0</v>
      </c>
      <c r="AK1690" s="51">
        <f t="shared" si="334"/>
        <v>0</v>
      </c>
      <c r="AL1690" s="51">
        <f t="shared" si="335"/>
        <v>0</v>
      </c>
      <c r="AM1690" s="51">
        <f t="shared" si="336"/>
        <v>0</v>
      </c>
      <c r="AN1690" s="51">
        <f t="shared" si="337"/>
        <v>0</v>
      </c>
    </row>
    <row r="1691" spans="1:40" x14ac:dyDescent="0.25">
      <c r="A1691" s="17"/>
      <c r="B1691" s="17"/>
      <c r="C1691" s="35"/>
      <c r="D1691" s="17"/>
      <c r="E1691" s="17"/>
      <c r="F1691" s="17"/>
      <c r="G1691" s="62">
        <f t="shared" si="338"/>
        <v>0</v>
      </c>
      <c r="H1691" s="17"/>
      <c r="I1691" s="17"/>
      <c r="J1691" s="17"/>
      <c r="K1691" s="17"/>
      <c r="L1691" s="17"/>
      <c r="M1691" s="17"/>
      <c r="N1691" s="17"/>
      <c r="O1691" s="17"/>
      <c r="P1691" s="115"/>
      <c r="Q1691" s="62">
        <f>IF(C1691&gt;A_Stammdaten!$B$12,0,SUM(G1691,H1691,J1691,K1691,M1691,N1691)-SUM(I1691,L1691,O1691,P1691))</f>
        <v>0</v>
      </c>
      <c r="R1691" s="17"/>
      <c r="S1691" s="17"/>
      <c r="T1691" s="17"/>
      <c r="U1691" s="62">
        <f t="shared" si="329"/>
        <v>0</v>
      </c>
      <c r="V1691" s="63">
        <f>IF(ISBLANK($B1691),0,VLOOKUP($B1691,Listen!$A$2:$C$45,2,FALSE))</f>
        <v>0</v>
      </c>
      <c r="W1691" s="63">
        <f>IF(ISBLANK($B1691),0,VLOOKUP($B1691,Listen!$A$2:$C$45,3,FALSE))</f>
        <v>0</v>
      </c>
      <c r="X1691" s="49">
        <f t="shared" si="330"/>
        <v>0</v>
      </c>
      <c r="Y1691" s="49">
        <f t="shared" si="339"/>
        <v>0</v>
      </c>
      <c r="Z1691" s="49">
        <f t="shared" si="339"/>
        <v>0</v>
      </c>
      <c r="AA1691" s="49">
        <f t="shared" si="339"/>
        <v>0</v>
      </c>
      <c r="AB1691" s="49">
        <f t="shared" si="339"/>
        <v>0</v>
      </c>
      <c r="AC1691" s="49">
        <f t="shared" si="339"/>
        <v>0</v>
      </c>
      <c r="AD1691" s="49">
        <f t="shared" si="339"/>
        <v>0</v>
      </c>
      <c r="AE1691" s="51">
        <f t="shared" si="327"/>
        <v>0</v>
      </c>
      <c r="AF1691" s="51">
        <f>IF(C1691=A_Stammdaten!$B$12,D_SAV!$U1691-D_SAV!$AG1691,HLOOKUP(A_Stammdaten!$B$12-1,$AH$4:$AN$4004,ROW(C1691)-3,FALSE)-$AG1691)</f>
        <v>0</v>
      </c>
      <c r="AG1691" s="51">
        <f>HLOOKUP(A_Stammdaten!$B$12,$AH$4:$AN$4004,ROW(C1691)-3,FALSE)</f>
        <v>0</v>
      </c>
      <c r="AH1691" s="51">
        <f t="shared" si="331"/>
        <v>0</v>
      </c>
      <c r="AI1691" s="51">
        <f t="shared" si="332"/>
        <v>0</v>
      </c>
      <c r="AJ1691" s="51">
        <f t="shared" si="333"/>
        <v>0</v>
      </c>
      <c r="AK1691" s="51">
        <f t="shared" si="334"/>
        <v>0</v>
      </c>
      <c r="AL1691" s="51">
        <f t="shared" si="335"/>
        <v>0</v>
      </c>
      <c r="AM1691" s="51">
        <f t="shared" si="336"/>
        <v>0</v>
      </c>
      <c r="AN1691" s="51">
        <f t="shared" si="337"/>
        <v>0</v>
      </c>
    </row>
    <row r="1692" spans="1:40" x14ac:dyDescent="0.25">
      <c r="A1692" s="17"/>
      <c r="B1692" s="17"/>
      <c r="C1692" s="35"/>
      <c r="D1692" s="17"/>
      <c r="E1692" s="17"/>
      <c r="F1692" s="17"/>
      <c r="G1692" s="62">
        <f t="shared" si="338"/>
        <v>0</v>
      </c>
      <c r="H1692" s="17"/>
      <c r="I1692" s="17"/>
      <c r="J1692" s="17"/>
      <c r="K1692" s="17"/>
      <c r="L1692" s="17"/>
      <c r="M1692" s="17"/>
      <c r="N1692" s="17"/>
      <c r="O1692" s="17"/>
      <c r="P1692" s="115"/>
      <c r="Q1692" s="62">
        <f>IF(C1692&gt;A_Stammdaten!$B$12,0,SUM(G1692,H1692,J1692,K1692,M1692,N1692)-SUM(I1692,L1692,O1692,P1692))</f>
        <v>0</v>
      </c>
      <c r="R1692" s="17"/>
      <c r="S1692" s="17"/>
      <c r="T1692" s="17"/>
      <c r="U1692" s="62">
        <f t="shared" si="329"/>
        <v>0</v>
      </c>
      <c r="V1692" s="63">
        <f>IF(ISBLANK($B1692),0,VLOOKUP($B1692,Listen!$A$2:$C$45,2,FALSE))</f>
        <v>0</v>
      </c>
      <c r="W1692" s="63">
        <f>IF(ISBLANK($B1692),0,VLOOKUP($B1692,Listen!$A$2:$C$45,3,FALSE))</f>
        <v>0</v>
      </c>
      <c r="X1692" s="49">
        <f t="shared" si="330"/>
        <v>0</v>
      </c>
      <c r="Y1692" s="49">
        <f t="shared" si="339"/>
        <v>0</v>
      </c>
      <c r="Z1692" s="49">
        <f t="shared" si="339"/>
        <v>0</v>
      </c>
      <c r="AA1692" s="49">
        <f t="shared" si="339"/>
        <v>0</v>
      </c>
      <c r="AB1692" s="49">
        <f t="shared" si="339"/>
        <v>0</v>
      </c>
      <c r="AC1692" s="49">
        <f t="shared" si="339"/>
        <v>0</v>
      </c>
      <c r="AD1692" s="49">
        <f t="shared" si="339"/>
        <v>0</v>
      </c>
      <c r="AE1692" s="51">
        <f t="shared" si="327"/>
        <v>0</v>
      </c>
      <c r="AF1692" s="51">
        <f>IF(C1692=A_Stammdaten!$B$12,D_SAV!$U1692-D_SAV!$AG1692,HLOOKUP(A_Stammdaten!$B$12-1,$AH$4:$AN$4004,ROW(C1692)-3,FALSE)-$AG1692)</f>
        <v>0</v>
      </c>
      <c r="AG1692" s="51">
        <f>HLOOKUP(A_Stammdaten!$B$12,$AH$4:$AN$4004,ROW(C1692)-3,FALSE)</f>
        <v>0</v>
      </c>
      <c r="AH1692" s="51">
        <f t="shared" si="331"/>
        <v>0</v>
      </c>
      <c r="AI1692" s="51">
        <f t="shared" si="332"/>
        <v>0</v>
      </c>
      <c r="AJ1692" s="51">
        <f t="shared" si="333"/>
        <v>0</v>
      </c>
      <c r="AK1692" s="51">
        <f t="shared" si="334"/>
        <v>0</v>
      </c>
      <c r="AL1692" s="51">
        <f t="shared" si="335"/>
        <v>0</v>
      </c>
      <c r="AM1692" s="51">
        <f t="shared" si="336"/>
        <v>0</v>
      </c>
      <c r="AN1692" s="51">
        <f t="shared" si="337"/>
        <v>0</v>
      </c>
    </row>
    <row r="1693" spans="1:40" x14ac:dyDescent="0.25">
      <c r="A1693" s="17"/>
      <c r="B1693" s="17"/>
      <c r="C1693" s="35"/>
      <c r="D1693" s="17"/>
      <c r="E1693" s="17"/>
      <c r="F1693" s="17"/>
      <c r="G1693" s="62">
        <f t="shared" si="338"/>
        <v>0</v>
      </c>
      <c r="H1693" s="17"/>
      <c r="I1693" s="17"/>
      <c r="J1693" s="17"/>
      <c r="K1693" s="17"/>
      <c r="L1693" s="17"/>
      <c r="M1693" s="17"/>
      <c r="N1693" s="17"/>
      <c r="O1693" s="17"/>
      <c r="P1693" s="115"/>
      <c r="Q1693" s="62">
        <f>IF(C1693&gt;A_Stammdaten!$B$12,0,SUM(G1693,H1693,J1693,K1693,M1693,N1693)-SUM(I1693,L1693,O1693,P1693))</f>
        <v>0</v>
      </c>
      <c r="R1693" s="17"/>
      <c r="S1693" s="17"/>
      <c r="T1693" s="17"/>
      <c r="U1693" s="62">
        <f t="shared" si="329"/>
        <v>0</v>
      </c>
      <c r="V1693" s="63">
        <f>IF(ISBLANK($B1693),0,VLOOKUP($B1693,Listen!$A$2:$C$45,2,FALSE))</f>
        <v>0</v>
      </c>
      <c r="W1693" s="63">
        <f>IF(ISBLANK($B1693),0,VLOOKUP($B1693,Listen!$A$2:$C$45,3,FALSE))</f>
        <v>0</v>
      </c>
      <c r="X1693" s="49">
        <f t="shared" si="330"/>
        <v>0</v>
      </c>
      <c r="Y1693" s="49">
        <f t="shared" si="339"/>
        <v>0</v>
      </c>
      <c r="Z1693" s="49">
        <f t="shared" si="339"/>
        <v>0</v>
      </c>
      <c r="AA1693" s="49">
        <f t="shared" si="339"/>
        <v>0</v>
      </c>
      <c r="AB1693" s="49">
        <f t="shared" si="339"/>
        <v>0</v>
      </c>
      <c r="AC1693" s="49">
        <f t="shared" si="339"/>
        <v>0</v>
      </c>
      <c r="AD1693" s="49">
        <f t="shared" si="339"/>
        <v>0</v>
      </c>
      <c r="AE1693" s="51">
        <f t="shared" si="327"/>
        <v>0</v>
      </c>
      <c r="AF1693" s="51">
        <f>IF(C1693=A_Stammdaten!$B$12,D_SAV!$U1693-D_SAV!$AG1693,HLOOKUP(A_Stammdaten!$B$12-1,$AH$4:$AN$4004,ROW(C1693)-3,FALSE)-$AG1693)</f>
        <v>0</v>
      </c>
      <c r="AG1693" s="51">
        <f>HLOOKUP(A_Stammdaten!$B$12,$AH$4:$AN$4004,ROW(C1693)-3,FALSE)</f>
        <v>0</v>
      </c>
      <c r="AH1693" s="51">
        <f t="shared" si="331"/>
        <v>0</v>
      </c>
      <c r="AI1693" s="51">
        <f t="shared" si="332"/>
        <v>0</v>
      </c>
      <c r="AJ1693" s="51">
        <f t="shared" si="333"/>
        <v>0</v>
      </c>
      <c r="AK1693" s="51">
        <f t="shared" si="334"/>
        <v>0</v>
      </c>
      <c r="AL1693" s="51">
        <f t="shared" si="335"/>
        <v>0</v>
      </c>
      <c r="AM1693" s="51">
        <f t="shared" si="336"/>
        <v>0</v>
      </c>
      <c r="AN1693" s="51">
        <f t="shared" si="337"/>
        <v>0</v>
      </c>
    </row>
    <row r="1694" spans="1:40" x14ac:dyDescent="0.25">
      <c r="A1694" s="17"/>
      <c r="B1694" s="17"/>
      <c r="C1694" s="35"/>
      <c r="D1694" s="17"/>
      <c r="E1694" s="17"/>
      <c r="F1694" s="17"/>
      <c r="G1694" s="62">
        <f t="shared" si="338"/>
        <v>0</v>
      </c>
      <c r="H1694" s="17"/>
      <c r="I1694" s="17"/>
      <c r="J1694" s="17"/>
      <c r="K1694" s="17"/>
      <c r="L1694" s="17"/>
      <c r="M1694" s="17"/>
      <c r="N1694" s="17"/>
      <c r="O1694" s="17"/>
      <c r="P1694" s="115"/>
      <c r="Q1694" s="62">
        <f>IF(C1694&gt;A_Stammdaten!$B$12,0,SUM(G1694,H1694,J1694,K1694,M1694,N1694)-SUM(I1694,L1694,O1694,P1694))</f>
        <v>0</v>
      </c>
      <c r="R1694" s="17"/>
      <c r="S1694" s="17"/>
      <c r="T1694" s="17"/>
      <c r="U1694" s="62">
        <f t="shared" si="329"/>
        <v>0</v>
      </c>
      <c r="V1694" s="63">
        <f>IF(ISBLANK($B1694),0,VLOOKUP($B1694,Listen!$A$2:$C$45,2,FALSE))</f>
        <v>0</v>
      </c>
      <c r="W1694" s="63">
        <f>IF(ISBLANK($B1694),0,VLOOKUP($B1694,Listen!$A$2:$C$45,3,FALSE))</f>
        <v>0</v>
      </c>
      <c r="X1694" s="49">
        <f t="shared" si="330"/>
        <v>0</v>
      </c>
      <c r="Y1694" s="49">
        <f t="shared" si="339"/>
        <v>0</v>
      </c>
      <c r="Z1694" s="49">
        <f t="shared" si="339"/>
        <v>0</v>
      </c>
      <c r="AA1694" s="49">
        <f t="shared" si="339"/>
        <v>0</v>
      </c>
      <c r="AB1694" s="49">
        <f t="shared" si="339"/>
        <v>0</v>
      </c>
      <c r="AC1694" s="49">
        <f t="shared" si="339"/>
        <v>0</v>
      </c>
      <c r="AD1694" s="49">
        <f t="shared" si="339"/>
        <v>0</v>
      </c>
      <c r="AE1694" s="51">
        <f t="shared" si="327"/>
        <v>0</v>
      </c>
      <c r="AF1694" s="51">
        <f>IF(C1694=A_Stammdaten!$B$12,D_SAV!$U1694-D_SAV!$AG1694,HLOOKUP(A_Stammdaten!$B$12-1,$AH$4:$AN$4004,ROW(C1694)-3,FALSE)-$AG1694)</f>
        <v>0</v>
      </c>
      <c r="AG1694" s="51">
        <f>HLOOKUP(A_Stammdaten!$B$12,$AH$4:$AN$4004,ROW(C1694)-3,FALSE)</f>
        <v>0</v>
      </c>
      <c r="AH1694" s="51">
        <f t="shared" si="331"/>
        <v>0</v>
      </c>
      <c r="AI1694" s="51">
        <f t="shared" si="332"/>
        <v>0</v>
      </c>
      <c r="AJ1694" s="51">
        <f t="shared" si="333"/>
        <v>0</v>
      </c>
      <c r="AK1694" s="51">
        <f t="shared" si="334"/>
        <v>0</v>
      </c>
      <c r="AL1694" s="51">
        <f t="shared" si="335"/>
        <v>0</v>
      </c>
      <c r="AM1694" s="51">
        <f t="shared" si="336"/>
        <v>0</v>
      </c>
      <c r="AN1694" s="51">
        <f t="shared" si="337"/>
        <v>0</v>
      </c>
    </row>
    <row r="1695" spans="1:40" x14ac:dyDescent="0.25">
      <c r="A1695" s="17"/>
      <c r="B1695" s="17"/>
      <c r="C1695" s="35"/>
      <c r="D1695" s="17"/>
      <c r="E1695" s="17"/>
      <c r="F1695" s="17"/>
      <c r="G1695" s="62">
        <f t="shared" si="338"/>
        <v>0</v>
      </c>
      <c r="H1695" s="17"/>
      <c r="I1695" s="17"/>
      <c r="J1695" s="17"/>
      <c r="K1695" s="17"/>
      <c r="L1695" s="17"/>
      <c r="M1695" s="17"/>
      <c r="N1695" s="17"/>
      <c r="O1695" s="17"/>
      <c r="P1695" s="115"/>
      <c r="Q1695" s="62">
        <f>IF(C1695&gt;A_Stammdaten!$B$12,0,SUM(G1695,H1695,J1695,K1695,M1695,N1695)-SUM(I1695,L1695,O1695,P1695))</f>
        <v>0</v>
      </c>
      <c r="R1695" s="17"/>
      <c r="S1695" s="17"/>
      <c r="T1695" s="17"/>
      <c r="U1695" s="62">
        <f t="shared" si="329"/>
        <v>0</v>
      </c>
      <c r="V1695" s="63">
        <f>IF(ISBLANK($B1695),0,VLOOKUP($B1695,Listen!$A$2:$C$45,2,FALSE))</f>
        <v>0</v>
      </c>
      <c r="W1695" s="63">
        <f>IF(ISBLANK($B1695),0,VLOOKUP($B1695,Listen!$A$2:$C$45,3,FALSE))</f>
        <v>0</v>
      </c>
      <c r="X1695" s="49">
        <f t="shared" si="330"/>
        <v>0</v>
      </c>
      <c r="Y1695" s="49">
        <f t="shared" si="339"/>
        <v>0</v>
      </c>
      <c r="Z1695" s="49">
        <f t="shared" si="339"/>
        <v>0</v>
      </c>
      <c r="AA1695" s="49">
        <f t="shared" si="339"/>
        <v>0</v>
      </c>
      <c r="AB1695" s="49">
        <f t="shared" si="339"/>
        <v>0</v>
      </c>
      <c r="AC1695" s="49">
        <f t="shared" si="339"/>
        <v>0</v>
      </c>
      <c r="AD1695" s="49">
        <f t="shared" si="339"/>
        <v>0</v>
      </c>
      <c r="AE1695" s="51">
        <f t="shared" si="327"/>
        <v>0</v>
      </c>
      <c r="AF1695" s="51">
        <f>IF(C1695=A_Stammdaten!$B$12,D_SAV!$U1695-D_SAV!$AG1695,HLOOKUP(A_Stammdaten!$B$12-1,$AH$4:$AN$4004,ROW(C1695)-3,FALSE)-$AG1695)</f>
        <v>0</v>
      </c>
      <c r="AG1695" s="51">
        <f>HLOOKUP(A_Stammdaten!$B$12,$AH$4:$AN$4004,ROW(C1695)-3,FALSE)</f>
        <v>0</v>
      </c>
      <c r="AH1695" s="51">
        <f t="shared" si="331"/>
        <v>0</v>
      </c>
      <c r="AI1695" s="51">
        <f t="shared" si="332"/>
        <v>0</v>
      </c>
      <c r="AJ1695" s="51">
        <f t="shared" si="333"/>
        <v>0</v>
      </c>
      <c r="AK1695" s="51">
        <f t="shared" si="334"/>
        <v>0</v>
      </c>
      <c r="AL1695" s="51">
        <f t="shared" si="335"/>
        <v>0</v>
      </c>
      <c r="AM1695" s="51">
        <f t="shared" si="336"/>
        <v>0</v>
      </c>
      <c r="AN1695" s="51">
        <f t="shared" si="337"/>
        <v>0</v>
      </c>
    </row>
    <row r="1696" spans="1:40" x14ac:dyDescent="0.25">
      <c r="A1696" s="17"/>
      <c r="B1696" s="17"/>
      <c r="C1696" s="35"/>
      <c r="D1696" s="17"/>
      <c r="E1696" s="17"/>
      <c r="F1696" s="17"/>
      <c r="G1696" s="62">
        <f t="shared" si="338"/>
        <v>0</v>
      </c>
      <c r="H1696" s="17"/>
      <c r="I1696" s="17"/>
      <c r="J1696" s="17"/>
      <c r="K1696" s="17"/>
      <c r="L1696" s="17"/>
      <c r="M1696" s="17"/>
      <c r="N1696" s="17"/>
      <c r="O1696" s="17"/>
      <c r="P1696" s="115"/>
      <c r="Q1696" s="62">
        <f>IF(C1696&gt;A_Stammdaten!$B$12,0,SUM(G1696,H1696,J1696,K1696,M1696,N1696)-SUM(I1696,L1696,O1696,P1696))</f>
        <v>0</v>
      </c>
      <c r="R1696" s="17"/>
      <c r="S1696" s="17"/>
      <c r="T1696" s="17"/>
      <c r="U1696" s="62">
        <f t="shared" si="329"/>
        <v>0</v>
      </c>
      <c r="V1696" s="63">
        <f>IF(ISBLANK($B1696),0,VLOOKUP($B1696,Listen!$A$2:$C$45,2,FALSE))</f>
        <v>0</v>
      </c>
      <c r="W1696" s="63">
        <f>IF(ISBLANK($B1696),0,VLOOKUP($B1696,Listen!$A$2:$C$45,3,FALSE))</f>
        <v>0</v>
      </c>
      <c r="X1696" s="49">
        <f t="shared" si="330"/>
        <v>0</v>
      </c>
      <c r="Y1696" s="49">
        <f t="shared" si="339"/>
        <v>0</v>
      </c>
      <c r="Z1696" s="49">
        <f t="shared" si="339"/>
        <v>0</v>
      </c>
      <c r="AA1696" s="49">
        <f t="shared" si="339"/>
        <v>0</v>
      </c>
      <c r="AB1696" s="49">
        <f t="shared" si="339"/>
        <v>0</v>
      </c>
      <c r="AC1696" s="49">
        <f t="shared" si="339"/>
        <v>0</v>
      </c>
      <c r="AD1696" s="49">
        <f t="shared" si="339"/>
        <v>0</v>
      </c>
      <c r="AE1696" s="51">
        <f t="shared" si="327"/>
        <v>0</v>
      </c>
      <c r="AF1696" s="51">
        <f>IF(C1696=A_Stammdaten!$B$12,D_SAV!$U1696-D_SAV!$AG1696,HLOOKUP(A_Stammdaten!$B$12-1,$AH$4:$AN$4004,ROW(C1696)-3,FALSE)-$AG1696)</f>
        <v>0</v>
      </c>
      <c r="AG1696" s="51">
        <f>HLOOKUP(A_Stammdaten!$B$12,$AH$4:$AN$4004,ROW(C1696)-3,FALSE)</f>
        <v>0</v>
      </c>
      <c r="AH1696" s="51">
        <f t="shared" si="331"/>
        <v>0</v>
      </c>
      <c r="AI1696" s="51">
        <f t="shared" si="332"/>
        <v>0</v>
      </c>
      <c r="AJ1696" s="51">
        <f t="shared" si="333"/>
        <v>0</v>
      </c>
      <c r="AK1696" s="51">
        <f t="shared" si="334"/>
        <v>0</v>
      </c>
      <c r="AL1696" s="51">
        <f t="shared" si="335"/>
        <v>0</v>
      </c>
      <c r="AM1696" s="51">
        <f t="shared" si="336"/>
        <v>0</v>
      </c>
      <c r="AN1696" s="51">
        <f t="shared" si="337"/>
        <v>0</v>
      </c>
    </row>
    <row r="1697" spans="1:40" x14ac:dyDescent="0.25">
      <c r="A1697" s="17"/>
      <c r="B1697" s="17"/>
      <c r="C1697" s="35"/>
      <c r="D1697" s="17"/>
      <c r="E1697" s="17"/>
      <c r="F1697" s="17"/>
      <c r="G1697" s="62">
        <f t="shared" si="338"/>
        <v>0</v>
      </c>
      <c r="H1697" s="17"/>
      <c r="I1697" s="17"/>
      <c r="J1697" s="17"/>
      <c r="K1697" s="17"/>
      <c r="L1697" s="17"/>
      <c r="M1697" s="17"/>
      <c r="N1697" s="17"/>
      <c r="O1697" s="17"/>
      <c r="P1697" s="115"/>
      <c r="Q1697" s="62">
        <f>IF(C1697&gt;A_Stammdaten!$B$12,0,SUM(G1697,H1697,J1697,K1697,M1697,N1697)-SUM(I1697,L1697,O1697,P1697))</f>
        <v>0</v>
      </c>
      <c r="R1697" s="17"/>
      <c r="S1697" s="17"/>
      <c r="T1697" s="17"/>
      <c r="U1697" s="62">
        <f t="shared" si="329"/>
        <v>0</v>
      </c>
      <c r="V1697" s="63">
        <f>IF(ISBLANK($B1697),0,VLOOKUP($B1697,Listen!$A$2:$C$45,2,FALSE))</f>
        <v>0</v>
      </c>
      <c r="W1697" s="63">
        <f>IF(ISBLANK($B1697),0,VLOOKUP($B1697,Listen!$A$2:$C$45,3,FALSE))</f>
        <v>0</v>
      </c>
      <c r="X1697" s="49">
        <f t="shared" si="330"/>
        <v>0</v>
      </c>
      <c r="Y1697" s="49">
        <f t="shared" si="339"/>
        <v>0</v>
      </c>
      <c r="Z1697" s="49">
        <f t="shared" si="339"/>
        <v>0</v>
      </c>
      <c r="AA1697" s="49">
        <f t="shared" si="339"/>
        <v>0</v>
      </c>
      <c r="AB1697" s="49">
        <f t="shared" si="339"/>
        <v>0</v>
      </c>
      <c r="AC1697" s="49">
        <f t="shared" si="339"/>
        <v>0</v>
      </c>
      <c r="AD1697" s="49">
        <f t="shared" si="339"/>
        <v>0</v>
      </c>
      <c r="AE1697" s="51">
        <f t="shared" si="327"/>
        <v>0</v>
      </c>
      <c r="AF1697" s="51">
        <f>IF(C1697=A_Stammdaten!$B$12,D_SAV!$U1697-D_SAV!$AG1697,HLOOKUP(A_Stammdaten!$B$12-1,$AH$4:$AN$4004,ROW(C1697)-3,FALSE)-$AG1697)</f>
        <v>0</v>
      </c>
      <c r="AG1697" s="51">
        <f>HLOOKUP(A_Stammdaten!$B$12,$AH$4:$AN$4004,ROW(C1697)-3,FALSE)</f>
        <v>0</v>
      </c>
      <c r="AH1697" s="51">
        <f t="shared" si="331"/>
        <v>0</v>
      </c>
      <c r="AI1697" s="51">
        <f t="shared" si="332"/>
        <v>0</v>
      </c>
      <c r="AJ1697" s="51">
        <f t="shared" si="333"/>
        <v>0</v>
      </c>
      <c r="AK1697" s="51">
        <f t="shared" si="334"/>
        <v>0</v>
      </c>
      <c r="AL1697" s="51">
        <f t="shared" si="335"/>
        <v>0</v>
      </c>
      <c r="AM1697" s="51">
        <f t="shared" si="336"/>
        <v>0</v>
      </c>
      <c r="AN1697" s="51">
        <f t="shared" si="337"/>
        <v>0</v>
      </c>
    </row>
    <row r="1698" spans="1:40" x14ac:dyDescent="0.25">
      <c r="A1698" s="17"/>
      <c r="B1698" s="17"/>
      <c r="C1698" s="35"/>
      <c r="D1698" s="17"/>
      <c r="E1698" s="17"/>
      <c r="F1698" s="17"/>
      <c r="G1698" s="62">
        <f t="shared" si="338"/>
        <v>0</v>
      </c>
      <c r="H1698" s="17"/>
      <c r="I1698" s="17"/>
      <c r="J1698" s="17"/>
      <c r="K1698" s="17"/>
      <c r="L1698" s="17"/>
      <c r="M1698" s="17"/>
      <c r="N1698" s="17"/>
      <c r="O1698" s="17"/>
      <c r="P1698" s="115"/>
      <c r="Q1698" s="62">
        <f>IF(C1698&gt;A_Stammdaten!$B$12,0,SUM(G1698,H1698,J1698,K1698,M1698,N1698)-SUM(I1698,L1698,O1698,P1698))</f>
        <v>0</v>
      </c>
      <c r="R1698" s="17"/>
      <c r="S1698" s="17"/>
      <c r="T1698" s="17"/>
      <c r="U1698" s="62">
        <f t="shared" si="329"/>
        <v>0</v>
      </c>
      <c r="V1698" s="63">
        <f>IF(ISBLANK($B1698),0,VLOOKUP($B1698,Listen!$A$2:$C$45,2,FALSE))</f>
        <v>0</v>
      </c>
      <c r="W1698" s="63">
        <f>IF(ISBLANK($B1698),0,VLOOKUP($B1698,Listen!$A$2:$C$45,3,FALSE))</f>
        <v>0</v>
      </c>
      <c r="X1698" s="49">
        <f t="shared" si="330"/>
        <v>0</v>
      </c>
      <c r="Y1698" s="49">
        <f t="shared" si="339"/>
        <v>0</v>
      </c>
      <c r="Z1698" s="49">
        <f t="shared" si="339"/>
        <v>0</v>
      </c>
      <c r="AA1698" s="49">
        <f t="shared" si="339"/>
        <v>0</v>
      </c>
      <c r="AB1698" s="49">
        <f t="shared" si="339"/>
        <v>0</v>
      </c>
      <c r="AC1698" s="49">
        <f t="shared" si="339"/>
        <v>0</v>
      </c>
      <c r="AD1698" s="49">
        <f t="shared" si="339"/>
        <v>0</v>
      </c>
      <c r="AE1698" s="51">
        <f t="shared" si="327"/>
        <v>0</v>
      </c>
      <c r="AF1698" s="51">
        <f>IF(C1698=A_Stammdaten!$B$12,D_SAV!$U1698-D_SAV!$AG1698,HLOOKUP(A_Stammdaten!$B$12-1,$AH$4:$AN$4004,ROW(C1698)-3,FALSE)-$AG1698)</f>
        <v>0</v>
      </c>
      <c r="AG1698" s="51">
        <f>HLOOKUP(A_Stammdaten!$B$12,$AH$4:$AN$4004,ROW(C1698)-3,FALSE)</f>
        <v>0</v>
      </c>
      <c r="AH1698" s="51">
        <f t="shared" si="331"/>
        <v>0</v>
      </c>
      <c r="AI1698" s="51">
        <f t="shared" si="332"/>
        <v>0</v>
      </c>
      <c r="AJ1698" s="51">
        <f t="shared" si="333"/>
        <v>0</v>
      </c>
      <c r="AK1698" s="51">
        <f t="shared" si="334"/>
        <v>0</v>
      </c>
      <c r="AL1698" s="51">
        <f t="shared" si="335"/>
        <v>0</v>
      </c>
      <c r="AM1698" s="51">
        <f t="shared" si="336"/>
        <v>0</v>
      </c>
      <c r="AN1698" s="51">
        <f t="shared" si="337"/>
        <v>0</v>
      </c>
    </row>
    <row r="1699" spans="1:40" x14ac:dyDescent="0.25">
      <c r="A1699" s="17"/>
      <c r="B1699" s="17"/>
      <c r="C1699" s="35"/>
      <c r="D1699" s="17"/>
      <c r="E1699" s="17"/>
      <c r="F1699" s="17"/>
      <c r="G1699" s="62">
        <f t="shared" si="338"/>
        <v>0</v>
      </c>
      <c r="H1699" s="17"/>
      <c r="I1699" s="17"/>
      <c r="J1699" s="17"/>
      <c r="K1699" s="17"/>
      <c r="L1699" s="17"/>
      <c r="M1699" s="17"/>
      <c r="N1699" s="17"/>
      <c r="O1699" s="17"/>
      <c r="P1699" s="115"/>
      <c r="Q1699" s="62">
        <f>IF(C1699&gt;A_Stammdaten!$B$12,0,SUM(G1699,H1699,J1699,K1699,M1699,N1699)-SUM(I1699,L1699,O1699,P1699))</f>
        <v>0</v>
      </c>
      <c r="R1699" s="17"/>
      <c r="S1699" s="17"/>
      <c r="T1699" s="17"/>
      <c r="U1699" s="62">
        <f t="shared" si="329"/>
        <v>0</v>
      </c>
      <c r="V1699" s="63">
        <f>IF(ISBLANK($B1699),0,VLOOKUP($B1699,Listen!$A$2:$C$45,2,FALSE))</f>
        <v>0</v>
      </c>
      <c r="W1699" s="63">
        <f>IF(ISBLANK($B1699),0,VLOOKUP($B1699,Listen!$A$2:$C$45,3,FALSE))</f>
        <v>0</v>
      </c>
      <c r="X1699" s="49">
        <f t="shared" si="330"/>
        <v>0</v>
      </c>
      <c r="Y1699" s="49">
        <f t="shared" si="339"/>
        <v>0</v>
      </c>
      <c r="Z1699" s="49">
        <f t="shared" si="339"/>
        <v>0</v>
      </c>
      <c r="AA1699" s="49">
        <f t="shared" si="339"/>
        <v>0</v>
      </c>
      <c r="AB1699" s="49">
        <f t="shared" si="339"/>
        <v>0</v>
      </c>
      <c r="AC1699" s="49">
        <f t="shared" si="339"/>
        <v>0</v>
      </c>
      <c r="AD1699" s="49">
        <f t="shared" si="339"/>
        <v>0</v>
      </c>
      <c r="AE1699" s="51">
        <f t="shared" ref="AE1699:AE1762" si="340">AG1699+AF1699</f>
        <v>0</v>
      </c>
      <c r="AF1699" s="51">
        <f>IF(C1699=A_Stammdaten!$B$12,D_SAV!$U1699-D_SAV!$AG1699,HLOOKUP(A_Stammdaten!$B$12-1,$AH$4:$AN$4004,ROW(C1699)-3,FALSE)-$AG1699)</f>
        <v>0</v>
      </c>
      <c r="AG1699" s="51">
        <f>HLOOKUP(A_Stammdaten!$B$12,$AH$4:$AN$4004,ROW(C1699)-3,FALSE)</f>
        <v>0</v>
      </c>
      <c r="AH1699" s="51">
        <f t="shared" si="331"/>
        <v>0</v>
      </c>
      <c r="AI1699" s="51">
        <f t="shared" si="332"/>
        <v>0</v>
      </c>
      <c r="AJ1699" s="51">
        <f t="shared" si="333"/>
        <v>0</v>
      </c>
      <c r="AK1699" s="51">
        <f t="shared" si="334"/>
        <v>0</v>
      </c>
      <c r="AL1699" s="51">
        <f t="shared" si="335"/>
        <v>0</v>
      </c>
      <c r="AM1699" s="51">
        <f t="shared" si="336"/>
        <v>0</v>
      </c>
      <c r="AN1699" s="51">
        <f t="shared" si="337"/>
        <v>0</v>
      </c>
    </row>
    <row r="1700" spans="1:40" x14ac:dyDescent="0.25">
      <c r="A1700" s="17"/>
      <c r="B1700" s="17"/>
      <c r="C1700" s="35"/>
      <c r="D1700" s="17"/>
      <c r="E1700" s="17"/>
      <c r="F1700" s="17"/>
      <c r="G1700" s="62">
        <f t="shared" si="338"/>
        <v>0</v>
      </c>
      <c r="H1700" s="17"/>
      <c r="I1700" s="17"/>
      <c r="J1700" s="17"/>
      <c r="K1700" s="17"/>
      <c r="L1700" s="17"/>
      <c r="M1700" s="17"/>
      <c r="N1700" s="17"/>
      <c r="O1700" s="17"/>
      <c r="P1700" s="115"/>
      <c r="Q1700" s="62">
        <f>IF(C1700&gt;A_Stammdaten!$B$12,0,SUM(G1700,H1700,J1700,K1700,M1700,N1700)-SUM(I1700,L1700,O1700,P1700))</f>
        <v>0</v>
      </c>
      <c r="R1700" s="17"/>
      <c r="S1700" s="17"/>
      <c r="T1700" s="17"/>
      <c r="U1700" s="62">
        <f t="shared" si="329"/>
        <v>0</v>
      </c>
      <c r="V1700" s="63">
        <f>IF(ISBLANK($B1700),0,VLOOKUP($B1700,Listen!$A$2:$C$45,2,FALSE))</f>
        <v>0</v>
      </c>
      <c r="W1700" s="63">
        <f>IF(ISBLANK($B1700),0,VLOOKUP($B1700,Listen!$A$2:$C$45,3,FALSE))</f>
        <v>0</v>
      </c>
      <c r="X1700" s="49">
        <f t="shared" si="330"/>
        <v>0</v>
      </c>
      <c r="Y1700" s="49">
        <f t="shared" si="339"/>
        <v>0</v>
      </c>
      <c r="Z1700" s="49">
        <f t="shared" si="339"/>
        <v>0</v>
      </c>
      <c r="AA1700" s="49">
        <f t="shared" si="339"/>
        <v>0</v>
      </c>
      <c r="AB1700" s="49">
        <f t="shared" si="339"/>
        <v>0</v>
      </c>
      <c r="AC1700" s="49">
        <f t="shared" si="339"/>
        <v>0</v>
      </c>
      <c r="AD1700" s="49">
        <f t="shared" si="339"/>
        <v>0</v>
      </c>
      <c r="AE1700" s="51">
        <f t="shared" si="340"/>
        <v>0</v>
      </c>
      <c r="AF1700" s="51">
        <f>IF(C1700=A_Stammdaten!$B$12,D_SAV!$U1700-D_SAV!$AG1700,HLOOKUP(A_Stammdaten!$B$12-1,$AH$4:$AN$4004,ROW(C1700)-3,FALSE)-$AG1700)</f>
        <v>0</v>
      </c>
      <c r="AG1700" s="51">
        <f>HLOOKUP(A_Stammdaten!$B$12,$AH$4:$AN$4004,ROW(C1700)-3,FALSE)</f>
        <v>0</v>
      </c>
      <c r="AH1700" s="51">
        <f t="shared" si="331"/>
        <v>0</v>
      </c>
      <c r="AI1700" s="51">
        <f t="shared" si="332"/>
        <v>0</v>
      </c>
      <c r="AJ1700" s="51">
        <f t="shared" si="333"/>
        <v>0</v>
      </c>
      <c r="AK1700" s="51">
        <f t="shared" si="334"/>
        <v>0</v>
      </c>
      <c r="AL1700" s="51">
        <f t="shared" si="335"/>
        <v>0</v>
      </c>
      <c r="AM1700" s="51">
        <f t="shared" si="336"/>
        <v>0</v>
      </c>
      <c r="AN1700" s="51">
        <f t="shared" si="337"/>
        <v>0</v>
      </c>
    </row>
    <row r="1701" spans="1:40" x14ac:dyDescent="0.25">
      <c r="A1701" s="17"/>
      <c r="B1701" s="17"/>
      <c r="C1701" s="35"/>
      <c r="D1701" s="17"/>
      <c r="E1701" s="17"/>
      <c r="F1701" s="17"/>
      <c r="G1701" s="62">
        <f t="shared" si="338"/>
        <v>0</v>
      </c>
      <c r="H1701" s="17"/>
      <c r="I1701" s="17"/>
      <c r="J1701" s="17"/>
      <c r="K1701" s="17"/>
      <c r="L1701" s="17"/>
      <c r="M1701" s="17"/>
      <c r="N1701" s="17"/>
      <c r="O1701" s="17"/>
      <c r="P1701" s="115"/>
      <c r="Q1701" s="62">
        <f>IF(C1701&gt;A_Stammdaten!$B$12,0,SUM(G1701,H1701,J1701,K1701,M1701,N1701)-SUM(I1701,L1701,O1701,P1701))</f>
        <v>0</v>
      </c>
      <c r="R1701" s="17"/>
      <c r="S1701" s="17"/>
      <c r="T1701" s="17"/>
      <c r="U1701" s="62">
        <f t="shared" si="329"/>
        <v>0</v>
      </c>
      <c r="V1701" s="63">
        <f>IF(ISBLANK($B1701),0,VLOOKUP($B1701,Listen!$A$2:$C$45,2,FALSE))</f>
        <v>0</v>
      </c>
      <c r="W1701" s="63">
        <f>IF(ISBLANK($B1701),0,VLOOKUP($B1701,Listen!$A$2:$C$45,3,FALSE))</f>
        <v>0</v>
      </c>
      <c r="X1701" s="49">
        <f t="shared" si="330"/>
        <v>0</v>
      </c>
      <c r="Y1701" s="49">
        <f t="shared" si="339"/>
        <v>0</v>
      </c>
      <c r="Z1701" s="49">
        <f t="shared" si="339"/>
        <v>0</v>
      </c>
      <c r="AA1701" s="49">
        <f t="shared" si="339"/>
        <v>0</v>
      </c>
      <c r="AB1701" s="49">
        <f t="shared" si="339"/>
        <v>0</v>
      </c>
      <c r="AC1701" s="49">
        <f t="shared" si="339"/>
        <v>0</v>
      </c>
      <c r="AD1701" s="49">
        <f t="shared" si="339"/>
        <v>0</v>
      </c>
      <c r="AE1701" s="51">
        <f t="shared" si="340"/>
        <v>0</v>
      </c>
      <c r="AF1701" s="51">
        <f>IF(C1701=A_Stammdaten!$B$12,D_SAV!$U1701-D_SAV!$AG1701,HLOOKUP(A_Stammdaten!$B$12-1,$AH$4:$AN$4004,ROW(C1701)-3,FALSE)-$AG1701)</f>
        <v>0</v>
      </c>
      <c r="AG1701" s="51">
        <f>HLOOKUP(A_Stammdaten!$B$12,$AH$4:$AN$4004,ROW(C1701)-3,FALSE)</f>
        <v>0</v>
      </c>
      <c r="AH1701" s="51">
        <f t="shared" si="331"/>
        <v>0</v>
      </c>
      <c r="AI1701" s="51">
        <f t="shared" si="332"/>
        <v>0</v>
      </c>
      <c r="AJ1701" s="51">
        <f t="shared" si="333"/>
        <v>0</v>
      </c>
      <c r="AK1701" s="51">
        <f t="shared" si="334"/>
        <v>0</v>
      </c>
      <c r="AL1701" s="51">
        <f t="shared" si="335"/>
        <v>0</v>
      </c>
      <c r="AM1701" s="51">
        <f t="shared" si="336"/>
        <v>0</v>
      </c>
      <c r="AN1701" s="51">
        <f t="shared" si="337"/>
        <v>0</v>
      </c>
    </row>
    <row r="1702" spans="1:40" x14ac:dyDescent="0.25">
      <c r="A1702" s="17"/>
      <c r="B1702" s="17"/>
      <c r="C1702" s="35"/>
      <c r="D1702" s="17"/>
      <c r="E1702" s="17"/>
      <c r="F1702" s="17"/>
      <c r="G1702" s="62">
        <f t="shared" si="338"/>
        <v>0</v>
      </c>
      <c r="H1702" s="17"/>
      <c r="I1702" s="17"/>
      <c r="J1702" s="17"/>
      <c r="K1702" s="17"/>
      <c r="L1702" s="17"/>
      <c r="M1702" s="17"/>
      <c r="N1702" s="17"/>
      <c r="O1702" s="17"/>
      <c r="P1702" s="115"/>
      <c r="Q1702" s="62">
        <f>IF(C1702&gt;A_Stammdaten!$B$12,0,SUM(G1702,H1702,J1702,K1702,M1702,N1702)-SUM(I1702,L1702,O1702,P1702))</f>
        <v>0</v>
      </c>
      <c r="R1702" s="17"/>
      <c r="S1702" s="17"/>
      <c r="T1702" s="17"/>
      <c r="U1702" s="62">
        <f t="shared" si="329"/>
        <v>0</v>
      </c>
      <c r="V1702" s="63">
        <f>IF(ISBLANK($B1702),0,VLOOKUP($B1702,Listen!$A$2:$C$45,2,FALSE))</f>
        <v>0</v>
      </c>
      <c r="W1702" s="63">
        <f>IF(ISBLANK($B1702),0,VLOOKUP($B1702,Listen!$A$2:$C$45,3,FALSE))</f>
        <v>0</v>
      </c>
      <c r="X1702" s="49">
        <f t="shared" si="330"/>
        <v>0</v>
      </c>
      <c r="Y1702" s="49">
        <f t="shared" si="339"/>
        <v>0</v>
      </c>
      <c r="Z1702" s="49">
        <f t="shared" si="339"/>
        <v>0</v>
      </c>
      <c r="AA1702" s="49">
        <f t="shared" si="339"/>
        <v>0</v>
      </c>
      <c r="AB1702" s="49">
        <f t="shared" si="339"/>
        <v>0</v>
      </c>
      <c r="AC1702" s="49">
        <f t="shared" si="339"/>
        <v>0</v>
      </c>
      <c r="AD1702" s="49">
        <f t="shared" si="339"/>
        <v>0</v>
      </c>
      <c r="AE1702" s="51">
        <f t="shared" si="340"/>
        <v>0</v>
      </c>
      <c r="AF1702" s="51">
        <f>IF(C1702=A_Stammdaten!$B$12,D_SAV!$U1702-D_SAV!$AG1702,HLOOKUP(A_Stammdaten!$B$12-1,$AH$4:$AN$4004,ROW(C1702)-3,FALSE)-$AG1702)</f>
        <v>0</v>
      </c>
      <c r="AG1702" s="51">
        <f>HLOOKUP(A_Stammdaten!$B$12,$AH$4:$AN$4004,ROW(C1702)-3,FALSE)</f>
        <v>0</v>
      </c>
      <c r="AH1702" s="51">
        <f t="shared" si="331"/>
        <v>0</v>
      </c>
      <c r="AI1702" s="51">
        <f t="shared" si="332"/>
        <v>0</v>
      </c>
      <c r="AJ1702" s="51">
        <f t="shared" si="333"/>
        <v>0</v>
      </c>
      <c r="AK1702" s="51">
        <f t="shared" si="334"/>
        <v>0</v>
      </c>
      <c r="AL1702" s="51">
        <f t="shared" si="335"/>
        <v>0</v>
      </c>
      <c r="AM1702" s="51">
        <f t="shared" si="336"/>
        <v>0</v>
      </c>
      <c r="AN1702" s="51">
        <f t="shared" si="337"/>
        <v>0</v>
      </c>
    </row>
    <row r="1703" spans="1:40" x14ac:dyDescent="0.25">
      <c r="A1703" s="17"/>
      <c r="B1703" s="17"/>
      <c r="C1703" s="35"/>
      <c r="D1703" s="17"/>
      <c r="E1703" s="17"/>
      <c r="F1703" s="17"/>
      <c r="G1703" s="62">
        <f t="shared" si="338"/>
        <v>0</v>
      </c>
      <c r="H1703" s="17"/>
      <c r="I1703" s="17"/>
      <c r="J1703" s="17"/>
      <c r="K1703" s="17"/>
      <c r="L1703" s="17"/>
      <c r="M1703" s="17"/>
      <c r="N1703" s="17"/>
      <c r="O1703" s="17"/>
      <c r="P1703" s="115"/>
      <c r="Q1703" s="62">
        <f>IF(C1703&gt;A_Stammdaten!$B$12,0,SUM(G1703,H1703,J1703,K1703,M1703,N1703)-SUM(I1703,L1703,O1703,P1703))</f>
        <v>0</v>
      </c>
      <c r="R1703" s="17"/>
      <c r="S1703" s="17"/>
      <c r="T1703" s="17"/>
      <c r="U1703" s="62">
        <f t="shared" si="329"/>
        <v>0</v>
      </c>
      <c r="V1703" s="63">
        <f>IF(ISBLANK($B1703),0,VLOOKUP($B1703,Listen!$A$2:$C$45,2,FALSE))</f>
        <v>0</v>
      </c>
      <c r="W1703" s="63">
        <f>IF(ISBLANK($B1703),0,VLOOKUP($B1703,Listen!$A$2:$C$45,3,FALSE))</f>
        <v>0</v>
      </c>
      <c r="X1703" s="49">
        <f t="shared" si="330"/>
        <v>0</v>
      </c>
      <c r="Y1703" s="49">
        <f t="shared" si="339"/>
        <v>0</v>
      </c>
      <c r="Z1703" s="49">
        <f t="shared" si="339"/>
        <v>0</v>
      </c>
      <c r="AA1703" s="49">
        <f t="shared" si="339"/>
        <v>0</v>
      </c>
      <c r="AB1703" s="49">
        <f t="shared" si="339"/>
        <v>0</v>
      </c>
      <c r="AC1703" s="49">
        <f t="shared" si="339"/>
        <v>0</v>
      </c>
      <c r="AD1703" s="49">
        <f t="shared" si="339"/>
        <v>0</v>
      </c>
      <c r="AE1703" s="51">
        <f t="shared" si="340"/>
        <v>0</v>
      </c>
      <c r="AF1703" s="51">
        <f>IF(C1703=A_Stammdaten!$B$12,D_SAV!$U1703-D_SAV!$AG1703,HLOOKUP(A_Stammdaten!$B$12-1,$AH$4:$AN$4004,ROW(C1703)-3,FALSE)-$AG1703)</f>
        <v>0</v>
      </c>
      <c r="AG1703" s="51">
        <f>HLOOKUP(A_Stammdaten!$B$12,$AH$4:$AN$4004,ROW(C1703)-3,FALSE)</f>
        <v>0</v>
      </c>
      <c r="AH1703" s="51">
        <f t="shared" si="331"/>
        <v>0</v>
      </c>
      <c r="AI1703" s="51">
        <f t="shared" si="332"/>
        <v>0</v>
      </c>
      <c r="AJ1703" s="51">
        <f t="shared" si="333"/>
        <v>0</v>
      </c>
      <c r="AK1703" s="51">
        <f t="shared" si="334"/>
        <v>0</v>
      </c>
      <c r="AL1703" s="51">
        <f t="shared" si="335"/>
        <v>0</v>
      </c>
      <c r="AM1703" s="51">
        <f t="shared" si="336"/>
        <v>0</v>
      </c>
      <c r="AN1703" s="51">
        <f t="shared" si="337"/>
        <v>0</v>
      </c>
    </row>
    <row r="1704" spans="1:40" x14ac:dyDescent="0.25">
      <c r="A1704" s="17"/>
      <c r="B1704" s="17"/>
      <c r="C1704" s="35"/>
      <c r="D1704" s="17"/>
      <c r="E1704" s="17"/>
      <c r="F1704" s="17"/>
      <c r="G1704" s="62">
        <f t="shared" si="338"/>
        <v>0</v>
      </c>
      <c r="H1704" s="17"/>
      <c r="I1704" s="17"/>
      <c r="J1704" s="17"/>
      <c r="K1704" s="17"/>
      <c r="L1704" s="17"/>
      <c r="M1704" s="17"/>
      <c r="N1704" s="17"/>
      <c r="O1704" s="17"/>
      <c r="P1704" s="115"/>
      <c r="Q1704" s="62">
        <f>IF(C1704&gt;A_Stammdaten!$B$12,0,SUM(G1704,H1704,J1704,K1704,M1704,N1704)-SUM(I1704,L1704,O1704,P1704))</f>
        <v>0</v>
      </c>
      <c r="R1704" s="17"/>
      <c r="S1704" s="17"/>
      <c r="T1704" s="17"/>
      <c r="U1704" s="62">
        <f t="shared" si="329"/>
        <v>0</v>
      </c>
      <c r="V1704" s="63">
        <f>IF(ISBLANK($B1704),0,VLOOKUP($B1704,Listen!$A$2:$C$45,2,FALSE))</f>
        <v>0</v>
      </c>
      <c r="W1704" s="63">
        <f>IF(ISBLANK($B1704),0,VLOOKUP($B1704,Listen!$A$2:$C$45,3,FALSE))</f>
        <v>0</v>
      </c>
      <c r="X1704" s="49">
        <f t="shared" si="330"/>
        <v>0</v>
      </c>
      <c r="Y1704" s="49">
        <f t="shared" si="339"/>
        <v>0</v>
      </c>
      <c r="Z1704" s="49">
        <f t="shared" si="339"/>
        <v>0</v>
      </c>
      <c r="AA1704" s="49">
        <f t="shared" si="339"/>
        <v>0</v>
      </c>
      <c r="AB1704" s="49">
        <f t="shared" si="339"/>
        <v>0</v>
      </c>
      <c r="AC1704" s="49">
        <f t="shared" si="339"/>
        <v>0</v>
      </c>
      <c r="AD1704" s="49">
        <f t="shared" si="339"/>
        <v>0</v>
      </c>
      <c r="AE1704" s="51">
        <f t="shared" si="340"/>
        <v>0</v>
      </c>
      <c r="AF1704" s="51">
        <f>IF(C1704=A_Stammdaten!$B$12,D_SAV!$U1704-D_SAV!$AG1704,HLOOKUP(A_Stammdaten!$B$12-1,$AH$4:$AN$4004,ROW(C1704)-3,FALSE)-$AG1704)</f>
        <v>0</v>
      </c>
      <c r="AG1704" s="51">
        <f>HLOOKUP(A_Stammdaten!$B$12,$AH$4:$AN$4004,ROW(C1704)-3,FALSE)</f>
        <v>0</v>
      </c>
      <c r="AH1704" s="51">
        <f t="shared" si="331"/>
        <v>0</v>
      </c>
      <c r="AI1704" s="51">
        <f t="shared" si="332"/>
        <v>0</v>
      </c>
      <c r="AJ1704" s="51">
        <f t="shared" si="333"/>
        <v>0</v>
      </c>
      <c r="AK1704" s="51">
        <f t="shared" si="334"/>
        <v>0</v>
      </c>
      <c r="AL1704" s="51">
        <f t="shared" si="335"/>
        <v>0</v>
      </c>
      <c r="AM1704" s="51">
        <f t="shared" si="336"/>
        <v>0</v>
      </c>
      <c r="AN1704" s="51">
        <f t="shared" si="337"/>
        <v>0</v>
      </c>
    </row>
    <row r="1705" spans="1:40" x14ac:dyDescent="0.25">
      <c r="A1705" s="17"/>
      <c r="B1705" s="17"/>
      <c r="C1705" s="35"/>
      <c r="D1705" s="17"/>
      <c r="E1705" s="17"/>
      <c r="F1705" s="17"/>
      <c r="G1705" s="62">
        <f t="shared" si="338"/>
        <v>0</v>
      </c>
      <c r="H1705" s="17"/>
      <c r="I1705" s="17"/>
      <c r="J1705" s="17"/>
      <c r="K1705" s="17"/>
      <c r="L1705" s="17"/>
      <c r="M1705" s="17"/>
      <c r="N1705" s="17"/>
      <c r="O1705" s="17"/>
      <c r="P1705" s="115"/>
      <c r="Q1705" s="62">
        <f>IF(C1705&gt;A_Stammdaten!$B$12,0,SUM(G1705,H1705,J1705,K1705,M1705,N1705)-SUM(I1705,L1705,O1705,P1705))</f>
        <v>0</v>
      </c>
      <c r="R1705" s="17"/>
      <c r="S1705" s="17"/>
      <c r="T1705" s="17"/>
      <c r="U1705" s="62">
        <f t="shared" si="329"/>
        <v>0</v>
      </c>
      <c r="V1705" s="63">
        <f>IF(ISBLANK($B1705),0,VLOOKUP($B1705,Listen!$A$2:$C$45,2,FALSE))</f>
        <v>0</v>
      </c>
      <c r="W1705" s="63">
        <f>IF(ISBLANK($B1705),0,VLOOKUP($B1705,Listen!$A$2:$C$45,3,FALSE))</f>
        <v>0</v>
      </c>
      <c r="X1705" s="49">
        <f t="shared" si="330"/>
        <v>0</v>
      </c>
      <c r="Y1705" s="49">
        <f t="shared" si="339"/>
        <v>0</v>
      </c>
      <c r="Z1705" s="49">
        <f t="shared" si="339"/>
        <v>0</v>
      </c>
      <c r="AA1705" s="49">
        <f t="shared" si="339"/>
        <v>0</v>
      </c>
      <c r="AB1705" s="49">
        <f t="shared" si="339"/>
        <v>0</v>
      </c>
      <c r="AC1705" s="49">
        <f t="shared" si="339"/>
        <v>0</v>
      </c>
      <c r="AD1705" s="49">
        <f t="shared" si="339"/>
        <v>0</v>
      </c>
      <c r="AE1705" s="51">
        <f t="shared" si="340"/>
        <v>0</v>
      </c>
      <c r="AF1705" s="51">
        <f>IF(C1705=A_Stammdaten!$B$12,D_SAV!$U1705-D_SAV!$AG1705,HLOOKUP(A_Stammdaten!$B$12-1,$AH$4:$AN$4004,ROW(C1705)-3,FALSE)-$AG1705)</f>
        <v>0</v>
      </c>
      <c r="AG1705" s="51">
        <f>HLOOKUP(A_Stammdaten!$B$12,$AH$4:$AN$4004,ROW(C1705)-3,FALSE)</f>
        <v>0</v>
      </c>
      <c r="AH1705" s="51">
        <f t="shared" si="331"/>
        <v>0</v>
      </c>
      <c r="AI1705" s="51">
        <f t="shared" si="332"/>
        <v>0</v>
      </c>
      <c r="AJ1705" s="51">
        <f t="shared" si="333"/>
        <v>0</v>
      </c>
      <c r="AK1705" s="51">
        <f t="shared" si="334"/>
        <v>0</v>
      </c>
      <c r="AL1705" s="51">
        <f t="shared" si="335"/>
        <v>0</v>
      </c>
      <c r="AM1705" s="51">
        <f t="shared" si="336"/>
        <v>0</v>
      </c>
      <c r="AN1705" s="51">
        <f t="shared" si="337"/>
        <v>0</v>
      </c>
    </row>
    <row r="1706" spans="1:40" x14ac:dyDescent="0.25">
      <c r="A1706" s="17"/>
      <c r="B1706" s="17"/>
      <c r="C1706" s="35"/>
      <c r="D1706" s="17"/>
      <c r="E1706" s="17"/>
      <c r="F1706" s="17"/>
      <c r="G1706" s="62">
        <f t="shared" si="338"/>
        <v>0</v>
      </c>
      <c r="H1706" s="17"/>
      <c r="I1706" s="17"/>
      <c r="J1706" s="17"/>
      <c r="K1706" s="17"/>
      <c r="L1706" s="17"/>
      <c r="M1706" s="17"/>
      <c r="N1706" s="17"/>
      <c r="O1706" s="17"/>
      <c r="P1706" s="115"/>
      <c r="Q1706" s="62">
        <f>IF(C1706&gt;A_Stammdaten!$B$12,0,SUM(G1706,H1706,J1706,K1706,M1706,N1706)-SUM(I1706,L1706,O1706,P1706))</f>
        <v>0</v>
      </c>
      <c r="R1706" s="17"/>
      <c r="S1706" s="17"/>
      <c r="T1706" s="17"/>
      <c r="U1706" s="62">
        <f t="shared" si="329"/>
        <v>0</v>
      </c>
      <c r="V1706" s="63">
        <f>IF(ISBLANK($B1706),0,VLOOKUP($B1706,Listen!$A$2:$C$45,2,FALSE))</f>
        <v>0</v>
      </c>
      <c r="W1706" s="63">
        <f>IF(ISBLANK($B1706),0,VLOOKUP($B1706,Listen!$A$2:$C$45,3,FALSE))</f>
        <v>0</v>
      </c>
      <c r="X1706" s="49">
        <f t="shared" si="330"/>
        <v>0</v>
      </c>
      <c r="Y1706" s="49">
        <f t="shared" si="339"/>
        <v>0</v>
      </c>
      <c r="Z1706" s="49">
        <f t="shared" si="339"/>
        <v>0</v>
      </c>
      <c r="AA1706" s="49">
        <f t="shared" si="339"/>
        <v>0</v>
      </c>
      <c r="AB1706" s="49">
        <f t="shared" si="339"/>
        <v>0</v>
      </c>
      <c r="AC1706" s="49">
        <f t="shared" si="339"/>
        <v>0</v>
      </c>
      <c r="AD1706" s="49">
        <f t="shared" si="339"/>
        <v>0</v>
      </c>
      <c r="AE1706" s="51">
        <f t="shared" si="340"/>
        <v>0</v>
      </c>
      <c r="AF1706" s="51">
        <f>IF(C1706=A_Stammdaten!$B$12,D_SAV!$U1706-D_SAV!$AG1706,HLOOKUP(A_Stammdaten!$B$12-1,$AH$4:$AN$4004,ROW(C1706)-3,FALSE)-$AG1706)</f>
        <v>0</v>
      </c>
      <c r="AG1706" s="51">
        <f>HLOOKUP(A_Stammdaten!$B$12,$AH$4:$AN$4004,ROW(C1706)-3,FALSE)</f>
        <v>0</v>
      </c>
      <c r="AH1706" s="51">
        <f t="shared" si="331"/>
        <v>0</v>
      </c>
      <c r="AI1706" s="51">
        <f t="shared" si="332"/>
        <v>0</v>
      </c>
      <c r="AJ1706" s="51">
        <f t="shared" si="333"/>
        <v>0</v>
      </c>
      <c r="AK1706" s="51">
        <f t="shared" si="334"/>
        <v>0</v>
      </c>
      <c r="AL1706" s="51">
        <f t="shared" si="335"/>
        <v>0</v>
      </c>
      <c r="AM1706" s="51">
        <f t="shared" si="336"/>
        <v>0</v>
      </c>
      <c r="AN1706" s="51">
        <f t="shared" si="337"/>
        <v>0</v>
      </c>
    </row>
    <row r="1707" spans="1:40" x14ac:dyDescent="0.25">
      <c r="A1707" s="17"/>
      <c r="B1707" s="17"/>
      <c r="C1707" s="35"/>
      <c r="D1707" s="17"/>
      <c r="E1707" s="17"/>
      <c r="F1707" s="17"/>
      <c r="G1707" s="62">
        <f t="shared" si="338"/>
        <v>0</v>
      </c>
      <c r="H1707" s="17"/>
      <c r="I1707" s="17"/>
      <c r="J1707" s="17"/>
      <c r="K1707" s="17"/>
      <c r="L1707" s="17"/>
      <c r="M1707" s="17"/>
      <c r="N1707" s="17"/>
      <c r="O1707" s="17"/>
      <c r="P1707" s="115"/>
      <c r="Q1707" s="62">
        <f>IF(C1707&gt;A_Stammdaten!$B$12,0,SUM(G1707,H1707,J1707,K1707,M1707,N1707)-SUM(I1707,L1707,O1707,P1707))</f>
        <v>0</v>
      </c>
      <c r="R1707" s="17"/>
      <c r="S1707" s="17"/>
      <c r="T1707" s="17"/>
      <c r="U1707" s="62">
        <f t="shared" si="329"/>
        <v>0</v>
      </c>
      <c r="V1707" s="63">
        <f>IF(ISBLANK($B1707),0,VLOOKUP($B1707,Listen!$A$2:$C$45,2,FALSE))</f>
        <v>0</v>
      </c>
      <c r="W1707" s="63">
        <f>IF(ISBLANK($B1707),0,VLOOKUP($B1707,Listen!$A$2:$C$45,3,FALSE))</f>
        <v>0</v>
      </c>
      <c r="X1707" s="49">
        <f t="shared" si="330"/>
        <v>0</v>
      </c>
      <c r="Y1707" s="49">
        <f t="shared" si="339"/>
        <v>0</v>
      </c>
      <c r="Z1707" s="49">
        <f t="shared" si="339"/>
        <v>0</v>
      </c>
      <c r="AA1707" s="49">
        <f t="shared" si="339"/>
        <v>0</v>
      </c>
      <c r="AB1707" s="49">
        <f t="shared" si="339"/>
        <v>0</v>
      </c>
      <c r="AC1707" s="49">
        <f t="shared" si="339"/>
        <v>0</v>
      </c>
      <c r="AD1707" s="49">
        <f t="shared" si="339"/>
        <v>0</v>
      </c>
      <c r="AE1707" s="51">
        <f t="shared" si="340"/>
        <v>0</v>
      </c>
      <c r="AF1707" s="51">
        <f>IF(C1707=A_Stammdaten!$B$12,D_SAV!$U1707-D_SAV!$AG1707,HLOOKUP(A_Stammdaten!$B$12-1,$AH$4:$AN$4004,ROW(C1707)-3,FALSE)-$AG1707)</f>
        <v>0</v>
      </c>
      <c r="AG1707" s="51">
        <f>HLOOKUP(A_Stammdaten!$B$12,$AH$4:$AN$4004,ROW(C1707)-3,FALSE)</f>
        <v>0</v>
      </c>
      <c r="AH1707" s="51">
        <f t="shared" si="331"/>
        <v>0</v>
      </c>
      <c r="AI1707" s="51">
        <f t="shared" si="332"/>
        <v>0</v>
      </c>
      <c r="AJ1707" s="51">
        <f t="shared" si="333"/>
        <v>0</v>
      </c>
      <c r="AK1707" s="51">
        <f t="shared" si="334"/>
        <v>0</v>
      </c>
      <c r="AL1707" s="51">
        <f t="shared" si="335"/>
        <v>0</v>
      </c>
      <c r="AM1707" s="51">
        <f t="shared" si="336"/>
        <v>0</v>
      </c>
      <c r="AN1707" s="51">
        <f t="shared" si="337"/>
        <v>0</v>
      </c>
    </row>
    <row r="1708" spans="1:40" x14ac:dyDescent="0.25">
      <c r="A1708" s="17"/>
      <c r="B1708" s="17"/>
      <c r="C1708" s="35"/>
      <c r="D1708" s="17"/>
      <c r="E1708" s="17"/>
      <c r="F1708" s="17"/>
      <c r="G1708" s="62">
        <f t="shared" si="338"/>
        <v>0</v>
      </c>
      <c r="H1708" s="17"/>
      <c r="I1708" s="17"/>
      <c r="J1708" s="17"/>
      <c r="K1708" s="17"/>
      <c r="L1708" s="17"/>
      <c r="M1708" s="17"/>
      <c r="N1708" s="17"/>
      <c r="O1708" s="17"/>
      <c r="P1708" s="115"/>
      <c r="Q1708" s="62">
        <f>IF(C1708&gt;A_Stammdaten!$B$12,0,SUM(G1708,H1708,J1708,K1708,M1708,N1708)-SUM(I1708,L1708,O1708,P1708))</f>
        <v>0</v>
      </c>
      <c r="R1708" s="17"/>
      <c r="S1708" s="17"/>
      <c r="T1708" s="17"/>
      <c r="U1708" s="62">
        <f t="shared" si="329"/>
        <v>0</v>
      </c>
      <c r="V1708" s="63">
        <f>IF(ISBLANK($B1708),0,VLOOKUP($B1708,Listen!$A$2:$C$45,2,FALSE))</f>
        <v>0</v>
      </c>
      <c r="W1708" s="63">
        <f>IF(ISBLANK($B1708),0,VLOOKUP($B1708,Listen!$A$2:$C$45,3,FALSE))</f>
        <v>0</v>
      </c>
      <c r="X1708" s="49">
        <f t="shared" si="330"/>
        <v>0</v>
      </c>
      <c r="Y1708" s="49">
        <f t="shared" si="339"/>
        <v>0</v>
      </c>
      <c r="Z1708" s="49">
        <f t="shared" si="339"/>
        <v>0</v>
      </c>
      <c r="AA1708" s="49">
        <f t="shared" si="339"/>
        <v>0</v>
      </c>
      <c r="AB1708" s="49">
        <f t="shared" si="339"/>
        <v>0</v>
      </c>
      <c r="AC1708" s="49">
        <f t="shared" si="339"/>
        <v>0</v>
      </c>
      <c r="AD1708" s="49">
        <f t="shared" si="339"/>
        <v>0</v>
      </c>
      <c r="AE1708" s="51">
        <f t="shared" si="340"/>
        <v>0</v>
      </c>
      <c r="AF1708" s="51">
        <f>IF(C1708=A_Stammdaten!$B$12,D_SAV!$U1708-D_SAV!$AG1708,HLOOKUP(A_Stammdaten!$B$12-1,$AH$4:$AN$4004,ROW(C1708)-3,FALSE)-$AG1708)</f>
        <v>0</v>
      </c>
      <c r="AG1708" s="51">
        <f>HLOOKUP(A_Stammdaten!$B$12,$AH$4:$AN$4004,ROW(C1708)-3,FALSE)</f>
        <v>0</v>
      </c>
      <c r="AH1708" s="51">
        <f t="shared" si="331"/>
        <v>0</v>
      </c>
      <c r="AI1708" s="51">
        <f t="shared" si="332"/>
        <v>0</v>
      </c>
      <c r="AJ1708" s="51">
        <f t="shared" si="333"/>
        <v>0</v>
      </c>
      <c r="AK1708" s="51">
        <f t="shared" si="334"/>
        <v>0</v>
      </c>
      <c r="AL1708" s="51">
        <f t="shared" si="335"/>
        <v>0</v>
      </c>
      <c r="AM1708" s="51">
        <f t="shared" si="336"/>
        <v>0</v>
      </c>
      <c r="AN1708" s="51">
        <f t="shared" si="337"/>
        <v>0</v>
      </c>
    </row>
    <row r="1709" spans="1:40" x14ac:dyDescent="0.25">
      <c r="A1709" s="17"/>
      <c r="B1709" s="17"/>
      <c r="C1709" s="35"/>
      <c r="D1709" s="17"/>
      <c r="E1709" s="17"/>
      <c r="F1709" s="17"/>
      <c r="G1709" s="62">
        <f t="shared" si="338"/>
        <v>0</v>
      </c>
      <c r="H1709" s="17"/>
      <c r="I1709" s="17"/>
      <c r="J1709" s="17"/>
      <c r="K1709" s="17"/>
      <c r="L1709" s="17"/>
      <c r="M1709" s="17"/>
      <c r="N1709" s="17"/>
      <c r="O1709" s="17"/>
      <c r="P1709" s="115"/>
      <c r="Q1709" s="62">
        <f>IF(C1709&gt;A_Stammdaten!$B$12,0,SUM(G1709,H1709,J1709,K1709,M1709,N1709)-SUM(I1709,L1709,O1709,P1709))</f>
        <v>0</v>
      </c>
      <c r="R1709" s="17"/>
      <c r="S1709" s="17"/>
      <c r="T1709" s="17"/>
      <c r="U1709" s="62">
        <f t="shared" si="329"/>
        <v>0</v>
      </c>
      <c r="V1709" s="63">
        <f>IF(ISBLANK($B1709),0,VLOOKUP($B1709,Listen!$A$2:$C$45,2,FALSE))</f>
        <v>0</v>
      </c>
      <c r="W1709" s="63">
        <f>IF(ISBLANK($B1709),0,VLOOKUP($B1709,Listen!$A$2:$C$45,3,FALSE))</f>
        <v>0</v>
      </c>
      <c r="X1709" s="49">
        <f t="shared" si="330"/>
        <v>0</v>
      </c>
      <c r="Y1709" s="49">
        <f t="shared" si="339"/>
        <v>0</v>
      </c>
      <c r="Z1709" s="49">
        <f t="shared" si="339"/>
        <v>0</v>
      </c>
      <c r="AA1709" s="49">
        <f t="shared" si="339"/>
        <v>0</v>
      </c>
      <c r="AB1709" s="49">
        <f t="shared" si="339"/>
        <v>0</v>
      </c>
      <c r="AC1709" s="49">
        <f t="shared" si="339"/>
        <v>0</v>
      </c>
      <c r="AD1709" s="49">
        <f t="shared" si="339"/>
        <v>0</v>
      </c>
      <c r="AE1709" s="51">
        <f t="shared" si="340"/>
        <v>0</v>
      </c>
      <c r="AF1709" s="51">
        <f>IF(C1709=A_Stammdaten!$B$12,D_SAV!$U1709-D_SAV!$AG1709,HLOOKUP(A_Stammdaten!$B$12-1,$AH$4:$AN$4004,ROW(C1709)-3,FALSE)-$AG1709)</f>
        <v>0</v>
      </c>
      <c r="AG1709" s="51">
        <f>HLOOKUP(A_Stammdaten!$B$12,$AH$4:$AN$4004,ROW(C1709)-3,FALSE)</f>
        <v>0</v>
      </c>
      <c r="AH1709" s="51">
        <f t="shared" si="331"/>
        <v>0</v>
      </c>
      <c r="AI1709" s="51">
        <f t="shared" si="332"/>
        <v>0</v>
      </c>
      <c r="AJ1709" s="51">
        <f t="shared" si="333"/>
        <v>0</v>
      </c>
      <c r="AK1709" s="51">
        <f t="shared" si="334"/>
        <v>0</v>
      </c>
      <c r="AL1709" s="51">
        <f t="shared" si="335"/>
        <v>0</v>
      </c>
      <c r="AM1709" s="51">
        <f t="shared" si="336"/>
        <v>0</v>
      </c>
      <c r="AN1709" s="51">
        <f t="shared" si="337"/>
        <v>0</v>
      </c>
    </row>
    <row r="1710" spans="1:40" x14ac:dyDescent="0.25">
      <c r="A1710" s="17"/>
      <c r="B1710" s="17"/>
      <c r="C1710" s="35"/>
      <c r="D1710" s="17"/>
      <c r="E1710" s="17"/>
      <c r="F1710" s="17"/>
      <c r="G1710" s="62">
        <f t="shared" si="338"/>
        <v>0</v>
      </c>
      <c r="H1710" s="17"/>
      <c r="I1710" s="17"/>
      <c r="J1710" s="17"/>
      <c r="K1710" s="17"/>
      <c r="L1710" s="17"/>
      <c r="M1710" s="17"/>
      <c r="N1710" s="17"/>
      <c r="O1710" s="17"/>
      <c r="P1710" s="115"/>
      <c r="Q1710" s="62">
        <f>IF(C1710&gt;A_Stammdaten!$B$12,0,SUM(G1710,H1710,J1710,K1710,M1710,N1710)-SUM(I1710,L1710,O1710,P1710))</f>
        <v>0</v>
      </c>
      <c r="R1710" s="17"/>
      <c r="S1710" s="17"/>
      <c r="T1710" s="17"/>
      <c r="U1710" s="62">
        <f t="shared" si="329"/>
        <v>0</v>
      </c>
      <c r="V1710" s="63">
        <f>IF(ISBLANK($B1710),0,VLOOKUP($B1710,Listen!$A$2:$C$45,2,FALSE))</f>
        <v>0</v>
      </c>
      <c r="W1710" s="63">
        <f>IF(ISBLANK($B1710),0,VLOOKUP($B1710,Listen!$A$2:$C$45,3,FALSE))</f>
        <v>0</v>
      </c>
      <c r="X1710" s="49">
        <f t="shared" si="330"/>
        <v>0</v>
      </c>
      <c r="Y1710" s="49">
        <f t="shared" si="339"/>
        <v>0</v>
      </c>
      <c r="Z1710" s="49">
        <f t="shared" si="339"/>
        <v>0</v>
      </c>
      <c r="AA1710" s="49">
        <f t="shared" si="339"/>
        <v>0</v>
      </c>
      <c r="AB1710" s="49">
        <f t="shared" si="339"/>
        <v>0</v>
      </c>
      <c r="AC1710" s="49">
        <f t="shared" si="339"/>
        <v>0</v>
      </c>
      <c r="AD1710" s="49">
        <f t="shared" si="339"/>
        <v>0</v>
      </c>
      <c r="AE1710" s="51">
        <f t="shared" si="340"/>
        <v>0</v>
      </c>
      <c r="AF1710" s="51">
        <f>IF(C1710=A_Stammdaten!$B$12,D_SAV!$U1710-D_SAV!$AG1710,HLOOKUP(A_Stammdaten!$B$12-1,$AH$4:$AN$4004,ROW(C1710)-3,FALSE)-$AG1710)</f>
        <v>0</v>
      </c>
      <c r="AG1710" s="51">
        <f>HLOOKUP(A_Stammdaten!$B$12,$AH$4:$AN$4004,ROW(C1710)-3,FALSE)</f>
        <v>0</v>
      </c>
      <c r="AH1710" s="51">
        <f t="shared" si="331"/>
        <v>0</v>
      </c>
      <c r="AI1710" s="51">
        <f t="shared" si="332"/>
        <v>0</v>
      </c>
      <c r="AJ1710" s="51">
        <f t="shared" si="333"/>
        <v>0</v>
      </c>
      <c r="AK1710" s="51">
        <f t="shared" si="334"/>
        <v>0</v>
      </c>
      <c r="AL1710" s="51">
        <f t="shared" si="335"/>
        <v>0</v>
      </c>
      <c r="AM1710" s="51">
        <f t="shared" si="336"/>
        <v>0</v>
      </c>
      <c r="AN1710" s="51">
        <f t="shared" si="337"/>
        <v>0</v>
      </c>
    </row>
    <row r="1711" spans="1:40" x14ac:dyDescent="0.25">
      <c r="A1711" s="17"/>
      <c r="B1711" s="17"/>
      <c r="C1711" s="35"/>
      <c r="D1711" s="17"/>
      <c r="E1711" s="17"/>
      <c r="F1711" s="17"/>
      <c r="G1711" s="62">
        <f t="shared" si="338"/>
        <v>0</v>
      </c>
      <c r="H1711" s="17"/>
      <c r="I1711" s="17"/>
      <c r="J1711" s="17"/>
      <c r="K1711" s="17"/>
      <c r="L1711" s="17"/>
      <c r="M1711" s="17"/>
      <c r="N1711" s="17"/>
      <c r="O1711" s="17"/>
      <c r="P1711" s="115"/>
      <c r="Q1711" s="62">
        <f>IF(C1711&gt;A_Stammdaten!$B$12,0,SUM(G1711,H1711,J1711,K1711,M1711,N1711)-SUM(I1711,L1711,O1711,P1711))</f>
        <v>0</v>
      </c>
      <c r="R1711" s="17"/>
      <c r="S1711" s="17"/>
      <c r="T1711" s="17"/>
      <c r="U1711" s="62">
        <f t="shared" si="329"/>
        <v>0</v>
      </c>
      <c r="V1711" s="63">
        <f>IF(ISBLANK($B1711),0,VLOOKUP($B1711,Listen!$A$2:$C$45,2,FALSE))</f>
        <v>0</v>
      </c>
      <c r="W1711" s="63">
        <f>IF(ISBLANK($B1711),0,VLOOKUP($B1711,Listen!$A$2:$C$45,3,FALSE))</f>
        <v>0</v>
      </c>
      <c r="X1711" s="49">
        <f t="shared" si="330"/>
        <v>0</v>
      </c>
      <c r="Y1711" s="49">
        <f t="shared" si="339"/>
        <v>0</v>
      </c>
      <c r="Z1711" s="49">
        <f t="shared" si="339"/>
        <v>0</v>
      </c>
      <c r="AA1711" s="49">
        <f t="shared" si="339"/>
        <v>0</v>
      </c>
      <c r="AB1711" s="49">
        <f t="shared" si="339"/>
        <v>0</v>
      </c>
      <c r="AC1711" s="49">
        <f t="shared" si="339"/>
        <v>0</v>
      </c>
      <c r="AD1711" s="49">
        <f t="shared" si="339"/>
        <v>0</v>
      </c>
      <c r="AE1711" s="51">
        <f t="shared" si="340"/>
        <v>0</v>
      </c>
      <c r="AF1711" s="51">
        <f>IF(C1711=A_Stammdaten!$B$12,D_SAV!$U1711-D_SAV!$AG1711,HLOOKUP(A_Stammdaten!$B$12-1,$AH$4:$AN$4004,ROW(C1711)-3,FALSE)-$AG1711)</f>
        <v>0</v>
      </c>
      <c r="AG1711" s="51">
        <f>HLOOKUP(A_Stammdaten!$B$12,$AH$4:$AN$4004,ROW(C1711)-3,FALSE)</f>
        <v>0</v>
      </c>
      <c r="AH1711" s="51">
        <f t="shared" si="331"/>
        <v>0</v>
      </c>
      <c r="AI1711" s="51">
        <f t="shared" si="332"/>
        <v>0</v>
      </c>
      <c r="AJ1711" s="51">
        <f t="shared" si="333"/>
        <v>0</v>
      </c>
      <c r="AK1711" s="51">
        <f t="shared" si="334"/>
        <v>0</v>
      </c>
      <c r="AL1711" s="51">
        <f t="shared" si="335"/>
        <v>0</v>
      </c>
      <c r="AM1711" s="51">
        <f t="shared" si="336"/>
        <v>0</v>
      </c>
      <c r="AN1711" s="51">
        <f t="shared" si="337"/>
        <v>0</v>
      </c>
    </row>
    <row r="1712" spans="1:40" x14ac:dyDescent="0.25">
      <c r="A1712" s="17"/>
      <c r="B1712" s="17"/>
      <c r="C1712" s="35"/>
      <c r="D1712" s="17"/>
      <c r="E1712" s="17"/>
      <c r="F1712" s="17"/>
      <c r="G1712" s="62">
        <f t="shared" si="338"/>
        <v>0</v>
      </c>
      <c r="H1712" s="17"/>
      <c r="I1712" s="17"/>
      <c r="J1712" s="17"/>
      <c r="K1712" s="17"/>
      <c r="L1712" s="17"/>
      <c r="M1712" s="17"/>
      <c r="N1712" s="17"/>
      <c r="O1712" s="17"/>
      <c r="P1712" s="115"/>
      <c r="Q1712" s="62">
        <f>IF(C1712&gt;A_Stammdaten!$B$12,0,SUM(G1712,H1712,J1712,K1712,M1712,N1712)-SUM(I1712,L1712,O1712,P1712))</f>
        <v>0</v>
      </c>
      <c r="R1712" s="17"/>
      <c r="S1712" s="17"/>
      <c r="T1712" s="17"/>
      <c r="U1712" s="62">
        <f t="shared" si="329"/>
        <v>0</v>
      </c>
      <c r="V1712" s="63">
        <f>IF(ISBLANK($B1712),0,VLOOKUP($B1712,Listen!$A$2:$C$45,2,FALSE))</f>
        <v>0</v>
      </c>
      <c r="W1712" s="63">
        <f>IF(ISBLANK($B1712),0,VLOOKUP($B1712,Listen!$A$2:$C$45,3,FALSE))</f>
        <v>0</v>
      </c>
      <c r="X1712" s="49">
        <f t="shared" si="330"/>
        <v>0</v>
      </c>
      <c r="Y1712" s="49">
        <f t="shared" si="339"/>
        <v>0</v>
      </c>
      <c r="Z1712" s="49">
        <f t="shared" si="339"/>
        <v>0</v>
      </c>
      <c r="AA1712" s="49">
        <f t="shared" si="339"/>
        <v>0</v>
      </c>
      <c r="AB1712" s="49">
        <f t="shared" si="339"/>
        <v>0</v>
      </c>
      <c r="AC1712" s="49">
        <f t="shared" si="339"/>
        <v>0</v>
      </c>
      <c r="AD1712" s="49">
        <f t="shared" si="339"/>
        <v>0</v>
      </c>
      <c r="AE1712" s="51">
        <f t="shared" si="340"/>
        <v>0</v>
      </c>
      <c r="AF1712" s="51">
        <f>IF(C1712=A_Stammdaten!$B$12,D_SAV!$U1712-D_SAV!$AG1712,HLOOKUP(A_Stammdaten!$B$12-1,$AH$4:$AN$4004,ROW(C1712)-3,FALSE)-$AG1712)</f>
        <v>0</v>
      </c>
      <c r="AG1712" s="51">
        <f>HLOOKUP(A_Stammdaten!$B$12,$AH$4:$AN$4004,ROW(C1712)-3,FALSE)</f>
        <v>0</v>
      </c>
      <c r="AH1712" s="51">
        <f t="shared" si="331"/>
        <v>0</v>
      </c>
      <c r="AI1712" s="51">
        <f t="shared" si="332"/>
        <v>0</v>
      </c>
      <c r="AJ1712" s="51">
        <f t="shared" si="333"/>
        <v>0</v>
      </c>
      <c r="AK1712" s="51">
        <f t="shared" si="334"/>
        <v>0</v>
      </c>
      <c r="AL1712" s="51">
        <f t="shared" si="335"/>
        <v>0</v>
      </c>
      <c r="AM1712" s="51">
        <f t="shared" si="336"/>
        <v>0</v>
      </c>
      <c r="AN1712" s="51">
        <f t="shared" si="337"/>
        <v>0</v>
      </c>
    </row>
    <row r="1713" spans="1:40" x14ac:dyDescent="0.25">
      <c r="A1713" s="17"/>
      <c r="B1713" s="17"/>
      <c r="C1713" s="35"/>
      <c r="D1713" s="17"/>
      <c r="E1713" s="17"/>
      <c r="F1713" s="17"/>
      <c r="G1713" s="62">
        <f t="shared" si="338"/>
        <v>0</v>
      </c>
      <c r="H1713" s="17"/>
      <c r="I1713" s="17"/>
      <c r="J1713" s="17"/>
      <c r="K1713" s="17"/>
      <c r="L1713" s="17"/>
      <c r="M1713" s="17"/>
      <c r="N1713" s="17"/>
      <c r="O1713" s="17"/>
      <c r="P1713" s="115"/>
      <c r="Q1713" s="62">
        <f>IF(C1713&gt;A_Stammdaten!$B$12,0,SUM(G1713,H1713,J1713,K1713,M1713,N1713)-SUM(I1713,L1713,O1713,P1713))</f>
        <v>0</v>
      </c>
      <c r="R1713" s="17"/>
      <c r="S1713" s="17"/>
      <c r="T1713" s="17"/>
      <c r="U1713" s="62">
        <f t="shared" si="329"/>
        <v>0</v>
      </c>
      <c r="V1713" s="63">
        <f>IF(ISBLANK($B1713),0,VLOOKUP($B1713,Listen!$A$2:$C$45,2,FALSE))</f>
        <v>0</v>
      </c>
      <c r="W1713" s="63">
        <f>IF(ISBLANK($B1713),0,VLOOKUP($B1713,Listen!$A$2:$C$45,3,FALSE))</f>
        <v>0</v>
      </c>
      <c r="X1713" s="49">
        <f t="shared" si="330"/>
        <v>0</v>
      </c>
      <c r="Y1713" s="49">
        <f t="shared" si="339"/>
        <v>0</v>
      </c>
      <c r="Z1713" s="49">
        <f t="shared" si="339"/>
        <v>0</v>
      </c>
      <c r="AA1713" s="49">
        <f t="shared" si="339"/>
        <v>0</v>
      </c>
      <c r="AB1713" s="49">
        <f t="shared" si="339"/>
        <v>0</v>
      </c>
      <c r="AC1713" s="49">
        <f t="shared" si="339"/>
        <v>0</v>
      </c>
      <c r="AD1713" s="49">
        <f t="shared" si="339"/>
        <v>0</v>
      </c>
      <c r="AE1713" s="51">
        <f t="shared" si="340"/>
        <v>0</v>
      </c>
      <c r="AF1713" s="51">
        <f>IF(C1713=A_Stammdaten!$B$12,D_SAV!$U1713-D_SAV!$AG1713,HLOOKUP(A_Stammdaten!$B$12-1,$AH$4:$AN$4004,ROW(C1713)-3,FALSE)-$AG1713)</f>
        <v>0</v>
      </c>
      <c r="AG1713" s="51">
        <f>HLOOKUP(A_Stammdaten!$B$12,$AH$4:$AN$4004,ROW(C1713)-3,FALSE)</f>
        <v>0</v>
      </c>
      <c r="AH1713" s="51">
        <f t="shared" si="331"/>
        <v>0</v>
      </c>
      <c r="AI1713" s="51">
        <f t="shared" si="332"/>
        <v>0</v>
      </c>
      <c r="AJ1713" s="51">
        <f t="shared" si="333"/>
        <v>0</v>
      </c>
      <c r="AK1713" s="51">
        <f t="shared" si="334"/>
        <v>0</v>
      </c>
      <c r="AL1713" s="51">
        <f t="shared" si="335"/>
        <v>0</v>
      </c>
      <c r="AM1713" s="51">
        <f t="shared" si="336"/>
        <v>0</v>
      </c>
      <c r="AN1713" s="51">
        <f t="shared" si="337"/>
        <v>0</v>
      </c>
    </row>
    <row r="1714" spans="1:40" x14ac:dyDescent="0.25">
      <c r="A1714" s="17"/>
      <c r="B1714" s="17"/>
      <c r="C1714" s="35"/>
      <c r="D1714" s="17"/>
      <c r="E1714" s="17"/>
      <c r="F1714" s="17"/>
      <c r="G1714" s="62">
        <f t="shared" si="338"/>
        <v>0</v>
      </c>
      <c r="H1714" s="17"/>
      <c r="I1714" s="17"/>
      <c r="J1714" s="17"/>
      <c r="K1714" s="17"/>
      <c r="L1714" s="17"/>
      <c r="M1714" s="17"/>
      <c r="N1714" s="17"/>
      <c r="O1714" s="17"/>
      <c r="P1714" s="115"/>
      <c r="Q1714" s="62">
        <f>IF(C1714&gt;A_Stammdaten!$B$12,0,SUM(G1714,H1714,J1714,K1714,M1714,N1714)-SUM(I1714,L1714,O1714,P1714))</f>
        <v>0</v>
      </c>
      <c r="R1714" s="17"/>
      <c r="S1714" s="17"/>
      <c r="T1714" s="17"/>
      <c r="U1714" s="62">
        <f t="shared" si="329"/>
        <v>0</v>
      </c>
      <c r="V1714" s="63">
        <f>IF(ISBLANK($B1714),0,VLOOKUP($B1714,Listen!$A$2:$C$45,2,FALSE))</f>
        <v>0</v>
      </c>
      <c r="W1714" s="63">
        <f>IF(ISBLANK($B1714),0,VLOOKUP($B1714,Listen!$A$2:$C$45,3,FALSE))</f>
        <v>0</v>
      </c>
      <c r="X1714" s="49">
        <f t="shared" si="330"/>
        <v>0</v>
      </c>
      <c r="Y1714" s="49">
        <f t="shared" si="339"/>
        <v>0</v>
      </c>
      <c r="Z1714" s="49">
        <f t="shared" si="339"/>
        <v>0</v>
      </c>
      <c r="AA1714" s="49">
        <f t="shared" si="339"/>
        <v>0</v>
      </c>
      <c r="AB1714" s="49">
        <f t="shared" si="339"/>
        <v>0</v>
      </c>
      <c r="AC1714" s="49">
        <f t="shared" si="339"/>
        <v>0</v>
      </c>
      <c r="AD1714" s="49">
        <f t="shared" si="339"/>
        <v>0</v>
      </c>
      <c r="AE1714" s="51">
        <f t="shared" si="340"/>
        <v>0</v>
      </c>
      <c r="AF1714" s="51">
        <f>IF(C1714=A_Stammdaten!$B$12,D_SAV!$U1714-D_SAV!$AG1714,HLOOKUP(A_Stammdaten!$B$12-1,$AH$4:$AN$4004,ROW(C1714)-3,FALSE)-$AG1714)</f>
        <v>0</v>
      </c>
      <c r="AG1714" s="51">
        <f>HLOOKUP(A_Stammdaten!$B$12,$AH$4:$AN$4004,ROW(C1714)-3,FALSE)</f>
        <v>0</v>
      </c>
      <c r="AH1714" s="51">
        <f t="shared" si="331"/>
        <v>0</v>
      </c>
      <c r="AI1714" s="51">
        <f t="shared" si="332"/>
        <v>0</v>
      </c>
      <c r="AJ1714" s="51">
        <f t="shared" si="333"/>
        <v>0</v>
      </c>
      <c r="AK1714" s="51">
        <f t="shared" si="334"/>
        <v>0</v>
      </c>
      <c r="AL1714" s="51">
        <f t="shared" si="335"/>
        <v>0</v>
      </c>
      <c r="AM1714" s="51">
        <f t="shared" si="336"/>
        <v>0</v>
      </c>
      <c r="AN1714" s="51">
        <f t="shared" si="337"/>
        <v>0</v>
      </c>
    </row>
    <row r="1715" spans="1:40" x14ac:dyDescent="0.25">
      <c r="A1715" s="17"/>
      <c r="B1715" s="17"/>
      <c r="C1715" s="35"/>
      <c r="D1715" s="17"/>
      <c r="E1715" s="17"/>
      <c r="F1715" s="17"/>
      <c r="G1715" s="62">
        <f t="shared" si="338"/>
        <v>0</v>
      </c>
      <c r="H1715" s="17"/>
      <c r="I1715" s="17"/>
      <c r="J1715" s="17"/>
      <c r="K1715" s="17"/>
      <c r="L1715" s="17"/>
      <c r="M1715" s="17"/>
      <c r="N1715" s="17"/>
      <c r="O1715" s="17"/>
      <c r="P1715" s="115"/>
      <c r="Q1715" s="62">
        <f>IF(C1715&gt;A_Stammdaten!$B$12,0,SUM(G1715,H1715,J1715,K1715,M1715,N1715)-SUM(I1715,L1715,O1715,P1715))</f>
        <v>0</v>
      </c>
      <c r="R1715" s="17"/>
      <c r="S1715" s="17"/>
      <c r="T1715" s="17"/>
      <c r="U1715" s="62">
        <f t="shared" si="329"/>
        <v>0</v>
      </c>
      <c r="V1715" s="63">
        <f>IF(ISBLANK($B1715),0,VLOOKUP($B1715,Listen!$A$2:$C$45,2,FALSE))</f>
        <v>0</v>
      </c>
      <c r="W1715" s="63">
        <f>IF(ISBLANK($B1715),0,VLOOKUP($B1715,Listen!$A$2:$C$45,3,FALSE))</f>
        <v>0</v>
      </c>
      <c r="X1715" s="49">
        <f t="shared" si="330"/>
        <v>0</v>
      </c>
      <c r="Y1715" s="49">
        <f t="shared" si="339"/>
        <v>0</v>
      </c>
      <c r="Z1715" s="49">
        <f t="shared" si="339"/>
        <v>0</v>
      </c>
      <c r="AA1715" s="49">
        <f t="shared" si="339"/>
        <v>0</v>
      </c>
      <c r="AB1715" s="49">
        <f t="shared" si="339"/>
        <v>0</v>
      </c>
      <c r="AC1715" s="49">
        <f t="shared" si="339"/>
        <v>0</v>
      </c>
      <c r="AD1715" s="49">
        <f t="shared" si="339"/>
        <v>0</v>
      </c>
      <c r="AE1715" s="51">
        <f t="shared" si="340"/>
        <v>0</v>
      </c>
      <c r="AF1715" s="51">
        <f>IF(C1715=A_Stammdaten!$B$12,D_SAV!$U1715-D_SAV!$AG1715,HLOOKUP(A_Stammdaten!$B$12-1,$AH$4:$AN$4004,ROW(C1715)-3,FALSE)-$AG1715)</f>
        <v>0</v>
      </c>
      <c r="AG1715" s="51">
        <f>HLOOKUP(A_Stammdaten!$B$12,$AH$4:$AN$4004,ROW(C1715)-3,FALSE)</f>
        <v>0</v>
      </c>
      <c r="AH1715" s="51">
        <f t="shared" si="331"/>
        <v>0</v>
      </c>
      <c r="AI1715" s="51">
        <f t="shared" si="332"/>
        <v>0</v>
      </c>
      <c r="AJ1715" s="51">
        <f t="shared" si="333"/>
        <v>0</v>
      </c>
      <c r="AK1715" s="51">
        <f t="shared" si="334"/>
        <v>0</v>
      </c>
      <c r="AL1715" s="51">
        <f t="shared" si="335"/>
        <v>0</v>
      </c>
      <c r="AM1715" s="51">
        <f t="shared" si="336"/>
        <v>0</v>
      </c>
      <c r="AN1715" s="51">
        <f t="shared" si="337"/>
        <v>0</v>
      </c>
    </row>
    <row r="1716" spans="1:40" x14ac:dyDescent="0.25">
      <c r="A1716" s="17"/>
      <c r="B1716" s="17"/>
      <c r="C1716" s="35"/>
      <c r="D1716" s="17"/>
      <c r="E1716" s="17"/>
      <c r="F1716" s="17"/>
      <c r="G1716" s="62">
        <f t="shared" si="338"/>
        <v>0</v>
      </c>
      <c r="H1716" s="17"/>
      <c r="I1716" s="17"/>
      <c r="J1716" s="17"/>
      <c r="K1716" s="17"/>
      <c r="L1716" s="17"/>
      <c r="M1716" s="17"/>
      <c r="N1716" s="17"/>
      <c r="O1716" s="17"/>
      <c r="P1716" s="115"/>
      <c r="Q1716" s="62">
        <f>IF(C1716&gt;A_Stammdaten!$B$12,0,SUM(G1716,H1716,J1716,K1716,M1716,N1716)-SUM(I1716,L1716,O1716,P1716))</f>
        <v>0</v>
      </c>
      <c r="R1716" s="17"/>
      <c r="S1716" s="17"/>
      <c r="T1716" s="17"/>
      <c r="U1716" s="62">
        <f t="shared" si="329"/>
        <v>0</v>
      </c>
      <c r="V1716" s="63">
        <f>IF(ISBLANK($B1716),0,VLOOKUP($B1716,Listen!$A$2:$C$45,2,FALSE))</f>
        <v>0</v>
      </c>
      <c r="W1716" s="63">
        <f>IF(ISBLANK($B1716),0,VLOOKUP($B1716,Listen!$A$2:$C$45,3,FALSE))</f>
        <v>0</v>
      </c>
      <c r="X1716" s="49">
        <f t="shared" si="330"/>
        <v>0</v>
      </c>
      <c r="Y1716" s="49">
        <f t="shared" si="339"/>
        <v>0</v>
      </c>
      <c r="Z1716" s="49">
        <f t="shared" si="339"/>
        <v>0</v>
      </c>
      <c r="AA1716" s="49">
        <f t="shared" si="339"/>
        <v>0</v>
      </c>
      <c r="AB1716" s="49">
        <f t="shared" si="339"/>
        <v>0</v>
      </c>
      <c r="AC1716" s="49">
        <f t="shared" si="339"/>
        <v>0</v>
      </c>
      <c r="AD1716" s="49">
        <f t="shared" si="339"/>
        <v>0</v>
      </c>
      <c r="AE1716" s="51">
        <f t="shared" si="340"/>
        <v>0</v>
      </c>
      <c r="AF1716" s="51">
        <f>IF(C1716=A_Stammdaten!$B$12,D_SAV!$U1716-D_SAV!$AG1716,HLOOKUP(A_Stammdaten!$B$12-1,$AH$4:$AN$4004,ROW(C1716)-3,FALSE)-$AG1716)</f>
        <v>0</v>
      </c>
      <c r="AG1716" s="51">
        <f>HLOOKUP(A_Stammdaten!$B$12,$AH$4:$AN$4004,ROW(C1716)-3,FALSE)</f>
        <v>0</v>
      </c>
      <c r="AH1716" s="51">
        <f t="shared" si="331"/>
        <v>0</v>
      </c>
      <c r="AI1716" s="51">
        <f t="shared" si="332"/>
        <v>0</v>
      </c>
      <c r="AJ1716" s="51">
        <f t="shared" si="333"/>
        <v>0</v>
      </c>
      <c r="AK1716" s="51">
        <f t="shared" si="334"/>
        <v>0</v>
      </c>
      <c r="AL1716" s="51">
        <f t="shared" si="335"/>
        <v>0</v>
      </c>
      <c r="AM1716" s="51">
        <f t="shared" si="336"/>
        <v>0</v>
      </c>
      <c r="AN1716" s="51">
        <f t="shared" si="337"/>
        <v>0</v>
      </c>
    </row>
    <row r="1717" spans="1:40" x14ac:dyDescent="0.25">
      <c r="A1717" s="17"/>
      <c r="B1717" s="17"/>
      <c r="C1717" s="35"/>
      <c r="D1717" s="17"/>
      <c r="E1717" s="17"/>
      <c r="F1717" s="17"/>
      <c r="G1717" s="62">
        <f t="shared" si="338"/>
        <v>0</v>
      </c>
      <c r="H1717" s="17"/>
      <c r="I1717" s="17"/>
      <c r="J1717" s="17"/>
      <c r="K1717" s="17"/>
      <c r="L1717" s="17"/>
      <c r="M1717" s="17"/>
      <c r="N1717" s="17"/>
      <c r="O1717" s="17"/>
      <c r="P1717" s="115"/>
      <c r="Q1717" s="62">
        <f>IF(C1717&gt;A_Stammdaten!$B$12,0,SUM(G1717,H1717,J1717,K1717,M1717,N1717)-SUM(I1717,L1717,O1717,P1717))</f>
        <v>0</v>
      </c>
      <c r="R1717" s="17"/>
      <c r="S1717" s="17"/>
      <c r="T1717" s="17"/>
      <c r="U1717" s="62">
        <f t="shared" si="329"/>
        <v>0</v>
      </c>
      <c r="V1717" s="63">
        <f>IF(ISBLANK($B1717),0,VLOOKUP($B1717,Listen!$A$2:$C$45,2,FALSE))</f>
        <v>0</v>
      </c>
      <c r="W1717" s="63">
        <f>IF(ISBLANK($B1717),0,VLOOKUP($B1717,Listen!$A$2:$C$45,3,FALSE))</f>
        <v>0</v>
      </c>
      <c r="X1717" s="49">
        <f t="shared" si="330"/>
        <v>0</v>
      </c>
      <c r="Y1717" s="49">
        <f t="shared" si="339"/>
        <v>0</v>
      </c>
      <c r="Z1717" s="49">
        <f t="shared" si="339"/>
        <v>0</v>
      </c>
      <c r="AA1717" s="49">
        <f t="shared" si="339"/>
        <v>0</v>
      </c>
      <c r="AB1717" s="49">
        <f t="shared" si="339"/>
        <v>0</v>
      </c>
      <c r="AC1717" s="49">
        <f t="shared" si="339"/>
        <v>0</v>
      </c>
      <c r="AD1717" s="49">
        <f t="shared" si="339"/>
        <v>0</v>
      </c>
      <c r="AE1717" s="51">
        <f t="shared" si="340"/>
        <v>0</v>
      </c>
      <c r="AF1717" s="51">
        <f>IF(C1717=A_Stammdaten!$B$12,D_SAV!$U1717-D_SAV!$AG1717,HLOOKUP(A_Stammdaten!$B$12-1,$AH$4:$AN$4004,ROW(C1717)-3,FALSE)-$AG1717)</f>
        <v>0</v>
      </c>
      <c r="AG1717" s="51">
        <f>HLOOKUP(A_Stammdaten!$B$12,$AH$4:$AN$4004,ROW(C1717)-3,FALSE)</f>
        <v>0</v>
      </c>
      <c r="AH1717" s="51">
        <f t="shared" si="331"/>
        <v>0</v>
      </c>
      <c r="AI1717" s="51">
        <f t="shared" si="332"/>
        <v>0</v>
      </c>
      <c r="AJ1717" s="51">
        <f t="shared" si="333"/>
        <v>0</v>
      </c>
      <c r="AK1717" s="51">
        <f t="shared" si="334"/>
        <v>0</v>
      </c>
      <c r="AL1717" s="51">
        <f t="shared" si="335"/>
        <v>0</v>
      </c>
      <c r="AM1717" s="51">
        <f t="shared" si="336"/>
        <v>0</v>
      </c>
      <c r="AN1717" s="51">
        <f t="shared" si="337"/>
        <v>0</v>
      </c>
    </row>
    <row r="1718" spans="1:40" x14ac:dyDescent="0.25">
      <c r="A1718" s="17"/>
      <c r="B1718" s="17"/>
      <c r="C1718" s="35"/>
      <c r="D1718" s="17"/>
      <c r="E1718" s="17"/>
      <c r="F1718" s="17"/>
      <c r="G1718" s="62">
        <f t="shared" si="338"/>
        <v>0</v>
      </c>
      <c r="H1718" s="17"/>
      <c r="I1718" s="17"/>
      <c r="J1718" s="17"/>
      <c r="K1718" s="17"/>
      <c r="L1718" s="17"/>
      <c r="M1718" s="17"/>
      <c r="N1718" s="17"/>
      <c r="O1718" s="17"/>
      <c r="P1718" s="115"/>
      <c r="Q1718" s="62">
        <f>IF(C1718&gt;A_Stammdaten!$B$12,0,SUM(G1718,H1718,J1718,K1718,M1718,N1718)-SUM(I1718,L1718,O1718,P1718))</f>
        <v>0</v>
      </c>
      <c r="R1718" s="17"/>
      <c r="S1718" s="17"/>
      <c r="T1718" s="17"/>
      <c r="U1718" s="62">
        <f t="shared" si="329"/>
        <v>0</v>
      </c>
      <c r="V1718" s="63">
        <f>IF(ISBLANK($B1718),0,VLOOKUP($B1718,Listen!$A$2:$C$45,2,FALSE))</f>
        <v>0</v>
      </c>
      <c r="W1718" s="63">
        <f>IF(ISBLANK($B1718),0,VLOOKUP($B1718,Listen!$A$2:$C$45,3,FALSE))</f>
        <v>0</v>
      </c>
      <c r="X1718" s="49">
        <f t="shared" si="330"/>
        <v>0</v>
      </c>
      <c r="Y1718" s="49">
        <f t="shared" si="339"/>
        <v>0</v>
      </c>
      <c r="Z1718" s="49">
        <f t="shared" si="339"/>
        <v>0</v>
      </c>
      <c r="AA1718" s="49">
        <f t="shared" si="339"/>
        <v>0</v>
      </c>
      <c r="AB1718" s="49">
        <f t="shared" si="339"/>
        <v>0</v>
      </c>
      <c r="AC1718" s="49">
        <f t="shared" si="339"/>
        <v>0</v>
      </c>
      <c r="AD1718" s="49">
        <f t="shared" si="339"/>
        <v>0</v>
      </c>
      <c r="AE1718" s="51">
        <f t="shared" si="340"/>
        <v>0</v>
      </c>
      <c r="AF1718" s="51">
        <f>IF(C1718=A_Stammdaten!$B$12,D_SAV!$U1718-D_SAV!$AG1718,HLOOKUP(A_Stammdaten!$B$12-1,$AH$4:$AN$4004,ROW(C1718)-3,FALSE)-$AG1718)</f>
        <v>0</v>
      </c>
      <c r="AG1718" s="51">
        <f>HLOOKUP(A_Stammdaten!$B$12,$AH$4:$AN$4004,ROW(C1718)-3,FALSE)</f>
        <v>0</v>
      </c>
      <c r="AH1718" s="51">
        <f t="shared" si="331"/>
        <v>0</v>
      </c>
      <c r="AI1718" s="51">
        <f t="shared" si="332"/>
        <v>0</v>
      </c>
      <c r="AJ1718" s="51">
        <f t="shared" si="333"/>
        <v>0</v>
      </c>
      <c r="AK1718" s="51">
        <f t="shared" si="334"/>
        <v>0</v>
      </c>
      <c r="AL1718" s="51">
        <f t="shared" si="335"/>
        <v>0</v>
      </c>
      <c r="AM1718" s="51">
        <f t="shared" si="336"/>
        <v>0</v>
      </c>
      <c r="AN1718" s="51">
        <f t="shared" si="337"/>
        <v>0</v>
      </c>
    </row>
    <row r="1719" spans="1:40" x14ac:dyDescent="0.25">
      <c r="A1719" s="17"/>
      <c r="B1719" s="17"/>
      <c r="C1719" s="35"/>
      <c r="D1719" s="17"/>
      <c r="E1719" s="17"/>
      <c r="F1719" s="17"/>
      <c r="G1719" s="62">
        <f t="shared" si="338"/>
        <v>0</v>
      </c>
      <c r="H1719" s="17"/>
      <c r="I1719" s="17"/>
      <c r="J1719" s="17"/>
      <c r="K1719" s="17"/>
      <c r="L1719" s="17"/>
      <c r="M1719" s="17"/>
      <c r="N1719" s="17"/>
      <c r="O1719" s="17"/>
      <c r="P1719" s="115"/>
      <c r="Q1719" s="62">
        <f>IF(C1719&gt;A_Stammdaten!$B$12,0,SUM(G1719,H1719,J1719,K1719,M1719,N1719)-SUM(I1719,L1719,O1719,P1719))</f>
        <v>0</v>
      </c>
      <c r="R1719" s="17"/>
      <c r="S1719" s="17"/>
      <c r="T1719" s="17"/>
      <c r="U1719" s="62">
        <f t="shared" si="329"/>
        <v>0</v>
      </c>
      <c r="V1719" s="63">
        <f>IF(ISBLANK($B1719),0,VLOOKUP($B1719,Listen!$A$2:$C$45,2,FALSE))</f>
        <v>0</v>
      </c>
      <c r="W1719" s="63">
        <f>IF(ISBLANK($B1719),0,VLOOKUP($B1719,Listen!$A$2:$C$45,3,FALSE))</f>
        <v>0</v>
      </c>
      <c r="X1719" s="49">
        <f t="shared" si="330"/>
        <v>0</v>
      </c>
      <c r="Y1719" s="49">
        <f t="shared" si="339"/>
        <v>0</v>
      </c>
      <c r="Z1719" s="49">
        <f t="shared" si="339"/>
        <v>0</v>
      </c>
      <c r="AA1719" s="49">
        <f t="shared" si="339"/>
        <v>0</v>
      </c>
      <c r="AB1719" s="49">
        <f t="shared" si="339"/>
        <v>0</v>
      </c>
      <c r="AC1719" s="49">
        <f t="shared" si="339"/>
        <v>0</v>
      </c>
      <c r="AD1719" s="49">
        <f t="shared" si="339"/>
        <v>0</v>
      </c>
      <c r="AE1719" s="51">
        <f t="shared" si="340"/>
        <v>0</v>
      </c>
      <c r="AF1719" s="51">
        <f>IF(C1719=A_Stammdaten!$B$12,D_SAV!$U1719-D_SAV!$AG1719,HLOOKUP(A_Stammdaten!$B$12-1,$AH$4:$AN$4004,ROW(C1719)-3,FALSE)-$AG1719)</f>
        <v>0</v>
      </c>
      <c r="AG1719" s="51">
        <f>HLOOKUP(A_Stammdaten!$B$12,$AH$4:$AN$4004,ROW(C1719)-3,FALSE)</f>
        <v>0</v>
      </c>
      <c r="AH1719" s="51">
        <f t="shared" si="331"/>
        <v>0</v>
      </c>
      <c r="AI1719" s="51">
        <f t="shared" si="332"/>
        <v>0</v>
      </c>
      <c r="AJ1719" s="51">
        <f t="shared" si="333"/>
        <v>0</v>
      </c>
      <c r="AK1719" s="51">
        <f t="shared" si="334"/>
        <v>0</v>
      </c>
      <c r="AL1719" s="51">
        <f t="shared" si="335"/>
        <v>0</v>
      </c>
      <c r="AM1719" s="51">
        <f t="shared" si="336"/>
        <v>0</v>
      </c>
      <c r="AN1719" s="51">
        <f t="shared" si="337"/>
        <v>0</v>
      </c>
    </row>
    <row r="1720" spans="1:40" x14ac:dyDescent="0.25">
      <c r="A1720" s="17"/>
      <c r="B1720" s="17"/>
      <c r="C1720" s="35"/>
      <c r="D1720" s="17"/>
      <c r="E1720" s="17"/>
      <c r="F1720" s="17"/>
      <c r="G1720" s="62">
        <f t="shared" si="338"/>
        <v>0</v>
      </c>
      <c r="H1720" s="17"/>
      <c r="I1720" s="17"/>
      <c r="J1720" s="17"/>
      <c r="K1720" s="17"/>
      <c r="L1720" s="17"/>
      <c r="M1720" s="17"/>
      <c r="N1720" s="17"/>
      <c r="O1720" s="17"/>
      <c r="P1720" s="115"/>
      <c r="Q1720" s="62">
        <f>IF(C1720&gt;A_Stammdaten!$B$12,0,SUM(G1720,H1720,J1720,K1720,M1720,N1720)-SUM(I1720,L1720,O1720,P1720))</f>
        <v>0</v>
      </c>
      <c r="R1720" s="17"/>
      <c r="S1720" s="17"/>
      <c r="T1720" s="17"/>
      <c r="U1720" s="62">
        <f t="shared" si="329"/>
        <v>0</v>
      </c>
      <c r="V1720" s="63">
        <f>IF(ISBLANK($B1720),0,VLOOKUP($B1720,Listen!$A$2:$C$45,2,FALSE))</f>
        <v>0</v>
      </c>
      <c r="W1720" s="63">
        <f>IF(ISBLANK($B1720),0,VLOOKUP($B1720,Listen!$A$2:$C$45,3,FALSE))</f>
        <v>0</v>
      </c>
      <c r="X1720" s="49">
        <f t="shared" si="330"/>
        <v>0</v>
      </c>
      <c r="Y1720" s="49">
        <f t="shared" si="339"/>
        <v>0</v>
      </c>
      <c r="Z1720" s="49">
        <f t="shared" si="339"/>
        <v>0</v>
      </c>
      <c r="AA1720" s="49">
        <f t="shared" si="339"/>
        <v>0</v>
      </c>
      <c r="AB1720" s="49">
        <f t="shared" si="339"/>
        <v>0</v>
      </c>
      <c r="AC1720" s="49">
        <f t="shared" si="339"/>
        <v>0</v>
      </c>
      <c r="AD1720" s="49">
        <f t="shared" si="339"/>
        <v>0</v>
      </c>
      <c r="AE1720" s="51">
        <f t="shared" si="340"/>
        <v>0</v>
      </c>
      <c r="AF1720" s="51">
        <f>IF(C1720=A_Stammdaten!$B$12,D_SAV!$U1720-D_SAV!$AG1720,HLOOKUP(A_Stammdaten!$B$12-1,$AH$4:$AN$4004,ROW(C1720)-3,FALSE)-$AG1720)</f>
        <v>0</v>
      </c>
      <c r="AG1720" s="51">
        <f>HLOOKUP(A_Stammdaten!$B$12,$AH$4:$AN$4004,ROW(C1720)-3,FALSE)</f>
        <v>0</v>
      </c>
      <c r="AH1720" s="51">
        <f t="shared" si="331"/>
        <v>0</v>
      </c>
      <c r="AI1720" s="51">
        <f t="shared" si="332"/>
        <v>0</v>
      </c>
      <c r="AJ1720" s="51">
        <f t="shared" si="333"/>
        <v>0</v>
      </c>
      <c r="AK1720" s="51">
        <f t="shared" si="334"/>
        <v>0</v>
      </c>
      <c r="AL1720" s="51">
        <f t="shared" si="335"/>
        <v>0</v>
      </c>
      <c r="AM1720" s="51">
        <f t="shared" si="336"/>
        <v>0</v>
      </c>
      <c r="AN1720" s="51">
        <f t="shared" si="337"/>
        <v>0</v>
      </c>
    </row>
    <row r="1721" spans="1:40" x14ac:dyDescent="0.25">
      <c r="A1721" s="17"/>
      <c r="B1721" s="17"/>
      <c r="C1721" s="35"/>
      <c r="D1721" s="17"/>
      <c r="E1721" s="17"/>
      <c r="F1721" s="17"/>
      <c r="G1721" s="62">
        <f t="shared" si="338"/>
        <v>0</v>
      </c>
      <c r="H1721" s="17"/>
      <c r="I1721" s="17"/>
      <c r="J1721" s="17"/>
      <c r="K1721" s="17"/>
      <c r="L1721" s="17"/>
      <c r="M1721" s="17"/>
      <c r="N1721" s="17"/>
      <c r="O1721" s="17"/>
      <c r="P1721" s="115"/>
      <c r="Q1721" s="62">
        <f>IF(C1721&gt;A_Stammdaten!$B$12,0,SUM(G1721,H1721,J1721,K1721,M1721,N1721)-SUM(I1721,L1721,O1721,P1721))</f>
        <v>0</v>
      </c>
      <c r="R1721" s="17"/>
      <c r="S1721" s="17"/>
      <c r="T1721" s="17"/>
      <c r="U1721" s="62">
        <f t="shared" si="329"/>
        <v>0</v>
      </c>
      <c r="V1721" s="63">
        <f>IF(ISBLANK($B1721),0,VLOOKUP($B1721,Listen!$A$2:$C$45,2,FALSE))</f>
        <v>0</v>
      </c>
      <c r="W1721" s="63">
        <f>IF(ISBLANK($B1721),0,VLOOKUP($B1721,Listen!$A$2:$C$45,3,FALSE))</f>
        <v>0</v>
      </c>
      <c r="X1721" s="49">
        <f t="shared" si="330"/>
        <v>0</v>
      </c>
      <c r="Y1721" s="49">
        <f t="shared" si="339"/>
        <v>0</v>
      </c>
      <c r="Z1721" s="49">
        <f t="shared" si="339"/>
        <v>0</v>
      </c>
      <c r="AA1721" s="49">
        <f t="shared" si="339"/>
        <v>0</v>
      </c>
      <c r="AB1721" s="49">
        <f t="shared" si="339"/>
        <v>0</v>
      </c>
      <c r="AC1721" s="49">
        <f t="shared" si="339"/>
        <v>0</v>
      </c>
      <c r="AD1721" s="49">
        <f t="shared" si="339"/>
        <v>0</v>
      </c>
      <c r="AE1721" s="51">
        <f t="shared" si="340"/>
        <v>0</v>
      </c>
      <c r="AF1721" s="51">
        <f>IF(C1721=A_Stammdaten!$B$12,D_SAV!$U1721-D_SAV!$AG1721,HLOOKUP(A_Stammdaten!$B$12-1,$AH$4:$AN$4004,ROW(C1721)-3,FALSE)-$AG1721)</f>
        <v>0</v>
      </c>
      <c r="AG1721" s="51">
        <f>HLOOKUP(A_Stammdaten!$B$12,$AH$4:$AN$4004,ROW(C1721)-3,FALSE)</f>
        <v>0</v>
      </c>
      <c r="AH1721" s="51">
        <f t="shared" si="331"/>
        <v>0</v>
      </c>
      <c r="AI1721" s="51">
        <f t="shared" si="332"/>
        <v>0</v>
      </c>
      <c r="AJ1721" s="51">
        <f t="shared" si="333"/>
        <v>0</v>
      </c>
      <c r="AK1721" s="51">
        <f t="shared" si="334"/>
        <v>0</v>
      </c>
      <c r="AL1721" s="51">
        <f t="shared" si="335"/>
        <v>0</v>
      </c>
      <c r="AM1721" s="51">
        <f t="shared" si="336"/>
        <v>0</v>
      </c>
      <c r="AN1721" s="51">
        <f t="shared" si="337"/>
        <v>0</v>
      </c>
    </row>
    <row r="1722" spans="1:40" x14ac:dyDescent="0.25">
      <c r="A1722" s="17"/>
      <c r="B1722" s="17"/>
      <c r="C1722" s="35"/>
      <c r="D1722" s="17"/>
      <c r="E1722" s="17"/>
      <c r="F1722" s="17"/>
      <c r="G1722" s="62">
        <f t="shared" si="338"/>
        <v>0</v>
      </c>
      <c r="H1722" s="17"/>
      <c r="I1722" s="17"/>
      <c r="J1722" s="17"/>
      <c r="K1722" s="17"/>
      <c r="L1722" s="17"/>
      <c r="M1722" s="17"/>
      <c r="N1722" s="17"/>
      <c r="O1722" s="17"/>
      <c r="P1722" s="115"/>
      <c r="Q1722" s="62">
        <f>IF(C1722&gt;A_Stammdaten!$B$12,0,SUM(G1722,H1722,J1722,K1722,M1722,N1722)-SUM(I1722,L1722,O1722,P1722))</f>
        <v>0</v>
      </c>
      <c r="R1722" s="17"/>
      <c r="S1722" s="17"/>
      <c r="T1722" s="17"/>
      <c r="U1722" s="62">
        <f t="shared" si="329"/>
        <v>0</v>
      </c>
      <c r="V1722" s="63">
        <f>IF(ISBLANK($B1722),0,VLOOKUP($B1722,Listen!$A$2:$C$45,2,FALSE))</f>
        <v>0</v>
      </c>
      <c r="W1722" s="63">
        <f>IF(ISBLANK($B1722),0,VLOOKUP($B1722,Listen!$A$2:$C$45,3,FALSE))</f>
        <v>0</v>
      </c>
      <c r="X1722" s="49">
        <f t="shared" si="330"/>
        <v>0</v>
      </c>
      <c r="Y1722" s="49">
        <f t="shared" si="339"/>
        <v>0</v>
      </c>
      <c r="Z1722" s="49">
        <f t="shared" si="339"/>
        <v>0</v>
      </c>
      <c r="AA1722" s="49">
        <f t="shared" si="339"/>
        <v>0</v>
      </c>
      <c r="AB1722" s="49">
        <f t="shared" si="339"/>
        <v>0</v>
      </c>
      <c r="AC1722" s="49">
        <f t="shared" si="339"/>
        <v>0</v>
      </c>
      <c r="AD1722" s="49">
        <f t="shared" si="339"/>
        <v>0</v>
      </c>
      <c r="AE1722" s="51">
        <f t="shared" si="340"/>
        <v>0</v>
      </c>
      <c r="AF1722" s="51">
        <f>IF(C1722=A_Stammdaten!$B$12,D_SAV!$U1722-D_SAV!$AG1722,HLOOKUP(A_Stammdaten!$B$12-1,$AH$4:$AN$4004,ROW(C1722)-3,FALSE)-$AG1722)</f>
        <v>0</v>
      </c>
      <c r="AG1722" s="51">
        <f>HLOOKUP(A_Stammdaten!$B$12,$AH$4:$AN$4004,ROW(C1722)-3,FALSE)</f>
        <v>0</v>
      </c>
      <c r="AH1722" s="51">
        <f t="shared" si="331"/>
        <v>0</v>
      </c>
      <c r="AI1722" s="51">
        <f t="shared" si="332"/>
        <v>0</v>
      </c>
      <c r="AJ1722" s="51">
        <f t="shared" si="333"/>
        <v>0</v>
      </c>
      <c r="AK1722" s="51">
        <f t="shared" si="334"/>
        <v>0</v>
      </c>
      <c r="AL1722" s="51">
        <f t="shared" si="335"/>
        <v>0</v>
      </c>
      <c r="AM1722" s="51">
        <f t="shared" si="336"/>
        <v>0</v>
      </c>
      <c r="AN1722" s="51">
        <f t="shared" si="337"/>
        <v>0</v>
      </c>
    </row>
    <row r="1723" spans="1:40" x14ac:dyDescent="0.25">
      <c r="A1723" s="17"/>
      <c r="B1723" s="17"/>
      <c r="C1723" s="35"/>
      <c r="D1723" s="17"/>
      <c r="E1723" s="17"/>
      <c r="F1723" s="17"/>
      <c r="G1723" s="62">
        <f t="shared" si="338"/>
        <v>0</v>
      </c>
      <c r="H1723" s="17"/>
      <c r="I1723" s="17"/>
      <c r="J1723" s="17"/>
      <c r="K1723" s="17"/>
      <c r="L1723" s="17"/>
      <c r="M1723" s="17"/>
      <c r="N1723" s="17"/>
      <c r="O1723" s="17"/>
      <c r="P1723" s="115"/>
      <c r="Q1723" s="62">
        <f>IF(C1723&gt;A_Stammdaten!$B$12,0,SUM(G1723,H1723,J1723,K1723,M1723,N1723)-SUM(I1723,L1723,O1723,P1723))</f>
        <v>0</v>
      </c>
      <c r="R1723" s="17"/>
      <c r="S1723" s="17"/>
      <c r="T1723" s="17"/>
      <c r="U1723" s="62">
        <f t="shared" si="329"/>
        <v>0</v>
      </c>
      <c r="V1723" s="63">
        <f>IF(ISBLANK($B1723),0,VLOOKUP($B1723,Listen!$A$2:$C$45,2,FALSE))</f>
        <v>0</v>
      </c>
      <c r="W1723" s="63">
        <f>IF(ISBLANK($B1723),0,VLOOKUP($B1723,Listen!$A$2:$C$45,3,FALSE))</f>
        <v>0</v>
      </c>
      <c r="X1723" s="49">
        <f t="shared" si="330"/>
        <v>0</v>
      </c>
      <c r="Y1723" s="49">
        <f t="shared" si="339"/>
        <v>0</v>
      </c>
      <c r="Z1723" s="49">
        <f t="shared" si="339"/>
        <v>0</v>
      </c>
      <c r="AA1723" s="49">
        <f t="shared" si="339"/>
        <v>0</v>
      </c>
      <c r="AB1723" s="49">
        <f t="shared" si="339"/>
        <v>0</v>
      </c>
      <c r="AC1723" s="49">
        <f t="shared" si="339"/>
        <v>0</v>
      </c>
      <c r="AD1723" s="49">
        <f t="shared" si="339"/>
        <v>0</v>
      </c>
      <c r="AE1723" s="51">
        <f t="shared" si="340"/>
        <v>0</v>
      </c>
      <c r="AF1723" s="51">
        <f>IF(C1723=A_Stammdaten!$B$12,D_SAV!$U1723-D_SAV!$AG1723,HLOOKUP(A_Stammdaten!$B$12-1,$AH$4:$AN$4004,ROW(C1723)-3,FALSE)-$AG1723)</f>
        <v>0</v>
      </c>
      <c r="AG1723" s="51">
        <f>HLOOKUP(A_Stammdaten!$B$12,$AH$4:$AN$4004,ROW(C1723)-3,FALSE)</f>
        <v>0</v>
      </c>
      <c r="AH1723" s="51">
        <f t="shared" si="331"/>
        <v>0</v>
      </c>
      <c r="AI1723" s="51">
        <f t="shared" si="332"/>
        <v>0</v>
      </c>
      <c r="AJ1723" s="51">
        <f t="shared" si="333"/>
        <v>0</v>
      </c>
      <c r="AK1723" s="51">
        <f t="shared" si="334"/>
        <v>0</v>
      </c>
      <c r="AL1723" s="51">
        <f t="shared" si="335"/>
        <v>0</v>
      </c>
      <c r="AM1723" s="51">
        <f t="shared" si="336"/>
        <v>0</v>
      </c>
      <c r="AN1723" s="51">
        <f t="shared" si="337"/>
        <v>0</v>
      </c>
    </row>
    <row r="1724" spans="1:40" x14ac:dyDescent="0.25">
      <c r="A1724" s="17"/>
      <c r="B1724" s="17"/>
      <c r="C1724" s="35"/>
      <c r="D1724" s="17"/>
      <c r="E1724" s="17"/>
      <c r="F1724" s="17"/>
      <c r="G1724" s="62">
        <f t="shared" si="338"/>
        <v>0</v>
      </c>
      <c r="H1724" s="17"/>
      <c r="I1724" s="17"/>
      <c r="J1724" s="17"/>
      <c r="K1724" s="17"/>
      <c r="L1724" s="17"/>
      <c r="M1724" s="17"/>
      <c r="N1724" s="17"/>
      <c r="O1724" s="17"/>
      <c r="P1724" s="115"/>
      <c r="Q1724" s="62">
        <f>IF(C1724&gt;A_Stammdaten!$B$12,0,SUM(G1724,H1724,J1724,K1724,M1724,N1724)-SUM(I1724,L1724,O1724,P1724))</f>
        <v>0</v>
      </c>
      <c r="R1724" s="17"/>
      <c r="S1724" s="17"/>
      <c r="T1724" s="17"/>
      <c r="U1724" s="62">
        <f t="shared" si="329"/>
        <v>0</v>
      </c>
      <c r="V1724" s="63">
        <f>IF(ISBLANK($B1724),0,VLOOKUP($B1724,Listen!$A$2:$C$45,2,FALSE))</f>
        <v>0</v>
      </c>
      <c r="W1724" s="63">
        <f>IF(ISBLANK($B1724),0,VLOOKUP($B1724,Listen!$A$2:$C$45,3,FALSE))</f>
        <v>0</v>
      </c>
      <c r="X1724" s="49">
        <f t="shared" si="330"/>
        <v>0</v>
      </c>
      <c r="Y1724" s="49">
        <f t="shared" si="339"/>
        <v>0</v>
      </c>
      <c r="Z1724" s="49">
        <f t="shared" si="339"/>
        <v>0</v>
      </c>
      <c r="AA1724" s="49">
        <f t="shared" si="339"/>
        <v>0</v>
      </c>
      <c r="AB1724" s="49">
        <f t="shared" si="339"/>
        <v>0</v>
      </c>
      <c r="AC1724" s="49">
        <f t="shared" si="339"/>
        <v>0</v>
      </c>
      <c r="AD1724" s="49">
        <f t="shared" si="339"/>
        <v>0</v>
      </c>
      <c r="AE1724" s="51">
        <f t="shared" si="340"/>
        <v>0</v>
      </c>
      <c r="AF1724" s="51">
        <f>IF(C1724=A_Stammdaten!$B$12,D_SAV!$U1724-D_SAV!$AG1724,HLOOKUP(A_Stammdaten!$B$12-1,$AH$4:$AN$4004,ROW(C1724)-3,FALSE)-$AG1724)</f>
        <v>0</v>
      </c>
      <c r="AG1724" s="51">
        <f>HLOOKUP(A_Stammdaten!$B$12,$AH$4:$AN$4004,ROW(C1724)-3,FALSE)</f>
        <v>0</v>
      </c>
      <c r="AH1724" s="51">
        <f t="shared" si="331"/>
        <v>0</v>
      </c>
      <c r="AI1724" s="51">
        <f t="shared" si="332"/>
        <v>0</v>
      </c>
      <c r="AJ1724" s="51">
        <f t="shared" si="333"/>
        <v>0</v>
      </c>
      <c r="AK1724" s="51">
        <f t="shared" si="334"/>
        <v>0</v>
      </c>
      <c r="AL1724" s="51">
        <f t="shared" si="335"/>
        <v>0</v>
      </c>
      <c r="AM1724" s="51">
        <f t="shared" si="336"/>
        <v>0</v>
      </c>
      <c r="AN1724" s="51">
        <f t="shared" si="337"/>
        <v>0</v>
      </c>
    </row>
    <row r="1725" spans="1:40" x14ac:dyDescent="0.25">
      <c r="A1725" s="17"/>
      <c r="B1725" s="17"/>
      <c r="C1725" s="35"/>
      <c r="D1725" s="17"/>
      <c r="E1725" s="17"/>
      <c r="F1725" s="17"/>
      <c r="G1725" s="62">
        <f t="shared" si="338"/>
        <v>0</v>
      </c>
      <c r="H1725" s="17"/>
      <c r="I1725" s="17"/>
      <c r="J1725" s="17"/>
      <c r="K1725" s="17"/>
      <c r="L1725" s="17"/>
      <c r="M1725" s="17"/>
      <c r="N1725" s="17"/>
      <c r="O1725" s="17"/>
      <c r="P1725" s="115"/>
      <c r="Q1725" s="62">
        <f>IF(C1725&gt;A_Stammdaten!$B$12,0,SUM(G1725,H1725,J1725,K1725,M1725,N1725)-SUM(I1725,L1725,O1725,P1725))</f>
        <v>0</v>
      </c>
      <c r="R1725" s="17"/>
      <c r="S1725" s="17"/>
      <c r="T1725" s="17"/>
      <c r="U1725" s="62">
        <f t="shared" si="329"/>
        <v>0</v>
      </c>
      <c r="V1725" s="63">
        <f>IF(ISBLANK($B1725),0,VLOOKUP($B1725,Listen!$A$2:$C$45,2,FALSE))</f>
        <v>0</v>
      </c>
      <c r="W1725" s="63">
        <f>IF(ISBLANK($B1725),0,VLOOKUP($B1725,Listen!$A$2:$C$45,3,FALSE))</f>
        <v>0</v>
      </c>
      <c r="X1725" s="49">
        <f t="shared" si="330"/>
        <v>0</v>
      </c>
      <c r="Y1725" s="49">
        <f t="shared" si="339"/>
        <v>0</v>
      </c>
      <c r="Z1725" s="49">
        <f t="shared" si="339"/>
        <v>0</v>
      </c>
      <c r="AA1725" s="49">
        <f t="shared" si="339"/>
        <v>0</v>
      </c>
      <c r="AB1725" s="49">
        <f t="shared" si="339"/>
        <v>0</v>
      </c>
      <c r="AC1725" s="49">
        <f t="shared" si="339"/>
        <v>0</v>
      </c>
      <c r="AD1725" s="49">
        <f t="shared" ref="Y1725:AD1768" si="341">$V1725</f>
        <v>0</v>
      </c>
      <c r="AE1725" s="51">
        <f t="shared" si="340"/>
        <v>0</v>
      </c>
      <c r="AF1725" s="51">
        <f>IF(C1725=A_Stammdaten!$B$12,D_SAV!$U1725-D_SAV!$AG1725,HLOOKUP(A_Stammdaten!$B$12-1,$AH$4:$AN$4004,ROW(C1725)-3,FALSE)-$AG1725)</f>
        <v>0</v>
      </c>
      <c r="AG1725" s="51">
        <f>HLOOKUP(A_Stammdaten!$B$12,$AH$4:$AN$4004,ROW(C1725)-3,FALSE)</f>
        <v>0</v>
      </c>
      <c r="AH1725" s="51">
        <f t="shared" si="331"/>
        <v>0</v>
      </c>
      <c r="AI1725" s="51">
        <f t="shared" si="332"/>
        <v>0</v>
      </c>
      <c r="AJ1725" s="51">
        <f t="shared" si="333"/>
        <v>0</v>
      </c>
      <c r="AK1725" s="51">
        <f t="shared" si="334"/>
        <v>0</v>
      </c>
      <c r="AL1725" s="51">
        <f t="shared" si="335"/>
        <v>0</v>
      </c>
      <c r="AM1725" s="51">
        <f t="shared" si="336"/>
        <v>0</v>
      </c>
      <c r="AN1725" s="51">
        <f t="shared" si="337"/>
        <v>0</v>
      </c>
    </row>
    <row r="1726" spans="1:40" x14ac:dyDescent="0.25">
      <c r="A1726" s="17"/>
      <c r="B1726" s="17"/>
      <c r="C1726" s="35"/>
      <c r="D1726" s="17"/>
      <c r="E1726" s="17"/>
      <c r="F1726" s="17"/>
      <c r="G1726" s="62">
        <f t="shared" si="338"/>
        <v>0</v>
      </c>
      <c r="H1726" s="17"/>
      <c r="I1726" s="17"/>
      <c r="J1726" s="17"/>
      <c r="K1726" s="17"/>
      <c r="L1726" s="17"/>
      <c r="M1726" s="17"/>
      <c r="N1726" s="17"/>
      <c r="O1726" s="17"/>
      <c r="P1726" s="115"/>
      <c r="Q1726" s="62">
        <f>IF(C1726&gt;A_Stammdaten!$B$12,0,SUM(G1726,H1726,J1726,K1726,M1726,N1726)-SUM(I1726,L1726,O1726,P1726))</f>
        <v>0</v>
      </c>
      <c r="R1726" s="17"/>
      <c r="S1726" s="17"/>
      <c r="T1726" s="17"/>
      <c r="U1726" s="62">
        <f t="shared" si="329"/>
        <v>0</v>
      </c>
      <c r="V1726" s="63">
        <f>IF(ISBLANK($B1726),0,VLOOKUP($B1726,Listen!$A$2:$C$45,2,FALSE))</f>
        <v>0</v>
      </c>
      <c r="W1726" s="63">
        <f>IF(ISBLANK($B1726),0,VLOOKUP($B1726,Listen!$A$2:$C$45,3,FALSE))</f>
        <v>0</v>
      </c>
      <c r="X1726" s="49">
        <f t="shared" si="330"/>
        <v>0</v>
      </c>
      <c r="Y1726" s="49">
        <f t="shared" si="341"/>
        <v>0</v>
      </c>
      <c r="Z1726" s="49">
        <f t="shared" si="341"/>
        <v>0</v>
      </c>
      <c r="AA1726" s="49">
        <f t="shared" si="341"/>
        <v>0</v>
      </c>
      <c r="AB1726" s="49">
        <f t="shared" si="341"/>
        <v>0</v>
      </c>
      <c r="AC1726" s="49">
        <f t="shared" si="341"/>
        <v>0</v>
      </c>
      <c r="AD1726" s="49">
        <f t="shared" si="341"/>
        <v>0</v>
      </c>
      <c r="AE1726" s="51">
        <f t="shared" si="340"/>
        <v>0</v>
      </c>
      <c r="AF1726" s="51">
        <f>IF(C1726=A_Stammdaten!$B$12,D_SAV!$U1726-D_SAV!$AG1726,HLOOKUP(A_Stammdaten!$B$12-1,$AH$4:$AN$4004,ROW(C1726)-3,FALSE)-$AG1726)</f>
        <v>0</v>
      </c>
      <c r="AG1726" s="51">
        <f>HLOOKUP(A_Stammdaten!$B$12,$AH$4:$AN$4004,ROW(C1726)-3,FALSE)</f>
        <v>0</v>
      </c>
      <c r="AH1726" s="51">
        <f t="shared" si="331"/>
        <v>0</v>
      </c>
      <c r="AI1726" s="51">
        <f t="shared" si="332"/>
        <v>0</v>
      </c>
      <c r="AJ1726" s="51">
        <f t="shared" si="333"/>
        <v>0</v>
      </c>
      <c r="AK1726" s="51">
        <f t="shared" si="334"/>
        <v>0</v>
      </c>
      <c r="AL1726" s="51">
        <f t="shared" si="335"/>
        <v>0</v>
      </c>
      <c r="AM1726" s="51">
        <f t="shared" si="336"/>
        <v>0</v>
      </c>
      <c r="AN1726" s="51">
        <f t="shared" si="337"/>
        <v>0</v>
      </c>
    </row>
    <row r="1727" spans="1:40" x14ac:dyDescent="0.25">
      <c r="A1727" s="17"/>
      <c r="B1727" s="17"/>
      <c r="C1727" s="35"/>
      <c r="D1727" s="17"/>
      <c r="E1727" s="17"/>
      <c r="F1727" s="17"/>
      <c r="G1727" s="62">
        <f t="shared" si="338"/>
        <v>0</v>
      </c>
      <c r="H1727" s="17"/>
      <c r="I1727" s="17"/>
      <c r="J1727" s="17"/>
      <c r="K1727" s="17"/>
      <c r="L1727" s="17"/>
      <c r="M1727" s="17"/>
      <c r="N1727" s="17"/>
      <c r="O1727" s="17"/>
      <c r="P1727" s="115"/>
      <c r="Q1727" s="62">
        <f>IF(C1727&gt;A_Stammdaten!$B$12,0,SUM(G1727,H1727,J1727,K1727,M1727,N1727)-SUM(I1727,L1727,O1727,P1727))</f>
        <v>0</v>
      </c>
      <c r="R1727" s="17"/>
      <c r="S1727" s="17"/>
      <c r="T1727" s="17"/>
      <c r="U1727" s="62">
        <f t="shared" si="329"/>
        <v>0</v>
      </c>
      <c r="V1727" s="63">
        <f>IF(ISBLANK($B1727),0,VLOOKUP($B1727,Listen!$A$2:$C$45,2,FALSE))</f>
        <v>0</v>
      </c>
      <c r="W1727" s="63">
        <f>IF(ISBLANK($B1727),0,VLOOKUP($B1727,Listen!$A$2:$C$45,3,FALSE))</f>
        <v>0</v>
      </c>
      <c r="X1727" s="49">
        <f t="shared" si="330"/>
        <v>0</v>
      </c>
      <c r="Y1727" s="49">
        <f t="shared" si="341"/>
        <v>0</v>
      </c>
      <c r="Z1727" s="49">
        <f t="shared" si="341"/>
        <v>0</v>
      </c>
      <c r="AA1727" s="49">
        <f t="shared" si="341"/>
        <v>0</v>
      </c>
      <c r="AB1727" s="49">
        <f t="shared" si="341"/>
        <v>0</v>
      </c>
      <c r="AC1727" s="49">
        <f t="shared" si="341"/>
        <v>0</v>
      </c>
      <c r="AD1727" s="49">
        <f t="shared" si="341"/>
        <v>0</v>
      </c>
      <c r="AE1727" s="51">
        <f t="shared" si="340"/>
        <v>0</v>
      </c>
      <c r="AF1727" s="51">
        <f>IF(C1727=A_Stammdaten!$B$12,D_SAV!$U1727-D_SAV!$AG1727,HLOOKUP(A_Stammdaten!$B$12-1,$AH$4:$AN$4004,ROW(C1727)-3,FALSE)-$AG1727)</f>
        <v>0</v>
      </c>
      <c r="AG1727" s="51">
        <f>HLOOKUP(A_Stammdaten!$B$12,$AH$4:$AN$4004,ROW(C1727)-3,FALSE)</f>
        <v>0</v>
      </c>
      <c r="AH1727" s="51">
        <f t="shared" si="331"/>
        <v>0</v>
      </c>
      <c r="AI1727" s="51">
        <f t="shared" si="332"/>
        <v>0</v>
      </c>
      <c r="AJ1727" s="51">
        <f t="shared" si="333"/>
        <v>0</v>
      </c>
      <c r="AK1727" s="51">
        <f t="shared" si="334"/>
        <v>0</v>
      </c>
      <c r="AL1727" s="51">
        <f t="shared" si="335"/>
        <v>0</v>
      </c>
      <c r="AM1727" s="51">
        <f t="shared" si="336"/>
        <v>0</v>
      </c>
      <c r="AN1727" s="51">
        <f t="shared" si="337"/>
        <v>0</v>
      </c>
    </row>
    <row r="1728" spans="1:40" x14ac:dyDescent="0.25">
      <c r="A1728" s="17"/>
      <c r="B1728" s="17"/>
      <c r="C1728" s="35"/>
      <c r="D1728" s="17"/>
      <c r="E1728" s="17"/>
      <c r="F1728" s="17"/>
      <c r="G1728" s="62">
        <f t="shared" si="338"/>
        <v>0</v>
      </c>
      <c r="H1728" s="17"/>
      <c r="I1728" s="17"/>
      <c r="J1728" s="17"/>
      <c r="K1728" s="17"/>
      <c r="L1728" s="17"/>
      <c r="M1728" s="17"/>
      <c r="N1728" s="17"/>
      <c r="O1728" s="17"/>
      <c r="P1728" s="115"/>
      <c r="Q1728" s="62">
        <f>IF(C1728&gt;A_Stammdaten!$B$12,0,SUM(G1728,H1728,J1728,K1728,M1728,N1728)-SUM(I1728,L1728,O1728,P1728))</f>
        <v>0</v>
      </c>
      <c r="R1728" s="17"/>
      <c r="S1728" s="17"/>
      <c r="T1728" s="17"/>
      <c r="U1728" s="62">
        <f t="shared" si="329"/>
        <v>0</v>
      </c>
      <c r="V1728" s="63">
        <f>IF(ISBLANK($B1728),0,VLOOKUP($B1728,Listen!$A$2:$C$45,2,FALSE))</f>
        <v>0</v>
      </c>
      <c r="W1728" s="63">
        <f>IF(ISBLANK($B1728),0,VLOOKUP($B1728,Listen!$A$2:$C$45,3,FALSE))</f>
        <v>0</v>
      </c>
      <c r="X1728" s="49">
        <f t="shared" si="330"/>
        <v>0</v>
      </c>
      <c r="Y1728" s="49">
        <f t="shared" si="341"/>
        <v>0</v>
      </c>
      <c r="Z1728" s="49">
        <f t="shared" si="341"/>
        <v>0</v>
      </c>
      <c r="AA1728" s="49">
        <f t="shared" si="341"/>
        <v>0</v>
      </c>
      <c r="AB1728" s="49">
        <f t="shared" si="341"/>
        <v>0</v>
      </c>
      <c r="AC1728" s="49">
        <f t="shared" si="341"/>
        <v>0</v>
      </c>
      <c r="AD1728" s="49">
        <f t="shared" si="341"/>
        <v>0</v>
      </c>
      <c r="AE1728" s="51">
        <f t="shared" si="340"/>
        <v>0</v>
      </c>
      <c r="AF1728" s="51">
        <f>IF(C1728=A_Stammdaten!$B$12,D_SAV!$U1728-D_SAV!$AG1728,HLOOKUP(A_Stammdaten!$B$12-1,$AH$4:$AN$4004,ROW(C1728)-3,FALSE)-$AG1728)</f>
        <v>0</v>
      </c>
      <c r="AG1728" s="51">
        <f>HLOOKUP(A_Stammdaten!$B$12,$AH$4:$AN$4004,ROW(C1728)-3,FALSE)</f>
        <v>0</v>
      </c>
      <c r="AH1728" s="51">
        <f t="shared" si="331"/>
        <v>0</v>
      </c>
      <c r="AI1728" s="51">
        <f t="shared" si="332"/>
        <v>0</v>
      </c>
      <c r="AJ1728" s="51">
        <f t="shared" si="333"/>
        <v>0</v>
      </c>
      <c r="AK1728" s="51">
        <f t="shared" si="334"/>
        <v>0</v>
      </c>
      <c r="AL1728" s="51">
        <f t="shared" si="335"/>
        <v>0</v>
      </c>
      <c r="AM1728" s="51">
        <f t="shared" si="336"/>
        <v>0</v>
      </c>
      <c r="AN1728" s="51">
        <f t="shared" si="337"/>
        <v>0</v>
      </c>
    </row>
    <row r="1729" spans="1:40" x14ac:dyDescent="0.25">
      <c r="A1729" s="17"/>
      <c r="B1729" s="17"/>
      <c r="C1729" s="35"/>
      <c r="D1729" s="17"/>
      <c r="E1729" s="17"/>
      <c r="F1729" s="17"/>
      <c r="G1729" s="62">
        <f t="shared" si="338"/>
        <v>0</v>
      </c>
      <c r="H1729" s="17"/>
      <c r="I1729" s="17"/>
      <c r="J1729" s="17"/>
      <c r="K1729" s="17"/>
      <c r="L1729" s="17"/>
      <c r="M1729" s="17"/>
      <c r="N1729" s="17"/>
      <c r="O1729" s="17"/>
      <c r="P1729" s="115"/>
      <c r="Q1729" s="62">
        <f>IF(C1729&gt;A_Stammdaten!$B$12,0,SUM(G1729,H1729,J1729,K1729,M1729,N1729)-SUM(I1729,L1729,O1729,P1729))</f>
        <v>0</v>
      </c>
      <c r="R1729" s="17"/>
      <c r="S1729" s="17"/>
      <c r="T1729" s="17"/>
      <c r="U1729" s="62">
        <f t="shared" si="329"/>
        <v>0</v>
      </c>
      <c r="V1729" s="63">
        <f>IF(ISBLANK($B1729),0,VLOOKUP($B1729,Listen!$A$2:$C$45,2,FALSE))</f>
        <v>0</v>
      </c>
      <c r="W1729" s="63">
        <f>IF(ISBLANK($B1729),0,VLOOKUP($B1729,Listen!$A$2:$C$45,3,FALSE))</f>
        <v>0</v>
      </c>
      <c r="X1729" s="49">
        <f t="shared" si="330"/>
        <v>0</v>
      </c>
      <c r="Y1729" s="49">
        <f t="shared" si="341"/>
        <v>0</v>
      </c>
      <c r="Z1729" s="49">
        <f t="shared" si="341"/>
        <v>0</v>
      </c>
      <c r="AA1729" s="49">
        <f t="shared" si="341"/>
        <v>0</v>
      </c>
      <c r="AB1729" s="49">
        <f t="shared" si="341"/>
        <v>0</v>
      </c>
      <c r="AC1729" s="49">
        <f t="shared" si="341"/>
        <v>0</v>
      </c>
      <c r="AD1729" s="49">
        <f t="shared" si="341"/>
        <v>0</v>
      </c>
      <c r="AE1729" s="51">
        <f t="shared" si="340"/>
        <v>0</v>
      </c>
      <c r="AF1729" s="51">
        <f>IF(C1729=A_Stammdaten!$B$12,D_SAV!$U1729-D_SAV!$AG1729,HLOOKUP(A_Stammdaten!$B$12-1,$AH$4:$AN$4004,ROW(C1729)-3,FALSE)-$AG1729)</f>
        <v>0</v>
      </c>
      <c r="AG1729" s="51">
        <f>HLOOKUP(A_Stammdaten!$B$12,$AH$4:$AN$4004,ROW(C1729)-3,FALSE)</f>
        <v>0</v>
      </c>
      <c r="AH1729" s="51">
        <f t="shared" si="331"/>
        <v>0</v>
      </c>
      <c r="AI1729" s="51">
        <f t="shared" si="332"/>
        <v>0</v>
      </c>
      <c r="AJ1729" s="51">
        <f t="shared" si="333"/>
        <v>0</v>
      </c>
      <c r="AK1729" s="51">
        <f t="shared" si="334"/>
        <v>0</v>
      </c>
      <c r="AL1729" s="51">
        <f t="shared" si="335"/>
        <v>0</v>
      </c>
      <c r="AM1729" s="51">
        <f t="shared" si="336"/>
        <v>0</v>
      </c>
      <c r="AN1729" s="51">
        <f t="shared" si="337"/>
        <v>0</v>
      </c>
    </row>
    <row r="1730" spans="1:40" x14ac:dyDescent="0.25">
      <c r="A1730" s="17"/>
      <c r="B1730" s="17"/>
      <c r="C1730" s="35"/>
      <c r="D1730" s="17"/>
      <c r="E1730" s="17"/>
      <c r="F1730" s="17"/>
      <c r="G1730" s="62">
        <f t="shared" si="338"/>
        <v>0</v>
      </c>
      <c r="H1730" s="17"/>
      <c r="I1730" s="17"/>
      <c r="J1730" s="17"/>
      <c r="K1730" s="17"/>
      <c r="L1730" s="17"/>
      <c r="M1730" s="17"/>
      <c r="N1730" s="17"/>
      <c r="O1730" s="17"/>
      <c r="P1730" s="115"/>
      <c r="Q1730" s="62">
        <f>IF(C1730&gt;A_Stammdaten!$B$12,0,SUM(G1730,H1730,J1730,K1730,M1730,N1730)-SUM(I1730,L1730,O1730,P1730))</f>
        <v>0</v>
      </c>
      <c r="R1730" s="17"/>
      <c r="S1730" s="17"/>
      <c r="T1730" s="17"/>
      <c r="U1730" s="62">
        <f t="shared" si="329"/>
        <v>0</v>
      </c>
      <c r="V1730" s="63">
        <f>IF(ISBLANK($B1730),0,VLOOKUP($B1730,Listen!$A$2:$C$45,2,FALSE))</f>
        <v>0</v>
      </c>
      <c r="W1730" s="63">
        <f>IF(ISBLANK($B1730),0,VLOOKUP($B1730,Listen!$A$2:$C$45,3,FALSE))</f>
        <v>0</v>
      </c>
      <c r="X1730" s="49">
        <f t="shared" si="330"/>
        <v>0</v>
      </c>
      <c r="Y1730" s="49">
        <f t="shared" si="341"/>
        <v>0</v>
      </c>
      <c r="Z1730" s="49">
        <f t="shared" si="341"/>
        <v>0</v>
      </c>
      <c r="AA1730" s="49">
        <f t="shared" si="341"/>
        <v>0</v>
      </c>
      <c r="AB1730" s="49">
        <f t="shared" si="341"/>
        <v>0</v>
      </c>
      <c r="AC1730" s="49">
        <f t="shared" si="341"/>
        <v>0</v>
      </c>
      <c r="AD1730" s="49">
        <f t="shared" si="341"/>
        <v>0</v>
      </c>
      <c r="AE1730" s="51">
        <f t="shared" si="340"/>
        <v>0</v>
      </c>
      <c r="AF1730" s="51">
        <f>IF(C1730=A_Stammdaten!$B$12,D_SAV!$U1730-D_SAV!$AG1730,HLOOKUP(A_Stammdaten!$B$12-1,$AH$4:$AN$4004,ROW(C1730)-3,FALSE)-$AG1730)</f>
        <v>0</v>
      </c>
      <c r="AG1730" s="51">
        <f>HLOOKUP(A_Stammdaten!$B$12,$AH$4:$AN$4004,ROW(C1730)-3,FALSE)</f>
        <v>0</v>
      </c>
      <c r="AH1730" s="51">
        <f t="shared" si="331"/>
        <v>0</v>
      </c>
      <c r="AI1730" s="51">
        <f t="shared" si="332"/>
        <v>0</v>
      </c>
      <c r="AJ1730" s="51">
        <f t="shared" si="333"/>
        <v>0</v>
      </c>
      <c r="AK1730" s="51">
        <f t="shared" si="334"/>
        <v>0</v>
      </c>
      <c r="AL1730" s="51">
        <f t="shared" si="335"/>
        <v>0</v>
      </c>
      <c r="AM1730" s="51">
        <f t="shared" si="336"/>
        <v>0</v>
      </c>
      <c r="AN1730" s="51">
        <f t="shared" si="337"/>
        <v>0</v>
      </c>
    </row>
    <row r="1731" spans="1:40" x14ac:dyDescent="0.25">
      <c r="A1731" s="17"/>
      <c r="B1731" s="17"/>
      <c r="C1731" s="35"/>
      <c r="D1731" s="17"/>
      <c r="E1731" s="17"/>
      <c r="F1731" s="17"/>
      <c r="G1731" s="62">
        <f t="shared" si="338"/>
        <v>0</v>
      </c>
      <c r="H1731" s="17"/>
      <c r="I1731" s="17"/>
      <c r="J1731" s="17"/>
      <c r="K1731" s="17"/>
      <c r="L1731" s="17"/>
      <c r="M1731" s="17"/>
      <c r="N1731" s="17"/>
      <c r="O1731" s="17"/>
      <c r="P1731" s="115"/>
      <c r="Q1731" s="62">
        <f>IF(C1731&gt;A_Stammdaten!$B$12,0,SUM(G1731,H1731,J1731,K1731,M1731,N1731)-SUM(I1731,L1731,O1731,P1731))</f>
        <v>0</v>
      </c>
      <c r="R1731" s="17"/>
      <c r="S1731" s="17"/>
      <c r="T1731" s="17"/>
      <c r="U1731" s="62">
        <f t="shared" si="329"/>
        <v>0</v>
      </c>
      <c r="V1731" s="63">
        <f>IF(ISBLANK($B1731),0,VLOOKUP($B1731,Listen!$A$2:$C$45,2,FALSE))</f>
        <v>0</v>
      </c>
      <c r="W1731" s="63">
        <f>IF(ISBLANK($B1731),0,VLOOKUP($B1731,Listen!$A$2:$C$45,3,FALSE))</f>
        <v>0</v>
      </c>
      <c r="X1731" s="49">
        <f t="shared" si="330"/>
        <v>0</v>
      </c>
      <c r="Y1731" s="49">
        <f t="shared" si="341"/>
        <v>0</v>
      </c>
      <c r="Z1731" s="49">
        <f t="shared" si="341"/>
        <v>0</v>
      </c>
      <c r="AA1731" s="49">
        <f t="shared" si="341"/>
        <v>0</v>
      </c>
      <c r="AB1731" s="49">
        <f t="shared" si="341"/>
        <v>0</v>
      </c>
      <c r="AC1731" s="49">
        <f t="shared" si="341"/>
        <v>0</v>
      </c>
      <c r="AD1731" s="49">
        <f t="shared" si="341"/>
        <v>0</v>
      </c>
      <c r="AE1731" s="51">
        <f t="shared" si="340"/>
        <v>0</v>
      </c>
      <c r="AF1731" s="51">
        <f>IF(C1731=A_Stammdaten!$B$12,D_SAV!$U1731-D_SAV!$AG1731,HLOOKUP(A_Stammdaten!$B$12-1,$AH$4:$AN$4004,ROW(C1731)-3,FALSE)-$AG1731)</f>
        <v>0</v>
      </c>
      <c r="AG1731" s="51">
        <f>HLOOKUP(A_Stammdaten!$B$12,$AH$4:$AN$4004,ROW(C1731)-3,FALSE)</f>
        <v>0</v>
      </c>
      <c r="AH1731" s="51">
        <f t="shared" si="331"/>
        <v>0</v>
      </c>
      <c r="AI1731" s="51">
        <f t="shared" si="332"/>
        <v>0</v>
      </c>
      <c r="AJ1731" s="51">
        <f t="shared" si="333"/>
        <v>0</v>
      </c>
      <c r="AK1731" s="51">
        <f t="shared" si="334"/>
        <v>0</v>
      </c>
      <c r="AL1731" s="51">
        <f t="shared" si="335"/>
        <v>0</v>
      </c>
      <c r="AM1731" s="51">
        <f t="shared" si="336"/>
        <v>0</v>
      </c>
      <c r="AN1731" s="51">
        <f t="shared" si="337"/>
        <v>0</v>
      </c>
    </row>
    <row r="1732" spans="1:40" x14ac:dyDescent="0.25">
      <c r="A1732" s="17"/>
      <c r="B1732" s="17"/>
      <c r="C1732" s="35"/>
      <c r="D1732" s="17"/>
      <c r="E1732" s="17"/>
      <c r="F1732" s="17"/>
      <c r="G1732" s="62">
        <f t="shared" si="338"/>
        <v>0</v>
      </c>
      <c r="H1732" s="17"/>
      <c r="I1732" s="17"/>
      <c r="J1732" s="17"/>
      <c r="K1732" s="17"/>
      <c r="L1732" s="17"/>
      <c r="M1732" s="17"/>
      <c r="N1732" s="17"/>
      <c r="O1732" s="17"/>
      <c r="P1732" s="115"/>
      <c r="Q1732" s="62">
        <f>IF(C1732&gt;A_Stammdaten!$B$12,0,SUM(G1732,H1732,J1732,K1732,M1732,N1732)-SUM(I1732,L1732,O1732,P1732))</f>
        <v>0</v>
      </c>
      <c r="R1732" s="17"/>
      <c r="S1732" s="17"/>
      <c r="T1732" s="17"/>
      <c r="U1732" s="62">
        <f t="shared" si="329"/>
        <v>0</v>
      </c>
      <c r="V1732" s="63">
        <f>IF(ISBLANK($B1732),0,VLOOKUP($B1732,Listen!$A$2:$C$45,2,FALSE))</f>
        <v>0</v>
      </c>
      <c r="W1732" s="63">
        <f>IF(ISBLANK($B1732),0,VLOOKUP($B1732,Listen!$A$2:$C$45,3,FALSE))</f>
        <v>0</v>
      </c>
      <c r="X1732" s="49">
        <f t="shared" si="330"/>
        <v>0</v>
      </c>
      <c r="Y1732" s="49">
        <f t="shared" si="341"/>
        <v>0</v>
      </c>
      <c r="Z1732" s="49">
        <f t="shared" si="341"/>
        <v>0</v>
      </c>
      <c r="AA1732" s="49">
        <f t="shared" si="341"/>
        <v>0</v>
      </c>
      <c r="AB1732" s="49">
        <f t="shared" si="341"/>
        <v>0</v>
      </c>
      <c r="AC1732" s="49">
        <f t="shared" si="341"/>
        <v>0</v>
      </c>
      <c r="AD1732" s="49">
        <f t="shared" si="341"/>
        <v>0</v>
      </c>
      <c r="AE1732" s="51">
        <f t="shared" si="340"/>
        <v>0</v>
      </c>
      <c r="AF1732" s="51">
        <f>IF(C1732=A_Stammdaten!$B$12,D_SAV!$U1732-D_SAV!$AG1732,HLOOKUP(A_Stammdaten!$B$12-1,$AH$4:$AN$4004,ROW(C1732)-3,FALSE)-$AG1732)</f>
        <v>0</v>
      </c>
      <c r="AG1732" s="51">
        <f>HLOOKUP(A_Stammdaten!$B$12,$AH$4:$AN$4004,ROW(C1732)-3,FALSE)</f>
        <v>0</v>
      </c>
      <c r="AH1732" s="51">
        <f t="shared" si="331"/>
        <v>0</v>
      </c>
      <c r="AI1732" s="51">
        <f t="shared" si="332"/>
        <v>0</v>
      </c>
      <c r="AJ1732" s="51">
        <f t="shared" si="333"/>
        <v>0</v>
      </c>
      <c r="AK1732" s="51">
        <f t="shared" si="334"/>
        <v>0</v>
      </c>
      <c r="AL1732" s="51">
        <f t="shared" si="335"/>
        <v>0</v>
      </c>
      <c r="AM1732" s="51">
        <f t="shared" si="336"/>
        <v>0</v>
      </c>
      <c r="AN1732" s="51">
        <f t="shared" si="337"/>
        <v>0</v>
      </c>
    </row>
    <row r="1733" spans="1:40" x14ac:dyDescent="0.25">
      <c r="A1733" s="17"/>
      <c r="B1733" s="17"/>
      <c r="C1733" s="35"/>
      <c r="D1733" s="17"/>
      <c r="E1733" s="17"/>
      <c r="F1733" s="17"/>
      <c r="G1733" s="62">
        <f t="shared" si="338"/>
        <v>0</v>
      </c>
      <c r="H1733" s="17"/>
      <c r="I1733" s="17"/>
      <c r="J1733" s="17"/>
      <c r="K1733" s="17"/>
      <c r="L1733" s="17"/>
      <c r="M1733" s="17"/>
      <c r="N1733" s="17"/>
      <c r="O1733" s="17"/>
      <c r="P1733" s="115"/>
      <c r="Q1733" s="62">
        <f>IF(C1733&gt;A_Stammdaten!$B$12,0,SUM(G1733,H1733,J1733,K1733,M1733,N1733)-SUM(I1733,L1733,O1733,P1733))</f>
        <v>0</v>
      </c>
      <c r="R1733" s="17"/>
      <c r="S1733" s="17"/>
      <c r="T1733" s="17"/>
      <c r="U1733" s="62">
        <f t="shared" ref="U1733:U1796" si="342">Q1733-SUM(R1733:T1733)</f>
        <v>0</v>
      </c>
      <c r="V1733" s="63">
        <f>IF(ISBLANK($B1733),0,VLOOKUP($B1733,Listen!$A$2:$C$45,2,FALSE))</f>
        <v>0</v>
      </c>
      <c r="W1733" s="63">
        <f>IF(ISBLANK($B1733),0,VLOOKUP($B1733,Listen!$A$2:$C$45,3,FALSE))</f>
        <v>0</v>
      </c>
      <c r="X1733" s="49">
        <f t="shared" ref="X1733:X1796" si="343">$V1733</f>
        <v>0</v>
      </c>
      <c r="Y1733" s="49">
        <f t="shared" si="341"/>
        <v>0</v>
      </c>
      <c r="Z1733" s="49">
        <f t="shared" si="341"/>
        <v>0</v>
      </c>
      <c r="AA1733" s="49">
        <f t="shared" si="341"/>
        <v>0</v>
      </c>
      <c r="AB1733" s="49">
        <f t="shared" si="341"/>
        <v>0</v>
      </c>
      <c r="AC1733" s="49">
        <f t="shared" si="341"/>
        <v>0</v>
      </c>
      <c r="AD1733" s="49">
        <f t="shared" si="341"/>
        <v>0</v>
      </c>
      <c r="AE1733" s="51">
        <f t="shared" si="340"/>
        <v>0</v>
      </c>
      <c r="AF1733" s="51">
        <f>IF(C1733=A_Stammdaten!$B$12,D_SAV!$U1733-D_SAV!$AG1733,HLOOKUP(A_Stammdaten!$B$12-1,$AH$4:$AN$4004,ROW(C1733)-3,FALSE)-$AG1733)</f>
        <v>0</v>
      </c>
      <c r="AG1733" s="51">
        <f>HLOOKUP(A_Stammdaten!$B$12,$AH$4:$AN$4004,ROW(C1733)-3,FALSE)</f>
        <v>0</v>
      </c>
      <c r="AH1733" s="51">
        <f t="shared" ref="AH1733:AH1796" si="344">IF(OR($C1733=0,$U1733=0),0,IF($C1733&lt;=AH$4,$U1733-$U1733/X1733*(AH$4-$C1733+1),0))</f>
        <v>0</v>
      </c>
      <c r="AI1733" s="51">
        <f t="shared" ref="AI1733:AI1796" si="345">IF(OR($C1733=0,$U1733=0,Y1733-(AI$4-$C1733)=0),0,IF($C1733&lt;AI$4,AH1733-AH1733/(Y1733-(AI$4-$C1733)),IF($C1733=AI$4,$U1733-$U1733/Y1733,0)))</f>
        <v>0</v>
      </c>
      <c r="AJ1733" s="51">
        <f t="shared" ref="AJ1733:AJ1796" si="346">IF(OR($C1733=0,$U1733=0,Z1733-(AJ$4-$C1733)=0),0,IF($C1733&lt;AJ$4,AI1733-AI1733/(Z1733-(AJ$4-$C1733)),IF($C1733=AJ$4,$U1733-$U1733/Z1733,0)))</f>
        <v>0</v>
      </c>
      <c r="AK1733" s="51">
        <f t="shared" ref="AK1733:AK1796" si="347">IF(OR($C1733=0,$U1733=0,AA1733-(AK$4-$C1733)=0),0,IF($C1733&lt;AK$4,AJ1733-AJ1733/(AA1733-(AK$4-$C1733)),IF($C1733=AK$4,$U1733-$U1733/AA1733,0)))</f>
        <v>0</v>
      </c>
      <c r="AL1733" s="51">
        <f t="shared" ref="AL1733:AL1796" si="348">IF(OR($C1733=0,$U1733=0,AB1733-(AL$4-$C1733)=0),0,IF($C1733&lt;AL$4,AK1733-AK1733/(AB1733-(AL$4-$C1733)),IF($C1733=AL$4,$U1733-$U1733/AB1733,0)))</f>
        <v>0</v>
      </c>
      <c r="AM1733" s="51">
        <f t="shared" ref="AM1733:AM1796" si="349">IF(OR($C1733=0,$U1733=0,AC1733-(AM$4-$C1733)=0),0,IF($C1733&lt;AM$4,AL1733-AL1733/(AC1733-(AM$4-$C1733)),IF($C1733=AM$4,$U1733-$U1733/AC1733,0)))</f>
        <v>0</v>
      </c>
      <c r="AN1733" s="51">
        <f t="shared" ref="AN1733:AN1796" si="350">IF(OR($C1733=0,$U1733=0,AD1733-(AN$4-$C1733)=0),0,IF($C1733&lt;AN$4,AM1733-AM1733/(AD1733-(AN$4-$C1733)),IF($C1733=AN$4,$U1733-$U1733/AD1733,0)))</f>
        <v>0</v>
      </c>
    </row>
    <row r="1734" spans="1:40" x14ac:dyDescent="0.25">
      <c r="A1734" s="17"/>
      <c r="B1734" s="17"/>
      <c r="C1734" s="35"/>
      <c r="D1734" s="17"/>
      <c r="E1734" s="17"/>
      <c r="F1734" s="17"/>
      <c r="G1734" s="62">
        <f t="shared" ref="G1734:G1797" si="351">D1734*E1734/100</f>
        <v>0</v>
      </c>
      <c r="H1734" s="17"/>
      <c r="I1734" s="17"/>
      <c r="J1734" s="17"/>
      <c r="K1734" s="17"/>
      <c r="L1734" s="17"/>
      <c r="M1734" s="17"/>
      <c r="N1734" s="17"/>
      <c r="O1734" s="17"/>
      <c r="P1734" s="115"/>
      <c r="Q1734" s="62">
        <f>IF(C1734&gt;A_Stammdaten!$B$12,0,SUM(G1734,H1734,J1734,K1734,M1734,N1734)-SUM(I1734,L1734,O1734,P1734))</f>
        <v>0</v>
      </c>
      <c r="R1734" s="17"/>
      <c r="S1734" s="17"/>
      <c r="T1734" s="17"/>
      <c r="U1734" s="62">
        <f t="shared" si="342"/>
        <v>0</v>
      </c>
      <c r="V1734" s="63">
        <f>IF(ISBLANK($B1734),0,VLOOKUP($B1734,Listen!$A$2:$C$45,2,FALSE))</f>
        <v>0</v>
      </c>
      <c r="W1734" s="63">
        <f>IF(ISBLANK($B1734),0,VLOOKUP($B1734,Listen!$A$2:$C$45,3,FALSE))</f>
        <v>0</v>
      </c>
      <c r="X1734" s="49">
        <f t="shared" si="343"/>
        <v>0</v>
      </c>
      <c r="Y1734" s="49">
        <f t="shared" si="341"/>
        <v>0</v>
      </c>
      <c r="Z1734" s="49">
        <f t="shared" si="341"/>
        <v>0</v>
      </c>
      <c r="AA1734" s="49">
        <f t="shared" si="341"/>
        <v>0</v>
      </c>
      <c r="AB1734" s="49">
        <f t="shared" si="341"/>
        <v>0</v>
      </c>
      <c r="AC1734" s="49">
        <f t="shared" si="341"/>
        <v>0</v>
      </c>
      <c r="AD1734" s="49">
        <f t="shared" si="341"/>
        <v>0</v>
      </c>
      <c r="AE1734" s="51">
        <f t="shared" si="340"/>
        <v>0</v>
      </c>
      <c r="AF1734" s="51">
        <f>IF(C1734=A_Stammdaten!$B$12,D_SAV!$U1734-D_SAV!$AG1734,HLOOKUP(A_Stammdaten!$B$12-1,$AH$4:$AN$4004,ROW(C1734)-3,FALSE)-$AG1734)</f>
        <v>0</v>
      </c>
      <c r="AG1734" s="51">
        <f>HLOOKUP(A_Stammdaten!$B$12,$AH$4:$AN$4004,ROW(C1734)-3,FALSE)</f>
        <v>0</v>
      </c>
      <c r="AH1734" s="51">
        <f t="shared" si="344"/>
        <v>0</v>
      </c>
      <c r="AI1734" s="51">
        <f t="shared" si="345"/>
        <v>0</v>
      </c>
      <c r="AJ1734" s="51">
        <f t="shared" si="346"/>
        <v>0</v>
      </c>
      <c r="AK1734" s="51">
        <f t="shared" si="347"/>
        <v>0</v>
      </c>
      <c r="AL1734" s="51">
        <f t="shared" si="348"/>
        <v>0</v>
      </c>
      <c r="AM1734" s="51">
        <f t="shared" si="349"/>
        <v>0</v>
      </c>
      <c r="AN1734" s="51">
        <f t="shared" si="350"/>
        <v>0</v>
      </c>
    </row>
    <row r="1735" spans="1:40" x14ac:dyDescent="0.25">
      <c r="A1735" s="17"/>
      <c r="B1735" s="17"/>
      <c r="C1735" s="35"/>
      <c r="D1735" s="17"/>
      <c r="E1735" s="17"/>
      <c r="F1735" s="17"/>
      <c r="G1735" s="62">
        <f t="shared" si="351"/>
        <v>0</v>
      </c>
      <c r="H1735" s="17"/>
      <c r="I1735" s="17"/>
      <c r="J1735" s="17"/>
      <c r="K1735" s="17"/>
      <c r="L1735" s="17"/>
      <c r="M1735" s="17"/>
      <c r="N1735" s="17"/>
      <c r="O1735" s="17"/>
      <c r="P1735" s="115"/>
      <c r="Q1735" s="62">
        <f>IF(C1735&gt;A_Stammdaten!$B$12,0,SUM(G1735,H1735,J1735,K1735,M1735,N1735)-SUM(I1735,L1735,O1735,P1735))</f>
        <v>0</v>
      </c>
      <c r="R1735" s="17"/>
      <c r="S1735" s="17"/>
      <c r="T1735" s="17"/>
      <c r="U1735" s="62">
        <f t="shared" si="342"/>
        <v>0</v>
      </c>
      <c r="V1735" s="63">
        <f>IF(ISBLANK($B1735),0,VLOOKUP($B1735,Listen!$A$2:$C$45,2,FALSE))</f>
        <v>0</v>
      </c>
      <c r="W1735" s="63">
        <f>IF(ISBLANK($B1735),0,VLOOKUP($B1735,Listen!$A$2:$C$45,3,FALSE))</f>
        <v>0</v>
      </c>
      <c r="X1735" s="49">
        <f t="shared" si="343"/>
        <v>0</v>
      </c>
      <c r="Y1735" s="49">
        <f t="shared" si="341"/>
        <v>0</v>
      </c>
      <c r="Z1735" s="49">
        <f t="shared" si="341"/>
        <v>0</v>
      </c>
      <c r="AA1735" s="49">
        <f t="shared" si="341"/>
        <v>0</v>
      </c>
      <c r="AB1735" s="49">
        <f t="shared" si="341"/>
        <v>0</v>
      </c>
      <c r="AC1735" s="49">
        <f t="shared" si="341"/>
        <v>0</v>
      </c>
      <c r="AD1735" s="49">
        <f t="shared" si="341"/>
        <v>0</v>
      </c>
      <c r="AE1735" s="51">
        <f t="shared" si="340"/>
        <v>0</v>
      </c>
      <c r="AF1735" s="51">
        <f>IF(C1735=A_Stammdaten!$B$12,D_SAV!$U1735-D_SAV!$AG1735,HLOOKUP(A_Stammdaten!$B$12-1,$AH$4:$AN$4004,ROW(C1735)-3,FALSE)-$AG1735)</f>
        <v>0</v>
      </c>
      <c r="AG1735" s="51">
        <f>HLOOKUP(A_Stammdaten!$B$12,$AH$4:$AN$4004,ROW(C1735)-3,FALSE)</f>
        <v>0</v>
      </c>
      <c r="AH1735" s="51">
        <f t="shared" si="344"/>
        <v>0</v>
      </c>
      <c r="AI1735" s="51">
        <f t="shared" si="345"/>
        <v>0</v>
      </c>
      <c r="AJ1735" s="51">
        <f t="shared" si="346"/>
        <v>0</v>
      </c>
      <c r="AK1735" s="51">
        <f t="shared" si="347"/>
        <v>0</v>
      </c>
      <c r="AL1735" s="51">
        <f t="shared" si="348"/>
        <v>0</v>
      </c>
      <c r="AM1735" s="51">
        <f t="shared" si="349"/>
        <v>0</v>
      </c>
      <c r="AN1735" s="51">
        <f t="shared" si="350"/>
        <v>0</v>
      </c>
    </row>
    <row r="1736" spans="1:40" x14ac:dyDescent="0.25">
      <c r="A1736" s="17"/>
      <c r="B1736" s="17"/>
      <c r="C1736" s="35"/>
      <c r="D1736" s="17"/>
      <c r="E1736" s="17"/>
      <c r="F1736" s="17"/>
      <c r="G1736" s="62">
        <f t="shared" si="351"/>
        <v>0</v>
      </c>
      <c r="H1736" s="17"/>
      <c r="I1736" s="17"/>
      <c r="J1736" s="17"/>
      <c r="K1736" s="17"/>
      <c r="L1736" s="17"/>
      <c r="M1736" s="17"/>
      <c r="N1736" s="17"/>
      <c r="O1736" s="17"/>
      <c r="P1736" s="115"/>
      <c r="Q1736" s="62">
        <f>IF(C1736&gt;A_Stammdaten!$B$12,0,SUM(G1736,H1736,J1736,K1736,M1736,N1736)-SUM(I1736,L1736,O1736,P1736))</f>
        <v>0</v>
      </c>
      <c r="R1736" s="17"/>
      <c r="S1736" s="17"/>
      <c r="T1736" s="17"/>
      <c r="U1736" s="62">
        <f t="shared" si="342"/>
        <v>0</v>
      </c>
      <c r="V1736" s="63">
        <f>IF(ISBLANK($B1736),0,VLOOKUP($B1736,Listen!$A$2:$C$45,2,FALSE))</f>
        <v>0</v>
      </c>
      <c r="W1736" s="63">
        <f>IF(ISBLANK($B1736),0,VLOOKUP($B1736,Listen!$A$2:$C$45,3,FALSE))</f>
        <v>0</v>
      </c>
      <c r="X1736" s="49">
        <f t="shared" si="343"/>
        <v>0</v>
      </c>
      <c r="Y1736" s="49">
        <f t="shared" si="341"/>
        <v>0</v>
      </c>
      <c r="Z1736" s="49">
        <f t="shared" si="341"/>
        <v>0</v>
      </c>
      <c r="AA1736" s="49">
        <f t="shared" si="341"/>
        <v>0</v>
      </c>
      <c r="AB1736" s="49">
        <f t="shared" si="341"/>
        <v>0</v>
      </c>
      <c r="AC1736" s="49">
        <f t="shared" si="341"/>
        <v>0</v>
      </c>
      <c r="AD1736" s="49">
        <f t="shared" si="341"/>
        <v>0</v>
      </c>
      <c r="AE1736" s="51">
        <f t="shared" si="340"/>
        <v>0</v>
      </c>
      <c r="AF1736" s="51">
        <f>IF(C1736=A_Stammdaten!$B$12,D_SAV!$U1736-D_SAV!$AG1736,HLOOKUP(A_Stammdaten!$B$12-1,$AH$4:$AN$4004,ROW(C1736)-3,FALSE)-$AG1736)</f>
        <v>0</v>
      </c>
      <c r="AG1736" s="51">
        <f>HLOOKUP(A_Stammdaten!$B$12,$AH$4:$AN$4004,ROW(C1736)-3,FALSE)</f>
        <v>0</v>
      </c>
      <c r="AH1736" s="51">
        <f t="shared" si="344"/>
        <v>0</v>
      </c>
      <c r="AI1736" s="51">
        <f t="shared" si="345"/>
        <v>0</v>
      </c>
      <c r="AJ1736" s="51">
        <f t="shared" si="346"/>
        <v>0</v>
      </c>
      <c r="AK1736" s="51">
        <f t="shared" si="347"/>
        <v>0</v>
      </c>
      <c r="AL1736" s="51">
        <f t="shared" si="348"/>
        <v>0</v>
      </c>
      <c r="AM1736" s="51">
        <f t="shared" si="349"/>
        <v>0</v>
      </c>
      <c r="AN1736" s="51">
        <f t="shared" si="350"/>
        <v>0</v>
      </c>
    </row>
    <row r="1737" spans="1:40" x14ac:dyDescent="0.25">
      <c r="A1737" s="17"/>
      <c r="B1737" s="17"/>
      <c r="C1737" s="35"/>
      <c r="D1737" s="17"/>
      <c r="E1737" s="17"/>
      <c r="F1737" s="17"/>
      <c r="G1737" s="62">
        <f t="shared" si="351"/>
        <v>0</v>
      </c>
      <c r="H1737" s="17"/>
      <c r="I1737" s="17"/>
      <c r="J1737" s="17"/>
      <c r="K1737" s="17"/>
      <c r="L1737" s="17"/>
      <c r="M1737" s="17"/>
      <c r="N1737" s="17"/>
      <c r="O1737" s="17"/>
      <c r="P1737" s="115"/>
      <c r="Q1737" s="62">
        <f>IF(C1737&gt;A_Stammdaten!$B$12,0,SUM(G1737,H1737,J1737,K1737,M1737,N1737)-SUM(I1737,L1737,O1737,P1737))</f>
        <v>0</v>
      </c>
      <c r="R1737" s="17"/>
      <c r="S1737" s="17"/>
      <c r="T1737" s="17"/>
      <c r="U1737" s="62">
        <f t="shared" si="342"/>
        <v>0</v>
      </c>
      <c r="V1737" s="63">
        <f>IF(ISBLANK($B1737),0,VLOOKUP($B1737,Listen!$A$2:$C$45,2,FALSE))</f>
        <v>0</v>
      </c>
      <c r="W1737" s="63">
        <f>IF(ISBLANK($B1737),0,VLOOKUP($B1737,Listen!$A$2:$C$45,3,FALSE))</f>
        <v>0</v>
      </c>
      <c r="X1737" s="49">
        <f t="shared" si="343"/>
        <v>0</v>
      </c>
      <c r="Y1737" s="49">
        <f t="shared" si="341"/>
        <v>0</v>
      </c>
      <c r="Z1737" s="49">
        <f t="shared" si="341"/>
        <v>0</v>
      </c>
      <c r="AA1737" s="49">
        <f t="shared" si="341"/>
        <v>0</v>
      </c>
      <c r="AB1737" s="49">
        <f t="shared" si="341"/>
        <v>0</v>
      </c>
      <c r="AC1737" s="49">
        <f t="shared" si="341"/>
        <v>0</v>
      </c>
      <c r="AD1737" s="49">
        <f t="shared" si="341"/>
        <v>0</v>
      </c>
      <c r="AE1737" s="51">
        <f t="shared" si="340"/>
        <v>0</v>
      </c>
      <c r="AF1737" s="51">
        <f>IF(C1737=A_Stammdaten!$B$12,D_SAV!$U1737-D_SAV!$AG1737,HLOOKUP(A_Stammdaten!$B$12-1,$AH$4:$AN$4004,ROW(C1737)-3,FALSE)-$AG1737)</f>
        <v>0</v>
      </c>
      <c r="AG1737" s="51">
        <f>HLOOKUP(A_Stammdaten!$B$12,$AH$4:$AN$4004,ROW(C1737)-3,FALSE)</f>
        <v>0</v>
      </c>
      <c r="AH1737" s="51">
        <f t="shared" si="344"/>
        <v>0</v>
      </c>
      <c r="AI1737" s="51">
        <f t="shared" si="345"/>
        <v>0</v>
      </c>
      <c r="AJ1737" s="51">
        <f t="shared" si="346"/>
        <v>0</v>
      </c>
      <c r="AK1737" s="51">
        <f t="shared" si="347"/>
        <v>0</v>
      </c>
      <c r="AL1737" s="51">
        <f t="shared" si="348"/>
        <v>0</v>
      </c>
      <c r="AM1737" s="51">
        <f t="shared" si="349"/>
        <v>0</v>
      </c>
      <c r="AN1737" s="51">
        <f t="shared" si="350"/>
        <v>0</v>
      </c>
    </row>
    <row r="1738" spans="1:40" x14ac:dyDescent="0.25">
      <c r="A1738" s="17"/>
      <c r="B1738" s="17"/>
      <c r="C1738" s="35"/>
      <c r="D1738" s="17"/>
      <c r="E1738" s="17"/>
      <c r="F1738" s="17"/>
      <c r="G1738" s="62">
        <f t="shared" si="351"/>
        <v>0</v>
      </c>
      <c r="H1738" s="17"/>
      <c r="I1738" s="17"/>
      <c r="J1738" s="17"/>
      <c r="K1738" s="17"/>
      <c r="L1738" s="17"/>
      <c r="M1738" s="17"/>
      <c r="N1738" s="17"/>
      <c r="O1738" s="17"/>
      <c r="P1738" s="115"/>
      <c r="Q1738" s="62">
        <f>IF(C1738&gt;A_Stammdaten!$B$12,0,SUM(G1738,H1738,J1738,K1738,M1738,N1738)-SUM(I1738,L1738,O1738,P1738))</f>
        <v>0</v>
      </c>
      <c r="R1738" s="17"/>
      <c r="S1738" s="17"/>
      <c r="T1738" s="17"/>
      <c r="U1738" s="62">
        <f t="shared" si="342"/>
        <v>0</v>
      </c>
      <c r="V1738" s="63">
        <f>IF(ISBLANK($B1738),0,VLOOKUP($B1738,Listen!$A$2:$C$45,2,FALSE))</f>
        <v>0</v>
      </c>
      <c r="W1738" s="63">
        <f>IF(ISBLANK($B1738),0,VLOOKUP($B1738,Listen!$A$2:$C$45,3,FALSE))</f>
        <v>0</v>
      </c>
      <c r="X1738" s="49">
        <f t="shared" si="343"/>
        <v>0</v>
      </c>
      <c r="Y1738" s="49">
        <f t="shared" si="341"/>
        <v>0</v>
      </c>
      <c r="Z1738" s="49">
        <f t="shared" si="341"/>
        <v>0</v>
      </c>
      <c r="AA1738" s="49">
        <f t="shared" si="341"/>
        <v>0</v>
      </c>
      <c r="AB1738" s="49">
        <f t="shared" si="341"/>
        <v>0</v>
      </c>
      <c r="AC1738" s="49">
        <f t="shared" si="341"/>
        <v>0</v>
      </c>
      <c r="AD1738" s="49">
        <f t="shared" si="341"/>
        <v>0</v>
      </c>
      <c r="AE1738" s="51">
        <f t="shared" si="340"/>
        <v>0</v>
      </c>
      <c r="AF1738" s="51">
        <f>IF(C1738=A_Stammdaten!$B$12,D_SAV!$U1738-D_SAV!$AG1738,HLOOKUP(A_Stammdaten!$B$12-1,$AH$4:$AN$4004,ROW(C1738)-3,FALSE)-$AG1738)</f>
        <v>0</v>
      </c>
      <c r="AG1738" s="51">
        <f>HLOOKUP(A_Stammdaten!$B$12,$AH$4:$AN$4004,ROW(C1738)-3,FALSE)</f>
        <v>0</v>
      </c>
      <c r="AH1738" s="51">
        <f t="shared" si="344"/>
        <v>0</v>
      </c>
      <c r="AI1738" s="51">
        <f t="shared" si="345"/>
        <v>0</v>
      </c>
      <c r="AJ1738" s="51">
        <f t="shared" si="346"/>
        <v>0</v>
      </c>
      <c r="AK1738" s="51">
        <f t="shared" si="347"/>
        <v>0</v>
      </c>
      <c r="AL1738" s="51">
        <f t="shared" si="348"/>
        <v>0</v>
      </c>
      <c r="AM1738" s="51">
        <f t="shared" si="349"/>
        <v>0</v>
      </c>
      <c r="AN1738" s="51">
        <f t="shared" si="350"/>
        <v>0</v>
      </c>
    </row>
    <row r="1739" spans="1:40" x14ac:dyDescent="0.25">
      <c r="A1739" s="17"/>
      <c r="B1739" s="17"/>
      <c r="C1739" s="35"/>
      <c r="D1739" s="17"/>
      <c r="E1739" s="17"/>
      <c r="F1739" s="17"/>
      <c r="G1739" s="62">
        <f t="shared" si="351"/>
        <v>0</v>
      </c>
      <c r="H1739" s="17"/>
      <c r="I1739" s="17"/>
      <c r="J1739" s="17"/>
      <c r="K1739" s="17"/>
      <c r="L1739" s="17"/>
      <c r="M1739" s="17"/>
      <c r="N1739" s="17"/>
      <c r="O1739" s="17"/>
      <c r="P1739" s="115"/>
      <c r="Q1739" s="62">
        <f>IF(C1739&gt;A_Stammdaten!$B$12,0,SUM(G1739,H1739,J1739,K1739,M1739,N1739)-SUM(I1739,L1739,O1739,P1739))</f>
        <v>0</v>
      </c>
      <c r="R1739" s="17"/>
      <c r="S1739" s="17"/>
      <c r="T1739" s="17"/>
      <c r="U1739" s="62">
        <f t="shared" si="342"/>
        <v>0</v>
      </c>
      <c r="V1739" s="63">
        <f>IF(ISBLANK($B1739),0,VLOOKUP($B1739,Listen!$A$2:$C$45,2,FALSE))</f>
        <v>0</v>
      </c>
      <c r="W1739" s="63">
        <f>IF(ISBLANK($B1739),0,VLOOKUP($B1739,Listen!$A$2:$C$45,3,FALSE))</f>
        <v>0</v>
      </c>
      <c r="X1739" s="49">
        <f t="shared" si="343"/>
        <v>0</v>
      </c>
      <c r="Y1739" s="49">
        <f t="shared" si="341"/>
        <v>0</v>
      </c>
      <c r="Z1739" s="49">
        <f t="shared" si="341"/>
        <v>0</v>
      </c>
      <c r="AA1739" s="49">
        <f t="shared" si="341"/>
        <v>0</v>
      </c>
      <c r="AB1739" s="49">
        <f t="shared" si="341"/>
        <v>0</v>
      </c>
      <c r="AC1739" s="49">
        <f t="shared" si="341"/>
        <v>0</v>
      </c>
      <c r="AD1739" s="49">
        <f t="shared" si="341"/>
        <v>0</v>
      </c>
      <c r="AE1739" s="51">
        <f t="shared" si="340"/>
        <v>0</v>
      </c>
      <c r="AF1739" s="51">
        <f>IF(C1739=A_Stammdaten!$B$12,D_SAV!$U1739-D_SAV!$AG1739,HLOOKUP(A_Stammdaten!$B$12-1,$AH$4:$AN$4004,ROW(C1739)-3,FALSE)-$AG1739)</f>
        <v>0</v>
      </c>
      <c r="AG1739" s="51">
        <f>HLOOKUP(A_Stammdaten!$B$12,$AH$4:$AN$4004,ROW(C1739)-3,FALSE)</f>
        <v>0</v>
      </c>
      <c r="AH1739" s="51">
        <f t="shared" si="344"/>
        <v>0</v>
      </c>
      <c r="AI1739" s="51">
        <f t="shared" si="345"/>
        <v>0</v>
      </c>
      <c r="AJ1739" s="51">
        <f t="shared" si="346"/>
        <v>0</v>
      </c>
      <c r="AK1739" s="51">
        <f t="shared" si="347"/>
        <v>0</v>
      </c>
      <c r="AL1739" s="51">
        <f t="shared" si="348"/>
        <v>0</v>
      </c>
      <c r="AM1739" s="51">
        <f t="shared" si="349"/>
        <v>0</v>
      </c>
      <c r="AN1739" s="51">
        <f t="shared" si="350"/>
        <v>0</v>
      </c>
    </row>
    <row r="1740" spans="1:40" x14ac:dyDescent="0.25">
      <c r="A1740" s="17"/>
      <c r="B1740" s="17"/>
      <c r="C1740" s="35"/>
      <c r="D1740" s="17"/>
      <c r="E1740" s="17"/>
      <c r="F1740" s="17"/>
      <c r="G1740" s="62">
        <f t="shared" si="351"/>
        <v>0</v>
      </c>
      <c r="H1740" s="17"/>
      <c r="I1740" s="17"/>
      <c r="J1740" s="17"/>
      <c r="K1740" s="17"/>
      <c r="L1740" s="17"/>
      <c r="M1740" s="17"/>
      <c r="N1740" s="17"/>
      <c r="O1740" s="17"/>
      <c r="P1740" s="115"/>
      <c r="Q1740" s="62">
        <f>IF(C1740&gt;A_Stammdaten!$B$12,0,SUM(G1740,H1740,J1740,K1740,M1740,N1740)-SUM(I1740,L1740,O1740,P1740))</f>
        <v>0</v>
      </c>
      <c r="R1740" s="17"/>
      <c r="S1740" s="17"/>
      <c r="T1740" s="17"/>
      <c r="U1740" s="62">
        <f t="shared" si="342"/>
        <v>0</v>
      </c>
      <c r="V1740" s="63">
        <f>IF(ISBLANK($B1740),0,VLOOKUP($B1740,Listen!$A$2:$C$45,2,FALSE))</f>
        <v>0</v>
      </c>
      <c r="W1740" s="63">
        <f>IF(ISBLANK($B1740),0,VLOOKUP($B1740,Listen!$A$2:$C$45,3,FALSE))</f>
        <v>0</v>
      </c>
      <c r="X1740" s="49">
        <f t="shared" si="343"/>
        <v>0</v>
      </c>
      <c r="Y1740" s="49">
        <f t="shared" si="341"/>
        <v>0</v>
      </c>
      <c r="Z1740" s="49">
        <f t="shared" si="341"/>
        <v>0</v>
      </c>
      <c r="AA1740" s="49">
        <f t="shared" si="341"/>
        <v>0</v>
      </c>
      <c r="AB1740" s="49">
        <f t="shared" si="341"/>
        <v>0</v>
      </c>
      <c r="AC1740" s="49">
        <f t="shared" si="341"/>
        <v>0</v>
      </c>
      <c r="AD1740" s="49">
        <f t="shared" si="341"/>
        <v>0</v>
      </c>
      <c r="AE1740" s="51">
        <f t="shared" si="340"/>
        <v>0</v>
      </c>
      <c r="AF1740" s="51">
        <f>IF(C1740=A_Stammdaten!$B$12,D_SAV!$U1740-D_SAV!$AG1740,HLOOKUP(A_Stammdaten!$B$12-1,$AH$4:$AN$4004,ROW(C1740)-3,FALSE)-$AG1740)</f>
        <v>0</v>
      </c>
      <c r="AG1740" s="51">
        <f>HLOOKUP(A_Stammdaten!$B$12,$AH$4:$AN$4004,ROW(C1740)-3,FALSE)</f>
        <v>0</v>
      </c>
      <c r="AH1740" s="51">
        <f t="shared" si="344"/>
        <v>0</v>
      </c>
      <c r="AI1740" s="51">
        <f t="shared" si="345"/>
        <v>0</v>
      </c>
      <c r="AJ1740" s="51">
        <f t="shared" si="346"/>
        <v>0</v>
      </c>
      <c r="AK1740" s="51">
        <f t="shared" si="347"/>
        <v>0</v>
      </c>
      <c r="AL1740" s="51">
        <f t="shared" si="348"/>
        <v>0</v>
      </c>
      <c r="AM1740" s="51">
        <f t="shared" si="349"/>
        <v>0</v>
      </c>
      <c r="AN1740" s="51">
        <f t="shared" si="350"/>
        <v>0</v>
      </c>
    </row>
    <row r="1741" spans="1:40" x14ac:dyDescent="0.25">
      <c r="A1741" s="17"/>
      <c r="B1741" s="17"/>
      <c r="C1741" s="35"/>
      <c r="D1741" s="17"/>
      <c r="E1741" s="17"/>
      <c r="F1741" s="17"/>
      <c r="G1741" s="62">
        <f t="shared" si="351"/>
        <v>0</v>
      </c>
      <c r="H1741" s="17"/>
      <c r="I1741" s="17"/>
      <c r="J1741" s="17"/>
      <c r="K1741" s="17"/>
      <c r="L1741" s="17"/>
      <c r="M1741" s="17"/>
      <c r="N1741" s="17"/>
      <c r="O1741" s="17"/>
      <c r="P1741" s="115"/>
      <c r="Q1741" s="62">
        <f>IF(C1741&gt;A_Stammdaten!$B$12,0,SUM(G1741,H1741,J1741,K1741,M1741,N1741)-SUM(I1741,L1741,O1741,P1741))</f>
        <v>0</v>
      </c>
      <c r="R1741" s="17"/>
      <c r="S1741" s="17"/>
      <c r="T1741" s="17"/>
      <c r="U1741" s="62">
        <f t="shared" si="342"/>
        <v>0</v>
      </c>
      <c r="V1741" s="63">
        <f>IF(ISBLANK($B1741),0,VLOOKUP($B1741,Listen!$A$2:$C$45,2,FALSE))</f>
        <v>0</v>
      </c>
      <c r="W1741" s="63">
        <f>IF(ISBLANK($B1741),0,VLOOKUP($B1741,Listen!$A$2:$C$45,3,FALSE))</f>
        <v>0</v>
      </c>
      <c r="X1741" s="49">
        <f t="shared" si="343"/>
        <v>0</v>
      </c>
      <c r="Y1741" s="49">
        <f t="shared" si="341"/>
        <v>0</v>
      </c>
      <c r="Z1741" s="49">
        <f t="shared" si="341"/>
        <v>0</v>
      </c>
      <c r="AA1741" s="49">
        <f t="shared" si="341"/>
        <v>0</v>
      </c>
      <c r="AB1741" s="49">
        <f t="shared" si="341"/>
        <v>0</v>
      </c>
      <c r="AC1741" s="49">
        <f t="shared" si="341"/>
        <v>0</v>
      </c>
      <c r="AD1741" s="49">
        <f t="shared" si="341"/>
        <v>0</v>
      </c>
      <c r="AE1741" s="51">
        <f t="shared" si="340"/>
        <v>0</v>
      </c>
      <c r="AF1741" s="51">
        <f>IF(C1741=A_Stammdaten!$B$12,D_SAV!$U1741-D_SAV!$AG1741,HLOOKUP(A_Stammdaten!$B$12-1,$AH$4:$AN$4004,ROW(C1741)-3,FALSE)-$AG1741)</f>
        <v>0</v>
      </c>
      <c r="AG1741" s="51">
        <f>HLOOKUP(A_Stammdaten!$B$12,$AH$4:$AN$4004,ROW(C1741)-3,FALSE)</f>
        <v>0</v>
      </c>
      <c r="AH1741" s="51">
        <f t="shared" si="344"/>
        <v>0</v>
      </c>
      <c r="AI1741" s="51">
        <f t="shared" si="345"/>
        <v>0</v>
      </c>
      <c r="AJ1741" s="51">
        <f t="shared" si="346"/>
        <v>0</v>
      </c>
      <c r="AK1741" s="51">
        <f t="shared" si="347"/>
        <v>0</v>
      </c>
      <c r="AL1741" s="51">
        <f t="shared" si="348"/>
        <v>0</v>
      </c>
      <c r="AM1741" s="51">
        <f t="shared" si="349"/>
        <v>0</v>
      </c>
      <c r="AN1741" s="51">
        <f t="shared" si="350"/>
        <v>0</v>
      </c>
    </row>
    <row r="1742" spans="1:40" x14ac:dyDescent="0.25">
      <c r="A1742" s="17"/>
      <c r="B1742" s="17"/>
      <c r="C1742" s="35"/>
      <c r="D1742" s="17"/>
      <c r="E1742" s="17"/>
      <c r="F1742" s="17"/>
      <c r="G1742" s="62">
        <f t="shared" si="351"/>
        <v>0</v>
      </c>
      <c r="H1742" s="17"/>
      <c r="I1742" s="17"/>
      <c r="J1742" s="17"/>
      <c r="K1742" s="17"/>
      <c r="L1742" s="17"/>
      <c r="M1742" s="17"/>
      <c r="N1742" s="17"/>
      <c r="O1742" s="17"/>
      <c r="P1742" s="115"/>
      <c r="Q1742" s="62">
        <f>IF(C1742&gt;A_Stammdaten!$B$12,0,SUM(G1742,H1742,J1742,K1742,M1742,N1742)-SUM(I1742,L1742,O1742,P1742))</f>
        <v>0</v>
      </c>
      <c r="R1742" s="17"/>
      <c r="S1742" s="17"/>
      <c r="T1742" s="17"/>
      <c r="U1742" s="62">
        <f t="shared" si="342"/>
        <v>0</v>
      </c>
      <c r="V1742" s="63">
        <f>IF(ISBLANK($B1742),0,VLOOKUP($B1742,Listen!$A$2:$C$45,2,FALSE))</f>
        <v>0</v>
      </c>
      <c r="W1742" s="63">
        <f>IF(ISBLANK($B1742),0,VLOOKUP($B1742,Listen!$A$2:$C$45,3,FALSE))</f>
        <v>0</v>
      </c>
      <c r="X1742" s="49">
        <f t="shared" si="343"/>
        <v>0</v>
      </c>
      <c r="Y1742" s="49">
        <f t="shared" si="341"/>
        <v>0</v>
      </c>
      <c r="Z1742" s="49">
        <f t="shared" si="341"/>
        <v>0</v>
      </c>
      <c r="AA1742" s="49">
        <f t="shared" si="341"/>
        <v>0</v>
      </c>
      <c r="AB1742" s="49">
        <f t="shared" si="341"/>
        <v>0</v>
      </c>
      <c r="AC1742" s="49">
        <f t="shared" si="341"/>
        <v>0</v>
      </c>
      <c r="AD1742" s="49">
        <f t="shared" si="341"/>
        <v>0</v>
      </c>
      <c r="AE1742" s="51">
        <f t="shared" si="340"/>
        <v>0</v>
      </c>
      <c r="AF1742" s="51">
        <f>IF(C1742=A_Stammdaten!$B$12,D_SAV!$U1742-D_SAV!$AG1742,HLOOKUP(A_Stammdaten!$B$12-1,$AH$4:$AN$4004,ROW(C1742)-3,FALSE)-$AG1742)</f>
        <v>0</v>
      </c>
      <c r="AG1742" s="51">
        <f>HLOOKUP(A_Stammdaten!$B$12,$AH$4:$AN$4004,ROW(C1742)-3,FALSE)</f>
        <v>0</v>
      </c>
      <c r="AH1742" s="51">
        <f t="shared" si="344"/>
        <v>0</v>
      </c>
      <c r="AI1742" s="51">
        <f t="shared" si="345"/>
        <v>0</v>
      </c>
      <c r="AJ1742" s="51">
        <f t="shared" si="346"/>
        <v>0</v>
      </c>
      <c r="AK1742" s="51">
        <f t="shared" si="347"/>
        <v>0</v>
      </c>
      <c r="AL1742" s="51">
        <f t="shared" si="348"/>
        <v>0</v>
      </c>
      <c r="AM1742" s="51">
        <f t="shared" si="349"/>
        <v>0</v>
      </c>
      <c r="AN1742" s="51">
        <f t="shared" si="350"/>
        <v>0</v>
      </c>
    </row>
    <row r="1743" spans="1:40" x14ac:dyDescent="0.25">
      <c r="A1743" s="17"/>
      <c r="B1743" s="17"/>
      <c r="C1743" s="35"/>
      <c r="D1743" s="17"/>
      <c r="E1743" s="17"/>
      <c r="F1743" s="17"/>
      <c r="G1743" s="62">
        <f t="shared" si="351"/>
        <v>0</v>
      </c>
      <c r="H1743" s="17"/>
      <c r="I1743" s="17"/>
      <c r="J1743" s="17"/>
      <c r="K1743" s="17"/>
      <c r="L1743" s="17"/>
      <c r="M1743" s="17"/>
      <c r="N1743" s="17"/>
      <c r="O1743" s="17"/>
      <c r="P1743" s="115"/>
      <c r="Q1743" s="62">
        <f>IF(C1743&gt;A_Stammdaten!$B$12,0,SUM(G1743,H1743,J1743,K1743,M1743,N1743)-SUM(I1743,L1743,O1743,P1743))</f>
        <v>0</v>
      </c>
      <c r="R1743" s="17"/>
      <c r="S1743" s="17"/>
      <c r="T1743" s="17"/>
      <c r="U1743" s="62">
        <f t="shared" si="342"/>
        <v>0</v>
      </c>
      <c r="V1743" s="63">
        <f>IF(ISBLANK($B1743),0,VLOOKUP($B1743,Listen!$A$2:$C$45,2,FALSE))</f>
        <v>0</v>
      </c>
      <c r="W1743" s="63">
        <f>IF(ISBLANK($B1743),0,VLOOKUP($B1743,Listen!$A$2:$C$45,3,FALSE))</f>
        <v>0</v>
      </c>
      <c r="X1743" s="49">
        <f t="shared" si="343"/>
        <v>0</v>
      </c>
      <c r="Y1743" s="49">
        <f t="shared" si="341"/>
        <v>0</v>
      </c>
      <c r="Z1743" s="49">
        <f t="shared" si="341"/>
        <v>0</v>
      </c>
      <c r="AA1743" s="49">
        <f t="shared" si="341"/>
        <v>0</v>
      </c>
      <c r="AB1743" s="49">
        <f t="shared" si="341"/>
        <v>0</v>
      </c>
      <c r="AC1743" s="49">
        <f t="shared" si="341"/>
        <v>0</v>
      </c>
      <c r="AD1743" s="49">
        <f t="shared" si="341"/>
        <v>0</v>
      </c>
      <c r="AE1743" s="51">
        <f t="shared" si="340"/>
        <v>0</v>
      </c>
      <c r="AF1743" s="51">
        <f>IF(C1743=A_Stammdaten!$B$12,D_SAV!$U1743-D_SAV!$AG1743,HLOOKUP(A_Stammdaten!$B$12-1,$AH$4:$AN$4004,ROW(C1743)-3,FALSE)-$AG1743)</f>
        <v>0</v>
      </c>
      <c r="AG1743" s="51">
        <f>HLOOKUP(A_Stammdaten!$B$12,$AH$4:$AN$4004,ROW(C1743)-3,FALSE)</f>
        <v>0</v>
      </c>
      <c r="AH1743" s="51">
        <f t="shared" si="344"/>
        <v>0</v>
      </c>
      <c r="AI1743" s="51">
        <f t="shared" si="345"/>
        <v>0</v>
      </c>
      <c r="AJ1743" s="51">
        <f t="shared" si="346"/>
        <v>0</v>
      </c>
      <c r="AK1743" s="51">
        <f t="shared" si="347"/>
        <v>0</v>
      </c>
      <c r="AL1743" s="51">
        <f t="shared" si="348"/>
        <v>0</v>
      </c>
      <c r="AM1743" s="51">
        <f t="shared" si="349"/>
        <v>0</v>
      </c>
      <c r="AN1743" s="51">
        <f t="shared" si="350"/>
        <v>0</v>
      </c>
    </row>
    <row r="1744" spans="1:40" x14ac:dyDescent="0.25">
      <c r="A1744" s="17"/>
      <c r="B1744" s="17"/>
      <c r="C1744" s="35"/>
      <c r="D1744" s="17"/>
      <c r="E1744" s="17"/>
      <c r="F1744" s="17"/>
      <c r="G1744" s="62">
        <f t="shared" si="351"/>
        <v>0</v>
      </c>
      <c r="H1744" s="17"/>
      <c r="I1744" s="17"/>
      <c r="J1744" s="17"/>
      <c r="K1744" s="17"/>
      <c r="L1744" s="17"/>
      <c r="M1744" s="17"/>
      <c r="N1744" s="17"/>
      <c r="O1744" s="17"/>
      <c r="P1744" s="115"/>
      <c r="Q1744" s="62">
        <f>IF(C1744&gt;A_Stammdaten!$B$12,0,SUM(G1744,H1744,J1744,K1744,M1744,N1744)-SUM(I1744,L1744,O1744,P1744))</f>
        <v>0</v>
      </c>
      <c r="R1744" s="17"/>
      <c r="S1744" s="17"/>
      <c r="T1744" s="17"/>
      <c r="U1744" s="62">
        <f t="shared" si="342"/>
        <v>0</v>
      </c>
      <c r="V1744" s="63">
        <f>IF(ISBLANK($B1744),0,VLOOKUP($B1744,Listen!$A$2:$C$45,2,FALSE))</f>
        <v>0</v>
      </c>
      <c r="W1744" s="63">
        <f>IF(ISBLANK($B1744),0,VLOOKUP($B1744,Listen!$A$2:$C$45,3,FALSE))</f>
        <v>0</v>
      </c>
      <c r="X1744" s="49">
        <f t="shared" si="343"/>
        <v>0</v>
      </c>
      <c r="Y1744" s="49">
        <f t="shared" si="341"/>
        <v>0</v>
      </c>
      <c r="Z1744" s="49">
        <f t="shared" si="341"/>
        <v>0</v>
      </c>
      <c r="AA1744" s="49">
        <f t="shared" si="341"/>
        <v>0</v>
      </c>
      <c r="AB1744" s="49">
        <f t="shared" si="341"/>
        <v>0</v>
      </c>
      <c r="AC1744" s="49">
        <f t="shared" si="341"/>
        <v>0</v>
      </c>
      <c r="AD1744" s="49">
        <f t="shared" si="341"/>
        <v>0</v>
      </c>
      <c r="AE1744" s="51">
        <f t="shared" si="340"/>
        <v>0</v>
      </c>
      <c r="AF1744" s="51">
        <f>IF(C1744=A_Stammdaten!$B$12,D_SAV!$U1744-D_SAV!$AG1744,HLOOKUP(A_Stammdaten!$B$12-1,$AH$4:$AN$4004,ROW(C1744)-3,FALSE)-$AG1744)</f>
        <v>0</v>
      </c>
      <c r="AG1744" s="51">
        <f>HLOOKUP(A_Stammdaten!$B$12,$AH$4:$AN$4004,ROW(C1744)-3,FALSE)</f>
        <v>0</v>
      </c>
      <c r="AH1744" s="51">
        <f t="shared" si="344"/>
        <v>0</v>
      </c>
      <c r="AI1744" s="51">
        <f t="shared" si="345"/>
        <v>0</v>
      </c>
      <c r="AJ1744" s="51">
        <f t="shared" si="346"/>
        <v>0</v>
      </c>
      <c r="AK1744" s="51">
        <f t="shared" si="347"/>
        <v>0</v>
      </c>
      <c r="AL1744" s="51">
        <f t="shared" si="348"/>
        <v>0</v>
      </c>
      <c r="AM1744" s="51">
        <f t="shared" si="349"/>
        <v>0</v>
      </c>
      <c r="AN1744" s="51">
        <f t="shared" si="350"/>
        <v>0</v>
      </c>
    </row>
    <row r="1745" spans="1:40" x14ac:dyDescent="0.25">
      <c r="A1745" s="17"/>
      <c r="B1745" s="17"/>
      <c r="C1745" s="35"/>
      <c r="D1745" s="17"/>
      <c r="E1745" s="17"/>
      <c r="F1745" s="17"/>
      <c r="G1745" s="62">
        <f t="shared" si="351"/>
        <v>0</v>
      </c>
      <c r="H1745" s="17"/>
      <c r="I1745" s="17"/>
      <c r="J1745" s="17"/>
      <c r="K1745" s="17"/>
      <c r="L1745" s="17"/>
      <c r="M1745" s="17"/>
      <c r="N1745" s="17"/>
      <c r="O1745" s="17"/>
      <c r="P1745" s="115"/>
      <c r="Q1745" s="62">
        <f>IF(C1745&gt;A_Stammdaten!$B$12,0,SUM(G1745,H1745,J1745,K1745,M1745,N1745)-SUM(I1745,L1745,O1745,P1745))</f>
        <v>0</v>
      </c>
      <c r="R1745" s="17"/>
      <c r="S1745" s="17"/>
      <c r="T1745" s="17"/>
      <c r="U1745" s="62">
        <f t="shared" si="342"/>
        <v>0</v>
      </c>
      <c r="V1745" s="63">
        <f>IF(ISBLANK($B1745),0,VLOOKUP($B1745,Listen!$A$2:$C$45,2,FALSE))</f>
        <v>0</v>
      </c>
      <c r="W1745" s="63">
        <f>IF(ISBLANK($B1745),0,VLOOKUP($B1745,Listen!$A$2:$C$45,3,FALSE))</f>
        <v>0</v>
      </c>
      <c r="X1745" s="49">
        <f t="shared" si="343"/>
        <v>0</v>
      </c>
      <c r="Y1745" s="49">
        <f t="shared" si="341"/>
        <v>0</v>
      </c>
      <c r="Z1745" s="49">
        <f t="shared" si="341"/>
        <v>0</v>
      </c>
      <c r="AA1745" s="49">
        <f t="shared" si="341"/>
        <v>0</v>
      </c>
      <c r="AB1745" s="49">
        <f t="shared" si="341"/>
        <v>0</v>
      </c>
      <c r="AC1745" s="49">
        <f t="shared" si="341"/>
        <v>0</v>
      </c>
      <c r="AD1745" s="49">
        <f t="shared" si="341"/>
        <v>0</v>
      </c>
      <c r="AE1745" s="51">
        <f t="shared" si="340"/>
        <v>0</v>
      </c>
      <c r="AF1745" s="51">
        <f>IF(C1745=A_Stammdaten!$B$12,D_SAV!$U1745-D_SAV!$AG1745,HLOOKUP(A_Stammdaten!$B$12-1,$AH$4:$AN$4004,ROW(C1745)-3,FALSE)-$AG1745)</f>
        <v>0</v>
      </c>
      <c r="AG1745" s="51">
        <f>HLOOKUP(A_Stammdaten!$B$12,$AH$4:$AN$4004,ROW(C1745)-3,FALSE)</f>
        <v>0</v>
      </c>
      <c r="AH1745" s="51">
        <f t="shared" si="344"/>
        <v>0</v>
      </c>
      <c r="AI1745" s="51">
        <f t="shared" si="345"/>
        <v>0</v>
      </c>
      <c r="AJ1745" s="51">
        <f t="shared" si="346"/>
        <v>0</v>
      </c>
      <c r="AK1745" s="51">
        <f t="shared" si="347"/>
        <v>0</v>
      </c>
      <c r="AL1745" s="51">
        <f t="shared" si="348"/>
        <v>0</v>
      </c>
      <c r="AM1745" s="51">
        <f t="shared" si="349"/>
        <v>0</v>
      </c>
      <c r="AN1745" s="51">
        <f t="shared" si="350"/>
        <v>0</v>
      </c>
    </row>
    <row r="1746" spans="1:40" x14ac:dyDescent="0.25">
      <c r="A1746" s="17"/>
      <c r="B1746" s="17"/>
      <c r="C1746" s="35"/>
      <c r="D1746" s="17"/>
      <c r="E1746" s="17"/>
      <c r="F1746" s="17"/>
      <c r="G1746" s="62">
        <f t="shared" si="351"/>
        <v>0</v>
      </c>
      <c r="H1746" s="17"/>
      <c r="I1746" s="17"/>
      <c r="J1746" s="17"/>
      <c r="K1746" s="17"/>
      <c r="L1746" s="17"/>
      <c r="M1746" s="17"/>
      <c r="N1746" s="17"/>
      <c r="O1746" s="17"/>
      <c r="P1746" s="115"/>
      <c r="Q1746" s="62">
        <f>IF(C1746&gt;A_Stammdaten!$B$12,0,SUM(G1746,H1746,J1746,K1746,M1746,N1746)-SUM(I1746,L1746,O1746,P1746))</f>
        <v>0</v>
      </c>
      <c r="R1746" s="17"/>
      <c r="S1746" s="17"/>
      <c r="T1746" s="17"/>
      <c r="U1746" s="62">
        <f t="shared" si="342"/>
        <v>0</v>
      </c>
      <c r="V1746" s="63">
        <f>IF(ISBLANK($B1746),0,VLOOKUP($B1746,Listen!$A$2:$C$45,2,FALSE))</f>
        <v>0</v>
      </c>
      <c r="W1746" s="63">
        <f>IF(ISBLANK($B1746),0,VLOOKUP($B1746,Listen!$A$2:$C$45,3,FALSE))</f>
        <v>0</v>
      </c>
      <c r="X1746" s="49">
        <f t="shared" si="343"/>
        <v>0</v>
      </c>
      <c r="Y1746" s="49">
        <f t="shared" si="341"/>
        <v>0</v>
      </c>
      <c r="Z1746" s="49">
        <f t="shared" si="341"/>
        <v>0</v>
      </c>
      <c r="AA1746" s="49">
        <f t="shared" si="341"/>
        <v>0</v>
      </c>
      <c r="AB1746" s="49">
        <f t="shared" si="341"/>
        <v>0</v>
      </c>
      <c r="AC1746" s="49">
        <f t="shared" si="341"/>
        <v>0</v>
      </c>
      <c r="AD1746" s="49">
        <f t="shared" si="341"/>
        <v>0</v>
      </c>
      <c r="AE1746" s="51">
        <f t="shared" si="340"/>
        <v>0</v>
      </c>
      <c r="AF1746" s="51">
        <f>IF(C1746=A_Stammdaten!$B$12,D_SAV!$U1746-D_SAV!$AG1746,HLOOKUP(A_Stammdaten!$B$12-1,$AH$4:$AN$4004,ROW(C1746)-3,FALSE)-$AG1746)</f>
        <v>0</v>
      </c>
      <c r="AG1746" s="51">
        <f>HLOOKUP(A_Stammdaten!$B$12,$AH$4:$AN$4004,ROW(C1746)-3,FALSE)</f>
        <v>0</v>
      </c>
      <c r="AH1746" s="51">
        <f t="shared" si="344"/>
        <v>0</v>
      </c>
      <c r="AI1746" s="51">
        <f t="shared" si="345"/>
        <v>0</v>
      </c>
      <c r="AJ1746" s="51">
        <f t="shared" si="346"/>
        <v>0</v>
      </c>
      <c r="AK1746" s="51">
        <f t="shared" si="347"/>
        <v>0</v>
      </c>
      <c r="AL1746" s="51">
        <f t="shared" si="348"/>
        <v>0</v>
      </c>
      <c r="AM1746" s="51">
        <f t="shared" si="349"/>
        <v>0</v>
      </c>
      <c r="AN1746" s="51">
        <f t="shared" si="350"/>
        <v>0</v>
      </c>
    </row>
    <row r="1747" spans="1:40" x14ac:dyDescent="0.25">
      <c r="A1747" s="17"/>
      <c r="B1747" s="17"/>
      <c r="C1747" s="35"/>
      <c r="D1747" s="17"/>
      <c r="E1747" s="17"/>
      <c r="F1747" s="17"/>
      <c r="G1747" s="62">
        <f t="shared" si="351"/>
        <v>0</v>
      </c>
      <c r="H1747" s="17"/>
      <c r="I1747" s="17"/>
      <c r="J1747" s="17"/>
      <c r="K1747" s="17"/>
      <c r="L1747" s="17"/>
      <c r="M1747" s="17"/>
      <c r="N1747" s="17"/>
      <c r="O1747" s="17"/>
      <c r="P1747" s="115"/>
      <c r="Q1747" s="62">
        <f>IF(C1747&gt;A_Stammdaten!$B$12,0,SUM(G1747,H1747,J1747,K1747,M1747,N1747)-SUM(I1747,L1747,O1747,P1747))</f>
        <v>0</v>
      </c>
      <c r="R1747" s="17"/>
      <c r="S1747" s="17"/>
      <c r="T1747" s="17"/>
      <c r="U1747" s="62">
        <f t="shared" si="342"/>
        <v>0</v>
      </c>
      <c r="V1747" s="63">
        <f>IF(ISBLANK($B1747),0,VLOOKUP($B1747,Listen!$A$2:$C$45,2,FALSE))</f>
        <v>0</v>
      </c>
      <c r="W1747" s="63">
        <f>IF(ISBLANK($B1747),0,VLOOKUP($B1747,Listen!$A$2:$C$45,3,FALSE))</f>
        <v>0</v>
      </c>
      <c r="X1747" s="49">
        <f t="shared" si="343"/>
        <v>0</v>
      </c>
      <c r="Y1747" s="49">
        <f t="shared" si="341"/>
        <v>0</v>
      </c>
      <c r="Z1747" s="49">
        <f t="shared" si="341"/>
        <v>0</v>
      </c>
      <c r="AA1747" s="49">
        <f t="shared" si="341"/>
        <v>0</v>
      </c>
      <c r="AB1747" s="49">
        <f t="shared" si="341"/>
        <v>0</v>
      </c>
      <c r="AC1747" s="49">
        <f t="shared" si="341"/>
        <v>0</v>
      </c>
      <c r="AD1747" s="49">
        <f t="shared" si="341"/>
        <v>0</v>
      </c>
      <c r="AE1747" s="51">
        <f t="shared" si="340"/>
        <v>0</v>
      </c>
      <c r="AF1747" s="51">
        <f>IF(C1747=A_Stammdaten!$B$12,D_SAV!$U1747-D_SAV!$AG1747,HLOOKUP(A_Stammdaten!$B$12-1,$AH$4:$AN$4004,ROW(C1747)-3,FALSE)-$AG1747)</f>
        <v>0</v>
      </c>
      <c r="AG1747" s="51">
        <f>HLOOKUP(A_Stammdaten!$B$12,$AH$4:$AN$4004,ROW(C1747)-3,FALSE)</f>
        <v>0</v>
      </c>
      <c r="AH1747" s="51">
        <f t="shared" si="344"/>
        <v>0</v>
      </c>
      <c r="AI1747" s="51">
        <f t="shared" si="345"/>
        <v>0</v>
      </c>
      <c r="AJ1747" s="51">
        <f t="shared" si="346"/>
        <v>0</v>
      </c>
      <c r="AK1747" s="51">
        <f t="shared" si="347"/>
        <v>0</v>
      </c>
      <c r="AL1747" s="51">
        <f t="shared" si="348"/>
        <v>0</v>
      </c>
      <c r="AM1747" s="51">
        <f t="shared" si="349"/>
        <v>0</v>
      </c>
      <c r="AN1747" s="51">
        <f t="shared" si="350"/>
        <v>0</v>
      </c>
    </row>
    <row r="1748" spans="1:40" x14ac:dyDescent="0.25">
      <c r="A1748" s="17"/>
      <c r="B1748" s="17"/>
      <c r="C1748" s="35"/>
      <c r="D1748" s="17"/>
      <c r="E1748" s="17"/>
      <c r="F1748" s="17"/>
      <c r="G1748" s="62">
        <f t="shared" si="351"/>
        <v>0</v>
      </c>
      <c r="H1748" s="17"/>
      <c r="I1748" s="17"/>
      <c r="J1748" s="17"/>
      <c r="K1748" s="17"/>
      <c r="L1748" s="17"/>
      <c r="M1748" s="17"/>
      <c r="N1748" s="17"/>
      <c r="O1748" s="17"/>
      <c r="P1748" s="115"/>
      <c r="Q1748" s="62">
        <f>IF(C1748&gt;A_Stammdaten!$B$12,0,SUM(G1748,H1748,J1748,K1748,M1748,N1748)-SUM(I1748,L1748,O1748,P1748))</f>
        <v>0</v>
      </c>
      <c r="R1748" s="17"/>
      <c r="S1748" s="17"/>
      <c r="T1748" s="17"/>
      <c r="U1748" s="62">
        <f t="shared" si="342"/>
        <v>0</v>
      </c>
      <c r="V1748" s="63">
        <f>IF(ISBLANK($B1748),0,VLOOKUP($B1748,Listen!$A$2:$C$45,2,FALSE))</f>
        <v>0</v>
      </c>
      <c r="W1748" s="63">
        <f>IF(ISBLANK($B1748),0,VLOOKUP($B1748,Listen!$A$2:$C$45,3,FALSE))</f>
        <v>0</v>
      </c>
      <c r="X1748" s="49">
        <f t="shared" si="343"/>
        <v>0</v>
      </c>
      <c r="Y1748" s="49">
        <f t="shared" si="341"/>
        <v>0</v>
      </c>
      <c r="Z1748" s="49">
        <f t="shared" si="341"/>
        <v>0</v>
      </c>
      <c r="AA1748" s="49">
        <f t="shared" si="341"/>
        <v>0</v>
      </c>
      <c r="AB1748" s="49">
        <f t="shared" si="341"/>
        <v>0</v>
      </c>
      <c r="AC1748" s="49">
        <f t="shared" si="341"/>
        <v>0</v>
      </c>
      <c r="AD1748" s="49">
        <f t="shared" si="341"/>
        <v>0</v>
      </c>
      <c r="AE1748" s="51">
        <f t="shared" si="340"/>
        <v>0</v>
      </c>
      <c r="AF1748" s="51">
        <f>IF(C1748=A_Stammdaten!$B$12,D_SAV!$U1748-D_SAV!$AG1748,HLOOKUP(A_Stammdaten!$B$12-1,$AH$4:$AN$4004,ROW(C1748)-3,FALSE)-$AG1748)</f>
        <v>0</v>
      </c>
      <c r="AG1748" s="51">
        <f>HLOOKUP(A_Stammdaten!$B$12,$AH$4:$AN$4004,ROW(C1748)-3,FALSE)</f>
        <v>0</v>
      </c>
      <c r="AH1748" s="51">
        <f t="shared" si="344"/>
        <v>0</v>
      </c>
      <c r="AI1748" s="51">
        <f t="shared" si="345"/>
        <v>0</v>
      </c>
      <c r="AJ1748" s="51">
        <f t="shared" si="346"/>
        <v>0</v>
      </c>
      <c r="AK1748" s="51">
        <f t="shared" si="347"/>
        <v>0</v>
      </c>
      <c r="AL1748" s="51">
        <f t="shared" si="348"/>
        <v>0</v>
      </c>
      <c r="AM1748" s="51">
        <f t="shared" si="349"/>
        <v>0</v>
      </c>
      <c r="AN1748" s="51">
        <f t="shared" si="350"/>
        <v>0</v>
      </c>
    </row>
    <row r="1749" spans="1:40" x14ac:dyDescent="0.25">
      <c r="A1749" s="17"/>
      <c r="B1749" s="17"/>
      <c r="C1749" s="35"/>
      <c r="D1749" s="17"/>
      <c r="E1749" s="17"/>
      <c r="F1749" s="17"/>
      <c r="G1749" s="62">
        <f t="shared" si="351"/>
        <v>0</v>
      </c>
      <c r="H1749" s="17"/>
      <c r="I1749" s="17"/>
      <c r="J1749" s="17"/>
      <c r="K1749" s="17"/>
      <c r="L1749" s="17"/>
      <c r="M1749" s="17"/>
      <c r="N1749" s="17"/>
      <c r="O1749" s="17"/>
      <c r="P1749" s="115"/>
      <c r="Q1749" s="62">
        <f>IF(C1749&gt;A_Stammdaten!$B$12,0,SUM(G1749,H1749,J1749,K1749,M1749,N1749)-SUM(I1749,L1749,O1749,P1749))</f>
        <v>0</v>
      </c>
      <c r="R1749" s="17"/>
      <c r="S1749" s="17"/>
      <c r="T1749" s="17"/>
      <c r="U1749" s="62">
        <f t="shared" si="342"/>
        <v>0</v>
      </c>
      <c r="V1749" s="63">
        <f>IF(ISBLANK($B1749),0,VLOOKUP($B1749,Listen!$A$2:$C$45,2,FALSE))</f>
        <v>0</v>
      </c>
      <c r="W1749" s="63">
        <f>IF(ISBLANK($B1749),0,VLOOKUP($B1749,Listen!$A$2:$C$45,3,FALSE))</f>
        <v>0</v>
      </c>
      <c r="X1749" s="49">
        <f t="shared" si="343"/>
        <v>0</v>
      </c>
      <c r="Y1749" s="49">
        <f t="shared" si="341"/>
        <v>0</v>
      </c>
      <c r="Z1749" s="49">
        <f t="shared" si="341"/>
        <v>0</v>
      </c>
      <c r="AA1749" s="49">
        <f t="shared" si="341"/>
        <v>0</v>
      </c>
      <c r="AB1749" s="49">
        <f t="shared" si="341"/>
        <v>0</v>
      </c>
      <c r="AC1749" s="49">
        <f t="shared" si="341"/>
        <v>0</v>
      </c>
      <c r="AD1749" s="49">
        <f t="shared" si="341"/>
        <v>0</v>
      </c>
      <c r="AE1749" s="51">
        <f t="shared" si="340"/>
        <v>0</v>
      </c>
      <c r="AF1749" s="51">
        <f>IF(C1749=A_Stammdaten!$B$12,D_SAV!$U1749-D_SAV!$AG1749,HLOOKUP(A_Stammdaten!$B$12-1,$AH$4:$AN$4004,ROW(C1749)-3,FALSE)-$AG1749)</f>
        <v>0</v>
      </c>
      <c r="AG1749" s="51">
        <f>HLOOKUP(A_Stammdaten!$B$12,$AH$4:$AN$4004,ROW(C1749)-3,FALSE)</f>
        <v>0</v>
      </c>
      <c r="AH1749" s="51">
        <f t="shared" si="344"/>
        <v>0</v>
      </c>
      <c r="AI1749" s="51">
        <f t="shared" si="345"/>
        <v>0</v>
      </c>
      <c r="AJ1749" s="51">
        <f t="shared" si="346"/>
        <v>0</v>
      </c>
      <c r="AK1749" s="51">
        <f t="shared" si="347"/>
        <v>0</v>
      </c>
      <c r="AL1749" s="51">
        <f t="shared" si="348"/>
        <v>0</v>
      </c>
      <c r="AM1749" s="51">
        <f t="shared" si="349"/>
        <v>0</v>
      </c>
      <c r="AN1749" s="51">
        <f t="shared" si="350"/>
        <v>0</v>
      </c>
    </row>
    <row r="1750" spans="1:40" x14ac:dyDescent="0.25">
      <c r="A1750" s="17"/>
      <c r="B1750" s="17"/>
      <c r="C1750" s="35"/>
      <c r="D1750" s="17"/>
      <c r="E1750" s="17"/>
      <c r="F1750" s="17"/>
      <c r="G1750" s="62">
        <f t="shared" si="351"/>
        <v>0</v>
      </c>
      <c r="H1750" s="17"/>
      <c r="I1750" s="17"/>
      <c r="J1750" s="17"/>
      <c r="K1750" s="17"/>
      <c r="L1750" s="17"/>
      <c r="M1750" s="17"/>
      <c r="N1750" s="17"/>
      <c r="O1750" s="17"/>
      <c r="P1750" s="115"/>
      <c r="Q1750" s="62">
        <f>IF(C1750&gt;A_Stammdaten!$B$12,0,SUM(G1750,H1750,J1750,K1750,M1750,N1750)-SUM(I1750,L1750,O1750,P1750))</f>
        <v>0</v>
      </c>
      <c r="R1750" s="17"/>
      <c r="S1750" s="17"/>
      <c r="T1750" s="17"/>
      <c r="U1750" s="62">
        <f t="shared" si="342"/>
        <v>0</v>
      </c>
      <c r="V1750" s="63">
        <f>IF(ISBLANK($B1750),0,VLOOKUP($B1750,Listen!$A$2:$C$45,2,FALSE))</f>
        <v>0</v>
      </c>
      <c r="W1750" s="63">
        <f>IF(ISBLANK($B1750),0,VLOOKUP($B1750,Listen!$A$2:$C$45,3,FALSE))</f>
        <v>0</v>
      </c>
      <c r="X1750" s="49">
        <f t="shared" si="343"/>
        <v>0</v>
      </c>
      <c r="Y1750" s="49">
        <f t="shared" si="341"/>
        <v>0</v>
      </c>
      <c r="Z1750" s="49">
        <f t="shared" si="341"/>
        <v>0</v>
      </c>
      <c r="AA1750" s="49">
        <f t="shared" si="341"/>
        <v>0</v>
      </c>
      <c r="AB1750" s="49">
        <f t="shared" si="341"/>
        <v>0</v>
      </c>
      <c r="AC1750" s="49">
        <f t="shared" si="341"/>
        <v>0</v>
      </c>
      <c r="AD1750" s="49">
        <f t="shared" si="341"/>
        <v>0</v>
      </c>
      <c r="AE1750" s="51">
        <f t="shared" si="340"/>
        <v>0</v>
      </c>
      <c r="AF1750" s="51">
        <f>IF(C1750=A_Stammdaten!$B$12,D_SAV!$U1750-D_SAV!$AG1750,HLOOKUP(A_Stammdaten!$B$12-1,$AH$4:$AN$4004,ROW(C1750)-3,FALSE)-$AG1750)</f>
        <v>0</v>
      </c>
      <c r="AG1750" s="51">
        <f>HLOOKUP(A_Stammdaten!$B$12,$AH$4:$AN$4004,ROW(C1750)-3,FALSE)</f>
        <v>0</v>
      </c>
      <c r="AH1750" s="51">
        <f t="shared" si="344"/>
        <v>0</v>
      </c>
      <c r="AI1750" s="51">
        <f t="shared" si="345"/>
        <v>0</v>
      </c>
      <c r="AJ1750" s="51">
        <f t="shared" si="346"/>
        <v>0</v>
      </c>
      <c r="AK1750" s="51">
        <f t="shared" si="347"/>
        <v>0</v>
      </c>
      <c r="AL1750" s="51">
        <f t="shared" si="348"/>
        <v>0</v>
      </c>
      <c r="AM1750" s="51">
        <f t="shared" si="349"/>
        <v>0</v>
      </c>
      <c r="AN1750" s="51">
        <f t="shared" si="350"/>
        <v>0</v>
      </c>
    </row>
    <row r="1751" spans="1:40" x14ac:dyDescent="0.25">
      <c r="A1751" s="17"/>
      <c r="B1751" s="17"/>
      <c r="C1751" s="35"/>
      <c r="D1751" s="17"/>
      <c r="E1751" s="17"/>
      <c r="F1751" s="17"/>
      <c r="G1751" s="62">
        <f t="shared" si="351"/>
        <v>0</v>
      </c>
      <c r="H1751" s="17"/>
      <c r="I1751" s="17"/>
      <c r="J1751" s="17"/>
      <c r="K1751" s="17"/>
      <c r="L1751" s="17"/>
      <c r="M1751" s="17"/>
      <c r="N1751" s="17"/>
      <c r="O1751" s="17"/>
      <c r="P1751" s="115"/>
      <c r="Q1751" s="62">
        <f>IF(C1751&gt;A_Stammdaten!$B$12,0,SUM(G1751,H1751,J1751,K1751,M1751,N1751)-SUM(I1751,L1751,O1751,P1751))</f>
        <v>0</v>
      </c>
      <c r="R1751" s="17"/>
      <c r="S1751" s="17"/>
      <c r="T1751" s="17"/>
      <c r="U1751" s="62">
        <f t="shared" si="342"/>
        <v>0</v>
      </c>
      <c r="V1751" s="63">
        <f>IF(ISBLANK($B1751),0,VLOOKUP($B1751,Listen!$A$2:$C$45,2,FALSE))</f>
        <v>0</v>
      </c>
      <c r="W1751" s="63">
        <f>IF(ISBLANK($B1751),0,VLOOKUP($B1751,Listen!$A$2:$C$45,3,FALSE))</f>
        <v>0</v>
      </c>
      <c r="X1751" s="49">
        <f t="shared" si="343"/>
        <v>0</v>
      </c>
      <c r="Y1751" s="49">
        <f t="shared" si="341"/>
        <v>0</v>
      </c>
      <c r="Z1751" s="49">
        <f t="shared" si="341"/>
        <v>0</v>
      </c>
      <c r="AA1751" s="49">
        <f t="shared" si="341"/>
        <v>0</v>
      </c>
      <c r="AB1751" s="49">
        <f t="shared" si="341"/>
        <v>0</v>
      </c>
      <c r="AC1751" s="49">
        <f t="shared" si="341"/>
        <v>0</v>
      </c>
      <c r="AD1751" s="49">
        <f t="shared" si="341"/>
        <v>0</v>
      </c>
      <c r="AE1751" s="51">
        <f t="shared" si="340"/>
        <v>0</v>
      </c>
      <c r="AF1751" s="51">
        <f>IF(C1751=A_Stammdaten!$B$12,D_SAV!$U1751-D_SAV!$AG1751,HLOOKUP(A_Stammdaten!$B$12-1,$AH$4:$AN$4004,ROW(C1751)-3,FALSE)-$AG1751)</f>
        <v>0</v>
      </c>
      <c r="AG1751" s="51">
        <f>HLOOKUP(A_Stammdaten!$B$12,$AH$4:$AN$4004,ROW(C1751)-3,FALSE)</f>
        <v>0</v>
      </c>
      <c r="AH1751" s="51">
        <f t="shared" si="344"/>
        <v>0</v>
      </c>
      <c r="AI1751" s="51">
        <f t="shared" si="345"/>
        <v>0</v>
      </c>
      <c r="AJ1751" s="51">
        <f t="shared" si="346"/>
        <v>0</v>
      </c>
      <c r="AK1751" s="51">
        <f t="shared" si="347"/>
        <v>0</v>
      </c>
      <c r="AL1751" s="51">
        <f t="shared" si="348"/>
        <v>0</v>
      </c>
      <c r="AM1751" s="51">
        <f t="shared" si="349"/>
        <v>0</v>
      </c>
      <c r="AN1751" s="51">
        <f t="shared" si="350"/>
        <v>0</v>
      </c>
    </row>
    <row r="1752" spans="1:40" x14ac:dyDescent="0.25">
      <c r="A1752" s="17"/>
      <c r="B1752" s="17"/>
      <c r="C1752" s="35"/>
      <c r="D1752" s="17"/>
      <c r="E1752" s="17"/>
      <c r="F1752" s="17"/>
      <c r="G1752" s="62">
        <f t="shared" si="351"/>
        <v>0</v>
      </c>
      <c r="H1752" s="17"/>
      <c r="I1752" s="17"/>
      <c r="J1752" s="17"/>
      <c r="K1752" s="17"/>
      <c r="L1752" s="17"/>
      <c r="M1752" s="17"/>
      <c r="N1752" s="17"/>
      <c r="O1752" s="17"/>
      <c r="P1752" s="115"/>
      <c r="Q1752" s="62">
        <f>IF(C1752&gt;A_Stammdaten!$B$12,0,SUM(G1752,H1752,J1752,K1752,M1752,N1752)-SUM(I1752,L1752,O1752,P1752))</f>
        <v>0</v>
      </c>
      <c r="R1752" s="17"/>
      <c r="S1752" s="17"/>
      <c r="T1752" s="17"/>
      <c r="U1752" s="62">
        <f t="shared" si="342"/>
        <v>0</v>
      </c>
      <c r="V1752" s="63">
        <f>IF(ISBLANK($B1752),0,VLOOKUP($B1752,Listen!$A$2:$C$45,2,FALSE))</f>
        <v>0</v>
      </c>
      <c r="W1752" s="63">
        <f>IF(ISBLANK($B1752),0,VLOOKUP($B1752,Listen!$A$2:$C$45,3,FALSE))</f>
        <v>0</v>
      </c>
      <c r="X1752" s="49">
        <f t="shared" si="343"/>
        <v>0</v>
      </c>
      <c r="Y1752" s="49">
        <f t="shared" si="341"/>
        <v>0</v>
      </c>
      <c r="Z1752" s="49">
        <f t="shared" si="341"/>
        <v>0</v>
      </c>
      <c r="AA1752" s="49">
        <f t="shared" si="341"/>
        <v>0</v>
      </c>
      <c r="AB1752" s="49">
        <f t="shared" si="341"/>
        <v>0</v>
      </c>
      <c r="AC1752" s="49">
        <f t="shared" si="341"/>
        <v>0</v>
      </c>
      <c r="AD1752" s="49">
        <f t="shared" si="341"/>
        <v>0</v>
      </c>
      <c r="AE1752" s="51">
        <f t="shared" si="340"/>
        <v>0</v>
      </c>
      <c r="AF1752" s="51">
        <f>IF(C1752=A_Stammdaten!$B$12,D_SAV!$U1752-D_SAV!$AG1752,HLOOKUP(A_Stammdaten!$B$12-1,$AH$4:$AN$4004,ROW(C1752)-3,FALSE)-$AG1752)</f>
        <v>0</v>
      </c>
      <c r="AG1752" s="51">
        <f>HLOOKUP(A_Stammdaten!$B$12,$AH$4:$AN$4004,ROW(C1752)-3,FALSE)</f>
        <v>0</v>
      </c>
      <c r="AH1752" s="51">
        <f t="shared" si="344"/>
        <v>0</v>
      </c>
      <c r="AI1752" s="51">
        <f t="shared" si="345"/>
        <v>0</v>
      </c>
      <c r="AJ1752" s="51">
        <f t="shared" si="346"/>
        <v>0</v>
      </c>
      <c r="AK1752" s="51">
        <f t="shared" si="347"/>
        <v>0</v>
      </c>
      <c r="AL1752" s="51">
        <f t="shared" si="348"/>
        <v>0</v>
      </c>
      <c r="AM1752" s="51">
        <f t="shared" si="349"/>
        <v>0</v>
      </c>
      <c r="AN1752" s="51">
        <f t="shared" si="350"/>
        <v>0</v>
      </c>
    </row>
    <row r="1753" spans="1:40" x14ac:dyDescent="0.25">
      <c r="A1753" s="17"/>
      <c r="B1753" s="17"/>
      <c r="C1753" s="35"/>
      <c r="D1753" s="17"/>
      <c r="E1753" s="17"/>
      <c r="F1753" s="17"/>
      <c r="G1753" s="62">
        <f t="shared" si="351"/>
        <v>0</v>
      </c>
      <c r="H1753" s="17"/>
      <c r="I1753" s="17"/>
      <c r="J1753" s="17"/>
      <c r="K1753" s="17"/>
      <c r="L1753" s="17"/>
      <c r="M1753" s="17"/>
      <c r="N1753" s="17"/>
      <c r="O1753" s="17"/>
      <c r="P1753" s="115"/>
      <c r="Q1753" s="62">
        <f>IF(C1753&gt;A_Stammdaten!$B$12,0,SUM(G1753,H1753,J1753,K1753,M1753,N1753)-SUM(I1753,L1753,O1753,P1753))</f>
        <v>0</v>
      </c>
      <c r="R1753" s="17"/>
      <c r="S1753" s="17"/>
      <c r="T1753" s="17"/>
      <c r="U1753" s="62">
        <f t="shared" si="342"/>
        <v>0</v>
      </c>
      <c r="V1753" s="63">
        <f>IF(ISBLANK($B1753),0,VLOOKUP($B1753,Listen!$A$2:$C$45,2,FALSE))</f>
        <v>0</v>
      </c>
      <c r="W1753" s="63">
        <f>IF(ISBLANK($B1753),0,VLOOKUP($B1753,Listen!$A$2:$C$45,3,FALSE))</f>
        <v>0</v>
      </c>
      <c r="X1753" s="49">
        <f t="shared" si="343"/>
        <v>0</v>
      </c>
      <c r="Y1753" s="49">
        <f t="shared" si="341"/>
        <v>0</v>
      </c>
      <c r="Z1753" s="49">
        <f t="shared" si="341"/>
        <v>0</v>
      </c>
      <c r="AA1753" s="49">
        <f t="shared" si="341"/>
        <v>0</v>
      </c>
      <c r="AB1753" s="49">
        <f t="shared" si="341"/>
        <v>0</v>
      </c>
      <c r="AC1753" s="49">
        <f t="shared" si="341"/>
        <v>0</v>
      </c>
      <c r="AD1753" s="49">
        <f t="shared" si="341"/>
        <v>0</v>
      </c>
      <c r="AE1753" s="51">
        <f t="shared" si="340"/>
        <v>0</v>
      </c>
      <c r="AF1753" s="51">
        <f>IF(C1753=A_Stammdaten!$B$12,D_SAV!$U1753-D_SAV!$AG1753,HLOOKUP(A_Stammdaten!$B$12-1,$AH$4:$AN$4004,ROW(C1753)-3,FALSE)-$AG1753)</f>
        <v>0</v>
      </c>
      <c r="AG1753" s="51">
        <f>HLOOKUP(A_Stammdaten!$B$12,$AH$4:$AN$4004,ROW(C1753)-3,FALSE)</f>
        <v>0</v>
      </c>
      <c r="AH1753" s="51">
        <f t="shared" si="344"/>
        <v>0</v>
      </c>
      <c r="AI1753" s="51">
        <f t="shared" si="345"/>
        <v>0</v>
      </c>
      <c r="AJ1753" s="51">
        <f t="shared" si="346"/>
        <v>0</v>
      </c>
      <c r="AK1753" s="51">
        <f t="shared" si="347"/>
        <v>0</v>
      </c>
      <c r="AL1753" s="51">
        <f t="shared" si="348"/>
        <v>0</v>
      </c>
      <c r="AM1753" s="51">
        <f t="shared" si="349"/>
        <v>0</v>
      </c>
      <c r="AN1753" s="51">
        <f t="shared" si="350"/>
        <v>0</v>
      </c>
    </row>
    <row r="1754" spans="1:40" x14ac:dyDescent="0.25">
      <c r="A1754" s="17"/>
      <c r="B1754" s="17"/>
      <c r="C1754" s="35"/>
      <c r="D1754" s="17"/>
      <c r="E1754" s="17"/>
      <c r="F1754" s="17"/>
      <c r="G1754" s="62">
        <f t="shared" si="351"/>
        <v>0</v>
      </c>
      <c r="H1754" s="17"/>
      <c r="I1754" s="17"/>
      <c r="J1754" s="17"/>
      <c r="K1754" s="17"/>
      <c r="L1754" s="17"/>
      <c r="M1754" s="17"/>
      <c r="N1754" s="17"/>
      <c r="O1754" s="17"/>
      <c r="P1754" s="115"/>
      <c r="Q1754" s="62">
        <f>IF(C1754&gt;A_Stammdaten!$B$12,0,SUM(G1754,H1754,J1754,K1754,M1754,N1754)-SUM(I1754,L1754,O1754,P1754))</f>
        <v>0</v>
      </c>
      <c r="R1754" s="17"/>
      <c r="S1754" s="17"/>
      <c r="T1754" s="17"/>
      <c r="U1754" s="62">
        <f t="shared" si="342"/>
        <v>0</v>
      </c>
      <c r="V1754" s="63">
        <f>IF(ISBLANK($B1754),0,VLOOKUP($B1754,Listen!$A$2:$C$45,2,FALSE))</f>
        <v>0</v>
      </c>
      <c r="W1754" s="63">
        <f>IF(ISBLANK($B1754),0,VLOOKUP($B1754,Listen!$A$2:$C$45,3,FALSE))</f>
        <v>0</v>
      </c>
      <c r="X1754" s="49">
        <f t="shared" si="343"/>
        <v>0</v>
      </c>
      <c r="Y1754" s="49">
        <f t="shared" si="341"/>
        <v>0</v>
      </c>
      <c r="Z1754" s="49">
        <f t="shared" si="341"/>
        <v>0</v>
      </c>
      <c r="AA1754" s="49">
        <f t="shared" si="341"/>
        <v>0</v>
      </c>
      <c r="AB1754" s="49">
        <f t="shared" si="341"/>
        <v>0</v>
      </c>
      <c r="AC1754" s="49">
        <f t="shared" si="341"/>
        <v>0</v>
      </c>
      <c r="AD1754" s="49">
        <f t="shared" si="341"/>
        <v>0</v>
      </c>
      <c r="AE1754" s="51">
        <f t="shared" si="340"/>
        <v>0</v>
      </c>
      <c r="AF1754" s="51">
        <f>IF(C1754=A_Stammdaten!$B$12,D_SAV!$U1754-D_SAV!$AG1754,HLOOKUP(A_Stammdaten!$B$12-1,$AH$4:$AN$4004,ROW(C1754)-3,FALSE)-$AG1754)</f>
        <v>0</v>
      </c>
      <c r="AG1754" s="51">
        <f>HLOOKUP(A_Stammdaten!$B$12,$AH$4:$AN$4004,ROW(C1754)-3,FALSE)</f>
        <v>0</v>
      </c>
      <c r="AH1754" s="51">
        <f t="shared" si="344"/>
        <v>0</v>
      </c>
      <c r="AI1754" s="51">
        <f t="shared" si="345"/>
        <v>0</v>
      </c>
      <c r="AJ1754" s="51">
        <f t="shared" si="346"/>
        <v>0</v>
      </c>
      <c r="AK1754" s="51">
        <f t="shared" si="347"/>
        <v>0</v>
      </c>
      <c r="AL1754" s="51">
        <f t="shared" si="348"/>
        <v>0</v>
      </c>
      <c r="AM1754" s="51">
        <f t="shared" si="349"/>
        <v>0</v>
      </c>
      <c r="AN1754" s="51">
        <f t="shared" si="350"/>
        <v>0</v>
      </c>
    </row>
    <row r="1755" spans="1:40" x14ac:dyDescent="0.25">
      <c r="A1755" s="17"/>
      <c r="B1755" s="17"/>
      <c r="C1755" s="35"/>
      <c r="D1755" s="17"/>
      <c r="E1755" s="17"/>
      <c r="F1755" s="17"/>
      <c r="G1755" s="62">
        <f t="shared" si="351"/>
        <v>0</v>
      </c>
      <c r="H1755" s="17"/>
      <c r="I1755" s="17"/>
      <c r="J1755" s="17"/>
      <c r="K1755" s="17"/>
      <c r="L1755" s="17"/>
      <c r="M1755" s="17"/>
      <c r="N1755" s="17"/>
      <c r="O1755" s="17"/>
      <c r="P1755" s="115"/>
      <c r="Q1755" s="62">
        <f>IF(C1755&gt;A_Stammdaten!$B$12,0,SUM(G1755,H1755,J1755,K1755,M1755,N1755)-SUM(I1755,L1755,O1755,P1755))</f>
        <v>0</v>
      </c>
      <c r="R1755" s="17"/>
      <c r="S1755" s="17"/>
      <c r="T1755" s="17"/>
      <c r="U1755" s="62">
        <f t="shared" si="342"/>
        <v>0</v>
      </c>
      <c r="V1755" s="63">
        <f>IF(ISBLANK($B1755),0,VLOOKUP($B1755,Listen!$A$2:$C$45,2,FALSE))</f>
        <v>0</v>
      </c>
      <c r="W1755" s="63">
        <f>IF(ISBLANK($B1755),0,VLOOKUP($B1755,Listen!$A$2:$C$45,3,FALSE))</f>
        <v>0</v>
      </c>
      <c r="X1755" s="49">
        <f t="shared" si="343"/>
        <v>0</v>
      </c>
      <c r="Y1755" s="49">
        <f t="shared" si="341"/>
        <v>0</v>
      </c>
      <c r="Z1755" s="49">
        <f t="shared" si="341"/>
        <v>0</v>
      </c>
      <c r="AA1755" s="49">
        <f t="shared" si="341"/>
        <v>0</v>
      </c>
      <c r="AB1755" s="49">
        <f t="shared" si="341"/>
        <v>0</v>
      </c>
      <c r="AC1755" s="49">
        <f t="shared" si="341"/>
        <v>0</v>
      </c>
      <c r="AD1755" s="49">
        <f t="shared" si="341"/>
        <v>0</v>
      </c>
      <c r="AE1755" s="51">
        <f t="shared" si="340"/>
        <v>0</v>
      </c>
      <c r="AF1755" s="51">
        <f>IF(C1755=A_Stammdaten!$B$12,D_SAV!$U1755-D_SAV!$AG1755,HLOOKUP(A_Stammdaten!$B$12-1,$AH$4:$AN$4004,ROW(C1755)-3,FALSE)-$AG1755)</f>
        <v>0</v>
      </c>
      <c r="AG1755" s="51">
        <f>HLOOKUP(A_Stammdaten!$B$12,$AH$4:$AN$4004,ROW(C1755)-3,FALSE)</f>
        <v>0</v>
      </c>
      <c r="AH1755" s="51">
        <f t="shared" si="344"/>
        <v>0</v>
      </c>
      <c r="AI1755" s="51">
        <f t="shared" si="345"/>
        <v>0</v>
      </c>
      <c r="AJ1755" s="51">
        <f t="shared" si="346"/>
        <v>0</v>
      </c>
      <c r="AK1755" s="51">
        <f t="shared" si="347"/>
        <v>0</v>
      </c>
      <c r="AL1755" s="51">
        <f t="shared" si="348"/>
        <v>0</v>
      </c>
      <c r="AM1755" s="51">
        <f t="shared" si="349"/>
        <v>0</v>
      </c>
      <c r="AN1755" s="51">
        <f t="shared" si="350"/>
        <v>0</v>
      </c>
    </row>
    <row r="1756" spans="1:40" x14ac:dyDescent="0.25">
      <c r="A1756" s="17"/>
      <c r="B1756" s="17"/>
      <c r="C1756" s="35"/>
      <c r="D1756" s="17"/>
      <c r="E1756" s="17"/>
      <c r="F1756" s="17"/>
      <c r="G1756" s="62">
        <f t="shared" si="351"/>
        <v>0</v>
      </c>
      <c r="H1756" s="17"/>
      <c r="I1756" s="17"/>
      <c r="J1756" s="17"/>
      <c r="K1756" s="17"/>
      <c r="L1756" s="17"/>
      <c r="M1756" s="17"/>
      <c r="N1756" s="17"/>
      <c r="O1756" s="17"/>
      <c r="P1756" s="115"/>
      <c r="Q1756" s="62">
        <f>IF(C1756&gt;A_Stammdaten!$B$12,0,SUM(G1756,H1756,J1756,K1756,M1756,N1756)-SUM(I1756,L1756,O1756,P1756))</f>
        <v>0</v>
      </c>
      <c r="R1756" s="17"/>
      <c r="S1756" s="17"/>
      <c r="T1756" s="17"/>
      <c r="U1756" s="62">
        <f t="shared" si="342"/>
        <v>0</v>
      </c>
      <c r="V1756" s="63">
        <f>IF(ISBLANK($B1756),0,VLOOKUP($B1756,Listen!$A$2:$C$45,2,FALSE))</f>
        <v>0</v>
      </c>
      <c r="W1756" s="63">
        <f>IF(ISBLANK($B1756),0,VLOOKUP($B1756,Listen!$A$2:$C$45,3,FALSE))</f>
        <v>0</v>
      </c>
      <c r="X1756" s="49">
        <f t="shared" si="343"/>
        <v>0</v>
      </c>
      <c r="Y1756" s="49">
        <f t="shared" si="341"/>
        <v>0</v>
      </c>
      <c r="Z1756" s="49">
        <f t="shared" si="341"/>
        <v>0</v>
      </c>
      <c r="AA1756" s="49">
        <f t="shared" si="341"/>
        <v>0</v>
      </c>
      <c r="AB1756" s="49">
        <f t="shared" si="341"/>
        <v>0</v>
      </c>
      <c r="AC1756" s="49">
        <f t="shared" si="341"/>
        <v>0</v>
      </c>
      <c r="AD1756" s="49">
        <f t="shared" si="341"/>
        <v>0</v>
      </c>
      <c r="AE1756" s="51">
        <f t="shared" si="340"/>
        <v>0</v>
      </c>
      <c r="AF1756" s="51">
        <f>IF(C1756=A_Stammdaten!$B$12,D_SAV!$U1756-D_SAV!$AG1756,HLOOKUP(A_Stammdaten!$B$12-1,$AH$4:$AN$4004,ROW(C1756)-3,FALSE)-$AG1756)</f>
        <v>0</v>
      </c>
      <c r="AG1756" s="51">
        <f>HLOOKUP(A_Stammdaten!$B$12,$AH$4:$AN$4004,ROW(C1756)-3,FALSE)</f>
        <v>0</v>
      </c>
      <c r="AH1756" s="51">
        <f t="shared" si="344"/>
        <v>0</v>
      </c>
      <c r="AI1756" s="51">
        <f t="shared" si="345"/>
        <v>0</v>
      </c>
      <c r="AJ1756" s="51">
        <f t="shared" si="346"/>
        <v>0</v>
      </c>
      <c r="AK1756" s="51">
        <f t="shared" si="347"/>
        <v>0</v>
      </c>
      <c r="AL1756" s="51">
        <f t="shared" si="348"/>
        <v>0</v>
      </c>
      <c r="AM1756" s="51">
        <f t="shared" si="349"/>
        <v>0</v>
      </c>
      <c r="AN1756" s="51">
        <f t="shared" si="350"/>
        <v>0</v>
      </c>
    </row>
    <row r="1757" spans="1:40" x14ac:dyDescent="0.25">
      <c r="A1757" s="17"/>
      <c r="B1757" s="17"/>
      <c r="C1757" s="35"/>
      <c r="D1757" s="17"/>
      <c r="E1757" s="17"/>
      <c r="F1757" s="17"/>
      <c r="G1757" s="62">
        <f t="shared" si="351"/>
        <v>0</v>
      </c>
      <c r="H1757" s="17"/>
      <c r="I1757" s="17"/>
      <c r="J1757" s="17"/>
      <c r="K1757" s="17"/>
      <c r="L1757" s="17"/>
      <c r="M1757" s="17"/>
      <c r="N1757" s="17"/>
      <c r="O1757" s="17"/>
      <c r="P1757" s="115"/>
      <c r="Q1757" s="62">
        <f>IF(C1757&gt;A_Stammdaten!$B$12,0,SUM(G1757,H1757,J1757,K1757,M1757,N1757)-SUM(I1757,L1757,O1757,P1757))</f>
        <v>0</v>
      </c>
      <c r="R1757" s="17"/>
      <c r="S1757" s="17"/>
      <c r="T1757" s="17"/>
      <c r="U1757" s="62">
        <f t="shared" si="342"/>
        <v>0</v>
      </c>
      <c r="V1757" s="63">
        <f>IF(ISBLANK($B1757),0,VLOOKUP($B1757,Listen!$A$2:$C$45,2,FALSE))</f>
        <v>0</v>
      </c>
      <c r="W1757" s="63">
        <f>IF(ISBLANK($B1757),0,VLOOKUP($B1757,Listen!$A$2:$C$45,3,FALSE))</f>
        <v>0</v>
      </c>
      <c r="X1757" s="49">
        <f t="shared" si="343"/>
        <v>0</v>
      </c>
      <c r="Y1757" s="49">
        <f t="shared" si="341"/>
        <v>0</v>
      </c>
      <c r="Z1757" s="49">
        <f t="shared" si="341"/>
        <v>0</v>
      </c>
      <c r="AA1757" s="49">
        <f t="shared" si="341"/>
        <v>0</v>
      </c>
      <c r="AB1757" s="49">
        <f t="shared" si="341"/>
        <v>0</v>
      </c>
      <c r="AC1757" s="49">
        <f t="shared" si="341"/>
        <v>0</v>
      </c>
      <c r="AD1757" s="49">
        <f t="shared" si="341"/>
        <v>0</v>
      </c>
      <c r="AE1757" s="51">
        <f t="shared" si="340"/>
        <v>0</v>
      </c>
      <c r="AF1757" s="51">
        <f>IF(C1757=A_Stammdaten!$B$12,D_SAV!$U1757-D_SAV!$AG1757,HLOOKUP(A_Stammdaten!$B$12-1,$AH$4:$AN$4004,ROW(C1757)-3,FALSE)-$AG1757)</f>
        <v>0</v>
      </c>
      <c r="AG1757" s="51">
        <f>HLOOKUP(A_Stammdaten!$B$12,$AH$4:$AN$4004,ROW(C1757)-3,FALSE)</f>
        <v>0</v>
      </c>
      <c r="AH1757" s="51">
        <f t="shared" si="344"/>
        <v>0</v>
      </c>
      <c r="AI1757" s="51">
        <f t="shared" si="345"/>
        <v>0</v>
      </c>
      <c r="AJ1757" s="51">
        <f t="shared" si="346"/>
        <v>0</v>
      </c>
      <c r="AK1757" s="51">
        <f t="shared" si="347"/>
        <v>0</v>
      </c>
      <c r="AL1757" s="51">
        <f t="shared" si="348"/>
        <v>0</v>
      </c>
      <c r="AM1757" s="51">
        <f t="shared" si="349"/>
        <v>0</v>
      </c>
      <c r="AN1757" s="51">
        <f t="shared" si="350"/>
        <v>0</v>
      </c>
    </row>
    <row r="1758" spans="1:40" x14ac:dyDescent="0.25">
      <c r="A1758" s="17"/>
      <c r="B1758" s="17"/>
      <c r="C1758" s="35"/>
      <c r="D1758" s="17"/>
      <c r="E1758" s="17"/>
      <c r="F1758" s="17"/>
      <c r="G1758" s="62">
        <f t="shared" si="351"/>
        <v>0</v>
      </c>
      <c r="H1758" s="17"/>
      <c r="I1758" s="17"/>
      <c r="J1758" s="17"/>
      <c r="K1758" s="17"/>
      <c r="L1758" s="17"/>
      <c r="M1758" s="17"/>
      <c r="N1758" s="17"/>
      <c r="O1758" s="17"/>
      <c r="P1758" s="115"/>
      <c r="Q1758" s="62">
        <f>IF(C1758&gt;A_Stammdaten!$B$12,0,SUM(G1758,H1758,J1758,K1758,M1758,N1758)-SUM(I1758,L1758,O1758,P1758))</f>
        <v>0</v>
      </c>
      <c r="R1758" s="17"/>
      <c r="S1758" s="17"/>
      <c r="T1758" s="17"/>
      <c r="U1758" s="62">
        <f t="shared" si="342"/>
        <v>0</v>
      </c>
      <c r="V1758" s="63">
        <f>IF(ISBLANK($B1758),0,VLOOKUP($B1758,Listen!$A$2:$C$45,2,FALSE))</f>
        <v>0</v>
      </c>
      <c r="W1758" s="63">
        <f>IF(ISBLANK($B1758),0,VLOOKUP($B1758,Listen!$A$2:$C$45,3,FALSE))</f>
        <v>0</v>
      </c>
      <c r="X1758" s="49">
        <f t="shared" si="343"/>
        <v>0</v>
      </c>
      <c r="Y1758" s="49">
        <f t="shared" si="341"/>
        <v>0</v>
      </c>
      <c r="Z1758" s="49">
        <f t="shared" si="341"/>
        <v>0</v>
      </c>
      <c r="AA1758" s="49">
        <f t="shared" si="341"/>
        <v>0</v>
      </c>
      <c r="AB1758" s="49">
        <f t="shared" si="341"/>
        <v>0</v>
      </c>
      <c r="AC1758" s="49">
        <f t="shared" si="341"/>
        <v>0</v>
      </c>
      <c r="AD1758" s="49">
        <f t="shared" si="341"/>
        <v>0</v>
      </c>
      <c r="AE1758" s="51">
        <f t="shared" si="340"/>
        <v>0</v>
      </c>
      <c r="AF1758" s="51">
        <f>IF(C1758=A_Stammdaten!$B$12,D_SAV!$U1758-D_SAV!$AG1758,HLOOKUP(A_Stammdaten!$B$12-1,$AH$4:$AN$4004,ROW(C1758)-3,FALSE)-$AG1758)</f>
        <v>0</v>
      </c>
      <c r="AG1758" s="51">
        <f>HLOOKUP(A_Stammdaten!$B$12,$AH$4:$AN$4004,ROW(C1758)-3,FALSE)</f>
        <v>0</v>
      </c>
      <c r="AH1758" s="51">
        <f t="shared" si="344"/>
        <v>0</v>
      </c>
      <c r="AI1758" s="51">
        <f t="shared" si="345"/>
        <v>0</v>
      </c>
      <c r="AJ1758" s="51">
        <f t="shared" si="346"/>
        <v>0</v>
      </c>
      <c r="AK1758" s="51">
        <f t="shared" si="347"/>
        <v>0</v>
      </c>
      <c r="AL1758" s="51">
        <f t="shared" si="348"/>
        <v>0</v>
      </c>
      <c r="AM1758" s="51">
        <f t="shared" si="349"/>
        <v>0</v>
      </c>
      <c r="AN1758" s="51">
        <f t="shared" si="350"/>
        <v>0</v>
      </c>
    </row>
    <row r="1759" spans="1:40" x14ac:dyDescent="0.25">
      <c r="A1759" s="17"/>
      <c r="B1759" s="17"/>
      <c r="C1759" s="35"/>
      <c r="D1759" s="17"/>
      <c r="E1759" s="17"/>
      <c r="F1759" s="17"/>
      <c r="G1759" s="62">
        <f t="shared" si="351"/>
        <v>0</v>
      </c>
      <c r="H1759" s="17"/>
      <c r="I1759" s="17"/>
      <c r="J1759" s="17"/>
      <c r="K1759" s="17"/>
      <c r="L1759" s="17"/>
      <c r="M1759" s="17"/>
      <c r="N1759" s="17"/>
      <c r="O1759" s="17"/>
      <c r="P1759" s="115"/>
      <c r="Q1759" s="62">
        <f>IF(C1759&gt;A_Stammdaten!$B$12,0,SUM(G1759,H1759,J1759,K1759,M1759,N1759)-SUM(I1759,L1759,O1759,P1759))</f>
        <v>0</v>
      </c>
      <c r="R1759" s="17"/>
      <c r="S1759" s="17"/>
      <c r="T1759" s="17"/>
      <c r="U1759" s="62">
        <f t="shared" si="342"/>
        <v>0</v>
      </c>
      <c r="V1759" s="63">
        <f>IF(ISBLANK($B1759),0,VLOOKUP($B1759,Listen!$A$2:$C$45,2,FALSE))</f>
        <v>0</v>
      </c>
      <c r="W1759" s="63">
        <f>IF(ISBLANK($B1759),0,VLOOKUP($B1759,Listen!$A$2:$C$45,3,FALSE))</f>
        <v>0</v>
      </c>
      <c r="X1759" s="49">
        <f t="shared" si="343"/>
        <v>0</v>
      </c>
      <c r="Y1759" s="49">
        <f t="shared" si="341"/>
        <v>0</v>
      </c>
      <c r="Z1759" s="49">
        <f t="shared" si="341"/>
        <v>0</v>
      </c>
      <c r="AA1759" s="49">
        <f t="shared" si="341"/>
        <v>0</v>
      </c>
      <c r="AB1759" s="49">
        <f t="shared" si="341"/>
        <v>0</v>
      </c>
      <c r="AC1759" s="49">
        <f t="shared" si="341"/>
        <v>0</v>
      </c>
      <c r="AD1759" s="49">
        <f t="shared" si="341"/>
        <v>0</v>
      </c>
      <c r="AE1759" s="51">
        <f t="shared" si="340"/>
        <v>0</v>
      </c>
      <c r="AF1759" s="51">
        <f>IF(C1759=A_Stammdaten!$B$12,D_SAV!$U1759-D_SAV!$AG1759,HLOOKUP(A_Stammdaten!$B$12-1,$AH$4:$AN$4004,ROW(C1759)-3,FALSE)-$AG1759)</f>
        <v>0</v>
      </c>
      <c r="AG1759" s="51">
        <f>HLOOKUP(A_Stammdaten!$B$12,$AH$4:$AN$4004,ROW(C1759)-3,FALSE)</f>
        <v>0</v>
      </c>
      <c r="AH1759" s="51">
        <f t="shared" si="344"/>
        <v>0</v>
      </c>
      <c r="AI1759" s="51">
        <f t="shared" si="345"/>
        <v>0</v>
      </c>
      <c r="AJ1759" s="51">
        <f t="shared" si="346"/>
        <v>0</v>
      </c>
      <c r="AK1759" s="51">
        <f t="shared" si="347"/>
        <v>0</v>
      </c>
      <c r="AL1759" s="51">
        <f t="shared" si="348"/>
        <v>0</v>
      </c>
      <c r="AM1759" s="51">
        <f t="shared" si="349"/>
        <v>0</v>
      </c>
      <c r="AN1759" s="51">
        <f t="shared" si="350"/>
        <v>0</v>
      </c>
    </row>
    <row r="1760" spans="1:40" x14ac:dyDescent="0.25">
      <c r="A1760" s="17"/>
      <c r="B1760" s="17"/>
      <c r="C1760" s="35"/>
      <c r="D1760" s="17"/>
      <c r="E1760" s="17"/>
      <c r="F1760" s="17"/>
      <c r="G1760" s="62">
        <f t="shared" si="351"/>
        <v>0</v>
      </c>
      <c r="H1760" s="17"/>
      <c r="I1760" s="17"/>
      <c r="J1760" s="17"/>
      <c r="K1760" s="17"/>
      <c r="L1760" s="17"/>
      <c r="M1760" s="17"/>
      <c r="N1760" s="17"/>
      <c r="O1760" s="17"/>
      <c r="P1760" s="115"/>
      <c r="Q1760" s="62">
        <f>IF(C1760&gt;A_Stammdaten!$B$12,0,SUM(G1760,H1760,J1760,K1760,M1760,N1760)-SUM(I1760,L1760,O1760,P1760))</f>
        <v>0</v>
      </c>
      <c r="R1760" s="17"/>
      <c r="S1760" s="17"/>
      <c r="T1760" s="17"/>
      <c r="U1760" s="62">
        <f t="shared" si="342"/>
        <v>0</v>
      </c>
      <c r="V1760" s="63">
        <f>IF(ISBLANK($B1760),0,VLOOKUP($B1760,Listen!$A$2:$C$45,2,FALSE))</f>
        <v>0</v>
      </c>
      <c r="W1760" s="63">
        <f>IF(ISBLANK($B1760),0,VLOOKUP($B1760,Listen!$A$2:$C$45,3,FALSE))</f>
        <v>0</v>
      </c>
      <c r="X1760" s="49">
        <f t="shared" si="343"/>
        <v>0</v>
      </c>
      <c r="Y1760" s="49">
        <f t="shared" si="341"/>
        <v>0</v>
      </c>
      <c r="Z1760" s="49">
        <f t="shared" si="341"/>
        <v>0</v>
      </c>
      <c r="AA1760" s="49">
        <f t="shared" si="341"/>
        <v>0</v>
      </c>
      <c r="AB1760" s="49">
        <f t="shared" si="341"/>
        <v>0</v>
      </c>
      <c r="AC1760" s="49">
        <f t="shared" si="341"/>
        <v>0</v>
      </c>
      <c r="AD1760" s="49">
        <f t="shared" si="341"/>
        <v>0</v>
      </c>
      <c r="AE1760" s="51">
        <f t="shared" si="340"/>
        <v>0</v>
      </c>
      <c r="AF1760" s="51">
        <f>IF(C1760=A_Stammdaten!$B$12,D_SAV!$U1760-D_SAV!$AG1760,HLOOKUP(A_Stammdaten!$B$12-1,$AH$4:$AN$4004,ROW(C1760)-3,FALSE)-$AG1760)</f>
        <v>0</v>
      </c>
      <c r="AG1760" s="51">
        <f>HLOOKUP(A_Stammdaten!$B$12,$AH$4:$AN$4004,ROW(C1760)-3,FALSE)</f>
        <v>0</v>
      </c>
      <c r="AH1760" s="51">
        <f t="shared" si="344"/>
        <v>0</v>
      </c>
      <c r="AI1760" s="51">
        <f t="shared" si="345"/>
        <v>0</v>
      </c>
      <c r="AJ1760" s="51">
        <f t="shared" si="346"/>
        <v>0</v>
      </c>
      <c r="AK1760" s="51">
        <f t="shared" si="347"/>
        <v>0</v>
      </c>
      <c r="AL1760" s="51">
        <f t="shared" si="348"/>
        <v>0</v>
      </c>
      <c r="AM1760" s="51">
        <f t="shared" si="349"/>
        <v>0</v>
      </c>
      <c r="AN1760" s="51">
        <f t="shared" si="350"/>
        <v>0</v>
      </c>
    </row>
    <row r="1761" spans="1:40" x14ac:dyDescent="0.25">
      <c r="A1761" s="17"/>
      <c r="B1761" s="17"/>
      <c r="C1761" s="35"/>
      <c r="D1761" s="17"/>
      <c r="E1761" s="17"/>
      <c r="F1761" s="17"/>
      <c r="G1761" s="62">
        <f t="shared" si="351"/>
        <v>0</v>
      </c>
      <c r="H1761" s="17"/>
      <c r="I1761" s="17"/>
      <c r="J1761" s="17"/>
      <c r="K1761" s="17"/>
      <c r="L1761" s="17"/>
      <c r="M1761" s="17"/>
      <c r="N1761" s="17"/>
      <c r="O1761" s="17"/>
      <c r="P1761" s="115"/>
      <c r="Q1761" s="62">
        <f>IF(C1761&gt;A_Stammdaten!$B$12,0,SUM(G1761,H1761,J1761,K1761,M1761,N1761)-SUM(I1761,L1761,O1761,P1761))</f>
        <v>0</v>
      </c>
      <c r="R1761" s="17"/>
      <c r="S1761" s="17"/>
      <c r="T1761" s="17"/>
      <c r="U1761" s="62">
        <f t="shared" si="342"/>
        <v>0</v>
      </c>
      <c r="V1761" s="63">
        <f>IF(ISBLANK($B1761),0,VLOOKUP($B1761,Listen!$A$2:$C$45,2,FALSE))</f>
        <v>0</v>
      </c>
      <c r="W1761" s="63">
        <f>IF(ISBLANK($B1761),0,VLOOKUP($B1761,Listen!$A$2:$C$45,3,FALSE))</f>
        <v>0</v>
      </c>
      <c r="X1761" s="49">
        <f t="shared" si="343"/>
        <v>0</v>
      </c>
      <c r="Y1761" s="49">
        <f t="shared" si="341"/>
        <v>0</v>
      </c>
      <c r="Z1761" s="49">
        <f t="shared" si="341"/>
        <v>0</v>
      </c>
      <c r="AA1761" s="49">
        <f t="shared" si="341"/>
        <v>0</v>
      </c>
      <c r="AB1761" s="49">
        <f t="shared" si="341"/>
        <v>0</v>
      </c>
      <c r="AC1761" s="49">
        <f t="shared" si="341"/>
        <v>0</v>
      </c>
      <c r="AD1761" s="49">
        <f t="shared" si="341"/>
        <v>0</v>
      </c>
      <c r="AE1761" s="51">
        <f t="shared" si="340"/>
        <v>0</v>
      </c>
      <c r="AF1761" s="51">
        <f>IF(C1761=A_Stammdaten!$B$12,D_SAV!$U1761-D_SAV!$AG1761,HLOOKUP(A_Stammdaten!$B$12-1,$AH$4:$AN$4004,ROW(C1761)-3,FALSE)-$AG1761)</f>
        <v>0</v>
      </c>
      <c r="AG1761" s="51">
        <f>HLOOKUP(A_Stammdaten!$B$12,$AH$4:$AN$4004,ROW(C1761)-3,FALSE)</f>
        <v>0</v>
      </c>
      <c r="AH1761" s="51">
        <f t="shared" si="344"/>
        <v>0</v>
      </c>
      <c r="AI1761" s="51">
        <f t="shared" si="345"/>
        <v>0</v>
      </c>
      <c r="AJ1761" s="51">
        <f t="shared" si="346"/>
        <v>0</v>
      </c>
      <c r="AK1761" s="51">
        <f t="shared" si="347"/>
        <v>0</v>
      </c>
      <c r="AL1761" s="51">
        <f t="shared" si="348"/>
        <v>0</v>
      </c>
      <c r="AM1761" s="51">
        <f t="shared" si="349"/>
        <v>0</v>
      </c>
      <c r="AN1761" s="51">
        <f t="shared" si="350"/>
        <v>0</v>
      </c>
    </row>
    <row r="1762" spans="1:40" x14ac:dyDescent="0.25">
      <c r="A1762" s="17"/>
      <c r="B1762" s="17"/>
      <c r="C1762" s="35"/>
      <c r="D1762" s="17"/>
      <c r="E1762" s="17"/>
      <c r="F1762" s="17"/>
      <c r="G1762" s="62">
        <f t="shared" si="351"/>
        <v>0</v>
      </c>
      <c r="H1762" s="17"/>
      <c r="I1762" s="17"/>
      <c r="J1762" s="17"/>
      <c r="K1762" s="17"/>
      <c r="L1762" s="17"/>
      <c r="M1762" s="17"/>
      <c r="N1762" s="17"/>
      <c r="O1762" s="17"/>
      <c r="P1762" s="115"/>
      <c r="Q1762" s="62">
        <f>IF(C1762&gt;A_Stammdaten!$B$12,0,SUM(G1762,H1762,J1762,K1762,M1762,N1762)-SUM(I1762,L1762,O1762,P1762))</f>
        <v>0</v>
      </c>
      <c r="R1762" s="17"/>
      <c r="S1762" s="17"/>
      <c r="T1762" s="17"/>
      <c r="U1762" s="62">
        <f t="shared" si="342"/>
        <v>0</v>
      </c>
      <c r="V1762" s="63">
        <f>IF(ISBLANK($B1762),0,VLOOKUP($B1762,Listen!$A$2:$C$45,2,FALSE))</f>
        <v>0</v>
      </c>
      <c r="W1762" s="63">
        <f>IF(ISBLANK($B1762),0,VLOOKUP($B1762,Listen!$A$2:$C$45,3,FALSE))</f>
        <v>0</v>
      </c>
      <c r="X1762" s="49">
        <f t="shared" si="343"/>
        <v>0</v>
      </c>
      <c r="Y1762" s="49">
        <f t="shared" si="341"/>
        <v>0</v>
      </c>
      <c r="Z1762" s="49">
        <f t="shared" si="341"/>
        <v>0</v>
      </c>
      <c r="AA1762" s="49">
        <f t="shared" si="341"/>
        <v>0</v>
      </c>
      <c r="AB1762" s="49">
        <f t="shared" si="341"/>
        <v>0</v>
      </c>
      <c r="AC1762" s="49">
        <f t="shared" si="341"/>
        <v>0</v>
      </c>
      <c r="AD1762" s="49">
        <f t="shared" si="341"/>
        <v>0</v>
      </c>
      <c r="AE1762" s="51">
        <f t="shared" si="340"/>
        <v>0</v>
      </c>
      <c r="AF1762" s="51">
        <f>IF(C1762=A_Stammdaten!$B$12,D_SAV!$U1762-D_SAV!$AG1762,HLOOKUP(A_Stammdaten!$B$12-1,$AH$4:$AN$4004,ROW(C1762)-3,FALSE)-$AG1762)</f>
        <v>0</v>
      </c>
      <c r="AG1762" s="51">
        <f>HLOOKUP(A_Stammdaten!$B$12,$AH$4:$AN$4004,ROW(C1762)-3,FALSE)</f>
        <v>0</v>
      </c>
      <c r="AH1762" s="51">
        <f t="shared" si="344"/>
        <v>0</v>
      </c>
      <c r="AI1762" s="51">
        <f t="shared" si="345"/>
        <v>0</v>
      </c>
      <c r="AJ1762" s="51">
        <f t="shared" si="346"/>
        <v>0</v>
      </c>
      <c r="AK1762" s="51">
        <f t="shared" si="347"/>
        <v>0</v>
      </c>
      <c r="AL1762" s="51">
        <f t="shared" si="348"/>
        <v>0</v>
      </c>
      <c r="AM1762" s="51">
        <f t="shared" si="349"/>
        <v>0</v>
      </c>
      <c r="AN1762" s="51">
        <f t="shared" si="350"/>
        <v>0</v>
      </c>
    </row>
    <row r="1763" spans="1:40" x14ac:dyDescent="0.25">
      <c r="A1763" s="17"/>
      <c r="B1763" s="17"/>
      <c r="C1763" s="35"/>
      <c r="D1763" s="17"/>
      <c r="E1763" s="17"/>
      <c r="F1763" s="17"/>
      <c r="G1763" s="62">
        <f t="shared" si="351"/>
        <v>0</v>
      </c>
      <c r="H1763" s="17"/>
      <c r="I1763" s="17"/>
      <c r="J1763" s="17"/>
      <c r="K1763" s="17"/>
      <c r="L1763" s="17"/>
      <c r="M1763" s="17"/>
      <c r="N1763" s="17"/>
      <c r="O1763" s="17"/>
      <c r="P1763" s="115"/>
      <c r="Q1763" s="62">
        <f>IF(C1763&gt;A_Stammdaten!$B$12,0,SUM(G1763,H1763,J1763,K1763,M1763,N1763)-SUM(I1763,L1763,O1763,P1763))</f>
        <v>0</v>
      </c>
      <c r="R1763" s="17"/>
      <c r="S1763" s="17"/>
      <c r="T1763" s="17"/>
      <c r="U1763" s="62">
        <f t="shared" si="342"/>
        <v>0</v>
      </c>
      <c r="V1763" s="63">
        <f>IF(ISBLANK($B1763),0,VLOOKUP($B1763,Listen!$A$2:$C$45,2,FALSE))</f>
        <v>0</v>
      </c>
      <c r="W1763" s="63">
        <f>IF(ISBLANK($B1763),0,VLOOKUP($B1763,Listen!$A$2:$C$45,3,FALSE))</f>
        <v>0</v>
      </c>
      <c r="X1763" s="49">
        <f t="shared" si="343"/>
        <v>0</v>
      </c>
      <c r="Y1763" s="49">
        <f t="shared" si="341"/>
        <v>0</v>
      </c>
      <c r="Z1763" s="49">
        <f t="shared" si="341"/>
        <v>0</v>
      </c>
      <c r="AA1763" s="49">
        <f t="shared" si="341"/>
        <v>0</v>
      </c>
      <c r="AB1763" s="49">
        <f t="shared" si="341"/>
        <v>0</v>
      </c>
      <c r="AC1763" s="49">
        <f t="shared" si="341"/>
        <v>0</v>
      </c>
      <c r="AD1763" s="49">
        <f t="shared" si="341"/>
        <v>0</v>
      </c>
      <c r="AE1763" s="51">
        <f t="shared" ref="AE1763:AE1826" si="352">AG1763+AF1763</f>
        <v>0</v>
      </c>
      <c r="AF1763" s="51">
        <f>IF(C1763=A_Stammdaten!$B$12,D_SAV!$U1763-D_SAV!$AG1763,HLOOKUP(A_Stammdaten!$B$12-1,$AH$4:$AN$4004,ROW(C1763)-3,FALSE)-$AG1763)</f>
        <v>0</v>
      </c>
      <c r="AG1763" s="51">
        <f>HLOOKUP(A_Stammdaten!$B$12,$AH$4:$AN$4004,ROW(C1763)-3,FALSE)</f>
        <v>0</v>
      </c>
      <c r="AH1763" s="51">
        <f t="shared" si="344"/>
        <v>0</v>
      </c>
      <c r="AI1763" s="51">
        <f t="shared" si="345"/>
        <v>0</v>
      </c>
      <c r="AJ1763" s="51">
        <f t="shared" si="346"/>
        <v>0</v>
      </c>
      <c r="AK1763" s="51">
        <f t="shared" si="347"/>
        <v>0</v>
      </c>
      <c r="AL1763" s="51">
        <f t="shared" si="348"/>
        <v>0</v>
      </c>
      <c r="AM1763" s="51">
        <f t="shared" si="349"/>
        <v>0</v>
      </c>
      <c r="AN1763" s="51">
        <f t="shared" si="350"/>
        <v>0</v>
      </c>
    </row>
    <row r="1764" spans="1:40" x14ac:dyDescent="0.25">
      <c r="A1764" s="17"/>
      <c r="B1764" s="17"/>
      <c r="C1764" s="35"/>
      <c r="D1764" s="17"/>
      <c r="E1764" s="17"/>
      <c r="F1764" s="17"/>
      <c r="G1764" s="62">
        <f t="shared" si="351"/>
        <v>0</v>
      </c>
      <c r="H1764" s="17"/>
      <c r="I1764" s="17"/>
      <c r="J1764" s="17"/>
      <c r="K1764" s="17"/>
      <c r="L1764" s="17"/>
      <c r="M1764" s="17"/>
      <c r="N1764" s="17"/>
      <c r="O1764" s="17"/>
      <c r="P1764" s="115"/>
      <c r="Q1764" s="62">
        <f>IF(C1764&gt;A_Stammdaten!$B$12,0,SUM(G1764,H1764,J1764,K1764,M1764,N1764)-SUM(I1764,L1764,O1764,P1764))</f>
        <v>0</v>
      </c>
      <c r="R1764" s="17"/>
      <c r="S1764" s="17"/>
      <c r="T1764" s="17"/>
      <c r="U1764" s="62">
        <f t="shared" si="342"/>
        <v>0</v>
      </c>
      <c r="V1764" s="63">
        <f>IF(ISBLANK($B1764),0,VLOOKUP($B1764,Listen!$A$2:$C$45,2,FALSE))</f>
        <v>0</v>
      </c>
      <c r="W1764" s="63">
        <f>IF(ISBLANK($B1764),0,VLOOKUP($B1764,Listen!$A$2:$C$45,3,FALSE))</f>
        <v>0</v>
      </c>
      <c r="X1764" s="49">
        <f t="shared" si="343"/>
        <v>0</v>
      </c>
      <c r="Y1764" s="49">
        <f t="shared" si="341"/>
        <v>0</v>
      </c>
      <c r="Z1764" s="49">
        <f t="shared" si="341"/>
        <v>0</v>
      </c>
      <c r="AA1764" s="49">
        <f t="shared" si="341"/>
        <v>0</v>
      </c>
      <c r="AB1764" s="49">
        <f t="shared" si="341"/>
        <v>0</v>
      </c>
      <c r="AC1764" s="49">
        <f t="shared" si="341"/>
        <v>0</v>
      </c>
      <c r="AD1764" s="49">
        <f t="shared" si="341"/>
        <v>0</v>
      </c>
      <c r="AE1764" s="51">
        <f t="shared" si="352"/>
        <v>0</v>
      </c>
      <c r="AF1764" s="51">
        <f>IF(C1764=A_Stammdaten!$B$12,D_SAV!$U1764-D_SAV!$AG1764,HLOOKUP(A_Stammdaten!$B$12-1,$AH$4:$AN$4004,ROW(C1764)-3,FALSE)-$AG1764)</f>
        <v>0</v>
      </c>
      <c r="AG1764" s="51">
        <f>HLOOKUP(A_Stammdaten!$B$12,$AH$4:$AN$4004,ROW(C1764)-3,FALSE)</f>
        <v>0</v>
      </c>
      <c r="AH1764" s="51">
        <f t="shared" si="344"/>
        <v>0</v>
      </c>
      <c r="AI1764" s="51">
        <f t="shared" si="345"/>
        <v>0</v>
      </c>
      <c r="AJ1764" s="51">
        <f t="shared" si="346"/>
        <v>0</v>
      </c>
      <c r="AK1764" s="51">
        <f t="shared" si="347"/>
        <v>0</v>
      </c>
      <c r="AL1764" s="51">
        <f t="shared" si="348"/>
        <v>0</v>
      </c>
      <c r="AM1764" s="51">
        <f t="shared" si="349"/>
        <v>0</v>
      </c>
      <c r="AN1764" s="51">
        <f t="shared" si="350"/>
        <v>0</v>
      </c>
    </row>
    <row r="1765" spans="1:40" x14ac:dyDescent="0.25">
      <c r="A1765" s="17"/>
      <c r="B1765" s="17"/>
      <c r="C1765" s="35"/>
      <c r="D1765" s="17"/>
      <c r="E1765" s="17"/>
      <c r="F1765" s="17"/>
      <c r="G1765" s="62">
        <f t="shared" si="351"/>
        <v>0</v>
      </c>
      <c r="H1765" s="17"/>
      <c r="I1765" s="17"/>
      <c r="J1765" s="17"/>
      <c r="K1765" s="17"/>
      <c r="L1765" s="17"/>
      <c r="M1765" s="17"/>
      <c r="N1765" s="17"/>
      <c r="O1765" s="17"/>
      <c r="P1765" s="115"/>
      <c r="Q1765" s="62">
        <f>IF(C1765&gt;A_Stammdaten!$B$12,0,SUM(G1765,H1765,J1765,K1765,M1765,N1765)-SUM(I1765,L1765,O1765,P1765))</f>
        <v>0</v>
      </c>
      <c r="R1765" s="17"/>
      <c r="S1765" s="17"/>
      <c r="T1765" s="17"/>
      <c r="U1765" s="62">
        <f t="shared" si="342"/>
        <v>0</v>
      </c>
      <c r="V1765" s="63">
        <f>IF(ISBLANK($B1765),0,VLOOKUP($B1765,Listen!$A$2:$C$45,2,FALSE))</f>
        <v>0</v>
      </c>
      <c r="W1765" s="63">
        <f>IF(ISBLANK($B1765),0,VLOOKUP($B1765,Listen!$A$2:$C$45,3,FALSE))</f>
        <v>0</v>
      </c>
      <c r="X1765" s="49">
        <f t="shared" si="343"/>
        <v>0</v>
      </c>
      <c r="Y1765" s="49">
        <f t="shared" si="341"/>
        <v>0</v>
      </c>
      <c r="Z1765" s="49">
        <f t="shared" si="341"/>
        <v>0</v>
      </c>
      <c r="AA1765" s="49">
        <f t="shared" si="341"/>
        <v>0</v>
      </c>
      <c r="AB1765" s="49">
        <f t="shared" si="341"/>
        <v>0</v>
      </c>
      <c r="AC1765" s="49">
        <f t="shared" si="341"/>
        <v>0</v>
      </c>
      <c r="AD1765" s="49">
        <f t="shared" si="341"/>
        <v>0</v>
      </c>
      <c r="AE1765" s="51">
        <f t="shared" si="352"/>
        <v>0</v>
      </c>
      <c r="AF1765" s="51">
        <f>IF(C1765=A_Stammdaten!$B$12,D_SAV!$U1765-D_SAV!$AG1765,HLOOKUP(A_Stammdaten!$B$12-1,$AH$4:$AN$4004,ROW(C1765)-3,FALSE)-$AG1765)</f>
        <v>0</v>
      </c>
      <c r="AG1765" s="51">
        <f>HLOOKUP(A_Stammdaten!$B$12,$AH$4:$AN$4004,ROW(C1765)-3,FALSE)</f>
        <v>0</v>
      </c>
      <c r="AH1765" s="51">
        <f t="shared" si="344"/>
        <v>0</v>
      </c>
      <c r="AI1765" s="51">
        <f t="shared" si="345"/>
        <v>0</v>
      </c>
      <c r="AJ1765" s="51">
        <f t="shared" si="346"/>
        <v>0</v>
      </c>
      <c r="AK1765" s="51">
        <f t="shared" si="347"/>
        <v>0</v>
      </c>
      <c r="AL1765" s="51">
        <f t="shared" si="348"/>
        <v>0</v>
      </c>
      <c r="AM1765" s="51">
        <f t="shared" si="349"/>
        <v>0</v>
      </c>
      <c r="AN1765" s="51">
        <f t="shared" si="350"/>
        <v>0</v>
      </c>
    </row>
    <row r="1766" spans="1:40" x14ac:dyDescent="0.25">
      <c r="A1766" s="17"/>
      <c r="B1766" s="17"/>
      <c r="C1766" s="35"/>
      <c r="D1766" s="17"/>
      <c r="E1766" s="17"/>
      <c r="F1766" s="17"/>
      <c r="G1766" s="62">
        <f t="shared" si="351"/>
        <v>0</v>
      </c>
      <c r="H1766" s="17"/>
      <c r="I1766" s="17"/>
      <c r="J1766" s="17"/>
      <c r="K1766" s="17"/>
      <c r="L1766" s="17"/>
      <c r="M1766" s="17"/>
      <c r="N1766" s="17"/>
      <c r="O1766" s="17"/>
      <c r="P1766" s="115"/>
      <c r="Q1766" s="62">
        <f>IF(C1766&gt;A_Stammdaten!$B$12,0,SUM(G1766,H1766,J1766,K1766,M1766,N1766)-SUM(I1766,L1766,O1766,P1766))</f>
        <v>0</v>
      </c>
      <c r="R1766" s="17"/>
      <c r="S1766" s="17"/>
      <c r="T1766" s="17"/>
      <c r="U1766" s="62">
        <f t="shared" si="342"/>
        <v>0</v>
      </c>
      <c r="V1766" s="63">
        <f>IF(ISBLANK($B1766),0,VLOOKUP($B1766,Listen!$A$2:$C$45,2,FALSE))</f>
        <v>0</v>
      </c>
      <c r="W1766" s="63">
        <f>IF(ISBLANK($B1766),0,VLOOKUP($B1766,Listen!$A$2:$C$45,3,FALSE))</f>
        <v>0</v>
      </c>
      <c r="X1766" s="49">
        <f t="shared" si="343"/>
        <v>0</v>
      </c>
      <c r="Y1766" s="49">
        <f t="shared" si="341"/>
        <v>0</v>
      </c>
      <c r="Z1766" s="49">
        <f t="shared" si="341"/>
        <v>0</v>
      </c>
      <c r="AA1766" s="49">
        <f t="shared" si="341"/>
        <v>0</v>
      </c>
      <c r="AB1766" s="49">
        <f t="shared" si="341"/>
        <v>0</v>
      </c>
      <c r="AC1766" s="49">
        <f t="shared" si="341"/>
        <v>0</v>
      </c>
      <c r="AD1766" s="49">
        <f t="shared" si="341"/>
        <v>0</v>
      </c>
      <c r="AE1766" s="51">
        <f t="shared" si="352"/>
        <v>0</v>
      </c>
      <c r="AF1766" s="51">
        <f>IF(C1766=A_Stammdaten!$B$12,D_SAV!$U1766-D_SAV!$AG1766,HLOOKUP(A_Stammdaten!$B$12-1,$AH$4:$AN$4004,ROW(C1766)-3,FALSE)-$AG1766)</f>
        <v>0</v>
      </c>
      <c r="AG1766" s="51">
        <f>HLOOKUP(A_Stammdaten!$B$12,$AH$4:$AN$4004,ROW(C1766)-3,FALSE)</f>
        <v>0</v>
      </c>
      <c r="AH1766" s="51">
        <f t="shared" si="344"/>
        <v>0</v>
      </c>
      <c r="AI1766" s="51">
        <f t="shared" si="345"/>
        <v>0</v>
      </c>
      <c r="AJ1766" s="51">
        <f t="shared" si="346"/>
        <v>0</v>
      </c>
      <c r="AK1766" s="51">
        <f t="shared" si="347"/>
        <v>0</v>
      </c>
      <c r="AL1766" s="51">
        <f t="shared" si="348"/>
        <v>0</v>
      </c>
      <c r="AM1766" s="51">
        <f t="shared" si="349"/>
        <v>0</v>
      </c>
      <c r="AN1766" s="51">
        <f t="shared" si="350"/>
        <v>0</v>
      </c>
    </row>
    <row r="1767" spans="1:40" x14ac:dyDescent="0.25">
      <c r="A1767" s="17"/>
      <c r="B1767" s="17"/>
      <c r="C1767" s="35"/>
      <c r="D1767" s="17"/>
      <c r="E1767" s="17"/>
      <c r="F1767" s="17"/>
      <c r="G1767" s="62">
        <f t="shared" si="351"/>
        <v>0</v>
      </c>
      <c r="H1767" s="17"/>
      <c r="I1767" s="17"/>
      <c r="J1767" s="17"/>
      <c r="K1767" s="17"/>
      <c r="L1767" s="17"/>
      <c r="M1767" s="17"/>
      <c r="N1767" s="17"/>
      <c r="O1767" s="17"/>
      <c r="P1767" s="115"/>
      <c r="Q1767" s="62">
        <f>IF(C1767&gt;A_Stammdaten!$B$12,0,SUM(G1767,H1767,J1767,K1767,M1767,N1767)-SUM(I1767,L1767,O1767,P1767))</f>
        <v>0</v>
      </c>
      <c r="R1767" s="17"/>
      <c r="S1767" s="17"/>
      <c r="T1767" s="17"/>
      <c r="U1767" s="62">
        <f t="shared" si="342"/>
        <v>0</v>
      </c>
      <c r="V1767" s="63">
        <f>IF(ISBLANK($B1767),0,VLOOKUP($B1767,Listen!$A$2:$C$45,2,FALSE))</f>
        <v>0</v>
      </c>
      <c r="W1767" s="63">
        <f>IF(ISBLANK($B1767),0,VLOOKUP($B1767,Listen!$A$2:$C$45,3,FALSE))</f>
        <v>0</v>
      </c>
      <c r="X1767" s="49">
        <f t="shared" si="343"/>
        <v>0</v>
      </c>
      <c r="Y1767" s="49">
        <f t="shared" si="341"/>
        <v>0</v>
      </c>
      <c r="Z1767" s="49">
        <f t="shared" si="341"/>
        <v>0</v>
      </c>
      <c r="AA1767" s="49">
        <f t="shared" si="341"/>
        <v>0</v>
      </c>
      <c r="AB1767" s="49">
        <f t="shared" si="341"/>
        <v>0</v>
      </c>
      <c r="AC1767" s="49">
        <f t="shared" si="341"/>
        <v>0</v>
      </c>
      <c r="AD1767" s="49">
        <f t="shared" si="341"/>
        <v>0</v>
      </c>
      <c r="AE1767" s="51">
        <f t="shared" si="352"/>
        <v>0</v>
      </c>
      <c r="AF1767" s="51">
        <f>IF(C1767=A_Stammdaten!$B$12,D_SAV!$U1767-D_SAV!$AG1767,HLOOKUP(A_Stammdaten!$B$12-1,$AH$4:$AN$4004,ROW(C1767)-3,FALSE)-$AG1767)</f>
        <v>0</v>
      </c>
      <c r="AG1767" s="51">
        <f>HLOOKUP(A_Stammdaten!$B$12,$AH$4:$AN$4004,ROW(C1767)-3,FALSE)</f>
        <v>0</v>
      </c>
      <c r="AH1767" s="51">
        <f t="shared" si="344"/>
        <v>0</v>
      </c>
      <c r="AI1767" s="51">
        <f t="shared" si="345"/>
        <v>0</v>
      </c>
      <c r="AJ1767" s="51">
        <f t="shared" si="346"/>
        <v>0</v>
      </c>
      <c r="AK1767" s="51">
        <f t="shared" si="347"/>
        <v>0</v>
      </c>
      <c r="AL1767" s="51">
        <f t="shared" si="348"/>
        <v>0</v>
      </c>
      <c r="AM1767" s="51">
        <f t="shared" si="349"/>
        <v>0</v>
      </c>
      <c r="AN1767" s="51">
        <f t="shared" si="350"/>
        <v>0</v>
      </c>
    </row>
    <row r="1768" spans="1:40" x14ac:dyDescent="0.25">
      <c r="A1768" s="17"/>
      <c r="B1768" s="17"/>
      <c r="C1768" s="35"/>
      <c r="D1768" s="17"/>
      <c r="E1768" s="17"/>
      <c r="F1768" s="17"/>
      <c r="G1768" s="62">
        <f t="shared" si="351"/>
        <v>0</v>
      </c>
      <c r="H1768" s="17"/>
      <c r="I1768" s="17"/>
      <c r="J1768" s="17"/>
      <c r="K1768" s="17"/>
      <c r="L1768" s="17"/>
      <c r="M1768" s="17"/>
      <c r="N1768" s="17"/>
      <c r="O1768" s="17"/>
      <c r="P1768" s="115"/>
      <c r="Q1768" s="62">
        <f>IF(C1768&gt;A_Stammdaten!$B$12,0,SUM(G1768,H1768,J1768,K1768,M1768,N1768)-SUM(I1768,L1768,O1768,P1768))</f>
        <v>0</v>
      </c>
      <c r="R1768" s="17"/>
      <c r="S1768" s="17"/>
      <c r="T1768" s="17"/>
      <c r="U1768" s="62">
        <f t="shared" si="342"/>
        <v>0</v>
      </c>
      <c r="V1768" s="63">
        <f>IF(ISBLANK($B1768),0,VLOOKUP($B1768,Listen!$A$2:$C$45,2,FALSE))</f>
        <v>0</v>
      </c>
      <c r="W1768" s="63">
        <f>IF(ISBLANK($B1768),0,VLOOKUP($B1768,Listen!$A$2:$C$45,3,FALSE))</f>
        <v>0</v>
      </c>
      <c r="X1768" s="49">
        <f t="shared" si="343"/>
        <v>0</v>
      </c>
      <c r="Y1768" s="49">
        <f t="shared" si="341"/>
        <v>0</v>
      </c>
      <c r="Z1768" s="49">
        <f t="shared" si="341"/>
        <v>0</v>
      </c>
      <c r="AA1768" s="49">
        <f t="shared" ref="Y1768:AD1810" si="353">$V1768</f>
        <v>0</v>
      </c>
      <c r="AB1768" s="49">
        <f t="shared" si="353"/>
        <v>0</v>
      </c>
      <c r="AC1768" s="49">
        <f t="shared" si="353"/>
        <v>0</v>
      </c>
      <c r="AD1768" s="49">
        <f t="shared" si="353"/>
        <v>0</v>
      </c>
      <c r="AE1768" s="51">
        <f t="shared" si="352"/>
        <v>0</v>
      </c>
      <c r="AF1768" s="51">
        <f>IF(C1768=A_Stammdaten!$B$12,D_SAV!$U1768-D_SAV!$AG1768,HLOOKUP(A_Stammdaten!$B$12-1,$AH$4:$AN$4004,ROW(C1768)-3,FALSE)-$AG1768)</f>
        <v>0</v>
      </c>
      <c r="AG1768" s="51">
        <f>HLOOKUP(A_Stammdaten!$B$12,$AH$4:$AN$4004,ROW(C1768)-3,FALSE)</f>
        <v>0</v>
      </c>
      <c r="AH1768" s="51">
        <f t="shared" si="344"/>
        <v>0</v>
      </c>
      <c r="AI1768" s="51">
        <f t="shared" si="345"/>
        <v>0</v>
      </c>
      <c r="AJ1768" s="51">
        <f t="shared" si="346"/>
        <v>0</v>
      </c>
      <c r="AK1768" s="51">
        <f t="shared" si="347"/>
        <v>0</v>
      </c>
      <c r="AL1768" s="51">
        <f t="shared" si="348"/>
        <v>0</v>
      </c>
      <c r="AM1768" s="51">
        <f t="shared" si="349"/>
        <v>0</v>
      </c>
      <c r="AN1768" s="51">
        <f t="shared" si="350"/>
        <v>0</v>
      </c>
    </row>
    <row r="1769" spans="1:40" x14ac:dyDescent="0.25">
      <c r="A1769" s="17"/>
      <c r="B1769" s="17"/>
      <c r="C1769" s="35"/>
      <c r="D1769" s="17"/>
      <c r="E1769" s="17"/>
      <c r="F1769" s="17"/>
      <c r="G1769" s="62">
        <f t="shared" si="351"/>
        <v>0</v>
      </c>
      <c r="H1769" s="17"/>
      <c r="I1769" s="17"/>
      <c r="J1769" s="17"/>
      <c r="K1769" s="17"/>
      <c r="L1769" s="17"/>
      <c r="M1769" s="17"/>
      <c r="N1769" s="17"/>
      <c r="O1769" s="17"/>
      <c r="P1769" s="115"/>
      <c r="Q1769" s="62">
        <f>IF(C1769&gt;A_Stammdaten!$B$12,0,SUM(G1769,H1769,J1769,K1769,M1769,N1769)-SUM(I1769,L1769,O1769,P1769))</f>
        <v>0</v>
      </c>
      <c r="R1769" s="17"/>
      <c r="S1769" s="17"/>
      <c r="T1769" s="17"/>
      <c r="U1769" s="62">
        <f t="shared" si="342"/>
        <v>0</v>
      </c>
      <c r="V1769" s="63">
        <f>IF(ISBLANK($B1769),0,VLOOKUP($B1769,Listen!$A$2:$C$45,2,FALSE))</f>
        <v>0</v>
      </c>
      <c r="W1769" s="63">
        <f>IF(ISBLANK($B1769),0,VLOOKUP($B1769,Listen!$A$2:$C$45,3,FALSE))</f>
        <v>0</v>
      </c>
      <c r="X1769" s="49">
        <f t="shared" si="343"/>
        <v>0</v>
      </c>
      <c r="Y1769" s="49">
        <f t="shared" si="353"/>
        <v>0</v>
      </c>
      <c r="Z1769" s="49">
        <f t="shared" si="353"/>
        <v>0</v>
      </c>
      <c r="AA1769" s="49">
        <f t="shared" si="353"/>
        <v>0</v>
      </c>
      <c r="AB1769" s="49">
        <f t="shared" si="353"/>
        <v>0</v>
      </c>
      <c r="AC1769" s="49">
        <f t="shared" si="353"/>
        <v>0</v>
      </c>
      <c r="AD1769" s="49">
        <f t="shared" si="353"/>
        <v>0</v>
      </c>
      <c r="AE1769" s="51">
        <f t="shared" si="352"/>
        <v>0</v>
      </c>
      <c r="AF1769" s="51">
        <f>IF(C1769=A_Stammdaten!$B$12,D_SAV!$U1769-D_SAV!$AG1769,HLOOKUP(A_Stammdaten!$B$12-1,$AH$4:$AN$4004,ROW(C1769)-3,FALSE)-$AG1769)</f>
        <v>0</v>
      </c>
      <c r="AG1769" s="51">
        <f>HLOOKUP(A_Stammdaten!$B$12,$AH$4:$AN$4004,ROW(C1769)-3,FALSE)</f>
        <v>0</v>
      </c>
      <c r="AH1769" s="51">
        <f t="shared" si="344"/>
        <v>0</v>
      </c>
      <c r="AI1769" s="51">
        <f t="shared" si="345"/>
        <v>0</v>
      </c>
      <c r="AJ1769" s="51">
        <f t="shared" si="346"/>
        <v>0</v>
      </c>
      <c r="AK1769" s="51">
        <f t="shared" si="347"/>
        <v>0</v>
      </c>
      <c r="AL1769" s="51">
        <f t="shared" si="348"/>
        <v>0</v>
      </c>
      <c r="AM1769" s="51">
        <f t="shared" si="349"/>
        <v>0</v>
      </c>
      <c r="AN1769" s="51">
        <f t="shared" si="350"/>
        <v>0</v>
      </c>
    </row>
    <row r="1770" spans="1:40" x14ac:dyDescent="0.25">
      <c r="A1770" s="17"/>
      <c r="B1770" s="17"/>
      <c r="C1770" s="35"/>
      <c r="D1770" s="17"/>
      <c r="E1770" s="17"/>
      <c r="F1770" s="17"/>
      <c r="G1770" s="62">
        <f t="shared" si="351"/>
        <v>0</v>
      </c>
      <c r="H1770" s="17"/>
      <c r="I1770" s="17"/>
      <c r="J1770" s="17"/>
      <c r="K1770" s="17"/>
      <c r="L1770" s="17"/>
      <c r="M1770" s="17"/>
      <c r="N1770" s="17"/>
      <c r="O1770" s="17"/>
      <c r="P1770" s="115"/>
      <c r="Q1770" s="62">
        <f>IF(C1770&gt;A_Stammdaten!$B$12,0,SUM(G1770,H1770,J1770,K1770,M1770,N1770)-SUM(I1770,L1770,O1770,P1770))</f>
        <v>0</v>
      </c>
      <c r="R1770" s="17"/>
      <c r="S1770" s="17"/>
      <c r="T1770" s="17"/>
      <c r="U1770" s="62">
        <f t="shared" si="342"/>
        <v>0</v>
      </c>
      <c r="V1770" s="63">
        <f>IF(ISBLANK($B1770),0,VLOOKUP($B1770,Listen!$A$2:$C$45,2,FALSE))</f>
        <v>0</v>
      </c>
      <c r="W1770" s="63">
        <f>IF(ISBLANK($B1770),0,VLOOKUP($B1770,Listen!$A$2:$C$45,3,FALSE))</f>
        <v>0</v>
      </c>
      <c r="X1770" s="49">
        <f t="shared" si="343"/>
        <v>0</v>
      </c>
      <c r="Y1770" s="49">
        <f t="shared" si="353"/>
        <v>0</v>
      </c>
      <c r="Z1770" s="49">
        <f t="shared" si="353"/>
        <v>0</v>
      </c>
      <c r="AA1770" s="49">
        <f t="shared" si="353"/>
        <v>0</v>
      </c>
      <c r="AB1770" s="49">
        <f t="shared" si="353"/>
        <v>0</v>
      </c>
      <c r="AC1770" s="49">
        <f t="shared" si="353"/>
        <v>0</v>
      </c>
      <c r="AD1770" s="49">
        <f t="shared" si="353"/>
        <v>0</v>
      </c>
      <c r="AE1770" s="51">
        <f t="shared" si="352"/>
        <v>0</v>
      </c>
      <c r="AF1770" s="51">
        <f>IF(C1770=A_Stammdaten!$B$12,D_SAV!$U1770-D_SAV!$AG1770,HLOOKUP(A_Stammdaten!$B$12-1,$AH$4:$AN$4004,ROW(C1770)-3,FALSE)-$AG1770)</f>
        <v>0</v>
      </c>
      <c r="AG1770" s="51">
        <f>HLOOKUP(A_Stammdaten!$B$12,$AH$4:$AN$4004,ROW(C1770)-3,FALSE)</f>
        <v>0</v>
      </c>
      <c r="AH1770" s="51">
        <f t="shared" si="344"/>
        <v>0</v>
      </c>
      <c r="AI1770" s="51">
        <f t="shared" si="345"/>
        <v>0</v>
      </c>
      <c r="AJ1770" s="51">
        <f t="shared" si="346"/>
        <v>0</v>
      </c>
      <c r="AK1770" s="51">
        <f t="shared" si="347"/>
        <v>0</v>
      </c>
      <c r="AL1770" s="51">
        <f t="shared" si="348"/>
        <v>0</v>
      </c>
      <c r="AM1770" s="51">
        <f t="shared" si="349"/>
        <v>0</v>
      </c>
      <c r="AN1770" s="51">
        <f t="shared" si="350"/>
        <v>0</v>
      </c>
    </row>
    <row r="1771" spans="1:40" x14ac:dyDescent="0.25">
      <c r="A1771" s="17"/>
      <c r="B1771" s="17"/>
      <c r="C1771" s="35"/>
      <c r="D1771" s="17"/>
      <c r="E1771" s="17"/>
      <c r="F1771" s="17"/>
      <c r="G1771" s="62">
        <f t="shared" si="351"/>
        <v>0</v>
      </c>
      <c r="H1771" s="17"/>
      <c r="I1771" s="17"/>
      <c r="J1771" s="17"/>
      <c r="K1771" s="17"/>
      <c r="L1771" s="17"/>
      <c r="M1771" s="17"/>
      <c r="N1771" s="17"/>
      <c r="O1771" s="17"/>
      <c r="P1771" s="115"/>
      <c r="Q1771" s="62">
        <f>IF(C1771&gt;A_Stammdaten!$B$12,0,SUM(G1771,H1771,J1771,K1771,M1771,N1771)-SUM(I1771,L1771,O1771,P1771))</f>
        <v>0</v>
      </c>
      <c r="R1771" s="17"/>
      <c r="S1771" s="17"/>
      <c r="T1771" s="17"/>
      <c r="U1771" s="62">
        <f t="shared" si="342"/>
        <v>0</v>
      </c>
      <c r="V1771" s="63">
        <f>IF(ISBLANK($B1771),0,VLOOKUP($B1771,Listen!$A$2:$C$45,2,FALSE))</f>
        <v>0</v>
      </c>
      <c r="W1771" s="63">
        <f>IF(ISBLANK($B1771),0,VLOOKUP($B1771,Listen!$A$2:$C$45,3,FALSE))</f>
        <v>0</v>
      </c>
      <c r="X1771" s="49">
        <f t="shared" si="343"/>
        <v>0</v>
      </c>
      <c r="Y1771" s="49">
        <f t="shared" si="353"/>
        <v>0</v>
      </c>
      <c r="Z1771" s="49">
        <f t="shared" si="353"/>
        <v>0</v>
      </c>
      <c r="AA1771" s="49">
        <f t="shared" si="353"/>
        <v>0</v>
      </c>
      <c r="AB1771" s="49">
        <f t="shared" si="353"/>
        <v>0</v>
      </c>
      <c r="AC1771" s="49">
        <f t="shared" si="353"/>
        <v>0</v>
      </c>
      <c r="AD1771" s="49">
        <f t="shared" si="353"/>
        <v>0</v>
      </c>
      <c r="AE1771" s="51">
        <f t="shared" si="352"/>
        <v>0</v>
      </c>
      <c r="AF1771" s="51">
        <f>IF(C1771=A_Stammdaten!$B$12,D_SAV!$U1771-D_SAV!$AG1771,HLOOKUP(A_Stammdaten!$B$12-1,$AH$4:$AN$4004,ROW(C1771)-3,FALSE)-$AG1771)</f>
        <v>0</v>
      </c>
      <c r="AG1771" s="51">
        <f>HLOOKUP(A_Stammdaten!$B$12,$AH$4:$AN$4004,ROW(C1771)-3,FALSE)</f>
        <v>0</v>
      </c>
      <c r="AH1771" s="51">
        <f t="shared" si="344"/>
        <v>0</v>
      </c>
      <c r="AI1771" s="51">
        <f t="shared" si="345"/>
        <v>0</v>
      </c>
      <c r="AJ1771" s="51">
        <f t="shared" si="346"/>
        <v>0</v>
      </c>
      <c r="AK1771" s="51">
        <f t="shared" si="347"/>
        <v>0</v>
      </c>
      <c r="AL1771" s="51">
        <f t="shared" si="348"/>
        <v>0</v>
      </c>
      <c r="AM1771" s="51">
        <f t="shared" si="349"/>
        <v>0</v>
      </c>
      <c r="AN1771" s="51">
        <f t="shared" si="350"/>
        <v>0</v>
      </c>
    </row>
    <row r="1772" spans="1:40" x14ac:dyDescent="0.25">
      <c r="A1772" s="17"/>
      <c r="B1772" s="17"/>
      <c r="C1772" s="35"/>
      <c r="D1772" s="17"/>
      <c r="E1772" s="17"/>
      <c r="F1772" s="17"/>
      <c r="G1772" s="62">
        <f t="shared" si="351"/>
        <v>0</v>
      </c>
      <c r="H1772" s="17"/>
      <c r="I1772" s="17"/>
      <c r="J1772" s="17"/>
      <c r="K1772" s="17"/>
      <c r="L1772" s="17"/>
      <c r="M1772" s="17"/>
      <c r="N1772" s="17"/>
      <c r="O1772" s="17"/>
      <c r="P1772" s="115"/>
      <c r="Q1772" s="62">
        <f>IF(C1772&gt;A_Stammdaten!$B$12,0,SUM(G1772,H1772,J1772,K1772,M1772,N1772)-SUM(I1772,L1772,O1772,P1772))</f>
        <v>0</v>
      </c>
      <c r="R1772" s="17"/>
      <c r="S1772" s="17"/>
      <c r="T1772" s="17"/>
      <c r="U1772" s="62">
        <f t="shared" si="342"/>
        <v>0</v>
      </c>
      <c r="V1772" s="63">
        <f>IF(ISBLANK($B1772),0,VLOOKUP($B1772,Listen!$A$2:$C$45,2,FALSE))</f>
        <v>0</v>
      </c>
      <c r="W1772" s="63">
        <f>IF(ISBLANK($B1772),0,VLOOKUP($B1772,Listen!$A$2:$C$45,3,FALSE))</f>
        <v>0</v>
      </c>
      <c r="X1772" s="49">
        <f t="shared" si="343"/>
        <v>0</v>
      </c>
      <c r="Y1772" s="49">
        <f t="shared" si="353"/>
        <v>0</v>
      </c>
      <c r="Z1772" s="49">
        <f t="shared" si="353"/>
        <v>0</v>
      </c>
      <c r="AA1772" s="49">
        <f t="shared" si="353"/>
        <v>0</v>
      </c>
      <c r="AB1772" s="49">
        <f t="shared" si="353"/>
        <v>0</v>
      </c>
      <c r="AC1772" s="49">
        <f t="shared" si="353"/>
        <v>0</v>
      </c>
      <c r="AD1772" s="49">
        <f t="shared" si="353"/>
        <v>0</v>
      </c>
      <c r="AE1772" s="51">
        <f t="shared" si="352"/>
        <v>0</v>
      </c>
      <c r="AF1772" s="51">
        <f>IF(C1772=A_Stammdaten!$B$12,D_SAV!$U1772-D_SAV!$AG1772,HLOOKUP(A_Stammdaten!$B$12-1,$AH$4:$AN$4004,ROW(C1772)-3,FALSE)-$AG1772)</f>
        <v>0</v>
      </c>
      <c r="AG1772" s="51">
        <f>HLOOKUP(A_Stammdaten!$B$12,$AH$4:$AN$4004,ROW(C1772)-3,FALSE)</f>
        <v>0</v>
      </c>
      <c r="AH1772" s="51">
        <f t="shared" si="344"/>
        <v>0</v>
      </c>
      <c r="AI1772" s="51">
        <f t="shared" si="345"/>
        <v>0</v>
      </c>
      <c r="AJ1772" s="51">
        <f t="shared" si="346"/>
        <v>0</v>
      </c>
      <c r="AK1772" s="51">
        <f t="shared" si="347"/>
        <v>0</v>
      </c>
      <c r="AL1772" s="51">
        <f t="shared" si="348"/>
        <v>0</v>
      </c>
      <c r="AM1772" s="51">
        <f t="shared" si="349"/>
        <v>0</v>
      </c>
      <c r="AN1772" s="51">
        <f t="shared" si="350"/>
        <v>0</v>
      </c>
    </row>
    <row r="1773" spans="1:40" x14ac:dyDescent="0.25">
      <c r="A1773" s="17"/>
      <c r="B1773" s="17"/>
      <c r="C1773" s="35"/>
      <c r="D1773" s="17"/>
      <c r="E1773" s="17"/>
      <c r="F1773" s="17"/>
      <c r="G1773" s="62">
        <f t="shared" si="351"/>
        <v>0</v>
      </c>
      <c r="H1773" s="17"/>
      <c r="I1773" s="17"/>
      <c r="J1773" s="17"/>
      <c r="K1773" s="17"/>
      <c r="L1773" s="17"/>
      <c r="M1773" s="17"/>
      <c r="N1773" s="17"/>
      <c r="O1773" s="17"/>
      <c r="P1773" s="115"/>
      <c r="Q1773" s="62">
        <f>IF(C1773&gt;A_Stammdaten!$B$12,0,SUM(G1773,H1773,J1773,K1773,M1773,N1773)-SUM(I1773,L1773,O1773,P1773))</f>
        <v>0</v>
      </c>
      <c r="R1773" s="17"/>
      <c r="S1773" s="17"/>
      <c r="T1773" s="17"/>
      <c r="U1773" s="62">
        <f t="shared" si="342"/>
        <v>0</v>
      </c>
      <c r="V1773" s="63">
        <f>IF(ISBLANK($B1773),0,VLOOKUP($B1773,Listen!$A$2:$C$45,2,FALSE))</f>
        <v>0</v>
      </c>
      <c r="W1773" s="63">
        <f>IF(ISBLANK($B1773),0,VLOOKUP($B1773,Listen!$A$2:$C$45,3,FALSE))</f>
        <v>0</v>
      </c>
      <c r="X1773" s="49">
        <f t="shared" si="343"/>
        <v>0</v>
      </c>
      <c r="Y1773" s="49">
        <f t="shared" si="353"/>
        <v>0</v>
      </c>
      <c r="Z1773" s="49">
        <f t="shared" si="353"/>
        <v>0</v>
      </c>
      <c r="AA1773" s="49">
        <f t="shared" si="353"/>
        <v>0</v>
      </c>
      <c r="AB1773" s="49">
        <f t="shared" si="353"/>
        <v>0</v>
      </c>
      <c r="AC1773" s="49">
        <f t="shared" si="353"/>
        <v>0</v>
      </c>
      <c r="AD1773" s="49">
        <f t="shared" si="353"/>
        <v>0</v>
      </c>
      <c r="AE1773" s="51">
        <f t="shared" si="352"/>
        <v>0</v>
      </c>
      <c r="AF1773" s="51">
        <f>IF(C1773=A_Stammdaten!$B$12,D_SAV!$U1773-D_SAV!$AG1773,HLOOKUP(A_Stammdaten!$B$12-1,$AH$4:$AN$4004,ROW(C1773)-3,FALSE)-$AG1773)</f>
        <v>0</v>
      </c>
      <c r="AG1773" s="51">
        <f>HLOOKUP(A_Stammdaten!$B$12,$AH$4:$AN$4004,ROW(C1773)-3,FALSE)</f>
        <v>0</v>
      </c>
      <c r="AH1773" s="51">
        <f t="shared" si="344"/>
        <v>0</v>
      </c>
      <c r="AI1773" s="51">
        <f t="shared" si="345"/>
        <v>0</v>
      </c>
      <c r="AJ1773" s="51">
        <f t="shared" si="346"/>
        <v>0</v>
      </c>
      <c r="AK1773" s="51">
        <f t="shared" si="347"/>
        <v>0</v>
      </c>
      <c r="AL1773" s="51">
        <f t="shared" si="348"/>
        <v>0</v>
      </c>
      <c r="AM1773" s="51">
        <f t="shared" si="349"/>
        <v>0</v>
      </c>
      <c r="AN1773" s="51">
        <f t="shared" si="350"/>
        <v>0</v>
      </c>
    </row>
    <row r="1774" spans="1:40" x14ac:dyDescent="0.25">
      <c r="A1774" s="17"/>
      <c r="B1774" s="17"/>
      <c r="C1774" s="35"/>
      <c r="D1774" s="17"/>
      <c r="E1774" s="17"/>
      <c r="F1774" s="17"/>
      <c r="G1774" s="62">
        <f t="shared" si="351"/>
        <v>0</v>
      </c>
      <c r="H1774" s="17"/>
      <c r="I1774" s="17"/>
      <c r="J1774" s="17"/>
      <c r="K1774" s="17"/>
      <c r="L1774" s="17"/>
      <c r="M1774" s="17"/>
      <c r="N1774" s="17"/>
      <c r="O1774" s="17"/>
      <c r="P1774" s="115"/>
      <c r="Q1774" s="62">
        <f>IF(C1774&gt;A_Stammdaten!$B$12,0,SUM(G1774,H1774,J1774,K1774,M1774,N1774)-SUM(I1774,L1774,O1774,P1774))</f>
        <v>0</v>
      </c>
      <c r="R1774" s="17"/>
      <c r="S1774" s="17"/>
      <c r="T1774" s="17"/>
      <c r="U1774" s="62">
        <f t="shared" si="342"/>
        <v>0</v>
      </c>
      <c r="V1774" s="63">
        <f>IF(ISBLANK($B1774),0,VLOOKUP($B1774,Listen!$A$2:$C$45,2,FALSE))</f>
        <v>0</v>
      </c>
      <c r="W1774" s="63">
        <f>IF(ISBLANK($B1774),0,VLOOKUP($B1774,Listen!$A$2:$C$45,3,FALSE))</f>
        <v>0</v>
      </c>
      <c r="X1774" s="49">
        <f t="shared" si="343"/>
        <v>0</v>
      </c>
      <c r="Y1774" s="49">
        <f t="shared" si="353"/>
        <v>0</v>
      </c>
      <c r="Z1774" s="49">
        <f t="shared" si="353"/>
        <v>0</v>
      </c>
      <c r="AA1774" s="49">
        <f t="shared" si="353"/>
        <v>0</v>
      </c>
      <c r="AB1774" s="49">
        <f t="shared" si="353"/>
        <v>0</v>
      </c>
      <c r="AC1774" s="49">
        <f t="shared" si="353"/>
        <v>0</v>
      </c>
      <c r="AD1774" s="49">
        <f t="shared" si="353"/>
        <v>0</v>
      </c>
      <c r="AE1774" s="51">
        <f t="shared" si="352"/>
        <v>0</v>
      </c>
      <c r="AF1774" s="51">
        <f>IF(C1774=A_Stammdaten!$B$12,D_SAV!$U1774-D_SAV!$AG1774,HLOOKUP(A_Stammdaten!$B$12-1,$AH$4:$AN$4004,ROW(C1774)-3,FALSE)-$AG1774)</f>
        <v>0</v>
      </c>
      <c r="AG1774" s="51">
        <f>HLOOKUP(A_Stammdaten!$B$12,$AH$4:$AN$4004,ROW(C1774)-3,FALSE)</f>
        <v>0</v>
      </c>
      <c r="AH1774" s="51">
        <f t="shared" si="344"/>
        <v>0</v>
      </c>
      <c r="AI1774" s="51">
        <f t="shared" si="345"/>
        <v>0</v>
      </c>
      <c r="AJ1774" s="51">
        <f t="shared" si="346"/>
        <v>0</v>
      </c>
      <c r="AK1774" s="51">
        <f t="shared" si="347"/>
        <v>0</v>
      </c>
      <c r="AL1774" s="51">
        <f t="shared" si="348"/>
        <v>0</v>
      </c>
      <c r="AM1774" s="51">
        <f t="shared" si="349"/>
        <v>0</v>
      </c>
      <c r="AN1774" s="51">
        <f t="shared" si="350"/>
        <v>0</v>
      </c>
    </row>
    <row r="1775" spans="1:40" x14ac:dyDescent="0.25">
      <c r="A1775" s="17"/>
      <c r="B1775" s="17"/>
      <c r="C1775" s="35"/>
      <c r="D1775" s="17"/>
      <c r="E1775" s="17"/>
      <c r="F1775" s="17"/>
      <c r="G1775" s="62">
        <f t="shared" si="351"/>
        <v>0</v>
      </c>
      <c r="H1775" s="17"/>
      <c r="I1775" s="17"/>
      <c r="J1775" s="17"/>
      <c r="K1775" s="17"/>
      <c r="L1775" s="17"/>
      <c r="M1775" s="17"/>
      <c r="N1775" s="17"/>
      <c r="O1775" s="17"/>
      <c r="P1775" s="115"/>
      <c r="Q1775" s="62">
        <f>IF(C1775&gt;A_Stammdaten!$B$12,0,SUM(G1775,H1775,J1775,K1775,M1775,N1775)-SUM(I1775,L1775,O1775,P1775))</f>
        <v>0</v>
      </c>
      <c r="R1775" s="17"/>
      <c r="S1775" s="17"/>
      <c r="T1775" s="17"/>
      <c r="U1775" s="62">
        <f t="shared" si="342"/>
        <v>0</v>
      </c>
      <c r="V1775" s="63">
        <f>IF(ISBLANK($B1775),0,VLOOKUP($B1775,Listen!$A$2:$C$45,2,FALSE))</f>
        <v>0</v>
      </c>
      <c r="W1775" s="63">
        <f>IF(ISBLANK($B1775),0,VLOOKUP($B1775,Listen!$A$2:$C$45,3,FALSE))</f>
        <v>0</v>
      </c>
      <c r="X1775" s="49">
        <f t="shared" si="343"/>
        <v>0</v>
      </c>
      <c r="Y1775" s="49">
        <f t="shared" si="353"/>
        <v>0</v>
      </c>
      <c r="Z1775" s="49">
        <f t="shared" si="353"/>
        <v>0</v>
      </c>
      <c r="AA1775" s="49">
        <f t="shared" si="353"/>
        <v>0</v>
      </c>
      <c r="AB1775" s="49">
        <f t="shared" si="353"/>
        <v>0</v>
      </c>
      <c r="AC1775" s="49">
        <f t="shared" si="353"/>
        <v>0</v>
      </c>
      <c r="AD1775" s="49">
        <f t="shared" si="353"/>
        <v>0</v>
      </c>
      <c r="AE1775" s="51">
        <f t="shared" si="352"/>
        <v>0</v>
      </c>
      <c r="AF1775" s="51">
        <f>IF(C1775=A_Stammdaten!$B$12,D_SAV!$U1775-D_SAV!$AG1775,HLOOKUP(A_Stammdaten!$B$12-1,$AH$4:$AN$4004,ROW(C1775)-3,FALSE)-$AG1775)</f>
        <v>0</v>
      </c>
      <c r="AG1775" s="51">
        <f>HLOOKUP(A_Stammdaten!$B$12,$AH$4:$AN$4004,ROW(C1775)-3,FALSE)</f>
        <v>0</v>
      </c>
      <c r="AH1775" s="51">
        <f t="shared" si="344"/>
        <v>0</v>
      </c>
      <c r="AI1775" s="51">
        <f t="shared" si="345"/>
        <v>0</v>
      </c>
      <c r="AJ1775" s="51">
        <f t="shared" si="346"/>
        <v>0</v>
      </c>
      <c r="AK1775" s="51">
        <f t="shared" si="347"/>
        <v>0</v>
      </c>
      <c r="AL1775" s="51">
        <f t="shared" si="348"/>
        <v>0</v>
      </c>
      <c r="AM1775" s="51">
        <f t="shared" si="349"/>
        <v>0</v>
      </c>
      <c r="AN1775" s="51">
        <f t="shared" si="350"/>
        <v>0</v>
      </c>
    </row>
    <row r="1776" spans="1:40" x14ac:dyDescent="0.25">
      <c r="A1776" s="17"/>
      <c r="B1776" s="17"/>
      <c r="C1776" s="35"/>
      <c r="D1776" s="17"/>
      <c r="E1776" s="17"/>
      <c r="F1776" s="17"/>
      <c r="G1776" s="62">
        <f t="shared" si="351"/>
        <v>0</v>
      </c>
      <c r="H1776" s="17"/>
      <c r="I1776" s="17"/>
      <c r="J1776" s="17"/>
      <c r="K1776" s="17"/>
      <c r="L1776" s="17"/>
      <c r="M1776" s="17"/>
      <c r="N1776" s="17"/>
      <c r="O1776" s="17"/>
      <c r="P1776" s="115"/>
      <c r="Q1776" s="62">
        <f>IF(C1776&gt;A_Stammdaten!$B$12,0,SUM(G1776,H1776,J1776,K1776,M1776,N1776)-SUM(I1776,L1776,O1776,P1776))</f>
        <v>0</v>
      </c>
      <c r="R1776" s="17"/>
      <c r="S1776" s="17"/>
      <c r="T1776" s="17"/>
      <c r="U1776" s="62">
        <f t="shared" si="342"/>
        <v>0</v>
      </c>
      <c r="V1776" s="63">
        <f>IF(ISBLANK($B1776),0,VLOOKUP($B1776,Listen!$A$2:$C$45,2,FALSE))</f>
        <v>0</v>
      </c>
      <c r="W1776" s="63">
        <f>IF(ISBLANK($B1776),0,VLOOKUP($B1776,Listen!$A$2:$C$45,3,FALSE))</f>
        <v>0</v>
      </c>
      <c r="X1776" s="49">
        <f t="shared" si="343"/>
        <v>0</v>
      </c>
      <c r="Y1776" s="49">
        <f t="shared" si="353"/>
        <v>0</v>
      </c>
      <c r="Z1776" s="49">
        <f t="shared" si="353"/>
        <v>0</v>
      </c>
      <c r="AA1776" s="49">
        <f t="shared" si="353"/>
        <v>0</v>
      </c>
      <c r="AB1776" s="49">
        <f t="shared" si="353"/>
        <v>0</v>
      </c>
      <c r="AC1776" s="49">
        <f t="shared" si="353"/>
        <v>0</v>
      </c>
      <c r="AD1776" s="49">
        <f t="shared" si="353"/>
        <v>0</v>
      </c>
      <c r="AE1776" s="51">
        <f t="shared" si="352"/>
        <v>0</v>
      </c>
      <c r="AF1776" s="51">
        <f>IF(C1776=A_Stammdaten!$B$12,D_SAV!$U1776-D_SAV!$AG1776,HLOOKUP(A_Stammdaten!$B$12-1,$AH$4:$AN$4004,ROW(C1776)-3,FALSE)-$AG1776)</f>
        <v>0</v>
      </c>
      <c r="AG1776" s="51">
        <f>HLOOKUP(A_Stammdaten!$B$12,$AH$4:$AN$4004,ROW(C1776)-3,FALSE)</f>
        <v>0</v>
      </c>
      <c r="AH1776" s="51">
        <f t="shared" si="344"/>
        <v>0</v>
      </c>
      <c r="AI1776" s="51">
        <f t="shared" si="345"/>
        <v>0</v>
      </c>
      <c r="AJ1776" s="51">
        <f t="shared" si="346"/>
        <v>0</v>
      </c>
      <c r="AK1776" s="51">
        <f t="shared" si="347"/>
        <v>0</v>
      </c>
      <c r="AL1776" s="51">
        <f t="shared" si="348"/>
        <v>0</v>
      </c>
      <c r="AM1776" s="51">
        <f t="shared" si="349"/>
        <v>0</v>
      </c>
      <c r="AN1776" s="51">
        <f t="shared" si="350"/>
        <v>0</v>
      </c>
    </row>
    <row r="1777" spans="1:40" x14ac:dyDescent="0.25">
      <c r="A1777" s="17"/>
      <c r="B1777" s="17"/>
      <c r="C1777" s="35"/>
      <c r="D1777" s="17"/>
      <c r="E1777" s="17"/>
      <c r="F1777" s="17"/>
      <c r="G1777" s="62">
        <f t="shared" si="351"/>
        <v>0</v>
      </c>
      <c r="H1777" s="17"/>
      <c r="I1777" s="17"/>
      <c r="J1777" s="17"/>
      <c r="K1777" s="17"/>
      <c r="L1777" s="17"/>
      <c r="M1777" s="17"/>
      <c r="N1777" s="17"/>
      <c r="O1777" s="17"/>
      <c r="P1777" s="115"/>
      <c r="Q1777" s="62">
        <f>IF(C1777&gt;A_Stammdaten!$B$12,0,SUM(G1777,H1777,J1777,K1777,M1777,N1777)-SUM(I1777,L1777,O1777,P1777))</f>
        <v>0</v>
      </c>
      <c r="R1777" s="17"/>
      <c r="S1777" s="17"/>
      <c r="T1777" s="17"/>
      <c r="U1777" s="62">
        <f t="shared" si="342"/>
        <v>0</v>
      </c>
      <c r="V1777" s="63">
        <f>IF(ISBLANK($B1777),0,VLOOKUP($B1777,Listen!$A$2:$C$45,2,FALSE))</f>
        <v>0</v>
      </c>
      <c r="W1777" s="63">
        <f>IF(ISBLANK($B1777),0,VLOOKUP($B1777,Listen!$A$2:$C$45,3,FALSE))</f>
        <v>0</v>
      </c>
      <c r="X1777" s="49">
        <f t="shared" si="343"/>
        <v>0</v>
      </c>
      <c r="Y1777" s="49">
        <f t="shared" si="353"/>
        <v>0</v>
      </c>
      <c r="Z1777" s="49">
        <f t="shared" si="353"/>
        <v>0</v>
      </c>
      <c r="AA1777" s="49">
        <f t="shared" si="353"/>
        <v>0</v>
      </c>
      <c r="AB1777" s="49">
        <f t="shared" si="353"/>
        <v>0</v>
      </c>
      <c r="AC1777" s="49">
        <f t="shared" si="353"/>
        <v>0</v>
      </c>
      <c r="AD1777" s="49">
        <f t="shared" si="353"/>
        <v>0</v>
      </c>
      <c r="AE1777" s="51">
        <f t="shared" si="352"/>
        <v>0</v>
      </c>
      <c r="AF1777" s="51">
        <f>IF(C1777=A_Stammdaten!$B$12,D_SAV!$U1777-D_SAV!$AG1777,HLOOKUP(A_Stammdaten!$B$12-1,$AH$4:$AN$4004,ROW(C1777)-3,FALSE)-$AG1777)</f>
        <v>0</v>
      </c>
      <c r="AG1777" s="51">
        <f>HLOOKUP(A_Stammdaten!$B$12,$AH$4:$AN$4004,ROW(C1777)-3,FALSE)</f>
        <v>0</v>
      </c>
      <c r="AH1777" s="51">
        <f t="shared" si="344"/>
        <v>0</v>
      </c>
      <c r="AI1777" s="51">
        <f t="shared" si="345"/>
        <v>0</v>
      </c>
      <c r="AJ1777" s="51">
        <f t="shared" si="346"/>
        <v>0</v>
      </c>
      <c r="AK1777" s="51">
        <f t="shared" si="347"/>
        <v>0</v>
      </c>
      <c r="AL1777" s="51">
        <f t="shared" si="348"/>
        <v>0</v>
      </c>
      <c r="AM1777" s="51">
        <f t="shared" si="349"/>
        <v>0</v>
      </c>
      <c r="AN1777" s="51">
        <f t="shared" si="350"/>
        <v>0</v>
      </c>
    </row>
    <row r="1778" spans="1:40" x14ac:dyDescent="0.25">
      <c r="A1778" s="17"/>
      <c r="B1778" s="17"/>
      <c r="C1778" s="35"/>
      <c r="D1778" s="17"/>
      <c r="E1778" s="17"/>
      <c r="F1778" s="17"/>
      <c r="G1778" s="62">
        <f t="shared" si="351"/>
        <v>0</v>
      </c>
      <c r="H1778" s="17"/>
      <c r="I1778" s="17"/>
      <c r="J1778" s="17"/>
      <c r="K1778" s="17"/>
      <c r="L1778" s="17"/>
      <c r="M1778" s="17"/>
      <c r="N1778" s="17"/>
      <c r="O1778" s="17"/>
      <c r="P1778" s="115"/>
      <c r="Q1778" s="62">
        <f>IF(C1778&gt;A_Stammdaten!$B$12,0,SUM(G1778,H1778,J1778,K1778,M1778,N1778)-SUM(I1778,L1778,O1778,P1778))</f>
        <v>0</v>
      </c>
      <c r="R1778" s="17"/>
      <c r="S1778" s="17"/>
      <c r="T1778" s="17"/>
      <c r="U1778" s="62">
        <f t="shared" si="342"/>
        <v>0</v>
      </c>
      <c r="V1778" s="63">
        <f>IF(ISBLANK($B1778),0,VLOOKUP($B1778,Listen!$A$2:$C$45,2,FALSE))</f>
        <v>0</v>
      </c>
      <c r="W1778" s="63">
        <f>IF(ISBLANK($B1778),0,VLOOKUP($B1778,Listen!$A$2:$C$45,3,FALSE))</f>
        <v>0</v>
      </c>
      <c r="X1778" s="49">
        <f t="shared" si="343"/>
        <v>0</v>
      </c>
      <c r="Y1778" s="49">
        <f t="shared" si="353"/>
        <v>0</v>
      </c>
      <c r="Z1778" s="49">
        <f t="shared" si="353"/>
        <v>0</v>
      </c>
      <c r="AA1778" s="49">
        <f t="shared" si="353"/>
        <v>0</v>
      </c>
      <c r="AB1778" s="49">
        <f t="shared" si="353"/>
        <v>0</v>
      </c>
      <c r="AC1778" s="49">
        <f t="shared" si="353"/>
        <v>0</v>
      </c>
      <c r="AD1778" s="49">
        <f t="shared" si="353"/>
        <v>0</v>
      </c>
      <c r="AE1778" s="51">
        <f t="shared" si="352"/>
        <v>0</v>
      </c>
      <c r="AF1778" s="51">
        <f>IF(C1778=A_Stammdaten!$B$12,D_SAV!$U1778-D_SAV!$AG1778,HLOOKUP(A_Stammdaten!$B$12-1,$AH$4:$AN$4004,ROW(C1778)-3,FALSE)-$AG1778)</f>
        <v>0</v>
      </c>
      <c r="AG1778" s="51">
        <f>HLOOKUP(A_Stammdaten!$B$12,$AH$4:$AN$4004,ROW(C1778)-3,FALSE)</f>
        <v>0</v>
      </c>
      <c r="AH1778" s="51">
        <f t="shared" si="344"/>
        <v>0</v>
      </c>
      <c r="AI1778" s="51">
        <f t="shared" si="345"/>
        <v>0</v>
      </c>
      <c r="AJ1778" s="51">
        <f t="shared" si="346"/>
        <v>0</v>
      </c>
      <c r="AK1778" s="51">
        <f t="shared" si="347"/>
        <v>0</v>
      </c>
      <c r="AL1778" s="51">
        <f t="shared" si="348"/>
        <v>0</v>
      </c>
      <c r="AM1778" s="51">
        <f t="shared" si="349"/>
        <v>0</v>
      </c>
      <c r="AN1778" s="51">
        <f t="shared" si="350"/>
        <v>0</v>
      </c>
    </row>
    <row r="1779" spans="1:40" x14ac:dyDescent="0.25">
      <c r="A1779" s="17"/>
      <c r="B1779" s="17"/>
      <c r="C1779" s="35"/>
      <c r="D1779" s="17"/>
      <c r="E1779" s="17"/>
      <c r="F1779" s="17"/>
      <c r="G1779" s="62">
        <f t="shared" si="351"/>
        <v>0</v>
      </c>
      <c r="H1779" s="17"/>
      <c r="I1779" s="17"/>
      <c r="J1779" s="17"/>
      <c r="K1779" s="17"/>
      <c r="L1779" s="17"/>
      <c r="M1779" s="17"/>
      <c r="N1779" s="17"/>
      <c r="O1779" s="17"/>
      <c r="P1779" s="115"/>
      <c r="Q1779" s="62">
        <f>IF(C1779&gt;A_Stammdaten!$B$12,0,SUM(G1779,H1779,J1779,K1779,M1779,N1779)-SUM(I1779,L1779,O1779,P1779))</f>
        <v>0</v>
      </c>
      <c r="R1779" s="17"/>
      <c r="S1779" s="17"/>
      <c r="T1779" s="17"/>
      <c r="U1779" s="62">
        <f t="shared" si="342"/>
        <v>0</v>
      </c>
      <c r="V1779" s="63">
        <f>IF(ISBLANK($B1779),0,VLOOKUP($B1779,Listen!$A$2:$C$45,2,FALSE))</f>
        <v>0</v>
      </c>
      <c r="W1779" s="63">
        <f>IF(ISBLANK($B1779),0,VLOOKUP($B1779,Listen!$A$2:$C$45,3,FALSE))</f>
        <v>0</v>
      </c>
      <c r="X1779" s="49">
        <f t="shared" si="343"/>
        <v>0</v>
      </c>
      <c r="Y1779" s="49">
        <f t="shared" si="353"/>
        <v>0</v>
      </c>
      <c r="Z1779" s="49">
        <f t="shared" si="353"/>
        <v>0</v>
      </c>
      <c r="AA1779" s="49">
        <f t="shared" si="353"/>
        <v>0</v>
      </c>
      <c r="AB1779" s="49">
        <f t="shared" si="353"/>
        <v>0</v>
      </c>
      <c r="AC1779" s="49">
        <f t="shared" si="353"/>
        <v>0</v>
      </c>
      <c r="AD1779" s="49">
        <f t="shared" si="353"/>
        <v>0</v>
      </c>
      <c r="AE1779" s="51">
        <f t="shared" si="352"/>
        <v>0</v>
      </c>
      <c r="AF1779" s="51">
        <f>IF(C1779=A_Stammdaten!$B$12,D_SAV!$U1779-D_SAV!$AG1779,HLOOKUP(A_Stammdaten!$B$12-1,$AH$4:$AN$4004,ROW(C1779)-3,FALSE)-$AG1779)</f>
        <v>0</v>
      </c>
      <c r="AG1779" s="51">
        <f>HLOOKUP(A_Stammdaten!$B$12,$AH$4:$AN$4004,ROW(C1779)-3,FALSE)</f>
        <v>0</v>
      </c>
      <c r="AH1779" s="51">
        <f t="shared" si="344"/>
        <v>0</v>
      </c>
      <c r="AI1779" s="51">
        <f t="shared" si="345"/>
        <v>0</v>
      </c>
      <c r="AJ1779" s="51">
        <f t="shared" si="346"/>
        <v>0</v>
      </c>
      <c r="AK1779" s="51">
        <f t="shared" si="347"/>
        <v>0</v>
      </c>
      <c r="AL1779" s="51">
        <f t="shared" si="348"/>
        <v>0</v>
      </c>
      <c r="AM1779" s="51">
        <f t="shared" si="349"/>
        <v>0</v>
      </c>
      <c r="AN1779" s="51">
        <f t="shared" si="350"/>
        <v>0</v>
      </c>
    </row>
    <row r="1780" spans="1:40" x14ac:dyDescent="0.25">
      <c r="A1780" s="17"/>
      <c r="B1780" s="17"/>
      <c r="C1780" s="35"/>
      <c r="D1780" s="17"/>
      <c r="E1780" s="17"/>
      <c r="F1780" s="17"/>
      <c r="G1780" s="62">
        <f t="shared" si="351"/>
        <v>0</v>
      </c>
      <c r="H1780" s="17"/>
      <c r="I1780" s="17"/>
      <c r="J1780" s="17"/>
      <c r="K1780" s="17"/>
      <c r="L1780" s="17"/>
      <c r="M1780" s="17"/>
      <c r="N1780" s="17"/>
      <c r="O1780" s="17"/>
      <c r="P1780" s="115"/>
      <c r="Q1780" s="62">
        <f>IF(C1780&gt;A_Stammdaten!$B$12,0,SUM(G1780,H1780,J1780,K1780,M1780,N1780)-SUM(I1780,L1780,O1780,P1780))</f>
        <v>0</v>
      </c>
      <c r="R1780" s="17"/>
      <c r="S1780" s="17"/>
      <c r="T1780" s="17"/>
      <c r="U1780" s="62">
        <f t="shared" si="342"/>
        <v>0</v>
      </c>
      <c r="V1780" s="63">
        <f>IF(ISBLANK($B1780),0,VLOOKUP($B1780,Listen!$A$2:$C$45,2,FALSE))</f>
        <v>0</v>
      </c>
      <c r="W1780" s="63">
        <f>IF(ISBLANK($B1780),0,VLOOKUP($B1780,Listen!$A$2:$C$45,3,FALSE))</f>
        <v>0</v>
      </c>
      <c r="X1780" s="49">
        <f t="shared" si="343"/>
        <v>0</v>
      </c>
      <c r="Y1780" s="49">
        <f t="shared" si="353"/>
        <v>0</v>
      </c>
      <c r="Z1780" s="49">
        <f t="shared" si="353"/>
        <v>0</v>
      </c>
      <c r="AA1780" s="49">
        <f t="shared" si="353"/>
        <v>0</v>
      </c>
      <c r="AB1780" s="49">
        <f t="shared" si="353"/>
        <v>0</v>
      </c>
      <c r="AC1780" s="49">
        <f t="shared" si="353"/>
        <v>0</v>
      </c>
      <c r="AD1780" s="49">
        <f t="shared" si="353"/>
        <v>0</v>
      </c>
      <c r="AE1780" s="51">
        <f t="shared" si="352"/>
        <v>0</v>
      </c>
      <c r="AF1780" s="51">
        <f>IF(C1780=A_Stammdaten!$B$12,D_SAV!$U1780-D_SAV!$AG1780,HLOOKUP(A_Stammdaten!$B$12-1,$AH$4:$AN$4004,ROW(C1780)-3,FALSE)-$AG1780)</f>
        <v>0</v>
      </c>
      <c r="AG1780" s="51">
        <f>HLOOKUP(A_Stammdaten!$B$12,$AH$4:$AN$4004,ROW(C1780)-3,FALSE)</f>
        <v>0</v>
      </c>
      <c r="AH1780" s="51">
        <f t="shared" si="344"/>
        <v>0</v>
      </c>
      <c r="AI1780" s="51">
        <f t="shared" si="345"/>
        <v>0</v>
      </c>
      <c r="AJ1780" s="51">
        <f t="shared" si="346"/>
        <v>0</v>
      </c>
      <c r="AK1780" s="51">
        <f t="shared" si="347"/>
        <v>0</v>
      </c>
      <c r="AL1780" s="51">
        <f t="shared" si="348"/>
        <v>0</v>
      </c>
      <c r="AM1780" s="51">
        <f t="shared" si="349"/>
        <v>0</v>
      </c>
      <c r="AN1780" s="51">
        <f t="shared" si="350"/>
        <v>0</v>
      </c>
    </row>
    <row r="1781" spans="1:40" x14ac:dyDescent="0.25">
      <c r="A1781" s="17"/>
      <c r="B1781" s="17"/>
      <c r="C1781" s="35"/>
      <c r="D1781" s="17"/>
      <c r="E1781" s="17"/>
      <c r="F1781" s="17"/>
      <c r="G1781" s="62">
        <f t="shared" si="351"/>
        <v>0</v>
      </c>
      <c r="H1781" s="17"/>
      <c r="I1781" s="17"/>
      <c r="J1781" s="17"/>
      <c r="K1781" s="17"/>
      <c r="L1781" s="17"/>
      <c r="M1781" s="17"/>
      <c r="N1781" s="17"/>
      <c r="O1781" s="17"/>
      <c r="P1781" s="115"/>
      <c r="Q1781" s="62">
        <f>IF(C1781&gt;A_Stammdaten!$B$12,0,SUM(G1781,H1781,J1781,K1781,M1781,N1781)-SUM(I1781,L1781,O1781,P1781))</f>
        <v>0</v>
      </c>
      <c r="R1781" s="17"/>
      <c r="S1781" s="17"/>
      <c r="T1781" s="17"/>
      <c r="U1781" s="62">
        <f t="shared" si="342"/>
        <v>0</v>
      </c>
      <c r="V1781" s="63">
        <f>IF(ISBLANK($B1781),0,VLOOKUP($B1781,Listen!$A$2:$C$45,2,FALSE))</f>
        <v>0</v>
      </c>
      <c r="W1781" s="63">
        <f>IF(ISBLANK($B1781),0,VLOOKUP($B1781,Listen!$A$2:$C$45,3,FALSE))</f>
        <v>0</v>
      </c>
      <c r="X1781" s="49">
        <f t="shared" si="343"/>
        <v>0</v>
      </c>
      <c r="Y1781" s="49">
        <f t="shared" si="353"/>
        <v>0</v>
      </c>
      <c r="Z1781" s="49">
        <f t="shared" si="353"/>
        <v>0</v>
      </c>
      <c r="AA1781" s="49">
        <f t="shared" si="353"/>
        <v>0</v>
      </c>
      <c r="AB1781" s="49">
        <f t="shared" si="353"/>
        <v>0</v>
      </c>
      <c r="AC1781" s="49">
        <f t="shared" si="353"/>
        <v>0</v>
      </c>
      <c r="AD1781" s="49">
        <f t="shared" si="353"/>
        <v>0</v>
      </c>
      <c r="AE1781" s="51">
        <f t="shared" si="352"/>
        <v>0</v>
      </c>
      <c r="AF1781" s="51">
        <f>IF(C1781=A_Stammdaten!$B$12,D_SAV!$U1781-D_SAV!$AG1781,HLOOKUP(A_Stammdaten!$B$12-1,$AH$4:$AN$4004,ROW(C1781)-3,FALSE)-$AG1781)</f>
        <v>0</v>
      </c>
      <c r="AG1781" s="51">
        <f>HLOOKUP(A_Stammdaten!$B$12,$AH$4:$AN$4004,ROW(C1781)-3,FALSE)</f>
        <v>0</v>
      </c>
      <c r="AH1781" s="51">
        <f t="shared" si="344"/>
        <v>0</v>
      </c>
      <c r="AI1781" s="51">
        <f t="shared" si="345"/>
        <v>0</v>
      </c>
      <c r="AJ1781" s="51">
        <f t="shared" si="346"/>
        <v>0</v>
      </c>
      <c r="AK1781" s="51">
        <f t="shared" si="347"/>
        <v>0</v>
      </c>
      <c r="AL1781" s="51">
        <f t="shared" si="348"/>
        <v>0</v>
      </c>
      <c r="AM1781" s="51">
        <f t="shared" si="349"/>
        <v>0</v>
      </c>
      <c r="AN1781" s="51">
        <f t="shared" si="350"/>
        <v>0</v>
      </c>
    </row>
    <row r="1782" spans="1:40" x14ac:dyDescent="0.25">
      <c r="A1782" s="17"/>
      <c r="B1782" s="17"/>
      <c r="C1782" s="35"/>
      <c r="D1782" s="17"/>
      <c r="E1782" s="17"/>
      <c r="F1782" s="17"/>
      <c r="G1782" s="62">
        <f t="shared" si="351"/>
        <v>0</v>
      </c>
      <c r="H1782" s="17"/>
      <c r="I1782" s="17"/>
      <c r="J1782" s="17"/>
      <c r="K1782" s="17"/>
      <c r="L1782" s="17"/>
      <c r="M1782" s="17"/>
      <c r="N1782" s="17"/>
      <c r="O1782" s="17"/>
      <c r="P1782" s="115"/>
      <c r="Q1782" s="62">
        <f>IF(C1782&gt;A_Stammdaten!$B$12,0,SUM(G1782,H1782,J1782,K1782,M1782,N1782)-SUM(I1782,L1782,O1782,P1782))</f>
        <v>0</v>
      </c>
      <c r="R1782" s="17"/>
      <c r="S1782" s="17"/>
      <c r="T1782" s="17"/>
      <c r="U1782" s="62">
        <f t="shared" si="342"/>
        <v>0</v>
      </c>
      <c r="V1782" s="63">
        <f>IF(ISBLANK($B1782),0,VLOOKUP($B1782,Listen!$A$2:$C$45,2,FALSE))</f>
        <v>0</v>
      </c>
      <c r="W1782" s="63">
        <f>IF(ISBLANK($B1782),0,VLOOKUP($B1782,Listen!$A$2:$C$45,3,FALSE))</f>
        <v>0</v>
      </c>
      <c r="X1782" s="49">
        <f t="shared" si="343"/>
        <v>0</v>
      </c>
      <c r="Y1782" s="49">
        <f t="shared" si="353"/>
        <v>0</v>
      </c>
      <c r="Z1782" s="49">
        <f t="shared" si="353"/>
        <v>0</v>
      </c>
      <c r="AA1782" s="49">
        <f t="shared" si="353"/>
        <v>0</v>
      </c>
      <c r="AB1782" s="49">
        <f t="shared" si="353"/>
        <v>0</v>
      </c>
      <c r="AC1782" s="49">
        <f t="shared" si="353"/>
        <v>0</v>
      </c>
      <c r="AD1782" s="49">
        <f t="shared" si="353"/>
        <v>0</v>
      </c>
      <c r="AE1782" s="51">
        <f t="shared" si="352"/>
        <v>0</v>
      </c>
      <c r="AF1782" s="51">
        <f>IF(C1782=A_Stammdaten!$B$12,D_SAV!$U1782-D_SAV!$AG1782,HLOOKUP(A_Stammdaten!$B$12-1,$AH$4:$AN$4004,ROW(C1782)-3,FALSE)-$AG1782)</f>
        <v>0</v>
      </c>
      <c r="AG1782" s="51">
        <f>HLOOKUP(A_Stammdaten!$B$12,$AH$4:$AN$4004,ROW(C1782)-3,FALSE)</f>
        <v>0</v>
      </c>
      <c r="AH1782" s="51">
        <f t="shared" si="344"/>
        <v>0</v>
      </c>
      <c r="AI1782" s="51">
        <f t="shared" si="345"/>
        <v>0</v>
      </c>
      <c r="AJ1782" s="51">
        <f t="shared" si="346"/>
        <v>0</v>
      </c>
      <c r="AK1782" s="51">
        <f t="shared" si="347"/>
        <v>0</v>
      </c>
      <c r="AL1782" s="51">
        <f t="shared" si="348"/>
        <v>0</v>
      </c>
      <c r="AM1782" s="51">
        <f t="shared" si="349"/>
        <v>0</v>
      </c>
      <c r="AN1782" s="51">
        <f t="shared" si="350"/>
        <v>0</v>
      </c>
    </row>
    <row r="1783" spans="1:40" x14ac:dyDescent="0.25">
      <c r="A1783" s="17"/>
      <c r="B1783" s="17"/>
      <c r="C1783" s="35"/>
      <c r="D1783" s="17"/>
      <c r="E1783" s="17"/>
      <c r="F1783" s="17"/>
      <c r="G1783" s="62">
        <f t="shared" si="351"/>
        <v>0</v>
      </c>
      <c r="H1783" s="17"/>
      <c r="I1783" s="17"/>
      <c r="J1783" s="17"/>
      <c r="K1783" s="17"/>
      <c r="L1783" s="17"/>
      <c r="M1783" s="17"/>
      <c r="N1783" s="17"/>
      <c r="O1783" s="17"/>
      <c r="P1783" s="115"/>
      <c r="Q1783" s="62">
        <f>IF(C1783&gt;A_Stammdaten!$B$12,0,SUM(G1783,H1783,J1783,K1783,M1783,N1783)-SUM(I1783,L1783,O1783,P1783))</f>
        <v>0</v>
      </c>
      <c r="R1783" s="17"/>
      <c r="S1783" s="17"/>
      <c r="T1783" s="17"/>
      <c r="U1783" s="62">
        <f t="shared" si="342"/>
        <v>0</v>
      </c>
      <c r="V1783" s="63">
        <f>IF(ISBLANK($B1783),0,VLOOKUP($B1783,Listen!$A$2:$C$45,2,FALSE))</f>
        <v>0</v>
      </c>
      <c r="W1783" s="63">
        <f>IF(ISBLANK($B1783),0,VLOOKUP($B1783,Listen!$A$2:$C$45,3,FALSE))</f>
        <v>0</v>
      </c>
      <c r="X1783" s="49">
        <f t="shared" si="343"/>
        <v>0</v>
      </c>
      <c r="Y1783" s="49">
        <f t="shared" si="353"/>
        <v>0</v>
      </c>
      <c r="Z1783" s="49">
        <f t="shared" si="353"/>
        <v>0</v>
      </c>
      <c r="AA1783" s="49">
        <f t="shared" si="353"/>
        <v>0</v>
      </c>
      <c r="AB1783" s="49">
        <f t="shared" si="353"/>
        <v>0</v>
      </c>
      <c r="AC1783" s="49">
        <f t="shared" si="353"/>
        <v>0</v>
      </c>
      <c r="AD1783" s="49">
        <f t="shared" si="353"/>
        <v>0</v>
      </c>
      <c r="AE1783" s="51">
        <f t="shared" si="352"/>
        <v>0</v>
      </c>
      <c r="AF1783" s="51">
        <f>IF(C1783=A_Stammdaten!$B$12,D_SAV!$U1783-D_SAV!$AG1783,HLOOKUP(A_Stammdaten!$B$12-1,$AH$4:$AN$4004,ROW(C1783)-3,FALSE)-$AG1783)</f>
        <v>0</v>
      </c>
      <c r="AG1783" s="51">
        <f>HLOOKUP(A_Stammdaten!$B$12,$AH$4:$AN$4004,ROW(C1783)-3,FALSE)</f>
        <v>0</v>
      </c>
      <c r="AH1783" s="51">
        <f t="shared" si="344"/>
        <v>0</v>
      </c>
      <c r="AI1783" s="51">
        <f t="shared" si="345"/>
        <v>0</v>
      </c>
      <c r="AJ1783" s="51">
        <f t="shared" si="346"/>
        <v>0</v>
      </c>
      <c r="AK1783" s="51">
        <f t="shared" si="347"/>
        <v>0</v>
      </c>
      <c r="AL1783" s="51">
        <f t="shared" si="348"/>
        <v>0</v>
      </c>
      <c r="AM1783" s="51">
        <f t="shared" si="349"/>
        <v>0</v>
      </c>
      <c r="AN1783" s="51">
        <f t="shared" si="350"/>
        <v>0</v>
      </c>
    </row>
    <row r="1784" spans="1:40" x14ac:dyDescent="0.25">
      <c r="A1784" s="17"/>
      <c r="B1784" s="17"/>
      <c r="C1784" s="35"/>
      <c r="D1784" s="17"/>
      <c r="E1784" s="17"/>
      <c r="F1784" s="17"/>
      <c r="G1784" s="62">
        <f t="shared" si="351"/>
        <v>0</v>
      </c>
      <c r="H1784" s="17"/>
      <c r="I1784" s="17"/>
      <c r="J1784" s="17"/>
      <c r="K1784" s="17"/>
      <c r="L1784" s="17"/>
      <c r="M1784" s="17"/>
      <c r="N1784" s="17"/>
      <c r="O1784" s="17"/>
      <c r="P1784" s="115"/>
      <c r="Q1784" s="62">
        <f>IF(C1784&gt;A_Stammdaten!$B$12,0,SUM(G1784,H1784,J1784,K1784,M1784,N1784)-SUM(I1784,L1784,O1784,P1784))</f>
        <v>0</v>
      </c>
      <c r="R1784" s="17"/>
      <c r="S1784" s="17"/>
      <c r="T1784" s="17"/>
      <c r="U1784" s="62">
        <f t="shared" si="342"/>
        <v>0</v>
      </c>
      <c r="V1784" s="63">
        <f>IF(ISBLANK($B1784),0,VLOOKUP($B1784,Listen!$A$2:$C$45,2,FALSE))</f>
        <v>0</v>
      </c>
      <c r="W1784" s="63">
        <f>IF(ISBLANK($B1784),0,VLOOKUP($B1784,Listen!$A$2:$C$45,3,FALSE))</f>
        <v>0</v>
      </c>
      <c r="X1784" s="49">
        <f t="shared" si="343"/>
        <v>0</v>
      </c>
      <c r="Y1784" s="49">
        <f t="shared" si="353"/>
        <v>0</v>
      </c>
      <c r="Z1784" s="49">
        <f t="shared" si="353"/>
        <v>0</v>
      </c>
      <c r="AA1784" s="49">
        <f t="shared" si="353"/>
        <v>0</v>
      </c>
      <c r="AB1784" s="49">
        <f t="shared" si="353"/>
        <v>0</v>
      </c>
      <c r="AC1784" s="49">
        <f t="shared" si="353"/>
        <v>0</v>
      </c>
      <c r="AD1784" s="49">
        <f t="shared" si="353"/>
        <v>0</v>
      </c>
      <c r="AE1784" s="51">
        <f t="shared" si="352"/>
        <v>0</v>
      </c>
      <c r="AF1784" s="51">
        <f>IF(C1784=A_Stammdaten!$B$12,D_SAV!$U1784-D_SAV!$AG1784,HLOOKUP(A_Stammdaten!$B$12-1,$AH$4:$AN$4004,ROW(C1784)-3,FALSE)-$AG1784)</f>
        <v>0</v>
      </c>
      <c r="AG1784" s="51">
        <f>HLOOKUP(A_Stammdaten!$B$12,$AH$4:$AN$4004,ROW(C1784)-3,FALSE)</f>
        <v>0</v>
      </c>
      <c r="AH1784" s="51">
        <f t="shared" si="344"/>
        <v>0</v>
      </c>
      <c r="AI1784" s="51">
        <f t="shared" si="345"/>
        <v>0</v>
      </c>
      <c r="AJ1784" s="51">
        <f t="shared" si="346"/>
        <v>0</v>
      </c>
      <c r="AK1784" s="51">
        <f t="shared" si="347"/>
        <v>0</v>
      </c>
      <c r="AL1784" s="51">
        <f t="shared" si="348"/>
        <v>0</v>
      </c>
      <c r="AM1784" s="51">
        <f t="shared" si="349"/>
        <v>0</v>
      </c>
      <c r="AN1784" s="51">
        <f t="shared" si="350"/>
        <v>0</v>
      </c>
    </row>
    <row r="1785" spans="1:40" x14ac:dyDescent="0.25">
      <c r="A1785" s="17"/>
      <c r="B1785" s="17"/>
      <c r="C1785" s="35"/>
      <c r="D1785" s="17"/>
      <c r="E1785" s="17"/>
      <c r="F1785" s="17"/>
      <c r="G1785" s="62">
        <f t="shared" si="351"/>
        <v>0</v>
      </c>
      <c r="H1785" s="17"/>
      <c r="I1785" s="17"/>
      <c r="J1785" s="17"/>
      <c r="K1785" s="17"/>
      <c r="L1785" s="17"/>
      <c r="M1785" s="17"/>
      <c r="N1785" s="17"/>
      <c r="O1785" s="17"/>
      <c r="P1785" s="115"/>
      <c r="Q1785" s="62">
        <f>IF(C1785&gt;A_Stammdaten!$B$12,0,SUM(G1785,H1785,J1785,K1785,M1785,N1785)-SUM(I1785,L1785,O1785,P1785))</f>
        <v>0</v>
      </c>
      <c r="R1785" s="17"/>
      <c r="S1785" s="17"/>
      <c r="T1785" s="17"/>
      <c r="U1785" s="62">
        <f t="shared" si="342"/>
        <v>0</v>
      </c>
      <c r="V1785" s="63">
        <f>IF(ISBLANK($B1785),0,VLOOKUP($B1785,Listen!$A$2:$C$45,2,FALSE))</f>
        <v>0</v>
      </c>
      <c r="W1785" s="63">
        <f>IF(ISBLANK($B1785),0,VLOOKUP($B1785,Listen!$A$2:$C$45,3,FALSE))</f>
        <v>0</v>
      </c>
      <c r="X1785" s="49">
        <f t="shared" si="343"/>
        <v>0</v>
      </c>
      <c r="Y1785" s="49">
        <f t="shared" si="353"/>
        <v>0</v>
      </c>
      <c r="Z1785" s="49">
        <f t="shared" si="353"/>
        <v>0</v>
      </c>
      <c r="AA1785" s="49">
        <f t="shared" si="353"/>
        <v>0</v>
      </c>
      <c r="AB1785" s="49">
        <f t="shared" si="353"/>
        <v>0</v>
      </c>
      <c r="AC1785" s="49">
        <f t="shared" si="353"/>
        <v>0</v>
      </c>
      <c r="AD1785" s="49">
        <f t="shared" si="353"/>
        <v>0</v>
      </c>
      <c r="AE1785" s="51">
        <f t="shared" si="352"/>
        <v>0</v>
      </c>
      <c r="AF1785" s="51">
        <f>IF(C1785=A_Stammdaten!$B$12,D_SAV!$U1785-D_SAV!$AG1785,HLOOKUP(A_Stammdaten!$B$12-1,$AH$4:$AN$4004,ROW(C1785)-3,FALSE)-$AG1785)</f>
        <v>0</v>
      </c>
      <c r="AG1785" s="51">
        <f>HLOOKUP(A_Stammdaten!$B$12,$AH$4:$AN$4004,ROW(C1785)-3,FALSE)</f>
        <v>0</v>
      </c>
      <c r="AH1785" s="51">
        <f t="shared" si="344"/>
        <v>0</v>
      </c>
      <c r="AI1785" s="51">
        <f t="shared" si="345"/>
        <v>0</v>
      </c>
      <c r="AJ1785" s="51">
        <f t="shared" si="346"/>
        <v>0</v>
      </c>
      <c r="AK1785" s="51">
        <f t="shared" si="347"/>
        <v>0</v>
      </c>
      <c r="AL1785" s="51">
        <f t="shared" si="348"/>
        <v>0</v>
      </c>
      <c r="AM1785" s="51">
        <f t="shared" si="349"/>
        <v>0</v>
      </c>
      <c r="AN1785" s="51">
        <f t="shared" si="350"/>
        <v>0</v>
      </c>
    </row>
    <row r="1786" spans="1:40" x14ac:dyDescent="0.25">
      <c r="A1786" s="17"/>
      <c r="B1786" s="17"/>
      <c r="C1786" s="35"/>
      <c r="D1786" s="17"/>
      <c r="E1786" s="17"/>
      <c r="F1786" s="17"/>
      <c r="G1786" s="62">
        <f t="shared" si="351"/>
        <v>0</v>
      </c>
      <c r="H1786" s="17"/>
      <c r="I1786" s="17"/>
      <c r="J1786" s="17"/>
      <c r="K1786" s="17"/>
      <c r="L1786" s="17"/>
      <c r="M1786" s="17"/>
      <c r="N1786" s="17"/>
      <c r="O1786" s="17"/>
      <c r="P1786" s="115"/>
      <c r="Q1786" s="62">
        <f>IF(C1786&gt;A_Stammdaten!$B$12,0,SUM(G1786,H1786,J1786,K1786,M1786,N1786)-SUM(I1786,L1786,O1786,P1786))</f>
        <v>0</v>
      </c>
      <c r="R1786" s="17"/>
      <c r="S1786" s="17"/>
      <c r="T1786" s="17"/>
      <c r="U1786" s="62">
        <f t="shared" si="342"/>
        <v>0</v>
      </c>
      <c r="V1786" s="63">
        <f>IF(ISBLANK($B1786),0,VLOOKUP($B1786,Listen!$A$2:$C$45,2,FALSE))</f>
        <v>0</v>
      </c>
      <c r="W1786" s="63">
        <f>IF(ISBLANK($B1786),0,VLOOKUP($B1786,Listen!$A$2:$C$45,3,FALSE))</f>
        <v>0</v>
      </c>
      <c r="X1786" s="49">
        <f t="shared" si="343"/>
        <v>0</v>
      </c>
      <c r="Y1786" s="49">
        <f t="shared" si="353"/>
        <v>0</v>
      </c>
      <c r="Z1786" s="49">
        <f t="shared" si="353"/>
        <v>0</v>
      </c>
      <c r="AA1786" s="49">
        <f t="shared" si="353"/>
        <v>0</v>
      </c>
      <c r="AB1786" s="49">
        <f t="shared" si="353"/>
        <v>0</v>
      </c>
      <c r="AC1786" s="49">
        <f t="shared" si="353"/>
        <v>0</v>
      </c>
      <c r="AD1786" s="49">
        <f t="shared" si="353"/>
        <v>0</v>
      </c>
      <c r="AE1786" s="51">
        <f t="shared" si="352"/>
        <v>0</v>
      </c>
      <c r="AF1786" s="51">
        <f>IF(C1786=A_Stammdaten!$B$12,D_SAV!$U1786-D_SAV!$AG1786,HLOOKUP(A_Stammdaten!$B$12-1,$AH$4:$AN$4004,ROW(C1786)-3,FALSE)-$AG1786)</f>
        <v>0</v>
      </c>
      <c r="AG1786" s="51">
        <f>HLOOKUP(A_Stammdaten!$B$12,$AH$4:$AN$4004,ROW(C1786)-3,FALSE)</f>
        <v>0</v>
      </c>
      <c r="AH1786" s="51">
        <f t="shared" si="344"/>
        <v>0</v>
      </c>
      <c r="AI1786" s="51">
        <f t="shared" si="345"/>
        <v>0</v>
      </c>
      <c r="AJ1786" s="51">
        <f t="shared" si="346"/>
        <v>0</v>
      </c>
      <c r="AK1786" s="51">
        <f t="shared" si="347"/>
        <v>0</v>
      </c>
      <c r="AL1786" s="51">
        <f t="shared" si="348"/>
        <v>0</v>
      </c>
      <c r="AM1786" s="51">
        <f t="shared" si="349"/>
        <v>0</v>
      </c>
      <c r="AN1786" s="51">
        <f t="shared" si="350"/>
        <v>0</v>
      </c>
    </row>
    <row r="1787" spans="1:40" x14ac:dyDescent="0.25">
      <c r="A1787" s="17"/>
      <c r="B1787" s="17"/>
      <c r="C1787" s="35"/>
      <c r="D1787" s="17"/>
      <c r="E1787" s="17"/>
      <c r="F1787" s="17"/>
      <c r="G1787" s="62">
        <f t="shared" si="351"/>
        <v>0</v>
      </c>
      <c r="H1787" s="17"/>
      <c r="I1787" s="17"/>
      <c r="J1787" s="17"/>
      <c r="K1787" s="17"/>
      <c r="L1787" s="17"/>
      <c r="M1787" s="17"/>
      <c r="N1787" s="17"/>
      <c r="O1787" s="17"/>
      <c r="P1787" s="115"/>
      <c r="Q1787" s="62">
        <f>IF(C1787&gt;A_Stammdaten!$B$12,0,SUM(G1787,H1787,J1787,K1787,M1787,N1787)-SUM(I1787,L1787,O1787,P1787))</f>
        <v>0</v>
      </c>
      <c r="R1787" s="17"/>
      <c r="S1787" s="17"/>
      <c r="T1787" s="17"/>
      <c r="U1787" s="62">
        <f t="shared" si="342"/>
        <v>0</v>
      </c>
      <c r="V1787" s="63">
        <f>IF(ISBLANK($B1787),0,VLOOKUP($B1787,Listen!$A$2:$C$45,2,FALSE))</f>
        <v>0</v>
      </c>
      <c r="W1787" s="63">
        <f>IF(ISBLANK($B1787),0,VLOOKUP($B1787,Listen!$A$2:$C$45,3,FALSE))</f>
        <v>0</v>
      </c>
      <c r="X1787" s="49">
        <f t="shared" si="343"/>
        <v>0</v>
      </c>
      <c r="Y1787" s="49">
        <f t="shared" si="353"/>
        <v>0</v>
      </c>
      <c r="Z1787" s="49">
        <f t="shared" si="353"/>
        <v>0</v>
      </c>
      <c r="AA1787" s="49">
        <f t="shared" si="353"/>
        <v>0</v>
      </c>
      <c r="AB1787" s="49">
        <f t="shared" si="353"/>
        <v>0</v>
      </c>
      <c r="AC1787" s="49">
        <f t="shared" si="353"/>
        <v>0</v>
      </c>
      <c r="AD1787" s="49">
        <f t="shared" si="353"/>
        <v>0</v>
      </c>
      <c r="AE1787" s="51">
        <f t="shared" si="352"/>
        <v>0</v>
      </c>
      <c r="AF1787" s="51">
        <f>IF(C1787=A_Stammdaten!$B$12,D_SAV!$U1787-D_SAV!$AG1787,HLOOKUP(A_Stammdaten!$B$12-1,$AH$4:$AN$4004,ROW(C1787)-3,FALSE)-$AG1787)</f>
        <v>0</v>
      </c>
      <c r="AG1787" s="51">
        <f>HLOOKUP(A_Stammdaten!$B$12,$AH$4:$AN$4004,ROW(C1787)-3,FALSE)</f>
        <v>0</v>
      </c>
      <c r="AH1787" s="51">
        <f t="shared" si="344"/>
        <v>0</v>
      </c>
      <c r="AI1787" s="51">
        <f t="shared" si="345"/>
        <v>0</v>
      </c>
      <c r="AJ1787" s="51">
        <f t="shared" si="346"/>
        <v>0</v>
      </c>
      <c r="AK1787" s="51">
        <f t="shared" si="347"/>
        <v>0</v>
      </c>
      <c r="AL1787" s="51">
        <f t="shared" si="348"/>
        <v>0</v>
      </c>
      <c r="AM1787" s="51">
        <f t="shared" si="349"/>
        <v>0</v>
      </c>
      <c r="AN1787" s="51">
        <f t="shared" si="350"/>
        <v>0</v>
      </c>
    </row>
    <row r="1788" spans="1:40" x14ac:dyDescent="0.25">
      <c r="A1788" s="17"/>
      <c r="B1788" s="17"/>
      <c r="C1788" s="35"/>
      <c r="D1788" s="17"/>
      <c r="E1788" s="17"/>
      <c r="F1788" s="17"/>
      <c r="G1788" s="62">
        <f t="shared" si="351"/>
        <v>0</v>
      </c>
      <c r="H1788" s="17"/>
      <c r="I1788" s="17"/>
      <c r="J1788" s="17"/>
      <c r="K1788" s="17"/>
      <c r="L1788" s="17"/>
      <c r="M1788" s="17"/>
      <c r="N1788" s="17"/>
      <c r="O1788" s="17"/>
      <c r="P1788" s="115"/>
      <c r="Q1788" s="62">
        <f>IF(C1788&gt;A_Stammdaten!$B$12,0,SUM(G1788,H1788,J1788,K1788,M1788,N1788)-SUM(I1788,L1788,O1788,P1788))</f>
        <v>0</v>
      </c>
      <c r="R1788" s="17"/>
      <c r="S1788" s="17"/>
      <c r="T1788" s="17"/>
      <c r="U1788" s="62">
        <f t="shared" si="342"/>
        <v>0</v>
      </c>
      <c r="V1788" s="63">
        <f>IF(ISBLANK($B1788),0,VLOOKUP($B1788,Listen!$A$2:$C$45,2,FALSE))</f>
        <v>0</v>
      </c>
      <c r="W1788" s="63">
        <f>IF(ISBLANK($B1788),0,VLOOKUP($B1788,Listen!$A$2:$C$45,3,FALSE))</f>
        <v>0</v>
      </c>
      <c r="X1788" s="49">
        <f t="shared" si="343"/>
        <v>0</v>
      </c>
      <c r="Y1788" s="49">
        <f t="shared" si="353"/>
        <v>0</v>
      </c>
      <c r="Z1788" s="49">
        <f t="shared" si="353"/>
        <v>0</v>
      </c>
      <c r="AA1788" s="49">
        <f t="shared" si="353"/>
        <v>0</v>
      </c>
      <c r="AB1788" s="49">
        <f t="shared" si="353"/>
        <v>0</v>
      </c>
      <c r="AC1788" s="49">
        <f t="shared" si="353"/>
        <v>0</v>
      </c>
      <c r="AD1788" s="49">
        <f t="shared" si="353"/>
        <v>0</v>
      </c>
      <c r="AE1788" s="51">
        <f t="shared" si="352"/>
        <v>0</v>
      </c>
      <c r="AF1788" s="51">
        <f>IF(C1788=A_Stammdaten!$B$12,D_SAV!$U1788-D_SAV!$AG1788,HLOOKUP(A_Stammdaten!$B$12-1,$AH$4:$AN$4004,ROW(C1788)-3,FALSE)-$AG1788)</f>
        <v>0</v>
      </c>
      <c r="AG1788" s="51">
        <f>HLOOKUP(A_Stammdaten!$B$12,$AH$4:$AN$4004,ROW(C1788)-3,FALSE)</f>
        <v>0</v>
      </c>
      <c r="AH1788" s="51">
        <f t="shared" si="344"/>
        <v>0</v>
      </c>
      <c r="AI1788" s="51">
        <f t="shared" si="345"/>
        <v>0</v>
      </c>
      <c r="AJ1788" s="51">
        <f t="shared" si="346"/>
        <v>0</v>
      </c>
      <c r="AK1788" s="51">
        <f t="shared" si="347"/>
        <v>0</v>
      </c>
      <c r="AL1788" s="51">
        <f t="shared" si="348"/>
        <v>0</v>
      </c>
      <c r="AM1788" s="51">
        <f t="shared" si="349"/>
        <v>0</v>
      </c>
      <c r="AN1788" s="51">
        <f t="shared" si="350"/>
        <v>0</v>
      </c>
    </row>
    <row r="1789" spans="1:40" x14ac:dyDescent="0.25">
      <c r="A1789" s="17"/>
      <c r="B1789" s="17"/>
      <c r="C1789" s="35"/>
      <c r="D1789" s="17"/>
      <c r="E1789" s="17"/>
      <c r="F1789" s="17"/>
      <c r="G1789" s="62">
        <f t="shared" si="351"/>
        <v>0</v>
      </c>
      <c r="H1789" s="17"/>
      <c r="I1789" s="17"/>
      <c r="J1789" s="17"/>
      <c r="K1789" s="17"/>
      <c r="L1789" s="17"/>
      <c r="M1789" s="17"/>
      <c r="N1789" s="17"/>
      <c r="O1789" s="17"/>
      <c r="P1789" s="115"/>
      <c r="Q1789" s="62">
        <f>IF(C1789&gt;A_Stammdaten!$B$12,0,SUM(G1789,H1789,J1789,K1789,M1789,N1789)-SUM(I1789,L1789,O1789,P1789))</f>
        <v>0</v>
      </c>
      <c r="R1789" s="17"/>
      <c r="S1789" s="17"/>
      <c r="T1789" s="17"/>
      <c r="U1789" s="62">
        <f t="shared" si="342"/>
        <v>0</v>
      </c>
      <c r="V1789" s="63">
        <f>IF(ISBLANK($B1789),0,VLOOKUP($B1789,Listen!$A$2:$C$45,2,FALSE))</f>
        <v>0</v>
      </c>
      <c r="W1789" s="63">
        <f>IF(ISBLANK($B1789),0,VLOOKUP($B1789,Listen!$A$2:$C$45,3,FALSE))</f>
        <v>0</v>
      </c>
      <c r="X1789" s="49">
        <f t="shared" si="343"/>
        <v>0</v>
      </c>
      <c r="Y1789" s="49">
        <f t="shared" si="353"/>
        <v>0</v>
      </c>
      <c r="Z1789" s="49">
        <f t="shared" si="353"/>
        <v>0</v>
      </c>
      <c r="AA1789" s="49">
        <f t="shared" si="353"/>
        <v>0</v>
      </c>
      <c r="AB1789" s="49">
        <f t="shared" si="353"/>
        <v>0</v>
      </c>
      <c r="AC1789" s="49">
        <f t="shared" si="353"/>
        <v>0</v>
      </c>
      <c r="AD1789" s="49">
        <f t="shared" si="353"/>
        <v>0</v>
      </c>
      <c r="AE1789" s="51">
        <f t="shared" si="352"/>
        <v>0</v>
      </c>
      <c r="AF1789" s="51">
        <f>IF(C1789=A_Stammdaten!$B$12,D_SAV!$U1789-D_SAV!$AG1789,HLOOKUP(A_Stammdaten!$B$12-1,$AH$4:$AN$4004,ROW(C1789)-3,FALSE)-$AG1789)</f>
        <v>0</v>
      </c>
      <c r="AG1789" s="51">
        <f>HLOOKUP(A_Stammdaten!$B$12,$AH$4:$AN$4004,ROW(C1789)-3,FALSE)</f>
        <v>0</v>
      </c>
      <c r="AH1789" s="51">
        <f t="shared" si="344"/>
        <v>0</v>
      </c>
      <c r="AI1789" s="51">
        <f t="shared" si="345"/>
        <v>0</v>
      </c>
      <c r="AJ1789" s="51">
        <f t="shared" si="346"/>
        <v>0</v>
      </c>
      <c r="AK1789" s="51">
        <f t="shared" si="347"/>
        <v>0</v>
      </c>
      <c r="AL1789" s="51">
        <f t="shared" si="348"/>
        <v>0</v>
      </c>
      <c r="AM1789" s="51">
        <f t="shared" si="349"/>
        <v>0</v>
      </c>
      <c r="AN1789" s="51">
        <f t="shared" si="350"/>
        <v>0</v>
      </c>
    </row>
    <row r="1790" spans="1:40" x14ac:dyDescent="0.25">
      <c r="A1790" s="17"/>
      <c r="B1790" s="17"/>
      <c r="C1790" s="35"/>
      <c r="D1790" s="17"/>
      <c r="E1790" s="17"/>
      <c r="F1790" s="17"/>
      <c r="G1790" s="62">
        <f t="shared" si="351"/>
        <v>0</v>
      </c>
      <c r="H1790" s="17"/>
      <c r="I1790" s="17"/>
      <c r="J1790" s="17"/>
      <c r="K1790" s="17"/>
      <c r="L1790" s="17"/>
      <c r="M1790" s="17"/>
      <c r="N1790" s="17"/>
      <c r="O1790" s="17"/>
      <c r="P1790" s="115"/>
      <c r="Q1790" s="62">
        <f>IF(C1790&gt;A_Stammdaten!$B$12,0,SUM(G1790,H1790,J1790,K1790,M1790,N1790)-SUM(I1790,L1790,O1790,P1790))</f>
        <v>0</v>
      </c>
      <c r="R1790" s="17"/>
      <c r="S1790" s="17"/>
      <c r="T1790" s="17"/>
      <c r="U1790" s="62">
        <f t="shared" si="342"/>
        <v>0</v>
      </c>
      <c r="V1790" s="63">
        <f>IF(ISBLANK($B1790),0,VLOOKUP($B1790,Listen!$A$2:$C$45,2,FALSE))</f>
        <v>0</v>
      </c>
      <c r="W1790" s="63">
        <f>IF(ISBLANK($B1790),0,VLOOKUP($B1790,Listen!$A$2:$C$45,3,FALSE))</f>
        <v>0</v>
      </c>
      <c r="X1790" s="49">
        <f t="shared" si="343"/>
        <v>0</v>
      </c>
      <c r="Y1790" s="49">
        <f t="shared" si="353"/>
        <v>0</v>
      </c>
      <c r="Z1790" s="49">
        <f t="shared" si="353"/>
        <v>0</v>
      </c>
      <c r="AA1790" s="49">
        <f t="shared" si="353"/>
        <v>0</v>
      </c>
      <c r="AB1790" s="49">
        <f t="shared" si="353"/>
        <v>0</v>
      </c>
      <c r="AC1790" s="49">
        <f t="shared" si="353"/>
        <v>0</v>
      </c>
      <c r="AD1790" s="49">
        <f t="shared" si="353"/>
        <v>0</v>
      </c>
      <c r="AE1790" s="51">
        <f t="shared" si="352"/>
        <v>0</v>
      </c>
      <c r="AF1790" s="51">
        <f>IF(C1790=A_Stammdaten!$B$12,D_SAV!$U1790-D_SAV!$AG1790,HLOOKUP(A_Stammdaten!$B$12-1,$AH$4:$AN$4004,ROW(C1790)-3,FALSE)-$AG1790)</f>
        <v>0</v>
      </c>
      <c r="AG1790" s="51">
        <f>HLOOKUP(A_Stammdaten!$B$12,$AH$4:$AN$4004,ROW(C1790)-3,FALSE)</f>
        <v>0</v>
      </c>
      <c r="AH1790" s="51">
        <f t="shared" si="344"/>
        <v>0</v>
      </c>
      <c r="AI1790" s="51">
        <f t="shared" si="345"/>
        <v>0</v>
      </c>
      <c r="AJ1790" s="51">
        <f t="shared" si="346"/>
        <v>0</v>
      </c>
      <c r="AK1790" s="51">
        <f t="shared" si="347"/>
        <v>0</v>
      </c>
      <c r="AL1790" s="51">
        <f t="shared" si="348"/>
        <v>0</v>
      </c>
      <c r="AM1790" s="51">
        <f t="shared" si="349"/>
        <v>0</v>
      </c>
      <c r="AN1790" s="51">
        <f t="shared" si="350"/>
        <v>0</v>
      </c>
    </row>
    <row r="1791" spans="1:40" x14ac:dyDescent="0.25">
      <c r="A1791" s="17"/>
      <c r="B1791" s="17"/>
      <c r="C1791" s="35"/>
      <c r="D1791" s="17"/>
      <c r="E1791" s="17"/>
      <c r="F1791" s="17"/>
      <c r="G1791" s="62">
        <f t="shared" si="351"/>
        <v>0</v>
      </c>
      <c r="H1791" s="17"/>
      <c r="I1791" s="17"/>
      <c r="J1791" s="17"/>
      <c r="K1791" s="17"/>
      <c r="L1791" s="17"/>
      <c r="M1791" s="17"/>
      <c r="N1791" s="17"/>
      <c r="O1791" s="17"/>
      <c r="P1791" s="115"/>
      <c r="Q1791" s="62">
        <f>IF(C1791&gt;A_Stammdaten!$B$12,0,SUM(G1791,H1791,J1791,K1791,M1791,N1791)-SUM(I1791,L1791,O1791,P1791))</f>
        <v>0</v>
      </c>
      <c r="R1791" s="17"/>
      <c r="S1791" s="17"/>
      <c r="T1791" s="17"/>
      <c r="U1791" s="62">
        <f t="shared" si="342"/>
        <v>0</v>
      </c>
      <c r="V1791" s="63">
        <f>IF(ISBLANK($B1791),0,VLOOKUP($B1791,Listen!$A$2:$C$45,2,FALSE))</f>
        <v>0</v>
      </c>
      <c r="W1791" s="63">
        <f>IF(ISBLANK($B1791),0,VLOOKUP($B1791,Listen!$A$2:$C$45,3,FALSE))</f>
        <v>0</v>
      </c>
      <c r="X1791" s="49">
        <f t="shared" si="343"/>
        <v>0</v>
      </c>
      <c r="Y1791" s="49">
        <f t="shared" si="353"/>
        <v>0</v>
      </c>
      <c r="Z1791" s="49">
        <f t="shared" si="353"/>
        <v>0</v>
      </c>
      <c r="AA1791" s="49">
        <f t="shared" si="353"/>
        <v>0</v>
      </c>
      <c r="AB1791" s="49">
        <f t="shared" si="353"/>
        <v>0</v>
      </c>
      <c r="AC1791" s="49">
        <f t="shared" si="353"/>
        <v>0</v>
      </c>
      <c r="AD1791" s="49">
        <f t="shared" si="353"/>
        <v>0</v>
      </c>
      <c r="AE1791" s="51">
        <f t="shared" si="352"/>
        <v>0</v>
      </c>
      <c r="AF1791" s="51">
        <f>IF(C1791=A_Stammdaten!$B$12,D_SAV!$U1791-D_SAV!$AG1791,HLOOKUP(A_Stammdaten!$B$12-1,$AH$4:$AN$4004,ROW(C1791)-3,FALSE)-$AG1791)</f>
        <v>0</v>
      </c>
      <c r="AG1791" s="51">
        <f>HLOOKUP(A_Stammdaten!$B$12,$AH$4:$AN$4004,ROW(C1791)-3,FALSE)</f>
        <v>0</v>
      </c>
      <c r="AH1791" s="51">
        <f t="shared" si="344"/>
        <v>0</v>
      </c>
      <c r="AI1791" s="51">
        <f t="shared" si="345"/>
        <v>0</v>
      </c>
      <c r="AJ1791" s="51">
        <f t="shared" si="346"/>
        <v>0</v>
      </c>
      <c r="AK1791" s="51">
        <f t="shared" si="347"/>
        <v>0</v>
      </c>
      <c r="AL1791" s="51">
        <f t="shared" si="348"/>
        <v>0</v>
      </c>
      <c r="AM1791" s="51">
        <f t="shared" si="349"/>
        <v>0</v>
      </c>
      <c r="AN1791" s="51">
        <f t="shared" si="350"/>
        <v>0</v>
      </c>
    </row>
    <row r="1792" spans="1:40" x14ac:dyDescent="0.25">
      <c r="A1792" s="17"/>
      <c r="B1792" s="17"/>
      <c r="C1792" s="35"/>
      <c r="D1792" s="17"/>
      <c r="E1792" s="17"/>
      <c r="F1792" s="17"/>
      <c r="G1792" s="62">
        <f t="shared" si="351"/>
        <v>0</v>
      </c>
      <c r="H1792" s="17"/>
      <c r="I1792" s="17"/>
      <c r="J1792" s="17"/>
      <c r="K1792" s="17"/>
      <c r="L1792" s="17"/>
      <c r="M1792" s="17"/>
      <c r="N1792" s="17"/>
      <c r="O1792" s="17"/>
      <c r="P1792" s="115"/>
      <c r="Q1792" s="62">
        <f>IF(C1792&gt;A_Stammdaten!$B$12,0,SUM(G1792,H1792,J1792,K1792,M1792,N1792)-SUM(I1792,L1792,O1792,P1792))</f>
        <v>0</v>
      </c>
      <c r="R1792" s="17"/>
      <c r="S1792" s="17"/>
      <c r="T1792" s="17"/>
      <c r="U1792" s="62">
        <f t="shared" si="342"/>
        <v>0</v>
      </c>
      <c r="V1792" s="63">
        <f>IF(ISBLANK($B1792),0,VLOOKUP($B1792,Listen!$A$2:$C$45,2,FALSE))</f>
        <v>0</v>
      </c>
      <c r="W1792" s="63">
        <f>IF(ISBLANK($B1792),0,VLOOKUP($B1792,Listen!$A$2:$C$45,3,FALSE))</f>
        <v>0</v>
      </c>
      <c r="X1792" s="49">
        <f t="shared" si="343"/>
        <v>0</v>
      </c>
      <c r="Y1792" s="49">
        <f t="shared" si="353"/>
        <v>0</v>
      </c>
      <c r="Z1792" s="49">
        <f t="shared" si="353"/>
        <v>0</v>
      </c>
      <c r="AA1792" s="49">
        <f t="shared" si="353"/>
        <v>0</v>
      </c>
      <c r="AB1792" s="49">
        <f t="shared" si="353"/>
        <v>0</v>
      </c>
      <c r="AC1792" s="49">
        <f t="shared" si="353"/>
        <v>0</v>
      </c>
      <c r="AD1792" s="49">
        <f t="shared" si="353"/>
        <v>0</v>
      </c>
      <c r="AE1792" s="51">
        <f t="shared" si="352"/>
        <v>0</v>
      </c>
      <c r="AF1792" s="51">
        <f>IF(C1792=A_Stammdaten!$B$12,D_SAV!$U1792-D_SAV!$AG1792,HLOOKUP(A_Stammdaten!$B$12-1,$AH$4:$AN$4004,ROW(C1792)-3,FALSE)-$AG1792)</f>
        <v>0</v>
      </c>
      <c r="AG1792" s="51">
        <f>HLOOKUP(A_Stammdaten!$B$12,$AH$4:$AN$4004,ROW(C1792)-3,FALSE)</f>
        <v>0</v>
      </c>
      <c r="AH1792" s="51">
        <f t="shared" si="344"/>
        <v>0</v>
      </c>
      <c r="AI1792" s="51">
        <f t="shared" si="345"/>
        <v>0</v>
      </c>
      <c r="AJ1792" s="51">
        <f t="shared" si="346"/>
        <v>0</v>
      </c>
      <c r="AK1792" s="51">
        <f t="shared" si="347"/>
        <v>0</v>
      </c>
      <c r="AL1792" s="51">
        <f t="shared" si="348"/>
        <v>0</v>
      </c>
      <c r="AM1792" s="51">
        <f t="shared" si="349"/>
        <v>0</v>
      </c>
      <c r="AN1792" s="51">
        <f t="shared" si="350"/>
        <v>0</v>
      </c>
    </row>
    <row r="1793" spans="1:40" x14ac:dyDescent="0.25">
      <c r="A1793" s="17"/>
      <c r="B1793" s="17"/>
      <c r="C1793" s="35"/>
      <c r="D1793" s="17"/>
      <c r="E1793" s="17"/>
      <c r="F1793" s="17"/>
      <c r="G1793" s="62">
        <f t="shared" si="351"/>
        <v>0</v>
      </c>
      <c r="H1793" s="17"/>
      <c r="I1793" s="17"/>
      <c r="J1793" s="17"/>
      <c r="K1793" s="17"/>
      <c r="L1793" s="17"/>
      <c r="M1793" s="17"/>
      <c r="N1793" s="17"/>
      <c r="O1793" s="17"/>
      <c r="P1793" s="115"/>
      <c r="Q1793" s="62">
        <f>IF(C1793&gt;A_Stammdaten!$B$12,0,SUM(G1793,H1793,J1793,K1793,M1793,N1793)-SUM(I1793,L1793,O1793,P1793))</f>
        <v>0</v>
      </c>
      <c r="R1793" s="17"/>
      <c r="S1793" s="17"/>
      <c r="T1793" s="17"/>
      <c r="U1793" s="62">
        <f t="shared" si="342"/>
        <v>0</v>
      </c>
      <c r="V1793" s="63">
        <f>IF(ISBLANK($B1793),0,VLOOKUP($B1793,Listen!$A$2:$C$45,2,FALSE))</f>
        <v>0</v>
      </c>
      <c r="W1793" s="63">
        <f>IF(ISBLANK($B1793),0,VLOOKUP($B1793,Listen!$A$2:$C$45,3,FALSE))</f>
        <v>0</v>
      </c>
      <c r="X1793" s="49">
        <f t="shared" si="343"/>
        <v>0</v>
      </c>
      <c r="Y1793" s="49">
        <f t="shared" si="353"/>
        <v>0</v>
      </c>
      <c r="Z1793" s="49">
        <f t="shared" si="353"/>
        <v>0</v>
      </c>
      <c r="AA1793" s="49">
        <f t="shared" si="353"/>
        <v>0</v>
      </c>
      <c r="AB1793" s="49">
        <f t="shared" si="353"/>
        <v>0</v>
      </c>
      <c r="AC1793" s="49">
        <f t="shared" si="353"/>
        <v>0</v>
      </c>
      <c r="AD1793" s="49">
        <f t="shared" si="353"/>
        <v>0</v>
      </c>
      <c r="AE1793" s="51">
        <f t="shared" si="352"/>
        <v>0</v>
      </c>
      <c r="AF1793" s="51">
        <f>IF(C1793=A_Stammdaten!$B$12,D_SAV!$U1793-D_SAV!$AG1793,HLOOKUP(A_Stammdaten!$B$12-1,$AH$4:$AN$4004,ROW(C1793)-3,FALSE)-$AG1793)</f>
        <v>0</v>
      </c>
      <c r="AG1793" s="51">
        <f>HLOOKUP(A_Stammdaten!$B$12,$AH$4:$AN$4004,ROW(C1793)-3,FALSE)</f>
        <v>0</v>
      </c>
      <c r="AH1793" s="51">
        <f t="shared" si="344"/>
        <v>0</v>
      </c>
      <c r="AI1793" s="51">
        <f t="shared" si="345"/>
        <v>0</v>
      </c>
      <c r="AJ1793" s="51">
        <f t="shared" si="346"/>
        <v>0</v>
      </c>
      <c r="AK1793" s="51">
        <f t="shared" si="347"/>
        <v>0</v>
      </c>
      <c r="AL1793" s="51">
        <f t="shared" si="348"/>
        <v>0</v>
      </c>
      <c r="AM1793" s="51">
        <f t="shared" si="349"/>
        <v>0</v>
      </c>
      <c r="AN1793" s="51">
        <f t="shared" si="350"/>
        <v>0</v>
      </c>
    </row>
    <row r="1794" spans="1:40" x14ac:dyDescent="0.25">
      <c r="A1794" s="17"/>
      <c r="B1794" s="17"/>
      <c r="C1794" s="35"/>
      <c r="D1794" s="17"/>
      <c r="E1794" s="17"/>
      <c r="F1794" s="17"/>
      <c r="G1794" s="62">
        <f t="shared" si="351"/>
        <v>0</v>
      </c>
      <c r="H1794" s="17"/>
      <c r="I1794" s="17"/>
      <c r="J1794" s="17"/>
      <c r="K1794" s="17"/>
      <c r="L1794" s="17"/>
      <c r="M1794" s="17"/>
      <c r="N1794" s="17"/>
      <c r="O1794" s="17"/>
      <c r="P1794" s="115"/>
      <c r="Q1794" s="62">
        <f>IF(C1794&gt;A_Stammdaten!$B$12,0,SUM(G1794,H1794,J1794,K1794,M1794,N1794)-SUM(I1794,L1794,O1794,P1794))</f>
        <v>0</v>
      </c>
      <c r="R1794" s="17"/>
      <c r="S1794" s="17"/>
      <c r="T1794" s="17"/>
      <c r="U1794" s="62">
        <f t="shared" si="342"/>
        <v>0</v>
      </c>
      <c r="V1794" s="63">
        <f>IF(ISBLANK($B1794),0,VLOOKUP($B1794,Listen!$A$2:$C$45,2,FALSE))</f>
        <v>0</v>
      </c>
      <c r="W1794" s="63">
        <f>IF(ISBLANK($B1794),0,VLOOKUP($B1794,Listen!$A$2:$C$45,3,FALSE))</f>
        <v>0</v>
      </c>
      <c r="X1794" s="49">
        <f t="shared" si="343"/>
        <v>0</v>
      </c>
      <c r="Y1794" s="49">
        <f t="shared" si="353"/>
        <v>0</v>
      </c>
      <c r="Z1794" s="49">
        <f t="shared" si="353"/>
        <v>0</v>
      </c>
      <c r="AA1794" s="49">
        <f t="shared" si="353"/>
        <v>0</v>
      </c>
      <c r="AB1794" s="49">
        <f t="shared" si="353"/>
        <v>0</v>
      </c>
      <c r="AC1794" s="49">
        <f t="shared" si="353"/>
        <v>0</v>
      </c>
      <c r="AD1794" s="49">
        <f t="shared" si="353"/>
        <v>0</v>
      </c>
      <c r="AE1794" s="51">
        <f t="shared" si="352"/>
        <v>0</v>
      </c>
      <c r="AF1794" s="51">
        <f>IF(C1794=A_Stammdaten!$B$12,D_SAV!$U1794-D_SAV!$AG1794,HLOOKUP(A_Stammdaten!$B$12-1,$AH$4:$AN$4004,ROW(C1794)-3,FALSE)-$AG1794)</f>
        <v>0</v>
      </c>
      <c r="AG1794" s="51">
        <f>HLOOKUP(A_Stammdaten!$B$12,$AH$4:$AN$4004,ROW(C1794)-3,FALSE)</f>
        <v>0</v>
      </c>
      <c r="AH1794" s="51">
        <f t="shared" si="344"/>
        <v>0</v>
      </c>
      <c r="AI1794" s="51">
        <f t="shared" si="345"/>
        <v>0</v>
      </c>
      <c r="AJ1794" s="51">
        <f t="shared" si="346"/>
        <v>0</v>
      </c>
      <c r="AK1794" s="51">
        <f t="shared" si="347"/>
        <v>0</v>
      </c>
      <c r="AL1794" s="51">
        <f t="shared" si="348"/>
        <v>0</v>
      </c>
      <c r="AM1794" s="51">
        <f t="shared" si="349"/>
        <v>0</v>
      </c>
      <c r="AN1794" s="51">
        <f t="shared" si="350"/>
        <v>0</v>
      </c>
    </row>
    <row r="1795" spans="1:40" x14ac:dyDescent="0.25">
      <c r="A1795" s="17"/>
      <c r="B1795" s="17"/>
      <c r="C1795" s="35"/>
      <c r="D1795" s="17"/>
      <c r="E1795" s="17"/>
      <c r="F1795" s="17"/>
      <c r="G1795" s="62">
        <f t="shared" si="351"/>
        <v>0</v>
      </c>
      <c r="H1795" s="17"/>
      <c r="I1795" s="17"/>
      <c r="J1795" s="17"/>
      <c r="K1795" s="17"/>
      <c r="L1795" s="17"/>
      <c r="M1795" s="17"/>
      <c r="N1795" s="17"/>
      <c r="O1795" s="17"/>
      <c r="P1795" s="115"/>
      <c r="Q1795" s="62">
        <f>IF(C1795&gt;A_Stammdaten!$B$12,0,SUM(G1795,H1795,J1795,K1795,M1795,N1795)-SUM(I1795,L1795,O1795,P1795))</f>
        <v>0</v>
      </c>
      <c r="R1795" s="17"/>
      <c r="S1795" s="17"/>
      <c r="T1795" s="17"/>
      <c r="U1795" s="62">
        <f t="shared" si="342"/>
        <v>0</v>
      </c>
      <c r="V1795" s="63">
        <f>IF(ISBLANK($B1795),0,VLOOKUP($B1795,Listen!$A$2:$C$45,2,FALSE))</f>
        <v>0</v>
      </c>
      <c r="W1795" s="63">
        <f>IF(ISBLANK($B1795),0,VLOOKUP($B1795,Listen!$A$2:$C$45,3,FALSE))</f>
        <v>0</v>
      </c>
      <c r="X1795" s="49">
        <f t="shared" si="343"/>
        <v>0</v>
      </c>
      <c r="Y1795" s="49">
        <f t="shared" si="353"/>
        <v>0</v>
      </c>
      <c r="Z1795" s="49">
        <f t="shared" si="353"/>
        <v>0</v>
      </c>
      <c r="AA1795" s="49">
        <f t="shared" si="353"/>
        <v>0</v>
      </c>
      <c r="AB1795" s="49">
        <f t="shared" si="353"/>
        <v>0</v>
      </c>
      <c r="AC1795" s="49">
        <f t="shared" si="353"/>
        <v>0</v>
      </c>
      <c r="AD1795" s="49">
        <f t="shared" si="353"/>
        <v>0</v>
      </c>
      <c r="AE1795" s="51">
        <f t="shared" si="352"/>
        <v>0</v>
      </c>
      <c r="AF1795" s="51">
        <f>IF(C1795=A_Stammdaten!$B$12,D_SAV!$U1795-D_SAV!$AG1795,HLOOKUP(A_Stammdaten!$B$12-1,$AH$4:$AN$4004,ROW(C1795)-3,FALSE)-$AG1795)</f>
        <v>0</v>
      </c>
      <c r="AG1795" s="51">
        <f>HLOOKUP(A_Stammdaten!$B$12,$AH$4:$AN$4004,ROW(C1795)-3,FALSE)</f>
        <v>0</v>
      </c>
      <c r="AH1795" s="51">
        <f t="shared" si="344"/>
        <v>0</v>
      </c>
      <c r="AI1795" s="51">
        <f t="shared" si="345"/>
        <v>0</v>
      </c>
      <c r="AJ1795" s="51">
        <f t="shared" si="346"/>
        <v>0</v>
      </c>
      <c r="AK1795" s="51">
        <f t="shared" si="347"/>
        <v>0</v>
      </c>
      <c r="AL1795" s="51">
        <f t="shared" si="348"/>
        <v>0</v>
      </c>
      <c r="AM1795" s="51">
        <f t="shared" si="349"/>
        <v>0</v>
      </c>
      <c r="AN1795" s="51">
        <f t="shared" si="350"/>
        <v>0</v>
      </c>
    </row>
    <row r="1796" spans="1:40" x14ac:dyDescent="0.25">
      <c r="A1796" s="17"/>
      <c r="B1796" s="17"/>
      <c r="C1796" s="35"/>
      <c r="D1796" s="17"/>
      <c r="E1796" s="17"/>
      <c r="F1796" s="17"/>
      <c r="G1796" s="62">
        <f t="shared" si="351"/>
        <v>0</v>
      </c>
      <c r="H1796" s="17"/>
      <c r="I1796" s="17"/>
      <c r="J1796" s="17"/>
      <c r="K1796" s="17"/>
      <c r="L1796" s="17"/>
      <c r="M1796" s="17"/>
      <c r="N1796" s="17"/>
      <c r="O1796" s="17"/>
      <c r="P1796" s="115"/>
      <c r="Q1796" s="62">
        <f>IF(C1796&gt;A_Stammdaten!$B$12,0,SUM(G1796,H1796,J1796,K1796,M1796,N1796)-SUM(I1796,L1796,O1796,P1796))</f>
        <v>0</v>
      </c>
      <c r="R1796" s="17"/>
      <c r="S1796" s="17"/>
      <c r="T1796" s="17"/>
      <c r="U1796" s="62">
        <f t="shared" si="342"/>
        <v>0</v>
      </c>
      <c r="V1796" s="63">
        <f>IF(ISBLANK($B1796),0,VLOOKUP($B1796,Listen!$A$2:$C$45,2,FALSE))</f>
        <v>0</v>
      </c>
      <c r="W1796" s="63">
        <f>IF(ISBLANK($B1796),0,VLOOKUP($B1796,Listen!$A$2:$C$45,3,FALSE))</f>
        <v>0</v>
      </c>
      <c r="X1796" s="49">
        <f t="shared" si="343"/>
        <v>0</v>
      </c>
      <c r="Y1796" s="49">
        <f t="shared" si="353"/>
        <v>0</v>
      </c>
      <c r="Z1796" s="49">
        <f t="shared" si="353"/>
        <v>0</v>
      </c>
      <c r="AA1796" s="49">
        <f t="shared" si="353"/>
        <v>0</v>
      </c>
      <c r="AB1796" s="49">
        <f t="shared" si="353"/>
        <v>0</v>
      </c>
      <c r="AC1796" s="49">
        <f t="shared" si="353"/>
        <v>0</v>
      </c>
      <c r="AD1796" s="49">
        <f t="shared" si="353"/>
        <v>0</v>
      </c>
      <c r="AE1796" s="51">
        <f t="shared" si="352"/>
        <v>0</v>
      </c>
      <c r="AF1796" s="51">
        <f>IF(C1796=A_Stammdaten!$B$12,D_SAV!$U1796-D_SAV!$AG1796,HLOOKUP(A_Stammdaten!$B$12-1,$AH$4:$AN$4004,ROW(C1796)-3,FALSE)-$AG1796)</f>
        <v>0</v>
      </c>
      <c r="AG1796" s="51">
        <f>HLOOKUP(A_Stammdaten!$B$12,$AH$4:$AN$4004,ROW(C1796)-3,FALSE)</f>
        <v>0</v>
      </c>
      <c r="AH1796" s="51">
        <f t="shared" si="344"/>
        <v>0</v>
      </c>
      <c r="AI1796" s="51">
        <f t="shared" si="345"/>
        <v>0</v>
      </c>
      <c r="AJ1796" s="51">
        <f t="shared" si="346"/>
        <v>0</v>
      </c>
      <c r="AK1796" s="51">
        <f t="shared" si="347"/>
        <v>0</v>
      </c>
      <c r="AL1796" s="51">
        <f t="shared" si="348"/>
        <v>0</v>
      </c>
      <c r="AM1796" s="51">
        <f t="shared" si="349"/>
        <v>0</v>
      </c>
      <c r="AN1796" s="51">
        <f t="shared" si="350"/>
        <v>0</v>
      </c>
    </row>
    <row r="1797" spans="1:40" x14ac:dyDescent="0.25">
      <c r="A1797" s="17"/>
      <c r="B1797" s="17"/>
      <c r="C1797" s="35"/>
      <c r="D1797" s="17"/>
      <c r="E1797" s="17"/>
      <c r="F1797" s="17"/>
      <c r="G1797" s="62">
        <f t="shared" si="351"/>
        <v>0</v>
      </c>
      <c r="H1797" s="17"/>
      <c r="I1797" s="17"/>
      <c r="J1797" s="17"/>
      <c r="K1797" s="17"/>
      <c r="L1797" s="17"/>
      <c r="M1797" s="17"/>
      <c r="N1797" s="17"/>
      <c r="O1797" s="17"/>
      <c r="P1797" s="115"/>
      <c r="Q1797" s="62">
        <f>IF(C1797&gt;A_Stammdaten!$B$12,0,SUM(G1797,H1797,J1797,K1797,M1797,N1797)-SUM(I1797,L1797,O1797,P1797))</f>
        <v>0</v>
      </c>
      <c r="R1797" s="17"/>
      <c r="S1797" s="17"/>
      <c r="T1797" s="17"/>
      <c r="U1797" s="62">
        <f t="shared" ref="U1797:U1860" si="354">Q1797-SUM(R1797:T1797)</f>
        <v>0</v>
      </c>
      <c r="V1797" s="63">
        <f>IF(ISBLANK($B1797),0,VLOOKUP($B1797,Listen!$A$2:$C$45,2,FALSE))</f>
        <v>0</v>
      </c>
      <c r="W1797" s="63">
        <f>IF(ISBLANK($B1797),0,VLOOKUP($B1797,Listen!$A$2:$C$45,3,FALSE))</f>
        <v>0</v>
      </c>
      <c r="X1797" s="49">
        <f t="shared" ref="X1797:X1860" si="355">$V1797</f>
        <v>0</v>
      </c>
      <c r="Y1797" s="49">
        <f t="shared" si="353"/>
        <v>0</v>
      </c>
      <c r="Z1797" s="49">
        <f t="shared" si="353"/>
        <v>0</v>
      </c>
      <c r="AA1797" s="49">
        <f t="shared" si="353"/>
        <v>0</v>
      </c>
      <c r="AB1797" s="49">
        <f t="shared" si="353"/>
        <v>0</v>
      </c>
      <c r="AC1797" s="49">
        <f t="shared" si="353"/>
        <v>0</v>
      </c>
      <c r="AD1797" s="49">
        <f t="shared" si="353"/>
        <v>0</v>
      </c>
      <c r="AE1797" s="51">
        <f t="shared" si="352"/>
        <v>0</v>
      </c>
      <c r="AF1797" s="51">
        <f>IF(C1797=A_Stammdaten!$B$12,D_SAV!$U1797-D_SAV!$AG1797,HLOOKUP(A_Stammdaten!$B$12-1,$AH$4:$AN$4004,ROW(C1797)-3,FALSE)-$AG1797)</f>
        <v>0</v>
      </c>
      <c r="AG1797" s="51">
        <f>HLOOKUP(A_Stammdaten!$B$12,$AH$4:$AN$4004,ROW(C1797)-3,FALSE)</f>
        <v>0</v>
      </c>
      <c r="AH1797" s="51">
        <f t="shared" ref="AH1797:AH1860" si="356">IF(OR($C1797=0,$U1797=0),0,IF($C1797&lt;=AH$4,$U1797-$U1797/X1797*(AH$4-$C1797+1),0))</f>
        <v>0</v>
      </c>
      <c r="AI1797" s="51">
        <f t="shared" ref="AI1797:AI1860" si="357">IF(OR($C1797=0,$U1797=0,Y1797-(AI$4-$C1797)=0),0,IF($C1797&lt;AI$4,AH1797-AH1797/(Y1797-(AI$4-$C1797)),IF($C1797=AI$4,$U1797-$U1797/Y1797,0)))</f>
        <v>0</v>
      </c>
      <c r="AJ1797" s="51">
        <f t="shared" ref="AJ1797:AJ1860" si="358">IF(OR($C1797=0,$U1797=0,Z1797-(AJ$4-$C1797)=0),0,IF($C1797&lt;AJ$4,AI1797-AI1797/(Z1797-(AJ$4-$C1797)),IF($C1797=AJ$4,$U1797-$U1797/Z1797,0)))</f>
        <v>0</v>
      </c>
      <c r="AK1797" s="51">
        <f t="shared" ref="AK1797:AK1860" si="359">IF(OR($C1797=0,$U1797=0,AA1797-(AK$4-$C1797)=0),0,IF($C1797&lt;AK$4,AJ1797-AJ1797/(AA1797-(AK$4-$C1797)),IF($C1797=AK$4,$U1797-$U1797/AA1797,0)))</f>
        <v>0</v>
      </c>
      <c r="AL1797" s="51">
        <f t="shared" ref="AL1797:AL1860" si="360">IF(OR($C1797=0,$U1797=0,AB1797-(AL$4-$C1797)=0),0,IF($C1797&lt;AL$4,AK1797-AK1797/(AB1797-(AL$4-$C1797)),IF($C1797=AL$4,$U1797-$U1797/AB1797,0)))</f>
        <v>0</v>
      </c>
      <c r="AM1797" s="51">
        <f t="shared" ref="AM1797:AM1860" si="361">IF(OR($C1797=0,$U1797=0,AC1797-(AM$4-$C1797)=0),0,IF($C1797&lt;AM$4,AL1797-AL1797/(AC1797-(AM$4-$C1797)),IF($C1797=AM$4,$U1797-$U1797/AC1797,0)))</f>
        <v>0</v>
      </c>
      <c r="AN1797" s="51">
        <f t="shared" ref="AN1797:AN1860" si="362">IF(OR($C1797=0,$U1797=0,AD1797-(AN$4-$C1797)=0),0,IF($C1797&lt;AN$4,AM1797-AM1797/(AD1797-(AN$4-$C1797)),IF($C1797=AN$4,$U1797-$U1797/AD1797,0)))</f>
        <v>0</v>
      </c>
    </row>
    <row r="1798" spans="1:40" x14ac:dyDescent="0.25">
      <c r="A1798" s="17"/>
      <c r="B1798" s="17"/>
      <c r="C1798" s="35"/>
      <c r="D1798" s="17"/>
      <c r="E1798" s="17"/>
      <c r="F1798" s="17"/>
      <c r="G1798" s="62">
        <f t="shared" ref="G1798:G1861" si="363">D1798*E1798/100</f>
        <v>0</v>
      </c>
      <c r="H1798" s="17"/>
      <c r="I1798" s="17"/>
      <c r="J1798" s="17"/>
      <c r="K1798" s="17"/>
      <c r="L1798" s="17"/>
      <c r="M1798" s="17"/>
      <c r="N1798" s="17"/>
      <c r="O1798" s="17"/>
      <c r="P1798" s="115"/>
      <c r="Q1798" s="62">
        <f>IF(C1798&gt;A_Stammdaten!$B$12,0,SUM(G1798,H1798,J1798,K1798,M1798,N1798)-SUM(I1798,L1798,O1798,P1798))</f>
        <v>0</v>
      </c>
      <c r="R1798" s="17"/>
      <c r="S1798" s="17"/>
      <c r="T1798" s="17"/>
      <c r="U1798" s="62">
        <f t="shared" si="354"/>
        <v>0</v>
      </c>
      <c r="V1798" s="63">
        <f>IF(ISBLANK($B1798),0,VLOOKUP($B1798,Listen!$A$2:$C$45,2,FALSE))</f>
        <v>0</v>
      </c>
      <c r="W1798" s="63">
        <f>IF(ISBLANK($B1798),0,VLOOKUP($B1798,Listen!$A$2:$C$45,3,FALSE))</f>
        <v>0</v>
      </c>
      <c r="X1798" s="49">
        <f t="shared" si="355"/>
        <v>0</v>
      </c>
      <c r="Y1798" s="49">
        <f t="shared" si="353"/>
        <v>0</v>
      </c>
      <c r="Z1798" s="49">
        <f t="shared" si="353"/>
        <v>0</v>
      </c>
      <c r="AA1798" s="49">
        <f t="shared" si="353"/>
        <v>0</v>
      </c>
      <c r="AB1798" s="49">
        <f t="shared" si="353"/>
        <v>0</v>
      </c>
      <c r="AC1798" s="49">
        <f t="shared" si="353"/>
        <v>0</v>
      </c>
      <c r="AD1798" s="49">
        <f t="shared" si="353"/>
        <v>0</v>
      </c>
      <c r="AE1798" s="51">
        <f t="shared" si="352"/>
        <v>0</v>
      </c>
      <c r="AF1798" s="51">
        <f>IF(C1798=A_Stammdaten!$B$12,D_SAV!$U1798-D_SAV!$AG1798,HLOOKUP(A_Stammdaten!$B$12-1,$AH$4:$AN$4004,ROW(C1798)-3,FALSE)-$AG1798)</f>
        <v>0</v>
      </c>
      <c r="AG1798" s="51">
        <f>HLOOKUP(A_Stammdaten!$B$12,$AH$4:$AN$4004,ROW(C1798)-3,FALSE)</f>
        <v>0</v>
      </c>
      <c r="AH1798" s="51">
        <f t="shared" si="356"/>
        <v>0</v>
      </c>
      <c r="AI1798" s="51">
        <f t="shared" si="357"/>
        <v>0</v>
      </c>
      <c r="AJ1798" s="51">
        <f t="shared" si="358"/>
        <v>0</v>
      </c>
      <c r="AK1798" s="51">
        <f t="shared" si="359"/>
        <v>0</v>
      </c>
      <c r="AL1798" s="51">
        <f t="shared" si="360"/>
        <v>0</v>
      </c>
      <c r="AM1798" s="51">
        <f t="shared" si="361"/>
        <v>0</v>
      </c>
      <c r="AN1798" s="51">
        <f t="shared" si="362"/>
        <v>0</v>
      </c>
    </row>
    <row r="1799" spans="1:40" x14ac:dyDescent="0.25">
      <c r="A1799" s="17"/>
      <c r="B1799" s="17"/>
      <c r="C1799" s="35"/>
      <c r="D1799" s="17"/>
      <c r="E1799" s="17"/>
      <c r="F1799" s="17"/>
      <c r="G1799" s="62">
        <f t="shared" si="363"/>
        <v>0</v>
      </c>
      <c r="H1799" s="17"/>
      <c r="I1799" s="17"/>
      <c r="J1799" s="17"/>
      <c r="K1799" s="17"/>
      <c r="L1799" s="17"/>
      <c r="M1799" s="17"/>
      <c r="N1799" s="17"/>
      <c r="O1799" s="17"/>
      <c r="P1799" s="115"/>
      <c r="Q1799" s="62">
        <f>IF(C1799&gt;A_Stammdaten!$B$12,0,SUM(G1799,H1799,J1799,K1799,M1799,N1799)-SUM(I1799,L1799,O1799,P1799))</f>
        <v>0</v>
      </c>
      <c r="R1799" s="17"/>
      <c r="S1799" s="17"/>
      <c r="T1799" s="17"/>
      <c r="U1799" s="62">
        <f t="shared" si="354"/>
        <v>0</v>
      </c>
      <c r="V1799" s="63">
        <f>IF(ISBLANK($B1799),0,VLOOKUP($B1799,Listen!$A$2:$C$45,2,FALSE))</f>
        <v>0</v>
      </c>
      <c r="W1799" s="63">
        <f>IF(ISBLANK($B1799),0,VLOOKUP($B1799,Listen!$A$2:$C$45,3,FALSE))</f>
        <v>0</v>
      </c>
      <c r="X1799" s="49">
        <f t="shared" si="355"/>
        <v>0</v>
      </c>
      <c r="Y1799" s="49">
        <f t="shared" si="353"/>
        <v>0</v>
      </c>
      <c r="Z1799" s="49">
        <f t="shared" si="353"/>
        <v>0</v>
      </c>
      <c r="AA1799" s="49">
        <f t="shared" si="353"/>
        <v>0</v>
      </c>
      <c r="AB1799" s="49">
        <f t="shared" si="353"/>
        <v>0</v>
      </c>
      <c r="AC1799" s="49">
        <f t="shared" si="353"/>
        <v>0</v>
      </c>
      <c r="AD1799" s="49">
        <f t="shared" si="353"/>
        <v>0</v>
      </c>
      <c r="AE1799" s="51">
        <f t="shared" si="352"/>
        <v>0</v>
      </c>
      <c r="AF1799" s="51">
        <f>IF(C1799=A_Stammdaten!$B$12,D_SAV!$U1799-D_SAV!$AG1799,HLOOKUP(A_Stammdaten!$B$12-1,$AH$4:$AN$4004,ROW(C1799)-3,FALSE)-$AG1799)</f>
        <v>0</v>
      </c>
      <c r="AG1799" s="51">
        <f>HLOOKUP(A_Stammdaten!$B$12,$AH$4:$AN$4004,ROW(C1799)-3,FALSE)</f>
        <v>0</v>
      </c>
      <c r="AH1799" s="51">
        <f t="shared" si="356"/>
        <v>0</v>
      </c>
      <c r="AI1799" s="51">
        <f t="shared" si="357"/>
        <v>0</v>
      </c>
      <c r="AJ1799" s="51">
        <f t="shared" si="358"/>
        <v>0</v>
      </c>
      <c r="AK1799" s="51">
        <f t="shared" si="359"/>
        <v>0</v>
      </c>
      <c r="AL1799" s="51">
        <f t="shared" si="360"/>
        <v>0</v>
      </c>
      <c r="AM1799" s="51">
        <f t="shared" si="361"/>
        <v>0</v>
      </c>
      <c r="AN1799" s="51">
        <f t="shared" si="362"/>
        <v>0</v>
      </c>
    </row>
    <row r="1800" spans="1:40" x14ac:dyDescent="0.25">
      <c r="A1800" s="17"/>
      <c r="B1800" s="17"/>
      <c r="C1800" s="35"/>
      <c r="D1800" s="17"/>
      <c r="E1800" s="17"/>
      <c r="F1800" s="17"/>
      <c r="G1800" s="62">
        <f t="shared" si="363"/>
        <v>0</v>
      </c>
      <c r="H1800" s="17"/>
      <c r="I1800" s="17"/>
      <c r="J1800" s="17"/>
      <c r="K1800" s="17"/>
      <c r="L1800" s="17"/>
      <c r="M1800" s="17"/>
      <c r="N1800" s="17"/>
      <c r="O1800" s="17"/>
      <c r="P1800" s="115"/>
      <c r="Q1800" s="62">
        <f>IF(C1800&gt;A_Stammdaten!$B$12,0,SUM(G1800,H1800,J1800,K1800,M1800,N1800)-SUM(I1800,L1800,O1800,P1800))</f>
        <v>0</v>
      </c>
      <c r="R1800" s="17"/>
      <c r="S1800" s="17"/>
      <c r="T1800" s="17"/>
      <c r="U1800" s="62">
        <f t="shared" si="354"/>
        <v>0</v>
      </c>
      <c r="V1800" s="63">
        <f>IF(ISBLANK($B1800),0,VLOOKUP($B1800,Listen!$A$2:$C$45,2,FALSE))</f>
        <v>0</v>
      </c>
      <c r="W1800" s="63">
        <f>IF(ISBLANK($B1800),0,VLOOKUP($B1800,Listen!$A$2:$C$45,3,FALSE))</f>
        <v>0</v>
      </c>
      <c r="X1800" s="49">
        <f t="shared" si="355"/>
        <v>0</v>
      </c>
      <c r="Y1800" s="49">
        <f t="shared" si="353"/>
        <v>0</v>
      </c>
      <c r="Z1800" s="49">
        <f t="shared" si="353"/>
        <v>0</v>
      </c>
      <c r="AA1800" s="49">
        <f t="shared" si="353"/>
        <v>0</v>
      </c>
      <c r="AB1800" s="49">
        <f t="shared" si="353"/>
        <v>0</v>
      </c>
      <c r="AC1800" s="49">
        <f t="shared" si="353"/>
        <v>0</v>
      </c>
      <c r="AD1800" s="49">
        <f t="shared" si="353"/>
        <v>0</v>
      </c>
      <c r="AE1800" s="51">
        <f t="shared" si="352"/>
        <v>0</v>
      </c>
      <c r="AF1800" s="51">
        <f>IF(C1800=A_Stammdaten!$B$12,D_SAV!$U1800-D_SAV!$AG1800,HLOOKUP(A_Stammdaten!$B$12-1,$AH$4:$AN$4004,ROW(C1800)-3,FALSE)-$AG1800)</f>
        <v>0</v>
      </c>
      <c r="AG1800" s="51">
        <f>HLOOKUP(A_Stammdaten!$B$12,$AH$4:$AN$4004,ROW(C1800)-3,FALSE)</f>
        <v>0</v>
      </c>
      <c r="AH1800" s="51">
        <f t="shared" si="356"/>
        <v>0</v>
      </c>
      <c r="AI1800" s="51">
        <f t="shared" si="357"/>
        <v>0</v>
      </c>
      <c r="AJ1800" s="51">
        <f t="shared" si="358"/>
        <v>0</v>
      </c>
      <c r="AK1800" s="51">
        <f t="shared" si="359"/>
        <v>0</v>
      </c>
      <c r="AL1800" s="51">
        <f t="shared" si="360"/>
        <v>0</v>
      </c>
      <c r="AM1800" s="51">
        <f t="shared" si="361"/>
        <v>0</v>
      </c>
      <c r="AN1800" s="51">
        <f t="shared" si="362"/>
        <v>0</v>
      </c>
    </row>
    <row r="1801" spans="1:40" x14ac:dyDescent="0.25">
      <c r="A1801" s="17"/>
      <c r="B1801" s="17"/>
      <c r="C1801" s="35"/>
      <c r="D1801" s="17"/>
      <c r="E1801" s="17"/>
      <c r="F1801" s="17"/>
      <c r="G1801" s="62">
        <f t="shared" si="363"/>
        <v>0</v>
      </c>
      <c r="H1801" s="17"/>
      <c r="I1801" s="17"/>
      <c r="J1801" s="17"/>
      <c r="K1801" s="17"/>
      <c r="L1801" s="17"/>
      <c r="M1801" s="17"/>
      <c r="N1801" s="17"/>
      <c r="O1801" s="17"/>
      <c r="P1801" s="115"/>
      <c r="Q1801" s="62">
        <f>IF(C1801&gt;A_Stammdaten!$B$12,0,SUM(G1801,H1801,J1801,K1801,M1801,N1801)-SUM(I1801,L1801,O1801,P1801))</f>
        <v>0</v>
      </c>
      <c r="R1801" s="17"/>
      <c r="S1801" s="17"/>
      <c r="T1801" s="17"/>
      <c r="U1801" s="62">
        <f t="shared" si="354"/>
        <v>0</v>
      </c>
      <c r="V1801" s="63">
        <f>IF(ISBLANK($B1801),0,VLOOKUP($B1801,Listen!$A$2:$C$45,2,FALSE))</f>
        <v>0</v>
      </c>
      <c r="W1801" s="63">
        <f>IF(ISBLANK($B1801),0,VLOOKUP($B1801,Listen!$A$2:$C$45,3,FALSE))</f>
        <v>0</v>
      </c>
      <c r="X1801" s="49">
        <f t="shared" si="355"/>
        <v>0</v>
      </c>
      <c r="Y1801" s="49">
        <f t="shared" si="353"/>
        <v>0</v>
      </c>
      <c r="Z1801" s="49">
        <f t="shared" si="353"/>
        <v>0</v>
      </c>
      <c r="AA1801" s="49">
        <f t="shared" si="353"/>
        <v>0</v>
      </c>
      <c r="AB1801" s="49">
        <f t="shared" si="353"/>
        <v>0</v>
      </c>
      <c r="AC1801" s="49">
        <f t="shared" si="353"/>
        <v>0</v>
      </c>
      <c r="AD1801" s="49">
        <f t="shared" si="353"/>
        <v>0</v>
      </c>
      <c r="AE1801" s="51">
        <f t="shared" si="352"/>
        <v>0</v>
      </c>
      <c r="AF1801" s="51">
        <f>IF(C1801=A_Stammdaten!$B$12,D_SAV!$U1801-D_SAV!$AG1801,HLOOKUP(A_Stammdaten!$B$12-1,$AH$4:$AN$4004,ROW(C1801)-3,FALSE)-$AG1801)</f>
        <v>0</v>
      </c>
      <c r="AG1801" s="51">
        <f>HLOOKUP(A_Stammdaten!$B$12,$AH$4:$AN$4004,ROW(C1801)-3,FALSE)</f>
        <v>0</v>
      </c>
      <c r="AH1801" s="51">
        <f t="shared" si="356"/>
        <v>0</v>
      </c>
      <c r="AI1801" s="51">
        <f t="shared" si="357"/>
        <v>0</v>
      </c>
      <c r="AJ1801" s="51">
        <f t="shared" si="358"/>
        <v>0</v>
      </c>
      <c r="AK1801" s="51">
        <f t="shared" si="359"/>
        <v>0</v>
      </c>
      <c r="AL1801" s="51">
        <f t="shared" si="360"/>
        <v>0</v>
      </c>
      <c r="AM1801" s="51">
        <f t="shared" si="361"/>
        <v>0</v>
      </c>
      <c r="AN1801" s="51">
        <f t="shared" si="362"/>
        <v>0</v>
      </c>
    </row>
    <row r="1802" spans="1:40" x14ac:dyDescent="0.25">
      <c r="A1802" s="17"/>
      <c r="B1802" s="17"/>
      <c r="C1802" s="35"/>
      <c r="D1802" s="17"/>
      <c r="E1802" s="17"/>
      <c r="F1802" s="17"/>
      <c r="G1802" s="62">
        <f t="shared" si="363"/>
        <v>0</v>
      </c>
      <c r="H1802" s="17"/>
      <c r="I1802" s="17"/>
      <c r="J1802" s="17"/>
      <c r="K1802" s="17"/>
      <c r="L1802" s="17"/>
      <c r="M1802" s="17"/>
      <c r="N1802" s="17"/>
      <c r="O1802" s="17"/>
      <c r="P1802" s="115"/>
      <c r="Q1802" s="62">
        <f>IF(C1802&gt;A_Stammdaten!$B$12,0,SUM(G1802,H1802,J1802,K1802,M1802,N1802)-SUM(I1802,L1802,O1802,P1802))</f>
        <v>0</v>
      </c>
      <c r="R1802" s="17"/>
      <c r="S1802" s="17"/>
      <c r="T1802" s="17"/>
      <c r="U1802" s="62">
        <f t="shared" si="354"/>
        <v>0</v>
      </c>
      <c r="V1802" s="63">
        <f>IF(ISBLANK($B1802),0,VLOOKUP($B1802,Listen!$A$2:$C$45,2,FALSE))</f>
        <v>0</v>
      </c>
      <c r="W1802" s="63">
        <f>IF(ISBLANK($B1802),0,VLOOKUP($B1802,Listen!$A$2:$C$45,3,FALSE))</f>
        <v>0</v>
      </c>
      <c r="X1802" s="49">
        <f t="shared" si="355"/>
        <v>0</v>
      </c>
      <c r="Y1802" s="49">
        <f t="shared" si="353"/>
        <v>0</v>
      </c>
      <c r="Z1802" s="49">
        <f t="shared" si="353"/>
        <v>0</v>
      </c>
      <c r="AA1802" s="49">
        <f t="shared" si="353"/>
        <v>0</v>
      </c>
      <c r="AB1802" s="49">
        <f t="shared" si="353"/>
        <v>0</v>
      </c>
      <c r="AC1802" s="49">
        <f t="shared" si="353"/>
        <v>0</v>
      </c>
      <c r="AD1802" s="49">
        <f t="shared" si="353"/>
        <v>0</v>
      </c>
      <c r="AE1802" s="51">
        <f t="shared" si="352"/>
        <v>0</v>
      </c>
      <c r="AF1802" s="51">
        <f>IF(C1802=A_Stammdaten!$B$12,D_SAV!$U1802-D_SAV!$AG1802,HLOOKUP(A_Stammdaten!$B$12-1,$AH$4:$AN$4004,ROW(C1802)-3,FALSE)-$AG1802)</f>
        <v>0</v>
      </c>
      <c r="AG1802" s="51">
        <f>HLOOKUP(A_Stammdaten!$B$12,$AH$4:$AN$4004,ROW(C1802)-3,FALSE)</f>
        <v>0</v>
      </c>
      <c r="AH1802" s="51">
        <f t="shared" si="356"/>
        <v>0</v>
      </c>
      <c r="AI1802" s="51">
        <f t="shared" si="357"/>
        <v>0</v>
      </c>
      <c r="AJ1802" s="51">
        <f t="shared" si="358"/>
        <v>0</v>
      </c>
      <c r="AK1802" s="51">
        <f t="shared" si="359"/>
        <v>0</v>
      </c>
      <c r="AL1802" s="51">
        <f t="shared" si="360"/>
        <v>0</v>
      </c>
      <c r="AM1802" s="51">
        <f t="shared" si="361"/>
        <v>0</v>
      </c>
      <c r="AN1802" s="51">
        <f t="shared" si="362"/>
        <v>0</v>
      </c>
    </row>
    <row r="1803" spans="1:40" x14ac:dyDescent="0.25">
      <c r="A1803" s="17"/>
      <c r="B1803" s="17"/>
      <c r="C1803" s="35"/>
      <c r="D1803" s="17"/>
      <c r="E1803" s="17"/>
      <c r="F1803" s="17"/>
      <c r="G1803" s="62">
        <f t="shared" si="363"/>
        <v>0</v>
      </c>
      <c r="H1803" s="17"/>
      <c r="I1803" s="17"/>
      <c r="J1803" s="17"/>
      <c r="K1803" s="17"/>
      <c r="L1803" s="17"/>
      <c r="M1803" s="17"/>
      <c r="N1803" s="17"/>
      <c r="O1803" s="17"/>
      <c r="P1803" s="115"/>
      <c r="Q1803" s="62">
        <f>IF(C1803&gt;A_Stammdaten!$B$12,0,SUM(G1803,H1803,J1803,K1803,M1803,N1803)-SUM(I1803,L1803,O1803,P1803))</f>
        <v>0</v>
      </c>
      <c r="R1803" s="17"/>
      <c r="S1803" s="17"/>
      <c r="T1803" s="17"/>
      <c r="U1803" s="62">
        <f t="shared" si="354"/>
        <v>0</v>
      </c>
      <c r="V1803" s="63">
        <f>IF(ISBLANK($B1803),0,VLOOKUP($B1803,Listen!$A$2:$C$45,2,FALSE))</f>
        <v>0</v>
      </c>
      <c r="W1803" s="63">
        <f>IF(ISBLANK($B1803),0,VLOOKUP($B1803,Listen!$A$2:$C$45,3,FALSE))</f>
        <v>0</v>
      </c>
      <c r="X1803" s="49">
        <f t="shared" si="355"/>
        <v>0</v>
      </c>
      <c r="Y1803" s="49">
        <f t="shared" si="353"/>
        <v>0</v>
      </c>
      <c r="Z1803" s="49">
        <f t="shared" si="353"/>
        <v>0</v>
      </c>
      <c r="AA1803" s="49">
        <f t="shared" si="353"/>
        <v>0</v>
      </c>
      <c r="AB1803" s="49">
        <f t="shared" si="353"/>
        <v>0</v>
      </c>
      <c r="AC1803" s="49">
        <f t="shared" si="353"/>
        <v>0</v>
      </c>
      <c r="AD1803" s="49">
        <f t="shared" si="353"/>
        <v>0</v>
      </c>
      <c r="AE1803" s="51">
        <f t="shared" si="352"/>
        <v>0</v>
      </c>
      <c r="AF1803" s="51">
        <f>IF(C1803=A_Stammdaten!$B$12,D_SAV!$U1803-D_SAV!$AG1803,HLOOKUP(A_Stammdaten!$B$12-1,$AH$4:$AN$4004,ROW(C1803)-3,FALSE)-$AG1803)</f>
        <v>0</v>
      </c>
      <c r="AG1803" s="51">
        <f>HLOOKUP(A_Stammdaten!$B$12,$AH$4:$AN$4004,ROW(C1803)-3,FALSE)</f>
        <v>0</v>
      </c>
      <c r="AH1803" s="51">
        <f t="shared" si="356"/>
        <v>0</v>
      </c>
      <c r="AI1803" s="51">
        <f t="shared" si="357"/>
        <v>0</v>
      </c>
      <c r="AJ1803" s="51">
        <f t="shared" si="358"/>
        <v>0</v>
      </c>
      <c r="AK1803" s="51">
        <f t="shared" si="359"/>
        <v>0</v>
      </c>
      <c r="AL1803" s="51">
        <f t="shared" si="360"/>
        <v>0</v>
      </c>
      <c r="AM1803" s="51">
        <f t="shared" si="361"/>
        <v>0</v>
      </c>
      <c r="AN1803" s="51">
        <f t="shared" si="362"/>
        <v>0</v>
      </c>
    </row>
    <row r="1804" spans="1:40" x14ac:dyDescent="0.25">
      <c r="A1804" s="17"/>
      <c r="B1804" s="17"/>
      <c r="C1804" s="35"/>
      <c r="D1804" s="17"/>
      <c r="E1804" s="17"/>
      <c r="F1804" s="17"/>
      <c r="G1804" s="62">
        <f t="shared" si="363"/>
        <v>0</v>
      </c>
      <c r="H1804" s="17"/>
      <c r="I1804" s="17"/>
      <c r="J1804" s="17"/>
      <c r="K1804" s="17"/>
      <c r="L1804" s="17"/>
      <c r="M1804" s="17"/>
      <c r="N1804" s="17"/>
      <c r="O1804" s="17"/>
      <c r="P1804" s="115"/>
      <c r="Q1804" s="62">
        <f>IF(C1804&gt;A_Stammdaten!$B$12,0,SUM(G1804,H1804,J1804,K1804,M1804,N1804)-SUM(I1804,L1804,O1804,P1804))</f>
        <v>0</v>
      </c>
      <c r="R1804" s="17"/>
      <c r="S1804" s="17"/>
      <c r="T1804" s="17"/>
      <c r="U1804" s="62">
        <f t="shared" si="354"/>
        <v>0</v>
      </c>
      <c r="V1804" s="63">
        <f>IF(ISBLANK($B1804),0,VLOOKUP($B1804,Listen!$A$2:$C$45,2,FALSE))</f>
        <v>0</v>
      </c>
      <c r="W1804" s="63">
        <f>IF(ISBLANK($B1804),0,VLOOKUP($B1804,Listen!$A$2:$C$45,3,FALSE))</f>
        <v>0</v>
      </c>
      <c r="X1804" s="49">
        <f t="shared" si="355"/>
        <v>0</v>
      </c>
      <c r="Y1804" s="49">
        <f t="shared" si="353"/>
        <v>0</v>
      </c>
      <c r="Z1804" s="49">
        <f t="shared" si="353"/>
        <v>0</v>
      </c>
      <c r="AA1804" s="49">
        <f t="shared" si="353"/>
        <v>0</v>
      </c>
      <c r="AB1804" s="49">
        <f t="shared" si="353"/>
        <v>0</v>
      </c>
      <c r="AC1804" s="49">
        <f t="shared" si="353"/>
        <v>0</v>
      </c>
      <c r="AD1804" s="49">
        <f t="shared" si="353"/>
        <v>0</v>
      </c>
      <c r="AE1804" s="51">
        <f t="shared" si="352"/>
        <v>0</v>
      </c>
      <c r="AF1804" s="51">
        <f>IF(C1804=A_Stammdaten!$B$12,D_SAV!$U1804-D_SAV!$AG1804,HLOOKUP(A_Stammdaten!$B$12-1,$AH$4:$AN$4004,ROW(C1804)-3,FALSE)-$AG1804)</f>
        <v>0</v>
      </c>
      <c r="AG1804" s="51">
        <f>HLOOKUP(A_Stammdaten!$B$12,$AH$4:$AN$4004,ROW(C1804)-3,FALSE)</f>
        <v>0</v>
      </c>
      <c r="AH1804" s="51">
        <f t="shared" si="356"/>
        <v>0</v>
      </c>
      <c r="AI1804" s="51">
        <f t="shared" si="357"/>
        <v>0</v>
      </c>
      <c r="AJ1804" s="51">
        <f t="shared" si="358"/>
        <v>0</v>
      </c>
      <c r="AK1804" s="51">
        <f t="shared" si="359"/>
        <v>0</v>
      </c>
      <c r="AL1804" s="51">
        <f t="shared" si="360"/>
        <v>0</v>
      </c>
      <c r="AM1804" s="51">
        <f t="shared" si="361"/>
        <v>0</v>
      </c>
      <c r="AN1804" s="51">
        <f t="shared" si="362"/>
        <v>0</v>
      </c>
    </row>
    <row r="1805" spans="1:40" x14ac:dyDescent="0.25">
      <c r="A1805" s="17"/>
      <c r="B1805" s="17"/>
      <c r="C1805" s="35"/>
      <c r="D1805" s="17"/>
      <c r="E1805" s="17"/>
      <c r="F1805" s="17"/>
      <c r="G1805" s="62">
        <f t="shared" si="363"/>
        <v>0</v>
      </c>
      <c r="H1805" s="17"/>
      <c r="I1805" s="17"/>
      <c r="J1805" s="17"/>
      <c r="K1805" s="17"/>
      <c r="L1805" s="17"/>
      <c r="M1805" s="17"/>
      <c r="N1805" s="17"/>
      <c r="O1805" s="17"/>
      <c r="P1805" s="115"/>
      <c r="Q1805" s="62">
        <f>IF(C1805&gt;A_Stammdaten!$B$12,0,SUM(G1805,H1805,J1805,K1805,M1805,N1805)-SUM(I1805,L1805,O1805,P1805))</f>
        <v>0</v>
      </c>
      <c r="R1805" s="17"/>
      <c r="S1805" s="17"/>
      <c r="T1805" s="17"/>
      <c r="U1805" s="62">
        <f t="shared" si="354"/>
        <v>0</v>
      </c>
      <c r="V1805" s="63">
        <f>IF(ISBLANK($B1805),0,VLOOKUP($B1805,Listen!$A$2:$C$45,2,FALSE))</f>
        <v>0</v>
      </c>
      <c r="W1805" s="63">
        <f>IF(ISBLANK($B1805),0,VLOOKUP($B1805,Listen!$A$2:$C$45,3,FALSE))</f>
        <v>0</v>
      </c>
      <c r="X1805" s="49">
        <f t="shared" si="355"/>
        <v>0</v>
      </c>
      <c r="Y1805" s="49">
        <f t="shared" si="353"/>
        <v>0</v>
      </c>
      <c r="Z1805" s="49">
        <f t="shared" si="353"/>
        <v>0</v>
      </c>
      <c r="AA1805" s="49">
        <f t="shared" si="353"/>
        <v>0</v>
      </c>
      <c r="AB1805" s="49">
        <f t="shared" si="353"/>
        <v>0</v>
      </c>
      <c r="AC1805" s="49">
        <f t="shared" si="353"/>
        <v>0</v>
      </c>
      <c r="AD1805" s="49">
        <f t="shared" si="353"/>
        <v>0</v>
      </c>
      <c r="AE1805" s="51">
        <f t="shared" si="352"/>
        <v>0</v>
      </c>
      <c r="AF1805" s="51">
        <f>IF(C1805=A_Stammdaten!$B$12,D_SAV!$U1805-D_SAV!$AG1805,HLOOKUP(A_Stammdaten!$B$12-1,$AH$4:$AN$4004,ROW(C1805)-3,FALSE)-$AG1805)</f>
        <v>0</v>
      </c>
      <c r="AG1805" s="51">
        <f>HLOOKUP(A_Stammdaten!$B$12,$AH$4:$AN$4004,ROW(C1805)-3,FALSE)</f>
        <v>0</v>
      </c>
      <c r="AH1805" s="51">
        <f t="shared" si="356"/>
        <v>0</v>
      </c>
      <c r="AI1805" s="51">
        <f t="shared" si="357"/>
        <v>0</v>
      </c>
      <c r="AJ1805" s="51">
        <f t="shared" si="358"/>
        <v>0</v>
      </c>
      <c r="AK1805" s="51">
        <f t="shared" si="359"/>
        <v>0</v>
      </c>
      <c r="AL1805" s="51">
        <f t="shared" si="360"/>
        <v>0</v>
      </c>
      <c r="AM1805" s="51">
        <f t="shared" si="361"/>
        <v>0</v>
      </c>
      <c r="AN1805" s="51">
        <f t="shared" si="362"/>
        <v>0</v>
      </c>
    </row>
    <row r="1806" spans="1:40" x14ac:dyDescent="0.25">
      <c r="A1806" s="17"/>
      <c r="B1806" s="17"/>
      <c r="C1806" s="35"/>
      <c r="D1806" s="17"/>
      <c r="E1806" s="17"/>
      <c r="F1806" s="17"/>
      <c r="G1806" s="62">
        <f t="shared" si="363"/>
        <v>0</v>
      </c>
      <c r="H1806" s="17"/>
      <c r="I1806" s="17"/>
      <c r="J1806" s="17"/>
      <c r="K1806" s="17"/>
      <c r="L1806" s="17"/>
      <c r="M1806" s="17"/>
      <c r="N1806" s="17"/>
      <c r="O1806" s="17"/>
      <c r="P1806" s="115"/>
      <c r="Q1806" s="62">
        <f>IF(C1806&gt;A_Stammdaten!$B$12,0,SUM(G1806,H1806,J1806,K1806,M1806,N1806)-SUM(I1806,L1806,O1806,P1806))</f>
        <v>0</v>
      </c>
      <c r="R1806" s="17"/>
      <c r="S1806" s="17"/>
      <c r="T1806" s="17"/>
      <c r="U1806" s="62">
        <f t="shared" si="354"/>
        <v>0</v>
      </c>
      <c r="V1806" s="63">
        <f>IF(ISBLANK($B1806),0,VLOOKUP($B1806,Listen!$A$2:$C$45,2,FALSE))</f>
        <v>0</v>
      </c>
      <c r="W1806" s="63">
        <f>IF(ISBLANK($B1806),0,VLOOKUP($B1806,Listen!$A$2:$C$45,3,FALSE))</f>
        <v>0</v>
      </c>
      <c r="X1806" s="49">
        <f t="shared" si="355"/>
        <v>0</v>
      </c>
      <c r="Y1806" s="49">
        <f t="shared" si="353"/>
        <v>0</v>
      </c>
      <c r="Z1806" s="49">
        <f t="shared" si="353"/>
        <v>0</v>
      </c>
      <c r="AA1806" s="49">
        <f t="shared" si="353"/>
        <v>0</v>
      </c>
      <c r="AB1806" s="49">
        <f t="shared" si="353"/>
        <v>0</v>
      </c>
      <c r="AC1806" s="49">
        <f t="shared" si="353"/>
        <v>0</v>
      </c>
      <c r="AD1806" s="49">
        <f t="shared" si="353"/>
        <v>0</v>
      </c>
      <c r="AE1806" s="51">
        <f t="shared" si="352"/>
        <v>0</v>
      </c>
      <c r="AF1806" s="51">
        <f>IF(C1806=A_Stammdaten!$B$12,D_SAV!$U1806-D_SAV!$AG1806,HLOOKUP(A_Stammdaten!$B$12-1,$AH$4:$AN$4004,ROW(C1806)-3,FALSE)-$AG1806)</f>
        <v>0</v>
      </c>
      <c r="AG1806" s="51">
        <f>HLOOKUP(A_Stammdaten!$B$12,$AH$4:$AN$4004,ROW(C1806)-3,FALSE)</f>
        <v>0</v>
      </c>
      <c r="AH1806" s="51">
        <f t="shared" si="356"/>
        <v>0</v>
      </c>
      <c r="AI1806" s="51">
        <f t="shared" si="357"/>
        <v>0</v>
      </c>
      <c r="AJ1806" s="51">
        <f t="shared" si="358"/>
        <v>0</v>
      </c>
      <c r="AK1806" s="51">
        <f t="shared" si="359"/>
        <v>0</v>
      </c>
      <c r="AL1806" s="51">
        <f t="shared" si="360"/>
        <v>0</v>
      </c>
      <c r="AM1806" s="51">
        <f t="shared" si="361"/>
        <v>0</v>
      </c>
      <c r="AN1806" s="51">
        <f t="shared" si="362"/>
        <v>0</v>
      </c>
    </row>
    <row r="1807" spans="1:40" x14ac:dyDescent="0.25">
      <c r="A1807" s="17"/>
      <c r="B1807" s="17"/>
      <c r="C1807" s="35"/>
      <c r="D1807" s="17"/>
      <c r="E1807" s="17"/>
      <c r="F1807" s="17"/>
      <c r="G1807" s="62">
        <f t="shared" si="363"/>
        <v>0</v>
      </c>
      <c r="H1807" s="17"/>
      <c r="I1807" s="17"/>
      <c r="J1807" s="17"/>
      <c r="K1807" s="17"/>
      <c r="L1807" s="17"/>
      <c r="M1807" s="17"/>
      <c r="N1807" s="17"/>
      <c r="O1807" s="17"/>
      <c r="P1807" s="115"/>
      <c r="Q1807" s="62">
        <f>IF(C1807&gt;A_Stammdaten!$B$12,0,SUM(G1807,H1807,J1807,K1807,M1807,N1807)-SUM(I1807,L1807,O1807,P1807))</f>
        <v>0</v>
      </c>
      <c r="R1807" s="17"/>
      <c r="S1807" s="17"/>
      <c r="T1807" s="17"/>
      <c r="U1807" s="62">
        <f t="shared" si="354"/>
        <v>0</v>
      </c>
      <c r="V1807" s="63">
        <f>IF(ISBLANK($B1807),0,VLOOKUP($B1807,Listen!$A$2:$C$45,2,FALSE))</f>
        <v>0</v>
      </c>
      <c r="W1807" s="63">
        <f>IF(ISBLANK($B1807),0,VLOOKUP($B1807,Listen!$A$2:$C$45,3,FALSE))</f>
        <v>0</v>
      </c>
      <c r="X1807" s="49">
        <f t="shared" si="355"/>
        <v>0</v>
      </c>
      <c r="Y1807" s="49">
        <f t="shared" si="353"/>
        <v>0</v>
      </c>
      <c r="Z1807" s="49">
        <f t="shared" si="353"/>
        <v>0</v>
      </c>
      <c r="AA1807" s="49">
        <f t="shared" si="353"/>
        <v>0</v>
      </c>
      <c r="AB1807" s="49">
        <f t="shared" si="353"/>
        <v>0</v>
      </c>
      <c r="AC1807" s="49">
        <f t="shared" si="353"/>
        <v>0</v>
      </c>
      <c r="AD1807" s="49">
        <f t="shared" si="353"/>
        <v>0</v>
      </c>
      <c r="AE1807" s="51">
        <f t="shared" si="352"/>
        <v>0</v>
      </c>
      <c r="AF1807" s="51">
        <f>IF(C1807=A_Stammdaten!$B$12,D_SAV!$U1807-D_SAV!$AG1807,HLOOKUP(A_Stammdaten!$B$12-1,$AH$4:$AN$4004,ROW(C1807)-3,FALSE)-$AG1807)</f>
        <v>0</v>
      </c>
      <c r="AG1807" s="51">
        <f>HLOOKUP(A_Stammdaten!$B$12,$AH$4:$AN$4004,ROW(C1807)-3,FALSE)</f>
        <v>0</v>
      </c>
      <c r="AH1807" s="51">
        <f t="shared" si="356"/>
        <v>0</v>
      </c>
      <c r="AI1807" s="51">
        <f t="shared" si="357"/>
        <v>0</v>
      </c>
      <c r="AJ1807" s="51">
        <f t="shared" si="358"/>
        <v>0</v>
      </c>
      <c r="AK1807" s="51">
        <f t="shared" si="359"/>
        <v>0</v>
      </c>
      <c r="AL1807" s="51">
        <f t="shared" si="360"/>
        <v>0</v>
      </c>
      <c r="AM1807" s="51">
        <f t="shared" si="361"/>
        <v>0</v>
      </c>
      <c r="AN1807" s="51">
        <f t="shared" si="362"/>
        <v>0</v>
      </c>
    </row>
    <row r="1808" spans="1:40" x14ac:dyDescent="0.25">
      <c r="A1808" s="17"/>
      <c r="B1808" s="17"/>
      <c r="C1808" s="35"/>
      <c r="D1808" s="17"/>
      <c r="E1808" s="17"/>
      <c r="F1808" s="17"/>
      <c r="G1808" s="62">
        <f t="shared" si="363"/>
        <v>0</v>
      </c>
      <c r="H1808" s="17"/>
      <c r="I1808" s="17"/>
      <c r="J1808" s="17"/>
      <c r="K1808" s="17"/>
      <c r="L1808" s="17"/>
      <c r="M1808" s="17"/>
      <c r="N1808" s="17"/>
      <c r="O1808" s="17"/>
      <c r="P1808" s="115"/>
      <c r="Q1808" s="62">
        <f>IF(C1808&gt;A_Stammdaten!$B$12,0,SUM(G1808,H1808,J1808,K1808,M1808,N1808)-SUM(I1808,L1808,O1808,P1808))</f>
        <v>0</v>
      </c>
      <c r="R1808" s="17"/>
      <c r="S1808" s="17"/>
      <c r="T1808" s="17"/>
      <c r="U1808" s="62">
        <f t="shared" si="354"/>
        <v>0</v>
      </c>
      <c r="V1808" s="63">
        <f>IF(ISBLANK($B1808),0,VLOOKUP($B1808,Listen!$A$2:$C$45,2,FALSE))</f>
        <v>0</v>
      </c>
      <c r="W1808" s="63">
        <f>IF(ISBLANK($B1808),0,VLOOKUP($B1808,Listen!$A$2:$C$45,3,FALSE))</f>
        <v>0</v>
      </c>
      <c r="X1808" s="49">
        <f t="shared" si="355"/>
        <v>0</v>
      </c>
      <c r="Y1808" s="49">
        <f t="shared" si="353"/>
        <v>0</v>
      </c>
      <c r="Z1808" s="49">
        <f t="shared" si="353"/>
        <v>0</v>
      </c>
      <c r="AA1808" s="49">
        <f t="shared" si="353"/>
        <v>0</v>
      </c>
      <c r="AB1808" s="49">
        <f t="shared" si="353"/>
        <v>0</v>
      </c>
      <c r="AC1808" s="49">
        <f t="shared" si="353"/>
        <v>0</v>
      </c>
      <c r="AD1808" s="49">
        <f t="shared" si="353"/>
        <v>0</v>
      </c>
      <c r="AE1808" s="51">
        <f t="shared" si="352"/>
        <v>0</v>
      </c>
      <c r="AF1808" s="51">
        <f>IF(C1808=A_Stammdaten!$B$12,D_SAV!$U1808-D_SAV!$AG1808,HLOOKUP(A_Stammdaten!$B$12-1,$AH$4:$AN$4004,ROW(C1808)-3,FALSE)-$AG1808)</f>
        <v>0</v>
      </c>
      <c r="AG1808" s="51">
        <f>HLOOKUP(A_Stammdaten!$B$12,$AH$4:$AN$4004,ROW(C1808)-3,FALSE)</f>
        <v>0</v>
      </c>
      <c r="AH1808" s="51">
        <f t="shared" si="356"/>
        <v>0</v>
      </c>
      <c r="AI1808" s="51">
        <f t="shared" si="357"/>
        <v>0</v>
      </c>
      <c r="AJ1808" s="51">
        <f t="shared" si="358"/>
        <v>0</v>
      </c>
      <c r="AK1808" s="51">
        <f t="shared" si="359"/>
        <v>0</v>
      </c>
      <c r="AL1808" s="51">
        <f t="shared" si="360"/>
        <v>0</v>
      </c>
      <c r="AM1808" s="51">
        <f t="shared" si="361"/>
        <v>0</v>
      </c>
      <c r="AN1808" s="51">
        <f t="shared" si="362"/>
        <v>0</v>
      </c>
    </row>
    <row r="1809" spans="1:40" x14ac:dyDescent="0.25">
      <c r="A1809" s="17"/>
      <c r="B1809" s="17"/>
      <c r="C1809" s="35"/>
      <c r="D1809" s="17"/>
      <c r="E1809" s="17"/>
      <c r="F1809" s="17"/>
      <c r="G1809" s="62">
        <f t="shared" si="363"/>
        <v>0</v>
      </c>
      <c r="H1809" s="17"/>
      <c r="I1809" s="17"/>
      <c r="J1809" s="17"/>
      <c r="K1809" s="17"/>
      <c r="L1809" s="17"/>
      <c r="M1809" s="17"/>
      <c r="N1809" s="17"/>
      <c r="O1809" s="17"/>
      <c r="P1809" s="115"/>
      <c r="Q1809" s="62">
        <f>IF(C1809&gt;A_Stammdaten!$B$12,0,SUM(G1809,H1809,J1809,K1809,M1809,N1809)-SUM(I1809,L1809,O1809,P1809))</f>
        <v>0</v>
      </c>
      <c r="R1809" s="17"/>
      <c r="S1809" s="17"/>
      <c r="T1809" s="17"/>
      <c r="U1809" s="62">
        <f t="shared" si="354"/>
        <v>0</v>
      </c>
      <c r="V1809" s="63">
        <f>IF(ISBLANK($B1809),0,VLOOKUP($B1809,Listen!$A$2:$C$45,2,FALSE))</f>
        <v>0</v>
      </c>
      <c r="W1809" s="63">
        <f>IF(ISBLANK($B1809),0,VLOOKUP($B1809,Listen!$A$2:$C$45,3,FALSE))</f>
        <v>0</v>
      </c>
      <c r="X1809" s="49">
        <f t="shared" si="355"/>
        <v>0</v>
      </c>
      <c r="Y1809" s="49">
        <f t="shared" si="353"/>
        <v>0</v>
      </c>
      <c r="Z1809" s="49">
        <f t="shared" si="353"/>
        <v>0</v>
      </c>
      <c r="AA1809" s="49">
        <f t="shared" si="353"/>
        <v>0</v>
      </c>
      <c r="AB1809" s="49">
        <f t="shared" si="353"/>
        <v>0</v>
      </c>
      <c r="AC1809" s="49">
        <f t="shared" si="353"/>
        <v>0</v>
      </c>
      <c r="AD1809" s="49">
        <f t="shared" si="353"/>
        <v>0</v>
      </c>
      <c r="AE1809" s="51">
        <f t="shared" si="352"/>
        <v>0</v>
      </c>
      <c r="AF1809" s="51">
        <f>IF(C1809=A_Stammdaten!$B$12,D_SAV!$U1809-D_SAV!$AG1809,HLOOKUP(A_Stammdaten!$B$12-1,$AH$4:$AN$4004,ROW(C1809)-3,FALSE)-$AG1809)</f>
        <v>0</v>
      </c>
      <c r="AG1809" s="51">
        <f>HLOOKUP(A_Stammdaten!$B$12,$AH$4:$AN$4004,ROW(C1809)-3,FALSE)</f>
        <v>0</v>
      </c>
      <c r="AH1809" s="51">
        <f t="shared" si="356"/>
        <v>0</v>
      </c>
      <c r="AI1809" s="51">
        <f t="shared" si="357"/>
        <v>0</v>
      </c>
      <c r="AJ1809" s="51">
        <f t="shared" si="358"/>
        <v>0</v>
      </c>
      <c r="AK1809" s="51">
        <f t="shared" si="359"/>
        <v>0</v>
      </c>
      <c r="AL1809" s="51">
        <f t="shared" si="360"/>
        <v>0</v>
      </c>
      <c r="AM1809" s="51">
        <f t="shared" si="361"/>
        <v>0</v>
      </c>
      <c r="AN1809" s="51">
        <f t="shared" si="362"/>
        <v>0</v>
      </c>
    </row>
    <row r="1810" spans="1:40" x14ac:dyDescent="0.25">
      <c r="A1810" s="17"/>
      <c r="B1810" s="17"/>
      <c r="C1810" s="35"/>
      <c r="D1810" s="17"/>
      <c r="E1810" s="17"/>
      <c r="F1810" s="17"/>
      <c r="G1810" s="62">
        <f t="shared" si="363"/>
        <v>0</v>
      </c>
      <c r="H1810" s="17"/>
      <c r="I1810" s="17"/>
      <c r="J1810" s="17"/>
      <c r="K1810" s="17"/>
      <c r="L1810" s="17"/>
      <c r="M1810" s="17"/>
      <c r="N1810" s="17"/>
      <c r="O1810" s="17"/>
      <c r="P1810" s="115"/>
      <c r="Q1810" s="62">
        <f>IF(C1810&gt;A_Stammdaten!$B$12,0,SUM(G1810,H1810,J1810,K1810,M1810,N1810)-SUM(I1810,L1810,O1810,P1810))</f>
        <v>0</v>
      </c>
      <c r="R1810" s="17"/>
      <c r="S1810" s="17"/>
      <c r="T1810" s="17"/>
      <c r="U1810" s="62">
        <f t="shared" si="354"/>
        <v>0</v>
      </c>
      <c r="V1810" s="63">
        <f>IF(ISBLANK($B1810),0,VLOOKUP($B1810,Listen!$A$2:$C$45,2,FALSE))</f>
        <v>0</v>
      </c>
      <c r="W1810" s="63">
        <f>IF(ISBLANK($B1810),0,VLOOKUP($B1810,Listen!$A$2:$C$45,3,FALSE))</f>
        <v>0</v>
      </c>
      <c r="X1810" s="49">
        <f t="shared" si="355"/>
        <v>0</v>
      </c>
      <c r="Y1810" s="49">
        <f t="shared" si="353"/>
        <v>0</v>
      </c>
      <c r="Z1810" s="49">
        <f t="shared" si="353"/>
        <v>0</v>
      </c>
      <c r="AA1810" s="49">
        <f t="shared" si="353"/>
        <v>0</v>
      </c>
      <c r="AB1810" s="49">
        <f t="shared" si="353"/>
        <v>0</v>
      </c>
      <c r="AC1810" s="49">
        <f t="shared" si="353"/>
        <v>0</v>
      </c>
      <c r="AD1810" s="49">
        <f t="shared" ref="Y1810:AD1853" si="364">$V1810</f>
        <v>0</v>
      </c>
      <c r="AE1810" s="51">
        <f t="shared" si="352"/>
        <v>0</v>
      </c>
      <c r="AF1810" s="51">
        <f>IF(C1810=A_Stammdaten!$B$12,D_SAV!$U1810-D_SAV!$AG1810,HLOOKUP(A_Stammdaten!$B$12-1,$AH$4:$AN$4004,ROW(C1810)-3,FALSE)-$AG1810)</f>
        <v>0</v>
      </c>
      <c r="AG1810" s="51">
        <f>HLOOKUP(A_Stammdaten!$B$12,$AH$4:$AN$4004,ROW(C1810)-3,FALSE)</f>
        <v>0</v>
      </c>
      <c r="AH1810" s="51">
        <f t="shared" si="356"/>
        <v>0</v>
      </c>
      <c r="AI1810" s="51">
        <f t="shared" si="357"/>
        <v>0</v>
      </c>
      <c r="AJ1810" s="51">
        <f t="shared" si="358"/>
        <v>0</v>
      </c>
      <c r="AK1810" s="51">
        <f t="shared" si="359"/>
        <v>0</v>
      </c>
      <c r="AL1810" s="51">
        <f t="shared" si="360"/>
        <v>0</v>
      </c>
      <c r="AM1810" s="51">
        <f t="shared" si="361"/>
        <v>0</v>
      </c>
      <c r="AN1810" s="51">
        <f t="shared" si="362"/>
        <v>0</v>
      </c>
    </row>
    <row r="1811" spans="1:40" x14ac:dyDescent="0.25">
      <c r="A1811" s="17"/>
      <c r="B1811" s="17"/>
      <c r="C1811" s="35"/>
      <c r="D1811" s="17"/>
      <c r="E1811" s="17"/>
      <c r="F1811" s="17"/>
      <c r="G1811" s="62">
        <f t="shared" si="363"/>
        <v>0</v>
      </c>
      <c r="H1811" s="17"/>
      <c r="I1811" s="17"/>
      <c r="J1811" s="17"/>
      <c r="K1811" s="17"/>
      <c r="L1811" s="17"/>
      <c r="M1811" s="17"/>
      <c r="N1811" s="17"/>
      <c r="O1811" s="17"/>
      <c r="P1811" s="115"/>
      <c r="Q1811" s="62">
        <f>IF(C1811&gt;A_Stammdaten!$B$12,0,SUM(G1811,H1811,J1811,K1811,M1811,N1811)-SUM(I1811,L1811,O1811,P1811))</f>
        <v>0</v>
      </c>
      <c r="R1811" s="17"/>
      <c r="S1811" s="17"/>
      <c r="T1811" s="17"/>
      <c r="U1811" s="62">
        <f t="shared" si="354"/>
        <v>0</v>
      </c>
      <c r="V1811" s="63">
        <f>IF(ISBLANK($B1811),0,VLOOKUP($B1811,Listen!$A$2:$C$45,2,FALSE))</f>
        <v>0</v>
      </c>
      <c r="W1811" s="63">
        <f>IF(ISBLANK($B1811),0,VLOOKUP($B1811,Listen!$A$2:$C$45,3,FALSE))</f>
        <v>0</v>
      </c>
      <c r="X1811" s="49">
        <f t="shared" si="355"/>
        <v>0</v>
      </c>
      <c r="Y1811" s="49">
        <f t="shared" si="364"/>
        <v>0</v>
      </c>
      <c r="Z1811" s="49">
        <f t="shared" si="364"/>
        <v>0</v>
      </c>
      <c r="AA1811" s="49">
        <f t="shared" si="364"/>
        <v>0</v>
      </c>
      <c r="AB1811" s="49">
        <f t="shared" si="364"/>
        <v>0</v>
      </c>
      <c r="AC1811" s="49">
        <f t="shared" si="364"/>
        <v>0</v>
      </c>
      <c r="AD1811" s="49">
        <f t="shared" si="364"/>
        <v>0</v>
      </c>
      <c r="AE1811" s="51">
        <f t="shared" si="352"/>
        <v>0</v>
      </c>
      <c r="AF1811" s="51">
        <f>IF(C1811=A_Stammdaten!$B$12,D_SAV!$U1811-D_SAV!$AG1811,HLOOKUP(A_Stammdaten!$B$12-1,$AH$4:$AN$4004,ROW(C1811)-3,FALSE)-$AG1811)</f>
        <v>0</v>
      </c>
      <c r="AG1811" s="51">
        <f>HLOOKUP(A_Stammdaten!$B$12,$AH$4:$AN$4004,ROW(C1811)-3,FALSE)</f>
        <v>0</v>
      </c>
      <c r="AH1811" s="51">
        <f t="shared" si="356"/>
        <v>0</v>
      </c>
      <c r="AI1811" s="51">
        <f t="shared" si="357"/>
        <v>0</v>
      </c>
      <c r="AJ1811" s="51">
        <f t="shared" si="358"/>
        <v>0</v>
      </c>
      <c r="AK1811" s="51">
        <f t="shared" si="359"/>
        <v>0</v>
      </c>
      <c r="AL1811" s="51">
        <f t="shared" si="360"/>
        <v>0</v>
      </c>
      <c r="AM1811" s="51">
        <f t="shared" si="361"/>
        <v>0</v>
      </c>
      <c r="AN1811" s="51">
        <f t="shared" si="362"/>
        <v>0</v>
      </c>
    </row>
    <row r="1812" spans="1:40" x14ac:dyDescent="0.25">
      <c r="A1812" s="17"/>
      <c r="B1812" s="17"/>
      <c r="C1812" s="35"/>
      <c r="D1812" s="17"/>
      <c r="E1812" s="17"/>
      <c r="F1812" s="17"/>
      <c r="G1812" s="62">
        <f t="shared" si="363"/>
        <v>0</v>
      </c>
      <c r="H1812" s="17"/>
      <c r="I1812" s="17"/>
      <c r="J1812" s="17"/>
      <c r="K1812" s="17"/>
      <c r="L1812" s="17"/>
      <c r="M1812" s="17"/>
      <c r="N1812" s="17"/>
      <c r="O1812" s="17"/>
      <c r="P1812" s="115"/>
      <c r="Q1812" s="62">
        <f>IF(C1812&gt;A_Stammdaten!$B$12,0,SUM(G1812,H1812,J1812,K1812,M1812,N1812)-SUM(I1812,L1812,O1812,P1812))</f>
        <v>0</v>
      </c>
      <c r="R1812" s="17"/>
      <c r="S1812" s="17"/>
      <c r="T1812" s="17"/>
      <c r="U1812" s="62">
        <f t="shared" si="354"/>
        <v>0</v>
      </c>
      <c r="V1812" s="63">
        <f>IF(ISBLANK($B1812),0,VLOOKUP($B1812,Listen!$A$2:$C$45,2,FALSE))</f>
        <v>0</v>
      </c>
      <c r="W1812" s="63">
        <f>IF(ISBLANK($B1812),0,VLOOKUP($B1812,Listen!$A$2:$C$45,3,FALSE))</f>
        <v>0</v>
      </c>
      <c r="X1812" s="49">
        <f t="shared" si="355"/>
        <v>0</v>
      </c>
      <c r="Y1812" s="49">
        <f t="shared" si="364"/>
        <v>0</v>
      </c>
      <c r="Z1812" s="49">
        <f t="shared" si="364"/>
        <v>0</v>
      </c>
      <c r="AA1812" s="49">
        <f t="shared" si="364"/>
        <v>0</v>
      </c>
      <c r="AB1812" s="49">
        <f t="shared" si="364"/>
        <v>0</v>
      </c>
      <c r="AC1812" s="49">
        <f t="shared" si="364"/>
        <v>0</v>
      </c>
      <c r="AD1812" s="49">
        <f t="shared" si="364"/>
        <v>0</v>
      </c>
      <c r="AE1812" s="51">
        <f t="shared" si="352"/>
        <v>0</v>
      </c>
      <c r="AF1812" s="51">
        <f>IF(C1812=A_Stammdaten!$B$12,D_SAV!$U1812-D_SAV!$AG1812,HLOOKUP(A_Stammdaten!$B$12-1,$AH$4:$AN$4004,ROW(C1812)-3,FALSE)-$AG1812)</f>
        <v>0</v>
      </c>
      <c r="AG1812" s="51">
        <f>HLOOKUP(A_Stammdaten!$B$12,$AH$4:$AN$4004,ROW(C1812)-3,FALSE)</f>
        <v>0</v>
      </c>
      <c r="AH1812" s="51">
        <f t="shared" si="356"/>
        <v>0</v>
      </c>
      <c r="AI1812" s="51">
        <f t="shared" si="357"/>
        <v>0</v>
      </c>
      <c r="AJ1812" s="51">
        <f t="shared" si="358"/>
        <v>0</v>
      </c>
      <c r="AK1812" s="51">
        <f t="shared" si="359"/>
        <v>0</v>
      </c>
      <c r="AL1812" s="51">
        <f t="shared" si="360"/>
        <v>0</v>
      </c>
      <c r="AM1812" s="51">
        <f t="shared" si="361"/>
        <v>0</v>
      </c>
      <c r="AN1812" s="51">
        <f t="shared" si="362"/>
        <v>0</v>
      </c>
    </row>
    <row r="1813" spans="1:40" x14ac:dyDescent="0.25">
      <c r="A1813" s="17"/>
      <c r="B1813" s="17"/>
      <c r="C1813" s="35"/>
      <c r="D1813" s="17"/>
      <c r="E1813" s="17"/>
      <c r="F1813" s="17"/>
      <c r="G1813" s="62">
        <f t="shared" si="363"/>
        <v>0</v>
      </c>
      <c r="H1813" s="17"/>
      <c r="I1813" s="17"/>
      <c r="J1813" s="17"/>
      <c r="K1813" s="17"/>
      <c r="L1813" s="17"/>
      <c r="M1813" s="17"/>
      <c r="N1813" s="17"/>
      <c r="O1813" s="17"/>
      <c r="P1813" s="115"/>
      <c r="Q1813" s="62">
        <f>IF(C1813&gt;A_Stammdaten!$B$12,0,SUM(G1813,H1813,J1813,K1813,M1813,N1813)-SUM(I1813,L1813,O1813,P1813))</f>
        <v>0</v>
      </c>
      <c r="R1813" s="17"/>
      <c r="S1813" s="17"/>
      <c r="T1813" s="17"/>
      <c r="U1813" s="62">
        <f t="shared" si="354"/>
        <v>0</v>
      </c>
      <c r="V1813" s="63">
        <f>IF(ISBLANK($B1813),0,VLOOKUP($B1813,Listen!$A$2:$C$45,2,FALSE))</f>
        <v>0</v>
      </c>
      <c r="W1813" s="63">
        <f>IF(ISBLANK($B1813),0,VLOOKUP($B1813,Listen!$A$2:$C$45,3,FALSE))</f>
        <v>0</v>
      </c>
      <c r="X1813" s="49">
        <f t="shared" si="355"/>
        <v>0</v>
      </c>
      <c r="Y1813" s="49">
        <f t="shared" si="364"/>
        <v>0</v>
      </c>
      <c r="Z1813" s="49">
        <f t="shared" si="364"/>
        <v>0</v>
      </c>
      <c r="AA1813" s="49">
        <f t="shared" si="364"/>
        <v>0</v>
      </c>
      <c r="AB1813" s="49">
        <f t="shared" si="364"/>
        <v>0</v>
      </c>
      <c r="AC1813" s="49">
        <f t="shared" si="364"/>
        <v>0</v>
      </c>
      <c r="AD1813" s="49">
        <f t="shared" si="364"/>
        <v>0</v>
      </c>
      <c r="AE1813" s="51">
        <f t="shared" si="352"/>
        <v>0</v>
      </c>
      <c r="AF1813" s="51">
        <f>IF(C1813=A_Stammdaten!$B$12,D_SAV!$U1813-D_SAV!$AG1813,HLOOKUP(A_Stammdaten!$B$12-1,$AH$4:$AN$4004,ROW(C1813)-3,FALSE)-$AG1813)</f>
        <v>0</v>
      </c>
      <c r="AG1813" s="51">
        <f>HLOOKUP(A_Stammdaten!$B$12,$AH$4:$AN$4004,ROW(C1813)-3,FALSE)</f>
        <v>0</v>
      </c>
      <c r="AH1813" s="51">
        <f t="shared" si="356"/>
        <v>0</v>
      </c>
      <c r="AI1813" s="51">
        <f t="shared" si="357"/>
        <v>0</v>
      </c>
      <c r="AJ1813" s="51">
        <f t="shared" si="358"/>
        <v>0</v>
      </c>
      <c r="AK1813" s="51">
        <f t="shared" si="359"/>
        <v>0</v>
      </c>
      <c r="AL1813" s="51">
        <f t="shared" si="360"/>
        <v>0</v>
      </c>
      <c r="AM1813" s="51">
        <f t="shared" si="361"/>
        <v>0</v>
      </c>
      <c r="AN1813" s="51">
        <f t="shared" si="362"/>
        <v>0</v>
      </c>
    </row>
    <row r="1814" spans="1:40" x14ac:dyDescent="0.25">
      <c r="A1814" s="17"/>
      <c r="B1814" s="17"/>
      <c r="C1814" s="35"/>
      <c r="D1814" s="17"/>
      <c r="E1814" s="17"/>
      <c r="F1814" s="17"/>
      <c r="G1814" s="62">
        <f t="shared" si="363"/>
        <v>0</v>
      </c>
      <c r="H1814" s="17"/>
      <c r="I1814" s="17"/>
      <c r="J1814" s="17"/>
      <c r="K1814" s="17"/>
      <c r="L1814" s="17"/>
      <c r="M1814" s="17"/>
      <c r="N1814" s="17"/>
      <c r="O1814" s="17"/>
      <c r="P1814" s="115"/>
      <c r="Q1814" s="62">
        <f>IF(C1814&gt;A_Stammdaten!$B$12,0,SUM(G1814,H1814,J1814,K1814,M1814,N1814)-SUM(I1814,L1814,O1814,P1814))</f>
        <v>0</v>
      </c>
      <c r="R1814" s="17"/>
      <c r="S1814" s="17"/>
      <c r="T1814" s="17"/>
      <c r="U1814" s="62">
        <f t="shared" si="354"/>
        <v>0</v>
      </c>
      <c r="V1814" s="63">
        <f>IF(ISBLANK($B1814),0,VLOOKUP($B1814,Listen!$A$2:$C$45,2,FALSE))</f>
        <v>0</v>
      </c>
      <c r="W1814" s="63">
        <f>IF(ISBLANK($B1814),0,VLOOKUP($B1814,Listen!$A$2:$C$45,3,FALSE))</f>
        <v>0</v>
      </c>
      <c r="X1814" s="49">
        <f t="shared" si="355"/>
        <v>0</v>
      </c>
      <c r="Y1814" s="49">
        <f t="shared" si="364"/>
        <v>0</v>
      </c>
      <c r="Z1814" s="49">
        <f t="shared" si="364"/>
        <v>0</v>
      </c>
      <c r="AA1814" s="49">
        <f t="shared" si="364"/>
        <v>0</v>
      </c>
      <c r="AB1814" s="49">
        <f t="shared" si="364"/>
        <v>0</v>
      </c>
      <c r="AC1814" s="49">
        <f t="shared" si="364"/>
        <v>0</v>
      </c>
      <c r="AD1814" s="49">
        <f t="shared" si="364"/>
        <v>0</v>
      </c>
      <c r="AE1814" s="51">
        <f t="shared" si="352"/>
        <v>0</v>
      </c>
      <c r="AF1814" s="51">
        <f>IF(C1814=A_Stammdaten!$B$12,D_SAV!$U1814-D_SAV!$AG1814,HLOOKUP(A_Stammdaten!$B$12-1,$AH$4:$AN$4004,ROW(C1814)-3,FALSE)-$AG1814)</f>
        <v>0</v>
      </c>
      <c r="AG1814" s="51">
        <f>HLOOKUP(A_Stammdaten!$B$12,$AH$4:$AN$4004,ROW(C1814)-3,FALSE)</f>
        <v>0</v>
      </c>
      <c r="AH1814" s="51">
        <f t="shared" si="356"/>
        <v>0</v>
      </c>
      <c r="AI1814" s="51">
        <f t="shared" si="357"/>
        <v>0</v>
      </c>
      <c r="AJ1814" s="51">
        <f t="shared" si="358"/>
        <v>0</v>
      </c>
      <c r="AK1814" s="51">
        <f t="shared" si="359"/>
        <v>0</v>
      </c>
      <c r="AL1814" s="51">
        <f t="shared" si="360"/>
        <v>0</v>
      </c>
      <c r="AM1814" s="51">
        <f t="shared" si="361"/>
        <v>0</v>
      </c>
      <c r="AN1814" s="51">
        <f t="shared" si="362"/>
        <v>0</v>
      </c>
    </row>
    <row r="1815" spans="1:40" x14ac:dyDescent="0.25">
      <c r="A1815" s="17"/>
      <c r="B1815" s="17"/>
      <c r="C1815" s="35"/>
      <c r="D1815" s="17"/>
      <c r="E1815" s="17"/>
      <c r="F1815" s="17"/>
      <c r="G1815" s="62">
        <f t="shared" si="363"/>
        <v>0</v>
      </c>
      <c r="H1815" s="17"/>
      <c r="I1815" s="17"/>
      <c r="J1815" s="17"/>
      <c r="K1815" s="17"/>
      <c r="L1815" s="17"/>
      <c r="M1815" s="17"/>
      <c r="N1815" s="17"/>
      <c r="O1815" s="17"/>
      <c r="P1815" s="115"/>
      <c r="Q1815" s="62">
        <f>IF(C1815&gt;A_Stammdaten!$B$12,0,SUM(G1815,H1815,J1815,K1815,M1815,N1815)-SUM(I1815,L1815,O1815,P1815))</f>
        <v>0</v>
      </c>
      <c r="R1815" s="17"/>
      <c r="S1815" s="17"/>
      <c r="T1815" s="17"/>
      <c r="U1815" s="62">
        <f t="shared" si="354"/>
        <v>0</v>
      </c>
      <c r="V1815" s="63">
        <f>IF(ISBLANK($B1815),0,VLOOKUP($B1815,Listen!$A$2:$C$45,2,FALSE))</f>
        <v>0</v>
      </c>
      <c r="W1815" s="63">
        <f>IF(ISBLANK($B1815),0,VLOOKUP($B1815,Listen!$A$2:$C$45,3,FALSE))</f>
        <v>0</v>
      </c>
      <c r="X1815" s="49">
        <f t="shared" si="355"/>
        <v>0</v>
      </c>
      <c r="Y1815" s="49">
        <f t="shared" si="364"/>
        <v>0</v>
      </c>
      <c r="Z1815" s="49">
        <f t="shared" si="364"/>
        <v>0</v>
      </c>
      <c r="AA1815" s="49">
        <f t="shared" si="364"/>
        <v>0</v>
      </c>
      <c r="AB1815" s="49">
        <f t="shared" si="364"/>
        <v>0</v>
      </c>
      <c r="AC1815" s="49">
        <f t="shared" si="364"/>
        <v>0</v>
      </c>
      <c r="AD1815" s="49">
        <f t="shared" si="364"/>
        <v>0</v>
      </c>
      <c r="AE1815" s="51">
        <f t="shared" si="352"/>
        <v>0</v>
      </c>
      <c r="AF1815" s="51">
        <f>IF(C1815=A_Stammdaten!$B$12,D_SAV!$U1815-D_SAV!$AG1815,HLOOKUP(A_Stammdaten!$B$12-1,$AH$4:$AN$4004,ROW(C1815)-3,FALSE)-$AG1815)</f>
        <v>0</v>
      </c>
      <c r="AG1815" s="51">
        <f>HLOOKUP(A_Stammdaten!$B$12,$AH$4:$AN$4004,ROW(C1815)-3,FALSE)</f>
        <v>0</v>
      </c>
      <c r="AH1815" s="51">
        <f t="shared" si="356"/>
        <v>0</v>
      </c>
      <c r="AI1815" s="51">
        <f t="shared" si="357"/>
        <v>0</v>
      </c>
      <c r="AJ1815" s="51">
        <f t="shared" si="358"/>
        <v>0</v>
      </c>
      <c r="AK1815" s="51">
        <f t="shared" si="359"/>
        <v>0</v>
      </c>
      <c r="AL1815" s="51">
        <f t="shared" si="360"/>
        <v>0</v>
      </c>
      <c r="AM1815" s="51">
        <f t="shared" si="361"/>
        <v>0</v>
      </c>
      <c r="AN1815" s="51">
        <f t="shared" si="362"/>
        <v>0</v>
      </c>
    </row>
    <row r="1816" spans="1:40" x14ac:dyDescent="0.25">
      <c r="A1816" s="17"/>
      <c r="B1816" s="17"/>
      <c r="C1816" s="35"/>
      <c r="D1816" s="17"/>
      <c r="E1816" s="17"/>
      <c r="F1816" s="17"/>
      <c r="G1816" s="62">
        <f t="shared" si="363"/>
        <v>0</v>
      </c>
      <c r="H1816" s="17"/>
      <c r="I1816" s="17"/>
      <c r="J1816" s="17"/>
      <c r="K1816" s="17"/>
      <c r="L1816" s="17"/>
      <c r="M1816" s="17"/>
      <c r="N1816" s="17"/>
      <c r="O1816" s="17"/>
      <c r="P1816" s="115"/>
      <c r="Q1816" s="62">
        <f>IF(C1816&gt;A_Stammdaten!$B$12,0,SUM(G1816,H1816,J1816,K1816,M1816,N1816)-SUM(I1816,L1816,O1816,P1816))</f>
        <v>0</v>
      </c>
      <c r="R1816" s="17"/>
      <c r="S1816" s="17"/>
      <c r="T1816" s="17"/>
      <c r="U1816" s="62">
        <f t="shared" si="354"/>
        <v>0</v>
      </c>
      <c r="V1816" s="63">
        <f>IF(ISBLANK($B1816),0,VLOOKUP($B1816,Listen!$A$2:$C$45,2,FALSE))</f>
        <v>0</v>
      </c>
      <c r="W1816" s="63">
        <f>IF(ISBLANK($B1816),0,VLOOKUP($B1816,Listen!$A$2:$C$45,3,FALSE))</f>
        <v>0</v>
      </c>
      <c r="X1816" s="49">
        <f t="shared" si="355"/>
        <v>0</v>
      </c>
      <c r="Y1816" s="49">
        <f t="shared" si="364"/>
        <v>0</v>
      </c>
      <c r="Z1816" s="49">
        <f t="shared" si="364"/>
        <v>0</v>
      </c>
      <c r="AA1816" s="49">
        <f t="shared" si="364"/>
        <v>0</v>
      </c>
      <c r="AB1816" s="49">
        <f t="shared" si="364"/>
        <v>0</v>
      </c>
      <c r="AC1816" s="49">
        <f t="shared" si="364"/>
        <v>0</v>
      </c>
      <c r="AD1816" s="49">
        <f t="shared" si="364"/>
        <v>0</v>
      </c>
      <c r="AE1816" s="51">
        <f t="shared" si="352"/>
        <v>0</v>
      </c>
      <c r="AF1816" s="51">
        <f>IF(C1816=A_Stammdaten!$B$12,D_SAV!$U1816-D_SAV!$AG1816,HLOOKUP(A_Stammdaten!$B$12-1,$AH$4:$AN$4004,ROW(C1816)-3,FALSE)-$AG1816)</f>
        <v>0</v>
      </c>
      <c r="AG1816" s="51">
        <f>HLOOKUP(A_Stammdaten!$B$12,$AH$4:$AN$4004,ROW(C1816)-3,FALSE)</f>
        <v>0</v>
      </c>
      <c r="AH1816" s="51">
        <f t="shared" si="356"/>
        <v>0</v>
      </c>
      <c r="AI1816" s="51">
        <f t="shared" si="357"/>
        <v>0</v>
      </c>
      <c r="AJ1816" s="51">
        <f t="shared" si="358"/>
        <v>0</v>
      </c>
      <c r="AK1816" s="51">
        <f t="shared" si="359"/>
        <v>0</v>
      </c>
      <c r="AL1816" s="51">
        <f t="shared" si="360"/>
        <v>0</v>
      </c>
      <c r="AM1816" s="51">
        <f t="shared" si="361"/>
        <v>0</v>
      </c>
      <c r="AN1816" s="51">
        <f t="shared" si="362"/>
        <v>0</v>
      </c>
    </row>
    <row r="1817" spans="1:40" x14ac:dyDescent="0.25">
      <c r="A1817" s="17"/>
      <c r="B1817" s="17"/>
      <c r="C1817" s="35"/>
      <c r="D1817" s="17"/>
      <c r="E1817" s="17"/>
      <c r="F1817" s="17"/>
      <c r="G1817" s="62">
        <f t="shared" si="363"/>
        <v>0</v>
      </c>
      <c r="H1817" s="17"/>
      <c r="I1817" s="17"/>
      <c r="J1817" s="17"/>
      <c r="K1817" s="17"/>
      <c r="L1817" s="17"/>
      <c r="M1817" s="17"/>
      <c r="N1817" s="17"/>
      <c r="O1817" s="17"/>
      <c r="P1817" s="115"/>
      <c r="Q1817" s="62">
        <f>IF(C1817&gt;A_Stammdaten!$B$12,0,SUM(G1817,H1817,J1817,K1817,M1817,N1817)-SUM(I1817,L1817,O1817,P1817))</f>
        <v>0</v>
      </c>
      <c r="R1817" s="17"/>
      <c r="S1817" s="17"/>
      <c r="T1817" s="17"/>
      <c r="U1817" s="62">
        <f t="shared" si="354"/>
        <v>0</v>
      </c>
      <c r="V1817" s="63">
        <f>IF(ISBLANK($B1817),0,VLOOKUP($B1817,Listen!$A$2:$C$45,2,FALSE))</f>
        <v>0</v>
      </c>
      <c r="W1817" s="63">
        <f>IF(ISBLANK($B1817),0,VLOOKUP($B1817,Listen!$A$2:$C$45,3,FALSE))</f>
        <v>0</v>
      </c>
      <c r="X1817" s="49">
        <f t="shared" si="355"/>
        <v>0</v>
      </c>
      <c r="Y1817" s="49">
        <f t="shared" si="364"/>
        <v>0</v>
      </c>
      <c r="Z1817" s="49">
        <f t="shared" si="364"/>
        <v>0</v>
      </c>
      <c r="AA1817" s="49">
        <f t="shared" si="364"/>
        <v>0</v>
      </c>
      <c r="AB1817" s="49">
        <f t="shared" si="364"/>
        <v>0</v>
      </c>
      <c r="AC1817" s="49">
        <f t="shared" si="364"/>
        <v>0</v>
      </c>
      <c r="AD1817" s="49">
        <f t="shared" si="364"/>
        <v>0</v>
      </c>
      <c r="AE1817" s="51">
        <f t="shared" si="352"/>
        <v>0</v>
      </c>
      <c r="AF1817" s="51">
        <f>IF(C1817=A_Stammdaten!$B$12,D_SAV!$U1817-D_SAV!$AG1817,HLOOKUP(A_Stammdaten!$B$12-1,$AH$4:$AN$4004,ROW(C1817)-3,FALSE)-$AG1817)</f>
        <v>0</v>
      </c>
      <c r="AG1817" s="51">
        <f>HLOOKUP(A_Stammdaten!$B$12,$AH$4:$AN$4004,ROW(C1817)-3,FALSE)</f>
        <v>0</v>
      </c>
      <c r="AH1817" s="51">
        <f t="shared" si="356"/>
        <v>0</v>
      </c>
      <c r="AI1817" s="51">
        <f t="shared" si="357"/>
        <v>0</v>
      </c>
      <c r="AJ1817" s="51">
        <f t="shared" si="358"/>
        <v>0</v>
      </c>
      <c r="AK1817" s="51">
        <f t="shared" si="359"/>
        <v>0</v>
      </c>
      <c r="AL1817" s="51">
        <f t="shared" si="360"/>
        <v>0</v>
      </c>
      <c r="AM1817" s="51">
        <f t="shared" si="361"/>
        <v>0</v>
      </c>
      <c r="AN1817" s="51">
        <f t="shared" si="362"/>
        <v>0</v>
      </c>
    </row>
    <row r="1818" spans="1:40" x14ac:dyDescent="0.25">
      <c r="A1818" s="17"/>
      <c r="B1818" s="17"/>
      <c r="C1818" s="35"/>
      <c r="D1818" s="17"/>
      <c r="E1818" s="17"/>
      <c r="F1818" s="17"/>
      <c r="G1818" s="62">
        <f t="shared" si="363"/>
        <v>0</v>
      </c>
      <c r="H1818" s="17"/>
      <c r="I1818" s="17"/>
      <c r="J1818" s="17"/>
      <c r="K1818" s="17"/>
      <c r="L1818" s="17"/>
      <c r="M1818" s="17"/>
      <c r="N1818" s="17"/>
      <c r="O1818" s="17"/>
      <c r="P1818" s="115"/>
      <c r="Q1818" s="62">
        <f>IF(C1818&gt;A_Stammdaten!$B$12,0,SUM(G1818,H1818,J1818,K1818,M1818,N1818)-SUM(I1818,L1818,O1818,P1818))</f>
        <v>0</v>
      </c>
      <c r="R1818" s="17"/>
      <c r="S1818" s="17"/>
      <c r="T1818" s="17"/>
      <c r="U1818" s="62">
        <f t="shared" si="354"/>
        <v>0</v>
      </c>
      <c r="V1818" s="63">
        <f>IF(ISBLANK($B1818),0,VLOOKUP($B1818,Listen!$A$2:$C$45,2,FALSE))</f>
        <v>0</v>
      </c>
      <c r="W1818" s="63">
        <f>IF(ISBLANK($B1818),0,VLOOKUP($B1818,Listen!$A$2:$C$45,3,FALSE))</f>
        <v>0</v>
      </c>
      <c r="X1818" s="49">
        <f t="shared" si="355"/>
        <v>0</v>
      </c>
      <c r="Y1818" s="49">
        <f t="shared" si="364"/>
        <v>0</v>
      </c>
      <c r="Z1818" s="49">
        <f t="shared" si="364"/>
        <v>0</v>
      </c>
      <c r="AA1818" s="49">
        <f t="shared" si="364"/>
        <v>0</v>
      </c>
      <c r="AB1818" s="49">
        <f t="shared" si="364"/>
        <v>0</v>
      </c>
      <c r="AC1818" s="49">
        <f t="shared" si="364"/>
        <v>0</v>
      </c>
      <c r="AD1818" s="49">
        <f t="shared" si="364"/>
        <v>0</v>
      </c>
      <c r="AE1818" s="51">
        <f t="shared" si="352"/>
        <v>0</v>
      </c>
      <c r="AF1818" s="51">
        <f>IF(C1818=A_Stammdaten!$B$12,D_SAV!$U1818-D_SAV!$AG1818,HLOOKUP(A_Stammdaten!$B$12-1,$AH$4:$AN$4004,ROW(C1818)-3,FALSE)-$AG1818)</f>
        <v>0</v>
      </c>
      <c r="AG1818" s="51">
        <f>HLOOKUP(A_Stammdaten!$B$12,$AH$4:$AN$4004,ROW(C1818)-3,FALSE)</f>
        <v>0</v>
      </c>
      <c r="AH1818" s="51">
        <f t="shared" si="356"/>
        <v>0</v>
      </c>
      <c r="AI1818" s="51">
        <f t="shared" si="357"/>
        <v>0</v>
      </c>
      <c r="AJ1818" s="51">
        <f t="shared" si="358"/>
        <v>0</v>
      </c>
      <c r="AK1818" s="51">
        <f t="shared" si="359"/>
        <v>0</v>
      </c>
      <c r="AL1818" s="51">
        <f t="shared" si="360"/>
        <v>0</v>
      </c>
      <c r="AM1818" s="51">
        <f t="shared" si="361"/>
        <v>0</v>
      </c>
      <c r="AN1818" s="51">
        <f t="shared" si="362"/>
        <v>0</v>
      </c>
    </row>
    <row r="1819" spans="1:40" x14ac:dyDescent="0.25">
      <c r="A1819" s="17"/>
      <c r="B1819" s="17"/>
      <c r="C1819" s="35"/>
      <c r="D1819" s="17"/>
      <c r="E1819" s="17"/>
      <c r="F1819" s="17"/>
      <c r="G1819" s="62">
        <f t="shared" si="363"/>
        <v>0</v>
      </c>
      <c r="H1819" s="17"/>
      <c r="I1819" s="17"/>
      <c r="J1819" s="17"/>
      <c r="K1819" s="17"/>
      <c r="L1819" s="17"/>
      <c r="M1819" s="17"/>
      <c r="N1819" s="17"/>
      <c r="O1819" s="17"/>
      <c r="P1819" s="115"/>
      <c r="Q1819" s="62">
        <f>IF(C1819&gt;A_Stammdaten!$B$12,0,SUM(G1819,H1819,J1819,K1819,M1819,N1819)-SUM(I1819,L1819,O1819,P1819))</f>
        <v>0</v>
      </c>
      <c r="R1819" s="17"/>
      <c r="S1819" s="17"/>
      <c r="T1819" s="17"/>
      <c r="U1819" s="62">
        <f t="shared" si="354"/>
        <v>0</v>
      </c>
      <c r="V1819" s="63">
        <f>IF(ISBLANK($B1819),0,VLOOKUP($B1819,Listen!$A$2:$C$45,2,FALSE))</f>
        <v>0</v>
      </c>
      <c r="W1819" s="63">
        <f>IF(ISBLANK($B1819),0,VLOOKUP($B1819,Listen!$A$2:$C$45,3,FALSE))</f>
        <v>0</v>
      </c>
      <c r="X1819" s="49">
        <f t="shared" si="355"/>
        <v>0</v>
      </c>
      <c r="Y1819" s="49">
        <f t="shared" si="364"/>
        <v>0</v>
      </c>
      <c r="Z1819" s="49">
        <f t="shared" si="364"/>
        <v>0</v>
      </c>
      <c r="AA1819" s="49">
        <f t="shared" si="364"/>
        <v>0</v>
      </c>
      <c r="AB1819" s="49">
        <f t="shared" si="364"/>
        <v>0</v>
      </c>
      <c r="AC1819" s="49">
        <f t="shared" si="364"/>
        <v>0</v>
      </c>
      <c r="AD1819" s="49">
        <f t="shared" si="364"/>
        <v>0</v>
      </c>
      <c r="AE1819" s="51">
        <f t="shared" si="352"/>
        <v>0</v>
      </c>
      <c r="AF1819" s="51">
        <f>IF(C1819=A_Stammdaten!$B$12,D_SAV!$U1819-D_SAV!$AG1819,HLOOKUP(A_Stammdaten!$B$12-1,$AH$4:$AN$4004,ROW(C1819)-3,FALSE)-$AG1819)</f>
        <v>0</v>
      </c>
      <c r="AG1819" s="51">
        <f>HLOOKUP(A_Stammdaten!$B$12,$AH$4:$AN$4004,ROW(C1819)-3,FALSE)</f>
        <v>0</v>
      </c>
      <c r="AH1819" s="51">
        <f t="shared" si="356"/>
        <v>0</v>
      </c>
      <c r="AI1819" s="51">
        <f t="shared" si="357"/>
        <v>0</v>
      </c>
      <c r="AJ1819" s="51">
        <f t="shared" si="358"/>
        <v>0</v>
      </c>
      <c r="AK1819" s="51">
        <f t="shared" si="359"/>
        <v>0</v>
      </c>
      <c r="AL1819" s="51">
        <f t="shared" si="360"/>
        <v>0</v>
      </c>
      <c r="AM1819" s="51">
        <f t="shared" si="361"/>
        <v>0</v>
      </c>
      <c r="AN1819" s="51">
        <f t="shared" si="362"/>
        <v>0</v>
      </c>
    </row>
    <row r="1820" spans="1:40" x14ac:dyDescent="0.25">
      <c r="A1820" s="17"/>
      <c r="B1820" s="17"/>
      <c r="C1820" s="35"/>
      <c r="D1820" s="17"/>
      <c r="E1820" s="17"/>
      <c r="F1820" s="17"/>
      <c r="G1820" s="62">
        <f t="shared" si="363"/>
        <v>0</v>
      </c>
      <c r="H1820" s="17"/>
      <c r="I1820" s="17"/>
      <c r="J1820" s="17"/>
      <c r="K1820" s="17"/>
      <c r="L1820" s="17"/>
      <c r="M1820" s="17"/>
      <c r="N1820" s="17"/>
      <c r="O1820" s="17"/>
      <c r="P1820" s="115"/>
      <c r="Q1820" s="62">
        <f>IF(C1820&gt;A_Stammdaten!$B$12,0,SUM(G1820,H1820,J1820,K1820,M1820,N1820)-SUM(I1820,L1820,O1820,P1820))</f>
        <v>0</v>
      </c>
      <c r="R1820" s="17"/>
      <c r="S1820" s="17"/>
      <c r="T1820" s="17"/>
      <c r="U1820" s="62">
        <f t="shared" si="354"/>
        <v>0</v>
      </c>
      <c r="V1820" s="63">
        <f>IF(ISBLANK($B1820),0,VLOOKUP($B1820,Listen!$A$2:$C$45,2,FALSE))</f>
        <v>0</v>
      </c>
      <c r="W1820" s="63">
        <f>IF(ISBLANK($B1820),0,VLOOKUP($B1820,Listen!$A$2:$C$45,3,FALSE))</f>
        <v>0</v>
      </c>
      <c r="X1820" s="49">
        <f t="shared" si="355"/>
        <v>0</v>
      </c>
      <c r="Y1820" s="49">
        <f t="shared" si="364"/>
        <v>0</v>
      </c>
      <c r="Z1820" s="49">
        <f t="shared" si="364"/>
        <v>0</v>
      </c>
      <c r="AA1820" s="49">
        <f t="shared" si="364"/>
        <v>0</v>
      </c>
      <c r="AB1820" s="49">
        <f t="shared" si="364"/>
        <v>0</v>
      </c>
      <c r="AC1820" s="49">
        <f t="shared" si="364"/>
        <v>0</v>
      </c>
      <c r="AD1820" s="49">
        <f t="shared" si="364"/>
        <v>0</v>
      </c>
      <c r="AE1820" s="51">
        <f t="shared" si="352"/>
        <v>0</v>
      </c>
      <c r="AF1820" s="51">
        <f>IF(C1820=A_Stammdaten!$B$12,D_SAV!$U1820-D_SAV!$AG1820,HLOOKUP(A_Stammdaten!$B$12-1,$AH$4:$AN$4004,ROW(C1820)-3,FALSE)-$AG1820)</f>
        <v>0</v>
      </c>
      <c r="AG1820" s="51">
        <f>HLOOKUP(A_Stammdaten!$B$12,$AH$4:$AN$4004,ROW(C1820)-3,FALSE)</f>
        <v>0</v>
      </c>
      <c r="AH1820" s="51">
        <f t="shared" si="356"/>
        <v>0</v>
      </c>
      <c r="AI1820" s="51">
        <f t="shared" si="357"/>
        <v>0</v>
      </c>
      <c r="AJ1820" s="51">
        <f t="shared" si="358"/>
        <v>0</v>
      </c>
      <c r="AK1820" s="51">
        <f t="shared" si="359"/>
        <v>0</v>
      </c>
      <c r="AL1820" s="51">
        <f t="shared" si="360"/>
        <v>0</v>
      </c>
      <c r="AM1820" s="51">
        <f t="shared" si="361"/>
        <v>0</v>
      </c>
      <c r="AN1820" s="51">
        <f t="shared" si="362"/>
        <v>0</v>
      </c>
    </row>
    <row r="1821" spans="1:40" x14ac:dyDescent="0.25">
      <c r="A1821" s="17"/>
      <c r="B1821" s="17"/>
      <c r="C1821" s="35"/>
      <c r="D1821" s="17"/>
      <c r="E1821" s="17"/>
      <c r="F1821" s="17"/>
      <c r="G1821" s="62">
        <f t="shared" si="363"/>
        <v>0</v>
      </c>
      <c r="H1821" s="17"/>
      <c r="I1821" s="17"/>
      <c r="J1821" s="17"/>
      <c r="K1821" s="17"/>
      <c r="L1821" s="17"/>
      <c r="M1821" s="17"/>
      <c r="N1821" s="17"/>
      <c r="O1821" s="17"/>
      <c r="P1821" s="115"/>
      <c r="Q1821" s="62">
        <f>IF(C1821&gt;A_Stammdaten!$B$12,0,SUM(G1821,H1821,J1821,K1821,M1821,N1821)-SUM(I1821,L1821,O1821,P1821))</f>
        <v>0</v>
      </c>
      <c r="R1821" s="17"/>
      <c r="S1821" s="17"/>
      <c r="T1821" s="17"/>
      <c r="U1821" s="62">
        <f t="shared" si="354"/>
        <v>0</v>
      </c>
      <c r="V1821" s="63">
        <f>IF(ISBLANK($B1821),0,VLOOKUP($B1821,Listen!$A$2:$C$45,2,FALSE))</f>
        <v>0</v>
      </c>
      <c r="W1821" s="63">
        <f>IF(ISBLANK($B1821),0,VLOOKUP($B1821,Listen!$A$2:$C$45,3,FALSE))</f>
        <v>0</v>
      </c>
      <c r="X1821" s="49">
        <f t="shared" si="355"/>
        <v>0</v>
      </c>
      <c r="Y1821" s="49">
        <f t="shared" si="364"/>
        <v>0</v>
      </c>
      <c r="Z1821" s="49">
        <f t="shared" si="364"/>
        <v>0</v>
      </c>
      <c r="AA1821" s="49">
        <f t="shared" si="364"/>
        <v>0</v>
      </c>
      <c r="AB1821" s="49">
        <f t="shared" si="364"/>
        <v>0</v>
      </c>
      <c r="AC1821" s="49">
        <f t="shared" si="364"/>
        <v>0</v>
      </c>
      <c r="AD1821" s="49">
        <f t="shared" si="364"/>
        <v>0</v>
      </c>
      <c r="AE1821" s="51">
        <f t="shared" si="352"/>
        <v>0</v>
      </c>
      <c r="AF1821" s="51">
        <f>IF(C1821=A_Stammdaten!$B$12,D_SAV!$U1821-D_SAV!$AG1821,HLOOKUP(A_Stammdaten!$B$12-1,$AH$4:$AN$4004,ROW(C1821)-3,FALSE)-$AG1821)</f>
        <v>0</v>
      </c>
      <c r="AG1821" s="51">
        <f>HLOOKUP(A_Stammdaten!$B$12,$AH$4:$AN$4004,ROW(C1821)-3,FALSE)</f>
        <v>0</v>
      </c>
      <c r="AH1821" s="51">
        <f t="shared" si="356"/>
        <v>0</v>
      </c>
      <c r="AI1821" s="51">
        <f t="shared" si="357"/>
        <v>0</v>
      </c>
      <c r="AJ1821" s="51">
        <f t="shared" si="358"/>
        <v>0</v>
      </c>
      <c r="AK1821" s="51">
        <f t="shared" si="359"/>
        <v>0</v>
      </c>
      <c r="AL1821" s="51">
        <f t="shared" si="360"/>
        <v>0</v>
      </c>
      <c r="AM1821" s="51">
        <f t="shared" si="361"/>
        <v>0</v>
      </c>
      <c r="AN1821" s="51">
        <f t="shared" si="362"/>
        <v>0</v>
      </c>
    </row>
    <row r="1822" spans="1:40" x14ac:dyDescent="0.25">
      <c r="A1822" s="17"/>
      <c r="B1822" s="17"/>
      <c r="C1822" s="35"/>
      <c r="D1822" s="17"/>
      <c r="E1822" s="17"/>
      <c r="F1822" s="17"/>
      <c r="G1822" s="62">
        <f t="shared" si="363"/>
        <v>0</v>
      </c>
      <c r="H1822" s="17"/>
      <c r="I1822" s="17"/>
      <c r="J1822" s="17"/>
      <c r="K1822" s="17"/>
      <c r="L1822" s="17"/>
      <c r="M1822" s="17"/>
      <c r="N1822" s="17"/>
      <c r="O1822" s="17"/>
      <c r="P1822" s="115"/>
      <c r="Q1822" s="62">
        <f>IF(C1822&gt;A_Stammdaten!$B$12,0,SUM(G1822,H1822,J1822,K1822,M1822,N1822)-SUM(I1822,L1822,O1822,P1822))</f>
        <v>0</v>
      </c>
      <c r="R1822" s="17"/>
      <c r="S1822" s="17"/>
      <c r="T1822" s="17"/>
      <c r="U1822" s="62">
        <f t="shared" si="354"/>
        <v>0</v>
      </c>
      <c r="V1822" s="63">
        <f>IF(ISBLANK($B1822),0,VLOOKUP($B1822,Listen!$A$2:$C$45,2,FALSE))</f>
        <v>0</v>
      </c>
      <c r="W1822" s="63">
        <f>IF(ISBLANK($B1822),0,VLOOKUP($B1822,Listen!$A$2:$C$45,3,FALSE))</f>
        <v>0</v>
      </c>
      <c r="X1822" s="49">
        <f t="shared" si="355"/>
        <v>0</v>
      </c>
      <c r="Y1822" s="49">
        <f t="shared" si="364"/>
        <v>0</v>
      </c>
      <c r="Z1822" s="49">
        <f t="shared" si="364"/>
        <v>0</v>
      </c>
      <c r="AA1822" s="49">
        <f t="shared" si="364"/>
        <v>0</v>
      </c>
      <c r="AB1822" s="49">
        <f t="shared" si="364"/>
        <v>0</v>
      </c>
      <c r="AC1822" s="49">
        <f t="shared" si="364"/>
        <v>0</v>
      </c>
      <c r="AD1822" s="49">
        <f t="shared" si="364"/>
        <v>0</v>
      </c>
      <c r="AE1822" s="51">
        <f t="shared" si="352"/>
        <v>0</v>
      </c>
      <c r="AF1822" s="51">
        <f>IF(C1822=A_Stammdaten!$B$12,D_SAV!$U1822-D_SAV!$AG1822,HLOOKUP(A_Stammdaten!$B$12-1,$AH$4:$AN$4004,ROW(C1822)-3,FALSE)-$AG1822)</f>
        <v>0</v>
      </c>
      <c r="AG1822" s="51">
        <f>HLOOKUP(A_Stammdaten!$B$12,$AH$4:$AN$4004,ROW(C1822)-3,FALSE)</f>
        <v>0</v>
      </c>
      <c r="AH1822" s="51">
        <f t="shared" si="356"/>
        <v>0</v>
      </c>
      <c r="AI1822" s="51">
        <f t="shared" si="357"/>
        <v>0</v>
      </c>
      <c r="AJ1822" s="51">
        <f t="shared" si="358"/>
        <v>0</v>
      </c>
      <c r="AK1822" s="51">
        <f t="shared" si="359"/>
        <v>0</v>
      </c>
      <c r="AL1822" s="51">
        <f t="shared" si="360"/>
        <v>0</v>
      </c>
      <c r="AM1822" s="51">
        <f t="shared" si="361"/>
        <v>0</v>
      </c>
      <c r="AN1822" s="51">
        <f t="shared" si="362"/>
        <v>0</v>
      </c>
    </row>
    <row r="1823" spans="1:40" x14ac:dyDescent="0.25">
      <c r="A1823" s="17"/>
      <c r="B1823" s="17"/>
      <c r="C1823" s="35"/>
      <c r="D1823" s="17"/>
      <c r="E1823" s="17"/>
      <c r="F1823" s="17"/>
      <c r="G1823" s="62">
        <f t="shared" si="363"/>
        <v>0</v>
      </c>
      <c r="H1823" s="17"/>
      <c r="I1823" s="17"/>
      <c r="J1823" s="17"/>
      <c r="K1823" s="17"/>
      <c r="L1823" s="17"/>
      <c r="M1823" s="17"/>
      <c r="N1823" s="17"/>
      <c r="O1823" s="17"/>
      <c r="P1823" s="115"/>
      <c r="Q1823" s="62">
        <f>IF(C1823&gt;A_Stammdaten!$B$12,0,SUM(G1823,H1823,J1823,K1823,M1823,N1823)-SUM(I1823,L1823,O1823,P1823))</f>
        <v>0</v>
      </c>
      <c r="R1823" s="17"/>
      <c r="S1823" s="17"/>
      <c r="T1823" s="17"/>
      <c r="U1823" s="62">
        <f t="shared" si="354"/>
        <v>0</v>
      </c>
      <c r="V1823" s="63">
        <f>IF(ISBLANK($B1823),0,VLOOKUP($B1823,Listen!$A$2:$C$45,2,FALSE))</f>
        <v>0</v>
      </c>
      <c r="W1823" s="63">
        <f>IF(ISBLANK($B1823),0,VLOOKUP($B1823,Listen!$A$2:$C$45,3,FALSE))</f>
        <v>0</v>
      </c>
      <c r="X1823" s="49">
        <f t="shared" si="355"/>
        <v>0</v>
      </c>
      <c r="Y1823" s="49">
        <f t="shared" si="364"/>
        <v>0</v>
      </c>
      <c r="Z1823" s="49">
        <f t="shared" si="364"/>
        <v>0</v>
      </c>
      <c r="AA1823" s="49">
        <f t="shared" si="364"/>
        <v>0</v>
      </c>
      <c r="AB1823" s="49">
        <f t="shared" si="364"/>
        <v>0</v>
      </c>
      <c r="AC1823" s="49">
        <f t="shared" si="364"/>
        <v>0</v>
      </c>
      <c r="AD1823" s="49">
        <f t="shared" si="364"/>
        <v>0</v>
      </c>
      <c r="AE1823" s="51">
        <f t="shared" si="352"/>
        <v>0</v>
      </c>
      <c r="AF1823" s="51">
        <f>IF(C1823=A_Stammdaten!$B$12,D_SAV!$U1823-D_SAV!$AG1823,HLOOKUP(A_Stammdaten!$B$12-1,$AH$4:$AN$4004,ROW(C1823)-3,FALSE)-$AG1823)</f>
        <v>0</v>
      </c>
      <c r="AG1823" s="51">
        <f>HLOOKUP(A_Stammdaten!$B$12,$AH$4:$AN$4004,ROW(C1823)-3,FALSE)</f>
        <v>0</v>
      </c>
      <c r="AH1823" s="51">
        <f t="shared" si="356"/>
        <v>0</v>
      </c>
      <c r="AI1823" s="51">
        <f t="shared" si="357"/>
        <v>0</v>
      </c>
      <c r="AJ1823" s="51">
        <f t="shared" si="358"/>
        <v>0</v>
      </c>
      <c r="AK1823" s="51">
        <f t="shared" si="359"/>
        <v>0</v>
      </c>
      <c r="AL1823" s="51">
        <f t="shared" si="360"/>
        <v>0</v>
      </c>
      <c r="AM1823" s="51">
        <f t="shared" si="361"/>
        <v>0</v>
      </c>
      <c r="AN1823" s="51">
        <f t="shared" si="362"/>
        <v>0</v>
      </c>
    </row>
    <row r="1824" spans="1:40" x14ac:dyDescent="0.25">
      <c r="A1824" s="17"/>
      <c r="B1824" s="17"/>
      <c r="C1824" s="35"/>
      <c r="D1824" s="17"/>
      <c r="E1824" s="17"/>
      <c r="F1824" s="17"/>
      <c r="G1824" s="62">
        <f t="shared" si="363"/>
        <v>0</v>
      </c>
      <c r="H1824" s="17"/>
      <c r="I1824" s="17"/>
      <c r="J1824" s="17"/>
      <c r="K1824" s="17"/>
      <c r="L1824" s="17"/>
      <c r="M1824" s="17"/>
      <c r="N1824" s="17"/>
      <c r="O1824" s="17"/>
      <c r="P1824" s="115"/>
      <c r="Q1824" s="62">
        <f>IF(C1824&gt;A_Stammdaten!$B$12,0,SUM(G1824,H1824,J1824,K1824,M1824,N1824)-SUM(I1824,L1824,O1824,P1824))</f>
        <v>0</v>
      </c>
      <c r="R1824" s="17"/>
      <c r="S1824" s="17"/>
      <c r="T1824" s="17"/>
      <c r="U1824" s="62">
        <f t="shared" si="354"/>
        <v>0</v>
      </c>
      <c r="V1824" s="63">
        <f>IF(ISBLANK($B1824),0,VLOOKUP($B1824,Listen!$A$2:$C$45,2,FALSE))</f>
        <v>0</v>
      </c>
      <c r="W1824" s="63">
        <f>IF(ISBLANK($B1824),0,VLOOKUP($B1824,Listen!$A$2:$C$45,3,FALSE))</f>
        <v>0</v>
      </c>
      <c r="X1824" s="49">
        <f t="shared" si="355"/>
        <v>0</v>
      </c>
      <c r="Y1824" s="49">
        <f t="shared" si="364"/>
        <v>0</v>
      </c>
      <c r="Z1824" s="49">
        <f t="shared" si="364"/>
        <v>0</v>
      </c>
      <c r="AA1824" s="49">
        <f t="shared" si="364"/>
        <v>0</v>
      </c>
      <c r="AB1824" s="49">
        <f t="shared" si="364"/>
        <v>0</v>
      </c>
      <c r="AC1824" s="49">
        <f t="shared" si="364"/>
        <v>0</v>
      </c>
      <c r="AD1824" s="49">
        <f t="shared" si="364"/>
        <v>0</v>
      </c>
      <c r="AE1824" s="51">
        <f t="shared" si="352"/>
        <v>0</v>
      </c>
      <c r="AF1824" s="51">
        <f>IF(C1824=A_Stammdaten!$B$12,D_SAV!$U1824-D_SAV!$AG1824,HLOOKUP(A_Stammdaten!$B$12-1,$AH$4:$AN$4004,ROW(C1824)-3,FALSE)-$AG1824)</f>
        <v>0</v>
      </c>
      <c r="AG1824" s="51">
        <f>HLOOKUP(A_Stammdaten!$B$12,$AH$4:$AN$4004,ROW(C1824)-3,FALSE)</f>
        <v>0</v>
      </c>
      <c r="AH1824" s="51">
        <f t="shared" si="356"/>
        <v>0</v>
      </c>
      <c r="AI1824" s="51">
        <f t="shared" si="357"/>
        <v>0</v>
      </c>
      <c r="AJ1824" s="51">
        <f t="shared" si="358"/>
        <v>0</v>
      </c>
      <c r="AK1824" s="51">
        <f t="shared" si="359"/>
        <v>0</v>
      </c>
      <c r="AL1824" s="51">
        <f t="shared" si="360"/>
        <v>0</v>
      </c>
      <c r="AM1824" s="51">
        <f t="shared" si="361"/>
        <v>0</v>
      </c>
      <c r="AN1824" s="51">
        <f t="shared" si="362"/>
        <v>0</v>
      </c>
    </row>
    <row r="1825" spans="1:40" x14ac:dyDescent="0.25">
      <c r="A1825" s="17"/>
      <c r="B1825" s="17"/>
      <c r="C1825" s="35"/>
      <c r="D1825" s="17"/>
      <c r="E1825" s="17"/>
      <c r="F1825" s="17"/>
      <c r="G1825" s="62">
        <f t="shared" si="363"/>
        <v>0</v>
      </c>
      <c r="H1825" s="17"/>
      <c r="I1825" s="17"/>
      <c r="J1825" s="17"/>
      <c r="K1825" s="17"/>
      <c r="L1825" s="17"/>
      <c r="M1825" s="17"/>
      <c r="N1825" s="17"/>
      <c r="O1825" s="17"/>
      <c r="P1825" s="115"/>
      <c r="Q1825" s="62">
        <f>IF(C1825&gt;A_Stammdaten!$B$12,0,SUM(G1825,H1825,J1825,K1825,M1825,N1825)-SUM(I1825,L1825,O1825,P1825))</f>
        <v>0</v>
      </c>
      <c r="R1825" s="17"/>
      <c r="S1825" s="17"/>
      <c r="T1825" s="17"/>
      <c r="U1825" s="62">
        <f t="shared" si="354"/>
        <v>0</v>
      </c>
      <c r="V1825" s="63">
        <f>IF(ISBLANK($B1825),0,VLOOKUP($B1825,Listen!$A$2:$C$45,2,FALSE))</f>
        <v>0</v>
      </c>
      <c r="W1825" s="63">
        <f>IF(ISBLANK($B1825),0,VLOOKUP($B1825,Listen!$A$2:$C$45,3,FALSE))</f>
        <v>0</v>
      </c>
      <c r="X1825" s="49">
        <f t="shared" si="355"/>
        <v>0</v>
      </c>
      <c r="Y1825" s="49">
        <f t="shared" si="364"/>
        <v>0</v>
      </c>
      <c r="Z1825" s="49">
        <f t="shared" si="364"/>
        <v>0</v>
      </c>
      <c r="AA1825" s="49">
        <f t="shared" si="364"/>
        <v>0</v>
      </c>
      <c r="AB1825" s="49">
        <f t="shared" si="364"/>
        <v>0</v>
      </c>
      <c r="AC1825" s="49">
        <f t="shared" si="364"/>
        <v>0</v>
      </c>
      <c r="AD1825" s="49">
        <f t="shared" si="364"/>
        <v>0</v>
      </c>
      <c r="AE1825" s="51">
        <f t="shared" si="352"/>
        <v>0</v>
      </c>
      <c r="AF1825" s="51">
        <f>IF(C1825=A_Stammdaten!$B$12,D_SAV!$U1825-D_SAV!$AG1825,HLOOKUP(A_Stammdaten!$B$12-1,$AH$4:$AN$4004,ROW(C1825)-3,FALSE)-$AG1825)</f>
        <v>0</v>
      </c>
      <c r="AG1825" s="51">
        <f>HLOOKUP(A_Stammdaten!$B$12,$AH$4:$AN$4004,ROW(C1825)-3,FALSE)</f>
        <v>0</v>
      </c>
      <c r="AH1825" s="51">
        <f t="shared" si="356"/>
        <v>0</v>
      </c>
      <c r="AI1825" s="51">
        <f t="shared" si="357"/>
        <v>0</v>
      </c>
      <c r="AJ1825" s="51">
        <f t="shared" si="358"/>
        <v>0</v>
      </c>
      <c r="AK1825" s="51">
        <f t="shared" si="359"/>
        <v>0</v>
      </c>
      <c r="AL1825" s="51">
        <f t="shared" si="360"/>
        <v>0</v>
      </c>
      <c r="AM1825" s="51">
        <f t="shared" si="361"/>
        <v>0</v>
      </c>
      <c r="AN1825" s="51">
        <f t="shared" si="362"/>
        <v>0</v>
      </c>
    </row>
    <row r="1826" spans="1:40" x14ac:dyDescent="0.25">
      <c r="A1826" s="17"/>
      <c r="B1826" s="17"/>
      <c r="C1826" s="35"/>
      <c r="D1826" s="17"/>
      <c r="E1826" s="17"/>
      <c r="F1826" s="17"/>
      <c r="G1826" s="62">
        <f t="shared" si="363"/>
        <v>0</v>
      </c>
      <c r="H1826" s="17"/>
      <c r="I1826" s="17"/>
      <c r="J1826" s="17"/>
      <c r="K1826" s="17"/>
      <c r="L1826" s="17"/>
      <c r="M1826" s="17"/>
      <c r="N1826" s="17"/>
      <c r="O1826" s="17"/>
      <c r="P1826" s="115"/>
      <c r="Q1826" s="62">
        <f>IF(C1826&gt;A_Stammdaten!$B$12,0,SUM(G1826,H1826,J1826,K1826,M1826,N1826)-SUM(I1826,L1826,O1826,P1826))</f>
        <v>0</v>
      </c>
      <c r="R1826" s="17"/>
      <c r="S1826" s="17"/>
      <c r="T1826" s="17"/>
      <c r="U1826" s="62">
        <f t="shared" si="354"/>
        <v>0</v>
      </c>
      <c r="V1826" s="63">
        <f>IF(ISBLANK($B1826),0,VLOOKUP($B1826,Listen!$A$2:$C$45,2,FALSE))</f>
        <v>0</v>
      </c>
      <c r="W1826" s="63">
        <f>IF(ISBLANK($B1826),0,VLOOKUP($B1826,Listen!$A$2:$C$45,3,FALSE))</f>
        <v>0</v>
      </c>
      <c r="X1826" s="49">
        <f t="shared" si="355"/>
        <v>0</v>
      </c>
      <c r="Y1826" s="49">
        <f t="shared" si="364"/>
        <v>0</v>
      </c>
      <c r="Z1826" s="49">
        <f t="shared" si="364"/>
        <v>0</v>
      </c>
      <c r="AA1826" s="49">
        <f t="shared" si="364"/>
        <v>0</v>
      </c>
      <c r="AB1826" s="49">
        <f t="shared" si="364"/>
        <v>0</v>
      </c>
      <c r="AC1826" s="49">
        <f t="shared" si="364"/>
        <v>0</v>
      </c>
      <c r="AD1826" s="49">
        <f t="shared" si="364"/>
        <v>0</v>
      </c>
      <c r="AE1826" s="51">
        <f t="shared" si="352"/>
        <v>0</v>
      </c>
      <c r="AF1826" s="51">
        <f>IF(C1826=A_Stammdaten!$B$12,D_SAV!$U1826-D_SAV!$AG1826,HLOOKUP(A_Stammdaten!$B$12-1,$AH$4:$AN$4004,ROW(C1826)-3,FALSE)-$AG1826)</f>
        <v>0</v>
      </c>
      <c r="AG1826" s="51">
        <f>HLOOKUP(A_Stammdaten!$B$12,$AH$4:$AN$4004,ROW(C1826)-3,FALSE)</f>
        <v>0</v>
      </c>
      <c r="AH1826" s="51">
        <f t="shared" si="356"/>
        <v>0</v>
      </c>
      <c r="AI1826" s="51">
        <f t="shared" si="357"/>
        <v>0</v>
      </c>
      <c r="AJ1826" s="51">
        <f t="shared" si="358"/>
        <v>0</v>
      </c>
      <c r="AK1826" s="51">
        <f t="shared" si="359"/>
        <v>0</v>
      </c>
      <c r="AL1826" s="51">
        <f t="shared" si="360"/>
        <v>0</v>
      </c>
      <c r="AM1826" s="51">
        <f t="shared" si="361"/>
        <v>0</v>
      </c>
      <c r="AN1826" s="51">
        <f t="shared" si="362"/>
        <v>0</v>
      </c>
    </row>
    <row r="1827" spans="1:40" x14ac:dyDescent="0.25">
      <c r="A1827" s="17"/>
      <c r="B1827" s="17"/>
      <c r="C1827" s="35"/>
      <c r="D1827" s="17"/>
      <c r="E1827" s="17"/>
      <c r="F1827" s="17"/>
      <c r="G1827" s="62">
        <f t="shared" si="363"/>
        <v>0</v>
      </c>
      <c r="H1827" s="17"/>
      <c r="I1827" s="17"/>
      <c r="J1827" s="17"/>
      <c r="K1827" s="17"/>
      <c r="L1827" s="17"/>
      <c r="M1827" s="17"/>
      <c r="N1827" s="17"/>
      <c r="O1827" s="17"/>
      <c r="P1827" s="115"/>
      <c r="Q1827" s="62">
        <f>IF(C1827&gt;A_Stammdaten!$B$12,0,SUM(G1827,H1827,J1827,K1827,M1827,N1827)-SUM(I1827,L1827,O1827,P1827))</f>
        <v>0</v>
      </c>
      <c r="R1827" s="17"/>
      <c r="S1827" s="17"/>
      <c r="T1827" s="17"/>
      <c r="U1827" s="62">
        <f t="shared" si="354"/>
        <v>0</v>
      </c>
      <c r="V1827" s="63">
        <f>IF(ISBLANK($B1827),0,VLOOKUP($B1827,Listen!$A$2:$C$45,2,FALSE))</f>
        <v>0</v>
      </c>
      <c r="W1827" s="63">
        <f>IF(ISBLANK($B1827),0,VLOOKUP($B1827,Listen!$A$2:$C$45,3,FALSE))</f>
        <v>0</v>
      </c>
      <c r="X1827" s="49">
        <f t="shared" si="355"/>
        <v>0</v>
      </c>
      <c r="Y1827" s="49">
        <f t="shared" si="364"/>
        <v>0</v>
      </c>
      <c r="Z1827" s="49">
        <f t="shared" si="364"/>
        <v>0</v>
      </c>
      <c r="AA1827" s="49">
        <f t="shared" si="364"/>
        <v>0</v>
      </c>
      <c r="AB1827" s="49">
        <f t="shared" si="364"/>
        <v>0</v>
      </c>
      <c r="AC1827" s="49">
        <f t="shared" si="364"/>
        <v>0</v>
      </c>
      <c r="AD1827" s="49">
        <f t="shared" si="364"/>
        <v>0</v>
      </c>
      <c r="AE1827" s="51">
        <f t="shared" ref="AE1827:AE1890" si="365">AG1827+AF1827</f>
        <v>0</v>
      </c>
      <c r="AF1827" s="51">
        <f>IF(C1827=A_Stammdaten!$B$12,D_SAV!$U1827-D_SAV!$AG1827,HLOOKUP(A_Stammdaten!$B$12-1,$AH$4:$AN$4004,ROW(C1827)-3,FALSE)-$AG1827)</f>
        <v>0</v>
      </c>
      <c r="AG1827" s="51">
        <f>HLOOKUP(A_Stammdaten!$B$12,$AH$4:$AN$4004,ROW(C1827)-3,FALSE)</f>
        <v>0</v>
      </c>
      <c r="AH1827" s="51">
        <f t="shared" si="356"/>
        <v>0</v>
      </c>
      <c r="AI1827" s="51">
        <f t="shared" si="357"/>
        <v>0</v>
      </c>
      <c r="AJ1827" s="51">
        <f t="shared" si="358"/>
        <v>0</v>
      </c>
      <c r="AK1827" s="51">
        <f t="shared" si="359"/>
        <v>0</v>
      </c>
      <c r="AL1827" s="51">
        <f t="shared" si="360"/>
        <v>0</v>
      </c>
      <c r="AM1827" s="51">
        <f t="shared" si="361"/>
        <v>0</v>
      </c>
      <c r="AN1827" s="51">
        <f t="shared" si="362"/>
        <v>0</v>
      </c>
    </row>
    <row r="1828" spans="1:40" x14ac:dyDescent="0.25">
      <c r="A1828" s="17"/>
      <c r="B1828" s="17"/>
      <c r="C1828" s="35"/>
      <c r="D1828" s="17"/>
      <c r="E1828" s="17"/>
      <c r="F1828" s="17"/>
      <c r="G1828" s="62">
        <f t="shared" si="363"/>
        <v>0</v>
      </c>
      <c r="H1828" s="17"/>
      <c r="I1828" s="17"/>
      <c r="J1828" s="17"/>
      <c r="K1828" s="17"/>
      <c r="L1828" s="17"/>
      <c r="M1828" s="17"/>
      <c r="N1828" s="17"/>
      <c r="O1828" s="17"/>
      <c r="P1828" s="115"/>
      <c r="Q1828" s="62">
        <f>IF(C1828&gt;A_Stammdaten!$B$12,0,SUM(G1828,H1828,J1828,K1828,M1828,N1828)-SUM(I1828,L1828,O1828,P1828))</f>
        <v>0</v>
      </c>
      <c r="R1828" s="17"/>
      <c r="S1828" s="17"/>
      <c r="T1828" s="17"/>
      <c r="U1828" s="62">
        <f t="shared" si="354"/>
        <v>0</v>
      </c>
      <c r="V1828" s="63">
        <f>IF(ISBLANK($B1828),0,VLOOKUP($B1828,Listen!$A$2:$C$45,2,FALSE))</f>
        <v>0</v>
      </c>
      <c r="W1828" s="63">
        <f>IF(ISBLANK($B1828),0,VLOOKUP($B1828,Listen!$A$2:$C$45,3,FALSE))</f>
        <v>0</v>
      </c>
      <c r="X1828" s="49">
        <f t="shared" si="355"/>
        <v>0</v>
      </c>
      <c r="Y1828" s="49">
        <f t="shared" si="364"/>
        <v>0</v>
      </c>
      <c r="Z1828" s="49">
        <f t="shared" si="364"/>
        <v>0</v>
      </c>
      <c r="AA1828" s="49">
        <f t="shared" si="364"/>
        <v>0</v>
      </c>
      <c r="AB1828" s="49">
        <f t="shared" si="364"/>
        <v>0</v>
      </c>
      <c r="AC1828" s="49">
        <f t="shared" si="364"/>
        <v>0</v>
      </c>
      <c r="AD1828" s="49">
        <f t="shared" si="364"/>
        <v>0</v>
      </c>
      <c r="AE1828" s="51">
        <f t="shared" si="365"/>
        <v>0</v>
      </c>
      <c r="AF1828" s="51">
        <f>IF(C1828=A_Stammdaten!$B$12,D_SAV!$U1828-D_SAV!$AG1828,HLOOKUP(A_Stammdaten!$B$12-1,$AH$4:$AN$4004,ROW(C1828)-3,FALSE)-$AG1828)</f>
        <v>0</v>
      </c>
      <c r="AG1828" s="51">
        <f>HLOOKUP(A_Stammdaten!$B$12,$AH$4:$AN$4004,ROW(C1828)-3,FALSE)</f>
        <v>0</v>
      </c>
      <c r="AH1828" s="51">
        <f t="shared" si="356"/>
        <v>0</v>
      </c>
      <c r="AI1828" s="51">
        <f t="shared" si="357"/>
        <v>0</v>
      </c>
      <c r="AJ1828" s="51">
        <f t="shared" si="358"/>
        <v>0</v>
      </c>
      <c r="AK1828" s="51">
        <f t="shared" si="359"/>
        <v>0</v>
      </c>
      <c r="AL1828" s="51">
        <f t="shared" si="360"/>
        <v>0</v>
      </c>
      <c r="AM1828" s="51">
        <f t="shared" si="361"/>
        <v>0</v>
      </c>
      <c r="AN1828" s="51">
        <f t="shared" si="362"/>
        <v>0</v>
      </c>
    </row>
    <row r="1829" spans="1:40" x14ac:dyDescent="0.25">
      <c r="A1829" s="17"/>
      <c r="B1829" s="17"/>
      <c r="C1829" s="35"/>
      <c r="D1829" s="17"/>
      <c r="E1829" s="17"/>
      <c r="F1829" s="17"/>
      <c r="G1829" s="62">
        <f t="shared" si="363"/>
        <v>0</v>
      </c>
      <c r="H1829" s="17"/>
      <c r="I1829" s="17"/>
      <c r="J1829" s="17"/>
      <c r="K1829" s="17"/>
      <c r="L1829" s="17"/>
      <c r="M1829" s="17"/>
      <c r="N1829" s="17"/>
      <c r="O1829" s="17"/>
      <c r="P1829" s="115"/>
      <c r="Q1829" s="62">
        <f>IF(C1829&gt;A_Stammdaten!$B$12,0,SUM(G1829,H1829,J1829,K1829,M1829,N1829)-SUM(I1829,L1829,O1829,P1829))</f>
        <v>0</v>
      </c>
      <c r="R1829" s="17"/>
      <c r="S1829" s="17"/>
      <c r="T1829" s="17"/>
      <c r="U1829" s="62">
        <f t="shared" si="354"/>
        <v>0</v>
      </c>
      <c r="V1829" s="63">
        <f>IF(ISBLANK($B1829),0,VLOOKUP($B1829,Listen!$A$2:$C$45,2,FALSE))</f>
        <v>0</v>
      </c>
      <c r="W1829" s="63">
        <f>IF(ISBLANK($B1829),0,VLOOKUP($B1829,Listen!$A$2:$C$45,3,FALSE))</f>
        <v>0</v>
      </c>
      <c r="X1829" s="49">
        <f t="shared" si="355"/>
        <v>0</v>
      </c>
      <c r="Y1829" s="49">
        <f t="shared" si="364"/>
        <v>0</v>
      </c>
      <c r="Z1829" s="49">
        <f t="shared" si="364"/>
        <v>0</v>
      </c>
      <c r="AA1829" s="49">
        <f t="shared" si="364"/>
        <v>0</v>
      </c>
      <c r="AB1829" s="49">
        <f t="shared" si="364"/>
        <v>0</v>
      </c>
      <c r="AC1829" s="49">
        <f t="shared" si="364"/>
        <v>0</v>
      </c>
      <c r="AD1829" s="49">
        <f t="shared" si="364"/>
        <v>0</v>
      </c>
      <c r="AE1829" s="51">
        <f t="shared" si="365"/>
        <v>0</v>
      </c>
      <c r="AF1829" s="51">
        <f>IF(C1829=A_Stammdaten!$B$12,D_SAV!$U1829-D_SAV!$AG1829,HLOOKUP(A_Stammdaten!$B$12-1,$AH$4:$AN$4004,ROW(C1829)-3,FALSE)-$AG1829)</f>
        <v>0</v>
      </c>
      <c r="AG1829" s="51">
        <f>HLOOKUP(A_Stammdaten!$B$12,$AH$4:$AN$4004,ROW(C1829)-3,FALSE)</f>
        <v>0</v>
      </c>
      <c r="AH1829" s="51">
        <f t="shared" si="356"/>
        <v>0</v>
      </c>
      <c r="AI1829" s="51">
        <f t="shared" si="357"/>
        <v>0</v>
      </c>
      <c r="AJ1829" s="51">
        <f t="shared" si="358"/>
        <v>0</v>
      </c>
      <c r="AK1829" s="51">
        <f t="shared" si="359"/>
        <v>0</v>
      </c>
      <c r="AL1829" s="51">
        <f t="shared" si="360"/>
        <v>0</v>
      </c>
      <c r="AM1829" s="51">
        <f t="shared" si="361"/>
        <v>0</v>
      </c>
      <c r="AN1829" s="51">
        <f t="shared" si="362"/>
        <v>0</v>
      </c>
    </row>
    <row r="1830" spans="1:40" x14ac:dyDescent="0.25">
      <c r="A1830" s="17"/>
      <c r="B1830" s="17"/>
      <c r="C1830" s="35"/>
      <c r="D1830" s="17"/>
      <c r="E1830" s="17"/>
      <c r="F1830" s="17"/>
      <c r="G1830" s="62">
        <f t="shared" si="363"/>
        <v>0</v>
      </c>
      <c r="H1830" s="17"/>
      <c r="I1830" s="17"/>
      <c r="J1830" s="17"/>
      <c r="K1830" s="17"/>
      <c r="L1830" s="17"/>
      <c r="M1830" s="17"/>
      <c r="N1830" s="17"/>
      <c r="O1830" s="17"/>
      <c r="P1830" s="115"/>
      <c r="Q1830" s="62">
        <f>IF(C1830&gt;A_Stammdaten!$B$12,0,SUM(G1830,H1830,J1830,K1830,M1830,N1830)-SUM(I1830,L1830,O1830,P1830))</f>
        <v>0</v>
      </c>
      <c r="R1830" s="17"/>
      <c r="S1830" s="17"/>
      <c r="T1830" s="17"/>
      <c r="U1830" s="62">
        <f t="shared" si="354"/>
        <v>0</v>
      </c>
      <c r="V1830" s="63">
        <f>IF(ISBLANK($B1830),0,VLOOKUP($B1830,Listen!$A$2:$C$45,2,FALSE))</f>
        <v>0</v>
      </c>
      <c r="W1830" s="63">
        <f>IF(ISBLANK($B1830),0,VLOOKUP($B1830,Listen!$A$2:$C$45,3,FALSE))</f>
        <v>0</v>
      </c>
      <c r="X1830" s="49">
        <f t="shared" si="355"/>
        <v>0</v>
      </c>
      <c r="Y1830" s="49">
        <f t="shared" si="364"/>
        <v>0</v>
      </c>
      <c r="Z1830" s="49">
        <f t="shared" si="364"/>
        <v>0</v>
      </c>
      <c r="AA1830" s="49">
        <f t="shared" si="364"/>
        <v>0</v>
      </c>
      <c r="AB1830" s="49">
        <f t="shared" si="364"/>
        <v>0</v>
      </c>
      <c r="AC1830" s="49">
        <f t="shared" si="364"/>
        <v>0</v>
      </c>
      <c r="AD1830" s="49">
        <f t="shared" si="364"/>
        <v>0</v>
      </c>
      <c r="AE1830" s="51">
        <f t="shared" si="365"/>
        <v>0</v>
      </c>
      <c r="AF1830" s="51">
        <f>IF(C1830=A_Stammdaten!$B$12,D_SAV!$U1830-D_SAV!$AG1830,HLOOKUP(A_Stammdaten!$B$12-1,$AH$4:$AN$4004,ROW(C1830)-3,FALSE)-$AG1830)</f>
        <v>0</v>
      </c>
      <c r="AG1830" s="51">
        <f>HLOOKUP(A_Stammdaten!$B$12,$AH$4:$AN$4004,ROW(C1830)-3,FALSE)</f>
        <v>0</v>
      </c>
      <c r="AH1830" s="51">
        <f t="shared" si="356"/>
        <v>0</v>
      </c>
      <c r="AI1830" s="51">
        <f t="shared" si="357"/>
        <v>0</v>
      </c>
      <c r="AJ1830" s="51">
        <f t="shared" si="358"/>
        <v>0</v>
      </c>
      <c r="AK1830" s="51">
        <f t="shared" si="359"/>
        <v>0</v>
      </c>
      <c r="AL1830" s="51">
        <f t="shared" si="360"/>
        <v>0</v>
      </c>
      <c r="AM1830" s="51">
        <f t="shared" si="361"/>
        <v>0</v>
      </c>
      <c r="AN1830" s="51">
        <f t="shared" si="362"/>
        <v>0</v>
      </c>
    </row>
    <row r="1831" spans="1:40" x14ac:dyDescent="0.25">
      <c r="A1831" s="17"/>
      <c r="B1831" s="17"/>
      <c r="C1831" s="35"/>
      <c r="D1831" s="17"/>
      <c r="E1831" s="17"/>
      <c r="F1831" s="17"/>
      <c r="G1831" s="62">
        <f t="shared" si="363"/>
        <v>0</v>
      </c>
      <c r="H1831" s="17"/>
      <c r="I1831" s="17"/>
      <c r="J1831" s="17"/>
      <c r="K1831" s="17"/>
      <c r="L1831" s="17"/>
      <c r="M1831" s="17"/>
      <c r="N1831" s="17"/>
      <c r="O1831" s="17"/>
      <c r="P1831" s="115"/>
      <c r="Q1831" s="62">
        <f>IF(C1831&gt;A_Stammdaten!$B$12,0,SUM(G1831,H1831,J1831,K1831,M1831,N1831)-SUM(I1831,L1831,O1831,P1831))</f>
        <v>0</v>
      </c>
      <c r="R1831" s="17"/>
      <c r="S1831" s="17"/>
      <c r="T1831" s="17"/>
      <c r="U1831" s="62">
        <f t="shared" si="354"/>
        <v>0</v>
      </c>
      <c r="V1831" s="63">
        <f>IF(ISBLANK($B1831),0,VLOOKUP($B1831,Listen!$A$2:$C$45,2,FALSE))</f>
        <v>0</v>
      </c>
      <c r="W1831" s="63">
        <f>IF(ISBLANK($B1831),0,VLOOKUP($B1831,Listen!$A$2:$C$45,3,FALSE))</f>
        <v>0</v>
      </c>
      <c r="X1831" s="49">
        <f t="shared" si="355"/>
        <v>0</v>
      </c>
      <c r="Y1831" s="49">
        <f t="shared" si="364"/>
        <v>0</v>
      </c>
      <c r="Z1831" s="49">
        <f t="shared" si="364"/>
        <v>0</v>
      </c>
      <c r="AA1831" s="49">
        <f t="shared" si="364"/>
        <v>0</v>
      </c>
      <c r="AB1831" s="49">
        <f t="shared" si="364"/>
        <v>0</v>
      </c>
      <c r="AC1831" s="49">
        <f t="shared" si="364"/>
        <v>0</v>
      </c>
      <c r="AD1831" s="49">
        <f t="shared" si="364"/>
        <v>0</v>
      </c>
      <c r="AE1831" s="51">
        <f t="shared" si="365"/>
        <v>0</v>
      </c>
      <c r="AF1831" s="51">
        <f>IF(C1831=A_Stammdaten!$B$12,D_SAV!$U1831-D_SAV!$AG1831,HLOOKUP(A_Stammdaten!$B$12-1,$AH$4:$AN$4004,ROW(C1831)-3,FALSE)-$AG1831)</f>
        <v>0</v>
      </c>
      <c r="AG1831" s="51">
        <f>HLOOKUP(A_Stammdaten!$B$12,$AH$4:$AN$4004,ROW(C1831)-3,FALSE)</f>
        <v>0</v>
      </c>
      <c r="AH1831" s="51">
        <f t="shared" si="356"/>
        <v>0</v>
      </c>
      <c r="AI1831" s="51">
        <f t="shared" si="357"/>
        <v>0</v>
      </c>
      <c r="AJ1831" s="51">
        <f t="shared" si="358"/>
        <v>0</v>
      </c>
      <c r="AK1831" s="51">
        <f t="shared" si="359"/>
        <v>0</v>
      </c>
      <c r="AL1831" s="51">
        <f t="shared" si="360"/>
        <v>0</v>
      </c>
      <c r="AM1831" s="51">
        <f t="shared" si="361"/>
        <v>0</v>
      </c>
      <c r="AN1831" s="51">
        <f t="shared" si="362"/>
        <v>0</v>
      </c>
    </row>
    <row r="1832" spans="1:40" x14ac:dyDescent="0.25">
      <c r="A1832" s="17"/>
      <c r="B1832" s="17"/>
      <c r="C1832" s="35"/>
      <c r="D1832" s="17"/>
      <c r="E1832" s="17"/>
      <c r="F1832" s="17"/>
      <c r="G1832" s="62">
        <f t="shared" si="363"/>
        <v>0</v>
      </c>
      <c r="H1832" s="17"/>
      <c r="I1832" s="17"/>
      <c r="J1832" s="17"/>
      <c r="K1832" s="17"/>
      <c r="L1832" s="17"/>
      <c r="M1832" s="17"/>
      <c r="N1832" s="17"/>
      <c r="O1832" s="17"/>
      <c r="P1832" s="115"/>
      <c r="Q1832" s="62">
        <f>IF(C1832&gt;A_Stammdaten!$B$12,0,SUM(G1832,H1832,J1832,K1832,M1832,N1832)-SUM(I1832,L1832,O1832,P1832))</f>
        <v>0</v>
      </c>
      <c r="R1832" s="17"/>
      <c r="S1832" s="17"/>
      <c r="T1832" s="17"/>
      <c r="U1832" s="62">
        <f t="shared" si="354"/>
        <v>0</v>
      </c>
      <c r="V1832" s="63">
        <f>IF(ISBLANK($B1832),0,VLOOKUP($B1832,Listen!$A$2:$C$45,2,FALSE))</f>
        <v>0</v>
      </c>
      <c r="W1832" s="63">
        <f>IF(ISBLANK($B1832),0,VLOOKUP($B1832,Listen!$A$2:$C$45,3,FALSE))</f>
        <v>0</v>
      </c>
      <c r="X1832" s="49">
        <f t="shared" si="355"/>
        <v>0</v>
      </c>
      <c r="Y1832" s="49">
        <f t="shared" si="364"/>
        <v>0</v>
      </c>
      <c r="Z1832" s="49">
        <f t="shared" si="364"/>
        <v>0</v>
      </c>
      <c r="AA1832" s="49">
        <f t="shared" si="364"/>
        <v>0</v>
      </c>
      <c r="AB1832" s="49">
        <f t="shared" si="364"/>
        <v>0</v>
      </c>
      <c r="AC1832" s="49">
        <f t="shared" si="364"/>
        <v>0</v>
      </c>
      <c r="AD1832" s="49">
        <f t="shared" si="364"/>
        <v>0</v>
      </c>
      <c r="AE1832" s="51">
        <f t="shared" si="365"/>
        <v>0</v>
      </c>
      <c r="AF1832" s="51">
        <f>IF(C1832=A_Stammdaten!$B$12,D_SAV!$U1832-D_SAV!$AG1832,HLOOKUP(A_Stammdaten!$B$12-1,$AH$4:$AN$4004,ROW(C1832)-3,FALSE)-$AG1832)</f>
        <v>0</v>
      </c>
      <c r="AG1832" s="51">
        <f>HLOOKUP(A_Stammdaten!$B$12,$AH$4:$AN$4004,ROW(C1832)-3,FALSE)</f>
        <v>0</v>
      </c>
      <c r="AH1832" s="51">
        <f t="shared" si="356"/>
        <v>0</v>
      </c>
      <c r="AI1832" s="51">
        <f t="shared" si="357"/>
        <v>0</v>
      </c>
      <c r="AJ1832" s="51">
        <f t="shared" si="358"/>
        <v>0</v>
      </c>
      <c r="AK1832" s="51">
        <f t="shared" si="359"/>
        <v>0</v>
      </c>
      <c r="AL1832" s="51">
        <f t="shared" si="360"/>
        <v>0</v>
      </c>
      <c r="AM1832" s="51">
        <f t="shared" si="361"/>
        <v>0</v>
      </c>
      <c r="AN1832" s="51">
        <f t="shared" si="362"/>
        <v>0</v>
      </c>
    </row>
    <row r="1833" spans="1:40" x14ac:dyDescent="0.25">
      <c r="A1833" s="17"/>
      <c r="B1833" s="17"/>
      <c r="C1833" s="35"/>
      <c r="D1833" s="17"/>
      <c r="E1833" s="17"/>
      <c r="F1833" s="17"/>
      <c r="G1833" s="62">
        <f t="shared" si="363"/>
        <v>0</v>
      </c>
      <c r="H1833" s="17"/>
      <c r="I1833" s="17"/>
      <c r="J1833" s="17"/>
      <c r="K1833" s="17"/>
      <c r="L1833" s="17"/>
      <c r="M1833" s="17"/>
      <c r="N1833" s="17"/>
      <c r="O1833" s="17"/>
      <c r="P1833" s="115"/>
      <c r="Q1833" s="62">
        <f>IF(C1833&gt;A_Stammdaten!$B$12,0,SUM(G1833,H1833,J1833,K1833,M1833,N1833)-SUM(I1833,L1833,O1833,P1833))</f>
        <v>0</v>
      </c>
      <c r="R1833" s="17"/>
      <c r="S1833" s="17"/>
      <c r="T1833" s="17"/>
      <c r="U1833" s="62">
        <f t="shared" si="354"/>
        <v>0</v>
      </c>
      <c r="V1833" s="63">
        <f>IF(ISBLANK($B1833),0,VLOOKUP($B1833,Listen!$A$2:$C$45,2,FALSE))</f>
        <v>0</v>
      </c>
      <c r="W1833" s="63">
        <f>IF(ISBLANK($B1833),0,VLOOKUP($B1833,Listen!$A$2:$C$45,3,FALSE))</f>
        <v>0</v>
      </c>
      <c r="X1833" s="49">
        <f t="shared" si="355"/>
        <v>0</v>
      </c>
      <c r="Y1833" s="49">
        <f t="shared" si="364"/>
        <v>0</v>
      </c>
      <c r="Z1833" s="49">
        <f t="shared" si="364"/>
        <v>0</v>
      </c>
      <c r="AA1833" s="49">
        <f t="shared" si="364"/>
        <v>0</v>
      </c>
      <c r="AB1833" s="49">
        <f t="shared" si="364"/>
        <v>0</v>
      </c>
      <c r="AC1833" s="49">
        <f t="shared" si="364"/>
        <v>0</v>
      </c>
      <c r="AD1833" s="49">
        <f t="shared" si="364"/>
        <v>0</v>
      </c>
      <c r="AE1833" s="51">
        <f t="shared" si="365"/>
        <v>0</v>
      </c>
      <c r="AF1833" s="51">
        <f>IF(C1833=A_Stammdaten!$B$12,D_SAV!$U1833-D_SAV!$AG1833,HLOOKUP(A_Stammdaten!$B$12-1,$AH$4:$AN$4004,ROW(C1833)-3,FALSE)-$AG1833)</f>
        <v>0</v>
      </c>
      <c r="AG1833" s="51">
        <f>HLOOKUP(A_Stammdaten!$B$12,$AH$4:$AN$4004,ROW(C1833)-3,FALSE)</f>
        <v>0</v>
      </c>
      <c r="AH1833" s="51">
        <f t="shared" si="356"/>
        <v>0</v>
      </c>
      <c r="AI1833" s="51">
        <f t="shared" si="357"/>
        <v>0</v>
      </c>
      <c r="AJ1833" s="51">
        <f t="shared" si="358"/>
        <v>0</v>
      </c>
      <c r="AK1833" s="51">
        <f t="shared" si="359"/>
        <v>0</v>
      </c>
      <c r="AL1833" s="51">
        <f t="shared" si="360"/>
        <v>0</v>
      </c>
      <c r="AM1833" s="51">
        <f t="shared" si="361"/>
        <v>0</v>
      </c>
      <c r="AN1833" s="51">
        <f t="shared" si="362"/>
        <v>0</v>
      </c>
    </row>
    <row r="1834" spans="1:40" x14ac:dyDescent="0.25">
      <c r="A1834" s="17"/>
      <c r="B1834" s="17"/>
      <c r="C1834" s="35"/>
      <c r="D1834" s="17"/>
      <c r="E1834" s="17"/>
      <c r="F1834" s="17"/>
      <c r="G1834" s="62">
        <f t="shared" si="363"/>
        <v>0</v>
      </c>
      <c r="H1834" s="17"/>
      <c r="I1834" s="17"/>
      <c r="J1834" s="17"/>
      <c r="K1834" s="17"/>
      <c r="L1834" s="17"/>
      <c r="M1834" s="17"/>
      <c r="N1834" s="17"/>
      <c r="O1834" s="17"/>
      <c r="P1834" s="115"/>
      <c r="Q1834" s="62">
        <f>IF(C1834&gt;A_Stammdaten!$B$12,0,SUM(G1834,H1834,J1834,K1834,M1834,N1834)-SUM(I1834,L1834,O1834,P1834))</f>
        <v>0</v>
      </c>
      <c r="R1834" s="17"/>
      <c r="S1834" s="17"/>
      <c r="T1834" s="17"/>
      <c r="U1834" s="62">
        <f t="shared" si="354"/>
        <v>0</v>
      </c>
      <c r="V1834" s="63">
        <f>IF(ISBLANK($B1834),0,VLOOKUP($B1834,Listen!$A$2:$C$45,2,FALSE))</f>
        <v>0</v>
      </c>
      <c r="W1834" s="63">
        <f>IF(ISBLANK($B1834),0,VLOOKUP($B1834,Listen!$A$2:$C$45,3,FALSE))</f>
        <v>0</v>
      </c>
      <c r="X1834" s="49">
        <f t="shared" si="355"/>
        <v>0</v>
      </c>
      <c r="Y1834" s="49">
        <f t="shared" si="364"/>
        <v>0</v>
      </c>
      <c r="Z1834" s="49">
        <f t="shared" si="364"/>
        <v>0</v>
      </c>
      <c r="AA1834" s="49">
        <f t="shared" si="364"/>
        <v>0</v>
      </c>
      <c r="AB1834" s="49">
        <f t="shared" si="364"/>
        <v>0</v>
      </c>
      <c r="AC1834" s="49">
        <f t="shared" si="364"/>
        <v>0</v>
      </c>
      <c r="AD1834" s="49">
        <f t="shared" si="364"/>
        <v>0</v>
      </c>
      <c r="AE1834" s="51">
        <f t="shared" si="365"/>
        <v>0</v>
      </c>
      <c r="AF1834" s="51">
        <f>IF(C1834=A_Stammdaten!$B$12,D_SAV!$U1834-D_SAV!$AG1834,HLOOKUP(A_Stammdaten!$B$12-1,$AH$4:$AN$4004,ROW(C1834)-3,FALSE)-$AG1834)</f>
        <v>0</v>
      </c>
      <c r="AG1834" s="51">
        <f>HLOOKUP(A_Stammdaten!$B$12,$AH$4:$AN$4004,ROW(C1834)-3,FALSE)</f>
        <v>0</v>
      </c>
      <c r="AH1834" s="51">
        <f t="shared" si="356"/>
        <v>0</v>
      </c>
      <c r="AI1834" s="51">
        <f t="shared" si="357"/>
        <v>0</v>
      </c>
      <c r="AJ1834" s="51">
        <f t="shared" si="358"/>
        <v>0</v>
      </c>
      <c r="AK1834" s="51">
        <f t="shared" si="359"/>
        <v>0</v>
      </c>
      <c r="AL1834" s="51">
        <f t="shared" si="360"/>
        <v>0</v>
      </c>
      <c r="AM1834" s="51">
        <f t="shared" si="361"/>
        <v>0</v>
      </c>
      <c r="AN1834" s="51">
        <f t="shared" si="362"/>
        <v>0</v>
      </c>
    </row>
    <row r="1835" spans="1:40" x14ac:dyDescent="0.25">
      <c r="A1835" s="17"/>
      <c r="B1835" s="17"/>
      <c r="C1835" s="35"/>
      <c r="D1835" s="17"/>
      <c r="E1835" s="17"/>
      <c r="F1835" s="17"/>
      <c r="G1835" s="62">
        <f t="shared" si="363"/>
        <v>0</v>
      </c>
      <c r="H1835" s="17"/>
      <c r="I1835" s="17"/>
      <c r="J1835" s="17"/>
      <c r="K1835" s="17"/>
      <c r="L1835" s="17"/>
      <c r="M1835" s="17"/>
      <c r="N1835" s="17"/>
      <c r="O1835" s="17"/>
      <c r="P1835" s="115"/>
      <c r="Q1835" s="62">
        <f>IF(C1835&gt;A_Stammdaten!$B$12,0,SUM(G1835,H1835,J1835,K1835,M1835,N1835)-SUM(I1835,L1835,O1835,P1835))</f>
        <v>0</v>
      </c>
      <c r="R1835" s="17"/>
      <c r="S1835" s="17"/>
      <c r="T1835" s="17"/>
      <c r="U1835" s="62">
        <f t="shared" si="354"/>
        <v>0</v>
      </c>
      <c r="V1835" s="63">
        <f>IF(ISBLANK($B1835),0,VLOOKUP($B1835,Listen!$A$2:$C$45,2,FALSE))</f>
        <v>0</v>
      </c>
      <c r="W1835" s="63">
        <f>IF(ISBLANK($B1835),0,VLOOKUP($B1835,Listen!$A$2:$C$45,3,FALSE))</f>
        <v>0</v>
      </c>
      <c r="X1835" s="49">
        <f t="shared" si="355"/>
        <v>0</v>
      </c>
      <c r="Y1835" s="49">
        <f t="shared" si="364"/>
        <v>0</v>
      </c>
      <c r="Z1835" s="49">
        <f t="shared" si="364"/>
        <v>0</v>
      </c>
      <c r="AA1835" s="49">
        <f t="shared" si="364"/>
        <v>0</v>
      </c>
      <c r="AB1835" s="49">
        <f t="shared" si="364"/>
        <v>0</v>
      </c>
      <c r="AC1835" s="49">
        <f t="shared" si="364"/>
        <v>0</v>
      </c>
      <c r="AD1835" s="49">
        <f t="shared" si="364"/>
        <v>0</v>
      </c>
      <c r="AE1835" s="51">
        <f t="shared" si="365"/>
        <v>0</v>
      </c>
      <c r="AF1835" s="51">
        <f>IF(C1835=A_Stammdaten!$B$12,D_SAV!$U1835-D_SAV!$AG1835,HLOOKUP(A_Stammdaten!$B$12-1,$AH$4:$AN$4004,ROW(C1835)-3,FALSE)-$AG1835)</f>
        <v>0</v>
      </c>
      <c r="AG1835" s="51">
        <f>HLOOKUP(A_Stammdaten!$B$12,$AH$4:$AN$4004,ROW(C1835)-3,FALSE)</f>
        <v>0</v>
      </c>
      <c r="AH1835" s="51">
        <f t="shared" si="356"/>
        <v>0</v>
      </c>
      <c r="AI1835" s="51">
        <f t="shared" si="357"/>
        <v>0</v>
      </c>
      <c r="AJ1835" s="51">
        <f t="shared" si="358"/>
        <v>0</v>
      </c>
      <c r="AK1835" s="51">
        <f t="shared" si="359"/>
        <v>0</v>
      </c>
      <c r="AL1835" s="51">
        <f t="shared" si="360"/>
        <v>0</v>
      </c>
      <c r="AM1835" s="51">
        <f t="shared" si="361"/>
        <v>0</v>
      </c>
      <c r="AN1835" s="51">
        <f t="shared" si="362"/>
        <v>0</v>
      </c>
    </row>
    <row r="1836" spans="1:40" x14ac:dyDescent="0.25">
      <c r="A1836" s="17"/>
      <c r="B1836" s="17"/>
      <c r="C1836" s="35"/>
      <c r="D1836" s="17"/>
      <c r="E1836" s="17"/>
      <c r="F1836" s="17"/>
      <c r="G1836" s="62">
        <f t="shared" si="363"/>
        <v>0</v>
      </c>
      <c r="H1836" s="17"/>
      <c r="I1836" s="17"/>
      <c r="J1836" s="17"/>
      <c r="K1836" s="17"/>
      <c r="L1836" s="17"/>
      <c r="M1836" s="17"/>
      <c r="N1836" s="17"/>
      <c r="O1836" s="17"/>
      <c r="P1836" s="115"/>
      <c r="Q1836" s="62">
        <f>IF(C1836&gt;A_Stammdaten!$B$12,0,SUM(G1836,H1836,J1836,K1836,M1836,N1836)-SUM(I1836,L1836,O1836,P1836))</f>
        <v>0</v>
      </c>
      <c r="R1836" s="17"/>
      <c r="S1836" s="17"/>
      <c r="T1836" s="17"/>
      <c r="U1836" s="62">
        <f t="shared" si="354"/>
        <v>0</v>
      </c>
      <c r="V1836" s="63">
        <f>IF(ISBLANK($B1836),0,VLOOKUP($B1836,Listen!$A$2:$C$45,2,FALSE))</f>
        <v>0</v>
      </c>
      <c r="W1836" s="63">
        <f>IF(ISBLANK($B1836),0,VLOOKUP($B1836,Listen!$A$2:$C$45,3,FALSE))</f>
        <v>0</v>
      </c>
      <c r="X1836" s="49">
        <f t="shared" si="355"/>
        <v>0</v>
      </c>
      <c r="Y1836" s="49">
        <f t="shared" si="364"/>
        <v>0</v>
      </c>
      <c r="Z1836" s="49">
        <f t="shared" si="364"/>
        <v>0</v>
      </c>
      <c r="AA1836" s="49">
        <f t="shared" si="364"/>
        <v>0</v>
      </c>
      <c r="AB1836" s="49">
        <f t="shared" si="364"/>
        <v>0</v>
      </c>
      <c r="AC1836" s="49">
        <f t="shared" si="364"/>
        <v>0</v>
      </c>
      <c r="AD1836" s="49">
        <f t="shared" si="364"/>
        <v>0</v>
      </c>
      <c r="AE1836" s="51">
        <f t="shared" si="365"/>
        <v>0</v>
      </c>
      <c r="AF1836" s="51">
        <f>IF(C1836=A_Stammdaten!$B$12,D_SAV!$U1836-D_SAV!$AG1836,HLOOKUP(A_Stammdaten!$B$12-1,$AH$4:$AN$4004,ROW(C1836)-3,FALSE)-$AG1836)</f>
        <v>0</v>
      </c>
      <c r="AG1836" s="51">
        <f>HLOOKUP(A_Stammdaten!$B$12,$AH$4:$AN$4004,ROW(C1836)-3,FALSE)</f>
        <v>0</v>
      </c>
      <c r="AH1836" s="51">
        <f t="shared" si="356"/>
        <v>0</v>
      </c>
      <c r="AI1836" s="51">
        <f t="shared" si="357"/>
        <v>0</v>
      </c>
      <c r="AJ1836" s="51">
        <f t="shared" si="358"/>
        <v>0</v>
      </c>
      <c r="AK1836" s="51">
        <f t="shared" si="359"/>
        <v>0</v>
      </c>
      <c r="AL1836" s="51">
        <f t="shared" si="360"/>
        <v>0</v>
      </c>
      <c r="AM1836" s="51">
        <f t="shared" si="361"/>
        <v>0</v>
      </c>
      <c r="AN1836" s="51">
        <f t="shared" si="362"/>
        <v>0</v>
      </c>
    </row>
    <row r="1837" spans="1:40" x14ac:dyDescent="0.25">
      <c r="A1837" s="17"/>
      <c r="B1837" s="17"/>
      <c r="C1837" s="35"/>
      <c r="D1837" s="17"/>
      <c r="E1837" s="17"/>
      <c r="F1837" s="17"/>
      <c r="G1837" s="62">
        <f t="shared" si="363"/>
        <v>0</v>
      </c>
      <c r="H1837" s="17"/>
      <c r="I1837" s="17"/>
      <c r="J1837" s="17"/>
      <c r="K1837" s="17"/>
      <c r="L1837" s="17"/>
      <c r="M1837" s="17"/>
      <c r="N1837" s="17"/>
      <c r="O1837" s="17"/>
      <c r="P1837" s="115"/>
      <c r="Q1837" s="62">
        <f>IF(C1837&gt;A_Stammdaten!$B$12,0,SUM(G1837,H1837,J1837,K1837,M1837,N1837)-SUM(I1837,L1837,O1837,P1837))</f>
        <v>0</v>
      </c>
      <c r="R1837" s="17"/>
      <c r="S1837" s="17"/>
      <c r="T1837" s="17"/>
      <c r="U1837" s="62">
        <f t="shared" si="354"/>
        <v>0</v>
      </c>
      <c r="V1837" s="63">
        <f>IF(ISBLANK($B1837),0,VLOOKUP($B1837,Listen!$A$2:$C$45,2,FALSE))</f>
        <v>0</v>
      </c>
      <c r="W1837" s="63">
        <f>IF(ISBLANK($B1837),0,VLOOKUP($B1837,Listen!$A$2:$C$45,3,FALSE))</f>
        <v>0</v>
      </c>
      <c r="X1837" s="49">
        <f t="shared" si="355"/>
        <v>0</v>
      </c>
      <c r="Y1837" s="49">
        <f t="shared" si="364"/>
        <v>0</v>
      </c>
      <c r="Z1837" s="49">
        <f t="shared" si="364"/>
        <v>0</v>
      </c>
      <c r="AA1837" s="49">
        <f t="shared" si="364"/>
        <v>0</v>
      </c>
      <c r="AB1837" s="49">
        <f t="shared" si="364"/>
        <v>0</v>
      </c>
      <c r="AC1837" s="49">
        <f t="shared" si="364"/>
        <v>0</v>
      </c>
      <c r="AD1837" s="49">
        <f t="shared" si="364"/>
        <v>0</v>
      </c>
      <c r="AE1837" s="51">
        <f t="shared" si="365"/>
        <v>0</v>
      </c>
      <c r="AF1837" s="51">
        <f>IF(C1837=A_Stammdaten!$B$12,D_SAV!$U1837-D_SAV!$AG1837,HLOOKUP(A_Stammdaten!$B$12-1,$AH$4:$AN$4004,ROW(C1837)-3,FALSE)-$AG1837)</f>
        <v>0</v>
      </c>
      <c r="AG1837" s="51">
        <f>HLOOKUP(A_Stammdaten!$B$12,$AH$4:$AN$4004,ROW(C1837)-3,FALSE)</f>
        <v>0</v>
      </c>
      <c r="AH1837" s="51">
        <f t="shared" si="356"/>
        <v>0</v>
      </c>
      <c r="AI1837" s="51">
        <f t="shared" si="357"/>
        <v>0</v>
      </c>
      <c r="AJ1837" s="51">
        <f t="shared" si="358"/>
        <v>0</v>
      </c>
      <c r="AK1837" s="51">
        <f t="shared" si="359"/>
        <v>0</v>
      </c>
      <c r="AL1837" s="51">
        <f t="shared" si="360"/>
        <v>0</v>
      </c>
      <c r="AM1837" s="51">
        <f t="shared" si="361"/>
        <v>0</v>
      </c>
      <c r="AN1837" s="51">
        <f t="shared" si="362"/>
        <v>0</v>
      </c>
    </row>
    <row r="1838" spans="1:40" x14ac:dyDescent="0.25">
      <c r="A1838" s="17"/>
      <c r="B1838" s="17"/>
      <c r="C1838" s="35"/>
      <c r="D1838" s="17"/>
      <c r="E1838" s="17"/>
      <c r="F1838" s="17"/>
      <c r="G1838" s="62">
        <f t="shared" si="363"/>
        <v>0</v>
      </c>
      <c r="H1838" s="17"/>
      <c r="I1838" s="17"/>
      <c r="J1838" s="17"/>
      <c r="K1838" s="17"/>
      <c r="L1838" s="17"/>
      <c r="M1838" s="17"/>
      <c r="N1838" s="17"/>
      <c r="O1838" s="17"/>
      <c r="P1838" s="115"/>
      <c r="Q1838" s="62">
        <f>IF(C1838&gt;A_Stammdaten!$B$12,0,SUM(G1838,H1838,J1838,K1838,M1838,N1838)-SUM(I1838,L1838,O1838,P1838))</f>
        <v>0</v>
      </c>
      <c r="R1838" s="17"/>
      <c r="S1838" s="17"/>
      <c r="T1838" s="17"/>
      <c r="U1838" s="62">
        <f t="shared" si="354"/>
        <v>0</v>
      </c>
      <c r="V1838" s="63">
        <f>IF(ISBLANK($B1838),0,VLOOKUP($B1838,Listen!$A$2:$C$45,2,FALSE))</f>
        <v>0</v>
      </c>
      <c r="W1838" s="63">
        <f>IF(ISBLANK($B1838),0,VLOOKUP($B1838,Listen!$A$2:$C$45,3,FALSE))</f>
        <v>0</v>
      </c>
      <c r="X1838" s="49">
        <f t="shared" si="355"/>
        <v>0</v>
      </c>
      <c r="Y1838" s="49">
        <f t="shared" si="364"/>
        <v>0</v>
      </c>
      <c r="Z1838" s="49">
        <f t="shared" si="364"/>
        <v>0</v>
      </c>
      <c r="AA1838" s="49">
        <f t="shared" si="364"/>
        <v>0</v>
      </c>
      <c r="AB1838" s="49">
        <f t="shared" si="364"/>
        <v>0</v>
      </c>
      <c r="AC1838" s="49">
        <f t="shared" si="364"/>
        <v>0</v>
      </c>
      <c r="AD1838" s="49">
        <f t="shared" si="364"/>
        <v>0</v>
      </c>
      <c r="AE1838" s="51">
        <f t="shared" si="365"/>
        <v>0</v>
      </c>
      <c r="AF1838" s="51">
        <f>IF(C1838=A_Stammdaten!$B$12,D_SAV!$U1838-D_SAV!$AG1838,HLOOKUP(A_Stammdaten!$B$12-1,$AH$4:$AN$4004,ROW(C1838)-3,FALSE)-$AG1838)</f>
        <v>0</v>
      </c>
      <c r="AG1838" s="51">
        <f>HLOOKUP(A_Stammdaten!$B$12,$AH$4:$AN$4004,ROW(C1838)-3,FALSE)</f>
        <v>0</v>
      </c>
      <c r="AH1838" s="51">
        <f t="shared" si="356"/>
        <v>0</v>
      </c>
      <c r="AI1838" s="51">
        <f t="shared" si="357"/>
        <v>0</v>
      </c>
      <c r="AJ1838" s="51">
        <f t="shared" si="358"/>
        <v>0</v>
      </c>
      <c r="AK1838" s="51">
        <f t="shared" si="359"/>
        <v>0</v>
      </c>
      <c r="AL1838" s="51">
        <f t="shared" si="360"/>
        <v>0</v>
      </c>
      <c r="AM1838" s="51">
        <f t="shared" si="361"/>
        <v>0</v>
      </c>
      <c r="AN1838" s="51">
        <f t="shared" si="362"/>
        <v>0</v>
      </c>
    </row>
    <row r="1839" spans="1:40" x14ac:dyDescent="0.25">
      <c r="A1839" s="17"/>
      <c r="B1839" s="17"/>
      <c r="C1839" s="35"/>
      <c r="D1839" s="17"/>
      <c r="E1839" s="17"/>
      <c r="F1839" s="17"/>
      <c r="G1839" s="62">
        <f t="shared" si="363"/>
        <v>0</v>
      </c>
      <c r="H1839" s="17"/>
      <c r="I1839" s="17"/>
      <c r="J1839" s="17"/>
      <c r="K1839" s="17"/>
      <c r="L1839" s="17"/>
      <c r="M1839" s="17"/>
      <c r="N1839" s="17"/>
      <c r="O1839" s="17"/>
      <c r="P1839" s="115"/>
      <c r="Q1839" s="62">
        <f>IF(C1839&gt;A_Stammdaten!$B$12,0,SUM(G1839,H1839,J1839,K1839,M1839,N1839)-SUM(I1839,L1839,O1839,P1839))</f>
        <v>0</v>
      </c>
      <c r="R1839" s="17"/>
      <c r="S1839" s="17"/>
      <c r="T1839" s="17"/>
      <c r="U1839" s="62">
        <f t="shared" si="354"/>
        <v>0</v>
      </c>
      <c r="V1839" s="63">
        <f>IF(ISBLANK($B1839),0,VLOOKUP($B1839,Listen!$A$2:$C$45,2,FALSE))</f>
        <v>0</v>
      </c>
      <c r="W1839" s="63">
        <f>IF(ISBLANK($B1839),0,VLOOKUP($B1839,Listen!$A$2:$C$45,3,FALSE))</f>
        <v>0</v>
      </c>
      <c r="X1839" s="49">
        <f t="shared" si="355"/>
        <v>0</v>
      </c>
      <c r="Y1839" s="49">
        <f t="shared" si="364"/>
        <v>0</v>
      </c>
      <c r="Z1839" s="49">
        <f t="shared" si="364"/>
        <v>0</v>
      </c>
      <c r="AA1839" s="49">
        <f t="shared" si="364"/>
        <v>0</v>
      </c>
      <c r="AB1839" s="49">
        <f t="shared" si="364"/>
        <v>0</v>
      </c>
      <c r="AC1839" s="49">
        <f t="shared" si="364"/>
        <v>0</v>
      </c>
      <c r="AD1839" s="49">
        <f t="shared" si="364"/>
        <v>0</v>
      </c>
      <c r="AE1839" s="51">
        <f t="shared" si="365"/>
        <v>0</v>
      </c>
      <c r="AF1839" s="51">
        <f>IF(C1839=A_Stammdaten!$B$12,D_SAV!$U1839-D_SAV!$AG1839,HLOOKUP(A_Stammdaten!$B$12-1,$AH$4:$AN$4004,ROW(C1839)-3,FALSE)-$AG1839)</f>
        <v>0</v>
      </c>
      <c r="AG1839" s="51">
        <f>HLOOKUP(A_Stammdaten!$B$12,$AH$4:$AN$4004,ROW(C1839)-3,FALSE)</f>
        <v>0</v>
      </c>
      <c r="AH1839" s="51">
        <f t="shared" si="356"/>
        <v>0</v>
      </c>
      <c r="AI1839" s="51">
        <f t="shared" si="357"/>
        <v>0</v>
      </c>
      <c r="AJ1839" s="51">
        <f t="shared" si="358"/>
        <v>0</v>
      </c>
      <c r="AK1839" s="51">
        <f t="shared" si="359"/>
        <v>0</v>
      </c>
      <c r="AL1839" s="51">
        <f t="shared" si="360"/>
        <v>0</v>
      </c>
      <c r="AM1839" s="51">
        <f t="shared" si="361"/>
        <v>0</v>
      </c>
      <c r="AN1839" s="51">
        <f t="shared" si="362"/>
        <v>0</v>
      </c>
    </row>
    <row r="1840" spans="1:40" x14ac:dyDescent="0.25">
      <c r="A1840" s="17"/>
      <c r="B1840" s="17"/>
      <c r="C1840" s="35"/>
      <c r="D1840" s="17"/>
      <c r="E1840" s="17"/>
      <c r="F1840" s="17"/>
      <c r="G1840" s="62">
        <f t="shared" si="363"/>
        <v>0</v>
      </c>
      <c r="H1840" s="17"/>
      <c r="I1840" s="17"/>
      <c r="J1840" s="17"/>
      <c r="K1840" s="17"/>
      <c r="L1840" s="17"/>
      <c r="M1840" s="17"/>
      <c r="N1840" s="17"/>
      <c r="O1840" s="17"/>
      <c r="P1840" s="115"/>
      <c r="Q1840" s="62">
        <f>IF(C1840&gt;A_Stammdaten!$B$12,0,SUM(G1840,H1840,J1840,K1840,M1840,N1840)-SUM(I1840,L1840,O1840,P1840))</f>
        <v>0</v>
      </c>
      <c r="R1840" s="17"/>
      <c r="S1840" s="17"/>
      <c r="T1840" s="17"/>
      <c r="U1840" s="62">
        <f t="shared" si="354"/>
        <v>0</v>
      </c>
      <c r="V1840" s="63">
        <f>IF(ISBLANK($B1840),0,VLOOKUP($B1840,Listen!$A$2:$C$45,2,FALSE))</f>
        <v>0</v>
      </c>
      <c r="W1840" s="63">
        <f>IF(ISBLANK($B1840),0,VLOOKUP($B1840,Listen!$A$2:$C$45,3,FALSE))</f>
        <v>0</v>
      </c>
      <c r="X1840" s="49">
        <f t="shared" si="355"/>
        <v>0</v>
      </c>
      <c r="Y1840" s="49">
        <f t="shared" si="364"/>
        <v>0</v>
      </c>
      <c r="Z1840" s="49">
        <f t="shared" si="364"/>
        <v>0</v>
      </c>
      <c r="AA1840" s="49">
        <f t="shared" si="364"/>
        <v>0</v>
      </c>
      <c r="AB1840" s="49">
        <f t="shared" si="364"/>
        <v>0</v>
      </c>
      <c r="AC1840" s="49">
        <f t="shared" si="364"/>
        <v>0</v>
      </c>
      <c r="AD1840" s="49">
        <f t="shared" si="364"/>
        <v>0</v>
      </c>
      <c r="AE1840" s="51">
        <f t="shared" si="365"/>
        <v>0</v>
      </c>
      <c r="AF1840" s="51">
        <f>IF(C1840=A_Stammdaten!$B$12,D_SAV!$U1840-D_SAV!$AG1840,HLOOKUP(A_Stammdaten!$B$12-1,$AH$4:$AN$4004,ROW(C1840)-3,FALSE)-$AG1840)</f>
        <v>0</v>
      </c>
      <c r="AG1840" s="51">
        <f>HLOOKUP(A_Stammdaten!$B$12,$AH$4:$AN$4004,ROW(C1840)-3,FALSE)</f>
        <v>0</v>
      </c>
      <c r="AH1840" s="51">
        <f t="shared" si="356"/>
        <v>0</v>
      </c>
      <c r="AI1840" s="51">
        <f t="shared" si="357"/>
        <v>0</v>
      </c>
      <c r="AJ1840" s="51">
        <f t="shared" si="358"/>
        <v>0</v>
      </c>
      <c r="AK1840" s="51">
        <f t="shared" si="359"/>
        <v>0</v>
      </c>
      <c r="AL1840" s="51">
        <f t="shared" si="360"/>
        <v>0</v>
      </c>
      <c r="AM1840" s="51">
        <f t="shared" si="361"/>
        <v>0</v>
      </c>
      <c r="AN1840" s="51">
        <f t="shared" si="362"/>
        <v>0</v>
      </c>
    </row>
    <row r="1841" spans="1:40" x14ac:dyDescent="0.25">
      <c r="A1841" s="17"/>
      <c r="B1841" s="17"/>
      <c r="C1841" s="35"/>
      <c r="D1841" s="17"/>
      <c r="E1841" s="17"/>
      <c r="F1841" s="17"/>
      <c r="G1841" s="62">
        <f t="shared" si="363"/>
        <v>0</v>
      </c>
      <c r="H1841" s="17"/>
      <c r="I1841" s="17"/>
      <c r="J1841" s="17"/>
      <c r="K1841" s="17"/>
      <c r="L1841" s="17"/>
      <c r="M1841" s="17"/>
      <c r="N1841" s="17"/>
      <c r="O1841" s="17"/>
      <c r="P1841" s="115"/>
      <c r="Q1841" s="62">
        <f>IF(C1841&gt;A_Stammdaten!$B$12,0,SUM(G1841,H1841,J1841,K1841,M1841,N1841)-SUM(I1841,L1841,O1841,P1841))</f>
        <v>0</v>
      </c>
      <c r="R1841" s="17"/>
      <c r="S1841" s="17"/>
      <c r="T1841" s="17"/>
      <c r="U1841" s="62">
        <f t="shared" si="354"/>
        <v>0</v>
      </c>
      <c r="V1841" s="63">
        <f>IF(ISBLANK($B1841),0,VLOOKUP($B1841,Listen!$A$2:$C$45,2,FALSE))</f>
        <v>0</v>
      </c>
      <c r="W1841" s="63">
        <f>IF(ISBLANK($B1841),0,VLOOKUP($B1841,Listen!$A$2:$C$45,3,FALSE))</f>
        <v>0</v>
      </c>
      <c r="X1841" s="49">
        <f t="shared" si="355"/>
        <v>0</v>
      </c>
      <c r="Y1841" s="49">
        <f t="shared" si="364"/>
        <v>0</v>
      </c>
      <c r="Z1841" s="49">
        <f t="shared" si="364"/>
        <v>0</v>
      </c>
      <c r="AA1841" s="49">
        <f t="shared" si="364"/>
        <v>0</v>
      </c>
      <c r="AB1841" s="49">
        <f t="shared" si="364"/>
        <v>0</v>
      </c>
      <c r="AC1841" s="49">
        <f t="shared" si="364"/>
        <v>0</v>
      </c>
      <c r="AD1841" s="49">
        <f t="shared" si="364"/>
        <v>0</v>
      </c>
      <c r="AE1841" s="51">
        <f t="shared" si="365"/>
        <v>0</v>
      </c>
      <c r="AF1841" s="51">
        <f>IF(C1841=A_Stammdaten!$B$12,D_SAV!$U1841-D_SAV!$AG1841,HLOOKUP(A_Stammdaten!$B$12-1,$AH$4:$AN$4004,ROW(C1841)-3,FALSE)-$AG1841)</f>
        <v>0</v>
      </c>
      <c r="AG1841" s="51">
        <f>HLOOKUP(A_Stammdaten!$B$12,$AH$4:$AN$4004,ROW(C1841)-3,FALSE)</f>
        <v>0</v>
      </c>
      <c r="AH1841" s="51">
        <f t="shared" si="356"/>
        <v>0</v>
      </c>
      <c r="AI1841" s="51">
        <f t="shared" si="357"/>
        <v>0</v>
      </c>
      <c r="AJ1841" s="51">
        <f t="shared" si="358"/>
        <v>0</v>
      </c>
      <c r="AK1841" s="51">
        <f t="shared" si="359"/>
        <v>0</v>
      </c>
      <c r="AL1841" s="51">
        <f t="shared" si="360"/>
        <v>0</v>
      </c>
      <c r="AM1841" s="51">
        <f t="shared" si="361"/>
        <v>0</v>
      </c>
      <c r="AN1841" s="51">
        <f t="shared" si="362"/>
        <v>0</v>
      </c>
    </row>
    <row r="1842" spans="1:40" x14ac:dyDescent="0.25">
      <c r="A1842" s="17"/>
      <c r="B1842" s="17"/>
      <c r="C1842" s="35"/>
      <c r="D1842" s="17"/>
      <c r="E1842" s="17"/>
      <c r="F1842" s="17"/>
      <c r="G1842" s="62">
        <f t="shared" si="363"/>
        <v>0</v>
      </c>
      <c r="H1842" s="17"/>
      <c r="I1842" s="17"/>
      <c r="J1842" s="17"/>
      <c r="K1842" s="17"/>
      <c r="L1842" s="17"/>
      <c r="M1842" s="17"/>
      <c r="N1842" s="17"/>
      <c r="O1842" s="17"/>
      <c r="P1842" s="115"/>
      <c r="Q1842" s="62">
        <f>IF(C1842&gt;A_Stammdaten!$B$12,0,SUM(G1842,H1842,J1842,K1842,M1842,N1842)-SUM(I1842,L1842,O1842,P1842))</f>
        <v>0</v>
      </c>
      <c r="R1842" s="17"/>
      <c r="S1842" s="17"/>
      <c r="T1842" s="17"/>
      <c r="U1842" s="62">
        <f t="shared" si="354"/>
        <v>0</v>
      </c>
      <c r="V1842" s="63">
        <f>IF(ISBLANK($B1842),0,VLOOKUP($B1842,Listen!$A$2:$C$45,2,FALSE))</f>
        <v>0</v>
      </c>
      <c r="W1842" s="63">
        <f>IF(ISBLANK($B1842),0,VLOOKUP($B1842,Listen!$A$2:$C$45,3,FALSE))</f>
        <v>0</v>
      </c>
      <c r="X1842" s="49">
        <f t="shared" si="355"/>
        <v>0</v>
      </c>
      <c r="Y1842" s="49">
        <f t="shared" si="364"/>
        <v>0</v>
      </c>
      <c r="Z1842" s="49">
        <f t="shared" si="364"/>
        <v>0</v>
      </c>
      <c r="AA1842" s="49">
        <f t="shared" si="364"/>
        <v>0</v>
      </c>
      <c r="AB1842" s="49">
        <f t="shared" si="364"/>
        <v>0</v>
      </c>
      <c r="AC1842" s="49">
        <f t="shared" si="364"/>
        <v>0</v>
      </c>
      <c r="AD1842" s="49">
        <f t="shared" si="364"/>
        <v>0</v>
      </c>
      <c r="AE1842" s="51">
        <f t="shared" si="365"/>
        <v>0</v>
      </c>
      <c r="AF1842" s="51">
        <f>IF(C1842=A_Stammdaten!$B$12,D_SAV!$U1842-D_SAV!$AG1842,HLOOKUP(A_Stammdaten!$B$12-1,$AH$4:$AN$4004,ROW(C1842)-3,FALSE)-$AG1842)</f>
        <v>0</v>
      </c>
      <c r="AG1842" s="51">
        <f>HLOOKUP(A_Stammdaten!$B$12,$AH$4:$AN$4004,ROW(C1842)-3,FALSE)</f>
        <v>0</v>
      </c>
      <c r="AH1842" s="51">
        <f t="shared" si="356"/>
        <v>0</v>
      </c>
      <c r="AI1842" s="51">
        <f t="shared" si="357"/>
        <v>0</v>
      </c>
      <c r="AJ1842" s="51">
        <f t="shared" si="358"/>
        <v>0</v>
      </c>
      <c r="AK1842" s="51">
        <f t="shared" si="359"/>
        <v>0</v>
      </c>
      <c r="AL1842" s="51">
        <f t="shared" si="360"/>
        <v>0</v>
      </c>
      <c r="AM1842" s="51">
        <f t="shared" si="361"/>
        <v>0</v>
      </c>
      <c r="AN1842" s="51">
        <f t="shared" si="362"/>
        <v>0</v>
      </c>
    </row>
    <row r="1843" spans="1:40" x14ac:dyDescent="0.25">
      <c r="A1843" s="17"/>
      <c r="B1843" s="17"/>
      <c r="C1843" s="35"/>
      <c r="D1843" s="17"/>
      <c r="E1843" s="17"/>
      <c r="F1843" s="17"/>
      <c r="G1843" s="62">
        <f t="shared" si="363"/>
        <v>0</v>
      </c>
      <c r="H1843" s="17"/>
      <c r="I1843" s="17"/>
      <c r="J1843" s="17"/>
      <c r="K1843" s="17"/>
      <c r="L1843" s="17"/>
      <c r="M1843" s="17"/>
      <c r="N1843" s="17"/>
      <c r="O1843" s="17"/>
      <c r="P1843" s="115"/>
      <c r="Q1843" s="62">
        <f>IF(C1843&gt;A_Stammdaten!$B$12,0,SUM(G1843,H1843,J1843,K1843,M1843,N1843)-SUM(I1843,L1843,O1843,P1843))</f>
        <v>0</v>
      </c>
      <c r="R1843" s="17"/>
      <c r="S1843" s="17"/>
      <c r="T1843" s="17"/>
      <c r="U1843" s="62">
        <f t="shared" si="354"/>
        <v>0</v>
      </c>
      <c r="V1843" s="63">
        <f>IF(ISBLANK($B1843),0,VLOOKUP($B1843,Listen!$A$2:$C$45,2,FALSE))</f>
        <v>0</v>
      </c>
      <c r="W1843" s="63">
        <f>IF(ISBLANK($B1843),0,VLOOKUP($B1843,Listen!$A$2:$C$45,3,FALSE))</f>
        <v>0</v>
      </c>
      <c r="X1843" s="49">
        <f t="shared" si="355"/>
        <v>0</v>
      </c>
      <c r="Y1843" s="49">
        <f t="shared" si="364"/>
        <v>0</v>
      </c>
      <c r="Z1843" s="49">
        <f t="shared" si="364"/>
        <v>0</v>
      </c>
      <c r="AA1843" s="49">
        <f t="shared" si="364"/>
        <v>0</v>
      </c>
      <c r="AB1843" s="49">
        <f t="shared" si="364"/>
        <v>0</v>
      </c>
      <c r="AC1843" s="49">
        <f t="shared" si="364"/>
        <v>0</v>
      </c>
      <c r="AD1843" s="49">
        <f t="shared" si="364"/>
        <v>0</v>
      </c>
      <c r="AE1843" s="51">
        <f t="shared" si="365"/>
        <v>0</v>
      </c>
      <c r="AF1843" s="51">
        <f>IF(C1843=A_Stammdaten!$B$12,D_SAV!$U1843-D_SAV!$AG1843,HLOOKUP(A_Stammdaten!$B$12-1,$AH$4:$AN$4004,ROW(C1843)-3,FALSE)-$AG1843)</f>
        <v>0</v>
      </c>
      <c r="AG1843" s="51">
        <f>HLOOKUP(A_Stammdaten!$B$12,$AH$4:$AN$4004,ROW(C1843)-3,FALSE)</f>
        <v>0</v>
      </c>
      <c r="AH1843" s="51">
        <f t="shared" si="356"/>
        <v>0</v>
      </c>
      <c r="AI1843" s="51">
        <f t="shared" si="357"/>
        <v>0</v>
      </c>
      <c r="AJ1843" s="51">
        <f t="shared" si="358"/>
        <v>0</v>
      </c>
      <c r="AK1843" s="51">
        <f t="shared" si="359"/>
        <v>0</v>
      </c>
      <c r="AL1843" s="51">
        <f t="shared" si="360"/>
        <v>0</v>
      </c>
      <c r="AM1843" s="51">
        <f t="shared" si="361"/>
        <v>0</v>
      </c>
      <c r="AN1843" s="51">
        <f t="shared" si="362"/>
        <v>0</v>
      </c>
    </row>
    <row r="1844" spans="1:40" x14ac:dyDescent="0.25">
      <c r="A1844" s="17"/>
      <c r="B1844" s="17"/>
      <c r="C1844" s="35"/>
      <c r="D1844" s="17"/>
      <c r="E1844" s="17"/>
      <c r="F1844" s="17"/>
      <c r="G1844" s="62">
        <f t="shared" si="363"/>
        <v>0</v>
      </c>
      <c r="H1844" s="17"/>
      <c r="I1844" s="17"/>
      <c r="J1844" s="17"/>
      <c r="K1844" s="17"/>
      <c r="L1844" s="17"/>
      <c r="M1844" s="17"/>
      <c r="N1844" s="17"/>
      <c r="O1844" s="17"/>
      <c r="P1844" s="115"/>
      <c r="Q1844" s="62">
        <f>IF(C1844&gt;A_Stammdaten!$B$12,0,SUM(G1844,H1844,J1844,K1844,M1844,N1844)-SUM(I1844,L1844,O1844,P1844))</f>
        <v>0</v>
      </c>
      <c r="R1844" s="17"/>
      <c r="S1844" s="17"/>
      <c r="T1844" s="17"/>
      <c r="U1844" s="62">
        <f t="shared" si="354"/>
        <v>0</v>
      </c>
      <c r="V1844" s="63">
        <f>IF(ISBLANK($B1844),0,VLOOKUP($B1844,Listen!$A$2:$C$45,2,FALSE))</f>
        <v>0</v>
      </c>
      <c r="W1844" s="63">
        <f>IF(ISBLANK($B1844),0,VLOOKUP($B1844,Listen!$A$2:$C$45,3,FALSE))</f>
        <v>0</v>
      </c>
      <c r="X1844" s="49">
        <f t="shared" si="355"/>
        <v>0</v>
      </c>
      <c r="Y1844" s="49">
        <f t="shared" si="364"/>
        <v>0</v>
      </c>
      <c r="Z1844" s="49">
        <f t="shared" si="364"/>
        <v>0</v>
      </c>
      <c r="AA1844" s="49">
        <f t="shared" si="364"/>
        <v>0</v>
      </c>
      <c r="AB1844" s="49">
        <f t="shared" si="364"/>
        <v>0</v>
      </c>
      <c r="AC1844" s="49">
        <f t="shared" si="364"/>
        <v>0</v>
      </c>
      <c r="AD1844" s="49">
        <f t="shared" si="364"/>
        <v>0</v>
      </c>
      <c r="AE1844" s="51">
        <f t="shared" si="365"/>
        <v>0</v>
      </c>
      <c r="AF1844" s="51">
        <f>IF(C1844=A_Stammdaten!$B$12,D_SAV!$U1844-D_SAV!$AG1844,HLOOKUP(A_Stammdaten!$B$12-1,$AH$4:$AN$4004,ROW(C1844)-3,FALSE)-$AG1844)</f>
        <v>0</v>
      </c>
      <c r="AG1844" s="51">
        <f>HLOOKUP(A_Stammdaten!$B$12,$AH$4:$AN$4004,ROW(C1844)-3,FALSE)</f>
        <v>0</v>
      </c>
      <c r="AH1844" s="51">
        <f t="shared" si="356"/>
        <v>0</v>
      </c>
      <c r="AI1844" s="51">
        <f t="shared" si="357"/>
        <v>0</v>
      </c>
      <c r="AJ1844" s="51">
        <f t="shared" si="358"/>
        <v>0</v>
      </c>
      <c r="AK1844" s="51">
        <f t="shared" si="359"/>
        <v>0</v>
      </c>
      <c r="AL1844" s="51">
        <f t="shared" si="360"/>
        <v>0</v>
      </c>
      <c r="AM1844" s="51">
        <f t="shared" si="361"/>
        <v>0</v>
      </c>
      <c r="AN1844" s="51">
        <f t="shared" si="362"/>
        <v>0</v>
      </c>
    </row>
    <row r="1845" spans="1:40" x14ac:dyDescent="0.25">
      <c r="A1845" s="17"/>
      <c r="B1845" s="17"/>
      <c r="C1845" s="35"/>
      <c r="D1845" s="17"/>
      <c r="E1845" s="17"/>
      <c r="F1845" s="17"/>
      <c r="G1845" s="62">
        <f t="shared" si="363"/>
        <v>0</v>
      </c>
      <c r="H1845" s="17"/>
      <c r="I1845" s="17"/>
      <c r="J1845" s="17"/>
      <c r="K1845" s="17"/>
      <c r="L1845" s="17"/>
      <c r="M1845" s="17"/>
      <c r="N1845" s="17"/>
      <c r="O1845" s="17"/>
      <c r="P1845" s="115"/>
      <c r="Q1845" s="62">
        <f>IF(C1845&gt;A_Stammdaten!$B$12,0,SUM(G1845,H1845,J1845,K1845,M1845,N1845)-SUM(I1845,L1845,O1845,P1845))</f>
        <v>0</v>
      </c>
      <c r="R1845" s="17"/>
      <c r="S1845" s="17"/>
      <c r="T1845" s="17"/>
      <c r="U1845" s="62">
        <f t="shared" si="354"/>
        <v>0</v>
      </c>
      <c r="V1845" s="63">
        <f>IF(ISBLANK($B1845),0,VLOOKUP($B1845,Listen!$A$2:$C$45,2,FALSE))</f>
        <v>0</v>
      </c>
      <c r="W1845" s="63">
        <f>IF(ISBLANK($B1845),0,VLOOKUP($B1845,Listen!$A$2:$C$45,3,FALSE))</f>
        <v>0</v>
      </c>
      <c r="X1845" s="49">
        <f t="shared" si="355"/>
        <v>0</v>
      </c>
      <c r="Y1845" s="49">
        <f t="shared" si="364"/>
        <v>0</v>
      </c>
      <c r="Z1845" s="49">
        <f t="shared" si="364"/>
        <v>0</v>
      </c>
      <c r="AA1845" s="49">
        <f t="shared" si="364"/>
        <v>0</v>
      </c>
      <c r="AB1845" s="49">
        <f t="shared" si="364"/>
        <v>0</v>
      </c>
      <c r="AC1845" s="49">
        <f t="shared" si="364"/>
        <v>0</v>
      </c>
      <c r="AD1845" s="49">
        <f t="shared" si="364"/>
        <v>0</v>
      </c>
      <c r="AE1845" s="51">
        <f t="shared" si="365"/>
        <v>0</v>
      </c>
      <c r="AF1845" s="51">
        <f>IF(C1845=A_Stammdaten!$B$12,D_SAV!$U1845-D_SAV!$AG1845,HLOOKUP(A_Stammdaten!$B$12-1,$AH$4:$AN$4004,ROW(C1845)-3,FALSE)-$AG1845)</f>
        <v>0</v>
      </c>
      <c r="AG1845" s="51">
        <f>HLOOKUP(A_Stammdaten!$B$12,$AH$4:$AN$4004,ROW(C1845)-3,FALSE)</f>
        <v>0</v>
      </c>
      <c r="AH1845" s="51">
        <f t="shared" si="356"/>
        <v>0</v>
      </c>
      <c r="AI1845" s="51">
        <f t="shared" si="357"/>
        <v>0</v>
      </c>
      <c r="AJ1845" s="51">
        <f t="shared" si="358"/>
        <v>0</v>
      </c>
      <c r="AK1845" s="51">
        <f t="shared" si="359"/>
        <v>0</v>
      </c>
      <c r="AL1845" s="51">
        <f t="shared" si="360"/>
        <v>0</v>
      </c>
      <c r="AM1845" s="51">
        <f t="shared" si="361"/>
        <v>0</v>
      </c>
      <c r="AN1845" s="51">
        <f t="shared" si="362"/>
        <v>0</v>
      </c>
    </row>
    <row r="1846" spans="1:40" x14ac:dyDescent="0.25">
      <c r="A1846" s="17"/>
      <c r="B1846" s="17"/>
      <c r="C1846" s="35"/>
      <c r="D1846" s="17"/>
      <c r="E1846" s="17"/>
      <c r="F1846" s="17"/>
      <c r="G1846" s="62">
        <f t="shared" si="363"/>
        <v>0</v>
      </c>
      <c r="H1846" s="17"/>
      <c r="I1846" s="17"/>
      <c r="J1846" s="17"/>
      <c r="K1846" s="17"/>
      <c r="L1846" s="17"/>
      <c r="M1846" s="17"/>
      <c r="N1846" s="17"/>
      <c r="O1846" s="17"/>
      <c r="P1846" s="115"/>
      <c r="Q1846" s="62">
        <f>IF(C1846&gt;A_Stammdaten!$B$12,0,SUM(G1846,H1846,J1846,K1846,M1846,N1846)-SUM(I1846,L1846,O1846,P1846))</f>
        <v>0</v>
      </c>
      <c r="R1846" s="17"/>
      <c r="S1846" s="17"/>
      <c r="T1846" s="17"/>
      <c r="U1846" s="62">
        <f t="shared" si="354"/>
        <v>0</v>
      </c>
      <c r="V1846" s="63">
        <f>IF(ISBLANK($B1846),0,VLOOKUP($B1846,Listen!$A$2:$C$45,2,FALSE))</f>
        <v>0</v>
      </c>
      <c r="W1846" s="63">
        <f>IF(ISBLANK($B1846),0,VLOOKUP($B1846,Listen!$A$2:$C$45,3,FALSE))</f>
        <v>0</v>
      </c>
      <c r="X1846" s="49">
        <f t="shared" si="355"/>
        <v>0</v>
      </c>
      <c r="Y1846" s="49">
        <f t="shared" si="364"/>
        <v>0</v>
      </c>
      <c r="Z1846" s="49">
        <f t="shared" si="364"/>
        <v>0</v>
      </c>
      <c r="AA1846" s="49">
        <f t="shared" si="364"/>
        <v>0</v>
      </c>
      <c r="AB1846" s="49">
        <f t="shared" si="364"/>
        <v>0</v>
      </c>
      <c r="AC1846" s="49">
        <f t="shared" si="364"/>
        <v>0</v>
      </c>
      <c r="AD1846" s="49">
        <f t="shared" si="364"/>
        <v>0</v>
      </c>
      <c r="AE1846" s="51">
        <f t="shared" si="365"/>
        <v>0</v>
      </c>
      <c r="AF1846" s="51">
        <f>IF(C1846=A_Stammdaten!$B$12,D_SAV!$U1846-D_SAV!$AG1846,HLOOKUP(A_Stammdaten!$B$12-1,$AH$4:$AN$4004,ROW(C1846)-3,FALSE)-$AG1846)</f>
        <v>0</v>
      </c>
      <c r="AG1846" s="51">
        <f>HLOOKUP(A_Stammdaten!$B$12,$AH$4:$AN$4004,ROW(C1846)-3,FALSE)</f>
        <v>0</v>
      </c>
      <c r="AH1846" s="51">
        <f t="shared" si="356"/>
        <v>0</v>
      </c>
      <c r="AI1846" s="51">
        <f t="shared" si="357"/>
        <v>0</v>
      </c>
      <c r="AJ1846" s="51">
        <f t="shared" si="358"/>
        <v>0</v>
      </c>
      <c r="AK1846" s="51">
        <f t="shared" si="359"/>
        <v>0</v>
      </c>
      <c r="AL1846" s="51">
        <f t="shared" si="360"/>
        <v>0</v>
      </c>
      <c r="AM1846" s="51">
        <f t="shared" si="361"/>
        <v>0</v>
      </c>
      <c r="AN1846" s="51">
        <f t="shared" si="362"/>
        <v>0</v>
      </c>
    </row>
    <row r="1847" spans="1:40" x14ac:dyDescent="0.25">
      <c r="A1847" s="17"/>
      <c r="B1847" s="17"/>
      <c r="C1847" s="35"/>
      <c r="D1847" s="17"/>
      <c r="E1847" s="17"/>
      <c r="F1847" s="17"/>
      <c r="G1847" s="62">
        <f t="shared" si="363"/>
        <v>0</v>
      </c>
      <c r="H1847" s="17"/>
      <c r="I1847" s="17"/>
      <c r="J1847" s="17"/>
      <c r="K1847" s="17"/>
      <c r="L1847" s="17"/>
      <c r="M1847" s="17"/>
      <c r="N1847" s="17"/>
      <c r="O1847" s="17"/>
      <c r="P1847" s="115"/>
      <c r="Q1847" s="62">
        <f>IF(C1847&gt;A_Stammdaten!$B$12,0,SUM(G1847,H1847,J1847,K1847,M1847,N1847)-SUM(I1847,L1847,O1847,P1847))</f>
        <v>0</v>
      </c>
      <c r="R1847" s="17"/>
      <c r="S1847" s="17"/>
      <c r="T1847" s="17"/>
      <c r="U1847" s="62">
        <f t="shared" si="354"/>
        <v>0</v>
      </c>
      <c r="V1847" s="63">
        <f>IF(ISBLANK($B1847),0,VLOOKUP($B1847,Listen!$A$2:$C$45,2,FALSE))</f>
        <v>0</v>
      </c>
      <c r="W1847" s="63">
        <f>IF(ISBLANK($B1847),0,VLOOKUP($B1847,Listen!$A$2:$C$45,3,FALSE))</f>
        <v>0</v>
      </c>
      <c r="X1847" s="49">
        <f t="shared" si="355"/>
        <v>0</v>
      </c>
      <c r="Y1847" s="49">
        <f t="shared" si="364"/>
        <v>0</v>
      </c>
      <c r="Z1847" s="49">
        <f t="shared" si="364"/>
        <v>0</v>
      </c>
      <c r="AA1847" s="49">
        <f t="shared" si="364"/>
        <v>0</v>
      </c>
      <c r="AB1847" s="49">
        <f t="shared" si="364"/>
        <v>0</v>
      </c>
      <c r="AC1847" s="49">
        <f t="shared" si="364"/>
        <v>0</v>
      </c>
      <c r="AD1847" s="49">
        <f t="shared" si="364"/>
        <v>0</v>
      </c>
      <c r="AE1847" s="51">
        <f t="shared" si="365"/>
        <v>0</v>
      </c>
      <c r="AF1847" s="51">
        <f>IF(C1847=A_Stammdaten!$B$12,D_SAV!$U1847-D_SAV!$AG1847,HLOOKUP(A_Stammdaten!$B$12-1,$AH$4:$AN$4004,ROW(C1847)-3,FALSE)-$AG1847)</f>
        <v>0</v>
      </c>
      <c r="AG1847" s="51">
        <f>HLOOKUP(A_Stammdaten!$B$12,$AH$4:$AN$4004,ROW(C1847)-3,FALSE)</f>
        <v>0</v>
      </c>
      <c r="AH1847" s="51">
        <f t="shared" si="356"/>
        <v>0</v>
      </c>
      <c r="AI1847" s="51">
        <f t="shared" si="357"/>
        <v>0</v>
      </c>
      <c r="AJ1847" s="51">
        <f t="shared" si="358"/>
        <v>0</v>
      </c>
      <c r="AK1847" s="51">
        <f t="shared" si="359"/>
        <v>0</v>
      </c>
      <c r="AL1847" s="51">
        <f t="shared" si="360"/>
        <v>0</v>
      </c>
      <c r="AM1847" s="51">
        <f t="shared" si="361"/>
        <v>0</v>
      </c>
      <c r="AN1847" s="51">
        <f t="shared" si="362"/>
        <v>0</v>
      </c>
    </row>
    <row r="1848" spans="1:40" x14ac:dyDescent="0.25">
      <c r="A1848" s="17"/>
      <c r="B1848" s="17"/>
      <c r="C1848" s="35"/>
      <c r="D1848" s="17"/>
      <c r="E1848" s="17"/>
      <c r="F1848" s="17"/>
      <c r="G1848" s="62">
        <f t="shared" si="363"/>
        <v>0</v>
      </c>
      <c r="H1848" s="17"/>
      <c r="I1848" s="17"/>
      <c r="J1848" s="17"/>
      <c r="K1848" s="17"/>
      <c r="L1848" s="17"/>
      <c r="M1848" s="17"/>
      <c r="N1848" s="17"/>
      <c r="O1848" s="17"/>
      <c r="P1848" s="115"/>
      <c r="Q1848" s="62">
        <f>IF(C1848&gt;A_Stammdaten!$B$12,0,SUM(G1848,H1848,J1848,K1848,M1848,N1848)-SUM(I1848,L1848,O1848,P1848))</f>
        <v>0</v>
      </c>
      <c r="R1848" s="17"/>
      <c r="S1848" s="17"/>
      <c r="T1848" s="17"/>
      <c r="U1848" s="62">
        <f t="shared" si="354"/>
        <v>0</v>
      </c>
      <c r="V1848" s="63">
        <f>IF(ISBLANK($B1848),0,VLOOKUP($B1848,Listen!$A$2:$C$45,2,FALSE))</f>
        <v>0</v>
      </c>
      <c r="W1848" s="63">
        <f>IF(ISBLANK($B1848),0,VLOOKUP($B1848,Listen!$A$2:$C$45,3,FALSE))</f>
        <v>0</v>
      </c>
      <c r="X1848" s="49">
        <f t="shared" si="355"/>
        <v>0</v>
      </c>
      <c r="Y1848" s="49">
        <f t="shared" si="364"/>
        <v>0</v>
      </c>
      <c r="Z1848" s="49">
        <f t="shared" si="364"/>
        <v>0</v>
      </c>
      <c r="AA1848" s="49">
        <f t="shared" si="364"/>
        <v>0</v>
      </c>
      <c r="AB1848" s="49">
        <f t="shared" si="364"/>
        <v>0</v>
      </c>
      <c r="AC1848" s="49">
        <f t="shared" si="364"/>
        <v>0</v>
      </c>
      <c r="AD1848" s="49">
        <f t="shared" si="364"/>
        <v>0</v>
      </c>
      <c r="AE1848" s="51">
        <f t="shared" si="365"/>
        <v>0</v>
      </c>
      <c r="AF1848" s="51">
        <f>IF(C1848=A_Stammdaten!$B$12,D_SAV!$U1848-D_SAV!$AG1848,HLOOKUP(A_Stammdaten!$B$12-1,$AH$4:$AN$4004,ROW(C1848)-3,FALSE)-$AG1848)</f>
        <v>0</v>
      </c>
      <c r="AG1848" s="51">
        <f>HLOOKUP(A_Stammdaten!$B$12,$AH$4:$AN$4004,ROW(C1848)-3,FALSE)</f>
        <v>0</v>
      </c>
      <c r="AH1848" s="51">
        <f t="shared" si="356"/>
        <v>0</v>
      </c>
      <c r="AI1848" s="51">
        <f t="shared" si="357"/>
        <v>0</v>
      </c>
      <c r="AJ1848" s="51">
        <f t="shared" si="358"/>
        <v>0</v>
      </c>
      <c r="AK1848" s="51">
        <f t="shared" si="359"/>
        <v>0</v>
      </c>
      <c r="AL1848" s="51">
        <f t="shared" si="360"/>
        <v>0</v>
      </c>
      <c r="AM1848" s="51">
        <f t="shared" si="361"/>
        <v>0</v>
      </c>
      <c r="AN1848" s="51">
        <f t="shared" si="362"/>
        <v>0</v>
      </c>
    </row>
    <row r="1849" spans="1:40" x14ac:dyDescent="0.25">
      <c r="A1849" s="17"/>
      <c r="B1849" s="17"/>
      <c r="C1849" s="35"/>
      <c r="D1849" s="17"/>
      <c r="E1849" s="17"/>
      <c r="F1849" s="17"/>
      <c r="G1849" s="62">
        <f t="shared" si="363"/>
        <v>0</v>
      </c>
      <c r="H1849" s="17"/>
      <c r="I1849" s="17"/>
      <c r="J1849" s="17"/>
      <c r="K1849" s="17"/>
      <c r="L1849" s="17"/>
      <c r="M1849" s="17"/>
      <c r="N1849" s="17"/>
      <c r="O1849" s="17"/>
      <c r="P1849" s="115"/>
      <c r="Q1849" s="62">
        <f>IF(C1849&gt;A_Stammdaten!$B$12,0,SUM(G1849,H1849,J1849,K1849,M1849,N1849)-SUM(I1849,L1849,O1849,P1849))</f>
        <v>0</v>
      </c>
      <c r="R1849" s="17"/>
      <c r="S1849" s="17"/>
      <c r="T1849" s="17"/>
      <c r="U1849" s="62">
        <f t="shared" si="354"/>
        <v>0</v>
      </c>
      <c r="V1849" s="63">
        <f>IF(ISBLANK($B1849),0,VLOOKUP($B1849,Listen!$A$2:$C$45,2,FALSE))</f>
        <v>0</v>
      </c>
      <c r="W1849" s="63">
        <f>IF(ISBLANK($B1849),0,VLOOKUP($B1849,Listen!$A$2:$C$45,3,FALSE))</f>
        <v>0</v>
      </c>
      <c r="X1849" s="49">
        <f t="shared" si="355"/>
        <v>0</v>
      </c>
      <c r="Y1849" s="49">
        <f t="shared" si="364"/>
        <v>0</v>
      </c>
      <c r="Z1849" s="49">
        <f t="shared" si="364"/>
        <v>0</v>
      </c>
      <c r="AA1849" s="49">
        <f t="shared" si="364"/>
        <v>0</v>
      </c>
      <c r="AB1849" s="49">
        <f t="shared" si="364"/>
        <v>0</v>
      </c>
      <c r="AC1849" s="49">
        <f t="shared" si="364"/>
        <v>0</v>
      </c>
      <c r="AD1849" s="49">
        <f t="shared" si="364"/>
        <v>0</v>
      </c>
      <c r="AE1849" s="51">
        <f t="shared" si="365"/>
        <v>0</v>
      </c>
      <c r="AF1849" s="51">
        <f>IF(C1849=A_Stammdaten!$B$12,D_SAV!$U1849-D_SAV!$AG1849,HLOOKUP(A_Stammdaten!$B$12-1,$AH$4:$AN$4004,ROW(C1849)-3,FALSE)-$AG1849)</f>
        <v>0</v>
      </c>
      <c r="AG1849" s="51">
        <f>HLOOKUP(A_Stammdaten!$B$12,$AH$4:$AN$4004,ROW(C1849)-3,FALSE)</f>
        <v>0</v>
      </c>
      <c r="AH1849" s="51">
        <f t="shared" si="356"/>
        <v>0</v>
      </c>
      <c r="AI1849" s="51">
        <f t="shared" si="357"/>
        <v>0</v>
      </c>
      <c r="AJ1849" s="51">
        <f t="shared" si="358"/>
        <v>0</v>
      </c>
      <c r="AK1849" s="51">
        <f t="shared" si="359"/>
        <v>0</v>
      </c>
      <c r="AL1849" s="51">
        <f t="shared" si="360"/>
        <v>0</v>
      </c>
      <c r="AM1849" s="51">
        <f t="shared" si="361"/>
        <v>0</v>
      </c>
      <c r="AN1849" s="51">
        <f t="shared" si="362"/>
        <v>0</v>
      </c>
    </row>
    <row r="1850" spans="1:40" x14ac:dyDescent="0.25">
      <c r="A1850" s="17"/>
      <c r="B1850" s="17"/>
      <c r="C1850" s="35"/>
      <c r="D1850" s="17"/>
      <c r="E1850" s="17"/>
      <c r="F1850" s="17"/>
      <c r="G1850" s="62">
        <f t="shared" si="363"/>
        <v>0</v>
      </c>
      <c r="H1850" s="17"/>
      <c r="I1850" s="17"/>
      <c r="J1850" s="17"/>
      <c r="K1850" s="17"/>
      <c r="L1850" s="17"/>
      <c r="M1850" s="17"/>
      <c r="N1850" s="17"/>
      <c r="O1850" s="17"/>
      <c r="P1850" s="115"/>
      <c r="Q1850" s="62">
        <f>IF(C1850&gt;A_Stammdaten!$B$12,0,SUM(G1850,H1850,J1850,K1850,M1850,N1850)-SUM(I1850,L1850,O1850,P1850))</f>
        <v>0</v>
      </c>
      <c r="R1850" s="17"/>
      <c r="S1850" s="17"/>
      <c r="T1850" s="17"/>
      <c r="U1850" s="62">
        <f t="shared" si="354"/>
        <v>0</v>
      </c>
      <c r="V1850" s="63">
        <f>IF(ISBLANK($B1850),0,VLOOKUP($B1850,Listen!$A$2:$C$45,2,FALSE))</f>
        <v>0</v>
      </c>
      <c r="W1850" s="63">
        <f>IF(ISBLANK($B1850),0,VLOOKUP($B1850,Listen!$A$2:$C$45,3,FALSE))</f>
        <v>0</v>
      </c>
      <c r="X1850" s="49">
        <f t="shared" si="355"/>
        <v>0</v>
      </c>
      <c r="Y1850" s="49">
        <f t="shared" si="364"/>
        <v>0</v>
      </c>
      <c r="Z1850" s="49">
        <f t="shared" si="364"/>
        <v>0</v>
      </c>
      <c r="AA1850" s="49">
        <f t="shared" si="364"/>
        <v>0</v>
      </c>
      <c r="AB1850" s="49">
        <f t="shared" si="364"/>
        <v>0</v>
      </c>
      <c r="AC1850" s="49">
        <f t="shared" si="364"/>
        <v>0</v>
      </c>
      <c r="AD1850" s="49">
        <f t="shared" si="364"/>
        <v>0</v>
      </c>
      <c r="AE1850" s="51">
        <f t="shared" si="365"/>
        <v>0</v>
      </c>
      <c r="AF1850" s="51">
        <f>IF(C1850=A_Stammdaten!$B$12,D_SAV!$U1850-D_SAV!$AG1850,HLOOKUP(A_Stammdaten!$B$12-1,$AH$4:$AN$4004,ROW(C1850)-3,FALSE)-$AG1850)</f>
        <v>0</v>
      </c>
      <c r="AG1850" s="51">
        <f>HLOOKUP(A_Stammdaten!$B$12,$AH$4:$AN$4004,ROW(C1850)-3,FALSE)</f>
        <v>0</v>
      </c>
      <c r="AH1850" s="51">
        <f t="shared" si="356"/>
        <v>0</v>
      </c>
      <c r="AI1850" s="51">
        <f t="shared" si="357"/>
        <v>0</v>
      </c>
      <c r="AJ1850" s="51">
        <f t="shared" si="358"/>
        <v>0</v>
      </c>
      <c r="AK1850" s="51">
        <f t="shared" si="359"/>
        <v>0</v>
      </c>
      <c r="AL1850" s="51">
        <f t="shared" si="360"/>
        <v>0</v>
      </c>
      <c r="AM1850" s="51">
        <f t="shared" si="361"/>
        <v>0</v>
      </c>
      <c r="AN1850" s="51">
        <f t="shared" si="362"/>
        <v>0</v>
      </c>
    </row>
    <row r="1851" spans="1:40" x14ac:dyDescent="0.25">
      <c r="A1851" s="17"/>
      <c r="B1851" s="17"/>
      <c r="C1851" s="35"/>
      <c r="D1851" s="17"/>
      <c r="E1851" s="17"/>
      <c r="F1851" s="17"/>
      <c r="G1851" s="62">
        <f t="shared" si="363"/>
        <v>0</v>
      </c>
      <c r="H1851" s="17"/>
      <c r="I1851" s="17"/>
      <c r="J1851" s="17"/>
      <c r="K1851" s="17"/>
      <c r="L1851" s="17"/>
      <c r="M1851" s="17"/>
      <c r="N1851" s="17"/>
      <c r="O1851" s="17"/>
      <c r="P1851" s="115"/>
      <c r="Q1851" s="62">
        <f>IF(C1851&gt;A_Stammdaten!$B$12,0,SUM(G1851,H1851,J1851,K1851,M1851,N1851)-SUM(I1851,L1851,O1851,P1851))</f>
        <v>0</v>
      </c>
      <c r="R1851" s="17"/>
      <c r="S1851" s="17"/>
      <c r="T1851" s="17"/>
      <c r="U1851" s="62">
        <f t="shared" si="354"/>
        <v>0</v>
      </c>
      <c r="V1851" s="63">
        <f>IF(ISBLANK($B1851),0,VLOOKUP($B1851,Listen!$A$2:$C$45,2,FALSE))</f>
        <v>0</v>
      </c>
      <c r="W1851" s="63">
        <f>IF(ISBLANK($B1851),0,VLOOKUP($B1851,Listen!$A$2:$C$45,3,FALSE))</f>
        <v>0</v>
      </c>
      <c r="X1851" s="49">
        <f t="shared" si="355"/>
        <v>0</v>
      </c>
      <c r="Y1851" s="49">
        <f t="shared" si="364"/>
        <v>0</v>
      </c>
      <c r="Z1851" s="49">
        <f t="shared" si="364"/>
        <v>0</v>
      </c>
      <c r="AA1851" s="49">
        <f t="shared" si="364"/>
        <v>0</v>
      </c>
      <c r="AB1851" s="49">
        <f t="shared" si="364"/>
        <v>0</v>
      </c>
      <c r="AC1851" s="49">
        <f t="shared" si="364"/>
        <v>0</v>
      </c>
      <c r="AD1851" s="49">
        <f t="shared" si="364"/>
        <v>0</v>
      </c>
      <c r="AE1851" s="51">
        <f t="shared" si="365"/>
        <v>0</v>
      </c>
      <c r="AF1851" s="51">
        <f>IF(C1851=A_Stammdaten!$B$12,D_SAV!$U1851-D_SAV!$AG1851,HLOOKUP(A_Stammdaten!$B$12-1,$AH$4:$AN$4004,ROW(C1851)-3,FALSE)-$AG1851)</f>
        <v>0</v>
      </c>
      <c r="AG1851" s="51">
        <f>HLOOKUP(A_Stammdaten!$B$12,$AH$4:$AN$4004,ROW(C1851)-3,FALSE)</f>
        <v>0</v>
      </c>
      <c r="AH1851" s="51">
        <f t="shared" si="356"/>
        <v>0</v>
      </c>
      <c r="AI1851" s="51">
        <f t="shared" si="357"/>
        <v>0</v>
      </c>
      <c r="AJ1851" s="51">
        <f t="shared" si="358"/>
        <v>0</v>
      </c>
      <c r="AK1851" s="51">
        <f t="shared" si="359"/>
        <v>0</v>
      </c>
      <c r="AL1851" s="51">
        <f t="shared" si="360"/>
        <v>0</v>
      </c>
      <c r="AM1851" s="51">
        <f t="shared" si="361"/>
        <v>0</v>
      </c>
      <c r="AN1851" s="51">
        <f t="shared" si="362"/>
        <v>0</v>
      </c>
    </row>
    <row r="1852" spans="1:40" x14ac:dyDescent="0.25">
      <c r="A1852" s="17"/>
      <c r="B1852" s="17"/>
      <c r="C1852" s="35"/>
      <c r="D1852" s="17"/>
      <c r="E1852" s="17"/>
      <c r="F1852" s="17"/>
      <c r="G1852" s="62">
        <f t="shared" si="363"/>
        <v>0</v>
      </c>
      <c r="H1852" s="17"/>
      <c r="I1852" s="17"/>
      <c r="J1852" s="17"/>
      <c r="K1852" s="17"/>
      <c r="L1852" s="17"/>
      <c r="M1852" s="17"/>
      <c r="N1852" s="17"/>
      <c r="O1852" s="17"/>
      <c r="P1852" s="115"/>
      <c r="Q1852" s="62">
        <f>IF(C1852&gt;A_Stammdaten!$B$12,0,SUM(G1852,H1852,J1852,K1852,M1852,N1852)-SUM(I1852,L1852,O1852,P1852))</f>
        <v>0</v>
      </c>
      <c r="R1852" s="17"/>
      <c r="S1852" s="17"/>
      <c r="T1852" s="17"/>
      <c r="U1852" s="62">
        <f t="shared" si="354"/>
        <v>0</v>
      </c>
      <c r="V1852" s="63">
        <f>IF(ISBLANK($B1852),0,VLOOKUP($B1852,Listen!$A$2:$C$45,2,FALSE))</f>
        <v>0</v>
      </c>
      <c r="W1852" s="63">
        <f>IF(ISBLANK($B1852),0,VLOOKUP($B1852,Listen!$A$2:$C$45,3,FALSE))</f>
        <v>0</v>
      </c>
      <c r="X1852" s="49">
        <f t="shared" si="355"/>
        <v>0</v>
      </c>
      <c r="Y1852" s="49">
        <f t="shared" si="364"/>
        <v>0</v>
      </c>
      <c r="Z1852" s="49">
        <f t="shared" si="364"/>
        <v>0</v>
      </c>
      <c r="AA1852" s="49">
        <f t="shared" si="364"/>
        <v>0</v>
      </c>
      <c r="AB1852" s="49">
        <f t="shared" si="364"/>
        <v>0</v>
      </c>
      <c r="AC1852" s="49">
        <f t="shared" si="364"/>
        <v>0</v>
      </c>
      <c r="AD1852" s="49">
        <f t="shared" si="364"/>
        <v>0</v>
      </c>
      <c r="AE1852" s="51">
        <f t="shared" si="365"/>
        <v>0</v>
      </c>
      <c r="AF1852" s="51">
        <f>IF(C1852=A_Stammdaten!$B$12,D_SAV!$U1852-D_SAV!$AG1852,HLOOKUP(A_Stammdaten!$B$12-1,$AH$4:$AN$4004,ROW(C1852)-3,FALSE)-$AG1852)</f>
        <v>0</v>
      </c>
      <c r="AG1852" s="51">
        <f>HLOOKUP(A_Stammdaten!$B$12,$AH$4:$AN$4004,ROW(C1852)-3,FALSE)</f>
        <v>0</v>
      </c>
      <c r="AH1852" s="51">
        <f t="shared" si="356"/>
        <v>0</v>
      </c>
      <c r="AI1852" s="51">
        <f t="shared" si="357"/>
        <v>0</v>
      </c>
      <c r="AJ1852" s="51">
        <f t="shared" si="358"/>
        <v>0</v>
      </c>
      <c r="AK1852" s="51">
        <f t="shared" si="359"/>
        <v>0</v>
      </c>
      <c r="AL1852" s="51">
        <f t="shared" si="360"/>
        <v>0</v>
      </c>
      <c r="AM1852" s="51">
        <f t="shared" si="361"/>
        <v>0</v>
      </c>
      <c r="AN1852" s="51">
        <f t="shared" si="362"/>
        <v>0</v>
      </c>
    </row>
    <row r="1853" spans="1:40" x14ac:dyDescent="0.25">
      <c r="A1853" s="17"/>
      <c r="B1853" s="17"/>
      <c r="C1853" s="35"/>
      <c r="D1853" s="17"/>
      <c r="E1853" s="17"/>
      <c r="F1853" s="17"/>
      <c r="G1853" s="62">
        <f t="shared" si="363"/>
        <v>0</v>
      </c>
      <c r="H1853" s="17"/>
      <c r="I1853" s="17"/>
      <c r="J1853" s="17"/>
      <c r="K1853" s="17"/>
      <c r="L1853" s="17"/>
      <c r="M1853" s="17"/>
      <c r="N1853" s="17"/>
      <c r="O1853" s="17"/>
      <c r="P1853" s="115"/>
      <c r="Q1853" s="62">
        <f>IF(C1853&gt;A_Stammdaten!$B$12,0,SUM(G1853,H1853,J1853,K1853,M1853,N1853)-SUM(I1853,L1853,O1853,P1853))</f>
        <v>0</v>
      </c>
      <c r="R1853" s="17"/>
      <c r="S1853" s="17"/>
      <c r="T1853" s="17"/>
      <c r="U1853" s="62">
        <f t="shared" si="354"/>
        <v>0</v>
      </c>
      <c r="V1853" s="63">
        <f>IF(ISBLANK($B1853),0,VLOOKUP($B1853,Listen!$A$2:$C$45,2,FALSE))</f>
        <v>0</v>
      </c>
      <c r="W1853" s="63">
        <f>IF(ISBLANK($B1853),0,VLOOKUP($B1853,Listen!$A$2:$C$45,3,FALSE))</f>
        <v>0</v>
      </c>
      <c r="X1853" s="49">
        <f t="shared" si="355"/>
        <v>0</v>
      </c>
      <c r="Y1853" s="49">
        <f t="shared" si="364"/>
        <v>0</v>
      </c>
      <c r="Z1853" s="49">
        <f t="shared" si="364"/>
        <v>0</v>
      </c>
      <c r="AA1853" s="49">
        <f t="shared" ref="Y1853:AD1895" si="366">$V1853</f>
        <v>0</v>
      </c>
      <c r="AB1853" s="49">
        <f t="shared" si="366"/>
        <v>0</v>
      </c>
      <c r="AC1853" s="49">
        <f t="shared" si="366"/>
        <v>0</v>
      </c>
      <c r="AD1853" s="49">
        <f t="shared" si="366"/>
        <v>0</v>
      </c>
      <c r="AE1853" s="51">
        <f t="shared" si="365"/>
        <v>0</v>
      </c>
      <c r="AF1853" s="51">
        <f>IF(C1853=A_Stammdaten!$B$12,D_SAV!$U1853-D_SAV!$AG1853,HLOOKUP(A_Stammdaten!$B$12-1,$AH$4:$AN$4004,ROW(C1853)-3,FALSE)-$AG1853)</f>
        <v>0</v>
      </c>
      <c r="AG1853" s="51">
        <f>HLOOKUP(A_Stammdaten!$B$12,$AH$4:$AN$4004,ROW(C1853)-3,FALSE)</f>
        <v>0</v>
      </c>
      <c r="AH1853" s="51">
        <f t="shared" si="356"/>
        <v>0</v>
      </c>
      <c r="AI1853" s="51">
        <f t="shared" si="357"/>
        <v>0</v>
      </c>
      <c r="AJ1853" s="51">
        <f t="shared" si="358"/>
        <v>0</v>
      </c>
      <c r="AK1853" s="51">
        <f t="shared" si="359"/>
        <v>0</v>
      </c>
      <c r="AL1853" s="51">
        <f t="shared" si="360"/>
        <v>0</v>
      </c>
      <c r="AM1853" s="51">
        <f t="shared" si="361"/>
        <v>0</v>
      </c>
      <c r="AN1853" s="51">
        <f t="shared" si="362"/>
        <v>0</v>
      </c>
    </row>
    <row r="1854" spans="1:40" x14ac:dyDescent="0.25">
      <c r="A1854" s="17"/>
      <c r="B1854" s="17"/>
      <c r="C1854" s="35"/>
      <c r="D1854" s="17"/>
      <c r="E1854" s="17"/>
      <c r="F1854" s="17"/>
      <c r="G1854" s="62">
        <f t="shared" si="363"/>
        <v>0</v>
      </c>
      <c r="H1854" s="17"/>
      <c r="I1854" s="17"/>
      <c r="J1854" s="17"/>
      <c r="K1854" s="17"/>
      <c r="L1854" s="17"/>
      <c r="M1854" s="17"/>
      <c r="N1854" s="17"/>
      <c r="O1854" s="17"/>
      <c r="P1854" s="115"/>
      <c r="Q1854" s="62">
        <f>IF(C1854&gt;A_Stammdaten!$B$12,0,SUM(G1854,H1854,J1854,K1854,M1854,N1854)-SUM(I1854,L1854,O1854,P1854))</f>
        <v>0</v>
      </c>
      <c r="R1854" s="17"/>
      <c r="S1854" s="17"/>
      <c r="T1854" s="17"/>
      <c r="U1854" s="62">
        <f t="shared" si="354"/>
        <v>0</v>
      </c>
      <c r="V1854" s="63">
        <f>IF(ISBLANK($B1854),0,VLOOKUP($B1854,Listen!$A$2:$C$45,2,FALSE))</f>
        <v>0</v>
      </c>
      <c r="W1854" s="63">
        <f>IF(ISBLANK($B1854),0,VLOOKUP($B1854,Listen!$A$2:$C$45,3,FALSE))</f>
        <v>0</v>
      </c>
      <c r="X1854" s="49">
        <f t="shared" si="355"/>
        <v>0</v>
      </c>
      <c r="Y1854" s="49">
        <f t="shared" si="366"/>
        <v>0</v>
      </c>
      <c r="Z1854" s="49">
        <f t="shared" si="366"/>
        <v>0</v>
      </c>
      <c r="AA1854" s="49">
        <f t="shared" si="366"/>
        <v>0</v>
      </c>
      <c r="AB1854" s="49">
        <f t="shared" si="366"/>
        <v>0</v>
      </c>
      <c r="AC1854" s="49">
        <f t="shared" si="366"/>
        <v>0</v>
      </c>
      <c r="AD1854" s="49">
        <f t="shared" si="366"/>
        <v>0</v>
      </c>
      <c r="AE1854" s="51">
        <f t="shared" si="365"/>
        <v>0</v>
      </c>
      <c r="AF1854" s="51">
        <f>IF(C1854=A_Stammdaten!$B$12,D_SAV!$U1854-D_SAV!$AG1854,HLOOKUP(A_Stammdaten!$B$12-1,$AH$4:$AN$4004,ROW(C1854)-3,FALSE)-$AG1854)</f>
        <v>0</v>
      </c>
      <c r="AG1854" s="51">
        <f>HLOOKUP(A_Stammdaten!$B$12,$AH$4:$AN$4004,ROW(C1854)-3,FALSE)</f>
        <v>0</v>
      </c>
      <c r="AH1854" s="51">
        <f t="shared" si="356"/>
        <v>0</v>
      </c>
      <c r="AI1854" s="51">
        <f t="shared" si="357"/>
        <v>0</v>
      </c>
      <c r="AJ1854" s="51">
        <f t="shared" si="358"/>
        <v>0</v>
      </c>
      <c r="AK1854" s="51">
        <f t="shared" si="359"/>
        <v>0</v>
      </c>
      <c r="AL1854" s="51">
        <f t="shared" si="360"/>
        <v>0</v>
      </c>
      <c r="AM1854" s="51">
        <f t="shared" si="361"/>
        <v>0</v>
      </c>
      <c r="AN1854" s="51">
        <f t="shared" si="362"/>
        <v>0</v>
      </c>
    </row>
    <row r="1855" spans="1:40" x14ac:dyDescent="0.25">
      <c r="A1855" s="17"/>
      <c r="B1855" s="17"/>
      <c r="C1855" s="35"/>
      <c r="D1855" s="17"/>
      <c r="E1855" s="17"/>
      <c r="F1855" s="17"/>
      <c r="G1855" s="62">
        <f t="shared" si="363"/>
        <v>0</v>
      </c>
      <c r="H1855" s="17"/>
      <c r="I1855" s="17"/>
      <c r="J1855" s="17"/>
      <c r="K1855" s="17"/>
      <c r="L1855" s="17"/>
      <c r="M1855" s="17"/>
      <c r="N1855" s="17"/>
      <c r="O1855" s="17"/>
      <c r="P1855" s="115"/>
      <c r="Q1855" s="62">
        <f>IF(C1855&gt;A_Stammdaten!$B$12,0,SUM(G1855,H1855,J1855,K1855,M1855,N1855)-SUM(I1855,L1855,O1855,P1855))</f>
        <v>0</v>
      </c>
      <c r="R1855" s="17"/>
      <c r="S1855" s="17"/>
      <c r="T1855" s="17"/>
      <c r="U1855" s="62">
        <f t="shared" si="354"/>
        <v>0</v>
      </c>
      <c r="V1855" s="63">
        <f>IF(ISBLANK($B1855),0,VLOOKUP($B1855,Listen!$A$2:$C$45,2,FALSE))</f>
        <v>0</v>
      </c>
      <c r="W1855" s="63">
        <f>IF(ISBLANK($B1855),0,VLOOKUP($B1855,Listen!$A$2:$C$45,3,FALSE))</f>
        <v>0</v>
      </c>
      <c r="X1855" s="49">
        <f t="shared" si="355"/>
        <v>0</v>
      </c>
      <c r="Y1855" s="49">
        <f t="shared" si="366"/>
        <v>0</v>
      </c>
      <c r="Z1855" s="49">
        <f t="shared" si="366"/>
        <v>0</v>
      </c>
      <c r="AA1855" s="49">
        <f t="shared" si="366"/>
        <v>0</v>
      </c>
      <c r="AB1855" s="49">
        <f t="shared" si="366"/>
        <v>0</v>
      </c>
      <c r="AC1855" s="49">
        <f t="shared" si="366"/>
        <v>0</v>
      </c>
      <c r="AD1855" s="49">
        <f t="shared" si="366"/>
        <v>0</v>
      </c>
      <c r="AE1855" s="51">
        <f t="shared" si="365"/>
        <v>0</v>
      </c>
      <c r="AF1855" s="51">
        <f>IF(C1855=A_Stammdaten!$B$12,D_SAV!$U1855-D_SAV!$AG1855,HLOOKUP(A_Stammdaten!$B$12-1,$AH$4:$AN$4004,ROW(C1855)-3,FALSE)-$AG1855)</f>
        <v>0</v>
      </c>
      <c r="AG1855" s="51">
        <f>HLOOKUP(A_Stammdaten!$B$12,$AH$4:$AN$4004,ROW(C1855)-3,FALSE)</f>
        <v>0</v>
      </c>
      <c r="AH1855" s="51">
        <f t="shared" si="356"/>
        <v>0</v>
      </c>
      <c r="AI1855" s="51">
        <f t="shared" si="357"/>
        <v>0</v>
      </c>
      <c r="AJ1855" s="51">
        <f t="shared" si="358"/>
        <v>0</v>
      </c>
      <c r="AK1855" s="51">
        <f t="shared" si="359"/>
        <v>0</v>
      </c>
      <c r="AL1855" s="51">
        <f t="shared" si="360"/>
        <v>0</v>
      </c>
      <c r="AM1855" s="51">
        <f t="shared" si="361"/>
        <v>0</v>
      </c>
      <c r="AN1855" s="51">
        <f t="shared" si="362"/>
        <v>0</v>
      </c>
    </row>
    <row r="1856" spans="1:40" x14ac:dyDescent="0.25">
      <c r="A1856" s="17"/>
      <c r="B1856" s="17"/>
      <c r="C1856" s="35"/>
      <c r="D1856" s="17"/>
      <c r="E1856" s="17"/>
      <c r="F1856" s="17"/>
      <c r="G1856" s="62">
        <f t="shared" si="363"/>
        <v>0</v>
      </c>
      <c r="H1856" s="17"/>
      <c r="I1856" s="17"/>
      <c r="J1856" s="17"/>
      <c r="K1856" s="17"/>
      <c r="L1856" s="17"/>
      <c r="M1856" s="17"/>
      <c r="N1856" s="17"/>
      <c r="O1856" s="17"/>
      <c r="P1856" s="115"/>
      <c r="Q1856" s="62">
        <f>IF(C1856&gt;A_Stammdaten!$B$12,0,SUM(G1856,H1856,J1856,K1856,M1856,N1856)-SUM(I1856,L1856,O1856,P1856))</f>
        <v>0</v>
      </c>
      <c r="R1856" s="17"/>
      <c r="S1856" s="17"/>
      <c r="T1856" s="17"/>
      <c r="U1856" s="62">
        <f t="shared" si="354"/>
        <v>0</v>
      </c>
      <c r="V1856" s="63">
        <f>IF(ISBLANK($B1856),0,VLOOKUP($B1856,Listen!$A$2:$C$45,2,FALSE))</f>
        <v>0</v>
      </c>
      <c r="W1856" s="63">
        <f>IF(ISBLANK($B1856),0,VLOOKUP($B1856,Listen!$A$2:$C$45,3,FALSE))</f>
        <v>0</v>
      </c>
      <c r="X1856" s="49">
        <f t="shared" si="355"/>
        <v>0</v>
      </c>
      <c r="Y1856" s="49">
        <f t="shared" si="366"/>
        <v>0</v>
      </c>
      <c r="Z1856" s="49">
        <f t="shared" si="366"/>
        <v>0</v>
      </c>
      <c r="AA1856" s="49">
        <f t="shared" si="366"/>
        <v>0</v>
      </c>
      <c r="AB1856" s="49">
        <f t="shared" si="366"/>
        <v>0</v>
      </c>
      <c r="AC1856" s="49">
        <f t="shared" si="366"/>
        <v>0</v>
      </c>
      <c r="AD1856" s="49">
        <f t="shared" si="366"/>
        <v>0</v>
      </c>
      <c r="AE1856" s="51">
        <f t="shared" si="365"/>
        <v>0</v>
      </c>
      <c r="AF1856" s="51">
        <f>IF(C1856=A_Stammdaten!$B$12,D_SAV!$U1856-D_SAV!$AG1856,HLOOKUP(A_Stammdaten!$B$12-1,$AH$4:$AN$4004,ROW(C1856)-3,FALSE)-$AG1856)</f>
        <v>0</v>
      </c>
      <c r="AG1856" s="51">
        <f>HLOOKUP(A_Stammdaten!$B$12,$AH$4:$AN$4004,ROW(C1856)-3,FALSE)</f>
        <v>0</v>
      </c>
      <c r="AH1856" s="51">
        <f t="shared" si="356"/>
        <v>0</v>
      </c>
      <c r="AI1856" s="51">
        <f t="shared" si="357"/>
        <v>0</v>
      </c>
      <c r="AJ1856" s="51">
        <f t="shared" si="358"/>
        <v>0</v>
      </c>
      <c r="AK1856" s="51">
        <f t="shared" si="359"/>
        <v>0</v>
      </c>
      <c r="AL1856" s="51">
        <f t="shared" si="360"/>
        <v>0</v>
      </c>
      <c r="AM1856" s="51">
        <f t="shared" si="361"/>
        <v>0</v>
      </c>
      <c r="AN1856" s="51">
        <f t="shared" si="362"/>
        <v>0</v>
      </c>
    </row>
    <row r="1857" spans="1:40" x14ac:dyDescent="0.25">
      <c r="A1857" s="17"/>
      <c r="B1857" s="17"/>
      <c r="C1857" s="35"/>
      <c r="D1857" s="17"/>
      <c r="E1857" s="17"/>
      <c r="F1857" s="17"/>
      <c r="G1857" s="62">
        <f t="shared" si="363"/>
        <v>0</v>
      </c>
      <c r="H1857" s="17"/>
      <c r="I1857" s="17"/>
      <c r="J1857" s="17"/>
      <c r="K1857" s="17"/>
      <c r="L1857" s="17"/>
      <c r="M1857" s="17"/>
      <c r="N1857" s="17"/>
      <c r="O1857" s="17"/>
      <c r="P1857" s="115"/>
      <c r="Q1857" s="62">
        <f>IF(C1857&gt;A_Stammdaten!$B$12,0,SUM(G1857,H1857,J1857,K1857,M1857,N1857)-SUM(I1857,L1857,O1857,P1857))</f>
        <v>0</v>
      </c>
      <c r="R1857" s="17"/>
      <c r="S1857" s="17"/>
      <c r="T1857" s="17"/>
      <c r="U1857" s="62">
        <f t="shared" si="354"/>
        <v>0</v>
      </c>
      <c r="V1857" s="63">
        <f>IF(ISBLANK($B1857),0,VLOOKUP($B1857,Listen!$A$2:$C$45,2,FALSE))</f>
        <v>0</v>
      </c>
      <c r="W1857" s="63">
        <f>IF(ISBLANK($B1857),0,VLOOKUP($B1857,Listen!$A$2:$C$45,3,FALSE))</f>
        <v>0</v>
      </c>
      <c r="X1857" s="49">
        <f t="shared" si="355"/>
        <v>0</v>
      </c>
      <c r="Y1857" s="49">
        <f t="shared" si="366"/>
        <v>0</v>
      </c>
      <c r="Z1857" s="49">
        <f t="shared" si="366"/>
        <v>0</v>
      </c>
      <c r="AA1857" s="49">
        <f t="shared" si="366"/>
        <v>0</v>
      </c>
      <c r="AB1857" s="49">
        <f t="shared" si="366"/>
        <v>0</v>
      </c>
      <c r="AC1857" s="49">
        <f t="shared" si="366"/>
        <v>0</v>
      </c>
      <c r="AD1857" s="49">
        <f t="shared" si="366"/>
        <v>0</v>
      </c>
      <c r="AE1857" s="51">
        <f t="shared" si="365"/>
        <v>0</v>
      </c>
      <c r="AF1857" s="51">
        <f>IF(C1857=A_Stammdaten!$B$12,D_SAV!$U1857-D_SAV!$AG1857,HLOOKUP(A_Stammdaten!$B$12-1,$AH$4:$AN$4004,ROW(C1857)-3,FALSE)-$AG1857)</f>
        <v>0</v>
      </c>
      <c r="AG1857" s="51">
        <f>HLOOKUP(A_Stammdaten!$B$12,$AH$4:$AN$4004,ROW(C1857)-3,FALSE)</f>
        <v>0</v>
      </c>
      <c r="AH1857" s="51">
        <f t="shared" si="356"/>
        <v>0</v>
      </c>
      <c r="AI1857" s="51">
        <f t="shared" si="357"/>
        <v>0</v>
      </c>
      <c r="AJ1857" s="51">
        <f t="shared" si="358"/>
        <v>0</v>
      </c>
      <c r="AK1857" s="51">
        <f t="shared" si="359"/>
        <v>0</v>
      </c>
      <c r="AL1857" s="51">
        <f t="shared" si="360"/>
        <v>0</v>
      </c>
      <c r="AM1857" s="51">
        <f t="shared" si="361"/>
        <v>0</v>
      </c>
      <c r="AN1857" s="51">
        <f t="shared" si="362"/>
        <v>0</v>
      </c>
    </row>
    <row r="1858" spans="1:40" x14ac:dyDescent="0.25">
      <c r="A1858" s="17"/>
      <c r="B1858" s="17"/>
      <c r="C1858" s="35"/>
      <c r="D1858" s="17"/>
      <c r="E1858" s="17"/>
      <c r="F1858" s="17"/>
      <c r="G1858" s="62">
        <f t="shared" si="363"/>
        <v>0</v>
      </c>
      <c r="H1858" s="17"/>
      <c r="I1858" s="17"/>
      <c r="J1858" s="17"/>
      <c r="K1858" s="17"/>
      <c r="L1858" s="17"/>
      <c r="M1858" s="17"/>
      <c r="N1858" s="17"/>
      <c r="O1858" s="17"/>
      <c r="P1858" s="115"/>
      <c r="Q1858" s="62">
        <f>IF(C1858&gt;A_Stammdaten!$B$12,0,SUM(G1858,H1858,J1858,K1858,M1858,N1858)-SUM(I1858,L1858,O1858,P1858))</f>
        <v>0</v>
      </c>
      <c r="R1858" s="17"/>
      <c r="S1858" s="17"/>
      <c r="T1858" s="17"/>
      <c r="U1858" s="62">
        <f t="shared" si="354"/>
        <v>0</v>
      </c>
      <c r="V1858" s="63">
        <f>IF(ISBLANK($B1858),0,VLOOKUP($B1858,Listen!$A$2:$C$45,2,FALSE))</f>
        <v>0</v>
      </c>
      <c r="W1858" s="63">
        <f>IF(ISBLANK($B1858),0,VLOOKUP($B1858,Listen!$A$2:$C$45,3,FALSE))</f>
        <v>0</v>
      </c>
      <c r="X1858" s="49">
        <f t="shared" si="355"/>
        <v>0</v>
      </c>
      <c r="Y1858" s="49">
        <f t="shared" si="366"/>
        <v>0</v>
      </c>
      <c r="Z1858" s="49">
        <f t="shared" si="366"/>
        <v>0</v>
      </c>
      <c r="AA1858" s="49">
        <f t="shared" si="366"/>
        <v>0</v>
      </c>
      <c r="AB1858" s="49">
        <f t="shared" si="366"/>
        <v>0</v>
      </c>
      <c r="AC1858" s="49">
        <f t="shared" si="366"/>
        <v>0</v>
      </c>
      <c r="AD1858" s="49">
        <f t="shared" si="366"/>
        <v>0</v>
      </c>
      <c r="AE1858" s="51">
        <f t="shared" si="365"/>
        <v>0</v>
      </c>
      <c r="AF1858" s="51">
        <f>IF(C1858=A_Stammdaten!$B$12,D_SAV!$U1858-D_SAV!$AG1858,HLOOKUP(A_Stammdaten!$B$12-1,$AH$4:$AN$4004,ROW(C1858)-3,FALSE)-$AG1858)</f>
        <v>0</v>
      </c>
      <c r="AG1858" s="51">
        <f>HLOOKUP(A_Stammdaten!$B$12,$AH$4:$AN$4004,ROW(C1858)-3,FALSE)</f>
        <v>0</v>
      </c>
      <c r="AH1858" s="51">
        <f t="shared" si="356"/>
        <v>0</v>
      </c>
      <c r="AI1858" s="51">
        <f t="shared" si="357"/>
        <v>0</v>
      </c>
      <c r="AJ1858" s="51">
        <f t="shared" si="358"/>
        <v>0</v>
      </c>
      <c r="AK1858" s="51">
        <f t="shared" si="359"/>
        <v>0</v>
      </c>
      <c r="AL1858" s="51">
        <f t="shared" si="360"/>
        <v>0</v>
      </c>
      <c r="AM1858" s="51">
        <f t="shared" si="361"/>
        <v>0</v>
      </c>
      <c r="AN1858" s="51">
        <f t="shared" si="362"/>
        <v>0</v>
      </c>
    </row>
    <row r="1859" spans="1:40" x14ac:dyDescent="0.25">
      <c r="A1859" s="17"/>
      <c r="B1859" s="17"/>
      <c r="C1859" s="35"/>
      <c r="D1859" s="17"/>
      <c r="E1859" s="17"/>
      <c r="F1859" s="17"/>
      <c r="G1859" s="62">
        <f t="shared" si="363"/>
        <v>0</v>
      </c>
      <c r="H1859" s="17"/>
      <c r="I1859" s="17"/>
      <c r="J1859" s="17"/>
      <c r="K1859" s="17"/>
      <c r="L1859" s="17"/>
      <c r="M1859" s="17"/>
      <c r="N1859" s="17"/>
      <c r="O1859" s="17"/>
      <c r="P1859" s="115"/>
      <c r="Q1859" s="62">
        <f>IF(C1859&gt;A_Stammdaten!$B$12,0,SUM(G1859,H1859,J1859,K1859,M1859,N1859)-SUM(I1859,L1859,O1859,P1859))</f>
        <v>0</v>
      </c>
      <c r="R1859" s="17"/>
      <c r="S1859" s="17"/>
      <c r="T1859" s="17"/>
      <c r="U1859" s="62">
        <f t="shared" si="354"/>
        <v>0</v>
      </c>
      <c r="V1859" s="63">
        <f>IF(ISBLANK($B1859),0,VLOOKUP($B1859,Listen!$A$2:$C$45,2,FALSE))</f>
        <v>0</v>
      </c>
      <c r="W1859" s="63">
        <f>IF(ISBLANK($B1859),0,VLOOKUP($B1859,Listen!$A$2:$C$45,3,FALSE))</f>
        <v>0</v>
      </c>
      <c r="X1859" s="49">
        <f t="shared" si="355"/>
        <v>0</v>
      </c>
      <c r="Y1859" s="49">
        <f t="shared" si="366"/>
        <v>0</v>
      </c>
      <c r="Z1859" s="49">
        <f t="shared" si="366"/>
        <v>0</v>
      </c>
      <c r="AA1859" s="49">
        <f t="shared" si="366"/>
        <v>0</v>
      </c>
      <c r="AB1859" s="49">
        <f t="shared" si="366"/>
        <v>0</v>
      </c>
      <c r="AC1859" s="49">
        <f t="shared" si="366"/>
        <v>0</v>
      </c>
      <c r="AD1859" s="49">
        <f t="shared" si="366"/>
        <v>0</v>
      </c>
      <c r="AE1859" s="51">
        <f t="shared" si="365"/>
        <v>0</v>
      </c>
      <c r="AF1859" s="51">
        <f>IF(C1859=A_Stammdaten!$B$12,D_SAV!$U1859-D_SAV!$AG1859,HLOOKUP(A_Stammdaten!$B$12-1,$AH$4:$AN$4004,ROW(C1859)-3,FALSE)-$AG1859)</f>
        <v>0</v>
      </c>
      <c r="AG1859" s="51">
        <f>HLOOKUP(A_Stammdaten!$B$12,$AH$4:$AN$4004,ROW(C1859)-3,FALSE)</f>
        <v>0</v>
      </c>
      <c r="AH1859" s="51">
        <f t="shared" si="356"/>
        <v>0</v>
      </c>
      <c r="AI1859" s="51">
        <f t="shared" si="357"/>
        <v>0</v>
      </c>
      <c r="AJ1859" s="51">
        <f t="shared" si="358"/>
        <v>0</v>
      </c>
      <c r="AK1859" s="51">
        <f t="shared" si="359"/>
        <v>0</v>
      </c>
      <c r="AL1859" s="51">
        <f t="shared" si="360"/>
        <v>0</v>
      </c>
      <c r="AM1859" s="51">
        <f t="shared" si="361"/>
        <v>0</v>
      </c>
      <c r="AN1859" s="51">
        <f t="shared" si="362"/>
        <v>0</v>
      </c>
    </row>
    <row r="1860" spans="1:40" x14ac:dyDescent="0.25">
      <c r="A1860" s="17"/>
      <c r="B1860" s="17"/>
      <c r="C1860" s="35"/>
      <c r="D1860" s="17"/>
      <c r="E1860" s="17"/>
      <c r="F1860" s="17"/>
      <c r="G1860" s="62">
        <f t="shared" si="363"/>
        <v>0</v>
      </c>
      <c r="H1860" s="17"/>
      <c r="I1860" s="17"/>
      <c r="J1860" s="17"/>
      <c r="K1860" s="17"/>
      <c r="L1860" s="17"/>
      <c r="M1860" s="17"/>
      <c r="N1860" s="17"/>
      <c r="O1860" s="17"/>
      <c r="P1860" s="115"/>
      <c r="Q1860" s="62">
        <f>IF(C1860&gt;A_Stammdaten!$B$12,0,SUM(G1860,H1860,J1860,K1860,M1860,N1860)-SUM(I1860,L1860,O1860,P1860))</f>
        <v>0</v>
      </c>
      <c r="R1860" s="17"/>
      <c r="S1860" s="17"/>
      <c r="T1860" s="17"/>
      <c r="U1860" s="62">
        <f t="shared" si="354"/>
        <v>0</v>
      </c>
      <c r="V1860" s="63">
        <f>IF(ISBLANK($B1860),0,VLOOKUP($B1860,Listen!$A$2:$C$45,2,FALSE))</f>
        <v>0</v>
      </c>
      <c r="W1860" s="63">
        <f>IF(ISBLANK($B1860),0,VLOOKUP($B1860,Listen!$A$2:$C$45,3,FALSE))</f>
        <v>0</v>
      </c>
      <c r="X1860" s="49">
        <f t="shared" si="355"/>
        <v>0</v>
      </c>
      <c r="Y1860" s="49">
        <f t="shared" si="366"/>
        <v>0</v>
      </c>
      <c r="Z1860" s="49">
        <f t="shared" si="366"/>
        <v>0</v>
      </c>
      <c r="AA1860" s="49">
        <f t="shared" si="366"/>
        <v>0</v>
      </c>
      <c r="AB1860" s="49">
        <f t="shared" si="366"/>
        <v>0</v>
      </c>
      <c r="AC1860" s="49">
        <f t="shared" si="366"/>
        <v>0</v>
      </c>
      <c r="AD1860" s="49">
        <f t="shared" si="366"/>
        <v>0</v>
      </c>
      <c r="AE1860" s="51">
        <f t="shared" si="365"/>
        <v>0</v>
      </c>
      <c r="AF1860" s="51">
        <f>IF(C1860=A_Stammdaten!$B$12,D_SAV!$U1860-D_SAV!$AG1860,HLOOKUP(A_Stammdaten!$B$12-1,$AH$4:$AN$4004,ROW(C1860)-3,FALSE)-$AG1860)</f>
        <v>0</v>
      </c>
      <c r="AG1860" s="51">
        <f>HLOOKUP(A_Stammdaten!$B$12,$AH$4:$AN$4004,ROW(C1860)-3,FALSE)</f>
        <v>0</v>
      </c>
      <c r="AH1860" s="51">
        <f t="shared" si="356"/>
        <v>0</v>
      </c>
      <c r="AI1860" s="51">
        <f t="shared" si="357"/>
        <v>0</v>
      </c>
      <c r="AJ1860" s="51">
        <f t="shared" si="358"/>
        <v>0</v>
      </c>
      <c r="AK1860" s="51">
        <f t="shared" si="359"/>
        <v>0</v>
      </c>
      <c r="AL1860" s="51">
        <f t="shared" si="360"/>
        <v>0</v>
      </c>
      <c r="AM1860" s="51">
        <f t="shared" si="361"/>
        <v>0</v>
      </c>
      <c r="AN1860" s="51">
        <f t="shared" si="362"/>
        <v>0</v>
      </c>
    </row>
    <row r="1861" spans="1:40" x14ac:dyDescent="0.25">
      <c r="A1861" s="17"/>
      <c r="B1861" s="17"/>
      <c r="C1861" s="35"/>
      <c r="D1861" s="17"/>
      <c r="E1861" s="17"/>
      <c r="F1861" s="17"/>
      <c r="G1861" s="62">
        <f t="shared" si="363"/>
        <v>0</v>
      </c>
      <c r="H1861" s="17"/>
      <c r="I1861" s="17"/>
      <c r="J1861" s="17"/>
      <c r="K1861" s="17"/>
      <c r="L1861" s="17"/>
      <c r="M1861" s="17"/>
      <c r="N1861" s="17"/>
      <c r="O1861" s="17"/>
      <c r="P1861" s="115"/>
      <c r="Q1861" s="62">
        <f>IF(C1861&gt;A_Stammdaten!$B$12,0,SUM(G1861,H1861,J1861,K1861,M1861,N1861)-SUM(I1861,L1861,O1861,P1861))</f>
        <v>0</v>
      </c>
      <c r="R1861" s="17"/>
      <c r="S1861" s="17"/>
      <c r="T1861" s="17"/>
      <c r="U1861" s="62">
        <f t="shared" ref="U1861:U1924" si="367">Q1861-SUM(R1861:T1861)</f>
        <v>0</v>
      </c>
      <c r="V1861" s="63">
        <f>IF(ISBLANK($B1861),0,VLOOKUP($B1861,Listen!$A$2:$C$45,2,FALSE))</f>
        <v>0</v>
      </c>
      <c r="W1861" s="63">
        <f>IF(ISBLANK($B1861),0,VLOOKUP($B1861,Listen!$A$2:$C$45,3,FALSE))</f>
        <v>0</v>
      </c>
      <c r="X1861" s="49">
        <f t="shared" ref="X1861:X1924" si="368">$V1861</f>
        <v>0</v>
      </c>
      <c r="Y1861" s="49">
        <f t="shared" si="366"/>
        <v>0</v>
      </c>
      <c r="Z1861" s="49">
        <f t="shared" si="366"/>
        <v>0</v>
      </c>
      <c r="AA1861" s="49">
        <f t="shared" si="366"/>
        <v>0</v>
      </c>
      <c r="AB1861" s="49">
        <f t="shared" si="366"/>
        <v>0</v>
      </c>
      <c r="AC1861" s="49">
        <f t="shared" si="366"/>
        <v>0</v>
      </c>
      <c r="AD1861" s="49">
        <f t="shared" si="366"/>
        <v>0</v>
      </c>
      <c r="AE1861" s="51">
        <f t="shared" si="365"/>
        <v>0</v>
      </c>
      <c r="AF1861" s="51">
        <f>IF(C1861=A_Stammdaten!$B$12,D_SAV!$U1861-D_SAV!$AG1861,HLOOKUP(A_Stammdaten!$B$12-1,$AH$4:$AN$4004,ROW(C1861)-3,FALSE)-$AG1861)</f>
        <v>0</v>
      </c>
      <c r="AG1861" s="51">
        <f>HLOOKUP(A_Stammdaten!$B$12,$AH$4:$AN$4004,ROW(C1861)-3,FALSE)</f>
        <v>0</v>
      </c>
      <c r="AH1861" s="51">
        <f t="shared" ref="AH1861:AH1924" si="369">IF(OR($C1861=0,$U1861=0),0,IF($C1861&lt;=AH$4,$U1861-$U1861/X1861*(AH$4-$C1861+1),0))</f>
        <v>0</v>
      </c>
      <c r="AI1861" s="51">
        <f t="shared" ref="AI1861:AI1924" si="370">IF(OR($C1861=0,$U1861=0,Y1861-(AI$4-$C1861)=0),0,IF($C1861&lt;AI$4,AH1861-AH1861/(Y1861-(AI$4-$C1861)),IF($C1861=AI$4,$U1861-$U1861/Y1861,0)))</f>
        <v>0</v>
      </c>
      <c r="AJ1861" s="51">
        <f t="shared" ref="AJ1861:AJ1924" si="371">IF(OR($C1861=0,$U1861=0,Z1861-(AJ$4-$C1861)=0),0,IF($C1861&lt;AJ$4,AI1861-AI1861/(Z1861-(AJ$4-$C1861)),IF($C1861=AJ$4,$U1861-$U1861/Z1861,0)))</f>
        <v>0</v>
      </c>
      <c r="AK1861" s="51">
        <f t="shared" ref="AK1861:AK1924" si="372">IF(OR($C1861=0,$U1861=0,AA1861-(AK$4-$C1861)=0),0,IF($C1861&lt;AK$4,AJ1861-AJ1861/(AA1861-(AK$4-$C1861)),IF($C1861=AK$4,$U1861-$U1861/AA1861,0)))</f>
        <v>0</v>
      </c>
      <c r="AL1861" s="51">
        <f t="shared" ref="AL1861:AL1924" si="373">IF(OR($C1861=0,$U1861=0,AB1861-(AL$4-$C1861)=0),0,IF($C1861&lt;AL$4,AK1861-AK1861/(AB1861-(AL$4-$C1861)),IF($C1861=AL$4,$U1861-$U1861/AB1861,0)))</f>
        <v>0</v>
      </c>
      <c r="AM1861" s="51">
        <f t="shared" ref="AM1861:AM1924" si="374">IF(OR($C1861=0,$U1861=0,AC1861-(AM$4-$C1861)=0),0,IF($C1861&lt;AM$4,AL1861-AL1861/(AC1861-(AM$4-$C1861)),IF($C1861=AM$4,$U1861-$U1861/AC1861,0)))</f>
        <v>0</v>
      </c>
      <c r="AN1861" s="51">
        <f t="shared" ref="AN1861:AN1924" si="375">IF(OR($C1861=0,$U1861=0,AD1861-(AN$4-$C1861)=0),0,IF($C1861&lt;AN$4,AM1861-AM1861/(AD1861-(AN$4-$C1861)),IF($C1861=AN$4,$U1861-$U1861/AD1861,0)))</f>
        <v>0</v>
      </c>
    </row>
    <row r="1862" spans="1:40" x14ac:dyDescent="0.25">
      <c r="A1862" s="17"/>
      <c r="B1862" s="17"/>
      <c r="C1862" s="35"/>
      <c r="D1862" s="17"/>
      <c r="E1862" s="17"/>
      <c r="F1862" s="17"/>
      <c r="G1862" s="62">
        <f t="shared" ref="G1862:G1925" si="376">D1862*E1862/100</f>
        <v>0</v>
      </c>
      <c r="H1862" s="17"/>
      <c r="I1862" s="17"/>
      <c r="J1862" s="17"/>
      <c r="K1862" s="17"/>
      <c r="L1862" s="17"/>
      <c r="M1862" s="17"/>
      <c r="N1862" s="17"/>
      <c r="O1862" s="17"/>
      <c r="P1862" s="115"/>
      <c r="Q1862" s="62">
        <f>IF(C1862&gt;A_Stammdaten!$B$12,0,SUM(G1862,H1862,J1862,K1862,M1862,N1862)-SUM(I1862,L1862,O1862,P1862))</f>
        <v>0</v>
      </c>
      <c r="R1862" s="17"/>
      <c r="S1862" s="17"/>
      <c r="T1862" s="17"/>
      <c r="U1862" s="62">
        <f t="shared" si="367"/>
        <v>0</v>
      </c>
      <c r="V1862" s="63">
        <f>IF(ISBLANK($B1862),0,VLOOKUP($B1862,Listen!$A$2:$C$45,2,FALSE))</f>
        <v>0</v>
      </c>
      <c r="W1862" s="63">
        <f>IF(ISBLANK($B1862),0,VLOOKUP($B1862,Listen!$A$2:$C$45,3,FALSE))</f>
        <v>0</v>
      </c>
      <c r="X1862" s="49">
        <f t="shared" si="368"/>
        <v>0</v>
      </c>
      <c r="Y1862" s="49">
        <f t="shared" si="366"/>
        <v>0</v>
      </c>
      <c r="Z1862" s="49">
        <f t="shared" si="366"/>
        <v>0</v>
      </c>
      <c r="AA1862" s="49">
        <f t="shared" si="366"/>
        <v>0</v>
      </c>
      <c r="AB1862" s="49">
        <f t="shared" si="366"/>
        <v>0</v>
      </c>
      <c r="AC1862" s="49">
        <f t="shared" si="366"/>
        <v>0</v>
      </c>
      <c r="AD1862" s="49">
        <f t="shared" si="366"/>
        <v>0</v>
      </c>
      <c r="AE1862" s="51">
        <f t="shared" si="365"/>
        <v>0</v>
      </c>
      <c r="AF1862" s="51">
        <f>IF(C1862=A_Stammdaten!$B$12,D_SAV!$U1862-D_SAV!$AG1862,HLOOKUP(A_Stammdaten!$B$12-1,$AH$4:$AN$4004,ROW(C1862)-3,FALSE)-$AG1862)</f>
        <v>0</v>
      </c>
      <c r="AG1862" s="51">
        <f>HLOOKUP(A_Stammdaten!$B$12,$AH$4:$AN$4004,ROW(C1862)-3,FALSE)</f>
        <v>0</v>
      </c>
      <c r="AH1862" s="51">
        <f t="shared" si="369"/>
        <v>0</v>
      </c>
      <c r="AI1862" s="51">
        <f t="shared" si="370"/>
        <v>0</v>
      </c>
      <c r="AJ1862" s="51">
        <f t="shared" si="371"/>
        <v>0</v>
      </c>
      <c r="AK1862" s="51">
        <f t="shared" si="372"/>
        <v>0</v>
      </c>
      <c r="AL1862" s="51">
        <f t="shared" si="373"/>
        <v>0</v>
      </c>
      <c r="AM1862" s="51">
        <f t="shared" si="374"/>
        <v>0</v>
      </c>
      <c r="AN1862" s="51">
        <f t="shared" si="375"/>
        <v>0</v>
      </c>
    </row>
    <row r="1863" spans="1:40" x14ac:dyDescent="0.25">
      <c r="A1863" s="17"/>
      <c r="B1863" s="17"/>
      <c r="C1863" s="35"/>
      <c r="D1863" s="17"/>
      <c r="E1863" s="17"/>
      <c r="F1863" s="17"/>
      <c r="G1863" s="62">
        <f t="shared" si="376"/>
        <v>0</v>
      </c>
      <c r="H1863" s="17"/>
      <c r="I1863" s="17"/>
      <c r="J1863" s="17"/>
      <c r="K1863" s="17"/>
      <c r="L1863" s="17"/>
      <c r="M1863" s="17"/>
      <c r="N1863" s="17"/>
      <c r="O1863" s="17"/>
      <c r="P1863" s="115"/>
      <c r="Q1863" s="62">
        <f>IF(C1863&gt;A_Stammdaten!$B$12,0,SUM(G1863,H1863,J1863,K1863,M1863,N1863)-SUM(I1863,L1863,O1863,P1863))</f>
        <v>0</v>
      </c>
      <c r="R1863" s="17"/>
      <c r="S1863" s="17"/>
      <c r="T1863" s="17"/>
      <c r="U1863" s="62">
        <f t="shared" si="367"/>
        <v>0</v>
      </c>
      <c r="V1863" s="63">
        <f>IF(ISBLANK($B1863),0,VLOOKUP($B1863,Listen!$A$2:$C$45,2,FALSE))</f>
        <v>0</v>
      </c>
      <c r="W1863" s="63">
        <f>IF(ISBLANK($B1863),0,VLOOKUP($B1863,Listen!$A$2:$C$45,3,FALSE))</f>
        <v>0</v>
      </c>
      <c r="X1863" s="49">
        <f t="shared" si="368"/>
        <v>0</v>
      </c>
      <c r="Y1863" s="49">
        <f t="shared" si="366"/>
        <v>0</v>
      </c>
      <c r="Z1863" s="49">
        <f t="shared" si="366"/>
        <v>0</v>
      </c>
      <c r="AA1863" s="49">
        <f t="shared" si="366"/>
        <v>0</v>
      </c>
      <c r="AB1863" s="49">
        <f t="shared" si="366"/>
        <v>0</v>
      </c>
      <c r="AC1863" s="49">
        <f t="shared" si="366"/>
        <v>0</v>
      </c>
      <c r="AD1863" s="49">
        <f t="shared" si="366"/>
        <v>0</v>
      </c>
      <c r="AE1863" s="51">
        <f t="shared" si="365"/>
        <v>0</v>
      </c>
      <c r="AF1863" s="51">
        <f>IF(C1863=A_Stammdaten!$B$12,D_SAV!$U1863-D_SAV!$AG1863,HLOOKUP(A_Stammdaten!$B$12-1,$AH$4:$AN$4004,ROW(C1863)-3,FALSE)-$AG1863)</f>
        <v>0</v>
      </c>
      <c r="AG1863" s="51">
        <f>HLOOKUP(A_Stammdaten!$B$12,$AH$4:$AN$4004,ROW(C1863)-3,FALSE)</f>
        <v>0</v>
      </c>
      <c r="AH1863" s="51">
        <f t="shared" si="369"/>
        <v>0</v>
      </c>
      <c r="AI1863" s="51">
        <f t="shared" si="370"/>
        <v>0</v>
      </c>
      <c r="AJ1863" s="51">
        <f t="shared" si="371"/>
        <v>0</v>
      </c>
      <c r="AK1863" s="51">
        <f t="shared" si="372"/>
        <v>0</v>
      </c>
      <c r="AL1863" s="51">
        <f t="shared" si="373"/>
        <v>0</v>
      </c>
      <c r="AM1863" s="51">
        <f t="shared" si="374"/>
        <v>0</v>
      </c>
      <c r="AN1863" s="51">
        <f t="shared" si="375"/>
        <v>0</v>
      </c>
    </row>
    <row r="1864" spans="1:40" x14ac:dyDescent="0.25">
      <c r="A1864" s="17"/>
      <c r="B1864" s="17"/>
      <c r="C1864" s="35"/>
      <c r="D1864" s="17"/>
      <c r="E1864" s="17"/>
      <c r="F1864" s="17"/>
      <c r="G1864" s="62">
        <f t="shared" si="376"/>
        <v>0</v>
      </c>
      <c r="H1864" s="17"/>
      <c r="I1864" s="17"/>
      <c r="J1864" s="17"/>
      <c r="K1864" s="17"/>
      <c r="L1864" s="17"/>
      <c r="M1864" s="17"/>
      <c r="N1864" s="17"/>
      <c r="O1864" s="17"/>
      <c r="P1864" s="115"/>
      <c r="Q1864" s="62">
        <f>IF(C1864&gt;A_Stammdaten!$B$12,0,SUM(G1864,H1864,J1864,K1864,M1864,N1864)-SUM(I1864,L1864,O1864,P1864))</f>
        <v>0</v>
      </c>
      <c r="R1864" s="17"/>
      <c r="S1864" s="17"/>
      <c r="T1864" s="17"/>
      <c r="U1864" s="62">
        <f t="shared" si="367"/>
        <v>0</v>
      </c>
      <c r="V1864" s="63">
        <f>IF(ISBLANK($B1864),0,VLOOKUP($B1864,Listen!$A$2:$C$45,2,FALSE))</f>
        <v>0</v>
      </c>
      <c r="W1864" s="63">
        <f>IF(ISBLANK($B1864),0,VLOOKUP($B1864,Listen!$A$2:$C$45,3,FALSE))</f>
        <v>0</v>
      </c>
      <c r="X1864" s="49">
        <f t="shared" si="368"/>
        <v>0</v>
      </c>
      <c r="Y1864" s="49">
        <f t="shared" si="366"/>
        <v>0</v>
      </c>
      <c r="Z1864" s="49">
        <f t="shared" si="366"/>
        <v>0</v>
      </c>
      <c r="AA1864" s="49">
        <f t="shared" si="366"/>
        <v>0</v>
      </c>
      <c r="AB1864" s="49">
        <f t="shared" si="366"/>
        <v>0</v>
      </c>
      <c r="AC1864" s="49">
        <f t="shared" si="366"/>
        <v>0</v>
      </c>
      <c r="AD1864" s="49">
        <f t="shared" si="366"/>
        <v>0</v>
      </c>
      <c r="AE1864" s="51">
        <f t="shared" si="365"/>
        <v>0</v>
      </c>
      <c r="AF1864" s="51">
        <f>IF(C1864=A_Stammdaten!$B$12,D_SAV!$U1864-D_SAV!$AG1864,HLOOKUP(A_Stammdaten!$B$12-1,$AH$4:$AN$4004,ROW(C1864)-3,FALSE)-$AG1864)</f>
        <v>0</v>
      </c>
      <c r="AG1864" s="51">
        <f>HLOOKUP(A_Stammdaten!$B$12,$AH$4:$AN$4004,ROW(C1864)-3,FALSE)</f>
        <v>0</v>
      </c>
      <c r="AH1864" s="51">
        <f t="shared" si="369"/>
        <v>0</v>
      </c>
      <c r="AI1864" s="51">
        <f t="shared" si="370"/>
        <v>0</v>
      </c>
      <c r="AJ1864" s="51">
        <f t="shared" si="371"/>
        <v>0</v>
      </c>
      <c r="AK1864" s="51">
        <f t="shared" si="372"/>
        <v>0</v>
      </c>
      <c r="AL1864" s="51">
        <f t="shared" si="373"/>
        <v>0</v>
      </c>
      <c r="AM1864" s="51">
        <f t="shared" si="374"/>
        <v>0</v>
      </c>
      <c r="AN1864" s="51">
        <f t="shared" si="375"/>
        <v>0</v>
      </c>
    </row>
    <row r="1865" spans="1:40" x14ac:dyDescent="0.25">
      <c r="A1865" s="17"/>
      <c r="B1865" s="17"/>
      <c r="C1865" s="35"/>
      <c r="D1865" s="17"/>
      <c r="E1865" s="17"/>
      <c r="F1865" s="17"/>
      <c r="G1865" s="62">
        <f t="shared" si="376"/>
        <v>0</v>
      </c>
      <c r="H1865" s="17"/>
      <c r="I1865" s="17"/>
      <c r="J1865" s="17"/>
      <c r="K1865" s="17"/>
      <c r="L1865" s="17"/>
      <c r="M1865" s="17"/>
      <c r="N1865" s="17"/>
      <c r="O1865" s="17"/>
      <c r="P1865" s="115"/>
      <c r="Q1865" s="62">
        <f>IF(C1865&gt;A_Stammdaten!$B$12,0,SUM(G1865,H1865,J1865,K1865,M1865,N1865)-SUM(I1865,L1865,O1865,P1865))</f>
        <v>0</v>
      </c>
      <c r="R1865" s="17"/>
      <c r="S1865" s="17"/>
      <c r="T1865" s="17"/>
      <c r="U1865" s="62">
        <f t="shared" si="367"/>
        <v>0</v>
      </c>
      <c r="V1865" s="63">
        <f>IF(ISBLANK($B1865),0,VLOOKUP($B1865,Listen!$A$2:$C$45,2,FALSE))</f>
        <v>0</v>
      </c>
      <c r="W1865" s="63">
        <f>IF(ISBLANK($B1865),0,VLOOKUP($B1865,Listen!$A$2:$C$45,3,FALSE))</f>
        <v>0</v>
      </c>
      <c r="X1865" s="49">
        <f t="shared" si="368"/>
        <v>0</v>
      </c>
      <c r="Y1865" s="49">
        <f t="shared" si="366"/>
        <v>0</v>
      </c>
      <c r="Z1865" s="49">
        <f t="shared" si="366"/>
        <v>0</v>
      </c>
      <c r="AA1865" s="49">
        <f t="shared" si="366"/>
        <v>0</v>
      </c>
      <c r="AB1865" s="49">
        <f t="shared" si="366"/>
        <v>0</v>
      </c>
      <c r="AC1865" s="49">
        <f t="shared" si="366"/>
        <v>0</v>
      </c>
      <c r="AD1865" s="49">
        <f t="shared" si="366"/>
        <v>0</v>
      </c>
      <c r="AE1865" s="51">
        <f t="shared" si="365"/>
        <v>0</v>
      </c>
      <c r="AF1865" s="51">
        <f>IF(C1865=A_Stammdaten!$B$12,D_SAV!$U1865-D_SAV!$AG1865,HLOOKUP(A_Stammdaten!$B$12-1,$AH$4:$AN$4004,ROW(C1865)-3,FALSE)-$AG1865)</f>
        <v>0</v>
      </c>
      <c r="AG1865" s="51">
        <f>HLOOKUP(A_Stammdaten!$B$12,$AH$4:$AN$4004,ROW(C1865)-3,FALSE)</f>
        <v>0</v>
      </c>
      <c r="AH1865" s="51">
        <f t="shared" si="369"/>
        <v>0</v>
      </c>
      <c r="AI1865" s="51">
        <f t="shared" si="370"/>
        <v>0</v>
      </c>
      <c r="AJ1865" s="51">
        <f t="shared" si="371"/>
        <v>0</v>
      </c>
      <c r="AK1865" s="51">
        <f t="shared" si="372"/>
        <v>0</v>
      </c>
      <c r="AL1865" s="51">
        <f t="shared" si="373"/>
        <v>0</v>
      </c>
      <c r="AM1865" s="51">
        <f t="shared" si="374"/>
        <v>0</v>
      </c>
      <c r="AN1865" s="51">
        <f t="shared" si="375"/>
        <v>0</v>
      </c>
    </row>
    <row r="1866" spans="1:40" x14ac:dyDescent="0.25">
      <c r="A1866" s="17"/>
      <c r="B1866" s="17"/>
      <c r="C1866" s="35"/>
      <c r="D1866" s="17"/>
      <c r="E1866" s="17"/>
      <c r="F1866" s="17"/>
      <c r="G1866" s="62">
        <f t="shared" si="376"/>
        <v>0</v>
      </c>
      <c r="H1866" s="17"/>
      <c r="I1866" s="17"/>
      <c r="J1866" s="17"/>
      <c r="K1866" s="17"/>
      <c r="L1866" s="17"/>
      <c r="M1866" s="17"/>
      <c r="N1866" s="17"/>
      <c r="O1866" s="17"/>
      <c r="P1866" s="115"/>
      <c r="Q1866" s="62">
        <f>IF(C1866&gt;A_Stammdaten!$B$12,0,SUM(G1866,H1866,J1866,K1866,M1866,N1866)-SUM(I1866,L1866,O1866,P1866))</f>
        <v>0</v>
      </c>
      <c r="R1866" s="17"/>
      <c r="S1866" s="17"/>
      <c r="T1866" s="17"/>
      <c r="U1866" s="62">
        <f t="shared" si="367"/>
        <v>0</v>
      </c>
      <c r="V1866" s="63">
        <f>IF(ISBLANK($B1866),0,VLOOKUP($B1866,Listen!$A$2:$C$45,2,FALSE))</f>
        <v>0</v>
      </c>
      <c r="W1866" s="63">
        <f>IF(ISBLANK($B1866),0,VLOOKUP($B1866,Listen!$A$2:$C$45,3,FALSE))</f>
        <v>0</v>
      </c>
      <c r="X1866" s="49">
        <f t="shared" si="368"/>
        <v>0</v>
      </c>
      <c r="Y1866" s="49">
        <f t="shared" si="366"/>
        <v>0</v>
      </c>
      <c r="Z1866" s="49">
        <f t="shared" si="366"/>
        <v>0</v>
      </c>
      <c r="AA1866" s="49">
        <f t="shared" si="366"/>
        <v>0</v>
      </c>
      <c r="AB1866" s="49">
        <f t="shared" si="366"/>
        <v>0</v>
      </c>
      <c r="AC1866" s="49">
        <f t="shared" si="366"/>
        <v>0</v>
      </c>
      <c r="AD1866" s="49">
        <f t="shared" si="366"/>
        <v>0</v>
      </c>
      <c r="AE1866" s="51">
        <f t="shared" si="365"/>
        <v>0</v>
      </c>
      <c r="AF1866" s="51">
        <f>IF(C1866=A_Stammdaten!$B$12,D_SAV!$U1866-D_SAV!$AG1866,HLOOKUP(A_Stammdaten!$B$12-1,$AH$4:$AN$4004,ROW(C1866)-3,FALSE)-$AG1866)</f>
        <v>0</v>
      </c>
      <c r="AG1866" s="51">
        <f>HLOOKUP(A_Stammdaten!$B$12,$AH$4:$AN$4004,ROW(C1866)-3,FALSE)</f>
        <v>0</v>
      </c>
      <c r="AH1866" s="51">
        <f t="shared" si="369"/>
        <v>0</v>
      </c>
      <c r="AI1866" s="51">
        <f t="shared" si="370"/>
        <v>0</v>
      </c>
      <c r="AJ1866" s="51">
        <f t="shared" si="371"/>
        <v>0</v>
      </c>
      <c r="AK1866" s="51">
        <f t="shared" si="372"/>
        <v>0</v>
      </c>
      <c r="AL1866" s="51">
        <f t="shared" si="373"/>
        <v>0</v>
      </c>
      <c r="AM1866" s="51">
        <f t="shared" si="374"/>
        <v>0</v>
      </c>
      <c r="AN1866" s="51">
        <f t="shared" si="375"/>
        <v>0</v>
      </c>
    </row>
    <row r="1867" spans="1:40" x14ac:dyDescent="0.25">
      <c r="A1867" s="17"/>
      <c r="B1867" s="17"/>
      <c r="C1867" s="35"/>
      <c r="D1867" s="17"/>
      <c r="E1867" s="17"/>
      <c r="F1867" s="17"/>
      <c r="G1867" s="62">
        <f t="shared" si="376"/>
        <v>0</v>
      </c>
      <c r="H1867" s="17"/>
      <c r="I1867" s="17"/>
      <c r="J1867" s="17"/>
      <c r="K1867" s="17"/>
      <c r="L1867" s="17"/>
      <c r="M1867" s="17"/>
      <c r="N1867" s="17"/>
      <c r="O1867" s="17"/>
      <c r="P1867" s="115"/>
      <c r="Q1867" s="62">
        <f>IF(C1867&gt;A_Stammdaten!$B$12,0,SUM(G1867,H1867,J1867,K1867,M1867,N1867)-SUM(I1867,L1867,O1867,P1867))</f>
        <v>0</v>
      </c>
      <c r="R1867" s="17"/>
      <c r="S1867" s="17"/>
      <c r="T1867" s="17"/>
      <c r="U1867" s="62">
        <f t="shared" si="367"/>
        <v>0</v>
      </c>
      <c r="V1867" s="63">
        <f>IF(ISBLANK($B1867),0,VLOOKUP($B1867,Listen!$A$2:$C$45,2,FALSE))</f>
        <v>0</v>
      </c>
      <c r="W1867" s="63">
        <f>IF(ISBLANK($B1867),0,VLOOKUP($B1867,Listen!$A$2:$C$45,3,FALSE))</f>
        <v>0</v>
      </c>
      <c r="X1867" s="49">
        <f t="shared" si="368"/>
        <v>0</v>
      </c>
      <c r="Y1867" s="49">
        <f t="shared" si="366"/>
        <v>0</v>
      </c>
      <c r="Z1867" s="49">
        <f t="shared" si="366"/>
        <v>0</v>
      </c>
      <c r="AA1867" s="49">
        <f t="shared" si="366"/>
        <v>0</v>
      </c>
      <c r="AB1867" s="49">
        <f t="shared" si="366"/>
        <v>0</v>
      </c>
      <c r="AC1867" s="49">
        <f t="shared" si="366"/>
        <v>0</v>
      </c>
      <c r="AD1867" s="49">
        <f t="shared" si="366"/>
        <v>0</v>
      </c>
      <c r="AE1867" s="51">
        <f t="shared" si="365"/>
        <v>0</v>
      </c>
      <c r="AF1867" s="51">
        <f>IF(C1867=A_Stammdaten!$B$12,D_SAV!$U1867-D_SAV!$AG1867,HLOOKUP(A_Stammdaten!$B$12-1,$AH$4:$AN$4004,ROW(C1867)-3,FALSE)-$AG1867)</f>
        <v>0</v>
      </c>
      <c r="AG1867" s="51">
        <f>HLOOKUP(A_Stammdaten!$B$12,$AH$4:$AN$4004,ROW(C1867)-3,FALSE)</f>
        <v>0</v>
      </c>
      <c r="AH1867" s="51">
        <f t="shared" si="369"/>
        <v>0</v>
      </c>
      <c r="AI1867" s="51">
        <f t="shared" si="370"/>
        <v>0</v>
      </c>
      <c r="AJ1867" s="51">
        <f t="shared" si="371"/>
        <v>0</v>
      </c>
      <c r="AK1867" s="51">
        <f t="shared" si="372"/>
        <v>0</v>
      </c>
      <c r="AL1867" s="51">
        <f t="shared" si="373"/>
        <v>0</v>
      </c>
      <c r="AM1867" s="51">
        <f t="shared" si="374"/>
        <v>0</v>
      </c>
      <c r="AN1867" s="51">
        <f t="shared" si="375"/>
        <v>0</v>
      </c>
    </row>
    <row r="1868" spans="1:40" x14ac:dyDescent="0.25">
      <c r="A1868" s="17"/>
      <c r="B1868" s="17"/>
      <c r="C1868" s="35"/>
      <c r="D1868" s="17"/>
      <c r="E1868" s="17"/>
      <c r="F1868" s="17"/>
      <c r="G1868" s="62">
        <f t="shared" si="376"/>
        <v>0</v>
      </c>
      <c r="H1868" s="17"/>
      <c r="I1868" s="17"/>
      <c r="J1868" s="17"/>
      <c r="K1868" s="17"/>
      <c r="L1868" s="17"/>
      <c r="M1868" s="17"/>
      <c r="N1868" s="17"/>
      <c r="O1868" s="17"/>
      <c r="P1868" s="115"/>
      <c r="Q1868" s="62">
        <f>IF(C1868&gt;A_Stammdaten!$B$12,0,SUM(G1868,H1868,J1868,K1868,M1868,N1868)-SUM(I1868,L1868,O1868,P1868))</f>
        <v>0</v>
      </c>
      <c r="R1868" s="17"/>
      <c r="S1868" s="17"/>
      <c r="T1868" s="17"/>
      <c r="U1868" s="62">
        <f t="shared" si="367"/>
        <v>0</v>
      </c>
      <c r="V1868" s="63">
        <f>IF(ISBLANK($B1868),0,VLOOKUP($B1868,Listen!$A$2:$C$45,2,FALSE))</f>
        <v>0</v>
      </c>
      <c r="W1868" s="63">
        <f>IF(ISBLANK($B1868),0,VLOOKUP($B1868,Listen!$A$2:$C$45,3,FALSE))</f>
        <v>0</v>
      </c>
      <c r="X1868" s="49">
        <f t="shared" si="368"/>
        <v>0</v>
      </c>
      <c r="Y1868" s="49">
        <f t="shared" si="366"/>
        <v>0</v>
      </c>
      <c r="Z1868" s="49">
        <f t="shared" si="366"/>
        <v>0</v>
      </c>
      <c r="AA1868" s="49">
        <f t="shared" si="366"/>
        <v>0</v>
      </c>
      <c r="AB1868" s="49">
        <f t="shared" si="366"/>
        <v>0</v>
      </c>
      <c r="AC1868" s="49">
        <f t="shared" si="366"/>
        <v>0</v>
      </c>
      <c r="AD1868" s="49">
        <f t="shared" si="366"/>
        <v>0</v>
      </c>
      <c r="AE1868" s="51">
        <f t="shared" si="365"/>
        <v>0</v>
      </c>
      <c r="AF1868" s="51">
        <f>IF(C1868=A_Stammdaten!$B$12,D_SAV!$U1868-D_SAV!$AG1868,HLOOKUP(A_Stammdaten!$B$12-1,$AH$4:$AN$4004,ROW(C1868)-3,FALSE)-$AG1868)</f>
        <v>0</v>
      </c>
      <c r="AG1868" s="51">
        <f>HLOOKUP(A_Stammdaten!$B$12,$AH$4:$AN$4004,ROW(C1868)-3,FALSE)</f>
        <v>0</v>
      </c>
      <c r="AH1868" s="51">
        <f t="shared" si="369"/>
        <v>0</v>
      </c>
      <c r="AI1868" s="51">
        <f t="shared" si="370"/>
        <v>0</v>
      </c>
      <c r="AJ1868" s="51">
        <f t="shared" si="371"/>
        <v>0</v>
      </c>
      <c r="AK1868" s="51">
        <f t="shared" si="372"/>
        <v>0</v>
      </c>
      <c r="AL1868" s="51">
        <f t="shared" si="373"/>
        <v>0</v>
      </c>
      <c r="AM1868" s="51">
        <f t="shared" si="374"/>
        <v>0</v>
      </c>
      <c r="AN1868" s="51">
        <f t="shared" si="375"/>
        <v>0</v>
      </c>
    </row>
    <row r="1869" spans="1:40" x14ac:dyDescent="0.25">
      <c r="A1869" s="17"/>
      <c r="B1869" s="17"/>
      <c r="C1869" s="35"/>
      <c r="D1869" s="17"/>
      <c r="E1869" s="17"/>
      <c r="F1869" s="17"/>
      <c r="G1869" s="62">
        <f t="shared" si="376"/>
        <v>0</v>
      </c>
      <c r="H1869" s="17"/>
      <c r="I1869" s="17"/>
      <c r="J1869" s="17"/>
      <c r="K1869" s="17"/>
      <c r="L1869" s="17"/>
      <c r="M1869" s="17"/>
      <c r="N1869" s="17"/>
      <c r="O1869" s="17"/>
      <c r="P1869" s="115"/>
      <c r="Q1869" s="62">
        <f>IF(C1869&gt;A_Stammdaten!$B$12,0,SUM(G1869,H1869,J1869,K1869,M1869,N1869)-SUM(I1869,L1869,O1869,P1869))</f>
        <v>0</v>
      </c>
      <c r="R1869" s="17"/>
      <c r="S1869" s="17"/>
      <c r="T1869" s="17"/>
      <c r="U1869" s="62">
        <f t="shared" si="367"/>
        <v>0</v>
      </c>
      <c r="V1869" s="63">
        <f>IF(ISBLANK($B1869),0,VLOOKUP($B1869,Listen!$A$2:$C$45,2,FALSE))</f>
        <v>0</v>
      </c>
      <c r="W1869" s="63">
        <f>IF(ISBLANK($B1869),0,VLOOKUP($B1869,Listen!$A$2:$C$45,3,FALSE))</f>
        <v>0</v>
      </c>
      <c r="X1869" s="49">
        <f t="shared" si="368"/>
        <v>0</v>
      </c>
      <c r="Y1869" s="49">
        <f t="shared" si="366"/>
        <v>0</v>
      </c>
      <c r="Z1869" s="49">
        <f t="shared" si="366"/>
        <v>0</v>
      </c>
      <c r="AA1869" s="49">
        <f t="shared" si="366"/>
        <v>0</v>
      </c>
      <c r="AB1869" s="49">
        <f t="shared" si="366"/>
        <v>0</v>
      </c>
      <c r="AC1869" s="49">
        <f t="shared" si="366"/>
        <v>0</v>
      </c>
      <c r="AD1869" s="49">
        <f t="shared" si="366"/>
        <v>0</v>
      </c>
      <c r="AE1869" s="51">
        <f t="shared" si="365"/>
        <v>0</v>
      </c>
      <c r="AF1869" s="51">
        <f>IF(C1869=A_Stammdaten!$B$12,D_SAV!$U1869-D_SAV!$AG1869,HLOOKUP(A_Stammdaten!$B$12-1,$AH$4:$AN$4004,ROW(C1869)-3,FALSE)-$AG1869)</f>
        <v>0</v>
      </c>
      <c r="AG1869" s="51">
        <f>HLOOKUP(A_Stammdaten!$B$12,$AH$4:$AN$4004,ROW(C1869)-3,FALSE)</f>
        <v>0</v>
      </c>
      <c r="AH1869" s="51">
        <f t="shared" si="369"/>
        <v>0</v>
      </c>
      <c r="AI1869" s="51">
        <f t="shared" si="370"/>
        <v>0</v>
      </c>
      <c r="AJ1869" s="51">
        <f t="shared" si="371"/>
        <v>0</v>
      </c>
      <c r="AK1869" s="51">
        <f t="shared" si="372"/>
        <v>0</v>
      </c>
      <c r="AL1869" s="51">
        <f t="shared" si="373"/>
        <v>0</v>
      </c>
      <c r="AM1869" s="51">
        <f t="shared" si="374"/>
        <v>0</v>
      </c>
      <c r="AN1869" s="51">
        <f t="shared" si="375"/>
        <v>0</v>
      </c>
    </row>
    <row r="1870" spans="1:40" x14ac:dyDescent="0.25">
      <c r="A1870" s="17"/>
      <c r="B1870" s="17"/>
      <c r="C1870" s="35"/>
      <c r="D1870" s="17"/>
      <c r="E1870" s="17"/>
      <c r="F1870" s="17"/>
      <c r="G1870" s="62">
        <f t="shared" si="376"/>
        <v>0</v>
      </c>
      <c r="H1870" s="17"/>
      <c r="I1870" s="17"/>
      <c r="J1870" s="17"/>
      <c r="K1870" s="17"/>
      <c r="L1870" s="17"/>
      <c r="M1870" s="17"/>
      <c r="N1870" s="17"/>
      <c r="O1870" s="17"/>
      <c r="P1870" s="115"/>
      <c r="Q1870" s="62">
        <f>IF(C1870&gt;A_Stammdaten!$B$12,0,SUM(G1870,H1870,J1870,K1870,M1870,N1870)-SUM(I1870,L1870,O1870,P1870))</f>
        <v>0</v>
      </c>
      <c r="R1870" s="17"/>
      <c r="S1870" s="17"/>
      <c r="T1870" s="17"/>
      <c r="U1870" s="62">
        <f t="shared" si="367"/>
        <v>0</v>
      </c>
      <c r="V1870" s="63">
        <f>IF(ISBLANK($B1870),0,VLOOKUP($B1870,Listen!$A$2:$C$45,2,FALSE))</f>
        <v>0</v>
      </c>
      <c r="W1870" s="63">
        <f>IF(ISBLANK($B1870),0,VLOOKUP($B1870,Listen!$A$2:$C$45,3,FALSE))</f>
        <v>0</v>
      </c>
      <c r="X1870" s="49">
        <f t="shared" si="368"/>
        <v>0</v>
      </c>
      <c r="Y1870" s="49">
        <f t="shared" si="366"/>
        <v>0</v>
      </c>
      <c r="Z1870" s="49">
        <f t="shared" si="366"/>
        <v>0</v>
      </c>
      <c r="AA1870" s="49">
        <f t="shared" si="366"/>
        <v>0</v>
      </c>
      <c r="AB1870" s="49">
        <f t="shared" si="366"/>
        <v>0</v>
      </c>
      <c r="AC1870" s="49">
        <f t="shared" si="366"/>
        <v>0</v>
      </c>
      <c r="AD1870" s="49">
        <f t="shared" si="366"/>
        <v>0</v>
      </c>
      <c r="AE1870" s="51">
        <f t="shared" si="365"/>
        <v>0</v>
      </c>
      <c r="AF1870" s="51">
        <f>IF(C1870=A_Stammdaten!$B$12,D_SAV!$U1870-D_SAV!$AG1870,HLOOKUP(A_Stammdaten!$B$12-1,$AH$4:$AN$4004,ROW(C1870)-3,FALSE)-$AG1870)</f>
        <v>0</v>
      </c>
      <c r="AG1870" s="51">
        <f>HLOOKUP(A_Stammdaten!$B$12,$AH$4:$AN$4004,ROW(C1870)-3,FALSE)</f>
        <v>0</v>
      </c>
      <c r="AH1870" s="51">
        <f t="shared" si="369"/>
        <v>0</v>
      </c>
      <c r="AI1870" s="51">
        <f t="shared" si="370"/>
        <v>0</v>
      </c>
      <c r="AJ1870" s="51">
        <f t="shared" si="371"/>
        <v>0</v>
      </c>
      <c r="AK1870" s="51">
        <f t="shared" si="372"/>
        <v>0</v>
      </c>
      <c r="AL1870" s="51">
        <f t="shared" si="373"/>
        <v>0</v>
      </c>
      <c r="AM1870" s="51">
        <f t="shared" si="374"/>
        <v>0</v>
      </c>
      <c r="AN1870" s="51">
        <f t="shared" si="375"/>
        <v>0</v>
      </c>
    </row>
    <row r="1871" spans="1:40" x14ac:dyDescent="0.25">
      <c r="A1871" s="17"/>
      <c r="B1871" s="17"/>
      <c r="C1871" s="35"/>
      <c r="D1871" s="17"/>
      <c r="E1871" s="17"/>
      <c r="F1871" s="17"/>
      <c r="G1871" s="62">
        <f t="shared" si="376"/>
        <v>0</v>
      </c>
      <c r="H1871" s="17"/>
      <c r="I1871" s="17"/>
      <c r="J1871" s="17"/>
      <c r="K1871" s="17"/>
      <c r="L1871" s="17"/>
      <c r="M1871" s="17"/>
      <c r="N1871" s="17"/>
      <c r="O1871" s="17"/>
      <c r="P1871" s="115"/>
      <c r="Q1871" s="62">
        <f>IF(C1871&gt;A_Stammdaten!$B$12,0,SUM(G1871,H1871,J1871,K1871,M1871,N1871)-SUM(I1871,L1871,O1871,P1871))</f>
        <v>0</v>
      </c>
      <c r="R1871" s="17"/>
      <c r="S1871" s="17"/>
      <c r="T1871" s="17"/>
      <c r="U1871" s="62">
        <f t="shared" si="367"/>
        <v>0</v>
      </c>
      <c r="V1871" s="63">
        <f>IF(ISBLANK($B1871),0,VLOOKUP($B1871,Listen!$A$2:$C$45,2,FALSE))</f>
        <v>0</v>
      </c>
      <c r="W1871" s="63">
        <f>IF(ISBLANK($B1871),0,VLOOKUP($B1871,Listen!$A$2:$C$45,3,FALSE))</f>
        <v>0</v>
      </c>
      <c r="X1871" s="49">
        <f t="shared" si="368"/>
        <v>0</v>
      </c>
      <c r="Y1871" s="49">
        <f t="shared" si="366"/>
        <v>0</v>
      </c>
      <c r="Z1871" s="49">
        <f t="shared" si="366"/>
        <v>0</v>
      </c>
      <c r="AA1871" s="49">
        <f t="shared" si="366"/>
        <v>0</v>
      </c>
      <c r="AB1871" s="49">
        <f t="shared" si="366"/>
        <v>0</v>
      </c>
      <c r="AC1871" s="49">
        <f t="shared" si="366"/>
        <v>0</v>
      </c>
      <c r="AD1871" s="49">
        <f t="shared" si="366"/>
        <v>0</v>
      </c>
      <c r="AE1871" s="51">
        <f t="shared" si="365"/>
        <v>0</v>
      </c>
      <c r="AF1871" s="51">
        <f>IF(C1871=A_Stammdaten!$B$12,D_SAV!$U1871-D_SAV!$AG1871,HLOOKUP(A_Stammdaten!$B$12-1,$AH$4:$AN$4004,ROW(C1871)-3,FALSE)-$AG1871)</f>
        <v>0</v>
      </c>
      <c r="AG1871" s="51">
        <f>HLOOKUP(A_Stammdaten!$B$12,$AH$4:$AN$4004,ROW(C1871)-3,FALSE)</f>
        <v>0</v>
      </c>
      <c r="AH1871" s="51">
        <f t="shared" si="369"/>
        <v>0</v>
      </c>
      <c r="AI1871" s="51">
        <f t="shared" si="370"/>
        <v>0</v>
      </c>
      <c r="AJ1871" s="51">
        <f t="shared" si="371"/>
        <v>0</v>
      </c>
      <c r="AK1871" s="51">
        <f t="shared" si="372"/>
        <v>0</v>
      </c>
      <c r="AL1871" s="51">
        <f t="shared" si="373"/>
        <v>0</v>
      </c>
      <c r="AM1871" s="51">
        <f t="shared" si="374"/>
        <v>0</v>
      </c>
      <c r="AN1871" s="51">
        <f t="shared" si="375"/>
        <v>0</v>
      </c>
    </row>
    <row r="1872" spans="1:40" x14ac:dyDescent="0.25">
      <c r="A1872" s="17"/>
      <c r="B1872" s="17"/>
      <c r="C1872" s="35"/>
      <c r="D1872" s="17"/>
      <c r="E1872" s="17"/>
      <c r="F1872" s="17"/>
      <c r="G1872" s="62">
        <f t="shared" si="376"/>
        <v>0</v>
      </c>
      <c r="H1872" s="17"/>
      <c r="I1872" s="17"/>
      <c r="J1872" s="17"/>
      <c r="K1872" s="17"/>
      <c r="L1872" s="17"/>
      <c r="M1872" s="17"/>
      <c r="N1872" s="17"/>
      <c r="O1872" s="17"/>
      <c r="P1872" s="115"/>
      <c r="Q1872" s="62">
        <f>IF(C1872&gt;A_Stammdaten!$B$12,0,SUM(G1872,H1872,J1872,K1872,M1872,N1872)-SUM(I1872,L1872,O1872,P1872))</f>
        <v>0</v>
      </c>
      <c r="R1872" s="17"/>
      <c r="S1872" s="17"/>
      <c r="T1872" s="17"/>
      <c r="U1872" s="62">
        <f t="shared" si="367"/>
        <v>0</v>
      </c>
      <c r="V1872" s="63">
        <f>IF(ISBLANK($B1872),0,VLOOKUP($B1872,Listen!$A$2:$C$45,2,FALSE))</f>
        <v>0</v>
      </c>
      <c r="W1872" s="63">
        <f>IF(ISBLANK($B1872),0,VLOOKUP($B1872,Listen!$A$2:$C$45,3,FALSE))</f>
        <v>0</v>
      </c>
      <c r="X1872" s="49">
        <f t="shared" si="368"/>
        <v>0</v>
      </c>
      <c r="Y1872" s="49">
        <f t="shared" si="366"/>
        <v>0</v>
      </c>
      <c r="Z1872" s="49">
        <f t="shared" si="366"/>
        <v>0</v>
      </c>
      <c r="AA1872" s="49">
        <f t="shared" si="366"/>
        <v>0</v>
      </c>
      <c r="AB1872" s="49">
        <f t="shared" si="366"/>
        <v>0</v>
      </c>
      <c r="AC1872" s="49">
        <f t="shared" si="366"/>
        <v>0</v>
      </c>
      <c r="AD1872" s="49">
        <f t="shared" si="366"/>
        <v>0</v>
      </c>
      <c r="AE1872" s="51">
        <f t="shared" si="365"/>
        <v>0</v>
      </c>
      <c r="AF1872" s="51">
        <f>IF(C1872=A_Stammdaten!$B$12,D_SAV!$U1872-D_SAV!$AG1872,HLOOKUP(A_Stammdaten!$B$12-1,$AH$4:$AN$4004,ROW(C1872)-3,FALSE)-$AG1872)</f>
        <v>0</v>
      </c>
      <c r="AG1872" s="51">
        <f>HLOOKUP(A_Stammdaten!$B$12,$AH$4:$AN$4004,ROW(C1872)-3,FALSE)</f>
        <v>0</v>
      </c>
      <c r="AH1872" s="51">
        <f t="shared" si="369"/>
        <v>0</v>
      </c>
      <c r="AI1872" s="51">
        <f t="shared" si="370"/>
        <v>0</v>
      </c>
      <c r="AJ1872" s="51">
        <f t="shared" si="371"/>
        <v>0</v>
      </c>
      <c r="AK1872" s="51">
        <f t="shared" si="372"/>
        <v>0</v>
      </c>
      <c r="AL1872" s="51">
        <f t="shared" si="373"/>
        <v>0</v>
      </c>
      <c r="AM1872" s="51">
        <f t="shared" si="374"/>
        <v>0</v>
      </c>
      <c r="AN1872" s="51">
        <f t="shared" si="375"/>
        <v>0</v>
      </c>
    </row>
    <row r="1873" spans="1:40" x14ac:dyDescent="0.25">
      <c r="A1873" s="17"/>
      <c r="B1873" s="17"/>
      <c r="C1873" s="35"/>
      <c r="D1873" s="17"/>
      <c r="E1873" s="17"/>
      <c r="F1873" s="17"/>
      <c r="G1873" s="62">
        <f t="shared" si="376"/>
        <v>0</v>
      </c>
      <c r="H1873" s="17"/>
      <c r="I1873" s="17"/>
      <c r="J1873" s="17"/>
      <c r="K1873" s="17"/>
      <c r="L1873" s="17"/>
      <c r="M1873" s="17"/>
      <c r="N1873" s="17"/>
      <c r="O1873" s="17"/>
      <c r="P1873" s="115"/>
      <c r="Q1873" s="62">
        <f>IF(C1873&gt;A_Stammdaten!$B$12,0,SUM(G1873,H1873,J1873,K1873,M1873,N1873)-SUM(I1873,L1873,O1873,P1873))</f>
        <v>0</v>
      </c>
      <c r="R1873" s="17"/>
      <c r="S1873" s="17"/>
      <c r="T1873" s="17"/>
      <c r="U1873" s="62">
        <f t="shared" si="367"/>
        <v>0</v>
      </c>
      <c r="V1873" s="63">
        <f>IF(ISBLANK($B1873),0,VLOOKUP($B1873,Listen!$A$2:$C$45,2,FALSE))</f>
        <v>0</v>
      </c>
      <c r="W1873" s="63">
        <f>IF(ISBLANK($B1873),0,VLOOKUP($B1873,Listen!$A$2:$C$45,3,FALSE))</f>
        <v>0</v>
      </c>
      <c r="X1873" s="49">
        <f t="shared" si="368"/>
        <v>0</v>
      </c>
      <c r="Y1873" s="49">
        <f t="shared" si="366"/>
        <v>0</v>
      </c>
      <c r="Z1873" s="49">
        <f t="shared" si="366"/>
        <v>0</v>
      </c>
      <c r="AA1873" s="49">
        <f t="shared" si="366"/>
        <v>0</v>
      </c>
      <c r="AB1873" s="49">
        <f t="shared" si="366"/>
        <v>0</v>
      </c>
      <c r="AC1873" s="49">
        <f t="shared" si="366"/>
        <v>0</v>
      </c>
      <c r="AD1873" s="49">
        <f t="shared" si="366"/>
        <v>0</v>
      </c>
      <c r="AE1873" s="51">
        <f t="shared" si="365"/>
        <v>0</v>
      </c>
      <c r="AF1873" s="51">
        <f>IF(C1873=A_Stammdaten!$B$12,D_SAV!$U1873-D_SAV!$AG1873,HLOOKUP(A_Stammdaten!$B$12-1,$AH$4:$AN$4004,ROW(C1873)-3,FALSE)-$AG1873)</f>
        <v>0</v>
      </c>
      <c r="AG1873" s="51">
        <f>HLOOKUP(A_Stammdaten!$B$12,$AH$4:$AN$4004,ROW(C1873)-3,FALSE)</f>
        <v>0</v>
      </c>
      <c r="AH1873" s="51">
        <f t="shared" si="369"/>
        <v>0</v>
      </c>
      <c r="AI1873" s="51">
        <f t="shared" si="370"/>
        <v>0</v>
      </c>
      <c r="AJ1873" s="51">
        <f t="shared" si="371"/>
        <v>0</v>
      </c>
      <c r="AK1873" s="51">
        <f t="shared" si="372"/>
        <v>0</v>
      </c>
      <c r="AL1873" s="51">
        <f t="shared" si="373"/>
        <v>0</v>
      </c>
      <c r="AM1873" s="51">
        <f t="shared" si="374"/>
        <v>0</v>
      </c>
      <c r="AN1873" s="51">
        <f t="shared" si="375"/>
        <v>0</v>
      </c>
    </row>
    <row r="1874" spans="1:40" x14ac:dyDescent="0.25">
      <c r="A1874" s="17"/>
      <c r="B1874" s="17"/>
      <c r="C1874" s="35"/>
      <c r="D1874" s="17"/>
      <c r="E1874" s="17"/>
      <c r="F1874" s="17"/>
      <c r="G1874" s="62">
        <f t="shared" si="376"/>
        <v>0</v>
      </c>
      <c r="H1874" s="17"/>
      <c r="I1874" s="17"/>
      <c r="J1874" s="17"/>
      <c r="K1874" s="17"/>
      <c r="L1874" s="17"/>
      <c r="M1874" s="17"/>
      <c r="N1874" s="17"/>
      <c r="O1874" s="17"/>
      <c r="P1874" s="115"/>
      <c r="Q1874" s="62">
        <f>IF(C1874&gt;A_Stammdaten!$B$12,0,SUM(G1874,H1874,J1874,K1874,M1874,N1874)-SUM(I1874,L1874,O1874,P1874))</f>
        <v>0</v>
      </c>
      <c r="R1874" s="17"/>
      <c r="S1874" s="17"/>
      <c r="T1874" s="17"/>
      <c r="U1874" s="62">
        <f t="shared" si="367"/>
        <v>0</v>
      </c>
      <c r="V1874" s="63">
        <f>IF(ISBLANK($B1874),0,VLOOKUP($B1874,Listen!$A$2:$C$45,2,FALSE))</f>
        <v>0</v>
      </c>
      <c r="W1874" s="63">
        <f>IF(ISBLANK($B1874),0,VLOOKUP($B1874,Listen!$A$2:$C$45,3,FALSE))</f>
        <v>0</v>
      </c>
      <c r="X1874" s="49">
        <f t="shared" si="368"/>
        <v>0</v>
      </c>
      <c r="Y1874" s="49">
        <f t="shared" si="366"/>
        <v>0</v>
      </c>
      <c r="Z1874" s="49">
        <f t="shared" si="366"/>
        <v>0</v>
      </c>
      <c r="AA1874" s="49">
        <f t="shared" si="366"/>
        <v>0</v>
      </c>
      <c r="AB1874" s="49">
        <f t="shared" si="366"/>
        <v>0</v>
      </c>
      <c r="AC1874" s="49">
        <f t="shared" si="366"/>
        <v>0</v>
      </c>
      <c r="AD1874" s="49">
        <f t="shared" si="366"/>
        <v>0</v>
      </c>
      <c r="AE1874" s="51">
        <f t="shared" si="365"/>
        <v>0</v>
      </c>
      <c r="AF1874" s="51">
        <f>IF(C1874=A_Stammdaten!$B$12,D_SAV!$U1874-D_SAV!$AG1874,HLOOKUP(A_Stammdaten!$B$12-1,$AH$4:$AN$4004,ROW(C1874)-3,FALSE)-$AG1874)</f>
        <v>0</v>
      </c>
      <c r="AG1874" s="51">
        <f>HLOOKUP(A_Stammdaten!$B$12,$AH$4:$AN$4004,ROW(C1874)-3,FALSE)</f>
        <v>0</v>
      </c>
      <c r="AH1874" s="51">
        <f t="shared" si="369"/>
        <v>0</v>
      </c>
      <c r="AI1874" s="51">
        <f t="shared" si="370"/>
        <v>0</v>
      </c>
      <c r="AJ1874" s="51">
        <f t="shared" si="371"/>
        <v>0</v>
      </c>
      <c r="AK1874" s="51">
        <f t="shared" si="372"/>
        <v>0</v>
      </c>
      <c r="AL1874" s="51">
        <f t="shared" si="373"/>
        <v>0</v>
      </c>
      <c r="AM1874" s="51">
        <f t="shared" si="374"/>
        <v>0</v>
      </c>
      <c r="AN1874" s="51">
        <f t="shared" si="375"/>
        <v>0</v>
      </c>
    </row>
    <row r="1875" spans="1:40" x14ac:dyDescent="0.25">
      <c r="A1875" s="17"/>
      <c r="B1875" s="17"/>
      <c r="C1875" s="35"/>
      <c r="D1875" s="17"/>
      <c r="E1875" s="17"/>
      <c r="F1875" s="17"/>
      <c r="G1875" s="62">
        <f t="shared" si="376"/>
        <v>0</v>
      </c>
      <c r="H1875" s="17"/>
      <c r="I1875" s="17"/>
      <c r="J1875" s="17"/>
      <c r="K1875" s="17"/>
      <c r="L1875" s="17"/>
      <c r="M1875" s="17"/>
      <c r="N1875" s="17"/>
      <c r="O1875" s="17"/>
      <c r="P1875" s="115"/>
      <c r="Q1875" s="62">
        <f>IF(C1875&gt;A_Stammdaten!$B$12,0,SUM(G1875,H1875,J1875,K1875,M1875,N1875)-SUM(I1875,L1875,O1875,P1875))</f>
        <v>0</v>
      </c>
      <c r="R1875" s="17"/>
      <c r="S1875" s="17"/>
      <c r="T1875" s="17"/>
      <c r="U1875" s="62">
        <f t="shared" si="367"/>
        <v>0</v>
      </c>
      <c r="V1875" s="63">
        <f>IF(ISBLANK($B1875),0,VLOOKUP($B1875,Listen!$A$2:$C$45,2,FALSE))</f>
        <v>0</v>
      </c>
      <c r="W1875" s="63">
        <f>IF(ISBLANK($B1875),0,VLOOKUP($B1875,Listen!$A$2:$C$45,3,FALSE))</f>
        <v>0</v>
      </c>
      <c r="X1875" s="49">
        <f t="shared" si="368"/>
        <v>0</v>
      </c>
      <c r="Y1875" s="49">
        <f t="shared" si="366"/>
        <v>0</v>
      </c>
      <c r="Z1875" s="49">
        <f t="shared" si="366"/>
        <v>0</v>
      </c>
      <c r="AA1875" s="49">
        <f t="shared" si="366"/>
        <v>0</v>
      </c>
      <c r="AB1875" s="49">
        <f t="shared" si="366"/>
        <v>0</v>
      </c>
      <c r="AC1875" s="49">
        <f t="shared" si="366"/>
        <v>0</v>
      </c>
      <c r="AD1875" s="49">
        <f t="shared" si="366"/>
        <v>0</v>
      </c>
      <c r="AE1875" s="51">
        <f t="shared" si="365"/>
        <v>0</v>
      </c>
      <c r="AF1875" s="51">
        <f>IF(C1875=A_Stammdaten!$B$12,D_SAV!$U1875-D_SAV!$AG1875,HLOOKUP(A_Stammdaten!$B$12-1,$AH$4:$AN$4004,ROW(C1875)-3,FALSE)-$AG1875)</f>
        <v>0</v>
      </c>
      <c r="AG1875" s="51">
        <f>HLOOKUP(A_Stammdaten!$B$12,$AH$4:$AN$4004,ROW(C1875)-3,FALSE)</f>
        <v>0</v>
      </c>
      <c r="AH1875" s="51">
        <f t="shared" si="369"/>
        <v>0</v>
      </c>
      <c r="AI1875" s="51">
        <f t="shared" si="370"/>
        <v>0</v>
      </c>
      <c r="AJ1875" s="51">
        <f t="shared" si="371"/>
        <v>0</v>
      </c>
      <c r="AK1875" s="51">
        <f t="shared" si="372"/>
        <v>0</v>
      </c>
      <c r="AL1875" s="51">
        <f t="shared" si="373"/>
        <v>0</v>
      </c>
      <c r="AM1875" s="51">
        <f t="shared" si="374"/>
        <v>0</v>
      </c>
      <c r="AN1875" s="51">
        <f t="shared" si="375"/>
        <v>0</v>
      </c>
    </row>
    <row r="1876" spans="1:40" x14ac:dyDescent="0.25">
      <c r="A1876" s="17"/>
      <c r="B1876" s="17"/>
      <c r="C1876" s="35"/>
      <c r="D1876" s="17"/>
      <c r="E1876" s="17"/>
      <c r="F1876" s="17"/>
      <c r="G1876" s="62">
        <f t="shared" si="376"/>
        <v>0</v>
      </c>
      <c r="H1876" s="17"/>
      <c r="I1876" s="17"/>
      <c r="J1876" s="17"/>
      <c r="K1876" s="17"/>
      <c r="L1876" s="17"/>
      <c r="M1876" s="17"/>
      <c r="N1876" s="17"/>
      <c r="O1876" s="17"/>
      <c r="P1876" s="115"/>
      <c r="Q1876" s="62">
        <f>IF(C1876&gt;A_Stammdaten!$B$12,0,SUM(G1876,H1876,J1876,K1876,M1876,N1876)-SUM(I1876,L1876,O1876,P1876))</f>
        <v>0</v>
      </c>
      <c r="R1876" s="17"/>
      <c r="S1876" s="17"/>
      <c r="T1876" s="17"/>
      <c r="U1876" s="62">
        <f t="shared" si="367"/>
        <v>0</v>
      </c>
      <c r="V1876" s="63">
        <f>IF(ISBLANK($B1876),0,VLOOKUP($B1876,Listen!$A$2:$C$45,2,FALSE))</f>
        <v>0</v>
      </c>
      <c r="W1876" s="63">
        <f>IF(ISBLANK($B1876),0,VLOOKUP($B1876,Listen!$A$2:$C$45,3,FALSE))</f>
        <v>0</v>
      </c>
      <c r="X1876" s="49">
        <f t="shared" si="368"/>
        <v>0</v>
      </c>
      <c r="Y1876" s="49">
        <f t="shared" si="366"/>
        <v>0</v>
      </c>
      <c r="Z1876" s="49">
        <f t="shared" si="366"/>
        <v>0</v>
      </c>
      <c r="AA1876" s="49">
        <f t="shared" si="366"/>
        <v>0</v>
      </c>
      <c r="AB1876" s="49">
        <f t="shared" si="366"/>
        <v>0</v>
      </c>
      <c r="AC1876" s="49">
        <f t="shared" si="366"/>
        <v>0</v>
      </c>
      <c r="AD1876" s="49">
        <f t="shared" si="366"/>
        <v>0</v>
      </c>
      <c r="AE1876" s="51">
        <f t="shared" si="365"/>
        <v>0</v>
      </c>
      <c r="AF1876" s="51">
        <f>IF(C1876=A_Stammdaten!$B$12,D_SAV!$U1876-D_SAV!$AG1876,HLOOKUP(A_Stammdaten!$B$12-1,$AH$4:$AN$4004,ROW(C1876)-3,FALSE)-$AG1876)</f>
        <v>0</v>
      </c>
      <c r="AG1876" s="51">
        <f>HLOOKUP(A_Stammdaten!$B$12,$AH$4:$AN$4004,ROW(C1876)-3,FALSE)</f>
        <v>0</v>
      </c>
      <c r="AH1876" s="51">
        <f t="shared" si="369"/>
        <v>0</v>
      </c>
      <c r="AI1876" s="51">
        <f t="shared" si="370"/>
        <v>0</v>
      </c>
      <c r="AJ1876" s="51">
        <f t="shared" si="371"/>
        <v>0</v>
      </c>
      <c r="AK1876" s="51">
        <f t="shared" si="372"/>
        <v>0</v>
      </c>
      <c r="AL1876" s="51">
        <f t="shared" si="373"/>
        <v>0</v>
      </c>
      <c r="AM1876" s="51">
        <f t="shared" si="374"/>
        <v>0</v>
      </c>
      <c r="AN1876" s="51">
        <f t="shared" si="375"/>
        <v>0</v>
      </c>
    </row>
    <row r="1877" spans="1:40" x14ac:dyDescent="0.25">
      <c r="A1877" s="17"/>
      <c r="B1877" s="17"/>
      <c r="C1877" s="35"/>
      <c r="D1877" s="17"/>
      <c r="E1877" s="17"/>
      <c r="F1877" s="17"/>
      <c r="G1877" s="62">
        <f t="shared" si="376"/>
        <v>0</v>
      </c>
      <c r="H1877" s="17"/>
      <c r="I1877" s="17"/>
      <c r="J1877" s="17"/>
      <c r="K1877" s="17"/>
      <c r="L1877" s="17"/>
      <c r="M1877" s="17"/>
      <c r="N1877" s="17"/>
      <c r="O1877" s="17"/>
      <c r="P1877" s="115"/>
      <c r="Q1877" s="62">
        <f>IF(C1877&gt;A_Stammdaten!$B$12,0,SUM(G1877,H1877,J1877,K1877,M1877,N1877)-SUM(I1877,L1877,O1877,P1877))</f>
        <v>0</v>
      </c>
      <c r="R1877" s="17"/>
      <c r="S1877" s="17"/>
      <c r="T1877" s="17"/>
      <c r="U1877" s="62">
        <f t="shared" si="367"/>
        <v>0</v>
      </c>
      <c r="V1877" s="63">
        <f>IF(ISBLANK($B1877),0,VLOOKUP($B1877,Listen!$A$2:$C$45,2,FALSE))</f>
        <v>0</v>
      </c>
      <c r="W1877" s="63">
        <f>IF(ISBLANK($B1877),0,VLOOKUP($B1877,Listen!$A$2:$C$45,3,FALSE))</f>
        <v>0</v>
      </c>
      <c r="X1877" s="49">
        <f t="shared" si="368"/>
        <v>0</v>
      </c>
      <c r="Y1877" s="49">
        <f t="shared" si="366"/>
        <v>0</v>
      </c>
      <c r="Z1877" s="49">
        <f t="shared" si="366"/>
        <v>0</v>
      </c>
      <c r="AA1877" s="49">
        <f t="shared" si="366"/>
        <v>0</v>
      </c>
      <c r="AB1877" s="49">
        <f t="shared" si="366"/>
        <v>0</v>
      </c>
      <c r="AC1877" s="49">
        <f t="shared" si="366"/>
        <v>0</v>
      </c>
      <c r="AD1877" s="49">
        <f t="shared" si="366"/>
        <v>0</v>
      </c>
      <c r="AE1877" s="51">
        <f t="shared" si="365"/>
        <v>0</v>
      </c>
      <c r="AF1877" s="51">
        <f>IF(C1877=A_Stammdaten!$B$12,D_SAV!$U1877-D_SAV!$AG1877,HLOOKUP(A_Stammdaten!$B$12-1,$AH$4:$AN$4004,ROW(C1877)-3,FALSE)-$AG1877)</f>
        <v>0</v>
      </c>
      <c r="AG1877" s="51">
        <f>HLOOKUP(A_Stammdaten!$B$12,$AH$4:$AN$4004,ROW(C1877)-3,FALSE)</f>
        <v>0</v>
      </c>
      <c r="AH1877" s="51">
        <f t="shared" si="369"/>
        <v>0</v>
      </c>
      <c r="AI1877" s="51">
        <f t="shared" si="370"/>
        <v>0</v>
      </c>
      <c r="AJ1877" s="51">
        <f t="shared" si="371"/>
        <v>0</v>
      </c>
      <c r="AK1877" s="51">
        <f t="shared" si="372"/>
        <v>0</v>
      </c>
      <c r="AL1877" s="51">
        <f t="shared" si="373"/>
        <v>0</v>
      </c>
      <c r="AM1877" s="51">
        <f t="shared" si="374"/>
        <v>0</v>
      </c>
      <c r="AN1877" s="51">
        <f t="shared" si="375"/>
        <v>0</v>
      </c>
    </row>
    <row r="1878" spans="1:40" x14ac:dyDescent="0.25">
      <c r="A1878" s="17"/>
      <c r="B1878" s="17"/>
      <c r="C1878" s="35"/>
      <c r="D1878" s="17"/>
      <c r="E1878" s="17"/>
      <c r="F1878" s="17"/>
      <c r="G1878" s="62">
        <f t="shared" si="376"/>
        <v>0</v>
      </c>
      <c r="H1878" s="17"/>
      <c r="I1878" s="17"/>
      <c r="J1878" s="17"/>
      <c r="K1878" s="17"/>
      <c r="L1878" s="17"/>
      <c r="M1878" s="17"/>
      <c r="N1878" s="17"/>
      <c r="O1878" s="17"/>
      <c r="P1878" s="115"/>
      <c r="Q1878" s="62">
        <f>IF(C1878&gt;A_Stammdaten!$B$12,0,SUM(G1878,H1878,J1878,K1878,M1878,N1878)-SUM(I1878,L1878,O1878,P1878))</f>
        <v>0</v>
      </c>
      <c r="R1878" s="17"/>
      <c r="S1878" s="17"/>
      <c r="T1878" s="17"/>
      <c r="U1878" s="62">
        <f t="shared" si="367"/>
        <v>0</v>
      </c>
      <c r="V1878" s="63">
        <f>IF(ISBLANK($B1878),0,VLOOKUP($B1878,Listen!$A$2:$C$45,2,FALSE))</f>
        <v>0</v>
      </c>
      <c r="W1878" s="63">
        <f>IF(ISBLANK($B1878),0,VLOOKUP($B1878,Listen!$A$2:$C$45,3,FALSE))</f>
        <v>0</v>
      </c>
      <c r="X1878" s="49">
        <f t="shared" si="368"/>
        <v>0</v>
      </c>
      <c r="Y1878" s="49">
        <f t="shared" si="366"/>
        <v>0</v>
      </c>
      <c r="Z1878" s="49">
        <f t="shared" si="366"/>
        <v>0</v>
      </c>
      <c r="AA1878" s="49">
        <f t="shared" si="366"/>
        <v>0</v>
      </c>
      <c r="AB1878" s="49">
        <f t="shared" si="366"/>
        <v>0</v>
      </c>
      <c r="AC1878" s="49">
        <f t="shared" si="366"/>
        <v>0</v>
      </c>
      <c r="AD1878" s="49">
        <f t="shared" si="366"/>
        <v>0</v>
      </c>
      <c r="AE1878" s="51">
        <f t="shared" si="365"/>
        <v>0</v>
      </c>
      <c r="AF1878" s="51">
        <f>IF(C1878=A_Stammdaten!$B$12,D_SAV!$U1878-D_SAV!$AG1878,HLOOKUP(A_Stammdaten!$B$12-1,$AH$4:$AN$4004,ROW(C1878)-3,FALSE)-$AG1878)</f>
        <v>0</v>
      </c>
      <c r="AG1878" s="51">
        <f>HLOOKUP(A_Stammdaten!$B$12,$AH$4:$AN$4004,ROW(C1878)-3,FALSE)</f>
        <v>0</v>
      </c>
      <c r="AH1878" s="51">
        <f t="shared" si="369"/>
        <v>0</v>
      </c>
      <c r="AI1878" s="51">
        <f t="shared" si="370"/>
        <v>0</v>
      </c>
      <c r="AJ1878" s="51">
        <f t="shared" si="371"/>
        <v>0</v>
      </c>
      <c r="AK1878" s="51">
        <f t="shared" si="372"/>
        <v>0</v>
      </c>
      <c r="AL1878" s="51">
        <f t="shared" si="373"/>
        <v>0</v>
      </c>
      <c r="AM1878" s="51">
        <f t="shared" si="374"/>
        <v>0</v>
      </c>
      <c r="AN1878" s="51">
        <f t="shared" si="375"/>
        <v>0</v>
      </c>
    </row>
    <row r="1879" spans="1:40" x14ac:dyDescent="0.25">
      <c r="A1879" s="17"/>
      <c r="B1879" s="17"/>
      <c r="C1879" s="35"/>
      <c r="D1879" s="17"/>
      <c r="E1879" s="17"/>
      <c r="F1879" s="17"/>
      <c r="G1879" s="62">
        <f t="shared" si="376"/>
        <v>0</v>
      </c>
      <c r="H1879" s="17"/>
      <c r="I1879" s="17"/>
      <c r="J1879" s="17"/>
      <c r="K1879" s="17"/>
      <c r="L1879" s="17"/>
      <c r="M1879" s="17"/>
      <c r="N1879" s="17"/>
      <c r="O1879" s="17"/>
      <c r="P1879" s="115"/>
      <c r="Q1879" s="62">
        <f>IF(C1879&gt;A_Stammdaten!$B$12,0,SUM(G1879,H1879,J1879,K1879,M1879,N1879)-SUM(I1879,L1879,O1879,P1879))</f>
        <v>0</v>
      </c>
      <c r="R1879" s="17"/>
      <c r="S1879" s="17"/>
      <c r="T1879" s="17"/>
      <c r="U1879" s="62">
        <f t="shared" si="367"/>
        <v>0</v>
      </c>
      <c r="V1879" s="63">
        <f>IF(ISBLANK($B1879),0,VLOOKUP($B1879,Listen!$A$2:$C$45,2,FALSE))</f>
        <v>0</v>
      </c>
      <c r="W1879" s="63">
        <f>IF(ISBLANK($B1879),0,VLOOKUP($B1879,Listen!$A$2:$C$45,3,FALSE))</f>
        <v>0</v>
      </c>
      <c r="X1879" s="49">
        <f t="shared" si="368"/>
        <v>0</v>
      </c>
      <c r="Y1879" s="49">
        <f t="shared" si="366"/>
        <v>0</v>
      </c>
      <c r="Z1879" s="49">
        <f t="shared" si="366"/>
        <v>0</v>
      </c>
      <c r="AA1879" s="49">
        <f t="shared" si="366"/>
        <v>0</v>
      </c>
      <c r="AB1879" s="49">
        <f t="shared" si="366"/>
        <v>0</v>
      </c>
      <c r="AC1879" s="49">
        <f t="shared" si="366"/>
        <v>0</v>
      </c>
      <c r="AD1879" s="49">
        <f t="shared" si="366"/>
        <v>0</v>
      </c>
      <c r="AE1879" s="51">
        <f t="shared" si="365"/>
        <v>0</v>
      </c>
      <c r="AF1879" s="51">
        <f>IF(C1879=A_Stammdaten!$B$12,D_SAV!$U1879-D_SAV!$AG1879,HLOOKUP(A_Stammdaten!$B$12-1,$AH$4:$AN$4004,ROW(C1879)-3,FALSE)-$AG1879)</f>
        <v>0</v>
      </c>
      <c r="AG1879" s="51">
        <f>HLOOKUP(A_Stammdaten!$B$12,$AH$4:$AN$4004,ROW(C1879)-3,FALSE)</f>
        <v>0</v>
      </c>
      <c r="AH1879" s="51">
        <f t="shared" si="369"/>
        <v>0</v>
      </c>
      <c r="AI1879" s="51">
        <f t="shared" si="370"/>
        <v>0</v>
      </c>
      <c r="AJ1879" s="51">
        <f t="shared" si="371"/>
        <v>0</v>
      </c>
      <c r="AK1879" s="51">
        <f t="shared" si="372"/>
        <v>0</v>
      </c>
      <c r="AL1879" s="51">
        <f t="shared" si="373"/>
        <v>0</v>
      </c>
      <c r="AM1879" s="51">
        <f t="shared" si="374"/>
        <v>0</v>
      </c>
      <c r="AN1879" s="51">
        <f t="shared" si="375"/>
        <v>0</v>
      </c>
    </row>
    <row r="1880" spans="1:40" x14ac:dyDescent="0.25">
      <c r="A1880" s="17"/>
      <c r="B1880" s="17"/>
      <c r="C1880" s="35"/>
      <c r="D1880" s="17"/>
      <c r="E1880" s="17"/>
      <c r="F1880" s="17"/>
      <c r="G1880" s="62">
        <f t="shared" si="376"/>
        <v>0</v>
      </c>
      <c r="H1880" s="17"/>
      <c r="I1880" s="17"/>
      <c r="J1880" s="17"/>
      <c r="K1880" s="17"/>
      <c r="L1880" s="17"/>
      <c r="M1880" s="17"/>
      <c r="N1880" s="17"/>
      <c r="O1880" s="17"/>
      <c r="P1880" s="115"/>
      <c r="Q1880" s="62">
        <f>IF(C1880&gt;A_Stammdaten!$B$12,0,SUM(G1880,H1880,J1880,K1880,M1880,N1880)-SUM(I1880,L1880,O1880,P1880))</f>
        <v>0</v>
      </c>
      <c r="R1880" s="17"/>
      <c r="S1880" s="17"/>
      <c r="T1880" s="17"/>
      <c r="U1880" s="62">
        <f t="shared" si="367"/>
        <v>0</v>
      </c>
      <c r="V1880" s="63">
        <f>IF(ISBLANK($B1880),0,VLOOKUP($B1880,Listen!$A$2:$C$45,2,FALSE))</f>
        <v>0</v>
      </c>
      <c r="W1880" s="63">
        <f>IF(ISBLANK($B1880),0,VLOOKUP($B1880,Listen!$A$2:$C$45,3,FALSE))</f>
        <v>0</v>
      </c>
      <c r="X1880" s="49">
        <f t="shared" si="368"/>
        <v>0</v>
      </c>
      <c r="Y1880" s="49">
        <f t="shared" si="366"/>
        <v>0</v>
      </c>
      <c r="Z1880" s="49">
        <f t="shared" si="366"/>
        <v>0</v>
      </c>
      <c r="AA1880" s="49">
        <f t="shared" si="366"/>
        <v>0</v>
      </c>
      <c r="AB1880" s="49">
        <f t="shared" si="366"/>
        <v>0</v>
      </c>
      <c r="AC1880" s="49">
        <f t="shared" si="366"/>
        <v>0</v>
      </c>
      <c r="AD1880" s="49">
        <f t="shared" si="366"/>
        <v>0</v>
      </c>
      <c r="AE1880" s="51">
        <f t="shared" si="365"/>
        <v>0</v>
      </c>
      <c r="AF1880" s="51">
        <f>IF(C1880=A_Stammdaten!$B$12,D_SAV!$U1880-D_SAV!$AG1880,HLOOKUP(A_Stammdaten!$B$12-1,$AH$4:$AN$4004,ROW(C1880)-3,FALSE)-$AG1880)</f>
        <v>0</v>
      </c>
      <c r="AG1880" s="51">
        <f>HLOOKUP(A_Stammdaten!$B$12,$AH$4:$AN$4004,ROW(C1880)-3,FALSE)</f>
        <v>0</v>
      </c>
      <c r="AH1880" s="51">
        <f t="shared" si="369"/>
        <v>0</v>
      </c>
      <c r="AI1880" s="51">
        <f t="shared" si="370"/>
        <v>0</v>
      </c>
      <c r="AJ1880" s="51">
        <f t="shared" si="371"/>
        <v>0</v>
      </c>
      <c r="AK1880" s="51">
        <f t="shared" si="372"/>
        <v>0</v>
      </c>
      <c r="AL1880" s="51">
        <f t="shared" si="373"/>
        <v>0</v>
      </c>
      <c r="AM1880" s="51">
        <f t="shared" si="374"/>
        <v>0</v>
      </c>
      <c r="AN1880" s="51">
        <f t="shared" si="375"/>
        <v>0</v>
      </c>
    </row>
    <row r="1881" spans="1:40" x14ac:dyDescent="0.25">
      <c r="A1881" s="17"/>
      <c r="B1881" s="17"/>
      <c r="C1881" s="35"/>
      <c r="D1881" s="17"/>
      <c r="E1881" s="17"/>
      <c r="F1881" s="17"/>
      <c r="G1881" s="62">
        <f t="shared" si="376"/>
        <v>0</v>
      </c>
      <c r="H1881" s="17"/>
      <c r="I1881" s="17"/>
      <c r="J1881" s="17"/>
      <c r="K1881" s="17"/>
      <c r="L1881" s="17"/>
      <c r="M1881" s="17"/>
      <c r="N1881" s="17"/>
      <c r="O1881" s="17"/>
      <c r="P1881" s="115"/>
      <c r="Q1881" s="62">
        <f>IF(C1881&gt;A_Stammdaten!$B$12,0,SUM(G1881,H1881,J1881,K1881,M1881,N1881)-SUM(I1881,L1881,O1881,P1881))</f>
        <v>0</v>
      </c>
      <c r="R1881" s="17"/>
      <c r="S1881" s="17"/>
      <c r="T1881" s="17"/>
      <c r="U1881" s="62">
        <f t="shared" si="367"/>
        <v>0</v>
      </c>
      <c r="V1881" s="63">
        <f>IF(ISBLANK($B1881),0,VLOOKUP($B1881,Listen!$A$2:$C$45,2,FALSE))</f>
        <v>0</v>
      </c>
      <c r="W1881" s="63">
        <f>IF(ISBLANK($B1881),0,VLOOKUP($B1881,Listen!$A$2:$C$45,3,FALSE))</f>
        <v>0</v>
      </c>
      <c r="X1881" s="49">
        <f t="shared" si="368"/>
        <v>0</v>
      </c>
      <c r="Y1881" s="49">
        <f t="shared" si="366"/>
        <v>0</v>
      </c>
      <c r="Z1881" s="49">
        <f t="shared" si="366"/>
        <v>0</v>
      </c>
      <c r="AA1881" s="49">
        <f t="shared" si="366"/>
        <v>0</v>
      </c>
      <c r="AB1881" s="49">
        <f t="shared" si="366"/>
        <v>0</v>
      </c>
      <c r="AC1881" s="49">
        <f t="shared" si="366"/>
        <v>0</v>
      </c>
      <c r="AD1881" s="49">
        <f t="shared" si="366"/>
        <v>0</v>
      </c>
      <c r="AE1881" s="51">
        <f t="shared" si="365"/>
        <v>0</v>
      </c>
      <c r="AF1881" s="51">
        <f>IF(C1881=A_Stammdaten!$B$12,D_SAV!$U1881-D_SAV!$AG1881,HLOOKUP(A_Stammdaten!$B$12-1,$AH$4:$AN$4004,ROW(C1881)-3,FALSE)-$AG1881)</f>
        <v>0</v>
      </c>
      <c r="AG1881" s="51">
        <f>HLOOKUP(A_Stammdaten!$B$12,$AH$4:$AN$4004,ROW(C1881)-3,FALSE)</f>
        <v>0</v>
      </c>
      <c r="AH1881" s="51">
        <f t="shared" si="369"/>
        <v>0</v>
      </c>
      <c r="AI1881" s="51">
        <f t="shared" si="370"/>
        <v>0</v>
      </c>
      <c r="AJ1881" s="51">
        <f t="shared" si="371"/>
        <v>0</v>
      </c>
      <c r="AK1881" s="51">
        <f t="shared" si="372"/>
        <v>0</v>
      </c>
      <c r="AL1881" s="51">
        <f t="shared" si="373"/>
        <v>0</v>
      </c>
      <c r="AM1881" s="51">
        <f t="shared" si="374"/>
        <v>0</v>
      </c>
      <c r="AN1881" s="51">
        <f t="shared" si="375"/>
        <v>0</v>
      </c>
    </row>
    <row r="1882" spans="1:40" x14ac:dyDescent="0.25">
      <c r="A1882" s="17"/>
      <c r="B1882" s="17"/>
      <c r="C1882" s="35"/>
      <c r="D1882" s="17"/>
      <c r="E1882" s="17"/>
      <c r="F1882" s="17"/>
      <c r="G1882" s="62">
        <f t="shared" si="376"/>
        <v>0</v>
      </c>
      <c r="H1882" s="17"/>
      <c r="I1882" s="17"/>
      <c r="J1882" s="17"/>
      <c r="K1882" s="17"/>
      <c r="L1882" s="17"/>
      <c r="M1882" s="17"/>
      <c r="N1882" s="17"/>
      <c r="O1882" s="17"/>
      <c r="P1882" s="115"/>
      <c r="Q1882" s="62">
        <f>IF(C1882&gt;A_Stammdaten!$B$12,0,SUM(G1882,H1882,J1882,K1882,M1882,N1882)-SUM(I1882,L1882,O1882,P1882))</f>
        <v>0</v>
      </c>
      <c r="R1882" s="17"/>
      <c r="S1882" s="17"/>
      <c r="T1882" s="17"/>
      <c r="U1882" s="62">
        <f t="shared" si="367"/>
        <v>0</v>
      </c>
      <c r="V1882" s="63">
        <f>IF(ISBLANK($B1882),0,VLOOKUP($B1882,Listen!$A$2:$C$45,2,FALSE))</f>
        <v>0</v>
      </c>
      <c r="W1882" s="63">
        <f>IF(ISBLANK($B1882),0,VLOOKUP($B1882,Listen!$A$2:$C$45,3,FALSE))</f>
        <v>0</v>
      </c>
      <c r="X1882" s="49">
        <f t="shared" si="368"/>
        <v>0</v>
      </c>
      <c r="Y1882" s="49">
        <f t="shared" si="366"/>
        <v>0</v>
      </c>
      <c r="Z1882" s="49">
        <f t="shared" si="366"/>
        <v>0</v>
      </c>
      <c r="AA1882" s="49">
        <f t="shared" si="366"/>
        <v>0</v>
      </c>
      <c r="AB1882" s="49">
        <f t="shared" si="366"/>
        <v>0</v>
      </c>
      <c r="AC1882" s="49">
        <f t="shared" si="366"/>
        <v>0</v>
      </c>
      <c r="AD1882" s="49">
        <f t="shared" si="366"/>
        <v>0</v>
      </c>
      <c r="AE1882" s="51">
        <f t="shared" si="365"/>
        <v>0</v>
      </c>
      <c r="AF1882" s="51">
        <f>IF(C1882=A_Stammdaten!$B$12,D_SAV!$U1882-D_SAV!$AG1882,HLOOKUP(A_Stammdaten!$B$12-1,$AH$4:$AN$4004,ROW(C1882)-3,FALSE)-$AG1882)</f>
        <v>0</v>
      </c>
      <c r="AG1882" s="51">
        <f>HLOOKUP(A_Stammdaten!$B$12,$AH$4:$AN$4004,ROW(C1882)-3,FALSE)</f>
        <v>0</v>
      </c>
      <c r="AH1882" s="51">
        <f t="shared" si="369"/>
        <v>0</v>
      </c>
      <c r="AI1882" s="51">
        <f t="shared" si="370"/>
        <v>0</v>
      </c>
      <c r="AJ1882" s="51">
        <f t="shared" si="371"/>
        <v>0</v>
      </c>
      <c r="AK1882" s="51">
        <f t="shared" si="372"/>
        <v>0</v>
      </c>
      <c r="AL1882" s="51">
        <f t="shared" si="373"/>
        <v>0</v>
      </c>
      <c r="AM1882" s="51">
        <f t="shared" si="374"/>
        <v>0</v>
      </c>
      <c r="AN1882" s="51">
        <f t="shared" si="375"/>
        <v>0</v>
      </c>
    </row>
    <row r="1883" spans="1:40" x14ac:dyDescent="0.25">
      <c r="A1883" s="17"/>
      <c r="B1883" s="17"/>
      <c r="C1883" s="35"/>
      <c r="D1883" s="17"/>
      <c r="E1883" s="17"/>
      <c r="F1883" s="17"/>
      <c r="G1883" s="62">
        <f t="shared" si="376"/>
        <v>0</v>
      </c>
      <c r="H1883" s="17"/>
      <c r="I1883" s="17"/>
      <c r="J1883" s="17"/>
      <c r="K1883" s="17"/>
      <c r="L1883" s="17"/>
      <c r="M1883" s="17"/>
      <c r="N1883" s="17"/>
      <c r="O1883" s="17"/>
      <c r="P1883" s="115"/>
      <c r="Q1883" s="62">
        <f>IF(C1883&gt;A_Stammdaten!$B$12,0,SUM(G1883,H1883,J1883,K1883,M1883,N1883)-SUM(I1883,L1883,O1883,P1883))</f>
        <v>0</v>
      </c>
      <c r="R1883" s="17"/>
      <c r="S1883" s="17"/>
      <c r="T1883" s="17"/>
      <c r="U1883" s="62">
        <f t="shared" si="367"/>
        <v>0</v>
      </c>
      <c r="V1883" s="63">
        <f>IF(ISBLANK($B1883),0,VLOOKUP($B1883,Listen!$A$2:$C$45,2,FALSE))</f>
        <v>0</v>
      </c>
      <c r="W1883" s="63">
        <f>IF(ISBLANK($B1883),0,VLOOKUP($B1883,Listen!$A$2:$C$45,3,FALSE))</f>
        <v>0</v>
      </c>
      <c r="X1883" s="49">
        <f t="shared" si="368"/>
        <v>0</v>
      </c>
      <c r="Y1883" s="49">
        <f t="shared" si="366"/>
        <v>0</v>
      </c>
      <c r="Z1883" s="49">
        <f t="shared" si="366"/>
        <v>0</v>
      </c>
      <c r="AA1883" s="49">
        <f t="shared" si="366"/>
        <v>0</v>
      </c>
      <c r="AB1883" s="49">
        <f t="shared" si="366"/>
        <v>0</v>
      </c>
      <c r="AC1883" s="49">
        <f t="shared" si="366"/>
        <v>0</v>
      </c>
      <c r="AD1883" s="49">
        <f t="shared" si="366"/>
        <v>0</v>
      </c>
      <c r="AE1883" s="51">
        <f t="shared" si="365"/>
        <v>0</v>
      </c>
      <c r="AF1883" s="51">
        <f>IF(C1883=A_Stammdaten!$B$12,D_SAV!$U1883-D_SAV!$AG1883,HLOOKUP(A_Stammdaten!$B$12-1,$AH$4:$AN$4004,ROW(C1883)-3,FALSE)-$AG1883)</f>
        <v>0</v>
      </c>
      <c r="AG1883" s="51">
        <f>HLOOKUP(A_Stammdaten!$B$12,$AH$4:$AN$4004,ROW(C1883)-3,FALSE)</f>
        <v>0</v>
      </c>
      <c r="AH1883" s="51">
        <f t="shared" si="369"/>
        <v>0</v>
      </c>
      <c r="AI1883" s="51">
        <f t="shared" si="370"/>
        <v>0</v>
      </c>
      <c r="AJ1883" s="51">
        <f t="shared" si="371"/>
        <v>0</v>
      </c>
      <c r="AK1883" s="51">
        <f t="shared" si="372"/>
        <v>0</v>
      </c>
      <c r="AL1883" s="51">
        <f t="shared" si="373"/>
        <v>0</v>
      </c>
      <c r="AM1883" s="51">
        <f t="shared" si="374"/>
        <v>0</v>
      </c>
      <c r="AN1883" s="51">
        <f t="shared" si="375"/>
        <v>0</v>
      </c>
    </row>
    <row r="1884" spans="1:40" x14ac:dyDescent="0.25">
      <c r="A1884" s="17"/>
      <c r="B1884" s="17"/>
      <c r="C1884" s="35"/>
      <c r="D1884" s="17"/>
      <c r="E1884" s="17"/>
      <c r="F1884" s="17"/>
      <c r="G1884" s="62">
        <f t="shared" si="376"/>
        <v>0</v>
      </c>
      <c r="H1884" s="17"/>
      <c r="I1884" s="17"/>
      <c r="J1884" s="17"/>
      <c r="K1884" s="17"/>
      <c r="L1884" s="17"/>
      <c r="M1884" s="17"/>
      <c r="N1884" s="17"/>
      <c r="O1884" s="17"/>
      <c r="P1884" s="115"/>
      <c r="Q1884" s="62">
        <f>IF(C1884&gt;A_Stammdaten!$B$12,0,SUM(G1884,H1884,J1884,K1884,M1884,N1884)-SUM(I1884,L1884,O1884,P1884))</f>
        <v>0</v>
      </c>
      <c r="R1884" s="17"/>
      <c r="S1884" s="17"/>
      <c r="T1884" s="17"/>
      <c r="U1884" s="62">
        <f t="shared" si="367"/>
        <v>0</v>
      </c>
      <c r="V1884" s="63">
        <f>IF(ISBLANK($B1884),0,VLOOKUP($B1884,Listen!$A$2:$C$45,2,FALSE))</f>
        <v>0</v>
      </c>
      <c r="W1884" s="63">
        <f>IF(ISBLANK($B1884),0,VLOOKUP($B1884,Listen!$A$2:$C$45,3,FALSE))</f>
        <v>0</v>
      </c>
      <c r="X1884" s="49">
        <f t="shared" si="368"/>
        <v>0</v>
      </c>
      <c r="Y1884" s="49">
        <f t="shared" si="366"/>
        <v>0</v>
      </c>
      <c r="Z1884" s="49">
        <f t="shared" si="366"/>
        <v>0</v>
      </c>
      <c r="AA1884" s="49">
        <f t="shared" si="366"/>
        <v>0</v>
      </c>
      <c r="AB1884" s="49">
        <f t="shared" si="366"/>
        <v>0</v>
      </c>
      <c r="AC1884" s="49">
        <f t="shared" si="366"/>
        <v>0</v>
      </c>
      <c r="AD1884" s="49">
        <f t="shared" si="366"/>
        <v>0</v>
      </c>
      <c r="AE1884" s="51">
        <f t="shared" si="365"/>
        <v>0</v>
      </c>
      <c r="AF1884" s="51">
        <f>IF(C1884=A_Stammdaten!$B$12,D_SAV!$U1884-D_SAV!$AG1884,HLOOKUP(A_Stammdaten!$B$12-1,$AH$4:$AN$4004,ROW(C1884)-3,FALSE)-$AG1884)</f>
        <v>0</v>
      </c>
      <c r="AG1884" s="51">
        <f>HLOOKUP(A_Stammdaten!$B$12,$AH$4:$AN$4004,ROW(C1884)-3,FALSE)</f>
        <v>0</v>
      </c>
      <c r="AH1884" s="51">
        <f t="shared" si="369"/>
        <v>0</v>
      </c>
      <c r="AI1884" s="51">
        <f t="shared" si="370"/>
        <v>0</v>
      </c>
      <c r="AJ1884" s="51">
        <f t="shared" si="371"/>
        <v>0</v>
      </c>
      <c r="AK1884" s="51">
        <f t="shared" si="372"/>
        <v>0</v>
      </c>
      <c r="AL1884" s="51">
        <f t="shared" si="373"/>
        <v>0</v>
      </c>
      <c r="AM1884" s="51">
        <f t="shared" si="374"/>
        <v>0</v>
      </c>
      <c r="AN1884" s="51">
        <f t="shared" si="375"/>
        <v>0</v>
      </c>
    </row>
    <row r="1885" spans="1:40" x14ac:dyDescent="0.25">
      <c r="A1885" s="17"/>
      <c r="B1885" s="17"/>
      <c r="C1885" s="35"/>
      <c r="D1885" s="17"/>
      <c r="E1885" s="17"/>
      <c r="F1885" s="17"/>
      <c r="G1885" s="62">
        <f t="shared" si="376"/>
        <v>0</v>
      </c>
      <c r="H1885" s="17"/>
      <c r="I1885" s="17"/>
      <c r="J1885" s="17"/>
      <c r="K1885" s="17"/>
      <c r="L1885" s="17"/>
      <c r="M1885" s="17"/>
      <c r="N1885" s="17"/>
      <c r="O1885" s="17"/>
      <c r="P1885" s="115"/>
      <c r="Q1885" s="62">
        <f>IF(C1885&gt;A_Stammdaten!$B$12,0,SUM(G1885,H1885,J1885,K1885,M1885,N1885)-SUM(I1885,L1885,O1885,P1885))</f>
        <v>0</v>
      </c>
      <c r="R1885" s="17"/>
      <c r="S1885" s="17"/>
      <c r="T1885" s="17"/>
      <c r="U1885" s="62">
        <f t="shared" si="367"/>
        <v>0</v>
      </c>
      <c r="V1885" s="63">
        <f>IF(ISBLANK($B1885),0,VLOOKUP($B1885,Listen!$A$2:$C$45,2,FALSE))</f>
        <v>0</v>
      </c>
      <c r="W1885" s="63">
        <f>IF(ISBLANK($B1885),0,VLOOKUP($B1885,Listen!$A$2:$C$45,3,FALSE))</f>
        <v>0</v>
      </c>
      <c r="X1885" s="49">
        <f t="shared" si="368"/>
        <v>0</v>
      </c>
      <c r="Y1885" s="49">
        <f t="shared" si="366"/>
        <v>0</v>
      </c>
      <c r="Z1885" s="49">
        <f t="shared" si="366"/>
        <v>0</v>
      </c>
      <c r="AA1885" s="49">
        <f t="shared" si="366"/>
        <v>0</v>
      </c>
      <c r="AB1885" s="49">
        <f t="shared" si="366"/>
        <v>0</v>
      </c>
      <c r="AC1885" s="49">
        <f t="shared" si="366"/>
        <v>0</v>
      </c>
      <c r="AD1885" s="49">
        <f t="shared" si="366"/>
        <v>0</v>
      </c>
      <c r="AE1885" s="51">
        <f t="shared" si="365"/>
        <v>0</v>
      </c>
      <c r="AF1885" s="51">
        <f>IF(C1885=A_Stammdaten!$B$12,D_SAV!$U1885-D_SAV!$AG1885,HLOOKUP(A_Stammdaten!$B$12-1,$AH$4:$AN$4004,ROW(C1885)-3,FALSE)-$AG1885)</f>
        <v>0</v>
      </c>
      <c r="AG1885" s="51">
        <f>HLOOKUP(A_Stammdaten!$B$12,$AH$4:$AN$4004,ROW(C1885)-3,FALSE)</f>
        <v>0</v>
      </c>
      <c r="AH1885" s="51">
        <f t="shared" si="369"/>
        <v>0</v>
      </c>
      <c r="AI1885" s="51">
        <f t="shared" si="370"/>
        <v>0</v>
      </c>
      <c r="AJ1885" s="51">
        <f t="shared" si="371"/>
        <v>0</v>
      </c>
      <c r="AK1885" s="51">
        <f t="shared" si="372"/>
        <v>0</v>
      </c>
      <c r="AL1885" s="51">
        <f t="shared" si="373"/>
        <v>0</v>
      </c>
      <c r="AM1885" s="51">
        <f t="shared" si="374"/>
        <v>0</v>
      </c>
      <c r="AN1885" s="51">
        <f t="shared" si="375"/>
        <v>0</v>
      </c>
    </row>
    <row r="1886" spans="1:40" x14ac:dyDescent="0.25">
      <c r="A1886" s="17"/>
      <c r="B1886" s="17"/>
      <c r="C1886" s="35"/>
      <c r="D1886" s="17"/>
      <c r="E1886" s="17"/>
      <c r="F1886" s="17"/>
      <c r="G1886" s="62">
        <f t="shared" si="376"/>
        <v>0</v>
      </c>
      <c r="H1886" s="17"/>
      <c r="I1886" s="17"/>
      <c r="J1886" s="17"/>
      <c r="K1886" s="17"/>
      <c r="L1886" s="17"/>
      <c r="M1886" s="17"/>
      <c r="N1886" s="17"/>
      <c r="O1886" s="17"/>
      <c r="P1886" s="115"/>
      <c r="Q1886" s="62">
        <f>IF(C1886&gt;A_Stammdaten!$B$12,0,SUM(G1886,H1886,J1886,K1886,M1886,N1886)-SUM(I1886,L1886,O1886,P1886))</f>
        <v>0</v>
      </c>
      <c r="R1886" s="17"/>
      <c r="S1886" s="17"/>
      <c r="T1886" s="17"/>
      <c r="U1886" s="62">
        <f t="shared" si="367"/>
        <v>0</v>
      </c>
      <c r="V1886" s="63">
        <f>IF(ISBLANK($B1886),0,VLOOKUP($B1886,Listen!$A$2:$C$45,2,FALSE))</f>
        <v>0</v>
      </c>
      <c r="W1886" s="63">
        <f>IF(ISBLANK($B1886),0,VLOOKUP($B1886,Listen!$A$2:$C$45,3,FALSE))</f>
        <v>0</v>
      </c>
      <c r="X1886" s="49">
        <f t="shared" si="368"/>
        <v>0</v>
      </c>
      <c r="Y1886" s="49">
        <f t="shared" si="366"/>
        <v>0</v>
      </c>
      <c r="Z1886" s="49">
        <f t="shared" si="366"/>
        <v>0</v>
      </c>
      <c r="AA1886" s="49">
        <f t="shared" si="366"/>
        <v>0</v>
      </c>
      <c r="AB1886" s="49">
        <f t="shared" si="366"/>
        <v>0</v>
      </c>
      <c r="AC1886" s="49">
        <f t="shared" si="366"/>
        <v>0</v>
      </c>
      <c r="AD1886" s="49">
        <f t="shared" si="366"/>
        <v>0</v>
      </c>
      <c r="AE1886" s="51">
        <f t="shared" si="365"/>
        <v>0</v>
      </c>
      <c r="AF1886" s="51">
        <f>IF(C1886=A_Stammdaten!$B$12,D_SAV!$U1886-D_SAV!$AG1886,HLOOKUP(A_Stammdaten!$B$12-1,$AH$4:$AN$4004,ROW(C1886)-3,FALSE)-$AG1886)</f>
        <v>0</v>
      </c>
      <c r="AG1886" s="51">
        <f>HLOOKUP(A_Stammdaten!$B$12,$AH$4:$AN$4004,ROW(C1886)-3,FALSE)</f>
        <v>0</v>
      </c>
      <c r="AH1886" s="51">
        <f t="shared" si="369"/>
        <v>0</v>
      </c>
      <c r="AI1886" s="51">
        <f t="shared" si="370"/>
        <v>0</v>
      </c>
      <c r="AJ1886" s="51">
        <f t="shared" si="371"/>
        <v>0</v>
      </c>
      <c r="AK1886" s="51">
        <f t="shared" si="372"/>
        <v>0</v>
      </c>
      <c r="AL1886" s="51">
        <f t="shared" si="373"/>
        <v>0</v>
      </c>
      <c r="AM1886" s="51">
        <f t="shared" si="374"/>
        <v>0</v>
      </c>
      <c r="AN1886" s="51">
        <f t="shared" si="375"/>
        <v>0</v>
      </c>
    </row>
    <row r="1887" spans="1:40" x14ac:dyDescent="0.25">
      <c r="A1887" s="17"/>
      <c r="B1887" s="17"/>
      <c r="C1887" s="35"/>
      <c r="D1887" s="17"/>
      <c r="E1887" s="17"/>
      <c r="F1887" s="17"/>
      <c r="G1887" s="62">
        <f t="shared" si="376"/>
        <v>0</v>
      </c>
      <c r="H1887" s="17"/>
      <c r="I1887" s="17"/>
      <c r="J1887" s="17"/>
      <c r="K1887" s="17"/>
      <c r="L1887" s="17"/>
      <c r="M1887" s="17"/>
      <c r="N1887" s="17"/>
      <c r="O1887" s="17"/>
      <c r="P1887" s="115"/>
      <c r="Q1887" s="62">
        <f>IF(C1887&gt;A_Stammdaten!$B$12,0,SUM(G1887,H1887,J1887,K1887,M1887,N1887)-SUM(I1887,L1887,O1887,P1887))</f>
        <v>0</v>
      </c>
      <c r="R1887" s="17"/>
      <c r="S1887" s="17"/>
      <c r="T1887" s="17"/>
      <c r="U1887" s="62">
        <f t="shared" si="367"/>
        <v>0</v>
      </c>
      <c r="V1887" s="63">
        <f>IF(ISBLANK($B1887),0,VLOOKUP($B1887,Listen!$A$2:$C$45,2,FALSE))</f>
        <v>0</v>
      </c>
      <c r="W1887" s="63">
        <f>IF(ISBLANK($B1887),0,VLOOKUP($B1887,Listen!$A$2:$C$45,3,FALSE))</f>
        <v>0</v>
      </c>
      <c r="X1887" s="49">
        <f t="shared" si="368"/>
        <v>0</v>
      </c>
      <c r="Y1887" s="49">
        <f t="shared" si="366"/>
        <v>0</v>
      </c>
      <c r="Z1887" s="49">
        <f t="shared" si="366"/>
        <v>0</v>
      </c>
      <c r="AA1887" s="49">
        <f t="shared" si="366"/>
        <v>0</v>
      </c>
      <c r="AB1887" s="49">
        <f t="shared" si="366"/>
        <v>0</v>
      </c>
      <c r="AC1887" s="49">
        <f t="shared" si="366"/>
        <v>0</v>
      </c>
      <c r="AD1887" s="49">
        <f t="shared" si="366"/>
        <v>0</v>
      </c>
      <c r="AE1887" s="51">
        <f t="shared" si="365"/>
        <v>0</v>
      </c>
      <c r="AF1887" s="51">
        <f>IF(C1887=A_Stammdaten!$B$12,D_SAV!$U1887-D_SAV!$AG1887,HLOOKUP(A_Stammdaten!$B$12-1,$AH$4:$AN$4004,ROW(C1887)-3,FALSE)-$AG1887)</f>
        <v>0</v>
      </c>
      <c r="AG1887" s="51">
        <f>HLOOKUP(A_Stammdaten!$B$12,$AH$4:$AN$4004,ROW(C1887)-3,FALSE)</f>
        <v>0</v>
      </c>
      <c r="AH1887" s="51">
        <f t="shared" si="369"/>
        <v>0</v>
      </c>
      <c r="AI1887" s="51">
        <f t="shared" si="370"/>
        <v>0</v>
      </c>
      <c r="AJ1887" s="51">
        <f t="shared" si="371"/>
        <v>0</v>
      </c>
      <c r="AK1887" s="51">
        <f t="shared" si="372"/>
        <v>0</v>
      </c>
      <c r="AL1887" s="51">
        <f t="shared" si="373"/>
        <v>0</v>
      </c>
      <c r="AM1887" s="51">
        <f t="shared" si="374"/>
        <v>0</v>
      </c>
      <c r="AN1887" s="51">
        <f t="shared" si="375"/>
        <v>0</v>
      </c>
    </row>
    <row r="1888" spans="1:40" x14ac:dyDescent="0.25">
      <c r="A1888" s="17"/>
      <c r="B1888" s="17"/>
      <c r="C1888" s="35"/>
      <c r="D1888" s="17"/>
      <c r="E1888" s="17"/>
      <c r="F1888" s="17"/>
      <c r="G1888" s="62">
        <f t="shared" si="376"/>
        <v>0</v>
      </c>
      <c r="H1888" s="17"/>
      <c r="I1888" s="17"/>
      <c r="J1888" s="17"/>
      <c r="K1888" s="17"/>
      <c r="L1888" s="17"/>
      <c r="M1888" s="17"/>
      <c r="N1888" s="17"/>
      <c r="O1888" s="17"/>
      <c r="P1888" s="115"/>
      <c r="Q1888" s="62">
        <f>IF(C1888&gt;A_Stammdaten!$B$12,0,SUM(G1888,H1888,J1888,K1888,M1888,N1888)-SUM(I1888,L1888,O1888,P1888))</f>
        <v>0</v>
      </c>
      <c r="R1888" s="17"/>
      <c r="S1888" s="17"/>
      <c r="T1888" s="17"/>
      <c r="U1888" s="62">
        <f t="shared" si="367"/>
        <v>0</v>
      </c>
      <c r="V1888" s="63">
        <f>IF(ISBLANK($B1888),0,VLOOKUP($B1888,Listen!$A$2:$C$45,2,FALSE))</f>
        <v>0</v>
      </c>
      <c r="W1888" s="63">
        <f>IF(ISBLANK($B1888),0,VLOOKUP($B1888,Listen!$A$2:$C$45,3,FALSE))</f>
        <v>0</v>
      </c>
      <c r="X1888" s="49">
        <f t="shared" si="368"/>
        <v>0</v>
      </c>
      <c r="Y1888" s="49">
        <f t="shared" si="366"/>
        <v>0</v>
      </c>
      <c r="Z1888" s="49">
        <f t="shared" si="366"/>
        <v>0</v>
      </c>
      <c r="AA1888" s="49">
        <f t="shared" si="366"/>
        <v>0</v>
      </c>
      <c r="AB1888" s="49">
        <f t="shared" si="366"/>
        <v>0</v>
      </c>
      <c r="AC1888" s="49">
        <f t="shared" si="366"/>
        <v>0</v>
      </c>
      <c r="AD1888" s="49">
        <f t="shared" si="366"/>
        <v>0</v>
      </c>
      <c r="AE1888" s="51">
        <f t="shared" si="365"/>
        <v>0</v>
      </c>
      <c r="AF1888" s="51">
        <f>IF(C1888=A_Stammdaten!$B$12,D_SAV!$U1888-D_SAV!$AG1888,HLOOKUP(A_Stammdaten!$B$12-1,$AH$4:$AN$4004,ROW(C1888)-3,FALSE)-$AG1888)</f>
        <v>0</v>
      </c>
      <c r="AG1888" s="51">
        <f>HLOOKUP(A_Stammdaten!$B$12,$AH$4:$AN$4004,ROW(C1888)-3,FALSE)</f>
        <v>0</v>
      </c>
      <c r="AH1888" s="51">
        <f t="shared" si="369"/>
        <v>0</v>
      </c>
      <c r="AI1888" s="51">
        <f t="shared" si="370"/>
        <v>0</v>
      </c>
      <c r="AJ1888" s="51">
        <f t="shared" si="371"/>
        <v>0</v>
      </c>
      <c r="AK1888" s="51">
        <f t="shared" si="372"/>
        <v>0</v>
      </c>
      <c r="AL1888" s="51">
        <f t="shared" si="373"/>
        <v>0</v>
      </c>
      <c r="AM1888" s="51">
        <f t="shared" si="374"/>
        <v>0</v>
      </c>
      <c r="AN1888" s="51">
        <f t="shared" si="375"/>
        <v>0</v>
      </c>
    </row>
    <row r="1889" spans="1:40" x14ac:dyDescent="0.25">
      <c r="A1889" s="17"/>
      <c r="B1889" s="17"/>
      <c r="C1889" s="35"/>
      <c r="D1889" s="17"/>
      <c r="E1889" s="17"/>
      <c r="F1889" s="17"/>
      <c r="G1889" s="62">
        <f t="shared" si="376"/>
        <v>0</v>
      </c>
      <c r="H1889" s="17"/>
      <c r="I1889" s="17"/>
      <c r="J1889" s="17"/>
      <c r="K1889" s="17"/>
      <c r="L1889" s="17"/>
      <c r="M1889" s="17"/>
      <c r="N1889" s="17"/>
      <c r="O1889" s="17"/>
      <c r="P1889" s="115"/>
      <c r="Q1889" s="62">
        <f>IF(C1889&gt;A_Stammdaten!$B$12,0,SUM(G1889,H1889,J1889,K1889,M1889,N1889)-SUM(I1889,L1889,O1889,P1889))</f>
        <v>0</v>
      </c>
      <c r="R1889" s="17"/>
      <c r="S1889" s="17"/>
      <c r="T1889" s="17"/>
      <c r="U1889" s="62">
        <f t="shared" si="367"/>
        <v>0</v>
      </c>
      <c r="V1889" s="63">
        <f>IF(ISBLANK($B1889),0,VLOOKUP($B1889,Listen!$A$2:$C$45,2,FALSE))</f>
        <v>0</v>
      </c>
      <c r="W1889" s="63">
        <f>IF(ISBLANK($B1889),0,VLOOKUP($B1889,Listen!$A$2:$C$45,3,FALSE))</f>
        <v>0</v>
      </c>
      <c r="X1889" s="49">
        <f t="shared" si="368"/>
        <v>0</v>
      </c>
      <c r="Y1889" s="49">
        <f t="shared" si="366"/>
        <v>0</v>
      </c>
      <c r="Z1889" s="49">
        <f t="shared" si="366"/>
        <v>0</v>
      </c>
      <c r="AA1889" s="49">
        <f t="shared" si="366"/>
        <v>0</v>
      </c>
      <c r="AB1889" s="49">
        <f t="shared" si="366"/>
        <v>0</v>
      </c>
      <c r="AC1889" s="49">
        <f t="shared" si="366"/>
        <v>0</v>
      </c>
      <c r="AD1889" s="49">
        <f t="shared" si="366"/>
        <v>0</v>
      </c>
      <c r="AE1889" s="51">
        <f t="shared" si="365"/>
        <v>0</v>
      </c>
      <c r="AF1889" s="51">
        <f>IF(C1889=A_Stammdaten!$B$12,D_SAV!$U1889-D_SAV!$AG1889,HLOOKUP(A_Stammdaten!$B$12-1,$AH$4:$AN$4004,ROW(C1889)-3,FALSE)-$AG1889)</f>
        <v>0</v>
      </c>
      <c r="AG1889" s="51">
        <f>HLOOKUP(A_Stammdaten!$B$12,$AH$4:$AN$4004,ROW(C1889)-3,FALSE)</f>
        <v>0</v>
      </c>
      <c r="AH1889" s="51">
        <f t="shared" si="369"/>
        <v>0</v>
      </c>
      <c r="AI1889" s="51">
        <f t="shared" si="370"/>
        <v>0</v>
      </c>
      <c r="AJ1889" s="51">
        <f t="shared" si="371"/>
        <v>0</v>
      </c>
      <c r="AK1889" s="51">
        <f t="shared" si="372"/>
        <v>0</v>
      </c>
      <c r="AL1889" s="51">
        <f t="shared" si="373"/>
        <v>0</v>
      </c>
      <c r="AM1889" s="51">
        <f t="shared" si="374"/>
        <v>0</v>
      </c>
      <c r="AN1889" s="51">
        <f t="shared" si="375"/>
        <v>0</v>
      </c>
    </row>
    <row r="1890" spans="1:40" x14ac:dyDescent="0.25">
      <c r="A1890" s="17"/>
      <c r="B1890" s="17"/>
      <c r="C1890" s="35"/>
      <c r="D1890" s="17"/>
      <c r="E1890" s="17"/>
      <c r="F1890" s="17"/>
      <c r="G1890" s="62">
        <f t="shared" si="376"/>
        <v>0</v>
      </c>
      <c r="H1890" s="17"/>
      <c r="I1890" s="17"/>
      <c r="J1890" s="17"/>
      <c r="K1890" s="17"/>
      <c r="L1890" s="17"/>
      <c r="M1890" s="17"/>
      <c r="N1890" s="17"/>
      <c r="O1890" s="17"/>
      <c r="P1890" s="115"/>
      <c r="Q1890" s="62">
        <f>IF(C1890&gt;A_Stammdaten!$B$12,0,SUM(G1890,H1890,J1890,K1890,M1890,N1890)-SUM(I1890,L1890,O1890,P1890))</f>
        <v>0</v>
      </c>
      <c r="R1890" s="17"/>
      <c r="S1890" s="17"/>
      <c r="T1890" s="17"/>
      <c r="U1890" s="62">
        <f t="shared" si="367"/>
        <v>0</v>
      </c>
      <c r="V1890" s="63">
        <f>IF(ISBLANK($B1890),0,VLOOKUP($B1890,Listen!$A$2:$C$45,2,FALSE))</f>
        <v>0</v>
      </c>
      <c r="W1890" s="63">
        <f>IF(ISBLANK($B1890),0,VLOOKUP($B1890,Listen!$A$2:$C$45,3,FALSE))</f>
        <v>0</v>
      </c>
      <c r="X1890" s="49">
        <f t="shared" si="368"/>
        <v>0</v>
      </c>
      <c r="Y1890" s="49">
        <f t="shared" si="366"/>
        <v>0</v>
      </c>
      <c r="Z1890" s="49">
        <f t="shared" si="366"/>
        <v>0</v>
      </c>
      <c r="AA1890" s="49">
        <f t="shared" si="366"/>
        <v>0</v>
      </c>
      <c r="AB1890" s="49">
        <f t="shared" si="366"/>
        <v>0</v>
      </c>
      <c r="AC1890" s="49">
        <f t="shared" si="366"/>
        <v>0</v>
      </c>
      <c r="AD1890" s="49">
        <f t="shared" si="366"/>
        <v>0</v>
      </c>
      <c r="AE1890" s="51">
        <f t="shared" si="365"/>
        <v>0</v>
      </c>
      <c r="AF1890" s="51">
        <f>IF(C1890=A_Stammdaten!$B$12,D_SAV!$U1890-D_SAV!$AG1890,HLOOKUP(A_Stammdaten!$B$12-1,$AH$4:$AN$4004,ROW(C1890)-3,FALSE)-$AG1890)</f>
        <v>0</v>
      </c>
      <c r="AG1890" s="51">
        <f>HLOOKUP(A_Stammdaten!$B$12,$AH$4:$AN$4004,ROW(C1890)-3,FALSE)</f>
        <v>0</v>
      </c>
      <c r="AH1890" s="51">
        <f t="shared" si="369"/>
        <v>0</v>
      </c>
      <c r="AI1890" s="51">
        <f t="shared" si="370"/>
        <v>0</v>
      </c>
      <c r="AJ1890" s="51">
        <f t="shared" si="371"/>
        <v>0</v>
      </c>
      <c r="AK1890" s="51">
        <f t="shared" si="372"/>
        <v>0</v>
      </c>
      <c r="AL1890" s="51">
        <f t="shared" si="373"/>
        <v>0</v>
      </c>
      <c r="AM1890" s="51">
        <f t="shared" si="374"/>
        <v>0</v>
      </c>
      <c r="AN1890" s="51">
        <f t="shared" si="375"/>
        <v>0</v>
      </c>
    </row>
    <row r="1891" spans="1:40" x14ac:dyDescent="0.25">
      <c r="A1891" s="17"/>
      <c r="B1891" s="17"/>
      <c r="C1891" s="35"/>
      <c r="D1891" s="17"/>
      <c r="E1891" s="17"/>
      <c r="F1891" s="17"/>
      <c r="G1891" s="62">
        <f t="shared" si="376"/>
        <v>0</v>
      </c>
      <c r="H1891" s="17"/>
      <c r="I1891" s="17"/>
      <c r="J1891" s="17"/>
      <c r="K1891" s="17"/>
      <c r="L1891" s="17"/>
      <c r="M1891" s="17"/>
      <c r="N1891" s="17"/>
      <c r="O1891" s="17"/>
      <c r="P1891" s="115"/>
      <c r="Q1891" s="62">
        <f>IF(C1891&gt;A_Stammdaten!$B$12,0,SUM(G1891,H1891,J1891,K1891,M1891,N1891)-SUM(I1891,L1891,O1891,P1891))</f>
        <v>0</v>
      </c>
      <c r="R1891" s="17"/>
      <c r="S1891" s="17"/>
      <c r="T1891" s="17"/>
      <c r="U1891" s="62">
        <f t="shared" si="367"/>
        <v>0</v>
      </c>
      <c r="V1891" s="63">
        <f>IF(ISBLANK($B1891),0,VLOOKUP($B1891,Listen!$A$2:$C$45,2,FALSE))</f>
        <v>0</v>
      </c>
      <c r="W1891" s="63">
        <f>IF(ISBLANK($B1891),0,VLOOKUP($B1891,Listen!$A$2:$C$45,3,FALSE))</f>
        <v>0</v>
      </c>
      <c r="X1891" s="49">
        <f t="shared" si="368"/>
        <v>0</v>
      </c>
      <c r="Y1891" s="49">
        <f t="shared" si="366"/>
        <v>0</v>
      </c>
      <c r="Z1891" s="49">
        <f t="shared" si="366"/>
        <v>0</v>
      </c>
      <c r="AA1891" s="49">
        <f t="shared" si="366"/>
        <v>0</v>
      </c>
      <c r="AB1891" s="49">
        <f t="shared" si="366"/>
        <v>0</v>
      </c>
      <c r="AC1891" s="49">
        <f t="shared" si="366"/>
        <v>0</v>
      </c>
      <c r="AD1891" s="49">
        <f t="shared" si="366"/>
        <v>0</v>
      </c>
      <c r="AE1891" s="51">
        <f t="shared" ref="AE1891:AE1954" si="377">AG1891+AF1891</f>
        <v>0</v>
      </c>
      <c r="AF1891" s="51">
        <f>IF(C1891=A_Stammdaten!$B$12,D_SAV!$U1891-D_SAV!$AG1891,HLOOKUP(A_Stammdaten!$B$12-1,$AH$4:$AN$4004,ROW(C1891)-3,FALSE)-$AG1891)</f>
        <v>0</v>
      </c>
      <c r="AG1891" s="51">
        <f>HLOOKUP(A_Stammdaten!$B$12,$AH$4:$AN$4004,ROW(C1891)-3,FALSE)</f>
        <v>0</v>
      </c>
      <c r="AH1891" s="51">
        <f t="shared" si="369"/>
        <v>0</v>
      </c>
      <c r="AI1891" s="51">
        <f t="shared" si="370"/>
        <v>0</v>
      </c>
      <c r="AJ1891" s="51">
        <f t="shared" si="371"/>
        <v>0</v>
      </c>
      <c r="AK1891" s="51">
        <f t="shared" si="372"/>
        <v>0</v>
      </c>
      <c r="AL1891" s="51">
        <f t="shared" si="373"/>
        <v>0</v>
      </c>
      <c r="AM1891" s="51">
        <f t="shared" si="374"/>
        <v>0</v>
      </c>
      <c r="AN1891" s="51">
        <f t="shared" si="375"/>
        <v>0</v>
      </c>
    </row>
    <row r="1892" spans="1:40" x14ac:dyDescent="0.25">
      <c r="A1892" s="17"/>
      <c r="B1892" s="17"/>
      <c r="C1892" s="35"/>
      <c r="D1892" s="17"/>
      <c r="E1892" s="17"/>
      <c r="F1892" s="17"/>
      <c r="G1892" s="62">
        <f t="shared" si="376"/>
        <v>0</v>
      </c>
      <c r="H1892" s="17"/>
      <c r="I1892" s="17"/>
      <c r="J1892" s="17"/>
      <c r="K1892" s="17"/>
      <c r="L1892" s="17"/>
      <c r="M1892" s="17"/>
      <c r="N1892" s="17"/>
      <c r="O1892" s="17"/>
      <c r="P1892" s="115"/>
      <c r="Q1892" s="62">
        <f>IF(C1892&gt;A_Stammdaten!$B$12,0,SUM(G1892,H1892,J1892,K1892,M1892,N1892)-SUM(I1892,L1892,O1892,P1892))</f>
        <v>0</v>
      </c>
      <c r="R1892" s="17"/>
      <c r="S1892" s="17"/>
      <c r="T1892" s="17"/>
      <c r="U1892" s="62">
        <f t="shared" si="367"/>
        <v>0</v>
      </c>
      <c r="V1892" s="63">
        <f>IF(ISBLANK($B1892),0,VLOOKUP($B1892,Listen!$A$2:$C$45,2,FALSE))</f>
        <v>0</v>
      </c>
      <c r="W1892" s="63">
        <f>IF(ISBLANK($B1892),0,VLOOKUP($B1892,Listen!$A$2:$C$45,3,FALSE))</f>
        <v>0</v>
      </c>
      <c r="X1892" s="49">
        <f t="shared" si="368"/>
        <v>0</v>
      </c>
      <c r="Y1892" s="49">
        <f t="shared" si="366"/>
        <v>0</v>
      </c>
      <c r="Z1892" s="49">
        <f t="shared" si="366"/>
        <v>0</v>
      </c>
      <c r="AA1892" s="49">
        <f t="shared" si="366"/>
        <v>0</v>
      </c>
      <c r="AB1892" s="49">
        <f t="shared" si="366"/>
        <v>0</v>
      </c>
      <c r="AC1892" s="49">
        <f t="shared" si="366"/>
        <v>0</v>
      </c>
      <c r="AD1892" s="49">
        <f t="shared" si="366"/>
        <v>0</v>
      </c>
      <c r="AE1892" s="51">
        <f t="shared" si="377"/>
        <v>0</v>
      </c>
      <c r="AF1892" s="51">
        <f>IF(C1892=A_Stammdaten!$B$12,D_SAV!$U1892-D_SAV!$AG1892,HLOOKUP(A_Stammdaten!$B$12-1,$AH$4:$AN$4004,ROW(C1892)-3,FALSE)-$AG1892)</f>
        <v>0</v>
      </c>
      <c r="AG1892" s="51">
        <f>HLOOKUP(A_Stammdaten!$B$12,$AH$4:$AN$4004,ROW(C1892)-3,FALSE)</f>
        <v>0</v>
      </c>
      <c r="AH1892" s="51">
        <f t="shared" si="369"/>
        <v>0</v>
      </c>
      <c r="AI1892" s="51">
        <f t="shared" si="370"/>
        <v>0</v>
      </c>
      <c r="AJ1892" s="51">
        <f t="shared" si="371"/>
        <v>0</v>
      </c>
      <c r="AK1892" s="51">
        <f t="shared" si="372"/>
        <v>0</v>
      </c>
      <c r="AL1892" s="51">
        <f t="shared" si="373"/>
        <v>0</v>
      </c>
      <c r="AM1892" s="51">
        <f t="shared" si="374"/>
        <v>0</v>
      </c>
      <c r="AN1892" s="51">
        <f t="shared" si="375"/>
        <v>0</v>
      </c>
    </row>
    <row r="1893" spans="1:40" x14ac:dyDescent="0.25">
      <c r="A1893" s="17"/>
      <c r="B1893" s="17"/>
      <c r="C1893" s="35"/>
      <c r="D1893" s="17"/>
      <c r="E1893" s="17"/>
      <c r="F1893" s="17"/>
      <c r="G1893" s="62">
        <f t="shared" si="376"/>
        <v>0</v>
      </c>
      <c r="H1893" s="17"/>
      <c r="I1893" s="17"/>
      <c r="J1893" s="17"/>
      <c r="K1893" s="17"/>
      <c r="L1893" s="17"/>
      <c r="M1893" s="17"/>
      <c r="N1893" s="17"/>
      <c r="O1893" s="17"/>
      <c r="P1893" s="115"/>
      <c r="Q1893" s="62">
        <f>IF(C1893&gt;A_Stammdaten!$B$12,0,SUM(G1893,H1893,J1893,K1893,M1893,N1893)-SUM(I1893,L1893,O1893,P1893))</f>
        <v>0</v>
      </c>
      <c r="R1893" s="17"/>
      <c r="S1893" s="17"/>
      <c r="T1893" s="17"/>
      <c r="U1893" s="62">
        <f t="shared" si="367"/>
        <v>0</v>
      </c>
      <c r="V1893" s="63">
        <f>IF(ISBLANK($B1893),0,VLOOKUP($B1893,Listen!$A$2:$C$45,2,FALSE))</f>
        <v>0</v>
      </c>
      <c r="W1893" s="63">
        <f>IF(ISBLANK($B1893),0,VLOOKUP($B1893,Listen!$A$2:$C$45,3,FALSE))</f>
        <v>0</v>
      </c>
      <c r="X1893" s="49">
        <f t="shared" si="368"/>
        <v>0</v>
      </c>
      <c r="Y1893" s="49">
        <f t="shared" si="366"/>
        <v>0</v>
      </c>
      <c r="Z1893" s="49">
        <f t="shared" si="366"/>
        <v>0</v>
      </c>
      <c r="AA1893" s="49">
        <f t="shared" si="366"/>
        <v>0</v>
      </c>
      <c r="AB1893" s="49">
        <f t="shared" si="366"/>
        <v>0</v>
      </c>
      <c r="AC1893" s="49">
        <f t="shared" si="366"/>
        <v>0</v>
      </c>
      <c r="AD1893" s="49">
        <f t="shared" si="366"/>
        <v>0</v>
      </c>
      <c r="AE1893" s="51">
        <f t="shared" si="377"/>
        <v>0</v>
      </c>
      <c r="AF1893" s="51">
        <f>IF(C1893=A_Stammdaten!$B$12,D_SAV!$U1893-D_SAV!$AG1893,HLOOKUP(A_Stammdaten!$B$12-1,$AH$4:$AN$4004,ROW(C1893)-3,FALSE)-$AG1893)</f>
        <v>0</v>
      </c>
      <c r="AG1893" s="51">
        <f>HLOOKUP(A_Stammdaten!$B$12,$AH$4:$AN$4004,ROW(C1893)-3,FALSE)</f>
        <v>0</v>
      </c>
      <c r="AH1893" s="51">
        <f t="shared" si="369"/>
        <v>0</v>
      </c>
      <c r="AI1893" s="51">
        <f t="shared" si="370"/>
        <v>0</v>
      </c>
      <c r="AJ1893" s="51">
        <f t="shared" si="371"/>
        <v>0</v>
      </c>
      <c r="AK1893" s="51">
        <f t="shared" si="372"/>
        <v>0</v>
      </c>
      <c r="AL1893" s="51">
        <f t="shared" si="373"/>
        <v>0</v>
      </c>
      <c r="AM1893" s="51">
        <f t="shared" si="374"/>
        <v>0</v>
      </c>
      <c r="AN1893" s="51">
        <f t="shared" si="375"/>
        <v>0</v>
      </c>
    </row>
    <row r="1894" spans="1:40" x14ac:dyDescent="0.25">
      <c r="A1894" s="17"/>
      <c r="B1894" s="17"/>
      <c r="C1894" s="35"/>
      <c r="D1894" s="17"/>
      <c r="E1894" s="17"/>
      <c r="F1894" s="17"/>
      <c r="G1894" s="62">
        <f t="shared" si="376"/>
        <v>0</v>
      </c>
      <c r="H1894" s="17"/>
      <c r="I1894" s="17"/>
      <c r="J1894" s="17"/>
      <c r="K1894" s="17"/>
      <c r="L1894" s="17"/>
      <c r="M1894" s="17"/>
      <c r="N1894" s="17"/>
      <c r="O1894" s="17"/>
      <c r="P1894" s="115"/>
      <c r="Q1894" s="62">
        <f>IF(C1894&gt;A_Stammdaten!$B$12,0,SUM(G1894,H1894,J1894,K1894,M1894,N1894)-SUM(I1894,L1894,O1894,P1894))</f>
        <v>0</v>
      </c>
      <c r="R1894" s="17"/>
      <c r="S1894" s="17"/>
      <c r="T1894" s="17"/>
      <c r="U1894" s="62">
        <f t="shared" si="367"/>
        <v>0</v>
      </c>
      <c r="V1894" s="63">
        <f>IF(ISBLANK($B1894),0,VLOOKUP($B1894,Listen!$A$2:$C$45,2,FALSE))</f>
        <v>0</v>
      </c>
      <c r="W1894" s="63">
        <f>IF(ISBLANK($B1894),0,VLOOKUP($B1894,Listen!$A$2:$C$45,3,FALSE))</f>
        <v>0</v>
      </c>
      <c r="X1894" s="49">
        <f t="shared" si="368"/>
        <v>0</v>
      </c>
      <c r="Y1894" s="49">
        <f t="shared" si="366"/>
        <v>0</v>
      </c>
      <c r="Z1894" s="49">
        <f t="shared" si="366"/>
        <v>0</v>
      </c>
      <c r="AA1894" s="49">
        <f t="shared" si="366"/>
        <v>0</v>
      </c>
      <c r="AB1894" s="49">
        <f t="shared" si="366"/>
        <v>0</v>
      </c>
      <c r="AC1894" s="49">
        <f t="shared" si="366"/>
        <v>0</v>
      </c>
      <c r="AD1894" s="49">
        <f t="shared" si="366"/>
        <v>0</v>
      </c>
      <c r="AE1894" s="51">
        <f t="shared" si="377"/>
        <v>0</v>
      </c>
      <c r="AF1894" s="51">
        <f>IF(C1894=A_Stammdaten!$B$12,D_SAV!$U1894-D_SAV!$AG1894,HLOOKUP(A_Stammdaten!$B$12-1,$AH$4:$AN$4004,ROW(C1894)-3,FALSE)-$AG1894)</f>
        <v>0</v>
      </c>
      <c r="AG1894" s="51">
        <f>HLOOKUP(A_Stammdaten!$B$12,$AH$4:$AN$4004,ROW(C1894)-3,FALSE)</f>
        <v>0</v>
      </c>
      <c r="AH1894" s="51">
        <f t="shared" si="369"/>
        <v>0</v>
      </c>
      <c r="AI1894" s="51">
        <f t="shared" si="370"/>
        <v>0</v>
      </c>
      <c r="AJ1894" s="51">
        <f t="shared" si="371"/>
        <v>0</v>
      </c>
      <c r="AK1894" s="51">
        <f t="shared" si="372"/>
        <v>0</v>
      </c>
      <c r="AL1894" s="51">
        <f t="shared" si="373"/>
        <v>0</v>
      </c>
      <c r="AM1894" s="51">
        <f t="shared" si="374"/>
        <v>0</v>
      </c>
      <c r="AN1894" s="51">
        <f t="shared" si="375"/>
        <v>0</v>
      </c>
    </row>
    <row r="1895" spans="1:40" x14ac:dyDescent="0.25">
      <c r="A1895" s="17"/>
      <c r="B1895" s="17"/>
      <c r="C1895" s="35"/>
      <c r="D1895" s="17"/>
      <c r="E1895" s="17"/>
      <c r="F1895" s="17"/>
      <c r="G1895" s="62">
        <f t="shared" si="376"/>
        <v>0</v>
      </c>
      <c r="H1895" s="17"/>
      <c r="I1895" s="17"/>
      <c r="J1895" s="17"/>
      <c r="K1895" s="17"/>
      <c r="L1895" s="17"/>
      <c r="M1895" s="17"/>
      <c r="N1895" s="17"/>
      <c r="O1895" s="17"/>
      <c r="P1895" s="115"/>
      <c r="Q1895" s="62">
        <f>IF(C1895&gt;A_Stammdaten!$B$12,0,SUM(G1895,H1895,J1895,K1895,M1895,N1895)-SUM(I1895,L1895,O1895,P1895))</f>
        <v>0</v>
      </c>
      <c r="R1895" s="17"/>
      <c r="S1895" s="17"/>
      <c r="T1895" s="17"/>
      <c r="U1895" s="62">
        <f t="shared" si="367"/>
        <v>0</v>
      </c>
      <c r="V1895" s="63">
        <f>IF(ISBLANK($B1895),0,VLOOKUP($B1895,Listen!$A$2:$C$45,2,FALSE))</f>
        <v>0</v>
      </c>
      <c r="W1895" s="63">
        <f>IF(ISBLANK($B1895),0,VLOOKUP($B1895,Listen!$A$2:$C$45,3,FALSE))</f>
        <v>0</v>
      </c>
      <c r="X1895" s="49">
        <f t="shared" si="368"/>
        <v>0</v>
      </c>
      <c r="Y1895" s="49">
        <f t="shared" si="366"/>
        <v>0</v>
      </c>
      <c r="Z1895" s="49">
        <f t="shared" si="366"/>
        <v>0</v>
      </c>
      <c r="AA1895" s="49">
        <f t="shared" si="366"/>
        <v>0</v>
      </c>
      <c r="AB1895" s="49">
        <f t="shared" si="366"/>
        <v>0</v>
      </c>
      <c r="AC1895" s="49">
        <f t="shared" si="366"/>
        <v>0</v>
      </c>
      <c r="AD1895" s="49">
        <f t="shared" ref="Y1895:AD1938" si="378">$V1895</f>
        <v>0</v>
      </c>
      <c r="AE1895" s="51">
        <f t="shared" si="377"/>
        <v>0</v>
      </c>
      <c r="AF1895" s="51">
        <f>IF(C1895=A_Stammdaten!$B$12,D_SAV!$U1895-D_SAV!$AG1895,HLOOKUP(A_Stammdaten!$B$12-1,$AH$4:$AN$4004,ROW(C1895)-3,FALSE)-$AG1895)</f>
        <v>0</v>
      </c>
      <c r="AG1895" s="51">
        <f>HLOOKUP(A_Stammdaten!$B$12,$AH$4:$AN$4004,ROW(C1895)-3,FALSE)</f>
        <v>0</v>
      </c>
      <c r="AH1895" s="51">
        <f t="shared" si="369"/>
        <v>0</v>
      </c>
      <c r="AI1895" s="51">
        <f t="shared" si="370"/>
        <v>0</v>
      </c>
      <c r="AJ1895" s="51">
        <f t="shared" si="371"/>
        <v>0</v>
      </c>
      <c r="AK1895" s="51">
        <f t="shared" si="372"/>
        <v>0</v>
      </c>
      <c r="AL1895" s="51">
        <f t="shared" si="373"/>
        <v>0</v>
      </c>
      <c r="AM1895" s="51">
        <f t="shared" si="374"/>
        <v>0</v>
      </c>
      <c r="AN1895" s="51">
        <f t="shared" si="375"/>
        <v>0</v>
      </c>
    </row>
    <row r="1896" spans="1:40" x14ac:dyDescent="0.25">
      <c r="A1896" s="17"/>
      <c r="B1896" s="17"/>
      <c r="C1896" s="35"/>
      <c r="D1896" s="17"/>
      <c r="E1896" s="17"/>
      <c r="F1896" s="17"/>
      <c r="G1896" s="62">
        <f t="shared" si="376"/>
        <v>0</v>
      </c>
      <c r="H1896" s="17"/>
      <c r="I1896" s="17"/>
      <c r="J1896" s="17"/>
      <c r="K1896" s="17"/>
      <c r="L1896" s="17"/>
      <c r="M1896" s="17"/>
      <c r="N1896" s="17"/>
      <c r="O1896" s="17"/>
      <c r="P1896" s="115"/>
      <c r="Q1896" s="62">
        <f>IF(C1896&gt;A_Stammdaten!$B$12,0,SUM(G1896,H1896,J1896,K1896,M1896,N1896)-SUM(I1896,L1896,O1896,P1896))</f>
        <v>0</v>
      </c>
      <c r="R1896" s="17"/>
      <c r="S1896" s="17"/>
      <c r="T1896" s="17"/>
      <c r="U1896" s="62">
        <f t="shared" si="367"/>
        <v>0</v>
      </c>
      <c r="V1896" s="63">
        <f>IF(ISBLANK($B1896),0,VLOOKUP($B1896,Listen!$A$2:$C$45,2,FALSE))</f>
        <v>0</v>
      </c>
      <c r="W1896" s="63">
        <f>IF(ISBLANK($B1896),0,VLOOKUP($B1896,Listen!$A$2:$C$45,3,FALSE))</f>
        <v>0</v>
      </c>
      <c r="X1896" s="49">
        <f t="shared" si="368"/>
        <v>0</v>
      </c>
      <c r="Y1896" s="49">
        <f t="shared" si="378"/>
        <v>0</v>
      </c>
      <c r="Z1896" s="49">
        <f t="shared" si="378"/>
        <v>0</v>
      </c>
      <c r="AA1896" s="49">
        <f t="shared" si="378"/>
        <v>0</v>
      </c>
      <c r="AB1896" s="49">
        <f t="shared" si="378"/>
        <v>0</v>
      </c>
      <c r="AC1896" s="49">
        <f t="shared" si="378"/>
        <v>0</v>
      </c>
      <c r="AD1896" s="49">
        <f t="shared" si="378"/>
        <v>0</v>
      </c>
      <c r="AE1896" s="51">
        <f t="shared" si="377"/>
        <v>0</v>
      </c>
      <c r="AF1896" s="51">
        <f>IF(C1896=A_Stammdaten!$B$12,D_SAV!$U1896-D_SAV!$AG1896,HLOOKUP(A_Stammdaten!$B$12-1,$AH$4:$AN$4004,ROW(C1896)-3,FALSE)-$AG1896)</f>
        <v>0</v>
      </c>
      <c r="AG1896" s="51">
        <f>HLOOKUP(A_Stammdaten!$B$12,$AH$4:$AN$4004,ROW(C1896)-3,FALSE)</f>
        <v>0</v>
      </c>
      <c r="AH1896" s="51">
        <f t="shared" si="369"/>
        <v>0</v>
      </c>
      <c r="AI1896" s="51">
        <f t="shared" si="370"/>
        <v>0</v>
      </c>
      <c r="AJ1896" s="51">
        <f t="shared" si="371"/>
        <v>0</v>
      </c>
      <c r="AK1896" s="51">
        <f t="shared" si="372"/>
        <v>0</v>
      </c>
      <c r="AL1896" s="51">
        <f t="shared" si="373"/>
        <v>0</v>
      </c>
      <c r="AM1896" s="51">
        <f t="shared" si="374"/>
        <v>0</v>
      </c>
      <c r="AN1896" s="51">
        <f t="shared" si="375"/>
        <v>0</v>
      </c>
    </row>
    <row r="1897" spans="1:40" x14ac:dyDescent="0.25">
      <c r="A1897" s="17"/>
      <c r="B1897" s="17"/>
      <c r="C1897" s="35"/>
      <c r="D1897" s="17"/>
      <c r="E1897" s="17"/>
      <c r="F1897" s="17"/>
      <c r="G1897" s="62">
        <f t="shared" si="376"/>
        <v>0</v>
      </c>
      <c r="H1897" s="17"/>
      <c r="I1897" s="17"/>
      <c r="J1897" s="17"/>
      <c r="K1897" s="17"/>
      <c r="L1897" s="17"/>
      <c r="M1897" s="17"/>
      <c r="N1897" s="17"/>
      <c r="O1897" s="17"/>
      <c r="P1897" s="115"/>
      <c r="Q1897" s="62">
        <f>IF(C1897&gt;A_Stammdaten!$B$12,0,SUM(G1897,H1897,J1897,K1897,M1897,N1897)-SUM(I1897,L1897,O1897,P1897))</f>
        <v>0</v>
      </c>
      <c r="R1897" s="17"/>
      <c r="S1897" s="17"/>
      <c r="T1897" s="17"/>
      <c r="U1897" s="62">
        <f t="shared" si="367"/>
        <v>0</v>
      </c>
      <c r="V1897" s="63">
        <f>IF(ISBLANK($B1897),0,VLOOKUP($B1897,Listen!$A$2:$C$45,2,FALSE))</f>
        <v>0</v>
      </c>
      <c r="W1897" s="63">
        <f>IF(ISBLANK($B1897),0,VLOOKUP($B1897,Listen!$A$2:$C$45,3,FALSE))</f>
        <v>0</v>
      </c>
      <c r="X1897" s="49">
        <f t="shared" si="368"/>
        <v>0</v>
      </c>
      <c r="Y1897" s="49">
        <f t="shared" si="378"/>
        <v>0</v>
      </c>
      <c r="Z1897" s="49">
        <f t="shared" si="378"/>
        <v>0</v>
      </c>
      <c r="AA1897" s="49">
        <f t="shared" si="378"/>
        <v>0</v>
      </c>
      <c r="AB1897" s="49">
        <f t="shared" si="378"/>
        <v>0</v>
      </c>
      <c r="AC1897" s="49">
        <f t="shared" si="378"/>
        <v>0</v>
      </c>
      <c r="AD1897" s="49">
        <f t="shared" si="378"/>
        <v>0</v>
      </c>
      <c r="AE1897" s="51">
        <f t="shared" si="377"/>
        <v>0</v>
      </c>
      <c r="AF1897" s="51">
        <f>IF(C1897=A_Stammdaten!$B$12,D_SAV!$U1897-D_SAV!$AG1897,HLOOKUP(A_Stammdaten!$B$12-1,$AH$4:$AN$4004,ROW(C1897)-3,FALSE)-$AG1897)</f>
        <v>0</v>
      </c>
      <c r="AG1897" s="51">
        <f>HLOOKUP(A_Stammdaten!$B$12,$AH$4:$AN$4004,ROW(C1897)-3,FALSE)</f>
        <v>0</v>
      </c>
      <c r="AH1897" s="51">
        <f t="shared" si="369"/>
        <v>0</v>
      </c>
      <c r="AI1897" s="51">
        <f t="shared" si="370"/>
        <v>0</v>
      </c>
      <c r="AJ1897" s="51">
        <f t="shared" si="371"/>
        <v>0</v>
      </c>
      <c r="AK1897" s="51">
        <f t="shared" si="372"/>
        <v>0</v>
      </c>
      <c r="AL1897" s="51">
        <f t="shared" si="373"/>
        <v>0</v>
      </c>
      <c r="AM1897" s="51">
        <f t="shared" si="374"/>
        <v>0</v>
      </c>
      <c r="AN1897" s="51">
        <f t="shared" si="375"/>
        <v>0</v>
      </c>
    </row>
    <row r="1898" spans="1:40" x14ac:dyDescent="0.25">
      <c r="A1898" s="17"/>
      <c r="B1898" s="17"/>
      <c r="C1898" s="35"/>
      <c r="D1898" s="17"/>
      <c r="E1898" s="17"/>
      <c r="F1898" s="17"/>
      <c r="G1898" s="62">
        <f t="shared" si="376"/>
        <v>0</v>
      </c>
      <c r="H1898" s="17"/>
      <c r="I1898" s="17"/>
      <c r="J1898" s="17"/>
      <c r="K1898" s="17"/>
      <c r="L1898" s="17"/>
      <c r="M1898" s="17"/>
      <c r="N1898" s="17"/>
      <c r="O1898" s="17"/>
      <c r="P1898" s="115"/>
      <c r="Q1898" s="62">
        <f>IF(C1898&gt;A_Stammdaten!$B$12,0,SUM(G1898,H1898,J1898,K1898,M1898,N1898)-SUM(I1898,L1898,O1898,P1898))</f>
        <v>0</v>
      </c>
      <c r="R1898" s="17"/>
      <c r="S1898" s="17"/>
      <c r="T1898" s="17"/>
      <c r="U1898" s="62">
        <f t="shared" si="367"/>
        <v>0</v>
      </c>
      <c r="V1898" s="63">
        <f>IF(ISBLANK($B1898),0,VLOOKUP($B1898,Listen!$A$2:$C$45,2,FALSE))</f>
        <v>0</v>
      </c>
      <c r="W1898" s="63">
        <f>IF(ISBLANK($B1898),0,VLOOKUP($B1898,Listen!$A$2:$C$45,3,FALSE))</f>
        <v>0</v>
      </c>
      <c r="X1898" s="49">
        <f t="shared" si="368"/>
        <v>0</v>
      </c>
      <c r="Y1898" s="49">
        <f t="shared" si="378"/>
        <v>0</v>
      </c>
      <c r="Z1898" s="49">
        <f t="shared" si="378"/>
        <v>0</v>
      </c>
      <c r="AA1898" s="49">
        <f t="shared" si="378"/>
        <v>0</v>
      </c>
      <c r="AB1898" s="49">
        <f t="shared" si="378"/>
        <v>0</v>
      </c>
      <c r="AC1898" s="49">
        <f t="shared" si="378"/>
        <v>0</v>
      </c>
      <c r="AD1898" s="49">
        <f t="shared" si="378"/>
        <v>0</v>
      </c>
      <c r="AE1898" s="51">
        <f t="shared" si="377"/>
        <v>0</v>
      </c>
      <c r="AF1898" s="51">
        <f>IF(C1898=A_Stammdaten!$B$12,D_SAV!$U1898-D_SAV!$AG1898,HLOOKUP(A_Stammdaten!$B$12-1,$AH$4:$AN$4004,ROW(C1898)-3,FALSE)-$AG1898)</f>
        <v>0</v>
      </c>
      <c r="AG1898" s="51">
        <f>HLOOKUP(A_Stammdaten!$B$12,$AH$4:$AN$4004,ROW(C1898)-3,FALSE)</f>
        <v>0</v>
      </c>
      <c r="AH1898" s="51">
        <f t="shared" si="369"/>
        <v>0</v>
      </c>
      <c r="AI1898" s="51">
        <f t="shared" si="370"/>
        <v>0</v>
      </c>
      <c r="AJ1898" s="51">
        <f t="shared" si="371"/>
        <v>0</v>
      </c>
      <c r="AK1898" s="51">
        <f t="shared" si="372"/>
        <v>0</v>
      </c>
      <c r="AL1898" s="51">
        <f t="shared" si="373"/>
        <v>0</v>
      </c>
      <c r="AM1898" s="51">
        <f t="shared" si="374"/>
        <v>0</v>
      </c>
      <c r="AN1898" s="51">
        <f t="shared" si="375"/>
        <v>0</v>
      </c>
    </row>
    <row r="1899" spans="1:40" x14ac:dyDescent="0.25">
      <c r="A1899" s="17"/>
      <c r="B1899" s="17"/>
      <c r="C1899" s="35"/>
      <c r="D1899" s="17"/>
      <c r="E1899" s="17"/>
      <c r="F1899" s="17"/>
      <c r="G1899" s="62">
        <f t="shared" si="376"/>
        <v>0</v>
      </c>
      <c r="H1899" s="17"/>
      <c r="I1899" s="17"/>
      <c r="J1899" s="17"/>
      <c r="K1899" s="17"/>
      <c r="L1899" s="17"/>
      <c r="M1899" s="17"/>
      <c r="N1899" s="17"/>
      <c r="O1899" s="17"/>
      <c r="P1899" s="115"/>
      <c r="Q1899" s="62">
        <f>IF(C1899&gt;A_Stammdaten!$B$12,0,SUM(G1899,H1899,J1899,K1899,M1899,N1899)-SUM(I1899,L1899,O1899,P1899))</f>
        <v>0</v>
      </c>
      <c r="R1899" s="17"/>
      <c r="S1899" s="17"/>
      <c r="T1899" s="17"/>
      <c r="U1899" s="62">
        <f t="shared" si="367"/>
        <v>0</v>
      </c>
      <c r="V1899" s="63">
        <f>IF(ISBLANK($B1899),0,VLOOKUP($B1899,Listen!$A$2:$C$45,2,FALSE))</f>
        <v>0</v>
      </c>
      <c r="W1899" s="63">
        <f>IF(ISBLANK($B1899),0,VLOOKUP($B1899,Listen!$A$2:$C$45,3,FALSE))</f>
        <v>0</v>
      </c>
      <c r="X1899" s="49">
        <f t="shared" si="368"/>
        <v>0</v>
      </c>
      <c r="Y1899" s="49">
        <f t="shared" si="378"/>
        <v>0</v>
      </c>
      <c r="Z1899" s="49">
        <f t="shared" si="378"/>
        <v>0</v>
      </c>
      <c r="AA1899" s="49">
        <f t="shared" si="378"/>
        <v>0</v>
      </c>
      <c r="AB1899" s="49">
        <f t="shared" si="378"/>
        <v>0</v>
      </c>
      <c r="AC1899" s="49">
        <f t="shared" si="378"/>
        <v>0</v>
      </c>
      <c r="AD1899" s="49">
        <f t="shared" si="378"/>
        <v>0</v>
      </c>
      <c r="AE1899" s="51">
        <f t="shared" si="377"/>
        <v>0</v>
      </c>
      <c r="AF1899" s="51">
        <f>IF(C1899=A_Stammdaten!$B$12,D_SAV!$U1899-D_SAV!$AG1899,HLOOKUP(A_Stammdaten!$B$12-1,$AH$4:$AN$4004,ROW(C1899)-3,FALSE)-$AG1899)</f>
        <v>0</v>
      </c>
      <c r="AG1899" s="51">
        <f>HLOOKUP(A_Stammdaten!$B$12,$AH$4:$AN$4004,ROW(C1899)-3,FALSE)</f>
        <v>0</v>
      </c>
      <c r="AH1899" s="51">
        <f t="shared" si="369"/>
        <v>0</v>
      </c>
      <c r="AI1899" s="51">
        <f t="shared" si="370"/>
        <v>0</v>
      </c>
      <c r="AJ1899" s="51">
        <f t="shared" si="371"/>
        <v>0</v>
      </c>
      <c r="AK1899" s="51">
        <f t="shared" si="372"/>
        <v>0</v>
      </c>
      <c r="AL1899" s="51">
        <f t="shared" si="373"/>
        <v>0</v>
      </c>
      <c r="AM1899" s="51">
        <f t="shared" si="374"/>
        <v>0</v>
      </c>
      <c r="AN1899" s="51">
        <f t="shared" si="375"/>
        <v>0</v>
      </c>
    </row>
    <row r="1900" spans="1:40" x14ac:dyDescent="0.25">
      <c r="A1900" s="17"/>
      <c r="B1900" s="17"/>
      <c r="C1900" s="35"/>
      <c r="D1900" s="17"/>
      <c r="E1900" s="17"/>
      <c r="F1900" s="17"/>
      <c r="G1900" s="62">
        <f t="shared" si="376"/>
        <v>0</v>
      </c>
      <c r="H1900" s="17"/>
      <c r="I1900" s="17"/>
      <c r="J1900" s="17"/>
      <c r="K1900" s="17"/>
      <c r="L1900" s="17"/>
      <c r="M1900" s="17"/>
      <c r="N1900" s="17"/>
      <c r="O1900" s="17"/>
      <c r="P1900" s="115"/>
      <c r="Q1900" s="62">
        <f>IF(C1900&gt;A_Stammdaten!$B$12,0,SUM(G1900,H1900,J1900,K1900,M1900,N1900)-SUM(I1900,L1900,O1900,P1900))</f>
        <v>0</v>
      </c>
      <c r="R1900" s="17"/>
      <c r="S1900" s="17"/>
      <c r="T1900" s="17"/>
      <c r="U1900" s="62">
        <f t="shared" si="367"/>
        <v>0</v>
      </c>
      <c r="V1900" s="63">
        <f>IF(ISBLANK($B1900),0,VLOOKUP($B1900,Listen!$A$2:$C$45,2,FALSE))</f>
        <v>0</v>
      </c>
      <c r="W1900" s="63">
        <f>IF(ISBLANK($B1900),0,VLOOKUP($B1900,Listen!$A$2:$C$45,3,FALSE))</f>
        <v>0</v>
      </c>
      <c r="X1900" s="49">
        <f t="shared" si="368"/>
        <v>0</v>
      </c>
      <c r="Y1900" s="49">
        <f t="shared" si="378"/>
        <v>0</v>
      </c>
      <c r="Z1900" s="49">
        <f t="shared" si="378"/>
        <v>0</v>
      </c>
      <c r="AA1900" s="49">
        <f t="shared" si="378"/>
        <v>0</v>
      </c>
      <c r="AB1900" s="49">
        <f t="shared" si="378"/>
        <v>0</v>
      </c>
      <c r="AC1900" s="49">
        <f t="shared" si="378"/>
        <v>0</v>
      </c>
      <c r="AD1900" s="49">
        <f t="shared" si="378"/>
        <v>0</v>
      </c>
      <c r="AE1900" s="51">
        <f t="shared" si="377"/>
        <v>0</v>
      </c>
      <c r="AF1900" s="51">
        <f>IF(C1900=A_Stammdaten!$B$12,D_SAV!$U1900-D_SAV!$AG1900,HLOOKUP(A_Stammdaten!$B$12-1,$AH$4:$AN$4004,ROW(C1900)-3,FALSE)-$AG1900)</f>
        <v>0</v>
      </c>
      <c r="AG1900" s="51">
        <f>HLOOKUP(A_Stammdaten!$B$12,$AH$4:$AN$4004,ROW(C1900)-3,FALSE)</f>
        <v>0</v>
      </c>
      <c r="AH1900" s="51">
        <f t="shared" si="369"/>
        <v>0</v>
      </c>
      <c r="AI1900" s="51">
        <f t="shared" si="370"/>
        <v>0</v>
      </c>
      <c r="AJ1900" s="51">
        <f t="shared" si="371"/>
        <v>0</v>
      </c>
      <c r="AK1900" s="51">
        <f t="shared" si="372"/>
        <v>0</v>
      </c>
      <c r="AL1900" s="51">
        <f t="shared" si="373"/>
        <v>0</v>
      </c>
      <c r="AM1900" s="51">
        <f t="shared" si="374"/>
        <v>0</v>
      </c>
      <c r="AN1900" s="51">
        <f t="shared" si="375"/>
        <v>0</v>
      </c>
    </row>
    <row r="1901" spans="1:40" x14ac:dyDescent="0.25">
      <c r="A1901" s="17"/>
      <c r="B1901" s="17"/>
      <c r="C1901" s="35"/>
      <c r="D1901" s="17"/>
      <c r="E1901" s="17"/>
      <c r="F1901" s="17"/>
      <c r="G1901" s="62">
        <f t="shared" si="376"/>
        <v>0</v>
      </c>
      <c r="H1901" s="17"/>
      <c r="I1901" s="17"/>
      <c r="J1901" s="17"/>
      <c r="K1901" s="17"/>
      <c r="L1901" s="17"/>
      <c r="M1901" s="17"/>
      <c r="N1901" s="17"/>
      <c r="O1901" s="17"/>
      <c r="P1901" s="115"/>
      <c r="Q1901" s="62">
        <f>IF(C1901&gt;A_Stammdaten!$B$12,0,SUM(G1901,H1901,J1901,K1901,M1901,N1901)-SUM(I1901,L1901,O1901,P1901))</f>
        <v>0</v>
      </c>
      <c r="R1901" s="17"/>
      <c r="S1901" s="17"/>
      <c r="T1901" s="17"/>
      <c r="U1901" s="62">
        <f t="shared" si="367"/>
        <v>0</v>
      </c>
      <c r="V1901" s="63">
        <f>IF(ISBLANK($B1901),0,VLOOKUP($B1901,Listen!$A$2:$C$45,2,FALSE))</f>
        <v>0</v>
      </c>
      <c r="W1901" s="63">
        <f>IF(ISBLANK($B1901),0,VLOOKUP($B1901,Listen!$A$2:$C$45,3,FALSE))</f>
        <v>0</v>
      </c>
      <c r="X1901" s="49">
        <f t="shared" si="368"/>
        <v>0</v>
      </c>
      <c r="Y1901" s="49">
        <f t="shared" si="378"/>
        <v>0</v>
      </c>
      <c r="Z1901" s="49">
        <f t="shared" si="378"/>
        <v>0</v>
      </c>
      <c r="AA1901" s="49">
        <f t="shared" si="378"/>
        <v>0</v>
      </c>
      <c r="AB1901" s="49">
        <f t="shared" si="378"/>
        <v>0</v>
      </c>
      <c r="AC1901" s="49">
        <f t="shared" si="378"/>
        <v>0</v>
      </c>
      <c r="AD1901" s="49">
        <f t="shared" si="378"/>
        <v>0</v>
      </c>
      <c r="AE1901" s="51">
        <f t="shared" si="377"/>
        <v>0</v>
      </c>
      <c r="AF1901" s="51">
        <f>IF(C1901=A_Stammdaten!$B$12,D_SAV!$U1901-D_SAV!$AG1901,HLOOKUP(A_Stammdaten!$B$12-1,$AH$4:$AN$4004,ROW(C1901)-3,FALSE)-$AG1901)</f>
        <v>0</v>
      </c>
      <c r="AG1901" s="51">
        <f>HLOOKUP(A_Stammdaten!$B$12,$AH$4:$AN$4004,ROW(C1901)-3,FALSE)</f>
        <v>0</v>
      </c>
      <c r="AH1901" s="51">
        <f t="shared" si="369"/>
        <v>0</v>
      </c>
      <c r="AI1901" s="51">
        <f t="shared" si="370"/>
        <v>0</v>
      </c>
      <c r="AJ1901" s="51">
        <f t="shared" si="371"/>
        <v>0</v>
      </c>
      <c r="AK1901" s="51">
        <f t="shared" si="372"/>
        <v>0</v>
      </c>
      <c r="AL1901" s="51">
        <f t="shared" si="373"/>
        <v>0</v>
      </c>
      <c r="AM1901" s="51">
        <f t="shared" si="374"/>
        <v>0</v>
      </c>
      <c r="AN1901" s="51">
        <f t="shared" si="375"/>
        <v>0</v>
      </c>
    </row>
    <row r="1902" spans="1:40" x14ac:dyDescent="0.25">
      <c r="A1902" s="17"/>
      <c r="B1902" s="17"/>
      <c r="C1902" s="35"/>
      <c r="D1902" s="17"/>
      <c r="E1902" s="17"/>
      <c r="F1902" s="17"/>
      <c r="G1902" s="62">
        <f t="shared" si="376"/>
        <v>0</v>
      </c>
      <c r="H1902" s="17"/>
      <c r="I1902" s="17"/>
      <c r="J1902" s="17"/>
      <c r="K1902" s="17"/>
      <c r="L1902" s="17"/>
      <c r="M1902" s="17"/>
      <c r="N1902" s="17"/>
      <c r="O1902" s="17"/>
      <c r="P1902" s="115"/>
      <c r="Q1902" s="62">
        <f>IF(C1902&gt;A_Stammdaten!$B$12,0,SUM(G1902,H1902,J1902,K1902,M1902,N1902)-SUM(I1902,L1902,O1902,P1902))</f>
        <v>0</v>
      </c>
      <c r="R1902" s="17"/>
      <c r="S1902" s="17"/>
      <c r="T1902" s="17"/>
      <c r="U1902" s="62">
        <f t="shared" si="367"/>
        <v>0</v>
      </c>
      <c r="V1902" s="63">
        <f>IF(ISBLANK($B1902),0,VLOOKUP($B1902,Listen!$A$2:$C$45,2,FALSE))</f>
        <v>0</v>
      </c>
      <c r="W1902" s="63">
        <f>IF(ISBLANK($B1902),0,VLOOKUP($B1902,Listen!$A$2:$C$45,3,FALSE))</f>
        <v>0</v>
      </c>
      <c r="X1902" s="49">
        <f t="shared" si="368"/>
        <v>0</v>
      </c>
      <c r="Y1902" s="49">
        <f t="shared" si="378"/>
        <v>0</v>
      </c>
      <c r="Z1902" s="49">
        <f t="shared" si="378"/>
        <v>0</v>
      </c>
      <c r="AA1902" s="49">
        <f t="shared" si="378"/>
        <v>0</v>
      </c>
      <c r="AB1902" s="49">
        <f t="shared" si="378"/>
        <v>0</v>
      </c>
      <c r="AC1902" s="49">
        <f t="shared" si="378"/>
        <v>0</v>
      </c>
      <c r="AD1902" s="49">
        <f t="shared" si="378"/>
        <v>0</v>
      </c>
      <c r="AE1902" s="51">
        <f t="shared" si="377"/>
        <v>0</v>
      </c>
      <c r="AF1902" s="51">
        <f>IF(C1902=A_Stammdaten!$B$12,D_SAV!$U1902-D_SAV!$AG1902,HLOOKUP(A_Stammdaten!$B$12-1,$AH$4:$AN$4004,ROW(C1902)-3,FALSE)-$AG1902)</f>
        <v>0</v>
      </c>
      <c r="AG1902" s="51">
        <f>HLOOKUP(A_Stammdaten!$B$12,$AH$4:$AN$4004,ROW(C1902)-3,FALSE)</f>
        <v>0</v>
      </c>
      <c r="AH1902" s="51">
        <f t="shared" si="369"/>
        <v>0</v>
      </c>
      <c r="AI1902" s="51">
        <f t="shared" si="370"/>
        <v>0</v>
      </c>
      <c r="AJ1902" s="51">
        <f t="shared" si="371"/>
        <v>0</v>
      </c>
      <c r="AK1902" s="51">
        <f t="shared" si="372"/>
        <v>0</v>
      </c>
      <c r="AL1902" s="51">
        <f t="shared" si="373"/>
        <v>0</v>
      </c>
      <c r="AM1902" s="51">
        <f t="shared" si="374"/>
        <v>0</v>
      </c>
      <c r="AN1902" s="51">
        <f t="shared" si="375"/>
        <v>0</v>
      </c>
    </row>
    <row r="1903" spans="1:40" x14ac:dyDescent="0.25">
      <c r="A1903" s="17"/>
      <c r="B1903" s="17"/>
      <c r="C1903" s="35"/>
      <c r="D1903" s="17"/>
      <c r="E1903" s="17"/>
      <c r="F1903" s="17"/>
      <c r="G1903" s="62">
        <f t="shared" si="376"/>
        <v>0</v>
      </c>
      <c r="H1903" s="17"/>
      <c r="I1903" s="17"/>
      <c r="J1903" s="17"/>
      <c r="K1903" s="17"/>
      <c r="L1903" s="17"/>
      <c r="M1903" s="17"/>
      <c r="N1903" s="17"/>
      <c r="O1903" s="17"/>
      <c r="P1903" s="115"/>
      <c r="Q1903" s="62">
        <f>IF(C1903&gt;A_Stammdaten!$B$12,0,SUM(G1903,H1903,J1903,K1903,M1903,N1903)-SUM(I1903,L1903,O1903,P1903))</f>
        <v>0</v>
      </c>
      <c r="R1903" s="17"/>
      <c r="S1903" s="17"/>
      <c r="T1903" s="17"/>
      <c r="U1903" s="62">
        <f t="shared" si="367"/>
        <v>0</v>
      </c>
      <c r="V1903" s="63">
        <f>IF(ISBLANK($B1903),0,VLOOKUP($B1903,Listen!$A$2:$C$45,2,FALSE))</f>
        <v>0</v>
      </c>
      <c r="W1903" s="63">
        <f>IF(ISBLANK($B1903),0,VLOOKUP($B1903,Listen!$A$2:$C$45,3,FALSE))</f>
        <v>0</v>
      </c>
      <c r="X1903" s="49">
        <f t="shared" si="368"/>
        <v>0</v>
      </c>
      <c r="Y1903" s="49">
        <f t="shared" si="378"/>
        <v>0</v>
      </c>
      <c r="Z1903" s="49">
        <f t="shared" si="378"/>
        <v>0</v>
      </c>
      <c r="AA1903" s="49">
        <f t="shared" si="378"/>
        <v>0</v>
      </c>
      <c r="AB1903" s="49">
        <f t="shared" si="378"/>
        <v>0</v>
      </c>
      <c r="AC1903" s="49">
        <f t="shared" si="378"/>
        <v>0</v>
      </c>
      <c r="AD1903" s="49">
        <f t="shared" si="378"/>
        <v>0</v>
      </c>
      <c r="AE1903" s="51">
        <f t="shared" si="377"/>
        <v>0</v>
      </c>
      <c r="AF1903" s="51">
        <f>IF(C1903=A_Stammdaten!$B$12,D_SAV!$U1903-D_SAV!$AG1903,HLOOKUP(A_Stammdaten!$B$12-1,$AH$4:$AN$4004,ROW(C1903)-3,FALSE)-$AG1903)</f>
        <v>0</v>
      </c>
      <c r="AG1903" s="51">
        <f>HLOOKUP(A_Stammdaten!$B$12,$AH$4:$AN$4004,ROW(C1903)-3,FALSE)</f>
        <v>0</v>
      </c>
      <c r="AH1903" s="51">
        <f t="shared" si="369"/>
        <v>0</v>
      </c>
      <c r="AI1903" s="51">
        <f t="shared" si="370"/>
        <v>0</v>
      </c>
      <c r="AJ1903" s="51">
        <f t="shared" si="371"/>
        <v>0</v>
      </c>
      <c r="AK1903" s="51">
        <f t="shared" si="372"/>
        <v>0</v>
      </c>
      <c r="AL1903" s="51">
        <f t="shared" si="373"/>
        <v>0</v>
      </c>
      <c r="AM1903" s="51">
        <f t="shared" si="374"/>
        <v>0</v>
      </c>
      <c r="AN1903" s="51">
        <f t="shared" si="375"/>
        <v>0</v>
      </c>
    </row>
    <row r="1904" spans="1:40" x14ac:dyDescent="0.25">
      <c r="A1904" s="17"/>
      <c r="B1904" s="17"/>
      <c r="C1904" s="35"/>
      <c r="D1904" s="17"/>
      <c r="E1904" s="17"/>
      <c r="F1904" s="17"/>
      <c r="G1904" s="62">
        <f t="shared" si="376"/>
        <v>0</v>
      </c>
      <c r="H1904" s="17"/>
      <c r="I1904" s="17"/>
      <c r="J1904" s="17"/>
      <c r="K1904" s="17"/>
      <c r="L1904" s="17"/>
      <c r="M1904" s="17"/>
      <c r="N1904" s="17"/>
      <c r="O1904" s="17"/>
      <c r="P1904" s="115"/>
      <c r="Q1904" s="62">
        <f>IF(C1904&gt;A_Stammdaten!$B$12,0,SUM(G1904,H1904,J1904,K1904,M1904,N1904)-SUM(I1904,L1904,O1904,P1904))</f>
        <v>0</v>
      </c>
      <c r="R1904" s="17"/>
      <c r="S1904" s="17"/>
      <c r="T1904" s="17"/>
      <c r="U1904" s="62">
        <f t="shared" si="367"/>
        <v>0</v>
      </c>
      <c r="V1904" s="63">
        <f>IF(ISBLANK($B1904),0,VLOOKUP($B1904,Listen!$A$2:$C$45,2,FALSE))</f>
        <v>0</v>
      </c>
      <c r="W1904" s="63">
        <f>IF(ISBLANK($B1904),0,VLOOKUP($B1904,Listen!$A$2:$C$45,3,FALSE))</f>
        <v>0</v>
      </c>
      <c r="X1904" s="49">
        <f t="shared" si="368"/>
        <v>0</v>
      </c>
      <c r="Y1904" s="49">
        <f t="shared" si="378"/>
        <v>0</v>
      </c>
      <c r="Z1904" s="49">
        <f t="shared" si="378"/>
        <v>0</v>
      </c>
      <c r="AA1904" s="49">
        <f t="shared" si="378"/>
        <v>0</v>
      </c>
      <c r="AB1904" s="49">
        <f t="shared" si="378"/>
        <v>0</v>
      </c>
      <c r="AC1904" s="49">
        <f t="shared" si="378"/>
        <v>0</v>
      </c>
      <c r="AD1904" s="49">
        <f t="shared" si="378"/>
        <v>0</v>
      </c>
      <c r="AE1904" s="51">
        <f t="shared" si="377"/>
        <v>0</v>
      </c>
      <c r="AF1904" s="51">
        <f>IF(C1904=A_Stammdaten!$B$12,D_SAV!$U1904-D_SAV!$AG1904,HLOOKUP(A_Stammdaten!$B$12-1,$AH$4:$AN$4004,ROW(C1904)-3,FALSE)-$AG1904)</f>
        <v>0</v>
      </c>
      <c r="AG1904" s="51">
        <f>HLOOKUP(A_Stammdaten!$B$12,$AH$4:$AN$4004,ROW(C1904)-3,FALSE)</f>
        <v>0</v>
      </c>
      <c r="AH1904" s="51">
        <f t="shared" si="369"/>
        <v>0</v>
      </c>
      <c r="AI1904" s="51">
        <f t="shared" si="370"/>
        <v>0</v>
      </c>
      <c r="AJ1904" s="51">
        <f t="shared" si="371"/>
        <v>0</v>
      </c>
      <c r="AK1904" s="51">
        <f t="shared" si="372"/>
        <v>0</v>
      </c>
      <c r="AL1904" s="51">
        <f t="shared" si="373"/>
        <v>0</v>
      </c>
      <c r="AM1904" s="51">
        <f t="shared" si="374"/>
        <v>0</v>
      </c>
      <c r="AN1904" s="51">
        <f t="shared" si="375"/>
        <v>0</v>
      </c>
    </row>
    <row r="1905" spans="1:40" x14ac:dyDescent="0.25">
      <c r="A1905" s="17"/>
      <c r="B1905" s="17"/>
      <c r="C1905" s="35"/>
      <c r="D1905" s="17"/>
      <c r="E1905" s="17"/>
      <c r="F1905" s="17"/>
      <c r="G1905" s="62">
        <f t="shared" si="376"/>
        <v>0</v>
      </c>
      <c r="H1905" s="17"/>
      <c r="I1905" s="17"/>
      <c r="J1905" s="17"/>
      <c r="K1905" s="17"/>
      <c r="L1905" s="17"/>
      <c r="M1905" s="17"/>
      <c r="N1905" s="17"/>
      <c r="O1905" s="17"/>
      <c r="P1905" s="115"/>
      <c r="Q1905" s="62">
        <f>IF(C1905&gt;A_Stammdaten!$B$12,0,SUM(G1905,H1905,J1905,K1905,M1905,N1905)-SUM(I1905,L1905,O1905,P1905))</f>
        <v>0</v>
      </c>
      <c r="R1905" s="17"/>
      <c r="S1905" s="17"/>
      <c r="T1905" s="17"/>
      <c r="U1905" s="62">
        <f t="shared" si="367"/>
        <v>0</v>
      </c>
      <c r="V1905" s="63">
        <f>IF(ISBLANK($B1905),0,VLOOKUP($B1905,Listen!$A$2:$C$45,2,FALSE))</f>
        <v>0</v>
      </c>
      <c r="W1905" s="63">
        <f>IF(ISBLANK($B1905),0,VLOOKUP($B1905,Listen!$A$2:$C$45,3,FALSE))</f>
        <v>0</v>
      </c>
      <c r="X1905" s="49">
        <f t="shared" si="368"/>
        <v>0</v>
      </c>
      <c r="Y1905" s="49">
        <f t="shared" si="378"/>
        <v>0</v>
      </c>
      <c r="Z1905" s="49">
        <f t="shared" si="378"/>
        <v>0</v>
      </c>
      <c r="AA1905" s="49">
        <f t="shared" si="378"/>
        <v>0</v>
      </c>
      <c r="AB1905" s="49">
        <f t="shared" si="378"/>
        <v>0</v>
      </c>
      <c r="AC1905" s="49">
        <f t="shared" si="378"/>
        <v>0</v>
      </c>
      <c r="AD1905" s="49">
        <f t="shared" si="378"/>
        <v>0</v>
      </c>
      <c r="AE1905" s="51">
        <f t="shared" si="377"/>
        <v>0</v>
      </c>
      <c r="AF1905" s="51">
        <f>IF(C1905=A_Stammdaten!$B$12,D_SAV!$U1905-D_SAV!$AG1905,HLOOKUP(A_Stammdaten!$B$12-1,$AH$4:$AN$4004,ROW(C1905)-3,FALSE)-$AG1905)</f>
        <v>0</v>
      </c>
      <c r="AG1905" s="51">
        <f>HLOOKUP(A_Stammdaten!$B$12,$AH$4:$AN$4004,ROW(C1905)-3,FALSE)</f>
        <v>0</v>
      </c>
      <c r="AH1905" s="51">
        <f t="shared" si="369"/>
        <v>0</v>
      </c>
      <c r="AI1905" s="51">
        <f t="shared" si="370"/>
        <v>0</v>
      </c>
      <c r="AJ1905" s="51">
        <f t="shared" si="371"/>
        <v>0</v>
      </c>
      <c r="AK1905" s="51">
        <f t="shared" si="372"/>
        <v>0</v>
      </c>
      <c r="AL1905" s="51">
        <f t="shared" si="373"/>
        <v>0</v>
      </c>
      <c r="AM1905" s="51">
        <f t="shared" si="374"/>
        <v>0</v>
      </c>
      <c r="AN1905" s="51">
        <f t="shared" si="375"/>
        <v>0</v>
      </c>
    </row>
    <row r="1906" spans="1:40" x14ac:dyDescent="0.25">
      <c r="A1906" s="17"/>
      <c r="B1906" s="17"/>
      <c r="C1906" s="35"/>
      <c r="D1906" s="17"/>
      <c r="E1906" s="17"/>
      <c r="F1906" s="17"/>
      <c r="G1906" s="62">
        <f t="shared" si="376"/>
        <v>0</v>
      </c>
      <c r="H1906" s="17"/>
      <c r="I1906" s="17"/>
      <c r="J1906" s="17"/>
      <c r="K1906" s="17"/>
      <c r="L1906" s="17"/>
      <c r="M1906" s="17"/>
      <c r="N1906" s="17"/>
      <c r="O1906" s="17"/>
      <c r="P1906" s="115"/>
      <c r="Q1906" s="62">
        <f>IF(C1906&gt;A_Stammdaten!$B$12,0,SUM(G1906,H1906,J1906,K1906,M1906,N1906)-SUM(I1906,L1906,O1906,P1906))</f>
        <v>0</v>
      </c>
      <c r="R1906" s="17"/>
      <c r="S1906" s="17"/>
      <c r="T1906" s="17"/>
      <c r="U1906" s="62">
        <f t="shared" si="367"/>
        <v>0</v>
      </c>
      <c r="V1906" s="63">
        <f>IF(ISBLANK($B1906),0,VLOOKUP($B1906,Listen!$A$2:$C$45,2,FALSE))</f>
        <v>0</v>
      </c>
      <c r="W1906" s="63">
        <f>IF(ISBLANK($B1906),0,VLOOKUP($B1906,Listen!$A$2:$C$45,3,FALSE))</f>
        <v>0</v>
      </c>
      <c r="X1906" s="49">
        <f t="shared" si="368"/>
        <v>0</v>
      </c>
      <c r="Y1906" s="49">
        <f t="shared" si="378"/>
        <v>0</v>
      </c>
      <c r="Z1906" s="49">
        <f t="shared" si="378"/>
        <v>0</v>
      </c>
      <c r="AA1906" s="49">
        <f t="shared" si="378"/>
        <v>0</v>
      </c>
      <c r="AB1906" s="49">
        <f t="shared" si="378"/>
        <v>0</v>
      </c>
      <c r="AC1906" s="49">
        <f t="shared" si="378"/>
        <v>0</v>
      </c>
      <c r="AD1906" s="49">
        <f t="shared" si="378"/>
        <v>0</v>
      </c>
      <c r="AE1906" s="51">
        <f t="shared" si="377"/>
        <v>0</v>
      </c>
      <c r="AF1906" s="51">
        <f>IF(C1906=A_Stammdaten!$B$12,D_SAV!$U1906-D_SAV!$AG1906,HLOOKUP(A_Stammdaten!$B$12-1,$AH$4:$AN$4004,ROW(C1906)-3,FALSE)-$AG1906)</f>
        <v>0</v>
      </c>
      <c r="AG1906" s="51">
        <f>HLOOKUP(A_Stammdaten!$B$12,$AH$4:$AN$4004,ROW(C1906)-3,FALSE)</f>
        <v>0</v>
      </c>
      <c r="AH1906" s="51">
        <f t="shared" si="369"/>
        <v>0</v>
      </c>
      <c r="AI1906" s="51">
        <f t="shared" si="370"/>
        <v>0</v>
      </c>
      <c r="AJ1906" s="51">
        <f t="shared" si="371"/>
        <v>0</v>
      </c>
      <c r="AK1906" s="51">
        <f t="shared" si="372"/>
        <v>0</v>
      </c>
      <c r="AL1906" s="51">
        <f t="shared" si="373"/>
        <v>0</v>
      </c>
      <c r="AM1906" s="51">
        <f t="shared" si="374"/>
        <v>0</v>
      </c>
      <c r="AN1906" s="51">
        <f t="shared" si="375"/>
        <v>0</v>
      </c>
    </row>
    <row r="1907" spans="1:40" x14ac:dyDescent="0.25">
      <c r="A1907" s="17"/>
      <c r="B1907" s="17"/>
      <c r="C1907" s="35"/>
      <c r="D1907" s="17"/>
      <c r="E1907" s="17"/>
      <c r="F1907" s="17"/>
      <c r="G1907" s="62">
        <f t="shared" si="376"/>
        <v>0</v>
      </c>
      <c r="H1907" s="17"/>
      <c r="I1907" s="17"/>
      <c r="J1907" s="17"/>
      <c r="K1907" s="17"/>
      <c r="L1907" s="17"/>
      <c r="M1907" s="17"/>
      <c r="N1907" s="17"/>
      <c r="O1907" s="17"/>
      <c r="P1907" s="115"/>
      <c r="Q1907" s="62">
        <f>IF(C1907&gt;A_Stammdaten!$B$12,0,SUM(G1907,H1907,J1907,K1907,M1907,N1907)-SUM(I1907,L1907,O1907,P1907))</f>
        <v>0</v>
      </c>
      <c r="R1907" s="17"/>
      <c r="S1907" s="17"/>
      <c r="T1907" s="17"/>
      <c r="U1907" s="62">
        <f t="shared" si="367"/>
        <v>0</v>
      </c>
      <c r="V1907" s="63">
        <f>IF(ISBLANK($B1907),0,VLOOKUP($B1907,Listen!$A$2:$C$45,2,FALSE))</f>
        <v>0</v>
      </c>
      <c r="W1907" s="63">
        <f>IF(ISBLANK($B1907),0,VLOOKUP($B1907,Listen!$A$2:$C$45,3,FALSE))</f>
        <v>0</v>
      </c>
      <c r="X1907" s="49">
        <f t="shared" si="368"/>
        <v>0</v>
      </c>
      <c r="Y1907" s="49">
        <f t="shared" si="378"/>
        <v>0</v>
      </c>
      <c r="Z1907" s="49">
        <f t="shared" si="378"/>
        <v>0</v>
      </c>
      <c r="AA1907" s="49">
        <f t="shared" si="378"/>
        <v>0</v>
      </c>
      <c r="AB1907" s="49">
        <f t="shared" si="378"/>
        <v>0</v>
      </c>
      <c r="AC1907" s="49">
        <f t="shared" si="378"/>
        <v>0</v>
      </c>
      <c r="AD1907" s="49">
        <f t="shared" si="378"/>
        <v>0</v>
      </c>
      <c r="AE1907" s="51">
        <f t="shared" si="377"/>
        <v>0</v>
      </c>
      <c r="AF1907" s="51">
        <f>IF(C1907=A_Stammdaten!$B$12,D_SAV!$U1907-D_SAV!$AG1907,HLOOKUP(A_Stammdaten!$B$12-1,$AH$4:$AN$4004,ROW(C1907)-3,FALSE)-$AG1907)</f>
        <v>0</v>
      </c>
      <c r="AG1907" s="51">
        <f>HLOOKUP(A_Stammdaten!$B$12,$AH$4:$AN$4004,ROW(C1907)-3,FALSE)</f>
        <v>0</v>
      </c>
      <c r="AH1907" s="51">
        <f t="shared" si="369"/>
        <v>0</v>
      </c>
      <c r="AI1907" s="51">
        <f t="shared" si="370"/>
        <v>0</v>
      </c>
      <c r="AJ1907" s="51">
        <f t="shared" si="371"/>
        <v>0</v>
      </c>
      <c r="AK1907" s="51">
        <f t="shared" si="372"/>
        <v>0</v>
      </c>
      <c r="AL1907" s="51">
        <f t="shared" si="373"/>
        <v>0</v>
      </c>
      <c r="AM1907" s="51">
        <f t="shared" si="374"/>
        <v>0</v>
      </c>
      <c r="AN1907" s="51">
        <f t="shared" si="375"/>
        <v>0</v>
      </c>
    </row>
    <row r="1908" spans="1:40" x14ac:dyDescent="0.25">
      <c r="A1908" s="17"/>
      <c r="B1908" s="17"/>
      <c r="C1908" s="35"/>
      <c r="D1908" s="17"/>
      <c r="E1908" s="17"/>
      <c r="F1908" s="17"/>
      <c r="G1908" s="62">
        <f t="shared" si="376"/>
        <v>0</v>
      </c>
      <c r="H1908" s="17"/>
      <c r="I1908" s="17"/>
      <c r="J1908" s="17"/>
      <c r="K1908" s="17"/>
      <c r="L1908" s="17"/>
      <c r="M1908" s="17"/>
      <c r="N1908" s="17"/>
      <c r="O1908" s="17"/>
      <c r="P1908" s="115"/>
      <c r="Q1908" s="62">
        <f>IF(C1908&gt;A_Stammdaten!$B$12,0,SUM(G1908,H1908,J1908,K1908,M1908,N1908)-SUM(I1908,L1908,O1908,P1908))</f>
        <v>0</v>
      </c>
      <c r="R1908" s="17"/>
      <c r="S1908" s="17"/>
      <c r="T1908" s="17"/>
      <c r="U1908" s="62">
        <f t="shared" si="367"/>
        <v>0</v>
      </c>
      <c r="V1908" s="63">
        <f>IF(ISBLANK($B1908),0,VLOOKUP($B1908,Listen!$A$2:$C$45,2,FALSE))</f>
        <v>0</v>
      </c>
      <c r="W1908" s="63">
        <f>IF(ISBLANK($B1908),0,VLOOKUP($B1908,Listen!$A$2:$C$45,3,FALSE))</f>
        <v>0</v>
      </c>
      <c r="X1908" s="49">
        <f t="shared" si="368"/>
        <v>0</v>
      </c>
      <c r="Y1908" s="49">
        <f t="shared" si="378"/>
        <v>0</v>
      </c>
      <c r="Z1908" s="49">
        <f t="shared" si="378"/>
        <v>0</v>
      </c>
      <c r="AA1908" s="49">
        <f t="shared" si="378"/>
        <v>0</v>
      </c>
      <c r="AB1908" s="49">
        <f t="shared" si="378"/>
        <v>0</v>
      </c>
      <c r="AC1908" s="49">
        <f t="shared" si="378"/>
        <v>0</v>
      </c>
      <c r="AD1908" s="49">
        <f t="shared" si="378"/>
        <v>0</v>
      </c>
      <c r="AE1908" s="51">
        <f t="shared" si="377"/>
        <v>0</v>
      </c>
      <c r="AF1908" s="51">
        <f>IF(C1908=A_Stammdaten!$B$12,D_SAV!$U1908-D_SAV!$AG1908,HLOOKUP(A_Stammdaten!$B$12-1,$AH$4:$AN$4004,ROW(C1908)-3,FALSE)-$AG1908)</f>
        <v>0</v>
      </c>
      <c r="AG1908" s="51">
        <f>HLOOKUP(A_Stammdaten!$B$12,$AH$4:$AN$4004,ROW(C1908)-3,FALSE)</f>
        <v>0</v>
      </c>
      <c r="AH1908" s="51">
        <f t="shared" si="369"/>
        <v>0</v>
      </c>
      <c r="AI1908" s="51">
        <f t="shared" si="370"/>
        <v>0</v>
      </c>
      <c r="AJ1908" s="51">
        <f t="shared" si="371"/>
        <v>0</v>
      </c>
      <c r="AK1908" s="51">
        <f t="shared" si="372"/>
        <v>0</v>
      </c>
      <c r="AL1908" s="51">
        <f t="shared" si="373"/>
        <v>0</v>
      </c>
      <c r="AM1908" s="51">
        <f t="shared" si="374"/>
        <v>0</v>
      </c>
      <c r="AN1908" s="51">
        <f t="shared" si="375"/>
        <v>0</v>
      </c>
    </row>
    <row r="1909" spans="1:40" x14ac:dyDescent="0.25">
      <c r="A1909" s="17"/>
      <c r="B1909" s="17"/>
      <c r="C1909" s="35"/>
      <c r="D1909" s="17"/>
      <c r="E1909" s="17"/>
      <c r="F1909" s="17"/>
      <c r="G1909" s="62">
        <f t="shared" si="376"/>
        <v>0</v>
      </c>
      <c r="H1909" s="17"/>
      <c r="I1909" s="17"/>
      <c r="J1909" s="17"/>
      <c r="K1909" s="17"/>
      <c r="L1909" s="17"/>
      <c r="M1909" s="17"/>
      <c r="N1909" s="17"/>
      <c r="O1909" s="17"/>
      <c r="P1909" s="115"/>
      <c r="Q1909" s="62">
        <f>IF(C1909&gt;A_Stammdaten!$B$12,0,SUM(G1909,H1909,J1909,K1909,M1909,N1909)-SUM(I1909,L1909,O1909,P1909))</f>
        <v>0</v>
      </c>
      <c r="R1909" s="17"/>
      <c r="S1909" s="17"/>
      <c r="T1909" s="17"/>
      <c r="U1909" s="62">
        <f t="shared" si="367"/>
        <v>0</v>
      </c>
      <c r="V1909" s="63">
        <f>IF(ISBLANK($B1909),0,VLOOKUP($B1909,Listen!$A$2:$C$45,2,FALSE))</f>
        <v>0</v>
      </c>
      <c r="W1909" s="63">
        <f>IF(ISBLANK($B1909),0,VLOOKUP($B1909,Listen!$A$2:$C$45,3,FALSE))</f>
        <v>0</v>
      </c>
      <c r="X1909" s="49">
        <f t="shared" si="368"/>
        <v>0</v>
      </c>
      <c r="Y1909" s="49">
        <f t="shared" si="378"/>
        <v>0</v>
      </c>
      <c r="Z1909" s="49">
        <f t="shared" si="378"/>
        <v>0</v>
      </c>
      <c r="AA1909" s="49">
        <f t="shared" si="378"/>
        <v>0</v>
      </c>
      <c r="AB1909" s="49">
        <f t="shared" si="378"/>
        <v>0</v>
      </c>
      <c r="AC1909" s="49">
        <f t="shared" si="378"/>
        <v>0</v>
      </c>
      <c r="AD1909" s="49">
        <f t="shared" si="378"/>
        <v>0</v>
      </c>
      <c r="AE1909" s="51">
        <f t="shared" si="377"/>
        <v>0</v>
      </c>
      <c r="AF1909" s="51">
        <f>IF(C1909=A_Stammdaten!$B$12,D_SAV!$U1909-D_SAV!$AG1909,HLOOKUP(A_Stammdaten!$B$12-1,$AH$4:$AN$4004,ROW(C1909)-3,FALSE)-$AG1909)</f>
        <v>0</v>
      </c>
      <c r="AG1909" s="51">
        <f>HLOOKUP(A_Stammdaten!$B$12,$AH$4:$AN$4004,ROW(C1909)-3,FALSE)</f>
        <v>0</v>
      </c>
      <c r="AH1909" s="51">
        <f t="shared" si="369"/>
        <v>0</v>
      </c>
      <c r="AI1909" s="51">
        <f t="shared" si="370"/>
        <v>0</v>
      </c>
      <c r="AJ1909" s="51">
        <f t="shared" si="371"/>
        <v>0</v>
      </c>
      <c r="AK1909" s="51">
        <f t="shared" si="372"/>
        <v>0</v>
      </c>
      <c r="AL1909" s="51">
        <f t="shared" si="373"/>
        <v>0</v>
      </c>
      <c r="AM1909" s="51">
        <f t="shared" si="374"/>
        <v>0</v>
      </c>
      <c r="AN1909" s="51">
        <f t="shared" si="375"/>
        <v>0</v>
      </c>
    </row>
    <row r="1910" spans="1:40" x14ac:dyDescent="0.25">
      <c r="A1910" s="17"/>
      <c r="B1910" s="17"/>
      <c r="C1910" s="35"/>
      <c r="D1910" s="17"/>
      <c r="E1910" s="17"/>
      <c r="F1910" s="17"/>
      <c r="G1910" s="62">
        <f t="shared" si="376"/>
        <v>0</v>
      </c>
      <c r="H1910" s="17"/>
      <c r="I1910" s="17"/>
      <c r="J1910" s="17"/>
      <c r="K1910" s="17"/>
      <c r="L1910" s="17"/>
      <c r="M1910" s="17"/>
      <c r="N1910" s="17"/>
      <c r="O1910" s="17"/>
      <c r="P1910" s="115"/>
      <c r="Q1910" s="62">
        <f>IF(C1910&gt;A_Stammdaten!$B$12,0,SUM(G1910,H1910,J1910,K1910,M1910,N1910)-SUM(I1910,L1910,O1910,P1910))</f>
        <v>0</v>
      </c>
      <c r="R1910" s="17"/>
      <c r="S1910" s="17"/>
      <c r="T1910" s="17"/>
      <c r="U1910" s="62">
        <f t="shared" si="367"/>
        <v>0</v>
      </c>
      <c r="V1910" s="63">
        <f>IF(ISBLANK($B1910),0,VLOOKUP($B1910,Listen!$A$2:$C$45,2,FALSE))</f>
        <v>0</v>
      </c>
      <c r="W1910" s="63">
        <f>IF(ISBLANK($B1910),0,VLOOKUP($B1910,Listen!$A$2:$C$45,3,FALSE))</f>
        <v>0</v>
      </c>
      <c r="X1910" s="49">
        <f t="shared" si="368"/>
        <v>0</v>
      </c>
      <c r="Y1910" s="49">
        <f t="shared" si="378"/>
        <v>0</v>
      </c>
      <c r="Z1910" s="49">
        <f t="shared" si="378"/>
        <v>0</v>
      </c>
      <c r="AA1910" s="49">
        <f t="shared" si="378"/>
        <v>0</v>
      </c>
      <c r="AB1910" s="49">
        <f t="shared" si="378"/>
        <v>0</v>
      </c>
      <c r="AC1910" s="49">
        <f t="shared" si="378"/>
        <v>0</v>
      </c>
      <c r="AD1910" s="49">
        <f t="shared" si="378"/>
        <v>0</v>
      </c>
      <c r="AE1910" s="51">
        <f t="shared" si="377"/>
        <v>0</v>
      </c>
      <c r="AF1910" s="51">
        <f>IF(C1910=A_Stammdaten!$B$12,D_SAV!$U1910-D_SAV!$AG1910,HLOOKUP(A_Stammdaten!$B$12-1,$AH$4:$AN$4004,ROW(C1910)-3,FALSE)-$AG1910)</f>
        <v>0</v>
      </c>
      <c r="AG1910" s="51">
        <f>HLOOKUP(A_Stammdaten!$B$12,$AH$4:$AN$4004,ROW(C1910)-3,FALSE)</f>
        <v>0</v>
      </c>
      <c r="AH1910" s="51">
        <f t="shared" si="369"/>
        <v>0</v>
      </c>
      <c r="AI1910" s="51">
        <f t="shared" si="370"/>
        <v>0</v>
      </c>
      <c r="AJ1910" s="51">
        <f t="shared" si="371"/>
        <v>0</v>
      </c>
      <c r="AK1910" s="51">
        <f t="shared" si="372"/>
        <v>0</v>
      </c>
      <c r="AL1910" s="51">
        <f t="shared" si="373"/>
        <v>0</v>
      </c>
      <c r="AM1910" s="51">
        <f t="shared" si="374"/>
        <v>0</v>
      </c>
      <c r="AN1910" s="51">
        <f t="shared" si="375"/>
        <v>0</v>
      </c>
    </row>
    <row r="1911" spans="1:40" x14ac:dyDescent="0.25">
      <c r="A1911" s="17"/>
      <c r="B1911" s="17"/>
      <c r="C1911" s="35"/>
      <c r="D1911" s="17"/>
      <c r="E1911" s="17"/>
      <c r="F1911" s="17"/>
      <c r="G1911" s="62">
        <f t="shared" si="376"/>
        <v>0</v>
      </c>
      <c r="H1911" s="17"/>
      <c r="I1911" s="17"/>
      <c r="J1911" s="17"/>
      <c r="K1911" s="17"/>
      <c r="L1911" s="17"/>
      <c r="M1911" s="17"/>
      <c r="N1911" s="17"/>
      <c r="O1911" s="17"/>
      <c r="P1911" s="115"/>
      <c r="Q1911" s="62">
        <f>IF(C1911&gt;A_Stammdaten!$B$12,0,SUM(G1911,H1911,J1911,K1911,M1911,N1911)-SUM(I1911,L1911,O1911,P1911))</f>
        <v>0</v>
      </c>
      <c r="R1911" s="17"/>
      <c r="S1911" s="17"/>
      <c r="T1911" s="17"/>
      <c r="U1911" s="62">
        <f t="shared" si="367"/>
        <v>0</v>
      </c>
      <c r="V1911" s="63">
        <f>IF(ISBLANK($B1911),0,VLOOKUP($B1911,Listen!$A$2:$C$45,2,FALSE))</f>
        <v>0</v>
      </c>
      <c r="W1911" s="63">
        <f>IF(ISBLANK($B1911),0,VLOOKUP($B1911,Listen!$A$2:$C$45,3,FALSE))</f>
        <v>0</v>
      </c>
      <c r="X1911" s="49">
        <f t="shared" si="368"/>
        <v>0</v>
      </c>
      <c r="Y1911" s="49">
        <f t="shared" si="378"/>
        <v>0</v>
      </c>
      <c r="Z1911" s="49">
        <f t="shared" si="378"/>
        <v>0</v>
      </c>
      <c r="AA1911" s="49">
        <f t="shared" si="378"/>
        <v>0</v>
      </c>
      <c r="AB1911" s="49">
        <f t="shared" si="378"/>
        <v>0</v>
      </c>
      <c r="AC1911" s="49">
        <f t="shared" si="378"/>
        <v>0</v>
      </c>
      <c r="AD1911" s="49">
        <f t="shared" si="378"/>
        <v>0</v>
      </c>
      <c r="AE1911" s="51">
        <f t="shared" si="377"/>
        <v>0</v>
      </c>
      <c r="AF1911" s="51">
        <f>IF(C1911=A_Stammdaten!$B$12,D_SAV!$U1911-D_SAV!$AG1911,HLOOKUP(A_Stammdaten!$B$12-1,$AH$4:$AN$4004,ROW(C1911)-3,FALSE)-$AG1911)</f>
        <v>0</v>
      </c>
      <c r="AG1911" s="51">
        <f>HLOOKUP(A_Stammdaten!$B$12,$AH$4:$AN$4004,ROW(C1911)-3,FALSE)</f>
        <v>0</v>
      </c>
      <c r="AH1911" s="51">
        <f t="shared" si="369"/>
        <v>0</v>
      </c>
      <c r="AI1911" s="51">
        <f t="shared" si="370"/>
        <v>0</v>
      </c>
      <c r="AJ1911" s="51">
        <f t="shared" si="371"/>
        <v>0</v>
      </c>
      <c r="AK1911" s="51">
        <f t="shared" si="372"/>
        <v>0</v>
      </c>
      <c r="AL1911" s="51">
        <f t="shared" si="373"/>
        <v>0</v>
      </c>
      <c r="AM1911" s="51">
        <f t="shared" si="374"/>
        <v>0</v>
      </c>
      <c r="AN1911" s="51">
        <f t="shared" si="375"/>
        <v>0</v>
      </c>
    </row>
    <row r="1912" spans="1:40" x14ac:dyDescent="0.25">
      <c r="A1912" s="17"/>
      <c r="B1912" s="17"/>
      <c r="C1912" s="35"/>
      <c r="D1912" s="17"/>
      <c r="E1912" s="17"/>
      <c r="F1912" s="17"/>
      <c r="G1912" s="62">
        <f t="shared" si="376"/>
        <v>0</v>
      </c>
      <c r="H1912" s="17"/>
      <c r="I1912" s="17"/>
      <c r="J1912" s="17"/>
      <c r="K1912" s="17"/>
      <c r="L1912" s="17"/>
      <c r="M1912" s="17"/>
      <c r="N1912" s="17"/>
      <c r="O1912" s="17"/>
      <c r="P1912" s="115"/>
      <c r="Q1912" s="62">
        <f>IF(C1912&gt;A_Stammdaten!$B$12,0,SUM(G1912,H1912,J1912,K1912,M1912,N1912)-SUM(I1912,L1912,O1912,P1912))</f>
        <v>0</v>
      </c>
      <c r="R1912" s="17"/>
      <c r="S1912" s="17"/>
      <c r="T1912" s="17"/>
      <c r="U1912" s="62">
        <f t="shared" si="367"/>
        <v>0</v>
      </c>
      <c r="V1912" s="63">
        <f>IF(ISBLANK($B1912),0,VLOOKUP($B1912,Listen!$A$2:$C$45,2,FALSE))</f>
        <v>0</v>
      </c>
      <c r="W1912" s="63">
        <f>IF(ISBLANK($B1912),0,VLOOKUP($B1912,Listen!$A$2:$C$45,3,FALSE))</f>
        <v>0</v>
      </c>
      <c r="X1912" s="49">
        <f t="shared" si="368"/>
        <v>0</v>
      </c>
      <c r="Y1912" s="49">
        <f t="shared" si="378"/>
        <v>0</v>
      </c>
      <c r="Z1912" s="49">
        <f t="shared" si="378"/>
        <v>0</v>
      </c>
      <c r="AA1912" s="49">
        <f t="shared" si="378"/>
        <v>0</v>
      </c>
      <c r="AB1912" s="49">
        <f t="shared" si="378"/>
        <v>0</v>
      </c>
      <c r="AC1912" s="49">
        <f t="shared" si="378"/>
        <v>0</v>
      </c>
      <c r="AD1912" s="49">
        <f t="shared" si="378"/>
        <v>0</v>
      </c>
      <c r="AE1912" s="51">
        <f t="shared" si="377"/>
        <v>0</v>
      </c>
      <c r="AF1912" s="51">
        <f>IF(C1912=A_Stammdaten!$B$12,D_SAV!$U1912-D_SAV!$AG1912,HLOOKUP(A_Stammdaten!$B$12-1,$AH$4:$AN$4004,ROW(C1912)-3,FALSE)-$AG1912)</f>
        <v>0</v>
      </c>
      <c r="AG1912" s="51">
        <f>HLOOKUP(A_Stammdaten!$B$12,$AH$4:$AN$4004,ROW(C1912)-3,FALSE)</f>
        <v>0</v>
      </c>
      <c r="AH1912" s="51">
        <f t="shared" si="369"/>
        <v>0</v>
      </c>
      <c r="AI1912" s="51">
        <f t="shared" si="370"/>
        <v>0</v>
      </c>
      <c r="AJ1912" s="51">
        <f t="shared" si="371"/>
        <v>0</v>
      </c>
      <c r="AK1912" s="51">
        <f t="shared" si="372"/>
        <v>0</v>
      </c>
      <c r="AL1912" s="51">
        <f t="shared" si="373"/>
        <v>0</v>
      </c>
      <c r="AM1912" s="51">
        <f t="shared" si="374"/>
        <v>0</v>
      </c>
      <c r="AN1912" s="51">
        <f t="shared" si="375"/>
        <v>0</v>
      </c>
    </row>
    <row r="1913" spans="1:40" x14ac:dyDescent="0.25">
      <c r="A1913" s="17"/>
      <c r="B1913" s="17"/>
      <c r="C1913" s="35"/>
      <c r="D1913" s="17"/>
      <c r="E1913" s="17"/>
      <c r="F1913" s="17"/>
      <c r="G1913" s="62">
        <f t="shared" si="376"/>
        <v>0</v>
      </c>
      <c r="H1913" s="17"/>
      <c r="I1913" s="17"/>
      <c r="J1913" s="17"/>
      <c r="K1913" s="17"/>
      <c r="L1913" s="17"/>
      <c r="M1913" s="17"/>
      <c r="N1913" s="17"/>
      <c r="O1913" s="17"/>
      <c r="P1913" s="115"/>
      <c r="Q1913" s="62">
        <f>IF(C1913&gt;A_Stammdaten!$B$12,0,SUM(G1913,H1913,J1913,K1913,M1913,N1913)-SUM(I1913,L1913,O1913,P1913))</f>
        <v>0</v>
      </c>
      <c r="R1913" s="17"/>
      <c r="S1913" s="17"/>
      <c r="T1913" s="17"/>
      <c r="U1913" s="62">
        <f t="shared" si="367"/>
        <v>0</v>
      </c>
      <c r="V1913" s="63">
        <f>IF(ISBLANK($B1913),0,VLOOKUP($B1913,Listen!$A$2:$C$45,2,FALSE))</f>
        <v>0</v>
      </c>
      <c r="W1913" s="63">
        <f>IF(ISBLANK($B1913),0,VLOOKUP($B1913,Listen!$A$2:$C$45,3,FALSE))</f>
        <v>0</v>
      </c>
      <c r="X1913" s="49">
        <f t="shared" si="368"/>
        <v>0</v>
      </c>
      <c r="Y1913" s="49">
        <f t="shared" si="378"/>
        <v>0</v>
      </c>
      <c r="Z1913" s="49">
        <f t="shared" si="378"/>
        <v>0</v>
      </c>
      <c r="AA1913" s="49">
        <f t="shared" si="378"/>
        <v>0</v>
      </c>
      <c r="AB1913" s="49">
        <f t="shared" si="378"/>
        <v>0</v>
      </c>
      <c r="AC1913" s="49">
        <f t="shared" si="378"/>
        <v>0</v>
      </c>
      <c r="AD1913" s="49">
        <f t="shared" si="378"/>
        <v>0</v>
      </c>
      <c r="AE1913" s="51">
        <f t="shared" si="377"/>
        <v>0</v>
      </c>
      <c r="AF1913" s="51">
        <f>IF(C1913=A_Stammdaten!$B$12,D_SAV!$U1913-D_SAV!$AG1913,HLOOKUP(A_Stammdaten!$B$12-1,$AH$4:$AN$4004,ROW(C1913)-3,FALSE)-$AG1913)</f>
        <v>0</v>
      </c>
      <c r="AG1913" s="51">
        <f>HLOOKUP(A_Stammdaten!$B$12,$AH$4:$AN$4004,ROW(C1913)-3,FALSE)</f>
        <v>0</v>
      </c>
      <c r="AH1913" s="51">
        <f t="shared" si="369"/>
        <v>0</v>
      </c>
      <c r="AI1913" s="51">
        <f t="shared" si="370"/>
        <v>0</v>
      </c>
      <c r="AJ1913" s="51">
        <f t="shared" si="371"/>
        <v>0</v>
      </c>
      <c r="AK1913" s="51">
        <f t="shared" si="372"/>
        <v>0</v>
      </c>
      <c r="AL1913" s="51">
        <f t="shared" si="373"/>
        <v>0</v>
      </c>
      <c r="AM1913" s="51">
        <f t="shared" si="374"/>
        <v>0</v>
      </c>
      <c r="AN1913" s="51">
        <f t="shared" si="375"/>
        <v>0</v>
      </c>
    </row>
    <row r="1914" spans="1:40" x14ac:dyDescent="0.25">
      <c r="A1914" s="17"/>
      <c r="B1914" s="17"/>
      <c r="C1914" s="35"/>
      <c r="D1914" s="17"/>
      <c r="E1914" s="17"/>
      <c r="F1914" s="17"/>
      <c r="G1914" s="62">
        <f t="shared" si="376"/>
        <v>0</v>
      </c>
      <c r="H1914" s="17"/>
      <c r="I1914" s="17"/>
      <c r="J1914" s="17"/>
      <c r="K1914" s="17"/>
      <c r="L1914" s="17"/>
      <c r="M1914" s="17"/>
      <c r="N1914" s="17"/>
      <c r="O1914" s="17"/>
      <c r="P1914" s="115"/>
      <c r="Q1914" s="62">
        <f>IF(C1914&gt;A_Stammdaten!$B$12,0,SUM(G1914,H1914,J1914,K1914,M1914,N1914)-SUM(I1914,L1914,O1914,P1914))</f>
        <v>0</v>
      </c>
      <c r="R1914" s="17"/>
      <c r="S1914" s="17"/>
      <c r="T1914" s="17"/>
      <c r="U1914" s="62">
        <f t="shared" si="367"/>
        <v>0</v>
      </c>
      <c r="V1914" s="63">
        <f>IF(ISBLANK($B1914),0,VLOOKUP($B1914,Listen!$A$2:$C$45,2,FALSE))</f>
        <v>0</v>
      </c>
      <c r="W1914" s="63">
        <f>IF(ISBLANK($B1914),0,VLOOKUP($B1914,Listen!$A$2:$C$45,3,FALSE))</f>
        <v>0</v>
      </c>
      <c r="X1914" s="49">
        <f t="shared" si="368"/>
        <v>0</v>
      </c>
      <c r="Y1914" s="49">
        <f t="shared" si="378"/>
        <v>0</v>
      </c>
      <c r="Z1914" s="49">
        <f t="shared" si="378"/>
        <v>0</v>
      </c>
      <c r="AA1914" s="49">
        <f t="shared" si="378"/>
        <v>0</v>
      </c>
      <c r="AB1914" s="49">
        <f t="shared" si="378"/>
        <v>0</v>
      </c>
      <c r="AC1914" s="49">
        <f t="shared" si="378"/>
        <v>0</v>
      </c>
      <c r="AD1914" s="49">
        <f t="shared" si="378"/>
        <v>0</v>
      </c>
      <c r="AE1914" s="51">
        <f t="shared" si="377"/>
        <v>0</v>
      </c>
      <c r="AF1914" s="51">
        <f>IF(C1914=A_Stammdaten!$B$12,D_SAV!$U1914-D_SAV!$AG1914,HLOOKUP(A_Stammdaten!$B$12-1,$AH$4:$AN$4004,ROW(C1914)-3,FALSE)-$AG1914)</f>
        <v>0</v>
      </c>
      <c r="AG1914" s="51">
        <f>HLOOKUP(A_Stammdaten!$B$12,$AH$4:$AN$4004,ROW(C1914)-3,FALSE)</f>
        <v>0</v>
      </c>
      <c r="AH1914" s="51">
        <f t="shared" si="369"/>
        <v>0</v>
      </c>
      <c r="AI1914" s="51">
        <f t="shared" si="370"/>
        <v>0</v>
      </c>
      <c r="AJ1914" s="51">
        <f t="shared" si="371"/>
        <v>0</v>
      </c>
      <c r="AK1914" s="51">
        <f t="shared" si="372"/>
        <v>0</v>
      </c>
      <c r="AL1914" s="51">
        <f t="shared" si="373"/>
        <v>0</v>
      </c>
      <c r="AM1914" s="51">
        <f t="shared" si="374"/>
        <v>0</v>
      </c>
      <c r="AN1914" s="51">
        <f t="shared" si="375"/>
        <v>0</v>
      </c>
    </row>
    <row r="1915" spans="1:40" x14ac:dyDescent="0.25">
      <c r="A1915" s="17"/>
      <c r="B1915" s="17"/>
      <c r="C1915" s="35"/>
      <c r="D1915" s="17"/>
      <c r="E1915" s="17"/>
      <c r="F1915" s="17"/>
      <c r="G1915" s="62">
        <f t="shared" si="376"/>
        <v>0</v>
      </c>
      <c r="H1915" s="17"/>
      <c r="I1915" s="17"/>
      <c r="J1915" s="17"/>
      <c r="K1915" s="17"/>
      <c r="L1915" s="17"/>
      <c r="M1915" s="17"/>
      <c r="N1915" s="17"/>
      <c r="O1915" s="17"/>
      <c r="P1915" s="115"/>
      <c r="Q1915" s="62">
        <f>IF(C1915&gt;A_Stammdaten!$B$12,0,SUM(G1915,H1915,J1915,K1915,M1915,N1915)-SUM(I1915,L1915,O1915,P1915))</f>
        <v>0</v>
      </c>
      <c r="R1915" s="17"/>
      <c r="S1915" s="17"/>
      <c r="T1915" s="17"/>
      <c r="U1915" s="62">
        <f t="shared" si="367"/>
        <v>0</v>
      </c>
      <c r="V1915" s="63">
        <f>IF(ISBLANK($B1915),0,VLOOKUP($B1915,Listen!$A$2:$C$45,2,FALSE))</f>
        <v>0</v>
      </c>
      <c r="W1915" s="63">
        <f>IF(ISBLANK($B1915),0,VLOOKUP($B1915,Listen!$A$2:$C$45,3,FALSE))</f>
        <v>0</v>
      </c>
      <c r="X1915" s="49">
        <f t="shared" si="368"/>
        <v>0</v>
      </c>
      <c r="Y1915" s="49">
        <f t="shared" si="378"/>
        <v>0</v>
      </c>
      <c r="Z1915" s="49">
        <f t="shared" si="378"/>
        <v>0</v>
      </c>
      <c r="AA1915" s="49">
        <f t="shared" si="378"/>
        <v>0</v>
      </c>
      <c r="AB1915" s="49">
        <f t="shared" si="378"/>
        <v>0</v>
      </c>
      <c r="AC1915" s="49">
        <f t="shared" si="378"/>
        <v>0</v>
      </c>
      <c r="AD1915" s="49">
        <f t="shared" si="378"/>
        <v>0</v>
      </c>
      <c r="AE1915" s="51">
        <f t="shared" si="377"/>
        <v>0</v>
      </c>
      <c r="AF1915" s="51">
        <f>IF(C1915=A_Stammdaten!$B$12,D_SAV!$U1915-D_SAV!$AG1915,HLOOKUP(A_Stammdaten!$B$12-1,$AH$4:$AN$4004,ROW(C1915)-3,FALSE)-$AG1915)</f>
        <v>0</v>
      </c>
      <c r="AG1915" s="51">
        <f>HLOOKUP(A_Stammdaten!$B$12,$AH$4:$AN$4004,ROW(C1915)-3,FALSE)</f>
        <v>0</v>
      </c>
      <c r="AH1915" s="51">
        <f t="shared" si="369"/>
        <v>0</v>
      </c>
      <c r="AI1915" s="51">
        <f t="shared" si="370"/>
        <v>0</v>
      </c>
      <c r="AJ1915" s="51">
        <f t="shared" si="371"/>
        <v>0</v>
      </c>
      <c r="AK1915" s="51">
        <f t="shared" si="372"/>
        <v>0</v>
      </c>
      <c r="AL1915" s="51">
        <f t="shared" si="373"/>
        <v>0</v>
      </c>
      <c r="AM1915" s="51">
        <f t="shared" si="374"/>
        <v>0</v>
      </c>
      <c r="AN1915" s="51">
        <f t="shared" si="375"/>
        <v>0</v>
      </c>
    </row>
    <row r="1916" spans="1:40" x14ac:dyDescent="0.25">
      <c r="A1916" s="17"/>
      <c r="B1916" s="17"/>
      <c r="C1916" s="35"/>
      <c r="D1916" s="17"/>
      <c r="E1916" s="17"/>
      <c r="F1916" s="17"/>
      <c r="G1916" s="62">
        <f t="shared" si="376"/>
        <v>0</v>
      </c>
      <c r="H1916" s="17"/>
      <c r="I1916" s="17"/>
      <c r="J1916" s="17"/>
      <c r="K1916" s="17"/>
      <c r="L1916" s="17"/>
      <c r="M1916" s="17"/>
      <c r="N1916" s="17"/>
      <c r="O1916" s="17"/>
      <c r="P1916" s="115"/>
      <c r="Q1916" s="62">
        <f>IF(C1916&gt;A_Stammdaten!$B$12,0,SUM(G1916,H1916,J1916,K1916,M1916,N1916)-SUM(I1916,L1916,O1916,P1916))</f>
        <v>0</v>
      </c>
      <c r="R1916" s="17"/>
      <c r="S1916" s="17"/>
      <c r="T1916" s="17"/>
      <c r="U1916" s="62">
        <f t="shared" si="367"/>
        <v>0</v>
      </c>
      <c r="V1916" s="63">
        <f>IF(ISBLANK($B1916),0,VLOOKUP($B1916,Listen!$A$2:$C$45,2,FALSE))</f>
        <v>0</v>
      </c>
      <c r="W1916" s="63">
        <f>IF(ISBLANK($B1916),0,VLOOKUP($B1916,Listen!$A$2:$C$45,3,FALSE))</f>
        <v>0</v>
      </c>
      <c r="X1916" s="49">
        <f t="shared" si="368"/>
        <v>0</v>
      </c>
      <c r="Y1916" s="49">
        <f t="shared" si="378"/>
        <v>0</v>
      </c>
      <c r="Z1916" s="49">
        <f t="shared" si="378"/>
        <v>0</v>
      </c>
      <c r="AA1916" s="49">
        <f t="shared" si="378"/>
        <v>0</v>
      </c>
      <c r="AB1916" s="49">
        <f t="shared" si="378"/>
        <v>0</v>
      </c>
      <c r="AC1916" s="49">
        <f t="shared" si="378"/>
        <v>0</v>
      </c>
      <c r="AD1916" s="49">
        <f t="shared" si="378"/>
        <v>0</v>
      </c>
      <c r="AE1916" s="51">
        <f t="shared" si="377"/>
        <v>0</v>
      </c>
      <c r="AF1916" s="51">
        <f>IF(C1916=A_Stammdaten!$B$12,D_SAV!$U1916-D_SAV!$AG1916,HLOOKUP(A_Stammdaten!$B$12-1,$AH$4:$AN$4004,ROW(C1916)-3,FALSE)-$AG1916)</f>
        <v>0</v>
      </c>
      <c r="AG1916" s="51">
        <f>HLOOKUP(A_Stammdaten!$B$12,$AH$4:$AN$4004,ROW(C1916)-3,FALSE)</f>
        <v>0</v>
      </c>
      <c r="AH1916" s="51">
        <f t="shared" si="369"/>
        <v>0</v>
      </c>
      <c r="AI1916" s="51">
        <f t="shared" si="370"/>
        <v>0</v>
      </c>
      <c r="AJ1916" s="51">
        <f t="shared" si="371"/>
        <v>0</v>
      </c>
      <c r="AK1916" s="51">
        <f t="shared" si="372"/>
        <v>0</v>
      </c>
      <c r="AL1916" s="51">
        <f t="shared" si="373"/>
        <v>0</v>
      </c>
      <c r="AM1916" s="51">
        <f t="shared" si="374"/>
        <v>0</v>
      </c>
      <c r="AN1916" s="51">
        <f t="shared" si="375"/>
        <v>0</v>
      </c>
    </row>
    <row r="1917" spans="1:40" x14ac:dyDescent="0.25">
      <c r="A1917" s="17"/>
      <c r="B1917" s="17"/>
      <c r="C1917" s="35"/>
      <c r="D1917" s="17"/>
      <c r="E1917" s="17"/>
      <c r="F1917" s="17"/>
      <c r="G1917" s="62">
        <f t="shared" si="376"/>
        <v>0</v>
      </c>
      <c r="H1917" s="17"/>
      <c r="I1917" s="17"/>
      <c r="J1917" s="17"/>
      <c r="K1917" s="17"/>
      <c r="L1917" s="17"/>
      <c r="M1917" s="17"/>
      <c r="N1917" s="17"/>
      <c r="O1917" s="17"/>
      <c r="P1917" s="115"/>
      <c r="Q1917" s="62">
        <f>IF(C1917&gt;A_Stammdaten!$B$12,0,SUM(G1917,H1917,J1917,K1917,M1917,N1917)-SUM(I1917,L1917,O1917,P1917))</f>
        <v>0</v>
      </c>
      <c r="R1917" s="17"/>
      <c r="S1917" s="17"/>
      <c r="T1917" s="17"/>
      <c r="U1917" s="62">
        <f t="shared" si="367"/>
        <v>0</v>
      </c>
      <c r="V1917" s="63">
        <f>IF(ISBLANK($B1917),0,VLOOKUP($B1917,Listen!$A$2:$C$45,2,FALSE))</f>
        <v>0</v>
      </c>
      <c r="W1917" s="63">
        <f>IF(ISBLANK($B1917),0,VLOOKUP($B1917,Listen!$A$2:$C$45,3,FALSE))</f>
        <v>0</v>
      </c>
      <c r="X1917" s="49">
        <f t="shared" si="368"/>
        <v>0</v>
      </c>
      <c r="Y1917" s="49">
        <f t="shared" si="378"/>
        <v>0</v>
      </c>
      <c r="Z1917" s="49">
        <f t="shared" si="378"/>
        <v>0</v>
      </c>
      <c r="AA1917" s="49">
        <f t="shared" si="378"/>
        <v>0</v>
      </c>
      <c r="AB1917" s="49">
        <f t="shared" si="378"/>
        <v>0</v>
      </c>
      <c r="AC1917" s="49">
        <f t="shared" si="378"/>
        <v>0</v>
      </c>
      <c r="AD1917" s="49">
        <f t="shared" si="378"/>
        <v>0</v>
      </c>
      <c r="AE1917" s="51">
        <f t="shared" si="377"/>
        <v>0</v>
      </c>
      <c r="AF1917" s="51">
        <f>IF(C1917=A_Stammdaten!$B$12,D_SAV!$U1917-D_SAV!$AG1917,HLOOKUP(A_Stammdaten!$B$12-1,$AH$4:$AN$4004,ROW(C1917)-3,FALSE)-$AG1917)</f>
        <v>0</v>
      </c>
      <c r="AG1917" s="51">
        <f>HLOOKUP(A_Stammdaten!$B$12,$AH$4:$AN$4004,ROW(C1917)-3,FALSE)</f>
        <v>0</v>
      </c>
      <c r="AH1917" s="51">
        <f t="shared" si="369"/>
        <v>0</v>
      </c>
      <c r="AI1917" s="51">
        <f t="shared" si="370"/>
        <v>0</v>
      </c>
      <c r="AJ1917" s="51">
        <f t="shared" si="371"/>
        <v>0</v>
      </c>
      <c r="AK1917" s="51">
        <f t="shared" si="372"/>
        <v>0</v>
      </c>
      <c r="AL1917" s="51">
        <f t="shared" si="373"/>
        <v>0</v>
      </c>
      <c r="AM1917" s="51">
        <f t="shared" si="374"/>
        <v>0</v>
      </c>
      <c r="AN1917" s="51">
        <f t="shared" si="375"/>
        <v>0</v>
      </c>
    </row>
    <row r="1918" spans="1:40" x14ac:dyDescent="0.25">
      <c r="A1918" s="17"/>
      <c r="B1918" s="17"/>
      <c r="C1918" s="35"/>
      <c r="D1918" s="17"/>
      <c r="E1918" s="17"/>
      <c r="F1918" s="17"/>
      <c r="G1918" s="62">
        <f t="shared" si="376"/>
        <v>0</v>
      </c>
      <c r="H1918" s="17"/>
      <c r="I1918" s="17"/>
      <c r="J1918" s="17"/>
      <c r="K1918" s="17"/>
      <c r="L1918" s="17"/>
      <c r="M1918" s="17"/>
      <c r="N1918" s="17"/>
      <c r="O1918" s="17"/>
      <c r="P1918" s="115"/>
      <c r="Q1918" s="62">
        <f>IF(C1918&gt;A_Stammdaten!$B$12,0,SUM(G1918,H1918,J1918,K1918,M1918,N1918)-SUM(I1918,L1918,O1918,P1918))</f>
        <v>0</v>
      </c>
      <c r="R1918" s="17"/>
      <c r="S1918" s="17"/>
      <c r="T1918" s="17"/>
      <c r="U1918" s="62">
        <f t="shared" si="367"/>
        <v>0</v>
      </c>
      <c r="V1918" s="63">
        <f>IF(ISBLANK($B1918),0,VLOOKUP($B1918,Listen!$A$2:$C$45,2,FALSE))</f>
        <v>0</v>
      </c>
      <c r="W1918" s="63">
        <f>IF(ISBLANK($B1918),0,VLOOKUP($B1918,Listen!$A$2:$C$45,3,FALSE))</f>
        <v>0</v>
      </c>
      <c r="X1918" s="49">
        <f t="shared" si="368"/>
        <v>0</v>
      </c>
      <c r="Y1918" s="49">
        <f t="shared" si="378"/>
        <v>0</v>
      </c>
      <c r="Z1918" s="49">
        <f t="shared" si="378"/>
        <v>0</v>
      </c>
      <c r="AA1918" s="49">
        <f t="shared" si="378"/>
        <v>0</v>
      </c>
      <c r="AB1918" s="49">
        <f t="shared" si="378"/>
        <v>0</v>
      </c>
      <c r="AC1918" s="49">
        <f t="shared" si="378"/>
        <v>0</v>
      </c>
      <c r="AD1918" s="49">
        <f t="shared" si="378"/>
        <v>0</v>
      </c>
      <c r="AE1918" s="51">
        <f t="shared" si="377"/>
        <v>0</v>
      </c>
      <c r="AF1918" s="51">
        <f>IF(C1918=A_Stammdaten!$B$12,D_SAV!$U1918-D_SAV!$AG1918,HLOOKUP(A_Stammdaten!$B$12-1,$AH$4:$AN$4004,ROW(C1918)-3,FALSE)-$AG1918)</f>
        <v>0</v>
      </c>
      <c r="AG1918" s="51">
        <f>HLOOKUP(A_Stammdaten!$B$12,$AH$4:$AN$4004,ROW(C1918)-3,FALSE)</f>
        <v>0</v>
      </c>
      <c r="AH1918" s="51">
        <f t="shared" si="369"/>
        <v>0</v>
      </c>
      <c r="AI1918" s="51">
        <f t="shared" si="370"/>
        <v>0</v>
      </c>
      <c r="AJ1918" s="51">
        <f t="shared" si="371"/>
        <v>0</v>
      </c>
      <c r="AK1918" s="51">
        <f t="shared" si="372"/>
        <v>0</v>
      </c>
      <c r="AL1918" s="51">
        <f t="shared" si="373"/>
        <v>0</v>
      </c>
      <c r="AM1918" s="51">
        <f t="shared" si="374"/>
        <v>0</v>
      </c>
      <c r="AN1918" s="51">
        <f t="shared" si="375"/>
        <v>0</v>
      </c>
    </row>
    <row r="1919" spans="1:40" x14ac:dyDescent="0.25">
      <c r="A1919" s="17"/>
      <c r="B1919" s="17"/>
      <c r="C1919" s="35"/>
      <c r="D1919" s="17"/>
      <c r="E1919" s="17"/>
      <c r="F1919" s="17"/>
      <c r="G1919" s="62">
        <f t="shared" si="376"/>
        <v>0</v>
      </c>
      <c r="H1919" s="17"/>
      <c r="I1919" s="17"/>
      <c r="J1919" s="17"/>
      <c r="K1919" s="17"/>
      <c r="L1919" s="17"/>
      <c r="M1919" s="17"/>
      <c r="N1919" s="17"/>
      <c r="O1919" s="17"/>
      <c r="P1919" s="115"/>
      <c r="Q1919" s="62">
        <f>IF(C1919&gt;A_Stammdaten!$B$12,0,SUM(G1919,H1919,J1919,K1919,M1919,N1919)-SUM(I1919,L1919,O1919,P1919))</f>
        <v>0</v>
      </c>
      <c r="R1919" s="17"/>
      <c r="S1919" s="17"/>
      <c r="T1919" s="17"/>
      <c r="U1919" s="62">
        <f t="shared" si="367"/>
        <v>0</v>
      </c>
      <c r="V1919" s="63">
        <f>IF(ISBLANK($B1919),0,VLOOKUP($B1919,Listen!$A$2:$C$45,2,FALSE))</f>
        <v>0</v>
      </c>
      <c r="W1919" s="63">
        <f>IF(ISBLANK($B1919),0,VLOOKUP($B1919,Listen!$A$2:$C$45,3,FALSE))</f>
        <v>0</v>
      </c>
      <c r="X1919" s="49">
        <f t="shared" si="368"/>
        <v>0</v>
      </c>
      <c r="Y1919" s="49">
        <f t="shared" si="378"/>
        <v>0</v>
      </c>
      <c r="Z1919" s="49">
        <f t="shared" si="378"/>
        <v>0</v>
      </c>
      <c r="AA1919" s="49">
        <f t="shared" si="378"/>
        <v>0</v>
      </c>
      <c r="AB1919" s="49">
        <f t="shared" si="378"/>
        <v>0</v>
      </c>
      <c r="AC1919" s="49">
        <f t="shared" si="378"/>
        <v>0</v>
      </c>
      <c r="AD1919" s="49">
        <f t="shared" si="378"/>
        <v>0</v>
      </c>
      <c r="AE1919" s="51">
        <f t="shared" si="377"/>
        <v>0</v>
      </c>
      <c r="AF1919" s="51">
        <f>IF(C1919=A_Stammdaten!$B$12,D_SAV!$U1919-D_SAV!$AG1919,HLOOKUP(A_Stammdaten!$B$12-1,$AH$4:$AN$4004,ROW(C1919)-3,FALSE)-$AG1919)</f>
        <v>0</v>
      </c>
      <c r="AG1919" s="51">
        <f>HLOOKUP(A_Stammdaten!$B$12,$AH$4:$AN$4004,ROW(C1919)-3,FALSE)</f>
        <v>0</v>
      </c>
      <c r="AH1919" s="51">
        <f t="shared" si="369"/>
        <v>0</v>
      </c>
      <c r="AI1919" s="51">
        <f t="shared" si="370"/>
        <v>0</v>
      </c>
      <c r="AJ1919" s="51">
        <f t="shared" si="371"/>
        <v>0</v>
      </c>
      <c r="AK1919" s="51">
        <f t="shared" si="372"/>
        <v>0</v>
      </c>
      <c r="AL1919" s="51">
        <f t="shared" si="373"/>
        <v>0</v>
      </c>
      <c r="AM1919" s="51">
        <f t="shared" si="374"/>
        <v>0</v>
      </c>
      <c r="AN1919" s="51">
        <f t="shared" si="375"/>
        <v>0</v>
      </c>
    </row>
    <row r="1920" spans="1:40" x14ac:dyDescent="0.25">
      <c r="A1920" s="17"/>
      <c r="B1920" s="17"/>
      <c r="C1920" s="35"/>
      <c r="D1920" s="17"/>
      <c r="E1920" s="17"/>
      <c r="F1920" s="17"/>
      <c r="G1920" s="62">
        <f t="shared" si="376"/>
        <v>0</v>
      </c>
      <c r="H1920" s="17"/>
      <c r="I1920" s="17"/>
      <c r="J1920" s="17"/>
      <c r="K1920" s="17"/>
      <c r="L1920" s="17"/>
      <c r="M1920" s="17"/>
      <c r="N1920" s="17"/>
      <c r="O1920" s="17"/>
      <c r="P1920" s="115"/>
      <c r="Q1920" s="62">
        <f>IF(C1920&gt;A_Stammdaten!$B$12,0,SUM(G1920,H1920,J1920,K1920,M1920,N1920)-SUM(I1920,L1920,O1920,P1920))</f>
        <v>0</v>
      </c>
      <c r="R1920" s="17"/>
      <c r="S1920" s="17"/>
      <c r="T1920" s="17"/>
      <c r="U1920" s="62">
        <f t="shared" si="367"/>
        <v>0</v>
      </c>
      <c r="V1920" s="63">
        <f>IF(ISBLANK($B1920),0,VLOOKUP($B1920,Listen!$A$2:$C$45,2,FALSE))</f>
        <v>0</v>
      </c>
      <c r="W1920" s="63">
        <f>IF(ISBLANK($B1920),0,VLOOKUP($B1920,Listen!$A$2:$C$45,3,FALSE))</f>
        <v>0</v>
      </c>
      <c r="X1920" s="49">
        <f t="shared" si="368"/>
        <v>0</v>
      </c>
      <c r="Y1920" s="49">
        <f t="shared" si="378"/>
        <v>0</v>
      </c>
      <c r="Z1920" s="49">
        <f t="shared" si="378"/>
        <v>0</v>
      </c>
      <c r="AA1920" s="49">
        <f t="shared" si="378"/>
        <v>0</v>
      </c>
      <c r="AB1920" s="49">
        <f t="shared" si="378"/>
        <v>0</v>
      </c>
      <c r="AC1920" s="49">
        <f t="shared" si="378"/>
        <v>0</v>
      </c>
      <c r="AD1920" s="49">
        <f t="shared" si="378"/>
        <v>0</v>
      </c>
      <c r="AE1920" s="51">
        <f t="shared" si="377"/>
        <v>0</v>
      </c>
      <c r="AF1920" s="51">
        <f>IF(C1920=A_Stammdaten!$B$12,D_SAV!$U1920-D_SAV!$AG1920,HLOOKUP(A_Stammdaten!$B$12-1,$AH$4:$AN$4004,ROW(C1920)-3,FALSE)-$AG1920)</f>
        <v>0</v>
      </c>
      <c r="AG1920" s="51">
        <f>HLOOKUP(A_Stammdaten!$B$12,$AH$4:$AN$4004,ROW(C1920)-3,FALSE)</f>
        <v>0</v>
      </c>
      <c r="AH1920" s="51">
        <f t="shared" si="369"/>
        <v>0</v>
      </c>
      <c r="AI1920" s="51">
        <f t="shared" si="370"/>
        <v>0</v>
      </c>
      <c r="AJ1920" s="51">
        <f t="shared" si="371"/>
        <v>0</v>
      </c>
      <c r="AK1920" s="51">
        <f t="shared" si="372"/>
        <v>0</v>
      </c>
      <c r="AL1920" s="51">
        <f t="shared" si="373"/>
        <v>0</v>
      </c>
      <c r="AM1920" s="51">
        <f t="shared" si="374"/>
        <v>0</v>
      </c>
      <c r="AN1920" s="51">
        <f t="shared" si="375"/>
        <v>0</v>
      </c>
    </row>
    <row r="1921" spans="1:40" x14ac:dyDescent="0.25">
      <c r="A1921" s="17"/>
      <c r="B1921" s="17"/>
      <c r="C1921" s="35"/>
      <c r="D1921" s="17"/>
      <c r="E1921" s="17"/>
      <c r="F1921" s="17"/>
      <c r="G1921" s="62">
        <f t="shared" si="376"/>
        <v>0</v>
      </c>
      <c r="H1921" s="17"/>
      <c r="I1921" s="17"/>
      <c r="J1921" s="17"/>
      <c r="K1921" s="17"/>
      <c r="L1921" s="17"/>
      <c r="M1921" s="17"/>
      <c r="N1921" s="17"/>
      <c r="O1921" s="17"/>
      <c r="P1921" s="115"/>
      <c r="Q1921" s="62">
        <f>IF(C1921&gt;A_Stammdaten!$B$12,0,SUM(G1921,H1921,J1921,K1921,M1921,N1921)-SUM(I1921,L1921,O1921,P1921))</f>
        <v>0</v>
      </c>
      <c r="R1921" s="17"/>
      <c r="S1921" s="17"/>
      <c r="T1921" s="17"/>
      <c r="U1921" s="62">
        <f t="shared" si="367"/>
        <v>0</v>
      </c>
      <c r="V1921" s="63">
        <f>IF(ISBLANK($B1921),0,VLOOKUP($B1921,Listen!$A$2:$C$45,2,FALSE))</f>
        <v>0</v>
      </c>
      <c r="W1921" s="63">
        <f>IF(ISBLANK($B1921),0,VLOOKUP($B1921,Listen!$A$2:$C$45,3,FALSE))</f>
        <v>0</v>
      </c>
      <c r="X1921" s="49">
        <f t="shared" si="368"/>
        <v>0</v>
      </c>
      <c r="Y1921" s="49">
        <f t="shared" si="378"/>
        <v>0</v>
      </c>
      <c r="Z1921" s="49">
        <f t="shared" si="378"/>
        <v>0</v>
      </c>
      <c r="AA1921" s="49">
        <f t="shared" si="378"/>
        <v>0</v>
      </c>
      <c r="AB1921" s="49">
        <f t="shared" si="378"/>
        <v>0</v>
      </c>
      <c r="AC1921" s="49">
        <f t="shared" si="378"/>
        <v>0</v>
      </c>
      <c r="AD1921" s="49">
        <f t="shared" si="378"/>
        <v>0</v>
      </c>
      <c r="AE1921" s="51">
        <f t="shared" si="377"/>
        <v>0</v>
      </c>
      <c r="AF1921" s="51">
        <f>IF(C1921=A_Stammdaten!$B$12,D_SAV!$U1921-D_SAV!$AG1921,HLOOKUP(A_Stammdaten!$B$12-1,$AH$4:$AN$4004,ROW(C1921)-3,FALSE)-$AG1921)</f>
        <v>0</v>
      </c>
      <c r="AG1921" s="51">
        <f>HLOOKUP(A_Stammdaten!$B$12,$AH$4:$AN$4004,ROW(C1921)-3,FALSE)</f>
        <v>0</v>
      </c>
      <c r="AH1921" s="51">
        <f t="shared" si="369"/>
        <v>0</v>
      </c>
      <c r="AI1921" s="51">
        <f t="shared" si="370"/>
        <v>0</v>
      </c>
      <c r="AJ1921" s="51">
        <f t="shared" si="371"/>
        <v>0</v>
      </c>
      <c r="AK1921" s="51">
        <f t="shared" si="372"/>
        <v>0</v>
      </c>
      <c r="AL1921" s="51">
        <f t="shared" si="373"/>
        <v>0</v>
      </c>
      <c r="AM1921" s="51">
        <f t="shared" si="374"/>
        <v>0</v>
      </c>
      <c r="AN1921" s="51">
        <f t="shared" si="375"/>
        <v>0</v>
      </c>
    </row>
    <row r="1922" spans="1:40" x14ac:dyDescent="0.25">
      <c r="A1922" s="17"/>
      <c r="B1922" s="17"/>
      <c r="C1922" s="35"/>
      <c r="D1922" s="17"/>
      <c r="E1922" s="17"/>
      <c r="F1922" s="17"/>
      <c r="G1922" s="62">
        <f t="shared" si="376"/>
        <v>0</v>
      </c>
      <c r="H1922" s="17"/>
      <c r="I1922" s="17"/>
      <c r="J1922" s="17"/>
      <c r="K1922" s="17"/>
      <c r="L1922" s="17"/>
      <c r="M1922" s="17"/>
      <c r="N1922" s="17"/>
      <c r="O1922" s="17"/>
      <c r="P1922" s="115"/>
      <c r="Q1922" s="62">
        <f>IF(C1922&gt;A_Stammdaten!$B$12,0,SUM(G1922,H1922,J1922,K1922,M1922,N1922)-SUM(I1922,L1922,O1922,P1922))</f>
        <v>0</v>
      </c>
      <c r="R1922" s="17"/>
      <c r="S1922" s="17"/>
      <c r="T1922" s="17"/>
      <c r="U1922" s="62">
        <f t="shared" si="367"/>
        <v>0</v>
      </c>
      <c r="V1922" s="63">
        <f>IF(ISBLANK($B1922),0,VLOOKUP($B1922,Listen!$A$2:$C$45,2,FALSE))</f>
        <v>0</v>
      </c>
      <c r="W1922" s="63">
        <f>IF(ISBLANK($B1922),0,VLOOKUP($B1922,Listen!$A$2:$C$45,3,FALSE))</f>
        <v>0</v>
      </c>
      <c r="X1922" s="49">
        <f t="shared" si="368"/>
        <v>0</v>
      </c>
      <c r="Y1922" s="49">
        <f t="shared" si="378"/>
        <v>0</v>
      </c>
      <c r="Z1922" s="49">
        <f t="shared" si="378"/>
        <v>0</v>
      </c>
      <c r="AA1922" s="49">
        <f t="shared" si="378"/>
        <v>0</v>
      </c>
      <c r="AB1922" s="49">
        <f t="shared" si="378"/>
        <v>0</v>
      </c>
      <c r="AC1922" s="49">
        <f t="shared" si="378"/>
        <v>0</v>
      </c>
      <c r="AD1922" s="49">
        <f t="shared" si="378"/>
        <v>0</v>
      </c>
      <c r="AE1922" s="51">
        <f t="shared" si="377"/>
        <v>0</v>
      </c>
      <c r="AF1922" s="51">
        <f>IF(C1922=A_Stammdaten!$B$12,D_SAV!$U1922-D_SAV!$AG1922,HLOOKUP(A_Stammdaten!$B$12-1,$AH$4:$AN$4004,ROW(C1922)-3,FALSE)-$AG1922)</f>
        <v>0</v>
      </c>
      <c r="AG1922" s="51">
        <f>HLOOKUP(A_Stammdaten!$B$12,$AH$4:$AN$4004,ROW(C1922)-3,FALSE)</f>
        <v>0</v>
      </c>
      <c r="AH1922" s="51">
        <f t="shared" si="369"/>
        <v>0</v>
      </c>
      <c r="AI1922" s="51">
        <f t="shared" si="370"/>
        <v>0</v>
      </c>
      <c r="AJ1922" s="51">
        <f t="shared" si="371"/>
        <v>0</v>
      </c>
      <c r="AK1922" s="51">
        <f t="shared" si="372"/>
        <v>0</v>
      </c>
      <c r="AL1922" s="51">
        <f t="shared" si="373"/>
        <v>0</v>
      </c>
      <c r="AM1922" s="51">
        <f t="shared" si="374"/>
        <v>0</v>
      </c>
      <c r="AN1922" s="51">
        <f t="shared" si="375"/>
        <v>0</v>
      </c>
    </row>
    <row r="1923" spans="1:40" x14ac:dyDescent="0.25">
      <c r="A1923" s="17"/>
      <c r="B1923" s="17"/>
      <c r="C1923" s="35"/>
      <c r="D1923" s="17"/>
      <c r="E1923" s="17"/>
      <c r="F1923" s="17"/>
      <c r="G1923" s="62">
        <f t="shared" si="376"/>
        <v>0</v>
      </c>
      <c r="H1923" s="17"/>
      <c r="I1923" s="17"/>
      <c r="J1923" s="17"/>
      <c r="K1923" s="17"/>
      <c r="L1923" s="17"/>
      <c r="M1923" s="17"/>
      <c r="N1923" s="17"/>
      <c r="O1923" s="17"/>
      <c r="P1923" s="115"/>
      <c r="Q1923" s="62">
        <f>IF(C1923&gt;A_Stammdaten!$B$12,0,SUM(G1923,H1923,J1923,K1923,M1923,N1923)-SUM(I1923,L1923,O1923,P1923))</f>
        <v>0</v>
      </c>
      <c r="R1923" s="17"/>
      <c r="S1923" s="17"/>
      <c r="T1923" s="17"/>
      <c r="U1923" s="62">
        <f t="shared" si="367"/>
        <v>0</v>
      </c>
      <c r="V1923" s="63">
        <f>IF(ISBLANK($B1923),0,VLOOKUP($B1923,Listen!$A$2:$C$45,2,FALSE))</f>
        <v>0</v>
      </c>
      <c r="W1923" s="63">
        <f>IF(ISBLANK($B1923),0,VLOOKUP($B1923,Listen!$A$2:$C$45,3,FALSE))</f>
        <v>0</v>
      </c>
      <c r="X1923" s="49">
        <f t="shared" si="368"/>
        <v>0</v>
      </c>
      <c r="Y1923" s="49">
        <f t="shared" si="378"/>
        <v>0</v>
      </c>
      <c r="Z1923" s="49">
        <f t="shared" si="378"/>
        <v>0</v>
      </c>
      <c r="AA1923" s="49">
        <f t="shared" si="378"/>
        <v>0</v>
      </c>
      <c r="AB1923" s="49">
        <f t="shared" si="378"/>
        <v>0</v>
      </c>
      <c r="AC1923" s="49">
        <f t="shared" si="378"/>
        <v>0</v>
      </c>
      <c r="AD1923" s="49">
        <f t="shared" si="378"/>
        <v>0</v>
      </c>
      <c r="AE1923" s="51">
        <f t="shared" si="377"/>
        <v>0</v>
      </c>
      <c r="AF1923" s="51">
        <f>IF(C1923=A_Stammdaten!$B$12,D_SAV!$U1923-D_SAV!$AG1923,HLOOKUP(A_Stammdaten!$B$12-1,$AH$4:$AN$4004,ROW(C1923)-3,FALSE)-$AG1923)</f>
        <v>0</v>
      </c>
      <c r="AG1923" s="51">
        <f>HLOOKUP(A_Stammdaten!$B$12,$AH$4:$AN$4004,ROW(C1923)-3,FALSE)</f>
        <v>0</v>
      </c>
      <c r="AH1923" s="51">
        <f t="shared" si="369"/>
        <v>0</v>
      </c>
      <c r="AI1923" s="51">
        <f t="shared" si="370"/>
        <v>0</v>
      </c>
      <c r="AJ1923" s="51">
        <f t="shared" si="371"/>
        <v>0</v>
      </c>
      <c r="AK1923" s="51">
        <f t="shared" si="372"/>
        <v>0</v>
      </c>
      <c r="AL1923" s="51">
        <f t="shared" si="373"/>
        <v>0</v>
      </c>
      <c r="AM1923" s="51">
        <f t="shared" si="374"/>
        <v>0</v>
      </c>
      <c r="AN1923" s="51">
        <f t="shared" si="375"/>
        <v>0</v>
      </c>
    </row>
    <row r="1924" spans="1:40" x14ac:dyDescent="0.25">
      <c r="A1924" s="17"/>
      <c r="B1924" s="17"/>
      <c r="C1924" s="35"/>
      <c r="D1924" s="17"/>
      <c r="E1924" s="17"/>
      <c r="F1924" s="17"/>
      <c r="G1924" s="62">
        <f t="shared" si="376"/>
        <v>0</v>
      </c>
      <c r="H1924" s="17"/>
      <c r="I1924" s="17"/>
      <c r="J1924" s="17"/>
      <c r="K1924" s="17"/>
      <c r="L1924" s="17"/>
      <c r="M1924" s="17"/>
      <c r="N1924" s="17"/>
      <c r="O1924" s="17"/>
      <c r="P1924" s="115"/>
      <c r="Q1924" s="62">
        <f>IF(C1924&gt;A_Stammdaten!$B$12,0,SUM(G1924,H1924,J1924,K1924,M1924,N1924)-SUM(I1924,L1924,O1924,P1924))</f>
        <v>0</v>
      </c>
      <c r="R1924" s="17"/>
      <c r="S1924" s="17"/>
      <c r="T1924" s="17"/>
      <c r="U1924" s="62">
        <f t="shared" si="367"/>
        <v>0</v>
      </c>
      <c r="V1924" s="63">
        <f>IF(ISBLANK($B1924),0,VLOOKUP($B1924,Listen!$A$2:$C$45,2,FALSE))</f>
        <v>0</v>
      </c>
      <c r="W1924" s="63">
        <f>IF(ISBLANK($B1924),0,VLOOKUP($B1924,Listen!$A$2:$C$45,3,FALSE))</f>
        <v>0</v>
      </c>
      <c r="X1924" s="49">
        <f t="shared" si="368"/>
        <v>0</v>
      </c>
      <c r="Y1924" s="49">
        <f t="shared" si="378"/>
        <v>0</v>
      </c>
      <c r="Z1924" s="49">
        <f t="shared" si="378"/>
        <v>0</v>
      </c>
      <c r="AA1924" s="49">
        <f t="shared" si="378"/>
        <v>0</v>
      </c>
      <c r="AB1924" s="49">
        <f t="shared" si="378"/>
        <v>0</v>
      </c>
      <c r="AC1924" s="49">
        <f t="shared" si="378"/>
        <v>0</v>
      </c>
      <c r="AD1924" s="49">
        <f t="shared" si="378"/>
        <v>0</v>
      </c>
      <c r="AE1924" s="51">
        <f t="shared" si="377"/>
        <v>0</v>
      </c>
      <c r="AF1924" s="51">
        <f>IF(C1924=A_Stammdaten!$B$12,D_SAV!$U1924-D_SAV!$AG1924,HLOOKUP(A_Stammdaten!$B$12-1,$AH$4:$AN$4004,ROW(C1924)-3,FALSE)-$AG1924)</f>
        <v>0</v>
      </c>
      <c r="AG1924" s="51">
        <f>HLOOKUP(A_Stammdaten!$B$12,$AH$4:$AN$4004,ROW(C1924)-3,FALSE)</f>
        <v>0</v>
      </c>
      <c r="AH1924" s="51">
        <f t="shared" si="369"/>
        <v>0</v>
      </c>
      <c r="AI1924" s="51">
        <f t="shared" si="370"/>
        <v>0</v>
      </c>
      <c r="AJ1924" s="51">
        <f t="shared" si="371"/>
        <v>0</v>
      </c>
      <c r="AK1924" s="51">
        <f t="shared" si="372"/>
        <v>0</v>
      </c>
      <c r="AL1924" s="51">
        <f t="shared" si="373"/>
        <v>0</v>
      </c>
      <c r="AM1924" s="51">
        <f t="shared" si="374"/>
        <v>0</v>
      </c>
      <c r="AN1924" s="51">
        <f t="shared" si="375"/>
        <v>0</v>
      </c>
    </row>
    <row r="1925" spans="1:40" x14ac:dyDescent="0.25">
      <c r="A1925" s="17"/>
      <c r="B1925" s="17"/>
      <c r="C1925" s="35"/>
      <c r="D1925" s="17"/>
      <c r="E1925" s="17"/>
      <c r="F1925" s="17"/>
      <c r="G1925" s="62">
        <f t="shared" si="376"/>
        <v>0</v>
      </c>
      <c r="H1925" s="17"/>
      <c r="I1925" s="17"/>
      <c r="J1925" s="17"/>
      <c r="K1925" s="17"/>
      <c r="L1925" s="17"/>
      <c r="M1925" s="17"/>
      <c r="N1925" s="17"/>
      <c r="O1925" s="17"/>
      <c r="P1925" s="115"/>
      <c r="Q1925" s="62">
        <f>IF(C1925&gt;A_Stammdaten!$B$12,0,SUM(G1925,H1925,J1925,K1925,M1925,N1925)-SUM(I1925,L1925,O1925,P1925))</f>
        <v>0</v>
      </c>
      <c r="R1925" s="17"/>
      <c r="S1925" s="17"/>
      <c r="T1925" s="17"/>
      <c r="U1925" s="62">
        <f t="shared" ref="U1925:U1988" si="379">Q1925-SUM(R1925:T1925)</f>
        <v>0</v>
      </c>
      <c r="V1925" s="63">
        <f>IF(ISBLANK($B1925),0,VLOOKUP($B1925,Listen!$A$2:$C$45,2,FALSE))</f>
        <v>0</v>
      </c>
      <c r="W1925" s="63">
        <f>IF(ISBLANK($B1925),0,VLOOKUP($B1925,Listen!$A$2:$C$45,3,FALSE))</f>
        <v>0</v>
      </c>
      <c r="X1925" s="49">
        <f t="shared" ref="X1925:X1988" si="380">$V1925</f>
        <v>0</v>
      </c>
      <c r="Y1925" s="49">
        <f t="shared" si="378"/>
        <v>0</v>
      </c>
      <c r="Z1925" s="49">
        <f t="shared" si="378"/>
        <v>0</v>
      </c>
      <c r="AA1925" s="49">
        <f t="shared" si="378"/>
        <v>0</v>
      </c>
      <c r="AB1925" s="49">
        <f t="shared" si="378"/>
        <v>0</v>
      </c>
      <c r="AC1925" s="49">
        <f t="shared" si="378"/>
        <v>0</v>
      </c>
      <c r="AD1925" s="49">
        <f t="shared" si="378"/>
        <v>0</v>
      </c>
      <c r="AE1925" s="51">
        <f t="shared" si="377"/>
        <v>0</v>
      </c>
      <c r="AF1925" s="51">
        <f>IF(C1925=A_Stammdaten!$B$12,D_SAV!$U1925-D_SAV!$AG1925,HLOOKUP(A_Stammdaten!$B$12-1,$AH$4:$AN$4004,ROW(C1925)-3,FALSE)-$AG1925)</f>
        <v>0</v>
      </c>
      <c r="AG1925" s="51">
        <f>HLOOKUP(A_Stammdaten!$B$12,$AH$4:$AN$4004,ROW(C1925)-3,FALSE)</f>
        <v>0</v>
      </c>
      <c r="AH1925" s="51">
        <f t="shared" ref="AH1925:AH1988" si="381">IF(OR($C1925=0,$U1925=0),0,IF($C1925&lt;=AH$4,$U1925-$U1925/X1925*(AH$4-$C1925+1),0))</f>
        <v>0</v>
      </c>
      <c r="AI1925" s="51">
        <f t="shared" ref="AI1925:AI1988" si="382">IF(OR($C1925=0,$U1925=0,Y1925-(AI$4-$C1925)=0),0,IF($C1925&lt;AI$4,AH1925-AH1925/(Y1925-(AI$4-$C1925)),IF($C1925=AI$4,$U1925-$U1925/Y1925,0)))</f>
        <v>0</v>
      </c>
      <c r="AJ1925" s="51">
        <f t="shared" ref="AJ1925:AJ1988" si="383">IF(OR($C1925=0,$U1925=0,Z1925-(AJ$4-$C1925)=0),0,IF($C1925&lt;AJ$4,AI1925-AI1925/(Z1925-(AJ$4-$C1925)),IF($C1925=AJ$4,$U1925-$U1925/Z1925,0)))</f>
        <v>0</v>
      </c>
      <c r="AK1925" s="51">
        <f t="shared" ref="AK1925:AK1988" si="384">IF(OR($C1925=0,$U1925=0,AA1925-(AK$4-$C1925)=0),0,IF($C1925&lt;AK$4,AJ1925-AJ1925/(AA1925-(AK$4-$C1925)),IF($C1925=AK$4,$U1925-$U1925/AA1925,0)))</f>
        <v>0</v>
      </c>
      <c r="AL1925" s="51">
        <f t="shared" ref="AL1925:AL1988" si="385">IF(OR($C1925=0,$U1925=0,AB1925-(AL$4-$C1925)=0),0,IF($C1925&lt;AL$4,AK1925-AK1925/(AB1925-(AL$4-$C1925)),IF($C1925=AL$4,$U1925-$U1925/AB1925,0)))</f>
        <v>0</v>
      </c>
      <c r="AM1925" s="51">
        <f t="shared" ref="AM1925:AM1988" si="386">IF(OR($C1925=0,$U1925=0,AC1925-(AM$4-$C1925)=0),0,IF($C1925&lt;AM$4,AL1925-AL1925/(AC1925-(AM$4-$C1925)),IF($C1925=AM$4,$U1925-$U1925/AC1925,0)))</f>
        <v>0</v>
      </c>
      <c r="AN1925" s="51">
        <f t="shared" ref="AN1925:AN1988" si="387">IF(OR($C1925=0,$U1925=0,AD1925-(AN$4-$C1925)=0),0,IF($C1925&lt;AN$4,AM1925-AM1925/(AD1925-(AN$4-$C1925)),IF($C1925=AN$4,$U1925-$U1925/AD1925,0)))</f>
        <v>0</v>
      </c>
    </row>
    <row r="1926" spans="1:40" x14ac:dyDescent="0.25">
      <c r="A1926" s="17"/>
      <c r="B1926" s="17"/>
      <c r="C1926" s="35"/>
      <c r="D1926" s="17"/>
      <c r="E1926" s="17"/>
      <c r="F1926" s="17"/>
      <c r="G1926" s="62">
        <f t="shared" ref="G1926:G1989" si="388">D1926*E1926/100</f>
        <v>0</v>
      </c>
      <c r="H1926" s="17"/>
      <c r="I1926" s="17"/>
      <c r="J1926" s="17"/>
      <c r="K1926" s="17"/>
      <c r="L1926" s="17"/>
      <c r="M1926" s="17"/>
      <c r="N1926" s="17"/>
      <c r="O1926" s="17"/>
      <c r="P1926" s="115"/>
      <c r="Q1926" s="62">
        <f>IF(C1926&gt;A_Stammdaten!$B$12,0,SUM(G1926,H1926,J1926,K1926,M1926,N1926)-SUM(I1926,L1926,O1926,P1926))</f>
        <v>0</v>
      </c>
      <c r="R1926" s="17"/>
      <c r="S1926" s="17"/>
      <c r="T1926" s="17"/>
      <c r="U1926" s="62">
        <f t="shared" si="379"/>
        <v>0</v>
      </c>
      <c r="V1926" s="63">
        <f>IF(ISBLANK($B1926),0,VLOOKUP($B1926,Listen!$A$2:$C$45,2,FALSE))</f>
        <v>0</v>
      </c>
      <c r="W1926" s="63">
        <f>IF(ISBLANK($B1926),0,VLOOKUP($B1926,Listen!$A$2:$C$45,3,FALSE))</f>
        <v>0</v>
      </c>
      <c r="X1926" s="49">
        <f t="shared" si="380"/>
        <v>0</v>
      </c>
      <c r="Y1926" s="49">
        <f t="shared" si="378"/>
        <v>0</v>
      </c>
      <c r="Z1926" s="49">
        <f t="shared" si="378"/>
        <v>0</v>
      </c>
      <c r="AA1926" s="49">
        <f t="shared" si="378"/>
        <v>0</v>
      </c>
      <c r="AB1926" s="49">
        <f t="shared" si="378"/>
        <v>0</v>
      </c>
      <c r="AC1926" s="49">
        <f t="shared" si="378"/>
        <v>0</v>
      </c>
      <c r="AD1926" s="49">
        <f t="shared" si="378"/>
        <v>0</v>
      </c>
      <c r="AE1926" s="51">
        <f t="shared" si="377"/>
        <v>0</v>
      </c>
      <c r="AF1926" s="51">
        <f>IF(C1926=A_Stammdaten!$B$12,D_SAV!$U1926-D_SAV!$AG1926,HLOOKUP(A_Stammdaten!$B$12-1,$AH$4:$AN$4004,ROW(C1926)-3,FALSE)-$AG1926)</f>
        <v>0</v>
      </c>
      <c r="AG1926" s="51">
        <f>HLOOKUP(A_Stammdaten!$B$12,$AH$4:$AN$4004,ROW(C1926)-3,FALSE)</f>
        <v>0</v>
      </c>
      <c r="AH1926" s="51">
        <f t="shared" si="381"/>
        <v>0</v>
      </c>
      <c r="AI1926" s="51">
        <f t="shared" si="382"/>
        <v>0</v>
      </c>
      <c r="AJ1926" s="51">
        <f t="shared" si="383"/>
        <v>0</v>
      </c>
      <c r="AK1926" s="51">
        <f t="shared" si="384"/>
        <v>0</v>
      </c>
      <c r="AL1926" s="51">
        <f t="shared" si="385"/>
        <v>0</v>
      </c>
      <c r="AM1926" s="51">
        <f t="shared" si="386"/>
        <v>0</v>
      </c>
      <c r="AN1926" s="51">
        <f t="shared" si="387"/>
        <v>0</v>
      </c>
    </row>
    <row r="1927" spans="1:40" x14ac:dyDescent="0.25">
      <c r="A1927" s="17"/>
      <c r="B1927" s="17"/>
      <c r="C1927" s="35"/>
      <c r="D1927" s="17"/>
      <c r="E1927" s="17"/>
      <c r="F1927" s="17"/>
      <c r="G1927" s="62">
        <f t="shared" si="388"/>
        <v>0</v>
      </c>
      <c r="H1927" s="17"/>
      <c r="I1927" s="17"/>
      <c r="J1927" s="17"/>
      <c r="K1927" s="17"/>
      <c r="L1927" s="17"/>
      <c r="M1927" s="17"/>
      <c r="N1927" s="17"/>
      <c r="O1927" s="17"/>
      <c r="P1927" s="115"/>
      <c r="Q1927" s="62">
        <f>IF(C1927&gt;A_Stammdaten!$B$12,0,SUM(G1927,H1927,J1927,K1927,M1927,N1927)-SUM(I1927,L1927,O1927,P1927))</f>
        <v>0</v>
      </c>
      <c r="R1927" s="17"/>
      <c r="S1927" s="17"/>
      <c r="T1927" s="17"/>
      <c r="U1927" s="62">
        <f t="shared" si="379"/>
        <v>0</v>
      </c>
      <c r="V1927" s="63">
        <f>IF(ISBLANK($B1927),0,VLOOKUP($B1927,Listen!$A$2:$C$45,2,FALSE))</f>
        <v>0</v>
      </c>
      <c r="W1927" s="63">
        <f>IF(ISBLANK($B1927),0,VLOOKUP($B1927,Listen!$A$2:$C$45,3,FALSE))</f>
        <v>0</v>
      </c>
      <c r="X1927" s="49">
        <f t="shared" si="380"/>
        <v>0</v>
      </c>
      <c r="Y1927" s="49">
        <f t="shared" si="378"/>
        <v>0</v>
      </c>
      <c r="Z1927" s="49">
        <f t="shared" si="378"/>
        <v>0</v>
      </c>
      <c r="AA1927" s="49">
        <f t="shared" si="378"/>
        <v>0</v>
      </c>
      <c r="AB1927" s="49">
        <f t="shared" si="378"/>
        <v>0</v>
      </c>
      <c r="AC1927" s="49">
        <f t="shared" si="378"/>
        <v>0</v>
      </c>
      <c r="AD1927" s="49">
        <f t="shared" si="378"/>
        <v>0</v>
      </c>
      <c r="AE1927" s="51">
        <f t="shared" si="377"/>
        <v>0</v>
      </c>
      <c r="AF1927" s="51">
        <f>IF(C1927=A_Stammdaten!$B$12,D_SAV!$U1927-D_SAV!$AG1927,HLOOKUP(A_Stammdaten!$B$12-1,$AH$4:$AN$4004,ROW(C1927)-3,FALSE)-$AG1927)</f>
        <v>0</v>
      </c>
      <c r="AG1927" s="51">
        <f>HLOOKUP(A_Stammdaten!$B$12,$AH$4:$AN$4004,ROW(C1927)-3,FALSE)</f>
        <v>0</v>
      </c>
      <c r="AH1927" s="51">
        <f t="shared" si="381"/>
        <v>0</v>
      </c>
      <c r="AI1927" s="51">
        <f t="shared" si="382"/>
        <v>0</v>
      </c>
      <c r="AJ1927" s="51">
        <f t="shared" si="383"/>
        <v>0</v>
      </c>
      <c r="AK1927" s="51">
        <f t="shared" si="384"/>
        <v>0</v>
      </c>
      <c r="AL1927" s="51">
        <f t="shared" si="385"/>
        <v>0</v>
      </c>
      <c r="AM1927" s="51">
        <f t="shared" si="386"/>
        <v>0</v>
      </c>
      <c r="AN1927" s="51">
        <f t="shared" si="387"/>
        <v>0</v>
      </c>
    </row>
    <row r="1928" spans="1:40" x14ac:dyDescent="0.25">
      <c r="A1928" s="17"/>
      <c r="B1928" s="17"/>
      <c r="C1928" s="35"/>
      <c r="D1928" s="17"/>
      <c r="E1928" s="17"/>
      <c r="F1928" s="17"/>
      <c r="G1928" s="62">
        <f t="shared" si="388"/>
        <v>0</v>
      </c>
      <c r="H1928" s="17"/>
      <c r="I1928" s="17"/>
      <c r="J1928" s="17"/>
      <c r="K1928" s="17"/>
      <c r="L1928" s="17"/>
      <c r="M1928" s="17"/>
      <c r="N1928" s="17"/>
      <c r="O1928" s="17"/>
      <c r="P1928" s="115"/>
      <c r="Q1928" s="62">
        <f>IF(C1928&gt;A_Stammdaten!$B$12,0,SUM(G1928,H1928,J1928,K1928,M1928,N1928)-SUM(I1928,L1928,O1928,P1928))</f>
        <v>0</v>
      </c>
      <c r="R1928" s="17"/>
      <c r="S1928" s="17"/>
      <c r="T1928" s="17"/>
      <c r="U1928" s="62">
        <f t="shared" si="379"/>
        <v>0</v>
      </c>
      <c r="V1928" s="63">
        <f>IF(ISBLANK($B1928),0,VLOOKUP($B1928,Listen!$A$2:$C$45,2,FALSE))</f>
        <v>0</v>
      </c>
      <c r="W1928" s="63">
        <f>IF(ISBLANK($B1928),0,VLOOKUP($B1928,Listen!$A$2:$C$45,3,FALSE))</f>
        <v>0</v>
      </c>
      <c r="X1928" s="49">
        <f t="shared" si="380"/>
        <v>0</v>
      </c>
      <c r="Y1928" s="49">
        <f t="shared" si="378"/>
        <v>0</v>
      </c>
      <c r="Z1928" s="49">
        <f t="shared" si="378"/>
        <v>0</v>
      </c>
      <c r="AA1928" s="49">
        <f t="shared" si="378"/>
        <v>0</v>
      </c>
      <c r="AB1928" s="49">
        <f t="shared" si="378"/>
        <v>0</v>
      </c>
      <c r="AC1928" s="49">
        <f t="shared" si="378"/>
        <v>0</v>
      </c>
      <c r="AD1928" s="49">
        <f t="shared" si="378"/>
        <v>0</v>
      </c>
      <c r="AE1928" s="51">
        <f t="shared" si="377"/>
        <v>0</v>
      </c>
      <c r="AF1928" s="51">
        <f>IF(C1928=A_Stammdaten!$B$12,D_SAV!$U1928-D_SAV!$AG1928,HLOOKUP(A_Stammdaten!$B$12-1,$AH$4:$AN$4004,ROW(C1928)-3,FALSE)-$AG1928)</f>
        <v>0</v>
      </c>
      <c r="AG1928" s="51">
        <f>HLOOKUP(A_Stammdaten!$B$12,$AH$4:$AN$4004,ROW(C1928)-3,FALSE)</f>
        <v>0</v>
      </c>
      <c r="AH1928" s="51">
        <f t="shared" si="381"/>
        <v>0</v>
      </c>
      <c r="AI1928" s="51">
        <f t="shared" si="382"/>
        <v>0</v>
      </c>
      <c r="AJ1928" s="51">
        <f t="shared" si="383"/>
        <v>0</v>
      </c>
      <c r="AK1928" s="51">
        <f t="shared" si="384"/>
        <v>0</v>
      </c>
      <c r="AL1928" s="51">
        <f t="shared" si="385"/>
        <v>0</v>
      </c>
      <c r="AM1928" s="51">
        <f t="shared" si="386"/>
        <v>0</v>
      </c>
      <c r="AN1928" s="51">
        <f t="shared" si="387"/>
        <v>0</v>
      </c>
    </row>
    <row r="1929" spans="1:40" x14ac:dyDescent="0.25">
      <c r="A1929" s="17"/>
      <c r="B1929" s="17"/>
      <c r="C1929" s="35"/>
      <c r="D1929" s="17"/>
      <c r="E1929" s="17"/>
      <c r="F1929" s="17"/>
      <c r="G1929" s="62">
        <f t="shared" si="388"/>
        <v>0</v>
      </c>
      <c r="H1929" s="17"/>
      <c r="I1929" s="17"/>
      <c r="J1929" s="17"/>
      <c r="K1929" s="17"/>
      <c r="L1929" s="17"/>
      <c r="M1929" s="17"/>
      <c r="N1929" s="17"/>
      <c r="O1929" s="17"/>
      <c r="P1929" s="115"/>
      <c r="Q1929" s="62">
        <f>IF(C1929&gt;A_Stammdaten!$B$12,0,SUM(G1929,H1929,J1929,K1929,M1929,N1929)-SUM(I1929,L1929,O1929,P1929))</f>
        <v>0</v>
      </c>
      <c r="R1929" s="17"/>
      <c r="S1929" s="17"/>
      <c r="T1929" s="17"/>
      <c r="U1929" s="62">
        <f t="shared" si="379"/>
        <v>0</v>
      </c>
      <c r="V1929" s="63">
        <f>IF(ISBLANK($B1929),0,VLOOKUP($B1929,Listen!$A$2:$C$45,2,FALSE))</f>
        <v>0</v>
      </c>
      <c r="W1929" s="63">
        <f>IF(ISBLANK($B1929),0,VLOOKUP($B1929,Listen!$A$2:$C$45,3,FALSE))</f>
        <v>0</v>
      </c>
      <c r="X1929" s="49">
        <f t="shared" si="380"/>
        <v>0</v>
      </c>
      <c r="Y1929" s="49">
        <f t="shared" si="378"/>
        <v>0</v>
      </c>
      <c r="Z1929" s="49">
        <f t="shared" si="378"/>
        <v>0</v>
      </c>
      <c r="AA1929" s="49">
        <f t="shared" si="378"/>
        <v>0</v>
      </c>
      <c r="AB1929" s="49">
        <f t="shared" si="378"/>
        <v>0</v>
      </c>
      <c r="AC1929" s="49">
        <f t="shared" si="378"/>
        <v>0</v>
      </c>
      <c r="AD1929" s="49">
        <f t="shared" si="378"/>
        <v>0</v>
      </c>
      <c r="AE1929" s="51">
        <f t="shared" si="377"/>
        <v>0</v>
      </c>
      <c r="AF1929" s="51">
        <f>IF(C1929=A_Stammdaten!$B$12,D_SAV!$U1929-D_SAV!$AG1929,HLOOKUP(A_Stammdaten!$B$12-1,$AH$4:$AN$4004,ROW(C1929)-3,FALSE)-$AG1929)</f>
        <v>0</v>
      </c>
      <c r="AG1929" s="51">
        <f>HLOOKUP(A_Stammdaten!$B$12,$AH$4:$AN$4004,ROW(C1929)-3,FALSE)</f>
        <v>0</v>
      </c>
      <c r="AH1929" s="51">
        <f t="shared" si="381"/>
        <v>0</v>
      </c>
      <c r="AI1929" s="51">
        <f t="shared" si="382"/>
        <v>0</v>
      </c>
      <c r="AJ1929" s="51">
        <f t="shared" si="383"/>
        <v>0</v>
      </c>
      <c r="AK1929" s="51">
        <f t="shared" si="384"/>
        <v>0</v>
      </c>
      <c r="AL1929" s="51">
        <f t="shared" si="385"/>
        <v>0</v>
      </c>
      <c r="AM1929" s="51">
        <f t="shared" si="386"/>
        <v>0</v>
      </c>
      <c r="AN1929" s="51">
        <f t="shared" si="387"/>
        <v>0</v>
      </c>
    </row>
    <row r="1930" spans="1:40" x14ac:dyDescent="0.25">
      <c r="A1930" s="17"/>
      <c r="B1930" s="17"/>
      <c r="C1930" s="35"/>
      <c r="D1930" s="17"/>
      <c r="E1930" s="17"/>
      <c r="F1930" s="17"/>
      <c r="G1930" s="62">
        <f t="shared" si="388"/>
        <v>0</v>
      </c>
      <c r="H1930" s="17"/>
      <c r="I1930" s="17"/>
      <c r="J1930" s="17"/>
      <c r="K1930" s="17"/>
      <c r="L1930" s="17"/>
      <c r="M1930" s="17"/>
      <c r="N1930" s="17"/>
      <c r="O1930" s="17"/>
      <c r="P1930" s="115"/>
      <c r="Q1930" s="62">
        <f>IF(C1930&gt;A_Stammdaten!$B$12,0,SUM(G1930,H1930,J1930,K1930,M1930,N1930)-SUM(I1930,L1930,O1930,P1930))</f>
        <v>0</v>
      </c>
      <c r="R1930" s="17"/>
      <c r="S1930" s="17"/>
      <c r="T1930" s="17"/>
      <c r="U1930" s="62">
        <f t="shared" si="379"/>
        <v>0</v>
      </c>
      <c r="V1930" s="63">
        <f>IF(ISBLANK($B1930),0,VLOOKUP($B1930,Listen!$A$2:$C$45,2,FALSE))</f>
        <v>0</v>
      </c>
      <c r="W1930" s="63">
        <f>IF(ISBLANK($B1930),0,VLOOKUP($B1930,Listen!$A$2:$C$45,3,FALSE))</f>
        <v>0</v>
      </c>
      <c r="X1930" s="49">
        <f t="shared" si="380"/>
        <v>0</v>
      </c>
      <c r="Y1930" s="49">
        <f t="shared" si="378"/>
        <v>0</v>
      </c>
      <c r="Z1930" s="49">
        <f t="shared" si="378"/>
        <v>0</v>
      </c>
      <c r="AA1930" s="49">
        <f t="shared" si="378"/>
        <v>0</v>
      </c>
      <c r="AB1930" s="49">
        <f t="shared" si="378"/>
        <v>0</v>
      </c>
      <c r="AC1930" s="49">
        <f t="shared" si="378"/>
        <v>0</v>
      </c>
      <c r="AD1930" s="49">
        <f t="shared" si="378"/>
        <v>0</v>
      </c>
      <c r="AE1930" s="51">
        <f t="shared" si="377"/>
        <v>0</v>
      </c>
      <c r="AF1930" s="51">
        <f>IF(C1930=A_Stammdaten!$B$12,D_SAV!$U1930-D_SAV!$AG1930,HLOOKUP(A_Stammdaten!$B$12-1,$AH$4:$AN$4004,ROW(C1930)-3,FALSE)-$AG1930)</f>
        <v>0</v>
      </c>
      <c r="AG1930" s="51">
        <f>HLOOKUP(A_Stammdaten!$B$12,$AH$4:$AN$4004,ROW(C1930)-3,FALSE)</f>
        <v>0</v>
      </c>
      <c r="AH1930" s="51">
        <f t="shared" si="381"/>
        <v>0</v>
      </c>
      <c r="AI1930" s="51">
        <f t="shared" si="382"/>
        <v>0</v>
      </c>
      <c r="AJ1930" s="51">
        <f t="shared" si="383"/>
        <v>0</v>
      </c>
      <c r="AK1930" s="51">
        <f t="shared" si="384"/>
        <v>0</v>
      </c>
      <c r="AL1930" s="51">
        <f t="shared" si="385"/>
        <v>0</v>
      </c>
      <c r="AM1930" s="51">
        <f t="shared" si="386"/>
        <v>0</v>
      </c>
      <c r="AN1930" s="51">
        <f t="shared" si="387"/>
        <v>0</v>
      </c>
    </row>
    <row r="1931" spans="1:40" x14ac:dyDescent="0.25">
      <c r="A1931" s="17"/>
      <c r="B1931" s="17"/>
      <c r="C1931" s="35"/>
      <c r="D1931" s="17"/>
      <c r="E1931" s="17"/>
      <c r="F1931" s="17"/>
      <c r="G1931" s="62">
        <f t="shared" si="388"/>
        <v>0</v>
      </c>
      <c r="H1931" s="17"/>
      <c r="I1931" s="17"/>
      <c r="J1931" s="17"/>
      <c r="K1931" s="17"/>
      <c r="L1931" s="17"/>
      <c r="M1931" s="17"/>
      <c r="N1931" s="17"/>
      <c r="O1931" s="17"/>
      <c r="P1931" s="115"/>
      <c r="Q1931" s="62">
        <f>IF(C1931&gt;A_Stammdaten!$B$12,0,SUM(G1931,H1931,J1931,K1931,M1931,N1931)-SUM(I1931,L1931,O1931,P1931))</f>
        <v>0</v>
      </c>
      <c r="R1931" s="17"/>
      <c r="S1931" s="17"/>
      <c r="T1931" s="17"/>
      <c r="U1931" s="62">
        <f t="shared" si="379"/>
        <v>0</v>
      </c>
      <c r="V1931" s="63">
        <f>IF(ISBLANK($B1931),0,VLOOKUP($B1931,Listen!$A$2:$C$45,2,FALSE))</f>
        <v>0</v>
      </c>
      <c r="W1931" s="63">
        <f>IF(ISBLANK($B1931),0,VLOOKUP($B1931,Listen!$A$2:$C$45,3,FALSE))</f>
        <v>0</v>
      </c>
      <c r="X1931" s="49">
        <f t="shared" si="380"/>
        <v>0</v>
      </c>
      <c r="Y1931" s="49">
        <f t="shared" si="378"/>
        <v>0</v>
      </c>
      <c r="Z1931" s="49">
        <f t="shared" si="378"/>
        <v>0</v>
      </c>
      <c r="AA1931" s="49">
        <f t="shared" si="378"/>
        <v>0</v>
      </c>
      <c r="AB1931" s="49">
        <f t="shared" si="378"/>
        <v>0</v>
      </c>
      <c r="AC1931" s="49">
        <f t="shared" si="378"/>
        <v>0</v>
      </c>
      <c r="AD1931" s="49">
        <f t="shared" si="378"/>
        <v>0</v>
      </c>
      <c r="AE1931" s="51">
        <f t="shared" si="377"/>
        <v>0</v>
      </c>
      <c r="AF1931" s="51">
        <f>IF(C1931=A_Stammdaten!$B$12,D_SAV!$U1931-D_SAV!$AG1931,HLOOKUP(A_Stammdaten!$B$12-1,$AH$4:$AN$4004,ROW(C1931)-3,FALSE)-$AG1931)</f>
        <v>0</v>
      </c>
      <c r="AG1931" s="51">
        <f>HLOOKUP(A_Stammdaten!$B$12,$AH$4:$AN$4004,ROW(C1931)-3,FALSE)</f>
        <v>0</v>
      </c>
      <c r="AH1931" s="51">
        <f t="shared" si="381"/>
        <v>0</v>
      </c>
      <c r="AI1931" s="51">
        <f t="shared" si="382"/>
        <v>0</v>
      </c>
      <c r="AJ1931" s="51">
        <f t="shared" si="383"/>
        <v>0</v>
      </c>
      <c r="AK1931" s="51">
        <f t="shared" si="384"/>
        <v>0</v>
      </c>
      <c r="AL1931" s="51">
        <f t="shared" si="385"/>
        <v>0</v>
      </c>
      <c r="AM1931" s="51">
        <f t="shared" si="386"/>
        <v>0</v>
      </c>
      <c r="AN1931" s="51">
        <f t="shared" si="387"/>
        <v>0</v>
      </c>
    </row>
    <row r="1932" spans="1:40" x14ac:dyDescent="0.25">
      <c r="A1932" s="17"/>
      <c r="B1932" s="17"/>
      <c r="C1932" s="35"/>
      <c r="D1932" s="17"/>
      <c r="E1932" s="17"/>
      <c r="F1932" s="17"/>
      <c r="G1932" s="62">
        <f t="shared" si="388"/>
        <v>0</v>
      </c>
      <c r="H1932" s="17"/>
      <c r="I1932" s="17"/>
      <c r="J1932" s="17"/>
      <c r="K1932" s="17"/>
      <c r="L1932" s="17"/>
      <c r="M1932" s="17"/>
      <c r="N1932" s="17"/>
      <c r="O1932" s="17"/>
      <c r="P1932" s="115"/>
      <c r="Q1932" s="62">
        <f>IF(C1932&gt;A_Stammdaten!$B$12,0,SUM(G1932,H1932,J1932,K1932,M1932,N1932)-SUM(I1932,L1932,O1932,P1932))</f>
        <v>0</v>
      </c>
      <c r="R1932" s="17"/>
      <c r="S1932" s="17"/>
      <c r="T1932" s="17"/>
      <c r="U1932" s="62">
        <f t="shared" si="379"/>
        <v>0</v>
      </c>
      <c r="V1932" s="63">
        <f>IF(ISBLANK($B1932),0,VLOOKUP($B1932,Listen!$A$2:$C$45,2,FALSE))</f>
        <v>0</v>
      </c>
      <c r="W1932" s="63">
        <f>IF(ISBLANK($B1932),0,VLOOKUP($B1932,Listen!$A$2:$C$45,3,FALSE))</f>
        <v>0</v>
      </c>
      <c r="X1932" s="49">
        <f t="shared" si="380"/>
        <v>0</v>
      </c>
      <c r="Y1932" s="49">
        <f t="shared" si="378"/>
        <v>0</v>
      </c>
      <c r="Z1932" s="49">
        <f t="shared" si="378"/>
        <v>0</v>
      </c>
      <c r="AA1932" s="49">
        <f t="shared" si="378"/>
        <v>0</v>
      </c>
      <c r="AB1932" s="49">
        <f t="shared" si="378"/>
        <v>0</v>
      </c>
      <c r="AC1932" s="49">
        <f t="shared" si="378"/>
        <v>0</v>
      </c>
      <c r="AD1932" s="49">
        <f t="shared" si="378"/>
        <v>0</v>
      </c>
      <c r="AE1932" s="51">
        <f t="shared" si="377"/>
        <v>0</v>
      </c>
      <c r="AF1932" s="51">
        <f>IF(C1932=A_Stammdaten!$B$12,D_SAV!$U1932-D_SAV!$AG1932,HLOOKUP(A_Stammdaten!$B$12-1,$AH$4:$AN$4004,ROW(C1932)-3,FALSE)-$AG1932)</f>
        <v>0</v>
      </c>
      <c r="AG1932" s="51">
        <f>HLOOKUP(A_Stammdaten!$B$12,$AH$4:$AN$4004,ROW(C1932)-3,FALSE)</f>
        <v>0</v>
      </c>
      <c r="AH1932" s="51">
        <f t="shared" si="381"/>
        <v>0</v>
      </c>
      <c r="AI1932" s="51">
        <f t="shared" si="382"/>
        <v>0</v>
      </c>
      <c r="AJ1932" s="51">
        <f t="shared" si="383"/>
        <v>0</v>
      </c>
      <c r="AK1932" s="51">
        <f t="shared" si="384"/>
        <v>0</v>
      </c>
      <c r="AL1932" s="51">
        <f t="shared" si="385"/>
        <v>0</v>
      </c>
      <c r="AM1932" s="51">
        <f t="shared" si="386"/>
        <v>0</v>
      </c>
      <c r="AN1932" s="51">
        <f t="shared" si="387"/>
        <v>0</v>
      </c>
    </row>
    <row r="1933" spans="1:40" x14ac:dyDescent="0.25">
      <c r="A1933" s="17"/>
      <c r="B1933" s="17"/>
      <c r="C1933" s="35"/>
      <c r="D1933" s="17"/>
      <c r="E1933" s="17"/>
      <c r="F1933" s="17"/>
      <c r="G1933" s="62">
        <f t="shared" si="388"/>
        <v>0</v>
      </c>
      <c r="H1933" s="17"/>
      <c r="I1933" s="17"/>
      <c r="J1933" s="17"/>
      <c r="K1933" s="17"/>
      <c r="L1933" s="17"/>
      <c r="M1933" s="17"/>
      <c r="N1933" s="17"/>
      <c r="O1933" s="17"/>
      <c r="P1933" s="115"/>
      <c r="Q1933" s="62">
        <f>IF(C1933&gt;A_Stammdaten!$B$12,0,SUM(G1933,H1933,J1933,K1933,M1933,N1933)-SUM(I1933,L1933,O1933,P1933))</f>
        <v>0</v>
      </c>
      <c r="R1933" s="17"/>
      <c r="S1933" s="17"/>
      <c r="T1933" s="17"/>
      <c r="U1933" s="62">
        <f t="shared" si="379"/>
        <v>0</v>
      </c>
      <c r="V1933" s="63">
        <f>IF(ISBLANK($B1933),0,VLOOKUP($B1933,Listen!$A$2:$C$45,2,FALSE))</f>
        <v>0</v>
      </c>
      <c r="W1933" s="63">
        <f>IF(ISBLANK($B1933),0,VLOOKUP($B1933,Listen!$A$2:$C$45,3,FALSE))</f>
        <v>0</v>
      </c>
      <c r="X1933" s="49">
        <f t="shared" si="380"/>
        <v>0</v>
      </c>
      <c r="Y1933" s="49">
        <f t="shared" si="378"/>
        <v>0</v>
      </c>
      <c r="Z1933" s="49">
        <f t="shared" si="378"/>
        <v>0</v>
      </c>
      <c r="AA1933" s="49">
        <f t="shared" si="378"/>
        <v>0</v>
      </c>
      <c r="AB1933" s="49">
        <f t="shared" si="378"/>
        <v>0</v>
      </c>
      <c r="AC1933" s="49">
        <f t="shared" si="378"/>
        <v>0</v>
      </c>
      <c r="AD1933" s="49">
        <f t="shared" si="378"/>
        <v>0</v>
      </c>
      <c r="AE1933" s="51">
        <f t="shared" si="377"/>
        <v>0</v>
      </c>
      <c r="AF1933" s="51">
        <f>IF(C1933=A_Stammdaten!$B$12,D_SAV!$U1933-D_SAV!$AG1933,HLOOKUP(A_Stammdaten!$B$12-1,$AH$4:$AN$4004,ROW(C1933)-3,FALSE)-$AG1933)</f>
        <v>0</v>
      </c>
      <c r="AG1933" s="51">
        <f>HLOOKUP(A_Stammdaten!$B$12,$AH$4:$AN$4004,ROW(C1933)-3,FALSE)</f>
        <v>0</v>
      </c>
      <c r="AH1933" s="51">
        <f t="shared" si="381"/>
        <v>0</v>
      </c>
      <c r="AI1933" s="51">
        <f t="shared" si="382"/>
        <v>0</v>
      </c>
      <c r="AJ1933" s="51">
        <f t="shared" si="383"/>
        <v>0</v>
      </c>
      <c r="AK1933" s="51">
        <f t="shared" si="384"/>
        <v>0</v>
      </c>
      <c r="AL1933" s="51">
        <f t="shared" si="385"/>
        <v>0</v>
      </c>
      <c r="AM1933" s="51">
        <f t="shared" si="386"/>
        <v>0</v>
      </c>
      <c r="AN1933" s="51">
        <f t="shared" si="387"/>
        <v>0</v>
      </c>
    </row>
    <row r="1934" spans="1:40" x14ac:dyDescent="0.25">
      <c r="A1934" s="17"/>
      <c r="B1934" s="17"/>
      <c r="C1934" s="35"/>
      <c r="D1934" s="17"/>
      <c r="E1934" s="17"/>
      <c r="F1934" s="17"/>
      <c r="G1934" s="62">
        <f t="shared" si="388"/>
        <v>0</v>
      </c>
      <c r="H1934" s="17"/>
      <c r="I1934" s="17"/>
      <c r="J1934" s="17"/>
      <c r="K1934" s="17"/>
      <c r="L1934" s="17"/>
      <c r="M1934" s="17"/>
      <c r="N1934" s="17"/>
      <c r="O1934" s="17"/>
      <c r="P1934" s="115"/>
      <c r="Q1934" s="62">
        <f>IF(C1934&gt;A_Stammdaten!$B$12,0,SUM(G1934,H1934,J1934,K1934,M1934,N1934)-SUM(I1934,L1934,O1934,P1934))</f>
        <v>0</v>
      </c>
      <c r="R1934" s="17"/>
      <c r="S1934" s="17"/>
      <c r="T1934" s="17"/>
      <c r="U1934" s="62">
        <f t="shared" si="379"/>
        <v>0</v>
      </c>
      <c r="V1934" s="63">
        <f>IF(ISBLANK($B1934),0,VLOOKUP($B1934,Listen!$A$2:$C$45,2,FALSE))</f>
        <v>0</v>
      </c>
      <c r="W1934" s="63">
        <f>IF(ISBLANK($B1934),0,VLOOKUP($B1934,Listen!$A$2:$C$45,3,FALSE))</f>
        <v>0</v>
      </c>
      <c r="X1934" s="49">
        <f t="shared" si="380"/>
        <v>0</v>
      </c>
      <c r="Y1934" s="49">
        <f t="shared" si="378"/>
        <v>0</v>
      </c>
      <c r="Z1934" s="49">
        <f t="shared" si="378"/>
        <v>0</v>
      </c>
      <c r="AA1934" s="49">
        <f t="shared" si="378"/>
        <v>0</v>
      </c>
      <c r="AB1934" s="49">
        <f t="shared" si="378"/>
        <v>0</v>
      </c>
      <c r="AC1934" s="49">
        <f t="shared" si="378"/>
        <v>0</v>
      </c>
      <c r="AD1934" s="49">
        <f t="shared" si="378"/>
        <v>0</v>
      </c>
      <c r="AE1934" s="51">
        <f t="shared" si="377"/>
        <v>0</v>
      </c>
      <c r="AF1934" s="51">
        <f>IF(C1934=A_Stammdaten!$B$12,D_SAV!$U1934-D_SAV!$AG1934,HLOOKUP(A_Stammdaten!$B$12-1,$AH$4:$AN$4004,ROW(C1934)-3,FALSE)-$AG1934)</f>
        <v>0</v>
      </c>
      <c r="AG1934" s="51">
        <f>HLOOKUP(A_Stammdaten!$B$12,$AH$4:$AN$4004,ROW(C1934)-3,FALSE)</f>
        <v>0</v>
      </c>
      <c r="AH1934" s="51">
        <f t="shared" si="381"/>
        <v>0</v>
      </c>
      <c r="AI1934" s="51">
        <f t="shared" si="382"/>
        <v>0</v>
      </c>
      <c r="AJ1934" s="51">
        <f t="shared" si="383"/>
        <v>0</v>
      </c>
      <c r="AK1934" s="51">
        <f t="shared" si="384"/>
        <v>0</v>
      </c>
      <c r="AL1934" s="51">
        <f t="shared" si="385"/>
        <v>0</v>
      </c>
      <c r="AM1934" s="51">
        <f t="shared" si="386"/>
        <v>0</v>
      </c>
      <c r="AN1934" s="51">
        <f t="shared" si="387"/>
        <v>0</v>
      </c>
    </row>
    <row r="1935" spans="1:40" x14ac:dyDescent="0.25">
      <c r="A1935" s="17"/>
      <c r="B1935" s="17"/>
      <c r="C1935" s="35"/>
      <c r="D1935" s="17"/>
      <c r="E1935" s="17"/>
      <c r="F1935" s="17"/>
      <c r="G1935" s="62">
        <f t="shared" si="388"/>
        <v>0</v>
      </c>
      <c r="H1935" s="17"/>
      <c r="I1935" s="17"/>
      <c r="J1935" s="17"/>
      <c r="K1935" s="17"/>
      <c r="L1935" s="17"/>
      <c r="M1935" s="17"/>
      <c r="N1935" s="17"/>
      <c r="O1935" s="17"/>
      <c r="P1935" s="115"/>
      <c r="Q1935" s="62">
        <f>IF(C1935&gt;A_Stammdaten!$B$12,0,SUM(G1935,H1935,J1935,K1935,M1935,N1935)-SUM(I1935,L1935,O1935,P1935))</f>
        <v>0</v>
      </c>
      <c r="R1935" s="17"/>
      <c r="S1935" s="17"/>
      <c r="T1935" s="17"/>
      <c r="U1935" s="62">
        <f t="shared" si="379"/>
        <v>0</v>
      </c>
      <c r="V1935" s="63">
        <f>IF(ISBLANK($B1935),0,VLOOKUP($B1935,Listen!$A$2:$C$45,2,FALSE))</f>
        <v>0</v>
      </c>
      <c r="W1935" s="63">
        <f>IF(ISBLANK($B1935),0,VLOOKUP($B1935,Listen!$A$2:$C$45,3,FALSE))</f>
        <v>0</v>
      </c>
      <c r="X1935" s="49">
        <f t="shared" si="380"/>
        <v>0</v>
      </c>
      <c r="Y1935" s="49">
        <f t="shared" si="378"/>
        <v>0</v>
      </c>
      <c r="Z1935" s="49">
        <f t="shared" si="378"/>
        <v>0</v>
      </c>
      <c r="AA1935" s="49">
        <f t="shared" si="378"/>
        <v>0</v>
      </c>
      <c r="AB1935" s="49">
        <f t="shared" si="378"/>
        <v>0</v>
      </c>
      <c r="AC1935" s="49">
        <f t="shared" si="378"/>
        <v>0</v>
      </c>
      <c r="AD1935" s="49">
        <f t="shared" si="378"/>
        <v>0</v>
      </c>
      <c r="AE1935" s="51">
        <f t="shared" si="377"/>
        <v>0</v>
      </c>
      <c r="AF1935" s="51">
        <f>IF(C1935=A_Stammdaten!$B$12,D_SAV!$U1935-D_SAV!$AG1935,HLOOKUP(A_Stammdaten!$B$12-1,$AH$4:$AN$4004,ROW(C1935)-3,FALSE)-$AG1935)</f>
        <v>0</v>
      </c>
      <c r="AG1935" s="51">
        <f>HLOOKUP(A_Stammdaten!$B$12,$AH$4:$AN$4004,ROW(C1935)-3,FALSE)</f>
        <v>0</v>
      </c>
      <c r="AH1935" s="51">
        <f t="shared" si="381"/>
        <v>0</v>
      </c>
      <c r="AI1935" s="51">
        <f t="shared" si="382"/>
        <v>0</v>
      </c>
      <c r="AJ1935" s="51">
        <f t="shared" si="383"/>
        <v>0</v>
      </c>
      <c r="AK1935" s="51">
        <f t="shared" si="384"/>
        <v>0</v>
      </c>
      <c r="AL1935" s="51">
        <f t="shared" si="385"/>
        <v>0</v>
      </c>
      <c r="AM1935" s="51">
        <f t="shared" si="386"/>
        <v>0</v>
      </c>
      <c r="AN1935" s="51">
        <f t="shared" si="387"/>
        <v>0</v>
      </c>
    </row>
    <row r="1936" spans="1:40" x14ac:dyDescent="0.25">
      <c r="A1936" s="17"/>
      <c r="B1936" s="17"/>
      <c r="C1936" s="35"/>
      <c r="D1936" s="17"/>
      <c r="E1936" s="17"/>
      <c r="F1936" s="17"/>
      <c r="G1936" s="62">
        <f t="shared" si="388"/>
        <v>0</v>
      </c>
      <c r="H1936" s="17"/>
      <c r="I1936" s="17"/>
      <c r="J1936" s="17"/>
      <c r="K1936" s="17"/>
      <c r="L1936" s="17"/>
      <c r="M1936" s="17"/>
      <c r="N1936" s="17"/>
      <c r="O1936" s="17"/>
      <c r="P1936" s="115"/>
      <c r="Q1936" s="62">
        <f>IF(C1936&gt;A_Stammdaten!$B$12,0,SUM(G1936,H1936,J1936,K1936,M1936,N1936)-SUM(I1936,L1936,O1936,P1936))</f>
        <v>0</v>
      </c>
      <c r="R1936" s="17"/>
      <c r="S1936" s="17"/>
      <c r="T1936" s="17"/>
      <c r="U1936" s="62">
        <f t="shared" si="379"/>
        <v>0</v>
      </c>
      <c r="V1936" s="63">
        <f>IF(ISBLANK($B1936),0,VLOOKUP($B1936,Listen!$A$2:$C$45,2,FALSE))</f>
        <v>0</v>
      </c>
      <c r="W1936" s="63">
        <f>IF(ISBLANK($B1936),0,VLOOKUP($B1936,Listen!$A$2:$C$45,3,FALSE))</f>
        <v>0</v>
      </c>
      <c r="X1936" s="49">
        <f t="shared" si="380"/>
        <v>0</v>
      </c>
      <c r="Y1936" s="49">
        <f t="shared" si="378"/>
        <v>0</v>
      </c>
      <c r="Z1936" s="49">
        <f t="shared" si="378"/>
        <v>0</v>
      </c>
      <c r="AA1936" s="49">
        <f t="shared" si="378"/>
        <v>0</v>
      </c>
      <c r="AB1936" s="49">
        <f t="shared" si="378"/>
        <v>0</v>
      </c>
      <c r="AC1936" s="49">
        <f t="shared" si="378"/>
        <v>0</v>
      </c>
      <c r="AD1936" s="49">
        <f t="shared" si="378"/>
        <v>0</v>
      </c>
      <c r="AE1936" s="51">
        <f t="shared" si="377"/>
        <v>0</v>
      </c>
      <c r="AF1936" s="51">
        <f>IF(C1936=A_Stammdaten!$B$12,D_SAV!$U1936-D_SAV!$AG1936,HLOOKUP(A_Stammdaten!$B$12-1,$AH$4:$AN$4004,ROW(C1936)-3,FALSE)-$AG1936)</f>
        <v>0</v>
      </c>
      <c r="AG1936" s="51">
        <f>HLOOKUP(A_Stammdaten!$B$12,$AH$4:$AN$4004,ROW(C1936)-3,FALSE)</f>
        <v>0</v>
      </c>
      <c r="AH1936" s="51">
        <f t="shared" si="381"/>
        <v>0</v>
      </c>
      <c r="AI1936" s="51">
        <f t="shared" si="382"/>
        <v>0</v>
      </c>
      <c r="AJ1936" s="51">
        <f t="shared" si="383"/>
        <v>0</v>
      </c>
      <c r="AK1936" s="51">
        <f t="shared" si="384"/>
        <v>0</v>
      </c>
      <c r="AL1936" s="51">
        <f t="shared" si="385"/>
        <v>0</v>
      </c>
      <c r="AM1936" s="51">
        <f t="shared" si="386"/>
        <v>0</v>
      </c>
      <c r="AN1936" s="51">
        <f t="shared" si="387"/>
        <v>0</v>
      </c>
    </row>
    <row r="1937" spans="1:40" x14ac:dyDescent="0.25">
      <c r="A1937" s="17"/>
      <c r="B1937" s="17"/>
      <c r="C1937" s="35"/>
      <c r="D1937" s="17"/>
      <c r="E1937" s="17"/>
      <c r="F1937" s="17"/>
      <c r="G1937" s="62">
        <f t="shared" si="388"/>
        <v>0</v>
      </c>
      <c r="H1937" s="17"/>
      <c r="I1937" s="17"/>
      <c r="J1937" s="17"/>
      <c r="K1937" s="17"/>
      <c r="L1937" s="17"/>
      <c r="M1937" s="17"/>
      <c r="N1937" s="17"/>
      <c r="O1937" s="17"/>
      <c r="P1937" s="115"/>
      <c r="Q1937" s="62">
        <f>IF(C1937&gt;A_Stammdaten!$B$12,0,SUM(G1937,H1937,J1937,K1937,M1937,N1937)-SUM(I1937,L1937,O1937,P1937))</f>
        <v>0</v>
      </c>
      <c r="R1937" s="17"/>
      <c r="S1937" s="17"/>
      <c r="T1937" s="17"/>
      <c r="U1937" s="62">
        <f t="shared" si="379"/>
        <v>0</v>
      </c>
      <c r="V1937" s="63">
        <f>IF(ISBLANK($B1937),0,VLOOKUP($B1937,Listen!$A$2:$C$45,2,FALSE))</f>
        <v>0</v>
      </c>
      <c r="W1937" s="63">
        <f>IF(ISBLANK($B1937),0,VLOOKUP($B1937,Listen!$A$2:$C$45,3,FALSE))</f>
        <v>0</v>
      </c>
      <c r="X1937" s="49">
        <f t="shared" si="380"/>
        <v>0</v>
      </c>
      <c r="Y1937" s="49">
        <f t="shared" si="378"/>
        <v>0</v>
      </c>
      <c r="Z1937" s="49">
        <f t="shared" si="378"/>
        <v>0</v>
      </c>
      <c r="AA1937" s="49">
        <f t="shared" si="378"/>
        <v>0</v>
      </c>
      <c r="AB1937" s="49">
        <f t="shared" si="378"/>
        <v>0</v>
      </c>
      <c r="AC1937" s="49">
        <f t="shared" si="378"/>
        <v>0</v>
      </c>
      <c r="AD1937" s="49">
        <f t="shared" si="378"/>
        <v>0</v>
      </c>
      <c r="AE1937" s="51">
        <f t="shared" si="377"/>
        <v>0</v>
      </c>
      <c r="AF1937" s="51">
        <f>IF(C1937=A_Stammdaten!$B$12,D_SAV!$U1937-D_SAV!$AG1937,HLOOKUP(A_Stammdaten!$B$12-1,$AH$4:$AN$4004,ROW(C1937)-3,FALSE)-$AG1937)</f>
        <v>0</v>
      </c>
      <c r="AG1937" s="51">
        <f>HLOOKUP(A_Stammdaten!$B$12,$AH$4:$AN$4004,ROW(C1937)-3,FALSE)</f>
        <v>0</v>
      </c>
      <c r="AH1937" s="51">
        <f t="shared" si="381"/>
        <v>0</v>
      </c>
      <c r="AI1937" s="51">
        <f t="shared" si="382"/>
        <v>0</v>
      </c>
      <c r="AJ1937" s="51">
        <f t="shared" si="383"/>
        <v>0</v>
      </c>
      <c r="AK1937" s="51">
        <f t="shared" si="384"/>
        <v>0</v>
      </c>
      <c r="AL1937" s="51">
        <f t="shared" si="385"/>
        <v>0</v>
      </c>
      <c r="AM1937" s="51">
        <f t="shared" si="386"/>
        <v>0</v>
      </c>
      <c r="AN1937" s="51">
        <f t="shared" si="387"/>
        <v>0</v>
      </c>
    </row>
    <row r="1938" spans="1:40" x14ac:dyDescent="0.25">
      <c r="A1938" s="17"/>
      <c r="B1938" s="17"/>
      <c r="C1938" s="35"/>
      <c r="D1938" s="17"/>
      <c r="E1938" s="17"/>
      <c r="F1938" s="17"/>
      <c r="G1938" s="62">
        <f t="shared" si="388"/>
        <v>0</v>
      </c>
      <c r="H1938" s="17"/>
      <c r="I1938" s="17"/>
      <c r="J1938" s="17"/>
      <c r="K1938" s="17"/>
      <c r="L1938" s="17"/>
      <c r="M1938" s="17"/>
      <c r="N1938" s="17"/>
      <c r="O1938" s="17"/>
      <c r="P1938" s="115"/>
      <c r="Q1938" s="62">
        <f>IF(C1938&gt;A_Stammdaten!$B$12,0,SUM(G1938,H1938,J1938,K1938,M1938,N1938)-SUM(I1938,L1938,O1938,P1938))</f>
        <v>0</v>
      </c>
      <c r="R1938" s="17"/>
      <c r="S1938" s="17"/>
      <c r="T1938" s="17"/>
      <c r="U1938" s="62">
        <f t="shared" si="379"/>
        <v>0</v>
      </c>
      <c r="V1938" s="63">
        <f>IF(ISBLANK($B1938),0,VLOOKUP($B1938,Listen!$A$2:$C$45,2,FALSE))</f>
        <v>0</v>
      </c>
      <c r="W1938" s="63">
        <f>IF(ISBLANK($B1938),0,VLOOKUP($B1938,Listen!$A$2:$C$45,3,FALSE))</f>
        <v>0</v>
      </c>
      <c r="X1938" s="49">
        <f t="shared" si="380"/>
        <v>0</v>
      </c>
      <c r="Y1938" s="49">
        <f t="shared" si="378"/>
        <v>0</v>
      </c>
      <c r="Z1938" s="49">
        <f t="shared" si="378"/>
        <v>0</v>
      </c>
      <c r="AA1938" s="49">
        <f t="shared" ref="Y1938:AD1980" si="389">$V1938</f>
        <v>0</v>
      </c>
      <c r="AB1938" s="49">
        <f t="shared" si="389"/>
        <v>0</v>
      </c>
      <c r="AC1938" s="49">
        <f t="shared" si="389"/>
        <v>0</v>
      </c>
      <c r="AD1938" s="49">
        <f t="shared" si="389"/>
        <v>0</v>
      </c>
      <c r="AE1938" s="51">
        <f t="shared" si="377"/>
        <v>0</v>
      </c>
      <c r="AF1938" s="51">
        <f>IF(C1938=A_Stammdaten!$B$12,D_SAV!$U1938-D_SAV!$AG1938,HLOOKUP(A_Stammdaten!$B$12-1,$AH$4:$AN$4004,ROW(C1938)-3,FALSE)-$AG1938)</f>
        <v>0</v>
      </c>
      <c r="AG1938" s="51">
        <f>HLOOKUP(A_Stammdaten!$B$12,$AH$4:$AN$4004,ROW(C1938)-3,FALSE)</f>
        <v>0</v>
      </c>
      <c r="AH1938" s="51">
        <f t="shared" si="381"/>
        <v>0</v>
      </c>
      <c r="AI1938" s="51">
        <f t="shared" si="382"/>
        <v>0</v>
      </c>
      <c r="AJ1938" s="51">
        <f t="shared" si="383"/>
        <v>0</v>
      </c>
      <c r="AK1938" s="51">
        <f t="shared" si="384"/>
        <v>0</v>
      </c>
      <c r="AL1938" s="51">
        <f t="shared" si="385"/>
        <v>0</v>
      </c>
      <c r="AM1938" s="51">
        <f t="shared" si="386"/>
        <v>0</v>
      </c>
      <c r="AN1938" s="51">
        <f t="shared" si="387"/>
        <v>0</v>
      </c>
    </row>
    <row r="1939" spans="1:40" x14ac:dyDescent="0.25">
      <c r="A1939" s="17"/>
      <c r="B1939" s="17"/>
      <c r="C1939" s="35"/>
      <c r="D1939" s="17"/>
      <c r="E1939" s="17"/>
      <c r="F1939" s="17"/>
      <c r="G1939" s="62">
        <f t="shared" si="388"/>
        <v>0</v>
      </c>
      <c r="H1939" s="17"/>
      <c r="I1939" s="17"/>
      <c r="J1939" s="17"/>
      <c r="K1939" s="17"/>
      <c r="L1939" s="17"/>
      <c r="M1939" s="17"/>
      <c r="N1939" s="17"/>
      <c r="O1939" s="17"/>
      <c r="P1939" s="115"/>
      <c r="Q1939" s="62">
        <f>IF(C1939&gt;A_Stammdaten!$B$12,0,SUM(G1939,H1939,J1939,K1939,M1939,N1939)-SUM(I1939,L1939,O1939,P1939))</f>
        <v>0</v>
      </c>
      <c r="R1939" s="17"/>
      <c r="S1939" s="17"/>
      <c r="T1939" s="17"/>
      <c r="U1939" s="62">
        <f t="shared" si="379"/>
        <v>0</v>
      </c>
      <c r="V1939" s="63">
        <f>IF(ISBLANK($B1939),0,VLOOKUP($B1939,Listen!$A$2:$C$45,2,FALSE))</f>
        <v>0</v>
      </c>
      <c r="W1939" s="63">
        <f>IF(ISBLANK($B1939),0,VLOOKUP($B1939,Listen!$A$2:$C$45,3,FALSE))</f>
        <v>0</v>
      </c>
      <c r="X1939" s="49">
        <f t="shared" si="380"/>
        <v>0</v>
      </c>
      <c r="Y1939" s="49">
        <f t="shared" si="389"/>
        <v>0</v>
      </c>
      <c r="Z1939" s="49">
        <f t="shared" si="389"/>
        <v>0</v>
      </c>
      <c r="AA1939" s="49">
        <f t="shared" si="389"/>
        <v>0</v>
      </c>
      <c r="AB1939" s="49">
        <f t="shared" si="389"/>
        <v>0</v>
      </c>
      <c r="AC1939" s="49">
        <f t="shared" si="389"/>
        <v>0</v>
      </c>
      <c r="AD1939" s="49">
        <f t="shared" si="389"/>
        <v>0</v>
      </c>
      <c r="AE1939" s="51">
        <f t="shared" si="377"/>
        <v>0</v>
      </c>
      <c r="AF1939" s="51">
        <f>IF(C1939=A_Stammdaten!$B$12,D_SAV!$U1939-D_SAV!$AG1939,HLOOKUP(A_Stammdaten!$B$12-1,$AH$4:$AN$4004,ROW(C1939)-3,FALSE)-$AG1939)</f>
        <v>0</v>
      </c>
      <c r="AG1939" s="51">
        <f>HLOOKUP(A_Stammdaten!$B$12,$AH$4:$AN$4004,ROW(C1939)-3,FALSE)</f>
        <v>0</v>
      </c>
      <c r="AH1939" s="51">
        <f t="shared" si="381"/>
        <v>0</v>
      </c>
      <c r="AI1939" s="51">
        <f t="shared" si="382"/>
        <v>0</v>
      </c>
      <c r="AJ1939" s="51">
        <f t="shared" si="383"/>
        <v>0</v>
      </c>
      <c r="AK1939" s="51">
        <f t="shared" si="384"/>
        <v>0</v>
      </c>
      <c r="AL1939" s="51">
        <f t="shared" si="385"/>
        <v>0</v>
      </c>
      <c r="AM1939" s="51">
        <f t="shared" si="386"/>
        <v>0</v>
      </c>
      <c r="AN1939" s="51">
        <f t="shared" si="387"/>
        <v>0</v>
      </c>
    </row>
    <row r="1940" spans="1:40" x14ac:dyDescent="0.25">
      <c r="A1940" s="17"/>
      <c r="B1940" s="17"/>
      <c r="C1940" s="35"/>
      <c r="D1940" s="17"/>
      <c r="E1940" s="17"/>
      <c r="F1940" s="17"/>
      <c r="G1940" s="62">
        <f t="shared" si="388"/>
        <v>0</v>
      </c>
      <c r="H1940" s="17"/>
      <c r="I1940" s="17"/>
      <c r="J1940" s="17"/>
      <c r="K1940" s="17"/>
      <c r="L1940" s="17"/>
      <c r="M1940" s="17"/>
      <c r="N1940" s="17"/>
      <c r="O1940" s="17"/>
      <c r="P1940" s="115"/>
      <c r="Q1940" s="62">
        <f>IF(C1940&gt;A_Stammdaten!$B$12,0,SUM(G1940,H1940,J1940,K1940,M1940,N1940)-SUM(I1940,L1940,O1940,P1940))</f>
        <v>0</v>
      </c>
      <c r="R1940" s="17"/>
      <c r="S1940" s="17"/>
      <c r="T1940" s="17"/>
      <c r="U1940" s="62">
        <f t="shared" si="379"/>
        <v>0</v>
      </c>
      <c r="V1940" s="63">
        <f>IF(ISBLANK($B1940),0,VLOOKUP($B1940,Listen!$A$2:$C$45,2,FALSE))</f>
        <v>0</v>
      </c>
      <c r="W1940" s="63">
        <f>IF(ISBLANK($B1940),0,VLOOKUP($B1940,Listen!$A$2:$C$45,3,FALSE))</f>
        <v>0</v>
      </c>
      <c r="X1940" s="49">
        <f t="shared" si="380"/>
        <v>0</v>
      </c>
      <c r="Y1940" s="49">
        <f t="shared" si="389"/>
        <v>0</v>
      </c>
      <c r="Z1940" s="49">
        <f t="shared" si="389"/>
        <v>0</v>
      </c>
      <c r="AA1940" s="49">
        <f t="shared" si="389"/>
        <v>0</v>
      </c>
      <c r="AB1940" s="49">
        <f t="shared" si="389"/>
        <v>0</v>
      </c>
      <c r="AC1940" s="49">
        <f t="shared" si="389"/>
        <v>0</v>
      </c>
      <c r="AD1940" s="49">
        <f t="shared" si="389"/>
        <v>0</v>
      </c>
      <c r="AE1940" s="51">
        <f t="shared" si="377"/>
        <v>0</v>
      </c>
      <c r="AF1940" s="51">
        <f>IF(C1940=A_Stammdaten!$B$12,D_SAV!$U1940-D_SAV!$AG1940,HLOOKUP(A_Stammdaten!$B$12-1,$AH$4:$AN$4004,ROW(C1940)-3,FALSE)-$AG1940)</f>
        <v>0</v>
      </c>
      <c r="AG1940" s="51">
        <f>HLOOKUP(A_Stammdaten!$B$12,$AH$4:$AN$4004,ROW(C1940)-3,FALSE)</f>
        <v>0</v>
      </c>
      <c r="AH1940" s="51">
        <f t="shared" si="381"/>
        <v>0</v>
      </c>
      <c r="AI1940" s="51">
        <f t="shared" si="382"/>
        <v>0</v>
      </c>
      <c r="AJ1940" s="51">
        <f t="shared" si="383"/>
        <v>0</v>
      </c>
      <c r="AK1940" s="51">
        <f t="shared" si="384"/>
        <v>0</v>
      </c>
      <c r="AL1940" s="51">
        <f t="shared" si="385"/>
        <v>0</v>
      </c>
      <c r="AM1940" s="51">
        <f t="shared" si="386"/>
        <v>0</v>
      </c>
      <c r="AN1940" s="51">
        <f t="shared" si="387"/>
        <v>0</v>
      </c>
    </row>
    <row r="1941" spans="1:40" x14ac:dyDescent="0.25">
      <c r="A1941" s="17"/>
      <c r="B1941" s="17"/>
      <c r="C1941" s="35"/>
      <c r="D1941" s="17"/>
      <c r="E1941" s="17"/>
      <c r="F1941" s="17"/>
      <c r="G1941" s="62">
        <f t="shared" si="388"/>
        <v>0</v>
      </c>
      <c r="H1941" s="17"/>
      <c r="I1941" s="17"/>
      <c r="J1941" s="17"/>
      <c r="K1941" s="17"/>
      <c r="L1941" s="17"/>
      <c r="M1941" s="17"/>
      <c r="N1941" s="17"/>
      <c r="O1941" s="17"/>
      <c r="P1941" s="115"/>
      <c r="Q1941" s="62">
        <f>IF(C1941&gt;A_Stammdaten!$B$12,0,SUM(G1941,H1941,J1941,K1941,M1941,N1941)-SUM(I1941,L1941,O1941,P1941))</f>
        <v>0</v>
      </c>
      <c r="R1941" s="17"/>
      <c r="S1941" s="17"/>
      <c r="T1941" s="17"/>
      <c r="U1941" s="62">
        <f t="shared" si="379"/>
        <v>0</v>
      </c>
      <c r="V1941" s="63">
        <f>IF(ISBLANK($B1941),0,VLOOKUP($B1941,Listen!$A$2:$C$45,2,FALSE))</f>
        <v>0</v>
      </c>
      <c r="W1941" s="63">
        <f>IF(ISBLANK($B1941),0,VLOOKUP($B1941,Listen!$A$2:$C$45,3,FALSE))</f>
        <v>0</v>
      </c>
      <c r="X1941" s="49">
        <f t="shared" si="380"/>
        <v>0</v>
      </c>
      <c r="Y1941" s="49">
        <f t="shared" si="389"/>
        <v>0</v>
      </c>
      <c r="Z1941" s="49">
        <f t="shared" si="389"/>
        <v>0</v>
      </c>
      <c r="AA1941" s="49">
        <f t="shared" si="389"/>
        <v>0</v>
      </c>
      <c r="AB1941" s="49">
        <f t="shared" si="389"/>
        <v>0</v>
      </c>
      <c r="AC1941" s="49">
        <f t="shared" si="389"/>
        <v>0</v>
      </c>
      <c r="AD1941" s="49">
        <f t="shared" si="389"/>
        <v>0</v>
      </c>
      <c r="AE1941" s="51">
        <f t="shared" si="377"/>
        <v>0</v>
      </c>
      <c r="AF1941" s="51">
        <f>IF(C1941=A_Stammdaten!$B$12,D_SAV!$U1941-D_SAV!$AG1941,HLOOKUP(A_Stammdaten!$B$12-1,$AH$4:$AN$4004,ROW(C1941)-3,FALSE)-$AG1941)</f>
        <v>0</v>
      </c>
      <c r="AG1941" s="51">
        <f>HLOOKUP(A_Stammdaten!$B$12,$AH$4:$AN$4004,ROW(C1941)-3,FALSE)</f>
        <v>0</v>
      </c>
      <c r="AH1941" s="51">
        <f t="shared" si="381"/>
        <v>0</v>
      </c>
      <c r="AI1941" s="51">
        <f t="shared" si="382"/>
        <v>0</v>
      </c>
      <c r="AJ1941" s="51">
        <f t="shared" si="383"/>
        <v>0</v>
      </c>
      <c r="AK1941" s="51">
        <f t="shared" si="384"/>
        <v>0</v>
      </c>
      <c r="AL1941" s="51">
        <f t="shared" si="385"/>
        <v>0</v>
      </c>
      <c r="AM1941" s="51">
        <f t="shared" si="386"/>
        <v>0</v>
      </c>
      <c r="AN1941" s="51">
        <f t="shared" si="387"/>
        <v>0</v>
      </c>
    </row>
    <row r="1942" spans="1:40" x14ac:dyDescent="0.25">
      <c r="A1942" s="17"/>
      <c r="B1942" s="17"/>
      <c r="C1942" s="35"/>
      <c r="D1942" s="17"/>
      <c r="E1942" s="17"/>
      <c r="F1942" s="17"/>
      <c r="G1942" s="62">
        <f t="shared" si="388"/>
        <v>0</v>
      </c>
      <c r="H1942" s="17"/>
      <c r="I1942" s="17"/>
      <c r="J1942" s="17"/>
      <c r="K1942" s="17"/>
      <c r="L1942" s="17"/>
      <c r="M1942" s="17"/>
      <c r="N1942" s="17"/>
      <c r="O1942" s="17"/>
      <c r="P1942" s="115"/>
      <c r="Q1942" s="62">
        <f>IF(C1942&gt;A_Stammdaten!$B$12,0,SUM(G1942,H1942,J1942,K1942,M1942,N1942)-SUM(I1942,L1942,O1942,P1942))</f>
        <v>0</v>
      </c>
      <c r="R1942" s="17"/>
      <c r="S1942" s="17"/>
      <c r="T1942" s="17"/>
      <c r="U1942" s="62">
        <f t="shared" si="379"/>
        <v>0</v>
      </c>
      <c r="V1942" s="63">
        <f>IF(ISBLANK($B1942),0,VLOOKUP($B1942,Listen!$A$2:$C$45,2,FALSE))</f>
        <v>0</v>
      </c>
      <c r="W1942" s="63">
        <f>IF(ISBLANK($B1942),0,VLOOKUP($B1942,Listen!$A$2:$C$45,3,FALSE))</f>
        <v>0</v>
      </c>
      <c r="X1942" s="49">
        <f t="shared" si="380"/>
        <v>0</v>
      </c>
      <c r="Y1942" s="49">
        <f t="shared" si="389"/>
        <v>0</v>
      </c>
      <c r="Z1942" s="49">
        <f t="shared" si="389"/>
        <v>0</v>
      </c>
      <c r="AA1942" s="49">
        <f t="shared" si="389"/>
        <v>0</v>
      </c>
      <c r="AB1942" s="49">
        <f t="shared" si="389"/>
        <v>0</v>
      </c>
      <c r="AC1942" s="49">
        <f t="shared" si="389"/>
        <v>0</v>
      </c>
      <c r="AD1942" s="49">
        <f t="shared" si="389"/>
        <v>0</v>
      </c>
      <c r="AE1942" s="51">
        <f t="shared" si="377"/>
        <v>0</v>
      </c>
      <c r="AF1942" s="51">
        <f>IF(C1942=A_Stammdaten!$B$12,D_SAV!$U1942-D_SAV!$AG1942,HLOOKUP(A_Stammdaten!$B$12-1,$AH$4:$AN$4004,ROW(C1942)-3,FALSE)-$AG1942)</f>
        <v>0</v>
      </c>
      <c r="AG1942" s="51">
        <f>HLOOKUP(A_Stammdaten!$B$12,$AH$4:$AN$4004,ROW(C1942)-3,FALSE)</f>
        <v>0</v>
      </c>
      <c r="AH1942" s="51">
        <f t="shared" si="381"/>
        <v>0</v>
      </c>
      <c r="AI1942" s="51">
        <f t="shared" si="382"/>
        <v>0</v>
      </c>
      <c r="AJ1942" s="51">
        <f t="shared" si="383"/>
        <v>0</v>
      </c>
      <c r="AK1942" s="51">
        <f t="shared" si="384"/>
        <v>0</v>
      </c>
      <c r="AL1942" s="51">
        <f t="shared" si="385"/>
        <v>0</v>
      </c>
      <c r="AM1942" s="51">
        <f t="shared" si="386"/>
        <v>0</v>
      </c>
      <c r="AN1942" s="51">
        <f t="shared" si="387"/>
        <v>0</v>
      </c>
    </row>
    <row r="1943" spans="1:40" x14ac:dyDescent="0.25">
      <c r="A1943" s="17"/>
      <c r="B1943" s="17"/>
      <c r="C1943" s="35"/>
      <c r="D1943" s="17"/>
      <c r="E1943" s="17"/>
      <c r="F1943" s="17"/>
      <c r="G1943" s="62">
        <f t="shared" si="388"/>
        <v>0</v>
      </c>
      <c r="H1943" s="17"/>
      <c r="I1943" s="17"/>
      <c r="J1943" s="17"/>
      <c r="K1943" s="17"/>
      <c r="L1943" s="17"/>
      <c r="M1943" s="17"/>
      <c r="N1943" s="17"/>
      <c r="O1943" s="17"/>
      <c r="P1943" s="115"/>
      <c r="Q1943" s="62">
        <f>IF(C1943&gt;A_Stammdaten!$B$12,0,SUM(G1943,H1943,J1943,K1943,M1943,N1943)-SUM(I1943,L1943,O1943,P1943))</f>
        <v>0</v>
      </c>
      <c r="R1943" s="17"/>
      <c r="S1943" s="17"/>
      <c r="T1943" s="17"/>
      <c r="U1943" s="62">
        <f t="shared" si="379"/>
        <v>0</v>
      </c>
      <c r="V1943" s="63">
        <f>IF(ISBLANK($B1943),0,VLOOKUP($B1943,Listen!$A$2:$C$45,2,FALSE))</f>
        <v>0</v>
      </c>
      <c r="W1943" s="63">
        <f>IF(ISBLANK($B1943),0,VLOOKUP($B1943,Listen!$A$2:$C$45,3,FALSE))</f>
        <v>0</v>
      </c>
      <c r="X1943" s="49">
        <f t="shared" si="380"/>
        <v>0</v>
      </c>
      <c r="Y1943" s="49">
        <f t="shared" si="389"/>
        <v>0</v>
      </c>
      <c r="Z1943" s="49">
        <f t="shared" si="389"/>
        <v>0</v>
      </c>
      <c r="AA1943" s="49">
        <f t="shared" si="389"/>
        <v>0</v>
      </c>
      <c r="AB1943" s="49">
        <f t="shared" si="389"/>
        <v>0</v>
      </c>
      <c r="AC1943" s="49">
        <f t="shared" si="389"/>
        <v>0</v>
      </c>
      <c r="AD1943" s="49">
        <f t="shared" si="389"/>
        <v>0</v>
      </c>
      <c r="AE1943" s="51">
        <f t="shared" si="377"/>
        <v>0</v>
      </c>
      <c r="AF1943" s="51">
        <f>IF(C1943=A_Stammdaten!$B$12,D_SAV!$U1943-D_SAV!$AG1943,HLOOKUP(A_Stammdaten!$B$12-1,$AH$4:$AN$4004,ROW(C1943)-3,FALSE)-$AG1943)</f>
        <v>0</v>
      </c>
      <c r="AG1943" s="51">
        <f>HLOOKUP(A_Stammdaten!$B$12,$AH$4:$AN$4004,ROW(C1943)-3,FALSE)</f>
        <v>0</v>
      </c>
      <c r="AH1943" s="51">
        <f t="shared" si="381"/>
        <v>0</v>
      </c>
      <c r="AI1943" s="51">
        <f t="shared" si="382"/>
        <v>0</v>
      </c>
      <c r="AJ1943" s="51">
        <f t="shared" si="383"/>
        <v>0</v>
      </c>
      <c r="AK1943" s="51">
        <f t="shared" si="384"/>
        <v>0</v>
      </c>
      <c r="AL1943" s="51">
        <f t="shared" si="385"/>
        <v>0</v>
      </c>
      <c r="AM1943" s="51">
        <f t="shared" si="386"/>
        <v>0</v>
      </c>
      <c r="AN1943" s="51">
        <f t="shared" si="387"/>
        <v>0</v>
      </c>
    </row>
    <row r="1944" spans="1:40" x14ac:dyDescent="0.25">
      <c r="A1944" s="17"/>
      <c r="B1944" s="17"/>
      <c r="C1944" s="35"/>
      <c r="D1944" s="17"/>
      <c r="E1944" s="17"/>
      <c r="F1944" s="17"/>
      <c r="G1944" s="62">
        <f t="shared" si="388"/>
        <v>0</v>
      </c>
      <c r="H1944" s="17"/>
      <c r="I1944" s="17"/>
      <c r="J1944" s="17"/>
      <c r="K1944" s="17"/>
      <c r="L1944" s="17"/>
      <c r="M1944" s="17"/>
      <c r="N1944" s="17"/>
      <c r="O1944" s="17"/>
      <c r="P1944" s="115"/>
      <c r="Q1944" s="62">
        <f>IF(C1944&gt;A_Stammdaten!$B$12,0,SUM(G1944,H1944,J1944,K1944,M1944,N1944)-SUM(I1944,L1944,O1944,P1944))</f>
        <v>0</v>
      </c>
      <c r="R1944" s="17"/>
      <c r="S1944" s="17"/>
      <c r="T1944" s="17"/>
      <c r="U1944" s="62">
        <f t="shared" si="379"/>
        <v>0</v>
      </c>
      <c r="V1944" s="63">
        <f>IF(ISBLANK($B1944),0,VLOOKUP($B1944,Listen!$A$2:$C$45,2,FALSE))</f>
        <v>0</v>
      </c>
      <c r="W1944" s="63">
        <f>IF(ISBLANK($B1944),0,VLOOKUP($B1944,Listen!$A$2:$C$45,3,FALSE))</f>
        <v>0</v>
      </c>
      <c r="X1944" s="49">
        <f t="shared" si="380"/>
        <v>0</v>
      </c>
      <c r="Y1944" s="49">
        <f t="shared" si="389"/>
        <v>0</v>
      </c>
      <c r="Z1944" s="49">
        <f t="shared" si="389"/>
        <v>0</v>
      </c>
      <c r="AA1944" s="49">
        <f t="shared" si="389"/>
        <v>0</v>
      </c>
      <c r="AB1944" s="49">
        <f t="shared" si="389"/>
        <v>0</v>
      </c>
      <c r="AC1944" s="49">
        <f t="shared" si="389"/>
        <v>0</v>
      </c>
      <c r="AD1944" s="49">
        <f t="shared" si="389"/>
        <v>0</v>
      </c>
      <c r="AE1944" s="51">
        <f t="shared" si="377"/>
        <v>0</v>
      </c>
      <c r="AF1944" s="51">
        <f>IF(C1944=A_Stammdaten!$B$12,D_SAV!$U1944-D_SAV!$AG1944,HLOOKUP(A_Stammdaten!$B$12-1,$AH$4:$AN$4004,ROW(C1944)-3,FALSE)-$AG1944)</f>
        <v>0</v>
      </c>
      <c r="AG1944" s="51">
        <f>HLOOKUP(A_Stammdaten!$B$12,$AH$4:$AN$4004,ROW(C1944)-3,FALSE)</f>
        <v>0</v>
      </c>
      <c r="AH1944" s="51">
        <f t="shared" si="381"/>
        <v>0</v>
      </c>
      <c r="AI1944" s="51">
        <f t="shared" si="382"/>
        <v>0</v>
      </c>
      <c r="AJ1944" s="51">
        <f t="shared" si="383"/>
        <v>0</v>
      </c>
      <c r="AK1944" s="51">
        <f t="shared" si="384"/>
        <v>0</v>
      </c>
      <c r="AL1944" s="51">
        <f t="shared" si="385"/>
        <v>0</v>
      </c>
      <c r="AM1944" s="51">
        <f t="shared" si="386"/>
        <v>0</v>
      </c>
      <c r="AN1944" s="51">
        <f t="shared" si="387"/>
        <v>0</v>
      </c>
    </row>
    <row r="1945" spans="1:40" x14ac:dyDescent="0.25">
      <c r="A1945" s="17"/>
      <c r="B1945" s="17"/>
      <c r="C1945" s="35"/>
      <c r="D1945" s="17"/>
      <c r="E1945" s="17"/>
      <c r="F1945" s="17"/>
      <c r="G1945" s="62">
        <f t="shared" si="388"/>
        <v>0</v>
      </c>
      <c r="H1945" s="17"/>
      <c r="I1945" s="17"/>
      <c r="J1945" s="17"/>
      <c r="K1945" s="17"/>
      <c r="L1945" s="17"/>
      <c r="M1945" s="17"/>
      <c r="N1945" s="17"/>
      <c r="O1945" s="17"/>
      <c r="P1945" s="115"/>
      <c r="Q1945" s="62">
        <f>IF(C1945&gt;A_Stammdaten!$B$12,0,SUM(G1945,H1945,J1945,K1945,M1945,N1945)-SUM(I1945,L1945,O1945,P1945))</f>
        <v>0</v>
      </c>
      <c r="R1945" s="17"/>
      <c r="S1945" s="17"/>
      <c r="T1945" s="17"/>
      <c r="U1945" s="62">
        <f t="shared" si="379"/>
        <v>0</v>
      </c>
      <c r="V1945" s="63">
        <f>IF(ISBLANK($B1945),0,VLOOKUP($B1945,Listen!$A$2:$C$45,2,FALSE))</f>
        <v>0</v>
      </c>
      <c r="W1945" s="63">
        <f>IF(ISBLANK($B1945),0,VLOOKUP($B1945,Listen!$A$2:$C$45,3,FALSE))</f>
        <v>0</v>
      </c>
      <c r="X1945" s="49">
        <f t="shared" si="380"/>
        <v>0</v>
      </c>
      <c r="Y1945" s="49">
        <f t="shared" si="389"/>
        <v>0</v>
      </c>
      <c r="Z1945" s="49">
        <f t="shared" si="389"/>
        <v>0</v>
      </c>
      <c r="AA1945" s="49">
        <f t="shared" si="389"/>
        <v>0</v>
      </c>
      <c r="AB1945" s="49">
        <f t="shared" si="389"/>
        <v>0</v>
      </c>
      <c r="AC1945" s="49">
        <f t="shared" si="389"/>
        <v>0</v>
      </c>
      <c r="AD1945" s="49">
        <f t="shared" si="389"/>
        <v>0</v>
      </c>
      <c r="AE1945" s="51">
        <f t="shared" si="377"/>
        <v>0</v>
      </c>
      <c r="AF1945" s="51">
        <f>IF(C1945=A_Stammdaten!$B$12,D_SAV!$U1945-D_SAV!$AG1945,HLOOKUP(A_Stammdaten!$B$12-1,$AH$4:$AN$4004,ROW(C1945)-3,FALSE)-$AG1945)</f>
        <v>0</v>
      </c>
      <c r="AG1945" s="51">
        <f>HLOOKUP(A_Stammdaten!$B$12,$AH$4:$AN$4004,ROW(C1945)-3,FALSE)</f>
        <v>0</v>
      </c>
      <c r="AH1945" s="51">
        <f t="shared" si="381"/>
        <v>0</v>
      </c>
      <c r="AI1945" s="51">
        <f t="shared" si="382"/>
        <v>0</v>
      </c>
      <c r="AJ1945" s="51">
        <f t="shared" si="383"/>
        <v>0</v>
      </c>
      <c r="AK1945" s="51">
        <f t="shared" si="384"/>
        <v>0</v>
      </c>
      <c r="AL1945" s="51">
        <f t="shared" si="385"/>
        <v>0</v>
      </c>
      <c r="AM1945" s="51">
        <f t="shared" si="386"/>
        <v>0</v>
      </c>
      <c r="AN1945" s="51">
        <f t="shared" si="387"/>
        <v>0</v>
      </c>
    </row>
    <row r="1946" spans="1:40" x14ac:dyDescent="0.25">
      <c r="A1946" s="17"/>
      <c r="B1946" s="17"/>
      <c r="C1946" s="35"/>
      <c r="D1946" s="17"/>
      <c r="E1946" s="17"/>
      <c r="F1946" s="17"/>
      <c r="G1946" s="62">
        <f t="shared" si="388"/>
        <v>0</v>
      </c>
      <c r="H1946" s="17"/>
      <c r="I1946" s="17"/>
      <c r="J1946" s="17"/>
      <c r="K1946" s="17"/>
      <c r="L1946" s="17"/>
      <c r="M1946" s="17"/>
      <c r="N1946" s="17"/>
      <c r="O1946" s="17"/>
      <c r="P1946" s="115"/>
      <c r="Q1946" s="62">
        <f>IF(C1946&gt;A_Stammdaten!$B$12,0,SUM(G1946,H1946,J1946,K1946,M1946,N1946)-SUM(I1946,L1946,O1946,P1946))</f>
        <v>0</v>
      </c>
      <c r="R1946" s="17"/>
      <c r="S1946" s="17"/>
      <c r="T1946" s="17"/>
      <c r="U1946" s="62">
        <f t="shared" si="379"/>
        <v>0</v>
      </c>
      <c r="V1946" s="63">
        <f>IF(ISBLANK($B1946),0,VLOOKUP($B1946,Listen!$A$2:$C$45,2,FALSE))</f>
        <v>0</v>
      </c>
      <c r="W1946" s="63">
        <f>IF(ISBLANK($B1946),0,VLOOKUP($B1946,Listen!$A$2:$C$45,3,FALSE))</f>
        <v>0</v>
      </c>
      <c r="X1946" s="49">
        <f t="shared" si="380"/>
        <v>0</v>
      </c>
      <c r="Y1946" s="49">
        <f t="shared" si="389"/>
        <v>0</v>
      </c>
      <c r="Z1946" s="49">
        <f t="shared" si="389"/>
        <v>0</v>
      </c>
      <c r="AA1946" s="49">
        <f t="shared" si="389"/>
        <v>0</v>
      </c>
      <c r="AB1946" s="49">
        <f t="shared" si="389"/>
        <v>0</v>
      </c>
      <c r="AC1946" s="49">
        <f t="shared" si="389"/>
        <v>0</v>
      </c>
      <c r="AD1946" s="49">
        <f t="shared" si="389"/>
        <v>0</v>
      </c>
      <c r="AE1946" s="51">
        <f t="shared" si="377"/>
        <v>0</v>
      </c>
      <c r="AF1946" s="51">
        <f>IF(C1946=A_Stammdaten!$B$12,D_SAV!$U1946-D_SAV!$AG1946,HLOOKUP(A_Stammdaten!$B$12-1,$AH$4:$AN$4004,ROW(C1946)-3,FALSE)-$AG1946)</f>
        <v>0</v>
      </c>
      <c r="AG1946" s="51">
        <f>HLOOKUP(A_Stammdaten!$B$12,$AH$4:$AN$4004,ROW(C1946)-3,FALSE)</f>
        <v>0</v>
      </c>
      <c r="AH1946" s="51">
        <f t="shared" si="381"/>
        <v>0</v>
      </c>
      <c r="AI1946" s="51">
        <f t="shared" si="382"/>
        <v>0</v>
      </c>
      <c r="AJ1946" s="51">
        <f t="shared" si="383"/>
        <v>0</v>
      </c>
      <c r="AK1946" s="51">
        <f t="shared" si="384"/>
        <v>0</v>
      </c>
      <c r="AL1946" s="51">
        <f t="shared" si="385"/>
        <v>0</v>
      </c>
      <c r="AM1946" s="51">
        <f t="shared" si="386"/>
        <v>0</v>
      </c>
      <c r="AN1946" s="51">
        <f t="shared" si="387"/>
        <v>0</v>
      </c>
    </row>
    <row r="1947" spans="1:40" x14ac:dyDescent="0.25">
      <c r="A1947" s="17"/>
      <c r="B1947" s="17"/>
      <c r="C1947" s="35"/>
      <c r="D1947" s="17"/>
      <c r="E1947" s="17"/>
      <c r="F1947" s="17"/>
      <c r="G1947" s="62">
        <f t="shared" si="388"/>
        <v>0</v>
      </c>
      <c r="H1947" s="17"/>
      <c r="I1947" s="17"/>
      <c r="J1947" s="17"/>
      <c r="K1947" s="17"/>
      <c r="L1947" s="17"/>
      <c r="M1947" s="17"/>
      <c r="N1947" s="17"/>
      <c r="O1947" s="17"/>
      <c r="P1947" s="115"/>
      <c r="Q1947" s="62">
        <f>IF(C1947&gt;A_Stammdaten!$B$12,0,SUM(G1947,H1947,J1947,K1947,M1947,N1947)-SUM(I1947,L1947,O1947,P1947))</f>
        <v>0</v>
      </c>
      <c r="R1947" s="17"/>
      <c r="S1947" s="17"/>
      <c r="T1947" s="17"/>
      <c r="U1947" s="62">
        <f t="shared" si="379"/>
        <v>0</v>
      </c>
      <c r="V1947" s="63">
        <f>IF(ISBLANK($B1947),0,VLOOKUP($B1947,Listen!$A$2:$C$45,2,FALSE))</f>
        <v>0</v>
      </c>
      <c r="W1947" s="63">
        <f>IF(ISBLANK($B1947),0,VLOOKUP($B1947,Listen!$A$2:$C$45,3,FALSE))</f>
        <v>0</v>
      </c>
      <c r="X1947" s="49">
        <f t="shared" si="380"/>
        <v>0</v>
      </c>
      <c r="Y1947" s="49">
        <f t="shared" si="389"/>
        <v>0</v>
      </c>
      <c r="Z1947" s="49">
        <f t="shared" si="389"/>
        <v>0</v>
      </c>
      <c r="AA1947" s="49">
        <f t="shared" si="389"/>
        <v>0</v>
      </c>
      <c r="AB1947" s="49">
        <f t="shared" si="389"/>
        <v>0</v>
      </c>
      <c r="AC1947" s="49">
        <f t="shared" si="389"/>
        <v>0</v>
      </c>
      <c r="AD1947" s="49">
        <f t="shared" si="389"/>
        <v>0</v>
      </c>
      <c r="AE1947" s="51">
        <f t="shared" si="377"/>
        <v>0</v>
      </c>
      <c r="AF1947" s="51">
        <f>IF(C1947=A_Stammdaten!$B$12,D_SAV!$U1947-D_SAV!$AG1947,HLOOKUP(A_Stammdaten!$B$12-1,$AH$4:$AN$4004,ROW(C1947)-3,FALSE)-$AG1947)</f>
        <v>0</v>
      </c>
      <c r="AG1947" s="51">
        <f>HLOOKUP(A_Stammdaten!$B$12,$AH$4:$AN$4004,ROW(C1947)-3,FALSE)</f>
        <v>0</v>
      </c>
      <c r="AH1947" s="51">
        <f t="shared" si="381"/>
        <v>0</v>
      </c>
      <c r="AI1947" s="51">
        <f t="shared" si="382"/>
        <v>0</v>
      </c>
      <c r="AJ1947" s="51">
        <f t="shared" si="383"/>
        <v>0</v>
      </c>
      <c r="AK1947" s="51">
        <f t="shared" si="384"/>
        <v>0</v>
      </c>
      <c r="AL1947" s="51">
        <f t="shared" si="385"/>
        <v>0</v>
      </c>
      <c r="AM1947" s="51">
        <f t="shared" si="386"/>
        <v>0</v>
      </c>
      <c r="AN1947" s="51">
        <f t="shared" si="387"/>
        <v>0</v>
      </c>
    </row>
    <row r="1948" spans="1:40" x14ac:dyDescent="0.25">
      <c r="A1948" s="17"/>
      <c r="B1948" s="17"/>
      <c r="C1948" s="35"/>
      <c r="D1948" s="17"/>
      <c r="E1948" s="17"/>
      <c r="F1948" s="17"/>
      <c r="G1948" s="62">
        <f t="shared" si="388"/>
        <v>0</v>
      </c>
      <c r="H1948" s="17"/>
      <c r="I1948" s="17"/>
      <c r="J1948" s="17"/>
      <c r="K1948" s="17"/>
      <c r="L1948" s="17"/>
      <c r="M1948" s="17"/>
      <c r="N1948" s="17"/>
      <c r="O1948" s="17"/>
      <c r="P1948" s="115"/>
      <c r="Q1948" s="62">
        <f>IF(C1948&gt;A_Stammdaten!$B$12,0,SUM(G1948,H1948,J1948,K1948,M1948,N1948)-SUM(I1948,L1948,O1948,P1948))</f>
        <v>0</v>
      </c>
      <c r="R1948" s="17"/>
      <c r="S1948" s="17"/>
      <c r="T1948" s="17"/>
      <c r="U1948" s="62">
        <f t="shared" si="379"/>
        <v>0</v>
      </c>
      <c r="V1948" s="63">
        <f>IF(ISBLANK($B1948),0,VLOOKUP($B1948,Listen!$A$2:$C$45,2,FALSE))</f>
        <v>0</v>
      </c>
      <c r="W1948" s="63">
        <f>IF(ISBLANK($B1948),0,VLOOKUP($B1948,Listen!$A$2:$C$45,3,FALSE))</f>
        <v>0</v>
      </c>
      <c r="X1948" s="49">
        <f t="shared" si="380"/>
        <v>0</v>
      </c>
      <c r="Y1948" s="49">
        <f t="shared" si="389"/>
        <v>0</v>
      </c>
      <c r="Z1948" s="49">
        <f t="shared" si="389"/>
        <v>0</v>
      </c>
      <c r="AA1948" s="49">
        <f t="shared" si="389"/>
        <v>0</v>
      </c>
      <c r="AB1948" s="49">
        <f t="shared" si="389"/>
        <v>0</v>
      </c>
      <c r="AC1948" s="49">
        <f t="shared" si="389"/>
        <v>0</v>
      </c>
      <c r="AD1948" s="49">
        <f t="shared" si="389"/>
        <v>0</v>
      </c>
      <c r="AE1948" s="51">
        <f t="shared" si="377"/>
        <v>0</v>
      </c>
      <c r="AF1948" s="51">
        <f>IF(C1948=A_Stammdaten!$B$12,D_SAV!$U1948-D_SAV!$AG1948,HLOOKUP(A_Stammdaten!$B$12-1,$AH$4:$AN$4004,ROW(C1948)-3,FALSE)-$AG1948)</f>
        <v>0</v>
      </c>
      <c r="AG1948" s="51">
        <f>HLOOKUP(A_Stammdaten!$B$12,$AH$4:$AN$4004,ROW(C1948)-3,FALSE)</f>
        <v>0</v>
      </c>
      <c r="AH1948" s="51">
        <f t="shared" si="381"/>
        <v>0</v>
      </c>
      <c r="AI1948" s="51">
        <f t="shared" si="382"/>
        <v>0</v>
      </c>
      <c r="AJ1948" s="51">
        <f t="shared" si="383"/>
        <v>0</v>
      </c>
      <c r="AK1948" s="51">
        <f t="shared" si="384"/>
        <v>0</v>
      </c>
      <c r="AL1948" s="51">
        <f t="shared" si="385"/>
        <v>0</v>
      </c>
      <c r="AM1948" s="51">
        <f t="shared" si="386"/>
        <v>0</v>
      </c>
      <c r="AN1948" s="51">
        <f t="shared" si="387"/>
        <v>0</v>
      </c>
    </row>
    <row r="1949" spans="1:40" x14ac:dyDescent="0.25">
      <c r="A1949" s="17"/>
      <c r="B1949" s="17"/>
      <c r="C1949" s="35"/>
      <c r="D1949" s="17"/>
      <c r="E1949" s="17"/>
      <c r="F1949" s="17"/>
      <c r="G1949" s="62">
        <f t="shared" si="388"/>
        <v>0</v>
      </c>
      <c r="H1949" s="17"/>
      <c r="I1949" s="17"/>
      <c r="J1949" s="17"/>
      <c r="K1949" s="17"/>
      <c r="L1949" s="17"/>
      <c r="M1949" s="17"/>
      <c r="N1949" s="17"/>
      <c r="O1949" s="17"/>
      <c r="P1949" s="115"/>
      <c r="Q1949" s="62">
        <f>IF(C1949&gt;A_Stammdaten!$B$12,0,SUM(G1949,H1949,J1949,K1949,M1949,N1949)-SUM(I1949,L1949,O1949,P1949))</f>
        <v>0</v>
      </c>
      <c r="R1949" s="17"/>
      <c r="S1949" s="17"/>
      <c r="T1949" s="17"/>
      <c r="U1949" s="62">
        <f t="shared" si="379"/>
        <v>0</v>
      </c>
      <c r="V1949" s="63">
        <f>IF(ISBLANK($B1949),0,VLOOKUP($B1949,Listen!$A$2:$C$45,2,FALSE))</f>
        <v>0</v>
      </c>
      <c r="W1949" s="63">
        <f>IF(ISBLANK($B1949),0,VLOOKUP($B1949,Listen!$A$2:$C$45,3,FALSE))</f>
        <v>0</v>
      </c>
      <c r="X1949" s="49">
        <f t="shared" si="380"/>
        <v>0</v>
      </c>
      <c r="Y1949" s="49">
        <f t="shared" si="389"/>
        <v>0</v>
      </c>
      <c r="Z1949" s="49">
        <f t="shared" si="389"/>
        <v>0</v>
      </c>
      <c r="AA1949" s="49">
        <f t="shared" si="389"/>
        <v>0</v>
      </c>
      <c r="AB1949" s="49">
        <f t="shared" si="389"/>
        <v>0</v>
      </c>
      <c r="AC1949" s="49">
        <f t="shared" si="389"/>
        <v>0</v>
      </c>
      <c r="AD1949" s="49">
        <f t="shared" si="389"/>
        <v>0</v>
      </c>
      <c r="AE1949" s="51">
        <f t="shared" si="377"/>
        <v>0</v>
      </c>
      <c r="AF1949" s="51">
        <f>IF(C1949=A_Stammdaten!$B$12,D_SAV!$U1949-D_SAV!$AG1949,HLOOKUP(A_Stammdaten!$B$12-1,$AH$4:$AN$4004,ROW(C1949)-3,FALSE)-$AG1949)</f>
        <v>0</v>
      </c>
      <c r="AG1949" s="51">
        <f>HLOOKUP(A_Stammdaten!$B$12,$AH$4:$AN$4004,ROW(C1949)-3,FALSE)</f>
        <v>0</v>
      </c>
      <c r="AH1949" s="51">
        <f t="shared" si="381"/>
        <v>0</v>
      </c>
      <c r="AI1949" s="51">
        <f t="shared" si="382"/>
        <v>0</v>
      </c>
      <c r="AJ1949" s="51">
        <f t="shared" si="383"/>
        <v>0</v>
      </c>
      <c r="AK1949" s="51">
        <f t="shared" si="384"/>
        <v>0</v>
      </c>
      <c r="AL1949" s="51">
        <f t="shared" si="385"/>
        <v>0</v>
      </c>
      <c r="AM1949" s="51">
        <f t="shared" si="386"/>
        <v>0</v>
      </c>
      <c r="AN1949" s="51">
        <f t="shared" si="387"/>
        <v>0</v>
      </c>
    </row>
    <row r="1950" spans="1:40" x14ac:dyDescent="0.25">
      <c r="A1950" s="17"/>
      <c r="B1950" s="17"/>
      <c r="C1950" s="35"/>
      <c r="D1950" s="17"/>
      <c r="E1950" s="17"/>
      <c r="F1950" s="17"/>
      <c r="G1950" s="62">
        <f t="shared" si="388"/>
        <v>0</v>
      </c>
      <c r="H1950" s="17"/>
      <c r="I1950" s="17"/>
      <c r="J1950" s="17"/>
      <c r="K1950" s="17"/>
      <c r="L1950" s="17"/>
      <c r="M1950" s="17"/>
      <c r="N1950" s="17"/>
      <c r="O1950" s="17"/>
      <c r="P1950" s="115"/>
      <c r="Q1950" s="62">
        <f>IF(C1950&gt;A_Stammdaten!$B$12,0,SUM(G1950,H1950,J1950,K1950,M1950,N1950)-SUM(I1950,L1950,O1950,P1950))</f>
        <v>0</v>
      </c>
      <c r="R1950" s="17"/>
      <c r="S1950" s="17"/>
      <c r="T1950" s="17"/>
      <c r="U1950" s="62">
        <f t="shared" si="379"/>
        <v>0</v>
      </c>
      <c r="V1950" s="63">
        <f>IF(ISBLANK($B1950),0,VLOOKUP($B1950,Listen!$A$2:$C$45,2,FALSE))</f>
        <v>0</v>
      </c>
      <c r="W1950" s="63">
        <f>IF(ISBLANK($B1950),0,VLOOKUP($B1950,Listen!$A$2:$C$45,3,FALSE))</f>
        <v>0</v>
      </c>
      <c r="X1950" s="49">
        <f t="shared" si="380"/>
        <v>0</v>
      </c>
      <c r="Y1950" s="49">
        <f t="shared" si="389"/>
        <v>0</v>
      </c>
      <c r="Z1950" s="49">
        <f t="shared" si="389"/>
        <v>0</v>
      </c>
      <c r="AA1950" s="49">
        <f t="shared" si="389"/>
        <v>0</v>
      </c>
      <c r="AB1950" s="49">
        <f t="shared" si="389"/>
        <v>0</v>
      </c>
      <c r="AC1950" s="49">
        <f t="shared" si="389"/>
        <v>0</v>
      </c>
      <c r="AD1950" s="49">
        <f t="shared" si="389"/>
        <v>0</v>
      </c>
      <c r="AE1950" s="51">
        <f t="shared" si="377"/>
        <v>0</v>
      </c>
      <c r="AF1950" s="51">
        <f>IF(C1950=A_Stammdaten!$B$12,D_SAV!$U1950-D_SAV!$AG1950,HLOOKUP(A_Stammdaten!$B$12-1,$AH$4:$AN$4004,ROW(C1950)-3,FALSE)-$AG1950)</f>
        <v>0</v>
      </c>
      <c r="AG1950" s="51">
        <f>HLOOKUP(A_Stammdaten!$B$12,$AH$4:$AN$4004,ROW(C1950)-3,FALSE)</f>
        <v>0</v>
      </c>
      <c r="AH1950" s="51">
        <f t="shared" si="381"/>
        <v>0</v>
      </c>
      <c r="AI1950" s="51">
        <f t="shared" si="382"/>
        <v>0</v>
      </c>
      <c r="AJ1950" s="51">
        <f t="shared" si="383"/>
        <v>0</v>
      </c>
      <c r="AK1950" s="51">
        <f t="shared" si="384"/>
        <v>0</v>
      </c>
      <c r="AL1950" s="51">
        <f t="shared" si="385"/>
        <v>0</v>
      </c>
      <c r="AM1950" s="51">
        <f t="shared" si="386"/>
        <v>0</v>
      </c>
      <c r="AN1950" s="51">
        <f t="shared" si="387"/>
        <v>0</v>
      </c>
    </row>
    <row r="1951" spans="1:40" x14ac:dyDescent="0.25">
      <c r="A1951" s="17"/>
      <c r="B1951" s="17"/>
      <c r="C1951" s="35"/>
      <c r="D1951" s="17"/>
      <c r="E1951" s="17"/>
      <c r="F1951" s="17"/>
      <c r="G1951" s="62">
        <f t="shared" si="388"/>
        <v>0</v>
      </c>
      <c r="H1951" s="17"/>
      <c r="I1951" s="17"/>
      <c r="J1951" s="17"/>
      <c r="K1951" s="17"/>
      <c r="L1951" s="17"/>
      <c r="M1951" s="17"/>
      <c r="N1951" s="17"/>
      <c r="O1951" s="17"/>
      <c r="P1951" s="115"/>
      <c r="Q1951" s="62">
        <f>IF(C1951&gt;A_Stammdaten!$B$12,0,SUM(G1951,H1951,J1951,K1951,M1951,N1951)-SUM(I1951,L1951,O1951,P1951))</f>
        <v>0</v>
      </c>
      <c r="R1951" s="17"/>
      <c r="S1951" s="17"/>
      <c r="T1951" s="17"/>
      <c r="U1951" s="62">
        <f t="shared" si="379"/>
        <v>0</v>
      </c>
      <c r="V1951" s="63">
        <f>IF(ISBLANK($B1951),0,VLOOKUP($B1951,Listen!$A$2:$C$45,2,FALSE))</f>
        <v>0</v>
      </c>
      <c r="W1951" s="63">
        <f>IF(ISBLANK($B1951),0,VLOOKUP($B1951,Listen!$A$2:$C$45,3,FALSE))</f>
        <v>0</v>
      </c>
      <c r="X1951" s="49">
        <f t="shared" si="380"/>
        <v>0</v>
      </c>
      <c r="Y1951" s="49">
        <f t="shared" si="389"/>
        <v>0</v>
      </c>
      <c r="Z1951" s="49">
        <f t="shared" si="389"/>
        <v>0</v>
      </c>
      <c r="AA1951" s="49">
        <f t="shared" si="389"/>
        <v>0</v>
      </c>
      <c r="AB1951" s="49">
        <f t="shared" si="389"/>
        <v>0</v>
      </c>
      <c r="AC1951" s="49">
        <f t="shared" si="389"/>
        <v>0</v>
      </c>
      <c r="AD1951" s="49">
        <f t="shared" si="389"/>
        <v>0</v>
      </c>
      <c r="AE1951" s="51">
        <f t="shared" si="377"/>
        <v>0</v>
      </c>
      <c r="AF1951" s="51">
        <f>IF(C1951=A_Stammdaten!$B$12,D_SAV!$U1951-D_SAV!$AG1951,HLOOKUP(A_Stammdaten!$B$12-1,$AH$4:$AN$4004,ROW(C1951)-3,FALSE)-$AG1951)</f>
        <v>0</v>
      </c>
      <c r="AG1951" s="51">
        <f>HLOOKUP(A_Stammdaten!$B$12,$AH$4:$AN$4004,ROW(C1951)-3,FALSE)</f>
        <v>0</v>
      </c>
      <c r="AH1951" s="51">
        <f t="shared" si="381"/>
        <v>0</v>
      </c>
      <c r="AI1951" s="51">
        <f t="shared" si="382"/>
        <v>0</v>
      </c>
      <c r="AJ1951" s="51">
        <f t="shared" si="383"/>
        <v>0</v>
      </c>
      <c r="AK1951" s="51">
        <f t="shared" si="384"/>
        <v>0</v>
      </c>
      <c r="AL1951" s="51">
        <f t="shared" si="385"/>
        <v>0</v>
      </c>
      <c r="AM1951" s="51">
        <f t="shared" si="386"/>
        <v>0</v>
      </c>
      <c r="AN1951" s="51">
        <f t="shared" si="387"/>
        <v>0</v>
      </c>
    </row>
    <row r="1952" spans="1:40" x14ac:dyDescent="0.25">
      <c r="A1952" s="17"/>
      <c r="B1952" s="17"/>
      <c r="C1952" s="35"/>
      <c r="D1952" s="17"/>
      <c r="E1952" s="17"/>
      <c r="F1952" s="17"/>
      <c r="G1952" s="62">
        <f t="shared" si="388"/>
        <v>0</v>
      </c>
      <c r="H1952" s="17"/>
      <c r="I1952" s="17"/>
      <c r="J1952" s="17"/>
      <c r="K1952" s="17"/>
      <c r="L1952" s="17"/>
      <c r="M1952" s="17"/>
      <c r="N1952" s="17"/>
      <c r="O1952" s="17"/>
      <c r="P1952" s="115"/>
      <c r="Q1952" s="62">
        <f>IF(C1952&gt;A_Stammdaten!$B$12,0,SUM(G1952,H1952,J1952,K1952,M1952,N1952)-SUM(I1952,L1952,O1952,P1952))</f>
        <v>0</v>
      </c>
      <c r="R1952" s="17"/>
      <c r="S1952" s="17"/>
      <c r="T1952" s="17"/>
      <c r="U1952" s="62">
        <f t="shared" si="379"/>
        <v>0</v>
      </c>
      <c r="V1952" s="63">
        <f>IF(ISBLANK($B1952),0,VLOOKUP($B1952,Listen!$A$2:$C$45,2,FALSE))</f>
        <v>0</v>
      </c>
      <c r="W1952" s="63">
        <f>IF(ISBLANK($B1952),0,VLOOKUP($B1952,Listen!$A$2:$C$45,3,FALSE))</f>
        <v>0</v>
      </c>
      <c r="X1952" s="49">
        <f t="shared" si="380"/>
        <v>0</v>
      </c>
      <c r="Y1952" s="49">
        <f t="shared" si="389"/>
        <v>0</v>
      </c>
      <c r="Z1952" s="49">
        <f t="shared" si="389"/>
        <v>0</v>
      </c>
      <c r="AA1952" s="49">
        <f t="shared" si="389"/>
        <v>0</v>
      </c>
      <c r="AB1952" s="49">
        <f t="shared" si="389"/>
        <v>0</v>
      </c>
      <c r="AC1952" s="49">
        <f t="shared" si="389"/>
        <v>0</v>
      </c>
      <c r="AD1952" s="49">
        <f t="shared" si="389"/>
        <v>0</v>
      </c>
      <c r="AE1952" s="51">
        <f t="shared" si="377"/>
        <v>0</v>
      </c>
      <c r="AF1952" s="51">
        <f>IF(C1952=A_Stammdaten!$B$12,D_SAV!$U1952-D_SAV!$AG1952,HLOOKUP(A_Stammdaten!$B$12-1,$AH$4:$AN$4004,ROW(C1952)-3,FALSE)-$AG1952)</f>
        <v>0</v>
      </c>
      <c r="AG1952" s="51">
        <f>HLOOKUP(A_Stammdaten!$B$12,$AH$4:$AN$4004,ROW(C1952)-3,FALSE)</f>
        <v>0</v>
      </c>
      <c r="AH1952" s="51">
        <f t="shared" si="381"/>
        <v>0</v>
      </c>
      <c r="AI1952" s="51">
        <f t="shared" si="382"/>
        <v>0</v>
      </c>
      <c r="AJ1952" s="51">
        <f t="shared" si="383"/>
        <v>0</v>
      </c>
      <c r="AK1952" s="51">
        <f t="shared" si="384"/>
        <v>0</v>
      </c>
      <c r="AL1952" s="51">
        <f t="shared" si="385"/>
        <v>0</v>
      </c>
      <c r="AM1952" s="51">
        <f t="shared" si="386"/>
        <v>0</v>
      </c>
      <c r="AN1952" s="51">
        <f t="shared" si="387"/>
        <v>0</v>
      </c>
    </row>
    <row r="1953" spans="1:40" x14ac:dyDescent="0.25">
      <c r="A1953" s="17"/>
      <c r="B1953" s="17"/>
      <c r="C1953" s="35"/>
      <c r="D1953" s="17"/>
      <c r="E1953" s="17"/>
      <c r="F1953" s="17"/>
      <c r="G1953" s="62">
        <f t="shared" si="388"/>
        <v>0</v>
      </c>
      <c r="H1953" s="17"/>
      <c r="I1953" s="17"/>
      <c r="J1953" s="17"/>
      <c r="K1953" s="17"/>
      <c r="L1953" s="17"/>
      <c r="M1953" s="17"/>
      <c r="N1953" s="17"/>
      <c r="O1953" s="17"/>
      <c r="P1953" s="115"/>
      <c r="Q1953" s="62">
        <f>IF(C1953&gt;A_Stammdaten!$B$12,0,SUM(G1953,H1953,J1953,K1953,M1953,N1953)-SUM(I1953,L1953,O1953,P1953))</f>
        <v>0</v>
      </c>
      <c r="R1953" s="17"/>
      <c r="S1953" s="17"/>
      <c r="T1953" s="17"/>
      <c r="U1953" s="62">
        <f t="shared" si="379"/>
        <v>0</v>
      </c>
      <c r="V1953" s="63">
        <f>IF(ISBLANK($B1953),0,VLOOKUP($B1953,Listen!$A$2:$C$45,2,FALSE))</f>
        <v>0</v>
      </c>
      <c r="W1953" s="63">
        <f>IF(ISBLANK($B1953),0,VLOOKUP($B1953,Listen!$A$2:$C$45,3,FALSE))</f>
        <v>0</v>
      </c>
      <c r="X1953" s="49">
        <f t="shared" si="380"/>
        <v>0</v>
      </c>
      <c r="Y1953" s="49">
        <f t="shared" si="389"/>
        <v>0</v>
      </c>
      <c r="Z1953" s="49">
        <f t="shared" si="389"/>
        <v>0</v>
      </c>
      <c r="AA1953" s="49">
        <f t="shared" si="389"/>
        <v>0</v>
      </c>
      <c r="AB1953" s="49">
        <f t="shared" si="389"/>
        <v>0</v>
      </c>
      <c r="AC1953" s="49">
        <f t="shared" si="389"/>
        <v>0</v>
      </c>
      <c r="AD1953" s="49">
        <f t="shared" si="389"/>
        <v>0</v>
      </c>
      <c r="AE1953" s="51">
        <f t="shared" si="377"/>
        <v>0</v>
      </c>
      <c r="AF1953" s="51">
        <f>IF(C1953=A_Stammdaten!$B$12,D_SAV!$U1953-D_SAV!$AG1953,HLOOKUP(A_Stammdaten!$B$12-1,$AH$4:$AN$4004,ROW(C1953)-3,FALSE)-$AG1953)</f>
        <v>0</v>
      </c>
      <c r="AG1953" s="51">
        <f>HLOOKUP(A_Stammdaten!$B$12,$AH$4:$AN$4004,ROW(C1953)-3,FALSE)</f>
        <v>0</v>
      </c>
      <c r="AH1953" s="51">
        <f t="shared" si="381"/>
        <v>0</v>
      </c>
      <c r="AI1953" s="51">
        <f t="shared" si="382"/>
        <v>0</v>
      </c>
      <c r="AJ1953" s="51">
        <f t="shared" si="383"/>
        <v>0</v>
      </c>
      <c r="AK1953" s="51">
        <f t="shared" si="384"/>
        <v>0</v>
      </c>
      <c r="AL1953" s="51">
        <f t="shared" si="385"/>
        <v>0</v>
      </c>
      <c r="AM1953" s="51">
        <f t="shared" si="386"/>
        <v>0</v>
      </c>
      <c r="AN1953" s="51">
        <f t="shared" si="387"/>
        <v>0</v>
      </c>
    </row>
    <row r="1954" spans="1:40" x14ac:dyDescent="0.25">
      <c r="A1954" s="17"/>
      <c r="B1954" s="17"/>
      <c r="C1954" s="35"/>
      <c r="D1954" s="17"/>
      <c r="E1954" s="17"/>
      <c r="F1954" s="17"/>
      <c r="G1954" s="62">
        <f t="shared" si="388"/>
        <v>0</v>
      </c>
      <c r="H1954" s="17"/>
      <c r="I1954" s="17"/>
      <c r="J1954" s="17"/>
      <c r="K1954" s="17"/>
      <c r="L1954" s="17"/>
      <c r="M1954" s="17"/>
      <c r="N1954" s="17"/>
      <c r="O1954" s="17"/>
      <c r="P1954" s="115"/>
      <c r="Q1954" s="62">
        <f>IF(C1954&gt;A_Stammdaten!$B$12,0,SUM(G1954,H1954,J1954,K1954,M1954,N1954)-SUM(I1954,L1954,O1954,P1954))</f>
        <v>0</v>
      </c>
      <c r="R1954" s="17"/>
      <c r="S1954" s="17"/>
      <c r="T1954" s="17"/>
      <c r="U1954" s="62">
        <f t="shared" si="379"/>
        <v>0</v>
      </c>
      <c r="V1954" s="63">
        <f>IF(ISBLANK($B1954),0,VLOOKUP($B1954,Listen!$A$2:$C$45,2,FALSE))</f>
        <v>0</v>
      </c>
      <c r="W1954" s="63">
        <f>IF(ISBLANK($B1954),0,VLOOKUP($B1954,Listen!$A$2:$C$45,3,FALSE))</f>
        <v>0</v>
      </c>
      <c r="X1954" s="49">
        <f t="shared" si="380"/>
        <v>0</v>
      </c>
      <c r="Y1954" s="49">
        <f t="shared" si="389"/>
        <v>0</v>
      </c>
      <c r="Z1954" s="49">
        <f t="shared" si="389"/>
        <v>0</v>
      </c>
      <c r="AA1954" s="49">
        <f t="shared" si="389"/>
        <v>0</v>
      </c>
      <c r="AB1954" s="49">
        <f t="shared" si="389"/>
        <v>0</v>
      </c>
      <c r="AC1954" s="49">
        <f t="shared" si="389"/>
        <v>0</v>
      </c>
      <c r="AD1954" s="49">
        <f t="shared" si="389"/>
        <v>0</v>
      </c>
      <c r="AE1954" s="51">
        <f t="shared" si="377"/>
        <v>0</v>
      </c>
      <c r="AF1954" s="51">
        <f>IF(C1954=A_Stammdaten!$B$12,D_SAV!$U1954-D_SAV!$AG1954,HLOOKUP(A_Stammdaten!$B$12-1,$AH$4:$AN$4004,ROW(C1954)-3,FALSE)-$AG1954)</f>
        <v>0</v>
      </c>
      <c r="AG1954" s="51">
        <f>HLOOKUP(A_Stammdaten!$B$12,$AH$4:$AN$4004,ROW(C1954)-3,FALSE)</f>
        <v>0</v>
      </c>
      <c r="AH1954" s="51">
        <f t="shared" si="381"/>
        <v>0</v>
      </c>
      <c r="AI1954" s="51">
        <f t="shared" si="382"/>
        <v>0</v>
      </c>
      <c r="AJ1954" s="51">
        <f t="shared" si="383"/>
        <v>0</v>
      </c>
      <c r="AK1954" s="51">
        <f t="shared" si="384"/>
        <v>0</v>
      </c>
      <c r="AL1954" s="51">
        <f t="shared" si="385"/>
        <v>0</v>
      </c>
      <c r="AM1954" s="51">
        <f t="shared" si="386"/>
        <v>0</v>
      </c>
      <c r="AN1954" s="51">
        <f t="shared" si="387"/>
        <v>0</v>
      </c>
    </row>
    <row r="1955" spans="1:40" x14ac:dyDescent="0.25">
      <c r="A1955" s="17"/>
      <c r="B1955" s="17"/>
      <c r="C1955" s="35"/>
      <c r="D1955" s="17"/>
      <c r="E1955" s="17"/>
      <c r="F1955" s="17"/>
      <c r="G1955" s="62">
        <f t="shared" si="388"/>
        <v>0</v>
      </c>
      <c r="H1955" s="17"/>
      <c r="I1955" s="17"/>
      <c r="J1955" s="17"/>
      <c r="K1955" s="17"/>
      <c r="L1955" s="17"/>
      <c r="M1955" s="17"/>
      <c r="N1955" s="17"/>
      <c r="O1955" s="17"/>
      <c r="P1955" s="115"/>
      <c r="Q1955" s="62">
        <f>IF(C1955&gt;A_Stammdaten!$B$12,0,SUM(G1955,H1955,J1955,K1955,M1955,N1955)-SUM(I1955,L1955,O1955,P1955))</f>
        <v>0</v>
      </c>
      <c r="R1955" s="17"/>
      <c r="S1955" s="17"/>
      <c r="T1955" s="17"/>
      <c r="U1955" s="62">
        <f t="shared" si="379"/>
        <v>0</v>
      </c>
      <c r="V1955" s="63">
        <f>IF(ISBLANK($B1955),0,VLOOKUP($B1955,Listen!$A$2:$C$45,2,FALSE))</f>
        <v>0</v>
      </c>
      <c r="W1955" s="63">
        <f>IF(ISBLANK($B1955),0,VLOOKUP($B1955,Listen!$A$2:$C$45,3,FALSE))</f>
        <v>0</v>
      </c>
      <c r="X1955" s="49">
        <f t="shared" si="380"/>
        <v>0</v>
      </c>
      <c r="Y1955" s="49">
        <f t="shared" si="389"/>
        <v>0</v>
      </c>
      <c r="Z1955" s="49">
        <f t="shared" si="389"/>
        <v>0</v>
      </c>
      <c r="AA1955" s="49">
        <f t="shared" si="389"/>
        <v>0</v>
      </c>
      <c r="AB1955" s="49">
        <f t="shared" si="389"/>
        <v>0</v>
      </c>
      <c r="AC1955" s="49">
        <f t="shared" si="389"/>
        <v>0</v>
      </c>
      <c r="AD1955" s="49">
        <f t="shared" si="389"/>
        <v>0</v>
      </c>
      <c r="AE1955" s="51">
        <f t="shared" ref="AE1955:AE2004" si="390">AG1955+AF1955</f>
        <v>0</v>
      </c>
      <c r="AF1955" s="51">
        <f>IF(C1955=A_Stammdaten!$B$12,D_SAV!$U1955-D_SAV!$AG1955,HLOOKUP(A_Stammdaten!$B$12-1,$AH$4:$AN$4004,ROW(C1955)-3,FALSE)-$AG1955)</f>
        <v>0</v>
      </c>
      <c r="AG1955" s="51">
        <f>HLOOKUP(A_Stammdaten!$B$12,$AH$4:$AN$4004,ROW(C1955)-3,FALSE)</f>
        <v>0</v>
      </c>
      <c r="AH1955" s="51">
        <f t="shared" si="381"/>
        <v>0</v>
      </c>
      <c r="AI1955" s="51">
        <f t="shared" si="382"/>
        <v>0</v>
      </c>
      <c r="AJ1955" s="51">
        <f t="shared" si="383"/>
        <v>0</v>
      </c>
      <c r="AK1955" s="51">
        <f t="shared" si="384"/>
        <v>0</v>
      </c>
      <c r="AL1955" s="51">
        <f t="shared" si="385"/>
        <v>0</v>
      </c>
      <c r="AM1955" s="51">
        <f t="shared" si="386"/>
        <v>0</v>
      </c>
      <c r="AN1955" s="51">
        <f t="shared" si="387"/>
        <v>0</v>
      </c>
    </row>
    <row r="1956" spans="1:40" x14ac:dyDescent="0.25">
      <c r="A1956" s="17"/>
      <c r="B1956" s="17"/>
      <c r="C1956" s="35"/>
      <c r="D1956" s="17"/>
      <c r="E1956" s="17"/>
      <c r="F1956" s="17"/>
      <c r="G1956" s="62">
        <f t="shared" si="388"/>
        <v>0</v>
      </c>
      <c r="H1956" s="17"/>
      <c r="I1956" s="17"/>
      <c r="J1956" s="17"/>
      <c r="K1956" s="17"/>
      <c r="L1956" s="17"/>
      <c r="M1956" s="17"/>
      <c r="N1956" s="17"/>
      <c r="O1956" s="17"/>
      <c r="P1956" s="115"/>
      <c r="Q1956" s="62">
        <f>IF(C1956&gt;A_Stammdaten!$B$12,0,SUM(G1956,H1956,J1956,K1956,M1956,N1956)-SUM(I1956,L1956,O1956,P1956))</f>
        <v>0</v>
      </c>
      <c r="R1956" s="17"/>
      <c r="S1956" s="17"/>
      <c r="T1956" s="17"/>
      <c r="U1956" s="62">
        <f t="shared" si="379"/>
        <v>0</v>
      </c>
      <c r="V1956" s="63">
        <f>IF(ISBLANK($B1956),0,VLOOKUP($B1956,Listen!$A$2:$C$45,2,FALSE))</f>
        <v>0</v>
      </c>
      <c r="W1956" s="63">
        <f>IF(ISBLANK($B1956),0,VLOOKUP($B1956,Listen!$A$2:$C$45,3,FALSE))</f>
        <v>0</v>
      </c>
      <c r="X1956" s="49">
        <f t="shared" si="380"/>
        <v>0</v>
      </c>
      <c r="Y1956" s="49">
        <f t="shared" si="389"/>
        <v>0</v>
      </c>
      <c r="Z1956" s="49">
        <f t="shared" si="389"/>
        <v>0</v>
      </c>
      <c r="AA1956" s="49">
        <f t="shared" si="389"/>
        <v>0</v>
      </c>
      <c r="AB1956" s="49">
        <f t="shared" si="389"/>
        <v>0</v>
      </c>
      <c r="AC1956" s="49">
        <f t="shared" si="389"/>
        <v>0</v>
      </c>
      <c r="AD1956" s="49">
        <f t="shared" si="389"/>
        <v>0</v>
      </c>
      <c r="AE1956" s="51">
        <f t="shared" si="390"/>
        <v>0</v>
      </c>
      <c r="AF1956" s="51">
        <f>IF(C1956=A_Stammdaten!$B$12,D_SAV!$U1956-D_SAV!$AG1956,HLOOKUP(A_Stammdaten!$B$12-1,$AH$4:$AN$4004,ROW(C1956)-3,FALSE)-$AG1956)</f>
        <v>0</v>
      </c>
      <c r="AG1956" s="51">
        <f>HLOOKUP(A_Stammdaten!$B$12,$AH$4:$AN$4004,ROW(C1956)-3,FALSE)</f>
        <v>0</v>
      </c>
      <c r="AH1956" s="51">
        <f t="shared" si="381"/>
        <v>0</v>
      </c>
      <c r="AI1956" s="51">
        <f t="shared" si="382"/>
        <v>0</v>
      </c>
      <c r="AJ1956" s="51">
        <f t="shared" si="383"/>
        <v>0</v>
      </c>
      <c r="AK1956" s="51">
        <f t="shared" si="384"/>
        <v>0</v>
      </c>
      <c r="AL1956" s="51">
        <f t="shared" si="385"/>
        <v>0</v>
      </c>
      <c r="AM1956" s="51">
        <f t="shared" si="386"/>
        <v>0</v>
      </c>
      <c r="AN1956" s="51">
        <f t="shared" si="387"/>
        <v>0</v>
      </c>
    </row>
    <row r="1957" spans="1:40" x14ac:dyDescent="0.25">
      <c r="A1957" s="17"/>
      <c r="B1957" s="17"/>
      <c r="C1957" s="35"/>
      <c r="D1957" s="17"/>
      <c r="E1957" s="17"/>
      <c r="F1957" s="17"/>
      <c r="G1957" s="62">
        <f t="shared" si="388"/>
        <v>0</v>
      </c>
      <c r="H1957" s="17"/>
      <c r="I1957" s="17"/>
      <c r="J1957" s="17"/>
      <c r="K1957" s="17"/>
      <c r="L1957" s="17"/>
      <c r="M1957" s="17"/>
      <c r="N1957" s="17"/>
      <c r="O1957" s="17"/>
      <c r="P1957" s="115"/>
      <c r="Q1957" s="62">
        <f>IF(C1957&gt;A_Stammdaten!$B$12,0,SUM(G1957,H1957,J1957,K1957,M1957,N1957)-SUM(I1957,L1957,O1957,P1957))</f>
        <v>0</v>
      </c>
      <c r="R1957" s="17"/>
      <c r="S1957" s="17"/>
      <c r="T1957" s="17"/>
      <c r="U1957" s="62">
        <f t="shared" si="379"/>
        <v>0</v>
      </c>
      <c r="V1957" s="63">
        <f>IF(ISBLANK($B1957),0,VLOOKUP($B1957,Listen!$A$2:$C$45,2,FALSE))</f>
        <v>0</v>
      </c>
      <c r="W1957" s="63">
        <f>IF(ISBLANK($B1957),0,VLOOKUP($B1957,Listen!$A$2:$C$45,3,FALSE))</f>
        <v>0</v>
      </c>
      <c r="X1957" s="49">
        <f t="shared" si="380"/>
        <v>0</v>
      </c>
      <c r="Y1957" s="49">
        <f t="shared" si="389"/>
        <v>0</v>
      </c>
      <c r="Z1957" s="49">
        <f t="shared" si="389"/>
        <v>0</v>
      </c>
      <c r="AA1957" s="49">
        <f t="shared" si="389"/>
        <v>0</v>
      </c>
      <c r="AB1957" s="49">
        <f t="shared" si="389"/>
        <v>0</v>
      </c>
      <c r="AC1957" s="49">
        <f t="shared" si="389"/>
        <v>0</v>
      </c>
      <c r="AD1957" s="49">
        <f t="shared" si="389"/>
        <v>0</v>
      </c>
      <c r="AE1957" s="51">
        <f t="shared" si="390"/>
        <v>0</v>
      </c>
      <c r="AF1957" s="51">
        <f>IF(C1957=A_Stammdaten!$B$12,D_SAV!$U1957-D_SAV!$AG1957,HLOOKUP(A_Stammdaten!$B$12-1,$AH$4:$AN$4004,ROW(C1957)-3,FALSE)-$AG1957)</f>
        <v>0</v>
      </c>
      <c r="AG1957" s="51">
        <f>HLOOKUP(A_Stammdaten!$B$12,$AH$4:$AN$4004,ROW(C1957)-3,FALSE)</f>
        <v>0</v>
      </c>
      <c r="AH1957" s="51">
        <f t="shared" si="381"/>
        <v>0</v>
      </c>
      <c r="AI1957" s="51">
        <f t="shared" si="382"/>
        <v>0</v>
      </c>
      <c r="AJ1957" s="51">
        <f t="shared" si="383"/>
        <v>0</v>
      </c>
      <c r="AK1957" s="51">
        <f t="shared" si="384"/>
        <v>0</v>
      </c>
      <c r="AL1957" s="51">
        <f t="shared" si="385"/>
        <v>0</v>
      </c>
      <c r="AM1957" s="51">
        <f t="shared" si="386"/>
        <v>0</v>
      </c>
      <c r="AN1957" s="51">
        <f t="shared" si="387"/>
        <v>0</v>
      </c>
    </row>
    <row r="1958" spans="1:40" x14ac:dyDescent="0.25">
      <c r="A1958" s="17"/>
      <c r="B1958" s="17"/>
      <c r="C1958" s="35"/>
      <c r="D1958" s="17"/>
      <c r="E1958" s="17"/>
      <c r="F1958" s="17"/>
      <c r="G1958" s="62">
        <f t="shared" si="388"/>
        <v>0</v>
      </c>
      <c r="H1958" s="17"/>
      <c r="I1958" s="17"/>
      <c r="J1958" s="17"/>
      <c r="K1958" s="17"/>
      <c r="L1958" s="17"/>
      <c r="M1958" s="17"/>
      <c r="N1958" s="17"/>
      <c r="O1958" s="17"/>
      <c r="P1958" s="115"/>
      <c r="Q1958" s="62">
        <f>IF(C1958&gt;A_Stammdaten!$B$12,0,SUM(G1958,H1958,J1958,K1958,M1958,N1958)-SUM(I1958,L1958,O1958,P1958))</f>
        <v>0</v>
      </c>
      <c r="R1958" s="17"/>
      <c r="S1958" s="17"/>
      <c r="T1958" s="17"/>
      <c r="U1958" s="62">
        <f t="shared" si="379"/>
        <v>0</v>
      </c>
      <c r="V1958" s="63">
        <f>IF(ISBLANK($B1958),0,VLOOKUP($B1958,Listen!$A$2:$C$45,2,FALSE))</f>
        <v>0</v>
      </c>
      <c r="W1958" s="63">
        <f>IF(ISBLANK($B1958),0,VLOOKUP($B1958,Listen!$A$2:$C$45,3,FALSE))</f>
        <v>0</v>
      </c>
      <c r="X1958" s="49">
        <f t="shared" si="380"/>
        <v>0</v>
      </c>
      <c r="Y1958" s="49">
        <f t="shared" si="389"/>
        <v>0</v>
      </c>
      <c r="Z1958" s="49">
        <f t="shared" si="389"/>
        <v>0</v>
      </c>
      <c r="AA1958" s="49">
        <f t="shared" si="389"/>
        <v>0</v>
      </c>
      <c r="AB1958" s="49">
        <f t="shared" si="389"/>
        <v>0</v>
      </c>
      <c r="AC1958" s="49">
        <f t="shared" si="389"/>
        <v>0</v>
      </c>
      <c r="AD1958" s="49">
        <f t="shared" si="389"/>
        <v>0</v>
      </c>
      <c r="AE1958" s="51">
        <f t="shared" si="390"/>
        <v>0</v>
      </c>
      <c r="AF1958" s="51">
        <f>IF(C1958=A_Stammdaten!$B$12,D_SAV!$U1958-D_SAV!$AG1958,HLOOKUP(A_Stammdaten!$B$12-1,$AH$4:$AN$4004,ROW(C1958)-3,FALSE)-$AG1958)</f>
        <v>0</v>
      </c>
      <c r="AG1958" s="51">
        <f>HLOOKUP(A_Stammdaten!$B$12,$AH$4:$AN$4004,ROW(C1958)-3,FALSE)</f>
        <v>0</v>
      </c>
      <c r="AH1958" s="51">
        <f t="shared" si="381"/>
        <v>0</v>
      </c>
      <c r="AI1958" s="51">
        <f t="shared" si="382"/>
        <v>0</v>
      </c>
      <c r="AJ1958" s="51">
        <f t="shared" si="383"/>
        <v>0</v>
      </c>
      <c r="AK1958" s="51">
        <f t="shared" si="384"/>
        <v>0</v>
      </c>
      <c r="AL1958" s="51">
        <f t="shared" si="385"/>
        <v>0</v>
      </c>
      <c r="AM1958" s="51">
        <f t="shared" si="386"/>
        <v>0</v>
      </c>
      <c r="AN1958" s="51">
        <f t="shared" si="387"/>
        <v>0</v>
      </c>
    </row>
    <row r="1959" spans="1:40" x14ac:dyDescent="0.25">
      <c r="A1959" s="17"/>
      <c r="B1959" s="17"/>
      <c r="C1959" s="35"/>
      <c r="D1959" s="17"/>
      <c r="E1959" s="17"/>
      <c r="F1959" s="17"/>
      <c r="G1959" s="62">
        <f t="shared" si="388"/>
        <v>0</v>
      </c>
      <c r="H1959" s="17"/>
      <c r="I1959" s="17"/>
      <c r="J1959" s="17"/>
      <c r="K1959" s="17"/>
      <c r="L1959" s="17"/>
      <c r="M1959" s="17"/>
      <c r="N1959" s="17"/>
      <c r="O1959" s="17"/>
      <c r="P1959" s="115"/>
      <c r="Q1959" s="62">
        <f>IF(C1959&gt;A_Stammdaten!$B$12,0,SUM(G1959,H1959,J1959,K1959,M1959,N1959)-SUM(I1959,L1959,O1959,P1959))</f>
        <v>0</v>
      </c>
      <c r="R1959" s="17"/>
      <c r="S1959" s="17"/>
      <c r="T1959" s="17"/>
      <c r="U1959" s="62">
        <f t="shared" si="379"/>
        <v>0</v>
      </c>
      <c r="V1959" s="63">
        <f>IF(ISBLANK($B1959),0,VLOOKUP($B1959,Listen!$A$2:$C$45,2,FALSE))</f>
        <v>0</v>
      </c>
      <c r="W1959" s="63">
        <f>IF(ISBLANK($B1959),0,VLOOKUP($B1959,Listen!$A$2:$C$45,3,FALSE))</f>
        <v>0</v>
      </c>
      <c r="X1959" s="49">
        <f t="shared" si="380"/>
        <v>0</v>
      </c>
      <c r="Y1959" s="49">
        <f t="shared" si="389"/>
        <v>0</v>
      </c>
      <c r="Z1959" s="49">
        <f t="shared" si="389"/>
        <v>0</v>
      </c>
      <c r="AA1959" s="49">
        <f t="shared" si="389"/>
        <v>0</v>
      </c>
      <c r="AB1959" s="49">
        <f t="shared" si="389"/>
        <v>0</v>
      </c>
      <c r="AC1959" s="49">
        <f t="shared" si="389"/>
        <v>0</v>
      </c>
      <c r="AD1959" s="49">
        <f t="shared" si="389"/>
        <v>0</v>
      </c>
      <c r="AE1959" s="51">
        <f t="shared" si="390"/>
        <v>0</v>
      </c>
      <c r="AF1959" s="51">
        <f>IF(C1959=A_Stammdaten!$B$12,D_SAV!$U1959-D_SAV!$AG1959,HLOOKUP(A_Stammdaten!$B$12-1,$AH$4:$AN$4004,ROW(C1959)-3,FALSE)-$AG1959)</f>
        <v>0</v>
      </c>
      <c r="AG1959" s="51">
        <f>HLOOKUP(A_Stammdaten!$B$12,$AH$4:$AN$4004,ROW(C1959)-3,FALSE)</f>
        <v>0</v>
      </c>
      <c r="AH1959" s="51">
        <f t="shared" si="381"/>
        <v>0</v>
      </c>
      <c r="AI1959" s="51">
        <f t="shared" si="382"/>
        <v>0</v>
      </c>
      <c r="AJ1959" s="51">
        <f t="shared" si="383"/>
        <v>0</v>
      </c>
      <c r="AK1959" s="51">
        <f t="shared" si="384"/>
        <v>0</v>
      </c>
      <c r="AL1959" s="51">
        <f t="shared" si="385"/>
        <v>0</v>
      </c>
      <c r="AM1959" s="51">
        <f t="shared" si="386"/>
        <v>0</v>
      </c>
      <c r="AN1959" s="51">
        <f t="shared" si="387"/>
        <v>0</v>
      </c>
    </row>
    <row r="1960" spans="1:40" x14ac:dyDescent="0.25">
      <c r="A1960" s="17"/>
      <c r="B1960" s="17"/>
      <c r="C1960" s="35"/>
      <c r="D1960" s="17"/>
      <c r="E1960" s="17"/>
      <c r="F1960" s="17"/>
      <c r="G1960" s="62">
        <f t="shared" si="388"/>
        <v>0</v>
      </c>
      <c r="H1960" s="17"/>
      <c r="I1960" s="17"/>
      <c r="J1960" s="17"/>
      <c r="K1960" s="17"/>
      <c r="L1960" s="17"/>
      <c r="M1960" s="17"/>
      <c r="N1960" s="17"/>
      <c r="O1960" s="17"/>
      <c r="P1960" s="115"/>
      <c r="Q1960" s="62">
        <f>IF(C1960&gt;A_Stammdaten!$B$12,0,SUM(G1960,H1960,J1960,K1960,M1960,N1960)-SUM(I1960,L1960,O1960,P1960))</f>
        <v>0</v>
      </c>
      <c r="R1960" s="17"/>
      <c r="S1960" s="17"/>
      <c r="T1960" s="17"/>
      <c r="U1960" s="62">
        <f t="shared" si="379"/>
        <v>0</v>
      </c>
      <c r="V1960" s="63">
        <f>IF(ISBLANK($B1960),0,VLOOKUP($B1960,Listen!$A$2:$C$45,2,FALSE))</f>
        <v>0</v>
      </c>
      <c r="W1960" s="63">
        <f>IF(ISBLANK($B1960),0,VLOOKUP($B1960,Listen!$A$2:$C$45,3,FALSE))</f>
        <v>0</v>
      </c>
      <c r="X1960" s="49">
        <f t="shared" si="380"/>
        <v>0</v>
      </c>
      <c r="Y1960" s="49">
        <f t="shared" si="389"/>
        <v>0</v>
      </c>
      <c r="Z1960" s="49">
        <f t="shared" si="389"/>
        <v>0</v>
      </c>
      <c r="AA1960" s="49">
        <f t="shared" si="389"/>
        <v>0</v>
      </c>
      <c r="AB1960" s="49">
        <f t="shared" si="389"/>
        <v>0</v>
      </c>
      <c r="AC1960" s="49">
        <f t="shared" si="389"/>
        <v>0</v>
      </c>
      <c r="AD1960" s="49">
        <f t="shared" si="389"/>
        <v>0</v>
      </c>
      <c r="AE1960" s="51">
        <f t="shared" si="390"/>
        <v>0</v>
      </c>
      <c r="AF1960" s="51">
        <f>IF(C1960=A_Stammdaten!$B$12,D_SAV!$U1960-D_SAV!$AG1960,HLOOKUP(A_Stammdaten!$B$12-1,$AH$4:$AN$4004,ROW(C1960)-3,FALSE)-$AG1960)</f>
        <v>0</v>
      </c>
      <c r="AG1960" s="51">
        <f>HLOOKUP(A_Stammdaten!$B$12,$AH$4:$AN$4004,ROW(C1960)-3,FALSE)</f>
        <v>0</v>
      </c>
      <c r="AH1960" s="51">
        <f t="shared" si="381"/>
        <v>0</v>
      </c>
      <c r="AI1960" s="51">
        <f t="shared" si="382"/>
        <v>0</v>
      </c>
      <c r="AJ1960" s="51">
        <f t="shared" si="383"/>
        <v>0</v>
      </c>
      <c r="AK1960" s="51">
        <f t="shared" si="384"/>
        <v>0</v>
      </c>
      <c r="AL1960" s="51">
        <f t="shared" si="385"/>
        <v>0</v>
      </c>
      <c r="AM1960" s="51">
        <f t="shared" si="386"/>
        <v>0</v>
      </c>
      <c r="AN1960" s="51">
        <f t="shared" si="387"/>
        <v>0</v>
      </c>
    </row>
    <row r="1961" spans="1:40" x14ac:dyDescent="0.25">
      <c r="A1961" s="17"/>
      <c r="B1961" s="17"/>
      <c r="C1961" s="35"/>
      <c r="D1961" s="17"/>
      <c r="E1961" s="17"/>
      <c r="F1961" s="17"/>
      <c r="G1961" s="62">
        <f t="shared" si="388"/>
        <v>0</v>
      </c>
      <c r="H1961" s="17"/>
      <c r="I1961" s="17"/>
      <c r="J1961" s="17"/>
      <c r="K1961" s="17"/>
      <c r="L1961" s="17"/>
      <c r="M1961" s="17"/>
      <c r="N1961" s="17"/>
      <c r="O1961" s="17"/>
      <c r="P1961" s="115"/>
      <c r="Q1961" s="62">
        <f>IF(C1961&gt;A_Stammdaten!$B$12,0,SUM(G1961,H1961,J1961,K1961,M1961,N1961)-SUM(I1961,L1961,O1961,P1961))</f>
        <v>0</v>
      </c>
      <c r="R1961" s="17"/>
      <c r="S1961" s="17"/>
      <c r="T1961" s="17"/>
      <c r="U1961" s="62">
        <f t="shared" si="379"/>
        <v>0</v>
      </c>
      <c r="V1961" s="63">
        <f>IF(ISBLANK($B1961),0,VLOOKUP($B1961,Listen!$A$2:$C$45,2,FALSE))</f>
        <v>0</v>
      </c>
      <c r="W1961" s="63">
        <f>IF(ISBLANK($B1961),0,VLOOKUP($B1961,Listen!$A$2:$C$45,3,FALSE))</f>
        <v>0</v>
      </c>
      <c r="X1961" s="49">
        <f t="shared" si="380"/>
        <v>0</v>
      </c>
      <c r="Y1961" s="49">
        <f t="shared" si="389"/>
        <v>0</v>
      </c>
      <c r="Z1961" s="49">
        <f t="shared" si="389"/>
        <v>0</v>
      </c>
      <c r="AA1961" s="49">
        <f t="shared" si="389"/>
        <v>0</v>
      </c>
      <c r="AB1961" s="49">
        <f t="shared" si="389"/>
        <v>0</v>
      </c>
      <c r="AC1961" s="49">
        <f t="shared" si="389"/>
        <v>0</v>
      </c>
      <c r="AD1961" s="49">
        <f t="shared" si="389"/>
        <v>0</v>
      </c>
      <c r="AE1961" s="51">
        <f t="shared" si="390"/>
        <v>0</v>
      </c>
      <c r="AF1961" s="51">
        <f>IF(C1961=A_Stammdaten!$B$12,D_SAV!$U1961-D_SAV!$AG1961,HLOOKUP(A_Stammdaten!$B$12-1,$AH$4:$AN$4004,ROW(C1961)-3,FALSE)-$AG1961)</f>
        <v>0</v>
      </c>
      <c r="AG1961" s="51">
        <f>HLOOKUP(A_Stammdaten!$B$12,$AH$4:$AN$4004,ROW(C1961)-3,FALSE)</f>
        <v>0</v>
      </c>
      <c r="AH1961" s="51">
        <f t="shared" si="381"/>
        <v>0</v>
      </c>
      <c r="AI1961" s="51">
        <f t="shared" si="382"/>
        <v>0</v>
      </c>
      <c r="AJ1961" s="51">
        <f t="shared" si="383"/>
        <v>0</v>
      </c>
      <c r="AK1961" s="51">
        <f t="shared" si="384"/>
        <v>0</v>
      </c>
      <c r="AL1961" s="51">
        <f t="shared" si="385"/>
        <v>0</v>
      </c>
      <c r="AM1961" s="51">
        <f t="shared" si="386"/>
        <v>0</v>
      </c>
      <c r="AN1961" s="51">
        <f t="shared" si="387"/>
        <v>0</v>
      </c>
    </row>
    <row r="1962" spans="1:40" x14ac:dyDescent="0.25">
      <c r="A1962" s="17"/>
      <c r="B1962" s="17"/>
      <c r="C1962" s="35"/>
      <c r="D1962" s="17"/>
      <c r="E1962" s="17"/>
      <c r="F1962" s="17"/>
      <c r="G1962" s="62">
        <f t="shared" si="388"/>
        <v>0</v>
      </c>
      <c r="H1962" s="17"/>
      <c r="I1962" s="17"/>
      <c r="J1962" s="17"/>
      <c r="K1962" s="17"/>
      <c r="L1962" s="17"/>
      <c r="M1962" s="17"/>
      <c r="N1962" s="17"/>
      <c r="O1962" s="17"/>
      <c r="P1962" s="115"/>
      <c r="Q1962" s="62">
        <f>IF(C1962&gt;A_Stammdaten!$B$12,0,SUM(G1962,H1962,J1962,K1962,M1962,N1962)-SUM(I1962,L1962,O1962,P1962))</f>
        <v>0</v>
      </c>
      <c r="R1962" s="17"/>
      <c r="S1962" s="17"/>
      <c r="T1962" s="17"/>
      <c r="U1962" s="62">
        <f t="shared" si="379"/>
        <v>0</v>
      </c>
      <c r="V1962" s="63">
        <f>IF(ISBLANK($B1962),0,VLOOKUP($B1962,Listen!$A$2:$C$45,2,FALSE))</f>
        <v>0</v>
      </c>
      <c r="W1962" s="63">
        <f>IF(ISBLANK($B1962),0,VLOOKUP($B1962,Listen!$A$2:$C$45,3,FALSE))</f>
        <v>0</v>
      </c>
      <c r="X1962" s="49">
        <f t="shared" si="380"/>
        <v>0</v>
      </c>
      <c r="Y1962" s="49">
        <f t="shared" si="389"/>
        <v>0</v>
      </c>
      <c r="Z1962" s="49">
        <f t="shared" si="389"/>
        <v>0</v>
      </c>
      <c r="AA1962" s="49">
        <f t="shared" si="389"/>
        <v>0</v>
      </c>
      <c r="AB1962" s="49">
        <f t="shared" si="389"/>
        <v>0</v>
      </c>
      <c r="AC1962" s="49">
        <f t="shared" si="389"/>
        <v>0</v>
      </c>
      <c r="AD1962" s="49">
        <f t="shared" si="389"/>
        <v>0</v>
      </c>
      <c r="AE1962" s="51">
        <f t="shared" si="390"/>
        <v>0</v>
      </c>
      <c r="AF1962" s="51">
        <f>IF(C1962=A_Stammdaten!$B$12,D_SAV!$U1962-D_SAV!$AG1962,HLOOKUP(A_Stammdaten!$B$12-1,$AH$4:$AN$4004,ROW(C1962)-3,FALSE)-$AG1962)</f>
        <v>0</v>
      </c>
      <c r="AG1962" s="51">
        <f>HLOOKUP(A_Stammdaten!$B$12,$AH$4:$AN$4004,ROW(C1962)-3,FALSE)</f>
        <v>0</v>
      </c>
      <c r="AH1962" s="51">
        <f t="shared" si="381"/>
        <v>0</v>
      </c>
      <c r="AI1962" s="51">
        <f t="shared" si="382"/>
        <v>0</v>
      </c>
      <c r="AJ1962" s="51">
        <f t="shared" si="383"/>
        <v>0</v>
      </c>
      <c r="AK1962" s="51">
        <f t="shared" si="384"/>
        <v>0</v>
      </c>
      <c r="AL1962" s="51">
        <f t="shared" si="385"/>
        <v>0</v>
      </c>
      <c r="AM1962" s="51">
        <f t="shared" si="386"/>
        <v>0</v>
      </c>
      <c r="AN1962" s="51">
        <f t="shared" si="387"/>
        <v>0</v>
      </c>
    </row>
    <row r="1963" spans="1:40" x14ac:dyDescent="0.25">
      <c r="A1963" s="17"/>
      <c r="B1963" s="17"/>
      <c r="C1963" s="35"/>
      <c r="D1963" s="17"/>
      <c r="E1963" s="17"/>
      <c r="F1963" s="17"/>
      <c r="G1963" s="62">
        <f t="shared" si="388"/>
        <v>0</v>
      </c>
      <c r="H1963" s="17"/>
      <c r="I1963" s="17"/>
      <c r="J1963" s="17"/>
      <c r="K1963" s="17"/>
      <c r="L1963" s="17"/>
      <c r="M1963" s="17"/>
      <c r="N1963" s="17"/>
      <c r="O1963" s="17"/>
      <c r="P1963" s="115"/>
      <c r="Q1963" s="62">
        <f>IF(C1963&gt;A_Stammdaten!$B$12,0,SUM(G1963,H1963,J1963,K1963,M1963,N1963)-SUM(I1963,L1963,O1963,P1963))</f>
        <v>0</v>
      </c>
      <c r="R1963" s="17"/>
      <c r="S1963" s="17"/>
      <c r="T1963" s="17"/>
      <c r="U1963" s="62">
        <f t="shared" si="379"/>
        <v>0</v>
      </c>
      <c r="V1963" s="63">
        <f>IF(ISBLANK($B1963),0,VLOOKUP($B1963,Listen!$A$2:$C$45,2,FALSE))</f>
        <v>0</v>
      </c>
      <c r="W1963" s="63">
        <f>IF(ISBLANK($B1963),0,VLOOKUP($B1963,Listen!$A$2:$C$45,3,FALSE))</f>
        <v>0</v>
      </c>
      <c r="X1963" s="49">
        <f t="shared" si="380"/>
        <v>0</v>
      </c>
      <c r="Y1963" s="49">
        <f t="shared" si="389"/>
        <v>0</v>
      </c>
      <c r="Z1963" s="49">
        <f t="shared" si="389"/>
        <v>0</v>
      </c>
      <c r="AA1963" s="49">
        <f t="shared" si="389"/>
        <v>0</v>
      </c>
      <c r="AB1963" s="49">
        <f t="shared" si="389"/>
        <v>0</v>
      </c>
      <c r="AC1963" s="49">
        <f t="shared" si="389"/>
        <v>0</v>
      </c>
      <c r="AD1963" s="49">
        <f t="shared" si="389"/>
        <v>0</v>
      </c>
      <c r="AE1963" s="51">
        <f t="shared" si="390"/>
        <v>0</v>
      </c>
      <c r="AF1963" s="51">
        <f>IF(C1963=A_Stammdaten!$B$12,D_SAV!$U1963-D_SAV!$AG1963,HLOOKUP(A_Stammdaten!$B$12-1,$AH$4:$AN$4004,ROW(C1963)-3,FALSE)-$AG1963)</f>
        <v>0</v>
      </c>
      <c r="AG1963" s="51">
        <f>HLOOKUP(A_Stammdaten!$B$12,$AH$4:$AN$4004,ROW(C1963)-3,FALSE)</f>
        <v>0</v>
      </c>
      <c r="AH1963" s="51">
        <f t="shared" si="381"/>
        <v>0</v>
      </c>
      <c r="AI1963" s="51">
        <f t="shared" si="382"/>
        <v>0</v>
      </c>
      <c r="AJ1963" s="51">
        <f t="shared" si="383"/>
        <v>0</v>
      </c>
      <c r="AK1963" s="51">
        <f t="shared" si="384"/>
        <v>0</v>
      </c>
      <c r="AL1963" s="51">
        <f t="shared" si="385"/>
        <v>0</v>
      </c>
      <c r="AM1963" s="51">
        <f t="shared" si="386"/>
        <v>0</v>
      </c>
      <c r="AN1963" s="51">
        <f t="shared" si="387"/>
        <v>0</v>
      </c>
    </row>
    <row r="1964" spans="1:40" x14ac:dyDescent="0.25">
      <c r="A1964" s="17"/>
      <c r="B1964" s="17"/>
      <c r="C1964" s="35"/>
      <c r="D1964" s="17"/>
      <c r="E1964" s="17"/>
      <c r="F1964" s="17"/>
      <c r="G1964" s="62">
        <f t="shared" si="388"/>
        <v>0</v>
      </c>
      <c r="H1964" s="17"/>
      <c r="I1964" s="17"/>
      <c r="J1964" s="17"/>
      <c r="K1964" s="17"/>
      <c r="L1964" s="17"/>
      <c r="M1964" s="17"/>
      <c r="N1964" s="17"/>
      <c r="O1964" s="17"/>
      <c r="P1964" s="115"/>
      <c r="Q1964" s="62">
        <f>IF(C1964&gt;A_Stammdaten!$B$12,0,SUM(G1964,H1964,J1964,K1964,M1964,N1964)-SUM(I1964,L1964,O1964,P1964))</f>
        <v>0</v>
      </c>
      <c r="R1964" s="17"/>
      <c r="S1964" s="17"/>
      <c r="T1964" s="17"/>
      <c r="U1964" s="62">
        <f t="shared" si="379"/>
        <v>0</v>
      </c>
      <c r="V1964" s="63">
        <f>IF(ISBLANK($B1964),0,VLOOKUP($B1964,Listen!$A$2:$C$45,2,FALSE))</f>
        <v>0</v>
      </c>
      <c r="W1964" s="63">
        <f>IF(ISBLANK($B1964),0,VLOOKUP($B1964,Listen!$A$2:$C$45,3,FALSE))</f>
        <v>0</v>
      </c>
      <c r="X1964" s="49">
        <f t="shared" si="380"/>
        <v>0</v>
      </c>
      <c r="Y1964" s="49">
        <f t="shared" si="389"/>
        <v>0</v>
      </c>
      <c r="Z1964" s="49">
        <f t="shared" si="389"/>
        <v>0</v>
      </c>
      <c r="AA1964" s="49">
        <f t="shared" si="389"/>
        <v>0</v>
      </c>
      <c r="AB1964" s="49">
        <f t="shared" si="389"/>
        <v>0</v>
      </c>
      <c r="AC1964" s="49">
        <f t="shared" si="389"/>
        <v>0</v>
      </c>
      <c r="AD1964" s="49">
        <f t="shared" si="389"/>
        <v>0</v>
      </c>
      <c r="AE1964" s="51">
        <f t="shared" si="390"/>
        <v>0</v>
      </c>
      <c r="AF1964" s="51">
        <f>IF(C1964=A_Stammdaten!$B$12,D_SAV!$U1964-D_SAV!$AG1964,HLOOKUP(A_Stammdaten!$B$12-1,$AH$4:$AN$4004,ROW(C1964)-3,FALSE)-$AG1964)</f>
        <v>0</v>
      </c>
      <c r="AG1964" s="51">
        <f>HLOOKUP(A_Stammdaten!$B$12,$AH$4:$AN$4004,ROW(C1964)-3,FALSE)</f>
        <v>0</v>
      </c>
      <c r="AH1964" s="51">
        <f t="shared" si="381"/>
        <v>0</v>
      </c>
      <c r="AI1964" s="51">
        <f t="shared" si="382"/>
        <v>0</v>
      </c>
      <c r="AJ1964" s="51">
        <f t="shared" si="383"/>
        <v>0</v>
      </c>
      <c r="AK1964" s="51">
        <f t="shared" si="384"/>
        <v>0</v>
      </c>
      <c r="AL1964" s="51">
        <f t="shared" si="385"/>
        <v>0</v>
      </c>
      <c r="AM1964" s="51">
        <f t="shared" si="386"/>
        <v>0</v>
      </c>
      <c r="AN1964" s="51">
        <f t="shared" si="387"/>
        <v>0</v>
      </c>
    </row>
    <row r="1965" spans="1:40" x14ac:dyDescent="0.25">
      <c r="A1965" s="17"/>
      <c r="B1965" s="17"/>
      <c r="C1965" s="35"/>
      <c r="D1965" s="17"/>
      <c r="E1965" s="17"/>
      <c r="F1965" s="17"/>
      <c r="G1965" s="62">
        <f t="shared" si="388"/>
        <v>0</v>
      </c>
      <c r="H1965" s="17"/>
      <c r="I1965" s="17"/>
      <c r="J1965" s="17"/>
      <c r="K1965" s="17"/>
      <c r="L1965" s="17"/>
      <c r="M1965" s="17"/>
      <c r="N1965" s="17"/>
      <c r="O1965" s="17"/>
      <c r="P1965" s="115"/>
      <c r="Q1965" s="62">
        <f>IF(C1965&gt;A_Stammdaten!$B$12,0,SUM(G1965,H1965,J1965,K1965,M1965,N1965)-SUM(I1965,L1965,O1965,P1965))</f>
        <v>0</v>
      </c>
      <c r="R1965" s="17"/>
      <c r="S1965" s="17"/>
      <c r="T1965" s="17"/>
      <c r="U1965" s="62">
        <f t="shared" si="379"/>
        <v>0</v>
      </c>
      <c r="V1965" s="63">
        <f>IF(ISBLANK($B1965),0,VLOOKUP($B1965,Listen!$A$2:$C$45,2,FALSE))</f>
        <v>0</v>
      </c>
      <c r="W1965" s="63">
        <f>IF(ISBLANK($B1965),0,VLOOKUP($B1965,Listen!$A$2:$C$45,3,FALSE))</f>
        <v>0</v>
      </c>
      <c r="X1965" s="49">
        <f t="shared" si="380"/>
        <v>0</v>
      </c>
      <c r="Y1965" s="49">
        <f t="shared" si="389"/>
        <v>0</v>
      </c>
      <c r="Z1965" s="49">
        <f t="shared" si="389"/>
        <v>0</v>
      </c>
      <c r="AA1965" s="49">
        <f t="shared" si="389"/>
        <v>0</v>
      </c>
      <c r="AB1965" s="49">
        <f t="shared" si="389"/>
        <v>0</v>
      </c>
      <c r="AC1965" s="49">
        <f t="shared" si="389"/>
        <v>0</v>
      </c>
      <c r="AD1965" s="49">
        <f t="shared" si="389"/>
        <v>0</v>
      </c>
      <c r="AE1965" s="51">
        <f t="shared" si="390"/>
        <v>0</v>
      </c>
      <c r="AF1965" s="51">
        <f>IF(C1965=A_Stammdaten!$B$12,D_SAV!$U1965-D_SAV!$AG1965,HLOOKUP(A_Stammdaten!$B$12-1,$AH$4:$AN$4004,ROW(C1965)-3,FALSE)-$AG1965)</f>
        <v>0</v>
      </c>
      <c r="AG1965" s="51">
        <f>HLOOKUP(A_Stammdaten!$B$12,$AH$4:$AN$4004,ROW(C1965)-3,FALSE)</f>
        <v>0</v>
      </c>
      <c r="AH1965" s="51">
        <f t="shared" si="381"/>
        <v>0</v>
      </c>
      <c r="AI1965" s="51">
        <f t="shared" si="382"/>
        <v>0</v>
      </c>
      <c r="AJ1965" s="51">
        <f t="shared" si="383"/>
        <v>0</v>
      </c>
      <c r="AK1965" s="51">
        <f t="shared" si="384"/>
        <v>0</v>
      </c>
      <c r="AL1965" s="51">
        <f t="shared" si="385"/>
        <v>0</v>
      </c>
      <c r="AM1965" s="51">
        <f t="shared" si="386"/>
        <v>0</v>
      </c>
      <c r="AN1965" s="51">
        <f t="shared" si="387"/>
        <v>0</v>
      </c>
    </row>
    <row r="1966" spans="1:40" x14ac:dyDescent="0.25">
      <c r="A1966" s="17"/>
      <c r="B1966" s="17"/>
      <c r="C1966" s="35"/>
      <c r="D1966" s="17"/>
      <c r="E1966" s="17"/>
      <c r="F1966" s="17"/>
      <c r="G1966" s="62">
        <f t="shared" si="388"/>
        <v>0</v>
      </c>
      <c r="H1966" s="17"/>
      <c r="I1966" s="17"/>
      <c r="J1966" s="17"/>
      <c r="K1966" s="17"/>
      <c r="L1966" s="17"/>
      <c r="M1966" s="17"/>
      <c r="N1966" s="17"/>
      <c r="O1966" s="17"/>
      <c r="P1966" s="115"/>
      <c r="Q1966" s="62">
        <f>IF(C1966&gt;A_Stammdaten!$B$12,0,SUM(G1966,H1966,J1966,K1966,M1966,N1966)-SUM(I1966,L1966,O1966,P1966))</f>
        <v>0</v>
      </c>
      <c r="R1966" s="17"/>
      <c r="S1966" s="17"/>
      <c r="T1966" s="17"/>
      <c r="U1966" s="62">
        <f t="shared" si="379"/>
        <v>0</v>
      </c>
      <c r="V1966" s="63">
        <f>IF(ISBLANK($B1966),0,VLOOKUP($B1966,Listen!$A$2:$C$45,2,FALSE))</f>
        <v>0</v>
      </c>
      <c r="W1966" s="63">
        <f>IF(ISBLANK($B1966),0,VLOOKUP($B1966,Listen!$A$2:$C$45,3,FALSE))</f>
        <v>0</v>
      </c>
      <c r="X1966" s="49">
        <f t="shared" si="380"/>
        <v>0</v>
      </c>
      <c r="Y1966" s="49">
        <f t="shared" si="389"/>
        <v>0</v>
      </c>
      <c r="Z1966" s="49">
        <f t="shared" si="389"/>
        <v>0</v>
      </c>
      <c r="AA1966" s="49">
        <f t="shared" si="389"/>
        <v>0</v>
      </c>
      <c r="AB1966" s="49">
        <f t="shared" si="389"/>
        <v>0</v>
      </c>
      <c r="AC1966" s="49">
        <f t="shared" si="389"/>
        <v>0</v>
      </c>
      <c r="AD1966" s="49">
        <f t="shared" si="389"/>
        <v>0</v>
      </c>
      <c r="AE1966" s="51">
        <f t="shared" si="390"/>
        <v>0</v>
      </c>
      <c r="AF1966" s="51">
        <f>IF(C1966=A_Stammdaten!$B$12,D_SAV!$U1966-D_SAV!$AG1966,HLOOKUP(A_Stammdaten!$B$12-1,$AH$4:$AN$4004,ROW(C1966)-3,FALSE)-$AG1966)</f>
        <v>0</v>
      </c>
      <c r="AG1966" s="51">
        <f>HLOOKUP(A_Stammdaten!$B$12,$AH$4:$AN$4004,ROW(C1966)-3,FALSE)</f>
        <v>0</v>
      </c>
      <c r="AH1966" s="51">
        <f t="shared" si="381"/>
        <v>0</v>
      </c>
      <c r="AI1966" s="51">
        <f t="shared" si="382"/>
        <v>0</v>
      </c>
      <c r="AJ1966" s="51">
        <f t="shared" si="383"/>
        <v>0</v>
      </c>
      <c r="AK1966" s="51">
        <f t="shared" si="384"/>
        <v>0</v>
      </c>
      <c r="AL1966" s="51">
        <f t="shared" si="385"/>
        <v>0</v>
      </c>
      <c r="AM1966" s="51">
        <f t="shared" si="386"/>
        <v>0</v>
      </c>
      <c r="AN1966" s="51">
        <f t="shared" si="387"/>
        <v>0</v>
      </c>
    </row>
    <row r="1967" spans="1:40" x14ac:dyDescent="0.25">
      <c r="A1967" s="17"/>
      <c r="B1967" s="17"/>
      <c r="C1967" s="35"/>
      <c r="D1967" s="17"/>
      <c r="E1967" s="17"/>
      <c r="F1967" s="17"/>
      <c r="G1967" s="62">
        <f t="shared" si="388"/>
        <v>0</v>
      </c>
      <c r="H1967" s="17"/>
      <c r="I1967" s="17"/>
      <c r="J1967" s="17"/>
      <c r="K1967" s="17"/>
      <c r="L1967" s="17"/>
      <c r="M1967" s="17"/>
      <c r="N1967" s="17"/>
      <c r="O1967" s="17"/>
      <c r="P1967" s="115"/>
      <c r="Q1967" s="62">
        <f>IF(C1967&gt;A_Stammdaten!$B$12,0,SUM(G1967,H1967,J1967,K1967,M1967,N1967)-SUM(I1967,L1967,O1967,P1967))</f>
        <v>0</v>
      </c>
      <c r="R1967" s="17"/>
      <c r="S1967" s="17"/>
      <c r="T1967" s="17"/>
      <c r="U1967" s="62">
        <f t="shared" si="379"/>
        <v>0</v>
      </c>
      <c r="V1967" s="63">
        <f>IF(ISBLANK($B1967),0,VLOOKUP($B1967,Listen!$A$2:$C$45,2,FALSE))</f>
        <v>0</v>
      </c>
      <c r="W1967" s="63">
        <f>IF(ISBLANK($B1967),0,VLOOKUP($B1967,Listen!$A$2:$C$45,3,FALSE))</f>
        <v>0</v>
      </c>
      <c r="X1967" s="49">
        <f t="shared" si="380"/>
        <v>0</v>
      </c>
      <c r="Y1967" s="49">
        <f t="shared" si="389"/>
        <v>0</v>
      </c>
      <c r="Z1967" s="49">
        <f t="shared" si="389"/>
        <v>0</v>
      </c>
      <c r="AA1967" s="49">
        <f t="shared" si="389"/>
        <v>0</v>
      </c>
      <c r="AB1967" s="49">
        <f t="shared" si="389"/>
        <v>0</v>
      </c>
      <c r="AC1967" s="49">
        <f t="shared" si="389"/>
        <v>0</v>
      </c>
      <c r="AD1967" s="49">
        <f t="shared" si="389"/>
        <v>0</v>
      </c>
      <c r="AE1967" s="51">
        <f t="shared" si="390"/>
        <v>0</v>
      </c>
      <c r="AF1967" s="51">
        <f>IF(C1967=A_Stammdaten!$B$12,D_SAV!$U1967-D_SAV!$AG1967,HLOOKUP(A_Stammdaten!$B$12-1,$AH$4:$AN$4004,ROW(C1967)-3,FALSE)-$AG1967)</f>
        <v>0</v>
      </c>
      <c r="AG1967" s="51">
        <f>HLOOKUP(A_Stammdaten!$B$12,$AH$4:$AN$4004,ROW(C1967)-3,FALSE)</f>
        <v>0</v>
      </c>
      <c r="AH1967" s="51">
        <f t="shared" si="381"/>
        <v>0</v>
      </c>
      <c r="AI1967" s="51">
        <f t="shared" si="382"/>
        <v>0</v>
      </c>
      <c r="AJ1967" s="51">
        <f t="shared" si="383"/>
        <v>0</v>
      </c>
      <c r="AK1967" s="51">
        <f t="shared" si="384"/>
        <v>0</v>
      </c>
      <c r="AL1967" s="51">
        <f t="shared" si="385"/>
        <v>0</v>
      </c>
      <c r="AM1967" s="51">
        <f t="shared" si="386"/>
        <v>0</v>
      </c>
      <c r="AN1967" s="51">
        <f t="shared" si="387"/>
        <v>0</v>
      </c>
    </row>
    <row r="1968" spans="1:40" x14ac:dyDescent="0.25">
      <c r="A1968" s="17"/>
      <c r="B1968" s="17"/>
      <c r="C1968" s="35"/>
      <c r="D1968" s="17"/>
      <c r="E1968" s="17"/>
      <c r="F1968" s="17"/>
      <c r="G1968" s="62">
        <f t="shared" si="388"/>
        <v>0</v>
      </c>
      <c r="H1968" s="17"/>
      <c r="I1968" s="17"/>
      <c r="J1968" s="17"/>
      <c r="K1968" s="17"/>
      <c r="L1968" s="17"/>
      <c r="M1968" s="17"/>
      <c r="N1968" s="17"/>
      <c r="O1968" s="17"/>
      <c r="P1968" s="115"/>
      <c r="Q1968" s="62">
        <f>IF(C1968&gt;A_Stammdaten!$B$12,0,SUM(G1968,H1968,J1968,K1968,M1968,N1968)-SUM(I1968,L1968,O1968,P1968))</f>
        <v>0</v>
      </c>
      <c r="R1968" s="17"/>
      <c r="S1968" s="17"/>
      <c r="T1968" s="17"/>
      <c r="U1968" s="62">
        <f t="shared" si="379"/>
        <v>0</v>
      </c>
      <c r="V1968" s="63">
        <f>IF(ISBLANK($B1968),0,VLOOKUP($B1968,Listen!$A$2:$C$45,2,FALSE))</f>
        <v>0</v>
      </c>
      <c r="W1968" s="63">
        <f>IF(ISBLANK($B1968),0,VLOOKUP($B1968,Listen!$A$2:$C$45,3,FALSE))</f>
        <v>0</v>
      </c>
      <c r="X1968" s="49">
        <f t="shared" si="380"/>
        <v>0</v>
      </c>
      <c r="Y1968" s="49">
        <f t="shared" si="389"/>
        <v>0</v>
      </c>
      <c r="Z1968" s="49">
        <f t="shared" si="389"/>
        <v>0</v>
      </c>
      <c r="AA1968" s="49">
        <f t="shared" si="389"/>
        <v>0</v>
      </c>
      <c r="AB1968" s="49">
        <f t="shared" si="389"/>
        <v>0</v>
      </c>
      <c r="AC1968" s="49">
        <f t="shared" si="389"/>
        <v>0</v>
      </c>
      <c r="AD1968" s="49">
        <f t="shared" si="389"/>
        <v>0</v>
      </c>
      <c r="AE1968" s="51">
        <f t="shared" si="390"/>
        <v>0</v>
      </c>
      <c r="AF1968" s="51">
        <f>IF(C1968=A_Stammdaten!$B$12,D_SAV!$U1968-D_SAV!$AG1968,HLOOKUP(A_Stammdaten!$B$12-1,$AH$4:$AN$4004,ROW(C1968)-3,FALSE)-$AG1968)</f>
        <v>0</v>
      </c>
      <c r="AG1968" s="51">
        <f>HLOOKUP(A_Stammdaten!$B$12,$AH$4:$AN$4004,ROW(C1968)-3,FALSE)</f>
        <v>0</v>
      </c>
      <c r="AH1968" s="51">
        <f t="shared" si="381"/>
        <v>0</v>
      </c>
      <c r="AI1968" s="51">
        <f t="shared" si="382"/>
        <v>0</v>
      </c>
      <c r="AJ1968" s="51">
        <f t="shared" si="383"/>
        <v>0</v>
      </c>
      <c r="AK1968" s="51">
        <f t="shared" si="384"/>
        <v>0</v>
      </c>
      <c r="AL1968" s="51">
        <f t="shared" si="385"/>
        <v>0</v>
      </c>
      <c r="AM1968" s="51">
        <f t="shared" si="386"/>
        <v>0</v>
      </c>
      <c r="AN1968" s="51">
        <f t="shared" si="387"/>
        <v>0</v>
      </c>
    </row>
    <row r="1969" spans="1:40" x14ac:dyDescent="0.25">
      <c r="A1969" s="17"/>
      <c r="B1969" s="17"/>
      <c r="C1969" s="35"/>
      <c r="D1969" s="17"/>
      <c r="E1969" s="17"/>
      <c r="F1969" s="17"/>
      <c r="G1969" s="62">
        <f t="shared" si="388"/>
        <v>0</v>
      </c>
      <c r="H1969" s="17"/>
      <c r="I1969" s="17"/>
      <c r="J1969" s="17"/>
      <c r="K1969" s="17"/>
      <c r="L1969" s="17"/>
      <c r="M1969" s="17"/>
      <c r="N1969" s="17"/>
      <c r="O1969" s="17"/>
      <c r="P1969" s="115"/>
      <c r="Q1969" s="62">
        <f>IF(C1969&gt;A_Stammdaten!$B$12,0,SUM(G1969,H1969,J1969,K1969,M1969,N1969)-SUM(I1969,L1969,O1969,P1969))</f>
        <v>0</v>
      </c>
      <c r="R1969" s="17"/>
      <c r="S1969" s="17"/>
      <c r="T1969" s="17"/>
      <c r="U1969" s="62">
        <f t="shared" si="379"/>
        <v>0</v>
      </c>
      <c r="V1969" s="63">
        <f>IF(ISBLANK($B1969),0,VLOOKUP($B1969,Listen!$A$2:$C$45,2,FALSE))</f>
        <v>0</v>
      </c>
      <c r="W1969" s="63">
        <f>IF(ISBLANK($B1969),0,VLOOKUP($B1969,Listen!$A$2:$C$45,3,FALSE))</f>
        <v>0</v>
      </c>
      <c r="X1969" s="49">
        <f t="shared" si="380"/>
        <v>0</v>
      </c>
      <c r="Y1969" s="49">
        <f t="shared" si="389"/>
        <v>0</v>
      </c>
      <c r="Z1969" s="49">
        <f t="shared" si="389"/>
        <v>0</v>
      </c>
      <c r="AA1969" s="49">
        <f t="shared" si="389"/>
        <v>0</v>
      </c>
      <c r="AB1969" s="49">
        <f t="shared" si="389"/>
        <v>0</v>
      </c>
      <c r="AC1969" s="49">
        <f t="shared" si="389"/>
        <v>0</v>
      </c>
      <c r="AD1969" s="49">
        <f t="shared" si="389"/>
        <v>0</v>
      </c>
      <c r="AE1969" s="51">
        <f t="shared" si="390"/>
        <v>0</v>
      </c>
      <c r="AF1969" s="51">
        <f>IF(C1969=A_Stammdaten!$B$12,D_SAV!$U1969-D_SAV!$AG1969,HLOOKUP(A_Stammdaten!$B$12-1,$AH$4:$AN$4004,ROW(C1969)-3,FALSE)-$AG1969)</f>
        <v>0</v>
      </c>
      <c r="AG1969" s="51">
        <f>HLOOKUP(A_Stammdaten!$B$12,$AH$4:$AN$4004,ROW(C1969)-3,FALSE)</f>
        <v>0</v>
      </c>
      <c r="AH1969" s="51">
        <f t="shared" si="381"/>
        <v>0</v>
      </c>
      <c r="AI1969" s="51">
        <f t="shared" si="382"/>
        <v>0</v>
      </c>
      <c r="AJ1969" s="51">
        <f t="shared" si="383"/>
        <v>0</v>
      </c>
      <c r="AK1969" s="51">
        <f t="shared" si="384"/>
        <v>0</v>
      </c>
      <c r="AL1969" s="51">
        <f t="shared" si="385"/>
        <v>0</v>
      </c>
      <c r="AM1969" s="51">
        <f t="shared" si="386"/>
        <v>0</v>
      </c>
      <c r="AN1969" s="51">
        <f t="shared" si="387"/>
        <v>0</v>
      </c>
    </row>
    <row r="1970" spans="1:40" x14ac:dyDescent="0.25">
      <c r="A1970" s="17"/>
      <c r="B1970" s="17"/>
      <c r="C1970" s="35"/>
      <c r="D1970" s="17"/>
      <c r="E1970" s="17"/>
      <c r="F1970" s="17"/>
      <c r="G1970" s="62">
        <f t="shared" si="388"/>
        <v>0</v>
      </c>
      <c r="H1970" s="17"/>
      <c r="I1970" s="17"/>
      <c r="J1970" s="17"/>
      <c r="K1970" s="17"/>
      <c r="L1970" s="17"/>
      <c r="M1970" s="17"/>
      <c r="N1970" s="17"/>
      <c r="O1970" s="17"/>
      <c r="P1970" s="115"/>
      <c r="Q1970" s="62">
        <f>IF(C1970&gt;A_Stammdaten!$B$12,0,SUM(G1970,H1970,J1970,K1970,M1970,N1970)-SUM(I1970,L1970,O1970,P1970))</f>
        <v>0</v>
      </c>
      <c r="R1970" s="17"/>
      <c r="S1970" s="17"/>
      <c r="T1970" s="17"/>
      <c r="U1970" s="62">
        <f t="shared" si="379"/>
        <v>0</v>
      </c>
      <c r="V1970" s="63">
        <f>IF(ISBLANK($B1970),0,VLOOKUP($B1970,Listen!$A$2:$C$45,2,FALSE))</f>
        <v>0</v>
      </c>
      <c r="W1970" s="63">
        <f>IF(ISBLANK($B1970),0,VLOOKUP($B1970,Listen!$A$2:$C$45,3,FALSE))</f>
        <v>0</v>
      </c>
      <c r="X1970" s="49">
        <f t="shared" si="380"/>
        <v>0</v>
      </c>
      <c r="Y1970" s="49">
        <f t="shared" si="389"/>
        <v>0</v>
      </c>
      <c r="Z1970" s="49">
        <f t="shared" si="389"/>
        <v>0</v>
      </c>
      <c r="AA1970" s="49">
        <f t="shared" si="389"/>
        <v>0</v>
      </c>
      <c r="AB1970" s="49">
        <f t="shared" si="389"/>
        <v>0</v>
      </c>
      <c r="AC1970" s="49">
        <f t="shared" si="389"/>
        <v>0</v>
      </c>
      <c r="AD1970" s="49">
        <f t="shared" si="389"/>
        <v>0</v>
      </c>
      <c r="AE1970" s="51">
        <f t="shared" si="390"/>
        <v>0</v>
      </c>
      <c r="AF1970" s="51">
        <f>IF(C1970=A_Stammdaten!$B$12,D_SAV!$U1970-D_SAV!$AG1970,HLOOKUP(A_Stammdaten!$B$12-1,$AH$4:$AN$4004,ROW(C1970)-3,FALSE)-$AG1970)</f>
        <v>0</v>
      </c>
      <c r="AG1970" s="51">
        <f>HLOOKUP(A_Stammdaten!$B$12,$AH$4:$AN$4004,ROW(C1970)-3,FALSE)</f>
        <v>0</v>
      </c>
      <c r="AH1970" s="51">
        <f t="shared" si="381"/>
        <v>0</v>
      </c>
      <c r="AI1970" s="51">
        <f t="shared" si="382"/>
        <v>0</v>
      </c>
      <c r="AJ1970" s="51">
        <f t="shared" si="383"/>
        <v>0</v>
      </c>
      <c r="AK1970" s="51">
        <f t="shared" si="384"/>
        <v>0</v>
      </c>
      <c r="AL1970" s="51">
        <f t="shared" si="385"/>
        <v>0</v>
      </c>
      <c r="AM1970" s="51">
        <f t="shared" si="386"/>
        <v>0</v>
      </c>
      <c r="AN1970" s="51">
        <f t="shared" si="387"/>
        <v>0</v>
      </c>
    </row>
    <row r="1971" spans="1:40" x14ac:dyDescent="0.25">
      <c r="A1971" s="17"/>
      <c r="B1971" s="17"/>
      <c r="C1971" s="35"/>
      <c r="D1971" s="17"/>
      <c r="E1971" s="17"/>
      <c r="F1971" s="17"/>
      <c r="G1971" s="62">
        <f t="shared" si="388"/>
        <v>0</v>
      </c>
      <c r="H1971" s="17"/>
      <c r="I1971" s="17"/>
      <c r="J1971" s="17"/>
      <c r="K1971" s="17"/>
      <c r="L1971" s="17"/>
      <c r="M1971" s="17"/>
      <c r="N1971" s="17"/>
      <c r="O1971" s="17"/>
      <c r="P1971" s="115"/>
      <c r="Q1971" s="62">
        <f>IF(C1971&gt;A_Stammdaten!$B$12,0,SUM(G1971,H1971,J1971,K1971,M1971,N1971)-SUM(I1971,L1971,O1971,P1971))</f>
        <v>0</v>
      </c>
      <c r="R1971" s="17"/>
      <c r="S1971" s="17"/>
      <c r="T1971" s="17"/>
      <c r="U1971" s="62">
        <f t="shared" si="379"/>
        <v>0</v>
      </c>
      <c r="V1971" s="63">
        <f>IF(ISBLANK($B1971),0,VLOOKUP($B1971,Listen!$A$2:$C$45,2,FALSE))</f>
        <v>0</v>
      </c>
      <c r="W1971" s="63">
        <f>IF(ISBLANK($B1971),0,VLOOKUP($B1971,Listen!$A$2:$C$45,3,FALSE))</f>
        <v>0</v>
      </c>
      <c r="X1971" s="49">
        <f t="shared" si="380"/>
        <v>0</v>
      </c>
      <c r="Y1971" s="49">
        <f t="shared" si="389"/>
        <v>0</v>
      </c>
      <c r="Z1971" s="49">
        <f t="shared" si="389"/>
        <v>0</v>
      </c>
      <c r="AA1971" s="49">
        <f t="shared" si="389"/>
        <v>0</v>
      </c>
      <c r="AB1971" s="49">
        <f t="shared" si="389"/>
        <v>0</v>
      </c>
      <c r="AC1971" s="49">
        <f t="shared" si="389"/>
        <v>0</v>
      </c>
      <c r="AD1971" s="49">
        <f t="shared" si="389"/>
        <v>0</v>
      </c>
      <c r="AE1971" s="51">
        <f t="shared" si="390"/>
        <v>0</v>
      </c>
      <c r="AF1971" s="51">
        <f>IF(C1971=A_Stammdaten!$B$12,D_SAV!$U1971-D_SAV!$AG1971,HLOOKUP(A_Stammdaten!$B$12-1,$AH$4:$AN$4004,ROW(C1971)-3,FALSE)-$AG1971)</f>
        <v>0</v>
      </c>
      <c r="AG1971" s="51">
        <f>HLOOKUP(A_Stammdaten!$B$12,$AH$4:$AN$4004,ROW(C1971)-3,FALSE)</f>
        <v>0</v>
      </c>
      <c r="AH1971" s="51">
        <f t="shared" si="381"/>
        <v>0</v>
      </c>
      <c r="AI1971" s="51">
        <f t="shared" si="382"/>
        <v>0</v>
      </c>
      <c r="AJ1971" s="51">
        <f t="shared" si="383"/>
        <v>0</v>
      </c>
      <c r="AK1971" s="51">
        <f t="shared" si="384"/>
        <v>0</v>
      </c>
      <c r="AL1971" s="51">
        <f t="shared" si="385"/>
        <v>0</v>
      </c>
      <c r="AM1971" s="51">
        <f t="shared" si="386"/>
        <v>0</v>
      </c>
      <c r="AN1971" s="51">
        <f t="shared" si="387"/>
        <v>0</v>
      </c>
    </row>
    <row r="1972" spans="1:40" x14ac:dyDescent="0.25">
      <c r="A1972" s="17"/>
      <c r="B1972" s="17"/>
      <c r="C1972" s="35"/>
      <c r="D1972" s="17"/>
      <c r="E1972" s="17"/>
      <c r="F1972" s="17"/>
      <c r="G1972" s="62">
        <f t="shared" si="388"/>
        <v>0</v>
      </c>
      <c r="H1972" s="17"/>
      <c r="I1972" s="17"/>
      <c r="J1972" s="17"/>
      <c r="K1972" s="17"/>
      <c r="L1972" s="17"/>
      <c r="M1972" s="17"/>
      <c r="N1972" s="17"/>
      <c r="O1972" s="17"/>
      <c r="P1972" s="115"/>
      <c r="Q1972" s="62">
        <f>IF(C1972&gt;A_Stammdaten!$B$12,0,SUM(G1972,H1972,J1972,K1972,M1972,N1972)-SUM(I1972,L1972,O1972,P1972))</f>
        <v>0</v>
      </c>
      <c r="R1972" s="17"/>
      <c r="S1972" s="17"/>
      <c r="T1972" s="17"/>
      <c r="U1972" s="62">
        <f t="shared" si="379"/>
        <v>0</v>
      </c>
      <c r="V1972" s="63">
        <f>IF(ISBLANK($B1972),0,VLOOKUP($B1972,Listen!$A$2:$C$45,2,FALSE))</f>
        <v>0</v>
      </c>
      <c r="W1972" s="63">
        <f>IF(ISBLANK($B1972),0,VLOOKUP($B1972,Listen!$A$2:$C$45,3,FALSE))</f>
        <v>0</v>
      </c>
      <c r="X1972" s="49">
        <f t="shared" si="380"/>
        <v>0</v>
      </c>
      <c r="Y1972" s="49">
        <f t="shared" si="389"/>
        <v>0</v>
      </c>
      <c r="Z1972" s="49">
        <f t="shared" si="389"/>
        <v>0</v>
      </c>
      <c r="AA1972" s="49">
        <f t="shared" si="389"/>
        <v>0</v>
      </c>
      <c r="AB1972" s="49">
        <f t="shared" si="389"/>
        <v>0</v>
      </c>
      <c r="AC1972" s="49">
        <f t="shared" si="389"/>
        <v>0</v>
      </c>
      <c r="AD1972" s="49">
        <f t="shared" si="389"/>
        <v>0</v>
      </c>
      <c r="AE1972" s="51">
        <f t="shared" si="390"/>
        <v>0</v>
      </c>
      <c r="AF1972" s="51">
        <f>IF(C1972=A_Stammdaten!$B$12,D_SAV!$U1972-D_SAV!$AG1972,HLOOKUP(A_Stammdaten!$B$12-1,$AH$4:$AN$4004,ROW(C1972)-3,FALSE)-$AG1972)</f>
        <v>0</v>
      </c>
      <c r="AG1972" s="51">
        <f>HLOOKUP(A_Stammdaten!$B$12,$AH$4:$AN$4004,ROW(C1972)-3,FALSE)</f>
        <v>0</v>
      </c>
      <c r="AH1972" s="51">
        <f t="shared" si="381"/>
        <v>0</v>
      </c>
      <c r="AI1972" s="51">
        <f t="shared" si="382"/>
        <v>0</v>
      </c>
      <c r="AJ1972" s="51">
        <f t="shared" si="383"/>
        <v>0</v>
      </c>
      <c r="AK1972" s="51">
        <f t="shared" si="384"/>
        <v>0</v>
      </c>
      <c r="AL1972" s="51">
        <f t="shared" si="385"/>
        <v>0</v>
      </c>
      <c r="AM1972" s="51">
        <f t="shared" si="386"/>
        <v>0</v>
      </c>
      <c r="AN1972" s="51">
        <f t="shared" si="387"/>
        <v>0</v>
      </c>
    </row>
    <row r="1973" spans="1:40" x14ac:dyDescent="0.25">
      <c r="A1973" s="17"/>
      <c r="B1973" s="17"/>
      <c r="C1973" s="35"/>
      <c r="D1973" s="17"/>
      <c r="E1973" s="17"/>
      <c r="F1973" s="17"/>
      <c r="G1973" s="62">
        <f t="shared" si="388"/>
        <v>0</v>
      </c>
      <c r="H1973" s="17"/>
      <c r="I1973" s="17"/>
      <c r="J1973" s="17"/>
      <c r="K1973" s="17"/>
      <c r="L1973" s="17"/>
      <c r="M1973" s="17"/>
      <c r="N1973" s="17"/>
      <c r="O1973" s="17"/>
      <c r="P1973" s="115"/>
      <c r="Q1973" s="62">
        <f>IF(C1973&gt;A_Stammdaten!$B$12,0,SUM(G1973,H1973,J1973,K1973,M1973,N1973)-SUM(I1973,L1973,O1973,P1973))</f>
        <v>0</v>
      </c>
      <c r="R1973" s="17"/>
      <c r="S1973" s="17"/>
      <c r="T1973" s="17"/>
      <c r="U1973" s="62">
        <f t="shared" si="379"/>
        <v>0</v>
      </c>
      <c r="V1973" s="63">
        <f>IF(ISBLANK($B1973),0,VLOOKUP($B1973,Listen!$A$2:$C$45,2,FALSE))</f>
        <v>0</v>
      </c>
      <c r="W1973" s="63">
        <f>IF(ISBLANK($B1973),0,VLOOKUP($B1973,Listen!$A$2:$C$45,3,FALSE))</f>
        <v>0</v>
      </c>
      <c r="X1973" s="49">
        <f t="shared" si="380"/>
        <v>0</v>
      </c>
      <c r="Y1973" s="49">
        <f t="shared" si="389"/>
        <v>0</v>
      </c>
      <c r="Z1973" s="49">
        <f t="shared" si="389"/>
        <v>0</v>
      </c>
      <c r="AA1973" s="49">
        <f t="shared" si="389"/>
        <v>0</v>
      </c>
      <c r="AB1973" s="49">
        <f t="shared" si="389"/>
        <v>0</v>
      </c>
      <c r="AC1973" s="49">
        <f t="shared" si="389"/>
        <v>0</v>
      </c>
      <c r="AD1973" s="49">
        <f t="shared" si="389"/>
        <v>0</v>
      </c>
      <c r="AE1973" s="51">
        <f t="shared" si="390"/>
        <v>0</v>
      </c>
      <c r="AF1973" s="51">
        <f>IF(C1973=A_Stammdaten!$B$12,D_SAV!$U1973-D_SAV!$AG1973,HLOOKUP(A_Stammdaten!$B$12-1,$AH$4:$AN$4004,ROW(C1973)-3,FALSE)-$AG1973)</f>
        <v>0</v>
      </c>
      <c r="AG1973" s="51">
        <f>HLOOKUP(A_Stammdaten!$B$12,$AH$4:$AN$4004,ROW(C1973)-3,FALSE)</f>
        <v>0</v>
      </c>
      <c r="AH1973" s="51">
        <f t="shared" si="381"/>
        <v>0</v>
      </c>
      <c r="AI1973" s="51">
        <f t="shared" si="382"/>
        <v>0</v>
      </c>
      <c r="AJ1973" s="51">
        <f t="shared" si="383"/>
        <v>0</v>
      </c>
      <c r="AK1973" s="51">
        <f t="shared" si="384"/>
        <v>0</v>
      </c>
      <c r="AL1973" s="51">
        <f t="shared" si="385"/>
        <v>0</v>
      </c>
      <c r="AM1973" s="51">
        <f t="shared" si="386"/>
        <v>0</v>
      </c>
      <c r="AN1973" s="51">
        <f t="shared" si="387"/>
        <v>0</v>
      </c>
    </row>
    <row r="1974" spans="1:40" x14ac:dyDescent="0.25">
      <c r="A1974" s="17"/>
      <c r="B1974" s="17"/>
      <c r="C1974" s="35"/>
      <c r="D1974" s="17"/>
      <c r="E1974" s="17"/>
      <c r="F1974" s="17"/>
      <c r="G1974" s="62">
        <f t="shared" si="388"/>
        <v>0</v>
      </c>
      <c r="H1974" s="17"/>
      <c r="I1974" s="17"/>
      <c r="J1974" s="17"/>
      <c r="K1974" s="17"/>
      <c r="L1974" s="17"/>
      <c r="M1974" s="17"/>
      <c r="N1974" s="17"/>
      <c r="O1974" s="17"/>
      <c r="P1974" s="115"/>
      <c r="Q1974" s="62">
        <f>IF(C1974&gt;A_Stammdaten!$B$12,0,SUM(G1974,H1974,J1974,K1974,M1974,N1974)-SUM(I1974,L1974,O1974,P1974))</f>
        <v>0</v>
      </c>
      <c r="R1974" s="17"/>
      <c r="S1974" s="17"/>
      <c r="T1974" s="17"/>
      <c r="U1974" s="62">
        <f t="shared" si="379"/>
        <v>0</v>
      </c>
      <c r="V1974" s="63">
        <f>IF(ISBLANK($B1974),0,VLOOKUP($B1974,Listen!$A$2:$C$45,2,FALSE))</f>
        <v>0</v>
      </c>
      <c r="W1974" s="63">
        <f>IF(ISBLANK($B1974),0,VLOOKUP($B1974,Listen!$A$2:$C$45,3,FALSE))</f>
        <v>0</v>
      </c>
      <c r="X1974" s="49">
        <f t="shared" si="380"/>
        <v>0</v>
      </c>
      <c r="Y1974" s="49">
        <f t="shared" si="389"/>
        <v>0</v>
      </c>
      <c r="Z1974" s="49">
        <f t="shared" si="389"/>
        <v>0</v>
      </c>
      <c r="AA1974" s="49">
        <f t="shared" si="389"/>
        <v>0</v>
      </c>
      <c r="AB1974" s="49">
        <f t="shared" si="389"/>
        <v>0</v>
      </c>
      <c r="AC1974" s="49">
        <f t="shared" si="389"/>
        <v>0</v>
      </c>
      <c r="AD1974" s="49">
        <f t="shared" si="389"/>
        <v>0</v>
      </c>
      <c r="AE1974" s="51">
        <f t="shared" si="390"/>
        <v>0</v>
      </c>
      <c r="AF1974" s="51">
        <f>IF(C1974=A_Stammdaten!$B$12,D_SAV!$U1974-D_SAV!$AG1974,HLOOKUP(A_Stammdaten!$B$12-1,$AH$4:$AN$4004,ROW(C1974)-3,FALSE)-$AG1974)</f>
        <v>0</v>
      </c>
      <c r="AG1974" s="51">
        <f>HLOOKUP(A_Stammdaten!$B$12,$AH$4:$AN$4004,ROW(C1974)-3,FALSE)</f>
        <v>0</v>
      </c>
      <c r="AH1974" s="51">
        <f t="shared" si="381"/>
        <v>0</v>
      </c>
      <c r="AI1974" s="51">
        <f t="shared" si="382"/>
        <v>0</v>
      </c>
      <c r="AJ1974" s="51">
        <f t="shared" si="383"/>
        <v>0</v>
      </c>
      <c r="AK1974" s="51">
        <f t="shared" si="384"/>
        <v>0</v>
      </c>
      <c r="AL1974" s="51">
        <f t="shared" si="385"/>
        <v>0</v>
      </c>
      <c r="AM1974" s="51">
        <f t="shared" si="386"/>
        <v>0</v>
      </c>
      <c r="AN1974" s="51">
        <f t="shared" si="387"/>
        <v>0</v>
      </c>
    </row>
    <row r="1975" spans="1:40" x14ac:dyDescent="0.25">
      <c r="A1975" s="17"/>
      <c r="B1975" s="17"/>
      <c r="C1975" s="35"/>
      <c r="D1975" s="17"/>
      <c r="E1975" s="17"/>
      <c r="F1975" s="17"/>
      <c r="G1975" s="62">
        <f t="shared" si="388"/>
        <v>0</v>
      </c>
      <c r="H1975" s="17"/>
      <c r="I1975" s="17"/>
      <c r="J1975" s="17"/>
      <c r="K1975" s="17"/>
      <c r="L1975" s="17"/>
      <c r="M1975" s="17"/>
      <c r="N1975" s="17"/>
      <c r="O1975" s="17"/>
      <c r="P1975" s="115"/>
      <c r="Q1975" s="62">
        <f>IF(C1975&gt;A_Stammdaten!$B$12,0,SUM(G1975,H1975,J1975,K1975,M1975,N1975)-SUM(I1975,L1975,O1975,P1975))</f>
        <v>0</v>
      </c>
      <c r="R1975" s="17"/>
      <c r="S1975" s="17"/>
      <c r="T1975" s="17"/>
      <c r="U1975" s="62">
        <f t="shared" si="379"/>
        <v>0</v>
      </c>
      <c r="V1975" s="63">
        <f>IF(ISBLANK($B1975),0,VLOOKUP($B1975,Listen!$A$2:$C$45,2,FALSE))</f>
        <v>0</v>
      </c>
      <c r="W1975" s="63">
        <f>IF(ISBLANK($B1975),0,VLOOKUP($B1975,Listen!$A$2:$C$45,3,FALSE))</f>
        <v>0</v>
      </c>
      <c r="X1975" s="49">
        <f t="shared" si="380"/>
        <v>0</v>
      </c>
      <c r="Y1975" s="49">
        <f t="shared" si="389"/>
        <v>0</v>
      </c>
      <c r="Z1975" s="49">
        <f t="shared" si="389"/>
        <v>0</v>
      </c>
      <c r="AA1975" s="49">
        <f t="shared" si="389"/>
        <v>0</v>
      </c>
      <c r="AB1975" s="49">
        <f t="shared" si="389"/>
        <v>0</v>
      </c>
      <c r="AC1975" s="49">
        <f t="shared" si="389"/>
        <v>0</v>
      </c>
      <c r="AD1975" s="49">
        <f t="shared" si="389"/>
        <v>0</v>
      </c>
      <c r="AE1975" s="51">
        <f t="shared" si="390"/>
        <v>0</v>
      </c>
      <c r="AF1975" s="51">
        <f>IF(C1975=A_Stammdaten!$B$12,D_SAV!$U1975-D_SAV!$AG1975,HLOOKUP(A_Stammdaten!$B$12-1,$AH$4:$AN$4004,ROW(C1975)-3,FALSE)-$AG1975)</f>
        <v>0</v>
      </c>
      <c r="AG1975" s="51">
        <f>HLOOKUP(A_Stammdaten!$B$12,$AH$4:$AN$4004,ROW(C1975)-3,FALSE)</f>
        <v>0</v>
      </c>
      <c r="AH1975" s="51">
        <f t="shared" si="381"/>
        <v>0</v>
      </c>
      <c r="AI1975" s="51">
        <f t="shared" si="382"/>
        <v>0</v>
      </c>
      <c r="AJ1975" s="51">
        <f t="shared" si="383"/>
        <v>0</v>
      </c>
      <c r="AK1975" s="51">
        <f t="shared" si="384"/>
        <v>0</v>
      </c>
      <c r="AL1975" s="51">
        <f t="shared" si="385"/>
        <v>0</v>
      </c>
      <c r="AM1975" s="51">
        <f t="shared" si="386"/>
        <v>0</v>
      </c>
      <c r="AN1975" s="51">
        <f t="shared" si="387"/>
        <v>0</v>
      </c>
    </row>
    <row r="1976" spans="1:40" x14ac:dyDescent="0.25">
      <c r="A1976" s="17"/>
      <c r="B1976" s="17"/>
      <c r="C1976" s="35"/>
      <c r="D1976" s="17"/>
      <c r="E1976" s="17"/>
      <c r="F1976" s="17"/>
      <c r="G1976" s="62">
        <f t="shared" si="388"/>
        <v>0</v>
      </c>
      <c r="H1976" s="17"/>
      <c r="I1976" s="17"/>
      <c r="J1976" s="17"/>
      <c r="K1976" s="17"/>
      <c r="L1976" s="17"/>
      <c r="M1976" s="17"/>
      <c r="N1976" s="17"/>
      <c r="O1976" s="17"/>
      <c r="P1976" s="115"/>
      <c r="Q1976" s="62">
        <f>IF(C1976&gt;A_Stammdaten!$B$12,0,SUM(G1976,H1976,J1976,K1976,M1976,N1976)-SUM(I1976,L1976,O1976,P1976))</f>
        <v>0</v>
      </c>
      <c r="R1976" s="17"/>
      <c r="S1976" s="17"/>
      <c r="T1976" s="17"/>
      <c r="U1976" s="62">
        <f t="shared" si="379"/>
        <v>0</v>
      </c>
      <c r="V1976" s="63">
        <f>IF(ISBLANK($B1976),0,VLOOKUP($B1976,Listen!$A$2:$C$45,2,FALSE))</f>
        <v>0</v>
      </c>
      <c r="W1976" s="63">
        <f>IF(ISBLANK($B1976),0,VLOOKUP($B1976,Listen!$A$2:$C$45,3,FALSE))</f>
        <v>0</v>
      </c>
      <c r="X1976" s="49">
        <f t="shared" si="380"/>
        <v>0</v>
      </c>
      <c r="Y1976" s="49">
        <f t="shared" si="389"/>
        <v>0</v>
      </c>
      <c r="Z1976" s="49">
        <f t="shared" si="389"/>
        <v>0</v>
      </c>
      <c r="AA1976" s="49">
        <f t="shared" si="389"/>
        <v>0</v>
      </c>
      <c r="AB1976" s="49">
        <f t="shared" si="389"/>
        <v>0</v>
      </c>
      <c r="AC1976" s="49">
        <f t="shared" si="389"/>
        <v>0</v>
      </c>
      <c r="AD1976" s="49">
        <f t="shared" si="389"/>
        <v>0</v>
      </c>
      <c r="AE1976" s="51">
        <f t="shared" si="390"/>
        <v>0</v>
      </c>
      <c r="AF1976" s="51">
        <f>IF(C1976=A_Stammdaten!$B$12,D_SAV!$U1976-D_SAV!$AG1976,HLOOKUP(A_Stammdaten!$B$12-1,$AH$4:$AN$4004,ROW(C1976)-3,FALSE)-$AG1976)</f>
        <v>0</v>
      </c>
      <c r="AG1976" s="51">
        <f>HLOOKUP(A_Stammdaten!$B$12,$AH$4:$AN$4004,ROW(C1976)-3,FALSE)</f>
        <v>0</v>
      </c>
      <c r="AH1976" s="51">
        <f t="shared" si="381"/>
        <v>0</v>
      </c>
      <c r="AI1976" s="51">
        <f t="shared" si="382"/>
        <v>0</v>
      </c>
      <c r="AJ1976" s="51">
        <f t="shared" si="383"/>
        <v>0</v>
      </c>
      <c r="AK1976" s="51">
        <f t="shared" si="384"/>
        <v>0</v>
      </c>
      <c r="AL1976" s="51">
        <f t="shared" si="385"/>
        <v>0</v>
      </c>
      <c r="AM1976" s="51">
        <f t="shared" si="386"/>
        <v>0</v>
      </c>
      <c r="AN1976" s="51">
        <f t="shared" si="387"/>
        <v>0</v>
      </c>
    </row>
    <row r="1977" spans="1:40" x14ac:dyDescent="0.25">
      <c r="A1977" s="17"/>
      <c r="B1977" s="17"/>
      <c r="C1977" s="35"/>
      <c r="D1977" s="17"/>
      <c r="E1977" s="17"/>
      <c r="F1977" s="17"/>
      <c r="G1977" s="62">
        <f t="shared" si="388"/>
        <v>0</v>
      </c>
      <c r="H1977" s="17"/>
      <c r="I1977" s="17"/>
      <c r="J1977" s="17"/>
      <c r="K1977" s="17"/>
      <c r="L1977" s="17"/>
      <c r="M1977" s="17"/>
      <c r="N1977" s="17"/>
      <c r="O1977" s="17"/>
      <c r="P1977" s="115"/>
      <c r="Q1977" s="62">
        <f>IF(C1977&gt;A_Stammdaten!$B$12,0,SUM(G1977,H1977,J1977,K1977,M1977,N1977)-SUM(I1977,L1977,O1977,P1977))</f>
        <v>0</v>
      </c>
      <c r="R1977" s="17"/>
      <c r="S1977" s="17"/>
      <c r="T1977" s="17"/>
      <c r="U1977" s="62">
        <f t="shared" si="379"/>
        <v>0</v>
      </c>
      <c r="V1977" s="63">
        <f>IF(ISBLANK($B1977),0,VLOOKUP($B1977,Listen!$A$2:$C$45,2,FALSE))</f>
        <v>0</v>
      </c>
      <c r="W1977" s="63">
        <f>IF(ISBLANK($B1977),0,VLOOKUP($B1977,Listen!$A$2:$C$45,3,FALSE))</f>
        <v>0</v>
      </c>
      <c r="X1977" s="49">
        <f t="shared" si="380"/>
        <v>0</v>
      </c>
      <c r="Y1977" s="49">
        <f t="shared" si="389"/>
        <v>0</v>
      </c>
      <c r="Z1977" s="49">
        <f t="shared" si="389"/>
        <v>0</v>
      </c>
      <c r="AA1977" s="49">
        <f t="shared" si="389"/>
        <v>0</v>
      </c>
      <c r="AB1977" s="49">
        <f t="shared" si="389"/>
        <v>0</v>
      </c>
      <c r="AC1977" s="49">
        <f t="shared" si="389"/>
        <v>0</v>
      </c>
      <c r="AD1977" s="49">
        <f t="shared" si="389"/>
        <v>0</v>
      </c>
      <c r="AE1977" s="51">
        <f t="shared" si="390"/>
        <v>0</v>
      </c>
      <c r="AF1977" s="51">
        <f>IF(C1977=A_Stammdaten!$B$12,D_SAV!$U1977-D_SAV!$AG1977,HLOOKUP(A_Stammdaten!$B$12-1,$AH$4:$AN$4004,ROW(C1977)-3,FALSE)-$AG1977)</f>
        <v>0</v>
      </c>
      <c r="AG1977" s="51">
        <f>HLOOKUP(A_Stammdaten!$B$12,$AH$4:$AN$4004,ROW(C1977)-3,FALSE)</f>
        <v>0</v>
      </c>
      <c r="AH1977" s="51">
        <f t="shared" si="381"/>
        <v>0</v>
      </c>
      <c r="AI1977" s="51">
        <f t="shared" si="382"/>
        <v>0</v>
      </c>
      <c r="AJ1977" s="51">
        <f t="shared" si="383"/>
        <v>0</v>
      </c>
      <c r="AK1977" s="51">
        <f t="shared" si="384"/>
        <v>0</v>
      </c>
      <c r="AL1977" s="51">
        <f t="shared" si="385"/>
        <v>0</v>
      </c>
      <c r="AM1977" s="51">
        <f t="shared" si="386"/>
        <v>0</v>
      </c>
      <c r="AN1977" s="51">
        <f t="shared" si="387"/>
        <v>0</v>
      </c>
    </row>
    <row r="1978" spans="1:40" x14ac:dyDescent="0.25">
      <c r="A1978" s="17"/>
      <c r="B1978" s="17"/>
      <c r="C1978" s="35"/>
      <c r="D1978" s="17"/>
      <c r="E1978" s="17"/>
      <c r="F1978" s="17"/>
      <c r="G1978" s="62">
        <f t="shared" si="388"/>
        <v>0</v>
      </c>
      <c r="H1978" s="17"/>
      <c r="I1978" s="17"/>
      <c r="J1978" s="17"/>
      <c r="K1978" s="17"/>
      <c r="L1978" s="17"/>
      <c r="M1978" s="17"/>
      <c r="N1978" s="17"/>
      <c r="O1978" s="17"/>
      <c r="P1978" s="115"/>
      <c r="Q1978" s="62">
        <f>IF(C1978&gt;A_Stammdaten!$B$12,0,SUM(G1978,H1978,J1978,K1978,M1978,N1978)-SUM(I1978,L1978,O1978,P1978))</f>
        <v>0</v>
      </c>
      <c r="R1978" s="17"/>
      <c r="S1978" s="17"/>
      <c r="T1978" s="17"/>
      <c r="U1978" s="62">
        <f t="shared" si="379"/>
        <v>0</v>
      </c>
      <c r="V1978" s="63">
        <f>IF(ISBLANK($B1978),0,VLOOKUP($B1978,Listen!$A$2:$C$45,2,FALSE))</f>
        <v>0</v>
      </c>
      <c r="W1978" s="63">
        <f>IF(ISBLANK($B1978),0,VLOOKUP($B1978,Listen!$A$2:$C$45,3,FALSE))</f>
        <v>0</v>
      </c>
      <c r="X1978" s="49">
        <f t="shared" si="380"/>
        <v>0</v>
      </c>
      <c r="Y1978" s="49">
        <f t="shared" si="389"/>
        <v>0</v>
      </c>
      <c r="Z1978" s="49">
        <f t="shared" si="389"/>
        <v>0</v>
      </c>
      <c r="AA1978" s="49">
        <f t="shared" si="389"/>
        <v>0</v>
      </c>
      <c r="AB1978" s="49">
        <f t="shared" si="389"/>
        <v>0</v>
      </c>
      <c r="AC1978" s="49">
        <f t="shared" si="389"/>
        <v>0</v>
      </c>
      <c r="AD1978" s="49">
        <f t="shared" si="389"/>
        <v>0</v>
      </c>
      <c r="AE1978" s="51">
        <f t="shared" si="390"/>
        <v>0</v>
      </c>
      <c r="AF1978" s="51">
        <f>IF(C1978=A_Stammdaten!$B$12,D_SAV!$U1978-D_SAV!$AG1978,HLOOKUP(A_Stammdaten!$B$12-1,$AH$4:$AN$4004,ROW(C1978)-3,FALSE)-$AG1978)</f>
        <v>0</v>
      </c>
      <c r="AG1978" s="51">
        <f>HLOOKUP(A_Stammdaten!$B$12,$AH$4:$AN$4004,ROW(C1978)-3,FALSE)</f>
        <v>0</v>
      </c>
      <c r="AH1978" s="51">
        <f t="shared" si="381"/>
        <v>0</v>
      </c>
      <c r="AI1978" s="51">
        <f t="shared" si="382"/>
        <v>0</v>
      </c>
      <c r="AJ1978" s="51">
        <f t="shared" si="383"/>
        <v>0</v>
      </c>
      <c r="AK1978" s="51">
        <f t="shared" si="384"/>
        <v>0</v>
      </c>
      <c r="AL1978" s="51">
        <f t="shared" si="385"/>
        <v>0</v>
      </c>
      <c r="AM1978" s="51">
        <f t="shared" si="386"/>
        <v>0</v>
      </c>
      <c r="AN1978" s="51">
        <f t="shared" si="387"/>
        <v>0</v>
      </c>
    </row>
    <row r="1979" spans="1:40" x14ac:dyDescent="0.25">
      <c r="A1979" s="17"/>
      <c r="B1979" s="17"/>
      <c r="C1979" s="35"/>
      <c r="D1979" s="17"/>
      <c r="E1979" s="17"/>
      <c r="F1979" s="17"/>
      <c r="G1979" s="62">
        <f t="shared" si="388"/>
        <v>0</v>
      </c>
      <c r="H1979" s="17"/>
      <c r="I1979" s="17"/>
      <c r="J1979" s="17"/>
      <c r="K1979" s="17"/>
      <c r="L1979" s="17"/>
      <c r="M1979" s="17"/>
      <c r="N1979" s="17"/>
      <c r="O1979" s="17"/>
      <c r="P1979" s="115"/>
      <c r="Q1979" s="62">
        <f>IF(C1979&gt;A_Stammdaten!$B$12,0,SUM(G1979,H1979,J1979,K1979,M1979,N1979)-SUM(I1979,L1979,O1979,P1979))</f>
        <v>0</v>
      </c>
      <c r="R1979" s="17"/>
      <c r="S1979" s="17"/>
      <c r="T1979" s="17"/>
      <c r="U1979" s="62">
        <f t="shared" si="379"/>
        <v>0</v>
      </c>
      <c r="V1979" s="63">
        <f>IF(ISBLANK($B1979),0,VLOOKUP($B1979,Listen!$A$2:$C$45,2,FALSE))</f>
        <v>0</v>
      </c>
      <c r="W1979" s="63">
        <f>IF(ISBLANK($B1979),0,VLOOKUP($B1979,Listen!$A$2:$C$45,3,FALSE))</f>
        <v>0</v>
      </c>
      <c r="X1979" s="49">
        <f t="shared" si="380"/>
        <v>0</v>
      </c>
      <c r="Y1979" s="49">
        <f t="shared" si="389"/>
        <v>0</v>
      </c>
      <c r="Z1979" s="49">
        <f t="shared" si="389"/>
        <v>0</v>
      </c>
      <c r="AA1979" s="49">
        <f t="shared" si="389"/>
        <v>0</v>
      </c>
      <c r="AB1979" s="49">
        <f t="shared" si="389"/>
        <v>0</v>
      </c>
      <c r="AC1979" s="49">
        <f t="shared" si="389"/>
        <v>0</v>
      </c>
      <c r="AD1979" s="49">
        <f t="shared" si="389"/>
        <v>0</v>
      </c>
      <c r="AE1979" s="51">
        <f t="shared" si="390"/>
        <v>0</v>
      </c>
      <c r="AF1979" s="51">
        <f>IF(C1979=A_Stammdaten!$B$12,D_SAV!$U1979-D_SAV!$AG1979,HLOOKUP(A_Stammdaten!$B$12-1,$AH$4:$AN$4004,ROW(C1979)-3,FALSE)-$AG1979)</f>
        <v>0</v>
      </c>
      <c r="AG1979" s="51">
        <f>HLOOKUP(A_Stammdaten!$B$12,$AH$4:$AN$4004,ROW(C1979)-3,FALSE)</f>
        <v>0</v>
      </c>
      <c r="AH1979" s="51">
        <f t="shared" si="381"/>
        <v>0</v>
      </c>
      <c r="AI1979" s="51">
        <f t="shared" si="382"/>
        <v>0</v>
      </c>
      <c r="AJ1979" s="51">
        <f t="shared" si="383"/>
        <v>0</v>
      </c>
      <c r="AK1979" s="51">
        <f t="shared" si="384"/>
        <v>0</v>
      </c>
      <c r="AL1979" s="51">
        <f t="shared" si="385"/>
        <v>0</v>
      </c>
      <c r="AM1979" s="51">
        <f t="shared" si="386"/>
        <v>0</v>
      </c>
      <c r="AN1979" s="51">
        <f t="shared" si="387"/>
        <v>0</v>
      </c>
    </row>
    <row r="1980" spans="1:40" x14ac:dyDescent="0.25">
      <c r="A1980" s="17"/>
      <c r="B1980" s="17"/>
      <c r="C1980" s="35"/>
      <c r="D1980" s="17"/>
      <c r="E1980" s="17"/>
      <c r="F1980" s="17"/>
      <c r="G1980" s="62">
        <f t="shared" si="388"/>
        <v>0</v>
      </c>
      <c r="H1980" s="17"/>
      <c r="I1980" s="17"/>
      <c r="J1980" s="17"/>
      <c r="K1980" s="17"/>
      <c r="L1980" s="17"/>
      <c r="M1980" s="17"/>
      <c r="N1980" s="17"/>
      <c r="O1980" s="17"/>
      <c r="P1980" s="115"/>
      <c r="Q1980" s="62">
        <f>IF(C1980&gt;A_Stammdaten!$B$12,0,SUM(G1980,H1980,J1980,K1980,M1980,N1980)-SUM(I1980,L1980,O1980,P1980))</f>
        <v>0</v>
      </c>
      <c r="R1980" s="17"/>
      <c r="S1980" s="17"/>
      <c r="T1980" s="17"/>
      <c r="U1980" s="62">
        <f t="shared" si="379"/>
        <v>0</v>
      </c>
      <c r="V1980" s="63">
        <f>IF(ISBLANK($B1980),0,VLOOKUP($B1980,Listen!$A$2:$C$45,2,FALSE))</f>
        <v>0</v>
      </c>
      <c r="W1980" s="63">
        <f>IF(ISBLANK($B1980),0,VLOOKUP($B1980,Listen!$A$2:$C$45,3,FALSE))</f>
        <v>0</v>
      </c>
      <c r="X1980" s="49">
        <f t="shared" si="380"/>
        <v>0</v>
      </c>
      <c r="Y1980" s="49">
        <f t="shared" si="389"/>
        <v>0</v>
      </c>
      <c r="Z1980" s="49">
        <f t="shared" si="389"/>
        <v>0</v>
      </c>
      <c r="AA1980" s="49">
        <f t="shared" si="389"/>
        <v>0</v>
      </c>
      <c r="AB1980" s="49">
        <f t="shared" si="389"/>
        <v>0</v>
      </c>
      <c r="AC1980" s="49">
        <f t="shared" si="389"/>
        <v>0</v>
      </c>
      <c r="AD1980" s="49">
        <f t="shared" ref="Y1980:AD2005" si="391">$V1980</f>
        <v>0</v>
      </c>
      <c r="AE1980" s="51">
        <f t="shared" si="390"/>
        <v>0</v>
      </c>
      <c r="AF1980" s="51">
        <f>IF(C1980=A_Stammdaten!$B$12,D_SAV!$U1980-D_SAV!$AG1980,HLOOKUP(A_Stammdaten!$B$12-1,$AH$4:$AN$4004,ROW(C1980)-3,FALSE)-$AG1980)</f>
        <v>0</v>
      </c>
      <c r="AG1980" s="51">
        <f>HLOOKUP(A_Stammdaten!$B$12,$AH$4:$AN$4004,ROW(C1980)-3,FALSE)</f>
        <v>0</v>
      </c>
      <c r="AH1980" s="51">
        <f t="shared" si="381"/>
        <v>0</v>
      </c>
      <c r="AI1980" s="51">
        <f t="shared" si="382"/>
        <v>0</v>
      </c>
      <c r="AJ1980" s="51">
        <f t="shared" si="383"/>
        <v>0</v>
      </c>
      <c r="AK1980" s="51">
        <f t="shared" si="384"/>
        <v>0</v>
      </c>
      <c r="AL1980" s="51">
        <f t="shared" si="385"/>
        <v>0</v>
      </c>
      <c r="AM1980" s="51">
        <f t="shared" si="386"/>
        <v>0</v>
      </c>
      <c r="AN1980" s="51">
        <f t="shared" si="387"/>
        <v>0</v>
      </c>
    </row>
    <row r="1981" spans="1:40" x14ac:dyDescent="0.25">
      <c r="A1981" s="17"/>
      <c r="B1981" s="17"/>
      <c r="C1981" s="35"/>
      <c r="D1981" s="17"/>
      <c r="E1981" s="17"/>
      <c r="F1981" s="17"/>
      <c r="G1981" s="62">
        <f t="shared" si="388"/>
        <v>0</v>
      </c>
      <c r="H1981" s="17"/>
      <c r="I1981" s="17"/>
      <c r="J1981" s="17"/>
      <c r="K1981" s="17"/>
      <c r="L1981" s="17"/>
      <c r="M1981" s="17"/>
      <c r="N1981" s="17"/>
      <c r="O1981" s="17"/>
      <c r="P1981" s="115"/>
      <c r="Q1981" s="62">
        <f>IF(C1981&gt;A_Stammdaten!$B$12,0,SUM(G1981,H1981,J1981,K1981,M1981,N1981)-SUM(I1981,L1981,O1981,P1981))</f>
        <v>0</v>
      </c>
      <c r="R1981" s="17"/>
      <c r="S1981" s="17"/>
      <c r="T1981" s="17"/>
      <c r="U1981" s="62">
        <f t="shared" si="379"/>
        <v>0</v>
      </c>
      <c r="V1981" s="63">
        <f>IF(ISBLANK($B1981),0,VLOOKUP($B1981,Listen!$A$2:$C$45,2,FALSE))</f>
        <v>0</v>
      </c>
      <c r="W1981" s="63">
        <f>IF(ISBLANK($B1981),0,VLOOKUP($B1981,Listen!$A$2:$C$45,3,FALSE))</f>
        <v>0</v>
      </c>
      <c r="X1981" s="49">
        <f t="shared" si="380"/>
        <v>0</v>
      </c>
      <c r="Y1981" s="49">
        <f t="shared" si="391"/>
        <v>0</v>
      </c>
      <c r="Z1981" s="49">
        <f t="shared" si="391"/>
        <v>0</v>
      </c>
      <c r="AA1981" s="49">
        <f t="shared" si="391"/>
        <v>0</v>
      </c>
      <c r="AB1981" s="49">
        <f t="shared" si="391"/>
        <v>0</v>
      </c>
      <c r="AC1981" s="49">
        <f t="shared" si="391"/>
        <v>0</v>
      </c>
      <c r="AD1981" s="49">
        <f t="shared" si="391"/>
        <v>0</v>
      </c>
      <c r="AE1981" s="51">
        <f t="shared" si="390"/>
        <v>0</v>
      </c>
      <c r="AF1981" s="51">
        <f>IF(C1981=A_Stammdaten!$B$12,D_SAV!$U1981-D_SAV!$AG1981,HLOOKUP(A_Stammdaten!$B$12-1,$AH$4:$AN$4004,ROW(C1981)-3,FALSE)-$AG1981)</f>
        <v>0</v>
      </c>
      <c r="AG1981" s="51">
        <f>HLOOKUP(A_Stammdaten!$B$12,$AH$4:$AN$4004,ROW(C1981)-3,FALSE)</f>
        <v>0</v>
      </c>
      <c r="AH1981" s="51">
        <f t="shared" si="381"/>
        <v>0</v>
      </c>
      <c r="AI1981" s="51">
        <f t="shared" si="382"/>
        <v>0</v>
      </c>
      <c r="AJ1981" s="51">
        <f t="shared" si="383"/>
        <v>0</v>
      </c>
      <c r="AK1981" s="51">
        <f t="shared" si="384"/>
        <v>0</v>
      </c>
      <c r="AL1981" s="51">
        <f t="shared" si="385"/>
        <v>0</v>
      </c>
      <c r="AM1981" s="51">
        <f t="shared" si="386"/>
        <v>0</v>
      </c>
      <c r="AN1981" s="51">
        <f t="shared" si="387"/>
        <v>0</v>
      </c>
    </row>
    <row r="1982" spans="1:40" x14ac:dyDescent="0.25">
      <c r="A1982" s="17"/>
      <c r="B1982" s="17"/>
      <c r="C1982" s="35"/>
      <c r="D1982" s="17"/>
      <c r="E1982" s="17"/>
      <c r="F1982" s="17"/>
      <c r="G1982" s="62">
        <f t="shared" si="388"/>
        <v>0</v>
      </c>
      <c r="H1982" s="17"/>
      <c r="I1982" s="17"/>
      <c r="J1982" s="17"/>
      <c r="K1982" s="17"/>
      <c r="L1982" s="17"/>
      <c r="M1982" s="17"/>
      <c r="N1982" s="17"/>
      <c r="O1982" s="17"/>
      <c r="P1982" s="115"/>
      <c r="Q1982" s="62">
        <f>IF(C1982&gt;A_Stammdaten!$B$12,0,SUM(G1982,H1982,J1982,K1982,M1982,N1982)-SUM(I1982,L1982,O1982,P1982))</f>
        <v>0</v>
      </c>
      <c r="R1982" s="17"/>
      <c r="S1982" s="17"/>
      <c r="T1982" s="17"/>
      <c r="U1982" s="62">
        <f t="shared" si="379"/>
        <v>0</v>
      </c>
      <c r="V1982" s="63">
        <f>IF(ISBLANK($B1982),0,VLOOKUP($B1982,Listen!$A$2:$C$45,2,FALSE))</f>
        <v>0</v>
      </c>
      <c r="W1982" s="63">
        <f>IF(ISBLANK($B1982),0,VLOOKUP($B1982,Listen!$A$2:$C$45,3,FALSE))</f>
        <v>0</v>
      </c>
      <c r="X1982" s="49">
        <f t="shared" si="380"/>
        <v>0</v>
      </c>
      <c r="Y1982" s="49">
        <f t="shared" si="391"/>
        <v>0</v>
      </c>
      <c r="Z1982" s="49">
        <f t="shared" si="391"/>
        <v>0</v>
      </c>
      <c r="AA1982" s="49">
        <f t="shared" si="391"/>
        <v>0</v>
      </c>
      <c r="AB1982" s="49">
        <f t="shared" si="391"/>
        <v>0</v>
      </c>
      <c r="AC1982" s="49">
        <f t="shared" si="391"/>
        <v>0</v>
      </c>
      <c r="AD1982" s="49">
        <f t="shared" si="391"/>
        <v>0</v>
      </c>
      <c r="AE1982" s="51">
        <f t="shared" si="390"/>
        <v>0</v>
      </c>
      <c r="AF1982" s="51">
        <f>IF(C1982=A_Stammdaten!$B$12,D_SAV!$U1982-D_SAV!$AG1982,HLOOKUP(A_Stammdaten!$B$12-1,$AH$4:$AN$4004,ROW(C1982)-3,FALSE)-$AG1982)</f>
        <v>0</v>
      </c>
      <c r="AG1982" s="51">
        <f>HLOOKUP(A_Stammdaten!$B$12,$AH$4:$AN$4004,ROW(C1982)-3,FALSE)</f>
        <v>0</v>
      </c>
      <c r="AH1982" s="51">
        <f t="shared" si="381"/>
        <v>0</v>
      </c>
      <c r="AI1982" s="51">
        <f t="shared" si="382"/>
        <v>0</v>
      </c>
      <c r="AJ1982" s="51">
        <f t="shared" si="383"/>
        <v>0</v>
      </c>
      <c r="AK1982" s="51">
        <f t="shared" si="384"/>
        <v>0</v>
      </c>
      <c r="AL1982" s="51">
        <f t="shared" si="385"/>
        <v>0</v>
      </c>
      <c r="AM1982" s="51">
        <f t="shared" si="386"/>
        <v>0</v>
      </c>
      <c r="AN1982" s="51">
        <f t="shared" si="387"/>
        <v>0</v>
      </c>
    </row>
    <row r="1983" spans="1:40" x14ac:dyDescent="0.25">
      <c r="A1983" s="17"/>
      <c r="B1983" s="17"/>
      <c r="C1983" s="35"/>
      <c r="D1983" s="17"/>
      <c r="E1983" s="17"/>
      <c r="F1983" s="17"/>
      <c r="G1983" s="62">
        <f t="shared" si="388"/>
        <v>0</v>
      </c>
      <c r="H1983" s="17"/>
      <c r="I1983" s="17"/>
      <c r="J1983" s="17"/>
      <c r="K1983" s="17"/>
      <c r="L1983" s="17"/>
      <c r="M1983" s="17"/>
      <c r="N1983" s="17"/>
      <c r="O1983" s="17"/>
      <c r="P1983" s="115"/>
      <c r="Q1983" s="62">
        <f>IF(C1983&gt;A_Stammdaten!$B$12,0,SUM(G1983,H1983,J1983,K1983,M1983,N1983)-SUM(I1983,L1983,O1983,P1983))</f>
        <v>0</v>
      </c>
      <c r="R1983" s="17"/>
      <c r="S1983" s="17"/>
      <c r="T1983" s="17"/>
      <c r="U1983" s="62">
        <f t="shared" si="379"/>
        <v>0</v>
      </c>
      <c r="V1983" s="63">
        <f>IF(ISBLANK($B1983),0,VLOOKUP($B1983,Listen!$A$2:$C$45,2,FALSE))</f>
        <v>0</v>
      </c>
      <c r="W1983" s="63">
        <f>IF(ISBLANK($B1983),0,VLOOKUP($B1983,Listen!$A$2:$C$45,3,FALSE))</f>
        <v>0</v>
      </c>
      <c r="X1983" s="49">
        <f t="shared" si="380"/>
        <v>0</v>
      </c>
      <c r="Y1983" s="49">
        <f t="shared" si="391"/>
        <v>0</v>
      </c>
      <c r="Z1983" s="49">
        <f t="shared" si="391"/>
        <v>0</v>
      </c>
      <c r="AA1983" s="49">
        <f t="shared" si="391"/>
        <v>0</v>
      </c>
      <c r="AB1983" s="49">
        <f t="shared" si="391"/>
        <v>0</v>
      </c>
      <c r="AC1983" s="49">
        <f t="shared" si="391"/>
        <v>0</v>
      </c>
      <c r="AD1983" s="49">
        <f t="shared" si="391"/>
        <v>0</v>
      </c>
      <c r="AE1983" s="51">
        <f t="shared" si="390"/>
        <v>0</v>
      </c>
      <c r="AF1983" s="51">
        <f>IF(C1983=A_Stammdaten!$B$12,D_SAV!$U1983-D_SAV!$AG1983,HLOOKUP(A_Stammdaten!$B$12-1,$AH$4:$AN$4004,ROW(C1983)-3,FALSE)-$AG1983)</f>
        <v>0</v>
      </c>
      <c r="AG1983" s="51">
        <f>HLOOKUP(A_Stammdaten!$B$12,$AH$4:$AN$4004,ROW(C1983)-3,FALSE)</f>
        <v>0</v>
      </c>
      <c r="AH1983" s="51">
        <f t="shared" si="381"/>
        <v>0</v>
      </c>
      <c r="AI1983" s="51">
        <f t="shared" si="382"/>
        <v>0</v>
      </c>
      <c r="AJ1983" s="51">
        <f t="shared" si="383"/>
        <v>0</v>
      </c>
      <c r="AK1983" s="51">
        <f t="shared" si="384"/>
        <v>0</v>
      </c>
      <c r="AL1983" s="51">
        <f t="shared" si="385"/>
        <v>0</v>
      </c>
      <c r="AM1983" s="51">
        <f t="shared" si="386"/>
        <v>0</v>
      </c>
      <c r="AN1983" s="51">
        <f t="shared" si="387"/>
        <v>0</v>
      </c>
    </row>
    <row r="1984" spans="1:40" x14ac:dyDescent="0.25">
      <c r="A1984" s="17"/>
      <c r="B1984" s="17"/>
      <c r="C1984" s="35"/>
      <c r="D1984" s="17"/>
      <c r="E1984" s="17"/>
      <c r="F1984" s="17"/>
      <c r="G1984" s="62">
        <f t="shared" si="388"/>
        <v>0</v>
      </c>
      <c r="H1984" s="17"/>
      <c r="I1984" s="17"/>
      <c r="J1984" s="17"/>
      <c r="K1984" s="17"/>
      <c r="L1984" s="17"/>
      <c r="M1984" s="17"/>
      <c r="N1984" s="17"/>
      <c r="O1984" s="17"/>
      <c r="P1984" s="115"/>
      <c r="Q1984" s="62">
        <f>IF(C1984&gt;A_Stammdaten!$B$12,0,SUM(G1984,H1984,J1984,K1984,M1984,N1984)-SUM(I1984,L1984,O1984,P1984))</f>
        <v>0</v>
      </c>
      <c r="R1984" s="17"/>
      <c r="S1984" s="17"/>
      <c r="T1984" s="17"/>
      <c r="U1984" s="62">
        <f t="shared" si="379"/>
        <v>0</v>
      </c>
      <c r="V1984" s="63">
        <f>IF(ISBLANK($B1984),0,VLOOKUP($B1984,Listen!$A$2:$C$45,2,FALSE))</f>
        <v>0</v>
      </c>
      <c r="W1984" s="63">
        <f>IF(ISBLANK($B1984),0,VLOOKUP($B1984,Listen!$A$2:$C$45,3,FALSE))</f>
        <v>0</v>
      </c>
      <c r="X1984" s="49">
        <f t="shared" si="380"/>
        <v>0</v>
      </c>
      <c r="Y1984" s="49">
        <f t="shared" si="391"/>
        <v>0</v>
      </c>
      <c r="Z1984" s="49">
        <f t="shared" si="391"/>
        <v>0</v>
      </c>
      <c r="AA1984" s="49">
        <f t="shared" si="391"/>
        <v>0</v>
      </c>
      <c r="AB1984" s="49">
        <f t="shared" si="391"/>
        <v>0</v>
      </c>
      <c r="AC1984" s="49">
        <f t="shared" si="391"/>
        <v>0</v>
      </c>
      <c r="AD1984" s="49">
        <f t="shared" si="391"/>
        <v>0</v>
      </c>
      <c r="AE1984" s="51">
        <f t="shared" si="390"/>
        <v>0</v>
      </c>
      <c r="AF1984" s="51">
        <f>IF(C1984=A_Stammdaten!$B$12,D_SAV!$U1984-D_SAV!$AG1984,HLOOKUP(A_Stammdaten!$B$12-1,$AH$4:$AN$4004,ROW(C1984)-3,FALSE)-$AG1984)</f>
        <v>0</v>
      </c>
      <c r="AG1984" s="51">
        <f>HLOOKUP(A_Stammdaten!$B$12,$AH$4:$AN$4004,ROW(C1984)-3,FALSE)</f>
        <v>0</v>
      </c>
      <c r="AH1984" s="51">
        <f t="shared" si="381"/>
        <v>0</v>
      </c>
      <c r="AI1984" s="51">
        <f t="shared" si="382"/>
        <v>0</v>
      </c>
      <c r="AJ1984" s="51">
        <f t="shared" si="383"/>
        <v>0</v>
      </c>
      <c r="AK1984" s="51">
        <f t="shared" si="384"/>
        <v>0</v>
      </c>
      <c r="AL1984" s="51">
        <f t="shared" si="385"/>
        <v>0</v>
      </c>
      <c r="AM1984" s="51">
        <f t="shared" si="386"/>
        <v>0</v>
      </c>
      <c r="AN1984" s="51">
        <f t="shared" si="387"/>
        <v>0</v>
      </c>
    </row>
    <row r="1985" spans="1:40" x14ac:dyDescent="0.25">
      <c r="A1985" s="17"/>
      <c r="B1985" s="17"/>
      <c r="C1985" s="35"/>
      <c r="D1985" s="17"/>
      <c r="E1985" s="17"/>
      <c r="F1985" s="17"/>
      <c r="G1985" s="62">
        <f t="shared" si="388"/>
        <v>0</v>
      </c>
      <c r="H1985" s="17"/>
      <c r="I1985" s="17"/>
      <c r="J1985" s="17"/>
      <c r="K1985" s="17"/>
      <c r="L1985" s="17"/>
      <c r="M1985" s="17"/>
      <c r="N1985" s="17"/>
      <c r="O1985" s="17"/>
      <c r="P1985" s="115"/>
      <c r="Q1985" s="62">
        <f>IF(C1985&gt;A_Stammdaten!$B$12,0,SUM(G1985,H1985,J1985,K1985,M1985,N1985)-SUM(I1985,L1985,O1985,P1985))</f>
        <v>0</v>
      </c>
      <c r="R1985" s="17"/>
      <c r="S1985" s="17"/>
      <c r="T1985" s="17"/>
      <c r="U1985" s="62">
        <f t="shared" si="379"/>
        <v>0</v>
      </c>
      <c r="V1985" s="63">
        <f>IF(ISBLANK($B1985),0,VLOOKUP($B1985,Listen!$A$2:$C$45,2,FALSE))</f>
        <v>0</v>
      </c>
      <c r="W1985" s="63">
        <f>IF(ISBLANK($B1985),0,VLOOKUP($B1985,Listen!$A$2:$C$45,3,FALSE))</f>
        <v>0</v>
      </c>
      <c r="X1985" s="49">
        <f t="shared" si="380"/>
        <v>0</v>
      </c>
      <c r="Y1985" s="49">
        <f t="shared" si="391"/>
        <v>0</v>
      </c>
      <c r="Z1985" s="49">
        <f t="shared" si="391"/>
        <v>0</v>
      </c>
      <c r="AA1985" s="49">
        <f t="shared" si="391"/>
        <v>0</v>
      </c>
      <c r="AB1985" s="49">
        <f t="shared" si="391"/>
        <v>0</v>
      </c>
      <c r="AC1985" s="49">
        <f t="shared" si="391"/>
        <v>0</v>
      </c>
      <c r="AD1985" s="49">
        <f t="shared" si="391"/>
        <v>0</v>
      </c>
      <c r="AE1985" s="51">
        <f t="shared" si="390"/>
        <v>0</v>
      </c>
      <c r="AF1985" s="51">
        <f>IF(C1985=A_Stammdaten!$B$12,D_SAV!$U1985-D_SAV!$AG1985,HLOOKUP(A_Stammdaten!$B$12-1,$AH$4:$AN$4004,ROW(C1985)-3,FALSE)-$AG1985)</f>
        <v>0</v>
      </c>
      <c r="AG1985" s="51">
        <f>HLOOKUP(A_Stammdaten!$B$12,$AH$4:$AN$4004,ROW(C1985)-3,FALSE)</f>
        <v>0</v>
      </c>
      <c r="AH1985" s="51">
        <f t="shared" si="381"/>
        <v>0</v>
      </c>
      <c r="AI1985" s="51">
        <f t="shared" si="382"/>
        <v>0</v>
      </c>
      <c r="AJ1985" s="51">
        <f t="shared" si="383"/>
        <v>0</v>
      </c>
      <c r="AK1985" s="51">
        <f t="shared" si="384"/>
        <v>0</v>
      </c>
      <c r="AL1985" s="51">
        <f t="shared" si="385"/>
        <v>0</v>
      </c>
      <c r="AM1985" s="51">
        <f t="shared" si="386"/>
        <v>0</v>
      </c>
      <c r="AN1985" s="51">
        <f t="shared" si="387"/>
        <v>0</v>
      </c>
    </row>
    <row r="1986" spans="1:40" x14ac:dyDescent="0.25">
      <c r="A1986" s="17"/>
      <c r="B1986" s="17"/>
      <c r="C1986" s="35"/>
      <c r="D1986" s="17"/>
      <c r="E1986" s="17"/>
      <c r="F1986" s="17"/>
      <c r="G1986" s="62">
        <f t="shared" si="388"/>
        <v>0</v>
      </c>
      <c r="H1986" s="17"/>
      <c r="I1986" s="17"/>
      <c r="J1986" s="17"/>
      <c r="K1986" s="17"/>
      <c r="L1986" s="17"/>
      <c r="M1986" s="17"/>
      <c r="N1986" s="17"/>
      <c r="O1986" s="17"/>
      <c r="P1986" s="115"/>
      <c r="Q1986" s="62">
        <f>IF(C1986&gt;A_Stammdaten!$B$12,0,SUM(G1986,H1986,J1986,K1986,M1986,N1986)-SUM(I1986,L1986,O1986,P1986))</f>
        <v>0</v>
      </c>
      <c r="R1986" s="17"/>
      <c r="S1986" s="17"/>
      <c r="T1986" s="17"/>
      <c r="U1986" s="62">
        <f t="shared" si="379"/>
        <v>0</v>
      </c>
      <c r="V1986" s="63">
        <f>IF(ISBLANK($B1986),0,VLOOKUP($B1986,Listen!$A$2:$C$45,2,FALSE))</f>
        <v>0</v>
      </c>
      <c r="W1986" s="63">
        <f>IF(ISBLANK($B1986),0,VLOOKUP($B1986,Listen!$A$2:$C$45,3,FALSE))</f>
        <v>0</v>
      </c>
      <c r="X1986" s="49">
        <f t="shared" si="380"/>
        <v>0</v>
      </c>
      <c r="Y1986" s="49">
        <f t="shared" si="391"/>
        <v>0</v>
      </c>
      <c r="Z1986" s="49">
        <f t="shared" si="391"/>
        <v>0</v>
      </c>
      <c r="AA1986" s="49">
        <f t="shared" si="391"/>
        <v>0</v>
      </c>
      <c r="AB1986" s="49">
        <f t="shared" si="391"/>
        <v>0</v>
      </c>
      <c r="AC1986" s="49">
        <f t="shared" si="391"/>
        <v>0</v>
      </c>
      <c r="AD1986" s="49">
        <f t="shared" si="391"/>
        <v>0</v>
      </c>
      <c r="AE1986" s="51">
        <f t="shared" si="390"/>
        <v>0</v>
      </c>
      <c r="AF1986" s="51">
        <f>IF(C1986=A_Stammdaten!$B$12,D_SAV!$U1986-D_SAV!$AG1986,HLOOKUP(A_Stammdaten!$B$12-1,$AH$4:$AN$4004,ROW(C1986)-3,FALSE)-$AG1986)</f>
        <v>0</v>
      </c>
      <c r="AG1986" s="51">
        <f>HLOOKUP(A_Stammdaten!$B$12,$AH$4:$AN$4004,ROW(C1986)-3,FALSE)</f>
        <v>0</v>
      </c>
      <c r="AH1986" s="51">
        <f t="shared" si="381"/>
        <v>0</v>
      </c>
      <c r="AI1986" s="51">
        <f t="shared" si="382"/>
        <v>0</v>
      </c>
      <c r="AJ1986" s="51">
        <f t="shared" si="383"/>
        <v>0</v>
      </c>
      <c r="AK1986" s="51">
        <f t="shared" si="384"/>
        <v>0</v>
      </c>
      <c r="AL1986" s="51">
        <f t="shared" si="385"/>
        <v>0</v>
      </c>
      <c r="AM1986" s="51">
        <f t="shared" si="386"/>
        <v>0</v>
      </c>
      <c r="AN1986" s="51">
        <f t="shared" si="387"/>
        <v>0</v>
      </c>
    </row>
    <row r="1987" spans="1:40" x14ac:dyDescent="0.25">
      <c r="A1987" s="17"/>
      <c r="B1987" s="17"/>
      <c r="C1987" s="35"/>
      <c r="D1987" s="17"/>
      <c r="E1987" s="17"/>
      <c r="F1987" s="17"/>
      <c r="G1987" s="62">
        <f t="shared" si="388"/>
        <v>0</v>
      </c>
      <c r="H1987" s="17"/>
      <c r="I1987" s="17"/>
      <c r="J1987" s="17"/>
      <c r="K1987" s="17"/>
      <c r="L1987" s="17"/>
      <c r="M1987" s="17"/>
      <c r="N1987" s="17"/>
      <c r="O1987" s="17"/>
      <c r="P1987" s="115"/>
      <c r="Q1987" s="62">
        <f>IF(C1987&gt;A_Stammdaten!$B$12,0,SUM(G1987,H1987,J1987,K1987,M1987,N1987)-SUM(I1987,L1987,O1987,P1987))</f>
        <v>0</v>
      </c>
      <c r="R1987" s="17"/>
      <c r="S1987" s="17"/>
      <c r="T1987" s="17"/>
      <c r="U1987" s="62">
        <f t="shared" si="379"/>
        <v>0</v>
      </c>
      <c r="V1987" s="63">
        <f>IF(ISBLANK($B1987),0,VLOOKUP($B1987,Listen!$A$2:$C$45,2,FALSE))</f>
        <v>0</v>
      </c>
      <c r="W1987" s="63">
        <f>IF(ISBLANK($B1987),0,VLOOKUP($B1987,Listen!$A$2:$C$45,3,FALSE))</f>
        <v>0</v>
      </c>
      <c r="X1987" s="49">
        <f t="shared" si="380"/>
        <v>0</v>
      </c>
      <c r="Y1987" s="49">
        <f t="shared" si="391"/>
        <v>0</v>
      </c>
      <c r="Z1987" s="49">
        <f t="shared" si="391"/>
        <v>0</v>
      </c>
      <c r="AA1987" s="49">
        <f t="shared" si="391"/>
        <v>0</v>
      </c>
      <c r="AB1987" s="49">
        <f t="shared" si="391"/>
        <v>0</v>
      </c>
      <c r="AC1987" s="49">
        <f t="shared" si="391"/>
        <v>0</v>
      </c>
      <c r="AD1987" s="49">
        <f t="shared" si="391"/>
        <v>0</v>
      </c>
      <c r="AE1987" s="51">
        <f t="shared" si="390"/>
        <v>0</v>
      </c>
      <c r="AF1987" s="51">
        <f>IF(C1987=A_Stammdaten!$B$12,D_SAV!$U1987-D_SAV!$AG1987,HLOOKUP(A_Stammdaten!$B$12-1,$AH$4:$AN$4004,ROW(C1987)-3,FALSE)-$AG1987)</f>
        <v>0</v>
      </c>
      <c r="AG1987" s="51">
        <f>HLOOKUP(A_Stammdaten!$B$12,$AH$4:$AN$4004,ROW(C1987)-3,FALSE)</f>
        <v>0</v>
      </c>
      <c r="AH1987" s="51">
        <f t="shared" si="381"/>
        <v>0</v>
      </c>
      <c r="AI1987" s="51">
        <f t="shared" si="382"/>
        <v>0</v>
      </c>
      <c r="AJ1987" s="51">
        <f t="shared" si="383"/>
        <v>0</v>
      </c>
      <c r="AK1987" s="51">
        <f t="shared" si="384"/>
        <v>0</v>
      </c>
      <c r="AL1987" s="51">
        <f t="shared" si="385"/>
        <v>0</v>
      </c>
      <c r="AM1987" s="51">
        <f t="shared" si="386"/>
        <v>0</v>
      </c>
      <c r="AN1987" s="51">
        <f t="shared" si="387"/>
        <v>0</v>
      </c>
    </row>
    <row r="1988" spans="1:40" x14ac:dyDescent="0.25">
      <c r="A1988" s="17"/>
      <c r="B1988" s="17"/>
      <c r="C1988" s="35"/>
      <c r="D1988" s="17"/>
      <c r="E1988" s="17"/>
      <c r="F1988" s="17"/>
      <c r="G1988" s="62">
        <f t="shared" si="388"/>
        <v>0</v>
      </c>
      <c r="H1988" s="17"/>
      <c r="I1988" s="17"/>
      <c r="J1988" s="17"/>
      <c r="K1988" s="17"/>
      <c r="L1988" s="17"/>
      <c r="M1988" s="17"/>
      <c r="N1988" s="17"/>
      <c r="O1988" s="17"/>
      <c r="P1988" s="115"/>
      <c r="Q1988" s="62">
        <f>IF(C1988&gt;A_Stammdaten!$B$12,0,SUM(G1988,H1988,J1988,K1988,M1988,N1988)-SUM(I1988,L1988,O1988,P1988))</f>
        <v>0</v>
      </c>
      <c r="R1988" s="17"/>
      <c r="S1988" s="17"/>
      <c r="T1988" s="17"/>
      <c r="U1988" s="62">
        <f t="shared" si="379"/>
        <v>0</v>
      </c>
      <c r="V1988" s="63">
        <f>IF(ISBLANK($B1988),0,VLOOKUP($B1988,Listen!$A$2:$C$45,2,FALSE))</f>
        <v>0</v>
      </c>
      <c r="W1988" s="63">
        <f>IF(ISBLANK($B1988),0,VLOOKUP($B1988,Listen!$A$2:$C$45,3,FALSE))</f>
        <v>0</v>
      </c>
      <c r="X1988" s="49">
        <f t="shared" si="380"/>
        <v>0</v>
      </c>
      <c r="Y1988" s="49">
        <f t="shared" si="391"/>
        <v>0</v>
      </c>
      <c r="Z1988" s="49">
        <f t="shared" si="391"/>
        <v>0</v>
      </c>
      <c r="AA1988" s="49">
        <f t="shared" si="391"/>
        <v>0</v>
      </c>
      <c r="AB1988" s="49">
        <f t="shared" si="391"/>
        <v>0</v>
      </c>
      <c r="AC1988" s="49">
        <f t="shared" si="391"/>
        <v>0</v>
      </c>
      <c r="AD1988" s="49">
        <f t="shared" si="391"/>
        <v>0</v>
      </c>
      <c r="AE1988" s="51">
        <f t="shared" si="390"/>
        <v>0</v>
      </c>
      <c r="AF1988" s="51">
        <f>IF(C1988=A_Stammdaten!$B$12,D_SAV!$U1988-D_SAV!$AG1988,HLOOKUP(A_Stammdaten!$B$12-1,$AH$4:$AN$4004,ROW(C1988)-3,FALSE)-$AG1988)</f>
        <v>0</v>
      </c>
      <c r="AG1988" s="51">
        <f>HLOOKUP(A_Stammdaten!$B$12,$AH$4:$AN$4004,ROW(C1988)-3,FALSE)</f>
        <v>0</v>
      </c>
      <c r="AH1988" s="51">
        <f t="shared" si="381"/>
        <v>0</v>
      </c>
      <c r="AI1988" s="51">
        <f t="shared" si="382"/>
        <v>0</v>
      </c>
      <c r="AJ1988" s="51">
        <f t="shared" si="383"/>
        <v>0</v>
      </c>
      <c r="AK1988" s="51">
        <f t="shared" si="384"/>
        <v>0</v>
      </c>
      <c r="AL1988" s="51">
        <f t="shared" si="385"/>
        <v>0</v>
      </c>
      <c r="AM1988" s="51">
        <f t="shared" si="386"/>
        <v>0</v>
      </c>
      <c r="AN1988" s="51">
        <f t="shared" si="387"/>
        <v>0</v>
      </c>
    </row>
    <row r="1989" spans="1:40" x14ac:dyDescent="0.25">
      <c r="A1989" s="17"/>
      <c r="B1989" s="17"/>
      <c r="C1989" s="35"/>
      <c r="D1989" s="17"/>
      <c r="E1989" s="17"/>
      <c r="F1989" s="17"/>
      <c r="G1989" s="62">
        <f t="shared" si="388"/>
        <v>0</v>
      </c>
      <c r="H1989" s="17"/>
      <c r="I1989" s="17"/>
      <c r="J1989" s="17"/>
      <c r="K1989" s="17"/>
      <c r="L1989" s="17"/>
      <c r="M1989" s="17"/>
      <c r="N1989" s="17"/>
      <c r="O1989" s="17"/>
      <c r="P1989" s="115"/>
      <c r="Q1989" s="62">
        <f>IF(C1989&gt;A_Stammdaten!$B$12,0,SUM(G1989,H1989,J1989,K1989,M1989,N1989)-SUM(I1989,L1989,O1989,P1989))</f>
        <v>0</v>
      </c>
      <c r="R1989" s="17"/>
      <c r="S1989" s="17"/>
      <c r="T1989" s="17"/>
      <c r="U1989" s="62">
        <f t="shared" ref="U1989:U2052" si="392">Q1989-SUM(R1989:T1989)</f>
        <v>0</v>
      </c>
      <c r="V1989" s="63">
        <f>IF(ISBLANK($B1989),0,VLOOKUP($B1989,Listen!$A$2:$C$45,2,FALSE))</f>
        <v>0</v>
      </c>
      <c r="W1989" s="63">
        <f>IF(ISBLANK($B1989),0,VLOOKUP($B1989,Listen!$A$2:$C$45,3,FALSE))</f>
        <v>0</v>
      </c>
      <c r="X1989" s="49">
        <f t="shared" ref="X1989:AD2006" si="393">$V1989</f>
        <v>0</v>
      </c>
      <c r="Y1989" s="49">
        <f t="shared" si="391"/>
        <v>0</v>
      </c>
      <c r="Z1989" s="49">
        <f t="shared" si="391"/>
        <v>0</v>
      </c>
      <c r="AA1989" s="49">
        <f t="shared" si="391"/>
        <v>0</v>
      </c>
      <c r="AB1989" s="49">
        <f t="shared" si="391"/>
        <v>0</v>
      </c>
      <c r="AC1989" s="49">
        <f t="shared" si="391"/>
        <v>0</v>
      </c>
      <c r="AD1989" s="49">
        <f t="shared" si="391"/>
        <v>0</v>
      </c>
      <c r="AE1989" s="51">
        <f t="shared" si="390"/>
        <v>0</v>
      </c>
      <c r="AF1989" s="51">
        <f>IF(C1989=A_Stammdaten!$B$12,D_SAV!$U1989-D_SAV!$AG1989,HLOOKUP(A_Stammdaten!$B$12-1,$AH$4:$AN$4004,ROW(C1989)-3,FALSE)-$AG1989)</f>
        <v>0</v>
      </c>
      <c r="AG1989" s="51">
        <f>HLOOKUP(A_Stammdaten!$B$12,$AH$4:$AN$4004,ROW(C1989)-3,FALSE)</f>
        <v>0</v>
      </c>
      <c r="AH1989" s="51">
        <f t="shared" ref="AH1989:AH2052" si="394">IF(OR($C1989=0,$U1989=0),0,IF($C1989&lt;=AH$4,$U1989-$U1989/X1989*(AH$4-$C1989+1),0))</f>
        <v>0</v>
      </c>
      <c r="AI1989" s="51">
        <f t="shared" ref="AI1989:AI2052" si="395">IF(OR($C1989=0,$U1989=0,Y1989-(AI$4-$C1989)=0),0,IF($C1989&lt;AI$4,AH1989-AH1989/(Y1989-(AI$4-$C1989)),IF($C1989=AI$4,$U1989-$U1989/Y1989,0)))</f>
        <v>0</v>
      </c>
      <c r="AJ1989" s="51">
        <f t="shared" ref="AJ1989:AJ2052" si="396">IF(OR($C1989=0,$U1989=0,Z1989-(AJ$4-$C1989)=0),0,IF($C1989&lt;AJ$4,AI1989-AI1989/(Z1989-(AJ$4-$C1989)),IF($C1989=AJ$4,$U1989-$U1989/Z1989,0)))</f>
        <v>0</v>
      </c>
      <c r="AK1989" s="51">
        <f t="shared" ref="AK1989:AK2052" si="397">IF(OR($C1989=0,$U1989=0,AA1989-(AK$4-$C1989)=0),0,IF($C1989&lt;AK$4,AJ1989-AJ1989/(AA1989-(AK$4-$C1989)),IF($C1989=AK$4,$U1989-$U1989/AA1989,0)))</f>
        <v>0</v>
      </c>
      <c r="AL1989" s="51">
        <f t="shared" ref="AL1989:AL2052" si="398">IF(OR($C1989=0,$U1989=0,AB1989-(AL$4-$C1989)=0),0,IF($C1989&lt;AL$4,AK1989-AK1989/(AB1989-(AL$4-$C1989)),IF($C1989=AL$4,$U1989-$U1989/AB1989,0)))</f>
        <v>0</v>
      </c>
      <c r="AM1989" s="51">
        <f t="shared" ref="AM1989:AM2052" si="399">IF(OR($C1989=0,$U1989=0,AC1989-(AM$4-$C1989)=0),0,IF($C1989&lt;AM$4,AL1989-AL1989/(AC1989-(AM$4-$C1989)),IF($C1989=AM$4,$U1989-$U1989/AC1989,0)))</f>
        <v>0</v>
      </c>
      <c r="AN1989" s="51">
        <f t="shared" ref="AN1989:AN2052" si="400">IF(OR($C1989=0,$U1989=0,AD1989-(AN$4-$C1989)=0),0,IF($C1989&lt;AN$4,AM1989-AM1989/(AD1989-(AN$4-$C1989)),IF($C1989=AN$4,$U1989-$U1989/AD1989,0)))</f>
        <v>0</v>
      </c>
    </row>
    <row r="1990" spans="1:40" x14ac:dyDescent="0.25">
      <c r="A1990" s="17"/>
      <c r="B1990" s="17"/>
      <c r="C1990" s="35"/>
      <c r="D1990" s="17"/>
      <c r="E1990" s="17"/>
      <c r="F1990" s="17"/>
      <c r="G1990" s="62">
        <f t="shared" ref="G1990:G2053" si="401">D1990*E1990/100</f>
        <v>0</v>
      </c>
      <c r="H1990" s="17"/>
      <c r="I1990" s="17"/>
      <c r="J1990" s="17"/>
      <c r="K1990" s="17"/>
      <c r="L1990" s="17"/>
      <c r="M1990" s="17"/>
      <c r="N1990" s="17"/>
      <c r="O1990" s="17"/>
      <c r="P1990" s="115"/>
      <c r="Q1990" s="62">
        <f>IF(C1990&gt;A_Stammdaten!$B$12,0,SUM(G1990,H1990,J1990,K1990,M1990,N1990)-SUM(I1990,L1990,O1990,P1990))</f>
        <v>0</v>
      </c>
      <c r="R1990" s="17"/>
      <c r="S1990" s="17"/>
      <c r="T1990" s="17"/>
      <c r="U1990" s="62">
        <f t="shared" si="392"/>
        <v>0</v>
      </c>
      <c r="V1990" s="63">
        <f>IF(ISBLANK($B1990),0,VLOOKUP($B1990,Listen!$A$2:$C$45,2,FALSE))</f>
        <v>0</v>
      </c>
      <c r="W1990" s="63">
        <f>IF(ISBLANK($B1990),0,VLOOKUP($B1990,Listen!$A$2:$C$45,3,FALSE))</f>
        <v>0</v>
      </c>
      <c r="X1990" s="49">
        <f t="shared" si="393"/>
        <v>0</v>
      </c>
      <c r="Y1990" s="49">
        <f t="shared" si="391"/>
        <v>0</v>
      </c>
      <c r="Z1990" s="49">
        <f t="shared" si="391"/>
        <v>0</v>
      </c>
      <c r="AA1990" s="49">
        <f t="shared" si="391"/>
        <v>0</v>
      </c>
      <c r="AB1990" s="49">
        <f t="shared" si="391"/>
        <v>0</v>
      </c>
      <c r="AC1990" s="49">
        <f t="shared" si="391"/>
        <v>0</v>
      </c>
      <c r="AD1990" s="49">
        <f t="shared" si="391"/>
        <v>0</v>
      </c>
      <c r="AE1990" s="51">
        <f t="shared" si="390"/>
        <v>0</v>
      </c>
      <c r="AF1990" s="51">
        <f>IF(C1990=A_Stammdaten!$B$12,D_SAV!$U1990-D_SAV!$AG1990,HLOOKUP(A_Stammdaten!$B$12-1,$AH$4:$AN$4004,ROW(C1990)-3,FALSE)-$AG1990)</f>
        <v>0</v>
      </c>
      <c r="AG1990" s="51">
        <f>HLOOKUP(A_Stammdaten!$B$12,$AH$4:$AN$4004,ROW(C1990)-3,FALSE)</f>
        <v>0</v>
      </c>
      <c r="AH1990" s="51">
        <f t="shared" si="394"/>
        <v>0</v>
      </c>
      <c r="AI1990" s="51">
        <f t="shared" si="395"/>
        <v>0</v>
      </c>
      <c r="AJ1990" s="51">
        <f t="shared" si="396"/>
        <v>0</v>
      </c>
      <c r="AK1990" s="51">
        <f t="shared" si="397"/>
        <v>0</v>
      </c>
      <c r="AL1990" s="51">
        <f t="shared" si="398"/>
        <v>0</v>
      </c>
      <c r="AM1990" s="51">
        <f t="shared" si="399"/>
        <v>0</v>
      </c>
      <c r="AN1990" s="51">
        <f t="shared" si="400"/>
        <v>0</v>
      </c>
    </row>
    <row r="1991" spans="1:40" x14ac:dyDescent="0.25">
      <c r="A1991" s="17"/>
      <c r="B1991" s="17"/>
      <c r="C1991" s="35"/>
      <c r="D1991" s="17"/>
      <c r="E1991" s="17"/>
      <c r="F1991" s="17"/>
      <c r="G1991" s="62">
        <f t="shared" si="401"/>
        <v>0</v>
      </c>
      <c r="H1991" s="17"/>
      <c r="I1991" s="17"/>
      <c r="J1991" s="17"/>
      <c r="K1991" s="17"/>
      <c r="L1991" s="17"/>
      <c r="M1991" s="17"/>
      <c r="N1991" s="17"/>
      <c r="O1991" s="17"/>
      <c r="P1991" s="115"/>
      <c r="Q1991" s="62">
        <f>IF(C1991&gt;A_Stammdaten!$B$12,0,SUM(G1991,H1991,J1991,K1991,M1991,N1991)-SUM(I1991,L1991,O1991,P1991))</f>
        <v>0</v>
      </c>
      <c r="R1991" s="17"/>
      <c r="S1991" s="17"/>
      <c r="T1991" s="17"/>
      <c r="U1991" s="62">
        <f t="shared" si="392"/>
        <v>0</v>
      </c>
      <c r="V1991" s="63">
        <f>IF(ISBLANK($B1991),0,VLOOKUP($B1991,Listen!$A$2:$C$45,2,FALSE))</f>
        <v>0</v>
      </c>
      <c r="W1991" s="63">
        <f>IF(ISBLANK($B1991),0,VLOOKUP($B1991,Listen!$A$2:$C$45,3,FALSE))</f>
        <v>0</v>
      </c>
      <c r="X1991" s="49">
        <f t="shared" si="393"/>
        <v>0</v>
      </c>
      <c r="Y1991" s="49">
        <f t="shared" si="391"/>
        <v>0</v>
      </c>
      <c r="Z1991" s="49">
        <f t="shared" si="391"/>
        <v>0</v>
      </c>
      <c r="AA1991" s="49">
        <f t="shared" si="391"/>
        <v>0</v>
      </c>
      <c r="AB1991" s="49">
        <f t="shared" si="391"/>
        <v>0</v>
      </c>
      <c r="AC1991" s="49">
        <f t="shared" si="391"/>
        <v>0</v>
      </c>
      <c r="AD1991" s="49">
        <f t="shared" si="391"/>
        <v>0</v>
      </c>
      <c r="AE1991" s="51">
        <f t="shared" si="390"/>
        <v>0</v>
      </c>
      <c r="AF1991" s="51">
        <f>IF(C1991=A_Stammdaten!$B$12,D_SAV!$U1991-D_SAV!$AG1991,HLOOKUP(A_Stammdaten!$B$12-1,$AH$4:$AN$4004,ROW(C1991)-3,FALSE)-$AG1991)</f>
        <v>0</v>
      </c>
      <c r="AG1991" s="51">
        <f>HLOOKUP(A_Stammdaten!$B$12,$AH$4:$AN$4004,ROW(C1991)-3,FALSE)</f>
        <v>0</v>
      </c>
      <c r="AH1991" s="51">
        <f t="shared" si="394"/>
        <v>0</v>
      </c>
      <c r="AI1991" s="51">
        <f t="shared" si="395"/>
        <v>0</v>
      </c>
      <c r="AJ1991" s="51">
        <f t="shared" si="396"/>
        <v>0</v>
      </c>
      <c r="AK1991" s="51">
        <f t="shared" si="397"/>
        <v>0</v>
      </c>
      <c r="AL1991" s="51">
        <f t="shared" si="398"/>
        <v>0</v>
      </c>
      <c r="AM1991" s="51">
        <f t="shared" si="399"/>
        <v>0</v>
      </c>
      <c r="AN1991" s="51">
        <f t="shared" si="400"/>
        <v>0</v>
      </c>
    </row>
    <row r="1992" spans="1:40" x14ac:dyDescent="0.25">
      <c r="A1992" s="17"/>
      <c r="B1992" s="17"/>
      <c r="C1992" s="35"/>
      <c r="D1992" s="17"/>
      <c r="E1992" s="17"/>
      <c r="F1992" s="17"/>
      <c r="G1992" s="62">
        <f t="shared" si="401"/>
        <v>0</v>
      </c>
      <c r="H1992" s="17"/>
      <c r="I1992" s="17"/>
      <c r="J1992" s="17"/>
      <c r="K1992" s="17"/>
      <c r="L1992" s="17"/>
      <c r="M1992" s="17"/>
      <c r="N1992" s="17"/>
      <c r="O1992" s="17"/>
      <c r="P1992" s="115"/>
      <c r="Q1992" s="62">
        <f>IF(C1992&gt;A_Stammdaten!$B$12,0,SUM(G1992,H1992,J1992,K1992,M1992,N1992)-SUM(I1992,L1992,O1992,P1992))</f>
        <v>0</v>
      </c>
      <c r="R1992" s="17"/>
      <c r="S1992" s="17"/>
      <c r="T1992" s="17"/>
      <c r="U1992" s="62">
        <f t="shared" si="392"/>
        <v>0</v>
      </c>
      <c r="V1992" s="63">
        <f>IF(ISBLANK($B1992),0,VLOOKUP($B1992,Listen!$A$2:$C$45,2,FALSE))</f>
        <v>0</v>
      </c>
      <c r="W1992" s="63">
        <f>IF(ISBLANK($B1992),0,VLOOKUP($B1992,Listen!$A$2:$C$45,3,FALSE))</f>
        <v>0</v>
      </c>
      <c r="X1992" s="49">
        <f t="shared" si="393"/>
        <v>0</v>
      </c>
      <c r="Y1992" s="49">
        <f t="shared" si="391"/>
        <v>0</v>
      </c>
      <c r="Z1992" s="49">
        <f t="shared" si="391"/>
        <v>0</v>
      </c>
      <c r="AA1992" s="49">
        <f t="shared" si="391"/>
        <v>0</v>
      </c>
      <c r="AB1992" s="49">
        <f t="shared" si="391"/>
        <v>0</v>
      </c>
      <c r="AC1992" s="49">
        <f t="shared" si="391"/>
        <v>0</v>
      </c>
      <c r="AD1992" s="49">
        <f t="shared" si="391"/>
        <v>0</v>
      </c>
      <c r="AE1992" s="51">
        <f t="shared" si="390"/>
        <v>0</v>
      </c>
      <c r="AF1992" s="51">
        <f>IF(C1992=A_Stammdaten!$B$12,D_SAV!$U1992-D_SAV!$AG1992,HLOOKUP(A_Stammdaten!$B$12-1,$AH$4:$AN$4004,ROW(C1992)-3,FALSE)-$AG1992)</f>
        <v>0</v>
      </c>
      <c r="AG1992" s="51">
        <f>HLOOKUP(A_Stammdaten!$B$12,$AH$4:$AN$4004,ROW(C1992)-3,FALSE)</f>
        <v>0</v>
      </c>
      <c r="AH1992" s="51">
        <f t="shared" si="394"/>
        <v>0</v>
      </c>
      <c r="AI1992" s="51">
        <f t="shared" si="395"/>
        <v>0</v>
      </c>
      <c r="AJ1992" s="51">
        <f t="shared" si="396"/>
        <v>0</v>
      </c>
      <c r="AK1992" s="51">
        <f t="shared" si="397"/>
        <v>0</v>
      </c>
      <c r="AL1992" s="51">
        <f t="shared" si="398"/>
        <v>0</v>
      </c>
      <c r="AM1992" s="51">
        <f t="shared" si="399"/>
        <v>0</v>
      </c>
      <c r="AN1992" s="51">
        <f t="shared" si="400"/>
        <v>0</v>
      </c>
    </row>
    <row r="1993" spans="1:40" x14ac:dyDescent="0.25">
      <c r="A1993" s="17"/>
      <c r="B1993" s="17"/>
      <c r="C1993" s="35"/>
      <c r="D1993" s="17"/>
      <c r="E1993" s="17"/>
      <c r="F1993" s="17"/>
      <c r="G1993" s="62">
        <f t="shared" si="401"/>
        <v>0</v>
      </c>
      <c r="H1993" s="17"/>
      <c r="I1993" s="17"/>
      <c r="J1993" s="17"/>
      <c r="K1993" s="17"/>
      <c r="L1993" s="17"/>
      <c r="M1993" s="17"/>
      <c r="N1993" s="17"/>
      <c r="O1993" s="17"/>
      <c r="P1993" s="115"/>
      <c r="Q1993" s="62">
        <f>IF(C1993&gt;A_Stammdaten!$B$12,0,SUM(G1993,H1993,J1993,K1993,M1993,N1993)-SUM(I1993,L1993,O1993,P1993))</f>
        <v>0</v>
      </c>
      <c r="R1993" s="17"/>
      <c r="S1993" s="17"/>
      <c r="T1993" s="17"/>
      <c r="U1993" s="62">
        <f t="shared" si="392"/>
        <v>0</v>
      </c>
      <c r="V1993" s="63">
        <f>IF(ISBLANK($B1993),0,VLOOKUP($B1993,Listen!$A$2:$C$45,2,FALSE))</f>
        <v>0</v>
      </c>
      <c r="W1993" s="63">
        <f>IF(ISBLANK($B1993),0,VLOOKUP($B1993,Listen!$A$2:$C$45,3,FALSE))</f>
        <v>0</v>
      </c>
      <c r="X1993" s="49">
        <f t="shared" si="393"/>
        <v>0</v>
      </c>
      <c r="Y1993" s="49">
        <f t="shared" si="391"/>
        <v>0</v>
      </c>
      <c r="Z1993" s="49">
        <f t="shared" si="391"/>
        <v>0</v>
      </c>
      <c r="AA1993" s="49">
        <f t="shared" si="391"/>
        <v>0</v>
      </c>
      <c r="AB1993" s="49">
        <f t="shared" si="391"/>
        <v>0</v>
      </c>
      <c r="AC1993" s="49">
        <f t="shared" si="391"/>
        <v>0</v>
      </c>
      <c r="AD1993" s="49">
        <f t="shared" si="391"/>
        <v>0</v>
      </c>
      <c r="AE1993" s="51">
        <f t="shared" si="390"/>
        <v>0</v>
      </c>
      <c r="AF1993" s="51">
        <f>IF(C1993=A_Stammdaten!$B$12,D_SAV!$U1993-D_SAV!$AG1993,HLOOKUP(A_Stammdaten!$B$12-1,$AH$4:$AN$4004,ROW(C1993)-3,FALSE)-$AG1993)</f>
        <v>0</v>
      </c>
      <c r="AG1993" s="51">
        <f>HLOOKUP(A_Stammdaten!$B$12,$AH$4:$AN$4004,ROW(C1993)-3,FALSE)</f>
        <v>0</v>
      </c>
      <c r="AH1993" s="51">
        <f t="shared" si="394"/>
        <v>0</v>
      </c>
      <c r="AI1993" s="51">
        <f t="shared" si="395"/>
        <v>0</v>
      </c>
      <c r="AJ1993" s="51">
        <f t="shared" si="396"/>
        <v>0</v>
      </c>
      <c r="AK1993" s="51">
        <f t="shared" si="397"/>
        <v>0</v>
      </c>
      <c r="AL1993" s="51">
        <f t="shared" si="398"/>
        <v>0</v>
      </c>
      <c r="AM1993" s="51">
        <f t="shared" si="399"/>
        <v>0</v>
      </c>
      <c r="AN1993" s="51">
        <f t="shared" si="400"/>
        <v>0</v>
      </c>
    </row>
    <row r="1994" spans="1:40" x14ac:dyDescent="0.25">
      <c r="A1994" s="17"/>
      <c r="B1994" s="17"/>
      <c r="C1994" s="35"/>
      <c r="D1994" s="17"/>
      <c r="E1994" s="17"/>
      <c r="F1994" s="17"/>
      <c r="G1994" s="62">
        <f t="shared" si="401"/>
        <v>0</v>
      </c>
      <c r="H1994" s="17"/>
      <c r="I1994" s="17"/>
      <c r="J1994" s="17"/>
      <c r="K1994" s="17"/>
      <c r="L1994" s="17"/>
      <c r="M1994" s="17"/>
      <c r="N1994" s="17"/>
      <c r="O1994" s="17"/>
      <c r="P1994" s="115"/>
      <c r="Q1994" s="62">
        <f>IF(C1994&gt;A_Stammdaten!$B$12,0,SUM(G1994,H1994,J1994,K1994,M1994,N1994)-SUM(I1994,L1994,O1994,P1994))</f>
        <v>0</v>
      </c>
      <c r="R1994" s="17"/>
      <c r="S1994" s="17"/>
      <c r="T1994" s="17"/>
      <c r="U1994" s="62">
        <f t="shared" si="392"/>
        <v>0</v>
      </c>
      <c r="V1994" s="63">
        <f>IF(ISBLANK($B1994),0,VLOOKUP($B1994,Listen!$A$2:$C$45,2,FALSE))</f>
        <v>0</v>
      </c>
      <c r="W1994" s="63">
        <f>IF(ISBLANK($B1994),0,VLOOKUP($B1994,Listen!$A$2:$C$45,3,FALSE))</f>
        <v>0</v>
      </c>
      <c r="X1994" s="49">
        <f t="shared" si="393"/>
        <v>0</v>
      </c>
      <c r="Y1994" s="49">
        <f t="shared" si="391"/>
        <v>0</v>
      </c>
      <c r="Z1994" s="49">
        <f t="shared" si="391"/>
        <v>0</v>
      </c>
      <c r="AA1994" s="49">
        <f t="shared" si="391"/>
        <v>0</v>
      </c>
      <c r="AB1994" s="49">
        <f t="shared" si="391"/>
        <v>0</v>
      </c>
      <c r="AC1994" s="49">
        <f t="shared" si="391"/>
        <v>0</v>
      </c>
      <c r="AD1994" s="49">
        <f t="shared" si="391"/>
        <v>0</v>
      </c>
      <c r="AE1994" s="51">
        <f t="shared" si="390"/>
        <v>0</v>
      </c>
      <c r="AF1994" s="51">
        <f>IF(C1994=A_Stammdaten!$B$12,D_SAV!$U1994-D_SAV!$AG1994,HLOOKUP(A_Stammdaten!$B$12-1,$AH$4:$AN$4004,ROW(C1994)-3,FALSE)-$AG1994)</f>
        <v>0</v>
      </c>
      <c r="AG1994" s="51">
        <f>HLOOKUP(A_Stammdaten!$B$12,$AH$4:$AN$4004,ROW(C1994)-3,FALSE)</f>
        <v>0</v>
      </c>
      <c r="AH1994" s="51">
        <f t="shared" si="394"/>
        <v>0</v>
      </c>
      <c r="AI1994" s="51">
        <f t="shared" si="395"/>
        <v>0</v>
      </c>
      <c r="AJ1994" s="51">
        <f t="shared" si="396"/>
        <v>0</v>
      </c>
      <c r="AK1994" s="51">
        <f t="shared" si="397"/>
        <v>0</v>
      </c>
      <c r="AL1994" s="51">
        <f t="shared" si="398"/>
        <v>0</v>
      </c>
      <c r="AM1994" s="51">
        <f t="shared" si="399"/>
        <v>0</v>
      </c>
      <c r="AN1994" s="51">
        <f t="shared" si="400"/>
        <v>0</v>
      </c>
    </row>
    <row r="1995" spans="1:40" x14ac:dyDescent="0.25">
      <c r="A1995" s="17"/>
      <c r="B1995" s="17"/>
      <c r="C1995" s="35"/>
      <c r="D1995" s="17"/>
      <c r="E1995" s="17"/>
      <c r="F1995" s="17"/>
      <c r="G1995" s="62">
        <f t="shared" si="401"/>
        <v>0</v>
      </c>
      <c r="H1995" s="17"/>
      <c r="I1995" s="17"/>
      <c r="J1995" s="17"/>
      <c r="K1995" s="17"/>
      <c r="L1995" s="17"/>
      <c r="M1995" s="17"/>
      <c r="N1995" s="17"/>
      <c r="O1995" s="17"/>
      <c r="P1995" s="115"/>
      <c r="Q1995" s="62">
        <f>IF(C1995&gt;A_Stammdaten!$B$12,0,SUM(G1995,H1995,J1995,K1995,M1995,N1995)-SUM(I1995,L1995,O1995,P1995))</f>
        <v>0</v>
      </c>
      <c r="R1995" s="17"/>
      <c r="S1995" s="17"/>
      <c r="T1995" s="17"/>
      <c r="U1995" s="62">
        <f t="shared" si="392"/>
        <v>0</v>
      </c>
      <c r="V1995" s="63">
        <f>IF(ISBLANK($B1995),0,VLOOKUP($B1995,Listen!$A$2:$C$45,2,FALSE))</f>
        <v>0</v>
      </c>
      <c r="W1995" s="63">
        <f>IF(ISBLANK($B1995),0,VLOOKUP($B1995,Listen!$A$2:$C$45,3,FALSE))</f>
        <v>0</v>
      </c>
      <c r="X1995" s="49">
        <f t="shared" si="393"/>
        <v>0</v>
      </c>
      <c r="Y1995" s="49">
        <f t="shared" si="391"/>
        <v>0</v>
      </c>
      <c r="Z1995" s="49">
        <f t="shared" si="391"/>
        <v>0</v>
      </c>
      <c r="AA1995" s="49">
        <f t="shared" si="391"/>
        <v>0</v>
      </c>
      <c r="AB1995" s="49">
        <f t="shared" si="391"/>
        <v>0</v>
      </c>
      <c r="AC1995" s="49">
        <f t="shared" si="391"/>
        <v>0</v>
      </c>
      <c r="AD1995" s="49">
        <f t="shared" si="391"/>
        <v>0</v>
      </c>
      <c r="AE1995" s="51">
        <f t="shared" si="390"/>
        <v>0</v>
      </c>
      <c r="AF1995" s="51">
        <f>IF(C1995=A_Stammdaten!$B$12,D_SAV!$U1995-D_SAV!$AG1995,HLOOKUP(A_Stammdaten!$B$12-1,$AH$4:$AN$4004,ROW(C1995)-3,FALSE)-$AG1995)</f>
        <v>0</v>
      </c>
      <c r="AG1995" s="51">
        <f>HLOOKUP(A_Stammdaten!$B$12,$AH$4:$AN$4004,ROW(C1995)-3,FALSE)</f>
        <v>0</v>
      </c>
      <c r="AH1995" s="51">
        <f t="shared" si="394"/>
        <v>0</v>
      </c>
      <c r="AI1995" s="51">
        <f t="shared" si="395"/>
        <v>0</v>
      </c>
      <c r="AJ1995" s="51">
        <f t="shared" si="396"/>
        <v>0</v>
      </c>
      <c r="AK1995" s="51">
        <f t="shared" si="397"/>
        <v>0</v>
      </c>
      <c r="AL1995" s="51">
        <f t="shared" si="398"/>
        <v>0</v>
      </c>
      <c r="AM1995" s="51">
        <f t="shared" si="399"/>
        <v>0</v>
      </c>
      <c r="AN1995" s="51">
        <f t="shared" si="400"/>
        <v>0</v>
      </c>
    </row>
    <row r="1996" spans="1:40" x14ac:dyDescent="0.25">
      <c r="A1996" s="17"/>
      <c r="B1996" s="17"/>
      <c r="C1996" s="35"/>
      <c r="D1996" s="17"/>
      <c r="E1996" s="17"/>
      <c r="F1996" s="17"/>
      <c r="G1996" s="62">
        <f t="shared" si="401"/>
        <v>0</v>
      </c>
      <c r="H1996" s="17"/>
      <c r="I1996" s="17"/>
      <c r="J1996" s="17"/>
      <c r="K1996" s="17"/>
      <c r="L1996" s="17"/>
      <c r="M1996" s="17"/>
      <c r="N1996" s="17"/>
      <c r="O1996" s="17"/>
      <c r="P1996" s="115"/>
      <c r="Q1996" s="62">
        <f>IF(C1996&gt;A_Stammdaten!$B$12,0,SUM(G1996,H1996,J1996,K1996,M1996,N1996)-SUM(I1996,L1996,O1996,P1996))</f>
        <v>0</v>
      </c>
      <c r="R1996" s="17"/>
      <c r="S1996" s="17"/>
      <c r="T1996" s="17"/>
      <c r="U1996" s="62">
        <f t="shared" si="392"/>
        <v>0</v>
      </c>
      <c r="V1996" s="63">
        <f>IF(ISBLANK($B1996),0,VLOOKUP($B1996,Listen!$A$2:$C$45,2,FALSE))</f>
        <v>0</v>
      </c>
      <c r="W1996" s="63">
        <f>IF(ISBLANK($B1996),0,VLOOKUP($B1996,Listen!$A$2:$C$45,3,FALSE))</f>
        <v>0</v>
      </c>
      <c r="X1996" s="49">
        <f t="shared" si="393"/>
        <v>0</v>
      </c>
      <c r="Y1996" s="49">
        <f t="shared" si="391"/>
        <v>0</v>
      </c>
      <c r="Z1996" s="49">
        <f t="shared" si="391"/>
        <v>0</v>
      </c>
      <c r="AA1996" s="49">
        <f t="shared" si="391"/>
        <v>0</v>
      </c>
      <c r="AB1996" s="49">
        <f t="shared" si="391"/>
        <v>0</v>
      </c>
      <c r="AC1996" s="49">
        <f t="shared" si="391"/>
        <v>0</v>
      </c>
      <c r="AD1996" s="49">
        <f t="shared" si="391"/>
        <v>0</v>
      </c>
      <c r="AE1996" s="51">
        <f t="shared" si="390"/>
        <v>0</v>
      </c>
      <c r="AF1996" s="51">
        <f>IF(C1996=A_Stammdaten!$B$12,D_SAV!$U1996-D_SAV!$AG1996,HLOOKUP(A_Stammdaten!$B$12-1,$AH$4:$AN$4004,ROW(C1996)-3,FALSE)-$AG1996)</f>
        <v>0</v>
      </c>
      <c r="AG1996" s="51">
        <f>HLOOKUP(A_Stammdaten!$B$12,$AH$4:$AN$4004,ROW(C1996)-3,FALSE)</f>
        <v>0</v>
      </c>
      <c r="AH1996" s="51">
        <f t="shared" si="394"/>
        <v>0</v>
      </c>
      <c r="AI1996" s="51">
        <f t="shared" si="395"/>
        <v>0</v>
      </c>
      <c r="AJ1996" s="51">
        <f t="shared" si="396"/>
        <v>0</v>
      </c>
      <c r="AK1996" s="51">
        <f t="shared" si="397"/>
        <v>0</v>
      </c>
      <c r="AL1996" s="51">
        <f t="shared" si="398"/>
        <v>0</v>
      </c>
      <c r="AM1996" s="51">
        <f t="shared" si="399"/>
        <v>0</v>
      </c>
      <c r="AN1996" s="51">
        <f t="shared" si="400"/>
        <v>0</v>
      </c>
    </row>
    <row r="1997" spans="1:40" x14ac:dyDescent="0.25">
      <c r="A1997" s="17"/>
      <c r="B1997" s="17"/>
      <c r="C1997" s="35"/>
      <c r="D1997" s="17"/>
      <c r="E1997" s="17"/>
      <c r="F1997" s="17"/>
      <c r="G1997" s="62">
        <f t="shared" si="401"/>
        <v>0</v>
      </c>
      <c r="H1997" s="17"/>
      <c r="I1997" s="17"/>
      <c r="J1997" s="17"/>
      <c r="K1997" s="17"/>
      <c r="L1997" s="17"/>
      <c r="M1997" s="17"/>
      <c r="N1997" s="17"/>
      <c r="O1997" s="17"/>
      <c r="P1997" s="115"/>
      <c r="Q1997" s="62">
        <f>IF(C1997&gt;A_Stammdaten!$B$12,0,SUM(G1997,H1997,J1997,K1997,M1997,N1997)-SUM(I1997,L1997,O1997,P1997))</f>
        <v>0</v>
      </c>
      <c r="R1997" s="17"/>
      <c r="S1997" s="17"/>
      <c r="T1997" s="17"/>
      <c r="U1997" s="62">
        <f t="shared" si="392"/>
        <v>0</v>
      </c>
      <c r="V1997" s="63">
        <f>IF(ISBLANK($B1997),0,VLOOKUP($B1997,Listen!$A$2:$C$45,2,FALSE))</f>
        <v>0</v>
      </c>
      <c r="W1997" s="63">
        <f>IF(ISBLANK($B1997),0,VLOOKUP($B1997,Listen!$A$2:$C$45,3,FALSE))</f>
        <v>0</v>
      </c>
      <c r="X1997" s="49">
        <f t="shared" si="393"/>
        <v>0</v>
      </c>
      <c r="Y1997" s="49">
        <f t="shared" si="391"/>
        <v>0</v>
      </c>
      <c r="Z1997" s="49">
        <f t="shared" si="391"/>
        <v>0</v>
      </c>
      <c r="AA1997" s="49">
        <f t="shared" si="391"/>
        <v>0</v>
      </c>
      <c r="AB1997" s="49">
        <f t="shared" si="391"/>
        <v>0</v>
      </c>
      <c r="AC1997" s="49">
        <f t="shared" si="391"/>
        <v>0</v>
      </c>
      <c r="AD1997" s="49">
        <f t="shared" si="391"/>
        <v>0</v>
      </c>
      <c r="AE1997" s="51">
        <f t="shared" si="390"/>
        <v>0</v>
      </c>
      <c r="AF1997" s="51">
        <f>IF(C1997=A_Stammdaten!$B$12,D_SAV!$U1997-D_SAV!$AG1997,HLOOKUP(A_Stammdaten!$B$12-1,$AH$4:$AN$4004,ROW(C1997)-3,FALSE)-$AG1997)</f>
        <v>0</v>
      </c>
      <c r="AG1997" s="51">
        <f>HLOOKUP(A_Stammdaten!$B$12,$AH$4:$AN$4004,ROW(C1997)-3,FALSE)</f>
        <v>0</v>
      </c>
      <c r="AH1997" s="51">
        <f t="shared" si="394"/>
        <v>0</v>
      </c>
      <c r="AI1997" s="51">
        <f t="shared" si="395"/>
        <v>0</v>
      </c>
      <c r="AJ1997" s="51">
        <f t="shared" si="396"/>
        <v>0</v>
      </c>
      <c r="AK1997" s="51">
        <f t="shared" si="397"/>
        <v>0</v>
      </c>
      <c r="AL1997" s="51">
        <f t="shared" si="398"/>
        <v>0</v>
      </c>
      <c r="AM1997" s="51">
        <f t="shared" si="399"/>
        <v>0</v>
      </c>
      <c r="AN1997" s="51">
        <f t="shared" si="400"/>
        <v>0</v>
      </c>
    </row>
    <row r="1998" spans="1:40" x14ac:dyDescent="0.25">
      <c r="A1998" s="17"/>
      <c r="B1998" s="17"/>
      <c r="C1998" s="35"/>
      <c r="D1998" s="17"/>
      <c r="E1998" s="17"/>
      <c r="F1998" s="17"/>
      <c r="G1998" s="62">
        <f t="shared" si="401"/>
        <v>0</v>
      </c>
      <c r="H1998" s="17"/>
      <c r="I1998" s="17"/>
      <c r="J1998" s="17"/>
      <c r="K1998" s="17"/>
      <c r="L1998" s="17"/>
      <c r="M1998" s="17"/>
      <c r="N1998" s="17"/>
      <c r="O1998" s="17"/>
      <c r="P1998" s="115"/>
      <c r="Q1998" s="62">
        <f>IF(C1998&gt;A_Stammdaten!$B$12,0,SUM(G1998,H1998,J1998,K1998,M1998,N1998)-SUM(I1998,L1998,O1998,P1998))</f>
        <v>0</v>
      </c>
      <c r="R1998" s="17"/>
      <c r="S1998" s="17"/>
      <c r="T1998" s="17"/>
      <c r="U1998" s="62">
        <f t="shared" si="392"/>
        <v>0</v>
      </c>
      <c r="V1998" s="63">
        <f>IF(ISBLANK($B1998),0,VLOOKUP($B1998,Listen!$A$2:$C$45,2,FALSE))</f>
        <v>0</v>
      </c>
      <c r="W1998" s="63">
        <f>IF(ISBLANK($B1998),0,VLOOKUP($B1998,Listen!$A$2:$C$45,3,FALSE))</f>
        <v>0</v>
      </c>
      <c r="X1998" s="49">
        <f t="shared" si="393"/>
        <v>0</v>
      </c>
      <c r="Y1998" s="49">
        <f t="shared" si="391"/>
        <v>0</v>
      </c>
      <c r="Z1998" s="49">
        <f t="shared" si="391"/>
        <v>0</v>
      </c>
      <c r="AA1998" s="49">
        <f t="shared" si="391"/>
        <v>0</v>
      </c>
      <c r="AB1998" s="49">
        <f t="shared" si="391"/>
        <v>0</v>
      </c>
      <c r="AC1998" s="49">
        <f t="shared" si="391"/>
        <v>0</v>
      </c>
      <c r="AD1998" s="49">
        <f t="shared" si="391"/>
        <v>0</v>
      </c>
      <c r="AE1998" s="51">
        <f t="shared" si="390"/>
        <v>0</v>
      </c>
      <c r="AF1998" s="51">
        <f>IF(C1998=A_Stammdaten!$B$12,D_SAV!$U1998-D_SAV!$AG1998,HLOOKUP(A_Stammdaten!$B$12-1,$AH$4:$AN$4004,ROW(C1998)-3,FALSE)-$AG1998)</f>
        <v>0</v>
      </c>
      <c r="AG1998" s="51">
        <f>HLOOKUP(A_Stammdaten!$B$12,$AH$4:$AN$4004,ROW(C1998)-3,FALSE)</f>
        <v>0</v>
      </c>
      <c r="AH1998" s="51">
        <f t="shared" si="394"/>
        <v>0</v>
      </c>
      <c r="AI1998" s="51">
        <f t="shared" si="395"/>
        <v>0</v>
      </c>
      <c r="AJ1998" s="51">
        <f t="shared" si="396"/>
        <v>0</v>
      </c>
      <c r="AK1998" s="51">
        <f t="shared" si="397"/>
        <v>0</v>
      </c>
      <c r="AL1998" s="51">
        <f t="shared" si="398"/>
        <v>0</v>
      </c>
      <c r="AM1998" s="51">
        <f t="shared" si="399"/>
        <v>0</v>
      </c>
      <c r="AN1998" s="51">
        <f t="shared" si="400"/>
        <v>0</v>
      </c>
    </row>
    <row r="1999" spans="1:40" x14ac:dyDescent="0.25">
      <c r="A1999" s="17"/>
      <c r="B1999" s="17"/>
      <c r="C1999" s="35"/>
      <c r="D1999" s="17"/>
      <c r="E1999" s="17"/>
      <c r="F1999" s="17"/>
      <c r="G1999" s="62">
        <f t="shared" si="401"/>
        <v>0</v>
      </c>
      <c r="H1999" s="17"/>
      <c r="I1999" s="17"/>
      <c r="J1999" s="17"/>
      <c r="K1999" s="17"/>
      <c r="L1999" s="17"/>
      <c r="M1999" s="17"/>
      <c r="N1999" s="17"/>
      <c r="O1999" s="17"/>
      <c r="P1999" s="115"/>
      <c r="Q1999" s="62">
        <f>IF(C1999&gt;A_Stammdaten!$B$12,0,SUM(G1999,H1999,J1999,K1999,M1999,N1999)-SUM(I1999,L1999,O1999,P1999))</f>
        <v>0</v>
      </c>
      <c r="R1999" s="17"/>
      <c r="S1999" s="17"/>
      <c r="T1999" s="17"/>
      <c r="U1999" s="62">
        <f t="shared" si="392"/>
        <v>0</v>
      </c>
      <c r="V1999" s="63">
        <f>IF(ISBLANK($B1999),0,VLOOKUP($B1999,Listen!$A$2:$C$45,2,FALSE))</f>
        <v>0</v>
      </c>
      <c r="W1999" s="63">
        <f>IF(ISBLANK($B1999),0,VLOOKUP($B1999,Listen!$A$2:$C$45,3,FALSE))</f>
        <v>0</v>
      </c>
      <c r="X1999" s="49">
        <f t="shared" si="393"/>
        <v>0</v>
      </c>
      <c r="Y1999" s="49">
        <f t="shared" si="391"/>
        <v>0</v>
      </c>
      <c r="Z1999" s="49">
        <f t="shared" si="391"/>
        <v>0</v>
      </c>
      <c r="AA1999" s="49">
        <f t="shared" si="391"/>
        <v>0</v>
      </c>
      <c r="AB1999" s="49">
        <f t="shared" si="391"/>
        <v>0</v>
      </c>
      <c r="AC1999" s="49">
        <f t="shared" si="391"/>
        <v>0</v>
      </c>
      <c r="AD1999" s="49">
        <f t="shared" si="391"/>
        <v>0</v>
      </c>
      <c r="AE1999" s="51">
        <f t="shared" si="390"/>
        <v>0</v>
      </c>
      <c r="AF1999" s="51">
        <f>IF(C1999=A_Stammdaten!$B$12,D_SAV!$U1999-D_SAV!$AG1999,HLOOKUP(A_Stammdaten!$B$12-1,$AH$4:$AN$4004,ROW(C1999)-3,FALSE)-$AG1999)</f>
        <v>0</v>
      </c>
      <c r="AG1999" s="51">
        <f>HLOOKUP(A_Stammdaten!$B$12,$AH$4:$AN$4004,ROW(C1999)-3,FALSE)</f>
        <v>0</v>
      </c>
      <c r="AH1999" s="51">
        <f t="shared" si="394"/>
        <v>0</v>
      </c>
      <c r="AI1999" s="51">
        <f t="shared" si="395"/>
        <v>0</v>
      </c>
      <c r="AJ1999" s="51">
        <f t="shared" si="396"/>
        <v>0</v>
      </c>
      <c r="AK1999" s="51">
        <f t="shared" si="397"/>
        <v>0</v>
      </c>
      <c r="AL1999" s="51">
        <f t="shared" si="398"/>
        <v>0</v>
      </c>
      <c r="AM1999" s="51">
        <f t="shared" si="399"/>
        <v>0</v>
      </c>
      <c r="AN1999" s="51">
        <f t="shared" si="400"/>
        <v>0</v>
      </c>
    </row>
    <row r="2000" spans="1:40" x14ac:dyDescent="0.25">
      <c r="A2000" s="17"/>
      <c r="B2000" s="17"/>
      <c r="C2000" s="35"/>
      <c r="D2000" s="17"/>
      <c r="E2000" s="17"/>
      <c r="F2000" s="17"/>
      <c r="G2000" s="62">
        <f t="shared" si="401"/>
        <v>0</v>
      </c>
      <c r="H2000" s="17"/>
      <c r="I2000" s="17"/>
      <c r="J2000" s="17"/>
      <c r="K2000" s="17"/>
      <c r="L2000" s="17"/>
      <c r="M2000" s="17"/>
      <c r="N2000" s="17"/>
      <c r="O2000" s="17"/>
      <c r="P2000" s="115"/>
      <c r="Q2000" s="62">
        <f>IF(C2000&gt;A_Stammdaten!$B$12,0,SUM(G2000,H2000,J2000,K2000,M2000,N2000)-SUM(I2000,L2000,O2000,P2000))</f>
        <v>0</v>
      </c>
      <c r="R2000" s="17"/>
      <c r="S2000" s="17"/>
      <c r="T2000" s="17"/>
      <c r="U2000" s="62">
        <f t="shared" si="392"/>
        <v>0</v>
      </c>
      <c r="V2000" s="63">
        <f>IF(ISBLANK($B2000),0,VLOOKUP($B2000,Listen!$A$2:$C$45,2,FALSE))</f>
        <v>0</v>
      </c>
      <c r="W2000" s="63">
        <f>IF(ISBLANK($B2000),0,VLOOKUP($B2000,Listen!$A$2:$C$45,3,FALSE))</f>
        <v>0</v>
      </c>
      <c r="X2000" s="49">
        <f t="shared" si="393"/>
        <v>0</v>
      </c>
      <c r="Y2000" s="49">
        <f t="shared" si="391"/>
        <v>0</v>
      </c>
      <c r="Z2000" s="49">
        <f t="shared" si="391"/>
        <v>0</v>
      </c>
      <c r="AA2000" s="49">
        <f t="shared" si="391"/>
        <v>0</v>
      </c>
      <c r="AB2000" s="49">
        <f t="shared" si="391"/>
        <v>0</v>
      </c>
      <c r="AC2000" s="49">
        <f t="shared" si="391"/>
        <v>0</v>
      </c>
      <c r="AD2000" s="49">
        <f t="shared" si="391"/>
        <v>0</v>
      </c>
      <c r="AE2000" s="51">
        <f t="shared" si="390"/>
        <v>0</v>
      </c>
      <c r="AF2000" s="51">
        <f>IF(C2000=A_Stammdaten!$B$12,D_SAV!$U2000-D_SAV!$AG2000,HLOOKUP(A_Stammdaten!$B$12-1,$AH$4:$AN$4004,ROW(C2000)-3,FALSE)-$AG2000)</f>
        <v>0</v>
      </c>
      <c r="AG2000" s="51">
        <f>HLOOKUP(A_Stammdaten!$B$12,$AH$4:$AN$4004,ROW(C2000)-3,FALSE)</f>
        <v>0</v>
      </c>
      <c r="AH2000" s="51">
        <f t="shared" si="394"/>
        <v>0</v>
      </c>
      <c r="AI2000" s="51">
        <f t="shared" si="395"/>
        <v>0</v>
      </c>
      <c r="AJ2000" s="51">
        <f t="shared" si="396"/>
        <v>0</v>
      </c>
      <c r="AK2000" s="51">
        <f t="shared" si="397"/>
        <v>0</v>
      </c>
      <c r="AL2000" s="51">
        <f t="shared" si="398"/>
        <v>0</v>
      </c>
      <c r="AM2000" s="51">
        <f t="shared" si="399"/>
        <v>0</v>
      </c>
      <c r="AN2000" s="51">
        <f t="shared" si="400"/>
        <v>0</v>
      </c>
    </row>
    <row r="2001" spans="1:40" x14ac:dyDescent="0.25">
      <c r="A2001" s="17"/>
      <c r="B2001" s="17"/>
      <c r="C2001" s="35"/>
      <c r="D2001" s="17"/>
      <c r="E2001" s="17"/>
      <c r="F2001" s="17"/>
      <c r="G2001" s="62">
        <f t="shared" si="401"/>
        <v>0</v>
      </c>
      <c r="H2001" s="17"/>
      <c r="I2001" s="17"/>
      <c r="J2001" s="17"/>
      <c r="K2001" s="17"/>
      <c r="L2001" s="17"/>
      <c r="M2001" s="17"/>
      <c r="N2001" s="17"/>
      <c r="O2001" s="17"/>
      <c r="P2001" s="115"/>
      <c r="Q2001" s="62">
        <f>IF(C2001&gt;A_Stammdaten!$B$12,0,SUM(G2001,H2001,J2001,K2001,M2001,N2001)-SUM(I2001,L2001,O2001,P2001))</f>
        <v>0</v>
      </c>
      <c r="R2001" s="17"/>
      <c r="S2001" s="17"/>
      <c r="T2001" s="17"/>
      <c r="U2001" s="62">
        <f t="shared" si="392"/>
        <v>0</v>
      </c>
      <c r="V2001" s="63">
        <f>IF(ISBLANK($B2001),0,VLOOKUP($B2001,Listen!$A$2:$C$45,2,FALSE))</f>
        <v>0</v>
      </c>
      <c r="W2001" s="63">
        <f>IF(ISBLANK($B2001),0,VLOOKUP($B2001,Listen!$A$2:$C$45,3,FALSE))</f>
        <v>0</v>
      </c>
      <c r="X2001" s="49">
        <f t="shared" si="393"/>
        <v>0</v>
      </c>
      <c r="Y2001" s="49">
        <f t="shared" si="391"/>
        <v>0</v>
      </c>
      <c r="Z2001" s="49">
        <f t="shared" si="391"/>
        <v>0</v>
      </c>
      <c r="AA2001" s="49">
        <f t="shared" si="391"/>
        <v>0</v>
      </c>
      <c r="AB2001" s="49">
        <f t="shared" si="391"/>
        <v>0</v>
      </c>
      <c r="AC2001" s="49">
        <f t="shared" si="391"/>
        <v>0</v>
      </c>
      <c r="AD2001" s="49">
        <f t="shared" si="391"/>
        <v>0</v>
      </c>
      <c r="AE2001" s="51">
        <f t="shared" si="390"/>
        <v>0</v>
      </c>
      <c r="AF2001" s="51">
        <f>IF(C2001=A_Stammdaten!$B$12,D_SAV!$U2001-D_SAV!$AG2001,HLOOKUP(A_Stammdaten!$B$12-1,$AH$4:$AN$4004,ROW(C2001)-3,FALSE)-$AG2001)</f>
        <v>0</v>
      </c>
      <c r="AG2001" s="51">
        <f>HLOOKUP(A_Stammdaten!$B$12,$AH$4:$AN$4004,ROW(C2001)-3,FALSE)</f>
        <v>0</v>
      </c>
      <c r="AH2001" s="51">
        <f t="shared" si="394"/>
        <v>0</v>
      </c>
      <c r="AI2001" s="51">
        <f t="shared" si="395"/>
        <v>0</v>
      </c>
      <c r="AJ2001" s="51">
        <f t="shared" si="396"/>
        <v>0</v>
      </c>
      <c r="AK2001" s="51">
        <f t="shared" si="397"/>
        <v>0</v>
      </c>
      <c r="AL2001" s="51">
        <f t="shared" si="398"/>
        <v>0</v>
      </c>
      <c r="AM2001" s="51">
        <f t="shared" si="399"/>
        <v>0</v>
      </c>
      <c r="AN2001" s="51">
        <f t="shared" si="400"/>
        <v>0</v>
      </c>
    </row>
    <row r="2002" spans="1:40" x14ac:dyDescent="0.25">
      <c r="A2002" s="17"/>
      <c r="B2002" s="17"/>
      <c r="C2002" s="35"/>
      <c r="D2002" s="17"/>
      <c r="E2002" s="17"/>
      <c r="F2002" s="17"/>
      <c r="G2002" s="62">
        <f t="shared" si="401"/>
        <v>0</v>
      </c>
      <c r="H2002" s="17"/>
      <c r="I2002" s="17"/>
      <c r="J2002" s="17"/>
      <c r="K2002" s="17"/>
      <c r="L2002" s="17"/>
      <c r="M2002" s="17"/>
      <c r="N2002" s="17"/>
      <c r="O2002" s="17"/>
      <c r="P2002" s="115"/>
      <c r="Q2002" s="62">
        <f>IF(C2002&gt;A_Stammdaten!$B$12,0,SUM(G2002,H2002,J2002,K2002,M2002,N2002)-SUM(I2002,L2002,O2002,P2002))</f>
        <v>0</v>
      </c>
      <c r="R2002" s="17"/>
      <c r="S2002" s="17"/>
      <c r="T2002" s="17"/>
      <c r="U2002" s="62">
        <f t="shared" si="392"/>
        <v>0</v>
      </c>
      <c r="V2002" s="63">
        <f>IF(ISBLANK($B2002),0,VLOOKUP($B2002,Listen!$A$2:$C$45,2,FALSE))</f>
        <v>0</v>
      </c>
      <c r="W2002" s="63">
        <f>IF(ISBLANK($B2002),0,VLOOKUP($B2002,Listen!$A$2:$C$45,3,FALSE))</f>
        <v>0</v>
      </c>
      <c r="X2002" s="49">
        <f t="shared" si="393"/>
        <v>0</v>
      </c>
      <c r="Y2002" s="49">
        <f t="shared" si="391"/>
        <v>0</v>
      </c>
      <c r="Z2002" s="49">
        <f t="shared" si="391"/>
        <v>0</v>
      </c>
      <c r="AA2002" s="49">
        <f t="shared" si="391"/>
        <v>0</v>
      </c>
      <c r="AB2002" s="49">
        <f t="shared" si="391"/>
        <v>0</v>
      </c>
      <c r="AC2002" s="49">
        <f t="shared" si="391"/>
        <v>0</v>
      </c>
      <c r="AD2002" s="49">
        <f t="shared" si="391"/>
        <v>0</v>
      </c>
      <c r="AE2002" s="51">
        <f t="shared" si="390"/>
        <v>0</v>
      </c>
      <c r="AF2002" s="51">
        <f>IF(C2002=A_Stammdaten!$B$12,D_SAV!$U2002-D_SAV!$AG2002,HLOOKUP(A_Stammdaten!$B$12-1,$AH$4:$AN$4004,ROW(C2002)-3,FALSE)-$AG2002)</f>
        <v>0</v>
      </c>
      <c r="AG2002" s="51">
        <f>HLOOKUP(A_Stammdaten!$B$12,$AH$4:$AN$4004,ROW(C2002)-3,FALSE)</f>
        <v>0</v>
      </c>
      <c r="AH2002" s="51">
        <f t="shared" si="394"/>
        <v>0</v>
      </c>
      <c r="AI2002" s="51">
        <f t="shared" si="395"/>
        <v>0</v>
      </c>
      <c r="AJ2002" s="51">
        <f t="shared" si="396"/>
        <v>0</v>
      </c>
      <c r="AK2002" s="51">
        <f t="shared" si="397"/>
        <v>0</v>
      </c>
      <c r="AL2002" s="51">
        <f t="shared" si="398"/>
        <v>0</v>
      </c>
      <c r="AM2002" s="51">
        <f t="shared" si="399"/>
        <v>0</v>
      </c>
      <c r="AN2002" s="51">
        <f t="shared" si="400"/>
        <v>0</v>
      </c>
    </row>
    <row r="2003" spans="1:40" x14ac:dyDescent="0.25">
      <c r="A2003" s="17"/>
      <c r="B2003" s="17"/>
      <c r="C2003" s="35"/>
      <c r="D2003" s="17"/>
      <c r="E2003" s="17"/>
      <c r="F2003" s="17"/>
      <c r="G2003" s="62">
        <f t="shared" si="401"/>
        <v>0</v>
      </c>
      <c r="H2003" s="17"/>
      <c r="I2003" s="17"/>
      <c r="J2003" s="17"/>
      <c r="K2003" s="17"/>
      <c r="L2003" s="17"/>
      <c r="M2003" s="17"/>
      <c r="N2003" s="17"/>
      <c r="O2003" s="17"/>
      <c r="P2003" s="115"/>
      <c r="Q2003" s="62">
        <f>IF(C2003&gt;A_Stammdaten!$B$12,0,SUM(G2003,H2003,J2003,K2003,M2003,N2003)-SUM(I2003,L2003,O2003,P2003))</f>
        <v>0</v>
      </c>
      <c r="R2003" s="17"/>
      <c r="S2003" s="17"/>
      <c r="T2003" s="17"/>
      <c r="U2003" s="62">
        <f t="shared" si="392"/>
        <v>0</v>
      </c>
      <c r="V2003" s="63">
        <f>IF(ISBLANK($B2003),0,VLOOKUP($B2003,Listen!$A$2:$C$45,2,FALSE))</f>
        <v>0</v>
      </c>
      <c r="W2003" s="63">
        <f>IF(ISBLANK($B2003),0,VLOOKUP($B2003,Listen!$A$2:$C$45,3,FALSE))</f>
        <v>0</v>
      </c>
      <c r="X2003" s="49">
        <f t="shared" si="393"/>
        <v>0</v>
      </c>
      <c r="Y2003" s="49">
        <f t="shared" si="391"/>
        <v>0</v>
      </c>
      <c r="Z2003" s="49">
        <f t="shared" si="391"/>
        <v>0</v>
      </c>
      <c r="AA2003" s="49">
        <f t="shared" si="391"/>
        <v>0</v>
      </c>
      <c r="AB2003" s="49">
        <f t="shared" si="391"/>
        <v>0</v>
      </c>
      <c r="AC2003" s="49">
        <f t="shared" si="391"/>
        <v>0</v>
      </c>
      <c r="AD2003" s="49">
        <f t="shared" si="391"/>
        <v>0</v>
      </c>
      <c r="AE2003" s="51">
        <f t="shared" si="390"/>
        <v>0</v>
      </c>
      <c r="AF2003" s="51">
        <f>IF(C2003=A_Stammdaten!$B$12,D_SAV!$U2003-D_SAV!$AG2003,HLOOKUP(A_Stammdaten!$B$12-1,$AH$4:$AN$4004,ROW(C2003)-3,FALSE)-$AG2003)</f>
        <v>0</v>
      </c>
      <c r="AG2003" s="51">
        <f>HLOOKUP(A_Stammdaten!$B$12,$AH$4:$AN$4004,ROW(C2003)-3,FALSE)</f>
        <v>0</v>
      </c>
      <c r="AH2003" s="51">
        <f t="shared" si="394"/>
        <v>0</v>
      </c>
      <c r="AI2003" s="51">
        <f t="shared" si="395"/>
        <v>0</v>
      </c>
      <c r="AJ2003" s="51">
        <f t="shared" si="396"/>
        <v>0</v>
      </c>
      <c r="AK2003" s="51">
        <f t="shared" si="397"/>
        <v>0</v>
      </c>
      <c r="AL2003" s="51">
        <f t="shared" si="398"/>
        <v>0</v>
      </c>
      <c r="AM2003" s="51">
        <f t="shared" si="399"/>
        <v>0</v>
      </c>
      <c r="AN2003" s="51">
        <f t="shared" si="400"/>
        <v>0</v>
      </c>
    </row>
    <row r="2004" spans="1:40" x14ac:dyDescent="0.25">
      <c r="A2004" s="17"/>
      <c r="B2004" s="17"/>
      <c r="C2004" s="35"/>
      <c r="D2004" s="17"/>
      <c r="E2004" s="17"/>
      <c r="F2004" s="17"/>
      <c r="G2004" s="62">
        <f t="shared" si="401"/>
        <v>0</v>
      </c>
      <c r="H2004" s="17"/>
      <c r="I2004" s="17"/>
      <c r="J2004" s="17"/>
      <c r="K2004" s="17"/>
      <c r="L2004" s="17"/>
      <c r="M2004" s="17"/>
      <c r="N2004" s="17"/>
      <c r="O2004" s="17"/>
      <c r="P2004" s="115"/>
      <c r="Q2004" s="62">
        <f>IF(C2004&gt;A_Stammdaten!$B$12,0,SUM(G2004,H2004,J2004,K2004,M2004,N2004)-SUM(I2004,L2004,O2004,P2004))</f>
        <v>0</v>
      </c>
      <c r="R2004" s="17"/>
      <c r="S2004" s="17"/>
      <c r="T2004" s="17"/>
      <c r="U2004" s="62">
        <f t="shared" si="392"/>
        <v>0</v>
      </c>
      <c r="V2004" s="63">
        <f>IF(ISBLANK($B2004),0,VLOOKUP($B2004,Listen!$A$2:$C$45,2,FALSE))</f>
        <v>0</v>
      </c>
      <c r="W2004" s="63">
        <f>IF(ISBLANK($B2004),0,VLOOKUP($B2004,Listen!$A$2:$C$45,3,FALSE))</f>
        <v>0</v>
      </c>
      <c r="X2004" s="49">
        <f t="shared" si="393"/>
        <v>0</v>
      </c>
      <c r="Y2004" s="49">
        <f t="shared" si="391"/>
        <v>0</v>
      </c>
      <c r="Z2004" s="49">
        <f t="shared" si="391"/>
        <v>0</v>
      </c>
      <c r="AA2004" s="49">
        <f t="shared" si="391"/>
        <v>0</v>
      </c>
      <c r="AB2004" s="49">
        <f t="shared" si="391"/>
        <v>0</v>
      </c>
      <c r="AC2004" s="49">
        <f t="shared" si="391"/>
        <v>0</v>
      </c>
      <c r="AD2004" s="49">
        <f t="shared" si="391"/>
        <v>0</v>
      </c>
      <c r="AE2004" s="51">
        <f t="shared" si="390"/>
        <v>0</v>
      </c>
      <c r="AF2004" s="51">
        <f>IF(C2004=A_Stammdaten!$B$12,D_SAV!$U2004-D_SAV!$AG2004,HLOOKUP(A_Stammdaten!$B$12-1,$AH$4:$AN$4004,ROW(C2004)-3,FALSE)-$AG2004)</f>
        <v>0</v>
      </c>
      <c r="AG2004" s="51">
        <f>HLOOKUP(A_Stammdaten!$B$12,$AH$4:$AN$4004,ROW(C2004)-3,FALSE)</f>
        <v>0</v>
      </c>
      <c r="AH2004" s="51">
        <f t="shared" si="394"/>
        <v>0</v>
      </c>
      <c r="AI2004" s="51">
        <f t="shared" si="395"/>
        <v>0</v>
      </c>
      <c r="AJ2004" s="51">
        <f t="shared" si="396"/>
        <v>0</v>
      </c>
      <c r="AK2004" s="51">
        <f t="shared" si="397"/>
        <v>0</v>
      </c>
      <c r="AL2004" s="51">
        <f t="shared" si="398"/>
        <v>0</v>
      </c>
      <c r="AM2004" s="51">
        <f t="shared" si="399"/>
        <v>0</v>
      </c>
      <c r="AN2004" s="51">
        <f t="shared" si="400"/>
        <v>0</v>
      </c>
    </row>
    <row r="2005" spans="1:40" x14ac:dyDescent="0.25">
      <c r="A2005" s="17"/>
      <c r="B2005" s="17"/>
      <c r="C2005" s="35"/>
      <c r="D2005" s="17"/>
      <c r="E2005" s="17"/>
      <c r="F2005" s="17"/>
      <c r="G2005" s="62">
        <f t="shared" si="401"/>
        <v>0</v>
      </c>
      <c r="H2005" s="17"/>
      <c r="I2005" s="17"/>
      <c r="J2005" s="17"/>
      <c r="K2005" s="17"/>
      <c r="L2005" s="17"/>
      <c r="M2005" s="17"/>
      <c r="N2005" s="17"/>
      <c r="O2005" s="17"/>
      <c r="P2005" s="115"/>
      <c r="Q2005" s="62">
        <f>IF(C2005&gt;A_Stammdaten!$B$12,0,SUM(G2005,H2005,J2005,K2005,M2005,N2005)-SUM(I2005,L2005,O2005,P2005))</f>
        <v>0</v>
      </c>
      <c r="R2005" s="17"/>
      <c r="S2005" s="17"/>
      <c r="T2005" s="17"/>
      <c r="U2005" s="62">
        <f t="shared" si="392"/>
        <v>0</v>
      </c>
      <c r="V2005" s="63">
        <f>IF(ISBLANK($B2005),0,VLOOKUP($B2005,Listen!$A$2:$C$45,2,FALSE))</f>
        <v>0</v>
      </c>
      <c r="W2005" s="63">
        <f>IF(ISBLANK($B2005),0,VLOOKUP($B2005,Listen!$A$2:$C$45,3,FALSE))</f>
        <v>0</v>
      </c>
      <c r="X2005" s="49">
        <f t="shared" si="393"/>
        <v>0</v>
      </c>
      <c r="Y2005" s="49">
        <f t="shared" si="391"/>
        <v>0</v>
      </c>
      <c r="Z2005" s="49">
        <f t="shared" si="391"/>
        <v>0</v>
      </c>
      <c r="AA2005" s="49">
        <f t="shared" si="391"/>
        <v>0</v>
      </c>
      <c r="AB2005" s="49">
        <f t="shared" si="391"/>
        <v>0</v>
      </c>
      <c r="AC2005" s="49">
        <f t="shared" si="391"/>
        <v>0</v>
      </c>
      <c r="AD2005" s="49">
        <f t="shared" si="391"/>
        <v>0</v>
      </c>
      <c r="AE2005" s="51">
        <f t="shared" ref="AE2005:AE2068" si="402">AG2005+AF2005</f>
        <v>0</v>
      </c>
      <c r="AF2005" s="51">
        <f>IF(C2005=A_Stammdaten!$B$12,D_SAV!$U2005-D_SAV!$AG2005,HLOOKUP(A_Stammdaten!$B$12-1,$AH$4:$AN$4004,ROW(C2005)-3,FALSE)-$AG2005)</f>
        <v>0</v>
      </c>
      <c r="AG2005" s="51">
        <f>HLOOKUP(A_Stammdaten!$B$12,$AH$4:$AN$4004,ROW(C2005)-3,FALSE)</f>
        <v>0</v>
      </c>
      <c r="AH2005" s="51">
        <f t="shared" si="394"/>
        <v>0</v>
      </c>
      <c r="AI2005" s="51">
        <f t="shared" si="395"/>
        <v>0</v>
      </c>
      <c r="AJ2005" s="51">
        <f t="shared" si="396"/>
        <v>0</v>
      </c>
      <c r="AK2005" s="51">
        <f t="shared" si="397"/>
        <v>0</v>
      </c>
      <c r="AL2005" s="51">
        <f t="shared" si="398"/>
        <v>0</v>
      </c>
      <c r="AM2005" s="51">
        <f t="shared" si="399"/>
        <v>0</v>
      </c>
      <c r="AN2005" s="51">
        <f t="shared" si="400"/>
        <v>0</v>
      </c>
    </row>
    <row r="2006" spans="1:40" x14ac:dyDescent="0.25">
      <c r="A2006" s="17"/>
      <c r="B2006" s="17"/>
      <c r="C2006" s="35"/>
      <c r="D2006" s="17"/>
      <c r="E2006" s="17"/>
      <c r="F2006" s="17"/>
      <c r="G2006" s="62">
        <f t="shared" si="401"/>
        <v>0</v>
      </c>
      <c r="H2006" s="17"/>
      <c r="I2006" s="17"/>
      <c r="J2006" s="17"/>
      <c r="K2006" s="17"/>
      <c r="L2006" s="17"/>
      <c r="M2006" s="17"/>
      <c r="N2006" s="17"/>
      <c r="O2006" s="17"/>
      <c r="P2006" s="115"/>
      <c r="Q2006" s="62">
        <f>IF(C2006&gt;A_Stammdaten!$B$12,0,SUM(G2006,H2006,J2006,K2006,M2006,N2006)-SUM(I2006,L2006,O2006,P2006))</f>
        <v>0</v>
      </c>
      <c r="R2006" s="17"/>
      <c r="S2006" s="17"/>
      <c r="T2006" s="17"/>
      <c r="U2006" s="62">
        <f t="shared" si="392"/>
        <v>0</v>
      </c>
      <c r="V2006" s="63">
        <f>IF(ISBLANK($B2006),0,VLOOKUP($B2006,Listen!$A$2:$C$45,2,FALSE))</f>
        <v>0</v>
      </c>
      <c r="W2006" s="63">
        <f>IF(ISBLANK($B2006),0,VLOOKUP($B2006,Listen!$A$2:$C$45,3,FALSE))</f>
        <v>0</v>
      </c>
      <c r="X2006" s="49">
        <f t="shared" si="393"/>
        <v>0</v>
      </c>
      <c r="Y2006" s="49">
        <f t="shared" si="393"/>
        <v>0</v>
      </c>
      <c r="Z2006" s="49">
        <f t="shared" si="393"/>
        <v>0</v>
      </c>
      <c r="AA2006" s="49">
        <f t="shared" si="393"/>
        <v>0</v>
      </c>
      <c r="AB2006" s="49">
        <f t="shared" si="393"/>
        <v>0</v>
      </c>
      <c r="AC2006" s="49">
        <f t="shared" si="393"/>
        <v>0</v>
      </c>
      <c r="AD2006" s="49">
        <f t="shared" si="393"/>
        <v>0</v>
      </c>
      <c r="AE2006" s="51">
        <f t="shared" si="402"/>
        <v>0</v>
      </c>
      <c r="AF2006" s="51">
        <f>IF(C2006=A_Stammdaten!$B$12,D_SAV!$U2006-D_SAV!$AG2006,HLOOKUP(A_Stammdaten!$B$12-1,$AH$4:$AN$4004,ROW(C2006)-3,FALSE)-$AG2006)</f>
        <v>0</v>
      </c>
      <c r="AG2006" s="51">
        <f>HLOOKUP(A_Stammdaten!$B$12,$AH$4:$AN$4004,ROW(C2006)-3,FALSE)</f>
        <v>0</v>
      </c>
      <c r="AH2006" s="51">
        <f t="shared" si="394"/>
        <v>0</v>
      </c>
      <c r="AI2006" s="51">
        <f t="shared" si="395"/>
        <v>0</v>
      </c>
      <c r="AJ2006" s="51">
        <f t="shared" si="396"/>
        <v>0</v>
      </c>
      <c r="AK2006" s="51">
        <f t="shared" si="397"/>
        <v>0</v>
      </c>
      <c r="AL2006" s="51">
        <f t="shared" si="398"/>
        <v>0</v>
      </c>
      <c r="AM2006" s="51">
        <f t="shared" si="399"/>
        <v>0</v>
      </c>
      <c r="AN2006" s="51">
        <f t="shared" si="400"/>
        <v>0</v>
      </c>
    </row>
    <row r="2007" spans="1:40" x14ac:dyDescent="0.25">
      <c r="A2007" s="17"/>
      <c r="B2007" s="17"/>
      <c r="C2007" s="35"/>
      <c r="D2007" s="17"/>
      <c r="E2007" s="17"/>
      <c r="F2007" s="17"/>
      <c r="G2007" s="62">
        <f t="shared" si="401"/>
        <v>0</v>
      </c>
      <c r="H2007" s="17"/>
      <c r="I2007" s="17"/>
      <c r="J2007" s="17"/>
      <c r="K2007" s="17"/>
      <c r="L2007" s="17"/>
      <c r="M2007" s="17"/>
      <c r="N2007" s="17"/>
      <c r="O2007" s="17"/>
      <c r="P2007" s="115"/>
      <c r="Q2007" s="62">
        <f>IF(C2007&gt;A_Stammdaten!$B$12,0,SUM(G2007,H2007,J2007,K2007,M2007,N2007)-SUM(I2007,L2007,O2007,P2007))</f>
        <v>0</v>
      </c>
      <c r="R2007" s="17"/>
      <c r="S2007" s="17"/>
      <c r="T2007" s="17"/>
      <c r="U2007" s="62">
        <f t="shared" si="392"/>
        <v>0</v>
      </c>
      <c r="V2007" s="63">
        <f>IF(ISBLANK($B2007),0,VLOOKUP($B2007,Listen!$A$2:$C$45,2,FALSE))</f>
        <v>0</v>
      </c>
      <c r="W2007" s="63">
        <f>IF(ISBLANK($B2007),0,VLOOKUP($B2007,Listen!$A$2:$C$45,3,FALSE))</f>
        <v>0</v>
      </c>
      <c r="X2007" s="49">
        <f t="shared" ref="X2007:AD2043" si="403">$V2007</f>
        <v>0</v>
      </c>
      <c r="Y2007" s="49">
        <f t="shared" si="403"/>
        <v>0</v>
      </c>
      <c r="Z2007" s="49">
        <f t="shared" si="403"/>
        <v>0</v>
      </c>
      <c r="AA2007" s="49">
        <f t="shared" si="403"/>
        <v>0</v>
      </c>
      <c r="AB2007" s="49">
        <f t="shared" si="403"/>
        <v>0</v>
      </c>
      <c r="AC2007" s="49">
        <f t="shared" si="403"/>
        <v>0</v>
      </c>
      <c r="AD2007" s="49">
        <f t="shared" si="403"/>
        <v>0</v>
      </c>
      <c r="AE2007" s="51">
        <f t="shared" si="402"/>
        <v>0</v>
      </c>
      <c r="AF2007" s="51">
        <f>IF(C2007=A_Stammdaten!$B$12,D_SAV!$U2007-D_SAV!$AG2007,HLOOKUP(A_Stammdaten!$B$12-1,$AH$4:$AN$4004,ROW(C2007)-3,FALSE)-$AG2007)</f>
        <v>0</v>
      </c>
      <c r="AG2007" s="51">
        <f>HLOOKUP(A_Stammdaten!$B$12,$AH$4:$AN$4004,ROW(C2007)-3,FALSE)</f>
        <v>0</v>
      </c>
      <c r="AH2007" s="51">
        <f t="shared" si="394"/>
        <v>0</v>
      </c>
      <c r="AI2007" s="51">
        <f t="shared" si="395"/>
        <v>0</v>
      </c>
      <c r="AJ2007" s="51">
        <f t="shared" si="396"/>
        <v>0</v>
      </c>
      <c r="AK2007" s="51">
        <f t="shared" si="397"/>
        <v>0</v>
      </c>
      <c r="AL2007" s="51">
        <f t="shared" si="398"/>
        <v>0</v>
      </c>
      <c r="AM2007" s="51">
        <f t="shared" si="399"/>
        <v>0</v>
      </c>
      <c r="AN2007" s="51">
        <f t="shared" si="400"/>
        <v>0</v>
      </c>
    </row>
    <row r="2008" spans="1:40" x14ac:dyDescent="0.25">
      <c r="A2008" s="17"/>
      <c r="B2008" s="17"/>
      <c r="C2008" s="35"/>
      <c r="D2008" s="17"/>
      <c r="E2008" s="17"/>
      <c r="F2008" s="17"/>
      <c r="G2008" s="62">
        <f t="shared" si="401"/>
        <v>0</v>
      </c>
      <c r="H2008" s="17"/>
      <c r="I2008" s="17"/>
      <c r="J2008" s="17"/>
      <c r="K2008" s="17"/>
      <c r="L2008" s="17"/>
      <c r="M2008" s="17"/>
      <c r="N2008" s="17"/>
      <c r="O2008" s="17"/>
      <c r="P2008" s="115"/>
      <c r="Q2008" s="62">
        <f>IF(C2008&gt;A_Stammdaten!$B$12,0,SUM(G2008,H2008,J2008,K2008,M2008,N2008)-SUM(I2008,L2008,O2008,P2008))</f>
        <v>0</v>
      </c>
      <c r="R2008" s="17"/>
      <c r="S2008" s="17"/>
      <c r="T2008" s="17"/>
      <c r="U2008" s="62">
        <f t="shared" si="392"/>
        <v>0</v>
      </c>
      <c r="V2008" s="63">
        <f>IF(ISBLANK($B2008),0,VLOOKUP($B2008,Listen!$A$2:$C$45,2,FALSE))</f>
        <v>0</v>
      </c>
      <c r="W2008" s="63">
        <f>IF(ISBLANK($B2008),0,VLOOKUP($B2008,Listen!$A$2:$C$45,3,FALSE))</f>
        <v>0</v>
      </c>
      <c r="X2008" s="49">
        <f t="shared" si="403"/>
        <v>0</v>
      </c>
      <c r="Y2008" s="49">
        <f t="shared" si="403"/>
        <v>0</v>
      </c>
      <c r="Z2008" s="49">
        <f t="shared" si="403"/>
        <v>0</v>
      </c>
      <c r="AA2008" s="49">
        <f t="shared" si="403"/>
        <v>0</v>
      </c>
      <c r="AB2008" s="49">
        <f t="shared" si="403"/>
        <v>0</v>
      </c>
      <c r="AC2008" s="49">
        <f t="shared" si="403"/>
        <v>0</v>
      </c>
      <c r="AD2008" s="49">
        <f t="shared" si="403"/>
        <v>0</v>
      </c>
      <c r="AE2008" s="51">
        <f t="shared" si="402"/>
        <v>0</v>
      </c>
      <c r="AF2008" s="51">
        <f>IF(C2008=A_Stammdaten!$B$12,D_SAV!$U2008-D_SAV!$AG2008,HLOOKUP(A_Stammdaten!$B$12-1,$AH$4:$AN$4004,ROW(C2008)-3,FALSE)-$AG2008)</f>
        <v>0</v>
      </c>
      <c r="AG2008" s="51">
        <f>HLOOKUP(A_Stammdaten!$B$12,$AH$4:$AN$4004,ROW(C2008)-3,FALSE)</f>
        <v>0</v>
      </c>
      <c r="AH2008" s="51">
        <f t="shared" si="394"/>
        <v>0</v>
      </c>
      <c r="AI2008" s="51">
        <f t="shared" si="395"/>
        <v>0</v>
      </c>
      <c r="AJ2008" s="51">
        <f t="shared" si="396"/>
        <v>0</v>
      </c>
      <c r="AK2008" s="51">
        <f t="shared" si="397"/>
        <v>0</v>
      </c>
      <c r="AL2008" s="51">
        <f t="shared" si="398"/>
        <v>0</v>
      </c>
      <c r="AM2008" s="51">
        <f t="shared" si="399"/>
        <v>0</v>
      </c>
      <c r="AN2008" s="51">
        <f t="shared" si="400"/>
        <v>0</v>
      </c>
    </row>
    <row r="2009" spans="1:40" x14ac:dyDescent="0.25">
      <c r="A2009" s="17"/>
      <c r="B2009" s="17"/>
      <c r="C2009" s="35"/>
      <c r="D2009" s="17"/>
      <c r="E2009" s="17"/>
      <c r="F2009" s="17"/>
      <c r="G2009" s="62">
        <f t="shared" si="401"/>
        <v>0</v>
      </c>
      <c r="H2009" s="17"/>
      <c r="I2009" s="17"/>
      <c r="J2009" s="17"/>
      <c r="K2009" s="17"/>
      <c r="L2009" s="17"/>
      <c r="M2009" s="17"/>
      <c r="N2009" s="17"/>
      <c r="O2009" s="17"/>
      <c r="P2009" s="115"/>
      <c r="Q2009" s="62">
        <f>IF(C2009&gt;A_Stammdaten!$B$12,0,SUM(G2009,H2009,J2009,K2009,M2009,N2009)-SUM(I2009,L2009,O2009,P2009))</f>
        <v>0</v>
      </c>
      <c r="R2009" s="17"/>
      <c r="S2009" s="17"/>
      <c r="T2009" s="17"/>
      <c r="U2009" s="62">
        <f t="shared" si="392"/>
        <v>0</v>
      </c>
      <c r="V2009" s="63">
        <f>IF(ISBLANK($B2009),0,VLOOKUP($B2009,Listen!$A$2:$C$45,2,FALSE))</f>
        <v>0</v>
      </c>
      <c r="W2009" s="63">
        <f>IF(ISBLANK($B2009),0,VLOOKUP($B2009,Listen!$A$2:$C$45,3,FALSE))</f>
        <v>0</v>
      </c>
      <c r="X2009" s="49">
        <f t="shared" si="403"/>
        <v>0</v>
      </c>
      <c r="Y2009" s="49">
        <f t="shared" si="403"/>
        <v>0</v>
      </c>
      <c r="Z2009" s="49">
        <f t="shared" si="403"/>
        <v>0</v>
      </c>
      <c r="AA2009" s="49">
        <f t="shared" si="403"/>
        <v>0</v>
      </c>
      <c r="AB2009" s="49">
        <f t="shared" si="403"/>
        <v>0</v>
      </c>
      <c r="AC2009" s="49">
        <f t="shared" si="403"/>
        <v>0</v>
      </c>
      <c r="AD2009" s="49">
        <f t="shared" si="403"/>
        <v>0</v>
      </c>
      <c r="AE2009" s="51">
        <f t="shared" si="402"/>
        <v>0</v>
      </c>
      <c r="AF2009" s="51">
        <f>IF(C2009=A_Stammdaten!$B$12,D_SAV!$U2009-D_SAV!$AG2009,HLOOKUP(A_Stammdaten!$B$12-1,$AH$4:$AN$4004,ROW(C2009)-3,FALSE)-$AG2009)</f>
        <v>0</v>
      </c>
      <c r="AG2009" s="51">
        <f>HLOOKUP(A_Stammdaten!$B$12,$AH$4:$AN$4004,ROW(C2009)-3,FALSE)</f>
        <v>0</v>
      </c>
      <c r="AH2009" s="51">
        <f t="shared" si="394"/>
        <v>0</v>
      </c>
      <c r="AI2009" s="51">
        <f t="shared" si="395"/>
        <v>0</v>
      </c>
      <c r="AJ2009" s="51">
        <f t="shared" si="396"/>
        <v>0</v>
      </c>
      <c r="AK2009" s="51">
        <f t="shared" si="397"/>
        <v>0</v>
      </c>
      <c r="AL2009" s="51">
        <f t="shared" si="398"/>
        <v>0</v>
      </c>
      <c r="AM2009" s="51">
        <f t="shared" si="399"/>
        <v>0</v>
      </c>
      <c r="AN2009" s="51">
        <f t="shared" si="400"/>
        <v>0</v>
      </c>
    </row>
    <row r="2010" spans="1:40" x14ac:dyDescent="0.25">
      <c r="A2010" s="17"/>
      <c r="B2010" s="17"/>
      <c r="C2010" s="35"/>
      <c r="D2010" s="17"/>
      <c r="E2010" s="17"/>
      <c r="F2010" s="17"/>
      <c r="G2010" s="62">
        <f t="shared" si="401"/>
        <v>0</v>
      </c>
      <c r="H2010" s="17"/>
      <c r="I2010" s="17"/>
      <c r="J2010" s="17"/>
      <c r="K2010" s="17"/>
      <c r="L2010" s="17"/>
      <c r="M2010" s="17"/>
      <c r="N2010" s="17"/>
      <c r="O2010" s="17"/>
      <c r="P2010" s="115"/>
      <c r="Q2010" s="62">
        <f>IF(C2010&gt;A_Stammdaten!$B$12,0,SUM(G2010,H2010,J2010,K2010,M2010,N2010)-SUM(I2010,L2010,O2010,P2010))</f>
        <v>0</v>
      </c>
      <c r="R2010" s="17"/>
      <c r="S2010" s="17"/>
      <c r="T2010" s="17"/>
      <c r="U2010" s="62">
        <f t="shared" si="392"/>
        <v>0</v>
      </c>
      <c r="V2010" s="63">
        <f>IF(ISBLANK($B2010),0,VLOOKUP($B2010,Listen!$A$2:$C$45,2,FALSE))</f>
        <v>0</v>
      </c>
      <c r="W2010" s="63">
        <f>IF(ISBLANK($B2010),0,VLOOKUP($B2010,Listen!$A$2:$C$45,3,FALSE))</f>
        <v>0</v>
      </c>
      <c r="X2010" s="49">
        <f t="shared" si="403"/>
        <v>0</v>
      </c>
      <c r="Y2010" s="49">
        <f t="shared" si="403"/>
        <v>0</v>
      </c>
      <c r="Z2010" s="49">
        <f t="shared" si="403"/>
        <v>0</v>
      </c>
      <c r="AA2010" s="49">
        <f t="shared" si="403"/>
        <v>0</v>
      </c>
      <c r="AB2010" s="49">
        <f t="shared" si="403"/>
        <v>0</v>
      </c>
      <c r="AC2010" s="49">
        <f t="shared" si="403"/>
        <v>0</v>
      </c>
      <c r="AD2010" s="49">
        <f t="shared" si="403"/>
        <v>0</v>
      </c>
      <c r="AE2010" s="51">
        <f t="shared" si="402"/>
        <v>0</v>
      </c>
      <c r="AF2010" s="51">
        <f>IF(C2010=A_Stammdaten!$B$12,D_SAV!$U2010-D_SAV!$AG2010,HLOOKUP(A_Stammdaten!$B$12-1,$AH$4:$AN$4004,ROW(C2010)-3,FALSE)-$AG2010)</f>
        <v>0</v>
      </c>
      <c r="AG2010" s="51">
        <f>HLOOKUP(A_Stammdaten!$B$12,$AH$4:$AN$4004,ROW(C2010)-3,FALSE)</f>
        <v>0</v>
      </c>
      <c r="AH2010" s="51">
        <f t="shared" si="394"/>
        <v>0</v>
      </c>
      <c r="AI2010" s="51">
        <f t="shared" si="395"/>
        <v>0</v>
      </c>
      <c r="AJ2010" s="51">
        <f t="shared" si="396"/>
        <v>0</v>
      </c>
      <c r="AK2010" s="51">
        <f t="shared" si="397"/>
        <v>0</v>
      </c>
      <c r="AL2010" s="51">
        <f t="shared" si="398"/>
        <v>0</v>
      </c>
      <c r="AM2010" s="51">
        <f t="shared" si="399"/>
        <v>0</v>
      </c>
      <c r="AN2010" s="51">
        <f t="shared" si="400"/>
        <v>0</v>
      </c>
    </row>
    <row r="2011" spans="1:40" x14ac:dyDescent="0.25">
      <c r="A2011" s="17"/>
      <c r="B2011" s="17"/>
      <c r="C2011" s="35"/>
      <c r="D2011" s="17"/>
      <c r="E2011" s="17"/>
      <c r="F2011" s="17"/>
      <c r="G2011" s="62">
        <f t="shared" si="401"/>
        <v>0</v>
      </c>
      <c r="H2011" s="17"/>
      <c r="I2011" s="17"/>
      <c r="J2011" s="17"/>
      <c r="K2011" s="17"/>
      <c r="L2011" s="17"/>
      <c r="M2011" s="17"/>
      <c r="N2011" s="17"/>
      <c r="O2011" s="17"/>
      <c r="P2011" s="115"/>
      <c r="Q2011" s="62">
        <f>IF(C2011&gt;A_Stammdaten!$B$12,0,SUM(G2011,H2011,J2011,K2011,M2011,N2011)-SUM(I2011,L2011,O2011,P2011))</f>
        <v>0</v>
      </c>
      <c r="R2011" s="17"/>
      <c r="S2011" s="17"/>
      <c r="T2011" s="17"/>
      <c r="U2011" s="62">
        <f t="shared" si="392"/>
        <v>0</v>
      </c>
      <c r="V2011" s="63">
        <f>IF(ISBLANK($B2011),0,VLOOKUP($B2011,Listen!$A$2:$C$45,2,FALSE))</f>
        <v>0</v>
      </c>
      <c r="W2011" s="63">
        <f>IF(ISBLANK($B2011),0,VLOOKUP($B2011,Listen!$A$2:$C$45,3,FALSE))</f>
        <v>0</v>
      </c>
      <c r="X2011" s="49">
        <f t="shared" si="403"/>
        <v>0</v>
      </c>
      <c r="Y2011" s="49">
        <f t="shared" si="403"/>
        <v>0</v>
      </c>
      <c r="Z2011" s="49">
        <f t="shared" si="403"/>
        <v>0</v>
      </c>
      <c r="AA2011" s="49">
        <f t="shared" si="403"/>
        <v>0</v>
      </c>
      <c r="AB2011" s="49">
        <f t="shared" si="403"/>
        <v>0</v>
      </c>
      <c r="AC2011" s="49">
        <f t="shared" si="403"/>
        <v>0</v>
      </c>
      <c r="AD2011" s="49">
        <f t="shared" si="403"/>
        <v>0</v>
      </c>
      <c r="AE2011" s="51">
        <f t="shared" si="402"/>
        <v>0</v>
      </c>
      <c r="AF2011" s="51">
        <f>IF(C2011=A_Stammdaten!$B$12,D_SAV!$U2011-D_SAV!$AG2011,HLOOKUP(A_Stammdaten!$B$12-1,$AH$4:$AN$4004,ROW(C2011)-3,FALSE)-$AG2011)</f>
        <v>0</v>
      </c>
      <c r="AG2011" s="51">
        <f>HLOOKUP(A_Stammdaten!$B$12,$AH$4:$AN$4004,ROW(C2011)-3,FALSE)</f>
        <v>0</v>
      </c>
      <c r="AH2011" s="51">
        <f t="shared" si="394"/>
        <v>0</v>
      </c>
      <c r="AI2011" s="51">
        <f t="shared" si="395"/>
        <v>0</v>
      </c>
      <c r="AJ2011" s="51">
        <f t="shared" si="396"/>
        <v>0</v>
      </c>
      <c r="AK2011" s="51">
        <f t="shared" si="397"/>
        <v>0</v>
      </c>
      <c r="AL2011" s="51">
        <f t="shared" si="398"/>
        <v>0</v>
      </c>
      <c r="AM2011" s="51">
        <f t="shared" si="399"/>
        <v>0</v>
      </c>
      <c r="AN2011" s="51">
        <f t="shared" si="400"/>
        <v>0</v>
      </c>
    </row>
    <row r="2012" spans="1:40" x14ac:dyDescent="0.25">
      <c r="A2012" s="17"/>
      <c r="B2012" s="17"/>
      <c r="C2012" s="35"/>
      <c r="D2012" s="17"/>
      <c r="E2012" s="17"/>
      <c r="F2012" s="17"/>
      <c r="G2012" s="62">
        <f t="shared" si="401"/>
        <v>0</v>
      </c>
      <c r="H2012" s="17"/>
      <c r="I2012" s="17"/>
      <c r="J2012" s="17"/>
      <c r="K2012" s="17"/>
      <c r="L2012" s="17"/>
      <c r="M2012" s="17"/>
      <c r="N2012" s="17"/>
      <c r="O2012" s="17"/>
      <c r="P2012" s="115"/>
      <c r="Q2012" s="62">
        <f>IF(C2012&gt;A_Stammdaten!$B$12,0,SUM(G2012,H2012,J2012,K2012,M2012,N2012)-SUM(I2012,L2012,O2012,P2012))</f>
        <v>0</v>
      </c>
      <c r="R2012" s="17"/>
      <c r="S2012" s="17"/>
      <c r="T2012" s="17"/>
      <c r="U2012" s="62">
        <f t="shared" si="392"/>
        <v>0</v>
      </c>
      <c r="V2012" s="63">
        <f>IF(ISBLANK($B2012),0,VLOOKUP($B2012,Listen!$A$2:$C$45,2,FALSE))</f>
        <v>0</v>
      </c>
      <c r="W2012" s="63">
        <f>IF(ISBLANK($B2012),0,VLOOKUP($B2012,Listen!$A$2:$C$45,3,FALSE))</f>
        <v>0</v>
      </c>
      <c r="X2012" s="49">
        <f t="shared" si="403"/>
        <v>0</v>
      </c>
      <c r="Y2012" s="49">
        <f t="shared" si="403"/>
        <v>0</v>
      </c>
      <c r="Z2012" s="49">
        <f t="shared" si="403"/>
        <v>0</v>
      </c>
      <c r="AA2012" s="49">
        <f t="shared" si="403"/>
        <v>0</v>
      </c>
      <c r="AB2012" s="49">
        <f t="shared" si="403"/>
        <v>0</v>
      </c>
      <c r="AC2012" s="49">
        <f t="shared" si="403"/>
        <v>0</v>
      </c>
      <c r="AD2012" s="49">
        <f t="shared" si="403"/>
        <v>0</v>
      </c>
      <c r="AE2012" s="51">
        <f t="shared" si="402"/>
        <v>0</v>
      </c>
      <c r="AF2012" s="51">
        <f>IF(C2012=A_Stammdaten!$B$12,D_SAV!$U2012-D_SAV!$AG2012,HLOOKUP(A_Stammdaten!$B$12-1,$AH$4:$AN$4004,ROW(C2012)-3,FALSE)-$AG2012)</f>
        <v>0</v>
      </c>
      <c r="AG2012" s="51">
        <f>HLOOKUP(A_Stammdaten!$B$12,$AH$4:$AN$4004,ROW(C2012)-3,FALSE)</f>
        <v>0</v>
      </c>
      <c r="AH2012" s="51">
        <f t="shared" si="394"/>
        <v>0</v>
      </c>
      <c r="AI2012" s="51">
        <f t="shared" si="395"/>
        <v>0</v>
      </c>
      <c r="AJ2012" s="51">
        <f t="shared" si="396"/>
        <v>0</v>
      </c>
      <c r="AK2012" s="51">
        <f t="shared" si="397"/>
        <v>0</v>
      </c>
      <c r="AL2012" s="51">
        <f t="shared" si="398"/>
        <v>0</v>
      </c>
      <c r="AM2012" s="51">
        <f t="shared" si="399"/>
        <v>0</v>
      </c>
      <c r="AN2012" s="51">
        <f t="shared" si="400"/>
        <v>0</v>
      </c>
    </row>
    <row r="2013" spans="1:40" x14ac:dyDescent="0.25">
      <c r="A2013" s="17"/>
      <c r="B2013" s="17"/>
      <c r="C2013" s="35"/>
      <c r="D2013" s="17"/>
      <c r="E2013" s="17"/>
      <c r="F2013" s="17"/>
      <c r="G2013" s="62">
        <f t="shared" si="401"/>
        <v>0</v>
      </c>
      <c r="H2013" s="17"/>
      <c r="I2013" s="17"/>
      <c r="J2013" s="17"/>
      <c r="K2013" s="17"/>
      <c r="L2013" s="17"/>
      <c r="M2013" s="17"/>
      <c r="N2013" s="17"/>
      <c r="O2013" s="17"/>
      <c r="P2013" s="115"/>
      <c r="Q2013" s="62">
        <f>IF(C2013&gt;A_Stammdaten!$B$12,0,SUM(G2013,H2013,J2013,K2013,M2013,N2013)-SUM(I2013,L2013,O2013,P2013))</f>
        <v>0</v>
      </c>
      <c r="R2013" s="17"/>
      <c r="S2013" s="17"/>
      <c r="T2013" s="17"/>
      <c r="U2013" s="62">
        <f t="shared" si="392"/>
        <v>0</v>
      </c>
      <c r="V2013" s="63">
        <f>IF(ISBLANK($B2013),0,VLOOKUP($B2013,Listen!$A$2:$C$45,2,FALSE))</f>
        <v>0</v>
      </c>
      <c r="W2013" s="63">
        <f>IF(ISBLANK($B2013),0,VLOOKUP($B2013,Listen!$A$2:$C$45,3,FALSE))</f>
        <v>0</v>
      </c>
      <c r="X2013" s="49">
        <f t="shared" si="403"/>
        <v>0</v>
      </c>
      <c r="Y2013" s="49">
        <f t="shared" si="403"/>
        <v>0</v>
      </c>
      <c r="Z2013" s="49">
        <f t="shared" si="403"/>
        <v>0</v>
      </c>
      <c r="AA2013" s="49">
        <f t="shared" si="403"/>
        <v>0</v>
      </c>
      <c r="AB2013" s="49">
        <f t="shared" si="403"/>
        <v>0</v>
      </c>
      <c r="AC2013" s="49">
        <f t="shared" si="403"/>
        <v>0</v>
      </c>
      <c r="AD2013" s="49">
        <f t="shared" si="403"/>
        <v>0</v>
      </c>
      <c r="AE2013" s="51">
        <f t="shared" si="402"/>
        <v>0</v>
      </c>
      <c r="AF2013" s="51">
        <f>IF(C2013=A_Stammdaten!$B$12,D_SAV!$U2013-D_SAV!$AG2013,HLOOKUP(A_Stammdaten!$B$12-1,$AH$4:$AN$4004,ROW(C2013)-3,FALSE)-$AG2013)</f>
        <v>0</v>
      </c>
      <c r="AG2013" s="51">
        <f>HLOOKUP(A_Stammdaten!$B$12,$AH$4:$AN$4004,ROW(C2013)-3,FALSE)</f>
        <v>0</v>
      </c>
      <c r="AH2013" s="51">
        <f t="shared" si="394"/>
        <v>0</v>
      </c>
      <c r="AI2013" s="51">
        <f t="shared" si="395"/>
        <v>0</v>
      </c>
      <c r="AJ2013" s="51">
        <f t="shared" si="396"/>
        <v>0</v>
      </c>
      <c r="AK2013" s="51">
        <f t="shared" si="397"/>
        <v>0</v>
      </c>
      <c r="AL2013" s="51">
        <f t="shared" si="398"/>
        <v>0</v>
      </c>
      <c r="AM2013" s="51">
        <f t="shared" si="399"/>
        <v>0</v>
      </c>
      <c r="AN2013" s="51">
        <f t="shared" si="400"/>
        <v>0</v>
      </c>
    </row>
    <row r="2014" spans="1:40" x14ac:dyDescent="0.25">
      <c r="A2014" s="17"/>
      <c r="B2014" s="17"/>
      <c r="C2014" s="35"/>
      <c r="D2014" s="17"/>
      <c r="E2014" s="17"/>
      <c r="F2014" s="17"/>
      <c r="G2014" s="62">
        <f t="shared" si="401"/>
        <v>0</v>
      </c>
      <c r="H2014" s="17"/>
      <c r="I2014" s="17"/>
      <c r="J2014" s="17"/>
      <c r="K2014" s="17"/>
      <c r="L2014" s="17"/>
      <c r="M2014" s="17"/>
      <c r="N2014" s="17"/>
      <c r="O2014" s="17"/>
      <c r="P2014" s="115"/>
      <c r="Q2014" s="62">
        <f>IF(C2014&gt;A_Stammdaten!$B$12,0,SUM(G2014,H2014,J2014,K2014,M2014,N2014)-SUM(I2014,L2014,O2014,P2014))</f>
        <v>0</v>
      </c>
      <c r="R2014" s="17"/>
      <c r="S2014" s="17"/>
      <c r="T2014" s="17"/>
      <c r="U2014" s="62">
        <f t="shared" si="392"/>
        <v>0</v>
      </c>
      <c r="V2014" s="63">
        <f>IF(ISBLANK($B2014),0,VLOOKUP($B2014,Listen!$A$2:$C$45,2,FALSE))</f>
        <v>0</v>
      </c>
      <c r="W2014" s="63">
        <f>IF(ISBLANK($B2014),0,VLOOKUP($B2014,Listen!$A$2:$C$45,3,FALSE))</f>
        <v>0</v>
      </c>
      <c r="X2014" s="49">
        <f t="shared" si="403"/>
        <v>0</v>
      </c>
      <c r="Y2014" s="49">
        <f t="shared" si="403"/>
        <v>0</v>
      </c>
      <c r="Z2014" s="49">
        <f t="shared" si="403"/>
        <v>0</v>
      </c>
      <c r="AA2014" s="49">
        <f t="shared" si="403"/>
        <v>0</v>
      </c>
      <c r="AB2014" s="49">
        <f t="shared" si="403"/>
        <v>0</v>
      </c>
      <c r="AC2014" s="49">
        <f t="shared" si="403"/>
        <v>0</v>
      </c>
      <c r="AD2014" s="49">
        <f t="shared" si="403"/>
        <v>0</v>
      </c>
      <c r="AE2014" s="51">
        <f t="shared" si="402"/>
        <v>0</v>
      </c>
      <c r="AF2014" s="51">
        <f>IF(C2014=A_Stammdaten!$B$12,D_SAV!$U2014-D_SAV!$AG2014,HLOOKUP(A_Stammdaten!$B$12-1,$AH$4:$AN$4004,ROW(C2014)-3,FALSE)-$AG2014)</f>
        <v>0</v>
      </c>
      <c r="AG2014" s="51">
        <f>HLOOKUP(A_Stammdaten!$B$12,$AH$4:$AN$4004,ROW(C2014)-3,FALSE)</f>
        <v>0</v>
      </c>
      <c r="AH2014" s="51">
        <f t="shared" si="394"/>
        <v>0</v>
      </c>
      <c r="AI2014" s="51">
        <f t="shared" si="395"/>
        <v>0</v>
      </c>
      <c r="AJ2014" s="51">
        <f t="shared" si="396"/>
        <v>0</v>
      </c>
      <c r="AK2014" s="51">
        <f t="shared" si="397"/>
        <v>0</v>
      </c>
      <c r="AL2014" s="51">
        <f t="shared" si="398"/>
        <v>0</v>
      </c>
      <c r="AM2014" s="51">
        <f t="shared" si="399"/>
        <v>0</v>
      </c>
      <c r="AN2014" s="51">
        <f t="shared" si="400"/>
        <v>0</v>
      </c>
    </row>
    <row r="2015" spans="1:40" x14ac:dyDescent="0.25">
      <c r="A2015" s="17"/>
      <c r="B2015" s="17"/>
      <c r="C2015" s="35"/>
      <c r="D2015" s="17"/>
      <c r="E2015" s="17"/>
      <c r="F2015" s="17"/>
      <c r="G2015" s="62">
        <f t="shared" si="401"/>
        <v>0</v>
      </c>
      <c r="H2015" s="17"/>
      <c r="I2015" s="17"/>
      <c r="J2015" s="17"/>
      <c r="K2015" s="17"/>
      <c r="L2015" s="17"/>
      <c r="M2015" s="17"/>
      <c r="N2015" s="17"/>
      <c r="O2015" s="17"/>
      <c r="P2015" s="115"/>
      <c r="Q2015" s="62">
        <f>IF(C2015&gt;A_Stammdaten!$B$12,0,SUM(G2015,H2015,J2015,K2015,M2015,N2015)-SUM(I2015,L2015,O2015,P2015))</f>
        <v>0</v>
      </c>
      <c r="R2015" s="17"/>
      <c r="S2015" s="17"/>
      <c r="T2015" s="17"/>
      <c r="U2015" s="62">
        <f t="shared" si="392"/>
        <v>0</v>
      </c>
      <c r="V2015" s="63">
        <f>IF(ISBLANK($B2015),0,VLOOKUP($B2015,Listen!$A$2:$C$45,2,FALSE))</f>
        <v>0</v>
      </c>
      <c r="W2015" s="63">
        <f>IF(ISBLANK($B2015),0,VLOOKUP($B2015,Listen!$A$2:$C$45,3,FALSE))</f>
        <v>0</v>
      </c>
      <c r="X2015" s="49">
        <f t="shared" si="403"/>
        <v>0</v>
      </c>
      <c r="Y2015" s="49">
        <f t="shared" si="403"/>
        <v>0</v>
      </c>
      <c r="Z2015" s="49">
        <f t="shared" si="403"/>
        <v>0</v>
      </c>
      <c r="AA2015" s="49">
        <f t="shared" si="403"/>
        <v>0</v>
      </c>
      <c r="AB2015" s="49">
        <f t="shared" si="403"/>
        <v>0</v>
      </c>
      <c r="AC2015" s="49">
        <f t="shared" si="403"/>
        <v>0</v>
      </c>
      <c r="AD2015" s="49">
        <f t="shared" si="403"/>
        <v>0</v>
      </c>
      <c r="AE2015" s="51">
        <f t="shared" si="402"/>
        <v>0</v>
      </c>
      <c r="AF2015" s="51">
        <f>IF(C2015=A_Stammdaten!$B$12,D_SAV!$U2015-D_SAV!$AG2015,HLOOKUP(A_Stammdaten!$B$12-1,$AH$4:$AN$4004,ROW(C2015)-3,FALSE)-$AG2015)</f>
        <v>0</v>
      </c>
      <c r="AG2015" s="51">
        <f>HLOOKUP(A_Stammdaten!$B$12,$AH$4:$AN$4004,ROW(C2015)-3,FALSE)</f>
        <v>0</v>
      </c>
      <c r="AH2015" s="51">
        <f t="shared" si="394"/>
        <v>0</v>
      </c>
      <c r="AI2015" s="51">
        <f t="shared" si="395"/>
        <v>0</v>
      </c>
      <c r="AJ2015" s="51">
        <f t="shared" si="396"/>
        <v>0</v>
      </c>
      <c r="AK2015" s="51">
        <f t="shared" si="397"/>
        <v>0</v>
      </c>
      <c r="AL2015" s="51">
        <f t="shared" si="398"/>
        <v>0</v>
      </c>
      <c r="AM2015" s="51">
        <f t="shared" si="399"/>
        <v>0</v>
      </c>
      <c r="AN2015" s="51">
        <f t="shared" si="400"/>
        <v>0</v>
      </c>
    </row>
    <row r="2016" spans="1:40" x14ac:dyDescent="0.25">
      <c r="A2016" s="17"/>
      <c r="B2016" s="17"/>
      <c r="C2016" s="35"/>
      <c r="D2016" s="17"/>
      <c r="E2016" s="17"/>
      <c r="F2016" s="17"/>
      <c r="G2016" s="62">
        <f t="shared" si="401"/>
        <v>0</v>
      </c>
      <c r="H2016" s="17"/>
      <c r="I2016" s="17"/>
      <c r="J2016" s="17"/>
      <c r="K2016" s="17"/>
      <c r="L2016" s="17"/>
      <c r="M2016" s="17"/>
      <c r="N2016" s="17"/>
      <c r="O2016" s="17"/>
      <c r="P2016" s="115"/>
      <c r="Q2016" s="62">
        <f>IF(C2016&gt;A_Stammdaten!$B$12,0,SUM(G2016,H2016,J2016,K2016,M2016,N2016)-SUM(I2016,L2016,O2016,P2016))</f>
        <v>0</v>
      </c>
      <c r="R2016" s="17"/>
      <c r="S2016" s="17"/>
      <c r="T2016" s="17"/>
      <c r="U2016" s="62">
        <f t="shared" si="392"/>
        <v>0</v>
      </c>
      <c r="V2016" s="63">
        <f>IF(ISBLANK($B2016),0,VLOOKUP($B2016,Listen!$A$2:$C$45,2,FALSE))</f>
        <v>0</v>
      </c>
      <c r="W2016" s="63">
        <f>IF(ISBLANK($B2016),0,VLOOKUP($B2016,Listen!$A$2:$C$45,3,FALSE))</f>
        <v>0</v>
      </c>
      <c r="X2016" s="49">
        <f t="shared" si="403"/>
        <v>0</v>
      </c>
      <c r="Y2016" s="49">
        <f t="shared" si="403"/>
        <v>0</v>
      </c>
      <c r="Z2016" s="49">
        <f t="shared" si="403"/>
        <v>0</v>
      </c>
      <c r="AA2016" s="49">
        <f t="shared" si="403"/>
        <v>0</v>
      </c>
      <c r="AB2016" s="49">
        <f t="shared" si="403"/>
        <v>0</v>
      </c>
      <c r="AC2016" s="49">
        <f t="shared" si="403"/>
        <v>0</v>
      </c>
      <c r="AD2016" s="49">
        <f t="shared" si="403"/>
        <v>0</v>
      </c>
      <c r="AE2016" s="51">
        <f t="shared" si="402"/>
        <v>0</v>
      </c>
      <c r="AF2016" s="51">
        <f>IF(C2016=A_Stammdaten!$B$12,D_SAV!$U2016-D_SAV!$AG2016,HLOOKUP(A_Stammdaten!$B$12-1,$AH$4:$AN$4004,ROW(C2016)-3,FALSE)-$AG2016)</f>
        <v>0</v>
      </c>
      <c r="AG2016" s="51">
        <f>HLOOKUP(A_Stammdaten!$B$12,$AH$4:$AN$4004,ROW(C2016)-3,FALSE)</f>
        <v>0</v>
      </c>
      <c r="AH2016" s="51">
        <f t="shared" si="394"/>
        <v>0</v>
      </c>
      <c r="AI2016" s="51">
        <f t="shared" si="395"/>
        <v>0</v>
      </c>
      <c r="AJ2016" s="51">
        <f t="shared" si="396"/>
        <v>0</v>
      </c>
      <c r="AK2016" s="51">
        <f t="shared" si="397"/>
        <v>0</v>
      </c>
      <c r="AL2016" s="51">
        <f t="shared" si="398"/>
        <v>0</v>
      </c>
      <c r="AM2016" s="51">
        <f t="shared" si="399"/>
        <v>0</v>
      </c>
      <c r="AN2016" s="51">
        <f t="shared" si="400"/>
        <v>0</v>
      </c>
    </row>
    <row r="2017" spans="1:40" x14ac:dyDescent="0.25">
      <c r="A2017" s="17"/>
      <c r="B2017" s="17"/>
      <c r="C2017" s="35"/>
      <c r="D2017" s="17"/>
      <c r="E2017" s="17"/>
      <c r="F2017" s="17"/>
      <c r="G2017" s="62">
        <f t="shared" si="401"/>
        <v>0</v>
      </c>
      <c r="H2017" s="17"/>
      <c r="I2017" s="17"/>
      <c r="J2017" s="17"/>
      <c r="K2017" s="17"/>
      <c r="L2017" s="17"/>
      <c r="M2017" s="17"/>
      <c r="N2017" s="17"/>
      <c r="O2017" s="17"/>
      <c r="P2017" s="115"/>
      <c r="Q2017" s="62">
        <f>IF(C2017&gt;A_Stammdaten!$B$12,0,SUM(G2017,H2017,J2017,K2017,M2017,N2017)-SUM(I2017,L2017,O2017,P2017))</f>
        <v>0</v>
      </c>
      <c r="R2017" s="17"/>
      <c r="S2017" s="17"/>
      <c r="T2017" s="17"/>
      <c r="U2017" s="62">
        <f t="shared" si="392"/>
        <v>0</v>
      </c>
      <c r="V2017" s="63">
        <f>IF(ISBLANK($B2017),0,VLOOKUP($B2017,Listen!$A$2:$C$45,2,FALSE))</f>
        <v>0</v>
      </c>
      <c r="W2017" s="63">
        <f>IF(ISBLANK($B2017),0,VLOOKUP($B2017,Listen!$A$2:$C$45,3,FALSE))</f>
        <v>0</v>
      </c>
      <c r="X2017" s="49">
        <f t="shared" si="403"/>
        <v>0</v>
      </c>
      <c r="Y2017" s="49">
        <f t="shared" si="403"/>
        <v>0</v>
      </c>
      <c r="Z2017" s="49">
        <f t="shared" si="403"/>
        <v>0</v>
      </c>
      <c r="AA2017" s="49">
        <f t="shared" si="403"/>
        <v>0</v>
      </c>
      <c r="AB2017" s="49">
        <f t="shared" si="403"/>
        <v>0</v>
      </c>
      <c r="AC2017" s="49">
        <f t="shared" si="403"/>
        <v>0</v>
      </c>
      <c r="AD2017" s="49">
        <f t="shared" si="403"/>
        <v>0</v>
      </c>
      <c r="AE2017" s="51">
        <f t="shared" si="402"/>
        <v>0</v>
      </c>
      <c r="AF2017" s="51">
        <f>IF(C2017=A_Stammdaten!$B$12,D_SAV!$U2017-D_SAV!$AG2017,HLOOKUP(A_Stammdaten!$B$12-1,$AH$4:$AN$4004,ROW(C2017)-3,FALSE)-$AG2017)</f>
        <v>0</v>
      </c>
      <c r="AG2017" s="51">
        <f>HLOOKUP(A_Stammdaten!$B$12,$AH$4:$AN$4004,ROW(C2017)-3,FALSE)</f>
        <v>0</v>
      </c>
      <c r="AH2017" s="51">
        <f t="shared" si="394"/>
        <v>0</v>
      </c>
      <c r="AI2017" s="51">
        <f t="shared" si="395"/>
        <v>0</v>
      </c>
      <c r="AJ2017" s="51">
        <f t="shared" si="396"/>
        <v>0</v>
      </c>
      <c r="AK2017" s="51">
        <f t="shared" si="397"/>
        <v>0</v>
      </c>
      <c r="AL2017" s="51">
        <f t="shared" si="398"/>
        <v>0</v>
      </c>
      <c r="AM2017" s="51">
        <f t="shared" si="399"/>
        <v>0</v>
      </c>
      <c r="AN2017" s="51">
        <f t="shared" si="400"/>
        <v>0</v>
      </c>
    </row>
    <row r="2018" spans="1:40" x14ac:dyDescent="0.25">
      <c r="A2018" s="17"/>
      <c r="B2018" s="17"/>
      <c r="C2018" s="35"/>
      <c r="D2018" s="17"/>
      <c r="E2018" s="17"/>
      <c r="F2018" s="17"/>
      <c r="G2018" s="62">
        <f t="shared" si="401"/>
        <v>0</v>
      </c>
      <c r="H2018" s="17"/>
      <c r="I2018" s="17"/>
      <c r="J2018" s="17"/>
      <c r="K2018" s="17"/>
      <c r="L2018" s="17"/>
      <c r="M2018" s="17"/>
      <c r="N2018" s="17"/>
      <c r="O2018" s="17"/>
      <c r="P2018" s="115"/>
      <c r="Q2018" s="62">
        <f>IF(C2018&gt;A_Stammdaten!$B$12,0,SUM(G2018,H2018,J2018,K2018,M2018,N2018)-SUM(I2018,L2018,O2018,P2018))</f>
        <v>0</v>
      </c>
      <c r="R2018" s="17"/>
      <c r="S2018" s="17"/>
      <c r="T2018" s="17"/>
      <c r="U2018" s="62">
        <f t="shared" si="392"/>
        <v>0</v>
      </c>
      <c r="V2018" s="63">
        <f>IF(ISBLANK($B2018),0,VLOOKUP($B2018,Listen!$A$2:$C$45,2,FALSE))</f>
        <v>0</v>
      </c>
      <c r="W2018" s="63">
        <f>IF(ISBLANK($B2018),0,VLOOKUP($B2018,Listen!$A$2:$C$45,3,FALSE))</f>
        <v>0</v>
      </c>
      <c r="X2018" s="49">
        <f t="shared" si="403"/>
        <v>0</v>
      </c>
      <c r="Y2018" s="49">
        <f t="shared" si="403"/>
        <v>0</v>
      </c>
      <c r="Z2018" s="49">
        <f t="shared" si="403"/>
        <v>0</v>
      </c>
      <c r="AA2018" s="49">
        <f t="shared" si="403"/>
        <v>0</v>
      </c>
      <c r="AB2018" s="49">
        <f t="shared" si="403"/>
        <v>0</v>
      </c>
      <c r="AC2018" s="49">
        <f t="shared" si="403"/>
        <v>0</v>
      </c>
      <c r="AD2018" s="49">
        <f t="shared" si="403"/>
        <v>0</v>
      </c>
      <c r="AE2018" s="51">
        <f t="shared" si="402"/>
        <v>0</v>
      </c>
      <c r="AF2018" s="51">
        <f>IF(C2018=A_Stammdaten!$B$12,D_SAV!$U2018-D_SAV!$AG2018,HLOOKUP(A_Stammdaten!$B$12-1,$AH$4:$AN$4004,ROW(C2018)-3,FALSE)-$AG2018)</f>
        <v>0</v>
      </c>
      <c r="AG2018" s="51">
        <f>HLOOKUP(A_Stammdaten!$B$12,$AH$4:$AN$4004,ROW(C2018)-3,FALSE)</f>
        <v>0</v>
      </c>
      <c r="AH2018" s="51">
        <f t="shared" si="394"/>
        <v>0</v>
      </c>
      <c r="AI2018" s="51">
        <f t="shared" si="395"/>
        <v>0</v>
      </c>
      <c r="AJ2018" s="51">
        <f t="shared" si="396"/>
        <v>0</v>
      </c>
      <c r="AK2018" s="51">
        <f t="shared" si="397"/>
        <v>0</v>
      </c>
      <c r="AL2018" s="51">
        <f t="shared" si="398"/>
        <v>0</v>
      </c>
      <c r="AM2018" s="51">
        <f t="shared" si="399"/>
        <v>0</v>
      </c>
      <c r="AN2018" s="51">
        <f t="shared" si="400"/>
        <v>0</v>
      </c>
    </row>
    <row r="2019" spans="1:40" x14ac:dyDescent="0.25">
      <c r="A2019" s="17"/>
      <c r="B2019" s="17"/>
      <c r="C2019" s="35"/>
      <c r="D2019" s="17"/>
      <c r="E2019" s="17"/>
      <c r="F2019" s="17"/>
      <c r="G2019" s="62">
        <f t="shared" si="401"/>
        <v>0</v>
      </c>
      <c r="H2019" s="17"/>
      <c r="I2019" s="17"/>
      <c r="J2019" s="17"/>
      <c r="K2019" s="17"/>
      <c r="L2019" s="17"/>
      <c r="M2019" s="17"/>
      <c r="N2019" s="17"/>
      <c r="O2019" s="17"/>
      <c r="P2019" s="115"/>
      <c r="Q2019" s="62">
        <f>IF(C2019&gt;A_Stammdaten!$B$12,0,SUM(G2019,H2019,J2019,K2019,M2019,N2019)-SUM(I2019,L2019,O2019,P2019))</f>
        <v>0</v>
      </c>
      <c r="R2019" s="17"/>
      <c r="S2019" s="17"/>
      <c r="T2019" s="17"/>
      <c r="U2019" s="62">
        <f t="shared" si="392"/>
        <v>0</v>
      </c>
      <c r="V2019" s="63">
        <f>IF(ISBLANK($B2019),0,VLOOKUP($B2019,Listen!$A$2:$C$45,2,FALSE))</f>
        <v>0</v>
      </c>
      <c r="W2019" s="63">
        <f>IF(ISBLANK($B2019),0,VLOOKUP($B2019,Listen!$A$2:$C$45,3,FALSE))</f>
        <v>0</v>
      </c>
      <c r="X2019" s="49">
        <f t="shared" si="403"/>
        <v>0</v>
      </c>
      <c r="Y2019" s="49">
        <f t="shared" si="403"/>
        <v>0</v>
      </c>
      <c r="Z2019" s="49">
        <f t="shared" si="403"/>
        <v>0</v>
      </c>
      <c r="AA2019" s="49">
        <f t="shared" si="403"/>
        <v>0</v>
      </c>
      <c r="AB2019" s="49">
        <f t="shared" si="403"/>
        <v>0</v>
      </c>
      <c r="AC2019" s="49">
        <f t="shared" si="403"/>
        <v>0</v>
      </c>
      <c r="AD2019" s="49">
        <f t="shared" si="403"/>
        <v>0</v>
      </c>
      <c r="AE2019" s="51">
        <f t="shared" si="402"/>
        <v>0</v>
      </c>
      <c r="AF2019" s="51">
        <f>IF(C2019=A_Stammdaten!$B$12,D_SAV!$U2019-D_SAV!$AG2019,HLOOKUP(A_Stammdaten!$B$12-1,$AH$4:$AN$4004,ROW(C2019)-3,FALSE)-$AG2019)</f>
        <v>0</v>
      </c>
      <c r="AG2019" s="51">
        <f>HLOOKUP(A_Stammdaten!$B$12,$AH$4:$AN$4004,ROW(C2019)-3,FALSE)</f>
        <v>0</v>
      </c>
      <c r="AH2019" s="51">
        <f t="shared" si="394"/>
        <v>0</v>
      </c>
      <c r="AI2019" s="51">
        <f t="shared" si="395"/>
        <v>0</v>
      </c>
      <c r="AJ2019" s="51">
        <f t="shared" si="396"/>
        <v>0</v>
      </c>
      <c r="AK2019" s="51">
        <f t="shared" si="397"/>
        <v>0</v>
      </c>
      <c r="AL2019" s="51">
        <f t="shared" si="398"/>
        <v>0</v>
      </c>
      <c r="AM2019" s="51">
        <f t="shared" si="399"/>
        <v>0</v>
      </c>
      <c r="AN2019" s="51">
        <f t="shared" si="400"/>
        <v>0</v>
      </c>
    </row>
    <row r="2020" spans="1:40" x14ac:dyDescent="0.25">
      <c r="A2020" s="17"/>
      <c r="B2020" s="17"/>
      <c r="C2020" s="35"/>
      <c r="D2020" s="17"/>
      <c r="E2020" s="17"/>
      <c r="F2020" s="17"/>
      <c r="G2020" s="62">
        <f t="shared" si="401"/>
        <v>0</v>
      </c>
      <c r="H2020" s="17"/>
      <c r="I2020" s="17"/>
      <c r="J2020" s="17"/>
      <c r="K2020" s="17"/>
      <c r="L2020" s="17"/>
      <c r="M2020" s="17"/>
      <c r="N2020" s="17"/>
      <c r="O2020" s="17"/>
      <c r="P2020" s="115"/>
      <c r="Q2020" s="62">
        <f>IF(C2020&gt;A_Stammdaten!$B$12,0,SUM(G2020,H2020,J2020,K2020,M2020,N2020)-SUM(I2020,L2020,O2020,P2020))</f>
        <v>0</v>
      </c>
      <c r="R2020" s="17"/>
      <c r="S2020" s="17"/>
      <c r="T2020" s="17"/>
      <c r="U2020" s="62">
        <f t="shared" si="392"/>
        <v>0</v>
      </c>
      <c r="V2020" s="63">
        <f>IF(ISBLANK($B2020),0,VLOOKUP($B2020,Listen!$A$2:$C$45,2,FALSE))</f>
        <v>0</v>
      </c>
      <c r="W2020" s="63">
        <f>IF(ISBLANK($B2020),0,VLOOKUP($B2020,Listen!$A$2:$C$45,3,FALSE))</f>
        <v>0</v>
      </c>
      <c r="X2020" s="49">
        <f t="shared" si="403"/>
        <v>0</v>
      </c>
      <c r="Y2020" s="49">
        <f t="shared" si="403"/>
        <v>0</v>
      </c>
      <c r="Z2020" s="49">
        <f t="shared" si="403"/>
        <v>0</v>
      </c>
      <c r="AA2020" s="49">
        <f t="shared" si="403"/>
        <v>0</v>
      </c>
      <c r="AB2020" s="49">
        <f t="shared" si="403"/>
        <v>0</v>
      </c>
      <c r="AC2020" s="49">
        <f t="shared" si="403"/>
        <v>0</v>
      </c>
      <c r="AD2020" s="49">
        <f t="shared" si="403"/>
        <v>0</v>
      </c>
      <c r="AE2020" s="51">
        <f t="shared" si="402"/>
        <v>0</v>
      </c>
      <c r="AF2020" s="51">
        <f>IF(C2020=A_Stammdaten!$B$12,D_SAV!$U2020-D_SAV!$AG2020,HLOOKUP(A_Stammdaten!$B$12-1,$AH$4:$AN$4004,ROW(C2020)-3,FALSE)-$AG2020)</f>
        <v>0</v>
      </c>
      <c r="AG2020" s="51">
        <f>HLOOKUP(A_Stammdaten!$B$12,$AH$4:$AN$4004,ROW(C2020)-3,FALSE)</f>
        <v>0</v>
      </c>
      <c r="AH2020" s="51">
        <f t="shared" si="394"/>
        <v>0</v>
      </c>
      <c r="AI2020" s="51">
        <f t="shared" si="395"/>
        <v>0</v>
      </c>
      <c r="AJ2020" s="51">
        <f t="shared" si="396"/>
        <v>0</v>
      </c>
      <c r="AK2020" s="51">
        <f t="shared" si="397"/>
        <v>0</v>
      </c>
      <c r="AL2020" s="51">
        <f t="shared" si="398"/>
        <v>0</v>
      </c>
      <c r="AM2020" s="51">
        <f t="shared" si="399"/>
        <v>0</v>
      </c>
      <c r="AN2020" s="51">
        <f t="shared" si="400"/>
        <v>0</v>
      </c>
    </row>
    <row r="2021" spans="1:40" x14ac:dyDescent="0.25">
      <c r="A2021" s="17"/>
      <c r="B2021" s="17"/>
      <c r="C2021" s="35"/>
      <c r="D2021" s="17"/>
      <c r="E2021" s="17"/>
      <c r="F2021" s="17"/>
      <c r="G2021" s="62">
        <f t="shared" si="401"/>
        <v>0</v>
      </c>
      <c r="H2021" s="17"/>
      <c r="I2021" s="17"/>
      <c r="J2021" s="17"/>
      <c r="K2021" s="17"/>
      <c r="L2021" s="17"/>
      <c r="M2021" s="17"/>
      <c r="N2021" s="17"/>
      <c r="O2021" s="17"/>
      <c r="P2021" s="115"/>
      <c r="Q2021" s="62">
        <f>IF(C2021&gt;A_Stammdaten!$B$12,0,SUM(G2021,H2021,J2021,K2021,M2021,N2021)-SUM(I2021,L2021,O2021,P2021))</f>
        <v>0</v>
      </c>
      <c r="R2021" s="17"/>
      <c r="S2021" s="17"/>
      <c r="T2021" s="17"/>
      <c r="U2021" s="62">
        <f t="shared" si="392"/>
        <v>0</v>
      </c>
      <c r="V2021" s="63">
        <f>IF(ISBLANK($B2021),0,VLOOKUP($B2021,Listen!$A$2:$C$45,2,FALSE))</f>
        <v>0</v>
      </c>
      <c r="W2021" s="63">
        <f>IF(ISBLANK($B2021),0,VLOOKUP($B2021,Listen!$A$2:$C$45,3,FALSE))</f>
        <v>0</v>
      </c>
      <c r="X2021" s="49">
        <f t="shared" si="403"/>
        <v>0</v>
      </c>
      <c r="Y2021" s="49">
        <f t="shared" si="403"/>
        <v>0</v>
      </c>
      <c r="Z2021" s="49">
        <f t="shared" si="403"/>
        <v>0</v>
      </c>
      <c r="AA2021" s="49">
        <f t="shared" si="403"/>
        <v>0</v>
      </c>
      <c r="AB2021" s="49">
        <f t="shared" si="403"/>
        <v>0</v>
      </c>
      <c r="AC2021" s="49">
        <f t="shared" si="403"/>
        <v>0</v>
      </c>
      <c r="AD2021" s="49">
        <f t="shared" si="403"/>
        <v>0</v>
      </c>
      <c r="AE2021" s="51">
        <f t="shared" si="402"/>
        <v>0</v>
      </c>
      <c r="AF2021" s="51">
        <f>IF(C2021=A_Stammdaten!$B$12,D_SAV!$U2021-D_SAV!$AG2021,HLOOKUP(A_Stammdaten!$B$12-1,$AH$4:$AN$4004,ROW(C2021)-3,FALSE)-$AG2021)</f>
        <v>0</v>
      </c>
      <c r="AG2021" s="51">
        <f>HLOOKUP(A_Stammdaten!$B$12,$AH$4:$AN$4004,ROW(C2021)-3,FALSE)</f>
        <v>0</v>
      </c>
      <c r="AH2021" s="51">
        <f t="shared" si="394"/>
        <v>0</v>
      </c>
      <c r="AI2021" s="51">
        <f t="shared" si="395"/>
        <v>0</v>
      </c>
      <c r="AJ2021" s="51">
        <f t="shared" si="396"/>
        <v>0</v>
      </c>
      <c r="AK2021" s="51">
        <f t="shared" si="397"/>
        <v>0</v>
      </c>
      <c r="AL2021" s="51">
        <f t="shared" si="398"/>
        <v>0</v>
      </c>
      <c r="AM2021" s="51">
        <f t="shared" si="399"/>
        <v>0</v>
      </c>
      <c r="AN2021" s="51">
        <f t="shared" si="400"/>
        <v>0</v>
      </c>
    </row>
    <row r="2022" spans="1:40" x14ac:dyDescent="0.25">
      <c r="A2022" s="17"/>
      <c r="B2022" s="17"/>
      <c r="C2022" s="35"/>
      <c r="D2022" s="17"/>
      <c r="E2022" s="17"/>
      <c r="F2022" s="17"/>
      <c r="G2022" s="62">
        <f t="shared" si="401"/>
        <v>0</v>
      </c>
      <c r="H2022" s="17"/>
      <c r="I2022" s="17"/>
      <c r="J2022" s="17"/>
      <c r="K2022" s="17"/>
      <c r="L2022" s="17"/>
      <c r="M2022" s="17"/>
      <c r="N2022" s="17"/>
      <c r="O2022" s="17"/>
      <c r="P2022" s="115"/>
      <c r="Q2022" s="62">
        <f>IF(C2022&gt;A_Stammdaten!$B$12,0,SUM(G2022,H2022,J2022,K2022,M2022,N2022)-SUM(I2022,L2022,O2022,P2022))</f>
        <v>0</v>
      </c>
      <c r="R2022" s="17"/>
      <c r="S2022" s="17"/>
      <c r="T2022" s="17"/>
      <c r="U2022" s="62">
        <f t="shared" si="392"/>
        <v>0</v>
      </c>
      <c r="V2022" s="63">
        <f>IF(ISBLANK($B2022),0,VLOOKUP($B2022,Listen!$A$2:$C$45,2,FALSE))</f>
        <v>0</v>
      </c>
      <c r="W2022" s="63">
        <f>IF(ISBLANK($B2022),0,VLOOKUP($B2022,Listen!$A$2:$C$45,3,FALSE))</f>
        <v>0</v>
      </c>
      <c r="X2022" s="49">
        <f t="shared" si="403"/>
        <v>0</v>
      </c>
      <c r="Y2022" s="49">
        <f t="shared" si="403"/>
        <v>0</v>
      </c>
      <c r="Z2022" s="49">
        <f t="shared" si="403"/>
        <v>0</v>
      </c>
      <c r="AA2022" s="49">
        <f t="shared" si="403"/>
        <v>0</v>
      </c>
      <c r="AB2022" s="49">
        <f t="shared" si="403"/>
        <v>0</v>
      </c>
      <c r="AC2022" s="49">
        <f t="shared" si="403"/>
        <v>0</v>
      </c>
      <c r="AD2022" s="49">
        <f t="shared" si="403"/>
        <v>0</v>
      </c>
      <c r="AE2022" s="51">
        <f t="shared" si="402"/>
        <v>0</v>
      </c>
      <c r="AF2022" s="51">
        <f>IF(C2022=A_Stammdaten!$B$12,D_SAV!$U2022-D_SAV!$AG2022,HLOOKUP(A_Stammdaten!$B$12-1,$AH$4:$AN$4004,ROW(C2022)-3,FALSE)-$AG2022)</f>
        <v>0</v>
      </c>
      <c r="AG2022" s="51">
        <f>HLOOKUP(A_Stammdaten!$B$12,$AH$4:$AN$4004,ROW(C2022)-3,FALSE)</f>
        <v>0</v>
      </c>
      <c r="AH2022" s="51">
        <f t="shared" si="394"/>
        <v>0</v>
      </c>
      <c r="AI2022" s="51">
        <f t="shared" si="395"/>
        <v>0</v>
      </c>
      <c r="AJ2022" s="51">
        <f t="shared" si="396"/>
        <v>0</v>
      </c>
      <c r="AK2022" s="51">
        <f t="shared" si="397"/>
        <v>0</v>
      </c>
      <c r="AL2022" s="51">
        <f t="shared" si="398"/>
        <v>0</v>
      </c>
      <c r="AM2022" s="51">
        <f t="shared" si="399"/>
        <v>0</v>
      </c>
      <c r="AN2022" s="51">
        <f t="shared" si="400"/>
        <v>0</v>
      </c>
    </row>
    <row r="2023" spans="1:40" x14ac:dyDescent="0.25">
      <c r="A2023" s="17"/>
      <c r="B2023" s="17"/>
      <c r="C2023" s="35"/>
      <c r="D2023" s="17"/>
      <c r="E2023" s="17"/>
      <c r="F2023" s="17"/>
      <c r="G2023" s="62">
        <f t="shared" si="401"/>
        <v>0</v>
      </c>
      <c r="H2023" s="17"/>
      <c r="I2023" s="17"/>
      <c r="J2023" s="17"/>
      <c r="K2023" s="17"/>
      <c r="L2023" s="17"/>
      <c r="M2023" s="17"/>
      <c r="N2023" s="17"/>
      <c r="O2023" s="17"/>
      <c r="P2023" s="115"/>
      <c r="Q2023" s="62">
        <f>IF(C2023&gt;A_Stammdaten!$B$12,0,SUM(G2023,H2023,J2023,K2023,M2023,N2023)-SUM(I2023,L2023,O2023,P2023))</f>
        <v>0</v>
      </c>
      <c r="R2023" s="17"/>
      <c r="S2023" s="17"/>
      <c r="T2023" s="17"/>
      <c r="U2023" s="62">
        <f t="shared" si="392"/>
        <v>0</v>
      </c>
      <c r="V2023" s="63">
        <f>IF(ISBLANK($B2023),0,VLOOKUP($B2023,Listen!$A$2:$C$45,2,FALSE))</f>
        <v>0</v>
      </c>
      <c r="W2023" s="63">
        <f>IF(ISBLANK($B2023),0,VLOOKUP($B2023,Listen!$A$2:$C$45,3,FALSE))</f>
        <v>0</v>
      </c>
      <c r="X2023" s="49">
        <f t="shared" si="403"/>
        <v>0</v>
      </c>
      <c r="Y2023" s="49">
        <f t="shared" si="403"/>
        <v>0</v>
      </c>
      <c r="Z2023" s="49">
        <f t="shared" si="403"/>
        <v>0</v>
      </c>
      <c r="AA2023" s="49">
        <f t="shared" si="403"/>
        <v>0</v>
      </c>
      <c r="AB2023" s="49">
        <f t="shared" si="403"/>
        <v>0</v>
      </c>
      <c r="AC2023" s="49">
        <f t="shared" si="403"/>
        <v>0</v>
      </c>
      <c r="AD2023" s="49">
        <f t="shared" si="403"/>
        <v>0</v>
      </c>
      <c r="AE2023" s="51">
        <f t="shared" si="402"/>
        <v>0</v>
      </c>
      <c r="AF2023" s="51">
        <f>IF(C2023=A_Stammdaten!$B$12,D_SAV!$U2023-D_SAV!$AG2023,HLOOKUP(A_Stammdaten!$B$12-1,$AH$4:$AN$4004,ROW(C2023)-3,FALSE)-$AG2023)</f>
        <v>0</v>
      </c>
      <c r="AG2023" s="51">
        <f>HLOOKUP(A_Stammdaten!$B$12,$AH$4:$AN$4004,ROW(C2023)-3,FALSE)</f>
        <v>0</v>
      </c>
      <c r="AH2023" s="51">
        <f t="shared" si="394"/>
        <v>0</v>
      </c>
      <c r="AI2023" s="51">
        <f t="shared" si="395"/>
        <v>0</v>
      </c>
      <c r="AJ2023" s="51">
        <f t="shared" si="396"/>
        <v>0</v>
      </c>
      <c r="AK2023" s="51">
        <f t="shared" si="397"/>
        <v>0</v>
      </c>
      <c r="AL2023" s="51">
        <f t="shared" si="398"/>
        <v>0</v>
      </c>
      <c r="AM2023" s="51">
        <f t="shared" si="399"/>
        <v>0</v>
      </c>
      <c r="AN2023" s="51">
        <f t="shared" si="400"/>
        <v>0</v>
      </c>
    </row>
    <row r="2024" spans="1:40" x14ac:dyDescent="0.25">
      <c r="A2024" s="17"/>
      <c r="B2024" s="17"/>
      <c r="C2024" s="35"/>
      <c r="D2024" s="17"/>
      <c r="E2024" s="17"/>
      <c r="F2024" s="17"/>
      <c r="G2024" s="62">
        <f t="shared" si="401"/>
        <v>0</v>
      </c>
      <c r="H2024" s="17"/>
      <c r="I2024" s="17"/>
      <c r="J2024" s="17"/>
      <c r="K2024" s="17"/>
      <c r="L2024" s="17"/>
      <c r="M2024" s="17"/>
      <c r="N2024" s="17"/>
      <c r="O2024" s="17"/>
      <c r="P2024" s="115"/>
      <c r="Q2024" s="62">
        <f>IF(C2024&gt;A_Stammdaten!$B$12,0,SUM(G2024,H2024,J2024,K2024,M2024,N2024)-SUM(I2024,L2024,O2024,P2024))</f>
        <v>0</v>
      </c>
      <c r="R2024" s="17"/>
      <c r="S2024" s="17"/>
      <c r="T2024" s="17"/>
      <c r="U2024" s="62">
        <f t="shared" si="392"/>
        <v>0</v>
      </c>
      <c r="V2024" s="63">
        <f>IF(ISBLANK($B2024),0,VLOOKUP($B2024,Listen!$A$2:$C$45,2,FALSE))</f>
        <v>0</v>
      </c>
      <c r="W2024" s="63">
        <f>IF(ISBLANK($B2024),0,VLOOKUP($B2024,Listen!$A$2:$C$45,3,FALSE))</f>
        <v>0</v>
      </c>
      <c r="X2024" s="49">
        <f t="shared" si="403"/>
        <v>0</v>
      </c>
      <c r="Y2024" s="49">
        <f t="shared" si="403"/>
        <v>0</v>
      </c>
      <c r="Z2024" s="49">
        <f t="shared" si="403"/>
        <v>0</v>
      </c>
      <c r="AA2024" s="49">
        <f t="shared" si="403"/>
        <v>0</v>
      </c>
      <c r="AB2024" s="49">
        <f t="shared" si="403"/>
        <v>0</v>
      </c>
      <c r="AC2024" s="49">
        <f t="shared" si="403"/>
        <v>0</v>
      </c>
      <c r="AD2024" s="49">
        <f t="shared" si="403"/>
        <v>0</v>
      </c>
      <c r="AE2024" s="51">
        <f t="shared" si="402"/>
        <v>0</v>
      </c>
      <c r="AF2024" s="51">
        <f>IF(C2024=A_Stammdaten!$B$12,D_SAV!$U2024-D_SAV!$AG2024,HLOOKUP(A_Stammdaten!$B$12-1,$AH$4:$AN$4004,ROW(C2024)-3,FALSE)-$AG2024)</f>
        <v>0</v>
      </c>
      <c r="AG2024" s="51">
        <f>HLOOKUP(A_Stammdaten!$B$12,$AH$4:$AN$4004,ROW(C2024)-3,FALSE)</f>
        <v>0</v>
      </c>
      <c r="AH2024" s="51">
        <f t="shared" si="394"/>
        <v>0</v>
      </c>
      <c r="AI2024" s="51">
        <f t="shared" si="395"/>
        <v>0</v>
      </c>
      <c r="AJ2024" s="51">
        <f t="shared" si="396"/>
        <v>0</v>
      </c>
      <c r="AK2024" s="51">
        <f t="shared" si="397"/>
        <v>0</v>
      </c>
      <c r="AL2024" s="51">
        <f t="shared" si="398"/>
        <v>0</v>
      </c>
      <c r="AM2024" s="51">
        <f t="shared" si="399"/>
        <v>0</v>
      </c>
      <c r="AN2024" s="51">
        <f t="shared" si="400"/>
        <v>0</v>
      </c>
    </row>
    <row r="2025" spans="1:40" x14ac:dyDescent="0.25">
      <c r="A2025" s="17"/>
      <c r="B2025" s="17"/>
      <c r="C2025" s="35"/>
      <c r="D2025" s="17"/>
      <c r="E2025" s="17"/>
      <c r="F2025" s="17"/>
      <c r="G2025" s="62">
        <f t="shared" si="401"/>
        <v>0</v>
      </c>
      <c r="H2025" s="17"/>
      <c r="I2025" s="17"/>
      <c r="J2025" s="17"/>
      <c r="K2025" s="17"/>
      <c r="L2025" s="17"/>
      <c r="M2025" s="17"/>
      <c r="N2025" s="17"/>
      <c r="O2025" s="17"/>
      <c r="P2025" s="115"/>
      <c r="Q2025" s="62">
        <f>IF(C2025&gt;A_Stammdaten!$B$12,0,SUM(G2025,H2025,J2025,K2025,M2025,N2025)-SUM(I2025,L2025,O2025,P2025))</f>
        <v>0</v>
      </c>
      <c r="R2025" s="17"/>
      <c r="S2025" s="17"/>
      <c r="T2025" s="17"/>
      <c r="U2025" s="62">
        <f t="shared" si="392"/>
        <v>0</v>
      </c>
      <c r="V2025" s="63">
        <f>IF(ISBLANK($B2025),0,VLOOKUP($B2025,Listen!$A$2:$C$45,2,FALSE))</f>
        <v>0</v>
      </c>
      <c r="W2025" s="63">
        <f>IF(ISBLANK($B2025),0,VLOOKUP($B2025,Listen!$A$2:$C$45,3,FALSE))</f>
        <v>0</v>
      </c>
      <c r="X2025" s="49">
        <f t="shared" si="403"/>
        <v>0</v>
      </c>
      <c r="Y2025" s="49">
        <f t="shared" si="403"/>
        <v>0</v>
      </c>
      <c r="Z2025" s="49">
        <f t="shared" si="403"/>
        <v>0</v>
      </c>
      <c r="AA2025" s="49">
        <f t="shared" si="403"/>
        <v>0</v>
      </c>
      <c r="AB2025" s="49">
        <f t="shared" si="403"/>
        <v>0</v>
      </c>
      <c r="AC2025" s="49">
        <f t="shared" si="403"/>
        <v>0</v>
      </c>
      <c r="AD2025" s="49">
        <f t="shared" si="403"/>
        <v>0</v>
      </c>
      <c r="AE2025" s="51">
        <f t="shared" si="402"/>
        <v>0</v>
      </c>
      <c r="AF2025" s="51">
        <f>IF(C2025=A_Stammdaten!$B$12,D_SAV!$U2025-D_SAV!$AG2025,HLOOKUP(A_Stammdaten!$B$12-1,$AH$4:$AN$4004,ROW(C2025)-3,FALSE)-$AG2025)</f>
        <v>0</v>
      </c>
      <c r="AG2025" s="51">
        <f>HLOOKUP(A_Stammdaten!$B$12,$AH$4:$AN$4004,ROW(C2025)-3,FALSE)</f>
        <v>0</v>
      </c>
      <c r="AH2025" s="51">
        <f t="shared" si="394"/>
        <v>0</v>
      </c>
      <c r="AI2025" s="51">
        <f t="shared" si="395"/>
        <v>0</v>
      </c>
      <c r="AJ2025" s="51">
        <f t="shared" si="396"/>
        <v>0</v>
      </c>
      <c r="AK2025" s="51">
        <f t="shared" si="397"/>
        <v>0</v>
      </c>
      <c r="AL2025" s="51">
        <f t="shared" si="398"/>
        <v>0</v>
      </c>
      <c r="AM2025" s="51">
        <f t="shared" si="399"/>
        <v>0</v>
      </c>
      <c r="AN2025" s="51">
        <f t="shared" si="400"/>
        <v>0</v>
      </c>
    </row>
    <row r="2026" spans="1:40" x14ac:dyDescent="0.25">
      <c r="A2026" s="17"/>
      <c r="B2026" s="17"/>
      <c r="C2026" s="35"/>
      <c r="D2026" s="17"/>
      <c r="E2026" s="17"/>
      <c r="F2026" s="17"/>
      <c r="G2026" s="62">
        <f t="shared" si="401"/>
        <v>0</v>
      </c>
      <c r="H2026" s="17"/>
      <c r="I2026" s="17"/>
      <c r="J2026" s="17"/>
      <c r="K2026" s="17"/>
      <c r="L2026" s="17"/>
      <c r="M2026" s="17"/>
      <c r="N2026" s="17"/>
      <c r="O2026" s="17"/>
      <c r="P2026" s="115"/>
      <c r="Q2026" s="62">
        <f>IF(C2026&gt;A_Stammdaten!$B$12,0,SUM(G2026,H2026,J2026,K2026,M2026,N2026)-SUM(I2026,L2026,O2026,P2026))</f>
        <v>0</v>
      </c>
      <c r="R2026" s="17"/>
      <c r="S2026" s="17"/>
      <c r="T2026" s="17"/>
      <c r="U2026" s="62">
        <f t="shared" si="392"/>
        <v>0</v>
      </c>
      <c r="V2026" s="63">
        <f>IF(ISBLANK($B2026),0,VLOOKUP($B2026,Listen!$A$2:$C$45,2,FALSE))</f>
        <v>0</v>
      </c>
      <c r="W2026" s="63">
        <f>IF(ISBLANK($B2026),0,VLOOKUP($B2026,Listen!$A$2:$C$45,3,FALSE))</f>
        <v>0</v>
      </c>
      <c r="X2026" s="49">
        <f t="shared" si="403"/>
        <v>0</v>
      </c>
      <c r="Y2026" s="49">
        <f t="shared" si="403"/>
        <v>0</v>
      </c>
      <c r="Z2026" s="49">
        <f t="shared" si="403"/>
        <v>0</v>
      </c>
      <c r="AA2026" s="49">
        <f t="shared" si="403"/>
        <v>0</v>
      </c>
      <c r="AB2026" s="49">
        <f t="shared" si="403"/>
        <v>0</v>
      </c>
      <c r="AC2026" s="49">
        <f t="shared" si="403"/>
        <v>0</v>
      </c>
      <c r="AD2026" s="49">
        <f t="shared" si="403"/>
        <v>0</v>
      </c>
      <c r="AE2026" s="51">
        <f t="shared" si="402"/>
        <v>0</v>
      </c>
      <c r="AF2026" s="51">
        <f>IF(C2026=A_Stammdaten!$B$12,D_SAV!$U2026-D_SAV!$AG2026,HLOOKUP(A_Stammdaten!$B$12-1,$AH$4:$AN$4004,ROW(C2026)-3,FALSE)-$AG2026)</f>
        <v>0</v>
      </c>
      <c r="AG2026" s="51">
        <f>HLOOKUP(A_Stammdaten!$B$12,$AH$4:$AN$4004,ROW(C2026)-3,FALSE)</f>
        <v>0</v>
      </c>
      <c r="AH2026" s="51">
        <f t="shared" si="394"/>
        <v>0</v>
      </c>
      <c r="AI2026" s="51">
        <f t="shared" si="395"/>
        <v>0</v>
      </c>
      <c r="AJ2026" s="51">
        <f t="shared" si="396"/>
        <v>0</v>
      </c>
      <c r="AK2026" s="51">
        <f t="shared" si="397"/>
        <v>0</v>
      </c>
      <c r="AL2026" s="51">
        <f t="shared" si="398"/>
        <v>0</v>
      </c>
      <c r="AM2026" s="51">
        <f t="shared" si="399"/>
        <v>0</v>
      </c>
      <c r="AN2026" s="51">
        <f t="shared" si="400"/>
        <v>0</v>
      </c>
    </row>
    <row r="2027" spans="1:40" x14ac:dyDescent="0.25">
      <c r="A2027" s="17"/>
      <c r="B2027" s="17"/>
      <c r="C2027" s="35"/>
      <c r="D2027" s="17"/>
      <c r="E2027" s="17"/>
      <c r="F2027" s="17"/>
      <c r="G2027" s="62">
        <f t="shared" si="401"/>
        <v>0</v>
      </c>
      <c r="H2027" s="17"/>
      <c r="I2027" s="17"/>
      <c r="J2027" s="17"/>
      <c r="K2027" s="17"/>
      <c r="L2027" s="17"/>
      <c r="M2027" s="17"/>
      <c r="N2027" s="17"/>
      <c r="O2027" s="17"/>
      <c r="P2027" s="115"/>
      <c r="Q2027" s="62">
        <f>IF(C2027&gt;A_Stammdaten!$B$12,0,SUM(G2027,H2027,J2027,K2027,M2027,N2027)-SUM(I2027,L2027,O2027,P2027))</f>
        <v>0</v>
      </c>
      <c r="R2027" s="17"/>
      <c r="S2027" s="17"/>
      <c r="T2027" s="17"/>
      <c r="U2027" s="62">
        <f t="shared" si="392"/>
        <v>0</v>
      </c>
      <c r="V2027" s="63">
        <f>IF(ISBLANK($B2027),0,VLOOKUP($B2027,Listen!$A$2:$C$45,2,FALSE))</f>
        <v>0</v>
      </c>
      <c r="W2027" s="63">
        <f>IF(ISBLANK($B2027),0,VLOOKUP($B2027,Listen!$A$2:$C$45,3,FALSE))</f>
        <v>0</v>
      </c>
      <c r="X2027" s="49">
        <f t="shared" si="403"/>
        <v>0</v>
      </c>
      <c r="Y2027" s="49">
        <f t="shared" si="403"/>
        <v>0</v>
      </c>
      <c r="Z2027" s="49">
        <f t="shared" si="403"/>
        <v>0</v>
      </c>
      <c r="AA2027" s="49">
        <f t="shared" si="403"/>
        <v>0</v>
      </c>
      <c r="AB2027" s="49">
        <f t="shared" si="403"/>
        <v>0</v>
      </c>
      <c r="AC2027" s="49">
        <f t="shared" si="403"/>
        <v>0</v>
      </c>
      <c r="AD2027" s="49">
        <f t="shared" si="403"/>
        <v>0</v>
      </c>
      <c r="AE2027" s="51">
        <f t="shared" si="402"/>
        <v>0</v>
      </c>
      <c r="AF2027" s="51">
        <f>IF(C2027=A_Stammdaten!$B$12,D_SAV!$U2027-D_SAV!$AG2027,HLOOKUP(A_Stammdaten!$B$12-1,$AH$4:$AN$4004,ROW(C2027)-3,FALSE)-$AG2027)</f>
        <v>0</v>
      </c>
      <c r="AG2027" s="51">
        <f>HLOOKUP(A_Stammdaten!$B$12,$AH$4:$AN$4004,ROW(C2027)-3,FALSE)</f>
        <v>0</v>
      </c>
      <c r="AH2027" s="51">
        <f t="shared" si="394"/>
        <v>0</v>
      </c>
      <c r="AI2027" s="51">
        <f t="shared" si="395"/>
        <v>0</v>
      </c>
      <c r="AJ2027" s="51">
        <f t="shared" si="396"/>
        <v>0</v>
      </c>
      <c r="AK2027" s="51">
        <f t="shared" si="397"/>
        <v>0</v>
      </c>
      <c r="AL2027" s="51">
        <f t="shared" si="398"/>
        <v>0</v>
      </c>
      <c r="AM2027" s="51">
        <f t="shared" si="399"/>
        <v>0</v>
      </c>
      <c r="AN2027" s="51">
        <f t="shared" si="400"/>
        <v>0</v>
      </c>
    </row>
    <row r="2028" spans="1:40" x14ac:dyDescent="0.25">
      <c r="A2028" s="17"/>
      <c r="B2028" s="17"/>
      <c r="C2028" s="35"/>
      <c r="D2028" s="17"/>
      <c r="E2028" s="17"/>
      <c r="F2028" s="17"/>
      <c r="G2028" s="62">
        <f t="shared" si="401"/>
        <v>0</v>
      </c>
      <c r="H2028" s="17"/>
      <c r="I2028" s="17"/>
      <c r="J2028" s="17"/>
      <c r="K2028" s="17"/>
      <c r="L2028" s="17"/>
      <c r="M2028" s="17"/>
      <c r="N2028" s="17"/>
      <c r="O2028" s="17"/>
      <c r="P2028" s="115"/>
      <c r="Q2028" s="62">
        <f>IF(C2028&gt;A_Stammdaten!$B$12,0,SUM(G2028,H2028,J2028,K2028,M2028,N2028)-SUM(I2028,L2028,O2028,P2028))</f>
        <v>0</v>
      </c>
      <c r="R2028" s="17"/>
      <c r="S2028" s="17"/>
      <c r="T2028" s="17"/>
      <c r="U2028" s="62">
        <f t="shared" si="392"/>
        <v>0</v>
      </c>
      <c r="V2028" s="63">
        <f>IF(ISBLANK($B2028),0,VLOOKUP($B2028,Listen!$A$2:$C$45,2,FALSE))</f>
        <v>0</v>
      </c>
      <c r="W2028" s="63">
        <f>IF(ISBLANK($B2028),0,VLOOKUP($B2028,Listen!$A$2:$C$45,3,FALSE))</f>
        <v>0</v>
      </c>
      <c r="X2028" s="49">
        <f t="shared" si="403"/>
        <v>0</v>
      </c>
      <c r="Y2028" s="49">
        <f t="shared" si="403"/>
        <v>0</v>
      </c>
      <c r="Z2028" s="49">
        <f t="shared" si="403"/>
        <v>0</v>
      </c>
      <c r="AA2028" s="49">
        <f t="shared" si="403"/>
        <v>0</v>
      </c>
      <c r="AB2028" s="49">
        <f t="shared" si="403"/>
        <v>0</v>
      </c>
      <c r="AC2028" s="49">
        <f t="shared" si="403"/>
        <v>0</v>
      </c>
      <c r="AD2028" s="49">
        <f t="shared" si="403"/>
        <v>0</v>
      </c>
      <c r="AE2028" s="51">
        <f t="shared" si="402"/>
        <v>0</v>
      </c>
      <c r="AF2028" s="51">
        <f>IF(C2028=A_Stammdaten!$B$12,D_SAV!$U2028-D_SAV!$AG2028,HLOOKUP(A_Stammdaten!$B$12-1,$AH$4:$AN$4004,ROW(C2028)-3,FALSE)-$AG2028)</f>
        <v>0</v>
      </c>
      <c r="AG2028" s="51">
        <f>HLOOKUP(A_Stammdaten!$B$12,$AH$4:$AN$4004,ROW(C2028)-3,FALSE)</f>
        <v>0</v>
      </c>
      <c r="AH2028" s="51">
        <f t="shared" si="394"/>
        <v>0</v>
      </c>
      <c r="AI2028" s="51">
        <f t="shared" si="395"/>
        <v>0</v>
      </c>
      <c r="AJ2028" s="51">
        <f t="shared" si="396"/>
        <v>0</v>
      </c>
      <c r="AK2028" s="51">
        <f t="shared" si="397"/>
        <v>0</v>
      </c>
      <c r="AL2028" s="51">
        <f t="shared" si="398"/>
        <v>0</v>
      </c>
      <c r="AM2028" s="51">
        <f t="shared" si="399"/>
        <v>0</v>
      </c>
      <c r="AN2028" s="51">
        <f t="shared" si="400"/>
        <v>0</v>
      </c>
    </row>
    <row r="2029" spans="1:40" x14ac:dyDescent="0.25">
      <c r="A2029" s="17"/>
      <c r="B2029" s="17"/>
      <c r="C2029" s="35"/>
      <c r="D2029" s="17"/>
      <c r="E2029" s="17"/>
      <c r="F2029" s="17"/>
      <c r="G2029" s="62">
        <f t="shared" si="401"/>
        <v>0</v>
      </c>
      <c r="H2029" s="17"/>
      <c r="I2029" s="17"/>
      <c r="J2029" s="17"/>
      <c r="K2029" s="17"/>
      <c r="L2029" s="17"/>
      <c r="M2029" s="17"/>
      <c r="N2029" s="17"/>
      <c r="O2029" s="17"/>
      <c r="P2029" s="115"/>
      <c r="Q2029" s="62">
        <f>IF(C2029&gt;A_Stammdaten!$B$12,0,SUM(G2029,H2029,J2029,K2029,M2029,N2029)-SUM(I2029,L2029,O2029,P2029))</f>
        <v>0</v>
      </c>
      <c r="R2029" s="17"/>
      <c r="S2029" s="17"/>
      <c r="T2029" s="17"/>
      <c r="U2029" s="62">
        <f t="shared" si="392"/>
        <v>0</v>
      </c>
      <c r="V2029" s="63">
        <f>IF(ISBLANK($B2029),0,VLOOKUP($B2029,Listen!$A$2:$C$45,2,FALSE))</f>
        <v>0</v>
      </c>
      <c r="W2029" s="63">
        <f>IF(ISBLANK($B2029),0,VLOOKUP($B2029,Listen!$A$2:$C$45,3,FALSE))</f>
        <v>0</v>
      </c>
      <c r="X2029" s="49">
        <f t="shared" si="403"/>
        <v>0</v>
      </c>
      <c r="Y2029" s="49">
        <f t="shared" si="403"/>
        <v>0</v>
      </c>
      <c r="Z2029" s="49">
        <f t="shared" si="403"/>
        <v>0</v>
      </c>
      <c r="AA2029" s="49">
        <f t="shared" si="403"/>
        <v>0</v>
      </c>
      <c r="AB2029" s="49">
        <f t="shared" si="403"/>
        <v>0</v>
      </c>
      <c r="AC2029" s="49">
        <f t="shared" si="403"/>
        <v>0</v>
      </c>
      <c r="AD2029" s="49">
        <f t="shared" si="403"/>
        <v>0</v>
      </c>
      <c r="AE2029" s="51">
        <f t="shared" si="402"/>
        <v>0</v>
      </c>
      <c r="AF2029" s="51">
        <f>IF(C2029=A_Stammdaten!$B$12,D_SAV!$U2029-D_SAV!$AG2029,HLOOKUP(A_Stammdaten!$B$12-1,$AH$4:$AN$4004,ROW(C2029)-3,FALSE)-$AG2029)</f>
        <v>0</v>
      </c>
      <c r="AG2029" s="51">
        <f>HLOOKUP(A_Stammdaten!$B$12,$AH$4:$AN$4004,ROW(C2029)-3,FALSE)</f>
        <v>0</v>
      </c>
      <c r="AH2029" s="51">
        <f t="shared" si="394"/>
        <v>0</v>
      </c>
      <c r="AI2029" s="51">
        <f t="shared" si="395"/>
        <v>0</v>
      </c>
      <c r="AJ2029" s="51">
        <f t="shared" si="396"/>
        <v>0</v>
      </c>
      <c r="AK2029" s="51">
        <f t="shared" si="397"/>
        <v>0</v>
      </c>
      <c r="AL2029" s="51">
        <f t="shared" si="398"/>
        <v>0</v>
      </c>
      <c r="AM2029" s="51">
        <f t="shared" si="399"/>
        <v>0</v>
      </c>
      <c r="AN2029" s="51">
        <f t="shared" si="400"/>
        <v>0</v>
      </c>
    </row>
    <row r="2030" spans="1:40" x14ac:dyDescent="0.25">
      <c r="A2030" s="17"/>
      <c r="B2030" s="17"/>
      <c r="C2030" s="35"/>
      <c r="D2030" s="17"/>
      <c r="E2030" s="17"/>
      <c r="F2030" s="17"/>
      <c r="G2030" s="62">
        <f t="shared" si="401"/>
        <v>0</v>
      </c>
      <c r="H2030" s="17"/>
      <c r="I2030" s="17"/>
      <c r="J2030" s="17"/>
      <c r="K2030" s="17"/>
      <c r="L2030" s="17"/>
      <c r="M2030" s="17"/>
      <c r="N2030" s="17"/>
      <c r="O2030" s="17"/>
      <c r="P2030" s="115"/>
      <c r="Q2030" s="62">
        <f>IF(C2030&gt;A_Stammdaten!$B$12,0,SUM(G2030,H2030,J2030,K2030,M2030,N2030)-SUM(I2030,L2030,O2030,P2030))</f>
        <v>0</v>
      </c>
      <c r="R2030" s="17"/>
      <c r="S2030" s="17"/>
      <c r="T2030" s="17"/>
      <c r="U2030" s="62">
        <f t="shared" si="392"/>
        <v>0</v>
      </c>
      <c r="V2030" s="63">
        <f>IF(ISBLANK($B2030),0,VLOOKUP($B2030,Listen!$A$2:$C$45,2,FALSE))</f>
        <v>0</v>
      </c>
      <c r="W2030" s="63">
        <f>IF(ISBLANK($B2030),0,VLOOKUP($B2030,Listen!$A$2:$C$45,3,FALSE))</f>
        <v>0</v>
      </c>
      <c r="X2030" s="49">
        <f t="shared" si="403"/>
        <v>0</v>
      </c>
      <c r="Y2030" s="49">
        <f t="shared" si="403"/>
        <v>0</v>
      </c>
      <c r="Z2030" s="49">
        <f t="shared" si="403"/>
        <v>0</v>
      </c>
      <c r="AA2030" s="49">
        <f t="shared" si="403"/>
        <v>0</v>
      </c>
      <c r="AB2030" s="49">
        <f t="shared" si="403"/>
        <v>0</v>
      </c>
      <c r="AC2030" s="49">
        <f t="shared" si="403"/>
        <v>0</v>
      </c>
      <c r="AD2030" s="49">
        <f t="shared" si="403"/>
        <v>0</v>
      </c>
      <c r="AE2030" s="51">
        <f t="shared" si="402"/>
        <v>0</v>
      </c>
      <c r="AF2030" s="51">
        <f>IF(C2030=A_Stammdaten!$B$12,D_SAV!$U2030-D_SAV!$AG2030,HLOOKUP(A_Stammdaten!$B$12-1,$AH$4:$AN$4004,ROW(C2030)-3,FALSE)-$AG2030)</f>
        <v>0</v>
      </c>
      <c r="AG2030" s="51">
        <f>HLOOKUP(A_Stammdaten!$B$12,$AH$4:$AN$4004,ROW(C2030)-3,FALSE)</f>
        <v>0</v>
      </c>
      <c r="AH2030" s="51">
        <f t="shared" si="394"/>
        <v>0</v>
      </c>
      <c r="AI2030" s="51">
        <f t="shared" si="395"/>
        <v>0</v>
      </c>
      <c r="AJ2030" s="51">
        <f t="shared" si="396"/>
        <v>0</v>
      </c>
      <c r="AK2030" s="51">
        <f t="shared" si="397"/>
        <v>0</v>
      </c>
      <c r="AL2030" s="51">
        <f t="shared" si="398"/>
        <v>0</v>
      </c>
      <c r="AM2030" s="51">
        <f t="shared" si="399"/>
        <v>0</v>
      </c>
      <c r="AN2030" s="51">
        <f t="shared" si="400"/>
        <v>0</v>
      </c>
    </row>
    <row r="2031" spans="1:40" x14ac:dyDescent="0.25">
      <c r="A2031" s="17"/>
      <c r="B2031" s="17"/>
      <c r="C2031" s="35"/>
      <c r="D2031" s="17"/>
      <c r="E2031" s="17"/>
      <c r="F2031" s="17"/>
      <c r="G2031" s="62">
        <f t="shared" si="401"/>
        <v>0</v>
      </c>
      <c r="H2031" s="17"/>
      <c r="I2031" s="17"/>
      <c r="J2031" s="17"/>
      <c r="K2031" s="17"/>
      <c r="L2031" s="17"/>
      <c r="M2031" s="17"/>
      <c r="N2031" s="17"/>
      <c r="O2031" s="17"/>
      <c r="P2031" s="115"/>
      <c r="Q2031" s="62">
        <f>IF(C2031&gt;A_Stammdaten!$B$12,0,SUM(G2031,H2031,J2031,K2031,M2031,N2031)-SUM(I2031,L2031,O2031,P2031))</f>
        <v>0</v>
      </c>
      <c r="R2031" s="17"/>
      <c r="S2031" s="17"/>
      <c r="T2031" s="17"/>
      <c r="U2031" s="62">
        <f t="shared" si="392"/>
        <v>0</v>
      </c>
      <c r="V2031" s="63">
        <f>IF(ISBLANK($B2031),0,VLOOKUP($B2031,Listen!$A$2:$C$45,2,FALSE))</f>
        <v>0</v>
      </c>
      <c r="W2031" s="63">
        <f>IF(ISBLANK($B2031),0,VLOOKUP($B2031,Listen!$A$2:$C$45,3,FALSE))</f>
        <v>0</v>
      </c>
      <c r="X2031" s="49">
        <f t="shared" si="403"/>
        <v>0</v>
      </c>
      <c r="Y2031" s="49">
        <f t="shared" si="403"/>
        <v>0</v>
      </c>
      <c r="Z2031" s="49">
        <f t="shared" si="403"/>
        <v>0</v>
      </c>
      <c r="AA2031" s="49">
        <f t="shared" si="403"/>
        <v>0</v>
      </c>
      <c r="AB2031" s="49">
        <f t="shared" si="403"/>
        <v>0</v>
      </c>
      <c r="AC2031" s="49">
        <f t="shared" si="403"/>
        <v>0</v>
      </c>
      <c r="AD2031" s="49">
        <f t="shared" si="403"/>
        <v>0</v>
      </c>
      <c r="AE2031" s="51">
        <f t="shared" si="402"/>
        <v>0</v>
      </c>
      <c r="AF2031" s="51">
        <f>IF(C2031=A_Stammdaten!$B$12,D_SAV!$U2031-D_SAV!$AG2031,HLOOKUP(A_Stammdaten!$B$12-1,$AH$4:$AN$4004,ROW(C2031)-3,FALSE)-$AG2031)</f>
        <v>0</v>
      </c>
      <c r="AG2031" s="51">
        <f>HLOOKUP(A_Stammdaten!$B$12,$AH$4:$AN$4004,ROW(C2031)-3,FALSE)</f>
        <v>0</v>
      </c>
      <c r="AH2031" s="51">
        <f t="shared" si="394"/>
        <v>0</v>
      </c>
      <c r="AI2031" s="51">
        <f t="shared" si="395"/>
        <v>0</v>
      </c>
      <c r="AJ2031" s="51">
        <f t="shared" si="396"/>
        <v>0</v>
      </c>
      <c r="AK2031" s="51">
        <f t="shared" si="397"/>
        <v>0</v>
      </c>
      <c r="AL2031" s="51">
        <f t="shared" si="398"/>
        <v>0</v>
      </c>
      <c r="AM2031" s="51">
        <f t="shared" si="399"/>
        <v>0</v>
      </c>
      <c r="AN2031" s="51">
        <f t="shared" si="400"/>
        <v>0</v>
      </c>
    </row>
    <row r="2032" spans="1:40" x14ac:dyDescent="0.25">
      <c r="A2032" s="17"/>
      <c r="B2032" s="17"/>
      <c r="C2032" s="35"/>
      <c r="D2032" s="17"/>
      <c r="E2032" s="17"/>
      <c r="F2032" s="17"/>
      <c r="G2032" s="62">
        <f t="shared" si="401"/>
        <v>0</v>
      </c>
      <c r="H2032" s="17"/>
      <c r="I2032" s="17"/>
      <c r="J2032" s="17"/>
      <c r="K2032" s="17"/>
      <c r="L2032" s="17"/>
      <c r="M2032" s="17"/>
      <c r="N2032" s="17"/>
      <c r="O2032" s="17"/>
      <c r="P2032" s="115"/>
      <c r="Q2032" s="62">
        <f>IF(C2032&gt;A_Stammdaten!$B$12,0,SUM(G2032,H2032,J2032,K2032,M2032,N2032)-SUM(I2032,L2032,O2032,P2032))</f>
        <v>0</v>
      </c>
      <c r="R2032" s="17"/>
      <c r="S2032" s="17"/>
      <c r="T2032" s="17"/>
      <c r="U2032" s="62">
        <f t="shared" si="392"/>
        <v>0</v>
      </c>
      <c r="V2032" s="63">
        <f>IF(ISBLANK($B2032),0,VLOOKUP($B2032,Listen!$A$2:$C$45,2,FALSE))</f>
        <v>0</v>
      </c>
      <c r="W2032" s="63">
        <f>IF(ISBLANK($B2032),0,VLOOKUP($B2032,Listen!$A$2:$C$45,3,FALSE))</f>
        <v>0</v>
      </c>
      <c r="X2032" s="49">
        <f t="shared" si="403"/>
        <v>0</v>
      </c>
      <c r="Y2032" s="49">
        <f t="shared" si="403"/>
        <v>0</v>
      </c>
      <c r="Z2032" s="49">
        <f t="shared" si="403"/>
        <v>0</v>
      </c>
      <c r="AA2032" s="49">
        <f t="shared" si="403"/>
        <v>0</v>
      </c>
      <c r="AB2032" s="49">
        <f t="shared" si="403"/>
        <v>0</v>
      </c>
      <c r="AC2032" s="49">
        <f t="shared" si="403"/>
        <v>0</v>
      </c>
      <c r="AD2032" s="49">
        <f t="shared" si="403"/>
        <v>0</v>
      </c>
      <c r="AE2032" s="51">
        <f t="shared" si="402"/>
        <v>0</v>
      </c>
      <c r="AF2032" s="51">
        <f>IF(C2032=A_Stammdaten!$B$12,D_SAV!$U2032-D_SAV!$AG2032,HLOOKUP(A_Stammdaten!$B$12-1,$AH$4:$AN$4004,ROW(C2032)-3,FALSE)-$AG2032)</f>
        <v>0</v>
      </c>
      <c r="AG2032" s="51">
        <f>HLOOKUP(A_Stammdaten!$B$12,$AH$4:$AN$4004,ROW(C2032)-3,FALSE)</f>
        <v>0</v>
      </c>
      <c r="AH2032" s="51">
        <f t="shared" si="394"/>
        <v>0</v>
      </c>
      <c r="AI2032" s="51">
        <f t="shared" si="395"/>
        <v>0</v>
      </c>
      <c r="AJ2032" s="51">
        <f t="shared" si="396"/>
        <v>0</v>
      </c>
      <c r="AK2032" s="51">
        <f t="shared" si="397"/>
        <v>0</v>
      </c>
      <c r="AL2032" s="51">
        <f t="shared" si="398"/>
        <v>0</v>
      </c>
      <c r="AM2032" s="51">
        <f t="shared" si="399"/>
        <v>0</v>
      </c>
      <c r="AN2032" s="51">
        <f t="shared" si="400"/>
        <v>0</v>
      </c>
    </row>
    <row r="2033" spans="1:40" x14ac:dyDescent="0.25">
      <c r="A2033" s="17"/>
      <c r="B2033" s="17"/>
      <c r="C2033" s="35"/>
      <c r="D2033" s="17"/>
      <c r="E2033" s="17"/>
      <c r="F2033" s="17"/>
      <c r="G2033" s="62">
        <f t="shared" si="401"/>
        <v>0</v>
      </c>
      <c r="H2033" s="17"/>
      <c r="I2033" s="17"/>
      <c r="J2033" s="17"/>
      <c r="K2033" s="17"/>
      <c r="L2033" s="17"/>
      <c r="M2033" s="17"/>
      <c r="N2033" s="17"/>
      <c r="O2033" s="17"/>
      <c r="P2033" s="115"/>
      <c r="Q2033" s="62">
        <f>IF(C2033&gt;A_Stammdaten!$B$12,0,SUM(G2033,H2033,J2033,K2033,M2033,N2033)-SUM(I2033,L2033,O2033,P2033))</f>
        <v>0</v>
      </c>
      <c r="R2033" s="17"/>
      <c r="S2033" s="17"/>
      <c r="T2033" s="17"/>
      <c r="U2033" s="62">
        <f t="shared" si="392"/>
        <v>0</v>
      </c>
      <c r="V2033" s="63">
        <f>IF(ISBLANK($B2033),0,VLOOKUP($B2033,Listen!$A$2:$C$45,2,FALSE))</f>
        <v>0</v>
      </c>
      <c r="W2033" s="63">
        <f>IF(ISBLANK($B2033),0,VLOOKUP($B2033,Listen!$A$2:$C$45,3,FALSE))</f>
        <v>0</v>
      </c>
      <c r="X2033" s="49">
        <f t="shared" si="403"/>
        <v>0</v>
      </c>
      <c r="Y2033" s="49">
        <f t="shared" si="403"/>
        <v>0</v>
      </c>
      <c r="Z2033" s="49">
        <f t="shared" si="403"/>
        <v>0</v>
      </c>
      <c r="AA2033" s="49">
        <f t="shared" si="403"/>
        <v>0</v>
      </c>
      <c r="AB2033" s="49">
        <f t="shared" si="403"/>
        <v>0</v>
      </c>
      <c r="AC2033" s="49">
        <f t="shared" si="403"/>
        <v>0</v>
      </c>
      <c r="AD2033" s="49">
        <f t="shared" si="403"/>
        <v>0</v>
      </c>
      <c r="AE2033" s="51">
        <f t="shared" si="402"/>
        <v>0</v>
      </c>
      <c r="AF2033" s="51">
        <f>IF(C2033=A_Stammdaten!$B$12,D_SAV!$U2033-D_SAV!$AG2033,HLOOKUP(A_Stammdaten!$B$12-1,$AH$4:$AN$4004,ROW(C2033)-3,FALSE)-$AG2033)</f>
        <v>0</v>
      </c>
      <c r="AG2033" s="51">
        <f>HLOOKUP(A_Stammdaten!$B$12,$AH$4:$AN$4004,ROW(C2033)-3,FALSE)</f>
        <v>0</v>
      </c>
      <c r="AH2033" s="51">
        <f t="shared" si="394"/>
        <v>0</v>
      </c>
      <c r="AI2033" s="51">
        <f t="shared" si="395"/>
        <v>0</v>
      </c>
      <c r="AJ2033" s="51">
        <f t="shared" si="396"/>
        <v>0</v>
      </c>
      <c r="AK2033" s="51">
        <f t="shared" si="397"/>
        <v>0</v>
      </c>
      <c r="AL2033" s="51">
        <f t="shared" si="398"/>
        <v>0</v>
      </c>
      <c r="AM2033" s="51">
        <f t="shared" si="399"/>
        <v>0</v>
      </c>
      <c r="AN2033" s="51">
        <f t="shared" si="400"/>
        <v>0</v>
      </c>
    </row>
    <row r="2034" spans="1:40" x14ac:dyDescent="0.25">
      <c r="A2034" s="17"/>
      <c r="B2034" s="17"/>
      <c r="C2034" s="35"/>
      <c r="D2034" s="17"/>
      <c r="E2034" s="17"/>
      <c r="F2034" s="17"/>
      <c r="G2034" s="62">
        <f t="shared" si="401"/>
        <v>0</v>
      </c>
      <c r="H2034" s="17"/>
      <c r="I2034" s="17"/>
      <c r="J2034" s="17"/>
      <c r="K2034" s="17"/>
      <c r="L2034" s="17"/>
      <c r="M2034" s="17"/>
      <c r="N2034" s="17"/>
      <c r="O2034" s="17"/>
      <c r="P2034" s="115"/>
      <c r="Q2034" s="62">
        <f>IF(C2034&gt;A_Stammdaten!$B$12,0,SUM(G2034,H2034,J2034,K2034,M2034,N2034)-SUM(I2034,L2034,O2034,P2034))</f>
        <v>0</v>
      </c>
      <c r="R2034" s="17"/>
      <c r="S2034" s="17"/>
      <c r="T2034" s="17"/>
      <c r="U2034" s="62">
        <f t="shared" si="392"/>
        <v>0</v>
      </c>
      <c r="V2034" s="63">
        <f>IF(ISBLANK($B2034),0,VLOOKUP($B2034,Listen!$A$2:$C$45,2,FALSE))</f>
        <v>0</v>
      </c>
      <c r="W2034" s="63">
        <f>IF(ISBLANK($B2034),0,VLOOKUP($B2034,Listen!$A$2:$C$45,3,FALSE))</f>
        <v>0</v>
      </c>
      <c r="X2034" s="49">
        <f t="shared" si="403"/>
        <v>0</v>
      </c>
      <c r="Y2034" s="49">
        <f t="shared" si="403"/>
        <v>0</v>
      </c>
      <c r="Z2034" s="49">
        <f t="shared" si="403"/>
        <v>0</v>
      </c>
      <c r="AA2034" s="49">
        <f t="shared" si="403"/>
        <v>0</v>
      </c>
      <c r="AB2034" s="49">
        <f t="shared" si="403"/>
        <v>0</v>
      </c>
      <c r="AC2034" s="49">
        <f t="shared" si="403"/>
        <v>0</v>
      </c>
      <c r="AD2034" s="49">
        <f t="shared" si="403"/>
        <v>0</v>
      </c>
      <c r="AE2034" s="51">
        <f t="shared" si="402"/>
        <v>0</v>
      </c>
      <c r="AF2034" s="51">
        <f>IF(C2034=A_Stammdaten!$B$12,D_SAV!$U2034-D_SAV!$AG2034,HLOOKUP(A_Stammdaten!$B$12-1,$AH$4:$AN$4004,ROW(C2034)-3,FALSE)-$AG2034)</f>
        <v>0</v>
      </c>
      <c r="AG2034" s="51">
        <f>HLOOKUP(A_Stammdaten!$B$12,$AH$4:$AN$4004,ROW(C2034)-3,FALSE)</f>
        <v>0</v>
      </c>
      <c r="AH2034" s="51">
        <f t="shared" si="394"/>
        <v>0</v>
      </c>
      <c r="AI2034" s="51">
        <f t="shared" si="395"/>
        <v>0</v>
      </c>
      <c r="AJ2034" s="51">
        <f t="shared" si="396"/>
        <v>0</v>
      </c>
      <c r="AK2034" s="51">
        <f t="shared" si="397"/>
        <v>0</v>
      </c>
      <c r="AL2034" s="51">
        <f t="shared" si="398"/>
        <v>0</v>
      </c>
      <c r="AM2034" s="51">
        <f t="shared" si="399"/>
        <v>0</v>
      </c>
      <c r="AN2034" s="51">
        <f t="shared" si="400"/>
        <v>0</v>
      </c>
    </row>
    <row r="2035" spans="1:40" x14ac:dyDescent="0.25">
      <c r="A2035" s="17"/>
      <c r="B2035" s="17"/>
      <c r="C2035" s="35"/>
      <c r="D2035" s="17"/>
      <c r="E2035" s="17"/>
      <c r="F2035" s="17"/>
      <c r="G2035" s="62">
        <f t="shared" si="401"/>
        <v>0</v>
      </c>
      <c r="H2035" s="17"/>
      <c r="I2035" s="17"/>
      <c r="J2035" s="17"/>
      <c r="K2035" s="17"/>
      <c r="L2035" s="17"/>
      <c r="M2035" s="17"/>
      <c r="N2035" s="17"/>
      <c r="O2035" s="17"/>
      <c r="P2035" s="115"/>
      <c r="Q2035" s="62">
        <f>IF(C2035&gt;A_Stammdaten!$B$12,0,SUM(G2035,H2035,J2035,K2035,M2035,N2035)-SUM(I2035,L2035,O2035,P2035))</f>
        <v>0</v>
      </c>
      <c r="R2035" s="17"/>
      <c r="S2035" s="17"/>
      <c r="T2035" s="17"/>
      <c r="U2035" s="62">
        <f t="shared" si="392"/>
        <v>0</v>
      </c>
      <c r="V2035" s="63">
        <f>IF(ISBLANK($B2035),0,VLOOKUP($B2035,Listen!$A$2:$C$45,2,FALSE))</f>
        <v>0</v>
      </c>
      <c r="W2035" s="63">
        <f>IF(ISBLANK($B2035),0,VLOOKUP($B2035,Listen!$A$2:$C$45,3,FALSE))</f>
        <v>0</v>
      </c>
      <c r="X2035" s="49">
        <f t="shared" si="403"/>
        <v>0</v>
      </c>
      <c r="Y2035" s="49">
        <f t="shared" si="403"/>
        <v>0</v>
      </c>
      <c r="Z2035" s="49">
        <f t="shared" si="403"/>
        <v>0</v>
      </c>
      <c r="AA2035" s="49">
        <f t="shared" si="403"/>
        <v>0</v>
      </c>
      <c r="AB2035" s="49">
        <f t="shared" si="403"/>
        <v>0</v>
      </c>
      <c r="AC2035" s="49">
        <f t="shared" si="403"/>
        <v>0</v>
      </c>
      <c r="AD2035" s="49">
        <f t="shared" si="403"/>
        <v>0</v>
      </c>
      <c r="AE2035" s="51">
        <f t="shared" si="402"/>
        <v>0</v>
      </c>
      <c r="AF2035" s="51">
        <f>IF(C2035=A_Stammdaten!$B$12,D_SAV!$U2035-D_SAV!$AG2035,HLOOKUP(A_Stammdaten!$B$12-1,$AH$4:$AN$4004,ROW(C2035)-3,FALSE)-$AG2035)</f>
        <v>0</v>
      </c>
      <c r="AG2035" s="51">
        <f>HLOOKUP(A_Stammdaten!$B$12,$AH$4:$AN$4004,ROW(C2035)-3,FALSE)</f>
        <v>0</v>
      </c>
      <c r="AH2035" s="51">
        <f t="shared" si="394"/>
        <v>0</v>
      </c>
      <c r="AI2035" s="51">
        <f t="shared" si="395"/>
        <v>0</v>
      </c>
      <c r="AJ2035" s="51">
        <f t="shared" si="396"/>
        <v>0</v>
      </c>
      <c r="AK2035" s="51">
        <f t="shared" si="397"/>
        <v>0</v>
      </c>
      <c r="AL2035" s="51">
        <f t="shared" si="398"/>
        <v>0</v>
      </c>
      <c r="AM2035" s="51">
        <f t="shared" si="399"/>
        <v>0</v>
      </c>
      <c r="AN2035" s="51">
        <f t="shared" si="400"/>
        <v>0</v>
      </c>
    </row>
    <row r="2036" spans="1:40" x14ac:dyDescent="0.25">
      <c r="A2036" s="17"/>
      <c r="B2036" s="17"/>
      <c r="C2036" s="35"/>
      <c r="D2036" s="17"/>
      <c r="E2036" s="17"/>
      <c r="F2036" s="17"/>
      <c r="G2036" s="62">
        <f t="shared" si="401"/>
        <v>0</v>
      </c>
      <c r="H2036" s="17"/>
      <c r="I2036" s="17"/>
      <c r="J2036" s="17"/>
      <c r="K2036" s="17"/>
      <c r="L2036" s="17"/>
      <c r="M2036" s="17"/>
      <c r="N2036" s="17"/>
      <c r="O2036" s="17"/>
      <c r="P2036" s="115"/>
      <c r="Q2036" s="62">
        <f>IF(C2036&gt;A_Stammdaten!$B$12,0,SUM(G2036,H2036,J2036,K2036,M2036,N2036)-SUM(I2036,L2036,O2036,P2036))</f>
        <v>0</v>
      </c>
      <c r="R2036" s="17"/>
      <c r="S2036" s="17"/>
      <c r="T2036" s="17"/>
      <c r="U2036" s="62">
        <f t="shared" si="392"/>
        <v>0</v>
      </c>
      <c r="V2036" s="63">
        <f>IF(ISBLANK($B2036),0,VLOOKUP($B2036,Listen!$A$2:$C$45,2,FALSE))</f>
        <v>0</v>
      </c>
      <c r="W2036" s="63">
        <f>IF(ISBLANK($B2036),0,VLOOKUP($B2036,Listen!$A$2:$C$45,3,FALSE))</f>
        <v>0</v>
      </c>
      <c r="X2036" s="49">
        <f t="shared" si="403"/>
        <v>0</v>
      </c>
      <c r="Y2036" s="49">
        <f t="shared" si="403"/>
        <v>0</v>
      </c>
      <c r="Z2036" s="49">
        <f t="shared" si="403"/>
        <v>0</v>
      </c>
      <c r="AA2036" s="49">
        <f t="shared" si="403"/>
        <v>0</v>
      </c>
      <c r="AB2036" s="49">
        <f t="shared" si="403"/>
        <v>0</v>
      </c>
      <c r="AC2036" s="49">
        <f t="shared" si="403"/>
        <v>0</v>
      </c>
      <c r="AD2036" s="49">
        <f t="shared" si="403"/>
        <v>0</v>
      </c>
      <c r="AE2036" s="51">
        <f t="shared" si="402"/>
        <v>0</v>
      </c>
      <c r="AF2036" s="51">
        <f>IF(C2036=A_Stammdaten!$B$12,D_SAV!$U2036-D_SAV!$AG2036,HLOOKUP(A_Stammdaten!$B$12-1,$AH$4:$AN$4004,ROW(C2036)-3,FALSE)-$AG2036)</f>
        <v>0</v>
      </c>
      <c r="AG2036" s="51">
        <f>HLOOKUP(A_Stammdaten!$B$12,$AH$4:$AN$4004,ROW(C2036)-3,FALSE)</f>
        <v>0</v>
      </c>
      <c r="AH2036" s="51">
        <f t="shared" si="394"/>
        <v>0</v>
      </c>
      <c r="AI2036" s="51">
        <f t="shared" si="395"/>
        <v>0</v>
      </c>
      <c r="AJ2036" s="51">
        <f t="shared" si="396"/>
        <v>0</v>
      </c>
      <c r="AK2036" s="51">
        <f t="shared" si="397"/>
        <v>0</v>
      </c>
      <c r="AL2036" s="51">
        <f t="shared" si="398"/>
        <v>0</v>
      </c>
      <c r="AM2036" s="51">
        <f t="shared" si="399"/>
        <v>0</v>
      </c>
      <c r="AN2036" s="51">
        <f t="shared" si="400"/>
        <v>0</v>
      </c>
    </row>
    <row r="2037" spans="1:40" x14ac:dyDescent="0.25">
      <c r="A2037" s="17"/>
      <c r="B2037" s="17"/>
      <c r="C2037" s="35"/>
      <c r="D2037" s="17"/>
      <c r="E2037" s="17"/>
      <c r="F2037" s="17"/>
      <c r="G2037" s="62">
        <f t="shared" si="401"/>
        <v>0</v>
      </c>
      <c r="H2037" s="17"/>
      <c r="I2037" s="17"/>
      <c r="J2037" s="17"/>
      <c r="K2037" s="17"/>
      <c r="L2037" s="17"/>
      <c r="M2037" s="17"/>
      <c r="N2037" s="17"/>
      <c r="O2037" s="17"/>
      <c r="P2037" s="115"/>
      <c r="Q2037" s="62">
        <f>IF(C2037&gt;A_Stammdaten!$B$12,0,SUM(G2037,H2037,J2037,K2037,M2037,N2037)-SUM(I2037,L2037,O2037,P2037))</f>
        <v>0</v>
      </c>
      <c r="R2037" s="17"/>
      <c r="S2037" s="17"/>
      <c r="T2037" s="17"/>
      <c r="U2037" s="62">
        <f t="shared" si="392"/>
        <v>0</v>
      </c>
      <c r="V2037" s="63">
        <f>IF(ISBLANK($B2037),0,VLOOKUP($B2037,Listen!$A$2:$C$45,2,FALSE))</f>
        <v>0</v>
      </c>
      <c r="W2037" s="63">
        <f>IF(ISBLANK($B2037),0,VLOOKUP($B2037,Listen!$A$2:$C$45,3,FALSE))</f>
        <v>0</v>
      </c>
      <c r="X2037" s="49">
        <f t="shared" si="403"/>
        <v>0</v>
      </c>
      <c r="Y2037" s="49">
        <f t="shared" si="403"/>
        <v>0</v>
      </c>
      <c r="Z2037" s="49">
        <f t="shared" si="403"/>
        <v>0</v>
      </c>
      <c r="AA2037" s="49">
        <f t="shared" si="403"/>
        <v>0</v>
      </c>
      <c r="AB2037" s="49">
        <f t="shared" si="403"/>
        <v>0</v>
      </c>
      <c r="AC2037" s="49">
        <f t="shared" si="403"/>
        <v>0</v>
      </c>
      <c r="AD2037" s="49">
        <f t="shared" si="403"/>
        <v>0</v>
      </c>
      <c r="AE2037" s="51">
        <f t="shared" si="402"/>
        <v>0</v>
      </c>
      <c r="AF2037" s="51">
        <f>IF(C2037=A_Stammdaten!$B$12,D_SAV!$U2037-D_SAV!$AG2037,HLOOKUP(A_Stammdaten!$B$12-1,$AH$4:$AN$4004,ROW(C2037)-3,FALSE)-$AG2037)</f>
        <v>0</v>
      </c>
      <c r="AG2037" s="51">
        <f>HLOOKUP(A_Stammdaten!$B$12,$AH$4:$AN$4004,ROW(C2037)-3,FALSE)</f>
        <v>0</v>
      </c>
      <c r="AH2037" s="51">
        <f t="shared" si="394"/>
        <v>0</v>
      </c>
      <c r="AI2037" s="51">
        <f t="shared" si="395"/>
        <v>0</v>
      </c>
      <c r="AJ2037" s="51">
        <f t="shared" si="396"/>
        <v>0</v>
      </c>
      <c r="AK2037" s="51">
        <f t="shared" si="397"/>
        <v>0</v>
      </c>
      <c r="AL2037" s="51">
        <f t="shared" si="398"/>
        <v>0</v>
      </c>
      <c r="AM2037" s="51">
        <f t="shared" si="399"/>
        <v>0</v>
      </c>
      <c r="AN2037" s="51">
        <f t="shared" si="400"/>
        <v>0</v>
      </c>
    </row>
    <row r="2038" spans="1:40" x14ac:dyDescent="0.25">
      <c r="A2038" s="17"/>
      <c r="B2038" s="17"/>
      <c r="C2038" s="35"/>
      <c r="D2038" s="17"/>
      <c r="E2038" s="17"/>
      <c r="F2038" s="17"/>
      <c r="G2038" s="62">
        <f t="shared" si="401"/>
        <v>0</v>
      </c>
      <c r="H2038" s="17"/>
      <c r="I2038" s="17"/>
      <c r="J2038" s="17"/>
      <c r="K2038" s="17"/>
      <c r="L2038" s="17"/>
      <c r="M2038" s="17"/>
      <c r="N2038" s="17"/>
      <c r="O2038" s="17"/>
      <c r="P2038" s="115"/>
      <c r="Q2038" s="62">
        <f>IF(C2038&gt;A_Stammdaten!$B$12,0,SUM(G2038,H2038,J2038,K2038,M2038,N2038)-SUM(I2038,L2038,O2038,P2038))</f>
        <v>0</v>
      </c>
      <c r="R2038" s="17"/>
      <c r="S2038" s="17"/>
      <c r="T2038" s="17"/>
      <c r="U2038" s="62">
        <f t="shared" si="392"/>
        <v>0</v>
      </c>
      <c r="V2038" s="63">
        <f>IF(ISBLANK($B2038),0,VLOOKUP($B2038,Listen!$A$2:$C$45,2,FALSE))</f>
        <v>0</v>
      </c>
      <c r="W2038" s="63">
        <f>IF(ISBLANK($B2038),0,VLOOKUP($B2038,Listen!$A$2:$C$45,3,FALSE))</f>
        <v>0</v>
      </c>
      <c r="X2038" s="49">
        <f t="shared" si="403"/>
        <v>0</v>
      </c>
      <c r="Y2038" s="49">
        <f t="shared" si="403"/>
        <v>0</v>
      </c>
      <c r="Z2038" s="49">
        <f t="shared" si="403"/>
        <v>0</v>
      </c>
      <c r="AA2038" s="49">
        <f t="shared" si="403"/>
        <v>0</v>
      </c>
      <c r="AB2038" s="49">
        <f t="shared" si="403"/>
        <v>0</v>
      </c>
      <c r="AC2038" s="49">
        <f t="shared" si="403"/>
        <v>0</v>
      </c>
      <c r="AD2038" s="49">
        <f t="shared" si="403"/>
        <v>0</v>
      </c>
      <c r="AE2038" s="51">
        <f t="shared" si="402"/>
        <v>0</v>
      </c>
      <c r="AF2038" s="51">
        <f>IF(C2038=A_Stammdaten!$B$12,D_SAV!$U2038-D_SAV!$AG2038,HLOOKUP(A_Stammdaten!$B$12-1,$AH$4:$AN$4004,ROW(C2038)-3,FALSE)-$AG2038)</f>
        <v>0</v>
      </c>
      <c r="AG2038" s="51">
        <f>HLOOKUP(A_Stammdaten!$B$12,$AH$4:$AN$4004,ROW(C2038)-3,FALSE)</f>
        <v>0</v>
      </c>
      <c r="AH2038" s="51">
        <f t="shared" si="394"/>
        <v>0</v>
      </c>
      <c r="AI2038" s="51">
        <f t="shared" si="395"/>
        <v>0</v>
      </c>
      <c r="AJ2038" s="51">
        <f t="shared" si="396"/>
        <v>0</v>
      </c>
      <c r="AK2038" s="51">
        <f t="shared" si="397"/>
        <v>0</v>
      </c>
      <c r="AL2038" s="51">
        <f t="shared" si="398"/>
        <v>0</v>
      </c>
      <c r="AM2038" s="51">
        <f t="shared" si="399"/>
        <v>0</v>
      </c>
      <c r="AN2038" s="51">
        <f t="shared" si="400"/>
        <v>0</v>
      </c>
    </row>
    <row r="2039" spans="1:40" x14ac:dyDescent="0.25">
      <c r="A2039" s="17"/>
      <c r="B2039" s="17"/>
      <c r="C2039" s="35"/>
      <c r="D2039" s="17"/>
      <c r="E2039" s="17"/>
      <c r="F2039" s="17"/>
      <c r="G2039" s="62">
        <f t="shared" si="401"/>
        <v>0</v>
      </c>
      <c r="H2039" s="17"/>
      <c r="I2039" s="17"/>
      <c r="J2039" s="17"/>
      <c r="K2039" s="17"/>
      <c r="L2039" s="17"/>
      <c r="M2039" s="17"/>
      <c r="N2039" s="17"/>
      <c r="O2039" s="17"/>
      <c r="P2039" s="115"/>
      <c r="Q2039" s="62">
        <f>IF(C2039&gt;A_Stammdaten!$B$12,0,SUM(G2039,H2039,J2039,K2039,M2039,N2039)-SUM(I2039,L2039,O2039,P2039))</f>
        <v>0</v>
      </c>
      <c r="R2039" s="17"/>
      <c r="S2039" s="17"/>
      <c r="T2039" s="17"/>
      <c r="U2039" s="62">
        <f t="shared" si="392"/>
        <v>0</v>
      </c>
      <c r="V2039" s="63">
        <f>IF(ISBLANK($B2039),0,VLOOKUP($B2039,Listen!$A$2:$C$45,2,FALSE))</f>
        <v>0</v>
      </c>
      <c r="W2039" s="63">
        <f>IF(ISBLANK($B2039),0,VLOOKUP($B2039,Listen!$A$2:$C$45,3,FALSE))</f>
        <v>0</v>
      </c>
      <c r="X2039" s="49">
        <f t="shared" si="403"/>
        <v>0</v>
      </c>
      <c r="Y2039" s="49">
        <f t="shared" si="403"/>
        <v>0</v>
      </c>
      <c r="Z2039" s="49">
        <f t="shared" si="403"/>
        <v>0</v>
      </c>
      <c r="AA2039" s="49">
        <f t="shared" si="403"/>
        <v>0</v>
      </c>
      <c r="AB2039" s="49">
        <f t="shared" si="403"/>
        <v>0</v>
      </c>
      <c r="AC2039" s="49">
        <f t="shared" si="403"/>
        <v>0</v>
      </c>
      <c r="AD2039" s="49">
        <f t="shared" si="403"/>
        <v>0</v>
      </c>
      <c r="AE2039" s="51">
        <f t="shared" si="402"/>
        <v>0</v>
      </c>
      <c r="AF2039" s="51">
        <f>IF(C2039=A_Stammdaten!$B$12,D_SAV!$U2039-D_SAV!$AG2039,HLOOKUP(A_Stammdaten!$B$12-1,$AH$4:$AN$4004,ROW(C2039)-3,FALSE)-$AG2039)</f>
        <v>0</v>
      </c>
      <c r="AG2039" s="51">
        <f>HLOOKUP(A_Stammdaten!$B$12,$AH$4:$AN$4004,ROW(C2039)-3,FALSE)</f>
        <v>0</v>
      </c>
      <c r="AH2039" s="51">
        <f t="shared" si="394"/>
        <v>0</v>
      </c>
      <c r="AI2039" s="51">
        <f t="shared" si="395"/>
        <v>0</v>
      </c>
      <c r="AJ2039" s="51">
        <f t="shared" si="396"/>
        <v>0</v>
      </c>
      <c r="AK2039" s="51">
        <f t="shared" si="397"/>
        <v>0</v>
      </c>
      <c r="AL2039" s="51">
        <f t="shared" si="398"/>
        <v>0</v>
      </c>
      <c r="AM2039" s="51">
        <f t="shared" si="399"/>
        <v>0</v>
      </c>
      <c r="AN2039" s="51">
        <f t="shared" si="400"/>
        <v>0</v>
      </c>
    </row>
    <row r="2040" spans="1:40" x14ac:dyDescent="0.25">
      <c r="A2040" s="17"/>
      <c r="B2040" s="17"/>
      <c r="C2040" s="35"/>
      <c r="D2040" s="17"/>
      <c r="E2040" s="17"/>
      <c r="F2040" s="17"/>
      <c r="G2040" s="62">
        <f t="shared" si="401"/>
        <v>0</v>
      </c>
      <c r="H2040" s="17"/>
      <c r="I2040" s="17"/>
      <c r="J2040" s="17"/>
      <c r="K2040" s="17"/>
      <c r="L2040" s="17"/>
      <c r="M2040" s="17"/>
      <c r="N2040" s="17"/>
      <c r="O2040" s="17"/>
      <c r="P2040" s="115"/>
      <c r="Q2040" s="62">
        <f>IF(C2040&gt;A_Stammdaten!$B$12,0,SUM(G2040,H2040,J2040,K2040,M2040,N2040)-SUM(I2040,L2040,O2040,P2040))</f>
        <v>0</v>
      </c>
      <c r="R2040" s="17"/>
      <c r="S2040" s="17"/>
      <c r="T2040" s="17"/>
      <c r="U2040" s="62">
        <f t="shared" si="392"/>
        <v>0</v>
      </c>
      <c r="V2040" s="63">
        <f>IF(ISBLANK($B2040),0,VLOOKUP($B2040,Listen!$A$2:$C$45,2,FALSE))</f>
        <v>0</v>
      </c>
      <c r="W2040" s="63">
        <f>IF(ISBLANK($B2040),0,VLOOKUP($B2040,Listen!$A$2:$C$45,3,FALSE))</f>
        <v>0</v>
      </c>
      <c r="X2040" s="49">
        <f t="shared" si="403"/>
        <v>0</v>
      </c>
      <c r="Y2040" s="49">
        <f t="shared" si="403"/>
        <v>0</v>
      </c>
      <c r="Z2040" s="49">
        <f t="shared" si="403"/>
        <v>0</v>
      </c>
      <c r="AA2040" s="49">
        <f t="shared" si="403"/>
        <v>0</v>
      </c>
      <c r="AB2040" s="49">
        <f t="shared" si="403"/>
        <v>0</v>
      </c>
      <c r="AC2040" s="49">
        <f t="shared" si="403"/>
        <v>0</v>
      </c>
      <c r="AD2040" s="49">
        <f t="shared" si="403"/>
        <v>0</v>
      </c>
      <c r="AE2040" s="51">
        <f t="shared" si="402"/>
        <v>0</v>
      </c>
      <c r="AF2040" s="51">
        <f>IF(C2040=A_Stammdaten!$B$12,D_SAV!$U2040-D_SAV!$AG2040,HLOOKUP(A_Stammdaten!$B$12-1,$AH$4:$AN$4004,ROW(C2040)-3,FALSE)-$AG2040)</f>
        <v>0</v>
      </c>
      <c r="AG2040" s="51">
        <f>HLOOKUP(A_Stammdaten!$B$12,$AH$4:$AN$4004,ROW(C2040)-3,FALSE)</f>
        <v>0</v>
      </c>
      <c r="AH2040" s="51">
        <f t="shared" si="394"/>
        <v>0</v>
      </c>
      <c r="AI2040" s="51">
        <f t="shared" si="395"/>
        <v>0</v>
      </c>
      <c r="AJ2040" s="51">
        <f t="shared" si="396"/>
        <v>0</v>
      </c>
      <c r="AK2040" s="51">
        <f t="shared" si="397"/>
        <v>0</v>
      </c>
      <c r="AL2040" s="51">
        <f t="shared" si="398"/>
        <v>0</v>
      </c>
      <c r="AM2040" s="51">
        <f t="shared" si="399"/>
        <v>0</v>
      </c>
      <c r="AN2040" s="51">
        <f t="shared" si="400"/>
        <v>0</v>
      </c>
    </row>
    <row r="2041" spans="1:40" x14ac:dyDescent="0.25">
      <c r="A2041" s="17"/>
      <c r="B2041" s="17"/>
      <c r="C2041" s="35"/>
      <c r="D2041" s="17"/>
      <c r="E2041" s="17"/>
      <c r="F2041" s="17"/>
      <c r="G2041" s="62">
        <f t="shared" si="401"/>
        <v>0</v>
      </c>
      <c r="H2041" s="17"/>
      <c r="I2041" s="17"/>
      <c r="J2041" s="17"/>
      <c r="K2041" s="17"/>
      <c r="L2041" s="17"/>
      <c r="M2041" s="17"/>
      <c r="N2041" s="17"/>
      <c r="O2041" s="17"/>
      <c r="P2041" s="115"/>
      <c r="Q2041" s="62">
        <f>IF(C2041&gt;A_Stammdaten!$B$12,0,SUM(G2041,H2041,J2041,K2041,M2041,N2041)-SUM(I2041,L2041,O2041,P2041))</f>
        <v>0</v>
      </c>
      <c r="R2041" s="17"/>
      <c r="S2041" s="17"/>
      <c r="T2041" s="17"/>
      <c r="U2041" s="62">
        <f t="shared" si="392"/>
        <v>0</v>
      </c>
      <c r="V2041" s="63">
        <f>IF(ISBLANK($B2041),0,VLOOKUP($B2041,Listen!$A$2:$C$45,2,FALSE))</f>
        <v>0</v>
      </c>
      <c r="W2041" s="63">
        <f>IF(ISBLANK($B2041),0,VLOOKUP($B2041,Listen!$A$2:$C$45,3,FALSE))</f>
        <v>0</v>
      </c>
      <c r="X2041" s="49">
        <f t="shared" si="403"/>
        <v>0</v>
      </c>
      <c r="Y2041" s="49">
        <f t="shared" si="403"/>
        <v>0</v>
      </c>
      <c r="Z2041" s="49">
        <f t="shared" si="403"/>
        <v>0</v>
      </c>
      <c r="AA2041" s="49">
        <f t="shared" si="403"/>
        <v>0</v>
      </c>
      <c r="AB2041" s="49">
        <f t="shared" si="403"/>
        <v>0</v>
      </c>
      <c r="AC2041" s="49">
        <f t="shared" si="403"/>
        <v>0</v>
      </c>
      <c r="AD2041" s="49">
        <f t="shared" si="403"/>
        <v>0</v>
      </c>
      <c r="AE2041" s="51">
        <f t="shared" si="402"/>
        <v>0</v>
      </c>
      <c r="AF2041" s="51">
        <f>IF(C2041=A_Stammdaten!$B$12,D_SAV!$U2041-D_SAV!$AG2041,HLOOKUP(A_Stammdaten!$B$12-1,$AH$4:$AN$4004,ROW(C2041)-3,FALSE)-$AG2041)</f>
        <v>0</v>
      </c>
      <c r="AG2041" s="51">
        <f>HLOOKUP(A_Stammdaten!$B$12,$AH$4:$AN$4004,ROW(C2041)-3,FALSE)</f>
        <v>0</v>
      </c>
      <c r="AH2041" s="51">
        <f t="shared" si="394"/>
        <v>0</v>
      </c>
      <c r="AI2041" s="51">
        <f t="shared" si="395"/>
        <v>0</v>
      </c>
      <c r="AJ2041" s="51">
        <f t="shared" si="396"/>
        <v>0</v>
      </c>
      <c r="AK2041" s="51">
        <f t="shared" si="397"/>
        <v>0</v>
      </c>
      <c r="AL2041" s="51">
        <f t="shared" si="398"/>
        <v>0</v>
      </c>
      <c r="AM2041" s="51">
        <f t="shared" si="399"/>
        <v>0</v>
      </c>
      <c r="AN2041" s="51">
        <f t="shared" si="400"/>
        <v>0</v>
      </c>
    </row>
    <row r="2042" spans="1:40" x14ac:dyDescent="0.25">
      <c r="A2042" s="17"/>
      <c r="B2042" s="17"/>
      <c r="C2042" s="35"/>
      <c r="D2042" s="17"/>
      <c r="E2042" s="17"/>
      <c r="F2042" s="17"/>
      <c r="G2042" s="62">
        <f t="shared" si="401"/>
        <v>0</v>
      </c>
      <c r="H2042" s="17"/>
      <c r="I2042" s="17"/>
      <c r="J2042" s="17"/>
      <c r="K2042" s="17"/>
      <c r="L2042" s="17"/>
      <c r="M2042" s="17"/>
      <c r="N2042" s="17"/>
      <c r="O2042" s="17"/>
      <c r="P2042" s="115"/>
      <c r="Q2042" s="62">
        <f>IF(C2042&gt;A_Stammdaten!$B$12,0,SUM(G2042,H2042,J2042,K2042,M2042,N2042)-SUM(I2042,L2042,O2042,P2042))</f>
        <v>0</v>
      </c>
      <c r="R2042" s="17"/>
      <c r="S2042" s="17"/>
      <c r="T2042" s="17"/>
      <c r="U2042" s="62">
        <f t="shared" si="392"/>
        <v>0</v>
      </c>
      <c r="V2042" s="63">
        <f>IF(ISBLANK($B2042),0,VLOOKUP($B2042,Listen!$A$2:$C$45,2,FALSE))</f>
        <v>0</v>
      </c>
      <c r="W2042" s="63">
        <f>IF(ISBLANK($B2042),0,VLOOKUP($B2042,Listen!$A$2:$C$45,3,FALSE))</f>
        <v>0</v>
      </c>
      <c r="X2042" s="49">
        <f t="shared" si="403"/>
        <v>0</v>
      </c>
      <c r="Y2042" s="49">
        <f t="shared" si="403"/>
        <v>0</v>
      </c>
      <c r="Z2042" s="49">
        <f t="shared" si="403"/>
        <v>0</v>
      </c>
      <c r="AA2042" s="49">
        <f t="shared" si="403"/>
        <v>0</v>
      </c>
      <c r="AB2042" s="49">
        <f t="shared" si="403"/>
        <v>0</v>
      </c>
      <c r="AC2042" s="49">
        <f t="shared" si="403"/>
        <v>0</v>
      </c>
      <c r="AD2042" s="49">
        <f t="shared" si="403"/>
        <v>0</v>
      </c>
      <c r="AE2042" s="51">
        <f t="shared" si="402"/>
        <v>0</v>
      </c>
      <c r="AF2042" s="51">
        <f>IF(C2042=A_Stammdaten!$B$12,D_SAV!$U2042-D_SAV!$AG2042,HLOOKUP(A_Stammdaten!$B$12-1,$AH$4:$AN$4004,ROW(C2042)-3,FALSE)-$AG2042)</f>
        <v>0</v>
      </c>
      <c r="AG2042" s="51">
        <f>HLOOKUP(A_Stammdaten!$B$12,$AH$4:$AN$4004,ROW(C2042)-3,FALSE)</f>
        <v>0</v>
      </c>
      <c r="AH2042" s="51">
        <f t="shared" si="394"/>
        <v>0</v>
      </c>
      <c r="AI2042" s="51">
        <f t="shared" si="395"/>
        <v>0</v>
      </c>
      <c r="AJ2042" s="51">
        <f t="shared" si="396"/>
        <v>0</v>
      </c>
      <c r="AK2042" s="51">
        <f t="shared" si="397"/>
        <v>0</v>
      </c>
      <c r="AL2042" s="51">
        <f t="shared" si="398"/>
        <v>0</v>
      </c>
      <c r="AM2042" s="51">
        <f t="shared" si="399"/>
        <v>0</v>
      </c>
      <c r="AN2042" s="51">
        <f t="shared" si="400"/>
        <v>0</v>
      </c>
    </row>
    <row r="2043" spans="1:40" x14ac:dyDescent="0.25">
      <c r="A2043" s="17"/>
      <c r="B2043" s="17"/>
      <c r="C2043" s="35"/>
      <c r="D2043" s="17"/>
      <c r="E2043" s="17"/>
      <c r="F2043" s="17"/>
      <c r="G2043" s="62">
        <f t="shared" si="401"/>
        <v>0</v>
      </c>
      <c r="H2043" s="17"/>
      <c r="I2043" s="17"/>
      <c r="J2043" s="17"/>
      <c r="K2043" s="17"/>
      <c r="L2043" s="17"/>
      <c r="M2043" s="17"/>
      <c r="N2043" s="17"/>
      <c r="O2043" s="17"/>
      <c r="P2043" s="115"/>
      <c r="Q2043" s="62">
        <f>IF(C2043&gt;A_Stammdaten!$B$12,0,SUM(G2043,H2043,J2043,K2043,M2043,N2043)-SUM(I2043,L2043,O2043,P2043))</f>
        <v>0</v>
      </c>
      <c r="R2043" s="17"/>
      <c r="S2043" s="17"/>
      <c r="T2043" s="17"/>
      <c r="U2043" s="62">
        <f t="shared" si="392"/>
        <v>0</v>
      </c>
      <c r="V2043" s="63">
        <f>IF(ISBLANK($B2043),0,VLOOKUP($B2043,Listen!$A$2:$C$45,2,FALSE))</f>
        <v>0</v>
      </c>
      <c r="W2043" s="63">
        <f>IF(ISBLANK($B2043),0,VLOOKUP($B2043,Listen!$A$2:$C$45,3,FALSE))</f>
        <v>0</v>
      </c>
      <c r="X2043" s="49">
        <f t="shared" si="403"/>
        <v>0</v>
      </c>
      <c r="Y2043" s="49">
        <f t="shared" si="403"/>
        <v>0</v>
      </c>
      <c r="Z2043" s="49">
        <f t="shared" si="403"/>
        <v>0</v>
      </c>
      <c r="AA2043" s="49">
        <f t="shared" ref="Y2043:AD2085" si="404">$V2043</f>
        <v>0</v>
      </c>
      <c r="AB2043" s="49">
        <f t="shared" si="404"/>
        <v>0</v>
      </c>
      <c r="AC2043" s="49">
        <f t="shared" si="404"/>
        <v>0</v>
      </c>
      <c r="AD2043" s="49">
        <f t="shared" si="404"/>
        <v>0</v>
      </c>
      <c r="AE2043" s="51">
        <f t="shared" si="402"/>
        <v>0</v>
      </c>
      <c r="AF2043" s="51">
        <f>IF(C2043=A_Stammdaten!$B$12,D_SAV!$U2043-D_SAV!$AG2043,HLOOKUP(A_Stammdaten!$B$12-1,$AH$4:$AN$4004,ROW(C2043)-3,FALSE)-$AG2043)</f>
        <v>0</v>
      </c>
      <c r="AG2043" s="51">
        <f>HLOOKUP(A_Stammdaten!$B$12,$AH$4:$AN$4004,ROW(C2043)-3,FALSE)</f>
        <v>0</v>
      </c>
      <c r="AH2043" s="51">
        <f t="shared" si="394"/>
        <v>0</v>
      </c>
      <c r="AI2043" s="51">
        <f t="shared" si="395"/>
        <v>0</v>
      </c>
      <c r="AJ2043" s="51">
        <f t="shared" si="396"/>
        <v>0</v>
      </c>
      <c r="AK2043" s="51">
        <f t="shared" si="397"/>
        <v>0</v>
      </c>
      <c r="AL2043" s="51">
        <f t="shared" si="398"/>
        <v>0</v>
      </c>
      <c r="AM2043" s="51">
        <f t="shared" si="399"/>
        <v>0</v>
      </c>
      <c r="AN2043" s="51">
        <f t="shared" si="400"/>
        <v>0</v>
      </c>
    </row>
    <row r="2044" spans="1:40" x14ac:dyDescent="0.25">
      <c r="A2044" s="17"/>
      <c r="B2044" s="17"/>
      <c r="C2044" s="35"/>
      <c r="D2044" s="17"/>
      <c r="E2044" s="17"/>
      <c r="F2044" s="17"/>
      <c r="G2044" s="62">
        <f t="shared" si="401"/>
        <v>0</v>
      </c>
      <c r="H2044" s="17"/>
      <c r="I2044" s="17"/>
      <c r="J2044" s="17"/>
      <c r="K2044" s="17"/>
      <c r="L2044" s="17"/>
      <c r="M2044" s="17"/>
      <c r="N2044" s="17"/>
      <c r="O2044" s="17"/>
      <c r="P2044" s="115"/>
      <c r="Q2044" s="62">
        <f>IF(C2044&gt;A_Stammdaten!$B$12,0,SUM(G2044,H2044,J2044,K2044,M2044,N2044)-SUM(I2044,L2044,O2044,P2044))</f>
        <v>0</v>
      </c>
      <c r="R2044" s="17"/>
      <c r="S2044" s="17"/>
      <c r="T2044" s="17"/>
      <c r="U2044" s="62">
        <f t="shared" si="392"/>
        <v>0</v>
      </c>
      <c r="V2044" s="63">
        <f>IF(ISBLANK($B2044),0,VLOOKUP($B2044,Listen!$A$2:$C$45,2,FALSE))</f>
        <v>0</v>
      </c>
      <c r="W2044" s="63">
        <f>IF(ISBLANK($B2044),0,VLOOKUP($B2044,Listen!$A$2:$C$45,3,FALSE))</f>
        <v>0</v>
      </c>
      <c r="X2044" s="49">
        <f t="shared" ref="X2044:X2107" si="405">$V2044</f>
        <v>0</v>
      </c>
      <c r="Y2044" s="49">
        <f t="shared" si="404"/>
        <v>0</v>
      </c>
      <c r="Z2044" s="49">
        <f t="shared" si="404"/>
        <v>0</v>
      </c>
      <c r="AA2044" s="49">
        <f t="shared" si="404"/>
        <v>0</v>
      </c>
      <c r="AB2044" s="49">
        <f t="shared" si="404"/>
        <v>0</v>
      </c>
      <c r="AC2044" s="49">
        <f t="shared" si="404"/>
        <v>0</v>
      </c>
      <c r="AD2044" s="49">
        <f t="shared" si="404"/>
        <v>0</v>
      </c>
      <c r="AE2044" s="51">
        <f t="shared" si="402"/>
        <v>0</v>
      </c>
      <c r="AF2044" s="51">
        <f>IF(C2044=A_Stammdaten!$B$12,D_SAV!$U2044-D_SAV!$AG2044,HLOOKUP(A_Stammdaten!$B$12-1,$AH$4:$AN$4004,ROW(C2044)-3,FALSE)-$AG2044)</f>
        <v>0</v>
      </c>
      <c r="AG2044" s="51">
        <f>HLOOKUP(A_Stammdaten!$B$12,$AH$4:$AN$4004,ROW(C2044)-3,FALSE)</f>
        <v>0</v>
      </c>
      <c r="AH2044" s="51">
        <f t="shared" si="394"/>
        <v>0</v>
      </c>
      <c r="AI2044" s="51">
        <f t="shared" si="395"/>
        <v>0</v>
      </c>
      <c r="AJ2044" s="51">
        <f t="shared" si="396"/>
        <v>0</v>
      </c>
      <c r="AK2044" s="51">
        <f t="shared" si="397"/>
        <v>0</v>
      </c>
      <c r="AL2044" s="51">
        <f t="shared" si="398"/>
        <v>0</v>
      </c>
      <c r="AM2044" s="51">
        <f t="shared" si="399"/>
        <v>0</v>
      </c>
      <c r="AN2044" s="51">
        <f t="shared" si="400"/>
        <v>0</v>
      </c>
    </row>
    <row r="2045" spans="1:40" x14ac:dyDescent="0.25">
      <c r="A2045" s="17"/>
      <c r="B2045" s="17"/>
      <c r="C2045" s="35"/>
      <c r="D2045" s="17"/>
      <c r="E2045" s="17"/>
      <c r="F2045" s="17"/>
      <c r="G2045" s="62">
        <f t="shared" si="401"/>
        <v>0</v>
      </c>
      <c r="H2045" s="17"/>
      <c r="I2045" s="17"/>
      <c r="J2045" s="17"/>
      <c r="K2045" s="17"/>
      <c r="L2045" s="17"/>
      <c r="M2045" s="17"/>
      <c r="N2045" s="17"/>
      <c r="O2045" s="17"/>
      <c r="P2045" s="115"/>
      <c r="Q2045" s="62">
        <f>IF(C2045&gt;A_Stammdaten!$B$12,0,SUM(G2045,H2045,J2045,K2045,M2045,N2045)-SUM(I2045,L2045,O2045,P2045))</f>
        <v>0</v>
      </c>
      <c r="R2045" s="17"/>
      <c r="S2045" s="17"/>
      <c r="T2045" s="17"/>
      <c r="U2045" s="62">
        <f t="shared" si="392"/>
        <v>0</v>
      </c>
      <c r="V2045" s="63">
        <f>IF(ISBLANK($B2045),0,VLOOKUP($B2045,Listen!$A$2:$C$45,2,FALSE))</f>
        <v>0</v>
      </c>
      <c r="W2045" s="63">
        <f>IF(ISBLANK($B2045),0,VLOOKUP($B2045,Listen!$A$2:$C$45,3,FALSE))</f>
        <v>0</v>
      </c>
      <c r="X2045" s="49">
        <f t="shared" si="405"/>
        <v>0</v>
      </c>
      <c r="Y2045" s="49">
        <f t="shared" si="404"/>
        <v>0</v>
      </c>
      <c r="Z2045" s="49">
        <f t="shared" si="404"/>
        <v>0</v>
      </c>
      <c r="AA2045" s="49">
        <f t="shared" si="404"/>
        <v>0</v>
      </c>
      <c r="AB2045" s="49">
        <f t="shared" si="404"/>
        <v>0</v>
      </c>
      <c r="AC2045" s="49">
        <f t="shared" si="404"/>
        <v>0</v>
      </c>
      <c r="AD2045" s="49">
        <f t="shared" si="404"/>
        <v>0</v>
      </c>
      <c r="AE2045" s="51">
        <f t="shared" si="402"/>
        <v>0</v>
      </c>
      <c r="AF2045" s="51">
        <f>IF(C2045=A_Stammdaten!$B$12,D_SAV!$U2045-D_SAV!$AG2045,HLOOKUP(A_Stammdaten!$B$12-1,$AH$4:$AN$4004,ROW(C2045)-3,FALSE)-$AG2045)</f>
        <v>0</v>
      </c>
      <c r="AG2045" s="51">
        <f>HLOOKUP(A_Stammdaten!$B$12,$AH$4:$AN$4004,ROW(C2045)-3,FALSE)</f>
        <v>0</v>
      </c>
      <c r="AH2045" s="51">
        <f t="shared" si="394"/>
        <v>0</v>
      </c>
      <c r="AI2045" s="51">
        <f t="shared" si="395"/>
        <v>0</v>
      </c>
      <c r="AJ2045" s="51">
        <f t="shared" si="396"/>
        <v>0</v>
      </c>
      <c r="AK2045" s="51">
        <f t="shared" si="397"/>
        <v>0</v>
      </c>
      <c r="AL2045" s="51">
        <f t="shared" si="398"/>
        <v>0</v>
      </c>
      <c r="AM2045" s="51">
        <f t="shared" si="399"/>
        <v>0</v>
      </c>
      <c r="AN2045" s="51">
        <f t="shared" si="400"/>
        <v>0</v>
      </c>
    </row>
    <row r="2046" spans="1:40" x14ac:dyDescent="0.25">
      <c r="A2046" s="17"/>
      <c r="B2046" s="17"/>
      <c r="C2046" s="35"/>
      <c r="D2046" s="17"/>
      <c r="E2046" s="17"/>
      <c r="F2046" s="17"/>
      <c r="G2046" s="62">
        <f t="shared" si="401"/>
        <v>0</v>
      </c>
      <c r="H2046" s="17"/>
      <c r="I2046" s="17"/>
      <c r="J2046" s="17"/>
      <c r="K2046" s="17"/>
      <c r="L2046" s="17"/>
      <c r="M2046" s="17"/>
      <c r="N2046" s="17"/>
      <c r="O2046" s="17"/>
      <c r="P2046" s="115"/>
      <c r="Q2046" s="62">
        <f>IF(C2046&gt;A_Stammdaten!$B$12,0,SUM(G2046,H2046,J2046,K2046,M2046,N2046)-SUM(I2046,L2046,O2046,P2046))</f>
        <v>0</v>
      </c>
      <c r="R2046" s="17"/>
      <c r="S2046" s="17"/>
      <c r="T2046" s="17"/>
      <c r="U2046" s="62">
        <f t="shared" si="392"/>
        <v>0</v>
      </c>
      <c r="V2046" s="63">
        <f>IF(ISBLANK($B2046),0,VLOOKUP($B2046,Listen!$A$2:$C$45,2,FALSE))</f>
        <v>0</v>
      </c>
      <c r="W2046" s="63">
        <f>IF(ISBLANK($B2046),0,VLOOKUP($B2046,Listen!$A$2:$C$45,3,FALSE))</f>
        <v>0</v>
      </c>
      <c r="X2046" s="49">
        <f t="shared" si="405"/>
        <v>0</v>
      </c>
      <c r="Y2046" s="49">
        <f t="shared" si="404"/>
        <v>0</v>
      </c>
      <c r="Z2046" s="49">
        <f t="shared" si="404"/>
        <v>0</v>
      </c>
      <c r="AA2046" s="49">
        <f t="shared" si="404"/>
        <v>0</v>
      </c>
      <c r="AB2046" s="49">
        <f t="shared" si="404"/>
        <v>0</v>
      </c>
      <c r="AC2046" s="49">
        <f t="shared" si="404"/>
        <v>0</v>
      </c>
      <c r="AD2046" s="49">
        <f t="shared" si="404"/>
        <v>0</v>
      </c>
      <c r="AE2046" s="51">
        <f t="shared" si="402"/>
        <v>0</v>
      </c>
      <c r="AF2046" s="51">
        <f>IF(C2046=A_Stammdaten!$B$12,D_SAV!$U2046-D_SAV!$AG2046,HLOOKUP(A_Stammdaten!$B$12-1,$AH$4:$AN$4004,ROW(C2046)-3,FALSE)-$AG2046)</f>
        <v>0</v>
      </c>
      <c r="AG2046" s="51">
        <f>HLOOKUP(A_Stammdaten!$B$12,$AH$4:$AN$4004,ROW(C2046)-3,FALSE)</f>
        <v>0</v>
      </c>
      <c r="AH2046" s="51">
        <f t="shared" si="394"/>
        <v>0</v>
      </c>
      <c r="AI2046" s="51">
        <f t="shared" si="395"/>
        <v>0</v>
      </c>
      <c r="AJ2046" s="51">
        <f t="shared" si="396"/>
        <v>0</v>
      </c>
      <c r="AK2046" s="51">
        <f t="shared" si="397"/>
        <v>0</v>
      </c>
      <c r="AL2046" s="51">
        <f t="shared" si="398"/>
        <v>0</v>
      </c>
      <c r="AM2046" s="51">
        <f t="shared" si="399"/>
        <v>0</v>
      </c>
      <c r="AN2046" s="51">
        <f t="shared" si="400"/>
        <v>0</v>
      </c>
    </row>
    <row r="2047" spans="1:40" x14ac:dyDescent="0.25">
      <c r="A2047" s="17"/>
      <c r="B2047" s="17"/>
      <c r="C2047" s="35"/>
      <c r="D2047" s="17"/>
      <c r="E2047" s="17"/>
      <c r="F2047" s="17"/>
      <c r="G2047" s="62">
        <f t="shared" si="401"/>
        <v>0</v>
      </c>
      <c r="H2047" s="17"/>
      <c r="I2047" s="17"/>
      <c r="J2047" s="17"/>
      <c r="K2047" s="17"/>
      <c r="L2047" s="17"/>
      <c r="M2047" s="17"/>
      <c r="N2047" s="17"/>
      <c r="O2047" s="17"/>
      <c r="P2047" s="115"/>
      <c r="Q2047" s="62">
        <f>IF(C2047&gt;A_Stammdaten!$B$12,0,SUM(G2047,H2047,J2047,K2047,M2047,N2047)-SUM(I2047,L2047,O2047,P2047))</f>
        <v>0</v>
      </c>
      <c r="R2047" s="17"/>
      <c r="S2047" s="17"/>
      <c r="T2047" s="17"/>
      <c r="U2047" s="62">
        <f t="shared" si="392"/>
        <v>0</v>
      </c>
      <c r="V2047" s="63">
        <f>IF(ISBLANK($B2047),0,VLOOKUP($B2047,Listen!$A$2:$C$45,2,FALSE))</f>
        <v>0</v>
      </c>
      <c r="W2047" s="63">
        <f>IF(ISBLANK($B2047),0,VLOOKUP($B2047,Listen!$A$2:$C$45,3,FALSE))</f>
        <v>0</v>
      </c>
      <c r="X2047" s="49">
        <f t="shared" si="405"/>
        <v>0</v>
      </c>
      <c r="Y2047" s="49">
        <f t="shared" si="404"/>
        <v>0</v>
      </c>
      <c r="Z2047" s="49">
        <f t="shared" si="404"/>
        <v>0</v>
      </c>
      <c r="AA2047" s="49">
        <f t="shared" si="404"/>
        <v>0</v>
      </c>
      <c r="AB2047" s="49">
        <f t="shared" si="404"/>
        <v>0</v>
      </c>
      <c r="AC2047" s="49">
        <f t="shared" si="404"/>
        <v>0</v>
      </c>
      <c r="AD2047" s="49">
        <f t="shared" si="404"/>
        <v>0</v>
      </c>
      <c r="AE2047" s="51">
        <f t="shared" si="402"/>
        <v>0</v>
      </c>
      <c r="AF2047" s="51">
        <f>IF(C2047=A_Stammdaten!$B$12,D_SAV!$U2047-D_SAV!$AG2047,HLOOKUP(A_Stammdaten!$B$12-1,$AH$4:$AN$4004,ROW(C2047)-3,FALSE)-$AG2047)</f>
        <v>0</v>
      </c>
      <c r="AG2047" s="51">
        <f>HLOOKUP(A_Stammdaten!$B$12,$AH$4:$AN$4004,ROW(C2047)-3,FALSE)</f>
        <v>0</v>
      </c>
      <c r="AH2047" s="51">
        <f t="shared" si="394"/>
        <v>0</v>
      </c>
      <c r="AI2047" s="51">
        <f t="shared" si="395"/>
        <v>0</v>
      </c>
      <c r="AJ2047" s="51">
        <f t="shared" si="396"/>
        <v>0</v>
      </c>
      <c r="AK2047" s="51">
        <f t="shared" si="397"/>
        <v>0</v>
      </c>
      <c r="AL2047" s="51">
        <f t="shared" si="398"/>
        <v>0</v>
      </c>
      <c r="AM2047" s="51">
        <f t="shared" si="399"/>
        <v>0</v>
      </c>
      <c r="AN2047" s="51">
        <f t="shared" si="400"/>
        <v>0</v>
      </c>
    </row>
    <row r="2048" spans="1:40" x14ac:dyDescent="0.25">
      <c r="A2048" s="17"/>
      <c r="B2048" s="17"/>
      <c r="C2048" s="35"/>
      <c r="D2048" s="17"/>
      <c r="E2048" s="17"/>
      <c r="F2048" s="17"/>
      <c r="G2048" s="62">
        <f t="shared" si="401"/>
        <v>0</v>
      </c>
      <c r="H2048" s="17"/>
      <c r="I2048" s="17"/>
      <c r="J2048" s="17"/>
      <c r="K2048" s="17"/>
      <c r="L2048" s="17"/>
      <c r="M2048" s="17"/>
      <c r="N2048" s="17"/>
      <c r="O2048" s="17"/>
      <c r="P2048" s="115"/>
      <c r="Q2048" s="62">
        <f>IF(C2048&gt;A_Stammdaten!$B$12,0,SUM(G2048,H2048,J2048,K2048,M2048,N2048)-SUM(I2048,L2048,O2048,P2048))</f>
        <v>0</v>
      </c>
      <c r="R2048" s="17"/>
      <c r="S2048" s="17"/>
      <c r="T2048" s="17"/>
      <c r="U2048" s="62">
        <f t="shared" si="392"/>
        <v>0</v>
      </c>
      <c r="V2048" s="63">
        <f>IF(ISBLANK($B2048),0,VLOOKUP($B2048,Listen!$A$2:$C$45,2,FALSE))</f>
        <v>0</v>
      </c>
      <c r="W2048" s="63">
        <f>IF(ISBLANK($B2048),0,VLOOKUP($B2048,Listen!$A$2:$C$45,3,FALSE))</f>
        <v>0</v>
      </c>
      <c r="X2048" s="49">
        <f t="shared" si="405"/>
        <v>0</v>
      </c>
      <c r="Y2048" s="49">
        <f t="shared" si="404"/>
        <v>0</v>
      </c>
      <c r="Z2048" s="49">
        <f t="shared" si="404"/>
        <v>0</v>
      </c>
      <c r="AA2048" s="49">
        <f t="shared" si="404"/>
        <v>0</v>
      </c>
      <c r="AB2048" s="49">
        <f t="shared" si="404"/>
        <v>0</v>
      </c>
      <c r="AC2048" s="49">
        <f t="shared" si="404"/>
        <v>0</v>
      </c>
      <c r="AD2048" s="49">
        <f t="shared" si="404"/>
        <v>0</v>
      </c>
      <c r="AE2048" s="51">
        <f t="shared" si="402"/>
        <v>0</v>
      </c>
      <c r="AF2048" s="51">
        <f>IF(C2048=A_Stammdaten!$B$12,D_SAV!$U2048-D_SAV!$AG2048,HLOOKUP(A_Stammdaten!$B$12-1,$AH$4:$AN$4004,ROW(C2048)-3,FALSE)-$AG2048)</f>
        <v>0</v>
      </c>
      <c r="AG2048" s="51">
        <f>HLOOKUP(A_Stammdaten!$B$12,$AH$4:$AN$4004,ROW(C2048)-3,FALSE)</f>
        <v>0</v>
      </c>
      <c r="AH2048" s="51">
        <f t="shared" si="394"/>
        <v>0</v>
      </c>
      <c r="AI2048" s="51">
        <f t="shared" si="395"/>
        <v>0</v>
      </c>
      <c r="AJ2048" s="51">
        <f t="shared" si="396"/>
        <v>0</v>
      </c>
      <c r="AK2048" s="51">
        <f t="shared" si="397"/>
        <v>0</v>
      </c>
      <c r="AL2048" s="51">
        <f t="shared" si="398"/>
        <v>0</v>
      </c>
      <c r="AM2048" s="51">
        <f t="shared" si="399"/>
        <v>0</v>
      </c>
      <c r="AN2048" s="51">
        <f t="shared" si="400"/>
        <v>0</v>
      </c>
    </row>
    <row r="2049" spans="1:40" x14ac:dyDescent="0.25">
      <c r="A2049" s="17"/>
      <c r="B2049" s="17"/>
      <c r="C2049" s="35"/>
      <c r="D2049" s="17"/>
      <c r="E2049" s="17"/>
      <c r="F2049" s="17"/>
      <c r="G2049" s="62">
        <f t="shared" si="401"/>
        <v>0</v>
      </c>
      <c r="H2049" s="17"/>
      <c r="I2049" s="17"/>
      <c r="J2049" s="17"/>
      <c r="K2049" s="17"/>
      <c r="L2049" s="17"/>
      <c r="M2049" s="17"/>
      <c r="N2049" s="17"/>
      <c r="O2049" s="17"/>
      <c r="P2049" s="115"/>
      <c r="Q2049" s="62">
        <f>IF(C2049&gt;A_Stammdaten!$B$12,0,SUM(G2049,H2049,J2049,K2049,M2049,N2049)-SUM(I2049,L2049,O2049,P2049))</f>
        <v>0</v>
      </c>
      <c r="R2049" s="17"/>
      <c r="S2049" s="17"/>
      <c r="T2049" s="17"/>
      <c r="U2049" s="62">
        <f t="shared" si="392"/>
        <v>0</v>
      </c>
      <c r="V2049" s="63">
        <f>IF(ISBLANK($B2049),0,VLOOKUP($B2049,Listen!$A$2:$C$45,2,FALSE))</f>
        <v>0</v>
      </c>
      <c r="W2049" s="63">
        <f>IF(ISBLANK($B2049),0,VLOOKUP($B2049,Listen!$A$2:$C$45,3,FALSE))</f>
        <v>0</v>
      </c>
      <c r="X2049" s="49">
        <f t="shared" si="405"/>
        <v>0</v>
      </c>
      <c r="Y2049" s="49">
        <f t="shared" si="404"/>
        <v>0</v>
      </c>
      <c r="Z2049" s="49">
        <f t="shared" si="404"/>
        <v>0</v>
      </c>
      <c r="AA2049" s="49">
        <f t="shared" si="404"/>
        <v>0</v>
      </c>
      <c r="AB2049" s="49">
        <f t="shared" si="404"/>
        <v>0</v>
      </c>
      <c r="AC2049" s="49">
        <f t="shared" si="404"/>
        <v>0</v>
      </c>
      <c r="AD2049" s="49">
        <f t="shared" si="404"/>
        <v>0</v>
      </c>
      <c r="AE2049" s="51">
        <f t="shared" si="402"/>
        <v>0</v>
      </c>
      <c r="AF2049" s="51">
        <f>IF(C2049=A_Stammdaten!$B$12,D_SAV!$U2049-D_SAV!$AG2049,HLOOKUP(A_Stammdaten!$B$12-1,$AH$4:$AN$4004,ROW(C2049)-3,FALSE)-$AG2049)</f>
        <v>0</v>
      </c>
      <c r="AG2049" s="51">
        <f>HLOOKUP(A_Stammdaten!$B$12,$AH$4:$AN$4004,ROW(C2049)-3,FALSE)</f>
        <v>0</v>
      </c>
      <c r="AH2049" s="51">
        <f t="shared" si="394"/>
        <v>0</v>
      </c>
      <c r="AI2049" s="51">
        <f t="shared" si="395"/>
        <v>0</v>
      </c>
      <c r="AJ2049" s="51">
        <f t="shared" si="396"/>
        <v>0</v>
      </c>
      <c r="AK2049" s="51">
        <f t="shared" si="397"/>
        <v>0</v>
      </c>
      <c r="AL2049" s="51">
        <f t="shared" si="398"/>
        <v>0</v>
      </c>
      <c r="AM2049" s="51">
        <f t="shared" si="399"/>
        <v>0</v>
      </c>
      <c r="AN2049" s="51">
        <f t="shared" si="400"/>
        <v>0</v>
      </c>
    </row>
    <row r="2050" spans="1:40" x14ac:dyDescent="0.25">
      <c r="A2050" s="17"/>
      <c r="B2050" s="17"/>
      <c r="C2050" s="35"/>
      <c r="D2050" s="17"/>
      <c r="E2050" s="17"/>
      <c r="F2050" s="17"/>
      <c r="G2050" s="62">
        <f t="shared" si="401"/>
        <v>0</v>
      </c>
      <c r="H2050" s="17"/>
      <c r="I2050" s="17"/>
      <c r="J2050" s="17"/>
      <c r="K2050" s="17"/>
      <c r="L2050" s="17"/>
      <c r="M2050" s="17"/>
      <c r="N2050" s="17"/>
      <c r="O2050" s="17"/>
      <c r="P2050" s="115"/>
      <c r="Q2050" s="62">
        <f>IF(C2050&gt;A_Stammdaten!$B$12,0,SUM(G2050,H2050,J2050,K2050,M2050,N2050)-SUM(I2050,L2050,O2050,P2050))</f>
        <v>0</v>
      </c>
      <c r="R2050" s="17"/>
      <c r="S2050" s="17"/>
      <c r="T2050" s="17"/>
      <c r="U2050" s="62">
        <f t="shared" si="392"/>
        <v>0</v>
      </c>
      <c r="V2050" s="63">
        <f>IF(ISBLANK($B2050),0,VLOOKUP($B2050,Listen!$A$2:$C$45,2,FALSE))</f>
        <v>0</v>
      </c>
      <c r="W2050" s="63">
        <f>IF(ISBLANK($B2050),0,VLOOKUP($B2050,Listen!$A$2:$C$45,3,FALSE))</f>
        <v>0</v>
      </c>
      <c r="X2050" s="49">
        <f t="shared" si="405"/>
        <v>0</v>
      </c>
      <c r="Y2050" s="49">
        <f t="shared" si="404"/>
        <v>0</v>
      </c>
      <c r="Z2050" s="49">
        <f t="shared" si="404"/>
        <v>0</v>
      </c>
      <c r="AA2050" s="49">
        <f t="shared" si="404"/>
        <v>0</v>
      </c>
      <c r="AB2050" s="49">
        <f t="shared" si="404"/>
        <v>0</v>
      </c>
      <c r="AC2050" s="49">
        <f t="shared" si="404"/>
        <v>0</v>
      </c>
      <c r="AD2050" s="49">
        <f t="shared" si="404"/>
        <v>0</v>
      </c>
      <c r="AE2050" s="51">
        <f t="shared" si="402"/>
        <v>0</v>
      </c>
      <c r="AF2050" s="51">
        <f>IF(C2050=A_Stammdaten!$B$12,D_SAV!$U2050-D_SAV!$AG2050,HLOOKUP(A_Stammdaten!$B$12-1,$AH$4:$AN$4004,ROW(C2050)-3,FALSE)-$AG2050)</f>
        <v>0</v>
      </c>
      <c r="AG2050" s="51">
        <f>HLOOKUP(A_Stammdaten!$B$12,$AH$4:$AN$4004,ROW(C2050)-3,FALSE)</f>
        <v>0</v>
      </c>
      <c r="AH2050" s="51">
        <f t="shared" si="394"/>
        <v>0</v>
      </c>
      <c r="AI2050" s="51">
        <f t="shared" si="395"/>
        <v>0</v>
      </c>
      <c r="AJ2050" s="51">
        <f t="shared" si="396"/>
        <v>0</v>
      </c>
      <c r="AK2050" s="51">
        <f t="shared" si="397"/>
        <v>0</v>
      </c>
      <c r="AL2050" s="51">
        <f t="shared" si="398"/>
        <v>0</v>
      </c>
      <c r="AM2050" s="51">
        <f t="shared" si="399"/>
        <v>0</v>
      </c>
      <c r="AN2050" s="51">
        <f t="shared" si="400"/>
        <v>0</v>
      </c>
    </row>
    <row r="2051" spans="1:40" x14ac:dyDescent="0.25">
      <c r="A2051" s="17"/>
      <c r="B2051" s="17"/>
      <c r="C2051" s="35"/>
      <c r="D2051" s="17"/>
      <c r="E2051" s="17"/>
      <c r="F2051" s="17"/>
      <c r="G2051" s="62">
        <f t="shared" si="401"/>
        <v>0</v>
      </c>
      <c r="H2051" s="17"/>
      <c r="I2051" s="17"/>
      <c r="J2051" s="17"/>
      <c r="K2051" s="17"/>
      <c r="L2051" s="17"/>
      <c r="M2051" s="17"/>
      <c r="N2051" s="17"/>
      <c r="O2051" s="17"/>
      <c r="P2051" s="115"/>
      <c r="Q2051" s="62">
        <f>IF(C2051&gt;A_Stammdaten!$B$12,0,SUM(G2051,H2051,J2051,K2051,M2051,N2051)-SUM(I2051,L2051,O2051,P2051))</f>
        <v>0</v>
      </c>
      <c r="R2051" s="17"/>
      <c r="S2051" s="17"/>
      <c r="T2051" s="17"/>
      <c r="U2051" s="62">
        <f t="shared" si="392"/>
        <v>0</v>
      </c>
      <c r="V2051" s="63">
        <f>IF(ISBLANK($B2051),0,VLOOKUP($B2051,Listen!$A$2:$C$45,2,FALSE))</f>
        <v>0</v>
      </c>
      <c r="W2051" s="63">
        <f>IF(ISBLANK($B2051),0,VLOOKUP($B2051,Listen!$A$2:$C$45,3,FALSE))</f>
        <v>0</v>
      </c>
      <c r="X2051" s="49">
        <f t="shared" si="405"/>
        <v>0</v>
      </c>
      <c r="Y2051" s="49">
        <f t="shared" si="404"/>
        <v>0</v>
      </c>
      <c r="Z2051" s="49">
        <f t="shared" si="404"/>
        <v>0</v>
      </c>
      <c r="AA2051" s="49">
        <f t="shared" si="404"/>
        <v>0</v>
      </c>
      <c r="AB2051" s="49">
        <f t="shared" si="404"/>
        <v>0</v>
      </c>
      <c r="AC2051" s="49">
        <f t="shared" si="404"/>
        <v>0</v>
      </c>
      <c r="AD2051" s="49">
        <f t="shared" si="404"/>
        <v>0</v>
      </c>
      <c r="AE2051" s="51">
        <f t="shared" si="402"/>
        <v>0</v>
      </c>
      <c r="AF2051" s="51">
        <f>IF(C2051=A_Stammdaten!$B$12,D_SAV!$U2051-D_SAV!$AG2051,HLOOKUP(A_Stammdaten!$B$12-1,$AH$4:$AN$4004,ROW(C2051)-3,FALSE)-$AG2051)</f>
        <v>0</v>
      </c>
      <c r="AG2051" s="51">
        <f>HLOOKUP(A_Stammdaten!$B$12,$AH$4:$AN$4004,ROW(C2051)-3,FALSE)</f>
        <v>0</v>
      </c>
      <c r="AH2051" s="51">
        <f t="shared" si="394"/>
        <v>0</v>
      </c>
      <c r="AI2051" s="51">
        <f t="shared" si="395"/>
        <v>0</v>
      </c>
      <c r="AJ2051" s="51">
        <f t="shared" si="396"/>
        <v>0</v>
      </c>
      <c r="AK2051" s="51">
        <f t="shared" si="397"/>
        <v>0</v>
      </c>
      <c r="AL2051" s="51">
        <f t="shared" si="398"/>
        <v>0</v>
      </c>
      <c r="AM2051" s="51">
        <f t="shared" si="399"/>
        <v>0</v>
      </c>
      <c r="AN2051" s="51">
        <f t="shared" si="400"/>
        <v>0</v>
      </c>
    </row>
    <row r="2052" spans="1:40" x14ac:dyDescent="0.25">
      <c r="A2052" s="17"/>
      <c r="B2052" s="17"/>
      <c r="C2052" s="35"/>
      <c r="D2052" s="17"/>
      <c r="E2052" s="17"/>
      <c r="F2052" s="17"/>
      <c r="G2052" s="62">
        <f t="shared" si="401"/>
        <v>0</v>
      </c>
      <c r="H2052" s="17"/>
      <c r="I2052" s="17"/>
      <c r="J2052" s="17"/>
      <c r="K2052" s="17"/>
      <c r="L2052" s="17"/>
      <c r="M2052" s="17"/>
      <c r="N2052" s="17"/>
      <c r="O2052" s="17"/>
      <c r="P2052" s="115"/>
      <c r="Q2052" s="62">
        <f>IF(C2052&gt;A_Stammdaten!$B$12,0,SUM(G2052,H2052,J2052,K2052,M2052,N2052)-SUM(I2052,L2052,O2052,P2052))</f>
        <v>0</v>
      </c>
      <c r="R2052" s="17"/>
      <c r="S2052" s="17"/>
      <c r="T2052" s="17"/>
      <c r="U2052" s="62">
        <f t="shared" si="392"/>
        <v>0</v>
      </c>
      <c r="V2052" s="63">
        <f>IF(ISBLANK($B2052),0,VLOOKUP($B2052,Listen!$A$2:$C$45,2,FALSE))</f>
        <v>0</v>
      </c>
      <c r="W2052" s="63">
        <f>IF(ISBLANK($B2052),0,VLOOKUP($B2052,Listen!$A$2:$C$45,3,FALSE))</f>
        <v>0</v>
      </c>
      <c r="X2052" s="49">
        <f t="shared" si="405"/>
        <v>0</v>
      </c>
      <c r="Y2052" s="49">
        <f t="shared" si="404"/>
        <v>0</v>
      </c>
      <c r="Z2052" s="49">
        <f t="shared" si="404"/>
        <v>0</v>
      </c>
      <c r="AA2052" s="49">
        <f t="shared" si="404"/>
        <v>0</v>
      </c>
      <c r="AB2052" s="49">
        <f t="shared" si="404"/>
        <v>0</v>
      </c>
      <c r="AC2052" s="49">
        <f t="shared" si="404"/>
        <v>0</v>
      </c>
      <c r="AD2052" s="49">
        <f t="shared" si="404"/>
        <v>0</v>
      </c>
      <c r="AE2052" s="51">
        <f t="shared" si="402"/>
        <v>0</v>
      </c>
      <c r="AF2052" s="51">
        <f>IF(C2052=A_Stammdaten!$B$12,D_SAV!$U2052-D_SAV!$AG2052,HLOOKUP(A_Stammdaten!$B$12-1,$AH$4:$AN$4004,ROW(C2052)-3,FALSE)-$AG2052)</f>
        <v>0</v>
      </c>
      <c r="AG2052" s="51">
        <f>HLOOKUP(A_Stammdaten!$B$12,$AH$4:$AN$4004,ROW(C2052)-3,FALSE)</f>
        <v>0</v>
      </c>
      <c r="AH2052" s="51">
        <f t="shared" si="394"/>
        <v>0</v>
      </c>
      <c r="AI2052" s="51">
        <f t="shared" si="395"/>
        <v>0</v>
      </c>
      <c r="AJ2052" s="51">
        <f t="shared" si="396"/>
        <v>0</v>
      </c>
      <c r="AK2052" s="51">
        <f t="shared" si="397"/>
        <v>0</v>
      </c>
      <c r="AL2052" s="51">
        <f t="shared" si="398"/>
        <v>0</v>
      </c>
      <c r="AM2052" s="51">
        <f t="shared" si="399"/>
        <v>0</v>
      </c>
      <c r="AN2052" s="51">
        <f t="shared" si="400"/>
        <v>0</v>
      </c>
    </row>
    <row r="2053" spans="1:40" x14ac:dyDescent="0.25">
      <c r="A2053" s="17"/>
      <c r="B2053" s="17"/>
      <c r="C2053" s="35"/>
      <c r="D2053" s="17"/>
      <c r="E2053" s="17"/>
      <c r="F2053" s="17"/>
      <c r="G2053" s="62">
        <f t="shared" si="401"/>
        <v>0</v>
      </c>
      <c r="H2053" s="17"/>
      <c r="I2053" s="17"/>
      <c r="J2053" s="17"/>
      <c r="K2053" s="17"/>
      <c r="L2053" s="17"/>
      <c r="M2053" s="17"/>
      <c r="N2053" s="17"/>
      <c r="O2053" s="17"/>
      <c r="P2053" s="115"/>
      <c r="Q2053" s="62">
        <f>IF(C2053&gt;A_Stammdaten!$B$12,0,SUM(G2053,H2053,J2053,K2053,M2053,N2053)-SUM(I2053,L2053,O2053,P2053))</f>
        <v>0</v>
      </c>
      <c r="R2053" s="17"/>
      <c r="S2053" s="17"/>
      <c r="T2053" s="17"/>
      <c r="U2053" s="62">
        <f t="shared" ref="U2053:U2116" si="406">Q2053-SUM(R2053:T2053)</f>
        <v>0</v>
      </c>
      <c r="V2053" s="63">
        <f>IF(ISBLANK($B2053),0,VLOOKUP($B2053,Listen!$A$2:$C$45,2,FALSE))</f>
        <v>0</v>
      </c>
      <c r="W2053" s="63">
        <f>IF(ISBLANK($B2053),0,VLOOKUP($B2053,Listen!$A$2:$C$45,3,FALSE))</f>
        <v>0</v>
      </c>
      <c r="X2053" s="49">
        <f t="shared" si="405"/>
        <v>0</v>
      </c>
      <c r="Y2053" s="49">
        <f t="shared" si="404"/>
        <v>0</v>
      </c>
      <c r="Z2053" s="49">
        <f t="shared" si="404"/>
        <v>0</v>
      </c>
      <c r="AA2053" s="49">
        <f t="shared" si="404"/>
        <v>0</v>
      </c>
      <c r="AB2053" s="49">
        <f t="shared" si="404"/>
        <v>0</v>
      </c>
      <c r="AC2053" s="49">
        <f t="shared" si="404"/>
        <v>0</v>
      </c>
      <c r="AD2053" s="49">
        <f t="shared" si="404"/>
        <v>0</v>
      </c>
      <c r="AE2053" s="51">
        <f t="shared" si="402"/>
        <v>0</v>
      </c>
      <c r="AF2053" s="51">
        <f>IF(C2053=A_Stammdaten!$B$12,D_SAV!$U2053-D_SAV!$AG2053,HLOOKUP(A_Stammdaten!$B$12-1,$AH$4:$AN$4004,ROW(C2053)-3,FALSE)-$AG2053)</f>
        <v>0</v>
      </c>
      <c r="AG2053" s="51">
        <f>HLOOKUP(A_Stammdaten!$B$12,$AH$4:$AN$4004,ROW(C2053)-3,FALSE)</f>
        <v>0</v>
      </c>
      <c r="AH2053" s="51">
        <f t="shared" ref="AH2053:AH2116" si="407">IF(OR($C2053=0,$U2053=0),0,IF($C2053&lt;=AH$4,$U2053-$U2053/X2053*(AH$4-$C2053+1),0))</f>
        <v>0</v>
      </c>
      <c r="AI2053" s="51">
        <f t="shared" ref="AI2053:AI2116" si="408">IF(OR($C2053=0,$U2053=0,Y2053-(AI$4-$C2053)=0),0,IF($C2053&lt;AI$4,AH2053-AH2053/(Y2053-(AI$4-$C2053)),IF($C2053=AI$4,$U2053-$U2053/Y2053,0)))</f>
        <v>0</v>
      </c>
      <c r="AJ2053" s="51">
        <f t="shared" ref="AJ2053:AJ2116" si="409">IF(OR($C2053=0,$U2053=0,Z2053-(AJ$4-$C2053)=0),0,IF($C2053&lt;AJ$4,AI2053-AI2053/(Z2053-(AJ$4-$C2053)),IF($C2053=AJ$4,$U2053-$U2053/Z2053,0)))</f>
        <v>0</v>
      </c>
      <c r="AK2053" s="51">
        <f t="shared" ref="AK2053:AK2116" si="410">IF(OR($C2053=0,$U2053=0,AA2053-(AK$4-$C2053)=0),0,IF($C2053&lt;AK$4,AJ2053-AJ2053/(AA2053-(AK$4-$C2053)),IF($C2053=AK$4,$U2053-$U2053/AA2053,0)))</f>
        <v>0</v>
      </c>
      <c r="AL2053" s="51">
        <f t="shared" ref="AL2053:AL2116" si="411">IF(OR($C2053=0,$U2053=0,AB2053-(AL$4-$C2053)=0),0,IF($C2053&lt;AL$4,AK2053-AK2053/(AB2053-(AL$4-$C2053)),IF($C2053=AL$4,$U2053-$U2053/AB2053,0)))</f>
        <v>0</v>
      </c>
      <c r="AM2053" s="51">
        <f t="shared" ref="AM2053:AM2116" si="412">IF(OR($C2053=0,$U2053=0,AC2053-(AM$4-$C2053)=0),0,IF($C2053&lt;AM$4,AL2053-AL2053/(AC2053-(AM$4-$C2053)),IF($C2053=AM$4,$U2053-$U2053/AC2053,0)))</f>
        <v>0</v>
      </c>
      <c r="AN2053" s="51">
        <f t="shared" ref="AN2053:AN2116" si="413">IF(OR($C2053=0,$U2053=0,AD2053-(AN$4-$C2053)=0),0,IF($C2053&lt;AN$4,AM2053-AM2053/(AD2053-(AN$4-$C2053)),IF($C2053=AN$4,$U2053-$U2053/AD2053,0)))</f>
        <v>0</v>
      </c>
    </row>
    <row r="2054" spans="1:40" x14ac:dyDescent="0.25">
      <c r="A2054" s="17"/>
      <c r="B2054" s="17"/>
      <c r="C2054" s="35"/>
      <c r="D2054" s="17"/>
      <c r="E2054" s="17"/>
      <c r="F2054" s="17"/>
      <c r="G2054" s="62">
        <f t="shared" ref="G2054:G2117" si="414">D2054*E2054/100</f>
        <v>0</v>
      </c>
      <c r="H2054" s="17"/>
      <c r="I2054" s="17"/>
      <c r="J2054" s="17"/>
      <c r="K2054" s="17"/>
      <c r="L2054" s="17"/>
      <c r="M2054" s="17"/>
      <c r="N2054" s="17"/>
      <c r="O2054" s="17"/>
      <c r="P2054" s="115"/>
      <c r="Q2054" s="62">
        <f>IF(C2054&gt;A_Stammdaten!$B$12,0,SUM(G2054,H2054,J2054,K2054,M2054,N2054)-SUM(I2054,L2054,O2054,P2054))</f>
        <v>0</v>
      </c>
      <c r="R2054" s="17"/>
      <c r="S2054" s="17"/>
      <c r="T2054" s="17"/>
      <c r="U2054" s="62">
        <f t="shared" si="406"/>
        <v>0</v>
      </c>
      <c r="V2054" s="63">
        <f>IF(ISBLANK($B2054),0,VLOOKUP($B2054,Listen!$A$2:$C$45,2,FALSE))</f>
        <v>0</v>
      </c>
      <c r="W2054" s="63">
        <f>IF(ISBLANK($B2054),0,VLOOKUP($B2054,Listen!$A$2:$C$45,3,FALSE))</f>
        <v>0</v>
      </c>
      <c r="X2054" s="49">
        <f t="shared" si="405"/>
        <v>0</v>
      </c>
      <c r="Y2054" s="49">
        <f t="shared" si="404"/>
        <v>0</v>
      </c>
      <c r="Z2054" s="49">
        <f t="shared" si="404"/>
        <v>0</v>
      </c>
      <c r="AA2054" s="49">
        <f t="shared" si="404"/>
        <v>0</v>
      </c>
      <c r="AB2054" s="49">
        <f t="shared" si="404"/>
        <v>0</v>
      </c>
      <c r="AC2054" s="49">
        <f t="shared" si="404"/>
        <v>0</v>
      </c>
      <c r="AD2054" s="49">
        <f t="shared" si="404"/>
        <v>0</v>
      </c>
      <c r="AE2054" s="51">
        <f t="shared" si="402"/>
        <v>0</v>
      </c>
      <c r="AF2054" s="51">
        <f>IF(C2054=A_Stammdaten!$B$12,D_SAV!$U2054-D_SAV!$AG2054,HLOOKUP(A_Stammdaten!$B$12-1,$AH$4:$AN$4004,ROW(C2054)-3,FALSE)-$AG2054)</f>
        <v>0</v>
      </c>
      <c r="AG2054" s="51">
        <f>HLOOKUP(A_Stammdaten!$B$12,$AH$4:$AN$4004,ROW(C2054)-3,FALSE)</f>
        <v>0</v>
      </c>
      <c r="AH2054" s="51">
        <f t="shared" si="407"/>
        <v>0</v>
      </c>
      <c r="AI2054" s="51">
        <f t="shared" si="408"/>
        <v>0</v>
      </c>
      <c r="AJ2054" s="51">
        <f t="shared" si="409"/>
        <v>0</v>
      </c>
      <c r="AK2054" s="51">
        <f t="shared" si="410"/>
        <v>0</v>
      </c>
      <c r="AL2054" s="51">
        <f t="shared" si="411"/>
        <v>0</v>
      </c>
      <c r="AM2054" s="51">
        <f t="shared" si="412"/>
        <v>0</v>
      </c>
      <c r="AN2054" s="51">
        <f t="shared" si="413"/>
        <v>0</v>
      </c>
    </row>
    <row r="2055" spans="1:40" x14ac:dyDescent="0.25">
      <c r="A2055" s="17"/>
      <c r="B2055" s="17"/>
      <c r="C2055" s="35"/>
      <c r="D2055" s="17"/>
      <c r="E2055" s="17"/>
      <c r="F2055" s="17"/>
      <c r="G2055" s="62">
        <f t="shared" si="414"/>
        <v>0</v>
      </c>
      <c r="H2055" s="17"/>
      <c r="I2055" s="17"/>
      <c r="J2055" s="17"/>
      <c r="K2055" s="17"/>
      <c r="L2055" s="17"/>
      <c r="M2055" s="17"/>
      <c r="N2055" s="17"/>
      <c r="O2055" s="17"/>
      <c r="P2055" s="115"/>
      <c r="Q2055" s="62">
        <f>IF(C2055&gt;A_Stammdaten!$B$12,0,SUM(G2055,H2055,J2055,K2055,M2055,N2055)-SUM(I2055,L2055,O2055,P2055))</f>
        <v>0</v>
      </c>
      <c r="R2055" s="17"/>
      <c r="S2055" s="17"/>
      <c r="T2055" s="17"/>
      <c r="U2055" s="62">
        <f t="shared" si="406"/>
        <v>0</v>
      </c>
      <c r="V2055" s="63">
        <f>IF(ISBLANK($B2055),0,VLOOKUP($B2055,Listen!$A$2:$C$45,2,FALSE))</f>
        <v>0</v>
      </c>
      <c r="W2055" s="63">
        <f>IF(ISBLANK($B2055),0,VLOOKUP($B2055,Listen!$A$2:$C$45,3,FALSE))</f>
        <v>0</v>
      </c>
      <c r="X2055" s="49">
        <f t="shared" si="405"/>
        <v>0</v>
      </c>
      <c r="Y2055" s="49">
        <f t="shared" si="404"/>
        <v>0</v>
      </c>
      <c r="Z2055" s="49">
        <f t="shared" si="404"/>
        <v>0</v>
      </c>
      <c r="AA2055" s="49">
        <f t="shared" si="404"/>
        <v>0</v>
      </c>
      <c r="AB2055" s="49">
        <f t="shared" si="404"/>
        <v>0</v>
      </c>
      <c r="AC2055" s="49">
        <f t="shared" si="404"/>
        <v>0</v>
      </c>
      <c r="AD2055" s="49">
        <f t="shared" si="404"/>
        <v>0</v>
      </c>
      <c r="AE2055" s="51">
        <f t="shared" si="402"/>
        <v>0</v>
      </c>
      <c r="AF2055" s="51">
        <f>IF(C2055=A_Stammdaten!$B$12,D_SAV!$U2055-D_SAV!$AG2055,HLOOKUP(A_Stammdaten!$B$12-1,$AH$4:$AN$4004,ROW(C2055)-3,FALSE)-$AG2055)</f>
        <v>0</v>
      </c>
      <c r="AG2055" s="51">
        <f>HLOOKUP(A_Stammdaten!$B$12,$AH$4:$AN$4004,ROW(C2055)-3,FALSE)</f>
        <v>0</v>
      </c>
      <c r="AH2055" s="51">
        <f t="shared" si="407"/>
        <v>0</v>
      </c>
      <c r="AI2055" s="51">
        <f t="shared" si="408"/>
        <v>0</v>
      </c>
      <c r="AJ2055" s="51">
        <f t="shared" si="409"/>
        <v>0</v>
      </c>
      <c r="AK2055" s="51">
        <f t="shared" si="410"/>
        <v>0</v>
      </c>
      <c r="AL2055" s="51">
        <f t="shared" si="411"/>
        <v>0</v>
      </c>
      <c r="AM2055" s="51">
        <f t="shared" si="412"/>
        <v>0</v>
      </c>
      <c r="AN2055" s="51">
        <f t="shared" si="413"/>
        <v>0</v>
      </c>
    </row>
    <row r="2056" spans="1:40" x14ac:dyDescent="0.25">
      <c r="A2056" s="17"/>
      <c r="B2056" s="17"/>
      <c r="C2056" s="35"/>
      <c r="D2056" s="17"/>
      <c r="E2056" s="17"/>
      <c r="F2056" s="17"/>
      <c r="G2056" s="62">
        <f t="shared" si="414"/>
        <v>0</v>
      </c>
      <c r="H2056" s="17"/>
      <c r="I2056" s="17"/>
      <c r="J2056" s="17"/>
      <c r="K2056" s="17"/>
      <c r="L2056" s="17"/>
      <c r="M2056" s="17"/>
      <c r="N2056" s="17"/>
      <c r="O2056" s="17"/>
      <c r="P2056" s="115"/>
      <c r="Q2056" s="62">
        <f>IF(C2056&gt;A_Stammdaten!$B$12,0,SUM(G2056,H2056,J2056,K2056,M2056,N2056)-SUM(I2056,L2056,O2056,P2056))</f>
        <v>0</v>
      </c>
      <c r="R2056" s="17"/>
      <c r="S2056" s="17"/>
      <c r="T2056" s="17"/>
      <c r="U2056" s="62">
        <f t="shared" si="406"/>
        <v>0</v>
      </c>
      <c r="V2056" s="63">
        <f>IF(ISBLANK($B2056),0,VLOOKUP($B2056,Listen!$A$2:$C$45,2,FALSE))</f>
        <v>0</v>
      </c>
      <c r="W2056" s="63">
        <f>IF(ISBLANK($B2056),0,VLOOKUP($B2056,Listen!$A$2:$C$45,3,FALSE))</f>
        <v>0</v>
      </c>
      <c r="X2056" s="49">
        <f t="shared" si="405"/>
        <v>0</v>
      </c>
      <c r="Y2056" s="49">
        <f t="shared" si="404"/>
        <v>0</v>
      </c>
      <c r="Z2056" s="49">
        <f t="shared" si="404"/>
        <v>0</v>
      </c>
      <c r="AA2056" s="49">
        <f t="shared" si="404"/>
        <v>0</v>
      </c>
      <c r="AB2056" s="49">
        <f t="shared" si="404"/>
        <v>0</v>
      </c>
      <c r="AC2056" s="49">
        <f t="shared" si="404"/>
        <v>0</v>
      </c>
      <c r="AD2056" s="49">
        <f t="shared" si="404"/>
        <v>0</v>
      </c>
      <c r="AE2056" s="51">
        <f t="shared" si="402"/>
        <v>0</v>
      </c>
      <c r="AF2056" s="51">
        <f>IF(C2056=A_Stammdaten!$B$12,D_SAV!$U2056-D_SAV!$AG2056,HLOOKUP(A_Stammdaten!$B$12-1,$AH$4:$AN$4004,ROW(C2056)-3,FALSE)-$AG2056)</f>
        <v>0</v>
      </c>
      <c r="AG2056" s="51">
        <f>HLOOKUP(A_Stammdaten!$B$12,$AH$4:$AN$4004,ROW(C2056)-3,FALSE)</f>
        <v>0</v>
      </c>
      <c r="AH2056" s="51">
        <f t="shared" si="407"/>
        <v>0</v>
      </c>
      <c r="AI2056" s="51">
        <f t="shared" si="408"/>
        <v>0</v>
      </c>
      <c r="AJ2056" s="51">
        <f t="shared" si="409"/>
        <v>0</v>
      </c>
      <c r="AK2056" s="51">
        <f t="shared" si="410"/>
        <v>0</v>
      </c>
      <c r="AL2056" s="51">
        <f t="shared" si="411"/>
        <v>0</v>
      </c>
      <c r="AM2056" s="51">
        <f t="shared" si="412"/>
        <v>0</v>
      </c>
      <c r="AN2056" s="51">
        <f t="shared" si="413"/>
        <v>0</v>
      </c>
    </row>
    <row r="2057" spans="1:40" x14ac:dyDescent="0.25">
      <c r="A2057" s="17"/>
      <c r="B2057" s="17"/>
      <c r="C2057" s="35"/>
      <c r="D2057" s="17"/>
      <c r="E2057" s="17"/>
      <c r="F2057" s="17"/>
      <c r="G2057" s="62">
        <f t="shared" si="414"/>
        <v>0</v>
      </c>
      <c r="H2057" s="17"/>
      <c r="I2057" s="17"/>
      <c r="J2057" s="17"/>
      <c r="K2057" s="17"/>
      <c r="L2057" s="17"/>
      <c r="M2057" s="17"/>
      <c r="N2057" s="17"/>
      <c r="O2057" s="17"/>
      <c r="P2057" s="115"/>
      <c r="Q2057" s="62">
        <f>IF(C2057&gt;A_Stammdaten!$B$12,0,SUM(G2057,H2057,J2057,K2057,M2057,N2057)-SUM(I2057,L2057,O2057,P2057))</f>
        <v>0</v>
      </c>
      <c r="R2057" s="17"/>
      <c r="S2057" s="17"/>
      <c r="T2057" s="17"/>
      <c r="U2057" s="62">
        <f t="shared" si="406"/>
        <v>0</v>
      </c>
      <c r="V2057" s="63">
        <f>IF(ISBLANK($B2057),0,VLOOKUP($B2057,Listen!$A$2:$C$45,2,FALSE))</f>
        <v>0</v>
      </c>
      <c r="W2057" s="63">
        <f>IF(ISBLANK($B2057),0,VLOOKUP($B2057,Listen!$A$2:$C$45,3,FALSE))</f>
        <v>0</v>
      </c>
      <c r="X2057" s="49">
        <f t="shared" si="405"/>
        <v>0</v>
      </c>
      <c r="Y2057" s="49">
        <f t="shared" si="404"/>
        <v>0</v>
      </c>
      <c r="Z2057" s="49">
        <f t="shared" si="404"/>
        <v>0</v>
      </c>
      <c r="AA2057" s="49">
        <f t="shared" si="404"/>
        <v>0</v>
      </c>
      <c r="AB2057" s="49">
        <f t="shared" si="404"/>
        <v>0</v>
      </c>
      <c r="AC2057" s="49">
        <f t="shared" si="404"/>
        <v>0</v>
      </c>
      <c r="AD2057" s="49">
        <f t="shared" si="404"/>
        <v>0</v>
      </c>
      <c r="AE2057" s="51">
        <f t="shared" si="402"/>
        <v>0</v>
      </c>
      <c r="AF2057" s="51">
        <f>IF(C2057=A_Stammdaten!$B$12,D_SAV!$U2057-D_SAV!$AG2057,HLOOKUP(A_Stammdaten!$B$12-1,$AH$4:$AN$4004,ROW(C2057)-3,FALSE)-$AG2057)</f>
        <v>0</v>
      </c>
      <c r="AG2057" s="51">
        <f>HLOOKUP(A_Stammdaten!$B$12,$AH$4:$AN$4004,ROW(C2057)-3,FALSE)</f>
        <v>0</v>
      </c>
      <c r="AH2057" s="51">
        <f t="shared" si="407"/>
        <v>0</v>
      </c>
      <c r="AI2057" s="51">
        <f t="shared" si="408"/>
        <v>0</v>
      </c>
      <c r="AJ2057" s="51">
        <f t="shared" si="409"/>
        <v>0</v>
      </c>
      <c r="AK2057" s="51">
        <f t="shared" si="410"/>
        <v>0</v>
      </c>
      <c r="AL2057" s="51">
        <f t="shared" si="411"/>
        <v>0</v>
      </c>
      <c r="AM2057" s="51">
        <f t="shared" si="412"/>
        <v>0</v>
      </c>
      <c r="AN2057" s="51">
        <f t="shared" si="413"/>
        <v>0</v>
      </c>
    </row>
    <row r="2058" spans="1:40" x14ac:dyDescent="0.25">
      <c r="A2058" s="17"/>
      <c r="B2058" s="17"/>
      <c r="C2058" s="35"/>
      <c r="D2058" s="17"/>
      <c r="E2058" s="17"/>
      <c r="F2058" s="17"/>
      <c r="G2058" s="62">
        <f t="shared" si="414"/>
        <v>0</v>
      </c>
      <c r="H2058" s="17"/>
      <c r="I2058" s="17"/>
      <c r="J2058" s="17"/>
      <c r="K2058" s="17"/>
      <c r="L2058" s="17"/>
      <c r="M2058" s="17"/>
      <c r="N2058" s="17"/>
      <c r="O2058" s="17"/>
      <c r="P2058" s="115"/>
      <c r="Q2058" s="62">
        <f>IF(C2058&gt;A_Stammdaten!$B$12,0,SUM(G2058,H2058,J2058,K2058,M2058,N2058)-SUM(I2058,L2058,O2058,P2058))</f>
        <v>0</v>
      </c>
      <c r="R2058" s="17"/>
      <c r="S2058" s="17"/>
      <c r="T2058" s="17"/>
      <c r="U2058" s="62">
        <f t="shared" si="406"/>
        <v>0</v>
      </c>
      <c r="V2058" s="63">
        <f>IF(ISBLANK($B2058),0,VLOOKUP($B2058,Listen!$A$2:$C$45,2,FALSE))</f>
        <v>0</v>
      </c>
      <c r="W2058" s="63">
        <f>IF(ISBLANK($B2058),0,VLOOKUP($B2058,Listen!$A$2:$C$45,3,FALSE))</f>
        <v>0</v>
      </c>
      <c r="X2058" s="49">
        <f t="shared" si="405"/>
        <v>0</v>
      </c>
      <c r="Y2058" s="49">
        <f t="shared" si="404"/>
        <v>0</v>
      </c>
      <c r="Z2058" s="49">
        <f t="shared" si="404"/>
        <v>0</v>
      </c>
      <c r="AA2058" s="49">
        <f t="shared" si="404"/>
        <v>0</v>
      </c>
      <c r="AB2058" s="49">
        <f t="shared" si="404"/>
        <v>0</v>
      </c>
      <c r="AC2058" s="49">
        <f t="shared" si="404"/>
        <v>0</v>
      </c>
      <c r="AD2058" s="49">
        <f t="shared" si="404"/>
        <v>0</v>
      </c>
      <c r="AE2058" s="51">
        <f t="shared" si="402"/>
        <v>0</v>
      </c>
      <c r="AF2058" s="51">
        <f>IF(C2058=A_Stammdaten!$B$12,D_SAV!$U2058-D_SAV!$AG2058,HLOOKUP(A_Stammdaten!$B$12-1,$AH$4:$AN$4004,ROW(C2058)-3,FALSE)-$AG2058)</f>
        <v>0</v>
      </c>
      <c r="AG2058" s="51">
        <f>HLOOKUP(A_Stammdaten!$B$12,$AH$4:$AN$4004,ROW(C2058)-3,FALSE)</f>
        <v>0</v>
      </c>
      <c r="AH2058" s="51">
        <f t="shared" si="407"/>
        <v>0</v>
      </c>
      <c r="AI2058" s="51">
        <f t="shared" si="408"/>
        <v>0</v>
      </c>
      <c r="AJ2058" s="51">
        <f t="shared" si="409"/>
        <v>0</v>
      </c>
      <c r="AK2058" s="51">
        <f t="shared" si="410"/>
        <v>0</v>
      </c>
      <c r="AL2058" s="51">
        <f t="shared" si="411"/>
        <v>0</v>
      </c>
      <c r="AM2058" s="51">
        <f t="shared" si="412"/>
        <v>0</v>
      </c>
      <c r="AN2058" s="51">
        <f t="shared" si="413"/>
        <v>0</v>
      </c>
    </row>
    <row r="2059" spans="1:40" x14ac:dyDescent="0.25">
      <c r="A2059" s="17"/>
      <c r="B2059" s="17"/>
      <c r="C2059" s="35"/>
      <c r="D2059" s="17"/>
      <c r="E2059" s="17"/>
      <c r="F2059" s="17"/>
      <c r="G2059" s="62">
        <f t="shared" si="414"/>
        <v>0</v>
      </c>
      <c r="H2059" s="17"/>
      <c r="I2059" s="17"/>
      <c r="J2059" s="17"/>
      <c r="K2059" s="17"/>
      <c r="L2059" s="17"/>
      <c r="M2059" s="17"/>
      <c r="N2059" s="17"/>
      <c r="O2059" s="17"/>
      <c r="P2059" s="115"/>
      <c r="Q2059" s="62">
        <f>IF(C2059&gt;A_Stammdaten!$B$12,0,SUM(G2059,H2059,J2059,K2059,M2059,N2059)-SUM(I2059,L2059,O2059,P2059))</f>
        <v>0</v>
      </c>
      <c r="R2059" s="17"/>
      <c r="S2059" s="17"/>
      <c r="T2059" s="17"/>
      <c r="U2059" s="62">
        <f t="shared" si="406"/>
        <v>0</v>
      </c>
      <c r="V2059" s="63">
        <f>IF(ISBLANK($B2059),0,VLOOKUP($B2059,Listen!$A$2:$C$45,2,FALSE))</f>
        <v>0</v>
      </c>
      <c r="W2059" s="63">
        <f>IF(ISBLANK($B2059),0,VLOOKUP($B2059,Listen!$A$2:$C$45,3,FALSE))</f>
        <v>0</v>
      </c>
      <c r="X2059" s="49">
        <f t="shared" si="405"/>
        <v>0</v>
      </c>
      <c r="Y2059" s="49">
        <f t="shared" si="404"/>
        <v>0</v>
      </c>
      <c r="Z2059" s="49">
        <f t="shared" si="404"/>
        <v>0</v>
      </c>
      <c r="AA2059" s="49">
        <f t="shared" si="404"/>
        <v>0</v>
      </c>
      <c r="AB2059" s="49">
        <f t="shared" si="404"/>
        <v>0</v>
      </c>
      <c r="AC2059" s="49">
        <f t="shared" si="404"/>
        <v>0</v>
      </c>
      <c r="AD2059" s="49">
        <f t="shared" si="404"/>
        <v>0</v>
      </c>
      <c r="AE2059" s="51">
        <f t="shared" si="402"/>
        <v>0</v>
      </c>
      <c r="AF2059" s="51">
        <f>IF(C2059=A_Stammdaten!$B$12,D_SAV!$U2059-D_SAV!$AG2059,HLOOKUP(A_Stammdaten!$B$12-1,$AH$4:$AN$4004,ROW(C2059)-3,FALSE)-$AG2059)</f>
        <v>0</v>
      </c>
      <c r="AG2059" s="51">
        <f>HLOOKUP(A_Stammdaten!$B$12,$AH$4:$AN$4004,ROW(C2059)-3,FALSE)</f>
        <v>0</v>
      </c>
      <c r="AH2059" s="51">
        <f t="shared" si="407"/>
        <v>0</v>
      </c>
      <c r="AI2059" s="51">
        <f t="shared" si="408"/>
        <v>0</v>
      </c>
      <c r="AJ2059" s="51">
        <f t="shared" si="409"/>
        <v>0</v>
      </c>
      <c r="AK2059" s="51">
        <f t="shared" si="410"/>
        <v>0</v>
      </c>
      <c r="AL2059" s="51">
        <f t="shared" si="411"/>
        <v>0</v>
      </c>
      <c r="AM2059" s="51">
        <f t="shared" si="412"/>
        <v>0</v>
      </c>
      <c r="AN2059" s="51">
        <f t="shared" si="413"/>
        <v>0</v>
      </c>
    </row>
    <row r="2060" spans="1:40" x14ac:dyDescent="0.25">
      <c r="A2060" s="17"/>
      <c r="B2060" s="17"/>
      <c r="C2060" s="35"/>
      <c r="D2060" s="17"/>
      <c r="E2060" s="17"/>
      <c r="F2060" s="17"/>
      <c r="G2060" s="62">
        <f t="shared" si="414"/>
        <v>0</v>
      </c>
      <c r="H2060" s="17"/>
      <c r="I2060" s="17"/>
      <c r="J2060" s="17"/>
      <c r="K2060" s="17"/>
      <c r="L2060" s="17"/>
      <c r="M2060" s="17"/>
      <c r="N2060" s="17"/>
      <c r="O2060" s="17"/>
      <c r="P2060" s="115"/>
      <c r="Q2060" s="62">
        <f>IF(C2060&gt;A_Stammdaten!$B$12,0,SUM(G2060,H2060,J2060,K2060,M2060,N2060)-SUM(I2060,L2060,O2060,P2060))</f>
        <v>0</v>
      </c>
      <c r="R2060" s="17"/>
      <c r="S2060" s="17"/>
      <c r="T2060" s="17"/>
      <c r="U2060" s="62">
        <f t="shared" si="406"/>
        <v>0</v>
      </c>
      <c r="V2060" s="63">
        <f>IF(ISBLANK($B2060),0,VLOOKUP($B2060,Listen!$A$2:$C$45,2,FALSE))</f>
        <v>0</v>
      </c>
      <c r="W2060" s="63">
        <f>IF(ISBLANK($B2060),0,VLOOKUP($B2060,Listen!$A$2:$C$45,3,FALSE))</f>
        <v>0</v>
      </c>
      <c r="X2060" s="49">
        <f t="shared" si="405"/>
        <v>0</v>
      </c>
      <c r="Y2060" s="49">
        <f t="shared" si="404"/>
        <v>0</v>
      </c>
      <c r="Z2060" s="49">
        <f t="shared" si="404"/>
        <v>0</v>
      </c>
      <c r="AA2060" s="49">
        <f t="shared" si="404"/>
        <v>0</v>
      </c>
      <c r="AB2060" s="49">
        <f t="shared" si="404"/>
        <v>0</v>
      </c>
      <c r="AC2060" s="49">
        <f t="shared" si="404"/>
        <v>0</v>
      </c>
      <c r="AD2060" s="49">
        <f t="shared" si="404"/>
        <v>0</v>
      </c>
      <c r="AE2060" s="51">
        <f t="shared" si="402"/>
        <v>0</v>
      </c>
      <c r="AF2060" s="51">
        <f>IF(C2060=A_Stammdaten!$B$12,D_SAV!$U2060-D_SAV!$AG2060,HLOOKUP(A_Stammdaten!$B$12-1,$AH$4:$AN$4004,ROW(C2060)-3,FALSE)-$AG2060)</f>
        <v>0</v>
      </c>
      <c r="AG2060" s="51">
        <f>HLOOKUP(A_Stammdaten!$B$12,$AH$4:$AN$4004,ROW(C2060)-3,FALSE)</f>
        <v>0</v>
      </c>
      <c r="AH2060" s="51">
        <f t="shared" si="407"/>
        <v>0</v>
      </c>
      <c r="AI2060" s="51">
        <f t="shared" si="408"/>
        <v>0</v>
      </c>
      <c r="AJ2060" s="51">
        <f t="shared" si="409"/>
        <v>0</v>
      </c>
      <c r="AK2060" s="51">
        <f t="shared" si="410"/>
        <v>0</v>
      </c>
      <c r="AL2060" s="51">
        <f t="shared" si="411"/>
        <v>0</v>
      </c>
      <c r="AM2060" s="51">
        <f t="shared" si="412"/>
        <v>0</v>
      </c>
      <c r="AN2060" s="51">
        <f t="shared" si="413"/>
        <v>0</v>
      </c>
    </row>
    <row r="2061" spans="1:40" x14ac:dyDescent="0.25">
      <c r="A2061" s="17"/>
      <c r="B2061" s="17"/>
      <c r="C2061" s="35"/>
      <c r="D2061" s="17"/>
      <c r="E2061" s="17"/>
      <c r="F2061" s="17"/>
      <c r="G2061" s="62">
        <f t="shared" si="414"/>
        <v>0</v>
      </c>
      <c r="H2061" s="17"/>
      <c r="I2061" s="17"/>
      <c r="J2061" s="17"/>
      <c r="K2061" s="17"/>
      <c r="L2061" s="17"/>
      <c r="M2061" s="17"/>
      <c r="N2061" s="17"/>
      <c r="O2061" s="17"/>
      <c r="P2061" s="115"/>
      <c r="Q2061" s="62">
        <f>IF(C2061&gt;A_Stammdaten!$B$12,0,SUM(G2061,H2061,J2061,K2061,M2061,N2061)-SUM(I2061,L2061,O2061,P2061))</f>
        <v>0</v>
      </c>
      <c r="R2061" s="17"/>
      <c r="S2061" s="17"/>
      <c r="T2061" s="17"/>
      <c r="U2061" s="62">
        <f t="shared" si="406"/>
        <v>0</v>
      </c>
      <c r="V2061" s="63">
        <f>IF(ISBLANK($B2061),0,VLOOKUP($B2061,Listen!$A$2:$C$45,2,FALSE))</f>
        <v>0</v>
      </c>
      <c r="W2061" s="63">
        <f>IF(ISBLANK($B2061),0,VLOOKUP($B2061,Listen!$A$2:$C$45,3,FALSE))</f>
        <v>0</v>
      </c>
      <c r="X2061" s="49">
        <f t="shared" si="405"/>
        <v>0</v>
      </c>
      <c r="Y2061" s="49">
        <f t="shared" si="404"/>
        <v>0</v>
      </c>
      <c r="Z2061" s="49">
        <f t="shared" si="404"/>
        <v>0</v>
      </c>
      <c r="AA2061" s="49">
        <f t="shared" si="404"/>
        <v>0</v>
      </c>
      <c r="AB2061" s="49">
        <f t="shared" si="404"/>
        <v>0</v>
      </c>
      <c r="AC2061" s="49">
        <f t="shared" si="404"/>
        <v>0</v>
      </c>
      <c r="AD2061" s="49">
        <f t="shared" si="404"/>
        <v>0</v>
      </c>
      <c r="AE2061" s="51">
        <f t="shared" si="402"/>
        <v>0</v>
      </c>
      <c r="AF2061" s="51">
        <f>IF(C2061=A_Stammdaten!$B$12,D_SAV!$U2061-D_SAV!$AG2061,HLOOKUP(A_Stammdaten!$B$12-1,$AH$4:$AN$4004,ROW(C2061)-3,FALSE)-$AG2061)</f>
        <v>0</v>
      </c>
      <c r="AG2061" s="51">
        <f>HLOOKUP(A_Stammdaten!$B$12,$AH$4:$AN$4004,ROW(C2061)-3,FALSE)</f>
        <v>0</v>
      </c>
      <c r="AH2061" s="51">
        <f t="shared" si="407"/>
        <v>0</v>
      </c>
      <c r="AI2061" s="51">
        <f t="shared" si="408"/>
        <v>0</v>
      </c>
      <c r="AJ2061" s="51">
        <f t="shared" si="409"/>
        <v>0</v>
      </c>
      <c r="AK2061" s="51">
        <f t="shared" si="410"/>
        <v>0</v>
      </c>
      <c r="AL2061" s="51">
        <f t="shared" si="411"/>
        <v>0</v>
      </c>
      <c r="AM2061" s="51">
        <f t="shared" si="412"/>
        <v>0</v>
      </c>
      <c r="AN2061" s="51">
        <f t="shared" si="413"/>
        <v>0</v>
      </c>
    </row>
    <row r="2062" spans="1:40" x14ac:dyDescent="0.25">
      <c r="A2062" s="17"/>
      <c r="B2062" s="17"/>
      <c r="C2062" s="35"/>
      <c r="D2062" s="17"/>
      <c r="E2062" s="17"/>
      <c r="F2062" s="17"/>
      <c r="G2062" s="62">
        <f t="shared" si="414"/>
        <v>0</v>
      </c>
      <c r="H2062" s="17"/>
      <c r="I2062" s="17"/>
      <c r="J2062" s="17"/>
      <c r="K2062" s="17"/>
      <c r="L2062" s="17"/>
      <c r="M2062" s="17"/>
      <c r="N2062" s="17"/>
      <c r="O2062" s="17"/>
      <c r="P2062" s="115"/>
      <c r="Q2062" s="62">
        <f>IF(C2062&gt;A_Stammdaten!$B$12,0,SUM(G2062,H2062,J2062,K2062,M2062,N2062)-SUM(I2062,L2062,O2062,P2062))</f>
        <v>0</v>
      </c>
      <c r="R2062" s="17"/>
      <c r="S2062" s="17"/>
      <c r="T2062" s="17"/>
      <c r="U2062" s="62">
        <f t="shared" si="406"/>
        <v>0</v>
      </c>
      <c r="V2062" s="63">
        <f>IF(ISBLANK($B2062),0,VLOOKUP($B2062,Listen!$A$2:$C$45,2,FALSE))</f>
        <v>0</v>
      </c>
      <c r="W2062" s="63">
        <f>IF(ISBLANK($B2062),0,VLOOKUP($B2062,Listen!$A$2:$C$45,3,FALSE))</f>
        <v>0</v>
      </c>
      <c r="X2062" s="49">
        <f t="shared" si="405"/>
        <v>0</v>
      </c>
      <c r="Y2062" s="49">
        <f t="shared" si="404"/>
        <v>0</v>
      </c>
      <c r="Z2062" s="49">
        <f t="shared" si="404"/>
        <v>0</v>
      </c>
      <c r="AA2062" s="49">
        <f t="shared" si="404"/>
        <v>0</v>
      </c>
      <c r="AB2062" s="49">
        <f t="shared" si="404"/>
        <v>0</v>
      </c>
      <c r="AC2062" s="49">
        <f t="shared" si="404"/>
        <v>0</v>
      </c>
      <c r="AD2062" s="49">
        <f t="shared" si="404"/>
        <v>0</v>
      </c>
      <c r="AE2062" s="51">
        <f t="shared" si="402"/>
        <v>0</v>
      </c>
      <c r="AF2062" s="51">
        <f>IF(C2062=A_Stammdaten!$B$12,D_SAV!$U2062-D_SAV!$AG2062,HLOOKUP(A_Stammdaten!$B$12-1,$AH$4:$AN$4004,ROW(C2062)-3,FALSE)-$AG2062)</f>
        <v>0</v>
      </c>
      <c r="AG2062" s="51">
        <f>HLOOKUP(A_Stammdaten!$B$12,$AH$4:$AN$4004,ROW(C2062)-3,FALSE)</f>
        <v>0</v>
      </c>
      <c r="AH2062" s="51">
        <f t="shared" si="407"/>
        <v>0</v>
      </c>
      <c r="AI2062" s="51">
        <f t="shared" si="408"/>
        <v>0</v>
      </c>
      <c r="AJ2062" s="51">
        <f t="shared" si="409"/>
        <v>0</v>
      </c>
      <c r="AK2062" s="51">
        <f t="shared" si="410"/>
        <v>0</v>
      </c>
      <c r="AL2062" s="51">
        <f t="shared" si="411"/>
        <v>0</v>
      </c>
      <c r="AM2062" s="51">
        <f t="shared" si="412"/>
        <v>0</v>
      </c>
      <c r="AN2062" s="51">
        <f t="shared" si="413"/>
        <v>0</v>
      </c>
    </row>
    <row r="2063" spans="1:40" x14ac:dyDescent="0.25">
      <c r="A2063" s="17"/>
      <c r="B2063" s="17"/>
      <c r="C2063" s="35"/>
      <c r="D2063" s="17"/>
      <c r="E2063" s="17"/>
      <c r="F2063" s="17"/>
      <c r="G2063" s="62">
        <f t="shared" si="414"/>
        <v>0</v>
      </c>
      <c r="H2063" s="17"/>
      <c r="I2063" s="17"/>
      <c r="J2063" s="17"/>
      <c r="K2063" s="17"/>
      <c r="L2063" s="17"/>
      <c r="M2063" s="17"/>
      <c r="N2063" s="17"/>
      <c r="O2063" s="17"/>
      <c r="P2063" s="115"/>
      <c r="Q2063" s="62">
        <f>IF(C2063&gt;A_Stammdaten!$B$12,0,SUM(G2063,H2063,J2063,K2063,M2063,N2063)-SUM(I2063,L2063,O2063,P2063))</f>
        <v>0</v>
      </c>
      <c r="R2063" s="17"/>
      <c r="S2063" s="17"/>
      <c r="T2063" s="17"/>
      <c r="U2063" s="62">
        <f t="shared" si="406"/>
        <v>0</v>
      </c>
      <c r="V2063" s="63">
        <f>IF(ISBLANK($B2063),0,VLOOKUP($B2063,Listen!$A$2:$C$45,2,FALSE))</f>
        <v>0</v>
      </c>
      <c r="W2063" s="63">
        <f>IF(ISBLANK($B2063),0,VLOOKUP($B2063,Listen!$A$2:$C$45,3,FALSE))</f>
        <v>0</v>
      </c>
      <c r="X2063" s="49">
        <f t="shared" si="405"/>
        <v>0</v>
      </c>
      <c r="Y2063" s="49">
        <f t="shared" si="404"/>
        <v>0</v>
      </c>
      <c r="Z2063" s="49">
        <f t="shared" si="404"/>
        <v>0</v>
      </c>
      <c r="AA2063" s="49">
        <f t="shared" si="404"/>
        <v>0</v>
      </c>
      <c r="AB2063" s="49">
        <f t="shared" si="404"/>
        <v>0</v>
      </c>
      <c r="AC2063" s="49">
        <f t="shared" si="404"/>
        <v>0</v>
      </c>
      <c r="AD2063" s="49">
        <f t="shared" si="404"/>
        <v>0</v>
      </c>
      <c r="AE2063" s="51">
        <f t="shared" si="402"/>
        <v>0</v>
      </c>
      <c r="AF2063" s="51">
        <f>IF(C2063=A_Stammdaten!$B$12,D_SAV!$U2063-D_SAV!$AG2063,HLOOKUP(A_Stammdaten!$B$12-1,$AH$4:$AN$4004,ROW(C2063)-3,FALSE)-$AG2063)</f>
        <v>0</v>
      </c>
      <c r="AG2063" s="51">
        <f>HLOOKUP(A_Stammdaten!$B$12,$AH$4:$AN$4004,ROW(C2063)-3,FALSE)</f>
        <v>0</v>
      </c>
      <c r="AH2063" s="51">
        <f t="shared" si="407"/>
        <v>0</v>
      </c>
      <c r="AI2063" s="51">
        <f t="shared" si="408"/>
        <v>0</v>
      </c>
      <c r="AJ2063" s="51">
        <f t="shared" si="409"/>
        <v>0</v>
      </c>
      <c r="AK2063" s="51">
        <f t="shared" si="410"/>
        <v>0</v>
      </c>
      <c r="AL2063" s="51">
        <f t="shared" si="411"/>
        <v>0</v>
      </c>
      <c r="AM2063" s="51">
        <f t="shared" si="412"/>
        <v>0</v>
      </c>
      <c r="AN2063" s="51">
        <f t="shared" si="413"/>
        <v>0</v>
      </c>
    </row>
    <row r="2064" spans="1:40" x14ac:dyDescent="0.25">
      <c r="A2064" s="17"/>
      <c r="B2064" s="17"/>
      <c r="C2064" s="35"/>
      <c r="D2064" s="17"/>
      <c r="E2064" s="17"/>
      <c r="F2064" s="17"/>
      <c r="G2064" s="62">
        <f t="shared" si="414"/>
        <v>0</v>
      </c>
      <c r="H2064" s="17"/>
      <c r="I2064" s="17"/>
      <c r="J2064" s="17"/>
      <c r="K2064" s="17"/>
      <c r="L2064" s="17"/>
      <c r="M2064" s="17"/>
      <c r="N2064" s="17"/>
      <c r="O2064" s="17"/>
      <c r="P2064" s="115"/>
      <c r="Q2064" s="62">
        <f>IF(C2064&gt;A_Stammdaten!$B$12,0,SUM(G2064,H2064,J2064,K2064,M2064,N2064)-SUM(I2064,L2064,O2064,P2064))</f>
        <v>0</v>
      </c>
      <c r="R2064" s="17"/>
      <c r="S2064" s="17"/>
      <c r="T2064" s="17"/>
      <c r="U2064" s="62">
        <f t="shared" si="406"/>
        <v>0</v>
      </c>
      <c r="V2064" s="63">
        <f>IF(ISBLANK($B2064),0,VLOOKUP($B2064,Listen!$A$2:$C$45,2,FALSE))</f>
        <v>0</v>
      </c>
      <c r="W2064" s="63">
        <f>IF(ISBLANK($B2064),0,VLOOKUP($B2064,Listen!$A$2:$C$45,3,FALSE))</f>
        <v>0</v>
      </c>
      <c r="X2064" s="49">
        <f t="shared" si="405"/>
        <v>0</v>
      </c>
      <c r="Y2064" s="49">
        <f t="shared" si="404"/>
        <v>0</v>
      </c>
      <c r="Z2064" s="49">
        <f t="shared" si="404"/>
        <v>0</v>
      </c>
      <c r="AA2064" s="49">
        <f t="shared" si="404"/>
        <v>0</v>
      </c>
      <c r="AB2064" s="49">
        <f t="shared" si="404"/>
        <v>0</v>
      </c>
      <c r="AC2064" s="49">
        <f t="shared" si="404"/>
        <v>0</v>
      </c>
      <c r="AD2064" s="49">
        <f t="shared" si="404"/>
        <v>0</v>
      </c>
      <c r="AE2064" s="51">
        <f t="shared" si="402"/>
        <v>0</v>
      </c>
      <c r="AF2064" s="51">
        <f>IF(C2064=A_Stammdaten!$B$12,D_SAV!$U2064-D_SAV!$AG2064,HLOOKUP(A_Stammdaten!$B$12-1,$AH$4:$AN$4004,ROW(C2064)-3,FALSE)-$AG2064)</f>
        <v>0</v>
      </c>
      <c r="AG2064" s="51">
        <f>HLOOKUP(A_Stammdaten!$B$12,$AH$4:$AN$4004,ROW(C2064)-3,FALSE)</f>
        <v>0</v>
      </c>
      <c r="AH2064" s="51">
        <f t="shared" si="407"/>
        <v>0</v>
      </c>
      <c r="AI2064" s="51">
        <f t="shared" si="408"/>
        <v>0</v>
      </c>
      <c r="AJ2064" s="51">
        <f t="shared" si="409"/>
        <v>0</v>
      </c>
      <c r="AK2064" s="51">
        <f t="shared" si="410"/>
        <v>0</v>
      </c>
      <c r="AL2064" s="51">
        <f t="shared" si="411"/>
        <v>0</v>
      </c>
      <c r="AM2064" s="51">
        <f t="shared" si="412"/>
        <v>0</v>
      </c>
      <c r="AN2064" s="51">
        <f t="shared" si="413"/>
        <v>0</v>
      </c>
    </row>
    <row r="2065" spans="1:40" x14ac:dyDescent="0.25">
      <c r="A2065" s="17"/>
      <c r="B2065" s="17"/>
      <c r="C2065" s="35"/>
      <c r="D2065" s="17"/>
      <c r="E2065" s="17"/>
      <c r="F2065" s="17"/>
      <c r="G2065" s="62">
        <f t="shared" si="414"/>
        <v>0</v>
      </c>
      <c r="H2065" s="17"/>
      <c r="I2065" s="17"/>
      <c r="J2065" s="17"/>
      <c r="K2065" s="17"/>
      <c r="L2065" s="17"/>
      <c r="M2065" s="17"/>
      <c r="N2065" s="17"/>
      <c r="O2065" s="17"/>
      <c r="P2065" s="115"/>
      <c r="Q2065" s="62">
        <f>IF(C2065&gt;A_Stammdaten!$B$12,0,SUM(G2065,H2065,J2065,K2065,M2065,N2065)-SUM(I2065,L2065,O2065,P2065))</f>
        <v>0</v>
      </c>
      <c r="R2065" s="17"/>
      <c r="S2065" s="17"/>
      <c r="T2065" s="17"/>
      <c r="U2065" s="62">
        <f t="shared" si="406"/>
        <v>0</v>
      </c>
      <c r="V2065" s="63">
        <f>IF(ISBLANK($B2065),0,VLOOKUP($B2065,Listen!$A$2:$C$45,2,FALSE))</f>
        <v>0</v>
      </c>
      <c r="W2065" s="63">
        <f>IF(ISBLANK($B2065),0,VLOOKUP($B2065,Listen!$A$2:$C$45,3,FALSE))</f>
        <v>0</v>
      </c>
      <c r="X2065" s="49">
        <f t="shared" si="405"/>
        <v>0</v>
      </c>
      <c r="Y2065" s="49">
        <f t="shared" si="404"/>
        <v>0</v>
      </c>
      <c r="Z2065" s="49">
        <f t="shared" si="404"/>
        <v>0</v>
      </c>
      <c r="AA2065" s="49">
        <f t="shared" si="404"/>
        <v>0</v>
      </c>
      <c r="AB2065" s="49">
        <f t="shared" si="404"/>
        <v>0</v>
      </c>
      <c r="AC2065" s="49">
        <f t="shared" si="404"/>
        <v>0</v>
      </c>
      <c r="AD2065" s="49">
        <f t="shared" si="404"/>
        <v>0</v>
      </c>
      <c r="AE2065" s="51">
        <f t="shared" si="402"/>
        <v>0</v>
      </c>
      <c r="AF2065" s="51">
        <f>IF(C2065=A_Stammdaten!$B$12,D_SAV!$U2065-D_SAV!$AG2065,HLOOKUP(A_Stammdaten!$B$12-1,$AH$4:$AN$4004,ROW(C2065)-3,FALSE)-$AG2065)</f>
        <v>0</v>
      </c>
      <c r="AG2065" s="51">
        <f>HLOOKUP(A_Stammdaten!$B$12,$AH$4:$AN$4004,ROW(C2065)-3,FALSE)</f>
        <v>0</v>
      </c>
      <c r="AH2065" s="51">
        <f t="shared" si="407"/>
        <v>0</v>
      </c>
      <c r="AI2065" s="51">
        <f t="shared" si="408"/>
        <v>0</v>
      </c>
      <c r="AJ2065" s="51">
        <f t="shared" si="409"/>
        <v>0</v>
      </c>
      <c r="AK2065" s="51">
        <f t="shared" si="410"/>
        <v>0</v>
      </c>
      <c r="AL2065" s="51">
        <f t="shared" si="411"/>
        <v>0</v>
      </c>
      <c r="AM2065" s="51">
        <f t="shared" si="412"/>
        <v>0</v>
      </c>
      <c r="AN2065" s="51">
        <f t="shared" si="413"/>
        <v>0</v>
      </c>
    </row>
    <row r="2066" spans="1:40" x14ac:dyDescent="0.25">
      <c r="A2066" s="17"/>
      <c r="B2066" s="17"/>
      <c r="C2066" s="35"/>
      <c r="D2066" s="17"/>
      <c r="E2066" s="17"/>
      <c r="F2066" s="17"/>
      <c r="G2066" s="62">
        <f t="shared" si="414"/>
        <v>0</v>
      </c>
      <c r="H2066" s="17"/>
      <c r="I2066" s="17"/>
      <c r="J2066" s="17"/>
      <c r="K2066" s="17"/>
      <c r="L2066" s="17"/>
      <c r="M2066" s="17"/>
      <c r="N2066" s="17"/>
      <c r="O2066" s="17"/>
      <c r="P2066" s="115"/>
      <c r="Q2066" s="62">
        <f>IF(C2066&gt;A_Stammdaten!$B$12,0,SUM(G2066,H2066,J2066,K2066,M2066,N2066)-SUM(I2066,L2066,O2066,P2066))</f>
        <v>0</v>
      </c>
      <c r="R2066" s="17"/>
      <c r="S2066" s="17"/>
      <c r="T2066" s="17"/>
      <c r="U2066" s="62">
        <f t="shared" si="406"/>
        <v>0</v>
      </c>
      <c r="V2066" s="63">
        <f>IF(ISBLANK($B2066),0,VLOOKUP($B2066,Listen!$A$2:$C$45,2,FALSE))</f>
        <v>0</v>
      </c>
      <c r="W2066" s="63">
        <f>IF(ISBLANK($B2066),0,VLOOKUP($B2066,Listen!$A$2:$C$45,3,FALSE))</f>
        <v>0</v>
      </c>
      <c r="X2066" s="49">
        <f t="shared" si="405"/>
        <v>0</v>
      </c>
      <c r="Y2066" s="49">
        <f t="shared" si="404"/>
        <v>0</v>
      </c>
      <c r="Z2066" s="49">
        <f t="shared" si="404"/>
        <v>0</v>
      </c>
      <c r="AA2066" s="49">
        <f t="shared" si="404"/>
        <v>0</v>
      </c>
      <c r="AB2066" s="49">
        <f t="shared" si="404"/>
        <v>0</v>
      </c>
      <c r="AC2066" s="49">
        <f t="shared" si="404"/>
        <v>0</v>
      </c>
      <c r="AD2066" s="49">
        <f t="shared" si="404"/>
        <v>0</v>
      </c>
      <c r="AE2066" s="51">
        <f t="shared" si="402"/>
        <v>0</v>
      </c>
      <c r="AF2066" s="51">
        <f>IF(C2066=A_Stammdaten!$B$12,D_SAV!$U2066-D_SAV!$AG2066,HLOOKUP(A_Stammdaten!$B$12-1,$AH$4:$AN$4004,ROW(C2066)-3,FALSE)-$AG2066)</f>
        <v>0</v>
      </c>
      <c r="AG2066" s="51">
        <f>HLOOKUP(A_Stammdaten!$B$12,$AH$4:$AN$4004,ROW(C2066)-3,FALSE)</f>
        <v>0</v>
      </c>
      <c r="AH2066" s="51">
        <f t="shared" si="407"/>
        <v>0</v>
      </c>
      <c r="AI2066" s="51">
        <f t="shared" si="408"/>
        <v>0</v>
      </c>
      <c r="AJ2066" s="51">
        <f t="shared" si="409"/>
        <v>0</v>
      </c>
      <c r="AK2066" s="51">
        <f t="shared" si="410"/>
        <v>0</v>
      </c>
      <c r="AL2066" s="51">
        <f t="shared" si="411"/>
        <v>0</v>
      </c>
      <c r="AM2066" s="51">
        <f t="shared" si="412"/>
        <v>0</v>
      </c>
      <c r="AN2066" s="51">
        <f t="shared" si="413"/>
        <v>0</v>
      </c>
    </row>
    <row r="2067" spans="1:40" x14ac:dyDescent="0.25">
      <c r="A2067" s="17"/>
      <c r="B2067" s="17"/>
      <c r="C2067" s="35"/>
      <c r="D2067" s="17"/>
      <c r="E2067" s="17"/>
      <c r="F2067" s="17"/>
      <c r="G2067" s="62">
        <f t="shared" si="414"/>
        <v>0</v>
      </c>
      <c r="H2067" s="17"/>
      <c r="I2067" s="17"/>
      <c r="J2067" s="17"/>
      <c r="K2067" s="17"/>
      <c r="L2067" s="17"/>
      <c r="M2067" s="17"/>
      <c r="N2067" s="17"/>
      <c r="O2067" s="17"/>
      <c r="P2067" s="115"/>
      <c r="Q2067" s="62">
        <f>IF(C2067&gt;A_Stammdaten!$B$12,0,SUM(G2067,H2067,J2067,K2067,M2067,N2067)-SUM(I2067,L2067,O2067,P2067))</f>
        <v>0</v>
      </c>
      <c r="R2067" s="17"/>
      <c r="S2067" s="17"/>
      <c r="T2067" s="17"/>
      <c r="U2067" s="62">
        <f t="shared" si="406"/>
        <v>0</v>
      </c>
      <c r="V2067" s="63">
        <f>IF(ISBLANK($B2067),0,VLOOKUP($B2067,Listen!$A$2:$C$45,2,FALSE))</f>
        <v>0</v>
      </c>
      <c r="W2067" s="63">
        <f>IF(ISBLANK($B2067),0,VLOOKUP($B2067,Listen!$A$2:$C$45,3,FALSE))</f>
        <v>0</v>
      </c>
      <c r="X2067" s="49">
        <f t="shared" si="405"/>
        <v>0</v>
      </c>
      <c r="Y2067" s="49">
        <f t="shared" si="404"/>
        <v>0</v>
      </c>
      <c r="Z2067" s="49">
        <f t="shared" si="404"/>
        <v>0</v>
      </c>
      <c r="AA2067" s="49">
        <f t="shared" si="404"/>
        <v>0</v>
      </c>
      <c r="AB2067" s="49">
        <f t="shared" si="404"/>
        <v>0</v>
      </c>
      <c r="AC2067" s="49">
        <f t="shared" si="404"/>
        <v>0</v>
      </c>
      <c r="AD2067" s="49">
        <f t="shared" si="404"/>
        <v>0</v>
      </c>
      <c r="AE2067" s="51">
        <f t="shared" si="402"/>
        <v>0</v>
      </c>
      <c r="AF2067" s="51">
        <f>IF(C2067=A_Stammdaten!$B$12,D_SAV!$U2067-D_SAV!$AG2067,HLOOKUP(A_Stammdaten!$B$12-1,$AH$4:$AN$4004,ROW(C2067)-3,FALSE)-$AG2067)</f>
        <v>0</v>
      </c>
      <c r="AG2067" s="51">
        <f>HLOOKUP(A_Stammdaten!$B$12,$AH$4:$AN$4004,ROW(C2067)-3,FALSE)</f>
        <v>0</v>
      </c>
      <c r="AH2067" s="51">
        <f t="shared" si="407"/>
        <v>0</v>
      </c>
      <c r="AI2067" s="51">
        <f t="shared" si="408"/>
        <v>0</v>
      </c>
      <c r="AJ2067" s="51">
        <f t="shared" si="409"/>
        <v>0</v>
      </c>
      <c r="AK2067" s="51">
        <f t="shared" si="410"/>
        <v>0</v>
      </c>
      <c r="AL2067" s="51">
        <f t="shared" si="411"/>
        <v>0</v>
      </c>
      <c r="AM2067" s="51">
        <f t="shared" si="412"/>
        <v>0</v>
      </c>
      <c r="AN2067" s="51">
        <f t="shared" si="413"/>
        <v>0</v>
      </c>
    </row>
    <row r="2068" spans="1:40" x14ac:dyDescent="0.25">
      <c r="A2068" s="17"/>
      <c r="B2068" s="17"/>
      <c r="C2068" s="35"/>
      <c r="D2068" s="17"/>
      <c r="E2068" s="17"/>
      <c r="F2068" s="17"/>
      <c r="G2068" s="62">
        <f t="shared" si="414"/>
        <v>0</v>
      </c>
      <c r="H2068" s="17"/>
      <c r="I2068" s="17"/>
      <c r="J2068" s="17"/>
      <c r="K2068" s="17"/>
      <c r="L2068" s="17"/>
      <c r="M2068" s="17"/>
      <c r="N2068" s="17"/>
      <c r="O2068" s="17"/>
      <c r="P2068" s="115"/>
      <c r="Q2068" s="62">
        <f>IF(C2068&gt;A_Stammdaten!$B$12,0,SUM(G2068,H2068,J2068,K2068,M2068,N2068)-SUM(I2068,L2068,O2068,P2068))</f>
        <v>0</v>
      </c>
      <c r="R2068" s="17"/>
      <c r="S2068" s="17"/>
      <c r="T2068" s="17"/>
      <c r="U2068" s="62">
        <f t="shared" si="406"/>
        <v>0</v>
      </c>
      <c r="V2068" s="63">
        <f>IF(ISBLANK($B2068),0,VLOOKUP($B2068,Listen!$A$2:$C$45,2,FALSE))</f>
        <v>0</v>
      </c>
      <c r="W2068" s="63">
        <f>IF(ISBLANK($B2068),0,VLOOKUP($B2068,Listen!$A$2:$C$45,3,FALSE))</f>
        <v>0</v>
      </c>
      <c r="X2068" s="49">
        <f t="shared" si="405"/>
        <v>0</v>
      </c>
      <c r="Y2068" s="49">
        <f t="shared" si="404"/>
        <v>0</v>
      </c>
      <c r="Z2068" s="49">
        <f t="shared" si="404"/>
        <v>0</v>
      </c>
      <c r="AA2068" s="49">
        <f t="shared" si="404"/>
        <v>0</v>
      </c>
      <c r="AB2068" s="49">
        <f t="shared" si="404"/>
        <v>0</v>
      </c>
      <c r="AC2068" s="49">
        <f t="shared" si="404"/>
        <v>0</v>
      </c>
      <c r="AD2068" s="49">
        <f t="shared" si="404"/>
        <v>0</v>
      </c>
      <c r="AE2068" s="51">
        <f t="shared" si="402"/>
        <v>0</v>
      </c>
      <c r="AF2068" s="51">
        <f>IF(C2068=A_Stammdaten!$B$12,D_SAV!$U2068-D_SAV!$AG2068,HLOOKUP(A_Stammdaten!$B$12-1,$AH$4:$AN$4004,ROW(C2068)-3,FALSE)-$AG2068)</f>
        <v>0</v>
      </c>
      <c r="AG2068" s="51">
        <f>HLOOKUP(A_Stammdaten!$B$12,$AH$4:$AN$4004,ROW(C2068)-3,FALSE)</f>
        <v>0</v>
      </c>
      <c r="AH2068" s="51">
        <f t="shared" si="407"/>
        <v>0</v>
      </c>
      <c r="AI2068" s="51">
        <f t="shared" si="408"/>
        <v>0</v>
      </c>
      <c r="AJ2068" s="51">
        <f t="shared" si="409"/>
        <v>0</v>
      </c>
      <c r="AK2068" s="51">
        <f t="shared" si="410"/>
        <v>0</v>
      </c>
      <c r="AL2068" s="51">
        <f t="shared" si="411"/>
        <v>0</v>
      </c>
      <c r="AM2068" s="51">
        <f t="shared" si="412"/>
        <v>0</v>
      </c>
      <c r="AN2068" s="51">
        <f t="shared" si="413"/>
        <v>0</v>
      </c>
    </row>
    <row r="2069" spans="1:40" x14ac:dyDescent="0.25">
      <c r="A2069" s="17"/>
      <c r="B2069" s="17"/>
      <c r="C2069" s="35"/>
      <c r="D2069" s="17"/>
      <c r="E2069" s="17"/>
      <c r="F2069" s="17"/>
      <c r="G2069" s="62">
        <f t="shared" si="414"/>
        <v>0</v>
      </c>
      <c r="H2069" s="17"/>
      <c r="I2069" s="17"/>
      <c r="J2069" s="17"/>
      <c r="K2069" s="17"/>
      <c r="L2069" s="17"/>
      <c r="M2069" s="17"/>
      <c r="N2069" s="17"/>
      <c r="O2069" s="17"/>
      <c r="P2069" s="115"/>
      <c r="Q2069" s="62">
        <f>IF(C2069&gt;A_Stammdaten!$B$12,0,SUM(G2069,H2069,J2069,K2069,M2069,N2069)-SUM(I2069,L2069,O2069,P2069))</f>
        <v>0</v>
      </c>
      <c r="R2069" s="17"/>
      <c r="S2069" s="17"/>
      <c r="T2069" s="17"/>
      <c r="U2069" s="62">
        <f t="shared" si="406"/>
        <v>0</v>
      </c>
      <c r="V2069" s="63">
        <f>IF(ISBLANK($B2069),0,VLOOKUP($B2069,Listen!$A$2:$C$45,2,FALSE))</f>
        <v>0</v>
      </c>
      <c r="W2069" s="63">
        <f>IF(ISBLANK($B2069),0,VLOOKUP($B2069,Listen!$A$2:$C$45,3,FALSE))</f>
        <v>0</v>
      </c>
      <c r="X2069" s="49">
        <f t="shared" si="405"/>
        <v>0</v>
      </c>
      <c r="Y2069" s="49">
        <f t="shared" si="404"/>
        <v>0</v>
      </c>
      <c r="Z2069" s="49">
        <f t="shared" si="404"/>
        <v>0</v>
      </c>
      <c r="AA2069" s="49">
        <f t="shared" si="404"/>
        <v>0</v>
      </c>
      <c r="AB2069" s="49">
        <f t="shared" si="404"/>
        <v>0</v>
      </c>
      <c r="AC2069" s="49">
        <f t="shared" si="404"/>
        <v>0</v>
      </c>
      <c r="AD2069" s="49">
        <f t="shared" si="404"/>
        <v>0</v>
      </c>
      <c r="AE2069" s="51">
        <f t="shared" ref="AE2069:AE2132" si="415">AG2069+AF2069</f>
        <v>0</v>
      </c>
      <c r="AF2069" s="51">
        <f>IF(C2069=A_Stammdaten!$B$12,D_SAV!$U2069-D_SAV!$AG2069,HLOOKUP(A_Stammdaten!$B$12-1,$AH$4:$AN$4004,ROW(C2069)-3,FALSE)-$AG2069)</f>
        <v>0</v>
      </c>
      <c r="AG2069" s="51">
        <f>HLOOKUP(A_Stammdaten!$B$12,$AH$4:$AN$4004,ROW(C2069)-3,FALSE)</f>
        <v>0</v>
      </c>
      <c r="AH2069" s="51">
        <f t="shared" si="407"/>
        <v>0</v>
      </c>
      <c r="AI2069" s="51">
        <f t="shared" si="408"/>
        <v>0</v>
      </c>
      <c r="AJ2069" s="51">
        <f t="shared" si="409"/>
        <v>0</v>
      </c>
      <c r="AK2069" s="51">
        <f t="shared" si="410"/>
        <v>0</v>
      </c>
      <c r="AL2069" s="51">
        <f t="shared" si="411"/>
        <v>0</v>
      </c>
      <c r="AM2069" s="51">
        <f t="shared" si="412"/>
        <v>0</v>
      </c>
      <c r="AN2069" s="51">
        <f t="shared" si="413"/>
        <v>0</v>
      </c>
    </row>
    <row r="2070" spans="1:40" x14ac:dyDescent="0.25">
      <c r="A2070" s="17"/>
      <c r="B2070" s="17"/>
      <c r="C2070" s="35"/>
      <c r="D2070" s="17"/>
      <c r="E2070" s="17"/>
      <c r="F2070" s="17"/>
      <c r="G2070" s="62">
        <f t="shared" si="414"/>
        <v>0</v>
      </c>
      <c r="H2070" s="17"/>
      <c r="I2070" s="17"/>
      <c r="J2070" s="17"/>
      <c r="K2070" s="17"/>
      <c r="L2070" s="17"/>
      <c r="M2070" s="17"/>
      <c r="N2070" s="17"/>
      <c r="O2070" s="17"/>
      <c r="P2070" s="115"/>
      <c r="Q2070" s="62">
        <f>IF(C2070&gt;A_Stammdaten!$B$12,0,SUM(G2070,H2070,J2070,K2070,M2070,N2070)-SUM(I2070,L2070,O2070,P2070))</f>
        <v>0</v>
      </c>
      <c r="R2070" s="17"/>
      <c r="S2070" s="17"/>
      <c r="T2070" s="17"/>
      <c r="U2070" s="62">
        <f t="shared" si="406"/>
        <v>0</v>
      </c>
      <c r="V2070" s="63">
        <f>IF(ISBLANK($B2070),0,VLOOKUP($B2070,Listen!$A$2:$C$45,2,FALSE))</f>
        <v>0</v>
      </c>
      <c r="W2070" s="63">
        <f>IF(ISBLANK($B2070),0,VLOOKUP($B2070,Listen!$A$2:$C$45,3,FALSE))</f>
        <v>0</v>
      </c>
      <c r="X2070" s="49">
        <f t="shared" si="405"/>
        <v>0</v>
      </c>
      <c r="Y2070" s="49">
        <f t="shared" si="404"/>
        <v>0</v>
      </c>
      <c r="Z2070" s="49">
        <f t="shared" si="404"/>
        <v>0</v>
      </c>
      <c r="AA2070" s="49">
        <f t="shared" si="404"/>
        <v>0</v>
      </c>
      <c r="AB2070" s="49">
        <f t="shared" si="404"/>
        <v>0</v>
      </c>
      <c r="AC2070" s="49">
        <f t="shared" si="404"/>
        <v>0</v>
      </c>
      <c r="AD2070" s="49">
        <f t="shared" si="404"/>
        <v>0</v>
      </c>
      <c r="AE2070" s="51">
        <f t="shared" si="415"/>
        <v>0</v>
      </c>
      <c r="AF2070" s="51">
        <f>IF(C2070=A_Stammdaten!$B$12,D_SAV!$U2070-D_SAV!$AG2070,HLOOKUP(A_Stammdaten!$B$12-1,$AH$4:$AN$4004,ROW(C2070)-3,FALSE)-$AG2070)</f>
        <v>0</v>
      </c>
      <c r="AG2070" s="51">
        <f>HLOOKUP(A_Stammdaten!$B$12,$AH$4:$AN$4004,ROW(C2070)-3,FALSE)</f>
        <v>0</v>
      </c>
      <c r="AH2070" s="51">
        <f t="shared" si="407"/>
        <v>0</v>
      </c>
      <c r="AI2070" s="51">
        <f t="shared" si="408"/>
        <v>0</v>
      </c>
      <c r="AJ2070" s="51">
        <f t="shared" si="409"/>
        <v>0</v>
      </c>
      <c r="AK2070" s="51">
        <f t="shared" si="410"/>
        <v>0</v>
      </c>
      <c r="AL2070" s="51">
        <f t="shared" si="411"/>
        <v>0</v>
      </c>
      <c r="AM2070" s="51">
        <f t="shared" si="412"/>
        <v>0</v>
      </c>
      <c r="AN2070" s="51">
        <f t="shared" si="413"/>
        <v>0</v>
      </c>
    </row>
    <row r="2071" spans="1:40" x14ac:dyDescent="0.25">
      <c r="A2071" s="17"/>
      <c r="B2071" s="17"/>
      <c r="C2071" s="35"/>
      <c r="D2071" s="17"/>
      <c r="E2071" s="17"/>
      <c r="F2071" s="17"/>
      <c r="G2071" s="62">
        <f t="shared" si="414"/>
        <v>0</v>
      </c>
      <c r="H2071" s="17"/>
      <c r="I2071" s="17"/>
      <c r="J2071" s="17"/>
      <c r="K2071" s="17"/>
      <c r="L2071" s="17"/>
      <c r="M2071" s="17"/>
      <c r="N2071" s="17"/>
      <c r="O2071" s="17"/>
      <c r="P2071" s="115"/>
      <c r="Q2071" s="62">
        <f>IF(C2071&gt;A_Stammdaten!$B$12,0,SUM(G2071,H2071,J2071,K2071,M2071,N2071)-SUM(I2071,L2071,O2071,P2071))</f>
        <v>0</v>
      </c>
      <c r="R2071" s="17"/>
      <c r="S2071" s="17"/>
      <c r="T2071" s="17"/>
      <c r="U2071" s="62">
        <f t="shared" si="406"/>
        <v>0</v>
      </c>
      <c r="V2071" s="63">
        <f>IF(ISBLANK($B2071),0,VLOOKUP($B2071,Listen!$A$2:$C$45,2,FALSE))</f>
        <v>0</v>
      </c>
      <c r="W2071" s="63">
        <f>IF(ISBLANK($B2071),0,VLOOKUP($B2071,Listen!$A$2:$C$45,3,FALSE))</f>
        <v>0</v>
      </c>
      <c r="X2071" s="49">
        <f t="shared" si="405"/>
        <v>0</v>
      </c>
      <c r="Y2071" s="49">
        <f t="shared" si="404"/>
        <v>0</v>
      </c>
      <c r="Z2071" s="49">
        <f t="shared" si="404"/>
        <v>0</v>
      </c>
      <c r="AA2071" s="49">
        <f t="shared" si="404"/>
        <v>0</v>
      </c>
      <c r="AB2071" s="49">
        <f t="shared" si="404"/>
        <v>0</v>
      </c>
      <c r="AC2071" s="49">
        <f t="shared" si="404"/>
        <v>0</v>
      </c>
      <c r="AD2071" s="49">
        <f t="shared" si="404"/>
        <v>0</v>
      </c>
      <c r="AE2071" s="51">
        <f t="shared" si="415"/>
        <v>0</v>
      </c>
      <c r="AF2071" s="51">
        <f>IF(C2071=A_Stammdaten!$B$12,D_SAV!$U2071-D_SAV!$AG2071,HLOOKUP(A_Stammdaten!$B$12-1,$AH$4:$AN$4004,ROW(C2071)-3,FALSE)-$AG2071)</f>
        <v>0</v>
      </c>
      <c r="AG2071" s="51">
        <f>HLOOKUP(A_Stammdaten!$B$12,$AH$4:$AN$4004,ROW(C2071)-3,FALSE)</f>
        <v>0</v>
      </c>
      <c r="AH2071" s="51">
        <f t="shared" si="407"/>
        <v>0</v>
      </c>
      <c r="AI2071" s="51">
        <f t="shared" si="408"/>
        <v>0</v>
      </c>
      <c r="AJ2071" s="51">
        <f t="shared" si="409"/>
        <v>0</v>
      </c>
      <c r="AK2071" s="51">
        <f t="shared" si="410"/>
        <v>0</v>
      </c>
      <c r="AL2071" s="51">
        <f t="shared" si="411"/>
        <v>0</v>
      </c>
      <c r="AM2071" s="51">
        <f t="shared" si="412"/>
        <v>0</v>
      </c>
      <c r="AN2071" s="51">
        <f t="shared" si="413"/>
        <v>0</v>
      </c>
    </row>
    <row r="2072" spans="1:40" x14ac:dyDescent="0.25">
      <c r="A2072" s="17"/>
      <c r="B2072" s="17"/>
      <c r="C2072" s="35"/>
      <c r="D2072" s="17"/>
      <c r="E2072" s="17"/>
      <c r="F2072" s="17"/>
      <c r="G2072" s="62">
        <f t="shared" si="414"/>
        <v>0</v>
      </c>
      <c r="H2072" s="17"/>
      <c r="I2072" s="17"/>
      <c r="J2072" s="17"/>
      <c r="K2072" s="17"/>
      <c r="L2072" s="17"/>
      <c r="M2072" s="17"/>
      <c r="N2072" s="17"/>
      <c r="O2072" s="17"/>
      <c r="P2072" s="115"/>
      <c r="Q2072" s="62">
        <f>IF(C2072&gt;A_Stammdaten!$B$12,0,SUM(G2072,H2072,J2072,K2072,M2072,N2072)-SUM(I2072,L2072,O2072,P2072))</f>
        <v>0</v>
      </c>
      <c r="R2072" s="17"/>
      <c r="S2072" s="17"/>
      <c r="T2072" s="17"/>
      <c r="U2072" s="62">
        <f t="shared" si="406"/>
        <v>0</v>
      </c>
      <c r="V2072" s="63">
        <f>IF(ISBLANK($B2072),0,VLOOKUP($B2072,Listen!$A$2:$C$45,2,FALSE))</f>
        <v>0</v>
      </c>
      <c r="W2072" s="63">
        <f>IF(ISBLANK($B2072),0,VLOOKUP($B2072,Listen!$A$2:$C$45,3,FALSE))</f>
        <v>0</v>
      </c>
      <c r="X2072" s="49">
        <f t="shared" si="405"/>
        <v>0</v>
      </c>
      <c r="Y2072" s="49">
        <f t="shared" si="404"/>
        <v>0</v>
      </c>
      <c r="Z2072" s="49">
        <f t="shared" si="404"/>
        <v>0</v>
      </c>
      <c r="AA2072" s="49">
        <f t="shared" si="404"/>
        <v>0</v>
      </c>
      <c r="AB2072" s="49">
        <f t="shared" si="404"/>
        <v>0</v>
      </c>
      <c r="AC2072" s="49">
        <f t="shared" si="404"/>
        <v>0</v>
      </c>
      <c r="AD2072" s="49">
        <f t="shared" si="404"/>
        <v>0</v>
      </c>
      <c r="AE2072" s="51">
        <f t="shared" si="415"/>
        <v>0</v>
      </c>
      <c r="AF2072" s="51">
        <f>IF(C2072=A_Stammdaten!$B$12,D_SAV!$U2072-D_SAV!$AG2072,HLOOKUP(A_Stammdaten!$B$12-1,$AH$4:$AN$4004,ROW(C2072)-3,FALSE)-$AG2072)</f>
        <v>0</v>
      </c>
      <c r="AG2072" s="51">
        <f>HLOOKUP(A_Stammdaten!$B$12,$AH$4:$AN$4004,ROW(C2072)-3,FALSE)</f>
        <v>0</v>
      </c>
      <c r="AH2072" s="51">
        <f t="shared" si="407"/>
        <v>0</v>
      </c>
      <c r="AI2072" s="51">
        <f t="shared" si="408"/>
        <v>0</v>
      </c>
      <c r="AJ2072" s="51">
        <f t="shared" si="409"/>
        <v>0</v>
      </c>
      <c r="AK2072" s="51">
        <f t="shared" si="410"/>
        <v>0</v>
      </c>
      <c r="AL2072" s="51">
        <f t="shared" si="411"/>
        <v>0</v>
      </c>
      <c r="AM2072" s="51">
        <f t="shared" si="412"/>
        <v>0</v>
      </c>
      <c r="AN2072" s="51">
        <f t="shared" si="413"/>
        <v>0</v>
      </c>
    </row>
    <row r="2073" spans="1:40" x14ac:dyDescent="0.25">
      <c r="A2073" s="17"/>
      <c r="B2073" s="17"/>
      <c r="C2073" s="35"/>
      <c r="D2073" s="17"/>
      <c r="E2073" s="17"/>
      <c r="F2073" s="17"/>
      <c r="G2073" s="62">
        <f t="shared" si="414"/>
        <v>0</v>
      </c>
      <c r="H2073" s="17"/>
      <c r="I2073" s="17"/>
      <c r="J2073" s="17"/>
      <c r="K2073" s="17"/>
      <c r="L2073" s="17"/>
      <c r="M2073" s="17"/>
      <c r="N2073" s="17"/>
      <c r="O2073" s="17"/>
      <c r="P2073" s="115"/>
      <c r="Q2073" s="62">
        <f>IF(C2073&gt;A_Stammdaten!$B$12,0,SUM(G2073,H2073,J2073,K2073,M2073,N2073)-SUM(I2073,L2073,O2073,P2073))</f>
        <v>0</v>
      </c>
      <c r="R2073" s="17"/>
      <c r="S2073" s="17"/>
      <c r="T2073" s="17"/>
      <c r="U2073" s="62">
        <f t="shared" si="406"/>
        <v>0</v>
      </c>
      <c r="V2073" s="63">
        <f>IF(ISBLANK($B2073),0,VLOOKUP($B2073,Listen!$A$2:$C$45,2,FALSE))</f>
        <v>0</v>
      </c>
      <c r="W2073" s="63">
        <f>IF(ISBLANK($B2073),0,VLOOKUP($B2073,Listen!$A$2:$C$45,3,FALSE))</f>
        <v>0</v>
      </c>
      <c r="X2073" s="49">
        <f t="shared" si="405"/>
        <v>0</v>
      </c>
      <c r="Y2073" s="49">
        <f t="shared" si="404"/>
        <v>0</v>
      </c>
      <c r="Z2073" s="49">
        <f t="shared" si="404"/>
        <v>0</v>
      </c>
      <c r="AA2073" s="49">
        <f t="shared" si="404"/>
        <v>0</v>
      </c>
      <c r="AB2073" s="49">
        <f t="shared" si="404"/>
        <v>0</v>
      </c>
      <c r="AC2073" s="49">
        <f t="shared" si="404"/>
        <v>0</v>
      </c>
      <c r="AD2073" s="49">
        <f t="shared" si="404"/>
        <v>0</v>
      </c>
      <c r="AE2073" s="51">
        <f t="shared" si="415"/>
        <v>0</v>
      </c>
      <c r="AF2073" s="51">
        <f>IF(C2073=A_Stammdaten!$B$12,D_SAV!$U2073-D_SAV!$AG2073,HLOOKUP(A_Stammdaten!$B$12-1,$AH$4:$AN$4004,ROW(C2073)-3,FALSE)-$AG2073)</f>
        <v>0</v>
      </c>
      <c r="AG2073" s="51">
        <f>HLOOKUP(A_Stammdaten!$B$12,$AH$4:$AN$4004,ROW(C2073)-3,FALSE)</f>
        <v>0</v>
      </c>
      <c r="AH2073" s="51">
        <f t="shared" si="407"/>
        <v>0</v>
      </c>
      <c r="AI2073" s="51">
        <f t="shared" si="408"/>
        <v>0</v>
      </c>
      <c r="AJ2073" s="51">
        <f t="shared" si="409"/>
        <v>0</v>
      </c>
      <c r="AK2073" s="51">
        <f t="shared" si="410"/>
        <v>0</v>
      </c>
      <c r="AL2073" s="51">
        <f t="shared" si="411"/>
        <v>0</v>
      </c>
      <c r="AM2073" s="51">
        <f t="shared" si="412"/>
        <v>0</v>
      </c>
      <c r="AN2073" s="51">
        <f t="shared" si="413"/>
        <v>0</v>
      </c>
    </row>
    <row r="2074" spans="1:40" x14ac:dyDescent="0.25">
      <c r="A2074" s="17"/>
      <c r="B2074" s="17"/>
      <c r="C2074" s="35"/>
      <c r="D2074" s="17"/>
      <c r="E2074" s="17"/>
      <c r="F2074" s="17"/>
      <c r="G2074" s="62">
        <f t="shared" si="414"/>
        <v>0</v>
      </c>
      <c r="H2074" s="17"/>
      <c r="I2074" s="17"/>
      <c r="J2074" s="17"/>
      <c r="K2074" s="17"/>
      <c r="L2074" s="17"/>
      <c r="M2074" s="17"/>
      <c r="N2074" s="17"/>
      <c r="O2074" s="17"/>
      <c r="P2074" s="115"/>
      <c r="Q2074" s="62">
        <f>IF(C2074&gt;A_Stammdaten!$B$12,0,SUM(G2074,H2074,J2074,K2074,M2074,N2074)-SUM(I2074,L2074,O2074,P2074))</f>
        <v>0</v>
      </c>
      <c r="R2074" s="17"/>
      <c r="S2074" s="17"/>
      <c r="T2074" s="17"/>
      <c r="U2074" s="62">
        <f t="shared" si="406"/>
        <v>0</v>
      </c>
      <c r="V2074" s="63">
        <f>IF(ISBLANK($B2074),0,VLOOKUP($B2074,Listen!$A$2:$C$45,2,FALSE))</f>
        <v>0</v>
      </c>
      <c r="W2074" s="63">
        <f>IF(ISBLANK($B2074),0,VLOOKUP($B2074,Listen!$A$2:$C$45,3,FALSE))</f>
        <v>0</v>
      </c>
      <c r="X2074" s="49">
        <f t="shared" si="405"/>
        <v>0</v>
      </c>
      <c r="Y2074" s="49">
        <f t="shared" si="404"/>
        <v>0</v>
      </c>
      <c r="Z2074" s="49">
        <f t="shared" si="404"/>
        <v>0</v>
      </c>
      <c r="AA2074" s="49">
        <f t="shared" si="404"/>
        <v>0</v>
      </c>
      <c r="AB2074" s="49">
        <f t="shared" si="404"/>
        <v>0</v>
      </c>
      <c r="AC2074" s="49">
        <f t="shared" si="404"/>
        <v>0</v>
      </c>
      <c r="AD2074" s="49">
        <f t="shared" si="404"/>
        <v>0</v>
      </c>
      <c r="AE2074" s="51">
        <f t="shared" si="415"/>
        <v>0</v>
      </c>
      <c r="AF2074" s="51">
        <f>IF(C2074=A_Stammdaten!$B$12,D_SAV!$U2074-D_SAV!$AG2074,HLOOKUP(A_Stammdaten!$B$12-1,$AH$4:$AN$4004,ROW(C2074)-3,FALSE)-$AG2074)</f>
        <v>0</v>
      </c>
      <c r="AG2074" s="51">
        <f>HLOOKUP(A_Stammdaten!$B$12,$AH$4:$AN$4004,ROW(C2074)-3,FALSE)</f>
        <v>0</v>
      </c>
      <c r="AH2074" s="51">
        <f t="shared" si="407"/>
        <v>0</v>
      </c>
      <c r="AI2074" s="51">
        <f t="shared" si="408"/>
        <v>0</v>
      </c>
      <c r="AJ2074" s="51">
        <f t="shared" si="409"/>
        <v>0</v>
      </c>
      <c r="AK2074" s="51">
        <f t="shared" si="410"/>
        <v>0</v>
      </c>
      <c r="AL2074" s="51">
        <f t="shared" si="411"/>
        <v>0</v>
      </c>
      <c r="AM2074" s="51">
        <f t="shared" si="412"/>
        <v>0</v>
      </c>
      <c r="AN2074" s="51">
        <f t="shared" si="413"/>
        <v>0</v>
      </c>
    </row>
    <row r="2075" spans="1:40" x14ac:dyDescent="0.25">
      <c r="A2075" s="17"/>
      <c r="B2075" s="17"/>
      <c r="C2075" s="35"/>
      <c r="D2075" s="17"/>
      <c r="E2075" s="17"/>
      <c r="F2075" s="17"/>
      <c r="G2075" s="62">
        <f t="shared" si="414"/>
        <v>0</v>
      </c>
      <c r="H2075" s="17"/>
      <c r="I2075" s="17"/>
      <c r="J2075" s="17"/>
      <c r="K2075" s="17"/>
      <c r="L2075" s="17"/>
      <c r="M2075" s="17"/>
      <c r="N2075" s="17"/>
      <c r="O2075" s="17"/>
      <c r="P2075" s="115"/>
      <c r="Q2075" s="62">
        <f>IF(C2075&gt;A_Stammdaten!$B$12,0,SUM(G2075,H2075,J2075,K2075,M2075,N2075)-SUM(I2075,L2075,O2075,P2075))</f>
        <v>0</v>
      </c>
      <c r="R2075" s="17"/>
      <c r="S2075" s="17"/>
      <c r="T2075" s="17"/>
      <c r="U2075" s="62">
        <f t="shared" si="406"/>
        <v>0</v>
      </c>
      <c r="V2075" s="63">
        <f>IF(ISBLANK($B2075),0,VLOOKUP($B2075,Listen!$A$2:$C$45,2,FALSE))</f>
        <v>0</v>
      </c>
      <c r="W2075" s="63">
        <f>IF(ISBLANK($B2075),0,VLOOKUP($B2075,Listen!$A$2:$C$45,3,FALSE))</f>
        <v>0</v>
      </c>
      <c r="X2075" s="49">
        <f t="shared" si="405"/>
        <v>0</v>
      </c>
      <c r="Y2075" s="49">
        <f t="shared" si="404"/>
        <v>0</v>
      </c>
      <c r="Z2075" s="49">
        <f t="shared" si="404"/>
        <v>0</v>
      </c>
      <c r="AA2075" s="49">
        <f t="shared" si="404"/>
        <v>0</v>
      </c>
      <c r="AB2075" s="49">
        <f t="shared" si="404"/>
        <v>0</v>
      </c>
      <c r="AC2075" s="49">
        <f t="shared" si="404"/>
        <v>0</v>
      </c>
      <c r="AD2075" s="49">
        <f t="shared" si="404"/>
        <v>0</v>
      </c>
      <c r="AE2075" s="51">
        <f t="shared" si="415"/>
        <v>0</v>
      </c>
      <c r="AF2075" s="51">
        <f>IF(C2075=A_Stammdaten!$B$12,D_SAV!$U2075-D_SAV!$AG2075,HLOOKUP(A_Stammdaten!$B$12-1,$AH$4:$AN$4004,ROW(C2075)-3,FALSE)-$AG2075)</f>
        <v>0</v>
      </c>
      <c r="AG2075" s="51">
        <f>HLOOKUP(A_Stammdaten!$B$12,$AH$4:$AN$4004,ROW(C2075)-3,FALSE)</f>
        <v>0</v>
      </c>
      <c r="AH2075" s="51">
        <f t="shared" si="407"/>
        <v>0</v>
      </c>
      <c r="AI2075" s="51">
        <f t="shared" si="408"/>
        <v>0</v>
      </c>
      <c r="AJ2075" s="51">
        <f t="shared" si="409"/>
        <v>0</v>
      </c>
      <c r="AK2075" s="51">
        <f t="shared" si="410"/>
        <v>0</v>
      </c>
      <c r="AL2075" s="51">
        <f t="shared" si="411"/>
        <v>0</v>
      </c>
      <c r="AM2075" s="51">
        <f t="shared" si="412"/>
        <v>0</v>
      </c>
      <c r="AN2075" s="51">
        <f t="shared" si="413"/>
        <v>0</v>
      </c>
    </row>
    <row r="2076" spans="1:40" x14ac:dyDescent="0.25">
      <c r="A2076" s="17"/>
      <c r="B2076" s="17"/>
      <c r="C2076" s="35"/>
      <c r="D2076" s="17"/>
      <c r="E2076" s="17"/>
      <c r="F2076" s="17"/>
      <c r="G2076" s="62">
        <f t="shared" si="414"/>
        <v>0</v>
      </c>
      <c r="H2076" s="17"/>
      <c r="I2076" s="17"/>
      <c r="J2076" s="17"/>
      <c r="K2076" s="17"/>
      <c r="L2076" s="17"/>
      <c r="M2076" s="17"/>
      <c r="N2076" s="17"/>
      <c r="O2076" s="17"/>
      <c r="P2076" s="115"/>
      <c r="Q2076" s="62">
        <f>IF(C2076&gt;A_Stammdaten!$B$12,0,SUM(G2076,H2076,J2076,K2076,M2076,N2076)-SUM(I2076,L2076,O2076,P2076))</f>
        <v>0</v>
      </c>
      <c r="R2076" s="17"/>
      <c r="S2076" s="17"/>
      <c r="T2076" s="17"/>
      <c r="U2076" s="62">
        <f t="shared" si="406"/>
        <v>0</v>
      </c>
      <c r="V2076" s="63">
        <f>IF(ISBLANK($B2076),0,VLOOKUP($B2076,Listen!$A$2:$C$45,2,FALSE))</f>
        <v>0</v>
      </c>
      <c r="W2076" s="63">
        <f>IF(ISBLANK($B2076),0,VLOOKUP($B2076,Listen!$A$2:$C$45,3,FALSE))</f>
        <v>0</v>
      </c>
      <c r="X2076" s="49">
        <f t="shared" si="405"/>
        <v>0</v>
      </c>
      <c r="Y2076" s="49">
        <f t="shared" si="404"/>
        <v>0</v>
      </c>
      <c r="Z2076" s="49">
        <f t="shared" si="404"/>
        <v>0</v>
      </c>
      <c r="AA2076" s="49">
        <f t="shared" si="404"/>
        <v>0</v>
      </c>
      <c r="AB2076" s="49">
        <f t="shared" si="404"/>
        <v>0</v>
      </c>
      <c r="AC2076" s="49">
        <f t="shared" si="404"/>
        <v>0</v>
      </c>
      <c r="AD2076" s="49">
        <f t="shared" si="404"/>
        <v>0</v>
      </c>
      <c r="AE2076" s="51">
        <f t="shared" si="415"/>
        <v>0</v>
      </c>
      <c r="AF2076" s="51">
        <f>IF(C2076=A_Stammdaten!$B$12,D_SAV!$U2076-D_SAV!$AG2076,HLOOKUP(A_Stammdaten!$B$12-1,$AH$4:$AN$4004,ROW(C2076)-3,FALSE)-$AG2076)</f>
        <v>0</v>
      </c>
      <c r="AG2076" s="51">
        <f>HLOOKUP(A_Stammdaten!$B$12,$AH$4:$AN$4004,ROW(C2076)-3,FALSE)</f>
        <v>0</v>
      </c>
      <c r="AH2076" s="51">
        <f t="shared" si="407"/>
        <v>0</v>
      </c>
      <c r="AI2076" s="51">
        <f t="shared" si="408"/>
        <v>0</v>
      </c>
      <c r="AJ2076" s="51">
        <f t="shared" si="409"/>
        <v>0</v>
      </c>
      <c r="AK2076" s="51">
        <f t="shared" si="410"/>
        <v>0</v>
      </c>
      <c r="AL2076" s="51">
        <f t="shared" si="411"/>
        <v>0</v>
      </c>
      <c r="AM2076" s="51">
        <f t="shared" si="412"/>
        <v>0</v>
      </c>
      <c r="AN2076" s="51">
        <f t="shared" si="413"/>
        <v>0</v>
      </c>
    </row>
    <row r="2077" spans="1:40" x14ac:dyDescent="0.25">
      <c r="A2077" s="17"/>
      <c r="B2077" s="17"/>
      <c r="C2077" s="35"/>
      <c r="D2077" s="17"/>
      <c r="E2077" s="17"/>
      <c r="F2077" s="17"/>
      <c r="G2077" s="62">
        <f t="shared" si="414"/>
        <v>0</v>
      </c>
      <c r="H2077" s="17"/>
      <c r="I2077" s="17"/>
      <c r="J2077" s="17"/>
      <c r="K2077" s="17"/>
      <c r="L2077" s="17"/>
      <c r="M2077" s="17"/>
      <c r="N2077" s="17"/>
      <c r="O2077" s="17"/>
      <c r="P2077" s="115"/>
      <c r="Q2077" s="62">
        <f>IF(C2077&gt;A_Stammdaten!$B$12,0,SUM(G2077,H2077,J2077,K2077,M2077,N2077)-SUM(I2077,L2077,O2077,P2077))</f>
        <v>0</v>
      </c>
      <c r="R2077" s="17"/>
      <c r="S2077" s="17"/>
      <c r="T2077" s="17"/>
      <c r="U2077" s="62">
        <f t="shared" si="406"/>
        <v>0</v>
      </c>
      <c r="V2077" s="63">
        <f>IF(ISBLANK($B2077),0,VLOOKUP($B2077,Listen!$A$2:$C$45,2,FALSE))</f>
        <v>0</v>
      </c>
      <c r="W2077" s="63">
        <f>IF(ISBLANK($B2077),0,VLOOKUP($B2077,Listen!$A$2:$C$45,3,FALSE))</f>
        <v>0</v>
      </c>
      <c r="X2077" s="49">
        <f t="shared" si="405"/>
        <v>0</v>
      </c>
      <c r="Y2077" s="49">
        <f t="shared" si="404"/>
        <v>0</v>
      </c>
      <c r="Z2077" s="49">
        <f t="shared" si="404"/>
        <v>0</v>
      </c>
      <c r="AA2077" s="49">
        <f t="shared" si="404"/>
        <v>0</v>
      </c>
      <c r="AB2077" s="49">
        <f t="shared" si="404"/>
        <v>0</v>
      </c>
      <c r="AC2077" s="49">
        <f t="shared" si="404"/>
        <v>0</v>
      </c>
      <c r="AD2077" s="49">
        <f t="shared" si="404"/>
        <v>0</v>
      </c>
      <c r="AE2077" s="51">
        <f t="shared" si="415"/>
        <v>0</v>
      </c>
      <c r="AF2077" s="51">
        <f>IF(C2077=A_Stammdaten!$B$12,D_SAV!$U2077-D_SAV!$AG2077,HLOOKUP(A_Stammdaten!$B$12-1,$AH$4:$AN$4004,ROW(C2077)-3,FALSE)-$AG2077)</f>
        <v>0</v>
      </c>
      <c r="AG2077" s="51">
        <f>HLOOKUP(A_Stammdaten!$B$12,$AH$4:$AN$4004,ROW(C2077)-3,FALSE)</f>
        <v>0</v>
      </c>
      <c r="AH2077" s="51">
        <f t="shared" si="407"/>
        <v>0</v>
      </c>
      <c r="AI2077" s="51">
        <f t="shared" si="408"/>
        <v>0</v>
      </c>
      <c r="AJ2077" s="51">
        <f t="shared" si="409"/>
        <v>0</v>
      </c>
      <c r="AK2077" s="51">
        <f t="shared" si="410"/>
        <v>0</v>
      </c>
      <c r="AL2077" s="51">
        <f t="shared" si="411"/>
        <v>0</v>
      </c>
      <c r="AM2077" s="51">
        <f t="shared" si="412"/>
        <v>0</v>
      </c>
      <c r="AN2077" s="51">
        <f t="shared" si="413"/>
        <v>0</v>
      </c>
    </row>
    <row r="2078" spans="1:40" x14ac:dyDescent="0.25">
      <c r="A2078" s="17"/>
      <c r="B2078" s="17"/>
      <c r="C2078" s="35"/>
      <c r="D2078" s="17"/>
      <c r="E2078" s="17"/>
      <c r="F2078" s="17"/>
      <c r="G2078" s="62">
        <f t="shared" si="414"/>
        <v>0</v>
      </c>
      <c r="H2078" s="17"/>
      <c r="I2078" s="17"/>
      <c r="J2078" s="17"/>
      <c r="K2078" s="17"/>
      <c r="L2078" s="17"/>
      <c r="M2078" s="17"/>
      <c r="N2078" s="17"/>
      <c r="O2078" s="17"/>
      <c r="P2078" s="115"/>
      <c r="Q2078" s="62">
        <f>IF(C2078&gt;A_Stammdaten!$B$12,0,SUM(G2078,H2078,J2078,K2078,M2078,N2078)-SUM(I2078,L2078,O2078,P2078))</f>
        <v>0</v>
      </c>
      <c r="R2078" s="17"/>
      <c r="S2078" s="17"/>
      <c r="T2078" s="17"/>
      <c r="U2078" s="62">
        <f t="shared" si="406"/>
        <v>0</v>
      </c>
      <c r="V2078" s="63">
        <f>IF(ISBLANK($B2078),0,VLOOKUP($B2078,Listen!$A$2:$C$45,2,FALSE))</f>
        <v>0</v>
      </c>
      <c r="W2078" s="63">
        <f>IF(ISBLANK($B2078),0,VLOOKUP($B2078,Listen!$A$2:$C$45,3,FALSE))</f>
        <v>0</v>
      </c>
      <c r="X2078" s="49">
        <f t="shared" si="405"/>
        <v>0</v>
      </c>
      <c r="Y2078" s="49">
        <f t="shared" si="404"/>
        <v>0</v>
      </c>
      <c r="Z2078" s="49">
        <f t="shared" si="404"/>
        <v>0</v>
      </c>
      <c r="AA2078" s="49">
        <f t="shared" si="404"/>
        <v>0</v>
      </c>
      <c r="AB2078" s="49">
        <f t="shared" si="404"/>
        <v>0</v>
      </c>
      <c r="AC2078" s="49">
        <f t="shared" si="404"/>
        <v>0</v>
      </c>
      <c r="AD2078" s="49">
        <f t="shared" si="404"/>
        <v>0</v>
      </c>
      <c r="AE2078" s="51">
        <f t="shared" si="415"/>
        <v>0</v>
      </c>
      <c r="AF2078" s="51">
        <f>IF(C2078=A_Stammdaten!$B$12,D_SAV!$U2078-D_SAV!$AG2078,HLOOKUP(A_Stammdaten!$B$12-1,$AH$4:$AN$4004,ROW(C2078)-3,FALSE)-$AG2078)</f>
        <v>0</v>
      </c>
      <c r="AG2078" s="51">
        <f>HLOOKUP(A_Stammdaten!$B$12,$AH$4:$AN$4004,ROW(C2078)-3,FALSE)</f>
        <v>0</v>
      </c>
      <c r="AH2078" s="51">
        <f t="shared" si="407"/>
        <v>0</v>
      </c>
      <c r="AI2078" s="51">
        <f t="shared" si="408"/>
        <v>0</v>
      </c>
      <c r="AJ2078" s="51">
        <f t="shared" si="409"/>
        <v>0</v>
      </c>
      <c r="AK2078" s="51">
        <f t="shared" si="410"/>
        <v>0</v>
      </c>
      <c r="AL2078" s="51">
        <f t="shared" si="411"/>
        <v>0</v>
      </c>
      <c r="AM2078" s="51">
        <f t="shared" si="412"/>
        <v>0</v>
      </c>
      <c r="AN2078" s="51">
        <f t="shared" si="413"/>
        <v>0</v>
      </c>
    </row>
    <row r="2079" spans="1:40" x14ac:dyDescent="0.25">
      <c r="A2079" s="17"/>
      <c r="B2079" s="17"/>
      <c r="C2079" s="35"/>
      <c r="D2079" s="17"/>
      <c r="E2079" s="17"/>
      <c r="F2079" s="17"/>
      <c r="G2079" s="62">
        <f t="shared" si="414"/>
        <v>0</v>
      </c>
      <c r="H2079" s="17"/>
      <c r="I2079" s="17"/>
      <c r="J2079" s="17"/>
      <c r="K2079" s="17"/>
      <c r="L2079" s="17"/>
      <c r="M2079" s="17"/>
      <c r="N2079" s="17"/>
      <c r="O2079" s="17"/>
      <c r="P2079" s="115"/>
      <c r="Q2079" s="62">
        <f>IF(C2079&gt;A_Stammdaten!$B$12,0,SUM(G2079,H2079,J2079,K2079,M2079,N2079)-SUM(I2079,L2079,O2079,P2079))</f>
        <v>0</v>
      </c>
      <c r="R2079" s="17"/>
      <c r="S2079" s="17"/>
      <c r="T2079" s="17"/>
      <c r="U2079" s="62">
        <f t="shared" si="406"/>
        <v>0</v>
      </c>
      <c r="V2079" s="63">
        <f>IF(ISBLANK($B2079),0,VLOOKUP($B2079,Listen!$A$2:$C$45,2,FALSE))</f>
        <v>0</v>
      </c>
      <c r="W2079" s="63">
        <f>IF(ISBLANK($B2079),0,VLOOKUP($B2079,Listen!$A$2:$C$45,3,FALSE))</f>
        <v>0</v>
      </c>
      <c r="X2079" s="49">
        <f t="shared" si="405"/>
        <v>0</v>
      </c>
      <c r="Y2079" s="49">
        <f t="shared" si="404"/>
        <v>0</v>
      </c>
      <c r="Z2079" s="49">
        <f t="shared" si="404"/>
        <v>0</v>
      </c>
      <c r="AA2079" s="49">
        <f t="shared" si="404"/>
        <v>0</v>
      </c>
      <c r="AB2079" s="49">
        <f t="shared" si="404"/>
        <v>0</v>
      </c>
      <c r="AC2079" s="49">
        <f t="shared" si="404"/>
        <v>0</v>
      </c>
      <c r="AD2079" s="49">
        <f t="shared" si="404"/>
        <v>0</v>
      </c>
      <c r="AE2079" s="51">
        <f t="shared" si="415"/>
        <v>0</v>
      </c>
      <c r="AF2079" s="51">
        <f>IF(C2079=A_Stammdaten!$B$12,D_SAV!$U2079-D_SAV!$AG2079,HLOOKUP(A_Stammdaten!$B$12-1,$AH$4:$AN$4004,ROW(C2079)-3,FALSE)-$AG2079)</f>
        <v>0</v>
      </c>
      <c r="AG2079" s="51">
        <f>HLOOKUP(A_Stammdaten!$B$12,$AH$4:$AN$4004,ROW(C2079)-3,FALSE)</f>
        <v>0</v>
      </c>
      <c r="AH2079" s="51">
        <f t="shared" si="407"/>
        <v>0</v>
      </c>
      <c r="AI2079" s="51">
        <f t="shared" si="408"/>
        <v>0</v>
      </c>
      <c r="AJ2079" s="51">
        <f t="shared" si="409"/>
        <v>0</v>
      </c>
      <c r="AK2079" s="51">
        <f t="shared" si="410"/>
        <v>0</v>
      </c>
      <c r="AL2079" s="51">
        <f t="shared" si="411"/>
        <v>0</v>
      </c>
      <c r="AM2079" s="51">
        <f t="shared" si="412"/>
        <v>0</v>
      </c>
      <c r="AN2079" s="51">
        <f t="shared" si="413"/>
        <v>0</v>
      </c>
    </row>
    <row r="2080" spans="1:40" x14ac:dyDescent="0.25">
      <c r="A2080" s="17"/>
      <c r="B2080" s="17"/>
      <c r="C2080" s="35"/>
      <c r="D2080" s="17"/>
      <c r="E2080" s="17"/>
      <c r="F2080" s="17"/>
      <c r="G2080" s="62">
        <f t="shared" si="414"/>
        <v>0</v>
      </c>
      <c r="H2080" s="17"/>
      <c r="I2080" s="17"/>
      <c r="J2080" s="17"/>
      <c r="K2080" s="17"/>
      <c r="L2080" s="17"/>
      <c r="M2080" s="17"/>
      <c r="N2080" s="17"/>
      <c r="O2080" s="17"/>
      <c r="P2080" s="115"/>
      <c r="Q2080" s="62">
        <f>IF(C2080&gt;A_Stammdaten!$B$12,0,SUM(G2080,H2080,J2080,K2080,M2080,N2080)-SUM(I2080,L2080,O2080,P2080))</f>
        <v>0</v>
      </c>
      <c r="R2080" s="17"/>
      <c r="S2080" s="17"/>
      <c r="T2080" s="17"/>
      <c r="U2080" s="62">
        <f t="shared" si="406"/>
        <v>0</v>
      </c>
      <c r="V2080" s="63">
        <f>IF(ISBLANK($B2080),0,VLOOKUP($B2080,Listen!$A$2:$C$45,2,FALSE))</f>
        <v>0</v>
      </c>
      <c r="W2080" s="63">
        <f>IF(ISBLANK($B2080),0,VLOOKUP($B2080,Listen!$A$2:$C$45,3,FALSE))</f>
        <v>0</v>
      </c>
      <c r="X2080" s="49">
        <f t="shared" si="405"/>
        <v>0</v>
      </c>
      <c r="Y2080" s="49">
        <f t="shared" si="404"/>
        <v>0</v>
      </c>
      <c r="Z2080" s="49">
        <f t="shared" si="404"/>
        <v>0</v>
      </c>
      <c r="AA2080" s="49">
        <f t="shared" si="404"/>
        <v>0</v>
      </c>
      <c r="AB2080" s="49">
        <f t="shared" si="404"/>
        <v>0</v>
      </c>
      <c r="AC2080" s="49">
        <f t="shared" si="404"/>
        <v>0</v>
      </c>
      <c r="AD2080" s="49">
        <f t="shared" si="404"/>
        <v>0</v>
      </c>
      <c r="AE2080" s="51">
        <f t="shared" si="415"/>
        <v>0</v>
      </c>
      <c r="AF2080" s="51">
        <f>IF(C2080=A_Stammdaten!$B$12,D_SAV!$U2080-D_SAV!$AG2080,HLOOKUP(A_Stammdaten!$B$12-1,$AH$4:$AN$4004,ROW(C2080)-3,FALSE)-$AG2080)</f>
        <v>0</v>
      </c>
      <c r="AG2080" s="51">
        <f>HLOOKUP(A_Stammdaten!$B$12,$AH$4:$AN$4004,ROW(C2080)-3,FALSE)</f>
        <v>0</v>
      </c>
      <c r="AH2080" s="51">
        <f t="shared" si="407"/>
        <v>0</v>
      </c>
      <c r="AI2080" s="51">
        <f t="shared" si="408"/>
        <v>0</v>
      </c>
      <c r="AJ2080" s="51">
        <f t="shared" si="409"/>
        <v>0</v>
      </c>
      <c r="AK2080" s="51">
        <f t="shared" si="410"/>
        <v>0</v>
      </c>
      <c r="AL2080" s="51">
        <f t="shared" si="411"/>
        <v>0</v>
      </c>
      <c r="AM2080" s="51">
        <f t="shared" si="412"/>
        <v>0</v>
      </c>
      <c r="AN2080" s="51">
        <f t="shared" si="413"/>
        <v>0</v>
      </c>
    </row>
    <row r="2081" spans="1:40" x14ac:dyDescent="0.25">
      <c r="A2081" s="17"/>
      <c r="B2081" s="17"/>
      <c r="C2081" s="35"/>
      <c r="D2081" s="17"/>
      <c r="E2081" s="17"/>
      <c r="F2081" s="17"/>
      <c r="G2081" s="62">
        <f t="shared" si="414"/>
        <v>0</v>
      </c>
      <c r="H2081" s="17"/>
      <c r="I2081" s="17"/>
      <c r="J2081" s="17"/>
      <c r="K2081" s="17"/>
      <c r="L2081" s="17"/>
      <c r="M2081" s="17"/>
      <c r="N2081" s="17"/>
      <c r="O2081" s="17"/>
      <c r="P2081" s="115"/>
      <c r="Q2081" s="62">
        <f>IF(C2081&gt;A_Stammdaten!$B$12,0,SUM(G2081,H2081,J2081,K2081,M2081,N2081)-SUM(I2081,L2081,O2081,P2081))</f>
        <v>0</v>
      </c>
      <c r="R2081" s="17"/>
      <c r="S2081" s="17"/>
      <c r="T2081" s="17"/>
      <c r="U2081" s="62">
        <f t="shared" si="406"/>
        <v>0</v>
      </c>
      <c r="V2081" s="63">
        <f>IF(ISBLANK($B2081),0,VLOOKUP($B2081,Listen!$A$2:$C$45,2,FALSE))</f>
        <v>0</v>
      </c>
      <c r="W2081" s="63">
        <f>IF(ISBLANK($B2081),0,VLOOKUP($B2081,Listen!$A$2:$C$45,3,FALSE))</f>
        <v>0</v>
      </c>
      <c r="X2081" s="49">
        <f t="shared" si="405"/>
        <v>0</v>
      </c>
      <c r="Y2081" s="49">
        <f t="shared" si="404"/>
        <v>0</v>
      </c>
      <c r="Z2081" s="49">
        <f t="shared" si="404"/>
        <v>0</v>
      </c>
      <c r="AA2081" s="49">
        <f t="shared" si="404"/>
        <v>0</v>
      </c>
      <c r="AB2081" s="49">
        <f t="shared" si="404"/>
        <v>0</v>
      </c>
      <c r="AC2081" s="49">
        <f t="shared" si="404"/>
        <v>0</v>
      </c>
      <c r="AD2081" s="49">
        <f t="shared" si="404"/>
        <v>0</v>
      </c>
      <c r="AE2081" s="51">
        <f t="shared" si="415"/>
        <v>0</v>
      </c>
      <c r="AF2081" s="51">
        <f>IF(C2081=A_Stammdaten!$B$12,D_SAV!$U2081-D_SAV!$AG2081,HLOOKUP(A_Stammdaten!$B$12-1,$AH$4:$AN$4004,ROW(C2081)-3,FALSE)-$AG2081)</f>
        <v>0</v>
      </c>
      <c r="AG2081" s="51">
        <f>HLOOKUP(A_Stammdaten!$B$12,$AH$4:$AN$4004,ROW(C2081)-3,FALSE)</f>
        <v>0</v>
      </c>
      <c r="AH2081" s="51">
        <f t="shared" si="407"/>
        <v>0</v>
      </c>
      <c r="AI2081" s="51">
        <f t="shared" si="408"/>
        <v>0</v>
      </c>
      <c r="AJ2081" s="51">
        <f t="shared" si="409"/>
        <v>0</v>
      </c>
      <c r="AK2081" s="51">
        <f t="shared" si="410"/>
        <v>0</v>
      </c>
      <c r="AL2081" s="51">
        <f t="shared" si="411"/>
        <v>0</v>
      </c>
      <c r="AM2081" s="51">
        <f t="shared" si="412"/>
        <v>0</v>
      </c>
      <c r="AN2081" s="51">
        <f t="shared" si="413"/>
        <v>0</v>
      </c>
    </row>
    <row r="2082" spans="1:40" x14ac:dyDescent="0.25">
      <c r="A2082" s="17"/>
      <c r="B2082" s="17"/>
      <c r="C2082" s="35"/>
      <c r="D2082" s="17"/>
      <c r="E2082" s="17"/>
      <c r="F2082" s="17"/>
      <c r="G2082" s="62">
        <f t="shared" si="414"/>
        <v>0</v>
      </c>
      <c r="H2082" s="17"/>
      <c r="I2082" s="17"/>
      <c r="J2082" s="17"/>
      <c r="K2082" s="17"/>
      <c r="L2082" s="17"/>
      <c r="M2082" s="17"/>
      <c r="N2082" s="17"/>
      <c r="O2082" s="17"/>
      <c r="P2082" s="115"/>
      <c r="Q2082" s="62">
        <f>IF(C2082&gt;A_Stammdaten!$B$12,0,SUM(G2082,H2082,J2082,K2082,M2082,N2082)-SUM(I2082,L2082,O2082,P2082))</f>
        <v>0</v>
      </c>
      <c r="R2082" s="17"/>
      <c r="S2082" s="17"/>
      <c r="T2082" s="17"/>
      <c r="U2082" s="62">
        <f t="shared" si="406"/>
        <v>0</v>
      </c>
      <c r="V2082" s="63">
        <f>IF(ISBLANK($B2082),0,VLOOKUP($B2082,Listen!$A$2:$C$45,2,FALSE))</f>
        <v>0</v>
      </c>
      <c r="W2082" s="63">
        <f>IF(ISBLANK($B2082),0,VLOOKUP($B2082,Listen!$A$2:$C$45,3,FALSE))</f>
        <v>0</v>
      </c>
      <c r="X2082" s="49">
        <f t="shared" si="405"/>
        <v>0</v>
      </c>
      <c r="Y2082" s="49">
        <f t="shared" si="404"/>
        <v>0</v>
      </c>
      <c r="Z2082" s="49">
        <f t="shared" si="404"/>
        <v>0</v>
      </c>
      <c r="AA2082" s="49">
        <f t="shared" si="404"/>
        <v>0</v>
      </c>
      <c r="AB2082" s="49">
        <f t="shared" si="404"/>
        <v>0</v>
      </c>
      <c r="AC2082" s="49">
        <f t="shared" si="404"/>
        <v>0</v>
      </c>
      <c r="AD2082" s="49">
        <f t="shared" si="404"/>
        <v>0</v>
      </c>
      <c r="AE2082" s="51">
        <f t="shared" si="415"/>
        <v>0</v>
      </c>
      <c r="AF2082" s="51">
        <f>IF(C2082=A_Stammdaten!$B$12,D_SAV!$U2082-D_SAV!$AG2082,HLOOKUP(A_Stammdaten!$B$12-1,$AH$4:$AN$4004,ROW(C2082)-3,FALSE)-$AG2082)</f>
        <v>0</v>
      </c>
      <c r="AG2082" s="51">
        <f>HLOOKUP(A_Stammdaten!$B$12,$AH$4:$AN$4004,ROW(C2082)-3,FALSE)</f>
        <v>0</v>
      </c>
      <c r="AH2082" s="51">
        <f t="shared" si="407"/>
        <v>0</v>
      </c>
      <c r="AI2082" s="51">
        <f t="shared" si="408"/>
        <v>0</v>
      </c>
      <c r="AJ2082" s="51">
        <f t="shared" si="409"/>
        <v>0</v>
      </c>
      <c r="AK2082" s="51">
        <f t="shared" si="410"/>
        <v>0</v>
      </c>
      <c r="AL2082" s="51">
        <f t="shared" si="411"/>
        <v>0</v>
      </c>
      <c r="AM2082" s="51">
        <f t="shared" si="412"/>
        <v>0</v>
      </c>
      <c r="AN2082" s="51">
        <f t="shared" si="413"/>
        <v>0</v>
      </c>
    </row>
    <row r="2083" spans="1:40" x14ac:dyDescent="0.25">
      <c r="A2083" s="17"/>
      <c r="B2083" s="17"/>
      <c r="C2083" s="35"/>
      <c r="D2083" s="17"/>
      <c r="E2083" s="17"/>
      <c r="F2083" s="17"/>
      <c r="G2083" s="62">
        <f t="shared" si="414"/>
        <v>0</v>
      </c>
      <c r="H2083" s="17"/>
      <c r="I2083" s="17"/>
      <c r="J2083" s="17"/>
      <c r="K2083" s="17"/>
      <c r="L2083" s="17"/>
      <c r="M2083" s="17"/>
      <c r="N2083" s="17"/>
      <c r="O2083" s="17"/>
      <c r="P2083" s="115"/>
      <c r="Q2083" s="62">
        <f>IF(C2083&gt;A_Stammdaten!$B$12,0,SUM(G2083,H2083,J2083,K2083,M2083,N2083)-SUM(I2083,L2083,O2083,P2083))</f>
        <v>0</v>
      </c>
      <c r="R2083" s="17"/>
      <c r="S2083" s="17"/>
      <c r="T2083" s="17"/>
      <c r="U2083" s="62">
        <f t="shared" si="406"/>
        <v>0</v>
      </c>
      <c r="V2083" s="63">
        <f>IF(ISBLANK($B2083),0,VLOOKUP($B2083,Listen!$A$2:$C$45,2,FALSE))</f>
        <v>0</v>
      </c>
      <c r="W2083" s="63">
        <f>IF(ISBLANK($B2083),0,VLOOKUP($B2083,Listen!$A$2:$C$45,3,FALSE))</f>
        <v>0</v>
      </c>
      <c r="X2083" s="49">
        <f t="shared" si="405"/>
        <v>0</v>
      </c>
      <c r="Y2083" s="49">
        <f t="shared" si="404"/>
        <v>0</v>
      </c>
      <c r="Z2083" s="49">
        <f t="shared" si="404"/>
        <v>0</v>
      </c>
      <c r="AA2083" s="49">
        <f t="shared" si="404"/>
        <v>0</v>
      </c>
      <c r="AB2083" s="49">
        <f t="shared" si="404"/>
        <v>0</v>
      </c>
      <c r="AC2083" s="49">
        <f t="shared" si="404"/>
        <v>0</v>
      </c>
      <c r="AD2083" s="49">
        <f t="shared" si="404"/>
        <v>0</v>
      </c>
      <c r="AE2083" s="51">
        <f t="shared" si="415"/>
        <v>0</v>
      </c>
      <c r="AF2083" s="51">
        <f>IF(C2083=A_Stammdaten!$B$12,D_SAV!$U2083-D_SAV!$AG2083,HLOOKUP(A_Stammdaten!$B$12-1,$AH$4:$AN$4004,ROW(C2083)-3,FALSE)-$AG2083)</f>
        <v>0</v>
      </c>
      <c r="AG2083" s="51">
        <f>HLOOKUP(A_Stammdaten!$B$12,$AH$4:$AN$4004,ROW(C2083)-3,FALSE)</f>
        <v>0</v>
      </c>
      <c r="AH2083" s="51">
        <f t="shared" si="407"/>
        <v>0</v>
      </c>
      <c r="AI2083" s="51">
        <f t="shared" si="408"/>
        <v>0</v>
      </c>
      <c r="AJ2083" s="51">
        <f t="shared" si="409"/>
        <v>0</v>
      </c>
      <c r="AK2083" s="51">
        <f t="shared" si="410"/>
        <v>0</v>
      </c>
      <c r="AL2083" s="51">
        <f t="shared" si="411"/>
        <v>0</v>
      </c>
      <c r="AM2083" s="51">
        <f t="shared" si="412"/>
        <v>0</v>
      </c>
      <c r="AN2083" s="51">
        <f t="shared" si="413"/>
        <v>0</v>
      </c>
    </row>
    <row r="2084" spans="1:40" x14ac:dyDescent="0.25">
      <c r="A2084" s="17"/>
      <c r="B2084" s="17"/>
      <c r="C2084" s="35"/>
      <c r="D2084" s="17"/>
      <c r="E2084" s="17"/>
      <c r="F2084" s="17"/>
      <c r="G2084" s="62">
        <f t="shared" si="414"/>
        <v>0</v>
      </c>
      <c r="H2084" s="17"/>
      <c r="I2084" s="17"/>
      <c r="J2084" s="17"/>
      <c r="K2084" s="17"/>
      <c r="L2084" s="17"/>
      <c r="M2084" s="17"/>
      <c r="N2084" s="17"/>
      <c r="O2084" s="17"/>
      <c r="P2084" s="115"/>
      <c r="Q2084" s="62">
        <f>IF(C2084&gt;A_Stammdaten!$B$12,0,SUM(G2084,H2084,J2084,K2084,M2084,N2084)-SUM(I2084,L2084,O2084,P2084))</f>
        <v>0</v>
      </c>
      <c r="R2084" s="17"/>
      <c r="S2084" s="17"/>
      <c r="T2084" s="17"/>
      <c r="U2084" s="62">
        <f t="shared" si="406"/>
        <v>0</v>
      </c>
      <c r="V2084" s="63">
        <f>IF(ISBLANK($B2084),0,VLOOKUP($B2084,Listen!$A$2:$C$45,2,FALSE))</f>
        <v>0</v>
      </c>
      <c r="W2084" s="63">
        <f>IF(ISBLANK($B2084),0,VLOOKUP($B2084,Listen!$A$2:$C$45,3,FALSE))</f>
        <v>0</v>
      </c>
      <c r="X2084" s="49">
        <f t="shared" si="405"/>
        <v>0</v>
      </c>
      <c r="Y2084" s="49">
        <f t="shared" si="404"/>
        <v>0</v>
      </c>
      <c r="Z2084" s="49">
        <f t="shared" si="404"/>
        <v>0</v>
      </c>
      <c r="AA2084" s="49">
        <f t="shared" si="404"/>
        <v>0</v>
      </c>
      <c r="AB2084" s="49">
        <f t="shared" si="404"/>
        <v>0</v>
      </c>
      <c r="AC2084" s="49">
        <f t="shared" si="404"/>
        <v>0</v>
      </c>
      <c r="AD2084" s="49">
        <f t="shared" si="404"/>
        <v>0</v>
      </c>
      <c r="AE2084" s="51">
        <f t="shared" si="415"/>
        <v>0</v>
      </c>
      <c r="AF2084" s="51">
        <f>IF(C2084=A_Stammdaten!$B$12,D_SAV!$U2084-D_SAV!$AG2084,HLOOKUP(A_Stammdaten!$B$12-1,$AH$4:$AN$4004,ROW(C2084)-3,FALSE)-$AG2084)</f>
        <v>0</v>
      </c>
      <c r="AG2084" s="51">
        <f>HLOOKUP(A_Stammdaten!$B$12,$AH$4:$AN$4004,ROW(C2084)-3,FALSE)</f>
        <v>0</v>
      </c>
      <c r="AH2084" s="51">
        <f t="shared" si="407"/>
        <v>0</v>
      </c>
      <c r="AI2084" s="51">
        <f t="shared" si="408"/>
        <v>0</v>
      </c>
      <c r="AJ2084" s="51">
        <f t="shared" si="409"/>
        <v>0</v>
      </c>
      <c r="AK2084" s="51">
        <f t="shared" si="410"/>
        <v>0</v>
      </c>
      <c r="AL2084" s="51">
        <f t="shared" si="411"/>
        <v>0</v>
      </c>
      <c r="AM2084" s="51">
        <f t="shared" si="412"/>
        <v>0</v>
      </c>
      <c r="AN2084" s="51">
        <f t="shared" si="413"/>
        <v>0</v>
      </c>
    </row>
    <row r="2085" spans="1:40" x14ac:dyDescent="0.25">
      <c r="A2085" s="17"/>
      <c r="B2085" s="17"/>
      <c r="C2085" s="35"/>
      <c r="D2085" s="17"/>
      <c r="E2085" s="17"/>
      <c r="F2085" s="17"/>
      <c r="G2085" s="62">
        <f t="shared" si="414"/>
        <v>0</v>
      </c>
      <c r="H2085" s="17"/>
      <c r="I2085" s="17"/>
      <c r="J2085" s="17"/>
      <c r="K2085" s="17"/>
      <c r="L2085" s="17"/>
      <c r="M2085" s="17"/>
      <c r="N2085" s="17"/>
      <c r="O2085" s="17"/>
      <c r="P2085" s="115"/>
      <c r="Q2085" s="62">
        <f>IF(C2085&gt;A_Stammdaten!$B$12,0,SUM(G2085,H2085,J2085,K2085,M2085,N2085)-SUM(I2085,L2085,O2085,P2085))</f>
        <v>0</v>
      </c>
      <c r="R2085" s="17"/>
      <c r="S2085" s="17"/>
      <c r="T2085" s="17"/>
      <c r="U2085" s="62">
        <f t="shared" si="406"/>
        <v>0</v>
      </c>
      <c r="V2085" s="63">
        <f>IF(ISBLANK($B2085),0,VLOOKUP($B2085,Listen!$A$2:$C$45,2,FALSE))</f>
        <v>0</v>
      </c>
      <c r="W2085" s="63">
        <f>IF(ISBLANK($B2085),0,VLOOKUP($B2085,Listen!$A$2:$C$45,3,FALSE))</f>
        <v>0</v>
      </c>
      <c r="X2085" s="49">
        <f t="shared" si="405"/>
        <v>0</v>
      </c>
      <c r="Y2085" s="49">
        <f t="shared" si="404"/>
        <v>0</v>
      </c>
      <c r="Z2085" s="49">
        <f t="shared" si="404"/>
        <v>0</v>
      </c>
      <c r="AA2085" s="49">
        <f t="shared" si="404"/>
        <v>0</v>
      </c>
      <c r="AB2085" s="49">
        <f t="shared" si="404"/>
        <v>0</v>
      </c>
      <c r="AC2085" s="49">
        <f t="shared" si="404"/>
        <v>0</v>
      </c>
      <c r="AD2085" s="49">
        <f t="shared" ref="Y2085:AD2128" si="416">$V2085</f>
        <v>0</v>
      </c>
      <c r="AE2085" s="51">
        <f t="shared" si="415"/>
        <v>0</v>
      </c>
      <c r="AF2085" s="51">
        <f>IF(C2085=A_Stammdaten!$B$12,D_SAV!$U2085-D_SAV!$AG2085,HLOOKUP(A_Stammdaten!$B$12-1,$AH$4:$AN$4004,ROW(C2085)-3,FALSE)-$AG2085)</f>
        <v>0</v>
      </c>
      <c r="AG2085" s="51">
        <f>HLOOKUP(A_Stammdaten!$B$12,$AH$4:$AN$4004,ROW(C2085)-3,FALSE)</f>
        <v>0</v>
      </c>
      <c r="AH2085" s="51">
        <f t="shared" si="407"/>
        <v>0</v>
      </c>
      <c r="AI2085" s="51">
        <f t="shared" si="408"/>
        <v>0</v>
      </c>
      <c r="AJ2085" s="51">
        <f t="shared" si="409"/>
        <v>0</v>
      </c>
      <c r="AK2085" s="51">
        <f t="shared" si="410"/>
        <v>0</v>
      </c>
      <c r="AL2085" s="51">
        <f t="shared" si="411"/>
        <v>0</v>
      </c>
      <c r="AM2085" s="51">
        <f t="shared" si="412"/>
        <v>0</v>
      </c>
      <c r="AN2085" s="51">
        <f t="shared" si="413"/>
        <v>0</v>
      </c>
    </row>
    <row r="2086" spans="1:40" x14ac:dyDescent="0.25">
      <c r="A2086" s="17"/>
      <c r="B2086" s="17"/>
      <c r="C2086" s="35"/>
      <c r="D2086" s="17"/>
      <c r="E2086" s="17"/>
      <c r="F2086" s="17"/>
      <c r="G2086" s="62">
        <f t="shared" si="414"/>
        <v>0</v>
      </c>
      <c r="H2086" s="17"/>
      <c r="I2086" s="17"/>
      <c r="J2086" s="17"/>
      <c r="K2086" s="17"/>
      <c r="L2086" s="17"/>
      <c r="M2086" s="17"/>
      <c r="N2086" s="17"/>
      <c r="O2086" s="17"/>
      <c r="P2086" s="115"/>
      <c r="Q2086" s="62">
        <f>IF(C2086&gt;A_Stammdaten!$B$12,0,SUM(G2086,H2086,J2086,K2086,M2086,N2086)-SUM(I2086,L2086,O2086,P2086))</f>
        <v>0</v>
      </c>
      <c r="R2086" s="17"/>
      <c r="S2086" s="17"/>
      <c r="T2086" s="17"/>
      <c r="U2086" s="62">
        <f t="shared" si="406"/>
        <v>0</v>
      </c>
      <c r="V2086" s="63">
        <f>IF(ISBLANK($B2086),0,VLOOKUP($B2086,Listen!$A$2:$C$45,2,FALSE))</f>
        <v>0</v>
      </c>
      <c r="W2086" s="63">
        <f>IF(ISBLANK($B2086),0,VLOOKUP($B2086,Listen!$A$2:$C$45,3,FALSE))</f>
        <v>0</v>
      </c>
      <c r="X2086" s="49">
        <f t="shared" si="405"/>
        <v>0</v>
      </c>
      <c r="Y2086" s="49">
        <f t="shared" si="416"/>
        <v>0</v>
      </c>
      <c r="Z2086" s="49">
        <f t="shared" si="416"/>
        <v>0</v>
      </c>
      <c r="AA2086" s="49">
        <f t="shared" si="416"/>
        <v>0</v>
      </c>
      <c r="AB2086" s="49">
        <f t="shared" si="416"/>
        <v>0</v>
      </c>
      <c r="AC2086" s="49">
        <f t="shared" si="416"/>
        <v>0</v>
      </c>
      <c r="AD2086" s="49">
        <f t="shared" si="416"/>
        <v>0</v>
      </c>
      <c r="AE2086" s="51">
        <f t="shared" si="415"/>
        <v>0</v>
      </c>
      <c r="AF2086" s="51">
        <f>IF(C2086=A_Stammdaten!$B$12,D_SAV!$U2086-D_SAV!$AG2086,HLOOKUP(A_Stammdaten!$B$12-1,$AH$4:$AN$4004,ROW(C2086)-3,FALSE)-$AG2086)</f>
        <v>0</v>
      </c>
      <c r="AG2086" s="51">
        <f>HLOOKUP(A_Stammdaten!$B$12,$AH$4:$AN$4004,ROW(C2086)-3,FALSE)</f>
        <v>0</v>
      </c>
      <c r="AH2086" s="51">
        <f t="shared" si="407"/>
        <v>0</v>
      </c>
      <c r="AI2086" s="51">
        <f t="shared" si="408"/>
        <v>0</v>
      </c>
      <c r="AJ2086" s="51">
        <f t="shared" si="409"/>
        <v>0</v>
      </c>
      <c r="AK2086" s="51">
        <f t="shared" si="410"/>
        <v>0</v>
      </c>
      <c r="AL2086" s="51">
        <f t="shared" si="411"/>
        <v>0</v>
      </c>
      <c r="AM2086" s="51">
        <f t="shared" si="412"/>
        <v>0</v>
      </c>
      <c r="AN2086" s="51">
        <f t="shared" si="413"/>
        <v>0</v>
      </c>
    </row>
    <row r="2087" spans="1:40" x14ac:dyDescent="0.25">
      <c r="A2087" s="17"/>
      <c r="B2087" s="17"/>
      <c r="C2087" s="35"/>
      <c r="D2087" s="17"/>
      <c r="E2087" s="17"/>
      <c r="F2087" s="17"/>
      <c r="G2087" s="62">
        <f t="shared" si="414"/>
        <v>0</v>
      </c>
      <c r="H2087" s="17"/>
      <c r="I2087" s="17"/>
      <c r="J2087" s="17"/>
      <c r="K2087" s="17"/>
      <c r="L2087" s="17"/>
      <c r="M2087" s="17"/>
      <c r="N2087" s="17"/>
      <c r="O2087" s="17"/>
      <c r="P2087" s="115"/>
      <c r="Q2087" s="62">
        <f>IF(C2087&gt;A_Stammdaten!$B$12,0,SUM(G2087,H2087,J2087,K2087,M2087,N2087)-SUM(I2087,L2087,O2087,P2087))</f>
        <v>0</v>
      </c>
      <c r="R2087" s="17"/>
      <c r="S2087" s="17"/>
      <c r="T2087" s="17"/>
      <c r="U2087" s="62">
        <f t="shared" si="406"/>
        <v>0</v>
      </c>
      <c r="V2087" s="63">
        <f>IF(ISBLANK($B2087),0,VLOOKUP($B2087,Listen!$A$2:$C$45,2,FALSE))</f>
        <v>0</v>
      </c>
      <c r="W2087" s="63">
        <f>IF(ISBLANK($B2087),0,VLOOKUP($B2087,Listen!$A$2:$C$45,3,FALSE))</f>
        <v>0</v>
      </c>
      <c r="X2087" s="49">
        <f t="shared" si="405"/>
        <v>0</v>
      </c>
      <c r="Y2087" s="49">
        <f t="shared" si="416"/>
        <v>0</v>
      </c>
      <c r="Z2087" s="49">
        <f t="shared" si="416"/>
        <v>0</v>
      </c>
      <c r="AA2087" s="49">
        <f t="shared" si="416"/>
        <v>0</v>
      </c>
      <c r="AB2087" s="49">
        <f t="shared" si="416"/>
        <v>0</v>
      </c>
      <c r="AC2087" s="49">
        <f t="shared" si="416"/>
        <v>0</v>
      </c>
      <c r="AD2087" s="49">
        <f t="shared" si="416"/>
        <v>0</v>
      </c>
      <c r="AE2087" s="51">
        <f t="shared" si="415"/>
        <v>0</v>
      </c>
      <c r="AF2087" s="51">
        <f>IF(C2087=A_Stammdaten!$B$12,D_SAV!$U2087-D_SAV!$AG2087,HLOOKUP(A_Stammdaten!$B$12-1,$AH$4:$AN$4004,ROW(C2087)-3,FALSE)-$AG2087)</f>
        <v>0</v>
      </c>
      <c r="AG2087" s="51">
        <f>HLOOKUP(A_Stammdaten!$B$12,$AH$4:$AN$4004,ROW(C2087)-3,FALSE)</f>
        <v>0</v>
      </c>
      <c r="AH2087" s="51">
        <f t="shared" si="407"/>
        <v>0</v>
      </c>
      <c r="AI2087" s="51">
        <f t="shared" si="408"/>
        <v>0</v>
      </c>
      <c r="AJ2087" s="51">
        <f t="shared" si="409"/>
        <v>0</v>
      </c>
      <c r="AK2087" s="51">
        <f t="shared" si="410"/>
        <v>0</v>
      </c>
      <c r="AL2087" s="51">
        <f t="shared" si="411"/>
        <v>0</v>
      </c>
      <c r="AM2087" s="51">
        <f t="shared" si="412"/>
        <v>0</v>
      </c>
      <c r="AN2087" s="51">
        <f t="shared" si="413"/>
        <v>0</v>
      </c>
    </row>
    <row r="2088" spans="1:40" x14ac:dyDescent="0.25">
      <c r="A2088" s="17"/>
      <c r="B2088" s="17"/>
      <c r="C2088" s="35"/>
      <c r="D2088" s="17"/>
      <c r="E2088" s="17"/>
      <c r="F2088" s="17"/>
      <c r="G2088" s="62">
        <f t="shared" si="414"/>
        <v>0</v>
      </c>
      <c r="H2088" s="17"/>
      <c r="I2088" s="17"/>
      <c r="J2088" s="17"/>
      <c r="K2088" s="17"/>
      <c r="L2088" s="17"/>
      <c r="M2088" s="17"/>
      <c r="N2088" s="17"/>
      <c r="O2088" s="17"/>
      <c r="P2088" s="115"/>
      <c r="Q2088" s="62">
        <f>IF(C2088&gt;A_Stammdaten!$B$12,0,SUM(G2088,H2088,J2088,K2088,M2088,N2088)-SUM(I2088,L2088,O2088,P2088))</f>
        <v>0</v>
      </c>
      <c r="R2088" s="17"/>
      <c r="S2088" s="17"/>
      <c r="T2088" s="17"/>
      <c r="U2088" s="62">
        <f t="shared" si="406"/>
        <v>0</v>
      </c>
      <c r="V2088" s="63">
        <f>IF(ISBLANK($B2088),0,VLOOKUP($B2088,Listen!$A$2:$C$45,2,FALSE))</f>
        <v>0</v>
      </c>
      <c r="W2088" s="63">
        <f>IF(ISBLANK($B2088),0,VLOOKUP($B2088,Listen!$A$2:$C$45,3,FALSE))</f>
        <v>0</v>
      </c>
      <c r="X2088" s="49">
        <f t="shared" si="405"/>
        <v>0</v>
      </c>
      <c r="Y2088" s="49">
        <f t="shared" si="416"/>
        <v>0</v>
      </c>
      <c r="Z2088" s="49">
        <f t="shared" si="416"/>
        <v>0</v>
      </c>
      <c r="AA2088" s="49">
        <f t="shared" si="416"/>
        <v>0</v>
      </c>
      <c r="AB2088" s="49">
        <f t="shared" si="416"/>
        <v>0</v>
      </c>
      <c r="AC2088" s="49">
        <f t="shared" si="416"/>
        <v>0</v>
      </c>
      <c r="AD2088" s="49">
        <f t="shared" si="416"/>
        <v>0</v>
      </c>
      <c r="AE2088" s="51">
        <f t="shared" si="415"/>
        <v>0</v>
      </c>
      <c r="AF2088" s="51">
        <f>IF(C2088=A_Stammdaten!$B$12,D_SAV!$U2088-D_SAV!$AG2088,HLOOKUP(A_Stammdaten!$B$12-1,$AH$4:$AN$4004,ROW(C2088)-3,FALSE)-$AG2088)</f>
        <v>0</v>
      </c>
      <c r="AG2088" s="51">
        <f>HLOOKUP(A_Stammdaten!$B$12,$AH$4:$AN$4004,ROW(C2088)-3,FALSE)</f>
        <v>0</v>
      </c>
      <c r="AH2088" s="51">
        <f t="shared" si="407"/>
        <v>0</v>
      </c>
      <c r="AI2088" s="51">
        <f t="shared" si="408"/>
        <v>0</v>
      </c>
      <c r="AJ2088" s="51">
        <f t="shared" si="409"/>
        <v>0</v>
      </c>
      <c r="AK2088" s="51">
        <f t="shared" si="410"/>
        <v>0</v>
      </c>
      <c r="AL2088" s="51">
        <f t="shared" si="411"/>
        <v>0</v>
      </c>
      <c r="AM2088" s="51">
        <f t="shared" si="412"/>
        <v>0</v>
      </c>
      <c r="AN2088" s="51">
        <f t="shared" si="413"/>
        <v>0</v>
      </c>
    </row>
    <row r="2089" spans="1:40" x14ac:dyDescent="0.25">
      <c r="A2089" s="17"/>
      <c r="B2089" s="17"/>
      <c r="C2089" s="35"/>
      <c r="D2089" s="17"/>
      <c r="E2089" s="17"/>
      <c r="F2089" s="17"/>
      <c r="G2089" s="62">
        <f t="shared" si="414"/>
        <v>0</v>
      </c>
      <c r="H2089" s="17"/>
      <c r="I2089" s="17"/>
      <c r="J2089" s="17"/>
      <c r="K2089" s="17"/>
      <c r="L2089" s="17"/>
      <c r="M2089" s="17"/>
      <c r="N2089" s="17"/>
      <c r="O2089" s="17"/>
      <c r="P2089" s="115"/>
      <c r="Q2089" s="62">
        <f>IF(C2089&gt;A_Stammdaten!$B$12,0,SUM(G2089,H2089,J2089,K2089,M2089,N2089)-SUM(I2089,L2089,O2089,P2089))</f>
        <v>0</v>
      </c>
      <c r="R2089" s="17"/>
      <c r="S2089" s="17"/>
      <c r="T2089" s="17"/>
      <c r="U2089" s="62">
        <f t="shared" si="406"/>
        <v>0</v>
      </c>
      <c r="V2089" s="63">
        <f>IF(ISBLANK($B2089),0,VLOOKUP($B2089,Listen!$A$2:$C$45,2,FALSE))</f>
        <v>0</v>
      </c>
      <c r="W2089" s="63">
        <f>IF(ISBLANK($B2089),0,VLOOKUP($B2089,Listen!$A$2:$C$45,3,FALSE))</f>
        <v>0</v>
      </c>
      <c r="X2089" s="49">
        <f t="shared" si="405"/>
        <v>0</v>
      </c>
      <c r="Y2089" s="49">
        <f t="shared" si="416"/>
        <v>0</v>
      </c>
      <c r="Z2089" s="49">
        <f t="shared" si="416"/>
        <v>0</v>
      </c>
      <c r="AA2089" s="49">
        <f t="shared" si="416"/>
        <v>0</v>
      </c>
      <c r="AB2089" s="49">
        <f t="shared" si="416"/>
        <v>0</v>
      </c>
      <c r="AC2089" s="49">
        <f t="shared" si="416"/>
        <v>0</v>
      </c>
      <c r="AD2089" s="49">
        <f t="shared" si="416"/>
        <v>0</v>
      </c>
      <c r="AE2089" s="51">
        <f t="shared" si="415"/>
        <v>0</v>
      </c>
      <c r="AF2089" s="51">
        <f>IF(C2089=A_Stammdaten!$B$12,D_SAV!$U2089-D_SAV!$AG2089,HLOOKUP(A_Stammdaten!$B$12-1,$AH$4:$AN$4004,ROW(C2089)-3,FALSE)-$AG2089)</f>
        <v>0</v>
      </c>
      <c r="AG2089" s="51">
        <f>HLOOKUP(A_Stammdaten!$B$12,$AH$4:$AN$4004,ROW(C2089)-3,FALSE)</f>
        <v>0</v>
      </c>
      <c r="AH2089" s="51">
        <f t="shared" si="407"/>
        <v>0</v>
      </c>
      <c r="AI2089" s="51">
        <f t="shared" si="408"/>
        <v>0</v>
      </c>
      <c r="AJ2089" s="51">
        <f t="shared" si="409"/>
        <v>0</v>
      </c>
      <c r="AK2089" s="51">
        <f t="shared" si="410"/>
        <v>0</v>
      </c>
      <c r="AL2089" s="51">
        <f t="shared" si="411"/>
        <v>0</v>
      </c>
      <c r="AM2089" s="51">
        <f t="shared" si="412"/>
        <v>0</v>
      </c>
      <c r="AN2089" s="51">
        <f t="shared" si="413"/>
        <v>0</v>
      </c>
    </row>
    <row r="2090" spans="1:40" x14ac:dyDescent="0.25">
      <c r="A2090" s="17"/>
      <c r="B2090" s="17"/>
      <c r="C2090" s="35"/>
      <c r="D2090" s="17"/>
      <c r="E2090" s="17"/>
      <c r="F2090" s="17"/>
      <c r="G2090" s="62">
        <f t="shared" si="414"/>
        <v>0</v>
      </c>
      <c r="H2090" s="17"/>
      <c r="I2090" s="17"/>
      <c r="J2090" s="17"/>
      <c r="K2090" s="17"/>
      <c r="L2090" s="17"/>
      <c r="M2090" s="17"/>
      <c r="N2090" s="17"/>
      <c r="O2090" s="17"/>
      <c r="P2090" s="115"/>
      <c r="Q2090" s="62">
        <f>IF(C2090&gt;A_Stammdaten!$B$12,0,SUM(G2090,H2090,J2090,K2090,M2090,N2090)-SUM(I2090,L2090,O2090,P2090))</f>
        <v>0</v>
      </c>
      <c r="R2090" s="17"/>
      <c r="S2090" s="17"/>
      <c r="T2090" s="17"/>
      <c r="U2090" s="62">
        <f t="shared" si="406"/>
        <v>0</v>
      </c>
      <c r="V2090" s="63">
        <f>IF(ISBLANK($B2090),0,VLOOKUP($B2090,Listen!$A$2:$C$45,2,FALSE))</f>
        <v>0</v>
      </c>
      <c r="W2090" s="63">
        <f>IF(ISBLANK($B2090),0,VLOOKUP($B2090,Listen!$A$2:$C$45,3,FALSE))</f>
        <v>0</v>
      </c>
      <c r="X2090" s="49">
        <f t="shared" si="405"/>
        <v>0</v>
      </c>
      <c r="Y2090" s="49">
        <f t="shared" si="416"/>
        <v>0</v>
      </c>
      <c r="Z2090" s="49">
        <f t="shared" si="416"/>
        <v>0</v>
      </c>
      <c r="AA2090" s="49">
        <f t="shared" si="416"/>
        <v>0</v>
      </c>
      <c r="AB2090" s="49">
        <f t="shared" si="416"/>
        <v>0</v>
      </c>
      <c r="AC2090" s="49">
        <f t="shared" si="416"/>
        <v>0</v>
      </c>
      <c r="AD2090" s="49">
        <f t="shared" si="416"/>
        <v>0</v>
      </c>
      <c r="AE2090" s="51">
        <f t="shared" si="415"/>
        <v>0</v>
      </c>
      <c r="AF2090" s="51">
        <f>IF(C2090=A_Stammdaten!$B$12,D_SAV!$U2090-D_SAV!$AG2090,HLOOKUP(A_Stammdaten!$B$12-1,$AH$4:$AN$4004,ROW(C2090)-3,FALSE)-$AG2090)</f>
        <v>0</v>
      </c>
      <c r="AG2090" s="51">
        <f>HLOOKUP(A_Stammdaten!$B$12,$AH$4:$AN$4004,ROW(C2090)-3,FALSE)</f>
        <v>0</v>
      </c>
      <c r="AH2090" s="51">
        <f t="shared" si="407"/>
        <v>0</v>
      </c>
      <c r="AI2090" s="51">
        <f t="shared" si="408"/>
        <v>0</v>
      </c>
      <c r="AJ2090" s="51">
        <f t="shared" si="409"/>
        <v>0</v>
      </c>
      <c r="AK2090" s="51">
        <f t="shared" si="410"/>
        <v>0</v>
      </c>
      <c r="AL2090" s="51">
        <f t="shared" si="411"/>
        <v>0</v>
      </c>
      <c r="AM2090" s="51">
        <f t="shared" si="412"/>
        <v>0</v>
      </c>
      <c r="AN2090" s="51">
        <f t="shared" si="413"/>
        <v>0</v>
      </c>
    </row>
    <row r="2091" spans="1:40" x14ac:dyDescent="0.25">
      <c r="A2091" s="17"/>
      <c r="B2091" s="17"/>
      <c r="C2091" s="35"/>
      <c r="D2091" s="17"/>
      <c r="E2091" s="17"/>
      <c r="F2091" s="17"/>
      <c r="G2091" s="62">
        <f t="shared" si="414"/>
        <v>0</v>
      </c>
      <c r="H2091" s="17"/>
      <c r="I2091" s="17"/>
      <c r="J2091" s="17"/>
      <c r="K2091" s="17"/>
      <c r="L2091" s="17"/>
      <c r="M2091" s="17"/>
      <c r="N2091" s="17"/>
      <c r="O2091" s="17"/>
      <c r="P2091" s="115"/>
      <c r="Q2091" s="62">
        <f>IF(C2091&gt;A_Stammdaten!$B$12,0,SUM(G2091,H2091,J2091,K2091,M2091,N2091)-SUM(I2091,L2091,O2091,P2091))</f>
        <v>0</v>
      </c>
      <c r="R2091" s="17"/>
      <c r="S2091" s="17"/>
      <c r="T2091" s="17"/>
      <c r="U2091" s="62">
        <f t="shared" si="406"/>
        <v>0</v>
      </c>
      <c r="V2091" s="63">
        <f>IF(ISBLANK($B2091),0,VLOOKUP($B2091,Listen!$A$2:$C$45,2,FALSE))</f>
        <v>0</v>
      </c>
      <c r="W2091" s="63">
        <f>IF(ISBLANK($B2091),0,VLOOKUP($B2091,Listen!$A$2:$C$45,3,FALSE))</f>
        <v>0</v>
      </c>
      <c r="X2091" s="49">
        <f t="shared" si="405"/>
        <v>0</v>
      </c>
      <c r="Y2091" s="49">
        <f t="shared" si="416"/>
        <v>0</v>
      </c>
      <c r="Z2091" s="49">
        <f t="shared" si="416"/>
        <v>0</v>
      </c>
      <c r="AA2091" s="49">
        <f t="shared" si="416"/>
        <v>0</v>
      </c>
      <c r="AB2091" s="49">
        <f t="shared" si="416"/>
        <v>0</v>
      </c>
      <c r="AC2091" s="49">
        <f t="shared" si="416"/>
        <v>0</v>
      </c>
      <c r="AD2091" s="49">
        <f t="shared" si="416"/>
        <v>0</v>
      </c>
      <c r="AE2091" s="51">
        <f t="shared" si="415"/>
        <v>0</v>
      </c>
      <c r="AF2091" s="51">
        <f>IF(C2091=A_Stammdaten!$B$12,D_SAV!$U2091-D_SAV!$AG2091,HLOOKUP(A_Stammdaten!$B$12-1,$AH$4:$AN$4004,ROW(C2091)-3,FALSE)-$AG2091)</f>
        <v>0</v>
      </c>
      <c r="AG2091" s="51">
        <f>HLOOKUP(A_Stammdaten!$B$12,$AH$4:$AN$4004,ROW(C2091)-3,FALSE)</f>
        <v>0</v>
      </c>
      <c r="AH2091" s="51">
        <f t="shared" si="407"/>
        <v>0</v>
      </c>
      <c r="AI2091" s="51">
        <f t="shared" si="408"/>
        <v>0</v>
      </c>
      <c r="AJ2091" s="51">
        <f t="shared" si="409"/>
        <v>0</v>
      </c>
      <c r="AK2091" s="51">
        <f t="shared" si="410"/>
        <v>0</v>
      </c>
      <c r="AL2091" s="51">
        <f t="shared" si="411"/>
        <v>0</v>
      </c>
      <c r="AM2091" s="51">
        <f t="shared" si="412"/>
        <v>0</v>
      </c>
      <c r="AN2091" s="51">
        <f t="shared" si="413"/>
        <v>0</v>
      </c>
    </row>
    <row r="2092" spans="1:40" x14ac:dyDescent="0.25">
      <c r="A2092" s="17"/>
      <c r="B2092" s="17"/>
      <c r="C2092" s="35"/>
      <c r="D2092" s="17"/>
      <c r="E2092" s="17"/>
      <c r="F2092" s="17"/>
      <c r="G2092" s="62">
        <f t="shared" si="414"/>
        <v>0</v>
      </c>
      <c r="H2092" s="17"/>
      <c r="I2092" s="17"/>
      <c r="J2092" s="17"/>
      <c r="K2092" s="17"/>
      <c r="L2092" s="17"/>
      <c r="M2092" s="17"/>
      <c r="N2092" s="17"/>
      <c r="O2092" s="17"/>
      <c r="P2092" s="115"/>
      <c r="Q2092" s="62">
        <f>IF(C2092&gt;A_Stammdaten!$B$12,0,SUM(G2092,H2092,J2092,K2092,M2092,N2092)-SUM(I2092,L2092,O2092,P2092))</f>
        <v>0</v>
      </c>
      <c r="R2092" s="17"/>
      <c r="S2092" s="17"/>
      <c r="T2092" s="17"/>
      <c r="U2092" s="62">
        <f t="shared" si="406"/>
        <v>0</v>
      </c>
      <c r="V2092" s="63">
        <f>IF(ISBLANK($B2092),0,VLOOKUP($B2092,Listen!$A$2:$C$45,2,FALSE))</f>
        <v>0</v>
      </c>
      <c r="W2092" s="63">
        <f>IF(ISBLANK($B2092),0,VLOOKUP($B2092,Listen!$A$2:$C$45,3,FALSE))</f>
        <v>0</v>
      </c>
      <c r="X2092" s="49">
        <f t="shared" si="405"/>
        <v>0</v>
      </c>
      <c r="Y2092" s="49">
        <f t="shared" si="416"/>
        <v>0</v>
      </c>
      <c r="Z2092" s="49">
        <f t="shared" si="416"/>
        <v>0</v>
      </c>
      <c r="AA2092" s="49">
        <f t="shared" si="416"/>
        <v>0</v>
      </c>
      <c r="AB2092" s="49">
        <f t="shared" si="416"/>
        <v>0</v>
      </c>
      <c r="AC2092" s="49">
        <f t="shared" si="416"/>
        <v>0</v>
      </c>
      <c r="AD2092" s="49">
        <f t="shared" si="416"/>
        <v>0</v>
      </c>
      <c r="AE2092" s="51">
        <f t="shared" si="415"/>
        <v>0</v>
      </c>
      <c r="AF2092" s="51">
        <f>IF(C2092=A_Stammdaten!$B$12,D_SAV!$U2092-D_SAV!$AG2092,HLOOKUP(A_Stammdaten!$B$12-1,$AH$4:$AN$4004,ROW(C2092)-3,FALSE)-$AG2092)</f>
        <v>0</v>
      </c>
      <c r="AG2092" s="51">
        <f>HLOOKUP(A_Stammdaten!$B$12,$AH$4:$AN$4004,ROW(C2092)-3,FALSE)</f>
        <v>0</v>
      </c>
      <c r="AH2092" s="51">
        <f t="shared" si="407"/>
        <v>0</v>
      </c>
      <c r="AI2092" s="51">
        <f t="shared" si="408"/>
        <v>0</v>
      </c>
      <c r="AJ2092" s="51">
        <f t="shared" si="409"/>
        <v>0</v>
      </c>
      <c r="AK2092" s="51">
        <f t="shared" si="410"/>
        <v>0</v>
      </c>
      <c r="AL2092" s="51">
        <f t="shared" si="411"/>
        <v>0</v>
      </c>
      <c r="AM2092" s="51">
        <f t="shared" si="412"/>
        <v>0</v>
      </c>
      <c r="AN2092" s="51">
        <f t="shared" si="413"/>
        <v>0</v>
      </c>
    </row>
    <row r="2093" spans="1:40" x14ac:dyDescent="0.25">
      <c r="A2093" s="17"/>
      <c r="B2093" s="17"/>
      <c r="C2093" s="35"/>
      <c r="D2093" s="17"/>
      <c r="E2093" s="17"/>
      <c r="F2093" s="17"/>
      <c r="G2093" s="62">
        <f t="shared" si="414"/>
        <v>0</v>
      </c>
      <c r="H2093" s="17"/>
      <c r="I2093" s="17"/>
      <c r="J2093" s="17"/>
      <c r="K2093" s="17"/>
      <c r="L2093" s="17"/>
      <c r="M2093" s="17"/>
      <c r="N2093" s="17"/>
      <c r="O2093" s="17"/>
      <c r="P2093" s="115"/>
      <c r="Q2093" s="62">
        <f>IF(C2093&gt;A_Stammdaten!$B$12,0,SUM(G2093,H2093,J2093,K2093,M2093,N2093)-SUM(I2093,L2093,O2093,P2093))</f>
        <v>0</v>
      </c>
      <c r="R2093" s="17"/>
      <c r="S2093" s="17"/>
      <c r="T2093" s="17"/>
      <c r="U2093" s="62">
        <f t="shared" si="406"/>
        <v>0</v>
      </c>
      <c r="V2093" s="63">
        <f>IF(ISBLANK($B2093),0,VLOOKUP($B2093,Listen!$A$2:$C$45,2,FALSE))</f>
        <v>0</v>
      </c>
      <c r="W2093" s="63">
        <f>IF(ISBLANK($B2093),0,VLOOKUP($B2093,Listen!$A$2:$C$45,3,FALSE))</f>
        <v>0</v>
      </c>
      <c r="X2093" s="49">
        <f t="shared" si="405"/>
        <v>0</v>
      </c>
      <c r="Y2093" s="49">
        <f t="shared" si="416"/>
        <v>0</v>
      </c>
      <c r="Z2093" s="49">
        <f t="shared" si="416"/>
        <v>0</v>
      </c>
      <c r="AA2093" s="49">
        <f t="shared" si="416"/>
        <v>0</v>
      </c>
      <c r="AB2093" s="49">
        <f t="shared" si="416"/>
        <v>0</v>
      </c>
      <c r="AC2093" s="49">
        <f t="shared" si="416"/>
        <v>0</v>
      </c>
      <c r="AD2093" s="49">
        <f t="shared" si="416"/>
        <v>0</v>
      </c>
      <c r="AE2093" s="51">
        <f t="shared" si="415"/>
        <v>0</v>
      </c>
      <c r="AF2093" s="51">
        <f>IF(C2093=A_Stammdaten!$B$12,D_SAV!$U2093-D_SAV!$AG2093,HLOOKUP(A_Stammdaten!$B$12-1,$AH$4:$AN$4004,ROW(C2093)-3,FALSE)-$AG2093)</f>
        <v>0</v>
      </c>
      <c r="AG2093" s="51">
        <f>HLOOKUP(A_Stammdaten!$B$12,$AH$4:$AN$4004,ROW(C2093)-3,FALSE)</f>
        <v>0</v>
      </c>
      <c r="AH2093" s="51">
        <f t="shared" si="407"/>
        <v>0</v>
      </c>
      <c r="AI2093" s="51">
        <f t="shared" si="408"/>
        <v>0</v>
      </c>
      <c r="AJ2093" s="51">
        <f t="shared" si="409"/>
        <v>0</v>
      </c>
      <c r="AK2093" s="51">
        <f t="shared" si="410"/>
        <v>0</v>
      </c>
      <c r="AL2093" s="51">
        <f t="shared" si="411"/>
        <v>0</v>
      </c>
      <c r="AM2093" s="51">
        <f t="shared" si="412"/>
        <v>0</v>
      </c>
      <c r="AN2093" s="51">
        <f t="shared" si="413"/>
        <v>0</v>
      </c>
    </row>
    <row r="2094" spans="1:40" x14ac:dyDescent="0.25">
      <c r="A2094" s="17"/>
      <c r="B2094" s="17"/>
      <c r="C2094" s="35"/>
      <c r="D2094" s="17"/>
      <c r="E2094" s="17"/>
      <c r="F2094" s="17"/>
      <c r="G2094" s="62">
        <f t="shared" si="414"/>
        <v>0</v>
      </c>
      <c r="H2094" s="17"/>
      <c r="I2094" s="17"/>
      <c r="J2094" s="17"/>
      <c r="K2094" s="17"/>
      <c r="L2094" s="17"/>
      <c r="M2094" s="17"/>
      <c r="N2094" s="17"/>
      <c r="O2094" s="17"/>
      <c r="P2094" s="115"/>
      <c r="Q2094" s="62">
        <f>IF(C2094&gt;A_Stammdaten!$B$12,0,SUM(G2094,H2094,J2094,K2094,M2094,N2094)-SUM(I2094,L2094,O2094,P2094))</f>
        <v>0</v>
      </c>
      <c r="R2094" s="17"/>
      <c r="S2094" s="17"/>
      <c r="T2094" s="17"/>
      <c r="U2094" s="62">
        <f t="shared" si="406"/>
        <v>0</v>
      </c>
      <c r="V2094" s="63">
        <f>IF(ISBLANK($B2094),0,VLOOKUP($B2094,Listen!$A$2:$C$45,2,FALSE))</f>
        <v>0</v>
      </c>
      <c r="W2094" s="63">
        <f>IF(ISBLANK($B2094),0,VLOOKUP($B2094,Listen!$A$2:$C$45,3,FALSE))</f>
        <v>0</v>
      </c>
      <c r="X2094" s="49">
        <f t="shared" si="405"/>
        <v>0</v>
      </c>
      <c r="Y2094" s="49">
        <f t="shared" si="416"/>
        <v>0</v>
      </c>
      <c r="Z2094" s="49">
        <f t="shared" si="416"/>
        <v>0</v>
      </c>
      <c r="AA2094" s="49">
        <f t="shared" si="416"/>
        <v>0</v>
      </c>
      <c r="AB2094" s="49">
        <f t="shared" si="416"/>
        <v>0</v>
      </c>
      <c r="AC2094" s="49">
        <f t="shared" si="416"/>
        <v>0</v>
      </c>
      <c r="AD2094" s="49">
        <f t="shared" si="416"/>
        <v>0</v>
      </c>
      <c r="AE2094" s="51">
        <f t="shared" si="415"/>
        <v>0</v>
      </c>
      <c r="AF2094" s="51">
        <f>IF(C2094=A_Stammdaten!$B$12,D_SAV!$U2094-D_SAV!$AG2094,HLOOKUP(A_Stammdaten!$B$12-1,$AH$4:$AN$4004,ROW(C2094)-3,FALSE)-$AG2094)</f>
        <v>0</v>
      </c>
      <c r="AG2094" s="51">
        <f>HLOOKUP(A_Stammdaten!$B$12,$AH$4:$AN$4004,ROW(C2094)-3,FALSE)</f>
        <v>0</v>
      </c>
      <c r="AH2094" s="51">
        <f t="shared" si="407"/>
        <v>0</v>
      </c>
      <c r="AI2094" s="51">
        <f t="shared" si="408"/>
        <v>0</v>
      </c>
      <c r="AJ2094" s="51">
        <f t="shared" si="409"/>
        <v>0</v>
      </c>
      <c r="AK2094" s="51">
        <f t="shared" si="410"/>
        <v>0</v>
      </c>
      <c r="AL2094" s="51">
        <f t="shared" si="411"/>
        <v>0</v>
      </c>
      <c r="AM2094" s="51">
        <f t="shared" si="412"/>
        <v>0</v>
      </c>
      <c r="AN2094" s="51">
        <f t="shared" si="413"/>
        <v>0</v>
      </c>
    </row>
    <row r="2095" spans="1:40" x14ac:dyDescent="0.25">
      <c r="A2095" s="17"/>
      <c r="B2095" s="17"/>
      <c r="C2095" s="35"/>
      <c r="D2095" s="17"/>
      <c r="E2095" s="17"/>
      <c r="F2095" s="17"/>
      <c r="G2095" s="62">
        <f t="shared" si="414"/>
        <v>0</v>
      </c>
      <c r="H2095" s="17"/>
      <c r="I2095" s="17"/>
      <c r="J2095" s="17"/>
      <c r="K2095" s="17"/>
      <c r="L2095" s="17"/>
      <c r="M2095" s="17"/>
      <c r="N2095" s="17"/>
      <c r="O2095" s="17"/>
      <c r="P2095" s="115"/>
      <c r="Q2095" s="62">
        <f>IF(C2095&gt;A_Stammdaten!$B$12,0,SUM(G2095,H2095,J2095,K2095,M2095,N2095)-SUM(I2095,L2095,O2095,P2095))</f>
        <v>0</v>
      </c>
      <c r="R2095" s="17"/>
      <c r="S2095" s="17"/>
      <c r="T2095" s="17"/>
      <c r="U2095" s="62">
        <f t="shared" si="406"/>
        <v>0</v>
      </c>
      <c r="V2095" s="63">
        <f>IF(ISBLANK($B2095),0,VLOOKUP($B2095,Listen!$A$2:$C$45,2,FALSE))</f>
        <v>0</v>
      </c>
      <c r="W2095" s="63">
        <f>IF(ISBLANK($B2095),0,VLOOKUP($B2095,Listen!$A$2:$C$45,3,FALSE))</f>
        <v>0</v>
      </c>
      <c r="X2095" s="49">
        <f t="shared" si="405"/>
        <v>0</v>
      </c>
      <c r="Y2095" s="49">
        <f t="shared" si="416"/>
        <v>0</v>
      </c>
      <c r="Z2095" s="49">
        <f t="shared" si="416"/>
        <v>0</v>
      </c>
      <c r="AA2095" s="49">
        <f t="shared" si="416"/>
        <v>0</v>
      </c>
      <c r="AB2095" s="49">
        <f t="shared" si="416"/>
        <v>0</v>
      </c>
      <c r="AC2095" s="49">
        <f t="shared" si="416"/>
        <v>0</v>
      </c>
      <c r="AD2095" s="49">
        <f t="shared" si="416"/>
        <v>0</v>
      </c>
      <c r="AE2095" s="51">
        <f t="shared" si="415"/>
        <v>0</v>
      </c>
      <c r="AF2095" s="51">
        <f>IF(C2095=A_Stammdaten!$B$12,D_SAV!$U2095-D_SAV!$AG2095,HLOOKUP(A_Stammdaten!$B$12-1,$AH$4:$AN$4004,ROW(C2095)-3,FALSE)-$AG2095)</f>
        <v>0</v>
      </c>
      <c r="AG2095" s="51">
        <f>HLOOKUP(A_Stammdaten!$B$12,$AH$4:$AN$4004,ROW(C2095)-3,FALSE)</f>
        <v>0</v>
      </c>
      <c r="AH2095" s="51">
        <f t="shared" si="407"/>
        <v>0</v>
      </c>
      <c r="AI2095" s="51">
        <f t="shared" si="408"/>
        <v>0</v>
      </c>
      <c r="AJ2095" s="51">
        <f t="shared" si="409"/>
        <v>0</v>
      </c>
      <c r="AK2095" s="51">
        <f t="shared" si="410"/>
        <v>0</v>
      </c>
      <c r="AL2095" s="51">
        <f t="shared" si="411"/>
        <v>0</v>
      </c>
      <c r="AM2095" s="51">
        <f t="shared" si="412"/>
        <v>0</v>
      </c>
      <c r="AN2095" s="51">
        <f t="shared" si="413"/>
        <v>0</v>
      </c>
    </row>
    <row r="2096" spans="1:40" x14ac:dyDescent="0.25">
      <c r="A2096" s="17"/>
      <c r="B2096" s="17"/>
      <c r="C2096" s="35"/>
      <c r="D2096" s="17"/>
      <c r="E2096" s="17"/>
      <c r="F2096" s="17"/>
      <c r="G2096" s="62">
        <f t="shared" si="414"/>
        <v>0</v>
      </c>
      <c r="H2096" s="17"/>
      <c r="I2096" s="17"/>
      <c r="J2096" s="17"/>
      <c r="K2096" s="17"/>
      <c r="L2096" s="17"/>
      <c r="M2096" s="17"/>
      <c r="N2096" s="17"/>
      <c r="O2096" s="17"/>
      <c r="P2096" s="115"/>
      <c r="Q2096" s="62">
        <f>IF(C2096&gt;A_Stammdaten!$B$12,0,SUM(G2096,H2096,J2096,K2096,M2096,N2096)-SUM(I2096,L2096,O2096,P2096))</f>
        <v>0</v>
      </c>
      <c r="R2096" s="17"/>
      <c r="S2096" s="17"/>
      <c r="T2096" s="17"/>
      <c r="U2096" s="62">
        <f t="shared" si="406"/>
        <v>0</v>
      </c>
      <c r="V2096" s="63">
        <f>IF(ISBLANK($B2096),0,VLOOKUP($B2096,Listen!$A$2:$C$45,2,FALSE))</f>
        <v>0</v>
      </c>
      <c r="W2096" s="63">
        <f>IF(ISBLANK($B2096),0,VLOOKUP($B2096,Listen!$A$2:$C$45,3,FALSE))</f>
        <v>0</v>
      </c>
      <c r="X2096" s="49">
        <f t="shared" si="405"/>
        <v>0</v>
      </c>
      <c r="Y2096" s="49">
        <f t="shared" si="416"/>
        <v>0</v>
      </c>
      <c r="Z2096" s="49">
        <f t="shared" si="416"/>
        <v>0</v>
      </c>
      <c r="AA2096" s="49">
        <f t="shared" si="416"/>
        <v>0</v>
      </c>
      <c r="AB2096" s="49">
        <f t="shared" si="416"/>
        <v>0</v>
      </c>
      <c r="AC2096" s="49">
        <f t="shared" si="416"/>
        <v>0</v>
      </c>
      <c r="AD2096" s="49">
        <f t="shared" si="416"/>
        <v>0</v>
      </c>
      <c r="AE2096" s="51">
        <f t="shared" si="415"/>
        <v>0</v>
      </c>
      <c r="AF2096" s="51">
        <f>IF(C2096=A_Stammdaten!$B$12,D_SAV!$U2096-D_SAV!$AG2096,HLOOKUP(A_Stammdaten!$B$12-1,$AH$4:$AN$4004,ROW(C2096)-3,FALSE)-$AG2096)</f>
        <v>0</v>
      </c>
      <c r="AG2096" s="51">
        <f>HLOOKUP(A_Stammdaten!$B$12,$AH$4:$AN$4004,ROW(C2096)-3,FALSE)</f>
        <v>0</v>
      </c>
      <c r="AH2096" s="51">
        <f t="shared" si="407"/>
        <v>0</v>
      </c>
      <c r="AI2096" s="51">
        <f t="shared" si="408"/>
        <v>0</v>
      </c>
      <c r="AJ2096" s="51">
        <f t="shared" si="409"/>
        <v>0</v>
      </c>
      <c r="AK2096" s="51">
        <f t="shared" si="410"/>
        <v>0</v>
      </c>
      <c r="AL2096" s="51">
        <f t="shared" si="411"/>
        <v>0</v>
      </c>
      <c r="AM2096" s="51">
        <f t="shared" si="412"/>
        <v>0</v>
      </c>
      <c r="AN2096" s="51">
        <f t="shared" si="413"/>
        <v>0</v>
      </c>
    </row>
    <row r="2097" spans="1:40" x14ac:dyDescent="0.25">
      <c r="A2097" s="17"/>
      <c r="B2097" s="17"/>
      <c r="C2097" s="35"/>
      <c r="D2097" s="17"/>
      <c r="E2097" s="17"/>
      <c r="F2097" s="17"/>
      <c r="G2097" s="62">
        <f t="shared" si="414"/>
        <v>0</v>
      </c>
      <c r="H2097" s="17"/>
      <c r="I2097" s="17"/>
      <c r="J2097" s="17"/>
      <c r="K2097" s="17"/>
      <c r="L2097" s="17"/>
      <c r="M2097" s="17"/>
      <c r="N2097" s="17"/>
      <c r="O2097" s="17"/>
      <c r="P2097" s="115"/>
      <c r="Q2097" s="62">
        <f>IF(C2097&gt;A_Stammdaten!$B$12,0,SUM(G2097,H2097,J2097,K2097,M2097,N2097)-SUM(I2097,L2097,O2097,P2097))</f>
        <v>0</v>
      </c>
      <c r="R2097" s="17"/>
      <c r="S2097" s="17"/>
      <c r="T2097" s="17"/>
      <c r="U2097" s="62">
        <f t="shared" si="406"/>
        <v>0</v>
      </c>
      <c r="V2097" s="63">
        <f>IF(ISBLANK($B2097),0,VLOOKUP($B2097,Listen!$A$2:$C$45,2,FALSE))</f>
        <v>0</v>
      </c>
      <c r="W2097" s="63">
        <f>IF(ISBLANK($B2097),0,VLOOKUP($B2097,Listen!$A$2:$C$45,3,FALSE))</f>
        <v>0</v>
      </c>
      <c r="X2097" s="49">
        <f t="shared" si="405"/>
        <v>0</v>
      </c>
      <c r="Y2097" s="49">
        <f t="shared" si="416"/>
        <v>0</v>
      </c>
      <c r="Z2097" s="49">
        <f t="shared" si="416"/>
        <v>0</v>
      </c>
      <c r="AA2097" s="49">
        <f t="shared" si="416"/>
        <v>0</v>
      </c>
      <c r="AB2097" s="49">
        <f t="shared" si="416"/>
        <v>0</v>
      </c>
      <c r="AC2097" s="49">
        <f t="shared" si="416"/>
        <v>0</v>
      </c>
      <c r="AD2097" s="49">
        <f t="shared" si="416"/>
        <v>0</v>
      </c>
      <c r="AE2097" s="51">
        <f t="shared" si="415"/>
        <v>0</v>
      </c>
      <c r="AF2097" s="51">
        <f>IF(C2097=A_Stammdaten!$B$12,D_SAV!$U2097-D_SAV!$AG2097,HLOOKUP(A_Stammdaten!$B$12-1,$AH$4:$AN$4004,ROW(C2097)-3,FALSE)-$AG2097)</f>
        <v>0</v>
      </c>
      <c r="AG2097" s="51">
        <f>HLOOKUP(A_Stammdaten!$B$12,$AH$4:$AN$4004,ROW(C2097)-3,FALSE)</f>
        <v>0</v>
      </c>
      <c r="AH2097" s="51">
        <f t="shared" si="407"/>
        <v>0</v>
      </c>
      <c r="AI2097" s="51">
        <f t="shared" si="408"/>
        <v>0</v>
      </c>
      <c r="AJ2097" s="51">
        <f t="shared" si="409"/>
        <v>0</v>
      </c>
      <c r="AK2097" s="51">
        <f t="shared" si="410"/>
        <v>0</v>
      </c>
      <c r="AL2097" s="51">
        <f t="shared" si="411"/>
        <v>0</v>
      </c>
      <c r="AM2097" s="51">
        <f t="shared" si="412"/>
        <v>0</v>
      </c>
      <c r="AN2097" s="51">
        <f t="shared" si="413"/>
        <v>0</v>
      </c>
    </row>
    <row r="2098" spans="1:40" x14ac:dyDescent="0.25">
      <c r="A2098" s="17"/>
      <c r="B2098" s="17"/>
      <c r="C2098" s="35"/>
      <c r="D2098" s="17"/>
      <c r="E2098" s="17"/>
      <c r="F2098" s="17"/>
      <c r="G2098" s="62">
        <f t="shared" si="414"/>
        <v>0</v>
      </c>
      <c r="H2098" s="17"/>
      <c r="I2098" s="17"/>
      <c r="J2098" s="17"/>
      <c r="K2098" s="17"/>
      <c r="L2098" s="17"/>
      <c r="M2098" s="17"/>
      <c r="N2098" s="17"/>
      <c r="O2098" s="17"/>
      <c r="P2098" s="115"/>
      <c r="Q2098" s="62">
        <f>IF(C2098&gt;A_Stammdaten!$B$12,0,SUM(G2098,H2098,J2098,K2098,M2098,N2098)-SUM(I2098,L2098,O2098,P2098))</f>
        <v>0</v>
      </c>
      <c r="R2098" s="17"/>
      <c r="S2098" s="17"/>
      <c r="T2098" s="17"/>
      <c r="U2098" s="62">
        <f t="shared" si="406"/>
        <v>0</v>
      </c>
      <c r="V2098" s="63">
        <f>IF(ISBLANK($B2098),0,VLOOKUP($B2098,Listen!$A$2:$C$45,2,FALSE))</f>
        <v>0</v>
      </c>
      <c r="W2098" s="63">
        <f>IF(ISBLANK($B2098),0,VLOOKUP($B2098,Listen!$A$2:$C$45,3,FALSE))</f>
        <v>0</v>
      </c>
      <c r="X2098" s="49">
        <f t="shared" si="405"/>
        <v>0</v>
      </c>
      <c r="Y2098" s="49">
        <f t="shared" si="416"/>
        <v>0</v>
      </c>
      <c r="Z2098" s="49">
        <f t="shared" si="416"/>
        <v>0</v>
      </c>
      <c r="AA2098" s="49">
        <f t="shared" si="416"/>
        <v>0</v>
      </c>
      <c r="AB2098" s="49">
        <f t="shared" si="416"/>
        <v>0</v>
      </c>
      <c r="AC2098" s="49">
        <f t="shared" si="416"/>
        <v>0</v>
      </c>
      <c r="AD2098" s="49">
        <f t="shared" si="416"/>
        <v>0</v>
      </c>
      <c r="AE2098" s="51">
        <f t="shared" si="415"/>
        <v>0</v>
      </c>
      <c r="AF2098" s="51">
        <f>IF(C2098=A_Stammdaten!$B$12,D_SAV!$U2098-D_SAV!$AG2098,HLOOKUP(A_Stammdaten!$B$12-1,$AH$4:$AN$4004,ROW(C2098)-3,FALSE)-$AG2098)</f>
        <v>0</v>
      </c>
      <c r="AG2098" s="51">
        <f>HLOOKUP(A_Stammdaten!$B$12,$AH$4:$AN$4004,ROW(C2098)-3,FALSE)</f>
        <v>0</v>
      </c>
      <c r="AH2098" s="51">
        <f t="shared" si="407"/>
        <v>0</v>
      </c>
      <c r="AI2098" s="51">
        <f t="shared" si="408"/>
        <v>0</v>
      </c>
      <c r="AJ2098" s="51">
        <f t="shared" si="409"/>
        <v>0</v>
      </c>
      <c r="AK2098" s="51">
        <f t="shared" si="410"/>
        <v>0</v>
      </c>
      <c r="AL2098" s="51">
        <f t="shared" si="411"/>
        <v>0</v>
      </c>
      <c r="AM2098" s="51">
        <f t="shared" si="412"/>
        <v>0</v>
      </c>
      <c r="AN2098" s="51">
        <f t="shared" si="413"/>
        <v>0</v>
      </c>
    </row>
    <row r="2099" spans="1:40" x14ac:dyDescent="0.25">
      <c r="A2099" s="17"/>
      <c r="B2099" s="17"/>
      <c r="C2099" s="35"/>
      <c r="D2099" s="17"/>
      <c r="E2099" s="17"/>
      <c r="F2099" s="17"/>
      <c r="G2099" s="62">
        <f t="shared" si="414"/>
        <v>0</v>
      </c>
      <c r="H2099" s="17"/>
      <c r="I2099" s="17"/>
      <c r="J2099" s="17"/>
      <c r="K2099" s="17"/>
      <c r="L2099" s="17"/>
      <c r="M2099" s="17"/>
      <c r="N2099" s="17"/>
      <c r="O2099" s="17"/>
      <c r="P2099" s="115"/>
      <c r="Q2099" s="62">
        <f>IF(C2099&gt;A_Stammdaten!$B$12,0,SUM(G2099,H2099,J2099,K2099,M2099,N2099)-SUM(I2099,L2099,O2099,P2099))</f>
        <v>0</v>
      </c>
      <c r="R2099" s="17"/>
      <c r="S2099" s="17"/>
      <c r="T2099" s="17"/>
      <c r="U2099" s="62">
        <f t="shared" si="406"/>
        <v>0</v>
      </c>
      <c r="V2099" s="63">
        <f>IF(ISBLANK($B2099),0,VLOOKUP($B2099,Listen!$A$2:$C$45,2,FALSE))</f>
        <v>0</v>
      </c>
      <c r="W2099" s="63">
        <f>IF(ISBLANK($B2099),0,VLOOKUP($B2099,Listen!$A$2:$C$45,3,FALSE))</f>
        <v>0</v>
      </c>
      <c r="X2099" s="49">
        <f t="shared" si="405"/>
        <v>0</v>
      </c>
      <c r="Y2099" s="49">
        <f t="shared" si="416"/>
        <v>0</v>
      </c>
      <c r="Z2099" s="49">
        <f t="shared" si="416"/>
        <v>0</v>
      </c>
      <c r="AA2099" s="49">
        <f t="shared" si="416"/>
        <v>0</v>
      </c>
      <c r="AB2099" s="49">
        <f t="shared" si="416"/>
        <v>0</v>
      </c>
      <c r="AC2099" s="49">
        <f t="shared" si="416"/>
        <v>0</v>
      </c>
      <c r="AD2099" s="49">
        <f t="shared" si="416"/>
        <v>0</v>
      </c>
      <c r="AE2099" s="51">
        <f t="shared" si="415"/>
        <v>0</v>
      </c>
      <c r="AF2099" s="51">
        <f>IF(C2099=A_Stammdaten!$B$12,D_SAV!$U2099-D_SAV!$AG2099,HLOOKUP(A_Stammdaten!$B$12-1,$AH$4:$AN$4004,ROW(C2099)-3,FALSE)-$AG2099)</f>
        <v>0</v>
      </c>
      <c r="AG2099" s="51">
        <f>HLOOKUP(A_Stammdaten!$B$12,$AH$4:$AN$4004,ROW(C2099)-3,FALSE)</f>
        <v>0</v>
      </c>
      <c r="AH2099" s="51">
        <f t="shared" si="407"/>
        <v>0</v>
      </c>
      <c r="AI2099" s="51">
        <f t="shared" si="408"/>
        <v>0</v>
      </c>
      <c r="AJ2099" s="51">
        <f t="shared" si="409"/>
        <v>0</v>
      </c>
      <c r="AK2099" s="51">
        <f t="shared" si="410"/>
        <v>0</v>
      </c>
      <c r="AL2099" s="51">
        <f t="shared" si="411"/>
        <v>0</v>
      </c>
      <c r="AM2099" s="51">
        <f t="shared" si="412"/>
        <v>0</v>
      </c>
      <c r="AN2099" s="51">
        <f t="shared" si="413"/>
        <v>0</v>
      </c>
    </row>
    <row r="2100" spans="1:40" x14ac:dyDescent="0.25">
      <c r="A2100" s="17"/>
      <c r="B2100" s="17"/>
      <c r="C2100" s="35"/>
      <c r="D2100" s="17"/>
      <c r="E2100" s="17"/>
      <c r="F2100" s="17"/>
      <c r="G2100" s="62">
        <f t="shared" si="414"/>
        <v>0</v>
      </c>
      <c r="H2100" s="17"/>
      <c r="I2100" s="17"/>
      <c r="J2100" s="17"/>
      <c r="K2100" s="17"/>
      <c r="L2100" s="17"/>
      <c r="M2100" s="17"/>
      <c r="N2100" s="17"/>
      <c r="O2100" s="17"/>
      <c r="P2100" s="115"/>
      <c r="Q2100" s="62">
        <f>IF(C2100&gt;A_Stammdaten!$B$12,0,SUM(G2100,H2100,J2100,K2100,M2100,N2100)-SUM(I2100,L2100,O2100,P2100))</f>
        <v>0</v>
      </c>
      <c r="R2100" s="17"/>
      <c r="S2100" s="17"/>
      <c r="T2100" s="17"/>
      <c r="U2100" s="62">
        <f t="shared" si="406"/>
        <v>0</v>
      </c>
      <c r="V2100" s="63">
        <f>IF(ISBLANK($B2100),0,VLOOKUP($B2100,Listen!$A$2:$C$45,2,FALSE))</f>
        <v>0</v>
      </c>
      <c r="W2100" s="63">
        <f>IF(ISBLANK($B2100),0,VLOOKUP($B2100,Listen!$A$2:$C$45,3,FALSE))</f>
        <v>0</v>
      </c>
      <c r="X2100" s="49">
        <f t="shared" si="405"/>
        <v>0</v>
      </c>
      <c r="Y2100" s="49">
        <f t="shared" si="416"/>
        <v>0</v>
      </c>
      <c r="Z2100" s="49">
        <f t="shared" si="416"/>
        <v>0</v>
      </c>
      <c r="AA2100" s="49">
        <f t="shared" si="416"/>
        <v>0</v>
      </c>
      <c r="AB2100" s="49">
        <f t="shared" si="416"/>
        <v>0</v>
      </c>
      <c r="AC2100" s="49">
        <f t="shared" si="416"/>
        <v>0</v>
      </c>
      <c r="AD2100" s="49">
        <f t="shared" si="416"/>
        <v>0</v>
      </c>
      <c r="AE2100" s="51">
        <f t="shared" si="415"/>
        <v>0</v>
      </c>
      <c r="AF2100" s="51">
        <f>IF(C2100=A_Stammdaten!$B$12,D_SAV!$U2100-D_SAV!$AG2100,HLOOKUP(A_Stammdaten!$B$12-1,$AH$4:$AN$4004,ROW(C2100)-3,FALSE)-$AG2100)</f>
        <v>0</v>
      </c>
      <c r="AG2100" s="51">
        <f>HLOOKUP(A_Stammdaten!$B$12,$AH$4:$AN$4004,ROW(C2100)-3,FALSE)</f>
        <v>0</v>
      </c>
      <c r="AH2100" s="51">
        <f t="shared" si="407"/>
        <v>0</v>
      </c>
      <c r="AI2100" s="51">
        <f t="shared" si="408"/>
        <v>0</v>
      </c>
      <c r="AJ2100" s="51">
        <f t="shared" si="409"/>
        <v>0</v>
      </c>
      <c r="AK2100" s="51">
        <f t="shared" si="410"/>
        <v>0</v>
      </c>
      <c r="AL2100" s="51">
        <f t="shared" si="411"/>
        <v>0</v>
      </c>
      <c r="AM2100" s="51">
        <f t="shared" si="412"/>
        <v>0</v>
      </c>
      <c r="AN2100" s="51">
        <f t="shared" si="413"/>
        <v>0</v>
      </c>
    </row>
    <row r="2101" spans="1:40" x14ac:dyDescent="0.25">
      <c r="A2101" s="17"/>
      <c r="B2101" s="17"/>
      <c r="C2101" s="35"/>
      <c r="D2101" s="17"/>
      <c r="E2101" s="17"/>
      <c r="F2101" s="17"/>
      <c r="G2101" s="62">
        <f t="shared" si="414"/>
        <v>0</v>
      </c>
      <c r="H2101" s="17"/>
      <c r="I2101" s="17"/>
      <c r="J2101" s="17"/>
      <c r="K2101" s="17"/>
      <c r="L2101" s="17"/>
      <c r="M2101" s="17"/>
      <c r="N2101" s="17"/>
      <c r="O2101" s="17"/>
      <c r="P2101" s="115"/>
      <c r="Q2101" s="62">
        <f>IF(C2101&gt;A_Stammdaten!$B$12,0,SUM(G2101,H2101,J2101,K2101,M2101,N2101)-SUM(I2101,L2101,O2101,P2101))</f>
        <v>0</v>
      </c>
      <c r="R2101" s="17"/>
      <c r="S2101" s="17"/>
      <c r="T2101" s="17"/>
      <c r="U2101" s="62">
        <f t="shared" si="406"/>
        <v>0</v>
      </c>
      <c r="V2101" s="63">
        <f>IF(ISBLANK($B2101),0,VLOOKUP($B2101,Listen!$A$2:$C$45,2,FALSE))</f>
        <v>0</v>
      </c>
      <c r="W2101" s="63">
        <f>IF(ISBLANK($B2101),0,VLOOKUP($B2101,Listen!$A$2:$C$45,3,FALSE))</f>
        <v>0</v>
      </c>
      <c r="X2101" s="49">
        <f t="shared" si="405"/>
        <v>0</v>
      </c>
      <c r="Y2101" s="49">
        <f t="shared" si="416"/>
        <v>0</v>
      </c>
      <c r="Z2101" s="49">
        <f t="shared" si="416"/>
        <v>0</v>
      </c>
      <c r="AA2101" s="49">
        <f t="shared" si="416"/>
        <v>0</v>
      </c>
      <c r="AB2101" s="49">
        <f t="shared" si="416"/>
        <v>0</v>
      </c>
      <c r="AC2101" s="49">
        <f t="shared" si="416"/>
        <v>0</v>
      </c>
      <c r="AD2101" s="49">
        <f t="shared" si="416"/>
        <v>0</v>
      </c>
      <c r="AE2101" s="51">
        <f t="shared" si="415"/>
        <v>0</v>
      </c>
      <c r="AF2101" s="51">
        <f>IF(C2101=A_Stammdaten!$B$12,D_SAV!$U2101-D_SAV!$AG2101,HLOOKUP(A_Stammdaten!$B$12-1,$AH$4:$AN$4004,ROW(C2101)-3,FALSE)-$AG2101)</f>
        <v>0</v>
      </c>
      <c r="AG2101" s="51">
        <f>HLOOKUP(A_Stammdaten!$B$12,$AH$4:$AN$4004,ROW(C2101)-3,FALSE)</f>
        <v>0</v>
      </c>
      <c r="AH2101" s="51">
        <f t="shared" si="407"/>
        <v>0</v>
      </c>
      <c r="AI2101" s="51">
        <f t="shared" si="408"/>
        <v>0</v>
      </c>
      <c r="AJ2101" s="51">
        <f t="shared" si="409"/>
        <v>0</v>
      </c>
      <c r="AK2101" s="51">
        <f t="shared" si="410"/>
        <v>0</v>
      </c>
      <c r="AL2101" s="51">
        <f t="shared" si="411"/>
        <v>0</v>
      </c>
      <c r="AM2101" s="51">
        <f t="shared" si="412"/>
        <v>0</v>
      </c>
      <c r="AN2101" s="51">
        <f t="shared" si="413"/>
        <v>0</v>
      </c>
    </row>
    <row r="2102" spans="1:40" x14ac:dyDescent="0.25">
      <c r="A2102" s="17"/>
      <c r="B2102" s="17"/>
      <c r="C2102" s="35"/>
      <c r="D2102" s="17"/>
      <c r="E2102" s="17"/>
      <c r="F2102" s="17"/>
      <c r="G2102" s="62">
        <f t="shared" si="414"/>
        <v>0</v>
      </c>
      <c r="H2102" s="17"/>
      <c r="I2102" s="17"/>
      <c r="J2102" s="17"/>
      <c r="K2102" s="17"/>
      <c r="L2102" s="17"/>
      <c r="M2102" s="17"/>
      <c r="N2102" s="17"/>
      <c r="O2102" s="17"/>
      <c r="P2102" s="115"/>
      <c r="Q2102" s="62">
        <f>IF(C2102&gt;A_Stammdaten!$B$12,0,SUM(G2102,H2102,J2102,K2102,M2102,N2102)-SUM(I2102,L2102,O2102,P2102))</f>
        <v>0</v>
      </c>
      <c r="R2102" s="17"/>
      <c r="S2102" s="17"/>
      <c r="T2102" s="17"/>
      <c r="U2102" s="62">
        <f t="shared" si="406"/>
        <v>0</v>
      </c>
      <c r="V2102" s="63">
        <f>IF(ISBLANK($B2102),0,VLOOKUP($B2102,Listen!$A$2:$C$45,2,FALSE))</f>
        <v>0</v>
      </c>
      <c r="W2102" s="63">
        <f>IF(ISBLANK($B2102),0,VLOOKUP($B2102,Listen!$A$2:$C$45,3,FALSE))</f>
        <v>0</v>
      </c>
      <c r="X2102" s="49">
        <f t="shared" si="405"/>
        <v>0</v>
      </c>
      <c r="Y2102" s="49">
        <f t="shared" si="416"/>
        <v>0</v>
      </c>
      <c r="Z2102" s="49">
        <f t="shared" si="416"/>
        <v>0</v>
      </c>
      <c r="AA2102" s="49">
        <f t="shared" si="416"/>
        <v>0</v>
      </c>
      <c r="AB2102" s="49">
        <f t="shared" si="416"/>
        <v>0</v>
      </c>
      <c r="AC2102" s="49">
        <f t="shared" si="416"/>
        <v>0</v>
      </c>
      <c r="AD2102" s="49">
        <f t="shared" si="416"/>
        <v>0</v>
      </c>
      <c r="AE2102" s="51">
        <f t="shared" si="415"/>
        <v>0</v>
      </c>
      <c r="AF2102" s="51">
        <f>IF(C2102=A_Stammdaten!$B$12,D_SAV!$U2102-D_SAV!$AG2102,HLOOKUP(A_Stammdaten!$B$12-1,$AH$4:$AN$4004,ROW(C2102)-3,FALSE)-$AG2102)</f>
        <v>0</v>
      </c>
      <c r="AG2102" s="51">
        <f>HLOOKUP(A_Stammdaten!$B$12,$AH$4:$AN$4004,ROW(C2102)-3,FALSE)</f>
        <v>0</v>
      </c>
      <c r="AH2102" s="51">
        <f t="shared" si="407"/>
        <v>0</v>
      </c>
      <c r="AI2102" s="51">
        <f t="shared" si="408"/>
        <v>0</v>
      </c>
      <c r="AJ2102" s="51">
        <f t="shared" si="409"/>
        <v>0</v>
      </c>
      <c r="AK2102" s="51">
        <f t="shared" si="410"/>
        <v>0</v>
      </c>
      <c r="AL2102" s="51">
        <f t="shared" si="411"/>
        <v>0</v>
      </c>
      <c r="AM2102" s="51">
        <f t="shared" si="412"/>
        <v>0</v>
      </c>
      <c r="AN2102" s="51">
        <f t="shared" si="413"/>
        <v>0</v>
      </c>
    </row>
    <row r="2103" spans="1:40" x14ac:dyDescent="0.25">
      <c r="A2103" s="17"/>
      <c r="B2103" s="17"/>
      <c r="C2103" s="35"/>
      <c r="D2103" s="17"/>
      <c r="E2103" s="17"/>
      <c r="F2103" s="17"/>
      <c r="G2103" s="62">
        <f t="shared" si="414"/>
        <v>0</v>
      </c>
      <c r="H2103" s="17"/>
      <c r="I2103" s="17"/>
      <c r="J2103" s="17"/>
      <c r="K2103" s="17"/>
      <c r="L2103" s="17"/>
      <c r="M2103" s="17"/>
      <c r="N2103" s="17"/>
      <c r="O2103" s="17"/>
      <c r="P2103" s="115"/>
      <c r="Q2103" s="62">
        <f>IF(C2103&gt;A_Stammdaten!$B$12,0,SUM(G2103,H2103,J2103,K2103,M2103,N2103)-SUM(I2103,L2103,O2103,P2103))</f>
        <v>0</v>
      </c>
      <c r="R2103" s="17"/>
      <c r="S2103" s="17"/>
      <c r="T2103" s="17"/>
      <c r="U2103" s="62">
        <f t="shared" si="406"/>
        <v>0</v>
      </c>
      <c r="V2103" s="63">
        <f>IF(ISBLANK($B2103),0,VLOOKUP($B2103,Listen!$A$2:$C$45,2,FALSE))</f>
        <v>0</v>
      </c>
      <c r="W2103" s="63">
        <f>IF(ISBLANK($B2103),0,VLOOKUP($B2103,Listen!$A$2:$C$45,3,FALSE))</f>
        <v>0</v>
      </c>
      <c r="X2103" s="49">
        <f t="shared" si="405"/>
        <v>0</v>
      </c>
      <c r="Y2103" s="49">
        <f t="shared" si="416"/>
        <v>0</v>
      </c>
      <c r="Z2103" s="49">
        <f t="shared" si="416"/>
        <v>0</v>
      </c>
      <c r="AA2103" s="49">
        <f t="shared" si="416"/>
        <v>0</v>
      </c>
      <c r="AB2103" s="49">
        <f t="shared" si="416"/>
        <v>0</v>
      </c>
      <c r="AC2103" s="49">
        <f t="shared" si="416"/>
        <v>0</v>
      </c>
      <c r="AD2103" s="49">
        <f t="shared" si="416"/>
        <v>0</v>
      </c>
      <c r="AE2103" s="51">
        <f t="shared" si="415"/>
        <v>0</v>
      </c>
      <c r="AF2103" s="51">
        <f>IF(C2103=A_Stammdaten!$B$12,D_SAV!$U2103-D_SAV!$AG2103,HLOOKUP(A_Stammdaten!$B$12-1,$AH$4:$AN$4004,ROW(C2103)-3,FALSE)-$AG2103)</f>
        <v>0</v>
      </c>
      <c r="AG2103" s="51">
        <f>HLOOKUP(A_Stammdaten!$B$12,$AH$4:$AN$4004,ROW(C2103)-3,FALSE)</f>
        <v>0</v>
      </c>
      <c r="AH2103" s="51">
        <f t="shared" si="407"/>
        <v>0</v>
      </c>
      <c r="AI2103" s="51">
        <f t="shared" si="408"/>
        <v>0</v>
      </c>
      <c r="AJ2103" s="51">
        <f t="shared" si="409"/>
        <v>0</v>
      </c>
      <c r="AK2103" s="51">
        <f t="shared" si="410"/>
        <v>0</v>
      </c>
      <c r="AL2103" s="51">
        <f t="shared" si="411"/>
        <v>0</v>
      </c>
      <c r="AM2103" s="51">
        <f t="shared" si="412"/>
        <v>0</v>
      </c>
      <c r="AN2103" s="51">
        <f t="shared" si="413"/>
        <v>0</v>
      </c>
    </row>
    <row r="2104" spans="1:40" x14ac:dyDescent="0.25">
      <c r="A2104" s="17"/>
      <c r="B2104" s="17"/>
      <c r="C2104" s="35"/>
      <c r="D2104" s="17"/>
      <c r="E2104" s="17"/>
      <c r="F2104" s="17"/>
      <c r="G2104" s="62">
        <f t="shared" si="414"/>
        <v>0</v>
      </c>
      <c r="H2104" s="17"/>
      <c r="I2104" s="17"/>
      <c r="J2104" s="17"/>
      <c r="K2104" s="17"/>
      <c r="L2104" s="17"/>
      <c r="M2104" s="17"/>
      <c r="N2104" s="17"/>
      <c r="O2104" s="17"/>
      <c r="P2104" s="115"/>
      <c r="Q2104" s="62">
        <f>IF(C2104&gt;A_Stammdaten!$B$12,0,SUM(G2104,H2104,J2104,K2104,M2104,N2104)-SUM(I2104,L2104,O2104,P2104))</f>
        <v>0</v>
      </c>
      <c r="R2104" s="17"/>
      <c r="S2104" s="17"/>
      <c r="T2104" s="17"/>
      <c r="U2104" s="62">
        <f t="shared" si="406"/>
        <v>0</v>
      </c>
      <c r="V2104" s="63">
        <f>IF(ISBLANK($B2104),0,VLOOKUP($B2104,Listen!$A$2:$C$45,2,FALSE))</f>
        <v>0</v>
      </c>
      <c r="W2104" s="63">
        <f>IF(ISBLANK($B2104),0,VLOOKUP($B2104,Listen!$A$2:$C$45,3,FALSE))</f>
        <v>0</v>
      </c>
      <c r="X2104" s="49">
        <f t="shared" si="405"/>
        <v>0</v>
      </c>
      <c r="Y2104" s="49">
        <f t="shared" si="416"/>
        <v>0</v>
      </c>
      <c r="Z2104" s="49">
        <f t="shared" si="416"/>
        <v>0</v>
      </c>
      <c r="AA2104" s="49">
        <f t="shared" si="416"/>
        <v>0</v>
      </c>
      <c r="AB2104" s="49">
        <f t="shared" si="416"/>
        <v>0</v>
      </c>
      <c r="AC2104" s="49">
        <f t="shared" si="416"/>
        <v>0</v>
      </c>
      <c r="AD2104" s="49">
        <f t="shared" si="416"/>
        <v>0</v>
      </c>
      <c r="AE2104" s="51">
        <f t="shared" si="415"/>
        <v>0</v>
      </c>
      <c r="AF2104" s="51">
        <f>IF(C2104=A_Stammdaten!$B$12,D_SAV!$U2104-D_SAV!$AG2104,HLOOKUP(A_Stammdaten!$B$12-1,$AH$4:$AN$4004,ROW(C2104)-3,FALSE)-$AG2104)</f>
        <v>0</v>
      </c>
      <c r="AG2104" s="51">
        <f>HLOOKUP(A_Stammdaten!$B$12,$AH$4:$AN$4004,ROW(C2104)-3,FALSE)</f>
        <v>0</v>
      </c>
      <c r="AH2104" s="51">
        <f t="shared" si="407"/>
        <v>0</v>
      </c>
      <c r="AI2104" s="51">
        <f t="shared" si="408"/>
        <v>0</v>
      </c>
      <c r="AJ2104" s="51">
        <f t="shared" si="409"/>
        <v>0</v>
      </c>
      <c r="AK2104" s="51">
        <f t="shared" si="410"/>
        <v>0</v>
      </c>
      <c r="AL2104" s="51">
        <f t="shared" si="411"/>
        <v>0</v>
      </c>
      <c r="AM2104" s="51">
        <f t="shared" si="412"/>
        <v>0</v>
      </c>
      <c r="AN2104" s="51">
        <f t="shared" si="413"/>
        <v>0</v>
      </c>
    </row>
    <row r="2105" spans="1:40" x14ac:dyDescent="0.25">
      <c r="A2105" s="17"/>
      <c r="B2105" s="17"/>
      <c r="C2105" s="35"/>
      <c r="D2105" s="17"/>
      <c r="E2105" s="17"/>
      <c r="F2105" s="17"/>
      <c r="G2105" s="62">
        <f t="shared" si="414"/>
        <v>0</v>
      </c>
      <c r="H2105" s="17"/>
      <c r="I2105" s="17"/>
      <c r="J2105" s="17"/>
      <c r="K2105" s="17"/>
      <c r="L2105" s="17"/>
      <c r="M2105" s="17"/>
      <c r="N2105" s="17"/>
      <c r="O2105" s="17"/>
      <c r="P2105" s="115"/>
      <c r="Q2105" s="62">
        <f>IF(C2105&gt;A_Stammdaten!$B$12,0,SUM(G2105,H2105,J2105,K2105,M2105,N2105)-SUM(I2105,L2105,O2105,P2105))</f>
        <v>0</v>
      </c>
      <c r="R2105" s="17"/>
      <c r="S2105" s="17"/>
      <c r="T2105" s="17"/>
      <c r="U2105" s="62">
        <f t="shared" si="406"/>
        <v>0</v>
      </c>
      <c r="V2105" s="63">
        <f>IF(ISBLANK($B2105),0,VLOOKUP($B2105,Listen!$A$2:$C$45,2,FALSE))</f>
        <v>0</v>
      </c>
      <c r="W2105" s="63">
        <f>IF(ISBLANK($B2105),0,VLOOKUP($B2105,Listen!$A$2:$C$45,3,FALSE))</f>
        <v>0</v>
      </c>
      <c r="X2105" s="49">
        <f t="shared" si="405"/>
        <v>0</v>
      </c>
      <c r="Y2105" s="49">
        <f t="shared" si="416"/>
        <v>0</v>
      </c>
      <c r="Z2105" s="49">
        <f t="shared" si="416"/>
        <v>0</v>
      </c>
      <c r="AA2105" s="49">
        <f t="shared" si="416"/>
        <v>0</v>
      </c>
      <c r="AB2105" s="49">
        <f t="shared" si="416"/>
        <v>0</v>
      </c>
      <c r="AC2105" s="49">
        <f t="shared" si="416"/>
        <v>0</v>
      </c>
      <c r="AD2105" s="49">
        <f t="shared" si="416"/>
        <v>0</v>
      </c>
      <c r="AE2105" s="51">
        <f t="shared" si="415"/>
        <v>0</v>
      </c>
      <c r="AF2105" s="51">
        <f>IF(C2105=A_Stammdaten!$B$12,D_SAV!$U2105-D_SAV!$AG2105,HLOOKUP(A_Stammdaten!$B$12-1,$AH$4:$AN$4004,ROW(C2105)-3,FALSE)-$AG2105)</f>
        <v>0</v>
      </c>
      <c r="AG2105" s="51">
        <f>HLOOKUP(A_Stammdaten!$B$12,$AH$4:$AN$4004,ROW(C2105)-3,FALSE)</f>
        <v>0</v>
      </c>
      <c r="AH2105" s="51">
        <f t="shared" si="407"/>
        <v>0</v>
      </c>
      <c r="AI2105" s="51">
        <f t="shared" si="408"/>
        <v>0</v>
      </c>
      <c r="AJ2105" s="51">
        <f t="shared" si="409"/>
        <v>0</v>
      </c>
      <c r="AK2105" s="51">
        <f t="shared" si="410"/>
        <v>0</v>
      </c>
      <c r="AL2105" s="51">
        <f t="shared" si="411"/>
        <v>0</v>
      </c>
      <c r="AM2105" s="51">
        <f t="shared" si="412"/>
        <v>0</v>
      </c>
      <c r="AN2105" s="51">
        <f t="shared" si="413"/>
        <v>0</v>
      </c>
    </row>
    <row r="2106" spans="1:40" x14ac:dyDescent="0.25">
      <c r="A2106" s="17"/>
      <c r="B2106" s="17"/>
      <c r="C2106" s="35"/>
      <c r="D2106" s="17"/>
      <c r="E2106" s="17"/>
      <c r="F2106" s="17"/>
      <c r="G2106" s="62">
        <f t="shared" si="414"/>
        <v>0</v>
      </c>
      <c r="H2106" s="17"/>
      <c r="I2106" s="17"/>
      <c r="J2106" s="17"/>
      <c r="K2106" s="17"/>
      <c r="L2106" s="17"/>
      <c r="M2106" s="17"/>
      <c r="N2106" s="17"/>
      <c r="O2106" s="17"/>
      <c r="P2106" s="115"/>
      <c r="Q2106" s="62">
        <f>IF(C2106&gt;A_Stammdaten!$B$12,0,SUM(G2106,H2106,J2106,K2106,M2106,N2106)-SUM(I2106,L2106,O2106,P2106))</f>
        <v>0</v>
      </c>
      <c r="R2106" s="17"/>
      <c r="S2106" s="17"/>
      <c r="T2106" s="17"/>
      <c r="U2106" s="62">
        <f t="shared" si="406"/>
        <v>0</v>
      </c>
      <c r="V2106" s="63">
        <f>IF(ISBLANK($B2106),0,VLOOKUP($B2106,Listen!$A$2:$C$45,2,FALSE))</f>
        <v>0</v>
      </c>
      <c r="W2106" s="63">
        <f>IF(ISBLANK($B2106),0,VLOOKUP($B2106,Listen!$A$2:$C$45,3,FALSE))</f>
        <v>0</v>
      </c>
      <c r="X2106" s="49">
        <f t="shared" si="405"/>
        <v>0</v>
      </c>
      <c r="Y2106" s="49">
        <f t="shared" si="416"/>
        <v>0</v>
      </c>
      <c r="Z2106" s="49">
        <f t="shared" si="416"/>
        <v>0</v>
      </c>
      <c r="AA2106" s="49">
        <f t="shared" si="416"/>
        <v>0</v>
      </c>
      <c r="AB2106" s="49">
        <f t="shared" si="416"/>
        <v>0</v>
      </c>
      <c r="AC2106" s="49">
        <f t="shared" si="416"/>
        <v>0</v>
      </c>
      <c r="AD2106" s="49">
        <f t="shared" si="416"/>
        <v>0</v>
      </c>
      <c r="AE2106" s="51">
        <f t="shared" si="415"/>
        <v>0</v>
      </c>
      <c r="AF2106" s="51">
        <f>IF(C2106=A_Stammdaten!$B$12,D_SAV!$U2106-D_SAV!$AG2106,HLOOKUP(A_Stammdaten!$B$12-1,$AH$4:$AN$4004,ROW(C2106)-3,FALSE)-$AG2106)</f>
        <v>0</v>
      </c>
      <c r="AG2106" s="51">
        <f>HLOOKUP(A_Stammdaten!$B$12,$AH$4:$AN$4004,ROW(C2106)-3,FALSE)</f>
        <v>0</v>
      </c>
      <c r="AH2106" s="51">
        <f t="shared" si="407"/>
        <v>0</v>
      </c>
      <c r="AI2106" s="51">
        <f t="shared" si="408"/>
        <v>0</v>
      </c>
      <c r="AJ2106" s="51">
        <f t="shared" si="409"/>
        <v>0</v>
      </c>
      <c r="AK2106" s="51">
        <f t="shared" si="410"/>
        <v>0</v>
      </c>
      <c r="AL2106" s="51">
        <f t="shared" si="411"/>
        <v>0</v>
      </c>
      <c r="AM2106" s="51">
        <f t="shared" si="412"/>
        <v>0</v>
      </c>
      <c r="AN2106" s="51">
        <f t="shared" si="413"/>
        <v>0</v>
      </c>
    </row>
    <row r="2107" spans="1:40" x14ac:dyDescent="0.25">
      <c r="A2107" s="17"/>
      <c r="B2107" s="17"/>
      <c r="C2107" s="35"/>
      <c r="D2107" s="17"/>
      <c r="E2107" s="17"/>
      <c r="F2107" s="17"/>
      <c r="G2107" s="62">
        <f t="shared" si="414"/>
        <v>0</v>
      </c>
      <c r="H2107" s="17"/>
      <c r="I2107" s="17"/>
      <c r="J2107" s="17"/>
      <c r="K2107" s="17"/>
      <c r="L2107" s="17"/>
      <c r="M2107" s="17"/>
      <c r="N2107" s="17"/>
      <c r="O2107" s="17"/>
      <c r="P2107" s="115"/>
      <c r="Q2107" s="62">
        <f>IF(C2107&gt;A_Stammdaten!$B$12,0,SUM(G2107,H2107,J2107,K2107,M2107,N2107)-SUM(I2107,L2107,O2107,P2107))</f>
        <v>0</v>
      </c>
      <c r="R2107" s="17"/>
      <c r="S2107" s="17"/>
      <c r="T2107" s="17"/>
      <c r="U2107" s="62">
        <f t="shared" si="406"/>
        <v>0</v>
      </c>
      <c r="V2107" s="63">
        <f>IF(ISBLANK($B2107),0,VLOOKUP($B2107,Listen!$A$2:$C$45,2,FALSE))</f>
        <v>0</v>
      </c>
      <c r="W2107" s="63">
        <f>IF(ISBLANK($B2107),0,VLOOKUP($B2107,Listen!$A$2:$C$45,3,FALSE))</f>
        <v>0</v>
      </c>
      <c r="X2107" s="49">
        <f t="shared" si="405"/>
        <v>0</v>
      </c>
      <c r="Y2107" s="49">
        <f t="shared" si="416"/>
        <v>0</v>
      </c>
      <c r="Z2107" s="49">
        <f t="shared" si="416"/>
        <v>0</v>
      </c>
      <c r="AA2107" s="49">
        <f t="shared" si="416"/>
        <v>0</v>
      </c>
      <c r="AB2107" s="49">
        <f t="shared" si="416"/>
        <v>0</v>
      </c>
      <c r="AC2107" s="49">
        <f t="shared" si="416"/>
        <v>0</v>
      </c>
      <c r="AD2107" s="49">
        <f t="shared" si="416"/>
        <v>0</v>
      </c>
      <c r="AE2107" s="51">
        <f t="shared" si="415"/>
        <v>0</v>
      </c>
      <c r="AF2107" s="51">
        <f>IF(C2107=A_Stammdaten!$B$12,D_SAV!$U2107-D_SAV!$AG2107,HLOOKUP(A_Stammdaten!$B$12-1,$AH$4:$AN$4004,ROW(C2107)-3,FALSE)-$AG2107)</f>
        <v>0</v>
      </c>
      <c r="AG2107" s="51">
        <f>HLOOKUP(A_Stammdaten!$B$12,$AH$4:$AN$4004,ROW(C2107)-3,FALSE)</f>
        <v>0</v>
      </c>
      <c r="AH2107" s="51">
        <f t="shared" si="407"/>
        <v>0</v>
      </c>
      <c r="AI2107" s="51">
        <f t="shared" si="408"/>
        <v>0</v>
      </c>
      <c r="AJ2107" s="51">
        <f t="shared" si="409"/>
        <v>0</v>
      </c>
      <c r="AK2107" s="51">
        <f t="shared" si="410"/>
        <v>0</v>
      </c>
      <c r="AL2107" s="51">
        <f t="shared" si="411"/>
        <v>0</v>
      </c>
      <c r="AM2107" s="51">
        <f t="shared" si="412"/>
        <v>0</v>
      </c>
      <c r="AN2107" s="51">
        <f t="shared" si="413"/>
        <v>0</v>
      </c>
    </row>
    <row r="2108" spans="1:40" x14ac:dyDescent="0.25">
      <c r="A2108" s="17"/>
      <c r="B2108" s="17"/>
      <c r="C2108" s="35"/>
      <c r="D2108" s="17"/>
      <c r="E2108" s="17"/>
      <c r="F2108" s="17"/>
      <c r="G2108" s="62">
        <f t="shared" si="414"/>
        <v>0</v>
      </c>
      <c r="H2108" s="17"/>
      <c r="I2108" s="17"/>
      <c r="J2108" s="17"/>
      <c r="K2108" s="17"/>
      <c r="L2108" s="17"/>
      <c r="M2108" s="17"/>
      <c r="N2108" s="17"/>
      <c r="O2108" s="17"/>
      <c r="P2108" s="115"/>
      <c r="Q2108" s="62">
        <f>IF(C2108&gt;A_Stammdaten!$B$12,0,SUM(G2108,H2108,J2108,K2108,M2108,N2108)-SUM(I2108,L2108,O2108,P2108))</f>
        <v>0</v>
      </c>
      <c r="R2108" s="17"/>
      <c r="S2108" s="17"/>
      <c r="T2108" s="17"/>
      <c r="U2108" s="62">
        <f t="shared" si="406"/>
        <v>0</v>
      </c>
      <c r="V2108" s="63">
        <f>IF(ISBLANK($B2108),0,VLOOKUP($B2108,Listen!$A$2:$C$45,2,FALSE))</f>
        <v>0</v>
      </c>
      <c r="W2108" s="63">
        <f>IF(ISBLANK($B2108),0,VLOOKUP($B2108,Listen!$A$2:$C$45,3,FALSE))</f>
        <v>0</v>
      </c>
      <c r="X2108" s="49">
        <f t="shared" ref="X2108:X2171" si="417">$V2108</f>
        <v>0</v>
      </c>
      <c r="Y2108" s="49">
        <f t="shared" si="416"/>
        <v>0</v>
      </c>
      <c r="Z2108" s="49">
        <f t="shared" si="416"/>
        <v>0</v>
      </c>
      <c r="AA2108" s="49">
        <f t="shared" si="416"/>
        <v>0</v>
      </c>
      <c r="AB2108" s="49">
        <f t="shared" si="416"/>
        <v>0</v>
      </c>
      <c r="AC2108" s="49">
        <f t="shared" si="416"/>
        <v>0</v>
      </c>
      <c r="AD2108" s="49">
        <f t="shared" si="416"/>
        <v>0</v>
      </c>
      <c r="AE2108" s="51">
        <f t="shared" si="415"/>
        <v>0</v>
      </c>
      <c r="AF2108" s="51">
        <f>IF(C2108=A_Stammdaten!$B$12,D_SAV!$U2108-D_SAV!$AG2108,HLOOKUP(A_Stammdaten!$B$12-1,$AH$4:$AN$4004,ROW(C2108)-3,FALSE)-$AG2108)</f>
        <v>0</v>
      </c>
      <c r="AG2108" s="51">
        <f>HLOOKUP(A_Stammdaten!$B$12,$AH$4:$AN$4004,ROW(C2108)-3,FALSE)</f>
        <v>0</v>
      </c>
      <c r="AH2108" s="51">
        <f t="shared" si="407"/>
        <v>0</v>
      </c>
      <c r="AI2108" s="51">
        <f t="shared" si="408"/>
        <v>0</v>
      </c>
      <c r="AJ2108" s="51">
        <f t="shared" si="409"/>
        <v>0</v>
      </c>
      <c r="AK2108" s="51">
        <f t="shared" si="410"/>
        <v>0</v>
      </c>
      <c r="AL2108" s="51">
        <f t="shared" si="411"/>
        <v>0</v>
      </c>
      <c r="AM2108" s="51">
        <f t="shared" si="412"/>
        <v>0</v>
      </c>
      <c r="AN2108" s="51">
        <f t="shared" si="413"/>
        <v>0</v>
      </c>
    </row>
    <row r="2109" spans="1:40" x14ac:dyDescent="0.25">
      <c r="A2109" s="17"/>
      <c r="B2109" s="17"/>
      <c r="C2109" s="35"/>
      <c r="D2109" s="17"/>
      <c r="E2109" s="17"/>
      <c r="F2109" s="17"/>
      <c r="G2109" s="62">
        <f t="shared" si="414"/>
        <v>0</v>
      </c>
      <c r="H2109" s="17"/>
      <c r="I2109" s="17"/>
      <c r="J2109" s="17"/>
      <c r="K2109" s="17"/>
      <c r="L2109" s="17"/>
      <c r="M2109" s="17"/>
      <c r="N2109" s="17"/>
      <c r="O2109" s="17"/>
      <c r="P2109" s="115"/>
      <c r="Q2109" s="62">
        <f>IF(C2109&gt;A_Stammdaten!$B$12,0,SUM(G2109,H2109,J2109,K2109,M2109,N2109)-SUM(I2109,L2109,O2109,P2109))</f>
        <v>0</v>
      </c>
      <c r="R2109" s="17"/>
      <c r="S2109" s="17"/>
      <c r="T2109" s="17"/>
      <c r="U2109" s="62">
        <f t="shared" si="406"/>
        <v>0</v>
      </c>
      <c r="V2109" s="63">
        <f>IF(ISBLANK($B2109),0,VLOOKUP($B2109,Listen!$A$2:$C$45,2,FALSE))</f>
        <v>0</v>
      </c>
      <c r="W2109" s="63">
        <f>IF(ISBLANK($B2109),0,VLOOKUP($B2109,Listen!$A$2:$C$45,3,FALSE))</f>
        <v>0</v>
      </c>
      <c r="X2109" s="49">
        <f t="shared" si="417"/>
        <v>0</v>
      </c>
      <c r="Y2109" s="49">
        <f t="shared" si="416"/>
        <v>0</v>
      </c>
      <c r="Z2109" s="49">
        <f t="shared" si="416"/>
        <v>0</v>
      </c>
      <c r="AA2109" s="49">
        <f t="shared" si="416"/>
        <v>0</v>
      </c>
      <c r="AB2109" s="49">
        <f t="shared" si="416"/>
        <v>0</v>
      </c>
      <c r="AC2109" s="49">
        <f t="shared" si="416"/>
        <v>0</v>
      </c>
      <c r="AD2109" s="49">
        <f t="shared" si="416"/>
        <v>0</v>
      </c>
      <c r="AE2109" s="51">
        <f t="shared" si="415"/>
        <v>0</v>
      </c>
      <c r="AF2109" s="51">
        <f>IF(C2109=A_Stammdaten!$B$12,D_SAV!$U2109-D_SAV!$AG2109,HLOOKUP(A_Stammdaten!$B$12-1,$AH$4:$AN$4004,ROW(C2109)-3,FALSE)-$AG2109)</f>
        <v>0</v>
      </c>
      <c r="AG2109" s="51">
        <f>HLOOKUP(A_Stammdaten!$B$12,$AH$4:$AN$4004,ROW(C2109)-3,FALSE)</f>
        <v>0</v>
      </c>
      <c r="AH2109" s="51">
        <f t="shared" si="407"/>
        <v>0</v>
      </c>
      <c r="AI2109" s="51">
        <f t="shared" si="408"/>
        <v>0</v>
      </c>
      <c r="AJ2109" s="51">
        <f t="shared" si="409"/>
        <v>0</v>
      </c>
      <c r="AK2109" s="51">
        <f t="shared" si="410"/>
        <v>0</v>
      </c>
      <c r="AL2109" s="51">
        <f t="shared" si="411"/>
        <v>0</v>
      </c>
      <c r="AM2109" s="51">
        <f t="shared" si="412"/>
        <v>0</v>
      </c>
      <c r="AN2109" s="51">
        <f t="shared" si="413"/>
        <v>0</v>
      </c>
    </row>
    <row r="2110" spans="1:40" x14ac:dyDescent="0.25">
      <c r="A2110" s="17"/>
      <c r="B2110" s="17"/>
      <c r="C2110" s="35"/>
      <c r="D2110" s="17"/>
      <c r="E2110" s="17"/>
      <c r="F2110" s="17"/>
      <c r="G2110" s="62">
        <f t="shared" si="414"/>
        <v>0</v>
      </c>
      <c r="H2110" s="17"/>
      <c r="I2110" s="17"/>
      <c r="J2110" s="17"/>
      <c r="K2110" s="17"/>
      <c r="L2110" s="17"/>
      <c r="M2110" s="17"/>
      <c r="N2110" s="17"/>
      <c r="O2110" s="17"/>
      <c r="P2110" s="115"/>
      <c r="Q2110" s="62">
        <f>IF(C2110&gt;A_Stammdaten!$B$12,0,SUM(G2110,H2110,J2110,K2110,M2110,N2110)-SUM(I2110,L2110,O2110,P2110))</f>
        <v>0</v>
      </c>
      <c r="R2110" s="17"/>
      <c r="S2110" s="17"/>
      <c r="T2110" s="17"/>
      <c r="U2110" s="62">
        <f t="shared" si="406"/>
        <v>0</v>
      </c>
      <c r="V2110" s="63">
        <f>IF(ISBLANK($B2110),0,VLOOKUP($B2110,Listen!$A$2:$C$45,2,FALSE))</f>
        <v>0</v>
      </c>
      <c r="W2110" s="63">
        <f>IF(ISBLANK($B2110),0,VLOOKUP($B2110,Listen!$A$2:$C$45,3,FALSE))</f>
        <v>0</v>
      </c>
      <c r="X2110" s="49">
        <f t="shared" si="417"/>
        <v>0</v>
      </c>
      <c r="Y2110" s="49">
        <f t="shared" si="416"/>
        <v>0</v>
      </c>
      <c r="Z2110" s="49">
        <f t="shared" si="416"/>
        <v>0</v>
      </c>
      <c r="AA2110" s="49">
        <f t="shared" si="416"/>
        <v>0</v>
      </c>
      <c r="AB2110" s="49">
        <f t="shared" si="416"/>
        <v>0</v>
      </c>
      <c r="AC2110" s="49">
        <f t="shared" si="416"/>
        <v>0</v>
      </c>
      <c r="AD2110" s="49">
        <f t="shared" si="416"/>
        <v>0</v>
      </c>
      <c r="AE2110" s="51">
        <f t="shared" si="415"/>
        <v>0</v>
      </c>
      <c r="AF2110" s="51">
        <f>IF(C2110=A_Stammdaten!$B$12,D_SAV!$U2110-D_SAV!$AG2110,HLOOKUP(A_Stammdaten!$B$12-1,$AH$4:$AN$4004,ROW(C2110)-3,FALSE)-$AG2110)</f>
        <v>0</v>
      </c>
      <c r="AG2110" s="51">
        <f>HLOOKUP(A_Stammdaten!$B$12,$AH$4:$AN$4004,ROW(C2110)-3,FALSE)</f>
        <v>0</v>
      </c>
      <c r="AH2110" s="51">
        <f t="shared" si="407"/>
        <v>0</v>
      </c>
      <c r="AI2110" s="51">
        <f t="shared" si="408"/>
        <v>0</v>
      </c>
      <c r="AJ2110" s="51">
        <f t="shared" si="409"/>
        <v>0</v>
      </c>
      <c r="AK2110" s="51">
        <f t="shared" si="410"/>
        <v>0</v>
      </c>
      <c r="AL2110" s="51">
        <f t="shared" si="411"/>
        <v>0</v>
      </c>
      <c r="AM2110" s="51">
        <f t="shared" si="412"/>
        <v>0</v>
      </c>
      <c r="AN2110" s="51">
        <f t="shared" si="413"/>
        <v>0</v>
      </c>
    </row>
    <row r="2111" spans="1:40" x14ac:dyDescent="0.25">
      <c r="A2111" s="17"/>
      <c r="B2111" s="17"/>
      <c r="C2111" s="35"/>
      <c r="D2111" s="17"/>
      <c r="E2111" s="17"/>
      <c r="F2111" s="17"/>
      <c r="G2111" s="62">
        <f t="shared" si="414"/>
        <v>0</v>
      </c>
      <c r="H2111" s="17"/>
      <c r="I2111" s="17"/>
      <c r="J2111" s="17"/>
      <c r="K2111" s="17"/>
      <c r="L2111" s="17"/>
      <c r="M2111" s="17"/>
      <c r="N2111" s="17"/>
      <c r="O2111" s="17"/>
      <c r="P2111" s="115"/>
      <c r="Q2111" s="62">
        <f>IF(C2111&gt;A_Stammdaten!$B$12,0,SUM(G2111,H2111,J2111,K2111,M2111,N2111)-SUM(I2111,L2111,O2111,P2111))</f>
        <v>0</v>
      </c>
      <c r="R2111" s="17"/>
      <c r="S2111" s="17"/>
      <c r="T2111" s="17"/>
      <c r="U2111" s="62">
        <f t="shared" si="406"/>
        <v>0</v>
      </c>
      <c r="V2111" s="63">
        <f>IF(ISBLANK($B2111),0,VLOOKUP($B2111,Listen!$A$2:$C$45,2,FALSE))</f>
        <v>0</v>
      </c>
      <c r="W2111" s="63">
        <f>IF(ISBLANK($B2111),0,VLOOKUP($B2111,Listen!$A$2:$C$45,3,FALSE))</f>
        <v>0</v>
      </c>
      <c r="X2111" s="49">
        <f t="shared" si="417"/>
        <v>0</v>
      </c>
      <c r="Y2111" s="49">
        <f t="shared" si="416"/>
        <v>0</v>
      </c>
      <c r="Z2111" s="49">
        <f t="shared" si="416"/>
        <v>0</v>
      </c>
      <c r="AA2111" s="49">
        <f t="shared" si="416"/>
        <v>0</v>
      </c>
      <c r="AB2111" s="49">
        <f t="shared" si="416"/>
        <v>0</v>
      </c>
      <c r="AC2111" s="49">
        <f t="shared" si="416"/>
        <v>0</v>
      </c>
      <c r="AD2111" s="49">
        <f t="shared" si="416"/>
        <v>0</v>
      </c>
      <c r="AE2111" s="51">
        <f t="shared" si="415"/>
        <v>0</v>
      </c>
      <c r="AF2111" s="51">
        <f>IF(C2111=A_Stammdaten!$B$12,D_SAV!$U2111-D_SAV!$AG2111,HLOOKUP(A_Stammdaten!$B$12-1,$AH$4:$AN$4004,ROW(C2111)-3,FALSE)-$AG2111)</f>
        <v>0</v>
      </c>
      <c r="AG2111" s="51">
        <f>HLOOKUP(A_Stammdaten!$B$12,$AH$4:$AN$4004,ROW(C2111)-3,FALSE)</f>
        <v>0</v>
      </c>
      <c r="AH2111" s="51">
        <f t="shared" si="407"/>
        <v>0</v>
      </c>
      <c r="AI2111" s="51">
        <f t="shared" si="408"/>
        <v>0</v>
      </c>
      <c r="AJ2111" s="51">
        <f t="shared" si="409"/>
        <v>0</v>
      </c>
      <c r="AK2111" s="51">
        <f t="shared" si="410"/>
        <v>0</v>
      </c>
      <c r="AL2111" s="51">
        <f t="shared" si="411"/>
        <v>0</v>
      </c>
      <c r="AM2111" s="51">
        <f t="shared" si="412"/>
        <v>0</v>
      </c>
      <c r="AN2111" s="51">
        <f t="shared" si="413"/>
        <v>0</v>
      </c>
    </row>
    <row r="2112" spans="1:40" x14ac:dyDescent="0.25">
      <c r="A2112" s="17"/>
      <c r="B2112" s="17"/>
      <c r="C2112" s="35"/>
      <c r="D2112" s="17"/>
      <c r="E2112" s="17"/>
      <c r="F2112" s="17"/>
      <c r="G2112" s="62">
        <f t="shared" si="414"/>
        <v>0</v>
      </c>
      <c r="H2112" s="17"/>
      <c r="I2112" s="17"/>
      <c r="J2112" s="17"/>
      <c r="K2112" s="17"/>
      <c r="L2112" s="17"/>
      <c r="M2112" s="17"/>
      <c r="N2112" s="17"/>
      <c r="O2112" s="17"/>
      <c r="P2112" s="115"/>
      <c r="Q2112" s="62">
        <f>IF(C2112&gt;A_Stammdaten!$B$12,0,SUM(G2112,H2112,J2112,K2112,M2112,N2112)-SUM(I2112,L2112,O2112,P2112))</f>
        <v>0</v>
      </c>
      <c r="R2112" s="17"/>
      <c r="S2112" s="17"/>
      <c r="T2112" s="17"/>
      <c r="U2112" s="62">
        <f t="shared" si="406"/>
        <v>0</v>
      </c>
      <c r="V2112" s="63">
        <f>IF(ISBLANK($B2112),0,VLOOKUP($B2112,Listen!$A$2:$C$45,2,FALSE))</f>
        <v>0</v>
      </c>
      <c r="W2112" s="63">
        <f>IF(ISBLANK($B2112),0,VLOOKUP($B2112,Listen!$A$2:$C$45,3,FALSE))</f>
        <v>0</v>
      </c>
      <c r="X2112" s="49">
        <f t="shared" si="417"/>
        <v>0</v>
      </c>
      <c r="Y2112" s="49">
        <f t="shared" si="416"/>
        <v>0</v>
      </c>
      <c r="Z2112" s="49">
        <f t="shared" si="416"/>
        <v>0</v>
      </c>
      <c r="AA2112" s="49">
        <f t="shared" si="416"/>
        <v>0</v>
      </c>
      <c r="AB2112" s="49">
        <f t="shared" si="416"/>
        <v>0</v>
      </c>
      <c r="AC2112" s="49">
        <f t="shared" si="416"/>
        <v>0</v>
      </c>
      <c r="AD2112" s="49">
        <f t="shared" si="416"/>
        <v>0</v>
      </c>
      <c r="AE2112" s="51">
        <f t="shared" si="415"/>
        <v>0</v>
      </c>
      <c r="AF2112" s="51">
        <f>IF(C2112=A_Stammdaten!$B$12,D_SAV!$U2112-D_SAV!$AG2112,HLOOKUP(A_Stammdaten!$B$12-1,$AH$4:$AN$4004,ROW(C2112)-3,FALSE)-$AG2112)</f>
        <v>0</v>
      </c>
      <c r="AG2112" s="51">
        <f>HLOOKUP(A_Stammdaten!$B$12,$AH$4:$AN$4004,ROW(C2112)-3,FALSE)</f>
        <v>0</v>
      </c>
      <c r="AH2112" s="51">
        <f t="shared" si="407"/>
        <v>0</v>
      </c>
      <c r="AI2112" s="51">
        <f t="shared" si="408"/>
        <v>0</v>
      </c>
      <c r="AJ2112" s="51">
        <f t="shared" si="409"/>
        <v>0</v>
      </c>
      <c r="AK2112" s="51">
        <f t="shared" si="410"/>
        <v>0</v>
      </c>
      <c r="AL2112" s="51">
        <f t="shared" si="411"/>
        <v>0</v>
      </c>
      <c r="AM2112" s="51">
        <f t="shared" si="412"/>
        <v>0</v>
      </c>
      <c r="AN2112" s="51">
        <f t="shared" si="413"/>
        <v>0</v>
      </c>
    </row>
    <row r="2113" spans="1:40" x14ac:dyDescent="0.25">
      <c r="A2113" s="17"/>
      <c r="B2113" s="17"/>
      <c r="C2113" s="35"/>
      <c r="D2113" s="17"/>
      <c r="E2113" s="17"/>
      <c r="F2113" s="17"/>
      <c r="G2113" s="62">
        <f t="shared" si="414"/>
        <v>0</v>
      </c>
      <c r="H2113" s="17"/>
      <c r="I2113" s="17"/>
      <c r="J2113" s="17"/>
      <c r="K2113" s="17"/>
      <c r="L2113" s="17"/>
      <c r="M2113" s="17"/>
      <c r="N2113" s="17"/>
      <c r="O2113" s="17"/>
      <c r="P2113" s="115"/>
      <c r="Q2113" s="62">
        <f>IF(C2113&gt;A_Stammdaten!$B$12,0,SUM(G2113,H2113,J2113,K2113,M2113,N2113)-SUM(I2113,L2113,O2113,P2113))</f>
        <v>0</v>
      </c>
      <c r="R2113" s="17"/>
      <c r="S2113" s="17"/>
      <c r="T2113" s="17"/>
      <c r="U2113" s="62">
        <f t="shared" si="406"/>
        <v>0</v>
      </c>
      <c r="V2113" s="63">
        <f>IF(ISBLANK($B2113),0,VLOOKUP($B2113,Listen!$A$2:$C$45,2,FALSE))</f>
        <v>0</v>
      </c>
      <c r="W2113" s="63">
        <f>IF(ISBLANK($B2113),0,VLOOKUP($B2113,Listen!$A$2:$C$45,3,FALSE))</f>
        <v>0</v>
      </c>
      <c r="X2113" s="49">
        <f t="shared" si="417"/>
        <v>0</v>
      </c>
      <c r="Y2113" s="49">
        <f t="shared" si="416"/>
        <v>0</v>
      </c>
      <c r="Z2113" s="49">
        <f t="shared" si="416"/>
        <v>0</v>
      </c>
      <c r="AA2113" s="49">
        <f t="shared" si="416"/>
        <v>0</v>
      </c>
      <c r="AB2113" s="49">
        <f t="shared" si="416"/>
        <v>0</v>
      </c>
      <c r="AC2113" s="49">
        <f t="shared" si="416"/>
        <v>0</v>
      </c>
      <c r="AD2113" s="49">
        <f t="shared" si="416"/>
        <v>0</v>
      </c>
      <c r="AE2113" s="51">
        <f t="shared" si="415"/>
        <v>0</v>
      </c>
      <c r="AF2113" s="51">
        <f>IF(C2113=A_Stammdaten!$B$12,D_SAV!$U2113-D_SAV!$AG2113,HLOOKUP(A_Stammdaten!$B$12-1,$AH$4:$AN$4004,ROW(C2113)-3,FALSE)-$AG2113)</f>
        <v>0</v>
      </c>
      <c r="AG2113" s="51">
        <f>HLOOKUP(A_Stammdaten!$B$12,$AH$4:$AN$4004,ROW(C2113)-3,FALSE)</f>
        <v>0</v>
      </c>
      <c r="AH2113" s="51">
        <f t="shared" si="407"/>
        <v>0</v>
      </c>
      <c r="AI2113" s="51">
        <f t="shared" si="408"/>
        <v>0</v>
      </c>
      <c r="AJ2113" s="51">
        <f t="shared" si="409"/>
        <v>0</v>
      </c>
      <c r="AK2113" s="51">
        <f t="shared" si="410"/>
        <v>0</v>
      </c>
      <c r="AL2113" s="51">
        <f t="shared" si="411"/>
        <v>0</v>
      </c>
      <c r="AM2113" s="51">
        <f t="shared" si="412"/>
        <v>0</v>
      </c>
      <c r="AN2113" s="51">
        <f t="shared" si="413"/>
        <v>0</v>
      </c>
    </row>
    <row r="2114" spans="1:40" x14ac:dyDescent="0.25">
      <c r="A2114" s="17"/>
      <c r="B2114" s="17"/>
      <c r="C2114" s="35"/>
      <c r="D2114" s="17"/>
      <c r="E2114" s="17"/>
      <c r="F2114" s="17"/>
      <c r="G2114" s="62">
        <f t="shared" si="414"/>
        <v>0</v>
      </c>
      <c r="H2114" s="17"/>
      <c r="I2114" s="17"/>
      <c r="J2114" s="17"/>
      <c r="K2114" s="17"/>
      <c r="L2114" s="17"/>
      <c r="M2114" s="17"/>
      <c r="N2114" s="17"/>
      <c r="O2114" s="17"/>
      <c r="P2114" s="115"/>
      <c r="Q2114" s="62">
        <f>IF(C2114&gt;A_Stammdaten!$B$12,0,SUM(G2114,H2114,J2114,K2114,M2114,N2114)-SUM(I2114,L2114,O2114,P2114))</f>
        <v>0</v>
      </c>
      <c r="R2114" s="17"/>
      <c r="S2114" s="17"/>
      <c r="T2114" s="17"/>
      <c r="U2114" s="62">
        <f t="shared" si="406"/>
        <v>0</v>
      </c>
      <c r="V2114" s="63">
        <f>IF(ISBLANK($B2114),0,VLOOKUP($B2114,Listen!$A$2:$C$45,2,FALSE))</f>
        <v>0</v>
      </c>
      <c r="W2114" s="63">
        <f>IF(ISBLANK($B2114),0,VLOOKUP($B2114,Listen!$A$2:$C$45,3,FALSE))</f>
        <v>0</v>
      </c>
      <c r="X2114" s="49">
        <f t="shared" si="417"/>
        <v>0</v>
      </c>
      <c r="Y2114" s="49">
        <f t="shared" si="416"/>
        <v>0</v>
      </c>
      <c r="Z2114" s="49">
        <f t="shared" si="416"/>
        <v>0</v>
      </c>
      <c r="AA2114" s="49">
        <f t="shared" si="416"/>
        <v>0</v>
      </c>
      <c r="AB2114" s="49">
        <f t="shared" si="416"/>
        <v>0</v>
      </c>
      <c r="AC2114" s="49">
        <f t="shared" si="416"/>
        <v>0</v>
      </c>
      <c r="AD2114" s="49">
        <f t="shared" si="416"/>
        <v>0</v>
      </c>
      <c r="AE2114" s="51">
        <f t="shared" si="415"/>
        <v>0</v>
      </c>
      <c r="AF2114" s="51">
        <f>IF(C2114=A_Stammdaten!$B$12,D_SAV!$U2114-D_SAV!$AG2114,HLOOKUP(A_Stammdaten!$B$12-1,$AH$4:$AN$4004,ROW(C2114)-3,FALSE)-$AG2114)</f>
        <v>0</v>
      </c>
      <c r="AG2114" s="51">
        <f>HLOOKUP(A_Stammdaten!$B$12,$AH$4:$AN$4004,ROW(C2114)-3,FALSE)</f>
        <v>0</v>
      </c>
      <c r="AH2114" s="51">
        <f t="shared" si="407"/>
        <v>0</v>
      </c>
      <c r="AI2114" s="51">
        <f t="shared" si="408"/>
        <v>0</v>
      </c>
      <c r="AJ2114" s="51">
        <f t="shared" si="409"/>
        <v>0</v>
      </c>
      <c r="AK2114" s="51">
        <f t="shared" si="410"/>
        <v>0</v>
      </c>
      <c r="AL2114" s="51">
        <f t="shared" si="411"/>
        <v>0</v>
      </c>
      <c r="AM2114" s="51">
        <f t="shared" si="412"/>
        <v>0</v>
      </c>
      <c r="AN2114" s="51">
        <f t="shared" si="413"/>
        <v>0</v>
      </c>
    </row>
    <row r="2115" spans="1:40" x14ac:dyDescent="0.25">
      <c r="A2115" s="17"/>
      <c r="B2115" s="17"/>
      <c r="C2115" s="35"/>
      <c r="D2115" s="17"/>
      <c r="E2115" s="17"/>
      <c r="F2115" s="17"/>
      <c r="G2115" s="62">
        <f t="shared" si="414"/>
        <v>0</v>
      </c>
      <c r="H2115" s="17"/>
      <c r="I2115" s="17"/>
      <c r="J2115" s="17"/>
      <c r="K2115" s="17"/>
      <c r="L2115" s="17"/>
      <c r="M2115" s="17"/>
      <c r="N2115" s="17"/>
      <c r="O2115" s="17"/>
      <c r="P2115" s="115"/>
      <c r="Q2115" s="62">
        <f>IF(C2115&gt;A_Stammdaten!$B$12,0,SUM(G2115,H2115,J2115,K2115,M2115,N2115)-SUM(I2115,L2115,O2115,P2115))</f>
        <v>0</v>
      </c>
      <c r="R2115" s="17"/>
      <c r="S2115" s="17"/>
      <c r="T2115" s="17"/>
      <c r="U2115" s="62">
        <f t="shared" si="406"/>
        <v>0</v>
      </c>
      <c r="V2115" s="63">
        <f>IF(ISBLANK($B2115),0,VLOOKUP($B2115,Listen!$A$2:$C$45,2,FALSE))</f>
        <v>0</v>
      </c>
      <c r="W2115" s="63">
        <f>IF(ISBLANK($B2115),0,VLOOKUP($B2115,Listen!$A$2:$C$45,3,FALSE))</f>
        <v>0</v>
      </c>
      <c r="X2115" s="49">
        <f t="shared" si="417"/>
        <v>0</v>
      </c>
      <c r="Y2115" s="49">
        <f t="shared" si="416"/>
        <v>0</v>
      </c>
      <c r="Z2115" s="49">
        <f t="shared" si="416"/>
        <v>0</v>
      </c>
      <c r="AA2115" s="49">
        <f t="shared" si="416"/>
        <v>0</v>
      </c>
      <c r="AB2115" s="49">
        <f t="shared" si="416"/>
        <v>0</v>
      </c>
      <c r="AC2115" s="49">
        <f t="shared" si="416"/>
        <v>0</v>
      </c>
      <c r="AD2115" s="49">
        <f t="shared" si="416"/>
        <v>0</v>
      </c>
      <c r="AE2115" s="51">
        <f t="shared" si="415"/>
        <v>0</v>
      </c>
      <c r="AF2115" s="51">
        <f>IF(C2115=A_Stammdaten!$B$12,D_SAV!$U2115-D_SAV!$AG2115,HLOOKUP(A_Stammdaten!$B$12-1,$AH$4:$AN$4004,ROW(C2115)-3,FALSE)-$AG2115)</f>
        <v>0</v>
      </c>
      <c r="AG2115" s="51">
        <f>HLOOKUP(A_Stammdaten!$B$12,$AH$4:$AN$4004,ROW(C2115)-3,FALSE)</f>
        <v>0</v>
      </c>
      <c r="AH2115" s="51">
        <f t="shared" si="407"/>
        <v>0</v>
      </c>
      <c r="AI2115" s="51">
        <f t="shared" si="408"/>
        <v>0</v>
      </c>
      <c r="AJ2115" s="51">
        <f t="shared" si="409"/>
        <v>0</v>
      </c>
      <c r="AK2115" s="51">
        <f t="shared" si="410"/>
        <v>0</v>
      </c>
      <c r="AL2115" s="51">
        <f t="shared" si="411"/>
        <v>0</v>
      </c>
      <c r="AM2115" s="51">
        <f t="shared" si="412"/>
        <v>0</v>
      </c>
      <c r="AN2115" s="51">
        <f t="shared" si="413"/>
        <v>0</v>
      </c>
    </row>
    <row r="2116" spans="1:40" x14ac:dyDescent="0.25">
      <c r="A2116" s="17"/>
      <c r="B2116" s="17"/>
      <c r="C2116" s="35"/>
      <c r="D2116" s="17"/>
      <c r="E2116" s="17"/>
      <c r="F2116" s="17"/>
      <c r="G2116" s="62">
        <f t="shared" si="414"/>
        <v>0</v>
      </c>
      <c r="H2116" s="17"/>
      <c r="I2116" s="17"/>
      <c r="J2116" s="17"/>
      <c r="K2116" s="17"/>
      <c r="L2116" s="17"/>
      <c r="M2116" s="17"/>
      <c r="N2116" s="17"/>
      <c r="O2116" s="17"/>
      <c r="P2116" s="115"/>
      <c r="Q2116" s="62">
        <f>IF(C2116&gt;A_Stammdaten!$B$12,0,SUM(G2116,H2116,J2116,K2116,M2116,N2116)-SUM(I2116,L2116,O2116,P2116))</f>
        <v>0</v>
      </c>
      <c r="R2116" s="17"/>
      <c r="S2116" s="17"/>
      <c r="T2116" s="17"/>
      <c r="U2116" s="62">
        <f t="shared" si="406"/>
        <v>0</v>
      </c>
      <c r="V2116" s="63">
        <f>IF(ISBLANK($B2116),0,VLOOKUP($B2116,Listen!$A$2:$C$45,2,FALSE))</f>
        <v>0</v>
      </c>
      <c r="W2116" s="63">
        <f>IF(ISBLANK($B2116),0,VLOOKUP($B2116,Listen!$A$2:$C$45,3,FALSE))</f>
        <v>0</v>
      </c>
      <c r="X2116" s="49">
        <f t="shared" si="417"/>
        <v>0</v>
      </c>
      <c r="Y2116" s="49">
        <f t="shared" si="416"/>
        <v>0</v>
      </c>
      <c r="Z2116" s="49">
        <f t="shared" si="416"/>
        <v>0</v>
      </c>
      <c r="AA2116" s="49">
        <f t="shared" si="416"/>
        <v>0</v>
      </c>
      <c r="AB2116" s="49">
        <f t="shared" si="416"/>
        <v>0</v>
      </c>
      <c r="AC2116" s="49">
        <f t="shared" si="416"/>
        <v>0</v>
      </c>
      <c r="AD2116" s="49">
        <f t="shared" si="416"/>
        <v>0</v>
      </c>
      <c r="AE2116" s="51">
        <f t="shared" si="415"/>
        <v>0</v>
      </c>
      <c r="AF2116" s="51">
        <f>IF(C2116=A_Stammdaten!$B$12,D_SAV!$U2116-D_SAV!$AG2116,HLOOKUP(A_Stammdaten!$B$12-1,$AH$4:$AN$4004,ROW(C2116)-3,FALSE)-$AG2116)</f>
        <v>0</v>
      </c>
      <c r="AG2116" s="51">
        <f>HLOOKUP(A_Stammdaten!$B$12,$AH$4:$AN$4004,ROW(C2116)-3,FALSE)</f>
        <v>0</v>
      </c>
      <c r="AH2116" s="51">
        <f t="shared" si="407"/>
        <v>0</v>
      </c>
      <c r="AI2116" s="51">
        <f t="shared" si="408"/>
        <v>0</v>
      </c>
      <c r="AJ2116" s="51">
        <f t="shared" si="409"/>
        <v>0</v>
      </c>
      <c r="AK2116" s="51">
        <f t="shared" si="410"/>
        <v>0</v>
      </c>
      <c r="AL2116" s="51">
        <f t="shared" si="411"/>
        <v>0</v>
      </c>
      <c r="AM2116" s="51">
        <f t="shared" si="412"/>
        <v>0</v>
      </c>
      <c r="AN2116" s="51">
        <f t="shared" si="413"/>
        <v>0</v>
      </c>
    </row>
    <row r="2117" spans="1:40" x14ac:dyDescent="0.25">
      <c r="A2117" s="17"/>
      <c r="B2117" s="17"/>
      <c r="C2117" s="35"/>
      <c r="D2117" s="17"/>
      <c r="E2117" s="17"/>
      <c r="F2117" s="17"/>
      <c r="G2117" s="62">
        <f t="shared" si="414"/>
        <v>0</v>
      </c>
      <c r="H2117" s="17"/>
      <c r="I2117" s="17"/>
      <c r="J2117" s="17"/>
      <c r="K2117" s="17"/>
      <c r="L2117" s="17"/>
      <c r="M2117" s="17"/>
      <c r="N2117" s="17"/>
      <c r="O2117" s="17"/>
      <c r="P2117" s="115"/>
      <c r="Q2117" s="62">
        <f>IF(C2117&gt;A_Stammdaten!$B$12,0,SUM(G2117,H2117,J2117,K2117,M2117,N2117)-SUM(I2117,L2117,O2117,P2117))</f>
        <v>0</v>
      </c>
      <c r="R2117" s="17"/>
      <c r="S2117" s="17"/>
      <c r="T2117" s="17"/>
      <c r="U2117" s="62">
        <f t="shared" ref="U2117:U2180" si="418">Q2117-SUM(R2117:T2117)</f>
        <v>0</v>
      </c>
      <c r="V2117" s="63">
        <f>IF(ISBLANK($B2117),0,VLOOKUP($B2117,Listen!$A$2:$C$45,2,FALSE))</f>
        <v>0</v>
      </c>
      <c r="W2117" s="63">
        <f>IF(ISBLANK($B2117),0,VLOOKUP($B2117,Listen!$A$2:$C$45,3,FALSE))</f>
        <v>0</v>
      </c>
      <c r="X2117" s="49">
        <f t="shared" si="417"/>
        <v>0</v>
      </c>
      <c r="Y2117" s="49">
        <f t="shared" si="416"/>
        <v>0</v>
      </c>
      <c r="Z2117" s="49">
        <f t="shared" si="416"/>
        <v>0</v>
      </c>
      <c r="AA2117" s="49">
        <f t="shared" si="416"/>
        <v>0</v>
      </c>
      <c r="AB2117" s="49">
        <f t="shared" si="416"/>
        <v>0</v>
      </c>
      <c r="AC2117" s="49">
        <f t="shared" si="416"/>
        <v>0</v>
      </c>
      <c r="AD2117" s="49">
        <f t="shared" si="416"/>
        <v>0</v>
      </c>
      <c r="AE2117" s="51">
        <f t="shared" si="415"/>
        <v>0</v>
      </c>
      <c r="AF2117" s="51">
        <f>IF(C2117=A_Stammdaten!$B$12,D_SAV!$U2117-D_SAV!$AG2117,HLOOKUP(A_Stammdaten!$B$12-1,$AH$4:$AN$4004,ROW(C2117)-3,FALSE)-$AG2117)</f>
        <v>0</v>
      </c>
      <c r="AG2117" s="51">
        <f>HLOOKUP(A_Stammdaten!$B$12,$AH$4:$AN$4004,ROW(C2117)-3,FALSE)</f>
        <v>0</v>
      </c>
      <c r="AH2117" s="51">
        <f t="shared" ref="AH2117:AH2180" si="419">IF(OR($C2117=0,$U2117=0),0,IF($C2117&lt;=AH$4,$U2117-$U2117/X2117*(AH$4-$C2117+1),0))</f>
        <v>0</v>
      </c>
      <c r="AI2117" s="51">
        <f t="shared" ref="AI2117:AI2180" si="420">IF(OR($C2117=0,$U2117=0,Y2117-(AI$4-$C2117)=0),0,IF($C2117&lt;AI$4,AH2117-AH2117/(Y2117-(AI$4-$C2117)),IF($C2117=AI$4,$U2117-$U2117/Y2117,0)))</f>
        <v>0</v>
      </c>
      <c r="AJ2117" s="51">
        <f t="shared" ref="AJ2117:AJ2180" si="421">IF(OR($C2117=0,$U2117=0,Z2117-(AJ$4-$C2117)=0),0,IF($C2117&lt;AJ$4,AI2117-AI2117/(Z2117-(AJ$4-$C2117)),IF($C2117=AJ$4,$U2117-$U2117/Z2117,0)))</f>
        <v>0</v>
      </c>
      <c r="AK2117" s="51">
        <f t="shared" ref="AK2117:AK2180" si="422">IF(OR($C2117=0,$U2117=0,AA2117-(AK$4-$C2117)=0),0,IF($C2117&lt;AK$4,AJ2117-AJ2117/(AA2117-(AK$4-$C2117)),IF($C2117=AK$4,$U2117-$U2117/AA2117,0)))</f>
        <v>0</v>
      </c>
      <c r="AL2117" s="51">
        <f t="shared" ref="AL2117:AL2180" si="423">IF(OR($C2117=0,$U2117=0,AB2117-(AL$4-$C2117)=0),0,IF($C2117&lt;AL$4,AK2117-AK2117/(AB2117-(AL$4-$C2117)),IF($C2117=AL$4,$U2117-$U2117/AB2117,0)))</f>
        <v>0</v>
      </c>
      <c r="AM2117" s="51">
        <f t="shared" ref="AM2117:AM2180" si="424">IF(OR($C2117=0,$U2117=0,AC2117-(AM$4-$C2117)=0),0,IF($C2117&lt;AM$4,AL2117-AL2117/(AC2117-(AM$4-$C2117)),IF($C2117=AM$4,$U2117-$U2117/AC2117,0)))</f>
        <v>0</v>
      </c>
      <c r="AN2117" s="51">
        <f t="shared" ref="AN2117:AN2180" si="425">IF(OR($C2117=0,$U2117=0,AD2117-(AN$4-$C2117)=0),0,IF($C2117&lt;AN$4,AM2117-AM2117/(AD2117-(AN$4-$C2117)),IF($C2117=AN$4,$U2117-$U2117/AD2117,0)))</f>
        <v>0</v>
      </c>
    </row>
    <row r="2118" spans="1:40" x14ac:dyDescent="0.25">
      <c r="A2118" s="17"/>
      <c r="B2118" s="17"/>
      <c r="C2118" s="35"/>
      <c r="D2118" s="17"/>
      <c r="E2118" s="17"/>
      <c r="F2118" s="17"/>
      <c r="G2118" s="62">
        <f t="shared" ref="G2118:G2181" si="426">D2118*E2118/100</f>
        <v>0</v>
      </c>
      <c r="H2118" s="17"/>
      <c r="I2118" s="17"/>
      <c r="J2118" s="17"/>
      <c r="K2118" s="17"/>
      <c r="L2118" s="17"/>
      <c r="M2118" s="17"/>
      <c r="N2118" s="17"/>
      <c r="O2118" s="17"/>
      <c r="P2118" s="115"/>
      <c r="Q2118" s="62">
        <f>IF(C2118&gt;A_Stammdaten!$B$12,0,SUM(G2118,H2118,J2118,K2118,M2118,N2118)-SUM(I2118,L2118,O2118,P2118))</f>
        <v>0</v>
      </c>
      <c r="R2118" s="17"/>
      <c r="S2118" s="17"/>
      <c r="T2118" s="17"/>
      <c r="U2118" s="62">
        <f t="shared" si="418"/>
        <v>0</v>
      </c>
      <c r="V2118" s="63">
        <f>IF(ISBLANK($B2118),0,VLOOKUP($B2118,Listen!$A$2:$C$45,2,FALSE))</f>
        <v>0</v>
      </c>
      <c r="W2118" s="63">
        <f>IF(ISBLANK($B2118),0,VLOOKUP($B2118,Listen!$A$2:$C$45,3,FALSE))</f>
        <v>0</v>
      </c>
      <c r="X2118" s="49">
        <f t="shared" si="417"/>
        <v>0</v>
      </c>
      <c r="Y2118" s="49">
        <f t="shared" si="416"/>
        <v>0</v>
      </c>
      <c r="Z2118" s="49">
        <f t="shared" si="416"/>
        <v>0</v>
      </c>
      <c r="AA2118" s="49">
        <f t="shared" si="416"/>
        <v>0</v>
      </c>
      <c r="AB2118" s="49">
        <f t="shared" si="416"/>
        <v>0</v>
      </c>
      <c r="AC2118" s="49">
        <f t="shared" si="416"/>
        <v>0</v>
      </c>
      <c r="AD2118" s="49">
        <f t="shared" si="416"/>
        <v>0</v>
      </c>
      <c r="AE2118" s="51">
        <f t="shared" si="415"/>
        <v>0</v>
      </c>
      <c r="AF2118" s="51">
        <f>IF(C2118=A_Stammdaten!$B$12,D_SAV!$U2118-D_SAV!$AG2118,HLOOKUP(A_Stammdaten!$B$12-1,$AH$4:$AN$4004,ROW(C2118)-3,FALSE)-$AG2118)</f>
        <v>0</v>
      </c>
      <c r="AG2118" s="51">
        <f>HLOOKUP(A_Stammdaten!$B$12,$AH$4:$AN$4004,ROW(C2118)-3,FALSE)</f>
        <v>0</v>
      </c>
      <c r="AH2118" s="51">
        <f t="shared" si="419"/>
        <v>0</v>
      </c>
      <c r="AI2118" s="51">
        <f t="shared" si="420"/>
        <v>0</v>
      </c>
      <c r="AJ2118" s="51">
        <f t="shared" si="421"/>
        <v>0</v>
      </c>
      <c r="AK2118" s="51">
        <f t="shared" si="422"/>
        <v>0</v>
      </c>
      <c r="AL2118" s="51">
        <f t="shared" si="423"/>
        <v>0</v>
      </c>
      <c r="AM2118" s="51">
        <f t="shared" si="424"/>
        <v>0</v>
      </c>
      <c r="AN2118" s="51">
        <f t="shared" si="425"/>
        <v>0</v>
      </c>
    </row>
    <row r="2119" spans="1:40" x14ac:dyDescent="0.25">
      <c r="A2119" s="17"/>
      <c r="B2119" s="17"/>
      <c r="C2119" s="35"/>
      <c r="D2119" s="17"/>
      <c r="E2119" s="17"/>
      <c r="F2119" s="17"/>
      <c r="G2119" s="62">
        <f t="shared" si="426"/>
        <v>0</v>
      </c>
      <c r="H2119" s="17"/>
      <c r="I2119" s="17"/>
      <c r="J2119" s="17"/>
      <c r="K2119" s="17"/>
      <c r="L2119" s="17"/>
      <c r="M2119" s="17"/>
      <c r="N2119" s="17"/>
      <c r="O2119" s="17"/>
      <c r="P2119" s="115"/>
      <c r="Q2119" s="62">
        <f>IF(C2119&gt;A_Stammdaten!$B$12,0,SUM(G2119,H2119,J2119,K2119,M2119,N2119)-SUM(I2119,L2119,O2119,P2119))</f>
        <v>0</v>
      </c>
      <c r="R2119" s="17"/>
      <c r="S2119" s="17"/>
      <c r="T2119" s="17"/>
      <c r="U2119" s="62">
        <f t="shared" si="418"/>
        <v>0</v>
      </c>
      <c r="V2119" s="63">
        <f>IF(ISBLANK($B2119),0,VLOOKUP($B2119,Listen!$A$2:$C$45,2,FALSE))</f>
        <v>0</v>
      </c>
      <c r="W2119" s="63">
        <f>IF(ISBLANK($B2119),0,VLOOKUP($B2119,Listen!$A$2:$C$45,3,FALSE))</f>
        <v>0</v>
      </c>
      <c r="X2119" s="49">
        <f t="shared" si="417"/>
        <v>0</v>
      </c>
      <c r="Y2119" s="49">
        <f t="shared" si="416"/>
        <v>0</v>
      </c>
      <c r="Z2119" s="49">
        <f t="shared" si="416"/>
        <v>0</v>
      </c>
      <c r="AA2119" s="49">
        <f t="shared" si="416"/>
        <v>0</v>
      </c>
      <c r="AB2119" s="49">
        <f t="shared" si="416"/>
        <v>0</v>
      </c>
      <c r="AC2119" s="49">
        <f t="shared" si="416"/>
        <v>0</v>
      </c>
      <c r="AD2119" s="49">
        <f t="shared" si="416"/>
        <v>0</v>
      </c>
      <c r="AE2119" s="51">
        <f t="shared" si="415"/>
        <v>0</v>
      </c>
      <c r="AF2119" s="51">
        <f>IF(C2119=A_Stammdaten!$B$12,D_SAV!$U2119-D_SAV!$AG2119,HLOOKUP(A_Stammdaten!$B$12-1,$AH$4:$AN$4004,ROW(C2119)-3,FALSE)-$AG2119)</f>
        <v>0</v>
      </c>
      <c r="AG2119" s="51">
        <f>HLOOKUP(A_Stammdaten!$B$12,$AH$4:$AN$4004,ROW(C2119)-3,FALSE)</f>
        <v>0</v>
      </c>
      <c r="AH2119" s="51">
        <f t="shared" si="419"/>
        <v>0</v>
      </c>
      <c r="AI2119" s="51">
        <f t="shared" si="420"/>
        <v>0</v>
      </c>
      <c r="AJ2119" s="51">
        <f t="shared" si="421"/>
        <v>0</v>
      </c>
      <c r="AK2119" s="51">
        <f t="shared" si="422"/>
        <v>0</v>
      </c>
      <c r="AL2119" s="51">
        <f t="shared" si="423"/>
        <v>0</v>
      </c>
      <c r="AM2119" s="51">
        <f t="shared" si="424"/>
        <v>0</v>
      </c>
      <c r="AN2119" s="51">
        <f t="shared" si="425"/>
        <v>0</v>
      </c>
    </row>
    <row r="2120" spans="1:40" x14ac:dyDescent="0.25">
      <c r="A2120" s="17"/>
      <c r="B2120" s="17"/>
      <c r="C2120" s="35"/>
      <c r="D2120" s="17"/>
      <c r="E2120" s="17"/>
      <c r="F2120" s="17"/>
      <c r="G2120" s="62">
        <f t="shared" si="426"/>
        <v>0</v>
      </c>
      <c r="H2120" s="17"/>
      <c r="I2120" s="17"/>
      <c r="J2120" s="17"/>
      <c r="K2120" s="17"/>
      <c r="L2120" s="17"/>
      <c r="M2120" s="17"/>
      <c r="N2120" s="17"/>
      <c r="O2120" s="17"/>
      <c r="P2120" s="115"/>
      <c r="Q2120" s="62">
        <f>IF(C2120&gt;A_Stammdaten!$B$12,0,SUM(G2120,H2120,J2120,K2120,M2120,N2120)-SUM(I2120,L2120,O2120,P2120))</f>
        <v>0</v>
      </c>
      <c r="R2120" s="17"/>
      <c r="S2120" s="17"/>
      <c r="T2120" s="17"/>
      <c r="U2120" s="62">
        <f t="shared" si="418"/>
        <v>0</v>
      </c>
      <c r="V2120" s="63">
        <f>IF(ISBLANK($B2120),0,VLOOKUP($B2120,Listen!$A$2:$C$45,2,FALSE))</f>
        <v>0</v>
      </c>
      <c r="W2120" s="63">
        <f>IF(ISBLANK($B2120),0,VLOOKUP($B2120,Listen!$A$2:$C$45,3,FALSE))</f>
        <v>0</v>
      </c>
      <c r="X2120" s="49">
        <f t="shared" si="417"/>
        <v>0</v>
      </c>
      <c r="Y2120" s="49">
        <f t="shared" si="416"/>
        <v>0</v>
      </c>
      <c r="Z2120" s="49">
        <f t="shared" si="416"/>
        <v>0</v>
      </c>
      <c r="AA2120" s="49">
        <f t="shared" si="416"/>
        <v>0</v>
      </c>
      <c r="AB2120" s="49">
        <f t="shared" si="416"/>
        <v>0</v>
      </c>
      <c r="AC2120" s="49">
        <f t="shared" si="416"/>
        <v>0</v>
      </c>
      <c r="AD2120" s="49">
        <f t="shared" si="416"/>
        <v>0</v>
      </c>
      <c r="AE2120" s="51">
        <f t="shared" si="415"/>
        <v>0</v>
      </c>
      <c r="AF2120" s="51">
        <f>IF(C2120=A_Stammdaten!$B$12,D_SAV!$U2120-D_SAV!$AG2120,HLOOKUP(A_Stammdaten!$B$12-1,$AH$4:$AN$4004,ROW(C2120)-3,FALSE)-$AG2120)</f>
        <v>0</v>
      </c>
      <c r="AG2120" s="51">
        <f>HLOOKUP(A_Stammdaten!$B$12,$AH$4:$AN$4004,ROW(C2120)-3,FALSE)</f>
        <v>0</v>
      </c>
      <c r="AH2120" s="51">
        <f t="shared" si="419"/>
        <v>0</v>
      </c>
      <c r="AI2120" s="51">
        <f t="shared" si="420"/>
        <v>0</v>
      </c>
      <c r="AJ2120" s="51">
        <f t="shared" si="421"/>
        <v>0</v>
      </c>
      <c r="AK2120" s="51">
        <f t="shared" si="422"/>
        <v>0</v>
      </c>
      <c r="AL2120" s="51">
        <f t="shared" si="423"/>
        <v>0</v>
      </c>
      <c r="AM2120" s="51">
        <f t="shared" si="424"/>
        <v>0</v>
      </c>
      <c r="AN2120" s="51">
        <f t="shared" si="425"/>
        <v>0</v>
      </c>
    </row>
    <row r="2121" spans="1:40" x14ac:dyDescent="0.25">
      <c r="A2121" s="17"/>
      <c r="B2121" s="17"/>
      <c r="C2121" s="35"/>
      <c r="D2121" s="17"/>
      <c r="E2121" s="17"/>
      <c r="F2121" s="17"/>
      <c r="G2121" s="62">
        <f t="shared" si="426"/>
        <v>0</v>
      </c>
      <c r="H2121" s="17"/>
      <c r="I2121" s="17"/>
      <c r="J2121" s="17"/>
      <c r="K2121" s="17"/>
      <c r="L2121" s="17"/>
      <c r="M2121" s="17"/>
      <c r="N2121" s="17"/>
      <c r="O2121" s="17"/>
      <c r="P2121" s="115"/>
      <c r="Q2121" s="62">
        <f>IF(C2121&gt;A_Stammdaten!$B$12,0,SUM(G2121,H2121,J2121,K2121,M2121,N2121)-SUM(I2121,L2121,O2121,P2121))</f>
        <v>0</v>
      </c>
      <c r="R2121" s="17"/>
      <c r="S2121" s="17"/>
      <c r="T2121" s="17"/>
      <c r="U2121" s="62">
        <f t="shared" si="418"/>
        <v>0</v>
      </c>
      <c r="V2121" s="63">
        <f>IF(ISBLANK($B2121),0,VLOOKUP($B2121,Listen!$A$2:$C$45,2,FALSE))</f>
        <v>0</v>
      </c>
      <c r="W2121" s="63">
        <f>IF(ISBLANK($B2121),0,VLOOKUP($B2121,Listen!$A$2:$C$45,3,FALSE))</f>
        <v>0</v>
      </c>
      <c r="X2121" s="49">
        <f t="shared" si="417"/>
        <v>0</v>
      </c>
      <c r="Y2121" s="49">
        <f t="shared" si="416"/>
        <v>0</v>
      </c>
      <c r="Z2121" s="49">
        <f t="shared" si="416"/>
        <v>0</v>
      </c>
      <c r="AA2121" s="49">
        <f t="shared" si="416"/>
        <v>0</v>
      </c>
      <c r="AB2121" s="49">
        <f t="shared" si="416"/>
        <v>0</v>
      </c>
      <c r="AC2121" s="49">
        <f t="shared" si="416"/>
        <v>0</v>
      </c>
      <c r="AD2121" s="49">
        <f t="shared" si="416"/>
        <v>0</v>
      </c>
      <c r="AE2121" s="51">
        <f t="shared" si="415"/>
        <v>0</v>
      </c>
      <c r="AF2121" s="51">
        <f>IF(C2121=A_Stammdaten!$B$12,D_SAV!$U2121-D_SAV!$AG2121,HLOOKUP(A_Stammdaten!$B$12-1,$AH$4:$AN$4004,ROW(C2121)-3,FALSE)-$AG2121)</f>
        <v>0</v>
      </c>
      <c r="AG2121" s="51">
        <f>HLOOKUP(A_Stammdaten!$B$12,$AH$4:$AN$4004,ROW(C2121)-3,FALSE)</f>
        <v>0</v>
      </c>
      <c r="AH2121" s="51">
        <f t="shared" si="419"/>
        <v>0</v>
      </c>
      <c r="AI2121" s="51">
        <f t="shared" si="420"/>
        <v>0</v>
      </c>
      <c r="AJ2121" s="51">
        <f t="shared" si="421"/>
        <v>0</v>
      </c>
      <c r="AK2121" s="51">
        <f t="shared" si="422"/>
        <v>0</v>
      </c>
      <c r="AL2121" s="51">
        <f t="shared" si="423"/>
        <v>0</v>
      </c>
      <c r="AM2121" s="51">
        <f t="shared" si="424"/>
        <v>0</v>
      </c>
      <c r="AN2121" s="51">
        <f t="shared" si="425"/>
        <v>0</v>
      </c>
    </row>
    <row r="2122" spans="1:40" x14ac:dyDescent="0.25">
      <c r="A2122" s="17"/>
      <c r="B2122" s="17"/>
      <c r="C2122" s="35"/>
      <c r="D2122" s="17"/>
      <c r="E2122" s="17"/>
      <c r="F2122" s="17"/>
      <c r="G2122" s="62">
        <f t="shared" si="426"/>
        <v>0</v>
      </c>
      <c r="H2122" s="17"/>
      <c r="I2122" s="17"/>
      <c r="J2122" s="17"/>
      <c r="K2122" s="17"/>
      <c r="L2122" s="17"/>
      <c r="M2122" s="17"/>
      <c r="N2122" s="17"/>
      <c r="O2122" s="17"/>
      <c r="P2122" s="115"/>
      <c r="Q2122" s="62">
        <f>IF(C2122&gt;A_Stammdaten!$B$12,0,SUM(G2122,H2122,J2122,K2122,M2122,N2122)-SUM(I2122,L2122,O2122,P2122))</f>
        <v>0</v>
      </c>
      <c r="R2122" s="17"/>
      <c r="S2122" s="17"/>
      <c r="T2122" s="17"/>
      <c r="U2122" s="62">
        <f t="shared" si="418"/>
        <v>0</v>
      </c>
      <c r="V2122" s="63">
        <f>IF(ISBLANK($B2122),0,VLOOKUP($B2122,Listen!$A$2:$C$45,2,FALSE))</f>
        <v>0</v>
      </c>
      <c r="W2122" s="63">
        <f>IF(ISBLANK($B2122),0,VLOOKUP($B2122,Listen!$A$2:$C$45,3,FALSE))</f>
        <v>0</v>
      </c>
      <c r="X2122" s="49">
        <f t="shared" si="417"/>
        <v>0</v>
      </c>
      <c r="Y2122" s="49">
        <f t="shared" si="416"/>
        <v>0</v>
      </c>
      <c r="Z2122" s="49">
        <f t="shared" si="416"/>
        <v>0</v>
      </c>
      <c r="AA2122" s="49">
        <f t="shared" si="416"/>
        <v>0</v>
      </c>
      <c r="AB2122" s="49">
        <f t="shared" si="416"/>
        <v>0</v>
      </c>
      <c r="AC2122" s="49">
        <f t="shared" si="416"/>
        <v>0</v>
      </c>
      <c r="AD2122" s="49">
        <f t="shared" si="416"/>
        <v>0</v>
      </c>
      <c r="AE2122" s="51">
        <f t="shared" si="415"/>
        <v>0</v>
      </c>
      <c r="AF2122" s="51">
        <f>IF(C2122=A_Stammdaten!$B$12,D_SAV!$U2122-D_SAV!$AG2122,HLOOKUP(A_Stammdaten!$B$12-1,$AH$4:$AN$4004,ROW(C2122)-3,FALSE)-$AG2122)</f>
        <v>0</v>
      </c>
      <c r="AG2122" s="51">
        <f>HLOOKUP(A_Stammdaten!$B$12,$AH$4:$AN$4004,ROW(C2122)-3,FALSE)</f>
        <v>0</v>
      </c>
      <c r="AH2122" s="51">
        <f t="shared" si="419"/>
        <v>0</v>
      </c>
      <c r="AI2122" s="51">
        <f t="shared" si="420"/>
        <v>0</v>
      </c>
      <c r="AJ2122" s="51">
        <f t="shared" si="421"/>
        <v>0</v>
      </c>
      <c r="AK2122" s="51">
        <f t="shared" si="422"/>
        <v>0</v>
      </c>
      <c r="AL2122" s="51">
        <f t="shared" si="423"/>
        <v>0</v>
      </c>
      <c r="AM2122" s="51">
        <f t="shared" si="424"/>
        <v>0</v>
      </c>
      <c r="AN2122" s="51">
        <f t="shared" si="425"/>
        <v>0</v>
      </c>
    </row>
    <row r="2123" spans="1:40" x14ac:dyDescent="0.25">
      <c r="A2123" s="17"/>
      <c r="B2123" s="17"/>
      <c r="C2123" s="35"/>
      <c r="D2123" s="17"/>
      <c r="E2123" s="17"/>
      <c r="F2123" s="17"/>
      <c r="G2123" s="62">
        <f t="shared" si="426"/>
        <v>0</v>
      </c>
      <c r="H2123" s="17"/>
      <c r="I2123" s="17"/>
      <c r="J2123" s="17"/>
      <c r="K2123" s="17"/>
      <c r="L2123" s="17"/>
      <c r="M2123" s="17"/>
      <c r="N2123" s="17"/>
      <c r="O2123" s="17"/>
      <c r="P2123" s="115"/>
      <c r="Q2123" s="62">
        <f>IF(C2123&gt;A_Stammdaten!$B$12,0,SUM(G2123,H2123,J2123,K2123,M2123,N2123)-SUM(I2123,L2123,O2123,P2123))</f>
        <v>0</v>
      </c>
      <c r="R2123" s="17"/>
      <c r="S2123" s="17"/>
      <c r="T2123" s="17"/>
      <c r="U2123" s="62">
        <f t="shared" si="418"/>
        <v>0</v>
      </c>
      <c r="V2123" s="63">
        <f>IF(ISBLANK($B2123),0,VLOOKUP($B2123,Listen!$A$2:$C$45,2,FALSE))</f>
        <v>0</v>
      </c>
      <c r="W2123" s="63">
        <f>IF(ISBLANK($B2123),0,VLOOKUP($B2123,Listen!$A$2:$C$45,3,FALSE))</f>
        <v>0</v>
      </c>
      <c r="X2123" s="49">
        <f t="shared" si="417"/>
        <v>0</v>
      </c>
      <c r="Y2123" s="49">
        <f t="shared" si="416"/>
        <v>0</v>
      </c>
      <c r="Z2123" s="49">
        <f t="shared" si="416"/>
        <v>0</v>
      </c>
      <c r="AA2123" s="49">
        <f t="shared" si="416"/>
        <v>0</v>
      </c>
      <c r="AB2123" s="49">
        <f t="shared" si="416"/>
        <v>0</v>
      </c>
      <c r="AC2123" s="49">
        <f t="shared" si="416"/>
        <v>0</v>
      </c>
      <c r="AD2123" s="49">
        <f t="shared" si="416"/>
        <v>0</v>
      </c>
      <c r="AE2123" s="51">
        <f t="shared" si="415"/>
        <v>0</v>
      </c>
      <c r="AF2123" s="51">
        <f>IF(C2123=A_Stammdaten!$B$12,D_SAV!$U2123-D_SAV!$AG2123,HLOOKUP(A_Stammdaten!$B$12-1,$AH$4:$AN$4004,ROW(C2123)-3,FALSE)-$AG2123)</f>
        <v>0</v>
      </c>
      <c r="AG2123" s="51">
        <f>HLOOKUP(A_Stammdaten!$B$12,$AH$4:$AN$4004,ROW(C2123)-3,FALSE)</f>
        <v>0</v>
      </c>
      <c r="AH2123" s="51">
        <f t="shared" si="419"/>
        <v>0</v>
      </c>
      <c r="AI2123" s="51">
        <f t="shared" si="420"/>
        <v>0</v>
      </c>
      <c r="AJ2123" s="51">
        <f t="shared" si="421"/>
        <v>0</v>
      </c>
      <c r="AK2123" s="51">
        <f t="shared" si="422"/>
        <v>0</v>
      </c>
      <c r="AL2123" s="51">
        <f t="shared" si="423"/>
        <v>0</v>
      </c>
      <c r="AM2123" s="51">
        <f t="shared" si="424"/>
        <v>0</v>
      </c>
      <c r="AN2123" s="51">
        <f t="shared" si="425"/>
        <v>0</v>
      </c>
    </row>
    <row r="2124" spans="1:40" x14ac:dyDescent="0.25">
      <c r="A2124" s="17"/>
      <c r="B2124" s="17"/>
      <c r="C2124" s="35"/>
      <c r="D2124" s="17"/>
      <c r="E2124" s="17"/>
      <c r="F2124" s="17"/>
      <c r="G2124" s="62">
        <f t="shared" si="426"/>
        <v>0</v>
      </c>
      <c r="H2124" s="17"/>
      <c r="I2124" s="17"/>
      <c r="J2124" s="17"/>
      <c r="K2124" s="17"/>
      <c r="L2124" s="17"/>
      <c r="M2124" s="17"/>
      <c r="N2124" s="17"/>
      <c r="O2124" s="17"/>
      <c r="P2124" s="115"/>
      <c r="Q2124" s="62">
        <f>IF(C2124&gt;A_Stammdaten!$B$12,0,SUM(G2124,H2124,J2124,K2124,M2124,N2124)-SUM(I2124,L2124,O2124,P2124))</f>
        <v>0</v>
      </c>
      <c r="R2124" s="17"/>
      <c r="S2124" s="17"/>
      <c r="T2124" s="17"/>
      <c r="U2124" s="62">
        <f t="shared" si="418"/>
        <v>0</v>
      </c>
      <c r="V2124" s="63">
        <f>IF(ISBLANK($B2124),0,VLOOKUP($B2124,Listen!$A$2:$C$45,2,FALSE))</f>
        <v>0</v>
      </c>
      <c r="W2124" s="63">
        <f>IF(ISBLANK($B2124),0,VLOOKUP($B2124,Listen!$A$2:$C$45,3,FALSE))</f>
        <v>0</v>
      </c>
      <c r="X2124" s="49">
        <f t="shared" si="417"/>
        <v>0</v>
      </c>
      <c r="Y2124" s="49">
        <f t="shared" si="416"/>
        <v>0</v>
      </c>
      <c r="Z2124" s="49">
        <f t="shared" si="416"/>
        <v>0</v>
      </c>
      <c r="AA2124" s="49">
        <f t="shared" si="416"/>
        <v>0</v>
      </c>
      <c r="AB2124" s="49">
        <f t="shared" si="416"/>
        <v>0</v>
      </c>
      <c r="AC2124" s="49">
        <f t="shared" si="416"/>
        <v>0</v>
      </c>
      <c r="AD2124" s="49">
        <f t="shared" si="416"/>
        <v>0</v>
      </c>
      <c r="AE2124" s="51">
        <f t="shared" si="415"/>
        <v>0</v>
      </c>
      <c r="AF2124" s="51">
        <f>IF(C2124=A_Stammdaten!$B$12,D_SAV!$U2124-D_SAV!$AG2124,HLOOKUP(A_Stammdaten!$B$12-1,$AH$4:$AN$4004,ROW(C2124)-3,FALSE)-$AG2124)</f>
        <v>0</v>
      </c>
      <c r="AG2124" s="51">
        <f>HLOOKUP(A_Stammdaten!$B$12,$AH$4:$AN$4004,ROW(C2124)-3,FALSE)</f>
        <v>0</v>
      </c>
      <c r="AH2124" s="51">
        <f t="shared" si="419"/>
        <v>0</v>
      </c>
      <c r="AI2124" s="51">
        <f t="shared" si="420"/>
        <v>0</v>
      </c>
      <c r="AJ2124" s="51">
        <f t="shared" si="421"/>
        <v>0</v>
      </c>
      <c r="AK2124" s="51">
        <f t="shared" si="422"/>
        <v>0</v>
      </c>
      <c r="AL2124" s="51">
        <f t="shared" si="423"/>
        <v>0</v>
      </c>
      <c r="AM2124" s="51">
        <f t="shared" si="424"/>
        <v>0</v>
      </c>
      <c r="AN2124" s="51">
        <f t="shared" si="425"/>
        <v>0</v>
      </c>
    </row>
    <row r="2125" spans="1:40" x14ac:dyDescent="0.25">
      <c r="A2125" s="17"/>
      <c r="B2125" s="17"/>
      <c r="C2125" s="35"/>
      <c r="D2125" s="17"/>
      <c r="E2125" s="17"/>
      <c r="F2125" s="17"/>
      <c r="G2125" s="62">
        <f t="shared" si="426"/>
        <v>0</v>
      </c>
      <c r="H2125" s="17"/>
      <c r="I2125" s="17"/>
      <c r="J2125" s="17"/>
      <c r="K2125" s="17"/>
      <c r="L2125" s="17"/>
      <c r="M2125" s="17"/>
      <c r="N2125" s="17"/>
      <c r="O2125" s="17"/>
      <c r="P2125" s="115"/>
      <c r="Q2125" s="62">
        <f>IF(C2125&gt;A_Stammdaten!$B$12,0,SUM(G2125,H2125,J2125,K2125,M2125,N2125)-SUM(I2125,L2125,O2125,P2125))</f>
        <v>0</v>
      </c>
      <c r="R2125" s="17"/>
      <c r="S2125" s="17"/>
      <c r="T2125" s="17"/>
      <c r="U2125" s="62">
        <f t="shared" si="418"/>
        <v>0</v>
      </c>
      <c r="V2125" s="63">
        <f>IF(ISBLANK($B2125),0,VLOOKUP($B2125,Listen!$A$2:$C$45,2,FALSE))</f>
        <v>0</v>
      </c>
      <c r="W2125" s="63">
        <f>IF(ISBLANK($B2125),0,VLOOKUP($B2125,Listen!$A$2:$C$45,3,FALSE))</f>
        <v>0</v>
      </c>
      <c r="X2125" s="49">
        <f t="shared" si="417"/>
        <v>0</v>
      </c>
      <c r="Y2125" s="49">
        <f t="shared" si="416"/>
        <v>0</v>
      </c>
      <c r="Z2125" s="49">
        <f t="shared" si="416"/>
        <v>0</v>
      </c>
      <c r="AA2125" s="49">
        <f t="shared" si="416"/>
        <v>0</v>
      </c>
      <c r="AB2125" s="49">
        <f t="shared" si="416"/>
        <v>0</v>
      </c>
      <c r="AC2125" s="49">
        <f t="shared" si="416"/>
        <v>0</v>
      </c>
      <c r="AD2125" s="49">
        <f t="shared" si="416"/>
        <v>0</v>
      </c>
      <c r="AE2125" s="51">
        <f t="shared" si="415"/>
        <v>0</v>
      </c>
      <c r="AF2125" s="51">
        <f>IF(C2125=A_Stammdaten!$B$12,D_SAV!$U2125-D_SAV!$AG2125,HLOOKUP(A_Stammdaten!$B$12-1,$AH$4:$AN$4004,ROW(C2125)-3,FALSE)-$AG2125)</f>
        <v>0</v>
      </c>
      <c r="AG2125" s="51">
        <f>HLOOKUP(A_Stammdaten!$B$12,$AH$4:$AN$4004,ROW(C2125)-3,FALSE)</f>
        <v>0</v>
      </c>
      <c r="AH2125" s="51">
        <f t="shared" si="419"/>
        <v>0</v>
      </c>
      <c r="AI2125" s="51">
        <f t="shared" si="420"/>
        <v>0</v>
      </c>
      <c r="AJ2125" s="51">
        <f t="shared" si="421"/>
        <v>0</v>
      </c>
      <c r="AK2125" s="51">
        <f t="shared" si="422"/>
        <v>0</v>
      </c>
      <c r="AL2125" s="51">
        <f t="shared" si="423"/>
        <v>0</v>
      </c>
      <c r="AM2125" s="51">
        <f t="shared" si="424"/>
        <v>0</v>
      </c>
      <c r="AN2125" s="51">
        <f t="shared" si="425"/>
        <v>0</v>
      </c>
    </row>
    <row r="2126" spans="1:40" x14ac:dyDescent="0.25">
      <c r="A2126" s="17"/>
      <c r="B2126" s="17"/>
      <c r="C2126" s="35"/>
      <c r="D2126" s="17"/>
      <c r="E2126" s="17"/>
      <c r="F2126" s="17"/>
      <c r="G2126" s="62">
        <f t="shared" si="426"/>
        <v>0</v>
      </c>
      <c r="H2126" s="17"/>
      <c r="I2126" s="17"/>
      <c r="J2126" s="17"/>
      <c r="K2126" s="17"/>
      <c r="L2126" s="17"/>
      <c r="M2126" s="17"/>
      <c r="N2126" s="17"/>
      <c r="O2126" s="17"/>
      <c r="P2126" s="115"/>
      <c r="Q2126" s="62">
        <f>IF(C2126&gt;A_Stammdaten!$B$12,0,SUM(G2126,H2126,J2126,K2126,M2126,N2126)-SUM(I2126,L2126,O2126,P2126))</f>
        <v>0</v>
      </c>
      <c r="R2126" s="17"/>
      <c r="S2126" s="17"/>
      <c r="T2126" s="17"/>
      <c r="U2126" s="62">
        <f t="shared" si="418"/>
        <v>0</v>
      </c>
      <c r="V2126" s="63">
        <f>IF(ISBLANK($B2126),0,VLOOKUP($B2126,Listen!$A$2:$C$45,2,FALSE))</f>
        <v>0</v>
      </c>
      <c r="W2126" s="63">
        <f>IF(ISBLANK($B2126),0,VLOOKUP($B2126,Listen!$A$2:$C$45,3,FALSE))</f>
        <v>0</v>
      </c>
      <c r="X2126" s="49">
        <f t="shared" si="417"/>
        <v>0</v>
      </c>
      <c r="Y2126" s="49">
        <f t="shared" si="416"/>
        <v>0</v>
      </c>
      <c r="Z2126" s="49">
        <f t="shared" si="416"/>
        <v>0</v>
      </c>
      <c r="AA2126" s="49">
        <f t="shared" si="416"/>
        <v>0</v>
      </c>
      <c r="AB2126" s="49">
        <f t="shared" si="416"/>
        <v>0</v>
      </c>
      <c r="AC2126" s="49">
        <f t="shared" si="416"/>
        <v>0</v>
      </c>
      <c r="AD2126" s="49">
        <f t="shared" si="416"/>
        <v>0</v>
      </c>
      <c r="AE2126" s="51">
        <f t="shared" si="415"/>
        <v>0</v>
      </c>
      <c r="AF2126" s="51">
        <f>IF(C2126=A_Stammdaten!$B$12,D_SAV!$U2126-D_SAV!$AG2126,HLOOKUP(A_Stammdaten!$B$12-1,$AH$4:$AN$4004,ROW(C2126)-3,FALSE)-$AG2126)</f>
        <v>0</v>
      </c>
      <c r="AG2126" s="51">
        <f>HLOOKUP(A_Stammdaten!$B$12,$AH$4:$AN$4004,ROW(C2126)-3,FALSE)</f>
        <v>0</v>
      </c>
      <c r="AH2126" s="51">
        <f t="shared" si="419"/>
        <v>0</v>
      </c>
      <c r="AI2126" s="51">
        <f t="shared" si="420"/>
        <v>0</v>
      </c>
      <c r="AJ2126" s="51">
        <f t="shared" si="421"/>
        <v>0</v>
      </c>
      <c r="AK2126" s="51">
        <f t="shared" si="422"/>
        <v>0</v>
      </c>
      <c r="AL2126" s="51">
        <f t="shared" si="423"/>
        <v>0</v>
      </c>
      <c r="AM2126" s="51">
        <f t="shared" si="424"/>
        <v>0</v>
      </c>
      <c r="AN2126" s="51">
        <f t="shared" si="425"/>
        <v>0</v>
      </c>
    </row>
    <row r="2127" spans="1:40" x14ac:dyDescent="0.25">
      <c r="A2127" s="17"/>
      <c r="B2127" s="17"/>
      <c r="C2127" s="35"/>
      <c r="D2127" s="17"/>
      <c r="E2127" s="17"/>
      <c r="F2127" s="17"/>
      <c r="G2127" s="62">
        <f t="shared" si="426"/>
        <v>0</v>
      </c>
      <c r="H2127" s="17"/>
      <c r="I2127" s="17"/>
      <c r="J2127" s="17"/>
      <c r="K2127" s="17"/>
      <c r="L2127" s="17"/>
      <c r="M2127" s="17"/>
      <c r="N2127" s="17"/>
      <c r="O2127" s="17"/>
      <c r="P2127" s="115"/>
      <c r="Q2127" s="62">
        <f>IF(C2127&gt;A_Stammdaten!$B$12,0,SUM(G2127,H2127,J2127,K2127,M2127,N2127)-SUM(I2127,L2127,O2127,P2127))</f>
        <v>0</v>
      </c>
      <c r="R2127" s="17"/>
      <c r="S2127" s="17"/>
      <c r="T2127" s="17"/>
      <c r="U2127" s="62">
        <f t="shared" si="418"/>
        <v>0</v>
      </c>
      <c r="V2127" s="63">
        <f>IF(ISBLANK($B2127),0,VLOOKUP($B2127,Listen!$A$2:$C$45,2,FALSE))</f>
        <v>0</v>
      </c>
      <c r="W2127" s="63">
        <f>IF(ISBLANK($B2127),0,VLOOKUP($B2127,Listen!$A$2:$C$45,3,FALSE))</f>
        <v>0</v>
      </c>
      <c r="X2127" s="49">
        <f t="shared" si="417"/>
        <v>0</v>
      </c>
      <c r="Y2127" s="49">
        <f t="shared" si="416"/>
        <v>0</v>
      </c>
      <c r="Z2127" s="49">
        <f t="shared" si="416"/>
        <v>0</v>
      </c>
      <c r="AA2127" s="49">
        <f t="shared" si="416"/>
        <v>0</v>
      </c>
      <c r="AB2127" s="49">
        <f t="shared" si="416"/>
        <v>0</v>
      </c>
      <c r="AC2127" s="49">
        <f t="shared" si="416"/>
        <v>0</v>
      </c>
      <c r="AD2127" s="49">
        <f t="shared" si="416"/>
        <v>0</v>
      </c>
      <c r="AE2127" s="51">
        <f t="shared" si="415"/>
        <v>0</v>
      </c>
      <c r="AF2127" s="51">
        <f>IF(C2127=A_Stammdaten!$B$12,D_SAV!$U2127-D_SAV!$AG2127,HLOOKUP(A_Stammdaten!$B$12-1,$AH$4:$AN$4004,ROW(C2127)-3,FALSE)-$AG2127)</f>
        <v>0</v>
      </c>
      <c r="AG2127" s="51">
        <f>HLOOKUP(A_Stammdaten!$B$12,$AH$4:$AN$4004,ROW(C2127)-3,FALSE)</f>
        <v>0</v>
      </c>
      <c r="AH2127" s="51">
        <f t="shared" si="419"/>
        <v>0</v>
      </c>
      <c r="AI2127" s="51">
        <f t="shared" si="420"/>
        <v>0</v>
      </c>
      <c r="AJ2127" s="51">
        <f t="shared" si="421"/>
        <v>0</v>
      </c>
      <c r="AK2127" s="51">
        <f t="shared" si="422"/>
        <v>0</v>
      </c>
      <c r="AL2127" s="51">
        <f t="shared" si="423"/>
        <v>0</v>
      </c>
      <c r="AM2127" s="51">
        <f t="shared" si="424"/>
        <v>0</v>
      </c>
      <c r="AN2127" s="51">
        <f t="shared" si="425"/>
        <v>0</v>
      </c>
    </row>
    <row r="2128" spans="1:40" x14ac:dyDescent="0.25">
      <c r="A2128" s="17"/>
      <c r="B2128" s="17"/>
      <c r="C2128" s="35"/>
      <c r="D2128" s="17"/>
      <c r="E2128" s="17"/>
      <c r="F2128" s="17"/>
      <c r="G2128" s="62">
        <f t="shared" si="426"/>
        <v>0</v>
      </c>
      <c r="H2128" s="17"/>
      <c r="I2128" s="17"/>
      <c r="J2128" s="17"/>
      <c r="K2128" s="17"/>
      <c r="L2128" s="17"/>
      <c r="M2128" s="17"/>
      <c r="N2128" s="17"/>
      <c r="O2128" s="17"/>
      <c r="P2128" s="115"/>
      <c r="Q2128" s="62">
        <f>IF(C2128&gt;A_Stammdaten!$B$12,0,SUM(G2128,H2128,J2128,K2128,M2128,N2128)-SUM(I2128,L2128,O2128,P2128))</f>
        <v>0</v>
      </c>
      <c r="R2128" s="17"/>
      <c r="S2128" s="17"/>
      <c r="T2128" s="17"/>
      <c r="U2128" s="62">
        <f t="shared" si="418"/>
        <v>0</v>
      </c>
      <c r="V2128" s="63">
        <f>IF(ISBLANK($B2128),0,VLOOKUP($B2128,Listen!$A$2:$C$45,2,FALSE))</f>
        <v>0</v>
      </c>
      <c r="W2128" s="63">
        <f>IF(ISBLANK($B2128),0,VLOOKUP($B2128,Listen!$A$2:$C$45,3,FALSE))</f>
        <v>0</v>
      </c>
      <c r="X2128" s="49">
        <f t="shared" si="417"/>
        <v>0</v>
      </c>
      <c r="Y2128" s="49">
        <f t="shared" si="416"/>
        <v>0</v>
      </c>
      <c r="Z2128" s="49">
        <f t="shared" si="416"/>
        <v>0</v>
      </c>
      <c r="AA2128" s="49">
        <f t="shared" ref="Y2128:AD2170" si="427">$V2128</f>
        <v>0</v>
      </c>
      <c r="AB2128" s="49">
        <f t="shared" si="427"/>
        <v>0</v>
      </c>
      <c r="AC2128" s="49">
        <f t="shared" si="427"/>
        <v>0</v>
      </c>
      <c r="AD2128" s="49">
        <f t="shared" si="427"/>
        <v>0</v>
      </c>
      <c r="AE2128" s="51">
        <f t="shared" si="415"/>
        <v>0</v>
      </c>
      <c r="AF2128" s="51">
        <f>IF(C2128=A_Stammdaten!$B$12,D_SAV!$U2128-D_SAV!$AG2128,HLOOKUP(A_Stammdaten!$B$12-1,$AH$4:$AN$4004,ROW(C2128)-3,FALSE)-$AG2128)</f>
        <v>0</v>
      </c>
      <c r="AG2128" s="51">
        <f>HLOOKUP(A_Stammdaten!$B$12,$AH$4:$AN$4004,ROW(C2128)-3,FALSE)</f>
        <v>0</v>
      </c>
      <c r="AH2128" s="51">
        <f t="shared" si="419"/>
        <v>0</v>
      </c>
      <c r="AI2128" s="51">
        <f t="shared" si="420"/>
        <v>0</v>
      </c>
      <c r="AJ2128" s="51">
        <f t="shared" si="421"/>
        <v>0</v>
      </c>
      <c r="AK2128" s="51">
        <f t="shared" si="422"/>
        <v>0</v>
      </c>
      <c r="AL2128" s="51">
        <f t="shared" si="423"/>
        <v>0</v>
      </c>
      <c r="AM2128" s="51">
        <f t="shared" si="424"/>
        <v>0</v>
      </c>
      <c r="AN2128" s="51">
        <f t="shared" si="425"/>
        <v>0</v>
      </c>
    </row>
    <row r="2129" spans="1:40" x14ac:dyDescent="0.25">
      <c r="A2129" s="17"/>
      <c r="B2129" s="17"/>
      <c r="C2129" s="35"/>
      <c r="D2129" s="17"/>
      <c r="E2129" s="17"/>
      <c r="F2129" s="17"/>
      <c r="G2129" s="62">
        <f t="shared" si="426"/>
        <v>0</v>
      </c>
      <c r="H2129" s="17"/>
      <c r="I2129" s="17"/>
      <c r="J2129" s="17"/>
      <c r="K2129" s="17"/>
      <c r="L2129" s="17"/>
      <c r="M2129" s="17"/>
      <c r="N2129" s="17"/>
      <c r="O2129" s="17"/>
      <c r="P2129" s="115"/>
      <c r="Q2129" s="62">
        <f>IF(C2129&gt;A_Stammdaten!$B$12,0,SUM(G2129,H2129,J2129,K2129,M2129,N2129)-SUM(I2129,L2129,O2129,P2129))</f>
        <v>0</v>
      </c>
      <c r="R2129" s="17"/>
      <c r="S2129" s="17"/>
      <c r="T2129" s="17"/>
      <c r="U2129" s="62">
        <f t="shared" si="418"/>
        <v>0</v>
      </c>
      <c r="V2129" s="63">
        <f>IF(ISBLANK($B2129),0,VLOOKUP($B2129,Listen!$A$2:$C$45,2,FALSE))</f>
        <v>0</v>
      </c>
      <c r="W2129" s="63">
        <f>IF(ISBLANK($B2129),0,VLOOKUP($B2129,Listen!$A$2:$C$45,3,FALSE))</f>
        <v>0</v>
      </c>
      <c r="X2129" s="49">
        <f t="shared" si="417"/>
        <v>0</v>
      </c>
      <c r="Y2129" s="49">
        <f t="shared" si="427"/>
        <v>0</v>
      </c>
      <c r="Z2129" s="49">
        <f t="shared" si="427"/>
        <v>0</v>
      </c>
      <c r="AA2129" s="49">
        <f t="shared" si="427"/>
        <v>0</v>
      </c>
      <c r="AB2129" s="49">
        <f t="shared" si="427"/>
        <v>0</v>
      </c>
      <c r="AC2129" s="49">
        <f t="shared" si="427"/>
        <v>0</v>
      </c>
      <c r="AD2129" s="49">
        <f t="shared" si="427"/>
        <v>0</v>
      </c>
      <c r="AE2129" s="51">
        <f t="shared" si="415"/>
        <v>0</v>
      </c>
      <c r="AF2129" s="51">
        <f>IF(C2129=A_Stammdaten!$B$12,D_SAV!$U2129-D_SAV!$AG2129,HLOOKUP(A_Stammdaten!$B$12-1,$AH$4:$AN$4004,ROW(C2129)-3,FALSE)-$AG2129)</f>
        <v>0</v>
      </c>
      <c r="AG2129" s="51">
        <f>HLOOKUP(A_Stammdaten!$B$12,$AH$4:$AN$4004,ROW(C2129)-3,FALSE)</f>
        <v>0</v>
      </c>
      <c r="AH2129" s="51">
        <f t="shared" si="419"/>
        <v>0</v>
      </c>
      <c r="AI2129" s="51">
        <f t="shared" si="420"/>
        <v>0</v>
      </c>
      <c r="AJ2129" s="51">
        <f t="shared" si="421"/>
        <v>0</v>
      </c>
      <c r="AK2129" s="51">
        <f t="shared" si="422"/>
        <v>0</v>
      </c>
      <c r="AL2129" s="51">
        <f t="shared" si="423"/>
        <v>0</v>
      </c>
      <c r="AM2129" s="51">
        <f t="shared" si="424"/>
        <v>0</v>
      </c>
      <c r="AN2129" s="51">
        <f t="shared" si="425"/>
        <v>0</v>
      </c>
    </row>
    <row r="2130" spans="1:40" x14ac:dyDescent="0.25">
      <c r="A2130" s="17"/>
      <c r="B2130" s="17"/>
      <c r="C2130" s="35"/>
      <c r="D2130" s="17"/>
      <c r="E2130" s="17"/>
      <c r="F2130" s="17"/>
      <c r="G2130" s="62">
        <f t="shared" si="426"/>
        <v>0</v>
      </c>
      <c r="H2130" s="17"/>
      <c r="I2130" s="17"/>
      <c r="J2130" s="17"/>
      <c r="K2130" s="17"/>
      <c r="L2130" s="17"/>
      <c r="M2130" s="17"/>
      <c r="N2130" s="17"/>
      <c r="O2130" s="17"/>
      <c r="P2130" s="115"/>
      <c r="Q2130" s="62">
        <f>IF(C2130&gt;A_Stammdaten!$B$12,0,SUM(G2130,H2130,J2130,K2130,M2130,N2130)-SUM(I2130,L2130,O2130,P2130))</f>
        <v>0</v>
      </c>
      <c r="R2130" s="17"/>
      <c r="S2130" s="17"/>
      <c r="T2130" s="17"/>
      <c r="U2130" s="62">
        <f t="shared" si="418"/>
        <v>0</v>
      </c>
      <c r="V2130" s="63">
        <f>IF(ISBLANK($B2130),0,VLOOKUP($B2130,Listen!$A$2:$C$45,2,FALSE))</f>
        <v>0</v>
      </c>
      <c r="W2130" s="63">
        <f>IF(ISBLANK($B2130),0,VLOOKUP($B2130,Listen!$A$2:$C$45,3,FALSE))</f>
        <v>0</v>
      </c>
      <c r="X2130" s="49">
        <f t="shared" si="417"/>
        <v>0</v>
      </c>
      <c r="Y2130" s="49">
        <f t="shared" si="427"/>
        <v>0</v>
      </c>
      <c r="Z2130" s="49">
        <f t="shared" si="427"/>
        <v>0</v>
      </c>
      <c r="AA2130" s="49">
        <f t="shared" si="427"/>
        <v>0</v>
      </c>
      <c r="AB2130" s="49">
        <f t="shared" si="427"/>
        <v>0</v>
      </c>
      <c r="AC2130" s="49">
        <f t="shared" si="427"/>
        <v>0</v>
      </c>
      <c r="AD2130" s="49">
        <f t="shared" si="427"/>
        <v>0</v>
      </c>
      <c r="AE2130" s="51">
        <f t="shared" si="415"/>
        <v>0</v>
      </c>
      <c r="AF2130" s="51">
        <f>IF(C2130=A_Stammdaten!$B$12,D_SAV!$U2130-D_SAV!$AG2130,HLOOKUP(A_Stammdaten!$B$12-1,$AH$4:$AN$4004,ROW(C2130)-3,FALSE)-$AG2130)</f>
        <v>0</v>
      </c>
      <c r="AG2130" s="51">
        <f>HLOOKUP(A_Stammdaten!$B$12,$AH$4:$AN$4004,ROW(C2130)-3,FALSE)</f>
        <v>0</v>
      </c>
      <c r="AH2130" s="51">
        <f t="shared" si="419"/>
        <v>0</v>
      </c>
      <c r="AI2130" s="51">
        <f t="shared" si="420"/>
        <v>0</v>
      </c>
      <c r="AJ2130" s="51">
        <f t="shared" si="421"/>
        <v>0</v>
      </c>
      <c r="AK2130" s="51">
        <f t="shared" si="422"/>
        <v>0</v>
      </c>
      <c r="AL2130" s="51">
        <f t="shared" si="423"/>
        <v>0</v>
      </c>
      <c r="AM2130" s="51">
        <f t="shared" si="424"/>
        <v>0</v>
      </c>
      <c r="AN2130" s="51">
        <f t="shared" si="425"/>
        <v>0</v>
      </c>
    </row>
    <row r="2131" spans="1:40" x14ac:dyDescent="0.25">
      <c r="A2131" s="17"/>
      <c r="B2131" s="17"/>
      <c r="C2131" s="35"/>
      <c r="D2131" s="17"/>
      <c r="E2131" s="17"/>
      <c r="F2131" s="17"/>
      <c r="G2131" s="62">
        <f t="shared" si="426"/>
        <v>0</v>
      </c>
      <c r="H2131" s="17"/>
      <c r="I2131" s="17"/>
      <c r="J2131" s="17"/>
      <c r="K2131" s="17"/>
      <c r="L2131" s="17"/>
      <c r="M2131" s="17"/>
      <c r="N2131" s="17"/>
      <c r="O2131" s="17"/>
      <c r="P2131" s="115"/>
      <c r="Q2131" s="62">
        <f>IF(C2131&gt;A_Stammdaten!$B$12,0,SUM(G2131,H2131,J2131,K2131,M2131,N2131)-SUM(I2131,L2131,O2131,P2131))</f>
        <v>0</v>
      </c>
      <c r="R2131" s="17"/>
      <c r="S2131" s="17"/>
      <c r="T2131" s="17"/>
      <c r="U2131" s="62">
        <f t="shared" si="418"/>
        <v>0</v>
      </c>
      <c r="V2131" s="63">
        <f>IF(ISBLANK($B2131),0,VLOOKUP($B2131,Listen!$A$2:$C$45,2,FALSE))</f>
        <v>0</v>
      </c>
      <c r="W2131" s="63">
        <f>IF(ISBLANK($B2131),0,VLOOKUP($B2131,Listen!$A$2:$C$45,3,FALSE))</f>
        <v>0</v>
      </c>
      <c r="X2131" s="49">
        <f t="shared" si="417"/>
        <v>0</v>
      </c>
      <c r="Y2131" s="49">
        <f t="shared" si="427"/>
        <v>0</v>
      </c>
      <c r="Z2131" s="49">
        <f t="shared" si="427"/>
        <v>0</v>
      </c>
      <c r="AA2131" s="49">
        <f t="shared" si="427"/>
        <v>0</v>
      </c>
      <c r="AB2131" s="49">
        <f t="shared" si="427"/>
        <v>0</v>
      </c>
      <c r="AC2131" s="49">
        <f t="shared" si="427"/>
        <v>0</v>
      </c>
      <c r="AD2131" s="49">
        <f t="shared" si="427"/>
        <v>0</v>
      </c>
      <c r="AE2131" s="51">
        <f t="shared" si="415"/>
        <v>0</v>
      </c>
      <c r="AF2131" s="51">
        <f>IF(C2131=A_Stammdaten!$B$12,D_SAV!$U2131-D_SAV!$AG2131,HLOOKUP(A_Stammdaten!$B$12-1,$AH$4:$AN$4004,ROW(C2131)-3,FALSE)-$AG2131)</f>
        <v>0</v>
      </c>
      <c r="AG2131" s="51">
        <f>HLOOKUP(A_Stammdaten!$B$12,$AH$4:$AN$4004,ROW(C2131)-3,FALSE)</f>
        <v>0</v>
      </c>
      <c r="AH2131" s="51">
        <f t="shared" si="419"/>
        <v>0</v>
      </c>
      <c r="AI2131" s="51">
        <f t="shared" si="420"/>
        <v>0</v>
      </c>
      <c r="AJ2131" s="51">
        <f t="shared" si="421"/>
        <v>0</v>
      </c>
      <c r="AK2131" s="51">
        <f t="shared" si="422"/>
        <v>0</v>
      </c>
      <c r="AL2131" s="51">
        <f t="shared" si="423"/>
        <v>0</v>
      </c>
      <c r="AM2131" s="51">
        <f t="shared" si="424"/>
        <v>0</v>
      </c>
      <c r="AN2131" s="51">
        <f t="shared" si="425"/>
        <v>0</v>
      </c>
    </row>
    <row r="2132" spans="1:40" x14ac:dyDescent="0.25">
      <c r="A2132" s="17"/>
      <c r="B2132" s="17"/>
      <c r="C2132" s="35"/>
      <c r="D2132" s="17"/>
      <c r="E2132" s="17"/>
      <c r="F2132" s="17"/>
      <c r="G2132" s="62">
        <f t="shared" si="426"/>
        <v>0</v>
      </c>
      <c r="H2132" s="17"/>
      <c r="I2132" s="17"/>
      <c r="J2132" s="17"/>
      <c r="K2132" s="17"/>
      <c r="L2132" s="17"/>
      <c r="M2132" s="17"/>
      <c r="N2132" s="17"/>
      <c r="O2132" s="17"/>
      <c r="P2132" s="115"/>
      <c r="Q2132" s="62">
        <f>IF(C2132&gt;A_Stammdaten!$B$12,0,SUM(G2132,H2132,J2132,K2132,M2132,N2132)-SUM(I2132,L2132,O2132,P2132))</f>
        <v>0</v>
      </c>
      <c r="R2132" s="17"/>
      <c r="S2132" s="17"/>
      <c r="T2132" s="17"/>
      <c r="U2132" s="62">
        <f t="shared" si="418"/>
        <v>0</v>
      </c>
      <c r="V2132" s="63">
        <f>IF(ISBLANK($B2132),0,VLOOKUP($B2132,Listen!$A$2:$C$45,2,FALSE))</f>
        <v>0</v>
      </c>
      <c r="W2132" s="63">
        <f>IF(ISBLANK($B2132),0,VLOOKUP($B2132,Listen!$A$2:$C$45,3,FALSE))</f>
        <v>0</v>
      </c>
      <c r="X2132" s="49">
        <f t="shared" si="417"/>
        <v>0</v>
      </c>
      <c r="Y2132" s="49">
        <f t="shared" si="427"/>
        <v>0</v>
      </c>
      <c r="Z2132" s="49">
        <f t="shared" si="427"/>
        <v>0</v>
      </c>
      <c r="AA2132" s="49">
        <f t="shared" si="427"/>
        <v>0</v>
      </c>
      <c r="AB2132" s="49">
        <f t="shared" si="427"/>
        <v>0</v>
      </c>
      <c r="AC2132" s="49">
        <f t="shared" si="427"/>
        <v>0</v>
      </c>
      <c r="AD2132" s="49">
        <f t="shared" si="427"/>
        <v>0</v>
      </c>
      <c r="AE2132" s="51">
        <f t="shared" si="415"/>
        <v>0</v>
      </c>
      <c r="AF2132" s="51">
        <f>IF(C2132=A_Stammdaten!$B$12,D_SAV!$U2132-D_SAV!$AG2132,HLOOKUP(A_Stammdaten!$B$12-1,$AH$4:$AN$4004,ROW(C2132)-3,FALSE)-$AG2132)</f>
        <v>0</v>
      </c>
      <c r="AG2132" s="51">
        <f>HLOOKUP(A_Stammdaten!$B$12,$AH$4:$AN$4004,ROW(C2132)-3,FALSE)</f>
        <v>0</v>
      </c>
      <c r="AH2132" s="51">
        <f t="shared" si="419"/>
        <v>0</v>
      </c>
      <c r="AI2132" s="51">
        <f t="shared" si="420"/>
        <v>0</v>
      </c>
      <c r="AJ2132" s="51">
        <f t="shared" si="421"/>
        <v>0</v>
      </c>
      <c r="AK2132" s="51">
        <f t="shared" si="422"/>
        <v>0</v>
      </c>
      <c r="AL2132" s="51">
        <f t="shared" si="423"/>
        <v>0</v>
      </c>
      <c r="AM2132" s="51">
        <f t="shared" si="424"/>
        <v>0</v>
      </c>
      <c r="AN2132" s="51">
        <f t="shared" si="425"/>
        <v>0</v>
      </c>
    </row>
    <row r="2133" spans="1:40" x14ac:dyDescent="0.25">
      <c r="A2133" s="17"/>
      <c r="B2133" s="17"/>
      <c r="C2133" s="35"/>
      <c r="D2133" s="17"/>
      <c r="E2133" s="17"/>
      <c r="F2133" s="17"/>
      <c r="G2133" s="62">
        <f t="shared" si="426"/>
        <v>0</v>
      </c>
      <c r="H2133" s="17"/>
      <c r="I2133" s="17"/>
      <c r="J2133" s="17"/>
      <c r="K2133" s="17"/>
      <c r="L2133" s="17"/>
      <c r="M2133" s="17"/>
      <c r="N2133" s="17"/>
      <c r="O2133" s="17"/>
      <c r="P2133" s="115"/>
      <c r="Q2133" s="62">
        <f>IF(C2133&gt;A_Stammdaten!$B$12,0,SUM(G2133,H2133,J2133,K2133,M2133,N2133)-SUM(I2133,L2133,O2133,P2133))</f>
        <v>0</v>
      </c>
      <c r="R2133" s="17"/>
      <c r="S2133" s="17"/>
      <c r="T2133" s="17"/>
      <c r="U2133" s="62">
        <f t="shared" si="418"/>
        <v>0</v>
      </c>
      <c r="V2133" s="63">
        <f>IF(ISBLANK($B2133),0,VLOOKUP($B2133,Listen!$A$2:$C$45,2,FALSE))</f>
        <v>0</v>
      </c>
      <c r="W2133" s="63">
        <f>IF(ISBLANK($B2133),0,VLOOKUP($B2133,Listen!$A$2:$C$45,3,FALSE))</f>
        <v>0</v>
      </c>
      <c r="X2133" s="49">
        <f t="shared" si="417"/>
        <v>0</v>
      </c>
      <c r="Y2133" s="49">
        <f t="shared" si="427"/>
        <v>0</v>
      </c>
      <c r="Z2133" s="49">
        <f t="shared" si="427"/>
        <v>0</v>
      </c>
      <c r="AA2133" s="49">
        <f t="shared" si="427"/>
        <v>0</v>
      </c>
      <c r="AB2133" s="49">
        <f t="shared" si="427"/>
        <v>0</v>
      </c>
      <c r="AC2133" s="49">
        <f t="shared" si="427"/>
        <v>0</v>
      </c>
      <c r="AD2133" s="49">
        <f t="shared" si="427"/>
        <v>0</v>
      </c>
      <c r="AE2133" s="51">
        <f t="shared" ref="AE2133:AE2196" si="428">AG2133+AF2133</f>
        <v>0</v>
      </c>
      <c r="AF2133" s="51">
        <f>IF(C2133=A_Stammdaten!$B$12,D_SAV!$U2133-D_SAV!$AG2133,HLOOKUP(A_Stammdaten!$B$12-1,$AH$4:$AN$4004,ROW(C2133)-3,FALSE)-$AG2133)</f>
        <v>0</v>
      </c>
      <c r="AG2133" s="51">
        <f>HLOOKUP(A_Stammdaten!$B$12,$AH$4:$AN$4004,ROW(C2133)-3,FALSE)</f>
        <v>0</v>
      </c>
      <c r="AH2133" s="51">
        <f t="shared" si="419"/>
        <v>0</v>
      </c>
      <c r="AI2133" s="51">
        <f t="shared" si="420"/>
        <v>0</v>
      </c>
      <c r="AJ2133" s="51">
        <f t="shared" si="421"/>
        <v>0</v>
      </c>
      <c r="AK2133" s="51">
        <f t="shared" si="422"/>
        <v>0</v>
      </c>
      <c r="AL2133" s="51">
        <f t="shared" si="423"/>
        <v>0</v>
      </c>
      <c r="AM2133" s="51">
        <f t="shared" si="424"/>
        <v>0</v>
      </c>
      <c r="AN2133" s="51">
        <f t="shared" si="425"/>
        <v>0</v>
      </c>
    </row>
    <row r="2134" spans="1:40" x14ac:dyDescent="0.25">
      <c r="A2134" s="17"/>
      <c r="B2134" s="17"/>
      <c r="C2134" s="35"/>
      <c r="D2134" s="17"/>
      <c r="E2134" s="17"/>
      <c r="F2134" s="17"/>
      <c r="G2134" s="62">
        <f t="shared" si="426"/>
        <v>0</v>
      </c>
      <c r="H2134" s="17"/>
      <c r="I2134" s="17"/>
      <c r="J2134" s="17"/>
      <c r="K2134" s="17"/>
      <c r="L2134" s="17"/>
      <c r="M2134" s="17"/>
      <c r="N2134" s="17"/>
      <c r="O2134" s="17"/>
      <c r="P2134" s="115"/>
      <c r="Q2134" s="62">
        <f>IF(C2134&gt;A_Stammdaten!$B$12,0,SUM(G2134,H2134,J2134,K2134,M2134,N2134)-SUM(I2134,L2134,O2134,P2134))</f>
        <v>0</v>
      </c>
      <c r="R2134" s="17"/>
      <c r="S2134" s="17"/>
      <c r="T2134" s="17"/>
      <c r="U2134" s="62">
        <f t="shared" si="418"/>
        <v>0</v>
      </c>
      <c r="V2134" s="63">
        <f>IF(ISBLANK($B2134),0,VLOOKUP($B2134,Listen!$A$2:$C$45,2,FALSE))</f>
        <v>0</v>
      </c>
      <c r="W2134" s="63">
        <f>IF(ISBLANK($B2134),0,VLOOKUP($B2134,Listen!$A$2:$C$45,3,FALSE))</f>
        <v>0</v>
      </c>
      <c r="X2134" s="49">
        <f t="shared" si="417"/>
        <v>0</v>
      </c>
      <c r="Y2134" s="49">
        <f t="shared" si="427"/>
        <v>0</v>
      </c>
      <c r="Z2134" s="49">
        <f t="shared" si="427"/>
        <v>0</v>
      </c>
      <c r="AA2134" s="49">
        <f t="shared" si="427"/>
        <v>0</v>
      </c>
      <c r="AB2134" s="49">
        <f t="shared" si="427"/>
        <v>0</v>
      </c>
      <c r="AC2134" s="49">
        <f t="shared" si="427"/>
        <v>0</v>
      </c>
      <c r="AD2134" s="49">
        <f t="shared" si="427"/>
        <v>0</v>
      </c>
      <c r="AE2134" s="51">
        <f t="shared" si="428"/>
        <v>0</v>
      </c>
      <c r="AF2134" s="51">
        <f>IF(C2134=A_Stammdaten!$B$12,D_SAV!$U2134-D_SAV!$AG2134,HLOOKUP(A_Stammdaten!$B$12-1,$AH$4:$AN$4004,ROW(C2134)-3,FALSE)-$AG2134)</f>
        <v>0</v>
      </c>
      <c r="AG2134" s="51">
        <f>HLOOKUP(A_Stammdaten!$B$12,$AH$4:$AN$4004,ROW(C2134)-3,FALSE)</f>
        <v>0</v>
      </c>
      <c r="AH2134" s="51">
        <f t="shared" si="419"/>
        <v>0</v>
      </c>
      <c r="AI2134" s="51">
        <f t="shared" si="420"/>
        <v>0</v>
      </c>
      <c r="AJ2134" s="51">
        <f t="shared" si="421"/>
        <v>0</v>
      </c>
      <c r="AK2134" s="51">
        <f t="shared" si="422"/>
        <v>0</v>
      </c>
      <c r="AL2134" s="51">
        <f t="shared" si="423"/>
        <v>0</v>
      </c>
      <c r="AM2134" s="51">
        <f t="shared" si="424"/>
        <v>0</v>
      </c>
      <c r="AN2134" s="51">
        <f t="shared" si="425"/>
        <v>0</v>
      </c>
    </row>
    <row r="2135" spans="1:40" x14ac:dyDescent="0.25">
      <c r="A2135" s="17"/>
      <c r="B2135" s="17"/>
      <c r="C2135" s="35"/>
      <c r="D2135" s="17"/>
      <c r="E2135" s="17"/>
      <c r="F2135" s="17"/>
      <c r="G2135" s="62">
        <f t="shared" si="426"/>
        <v>0</v>
      </c>
      <c r="H2135" s="17"/>
      <c r="I2135" s="17"/>
      <c r="J2135" s="17"/>
      <c r="K2135" s="17"/>
      <c r="L2135" s="17"/>
      <c r="M2135" s="17"/>
      <c r="N2135" s="17"/>
      <c r="O2135" s="17"/>
      <c r="P2135" s="115"/>
      <c r="Q2135" s="62">
        <f>IF(C2135&gt;A_Stammdaten!$B$12,0,SUM(G2135,H2135,J2135,K2135,M2135,N2135)-SUM(I2135,L2135,O2135,P2135))</f>
        <v>0</v>
      </c>
      <c r="R2135" s="17"/>
      <c r="S2135" s="17"/>
      <c r="T2135" s="17"/>
      <c r="U2135" s="62">
        <f t="shared" si="418"/>
        <v>0</v>
      </c>
      <c r="V2135" s="63">
        <f>IF(ISBLANK($B2135),0,VLOOKUP($B2135,Listen!$A$2:$C$45,2,FALSE))</f>
        <v>0</v>
      </c>
      <c r="W2135" s="63">
        <f>IF(ISBLANK($B2135),0,VLOOKUP($B2135,Listen!$A$2:$C$45,3,FALSE))</f>
        <v>0</v>
      </c>
      <c r="X2135" s="49">
        <f t="shared" si="417"/>
        <v>0</v>
      </c>
      <c r="Y2135" s="49">
        <f t="shared" si="427"/>
        <v>0</v>
      </c>
      <c r="Z2135" s="49">
        <f t="shared" si="427"/>
        <v>0</v>
      </c>
      <c r="AA2135" s="49">
        <f t="shared" si="427"/>
        <v>0</v>
      </c>
      <c r="AB2135" s="49">
        <f t="shared" si="427"/>
        <v>0</v>
      </c>
      <c r="AC2135" s="49">
        <f t="shared" si="427"/>
        <v>0</v>
      </c>
      <c r="AD2135" s="49">
        <f t="shared" si="427"/>
        <v>0</v>
      </c>
      <c r="AE2135" s="51">
        <f t="shared" si="428"/>
        <v>0</v>
      </c>
      <c r="AF2135" s="51">
        <f>IF(C2135=A_Stammdaten!$B$12,D_SAV!$U2135-D_SAV!$AG2135,HLOOKUP(A_Stammdaten!$B$12-1,$AH$4:$AN$4004,ROW(C2135)-3,FALSE)-$AG2135)</f>
        <v>0</v>
      </c>
      <c r="AG2135" s="51">
        <f>HLOOKUP(A_Stammdaten!$B$12,$AH$4:$AN$4004,ROW(C2135)-3,FALSE)</f>
        <v>0</v>
      </c>
      <c r="AH2135" s="51">
        <f t="shared" si="419"/>
        <v>0</v>
      </c>
      <c r="AI2135" s="51">
        <f t="shared" si="420"/>
        <v>0</v>
      </c>
      <c r="AJ2135" s="51">
        <f t="shared" si="421"/>
        <v>0</v>
      </c>
      <c r="AK2135" s="51">
        <f t="shared" si="422"/>
        <v>0</v>
      </c>
      <c r="AL2135" s="51">
        <f t="shared" si="423"/>
        <v>0</v>
      </c>
      <c r="AM2135" s="51">
        <f t="shared" si="424"/>
        <v>0</v>
      </c>
      <c r="AN2135" s="51">
        <f t="shared" si="425"/>
        <v>0</v>
      </c>
    </row>
    <row r="2136" spans="1:40" x14ac:dyDescent="0.25">
      <c r="A2136" s="17"/>
      <c r="B2136" s="17"/>
      <c r="C2136" s="35"/>
      <c r="D2136" s="17"/>
      <c r="E2136" s="17"/>
      <c r="F2136" s="17"/>
      <c r="G2136" s="62">
        <f t="shared" si="426"/>
        <v>0</v>
      </c>
      <c r="H2136" s="17"/>
      <c r="I2136" s="17"/>
      <c r="J2136" s="17"/>
      <c r="K2136" s="17"/>
      <c r="L2136" s="17"/>
      <c r="M2136" s="17"/>
      <c r="N2136" s="17"/>
      <c r="O2136" s="17"/>
      <c r="P2136" s="115"/>
      <c r="Q2136" s="62">
        <f>IF(C2136&gt;A_Stammdaten!$B$12,0,SUM(G2136,H2136,J2136,K2136,M2136,N2136)-SUM(I2136,L2136,O2136,P2136))</f>
        <v>0</v>
      </c>
      <c r="R2136" s="17"/>
      <c r="S2136" s="17"/>
      <c r="T2136" s="17"/>
      <c r="U2136" s="62">
        <f t="shared" si="418"/>
        <v>0</v>
      </c>
      <c r="V2136" s="63">
        <f>IF(ISBLANK($B2136),0,VLOOKUP($B2136,Listen!$A$2:$C$45,2,FALSE))</f>
        <v>0</v>
      </c>
      <c r="W2136" s="63">
        <f>IF(ISBLANK($B2136),0,VLOOKUP($B2136,Listen!$A$2:$C$45,3,FALSE))</f>
        <v>0</v>
      </c>
      <c r="X2136" s="49">
        <f t="shared" si="417"/>
        <v>0</v>
      </c>
      <c r="Y2136" s="49">
        <f t="shared" si="427"/>
        <v>0</v>
      </c>
      <c r="Z2136" s="49">
        <f t="shared" si="427"/>
        <v>0</v>
      </c>
      <c r="AA2136" s="49">
        <f t="shared" si="427"/>
        <v>0</v>
      </c>
      <c r="AB2136" s="49">
        <f t="shared" si="427"/>
        <v>0</v>
      </c>
      <c r="AC2136" s="49">
        <f t="shared" si="427"/>
        <v>0</v>
      </c>
      <c r="AD2136" s="49">
        <f t="shared" si="427"/>
        <v>0</v>
      </c>
      <c r="AE2136" s="51">
        <f t="shared" si="428"/>
        <v>0</v>
      </c>
      <c r="AF2136" s="51">
        <f>IF(C2136=A_Stammdaten!$B$12,D_SAV!$U2136-D_SAV!$AG2136,HLOOKUP(A_Stammdaten!$B$12-1,$AH$4:$AN$4004,ROW(C2136)-3,FALSE)-$AG2136)</f>
        <v>0</v>
      </c>
      <c r="AG2136" s="51">
        <f>HLOOKUP(A_Stammdaten!$B$12,$AH$4:$AN$4004,ROW(C2136)-3,FALSE)</f>
        <v>0</v>
      </c>
      <c r="AH2136" s="51">
        <f t="shared" si="419"/>
        <v>0</v>
      </c>
      <c r="AI2136" s="51">
        <f t="shared" si="420"/>
        <v>0</v>
      </c>
      <c r="AJ2136" s="51">
        <f t="shared" si="421"/>
        <v>0</v>
      </c>
      <c r="AK2136" s="51">
        <f t="shared" si="422"/>
        <v>0</v>
      </c>
      <c r="AL2136" s="51">
        <f t="shared" si="423"/>
        <v>0</v>
      </c>
      <c r="AM2136" s="51">
        <f t="shared" si="424"/>
        <v>0</v>
      </c>
      <c r="AN2136" s="51">
        <f t="shared" si="425"/>
        <v>0</v>
      </c>
    </row>
    <row r="2137" spans="1:40" x14ac:dyDescent="0.25">
      <c r="A2137" s="17"/>
      <c r="B2137" s="17"/>
      <c r="C2137" s="35"/>
      <c r="D2137" s="17"/>
      <c r="E2137" s="17"/>
      <c r="F2137" s="17"/>
      <c r="G2137" s="62">
        <f t="shared" si="426"/>
        <v>0</v>
      </c>
      <c r="H2137" s="17"/>
      <c r="I2137" s="17"/>
      <c r="J2137" s="17"/>
      <c r="K2137" s="17"/>
      <c r="L2137" s="17"/>
      <c r="M2137" s="17"/>
      <c r="N2137" s="17"/>
      <c r="O2137" s="17"/>
      <c r="P2137" s="115"/>
      <c r="Q2137" s="62">
        <f>IF(C2137&gt;A_Stammdaten!$B$12,0,SUM(G2137,H2137,J2137,K2137,M2137,N2137)-SUM(I2137,L2137,O2137,P2137))</f>
        <v>0</v>
      </c>
      <c r="R2137" s="17"/>
      <c r="S2137" s="17"/>
      <c r="T2137" s="17"/>
      <c r="U2137" s="62">
        <f t="shared" si="418"/>
        <v>0</v>
      </c>
      <c r="V2137" s="63">
        <f>IF(ISBLANK($B2137),0,VLOOKUP($B2137,Listen!$A$2:$C$45,2,FALSE))</f>
        <v>0</v>
      </c>
      <c r="W2137" s="63">
        <f>IF(ISBLANK($B2137),0,VLOOKUP($B2137,Listen!$A$2:$C$45,3,FALSE))</f>
        <v>0</v>
      </c>
      <c r="X2137" s="49">
        <f t="shared" si="417"/>
        <v>0</v>
      </c>
      <c r="Y2137" s="49">
        <f t="shared" si="427"/>
        <v>0</v>
      </c>
      <c r="Z2137" s="49">
        <f t="shared" si="427"/>
        <v>0</v>
      </c>
      <c r="AA2137" s="49">
        <f t="shared" si="427"/>
        <v>0</v>
      </c>
      <c r="AB2137" s="49">
        <f t="shared" si="427"/>
        <v>0</v>
      </c>
      <c r="AC2137" s="49">
        <f t="shared" si="427"/>
        <v>0</v>
      </c>
      <c r="AD2137" s="49">
        <f t="shared" si="427"/>
        <v>0</v>
      </c>
      <c r="AE2137" s="51">
        <f t="shared" si="428"/>
        <v>0</v>
      </c>
      <c r="AF2137" s="51">
        <f>IF(C2137=A_Stammdaten!$B$12,D_SAV!$U2137-D_SAV!$AG2137,HLOOKUP(A_Stammdaten!$B$12-1,$AH$4:$AN$4004,ROW(C2137)-3,FALSE)-$AG2137)</f>
        <v>0</v>
      </c>
      <c r="AG2137" s="51">
        <f>HLOOKUP(A_Stammdaten!$B$12,$AH$4:$AN$4004,ROW(C2137)-3,FALSE)</f>
        <v>0</v>
      </c>
      <c r="AH2137" s="51">
        <f t="shared" si="419"/>
        <v>0</v>
      </c>
      <c r="AI2137" s="51">
        <f t="shared" si="420"/>
        <v>0</v>
      </c>
      <c r="AJ2137" s="51">
        <f t="shared" si="421"/>
        <v>0</v>
      </c>
      <c r="AK2137" s="51">
        <f t="shared" si="422"/>
        <v>0</v>
      </c>
      <c r="AL2137" s="51">
        <f t="shared" si="423"/>
        <v>0</v>
      </c>
      <c r="AM2137" s="51">
        <f t="shared" si="424"/>
        <v>0</v>
      </c>
      <c r="AN2137" s="51">
        <f t="shared" si="425"/>
        <v>0</v>
      </c>
    </row>
    <row r="2138" spans="1:40" x14ac:dyDescent="0.25">
      <c r="A2138" s="17"/>
      <c r="B2138" s="17"/>
      <c r="C2138" s="35"/>
      <c r="D2138" s="17"/>
      <c r="E2138" s="17"/>
      <c r="F2138" s="17"/>
      <c r="G2138" s="62">
        <f t="shared" si="426"/>
        <v>0</v>
      </c>
      <c r="H2138" s="17"/>
      <c r="I2138" s="17"/>
      <c r="J2138" s="17"/>
      <c r="K2138" s="17"/>
      <c r="L2138" s="17"/>
      <c r="M2138" s="17"/>
      <c r="N2138" s="17"/>
      <c r="O2138" s="17"/>
      <c r="P2138" s="115"/>
      <c r="Q2138" s="62">
        <f>IF(C2138&gt;A_Stammdaten!$B$12,0,SUM(G2138,H2138,J2138,K2138,M2138,N2138)-SUM(I2138,L2138,O2138,P2138))</f>
        <v>0</v>
      </c>
      <c r="R2138" s="17"/>
      <c r="S2138" s="17"/>
      <c r="T2138" s="17"/>
      <c r="U2138" s="62">
        <f t="shared" si="418"/>
        <v>0</v>
      </c>
      <c r="V2138" s="63">
        <f>IF(ISBLANK($B2138),0,VLOOKUP($B2138,Listen!$A$2:$C$45,2,FALSE))</f>
        <v>0</v>
      </c>
      <c r="W2138" s="63">
        <f>IF(ISBLANK($B2138),0,VLOOKUP($B2138,Listen!$A$2:$C$45,3,FALSE))</f>
        <v>0</v>
      </c>
      <c r="X2138" s="49">
        <f t="shared" si="417"/>
        <v>0</v>
      </c>
      <c r="Y2138" s="49">
        <f t="shared" si="427"/>
        <v>0</v>
      </c>
      <c r="Z2138" s="49">
        <f t="shared" si="427"/>
        <v>0</v>
      </c>
      <c r="AA2138" s="49">
        <f t="shared" si="427"/>
        <v>0</v>
      </c>
      <c r="AB2138" s="49">
        <f t="shared" si="427"/>
        <v>0</v>
      </c>
      <c r="AC2138" s="49">
        <f t="shared" si="427"/>
        <v>0</v>
      </c>
      <c r="AD2138" s="49">
        <f t="shared" si="427"/>
        <v>0</v>
      </c>
      <c r="AE2138" s="51">
        <f t="shared" si="428"/>
        <v>0</v>
      </c>
      <c r="AF2138" s="51">
        <f>IF(C2138=A_Stammdaten!$B$12,D_SAV!$U2138-D_SAV!$AG2138,HLOOKUP(A_Stammdaten!$B$12-1,$AH$4:$AN$4004,ROW(C2138)-3,FALSE)-$AG2138)</f>
        <v>0</v>
      </c>
      <c r="AG2138" s="51">
        <f>HLOOKUP(A_Stammdaten!$B$12,$AH$4:$AN$4004,ROW(C2138)-3,FALSE)</f>
        <v>0</v>
      </c>
      <c r="AH2138" s="51">
        <f t="shared" si="419"/>
        <v>0</v>
      </c>
      <c r="AI2138" s="51">
        <f t="shared" si="420"/>
        <v>0</v>
      </c>
      <c r="AJ2138" s="51">
        <f t="shared" si="421"/>
        <v>0</v>
      </c>
      <c r="AK2138" s="51">
        <f t="shared" si="422"/>
        <v>0</v>
      </c>
      <c r="AL2138" s="51">
        <f t="shared" si="423"/>
        <v>0</v>
      </c>
      <c r="AM2138" s="51">
        <f t="shared" si="424"/>
        <v>0</v>
      </c>
      <c r="AN2138" s="51">
        <f t="shared" si="425"/>
        <v>0</v>
      </c>
    </row>
    <row r="2139" spans="1:40" x14ac:dyDescent="0.25">
      <c r="A2139" s="17"/>
      <c r="B2139" s="17"/>
      <c r="C2139" s="35"/>
      <c r="D2139" s="17"/>
      <c r="E2139" s="17"/>
      <c r="F2139" s="17"/>
      <c r="G2139" s="62">
        <f t="shared" si="426"/>
        <v>0</v>
      </c>
      <c r="H2139" s="17"/>
      <c r="I2139" s="17"/>
      <c r="J2139" s="17"/>
      <c r="K2139" s="17"/>
      <c r="L2139" s="17"/>
      <c r="M2139" s="17"/>
      <c r="N2139" s="17"/>
      <c r="O2139" s="17"/>
      <c r="P2139" s="115"/>
      <c r="Q2139" s="62">
        <f>IF(C2139&gt;A_Stammdaten!$B$12,0,SUM(G2139,H2139,J2139,K2139,M2139,N2139)-SUM(I2139,L2139,O2139,P2139))</f>
        <v>0</v>
      </c>
      <c r="R2139" s="17"/>
      <c r="S2139" s="17"/>
      <c r="T2139" s="17"/>
      <c r="U2139" s="62">
        <f t="shared" si="418"/>
        <v>0</v>
      </c>
      <c r="V2139" s="63">
        <f>IF(ISBLANK($B2139),0,VLOOKUP($B2139,Listen!$A$2:$C$45,2,FALSE))</f>
        <v>0</v>
      </c>
      <c r="W2139" s="63">
        <f>IF(ISBLANK($B2139),0,VLOOKUP($B2139,Listen!$A$2:$C$45,3,FALSE))</f>
        <v>0</v>
      </c>
      <c r="X2139" s="49">
        <f t="shared" si="417"/>
        <v>0</v>
      </c>
      <c r="Y2139" s="49">
        <f t="shared" si="427"/>
        <v>0</v>
      </c>
      <c r="Z2139" s="49">
        <f t="shared" si="427"/>
        <v>0</v>
      </c>
      <c r="AA2139" s="49">
        <f t="shared" si="427"/>
        <v>0</v>
      </c>
      <c r="AB2139" s="49">
        <f t="shared" si="427"/>
        <v>0</v>
      </c>
      <c r="AC2139" s="49">
        <f t="shared" si="427"/>
        <v>0</v>
      </c>
      <c r="AD2139" s="49">
        <f t="shared" si="427"/>
        <v>0</v>
      </c>
      <c r="AE2139" s="51">
        <f t="shared" si="428"/>
        <v>0</v>
      </c>
      <c r="AF2139" s="51">
        <f>IF(C2139=A_Stammdaten!$B$12,D_SAV!$U2139-D_SAV!$AG2139,HLOOKUP(A_Stammdaten!$B$12-1,$AH$4:$AN$4004,ROW(C2139)-3,FALSE)-$AG2139)</f>
        <v>0</v>
      </c>
      <c r="AG2139" s="51">
        <f>HLOOKUP(A_Stammdaten!$B$12,$AH$4:$AN$4004,ROW(C2139)-3,FALSE)</f>
        <v>0</v>
      </c>
      <c r="AH2139" s="51">
        <f t="shared" si="419"/>
        <v>0</v>
      </c>
      <c r="AI2139" s="51">
        <f t="shared" si="420"/>
        <v>0</v>
      </c>
      <c r="AJ2139" s="51">
        <f t="shared" si="421"/>
        <v>0</v>
      </c>
      <c r="AK2139" s="51">
        <f t="shared" si="422"/>
        <v>0</v>
      </c>
      <c r="AL2139" s="51">
        <f t="shared" si="423"/>
        <v>0</v>
      </c>
      <c r="AM2139" s="51">
        <f t="shared" si="424"/>
        <v>0</v>
      </c>
      <c r="AN2139" s="51">
        <f t="shared" si="425"/>
        <v>0</v>
      </c>
    </row>
    <row r="2140" spans="1:40" x14ac:dyDescent="0.25">
      <c r="A2140" s="17"/>
      <c r="B2140" s="17"/>
      <c r="C2140" s="35"/>
      <c r="D2140" s="17"/>
      <c r="E2140" s="17"/>
      <c r="F2140" s="17"/>
      <c r="G2140" s="62">
        <f t="shared" si="426"/>
        <v>0</v>
      </c>
      <c r="H2140" s="17"/>
      <c r="I2140" s="17"/>
      <c r="J2140" s="17"/>
      <c r="K2140" s="17"/>
      <c r="L2140" s="17"/>
      <c r="M2140" s="17"/>
      <c r="N2140" s="17"/>
      <c r="O2140" s="17"/>
      <c r="P2140" s="115"/>
      <c r="Q2140" s="62">
        <f>IF(C2140&gt;A_Stammdaten!$B$12,0,SUM(G2140,H2140,J2140,K2140,M2140,N2140)-SUM(I2140,L2140,O2140,P2140))</f>
        <v>0</v>
      </c>
      <c r="R2140" s="17"/>
      <c r="S2140" s="17"/>
      <c r="T2140" s="17"/>
      <c r="U2140" s="62">
        <f t="shared" si="418"/>
        <v>0</v>
      </c>
      <c r="V2140" s="63">
        <f>IF(ISBLANK($B2140),0,VLOOKUP($B2140,Listen!$A$2:$C$45,2,FALSE))</f>
        <v>0</v>
      </c>
      <c r="W2140" s="63">
        <f>IF(ISBLANK($B2140),0,VLOOKUP($B2140,Listen!$A$2:$C$45,3,FALSE))</f>
        <v>0</v>
      </c>
      <c r="X2140" s="49">
        <f t="shared" si="417"/>
        <v>0</v>
      </c>
      <c r="Y2140" s="49">
        <f t="shared" si="427"/>
        <v>0</v>
      </c>
      <c r="Z2140" s="49">
        <f t="shared" si="427"/>
        <v>0</v>
      </c>
      <c r="AA2140" s="49">
        <f t="shared" si="427"/>
        <v>0</v>
      </c>
      <c r="AB2140" s="49">
        <f t="shared" si="427"/>
        <v>0</v>
      </c>
      <c r="AC2140" s="49">
        <f t="shared" si="427"/>
        <v>0</v>
      </c>
      <c r="AD2140" s="49">
        <f t="shared" si="427"/>
        <v>0</v>
      </c>
      <c r="AE2140" s="51">
        <f t="shared" si="428"/>
        <v>0</v>
      </c>
      <c r="AF2140" s="51">
        <f>IF(C2140=A_Stammdaten!$B$12,D_SAV!$U2140-D_SAV!$AG2140,HLOOKUP(A_Stammdaten!$B$12-1,$AH$4:$AN$4004,ROW(C2140)-3,FALSE)-$AG2140)</f>
        <v>0</v>
      </c>
      <c r="AG2140" s="51">
        <f>HLOOKUP(A_Stammdaten!$B$12,$AH$4:$AN$4004,ROW(C2140)-3,FALSE)</f>
        <v>0</v>
      </c>
      <c r="AH2140" s="51">
        <f t="shared" si="419"/>
        <v>0</v>
      </c>
      <c r="AI2140" s="51">
        <f t="shared" si="420"/>
        <v>0</v>
      </c>
      <c r="AJ2140" s="51">
        <f t="shared" si="421"/>
        <v>0</v>
      </c>
      <c r="AK2140" s="51">
        <f t="shared" si="422"/>
        <v>0</v>
      </c>
      <c r="AL2140" s="51">
        <f t="shared" si="423"/>
        <v>0</v>
      </c>
      <c r="AM2140" s="51">
        <f t="shared" si="424"/>
        <v>0</v>
      </c>
      <c r="AN2140" s="51">
        <f t="shared" si="425"/>
        <v>0</v>
      </c>
    </row>
    <row r="2141" spans="1:40" x14ac:dyDescent="0.25">
      <c r="A2141" s="17"/>
      <c r="B2141" s="17"/>
      <c r="C2141" s="35"/>
      <c r="D2141" s="17"/>
      <c r="E2141" s="17"/>
      <c r="F2141" s="17"/>
      <c r="G2141" s="62">
        <f t="shared" si="426"/>
        <v>0</v>
      </c>
      <c r="H2141" s="17"/>
      <c r="I2141" s="17"/>
      <c r="J2141" s="17"/>
      <c r="K2141" s="17"/>
      <c r="L2141" s="17"/>
      <c r="M2141" s="17"/>
      <c r="N2141" s="17"/>
      <c r="O2141" s="17"/>
      <c r="P2141" s="115"/>
      <c r="Q2141" s="62">
        <f>IF(C2141&gt;A_Stammdaten!$B$12,0,SUM(G2141,H2141,J2141,K2141,M2141,N2141)-SUM(I2141,L2141,O2141,P2141))</f>
        <v>0</v>
      </c>
      <c r="R2141" s="17"/>
      <c r="S2141" s="17"/>
      <c r="T2141" s="17"/>
      <c r="U2141" s="62">
        <f t="shared" si="418"/>
        <v>0</v>
      </c>
      <c r="V2141" s="63">
        <f>IF(ISBLANK($B2141),0,VLOOKUP($B2141,Listen!$A$2:$C$45,2,FALSE))</f>
        <v>0</v>
      </c>
      <c r="W2141" s="63">
        <f>IF(ISBLANK($B2141),0,VLOOKUP($B2141,Listen!$A$2:$C$45,3,FALSE))</f>
        <v>0</v>
      </c>
      <c r="X2141" s="49">
        <f t="shared" si="417"/>
        <v>0</v>
      </c>
      <c r="Y2141" s="49">
        <f t="shared" si="427"/>
        <v>0</v>
      </c>
      <c r="Z2141" s="49">
        <f t="shared" si="427"/>
        <v>0</v>
      </c>
      <c r="AA2141" s="49">
        <f t="shared" si="427"/>
        <v>0</v>
      </c>
      <c r="AB2141" s="49">
        <f t="shared" si="427"/>
        <v>0</v>
      </c>
      <c r="AC2141" s="49">
        <f t="shared" si="427"/>
        <v>0</v>
      </c>
      <c r="AD2141" s="49">
        <f t="shared" si="427"/>
        <v>0</v>
      </c>
      <c r="AE2141" s="51">
        <f t="shared" si="428"/>
        <v>0</v>
      </c>
      <c r="AF2141" s="51">
        <f>IF(C2141=A_Stammdaten!$B$12,D_SAV!$U2141-D_SAV!$AG2141,HLOOKUP(A_Stammdaten!$B$12-1,$AH$4:$AN$4004,ROW(C2141)-3,FALSE)-$AG2141)</f>
        <v>0</v>
      </c>
      <c r="AG2141" s="51">
        <f>HLOOKUP(A_Stammdaten!$B$12,$AH$4:$AN$4004,ROW(C2141)-3,FALSE)</f>
        <v>0</v>
      </c>
      <c r="AH2141" s="51">
        <f t="shared" si="419"/>
        <v>0</v>
      </c>
      <c r="AI2141" s="51">
        <f t="shared" si="420"/>
        <v>0</v>
      </c>
      <c r="AJ2141" s="51">
        <f t="shared" si="421"/>
        <v>0</v>
      </c>
      <c r="AK2141" s="51">
        <f t="shared" si="422"/>
        <v>0</v>
      </c>
      <c r="AL2141" s="51">
        <f t="shared" si="423"/>
        <v>0</v>
      </c>
      <c r="AM2141" s="51">
        <f t="shared" si="424"/>
        <v>0</v>
      </c>
      <c r="AN2141" s="51">
        <f t="shared" si="425"/>
        <v>0</v>
      </c>
    </row>
    <row r="2142" spans="1:40" x14ac:dyDescent="0.25">
      <c r="A2142" s="17"/>
      <c r="B2142" s="17"/>
      <c r="C2142" s="35"/>
      <c r="D2142" s="17"/>
      <c r="E2142" s="17"/>
      <c r="F2142" s="17"/>
      <c r="G2142" s="62">
        <f t="shared" si="426"/>
        <v>0</v>
      </c>
      <c r="H2142" s="17"/>
      <c r="I2142" s="17"/>
      <c r="J2142" s="17"/>
      <c r="K2142" s="17"/>
      <c r="L2142" s="17"/>
      <c r="M2142" s="17"/>
      <c r="N2142" s="17"/>
      <c r="O2142" s="17"/>
      <c r="P2142" s="115"/>
      <c r="Q2142" s="62">
        <f>IF(C2142&gt;A_Stammdaten!$B$12,0,SUM(G2142,H2142,J2142,K2142,M2142,N2142)-SUM(I2142,L2142,O2142,P2142))</f>
        <v>0</v>
      </c>
      <c r="R2142" s="17"/>
      <c r="S2142" s="17"/>
      <c r="T2142" s="17"/>
      <c r="U2142" s="62">
        <f t="shared" si="418"/>
        <v>0</v>
      </c>
      <c r="V2142" s="63">
        <f>IF(ISBLANK($B2142),0,VLOOKUP($B2142,Listen!$A$2:$C$45,2,FALSE))</f>
        <v>0</v>
      </c>
      <c r="W2142" s="63">
        <f>IF(ISBLANK($B2142),0,VLOOKUP($B2142,Listen!$A$2:$C$45,3,FALSE))</f>
        <v>0</v>
      </c>
      <c r="X2142" s="49">
        <f t="shared" si="417"/>
        <v>0</v>
      </c>
      <c r="Y2142" s="49">
        <f t="shared" si="427"/>
        <v>0</v>
      </c>
      <c r="Z2142" s="49">
        <f t="shared" si="427"/>
        <v>0</v>
      </c>
      <c r="AA2142" s="49">
        <f t="shared" si="427"/>
        <v>0</v>
      </c>
      <c r="AB2142" s="49">
        <f t="shared" si="427"/>
        <v>0</v>
      </c>
      <c r="AC2142" s="49">
        <f t="shared" si="427"/>
        <v>0</v>
      </c>
      <c r="AD2142" s="49">
        <f t="shared" si="427"/>
        <v>0</v>
      </c>
      <c r="AE2142" s="51">
        <f t="shared" si="428"/>
        <v>0</v>
      </c>
      <c r="AF2142" s="51">
        <f>IF(C2142=A_Stammdaten!$B$12,D_SAV!$U2142-D_SAV!$AG2142,HLOOKUP(A_Stammdaten!$B$12-1,$AH$4:$AN$4004,ROW(C2142)-3,FALSE)-$AG2142)</f>
        <v>0</v>
      </c>
      <c r="AG2142" s="51">
        <f>HLOOKUP(A_Stammdaten!$B$12,$AH$4:$AN$4004,ROW(C2142)-3,FALSE)</f>
        <v>0</v>
      </c>
      <c r="AH2142" s="51">
        <f t="shared" si="419"/>
        <v>0</v>
      </c>
      <c r="AI2142" s="51">
        <f t="shared" si="420"/>
        <v>0</v>
      </c>
      <c r="AJ2142" s="51">
        <f t="shared" si="421"/>
        <v>0</v>
      </c>
      <c r="AK2142" s="51">
        <f t="shared" si="422"/>
        <v>0</v>
      </c>
      <c r="AL2142" s="51">
        <f t="shared" si="423"/>
        <v>0</v>
      </c>
      <c r="AM2142" s="51">
        <f t="shared" si="424"/>
        <v>0</v>
      </c>
      <c r="AN2142" s="51">
        <f t="shared" si="425"/>
        <v>0</v>
      </c>
    </row>
    <row r="2143" spans="1:40" x14ac:dyDescent="0.25">
      <c r="A2143" s="17"/>
      <c r="B2143" s="17"/>
      <c r="C2143" s="35"/>
      <c r="D2143" s="17"/>
      <c r="E2143" s="17"/>
      <c r="F2143" s="17"/>
      <c r="G2143" s="62">
        <f t="shared" si="426"/>
        <v>0</v>
      </c>
      <c r="H2143" s="17"/>
      <c r="I2143" s="17"/>
      <c r="J2143" s="17"/>
      <c r="K2143" s="17"/>
      <c r="L2143" s="17"/>
      <c r="M2143" s="17"/>
      <c r="N2143" s="17"/>
      <c r="O2143" s="17"/>
      <c r="P2143" s="115"/>
      <c r="Q2143" s="62">
        <f>IF(C2143&gt;A_Stammdaten!$B$12,0,SUM(G2143,H2143,J2143,K2143,M2143,N2143)-SUM(I2143,L2143,O2143,P2143))</f>
        <v>0</v>
      </c>
      <c r="R2143" s="17"/>
      <c r="S2143" s="17"/>
      <c r="T2143" s="17"/>
      <c r="U2143" s="62">
        <f t="shared" si="418"/>
        <v>0</v>
      </c>
      <c r="V2143" s="63">
        <f>IF(ISBLANK($B2143),0,VLOOKUP($B2143,Listen!$A$2:$C$45,2,FALSE))</f>
        <v>0</v>
      </c>
      <c r="W2143" s="63">
        <f>IF(ISBLANK($B2143),0,VLOOKUP($B2143,Listen!$A$2:$C$45,3,FALSE))</f>
        <v>0</v>
      </c>
      <c r="X2143" s="49">
        <f t="shared" si="417"/>
        <v>0</v>
      </c>
      <c r="Y2143" s="49">
        <f t="shared" si="427"/>
        <v>0</v>
      </c>
      <c r="Z2143" s="49">
        <f t="shared" si="427"/>
        <v>0</v>
      </c>
      <c r="AA2143" s="49">
        <f t="shared" si="427"/>
        <v>0</v>
      </c>
      <c r="AB2143" s="49">
        <f t="shared" si="427"/>
        <v>0</v>
      </c>
      <c r="AC2143" s="49">
        <f t="shared" si="427"/>
        <v>0</v>
      </c>
      <c r="AD2143" s="49">
        <f t="shared" si="427"/>
        <v>0</v>
      </c>
      <c r="AE2143" s="51">
        <f t="shared" si="428"/>
        <v>0</v>
      </c>
      <c r="AF2143" s="51">
        <f>IF(C2143=A_Stammdaten!$B$12,D_SAV!$U2143-D_SAV!$AG2143,HLOOKUP(A_Stammdaten!$B$12-1,$AH$4:$AN$4004,ROW(C2143)-3,FALSE)-$AG2143)</f>
        <v>0</v>
      </c>
      <c r="AG2143" s="51">
        <f>HLOOKUP(A_Stammdaten!$B$12,$AH$4:$AN$4004,ROW(C2143)-3,FALSE)</f>
        <v>0</v>
      </c>
      <c r="AH2143" s="51">
        <f t="shared" si="419"/>
        <v>0</v>
      </c>
      <c r="AI2143" s="51">
        <f t="shared" si="420"/>
        <v>0</v>
      </c>
      <c r="AJ2143" s="51">
        <f t="shared" si="421"/>
        <v>0</v>
      </c>
      <c r="AK2143" s="51">
        <f t="shared" si="422"/>
        <v>0</v>
      </c>
      <c r="AL2143" s="51">
        <f t="shared" si="423"/>
        <v>0</v>
      </c>
      <c r="AM2143" s="51">
        <f t="shared" si="424"/>
        <v>0</v>
      </c>
      <c r="AN2143" s="51">
        <f t="shared" si="425"/>
        <v>0</v>
      </c>
    </row>
    <row r="2144" spans="1:40" x14ac:dyDescent="0.25">
      <c r="A2144" s="17"/>
      <c r="B2144" s="17"/>
      <c r="C2144" s="35"/>
      <c r="D2144" s="17"/>
      <c r="E2144" s="17"/>
      <c r="F2144" s="17"/>
      <c r="G2144" s="62">
        <f t="shared" si="426"/>
        <v>0</v>
      </c>
      <c r="H2144" s="17"/>
      <c r="I2144" s="17"/>
      <c r="J2144" s="17"/>
      <c r="K2144" s="17"/>
      <c r="L2144" s="17"/>
      <c r="M2144" s="17"/>
      <c r="N2144" s="17"/>
      <c r="O2144" s="17"/>
      <c r="P2144" s="115"/>
      <c r="Q2144" s="62">
        <f>IF(C2144&gt;A_Stammdaten!$B$12,0,SUM(G2144,H2144,J2144,K2144,M2144,N2144)-SUM(I2144,L2144,O2144,P2144))</f>
        <v>0</v>
      </c>
      <c r="R2144" s="17"/>
      <c r="S2144" s="17"/>
      <c r="T2144" s="17"/>
      <c r="U2144" s="62">
        <f t="shared" si="418"/>
        <v>0</v>
      </c>
      <c r="V2144" s="63">
        <f>IF(ISBLANK($B2144),0,VLOOKUP($B2144,Listen!$A$2:$C$45,2,FALSE))</f>
        <v>0</v>
      </c>
      <c r="W2144" s="63">
        <f>IF(ISBLANK($B2144),0,VLOOKUP($B2144,Listen!$A$2:$C$45,3,FALSE))</f>
        <v>0</v>
      </c>
      <c r="X2144" s="49">
        <f t="shared" si="417"/>
        <v>0</v>
      </c>
      <c r="Y2144" s="49">
        <f t="shared" si="427"/>
        <v>0</v>
      </c>
      <c r="Z2144" s="49">
        <f t="shared" si="427"/>
        <v>0</v>
      </c>
      <c r="AA2144" s="49">
        <f t="shared" si="427"/>
        <v>0</v>
      </c>
      <c r="AB2144" s="49">
        <f t="shared" si="427"/>
        <v>0</v>
      </c>
      <c r="AC2144" s="49">
        <f t="shared" si="427"/>
        <v>0</v>
      </c>
      <c r="AD2144" s="49">
        <f t="shared" si="427"/>
        <v>0</v>
      </c>
      <c r="AE2144" s="51">
        <f t="shared" si="428"/>
        <v>0</v>
      </c>
      <c r="AF2144" s="51">
        <f>IF(C2144=A_Stammdaten!$B$12,D_SAV!$U2144-D_SAV!$AG2144,HLOOKUP(A_Stammdaten!$B$12-1,$AH$4:$AN$4004,ROW(C2144)-3,FALSE)-$AG2144)</f>
        <v>0</v>
      </c>
      <c r="AG2144" s="51">
        <f>HLOOKUP(A_Stammdaten!$B$12,$AH$4:$AN$4004,ROW(C2144)-3,FALSE)</f>
        <v>0</v>
      </c>
      <c r="AH2144" s="51">
        <f t="shared" si="419"/>
        <v>0</v>
      </c>
      <c r="AI2144" s="51">
        <f t="shared" si="420"/>
        <v>0</v>
      </c>
      <c r="AJ2144" s="51">
        <f t="shared" si="421"/>
        <v>0</v>
      </c>
      <c r="AK2144" s="51">
        <f t="shared" si="422"/>
        <v>0</v>
      </c>
      <c r="AL2144" s="51">
        <f t="shared" si="423"/>
        <v>0</v>
      </c>
      <c r="AM2144" s="51">
        <f t="shared" si="424"/>
        <v>0</v>
      </c>
      <c r="AN2144" s="51">
        <f t="shared" si="425"/>
        <v>0</v>
      </c>
    </row>
    <row r="2145" spans="1:40" x14ac:dyDescent="0.25">
      <c r="A2145" s="17"/>
      <c r="B2145" s="17"/>
      <c r="C2145" s="35"/>
      <c r="D2145" s="17"/>
      <c r="E2145" s="17"/>
      <c r="F2145" s="17"/>
      <c r="G2145" s="62">
        <f t="shared" si="426"/>
        <v>0</v>
      </c>
      <c r="H2145" s="17"/>
      <c r="I2145" s="17"/>
      <c r="J2145" s="17"/>
      <c r="K2145" s="17"/>
      <c r="L2145" s="17"/>
      <c r="M2145" s="17"/>
      <c r="N2145" s="17"/>
      <c r="O2145" s="17"/>
      <c r="P2145" s="115"/>
      <c r="Q2145" s="62">
        <f>IF(C2145&gt;A_Stammdaten!$B$12,0,SUM(G2145,H2145,J2145,K2145,M2145,N2145)-SUM(I2145,L2145,O2145,P2145))</f>
        <v>0</v>
      </c>
      <c r="R2145" s="17"/>
      <c r="S2145" s="17"/>
      <c r="T2145" s="17"/>
      <c r="U2145" s="62">
        <f t="shared" si="418"/>
        <v>0</v>
      </c>
      <c r="V2145" s="63">
        <f>IF(ISBLANK($B2145),0,VLOOKUP($B2145,Listen!$A$2:$C$45,2,FALSE))</f>
        <v>0</v>
      </c>
      <c r="W2145" s="63">
        <f>IF(ISBLANK($B2145),0,VLOOKUP($B2145,Listen!$A$2:$C$45,3,FALSE))</f>
        <v>0</v>
      </c>
      <c r="X2145" s="49">
        <f t="shared" si="417"/>
        <v>0</v>
      </c>
      <c r="Y2145" s="49">
        <f t="shared" si="427"/>
        <v>0</v>
      </c>
      <c r="Z2145" s="49">
        <f t="shared" si="427"/>
        <v>0</v>
      </c>
      <c r="AA2145" s="49">
        <f t="shared" si="427"/>
        <v>0</v>
      </c>
      <c r="AB2145" s="49">
        <f t="shared" si="427"/>
        <v>0</v>
      </c>
      <c r="AC2145" s="49">
        <f t="shared" si="427"/>
        <v>0</v>
      </c>
      <c r="AD2145" s="49">
        <f t="shared" si="427"/>
        <v>0</v>
      </c>
      <c r="AE2145" s="51">
        <f t="shared" si="428"/>
        <v>0</v>
      </c>
      <c r="AF2145" s="51">
        <f>IF(C2145=A_Stammdaten!$B$12,D_SAV!$U2145-D_SAV!$AG2145,HLOOKUP(A_Stammdaten!$B$12-1,$AH$4:$AN$4004,ROW(C2145)-3,FALSE)-$AG2145)</f>
        <v>0</v>
      </c>
      <c r="AG2145" s="51">
        <f>HLOOKUP(A_Stammdaten!$B$12,$AH$4:$AN$4004,ROW(C2145)-3,FALSE)</f>
        <v>0</v>
      </c>
      <c r="AH2145" s="51">
        <f t="shared" si="419"/>
        <v>0</v>
      </c>
      <c r="AI2145" s="51">
        <f t="shared" si="420"/>
        <v>0</v>
      </c>
      <c r="AJ2145" s="51">
        <f t="shared" si="421"/>
        <v>0</v>
      </c>
      <c r="AK2145" s="51">
        <f t="shared" si="422"/>
        <v>0</v>
      </c>
      <c r="AL2145" s="51">
        <f t="shared" si="423"/>
        <v>0</v>
      </c>
      <c r="AM2145" s="51">
        <f t="shared" si="424"/>
        <v>0</v>
      </c>
      <c r="AN2145" s="51">
        <f t="shared" si="425"/>
        <v>0</v>
      </c>
    </row>
    <row r="2146" spans="1:40" x14ac:dyDescent="0.25">
      <c r="A2146" s="17"/>
      <c r="B2146" s="17"/>
      <c r="C2146" s="35"/>
      <c r="D2146" s="17"/>
      <c r="E2146" s="17"/>
      <c r="F2146" s="17"/>
      <c r="G2146" s="62">
        <f t="shared" si="426"/>
        <v>0</v>
      </c>
      <c r="H2146" s="17"/>
      <c r="I2146" s="17"/>
      <c r="J2146" s="17"/>
      <c r="K2146" s="17"/>
      <c r="L2146" s="17"/>
      <c r="M2146" s="17"/>
      <c r="N2146" s="17"/>
      <c r="O2146" s="17"/>
      <c r="P2146" s="115"/>
      <c r="Q2146" s="62">
        <f>IF(C2146&gt;A_Stammdaten!$B$12,0,SUM(G2146,H2146,J2146,K2146,M2146,N2146)-SUM(I2146,L2146,O2146,P2146))</f>
        <v>0</v>
      </c>
      <c r="R2146" s="17"/>
      <c r="S2146" s="17"/>
      <c r="T2146" s="17"/>
      <c r="U2146" s="62">
        <f t="shared" si="418"/>
        <v>0</v>
      </c>
      <c r="V2146" s="63">
        <f>IF(ISBLANK($B2146),0,VLOOKUP($B2146,Listen!$A$2:$C$45,2,FALSE))</f>
        <v>0</v>
      </c>
      <c r="W2146" s="63">
        <f>IF(ISBLANK($B2146),0,VLOOKUP($B2146,Listen!$A$2:$C$45,3,FALSE))</f>
        <v>0</v>
      </c>
      <c r="X2146" s="49">
        <f t="shared" si="417"/>
        <v>0</v>
      </c>
      <c r="Y2146" s="49">
        <f t="shared" si="427"/>
        <v>0</v>
      </c>
      <c r="Z2146" s="49">
        <f t="shared" si="427"/>
        <v>0</v>
      </c>
      <c r="AA2146" s="49">
        <f t="shared" si="427"/>
        <v>0</v>
      </c>
      <c r="AB2146" s="49">
        <f t="shared" si="427"/>
        <v>0</v>
      </c>
      <c r="AC2146" s="49">
        <f t="shared" si="427"/>
        <v>0</v>
      </c>
      <c r="AD2146" s="49">
        <f t="shared" si="427"/>
        <v>0</v>
      </c>
      <c r="AE2146" s="51">
        <f t="shared" si="428"/>
        <v>0</v>
      </c>
      <c r="AF2146" s="51">
        <f>IF(C2146=A_Stammdaten!$B$12,D_SAV!$U2146-D_SAV!$AG2146,HLOOKUP(A_Stammdaten!$B$12-1,$AH$4:$AN$4004,ROW(C2146)-3,FALSE)-$AG2146)</f>
        <v>0</v>
      </c>
      <c r="AG2146" s="51">
        <f>HLOOKUP(A_Stammdaten!$B$12,$AH$4:$AN$4004,ROW(C2146)-3,FALSE)</f>
        <v>0</v>
      </c>
      <c r="AH2146" s="51">
        <f t="shared" si="419"/>
        <v>0</v>
      </c>
      <c r="AI2146" s="51">
        <f t="shared" si="420"/>
        <v>0</v>
      </c>
      <c r="AJ2146" s="51">
        <f t="shared" si="421"/>
        <v>0</v>
      </c>
      <c r="AK2146" s="51">
        <f t="shared" si="422"/>
        <v>0</v>
      </c>
      <c r="AL2146" s="51">
        <f t="shared" si="423"/>
        <v>0</v>
      </c>
      <c r="AM2146" s="51">
        <f t="shared" si="424"/>
        <v>0</v>
      </c>
      <c r="AN2146" s="51">
        <f t="shared" si="425"/>
        <v>0</v>
      </c>
    </row>
    <row r="2147" spans="1:40" x14ac:dyDescent="0.25">
      <c r="A2147" s="17"/>
      <c r="B2147" s="17"/>
      <c r="C2147" s="35"/>
      <c r="D2147" s="17"/>
      <c r="E2147" s="17"/>
      <c r="F2147" s="17"/>
      <c r="G2147" s="62">
        <f t="shared" si="426"/>
        <v>0</v>
      </c>
      <c r="H2147" s="17"/>
      <c r="I2147" s="17"/>
      <c r="J2147" s="17"/>
      <c r="K2147" s="17"/>
      <c r="L2147" s="17"/>
      <c r="M2147" s="17"/>
      <c r="N2147" s="17"/>
      <c r="O2147" s="17"/>
      <c r="P2147" s="115"/>
      <c r="Q2147" s="62">
        <f>IF(C2147&gt;A_Stammdaten!$B$12,0,SUM(G2147,H2147,J2147,K2147,M2147,N2147)-SUM(I2147,L2147,O2147,P2147))</f>
        <v>0</v>
      </c>
      <c r="R2147" s="17"/>
      <c r="S2147" s="17"/>
      <c r="T2147" s="17"/>
      <c r="U2147" s="62">
        <f t="shared" si="418"/>
        <v>0</v>
      </c>
      <c r="V2147" s="63">
        <f>IF(ISBLANK($B2147),0,VLOOKUP($B2147,Listen!$A$2:$C$45,2,FALSE))</f>
        <v>0</v>
      </c>
      <c r="W2147" s="63">
        <f>IF(ISBLANK($B2147),0,VLOOKUP($B2147,Listen!$A$2:$C$45,3,FALSE))</f>
        <v>0</v>
      </c>
      <c r="X2147" s="49">
        <f t="shared" si="417"/>
        <v>0</v>
      </c>
      <c r="Y2147" s="49">
        <f t="shared" si="427"/>
        <v>0</v>
      </c>
      <c r="Z2147" s="49">
        <f t="shared" si="427"/>
        <v>0</v>
      </c>
      <c r="AA2147" s="49">
        <f t="shared" si="427"/>
        <v>0</v>
      </c>
      <c r="AB2147" s="49">
        <f t="shared" si="427"/>
        <v>0</v>
      </c>
      <c r="AC2147" s="49">
        <f t="shared" si="427"/>
        <v>0</v>
      </c>
      <c r="AD2147" s="49">
        <f t="shared" si="427"/>
        <v>0</v>
      </c>
      <c r="AE2147" s="51">
        <f t="shared" si="428"/>
        <v>0</v>
      </c>
      <c r="AF2147" s="51">
        <f>IF(C2147=A_Stammdaten!$B$12,D_SAV!$U2147-D_SAV!$AG2147,HLOOKUP(A_Stammdaten!$B$12-1,$AH$4:$AN$4004,ROW(C2147)-3,FALSE)-$AG2147)</f>
        <v>0</v>
      </c>
      <c r="AG2147" s="51">
        <f>HLOOKUP(A_Stammdaten!$B$12,$AH$4:$AN$4004,ROW(C2147)-3,FALSE)</f>
        <v>0</v>
      </c>
      <c r="AH2147" s="51">
        <f t="shared" si="419"/>
        <v>0</v>
      </c>
      <c r="AI2147" s="51">
        <f t="shared" si="420"/>
        <v>0</v>
      </c>
      <c r="AJ2147" s="51">
        <f t="shared" si="421"/>
        <v>0</v>
      </c>
      <c r="AK2147" s="51">
        <f t="shared" si="422"/>
        <v>0</v>
      </c>
      <c r="AL2147" s="51">
        <f t="shared" si="423"/>
        <v>0</v>
      </c>
      <c r="AM2147" s="51">
        <f t="shared" si="424"/>
        <v>0</v>
      </c>
      <c r="AN2147" s="51">
        <f t="shared" si="425"/>
        <v>0</v>
      </c>
    </row>
    <row r="2148" spans="1:40" x14ac:dyDescent="0.25">
      <c r="A2148" s="17"/>
      <c r="B2148" s="17"/>
      <c r="C2148" s="35"/>
      <c r="D2148" s="17"/>
      <c r="E2148" s="17"/>
      <c r="F2148" s="17"/>
      <c r="G2148" s="62">
        <f t="shared" si="426"/>
        <v>0</v>
      </c>
      <c r="H2148" s="17"/>
      <c r="I2148" s="17"/>
      <c r="J2148" s="17"/>
      <c r="K2148" s="17"/>
      <c r="L2148" s="17"/>
      <c r="M2148" s="17"/>
      <c r="N2148" s="17"/>
      <c r="O2148" s="17"/>
      <c r="P2148" s="115"/>
      <c r="Q2148" s="62">
        <f>IF(C2148&gt;A_Stammdaten!$B$12,0,SUM(G2148,H2148,J2148,K2148,M2148,N2148)-SUM(I2148,L2148,O2148,P2148))</f>
        <v>0</v>
      </c>
      <c r="R2148" s="17"/>
      <c r="S2148" s="17"/>
      <c r="T2148" s="17"/>
      <c r="U2148" s="62">
        <f t="shared" si="418"/>
        <v>0</v>
      </c>
      <c r="V2148" s="63">
        <f>IF(ISBLANK($B2148),0,VLOOKUP($B2148,Listen!$A$2:$C$45,2,FALSE))</f>
        <v>0</v>
      </c>
      <c r="W2148" s="63">
        <f>IF(ISBLANK($B2148),0,VLOOKUP($B2148,Listen!$A$2:$C$45,3,FALSE))</f>
        <v>0</v>
      </c>
      <c r="X2148" s="49">
        <f t="shared" si="417"/>
        <v>0</v>
      </c>
      <c r="Y2148" s="49">
        <f t="shared" si="427"/>
        <v>0</v>
      </c>
      <c r="Z2148" s="49">
        <f t="shared" si="427"/>
        <v>0</v>
      </c>
      <c r="AA2148" s="49">
        <f t="shared" si="427"/>
        <v>0</v>
      </c>
      <c r="AB2148" s="49">
        <f t="shared" si="427"/>
        <v>0</v>
      </c>
      <c r="AC2148" s="49">
        <f t="shared" si="427"/>
        <v>0</v>
      </c>
      <c r="AD2148" s="49">
        <f t="shared" si="427"/>
        <v>0</v>
      </c>
      <c r="AE2148" s="51">
        <f t="shared" si="428"/>
        <v>0</v>
      </c>
      <c r="AF2148" s="51">
        <f>IF(C2148=A_Stammdaten!$B$12,D_SAV!$U2148-D_SAV!$AG2148,HLOOKUP(A_Stammdaten!$B$12-1,$AH$4:$AN$4004,ROW(C2148)-3,FALSE)-$AG2148)</f>
        <v>0</v>
      </c>
      <c r="AG2148" s="51">
        <f>HLOOKUP(A_Stammdaten!$B$12,$AH$4:$AN$4004,ROW(C2148)-3,FALSE)</f>
        <v>0</v>
      </c>
      <c r="AH2148" s="51">
        <f t="shared" si="419"/>
        <v>0</v>
      </c>
      <c r="AI2148" s="51">
        <f t="shared" si="420"/>
        <v>0</v>
      </c>
      <c r="AJ2148" s="51">
        <f t="shared" si="421"/>
        <v>0</v>
      </c>
      <c r="AK2148" s="51">
        <f t="shared" si="422"/>
        <v>0</v>
      </c>
      <c r="AL2148" s="51">
        <f t="shared" si="423"/>
        <v>0</v>
      </c>
      <c r="AM2148" s="51">
        <f t="shared" si="424"/>
        <v>0</v>
      </c>
      <c r="AN2148" s="51">
        <f t="shared" si="425"/>
        <v>0</v>
      </c>
    </row>
    <row r="2149" spans="1:40" x14ac:dyDescent="0.25">
      <c r="A2149" s="17"/>
      <c r="B2149" s="17"/>
      <c r="C2149" s="35"/>
      <c r="D2149" s="17"/>
      <c r="E2149" s="17"/>
      <c r="F2149" s="17"/>
      <c r="G2149" s="62">
        <f t="shared" si="426"/>
        <v>0</v>
      </c>
      <c r="H2149" s="17"/>
      <c r="I2149" s="17"/>
      <c r="J2149" s="17"/>
      <c r="K2149" s="17"/>
      <c r="L2149" s="17"/>
      <c r="M2149" s="17"/>
      <c r="N2149" s="17"/>
      <c r="O2149" s="17"/>
      <c r="P2149" s="115"/>
      <c r="Q2149" s="62">
        <f>IF(C2149&gt;A_Stammdaten!$B$12,0,SUM(G2149,H2149,J2149,K2149,M2149,N2149)-SUM(I2149,L2149,O2149,P2149))</f>
        <v>0</v>
      </c>
      <c r="R2149" s="17"/>
      <c r="S2149" s="17"/>
      <c r="T2149" s="17"/>
      <c r="U2149" s="62">
        <f t="shared" si="418"/>
        <v>0</v>
      </c>
      <c r="V2149" s="63">
        <f>IF(ISBLANK($B2149),0,VLOOKUP($B2149,Listen!$A$2:$C$45,2,FALSE))</f>
        <v>0</v>
      </c>
      <c r="W2149" s="63">
        <f>IF(ISBLANK($B2149),0,VLOOKUP($B2149,Listen!$A$2:$C$45,3,FALSE))</f>
        <v>0</v>
      </c>
      <c r="X2149" s="49">
        <f t="shared" si="417"/>
        <v>0</v>
      </c>
      <c r="Y2149" s="49">
        <f t="shared" si="427"/>
        <v>0</v>
      </c>
      <c r="Z2149" s="49">
        <f t="shared" si="427"/>
        <v>0</v>
      </c>
      <c r="AA2149" s="49">
        <f t="shared" si="427"/>
        <v>0</v>
      </c>
      <c r="AB2149" s="49">
        <f t="shared" si="427"/>
        <v>0</v>
      </c>
      <c r="AC2149" s="49">
        <f t="shared" si="427"/>
        <v>0</v>
      </c>
      <c r="AD2149" s="49">
        <f t="shared" si="427"/>
        <v>0</v>
      </c>
      <c r="AE2149" s="51">
        <f t="shared" si="428"/>
        <v>0</v>
      </c>
      <c r="AF2149" s="51">
        <f>IF(C2149=A_Stammdaten!$B$12,D_SAV!$U2149-D_SAV!$AG2149,HLOOKUP(A_Stammdaten!$B$12-1,$AH$4:$AN$4004,ROW(C2149)-3,FALSE)-$AG2149)</f>
        <v>0</v>
      </c>
      <c r="AG2149" s="51">
        <f>HLOOKUP(A_Stammdaten!$B$12,$AH$4:$AN$4004,ROW(C2149)-3,FALSE)</f>
        <v>0</v>
      </c>
      <c r="AH2149" s="51">
        <f t="shared" si="419"/>
        <v>0</v>
      </c>
      <c r="AI2149" s="51">
        <f t="shared" si="420"/>
        <v>0</v>
      </c>
      <c r="AJ2149" s="51">
        <f t="shared" si="421"/>
        <v>0</v>
      </c>
      <c r="AK2149" s="51">
        <f t="shared" si="422"/>
        <v>0</v>
      </c>
      <c r="AL2149" s="51">
        <f t="shared" si="423"/>
        <v>0</v>
      </c>
      <c r="AM2149" s="51">
        <f t="shared" si="424"/>
        <v>0</v>
      </c>
      <c r="AN2149" s="51">
        <f t="shared" si="425"/>
        <v>0</v>
      </c>
    </row>
    <row r="2150" spans="1:40" x14ac:dyDescent="0.25">
      <c r="A2150" s="17"/>
      <c r="B2150" s="17"/>
      <c r="C2150" s="35"/>
      <c r="D2150" s="17"/>
      <c r="E2150" s="17"/>
      <c r="F2150" s="17"/>
      <c r="G2150" s="62">
        <f t="shared" si="426"/>
        <v>0</v>
      </c>
      <c r="H2150" s="17"/>
      <c r="I2150" s="17"/>
      <c r="J2150" s="17"/>
      <c r="K2150" s="17"/>
      <c r="L2150" s="17"/>
      <c r="M2150" s="17"/>
      <c r="N2150" s="17"/>
      <c r="O2150" s="17"/>
      <c r="P2150" s="115"/>
      <c r="Q2150" s="62">
        <f>IF(C2150&gt;A_Stammdaten!$B$12,0,SUM(G2150,H2150,J2150,K2150,M2150,N2150)-SUM(I2150,L2150,O2150,P2150))</f>
        <v>0</v>
      </c>
      <c r="R2150" s="17"/>
      <c r="S2150" s="17"/>
      <c r="T2150" s="17"/>
      <c r="U2150" s="62">
        <f t="shared" si="418"/>
        <v>0</v>
      </c>
      <c r="V2150" s="63">
        <f>IF(ISBLANK($B2150),0,VLOOKUP($B2150,Listen!$A$2:$C$45,2,FALSE))</f>
        <v>0</v>
      </c>
      <c r="W2150" s="63">
        <f>IF(ISBLANK($B2150),0,VLOOKUP($B2150,Listen!$A$2:$C$45,3,FALSE))</f>
        <v>0</v>
      </c>
      <c r="X2150" s="49">
        <f t="shared" si="417"/>
        <v>0</v>
      </c>
      <c r="Y2150" s="49">
        <f t="shared" si="427"/>
        <v>0</v>
      </c>
      <c r="Z2150" s="49">
        <f t="shared" si="427"/>
        <v>0</v>
      </c>
      <c r="AA2150" s="49">
        <f t="shared" si="427"/>
        <v>0</v>
      </c>
      <c r="AB2150" s="49">
        <f t="shared" si="427"/>
        <v>0</v>
      </c>
      <c r="AC2150" s="49">
        <f t="shared" si="427"/>
        <v>0</v>
      </c>
      <c r="AD2150" s="49">
        <f t="shared" si="427"/>
        <v>0</v>
      </c>
      <c r="AE2150" s="51">
        <f t="shared" si="428"/>
        <v>0</v>
      </c>
      <c r="AF2150" s="51">
        <f>IF(C2150=A_Stammdaten!$B$12,D_SAV!$U2150-D_SAV!$AG2150,HLOOKUP(A_Stammdaten!$B$12-1,$AH$4:$AN$4004,ROW(C2150)-3,FALSE)-$AG2150)</f>
        <v>0</v>
      </c>
      <c r="AG2150" s="51">
        <f>HLOOKUP(A_Stammdaten!$B$12,$AH$4:$AN$4004,ROW(C2150)-3,FALSE)</f>
        <v>0</v>
      </c>
      <c r="AH2150" s="51">
        <f t="shared" si="419"/>
        <v>0</v>
      </c>
      <c r="AI2150" s="51">
        <f t="shared" si="420"/>
        <v>0</v>
      </c>
      <c r="AJ2150" s="51">
        <f t="shared" si="421"/>
        <v>0</v>
      </c>
      <c r="AK2150" s="51">
        <f t="shared" si="422"/>
        <v>0</v>
      </c>
      <c r="AL2150" s="51">
        <f t="shared" si="423"/>
        <v>0</v>
      </c>
      <c r="AM2150" s="51">
        <f t="shared" si="424"/>
        <v>0</v>
      </c>
      <c r="AN2150" s="51">
        <f t="shared" si="425"/>
        <v>0</v>
      </c>
    </row>
    <row r="2151" spans="1:40" x14ac:dyDescent="0.25">
      <c r="A2151" s="17"/>
      <c r="B2151" s="17"/>
      <c r="C2151" s="35"/>
      <c r="D2151" s="17"/>
      <c r="E2151" s="17"/>
      <c r="F2151" s="17"/>
      <c r="G2151" s="62">
        <f t="shared" si="426"/>
        <v>0</v>
      </c>
      <c r="H2151" s="17"/>
      <c r="I2151" s="17"/>
      <c r="J2151" s="17"/>
      <c r="K2151" s="17"/>
      <c r="L2151" s="17"/>
      <c r="M2151" s="17"/>
      <c r="N2151" s="17"/>
      <c r="O2151" s="17"/>
      <c r="P2151" s="115"/>
      <c r="Q2151" s="62">
        <f>IF(C2151&gt;A_Stammdaten!$B$12,0,SUM(G2151,H2151,J2151,K2151,M2151,N2151)-SUM(I2151,L2151,O2151,P2151))</f>
        <v>0</v>
      </c>
      <c r="R2151" s="17"/>
      <c r="S2151" s="17"/>
      <c r="T2151" s="17"/>
      <c r="U2151" s="62">
        <f t="shared" si="418"/>
        <v>0</v>
      </c>
      <c r="V2151" s="63">
        <f>IF(ISBLANK($B2151),0,VLOOKUP($B2151,Listen!$A$2:$C$45,2,FALSE))</f>
        <v>0</v>
      </c>
      <c r="W2151" s="63">
        <f>IF(ISBLANK($B2151),0,VLOOKUP($B2151,Listen!$A$2:$C$45,3,FALSE))</f>
        <v>0</v>
      </c>
      <c r="X2151" s="49">
        <f t="shared" si="417"/>
        <v>0</v>
      </c>
      <c r="Y2151" s="49">
        <f t="shared" si="427"/>
        <v>0</v>
      </c>
      <c r="Z2151" s="49">
        <f t="shared" si="427"/>
        <v>0</v>
      </c>
      <c r="AA2151" s="49">
        <f t="shared" si="427"/>
        <v>0</v>
      </c>
      <c r="AB2151" s="49">
        <f t="shared" si="427"/>
        <v>0</v>
      </c>
      <c r="AC2151" s="49">
        <f t="shared" si="427"/>
        <v>0</v>
      </c>
      <c r="AD2151" s="49">
        <f t="shared" si="427"/>
        <v>0</v>
      </c>
      <c r="AE2151" s="51">
        <f t="shared" si="428"/>
        <v>0</v>
      </c>
      <c r="AF2151" s="51">
        <f>IF(C2151=A_Stammdaten!$B$12,D_SAV!$U2151-D_SAV!$AG2151,HLOOKUP(A_Stammdaten!$B$12-1,$AH$4:$AN$4004,ROW(C2151)-3,FALSE)-$AG2151)</f>
        <v>0</v>
      </c>
      <c r="AG2151" s="51">
        <f>HLOOKUP(A_Stammdaten!$B$12,$AH$4:$AN$4004,ROW(C2151)-3,FALSE)</f>
        <v>0</v>
      </c>
      <c r="AH2151" s="51">
        <f t="shared" si="419"/>
        <v>0</v>
      </c>
      <c r="AI2151" s="51">
        <f t="shared" si="420"/>
        <v>0</v>
      </c>
      <c r="AJ2151" s="51">
        <f t="shared" si="421"/>
        <v>0</v>
      </c>
      <c r="AK2151" s="51">
        <f t="shared" si="422"/>
        <v>0</v>
      </c>
      <c r="AL2151" s="51">
        <f t="shared" si="423"/>
        <v>0</v>
      </c>
      <c r="AM2151" s="51">
        <f t="shared" si="424"/>
        <v>0</v>
      </c>
      <c r="AN2151" s="51">
        <f t="shared" si="425"/>
        <v>0</v>
      </c>
    </row>
    <row r="2152" spans="1:40" x14ac:dyDescent="0.25">
      <c r="A2152" s="17"/>
      <c r="B2152" s="17"/>
      <c r="C2152" s="35"/>
      <c r="D2152" s="17"/>
      <c r="E2152" s="17"/>
      <c r="F2152" s="17"/>
      <c r="G2152" s="62">
        <f t="shared" si="426"/>
        <v>0</v>
      </c>
      <c r="H2152" s="17"/>
      <c r="I2152" s="17"/>
      <c r="J2152" s="17"/>
      <c r="K2152" s="17"/>
      <c r="L2152" s="17"/>
      <c r="M2152" s="17"/>
      <c r="N2152" s="17"/>
      <c r="O2152" s="17"/>
      <c r="P2152" s="115"/>
      <c r="Q2152" s="62">
        <f>IF(C2152&gt;A_Stammdaten!$B$12,0,SUM(G2152,H2152,J2152,K2152,M2152,N2152)-SUM(I2152,L2152,O2152,P2152))</f>
        <v>0</v>
      </c>
      <c r="R2152" s="17"/>
      <c r="S2152" s="17"/>
      <c r="T2152" s="17"/>
      <c r="U2152" s="62">
        <f t="shared" si="418"/>
        <v>0</v>
      </c>
      <c r="V2152" s="63">
        <f>IF(ISBLANK($B2152),0,VLOOKUP($B2152,Listen!$A$2:$C$45,2,FALSE))</f>
        <v>0</v>
      </c>
      <c r="W2152" s="63">
        <f>IF(ISBLANK($B2152),0,VLOOKUP($B2152,Listen!$A$2:$C$45,3,FALSE))</f>
        <v>0</v>
      </c>
      <c r="X2152" s="49">
        <f t="shared" si="417"/>
        <v>0</v>
      </c>
      <c r="Y2152" s="49">
        <f t="shared" si="427"/>
        <v>0</v>
      </c>
      <c r="Z2152" s="49">
        <f t="shared" si="427"/>
        <v>0</v>
      </c>
      <c r="AA2152" s="49">
        <f t="shared" si="427"/>
        <v>0</v>
      </c>
      <c r="AB2152" s="49">
        <f t="shared" si="427"/>
        <v>0</v>
      </c>
      <c r="AC2152" s="49">
        <f t="shared" si="427"/>
        <v>0</v>
      </c>
      <c r="AD2152" s="49">
        <f t="shared" si="427"/>
        <v>0</v>
      </c>
      <c r="AE2152" s="51">
        <f t="shared" si="428"/>
        <v>0</v>
      </c>
      <c r="AF2152" s="51">
        <f>IF(C2152=A_Stammdaten!$B$12,D_SAV!$U2152-D_SAV!$AG2152,HLOOKUP(A_Stammdaten!$B$12-1,$AH$4:$AN$4004,ROW(C2152)-3,FALSE)-$AG2152)</f>
        <v>0</v>
      </c>
      <c r="AG2152" s="51">
        <f>HLOOKUP(A_Stammdaten!$B$12,$AH$4:$AN$4004,ROW(C2152)-3,FALSE)</f>
        <v>0</v>
      </c>
      <c r="AH2152" s="51">
        <f t="shared" si="419"/>
        <v>0</v>
      </c>
      <c r="AI2152" s="51">
        <f t="shared" si="420"/>
        <v>0</v>
      </c>
      <c r="AJ2152" s="51">
        <f t="shared" si="421"/>
        <v>0</v>
      </c>
      <c r="AK2152" s="51">
        <f t="shared" si="422"/>
        <v>0</v>
      </c>
      <c r="AL2152" s="51">
        <f t="shared" si="423"/>
        <v>0</v>
      </c>
      <c r="AM2152" s="51">
        <f t="shared" si="424"/>
        <v>0</v>
      </c>
      <c r="AN2152" s="51">
        <f t="shared" si="425"/>
        <v>0</v>
      </c>
    </row>
    <row r="2153" spans="1:40" x14ac:dyDescent="0.25">
      <c r="A2153" s="17"/>
      <c r="B2153" s="17"/>
      <c r="C2153" s="35"/>
      <c r="D2153" s="17"/>
      <c r="E2153" s="17"/>
      <c r="F2153" s="17"/>
      <c r="G2153" s="62">
        <f t="shared" si="426"/>
        <v>0</v>
      </c>
      <c r="H2153" s="17"/>
      <c r="I2153" s="17"/>
      <c r="J2153" s="17"/>
      <c r="K2153" s="17"/>
      <c r="L2153" s="17"/>
      <c r="M2153" s="17"/>
      <c r="N2153" s="17"/>
      <c r="O2153" s="17"/>
      <c r="P2153" s="115"/>
      <c r="Q2153" s="62">
        <f>IF(C2153&gt;A_Stammdaten!$B$12,0,SUM(G2153,H2153,J2153,K2153,M2153,N2153)-SUM(I2153,L2153,O2153,P2153))</f>
        <v>0</v>
      </c>
      <c r="R2153" s="17"/>
      <c r="S2153" s="17"/>
      <c r="T2153" s="17"/>
      <c r="U2153" s="62">
        <f t="shared" si="418"/>
        <v>0</v>
      </c>
      <c r="V2153" s="63">
        <f>IF(ISBLANK($B2153),0,VLOOKUP($B2153,Listen!$A$2:$C$45,2,FALSE))</f>
        <v>0</v>
      </c>
      <c r="W2153" s="63">
        <f>IF(ISBLANK($B2153),0,VLOOKUP($B2153,Listen!$A$2:$C$45,3,FALSE))</f>
        <v>0</v>
      </c>
      <c r="X2153" s="49">
        <f t="shared" si="417"/>
        <v>0</v>
      </c>
      <c r="Y2153" s="49">
        <f t="shared" si="427"/>
        <v>0</v>
      </c>
      <c r="Z2153" s="49">
        <f t="shared" si="427"/>
        <v>0</v>
      </c>
      <c r="AA2153" s="49">
        <f t="shared" si="427"/>
        <v>0</v>
      </c>
      <c r="AB2153" s="49">
        <f t="shared" si="427"/>
        <v>0</v>
      </c>
      <c r="AC2153" s="49">
        <f t="shared" si="427"/>
        <v>0</v>
      </c>
      <c r="AD2153" s="49">
        <f t="shared" si="427"/>
        <v>0</v>
      </c>
      <c r="AE2153" s="51">
        <f t="shared" si="428"/>
        <v>0</v>
      </c>
      <c r="AF2153" s="51">
        <f>IF(C2153=A_Stammdaten!$B$12,D_SAV!$U2153-D_SAV!$AG2153,HLOOKUP(A_Stammdaten!$B$12-1,$AH$4:$AN$4004,ROW(C2153)-3,FALSE)-$AG2153)</f>
        <v>0</v>
      </c>
      <c r="AG2153" s="51">
        <f>HLOOKUP(A_Stammdaten!$B$12,$AH$4:$AN$4004,ROW(C2153)-3,FALSE)</f>
        <v>0</v>
      </c>
      <c r="AH2153" s="51">
        <f t="shared" si="419"/>
        <v>0</v>
      </c>
      <c r="AI2153" s="51">
        <f t="shared" si="420"/>
        <v>0</v>
      </c>
      <c r="AJ2153" s="51">
        <f t="shared" si="421"/>
        <v>0</v>
      </c>
      <c r="AK2153" s="51">
        <f t="shared" si="422"/>
        <v>0</v>
      </c>
      <c r="AL2153" s="51">
        <f t="shared" si="423"/>
        <v>0</v>
      </c>
      <c r="AM2153" s="51">
        <f t="shared" si="424"/>
        <v>0</v>
      </c>
      <c r="AN2153" s="51">
        <f t="shared" si="425"/>
        <v>0</v>
      </c>
    </row>
    <row r="2154" spans="1:40" x14ac:dyDescent="0.25">
      <c r="A2154" s="17"/>
      <c r="B2154" s="17"/>
      <c r="C2154" s="35"/>
      <c r="D2154" s="17"/>
      <c r="E2154" s="17"/>
      <c r="F2154" s="17"/>
      <c r="G2154" s="62">
        <f t="shared" si="426"/>
        <v>0</v>
      </c>
      <c r="H2154" s="17"/>
      <c r="I2154" s="17"/>
      <c r="J2154" s="17"/>
      <c r="K2154" s="17"/>
      <c r="L2154" s="17"/>
      <c r="M2154" s="17"/>
      <c r="N2154" s="17"/>
      <c r="O2154" s="17"/>
      <c r="P2154" s="115"/>
      <c r="Q2154" s="62">
        <f>IF(C2154&gt;A_Stammdaten!$B$12,0,SUM(G2154,H2154,J2154,K2154,M2154,N2154)-SUM(I2154,L2154,O2154,P2154))</f>
        <v>0</v>
      </c>
      <c r="R2154" s="17"/>
      <c r="S2154" s="17"/>
      <c r="T2154" s="17"/>
      <c r="U2154" s="62">
        <f t="shared" si="418"/>
        <v>0</v>
      </c>
      <c r="V2154" s="63">
        <f>IF(ISBLANK($B2154),0,VLOOKUP($B2154,Listen!$A$2:$C$45,2,FALSE))</f>
        <v>0</v>
      </c>
      <c r="W2154" s="63">
        <f>IF(ISBLANK($B2154),0,VLOOKUP($B2154,Listen!$A$2:$C$45,3,FALSE))</f>
        <v>0</v>
      </c>
      <c r="X2154" s="49">
        <f t="shared" si="417"/>
        <v>0</v>
      </c>
      <c r="Y2154" s="49">
        <f t="shared" si="427"/>
        <v>0</v>
      </c>
      <c r="Z2154" s="49">
        <f t="shared" si="427"/>
        <v>0</v>
      </c>
      <c r="AA2154" s="49">
        <f t="shared" si="427"/>
        <v>0</v>
      </c>
      <c r="AB2154" s="49">
        <f t="shared" si="427"/>
        <v>0</v>
      </c>
      <c r="AC2154" s="49">
        <f t="shared" si="427"/>
        <v>0</v>
      </c>
      <c r="AD2154" s="49">
        <f t="shared" si="427"/>
        <v>0</v>
      </c>
      <c r="AE2154" s="51">
        <f t="shared" si="428"/>
        <v>0</v>
      </c>
      <c r="AF2154" s="51">
        <f>IF(C2154=A_Stammdaten!$B$12,D_SAV!$U2154-D_SAV!$AG2154,HLOOKUP(A_Stammdaten!$B$12-1,$AH$4:$AN$4004,ROW(C2154)-3,FALSE)-$AG2154)</f>
        <v>0</v>
      </c>
      <c r="AG2154" s="51">
        <f>HLOOKUP(A_Stammdaten!$B$12,$AH$4:$AN$4004,ROW(C2154)-3,FALSE)</f>
        <v>0</v>
      </c>
      <c r="AH2154" s="51">
        <f t="shared" si="419"/>
        <v>0</v>
      </c>
      <c r="AI2154" s="51">
        <f t="shared" si="420"/>
        <v>0</v>
      </c>
      <c r="AJ2154" s="51">
        <f t="shared" si="421"/>
        <v>0</v>
      </c>
      <c r="AK2154" s="51">
        <f t="shared" si="422"/>
        <v>0</v>
      </c>
      <c r="AL2154" s="51">
        <f t="shared" si="423"/>
        <v>0</v>
      </c>
      <c r="AM2154" s="51">
        <f t="shared" si="424"/>
        <v>0</v>
      </c>
      <c r="AN2154" s="51">
        <f t="shared" si="425"/>
        <v>0</v>
      </c>
    </row>
    <row r="2155" spans="1:40" x14ac:dyDescent="0.25">
      <c r="A2155" s="17"/>
      <c r="B2155" s="17"/>
      <c r="C2155" s="35"/>
      <c r="D2155" s="17"/>
      <c r="E2155" s="17"/>
      <c r="F2155" s="17"/>
      <c r="G2155" s="62">
        <f t="shared" si="426"/>
        <v>0</v>
      </c>
      <c r="H2155" s="17"/>
      <c r="I2155" s="17"/>
      <c r="J2155" s="17"/>
      <c r="K2155" s="17"/>
      <c r="L2155" s="17"/>
      <c r="M2155" s="17"/>
      <c r="N2155" s="17"/>
      <c r="O2155" s="17"/>
      <c r="P2155" s="115"/>
      <c r="Q2155" s="62">
        <f>IF(C2155&gt;A_Stammdaten!$B$12,0,SUM(G2155,H2155,J2155,K2155,M2155,N2155)-SUM(I2155,L2155,O2155,P2155))</f>
        <v>0</v>
      </c>
      <c r="R2155" s="17"/>
      <c r="S2155" s="17"/>
      <c r="T2155" s="17"/>
      <c r="U2155" s="62">
        <f t="shared" si="418"/>
        <v>0</v>
      </c>
      <c r="V2155" s="63">
        <f>IF(ISBLANK($B2155),0,VLOOKUP($B2155,Listen!$A$2:$C$45,2,FALSE))</f>
        <v>0</v>
      </c>
      <c r="W2155" s="63">
        <f>IF(ISBLANK($B2155),0,VLOOKUP($B2155,Listen!$A$2:$C$45,3,FALSE))</f>
        <v>0</v>
      </c>
      <c r="X2155" s="49">
        <f t="shared" si="417"/>
        <v>0</v>
      </c>
      <c r="Y2155" s="49">
        <f t="shared" si="427"/>
        <v>0</v>
      </c>
      <c r="Z2155" s="49">
        <f t="shared" si="427"/>
        <v>0</v>
      </c>
      <c r="AA2155" s="49">
        <f t="shared" si="427"/>
        <v>0</v>
      </c>
      <c r="AB2155" s="49">
        <f t="shared" si="427"/>
        <v>0</v>
      </c>
      <c r="AC2155" s="49">
        <f t="shared" si="427"/>
        <v>0</v>
      </c>
      <c r="AD2155" s="49">
        <f t="shared" si="427"/>
        <v>0</v>
      </c>
      <c r="AE2155" s="51">
        <f t="shared" si="428"/>
        <v>0</v>
      </c>
      <c r="AF2155" s="51">
        <f>IF(C2155=A_Stammdaten!$B$12,D_SAV!$U2155-D_SAV!$AG2155,HLOOKUP(A_Stammdaten!$B$12-1,$AH$4:$AN$4004,ROW(C2155)-3,FALSE)-$AG2155)</f>
        <v>0</v>
      </c>
      <c r="AG2155" s="51">
        <f>HLOOKUP(A_Stammdaten!$B$12,$AH$4:$AN$4004,ROW(C2155)-3,FALSE)</f>
        <v>0</v>
      </c>
      <c r="AH2155" s="51">
        <f t="shared" si="419"/>
        <v>0</v>
      </c>
      <c r="AI2155" s="51">
        <f t="shared" si="420"/>
        <v>0</v>
      </c>
      <c r="AJ2155" s="51">
        <f t="shared" si="421"/>
        <v>0</v>
      </c>
      <c r="AK2155" s="51">
        <f t="shared" si="422"/>
        <v>0</v>
      </c>
      <c r="AL2155" s="51">
        <f t="shared" si="423"/>
        <v>0</v>
      </c>
      <c r="AM2155" s="51">
        <f t="shared" si="424"/>
        <v>0</v>
      </c>
      <c r="AN2155" s="51">
        <f t="shared" si="425"/>
        <v>0</v>
      </c>
    </row>
    <row r="2156" spans="1:40" x14ac:dyDescent="0.25">
      <c r="A2156" s="17"/>
      <c r="B2156" s="17"/>
      <c r="C2156" s="35"/>
      <c r="D2156" s="17"/>
      <c r="E2156" s="17"/>
      <c r="F2156" s="17"/>
      <c r="G2156" s="62">
        <f t="shared" si="426"/>
        <v>0</v>
      </c>
      <c r="H2156" s="17"/>
      <c r="I2156" s="17"/>
      <c r="J2156" s="17"/>
      <c r="K2156" s="17"/>
      <c r="L2156" s="17"/>
      <c r="M2156" s="17"/>
      <c r="N2156" s="17"/>
      <c r="O2156" s="17"/>
      <c r="P2156" s="115"/>
      <c r="Q2156" s="62">
        <f>IF(C2156&gt;A_Stammdaten!$B$12,0,SUM(G2156,H2156,J2156,K2156,M2156,N2156)-SUM(I2156,L2156,O2156,P2156))</f>
        <v>0</v>
      </c>
      <c r="R2156" s="17"/>
      <c r="S2156" s="17"/>
      <c r="T2156" s="17"/>
      <c r="U2156" s="62">
        <f t="shared" si="418"/>
        <v>0</v>
      </c>
      <c r="V2156" s="63">
        <f>IF(ISBLANK($B2156),0,VLOOKUP($B2156,Listen!$A$2:$C$45,2,FALSE))</f>
        <v>0</v>
      </c>
      <c r="W2156" s="63">
        <f>IF(ISBLANK($B2156),0,VLOOKUP($B2156,Listen!$A$2:$C$45,3,FALSE))</f>
        <v>0</v>
      </c>
      <c r="X2156" s="49">
        <f t="shared" si="417"/>
        <v>0</v>
      </c>
      <c r="Y2156" s="49">
        <f t="shared" si="427"/>
        <v>0</v>
      </c>
      <c r="Z2156" s="49">
        <f t="shared" si="427"/>
        <v>0</v>
      </c>
      <c r="AA2156" s="49">
        <f t="shared" si="427"/>
        <v>0</v>
      </c>
      <c r="AB2156" s="49">
        <f t="shared" si="427"/>
        <v>0</v>
      </c>
      <c r="AC2156" s="49">
        <f t="shared" si="427"/>
        <v>0</v>
      </c>
      <c r="AD2156" s="49">
        <f t="shared" si="427"/>
        <v>0</v>
      </c>
      <c r="AE2156" s="51">
        <f t="shared" si="428"/>
        <v>0</v>
      </c>
      <c r="AF2156" s="51">
        <f>IF(C2156=A_Stammdaten!$B$12,D_SAV!$U2156-D_SAV!$AG2156,HLOOKUP(A_Stammdaten!$B$12-1,$AH$4:$AN$4004,ROW(C2156)-3,FALSE)-$AG2156)</f>
        <v>0</v>
      </c>
      <c r="AG2156" s="51">
        <f>HLOOKUP(A_Stammdaten!$B$12,$AH$4:$AN$4004,ROW(C2156)-3,FALSE)</f>
        <v>0</v>
      </c>
      <c r="AH2156" s="51">
        <f t="shared" si="419"/>
        <v>0</v>
      </c>
      <c r="AI2156" s="51">
        <f t="shared" si="420"/>
        <v>0</v>
      </c>
      <c r="AJ2156" s="51">
        <f t="shared" si="421"/>
        <v>0</v>
      </c>
      <c r="AK2156" s="51">
        <f t="shared" si="422"/>
        <v>0</v>
      </c>
      <c r="AL2156" s="51">
        <f t="shared" si="423"/>
        <v>0</v>
      </c>
      <c r="AM2156" s="51">
        <f t="shared" si="424"/>
        <v>0</v>
      </c>
      <c r="AN2156" s="51">
        <f t="shared" si="425"/>
        <v>0</v>
      </c>
    </row>
    <row r="2157" spans="1:40" x14ac:dyDescent="0.25">
      <c r="A2157" s="17"/>
      <c r="B2157" s="17"/>
      <c r="C2157" s="35"/>
      <c r="D2157" s="17"/>
      <c r="E2157" s="17"/>
      <c r="F2157" s="17"/>
      <c r="G2157" s="62">
        <f t="shared" si="426"/>
        <v>0</v>
      </c>
      <c r="H2157" s="17"/>
      <c r="I2157" s="17"/>
      <c r="J2157" s="17"/>
      <c r="K2157" s="17"/>
      <c r="L2157" s="17"/>
      <c r="M2157" s="17"/>
      <c r="N2157" s="17"/>
      <c r="O2157" s="17"/>
      <c r="P2157" s="115"/>
      <c r="Q2157" s="62">
        <f>IF(C2157&gt;A_Stammdaten!$B$12,0,SUM(G2157,H2157,J2157,K2157,M2157,N2157)-SUM(I2157,L2157,O2157,P2157))</f>
        <v>0</v>
      </c>
      <c r="R2157" s="17"/>
      <c r="S2157" s="17"/>
      <c r="T2157" s="17"/>
      <c r="U2157" s="62">
        <f t="shared" si="418"/>
        <v>0</v>
      </c>
      <c r="V2157" s="63">
        <f>IF(ISBLANK($B2157),0,VLOOKUP($B2157,Listen!$A$2:$C$45,2,FALSE))</f>
        <v>0</v>
      </c>
      <c r="W2157" s="63">
        <f>IF(ISBLANK($B2157),0,VLOOKUP($B2157,Listen!$A$2:$C$45,3,FALSE))</f>
        <v>0</v>
      </c>
      <c r="X2157" s="49">
        <f t="shared" si="417"/>
        <v>0</v>
      </c>
      <c r="Y2157" s="49">
        <f t="shared" si="427"/>
        <v>0</v>
      </c>
      <c r="Z2157" s="49">
        <f t="shared" si="427"/>
        <v>0</v>
      </c>
      <c r="AA2157" s="49">
        <f t="shared" si="427"/>
        <v>0</v>
      </c>
      <c r="AB2157" s="49">
        <f t="shared" si="427"/>
        <v>0</v>
      </c>
      <c r="AC2157" s="49">
        <f t="shared" si="427"/>
        <v>0</v>
      </c>
      <c r="AD2157" s="49">
        <f t="shared" si="427"/>
        <v>0</v>
      </c>
      <c r="AE2157" s="51">
        <f t="shared" si="428"/>
        <v>0</v>
      </c>
      <c r="AF2157" s="51">
        <f>IF(C2157=A_Stammdaten!$B$12,D_SAV!$U2157-D_SAV!$AG2157,HLOOKUP(A_Stammdaten!$B$12-1,$AH$4:$AN$4004,ROW(C2157)-3,FALSE)-$AG2157)</f>
        <v>0</v>
      </c>
      <c r="AG2157" s="51">
        <f>HLOOKUP(A_Stammdaten!$B$12,$AH$4:$AN$4004,ROW(C2157)-3,FALSE)</f>
        <v>0</v>
      </c>
      <c r="AH2157" s="51">
        <f t="shared" si="419"/>
        <v>0</v>
      </c>
      <c r="AI2157" s="51">
        <f t="shared" si="420"/>
        <v>0</v>
      </c>
      <c r="AJ2157" s="51">
        <f t="shared" si="421"/>
        <v>0</v>
      </c>
      <c r="AK2157" s="51">
        <f t="shared" si="422"/>
        <v>0</v>
      </c>
      <c r="AL2157" s="51">
        <f t="shared" si="423"/>
        <v>0</v>
      </c>
      <c r="AM2157" s="51">
        <f t="shared" si="424"/>
        <v>0</v>
      </c>
      <c r="AN2157" s="51">
        <f t="shared" si="425"/>
        <v>0</v>
      </c>
    </row>
    <row r="2158" spans="1:40" x14ac:dyDescent="0.25">
      <c r="A2158" s="17"/>
      <c r="B2158" s="17"/>
      <c r="C2158" s="35"/>
      <c r="D2158" s="17"/>
      <c r="E2158" s="17"/>
      <c r="F2158" s="17"/>
      <c r="G2158" s="62">
        <f t="shared" si="426"/>
        <v>0</v>
      </c>
      <c r="H2158" s="17"/>
      <c r="I2158" s="17"/>
      <c r="J2158" s="17"/>
      <c r="K2158" s="17"/>
      <c r="L2158" s="17"/>
      <c r="M2158" s="17"/>
      <c r="N2158" s="17"/>
      <c r="O2158" s="17"/>
      <c r="P2158" s="115"/>
      <c r="Q2158" s="62">
        <f>IF(C2158&gt;A_Stammdaten!$B$12,0,SUM(G2158,H2158,J2158,K2158,M2158,N2158)-SUM(I2158,L2158,O2158,P2158))</f>
        <v>0</v>
      </c>
      <c r="R2158" s="17"/>
      <c r="S2158" s="17"/>
      <c r="T2158" s="17"/>
      <c r="U2158" s="62">
        <f t="shared" si="418"/>
        <v>0</v>
      </c>
      <c r="V2158" s="63">
        <f>IF(ISBLANK($B2158),0,VLOOKUP($B2158,Listen!$A$2:$C$45,2,FALSE))</f>
        <v>0</v>
      </c>
      <c r="W2158" s="63">
        <f>IF(ISBLANK($B2158),0,VLOOKUP($B2158,Listen!$A$2:$C$45,3,FALSE))</f>
        <v>0</v>
      </c>
      <c r="X2158" s="49">
        <f t="shared" si="417"/>
        <v>0</v>
      </c>
      <c r="Y2158" s="49">
        <f t="shared" si="427"/>
        <v>0</v>
      </c>
      <c r="Z2158" s="49">
        <f t="shared" si="427"/>
        <v>0</v>
      </c>
      <c r="AA2158" s="49">
        <f t="shared" si="427"/>
        <v>0</v>
      </c>
      <c r="AB2158" s="49">
        <f t="shared" si="427"/>
        <v>0</v>
      </c>
      <c r="AC2158" s="49">
        <f t="shared" si="427"/>
        <v>0</v>
      </c>
      <c r="AD2158" s="49">
        <f t="shared" si="427"/>
        <v>0</v>
      </c>
      <c r="AE2158" s="51">
        <f t="shared" si="428"/>
        <v>0</v>
      </c>
      <c r="AF2158" s="51">
        <f>IF(C2158=A_Stammdaten!$B$12,D_SAV!$U2158-D_SAV!$AG2158,HLOOKUP(A_Stammdaten!$B$12-1,$AH$4:$AN$4004,ROW(C2158)-3,FALSE)-$AG2158)</f>
        <v>0</v>
      </c>
      <c r="AG2158" s="51">
        <f>HLOOKUP(A_Stammdaten!$B$12,$AH$4:$AN$4004,ROW(C2158)-3,FALSE)</f>
        <v>0</v>
      </c>
      <c r="AH2158" s="51">
        <f t="shared" si="419"/>
        <v>0</v>
      </c>
      <c r="AI2158" s="51">
        <f t="shared" si="420"/>
        <v>0</v>
      </c>
      <c r="AJ2158" s="51">
        <f t="shared" si="421"/>
        <v>0</v>
      </c>
      <c r="AK2158" s="51">
        <f t="shared" si="422"/>
        <v>0</v>
      </c>
      <c r="AL2158" s="51">
        <f t="shared" si="423"/>
        <v>0</v>
      </c>
      <c r="AM2158" s="51">
        <f t="shared" si="424"/>
        <v>0</v>
      </c>
      <c r="AN2158" s="51">
        <f t="shared" si="425"/>
        <v>0</v>
      </c>
    </row>
    <row r="2159" spans="1:40" x14ac:dyDescent="0.25">
      <c r="A2159" s="17"/>
      <c r="B2159" s="17"/>
      <c r="C2159" s="35"/>
      <c r="D2159" s="17"/>
      <c r="E2159" s="17"/>
      <c r="F2159" s="17"/>
      <c r="G2159" s="62">
        <f t="shared" si="426"/>
        <v>0</v>
      </c>
      <c r="H2159" s="17"/>
      <c r="I2159" s="17"/>
      <c r="J2159" s="17"/>
      <c r="K2159" s="17"/>
      <c r="L2159" s="17"/>
      <c r="M2159" s="17"/>
      <c r="N2159" s="17"/>
      <c r="O2159" s="17"/>
      <c r="P2159" s="115"/>
      <c r="Q2159" s="62">
        <f>IF(C2159&gt;A_Stammdaten!$B$12,0,SUM(G2159,H2159,J2159,K2159,M2159,N2159)-SUM(I2159,L2159,O2159,P2159))</f>
        <v>0</v>
      </c>
      <c r="R2159" s="17"/>
      <c r="S2159" s="17"/>
      <c r="T2159" s="17"/>
      <c r="U2159" s="62">
        <f t="shared" si="418"/>
        <v>0</v>
      </c>
      <c r="V2159" s="63">
        <f>IF(ISBLANK($B2159),0,VLOOKUP($B2159,Listen!$A$2:$C$45,2,FALSE))</f>
        <v>0</v>
      </c>
      <c r="W2159" s="63">
        <f>IF(ISBLANK($B2159),0,VLOOKUP($B2159,Listen!$A$2:$C$45,3,FALSE))</f>
        <v>0</v>
      </c>
      <c r="X2159" s="49">
        <f t="shared" si="417"/>
        <v>0</v>
      </c>
      <c r="Y2159" s="49">
        <f t="shared" si="427"/>
        <v>0</v>
      </c>
      <c r="Z2159" s="49">
        <f t="shared" si="427"/>
        <v>0</v>
      </c>
      <c r="AA2159" s="49">
        <f t="shared" si="427"/>
        <v>0</v>
      </c>
      <c r="AB2159" s="49">
        <f t="shared" si="427"/>
        <v>0</v>
      </c>
      <c r="AC2159" s="49">
        <f t="shared" si="427"/>
        <v>0</v>
      </c>
      <c r="AD2159" s="49">
        <f t="shared" si="427"/>
        <v>0</v>
      </c>
      <c r="AE2159" s="51">
        <f t="shared" si="428"/>
        <v>0</v>
      </c>
      <c r="AF2159" s="51">
        <f>IF(C2159=A_Stammdaten!$B$12,D_SAV!$U2159-D_SAV!$AG2159,HLOOKUP(A_Stammdaten!$B$12-1,$AH$4:$AN$4004,ROW(C2159)-3,FALSE)-$AG2159)</f>
        <v>0</v>
      </c>
      <c r="AG2159" s="51">
        <f>HLOOKUP(A_Stammdaten!$B$12,$AH$4:$AN$4004,ROW(C2159)-3,FALSE)</f>
        <v>0</v>
      </c>
      <c r="AH2159" s="51">
        <f t="shared" si="419"/>
        <v>0</v>
      </c>
      <c r="AI2159" s="51">
        <f t="shared" si="420"/>
        <v>0</v>
      </c>
      <c r="AJ2159" s="51">
        <f t="shared" si="421"/>
        <v>0</v>
      </c>
      <c r="AK2159" s="51">
        <f t="shared" si="422"/>
        <v>0</v>
      </c>
      <c r="AL2159" s="51">
        <f t="shared" si="423"/>
        <v>0</v>
      </c>
      <c r="AM2159" s="51">
        <f t="shared" si="424"/>
        <v>0</v>
      </c>
      <c r="AN2159" s="51">
        <f t="shared" si="425"/>
        <v>0</v>
      </c>
    </row>
    <row r="2160" spans="1:40" x14ac:dyDescent="0.25">
      <c r="A2160" s="17"/>
      <c r="B2160" s="17"/>
      <c r="C2160" s="35"/>
      <c r="D2160" s="17"/>
      <c r="E2160" s="17"/>
      <c r="F2160" s="17"/>
      <c r="G2160" s="62">
        <f t="shared" si="426"/>
        <v>0</v>
      </c>
      <c r="H2160" s="17"/>
      <c r="I2160" s="17"/>
      <c r="J2160" s="17"/>
      <c r="K2160" s="17"/>
      <c r="L2160" s="17"/>
      <c r="M2160" s="17"/>
      <c r="N2160" s="17"/>
      <c r="O2160" s="17"/>
      <c r="P2160" s="115"/>
      <c r="Q2160" s="62">
        <f>IF(C2160&gt;A_Stammdaten!$B$12,0,SUM(G2160,H2160,J2160,K2160,M2160,N2160)-SUM(I2160,L2160,O2160,P2160))</f>
        <v>0</v>
      </c>
      <c r="R2160" s="17"/>
      <c r="S2160" s="17"/>
      <c r="T2160" s="17"/>
      <c r="U2160" s="62">
        <f t="shared" si="418"/>
        <v>0</v>
      </c>
      <c r="V2160" s="63">
        <f>IF(ISBLANK($B2160),0,VLOOKUP($B2160,Listen!$A$2:$C$45,2,FALSE))</f>
        <v>0</v>
      </c>
      <c r="W2160" s="63">
        <f>IF(ISBLANK($B2160),0,VLOOKUP($B2160,Listen!$A$2:$C$45,3,FALSE))</f>
        <v>0</v>
      </c>
      <c r="X2160" s="49">
        <f t="shared" si="417"/>
        <v>0</v>
      </c>
      <c r="Y2160" s="49">
        <f t="shared" si="427"/>
        <v>0</v>
      </c>
      <c r="Z2160" s="49">
        <f t="shared" si="427"/>
        <v>0</v>
      </c>
      <c r="AA2160" s="49">
        <f t="shared" si="427"/>
        <v>0</v>
      </c>
      <c r="AB2160" s="49">
        <f t="shared" si="427"/>
        <v>0</v>
      </c>
      <c r="AC2160" s="49">
        <f t="shared" si="427"/>
        <v>0</v>
      </c>
      <c r="AD2160" s="49">
        <f t="shared" si="427"/>
        <v>0</v>
      </c>
      <c r="AE2160" s="51">
        <f t="shared" si="428"/>
        <v>0</v>
      </c>
      <c r="AF2160" s="51">
        <f>IF(C2160=A_Stammdaten!$B$12,D_SAV!$U2160-D_SAV!$AG2160,HLOOKUP(A_Stammdaten!$B$12-1,$AH$4:$AN$4004,ROW(C2160)-3,FALSE)-$AG2160)</f>
        <v>0</v>
      </c>
      <c r="AG2160" s="51">
        <f>HLOOKUP(A_Stammdaten!$B$12,$AH$4:$AN$4004,ROW(C2160)-3,FALSE)</f>
        <v>0</v>
      </c>
      <c r="AH2160" s="51">
        <f t="shared" si="419"/>
        <v>0</v>
      </c>
      <c r="AI2160" s="51">
        <f t="shared" si="420"/>
        <v>0</v>
      </c>
      <c r="AJ2160" s="51">
        <f t="shared" si="421"/>
        <v>0</v>
      </c>
      <c r="AK2160" s="51">
        <f t="shared" si="422"/>
        <v>0</v>
      </c>
      <c r="AL2160" s="51">
        <f t="shared" si="423"/>
        <v>0</v>
      </c>
      <c r="AM2160" s="51">
        <f t="shared" si="424"/>
        <v>0</v>
      </c>
      <c r="AN2160" s="51">
        <f t="shared" si="425"/>
        <v>0</v>
      </c>
    </row>
    <row r="2161" spans="1:40" x14ac:dyDescent="0.25">
      <c r="A2161" s="17"/>
      <c r="B2161" s="17"/>
      <c r="C2161" s="35"/>
      <c r="D2161" s="17"/>
      <c r="E2161" s="17"/>
      <c r="F2161" s="17"/>
      <c r="G2161" s="62">
        <f t="shared" si="426"/>
        <v>0</v>
      </c>
      <c r="H2161" s="17"/>
      <c r="I2161" s="17"/>
      <c r="J2161" s="17"/>
      <c r="K2161" s="17"/>
      <c r="L2161" s="17"/>
      <c r="M2161" s="17"/>
      <c r="N2161" s="17"/>
      <c r="O2161" s="17"/>
      <c r="P2161" s="115"/>
      <c r="Q2161" s="62">
        <f>IF(C2161&gt;A_Stammdaten!$B$12,0,SUM(G2161,H2161,J2161,K2161,M2161,N2161)-SUM(I2161,L2161,O2161,P2161))</f>
        <v>0</v>
      </c>
      <c r="R2161" s="17"/>
      <c r="S2161" s="17"/>
      <c r="T2161" s="17"/>
      <c r="U2161" s="62">
        <f t="shared" si="418"/>
        <v>0</v>
      </c>
      <c r="V2161" s="63">
        <f>IF(ISBLANK($B2161),0,VLOOKUP($B2161,Listen!$A$2:$C$45,2,FALSE))</f>
        <v>0</v>
      </c>
      <c r="W2161" s="63">
        <f>IF(ISBLANK($B2161),0,VLOOKUP($B2161,Listen!$A$2:$C$45,3,FALSE))</f>
        <v>0</v>
      </c>
      <c r="X2161" s="49">
        <f t="shared" si="417"/>
        <v>0</v>
      </c>
      <c r="Y2161" s="49">
        <f t="shared" si="427"/>
        <v>0</v>
      </c>
      <c r="Z2161" s="49">
        <f t="shared" si="427"/>
        <v>0</v>
      </c>
      <c r="AA2161" s="49">
        <f t="shared" si="427"/>
        <v>0</v>
      </c>
      <c r="AB2161" s="49">
        <f t="shared" si="427"/>
        <v>0</v>
      </c>
      <c r="AC2161" s="49">
        <f t="shared" si="427"/>
        <v>0</v>
      </c>
      <c r="AD2161" s="49">
        <f t="shared" si="427"/>
        <v>0</v>
      </c>
      <c r="AE2161" s="51">
        <f t="shared" si="428"/>
        <v>0</v>
      </c>
      <c r="AF2161" s="51">
        <f>IF(C2161=A_Stammdaten!$B$12,D_SAV!$U2161-D_SAV!$AG2161,HLOOKUP(A_Stammdaten!$B$12-1,$AH$4:$AN$4004,ROW(C2161)-3,FALSE)-$AG2161)</f>
        <v>0</v>
      </c>
      <c r="AG2161" s="51">
        <f>HLOOKUP(A_Stammdaten!$B$12,$AH$4:$AN$4004,ROW(C2161)-3,FALSE)</f>
        <v>0</v>
      </c>
      <c r="AH2161" s="51">
        <f t="shared" si="419"/>
        <v>0</v>
      </c>
      <c r="AI2161" s="51">
        <f t="shared" si="420"/>
        <v>0</v>
      </c>
      <c r="AJ2161" s="51">
        <f t="shared" si="421"/>
        <v>0</v>
      </c>
      <c r="AK2161" s="51">
        <f t="shared" si="422"/>
        <v>0</v>
      </c>
      <c r="AL2161" s="51">
        <f t="shared" si="423"/>
        <v>0</v>
      </c>
      <c r="AM2161" s="51">
        <f t="shared" si="424"/>
        <v>0</v>
      </c>
      <c r="AN2161" s="51">
        <f t="shared" si="425"/>
        <v>0</v>
      </c>
    </row>
    <row r="2162" spans="1:40" x14ac:dyDescent="0.25">
      <c r="A2162" s="17"/>
      <c r="B2162" s="17"/>
      <c r="C2162" s="35"/>
      <c r="D2162" s="17"/>
      <c r="E2162" s="17"/>
      <c r="F2162" s="17"/>
      <c r="G2162" s="62">
        <f t="shared" si="426"/>
        <v>0</v>
      </c>
      <c r="H2162" s="17"/>
      <c r="I2162" s="17"/>
      <c r="J2162" s="17"/>
      <c r="K2162" s="17"/>
      <c r="L2162" s="17"/>
      <c r="M2162" s="17"/>
      <c r="N2162" s="17"/>
      <c r="O2162" s="17"/>
      <c r="P2162" s="115"/>
      <c r="Q2162" s="62">
        <f>IF(C2162&gt;A_Stammdaten!$B$12,0,SUM(G2162,H2162,J2162,K2162,M2162,N2162)-SUM(I2162,L2162,O2162,P2162))</f>
        <v>0</v>
      </c>
      <c r="R2162" s="17"/>
      <c r="S2162" s="17"/>
      <c r="T2162" s="17"/>
      <c r="U2162" s="62">
        <f t="shared" si="418"/>
        <v>0</v>
      </c>
      <c r="V2162" s="63">
        <f>IF(ISBLANK($B2162),0,VLOOKUP($B2162,Listen!$A$2:$C$45,2,FALSE))</f>
        <v>0</v>
      </c>
      <c r="W2162" s="63">
        <f>IF(ISBLANK($B2162),0,VLOOKUP($B2162,Listen!$A$2:$C$45,3,FALSE))</f>
        <v>0</v>
      </c>
      <c r="X2162" s="49">
        <f t="shared" si="417"/>
        <v>0</v>
      </c>
      <c r="Y2162" s="49">
        <f t="shared" si="427"/>
        <v>0</v>
      </c>
      <c r="Z2162" s="49">
        <f t="shared" si="427"/>
        <v>0</v>
      </c>
      <c r="AA2162" s="49">
        <f t="shared" si="427"/>
        <v>0</v>
      </c>
      <c r="AB2162" s="49">
        <f t="shared" si="427"/>
        <v>0</v>
      </c>
      <c r="AC2162" s="49">
        <f t="shared" si="427"/>
        <v>0</v>
      </c>
      <c r="AD2162" s="49">
        <f t="shared" si="427"/>
        <v>0</v>
      </c>
      <c r="AE2162" s="51">
        <f t="shared" si="428"/>
        <v>0</v>
      </c>
      <c r="AF2162" s="51">
        <f>IF(C2162=A_Stammdaten!$B$12,D_SAV!$U2162-D_SAV!$AG2162,HLOOKUP(A_Stammdaten!$B$12-1,$AH$4:$AN$4004,ROW(C2162)-3,FALSE)-$AG2162)</f>
        <v>0</v>
      </c>
      <c r="AG2162" s="51">
        <f>HLOOKUP(A_Stammdaten!$B$12,$AH$4:$AN$4004,ROW(C2162)-3,FALSE)</f>
        <v>0</v>
      </c>
      <c r="AH2162" s="51">
        <f t="shared" si="419"/>
        <v>0</v>
      </c>
      <c r="AI2162" s="51">
        <f t="shared" si="420"/>
        <v>0</v>
      </c>
      <c r="AJ2162" s="51">
        <f t="shared" si="421"/>
        <v>0</v>
      </c>
      <c r="AK2162" s="51">
        <f t="shared" si="422"/>
        <v>0</v>
      </c>
      <c r="AL2162" s="51">
        <f t="shared" si="423"/>
        <v>0</v>
      </c>
      <c r="AM2162" s="51">
        <f t="shared" si="424"/>
        <v>0</v>
      </c>
      <c r="AN2162" s="51">
        <f t="shared" si="425"/>
        <v>0</v>
      </c>
    </row>
    <row r="2163" spans="1:40" x14ac:dyDescent="0.25">
      <c r="A2163" s="17"/>
      <c r="B2163" s="17"/>
      <c r="C2163" s="35"/>
      <c r="D2163" s="17"/>
      <c r="E2163" s="17"/>
      <c r="F2163" s="17"/>
      <c r="G2163" s="62">
        <f t="shared" si="426"/>
        <v>0</v>
      </c>
      <c r="H2163" s="17"/>
      <c r="I2163" s="17"/>
      <c r="J2163" s="17"/>
      <c r="K2163" s="17"/>
      <c r="L2163" s="17"/>
      <c r="M2163" s="17"/>
      <c r="N2163" s="17"/>
      <c r="O2163" s="17"/>
      <c r="P2163" s="115"/>
      <c r="Q2163" s="62">
        <f>IF(C2163&gt;A_Stammdaten!$B$12,0,SUM(G2163,H2163,J2163,K2163,M2163,N2163)-SUM(I2163,L2163,O2163,P2163))</f>
        <v>0</v>
      </c>
      <c r="R2163" s="17"/>
      <c r="S2163" s="17"/>
      <c r="T2163" s="17"/>
      <c r="U2163" s="62">
        <f t="shared" si="418"/>
        <v>0</v>
      </c>
      <c r="V2163" s="63">
        <f>IF(ISBLANK($B2163),0,VLOOKUP($B2163,Listen!$A$2:$C$45,2,FALSE))</f>
        <v>0</v>
      </c>
      <c r="W2163" s="63">
        <f>IF(ISBLANK($B2163),0,VLOOKUP($B2163,Listen!$A$2:$C$45,3,FALSE))</f>
        <v>0</v>
      </c>
      <c r="X2163" s="49">
        <f t="shared" si="417"/>
        <v>0</v>
      </c>
      <c r="Y2163" s="49">
        <f t="shared" si="427"/>
        <v>0</v>
      </c>
      <c r="Z2163" s="49">
        <f t="shared" si="427"/>
        <v>0</v>
      </c>
      <c r="AA2163" s="49">
        <f t="shared" si="427"/>
        <v>0</v>
      </c>
      <c r="AB2163" s="49">
        <f t="shared" si="427"/>
        <v>0</v>
      </c>
      <c r="AC2163" s="49">
        <f t="shared" si="427"/>
        <v>0</v>
      </c>
      <c r="AD2163" s="49">
        <f t="shared" si="427"/>
        <v>0</v>
      </c>
      <c r="AE2163" s="51">
        <f t="shared" si="428"/>
        <v>0</v>
      </c>
      <c r="AF2163" s="51">
        <f>IF(C2163=A_Stammdaten!$B$12,D_SAV!$U2163-D_SAV!$AG2163,HLOOKUP(A_Stammdaten!$B$12-1,$AH$4:$AN$4004,ROW(C2163)-3,FALSE)-$AG2163)</f>
        <v>0</v>
      </c>
      <c r="AG2163" s="51">
        <f>HLOOKUP(A_Stammdaten!$B$12,$AH$4:$AN$4004,ROW(C2163)-3,FALSE)</f>
        <v>0</v>
      </c>
      <c r="AH2163" s="51">
        <f t="shared" si="419"/>
        <v>0</v>
      </c>
      <c r="AI2163" s="51">
        <f t="shared" si="420"/>
        <v>0</v>
      </c>
      <c r="AJ2163" s="51">
        <f t="shared" si="421"/>
        <v>0</v>
      </c>
      <c r="AK2163" s="51">
        <f t="shared" si="422"/>
        <v>0</v>
      </c>
      <c r="AL2163" s="51">
        <f t="shared" si="423"/>
        <v>0</v>
      </c>
      <c r="AM2163" s="51">
        <f t="shared" si="424"/>
        <v>0</v>
      </c>
      <c r="AN2163" s="51">
        <f t="shared" si="425"/>
        <v>0</v>
      </c>
    </row>
    <row r="2164" spans="1:40" x14ac:dyDescent="0.25">
      <c r="A2164" s="17"/>
      <c r="B2164" s="17"/>
      <c r="C2164" s="35"/>
      <c r="D2164" s="17"/>
      <c r="E2164" s="17"/>
      <c r="F2164" s="17"/>
      <c r="G2164" s="62">
        <f t="shared" si="426"/>
        <v>0</v>
      </c>
      <c r="H2164" s="17"/>
      <c r="I2164" s="17"/>
      <c r="J2164" s="17"/>
      <c r="K2164" s="17"/>
      <c r="L2164" s="17"/>
      <c r="M2164" s="17"/>
      <c r="N2164" s="17"/>
      <c r="O2164" s="17"/>
      <c r="P2164" s="115"/>
      <c r="Q2164" s="62">
        <f>IF(C2164&gt;A_Stammdaten!$B$12,0,SUM(G2164,H2164,J2164,K2164,M2164,N2164)-SUM(I2164,L2164,O2164,P2164))</f>
        <v>0</v>
      </c>
      <c r="R2164" s="17"/>
      <c r="S2164" s="17"/>
      <c r="T2164" s="17"/>
      <c r="U2164" s="62">
        <f t="shared" si="418"/>
        <v>0</v>
      </c>
      <c r="V2164" s="63">
        <f>IF(ISBLANK($B2164),0,VLOOKUP($B2164,Listen!$A$2:$C$45,2,FALSE))</f>
        <v>0</v>
      </c>
      <c r="W2164" s="63">
        <f>IF(ISBLANK($B2164),0,VLOOKUP($B2164,Listen!$A$2:$C$45,3,FALSE))</f>
        <v>0</v>
      </c>
      <c r="X2164" s="49">
        <f t="shared" si="417"/>
        <v>0</v>
      </c>
      <c r="Y2164" s="49">
        <f t="shared" si="427"/>
        <v>0</v>
      </c>
      <c r="Z2164" s="49">
        <f t="shared" si="427"/>
        <v>0</v>
      </c>
      <c r="AA2164" s="49">
        <f t="shared" si="427"/>
        <v>0</v>
      </c>
      <c r="AB2164" s="49">
        <f t="shared" si="427"/>
        <v>0</v>
      </c>
      <c r="AC2164" s="49">
        <f t="shared" si="427"/>
        <v>0</v>
      </c>
      <c r="AD2164" s="49">
        <f t="shared" si="427"/>
        <v>0</v>
      </c>
      <c r="AE2164" s="51">
        <f t="shared" si="428"/>
        <v>0</v>
      </c>
      <c r="AF2164" s="51">
        <f>IF(C2164=A_Stammdaten!$B$12,D_SAV!$U2164-D_SAV!$AG2164,HLOOKUP(A_Stammdaten!$B$12-1,$AH$4:$AN$4004,ROW(C2164)-3,FALSE)-$AG2164)</f>
        <v>0</v>
      </c>
      <c r="AG2164" s="51">
        <f>HLOOKUP(A_Stammdaten!$B$12,$AH$4:$AN$4004,ROW(C2164)-3,FALSE)</f>
        <v>0</v>
      </c>
      <c r="AH2164" s="51">
        <f t="shared" si="419"/>
        <v>0</v>
      </c>
      <c r="AI2164" s="51">
        <f t="shared" si="420"/>
        <v>0</v>
      </c>
      <c r="AJ2164" s="51">
        <f t="shared" si="421"/>
        <v>0</v>
      </c>
      <c r="AK2164" s="51">
        <f t="shared" si="422"/>
        <v>0</v>
      </c>
      <c r="AL2164" s="51">
        <f t="shared" si="423"/>
        <v>0</v>
      </c>
      <c r="AM2164" s="51">
        <f t="shared" si="424"/>
        <v>0</v>
      </c>
      <c r="AN2164" s="51">
        <f t="shared" si="425"/>
        <v>0</v>
      </c>
    </row>
    <row r="2165" spans="1:40" x14ac:dyDescent="0.25">
      <c r="A2165" s="17"/>
      <c r="B2165" s="17"/>
      <c r="C2165" s="35"/>
      <c r="D2165" s="17"/>
      <c r="E2165" s="17"/>
      <c r="F2165" s="17"/>
      <c r="G2165" s="62">
        <f t="shared" si="426"/>
        <v>0</v>
      </c>
      <c r="H2165" s="17"/>
      <c r="I2165" s="17"/>
      <c r="J2165" s="17"/>
      <c r="K2165" s="17"/>
      <c r="L2165" s="17"/>
      <c r="M2165" s="17"/>
      <c r="N2165" s="17"/>
      <c r="O2165" s="17"/>
      <c r="P2165" s="115"/>
      <c r="Q2165" s="62">
        <f>IF(C2165&gt;A_Stammdaten!$B$12,0,SUM(G2165,H2165,J2165,K2165,M2165,N2165)-SUM(I2165,L2165,O2165,P2165))</f>
        <v>0</v>
      </c>
      <c r="R2165" s="17"/>
      <c r="S2165" s="17"/>
      <c r="T2165" s="17"/>
      <c r="U2165" s="62">
        <f t="shared" si="418"/>
        <v>0</v>
      </c>
      <c r="V2165" s="63">
        <f>IF(ISBLANK($B2165),0,VLOOKUP($B2165,Listen!$A$2:$C$45,2,FALSE))</f>
        <v>0</v>
      </c>
      <c r="W2165" s="63">
        <f>IF(ISBLANK($B2165),0,VLOOKUP($B2165,Listen!$A$2:$C$45,3,FALSE))</f>
        <v>0</v>
      </c>
      <c r="X2165" s="49">
        <f t="shared" si="417"/>
        <v>0</v>
      </c>
      <c r="Y2165" s="49">
        <f t="shared" si="427"/>
        <v>0</v>
      </c>
      <c r="Z2165" s="49">
        <f t="shared" si="427"/>
        <v>0</v>
      </c>
      <c r="AA2165" s="49">
        <f t="shared" si="427"/>
        <v>0</v>
      </c>
      <c r="AB2165" s="49">
        <f t="shared" si="427"/>
        <v>0</v>
      </c>
      <c r="AC2165" s="49">
        <f t="shared" si="427"/>
        <v>0</v>
      </c>
      <c r="AD2165" s="49">
        <f t="shared" si="427"/>
        <v>0</v>
      </c>
      <c r="AE2165" s="51">
        <f t="shared" si="428"/>
        <v>0</v>
      </c>
      <c r="AF2165" s="51">
        <f>IF(C2165=A_Stammdaten!$B$12,D_SAV!$U2165-D_SAV!$AG2165,HLOOKUP(A_Stammdaten!$B$12-1,$AH$4:$AN$4004,ROW(C2165)-3,FALSE)-$AG2165)</f>
        <v>0</v>
      </c>
      <c r="AG2165" s="51">
        <f>HLOOKUP(A_Stammdaten!$B$12,$AH$4:$AN$4004,ROW(C2165)-3,FALSE)</f>
        <v>0</v>
      </c>
      <c r="AH2165" s="51">
        <f t="shared" si="419"/>
        <v>0</v>
      </c>
      <c r="AI2165" s="51">
        <f t="shared" si="420"/>
        <v>0</v>
      </c>
      <c r="AJ2165" s="51">
        <f t="shared" si="421"/>
        <v>0</v>
      </c>
      <c r="AK2165" s="51">
        <f t="shared" si="422"/>
        <v>0</v>
      </c>
      <c r="AL2165" s="51">
        <f t="shared" si="423"/>
        <v>0</v>
      </c>
      <c r="AM2165" s="51">
        <f t="shared" si="424"/>
        <v>0</v>
      </c>
      <c r="AN2165" s="51">
        <f t="shared" si="425"/>
        <v>0</v>
      </c>
    </row>
    <row r="2166" spans="1:40" x14ac:dyDescent="0.25">
      <c r="A2166" s="17"/>
      <c r="B2166" s="17"/>
      <c r="C2166" s="35"/>
      <c r="D2166" s="17"/>
      <c r="E2166" s="17"/>
      <c r="F2166" s="17"/>
      <c r="G2166" s="62">
        <f t="shared" si="426"/>
        <v>0</v>
      </c>
      <c r="H2166" s="17"/>
      <c r="I2166" s="17"/>
      <c r="J2166" s="17"/>
      <c r="K2166" s="17"/>
      <c r="L2166" s="17"/>
      <c r="M2166" s="17"/>
      <c r="N2166" s="17"/>
      <c r="O2166" s="17"/>
      <c r="P2166" s="115"/>
      <c r="Q2166" s="62">
        <f>IF(C2166&gt;A_Stammdaten!$B$12,0,SUM(G2166,H2166,J2166,K2166,M2166,N2166)-SUM(I2166,L2166,O2166,P2166))</f>
        <v>0</v>
      </c>
      <c r="R2166" s="17"/>
      <c r="S2166" s="17"/>
      <c r="T2166" s="17"/>
      <c r="U2166" s="62">
        <f t="shared" si="418"/>
        <v>0</v>
      </c>
      <c r="V2166" s="63">
        <f>IF(ISBLANK($B2166),0,VLOOKUP($B2166,Listen!$A$2:$C$45,2,FALSE))</f>
        <v>0</v>
      </c>
      <c r="W2166" s="63">
        <f>IF(ISBLANK($B2166),0,VLOOKUP($B2166,Listen!$A$2:$C$45,3,FALSE))</f>
        <v>0</v>
      </c>
      <c r="X2166" s="49">
        <f t="shared" si="417"/>
        <v>0</v>
      </c>
      <c r="Y2166" s="49">
        <f t="shared" si="427"/>
        <v>0</v>
      </c>
      <c r="Z2166" s="49">
        <f t="shared" si="427"/>
        <v>0</v>
      </c>
      <c r="AA2166" s="49">
        <f t="shared" si="427"/>
        <v>0</v>
      </c>
      <c r="AB2166" s="49">
        <f t="shared" si="427"/>
        <v>0</v>
      </c>
      <c r="AC2166" s="49">
        <f t="shared" si="427"/>
        <v>0</v>
      </c>
      <c r="AD2166" s="49">
        <f t="shared" si="427"/>
        <v>0</v>
      </c>
      <c r="AE2166" s="51">
        <f t="shared" si="428"/>
        <v>0</v>
      </c>
      <c r="AF2166" s="51">
        <f>IF(C2166=A_Stammdaten!$B$12,D_SAV!$U2166-D_SAV!$AG2166,HLOOKUP(A_Stammdaten!$B$12-1,$AH$4:$AN$4004,ROW(C2166)-3,FALSE)-$AG2166)</f>
        <v>0</v>
      </c>
      <c r="AG2166" s="51">
        <f>HLOOKUP(A_Stammdaten!$B$12,$AH$4:$AN$4004,ROW(C2166)-3,FALSE)</f>
        <v>0</v>
      </c>
      <c r="AH2166" s="51">
        <f t="shared" si="419"/>
        <v>0</v>
      </c>
      <c r="AI2166" s="51">
        <f t="shared" si="420"/>
        <v>0</v>
      </c>
      <c r="AJ2166" s="51">
        <f t="shared" si="421"/>
        <v>0</v>
      </c>
      <c r="AK2166" s="51">
        <f t="shared" si="422"/>
        <v>0</v>
      </c>
      <c r="AL2166" s="51">
        <f t="shared" si="423"/>
        <v>0</v>
      </c>
      <c r="AM2166" s="51">
        <f t="shared" si="424"/>
        <v>0</v>
      </c>
      <c r="AN2166" s="51">
        <f t="shared" si="425"/>
        <v>0</v>
      </c>
    </row>
    <row r="2167" spans="1:40" x14ac:dyDescent="0.25">
      <c r="A2167" s="17"/>
      <c r="B2167" s="17"/>
      <c r="C2167" s="35"/>
      <c r="D2167" s="17"/>
      <c r="E2167" s="17"/>
      <c r="F2167" s="17"/>
      <c r="G2167" s="62">
        <f t="shared" si="426"/>
        <v>0</v>
      </c>
      <c r="H2167" s="17"/>
      <c r="I2167" s="17"/>
      <c r="J2167" s="17"/>
      <c r="K2167" s="17"/>
      <c r="L2167" s="17"/>
      <c r="M2167" s="17"/>
      <c r="N2167" s="17"/>
      <c r="O2167" s="17"/>
      <c r="P2167" s="115"/>
      <c r="Q2167" s="62">
        <f>IF(C2167&gt;A_Stammdaten!$B$12,0,SUM(G2167,H2167,J2167,K2167,M2167,N2167)-SUM(I2167,L2167,O2167,P2167))</f>
        <v>0</v>
      </c>
      <c r="R2167" s="17"/>
      <c r="S2167" s="17"/>
      <c r="T2167" s="17"/>
      <c r="U2167" s="62">
        <f t="shared" si="418"/>
        <v>0</v>
      </c>
      <c r="V2167" s="63">
        <f>IF(ISBLANK($B2167),0,VLOOKUP($B2167,Listen!$A$2:$C$45,2,FALSE))</f>
        <v>0</v>
      </c>
      <c r="W2167" s="63">
        <f>IF(ISBLANK($B2167),0,VLOOKUP($B2167,Listen!$A$2:$C$45,3,FALSE))</f>
        <v>0</v>
      </c>
      <c r="X2167" s="49">
        <f t="shared" si="417"/>
        <v>0</v>
      </c>
      <c r="Y2167" s="49">
        <f t="shared" si="427"/>
        <v>0</v>
      </c>
      <c r="Z2167" s="49">
        <f t="shared" si="427"/>
        <v>0</v>
      </c>
      <c r="AA2167" s="49">
        <f t="shared" si="427"/>
        <v>0</v>
      </c>
      <c r="AB2167" s="49">
        <f t="shared" si="427"/>
        <v>0</v>
      </c>
      <c r="AC2167" s="49">
        <f t="shared" si="427"/>
        <v>0</v>
      </c>
      <c r="AD2167" s="49">
        <f t="shared" si="427"/>
        <v>0</v>
      </c>
      <c r="AE2167" s="51">
        <f t="shared" si="428"/>
        <v>0</v>
      </c>
      <c r="AF2167" s="51">
        <f>IF(C2167=A_Stammdaten!$B$12,D_SAV!$U2167-D_SAV!$AG2167,HLOOKUP(A_Stammdaten!$B$12-1,$AH$4:$AN$4004,ROW(C2167)-3,FALSE)-$AG2167)</f>
        <v>0</v>
      </c>
      <c r="AG2167" s="51">
        <f>HLOOKUP(A_Stammdaten!$B$12,$AH$4:$AN$4004,ROW(C2167)-3,FALSE)</f>
        <v>0</v>
      </c>
      <c r="AH2167" s="51">
        <f t="shared" si="419"/>
        <v>0</v>
      </c>
      <c r="AI2167" s="51">
        <f t="shared" si="420"/>
        <v>0</v>
      </c>
      <c r="AJ2167" s="51">
        <f t="shared" si="421"/>
        <v>0</v>
      </c>
      <c r="AK2167" s="51">
        <f t="shared" si="422"/>
        <v>0</v>
      </c>
      <c r="AL2167" s="51">
        <f t="shared" si="423"/>
        <v>0</v>
      </c>
      <c r="AM2167" s="51">
        <f t="shared" si="424"/>
        <v>0</v>
      </c>
      <c r="AN2167" s="51">
        <f t="shared" si="425"/>
        <v>0</v>
      </c>
    </row>
    <row r="2168" spans="1:40" x14ac:dyDescent="0.25">
      <c r="A2168" s="17"/>
      <c r="B2168" s="17"/>
      <c r="C2168" s="35"/>
      <c r="D2168" s="17"/>
      <c r="E2168" s="17"/>
      <c r="F2168" s="17"/>
      <c r="G2168" s="62">
        <f t="shared" si="426"/>
        <v>0</v>
      </c>
      <c r="H2168" s="17"/>
      <c r="I2168" s="17"/>
      <c r="J2168" s="17"/>
      <c r="K2168" s="17"/>
      <c r="L2168" s="17"/>
      <c r="M2168" s="17"/>
      <c r="N2168" s="17"/>
      <c r="O2168" s="17"/>
      <c r="P2168" s="115"/>
      <c r="Q2168" s="62">
        <f>IF(C2168&gt;A_Stammdaten!$B$12,0,SUM(G2168,H2168,J2168,K2168,M2168,N2168)-SUM(I2168,L2168,O2168,P2168))</f>
        <v>0</v>
      </c>
      <c r="R2168" s="17"/>
      <c r="S2168" s="17"/>
      <c r="T2168" s="17"/>
      <c r="U2168" s="62">
        <f t="shared" si="418"/>
        <v>0</v>
      </c>
      <c r="V2168" s="63">
        <f>IF(ISBLANK($B2168),0,VLOOKUP($B2168,Listen!$A$2:$C$45,2,FALSE))</f>
        <v>0</v>
      </c>
      <c r="W2168" s="63">
        <f>IF(ISBLANK($B2168),0,VLOOKUP($B2168,Listen!$A$2:$C$45,3,FALSE))</f>
        <v>0</v>
      </c>
      <c r="X2168" s="49">
        <f t="shared" si="417"/>
        <v>0</v>
      </c>
      <c r="Y2168" s="49">
        <f t="shared" si="427"/>
        <v>0</v>
      </c>
      <c r="Z2168" s="49">
        <f t="shared" si="427"/>
        <v>0</v>
      </c>
      <c r="AA2168" s="49">
        <f t="shared" si="427"/>
        <v>0</v>
      </c>
      <c r="AB2168" s="49">
        <f t="shared" si="427"/>
        <v>0</v>
      </c>
      <c r="AC2168" s="49">
        <f t="shared" si="427"/>
        <v>0</v>
      </c>
      <c r="AD2168" s="49">
        <f t="shared" si="427"/>
        <v>0</v>
      </c>
      <c r="AE2168" s="51">
        <f t="shared" si="428"/>
        <v>0</v>
      </c>
      <c r="AF2168" s="51">
        <f>IF(C2168=A_Stammdaten!$B$12,D_SAV!$U2168-D_SAV!$AG2168,HLOOKUP(A_Stammdaten!$B$12-1,$AH$4:$AN$4004,ROW(C2168)-3,FALSE)-$AG2168)</f>
        <v>0</v>
      </c>
      <c r="AG2168" s="51">
        <f>HLOOKUP(A_Stammdaten!$B$12,$AH$4:$AN$4004,ROW(C2168)-3,FALSE)</f>
        <v>0</v>
      </c>
      <c r="AH2168" s="51">
        <f t="shared" si="419"/>
        <v>0</v>
      </c>
      <c r="AI2168" s="51">
        <f t="shared" si="420"/>
        <v>0</v>
      </c>
      <c r="AJ2168" s="51">
        <f t="shared" si="421"/>
        <v>0</v>
      </c>
      <c r="AK2168" s="51">
        <f t="shared" si="422"/>
        <v>0</v>
      </c>
      <c r="AL2168" s="51">
        <f t="shared" si="423"/>
        <v>0</v>
      </c>
      <c r="AM2168" s="51">
        <f t="shared" si="424"/>
        <v>0</v>
      </c>
      <c r="AN2168" s="51">
        <f t="shared" si="425"/>
        <v>0</v>
      </c>
    </row>
    <row r="2169" spans="1:40" x14ac:dyDescent="0.25">
      <c r="A2169" s="17"/>
      <c r="B2169" s="17"/>
      <c r="C2169" s="35"/>
      <c r="D2169" s="17"/>
      <c r="E2169" s="17"/>
      <c r="F2169" s="17"/>
      <c r="G2169" s="62">
        <f t="shared" si="426"/>
        <v>0</v>
      </c>
      <c r="H2169" s="17"/>
      <c r="I2169" s="17"/>
      <c r="J2169" s="17"/>
      <c r="K2169" s="17"/>
      <c r="L2169" s="17"/>
      <c r="M2169" s="17"/>
      <c r="N2169" s="17"/>
      <c r="O2169" s="17"/>
      <c r="P2169" s="115"/>
      <c r="Q2169" s="62">
        <f>IF(C2169&gt;A_Stammdaten!$B$12,0,SUM(G2169,H2169,J2169,K2169,M2169,N2169)-SUM(I2169,L2169,O2169,P2169))</f>
        <v>0</v>
      </c>
      <c r="R2169" s="17"/>
      <c r="S2169" s="17"/>
      <c r="T2169" s="17"/>
      <c r="U2169" s="62">
        <f t="shared" si="418"/>
        <v>0</v>
      </c>
      <c r="V2169" s="63">
        <f>IF(ISBLANK($B2169),0,VLOOKUP($B2169,Listen!$A$2:$C$45,2,FALSE))</f>
        <v>0</v>
      </c>
      <c r="W2169" s="63">
        <f>IF(ISBLANK($B2169),0,VLOOKUP($B2169,Listen!$A$2:$C$45,3,FALSE))</f>
        <v>0</v>
      </c>
      <c r="X2169" s="49">
        <f t="shared" si="417"/>
        <v>0</v>
      </c>
      <c r="Y2169" s="49">
        <f t="shared" si="427"/>
        <v>0</v>
      </c>
      <c r="Z2169" s="49">
        <f t="shared" si="427"/>
        <v>0</v>
      </c>
      <c r="AA2169" s="49">
        <f t="shared" si="427"/>
        <v>0</v>
      </c>
      <c r="AB2169" s="49">
        <f t="shared" si="427"/>
        <v>0</v>
      </c>
      <c r="AC2169" s="49">
        <f t="shared" si="427"/>
        <v>0</v>
      </c>
      <c r="AD2169" s="49">
        <f t="shared" si="427"/>
        <v>0</v>
      </c>
      <c r="AE2169" s="51">
        <f t="shared" si="428"/>
        <v>0</v>
      </c>
      <c r="AF2169" s="51">
        <f>IF(C2169=A_Stammdaten!$B$12,D_SAV!$U2169-D_SAV!$AG2169,HLOOKUP(A_Stammdaten!$B$12-1,$AH$4:$AN$4004,ROW(C2169)-3,FALSE)-$AG2169)</f>
        <v>0</v>
      </c>
      <c r="AG2169" s="51">
        <f>HLOOKUP(A_Stammdaten!$B$12,$AH$4:$AN$4004,ROW(C2169)-3,FALSE)</f>
        <v>0</v>
      </c>
      <c r="AH2169" s="51">
        <f t="shared" si="419"/>
        <v>0</v>
      </c>
      <c r="AI2169" s="51">
        <f t="shared" si="420"/>
        <v>0</v>
      </c>
      <c r="AJ2169" s="51">
        <f t="shared" si="421"/>
        <v>0</v>
      </c>
      <c r="AK2169" s="51">
        <f t="shared" si="422"/>
        <v>0</v>
      </c>
      <c r="AL2169" s="51">
        <f t="shared" si="423"/>
        <v>0</v>
      </c>
      <c r="AM2169" s="51">
        <f t="shared" si="424"/>
        <v>0</v>
      </c>
      <c r="AN2169" s="51">
        <f t="shared" si="425"/>
        <v>0</v>
      </c>
    </row>
    <row r="2170" spans="1:40" x14ac:dyDescent="0.25">
      <c r="A2170" s="17"/>
      <c r="B2170" s="17"/>
      <c r="C2170" s="35"/>
      <c r="D2170" s="17"/>
      <c r="E2170" s="17"/>
      <c r="F2170" s="17"/>
      <c r="G2170" s="62">
        <f t="shared" si="426"/>
        <v>0</v>
      </c>
      <c r="H2170" s="17"/>
      <c r="I2170" s="17"/>
      <c r="J2170" s="17"/>
      <c r="K2170" s="17"/>
      <c r="L2170" s="17"/>
      <c r="M2170" s="17"/>
      <c r="N2170" s="17"/>
      <c r="O2170" s="17"/>
      <c r="P2170" s="115"/>
      <c r="Q2170" s="62">
        <f>IF(C2170&gt;A_Stammdaten!$B$12,0,SUM(G2170,H2170,J2170,K2170,M2170,N2170)-SUM(I2170,L2170,O2170,P2170))</f>
        <v>0</v>
      </c>
      <c r="R2170" s="17"/>
      <c r="S2170" s="17"/>
      <c r="T2170" s="17"/>
      <c r="U2170" s="62">
        <f t="shared" si="418"/>
        <v>0</v>
      </c>
      <c r="V2170" s="63">
        <f>IF(ISBLANK($B2170),0,VLOOKUP($B2170,Listen!$A$2:$C$45,2,FALSE))</f>
        <v>0</v>
      </c>
      <c r="W2170" s="63">
        <f>IF(ISBLANK($B2170),0,VLOOKUP($B2170,Listen!$A$2:$C$45,3,FALSE))</f>
        <v>0</v>
      </c>
      <c r="X2170" s="49">
        <f t="shared" si="417"/>
        <v>0</v>
      </c>
      <c r="Y2170" s="49">
        <f t="shared" si="427"/>
        <v>0</v>
      </c>
      <c r="Z2170" s="49">
        <f t="shared" si="427"/>
        <v>0</v>
      </c>
      <c r="AA2170" s="49">
        <f t="shared" si="427"/>
        <v>0</v>
      </c>
      <c r="AB2170" s="49">
        <f t="shared" si="427"/>
        <v>0</v>
      </c>
      <c r="AC2170" s="49">
        <f t="shared" si="427"/>
        <v>0</v>
      </c>
      <c r="AD2170" s="49">
        <f t="shared" ref="Y2170:AD2213" si="429">$V2170</f>
        <v>0</v>
      </c>
      <c r="AE2170" s="51">
        <f t="shared" si="428"/>
        <v>0</v>
      </c>
      <c r="AF2170" s="51">
        <f>IF(C2170=A_Stammdaten!$B$12,D_SAV!$U2170-D_SAV!$AG2170,HLOOKUP(A_Stammdaten!$B$12-1,$AH$4:$AN$4004,ROW(C2170)-3,FALSE)-$AG2170)</f>
        <v>0</v>
      </c>
      <c r="AG2170" s="51">
        <f>HLOOKUP(A_Stammdaten!$B$12,$AH$4:$AN$4004,ROW(C2170)-3,FALSE)</f>
        <v>0</v>
      </c>
      <c r="AH2170" s="51">
        <f t="shared" si="419"/>
        <v>0</v>
      </c>
      <c r="AI2170" s="51">
        <f t="shared" si="420"/>
        <v>0</v>
      </c>
      <c r="AJ2170" s="51">
        <f t="shared" si="421"/>
        <v>0</v>
      </c>
      <c r="AK2170" s="51">
        <f t="shared" si="422"/>
        <v>0</v>
      </c>
      <c r="AL2170" s="51">
        <f t="shared" si="423"/>
        <v>0</v>
      </c>
      <c r="AM2170" s="51">
        <f t="shared" si="424"/>
        <v>0</v>
      </c>
      <c r="AN2170" s="51">
        <f t="shared" si="425"/>
        <v>0</v>
      </c>
    </row>
    <row r="2171" spans="1:40" x14ac:dyDescent="0.25">
      <c r="A2171" s="17"/>
      <c r="B2171" s="17"/>
      <c r="C2171" s="35"/>
      <c r="D2171" s="17"/>
      <c r="E2171" s="17"/>
      <c r="F2171" s="17"/>
      <c r="G2171" s="62">
        <f t="shared" si="426"/>
        <v>0</v>
      </c>
      <c r="H2171" s="17"/>
      <c r="I2171" s="17"/>
      <c r="J2171" s="17"/>
      <c r="K2171" s="17"/>
      <c r="L2171" s="17"/>
      <c r="M2171" s="17"/>
      <c r="N2171" s="17"/>
      <c r="O2171" s="17"/>
      <c r="P2171" s="115"/>
      <c r="Q2171" s="62">
        <f>IF(C2171&gt;A_Stammdaten!$B$12,0,SUM(G2171,H2171,J2171,K2171,M2171,N2171)-SUM(I2171,L2171,O2171,P2171))</f>
        <v>0</v>
      </c>
      <c r="R2171" s="17"/>
      <c r="S2171" s="17"/>
      <c r="T2171" s="17"/>
      <c r="U2171" s="62">
        <f t="shared" si="418"/>
        <v>0</v>
      </c>
      <c r="V2171" s="63">
        <f>IF(ISBLANK($B2171),0,VLOOKUP($B2171,Listen!$A$2:$C$45,2,FALSE))</f>
        <v>0</v>
      </c>
      <c r="W2171" s="63">
        <f>IF(ISBLANK($B2171),0,VLOOKUP($B2171,Listen!$A$2:$C$45,3,FALSE))</f>
        <v>0</v>
      </c>
      <c r="X2171" s="49">
        <f t="shared" si="417"/>
        <v>0</v>
      </c>
      <c r="Y2171" s="49">
        <f t="shared" si="429"/>
        <v>0</v>
      </c>
      <c r="Z2171" s="49">
        <f t="shared" si="429"/>
        <v>0</v>
      </c>
      <c r="AA2171" s="49">
        <f t="shared" si="429"/>
        <v>0</v>
      </c>
      <c r="AB2171" s="49">
        <f t="shared" si="429"/>
        <v>0</v>
      </c>
      <c r="AC2171" s="49">
        <f t="shared" si="429"/>
        <v>0</v>
      </c>
      <c r="AD2171" s="49">
        <f t="shared" si="429"/>
        <v>0</v>
      </c>
      <c r="AE2171" s="51">
        <f t="shared" si="428"/>
        <v>0</v>
      </c>
      <c r="AF2171" s="51">
        <f>IF(C2171=A_Stammdaten!$B$12,D_SAV!$U2171-D_SAV!$AG2171,HLOOKUP(A_Stammdaten!$B$12-1,$AH$4:$AN$4004,ROW(C2171)-3,FALSE)-$AG2171)</f>
        <v>0</v>
      </c>
      <c r="AG2171" s="51">
        <f>HLOOKUP(A_Stammdaten!$B$12,$AH$4:$AN$4004,ROW(C2171)-3,FALSE)</f>
        <v>0</v>
      </c>
      <c r="AH2171" s="51">
        <f t="shared" si="419"/>
        <v>0</v>
      </c>
      <c r="AI2171" s="51">
        <f t="shared" si="420"/>
        <v>0</v>
      </c>
      <c r="AJ2171" s="51">
        <f t="shared" si="421"/>
        <v>0</v>
      </c>
      <c r="AK2171" s="51">
        <f t="shared" si="422"/>
        <v>0</v>
      </c>
      <c r="AL2171" s="51">
        <f t="shared" si="423"/>
        <v>0</v>
      </c>
      <c r="AM2171" s="51">
        <f t="shared" si="424"/>
        <v>0</v>
      </c>
      <c r="AN2171" s="51">
        <f t="shared" si="425"/>
        <v>0</v>
      </c>
    </row>
    <row r="2172" spans="1:40" x14ac:dyDescent="0.25">
      <c r="A2172" s="17"/>
      <c r="B2172" s="17"/>
      <c r="C2172" s="35"/>
      <c r="D2172" s="17"/>
      <c r="E2172" s="17"/>
      <c r="F2172" s="17"/>
      <c r="G2172" s="62">
        <f t="shared" si="426"/>
        <v>0</v>
      </c>
      <c r="H2172" s="17"/>
      <c r="I2172" s="17"/>
      <c r="J2172" s="17"/>
      <c r="K2172" s="17"/>
      <c r="L2172" s="17"/>
      <c r="M2172" s="17"/>
      <c r="N2172" s="17"/>
      <c r="O2172" s="17"/>
      <c r="P2172" s="115"/>
      <c r="Q2172" s="62">
        <f>IF(C2172&gt;A_Stammdaten!$B$12,0,SUM(G2172,H2172,J2172,K2172,M2172,N2172)-SUM(I2172,L2172,O2172,P2172))</f>
        <v>0</v>
      </c>
      <c r="R2172" s="17"/>
      <c r="S2172" s="17"/>
      <c r="T2172" s="17"/>
      <c r="U2172" s="62">
        <f t="shared" si="418"/>
        <v>0</v>
      </c>
      <c r="V2172" s="63">
        <f>IF(ISBLANK($B2172),0,VLOOKUP($B2172,Listen!$A$2:$C$45,2,FALSE))</f>
        <v>0</v>
      </c>
      <c r="W2172" s="63">
        <f>IF(ISBLANK($B2172),0,VLOOKUP($B2172,Listen!$A$2:$C$45,3,FALSE))</f>
        <v>0</v>
      </c>
      <c r="X2172" s="49">
        <f t="shared" ref="X2172:X2235" si="430">$V2172</f>
        <v>0</v>
      </c>
      <c r="Y2172" s="49">
        <f t="shared" si="429"/>
        <v>0</v>
      </c>
      <c r="Z2172" s="49">
        <f t="shared" si="429"/>
        <v>0</v>
      </c>
      <c r="AA2172" s="49">
        <f t="shared" si="429"/>
        <v>0</v>
      </c>
      <c r="AB2172" s="49">
        <f t="shared" si="429"/>
        <v>0</v>
      </c>
      <c r="AC2172" s="49">
        <f t="shared" si="429"/>
        <v>0</v>
      </c>
      <c r="AD2172" s="49">
        <f t="shared" si="429"/>
        <v>0</v>
      </c>
      <c r="AE2172" s="51">
        <f t="shared" si="428"/>
        <v>0</v>
      </c>
      <c r="AF2172" s="51">
        <f>IF(C2172=A_Stammdaten!$B$12,D_SAV!$U2172-D_SAV!$AG2172,HLOOKUP(A_Stammdaten!$B$12-1,$AH$4:$AN$4004,ROW(C2172)-3,FALSE)-$AG2172)</f>
        <v>0</v>
      </c>
      <c r="AG2172" s="51">
        <f>HLOOKUP(A_Stammdaten!$B$12,$AH$4:$AN$4004,ROW(C2172)-3,FALSE)</f>
        <v>0</v>
      </c>
      <c r="AH2172" s="51">
        <f t="shared" si="419"/>
        <v>0</v>
      </c>
      <c r="AI2172" s="51">
        <f t="shared" si="420"/>
        <v>0</v>
      </c>
      <c r="AJ2172" s="51">
        <f t="shared" si="421"/>
        <v>0</v>
      </c>
      <c r="AK2172" s="51">
        <f t="shared" si="422"/>
        <v>0</v>
      </c>
      <c r="AL2172" s="51">
        <f t="shared" si="423"/>
        <v>0</v>
      </c>
      <c r="AM2172" s="51">
        <f t="shared" si="424"/>
        <v>0</v>
      </c>
      <c r="AN2172" s="51">
        <f t="shared" si="425"/>
        <v>0</v>
      </c>
    </row>
    <row r="2173" spans="1:40" x14ac:dyDescent="0.25">
      <c r="A2173" s="17"/>
      <c r="B2173" s="17"/>
      <c r="C2173" s="35"/>
      <c r="D2173" s="17"/>
      <c r="E2173" s="17"/>
      <c r="F2173" s="17"/>
      <c r="G2173" s="62">
        <f t="shared" si="426"/>
        <v>0</v>
      </c>
      <c r="H2173" s="17"/>
      <c r="I2173" s="17"/>
      <c r="J2173" s="17"/>
      <c r="K2173" s="17"/>
      <c r="L2173" s="17"/>
      <c r="M2173" s="17"/>
      <c r="N2173" s="17"/>
      <c r="O2173" s="17"/>
      <c r="P2173" s="115"/>
      <c r="Q2173" s="62">
        <f>IF(C2173&gt;A_Stammdaten!$B$12,0,SUM(G2173,H2173,J2173,K2173,M2173,N2173)-SUM(I2173,L2173,O2173,P2173))</f>
        <v>0</v>
      </c>
      <c r="R2173" s="17"/>
      <c r="S2173" s="17"/>
      <c r="T2173" s="17"/>
      <c r="U2173" s="62">
        <f t="shared" si="418"/>
        <v>0</v>
      </c>
      <c r="V2173" s="63">
        <f>IF(ISBLANK($B2173),0,VLOOKUP($B2173,Listen!$A$2:$C$45,2,FALSE))</f>
        <v>0</v>
      </c>
      <c r="W2173" s="63">
        <f>IF(ISBLANK($B2173),0,VLOOKUP($B2173,Listen!$A$2:$C$45,3,FALSE))</f>
        <v>0</v>
      </c>
      <c r="X2173" s="49">
        <f t="shared" si="430"/>
        <v>0</v>
      </c>
      <c r="Y2173" s="49">
        <f t="shared" si="429"/>
        <v>0</v>
      </c>
      <c r="Z2173" s="49">
        <f t="shared" si="429"/>
        <v>0</v>
      </c>
      <c r="AA2173" s="49">
        <f t="shared" si="429"/>
        <v>0</v>
      </c>
      <c r="AB2173" s="49">
        <f t="shared" si="429"/>
        <v>0</v>
      </c>
      <c r="AC2173" s="49">
        <f t="shared" si="429"/>
        <v>0</v>
      </c>
      <c r="AD2173" s="49">
        <f t="shared" si="429"/>
        <v>0</v>
      </c>
      <c r="AE2173" s="51">
        <f t="shared" si="428"/>
        <v>0</v>
      </c>
      <c r="AF2173" s="51">
        <f>IF(C2173=A_Stammdaten!$B$12,D_SAV!$U2173-D_SAV!$AG2173,HLOOKUP(A_Stammdaten!$B$12-1,$AH$4:$AN$4004,ROW(C2173)-3,FALSE)-$AG2173)</f>
        <v>0</v>
      </c>
      <c r="AG2173" s="51">
        <f>HLOOKUP(A_Stammdaten!$B$12,$AH$4:$AN$4004,ROW(C2173)-3,FALSE)</f>
        <v>0</v>
      </c>
      <c r="AH2173" s="51">
        <f t="shared" si="419"/>
        <v>0</v>
      </c>
      <c r="AI2173" s="51">
        <f t="shared" si="420"/>
        <v>0</v>
      </c>
      <c r="AJ2173" s="51">
        <f t="shared" si="421"/>
        <v>0</v>
      </c>
      <c r="AK2173" s="51">
        <f t="shared" si="422"/>
        <v>0</v>
      </c>
      <c r="AL2173" s="51">
        <f t="shared" si="423"/>
        <v>0</v>
      </c>
      <c r="AM2173" s="51">
        <f t="shared" si="424"/>
        <v>0</v>
      </c>
      <c r="AN2173" s="51">
        <f t="shared" si="425"/>
        <v>0</v>
      </c>
    </row>
    <row r="2174" spans="1:40" x14ac:dyDescent="0.25">
      <c r="A2174" s="17"/>
      <c r="B2174" s="17"/>
      <c r="C2174" s="35"/>
      <c r="D2174" s="17"/>
      <c r="E2174" s="17"/>
      <c r="F2174" s="17"/>
      <c r="G2174" s="62">
        <f t="shared" si="426"/>
        <v>0</v>
      </c>
      <c r="H2174" s="17"/>
      <c r="I2174" s="17"/>
      <c r="J2174" s="17"/>
      <c r="K2174" s="17"/>
      <c r="L2174" s="17"/>
      <c r="M2174" s="17"/>
      <c r="N2174" s="17"/>
      <c r="O2174" s="17"/>
      <c r="P2174" s="115"/>
      <c r="Q2174" s="62">
        <f>IF(C2174&gt;A_Stammdaten!$B$12,0,SUM(G2174,H2174,J2174,K2174,M2174,N2174)-SUM(I2174,L2174,O2174,P2174))</f>
        <v>0</v>
      </c>
      <c r="R2174" s="17"/>
      <c r="S2174" s="17"/>
      <c r="T2174" s="17"/>
      <c r="U2174" s="62">
        <f t="shared" si="418"/>
        <v>0</v>
      </c>
      <c r="V2174" s="63">
        <f>IF(ISBLANK($B2174),0,VLOOKUP($B2174,Listen!$A$2:$C$45,2,FALSE))</f>
        <v>0</v>
      </c>
      <c r="W2174" s="63">
        <f>IF(ISBLANK($B2174),0,VLOOKUP($B2174,Listen!$A$2:$C$45,3,FALSE))</f>
        <v>0</v>
      </c>
      <c r="X2174" s="49">
        <f t="shared" si="430"/>
        <v>0</v>
      </c>
      <c r="Y2174" s="49">
        <f t="shared" si="429"/>
        <v>0</v>
      </c>
      <c r="Z2174" s="49">
        <f t="shared" si="429"/>
        <v>0</v>
      </c>
      <c r="AA2174" s="49">
        <f t="shared" si="429"/>
        <v>0</v>
      </c>
      <c r="AB2174" s="49">
        <f t="shared" si="429"/>
        <v>0</v>
      </c>
      <c r="AC2174" s="49">
        <f t="shared" si="429"/>
        <v>0</v>
      </c>
      <c r="AD2174" s="49">
        <f t="shared" si="429"/>
        <v>0</v>
      </c>
      <c r="AE2174" s="51">
        <f t="shared" si="428"/>
        <v>0</v>
      </c>
      <c r="AF2174" s="51">
        <f>IF(C2174=A_Stammdaten!$B$12,D_SAV!$U2174-D_SAV!$AG2174,HLOOKUP(A_Stammdaten!$B$12-1,$AH$4:$AN$4004,ROW(C2174)-3,FALSE)-$AG2174)</f>
        <v>0</v>
      </c>
      <c r="AG2174" s="51">
        <f>HLOOKUP(A_Stammdaten!$B$12,$AH$4:$AN$4004,ROW(C2174)-3,FALSE)</f>
        <v>0</v>
      </c>
      <c r="AH2174" s="51">
        <f t="shared" si="419"/>
        <v>0</v>
      </c>
      <c r="AI2174" s="51">
        <f t="shared" si="420"/>
        <v>0</v>
      </c>
      <c r="AJ2174" s="51">
        <f t="shared" si="421"/>
        <v>0</v>
      </c>
      <c r="AK2174" s="51">
        <f t="shared" si="422"/>
        <v>0</v>
      </c>
      <c r="AL2174" s="51">
        <f t="shared" si="423"/>
        <v>0</v>
      </c>
      <c r="AM2174" s="51">
        <f t="shared" si="424"/>
        <v>0</v>
      </c>
      <c r="AN2174" s="51">
        <f t="shared" si="425"/>
        <v>0</v>
      </c>
    </row>
    <row r="2175" spans="1:40" x14ac:dyDescent="0.25">
      <c r="A2175" s="17"/>
      <c r="B2175" s="17"/>
      <c r="C2175" s="35"/>
      <c r="D2175" s="17"/>
      <c r="E2175" s="17"/>
      <c r="F2175" s="17"/>
      <c r="G2175" s="62">
        <f t="shared" si="426"/>
        <v>0</v>
      </c>
      <c r="H2175" s="17"/>
      <c r="I2175" s="17"/>
      <c r="J2175" s="17"/>
      <c r="K2175" s="17"/>
      <c r="L2175" s="17"/>
      <c r="M2175" s="17"/>
      <c r="N2175" s="17"/>
      <c r="O2175" s="17"/>
      <c r="P2175" s="115"/>
      <c r="Q2175" s="62">
        <f>IF(C2175&gt;A_Stammdaten!$B$12,0,SUM(G2175,H2175,J2175,K2175,M2175,N2175)-SUM(I2175,L2175,O2175,P2175))</f>
        <v>0</v>
      </c>
      <c r="R2175" s="17"/>
      <c r="S2175" s="17"/>
      <c r="T2175" s="17"/>
      <c r="U2175" s="62">
        <f t="shared" si="418"/>
        <v>0</v>
      </c>
      <c r="V2175" s="63">
        <f>IF(ISBLANK($B2175),0,VLOOKUP($B2175,Listen!$A$2:$C$45,2,FALSE))</f>
        <v>0</v>
      </c>
      <c r="W2175" s="63">
        <f>IF(ISBLANK($B2175),0,VLOOKUP($B2175,Listen!$A$2:$C$45,3,FALSE))</f>
        <v>0</v>
      </c>
      <c r="X2175" s="49">
        <f t="shared" si="430"/>
        <v>0</v>
      </c>
      <c r="Y2175" s="49">
        <f t="shared" si="429"/>
        <v>0</v>
      </c>
      <c r="Z2175" s="49">
        <f t="shared" si="429"/>
        <v>0</v>
      </c>
      <c r="AA2175" s="49">
        <f t="shared" si="429"/>
        <v>0</v>
      </c>
      <c r="AB2175" s="49">
        <f t="shared" si="429"/>
        <v>0</v>
      </c>
      <c r="AC2175" s="49">
        <f t="shared" si="429"/>
        <v>0</v>
      </c>
      <c r="AD2175" s="49">
        <f t="shared" si="429"/>
        <v>0</v>
      </c>
      <c r="AE2175" s="51">
        <f t="shared" si="428"/>
        <v>0</v>
      </c>
      <c r="AF2175" s="51">
        <f>IF(C2175=A_Stammdaten!$B$12,D_SAV!$U2175-D_SAV!$AG2175,HLOOKUP(A_Stammdaten!$B$12-1,$AH$4:$AN$4004,ROW(C2175)-3,FALSE)-$AG2175)</f>
        <v>0</v>
      </c>
      <c r="AG2175" s="51">
        <f>HLOOKUP(A_Stammdaten!$B$12,$AH$4:$AN$4004,ROW(C2175)-3,FALSE)</f>
        <v>0</v>
      </c>
      <c r="AH2175" s="51">
        <f t="shared" si="419"/>
        <v>0</v>
      </c>
      <c r="AI2175" s="51">
        <f t="shared" si="420"/>
        <v>0</v>
      </c>
      <c r="AJ2175" s="51">
        <f t="shared" si="421"/>
        <v>0</v>
      </c>
      <c r="AK2175" s="51">
        <f t="shared" si="422"/>
        <v>0</v>
      </c>
      <c r="AL2175" s="51">
        <f t="shared" si="423"/>
        <v>0</v>
      </c>
      <c r="AM2175" s="51">
        <f t="shared" si="424"/>
        <v>0</v>
      </c>
      <c r="AN2175" s="51">
        <f t="shared" si="425"/>
        <v>0</v>
      </c>
    </row>
    <row r="2176" spans="1:40" x14ac:dyDescent="0.25">
      <c r="A2176" s="17"/>
      <c r="B2176" s="17"/>
      <c r="C2176" s="35"/>
      <c r="D2176" s="17"/>
      <c r="E2176" s="17"/>
      <c r="F2176" s="17"/>
      <c r="G2176" s="62">
        <f t="shared" si="426"/>
        <v>0</v>
      </c>
      <c r="H2176" s="17"/>
      <c r="I2176" s="17"/>
      <c r="J2176" s="17"/>
      <c r="K2176" s="17"/>
      <c r="L2176" s="17"/>
      <c r="M2176" s="17"/>
      <c r="N2176" s="17"/>
      <c r="O2176" s="17"/>
      <c r="P2176" s="115"/>
      <c r="Q2176" s="62">
        <f>IF(C2176&gt;A_Stammdaten!$B$12,0,SUM(G2176,H2176,J2176,K2176,M2176,N2176)-SUM(I2176,L2176,O2176,P2176))</f>
        <v>0</v>
      </c>
      <c r="R2176" s="17"/>
      <c r="S2176" s="17"/>
      <c r="T2176" s="17"/>
      <c r="U2176" s="62">
        <f t="shared" si="418"/>
        <v>0</v>
      </c>
      <c r="V2176" s="63">
        <f>IF(ISBLANK($B2176),0,VLOOKUP($B2176,Listen!$A$2:$C$45,2,FALSE))</f>
        <v>0</v>
      </c>
      <c r="W2176" s="63">
        <f>IF(ISBLANK($B2176),0,VLOOKUP($B2176,Listen!$A$2:$C$45,3,FALSE))</f>
        <v>0</v>
      </c>
      <c r="X2176" s="49">
        <f t="shared" si="430"/>
        <v>0</v>
      </c>
      <c r="Y2176" s="49">
        <f t="shared" si="429"/>
        <v>0</v>
      </c>
      <c r="Z2176" s="49">
        <f t="shared" si="429"/>
        <v>0</v>
      </c>
      <c r="AA2176" s="49">
        <f t="shared" si="429"/>
        <v>0</v>
      </c>
      <c r="AB2176" s="49">
        <f t="shared" si="429"/>
        <v>0</v>
      </c>
      <c r="AC2176" s="49">
        <f t="shared" si="429"/>
        <v>0</v>
      </c>
      <c r="AD2176" s="49">
        <f t="shared" si="429"/>
        <v>0</v>
      </c>
      <c r="AE2176" s="51">
        <f t="shared" si="428"/>
        <v>0</v>
      </c>
      <c r="AF2176" s="51">
        <f>IF(C2176=A_Stammdaten!$B$12,D_SAV!$U2176-D_SAV!$AG2176,HLOOKUP(A_Stammdaten!$B$12-1,$AH$4:$AN$4004,ROW(C2176)-3,FALSE)-$AG2176)</f>
        <v>0</v>
      </c>
      <c r="AG2176" s="51">
        <f>HLOOKUP(A_Stammdaten!$B$12,$AH$4:$AN$4004,ROW(C2176)-3,FALSE)</f>
        <v>0</v>
      </c>
      <c r="AH2176" s="51">
        <f t="shared" si="419"/>
        <v>0</v>
      </c>
      <c r="AI2176" s="51">
        <f t="shared" si="420"/>
        <v>0</v>
      </c>
      <c r="AJ2176" s="51">
        <f t="shared" si="421"/>
        <v>0</v>
      </c>
      <c r="AK2176" s="51">
        <f t="shared" si="422"/>
        <v>0</v>
      </c>
      <c r="AL2176" s="51">
        <f t="shared" si="423"/>
        <v>0</v>
      </c>
      <c r="AM2176" s="51">
        <f t="shared" si="424"/>
        <v>0</v>
      </c>
      <c r="AN2176" s="51">
        <f t="shared" si="425"/>
        <v>0</v>
      </c>
    </row>
    <row r="2177" spans="1:40" x14ac:dyDescent="0.25">
      <c r="A2177" s="17"/>
      <c r="B2177" s="17"/>
      <c r="C2177" s="35"/>
      <c r="D2177" s="17"/>
      <c r="E2177" s="17"/>
      <c r="F2177" s="17"/>
      <c r="G2177" s="62">
        <f t="shared" si="426"/>
        <v>0</v>
      </c>
      <c r="H2177" s="17"/>
      <c r="I2177" s="17"/>
      <c r="J2177" s="17"/>
      <c r="K2177" s="17"/>
      <c r="L2177" s="17"/>
      <c r="M2177" s="17"/>
      <c r="N2177" s="17"/>
      <c r="O2177" s="17"/>
      <c r="P2177" s="115"/>
      <c r="Q2177" s="62">
        <f>IF(C2177&gt;A_Stammdaten!$B$12,0,SUM(G2177,H2177,J2177,K2177,M2177,N2177)-SUM(I2177,L2177,O2177,P2177))</f>
        <v>0</v>
      </c>
      <c r="R2177" s="17"/>
      <c r="S2177" s="17"/>
      <c r="T2177" s="17"/>
      <c r="U2177" s="62">
        <f t="shared" si="418"/>
        <v>0</v>
      </c>
      <c r="V2177" s="63">
        <f>IF(ISBLANK($B2177),0,VLOOKUP($B2177,Listen!$A$2:$C$45,2,FALSE))</f>
        <v>0</v>
      </c>
      <c r="W2177" s="63">
        <f>IF(ISBLANK($B2177),0,VLOOKUP($B2177,Listen!$A$2:$C$45,3,FALSE))</f>
        <v>0</v>
      </c>
      <c r="X2177" s="49">
        <f t="shared" si="430"/>
        <v>0</v>
      </c>
      <c r="Y2177" s="49">
        <f t="shared" si="429"/>
        <v>0</v>
      </c>
      <c r="Z2177" s="49">
        <f t="shared" si="429"/>
        <v>0</v>
      </c>
      <c r="AA2177" s="49">
        <f t="shared" si="429"/>
        <v>0</v>
      </c>
      <c r="AB2177" s="49">
        <f t="shared" si="429"/>
        <v>0</v>
      </c>
      <c r="AC2177" s="49">
        <f t="shared" si="429"/>
        <v>0</v>
      </c>
      <c r="AD2177" s="49">
        <f t="shared" si="429"/>
        <v>0</v>
      </c>
      <c r="AE2177" s="51">
        <f t="shared" si="428"/>
        <v>0</v>
      </c>
      <c r="AF2177" s="51">
        <f>IF(C2177=A_Stammdaten!$B$12,D_SAV!$U2177-D_SAV!$AG2177,HLOOKUP(A_Stammdaten!$B$12-1,$AH$4:$AN$4004,ROW(C2177)-3,FALSE)-$AG2177)</f>
        <v>0</v>
      </c>
      <c r="AG2177" s="51">
        <f>HLOOKUP(A_Stammdaten!$B$12,$AH$4:$AN$4004,ROW(C2177)-3,FALSE)</f>
        <v>0</v>
      </c>
      <c r="AH2177" s="51">
        <f t="shared" si="419"/>
        <v>0</v>
      </c>
      <c r="AI2177" s="51">
        <f t="shared" si="420"/>
        <v>0</v>
      </c>
      <c r="AJ2177" s="51">
        <f t="shared" si="421"/>
        <v>0</v>
      </c>
      <c r="AK2177" s="51">
        <f t="shared" si="422"/>
        <v>0</v>
      </c>
      <c r="AL2177" s="51">
        <f t="shared" si="423"/>
        <v>0</v>
      </c>
      <c r="AM2177" s="51">
        <f t="shared" si="424"/>
        <v>0</v>
      </c>
      <c r="AN2177" s="51">
        <f t="shared" si="425"/>
        <v>0</v>
      </c>
    </row>
    <row r="2178" spans="1:40" x14ac:dyDescent="0.25">
      <c r="A2178" s="17"/>
      <c r="B2178" s="17"/>
      <c r="C2178" s="35"/>
      <c r="D2178" s="17"/>
      <c r="E2178" s="17"/>
      <c r="F2178" s="17"/>
      <c r="G2178" s="62">
        <f t="shared" si="426"/>
        <v>0</v>
      </c>
      <c r="H2178" s="17"/>
      <c r="I2178" s="17"/>
      <c r="J2178" s="17"/>
      <c r="K2178" s="17"/>
      <c r="L2178" s="17"/>
      <c r="M2178" s="17"/>
      <c r="N2178" s="17"/>
      <c r="O2178" s="17"/>
      <c r="P2178" s="115"/>
      <c r="Q2178" s="62">
        <f>IF(C2178&gt;A_Stammdaten!$B$12,0,SUM(G2178,H2178,J2178,K2178,M2178,N2178)-SUM(I2178,L2178,O2178,P2178))</f>
        <v>0</v>
      </c>
      <c r="R2178" s="17"/>
      <c r="S2178" s="17"/>
      <c r="T2178" s="17"/>
      <c r="U2178" s="62">
        <f t="shared" si="418"/>
        <v>0</v>
      </c>
      <c r="V2178" s="63">
        <f>IF(ISBLANK($B2178),0,VLOOKUP($B2178,Listen!$A$2:$C$45,2,FALSE))</f>
        <v>0</v>
      </c>
      <c r="W2178" s="63">
        <f>IF(ISBLANK($B2178),0,VLOOKUP($B2178,Listen!$A$2:$C$45,3,FALSE))</f>
        <v>0</v>
      </c>
      <c r="X2178" s="49">
        <f t="shared" si="430"/>
        <v>0</v>
      </c>
      <c r="Y2178" s="49">
        <f t="shared" si="429"/>
        <v>0</v>
      </c>
      <c r="Z2178" s="49">
        <f t="shared" si="429"/>
        <v>0</v>
      </c>
      <c r="AA2178" s="49">
        <f t="shared" si="429"/>
        <v>0</v>
      </c>
      <c r="AB2178" s="49">
        <f t="shared" si="429"/>
        <v>0</v>
      </c>
      <c r="AC2178" s="49">
        <f t="shared" si="429"/>
        <v>0</v>
      </c>
      <c r="AD2178" s="49">
        <f t="shared" si="429"/>
        <v>0</v>
      </c>
      <c r="AE2178" s="51">
        <f t="shared" si="428"/>
        <v>0</v>
      </c>
      <c r="AF2178" s="51">
        <f>IF(C2178=A_Stammdaten!$B$12,D_SAV!$U2178-D_SAV!$AG2178,HLOOKUP(A_Stammdaten!$B$12-1,$AH$4:$AN$4004,ROW(C2178)-3,FALSE)-$AG2178)</f>
        <v>0</v>
      </c>
      <c r="AG2178" s="51">
        <f>HLOOKUP(A_Stammdaten!$B$12,$AH$4:$AN$4004,ROW(C2178)-3,FALSE)</f>
        <v>0</v>
      </c>
      <c r="AH2178" s="51">
        <f t="shared" si="419"/>
        <v>0</v>
      </c>
      <c r="AI2178" s="51">
        <f t="shared" si="420"/>
        <v>0</v>
      </c>
      <c r="AJ2178" s="51">
        <f t="shared" si="421"/>
        <v>0</v>
      </c>
      <c r="AK2178" s="51">
        <f t="shared" si="422"/>
        <v>0</v>
      </c>
      <c r="AL2178" s="51">
        <f t="shared" si="423"/>
        <v>0</v>
      </c>
      <c r="AM2178" s="51">
        <f t="shared" si="424"/>
        <v>0</v>
      </c>
      <c r="AN2178" s="51">
        <f t="shared" si="425"/>
        <v>0</v>
      </c>
    </row>
    <row r="2179" spans="1:40" x14ac:dyDescent="0.25">
      <c r="A2179" s="17"/>
      <c r="B2179" s="17"/>
      <c r="C2179" s="35"/>
      <c r="D2179" s="17"/>
      <c r="E2179" s="17"/>
      <c r="F2179" s="17"/>
      <c r="G2179" s="62">
        <f t="shared" si="426"/>
        <v>0</v>
      </c>
      <c r="H2179" s="17"/>
      <c r="I2179" s="17"/>
      <c r="J2179" s="17"/>
      <c r="K2179" s="17"/>
      <c r="L2179" s="17"/>
      <c r="M2179" s="17"/>
      <c r="N2179" s="17"/>
      <c r="O2179" s="17"/>
      <c r="P2179" s="115"/>
      <c r="Q2179" s="62">
        <f>IF(C2179&gt;A_Stammdaten!$B$12,0,SUM(G2179,H2179,J2179,K2179,M2179,N2179)-SUM(I2179,L2179,O2179,P2179))</f>
        <v>0</v>
      </c>
      <c r="R2179" s="17"/>
      <c r="S2179" s="17"/>
      <c r="T2179" s="17"/>
      <c r="U2179" s="62">
        <f t="shared" si="418"/>
        <v>0</v>
      </c>
      <c r="V2179" s="63">
        <f>IF(ISBLANK($B2179),0,VLOOKUP($B2179,Listen!$A$2:$C$45,2,FALSE))</f>
        <v>0</v>
      </c>
      <c r="W2179" s="63">
        <f>IF(ISBLANK($B2179),0,VLOOKUP($B2179,Listen!$A$2:$C$45,3,FALSE))</f>
        <v>0</v>
      </c>
      <c r="X2179" s="49">
        <f t="shared" si="430"/>
        <v>0</v>
      </c>
      <c r="Y2179" s="49">
        <f t="shared" si="429"/>
        <v>0</v>
      </c>
      <c r="Z2179" s="49">
        <f t="shared" si="429"/>
        <v>0</v>
      </c>
      <c r="AA2179" s="49">
        <f t="shared" si="429"/>
        <v>0</v>
      </c>
      <c r="AB2179" s="49">
        <f t="shared" si="429"/>
        <v>0</v>
      </c>
      <c r="AC2179" s="49">
        <f t="shared" si="429"/>
        <v>0</v>
      </c>
      <c r="AD2179" s="49">
        <f t="shared" si="429"/>
        <v>0</v>
      </c>
      <c r="AE2179" s="51">
        <f t="shared" si="428"/>
        <v>0</v>
      </c>
      <c r="AF2179" s="51">
        <f>IF(C2179=A_Stammdaten!$B$12,D_SAV!$U2179-D_SAV!$AG2179,HLOOKUP(A_Stammdaten!$B$12-1,$AH$4:$AN$4004,ROW(C2179)-3,FALSE)-$AG2179)</f>
        <v>0</v>
      </c>
      <c r="AG2179" s="51">
        <f>HLOOKUP(A_Stammdaten!$B$12,$AH$4:$AN$4004,ROW(C2179)-3,FALSE)</f>
        <v>0</v>
      </c>
      <c r="AH2179" s="51">
        <f t="shared" si="419"/>
        <v>0</v>
      </c>
      <c r="AI2179" s="51">
        <f t="shared" si="420"/>
        <v>0</v>
      </c>
      <c r="AJ2179" s="51">
        <f t="shared" si="421"/>
        <v>0</v>
      </c>
      <c r="AK2179" s="51">
        <f t="shared" si="422"/>
        <v>0</v>
      </c>
      <c r="AL2179" s="51">
        <f t="shared" si="423"/>
        <v>0</v>
      </c>
      <c r="AM2179" s="51">
        <f t="shared" si="424"/>
        <v>0</v>
      </c>
      <c r="AN2179" s="51">
        <f t="shared" si="425"/>
        <v>0</v>
      </c>
    </row>
    <row r="2180" spans="1:40" x14ac:dyDescent="0.25">
      <c r="A2180" s="17"/>
      <c r="B2180" s="17"/>
      <c r="C2180" s="35"/>
      <c r="D2180" s="17"/>
      <c r="E2180" s="17"/>
      <c r="F2180" s="17"/>
      <c r="G2180" s="62">
        <f t="shared" si="426"/>
        <v>0</v>
      </c>
      <c r="H2180" s="17"/>
      <c r="I2180" s="17"/>
      <c r="J2180" s="17"/>
      <c r="K2180" s="17"/>
      <c r="L2180" s="17"/>
      <c r="M2180" s="17"/>
      <c r="N2180" s="17"/>
      <c r="O2180" s="17"/>
      <c r="P2180" s="115"/>
      <c r="Q2180" s="62">
        <f>IF(C2180&gt;A_Stammdaten!$B$12,0,SUM(G2180,H2180,J2180,K2180,M2180,N2180)-SUM(I2180,L2180,O2180,P2180))</f>
        <v>0</v>
      </c>
      <c r="R2180" s="17"/>
      <c r="S2180" s="17"/>
      <c r="T2180" s="17"/>
      <c r="U2180" s="62">
        <f t="shared" si="418"/>
        <v>0</v>
      </c>
      <c r="V2180" s="63">
        <f>IF(ISBLANK($B2180),0,VLOOKUP($B2180,Listen!$A$2:$C$45,2,FALSE))</f>
        <v>0</v>
      </c>
      <c r="W2180" s="63">
        <f>IF(ISBLANK($B2180),0,VLOOKUP($B2180,Listen!$A$2:$C$45,3,FALSE))</f>
        <v>0</v>
      </c>
      <c r="X2180" s="49">
        <f t="shared" si="430"/>
        <v>0</v>
      </c>
      <c r="Y2180" s="49">
        <f t="shared" si="429"/>
        <v>0</v>
      </c>
      <c r="Z2180" s="49">
        <f t="shared" si="429"/>
        <v>0</v>
      </c>
      <c r="AA2180" s="49">
        <f t="shared" si="429"/>
        <v>0</v>
      </c>
      <c r="AB2180" s="49">
        <f t="shared" si="429"/>
        <v>0</v>
      </c>
      <c r="AC2180" s="49">
        <f t="shared" si="429"/>
        <v>0</v>
      </c>
      <c r="AD2180" s="49">
        <f t="shared" si="429"/>
        <v>0</v>
      </c>
      <c r="AE2180" s="51">
        <f t="shared" si="428"/>
        <v>0</v>
      </c>
      <c r="AF2180" s="51">
        <f>IF(C2180=A_Stammdaten!$B$12,D_SAV!$U2180-D_SAV!$AG2180,HLOOKUP(A_Stammdaten!$B$12-1,$AH$4:$AN$4004,ROW(C2180)-3,FALSE)-$AG2180)</f>
        <v>0</v>
      </c>
      <c r="AG2180" s="51">
        <f>HLOOKUP(A_Stammdaten!$B$12,$AH$4:$AN$4004,ROW(C2180)-3,FALSE)</f>
        <v>0</v>
      </c>
      <c r="AH2180" s="51">
        <f t="shared" si="419"/>
        <v>0</v>
      </c>
      <c r="AI2180" s="51">
        <f t="shared" si="420"/>
        <v>0</v>
      </c>
      <c r="AJ2180" s="51">
        <f t="shared" si="421"/>
        <v>0</v>
      </c>
      <c r="AK2180" s="51">
        <f t="shared" si="422"/>
        <v>0</v>
      </c>
      <c r="AL2180" s="51">
        <f t="shared" si="423"/>
        <v>0</v>
      </c>
      <c r="AM2180" s="51">
        <f t="shared" si="424"/>
        <v>0</v>
      </c>
      <c r="AN2180" s="51">
        <f t="shared" si="425"/>
        <v>0</v>
      </c>
    </row>
    <row r="2181" spans="1:40" x14ac:dyDescent="0.25">
      <c r="A2181" s="17"/>
      <c r="B2181" s="17"/>
      <c r="C2181" s="35"/>
      <c r="D2181" s="17"/>
      <c r="E2181" s="17"/>
      <c r="F2181" s="17"/>
      <c r="G2181" s="62">
        <f t="shared" si="426"/>
        <v>0</v>
      </c>
      <c r="H2181" s="17"/>
      <c r="I2181" s="17"/>
      <c r="J2181" s="17"/>
      <c r="K2181" s="17"/>
      <c r="L2181" s="17"/>
      <c r="M2181" s="17"/>
      <c r="N2181" s="17"/>
      <c r="O2181" s="17"/>
      <c r="P2181" s="115"/>
      <c r="Q2181" s="62">
        <f>IF(C2181&gt;A_Stammdaten!$B$12,0,SUM(G2181,H2181,J2181,K2181,M2181,N2181)-SUM(I2181,L2181,O2181,P2181))</f>
        <v>0</v>
      </c>
      <c r="R2181" s="17"/>
      <c r="S2181" s="17"/>
      <c r="T2181" s="17"/>
      <c r="U2181" s="62">
        <f t="shared" ref="U2181:U2244" si="431">Q2181-SUM(R2181:T2181)</f>
        <v>0</v>
      </c>
      <c r="V2181" s="63">
        <f>IF(ISBLANK($B2181),0,VLOOKUP($B2181,Listen!$A$2:$C$45,2,FALSE))</f>
        <v>0</v>
      </c>
      <c r="W2181" s="63">
        <f>IF(ISBLANK($B2181),0,VLOOKUP($B2181,Listen!$A$2:$C$45,3,FALSE))</f>
        <v>0</v>
      </c>
      <c r="X2181" s="49">
        <f t="shared" si="430"/>
        <v>0</v>
      </c>
      <c r="Y2181" s="49">
        <f t="shared" si="429"/>
        <v>0</v>
      </c>
      <c r="Z2181" s="49">
        <f t="shared" si="429"/>
        <v>0</v>
      </c>
      <c r="AA2181" s="49">
        <f t="shared" si="429"/>
        <v>0</v>
      </c>
      <c r="AB2181" s="49">
        <f t="shared" si="429"/>
        <v>0</v>
      </c>
      <c r="AC2181" s="49">
        <f t="shared" si="429"/>
        <v>0</v>
      </c>
      <c r="AD2181" s="49">
        <f t="shared" si="429"/>
        <v>0</v>
      </c>
      <c r="AE2181" s="51">
        <f t="shared" si="428"/>
        <v>0</v>
      </c>
      <c r="AF2181" s="51">
        <f>IF(C2181=A_Stammdaten!$B$12,D_SAV!$U2181-D_SAV!$AG2181,HLOOKUP(A_Stammdaten!$B$12-1,$AH$4:$AN$4004,ROW(C2181)-3,FALSE)-$AG2181)</f>
        <v>0</v>
      </c>
      <c r="AG2181" s="51">
        <f>HLOOKUP(A_Stammdaten!$B$12,$AH$4:$AN$4004,ROW(C2181)-3,FALSE)</f>
        <v>0</v>
      </c>
      <c r="AH2181" s="51">
        <f t="shared" ref="AH2181:AH2244" si="432">IF(OR($C2181=0,$U2181=0),0,IF($C2181&lt;=AH$4,$U2181-$U2181/X2181*(AH$4-$C2181+1),0))</f>
        <v>0</v>
      </c>
      <c r="AI2181" s="51">
        <f t="shared" ref="AI2181:AI2244" si="433">IF(OR($C2181=0,$U2181=0,Y2181-(AI$4-$C2181)=0),0,IF($C2181&lt;AI$4,AH2181-AH2181/(Y2181-(AI$4-$C2181)),IF($C2181=AI$4,$U2181-$U2181/Y2181,0)))</f>
        <v>0</v>
      </c>
      <c r="AJ2181" s="51">
        <f t="shared" ref="AJ2181:AJ2244" si="434">IF(OR($C2181=0,$U2181=0,Z2181-(AJ$4-$C2181)=0),0,IF($C2181&lt;AJ$4,AI2181-AI2181/(Z2181-(AJ$4-$C2181)),IF($C2181=AJ$4,$U2181-$U2181/Z2181,0)))</f>
        <v>0</v>
      </c>
      <c r="AK2181" s="51">
        <f t="shared" ref="AK2181:AK2244" si="435">IF(OR($C2181=0,$U2181=0,AA2181-(AK$4-$C2181)=0),0,IF($C2181&lt;AK$4,AJ2181-AJ2181/(AA2181-(AK$4-$C2181)),IF($C2181=AK$4,$U2181-$U2181/AA2181,0)))</f>
        <v>0</v>
      </c>
      <c r="AL2181" s="51">
        <f t="shared" ref="AL2181:AL2244" si="436">IF(OR($C2181=0,$U2181=0,AB2181-(AL$4-$C2181)=0),0,IF($C2181&lt;AL$4,AK2181-AK2181/(AB2181-(AL$4-$C2181)),IF($C2181=AL$4,$U2181-$U2181/AB2181,0)))</f>
        <v>0</v>
      </c>
      <c r="AM2181" s="51">
        <f t="shared" ref="AM2181:AM2244" si="437">IF(OR($C2181=0,$U2181=0,AC2181-(AM$4-$C2181)=0),0,IF($C2181&lt;AM$4,AL2181-AL2181/(AC2181-(AM$4-$C2181)),IF($C2181=AM$4,$U2181-$U2181/AC2181,0)))</f>
        <v>0</v>
      </c>
      <c r="AN2181" s="51">
        <f t="shared" ref="AN2181:AN2244" si="438">IF(OR($C2181=0,$U2181=0,AD2181-(AN$4-$C2181)=0),0,IF($C2181&lt;AN$4,AM2181-AM2181/(AD2181-(AN$4-$C2181)),IF($C2181=AN$4,$U2181-$U2181/AD2181,0)))</f>
        <v>0</v>
      </c>
    </row>
    <row r="2182" spans="1:40" x14ac:dyDescent="0.25">
      <c r="A2182" s="17"/>
      <c r="B2182" s="17"/>
      <c r="C2182" s="35"/>
      <c r="D2182" s="17"/>
      <c r="E2182" s="17"/>
      <c r="F2182" s="17"/>
      <c r="G2182" s="62">
        <f t="shared" ref="G2182:G2245" si="439">D2182*E2182/100</f>
        <v>0</v>
      </c>
      <c r="H2182" s="17"/>
      <c r="I2182" s="17"/>
      <c r="J2182" s="17"/>
      <c r="K2182" s="17"/>
      <c r="L2182" s="17"/>
      <c r="M2182" s="17"/>
      <c r="N2182" s="17"/>
      <c r="O2182" s="17"/>
      <c r="P2182" s="115"/>
      <c r="Q2182" s="62">
        <f>IF(C2182&gt;A_Stammdaten!$B$12,0,SUM(G2182,H2182,J2182,K2182,M2182,N2182)-SUM(I2182,L2182,O2182,P2182))</f>
        <v>0</v>
      </c>
      <c r="R2182" s="17"/>
      <c r="S2182" s="17"/>
      <c r="T2182" s="17"/>
      <c r="U2182" s="62">
        <f t="shared" si="431"/>
        <v>0</v>
      </c>
      <c r="V2182" s="63">
        <f>IF(ISBLANK($B2182),0,VLOOKUP($B2182,Listen!$A$2:$C$45,2,FALSE))</f>
        <v>0</v>
      </c>
      <c r="W2182" s="63">
        <f>IF(ISBLANK($B2182),0,VLOOKUP($B2182,Listen!$A$2:$C$45,3,FALSE))</f>
        <v>0</v>
      </c>
      <c r="X2182" s="49">
        <f t="shared" si="430"/>
        <v>0</v>
      </c>
      <c r="Y2182" s="49">
        <f t="shared" si="429"/>
        <v>0</v>
      </c>
      <c r="Z2182" s="49">
        <f t="shared" si="429"/>
        <v>0</v>
      </c>
      <c r="AA2182" s="49">
        <f t="shared" si="429"/>
        <v>0</v>
      </c>
      <c r="AB2182" s="49">
        <f t="shared" si="429"/>
        <v>0</v>
      </c>
      <c r="AC2182" s="49">
        <f t="shared" si="429"/>
        <v>0</v>
      </c>
      <c r="AD2182" s="49">
        <f t="shared" si="429"/>
        <v>0</v>
      </c>
      <c r="AE2182" s="51">
        <f t="shared" si="428"/>
        <v>0</v>
      </c>
      <c r="AF2182" s="51">
        <f>IF(C2182=A_Stammdaten!$B$12,D_SAV!$U2182-D_SAV!$AG2182,HLOOKUP(A_Stammdaten!$B$12-1,$AH$4:$AN$4004,ROW(C2182)-3,FALSE)-$AG2182)</f>
        <v>0</v>
      </c>
      <c r="AG2182" s="51">
        <f>HLOOKUP(A_Stammdaten!$B$12,$AH$4:$AN$4004,ROW(C2182)-3,FALSE)</f>
        <v>0</v>
      </c>
      <c r="AH2182" s="51">
        <f t="shared" si="432"/>
        <v>0</v>
      </c>
      <c r="AI2182" s="51">
        <f t="shared" si="433"/>
        <v>0</v>
      </c>
      <c r="AJ2182" s="51">
        <f t="shared" si="434"/>
        <v>0</v>
      </c>
      <c r="AK2182" s="51">
        <f t="shared" si="435"/>
        <v>0</v>
      </c>
      <c r="AL2182" s="51">
        <f t="shared" si="436"/>
        <v>0</v>
      </c>
      <c r="AM2182" s="51">
        <f t="shared" si="437"/>
        <v>0</v>
      </c>
      <c r="AN2182" s="51">
        <f t="shared" si="438"/>
        <v>0</v>
      </c>
    </row>
    <row r="2183" spans="1:40" x14ac:dyDescent="0.25">
      <c r="A2183" s="17"/>
      <c r="B2183" s="17"/>
      <c r="C2183" s="35"/>
      <c r="D2183" s="17"/>
      <c r="E2183" s="17"/>
      <c r="F2183" s="17"/>
      <c r="G2183" s="62">
        <f t="shared" si="439"/>
        <v>0</v>
      </c>
      <c r="H2183" s="17"/>
      <c r="I2183" s="17"/>
      <c r="J2183" s="17"/>
      <c r="K2183" s="17"/>
      <c r="L2183" s="17"/>
      <c r="M2183" s="17"/>
      <c r="N2183" s="17"/>
      <c r="O2183" s="17"/>
      <c r="P2183" s="115"/>
      <c r="Q2183" s="62">
        <f>IF(C2183&gt;A_Stammdaten!$B$12,0,SUM(G2183,H2183,J2183,K2183,M2183,N2183)-SUM(I2183,L2183,O2183,P2183))</f>
        <v>0</v>
      </c>
      <c r="R2183" s="17"/>
      <c r="S2183" s="17"/>
      <c r="T2183" s="17"/>
      <c r="U2183" s="62">
        <f t="shared" si="431"/>
        <v>0</v>
      </c>
      <c r="V2183" s="63">
        <f>IF(ISBLANK($B2183),0,VLOOKUP($B2183,Listen!$A$2:$C$45,2,FALSE))</f>
        <v>0</v>
      </c>
      <c r="W2183" s="63">
        <f>IF(ISBLANK($B2183),0,VLOOKUP($B2183,Listen!$A$2:$C$45,3,FALSE))</f>
        <v>0</v>
      </c>
      <c r="X2183" s="49">
        <f t="shared" si="430"/>
        <v>0</v>
      </c>
      <c r="Y2183" s="49">
        <f t="shared" si="429"/>
        <v>0</v>
      </c>
      <c r="Z2183" s="49">
        <f t="shared" si="429"/>
        <v>0</v>
      </c>
      <c r="AA2183" s="49">
        <f t="shared" si="429"/>
        <v>0</v>
      </c>
      <c r="AB2183" s="49">
        <f t="shared" si="429"/>
        <v>0</v>
      </c>
      <c r="AC2183" s="49">
        <f t="shared" si="429"/>
        <v>0</v>
      </c>
      <c r="AD2183" s="49">
        <f t="shared" si="429"/>
        <v>0</v>
      </c>
      <c r="AE2183" s="51">
        <f t="shared" si="428"/>
        <v>0</v>
      </c>
      <c r="AF2183" s="51">
        <f>IF(C2183=A_Stammdaten!$B$12,D_SAV!$U2183-D_SAV!$AG2183,HLOOKUP(A_Stammdaten!$B$12-1,$AH$4:$AN$4004,ROW(C2183)-3,FALSE)-$AG2183)</f>
        <v>0</v>
      </c>
      <c r="AG2183" s="51">
        <f>HLOOKUP(A_Stammdaten!$B$12,$AH$4:$AN$4004,ROW(C2183)-3,FALSE)</f>
        <v>0</v>
      </c>
      <c r="AH2183" s="51">
        <f t="shared" si="432"/>
        <v>0</v>
      </c>
      <c r="AI2183" s="51">
        <f t="shared" si="433"/>
        <v>0</v>
      </c>
      <c r="AJ2183" s="51">
        <f t="shared" si="434"/>
        <v>0</v>
      </c>
      <c r="AK2183" s="51">
        <f t="shared" si="435"/>
        <v>0</v>
      </c>
      <c r="AL2183" s="51">
        <f t="shared" si="436"/>
        <v>0</v>
      </c>
      <c r="AM2183" s="51">
        <f t="shared" si="437"/>
        <v>0</v>
      </c>
      <c r="AN2183" s="51">
        <f t="shared" si="438"/>
        <v>0</v>
      </c>
    </row>
    <row r="2184" spans="1:40" x14ac:dyDescent="0.25">
      <c r="A2184" s="17"/>
      <c r="B2184" s="17"/>
      <c r="C2184" s="35"/>
      <c r="D2184" s="17"/>
      <c r="E2184" s="17"/>
      <c r="F2184" s="17"/>
      <c r="G2184" s="62">
        <f t="shared" si="439"/>
        <v>0</v>
      </c>
      <c r="H2184" s="17"/>
      <c r="I2184" s="17"/>
      <c r="J2184" s="17"/>
      <c r="K2184" s="17"/>
      <c r="L2184" s="17"/>
      <c r="M2184" s="17"/>
      <c r="N2184" s="17"/>
      <c r="O2184" s="17"/>
      <c r="P2184" s="115"/>
      <c r="Q2184" s="62">
        <f>IF(C2184&gt;A_Stammdaten!$B$12,0,SUM(G2184,H2184,J2184,K2184,M2184,N2184)-SUM(I2184,L2184,O2184,P2184))</f>
        <v>0</v>
      </c>
      <c r="R2184" s="17"/>
      <c r="S2184" s="17"/>
      <c r="T2184" s="17"/>
      <c r="U2184" s="62">
        <f t="shared" si="431"/>
        <v>0</v>
      </c>
      <c r="V2184" s="63">
        <f>IF(ISBLANK($B2184),0,VLOOKUP($B2184,Listen!$A$2:$C$45,2,FALSE))</f>
        <v>0</v>
      </c>
      <c r="W2184" s="63">
        <f>IF(ISBLANK($B2184),0,VLOOKUP($B2184,Listen!$A$2:$C$45,3,FALSE))</f>
        <v>0</v>
      </c>
      <c r="X2184" s="49">
        <f t="shared" si="430"/>
        <v>0</v>
      </c>
      <c r="Y2184" s="49">
        <f t="shared" si="429"/>
        <v>0</v>
      </c>
      <c r="Z2184" s="49">
        <f t="shared" si="429"/>
        <v>0</v>
      </c>
      <c r="AA2184" s="49">
        <f t="shared" si="429"/>
        <v>0</v>
      </c>
      <c r="AB2184" s="49">
        <f t="shared" si="429"/>
        <v>0</v>
      </c>
      <c r="AC2184" s="49">
        <f t="shared" si="429"/>
        <v>0</v>
      </c>
      <c r="AD2184" s="49">
        <f t="shared" si="429"/>
        <v>0</v>
      </c>
      <c r="AE2184" s="51">
        <f t="shared" si="428"/>
        <v>0</v>
      </c>
      <c r="AF2184" s="51">
        <f>IF(C2184=A_Stammdaten!$B$12,D_SAV!$U2184-D_SAV!$AG2184,HLOOKUP(A_Stammdaten!$B$12-1,$AH$4:$AN$4004,ROW(C2184)-3,FALSE)-$AG2184)</f>
        <v>0</v>
      </c>
      <c r="AG2184" s="51">
        <f>HLOOKUP(A_Stammdaten!$B$12,$AH$4:$AN$4004,ROW(C2184)-3,FALSE)</f>
        <v>0</v>
      </c>
      <c r="AH2184" s="51">
        <f t="shared" si="432"/>
        <v>0</v>
      </c>
      <c r="AI2184" s="51">
        <f t="shared" si="433"/>
        <v>0</v>
      </c>
      <c r="AJ2184" s="51">
        <f t="shared" si="434"/>
        <v>0</v>
      </c>
      <c r="AK2184" s="51">
        <f t="shared" si="435"/>
        <v>0</v>
      </c>
      <c r="AL2184" s="51">
        <f t="shared" si="436"/>
        <v>0</v>
      </c>
      <c r="AM2184" s="51">
        <f t="shared" si="437"/>
        <v>0</v>
      </c>
      <c r="AN2184" s="51">
        <f t="shared" si="438"/>
        <v>0</v>
      </c>
    </row>
    <row r="2185" spans="1:40" x14ac:dyDescent="0.25">
      <c r="A2185" s="17"/>
      <c r="B2185" s="17"/>
      <c r="C2185" s="35"/>
      <c r="D2185" s="17"/>
      <c r="E2185" s="17"/>
      <c r="F2185" s="17"/>
      <c r="G2185" s="62">
        <f t="shared" si="439"/>
        <v>0</v>
      </c>
      <c r="H2185" s="17"/>
      <c r="I2185" s="17"/>
      <c r="J2185" s="17"/>
      <c r="K2185" s="17"/>
      <c r="L2185" s="17"/>
      <c r="M2185" s="17"/>
      <c r="N2185" s="17"/>
      <c r="O2185" s="17"/>
      <c r="P2185" s="115"/>
      <c r="Q2185" s="62">
        <f>IF(C2185&gt;A_Stammdaten!$B$12,0,SUM(G2185,H2185,J2185,K2185,M2185,N2185)-SUM(I2185,L2185,O2185,P2185))</f>
        <v>0</v>
      </c>
      <c r="R2185" s="17"/>
      <c r="S2185" s="17"/>
      <c r="T2185" s="17"/>
      <c r="U2185" s="62">
        <f t="shared" si="431"/>
        <v>0</v>
      </c>
      <c r="V2185" s="63">
        <f>IF(ISBLANK($B2185),0,VLOOKUP($B2185,Listen!$A$2:$C$45,2,FALSE))</f>
        <v>0</v>
      </c>
      <c r="W2185" s="63">
        <f>IF(ISBLANK($B2185),0,VLOOKUP($B2185,Listen!$A$2:$C$45,3,FALSE))</f>
        <v>0</v>
      </c>
      <c r="X2185" s="49">
        <f t="shared" si="430"/>
        <v>0</v>
      </c>
      <c r="Y2185" s="49">
        <f t="shared" si="429"/>
        <v>0</v>
      </c>
      <c r="Z2185" s="49">
        <f t="shared" si="429"/>
        <v>0</v>
      </c>
      <c r="AA2185" s="49">
        <f t="shared" si="429"/>
        <v>0</v>
      </c>
      <c r="AB2185" s="49">
        <f t="shared" si="429"/>
        <v>0</v>
      </c>
      <c r="AC2185" s="49">
        <f t="shared" si="429"/>
        <v>0</v>
      </c>
      <c r="AD2185" s="49">
        <f t="shared" si="429"/>
        <v>0</v>
      </c>
      <c r="AE2185" s="51">
        <f t="shared" si="428"/>
        <v>0</v>
      </c>
      <c r="AF2185" s="51">
        <f>IF(C2185=A_Stammdaten!$B$12,D_SAV!$U2185-D_SAV!$AG2185,HLOOKUP(A_Stammdaten!$B$12-1,$AH$4:$AN$4004,ROW(C2185)-3,FALSE)-$AG2185)</f>
        <v>0</v>
      </c>
      <c r="AG2185" s="51">
        <f>HLOOKUP(A_Stammdaten!$B$12,$AH$4:$AN$4004,ROW(C2185)-3,FALSE)</f>
        <v>0</v>
      </c>
      <c r="AH2185" s="51">
        <f t="shared" si="432"/>
        <v>0</v>
      </c>
      <c r="AI2185" s="51">
        <f t="shared" si="433"/>
        <v>0</v>
      </c>
      <c r="AJ2185" s="51">
        <f t="shared" si="434"/>
        <v>0</v>
      </c>
      <c r="AK2185" s="51">
        <f t="shared" si="435"/>
        <v>0</v>
      </c>
      <c r="AL2185" s="51">
        <f t="shared" si="436"/>
        <v>0</v>
      </c>
      <c r="AM2185" s="51">
        <f t="shared" si="437"/>
        <v>0</v>
      </c>
      <c r="AN2185" s="51">
        <f t="shared" si="438"/>
        <v>0</v>
      </c>
    </row>
    <row r="2186" spans="1:40" x14ac:dyDescent="0.25">
      <c r="A2186" s="17"/>
      <c r="B2186" s="17"/>
      <c r="C2186" s="35"/>
      <c r="D2186" s="17"/>
      <c r="E2186" s="17"/>
      <c r="F2186" s="17"/>
      <c r="G2186" s="62">
        <f t="shared" si="439"/>
        <v>0</v>
      </c>
      <c r="H2186" s="17"/>
      <c r="I2186" s="17"/>
      <c r="J2186" s="17"/>
      <c r="K2186" s="17"/>
      <c r="L2186" s="17"/>
      <c r="M2186" s="17"/>
      <c r="N2186" s="17"/>
      <c r="O2186" s="17"/>
      <c r="P2186" s="115"/>
      <c r="Q2186" s="62">
        <f>IF(C2186&gt;A_Stammdaten!$B$12,0,SUM(G2186,H2186,J2186,K2186,M2186,N2186)-SUM(I2186,L2186,O2186,P2186))</f>
        <v>0</v>
      </c>
      <c r="R2186" s="17"/>
      <c r="S2186" s="17"/>
      <c r="T2186" s="17"/>
      <c r="U2186" s="62">
        <f t="shared" si="431"/>
        <v>0</v>
      </c>
      <c r="V2186" s="63">
        <f>IF(ISBLANK($B2186),0,VLOOKUP($B2186,Listen!$A$2:$C$45,2,FALSE))</f>
        <v>0</v>
      </c>
      <c r="W2186" s="63">
        <f>IF(ISBLANK($B2186),0,VLOOKUP($B2186,Listen!$A$2:$C$45,3,FALSE))</f>
        <v>0</v>
      </c>
      <c r="X2186" s="49">
        <f t="shared" si="430"/>
        <v>0</v>
      </c>
      <c r="Y2186" s="49">
        <f t="shared" si="429"/>
        <v>0</v>
      </c>
      <c r="Z2186" s="49">
        <f t="shared" si="429"/>
        <v>0</v>
      </c>
      <c r="AA2186" s="49">
        <f t="shared" si="429"/>
        <v>0</v>
      </c>
      <c r="AB2186" s="49">
        <f t="shared" si="429"/>
        <v>0</v>
      </c>
      <c r="AC2186" s="49">
        <f t="shared" si="429"/>
        <v>0</v>
      </c>
      <c r="AD2186" s="49">
        <f t="shared" si="429"/>
        <v>0</v>
      </c>
      <c r="AE2186" s="51">
        <f t="shared" si="428"/>
        <v>0</v>
      </c>
      <c r="AF2186" s="51">
        <f>IF(C2186=A_Stammdaten!$B$12,D_SAV!$U2186-D_SAV!$AG2186,HLOOKUP(A_Stammdaten!$B$12-1,$AH$4:$AN$4004,ROW(C2186)-3,FALSE)-$AG2186)</f>
        <v>0</v>
      </c>
      <c r="AG2186" s="51">
        <f>HLOOKUP(A_Stammdaten!$B$12,$AH$4:$AN$4004,ROW(C2186)-3,FALSE)</f>
        <v>0</v>
      </c>
      <c r="AH2186" s="51">
        <f t="shared" si="432"/>
        <v>0</v>
      </c>
      <c r="AI2186" s="51">
        <f t="shared" si="433"/>
        <v>0</v>
      </c>
      <c r="AJ2186" s="51">
        <f t="shared" si="434"/>
        <v>0</v>
      </c>
      <c r="AK2186" s="51">
        <f t="shared" si="435"/>
        <v>0</v>
      </c>
      <c r="AL2186" s="51">
        <f t="shared" si="436"/>
        <v>0</v>
      </c>
      <c r="AM2186" s="51">
        <f t="shared" si="437"/>
        <v>0</v>
      </c>
      <c r="AN2186" s="51">
        <f t="shared" si="438"/>
        <v>0</v>
      </c>
    </row>
    <row r="2187" spans="1:40" x14ac:dyDescent="0.25">
      <c r="A2187" s="17"/>
      <c r="B2187" s="17"/>
      <c r="C2187" s="35"/>
      <c r="D2187" s="17"/>
      <c r="E2187" s="17"/>
      <c r="F2187" s="17"/>
      <c r="G2187" s="62">
        <f t="shared" si="439"/>
        <v>0</v>
      </c>
      <c r="H2187" s="17"/>
      <c r="I2187" s="17"/>
      <c r="J2187" s="17"/>
      <c r="K2187" s="17"/>
      <c r="L2187" s="17"/>
      <c r="M2187" s="17"/>
      <c r="N2187" s="17"/>
      <c r="O2187" s="17"/>
      <c r="P2187" s="115"/>
      <c r="Q2187" s="62">
        <f>IF(C2187&gt;A_Stammdaten!$B$12,0,SUM(G2187,H2187,J2187,K2187,M2187,N2187)-SUM(I2187,L2187,O2187,P2187))</f>
        <v>0</v>
      </c>
      <c r="R2187" s="17"/>
      <c r="S2187" s="17"/>
      <c r="T2187" s="17"/>
      <c r="U2187" s="62">
        <f t="shared" si="431"/>
        <v>0</v>
      </c>
      <c r="V2187" s="63">
        <f>IF(ISBLANK($B2187),0,VLOOKUP($B2187,Listen!$A$2:$C$45,2,FALSE))</f>
        <v>0</v>
      </c>
      <c r="W2187" s="63">
        <f>IF(ISBLANK($B2187),0,VLOOKUP($B2187,Listen!$A$2:$C$45,3,FALSE))</f>
        <v>0</v>
      </c>
      <c r="X2187" s="49">
        <f t="shared" si="430"/>
        <v>0</v>
      </c>
      <c r="Y2187" s="49">
        <f t="shared" si="429"/>
        <v>0</v>
      </c>
      <c r="Z2187" s="49">
        <f t="shared" si="429"/>
        <v>0</v>
      </c>
      <c r="AA2187" s="49">
        <f t="shared" si="429"/>
        <v>0</v>
      </c>
      <c r="AB2187" s="49">
        <f t="shared" si="429"/>
        <v>0</v>
      </c>
      <c r="AC2187" s="49">
        <f t="shared" si="429"/>
        <v>0</v>
      </c>
      <c r="AD2187" s="49">
        <f t="shared" si="429"/>
        <v>0</v>
      </c>
      <c r="AE2187" s="51">
        <f t="shared" si="428"/>
        <v>0</v>
      </c>
      <c r="AF2187" s="51">
        <f>IF(C2187=A_Stammdaten!$B$12,D_SAV!$U2187-D_SAV!$AG2187,HLOOKUP(A_Stammdaten!$B$12-1,$AH$4:$AN$4004,ROW(C2187)-3,FALSE)-$AG2187)</f>
        <v>0</v>
      </c>
      <c r="AG2187" s="51">
        <f>HLOOKUP(A_Stammdaten!$B$12,$AH$4:$AN$4004,ROW(C2187)-3,FALSE)</f>
        <v>0</v>
      </c>
      <c r="AH2187" s="51">
        <f t="shared" si="432"/>
        <v>0</v>
      </c>
      <c r="AI2187" s="51">
        <f t="shared" si="433"/>
        <v>0</v>
      </c>
      <c r="AJ2187" s="51">
        <f t="shared" si="434"/>
        <v>0</v>
      </c>
      <c r="AK2187" s="51">
        <f t="shared" si="435"/>
        <v>0</v>
      </c>
      <c r="AL2187" s="51">
        <f t="shared" si="436"/>
        <v>0</v>
      </c>
      <c r="AM2187" s="51">
        <f t="shared" si="437"/>
        <v>0</v>
      </c>
      <c r="AN2187" s="51">
        <f t="shared" si="438"/>
        <v>0</v>
      </c>
    </row>
    <row r="2188" spans="1:40" x14ac:dyDescent="0.25">
      <c r="A2188" s="17"/>
      <c r="B2188" s="17"/>
      <c r="C2188" s="35"/>
      <c r="D2188" s="17"/>
      <c r="E2188" s="17"/>
      <c r="F2188" s="17"/>
      <c r="G2188" s="62">
        <f t="shared" si="439"/>
        <v>0</v>
      </c>
      <c r="H2188" s="17"/>
      <c r="I2188" s="17"/>
      <c r="J2188" s="17"/>
      <c r="K2188" s="17"/>
      <c r="L2188" s="17"/>
      <c r="M2188" s="17"/>
      <c r="N2188" s="17"/>
      <c r="O2188" s="17"/>
      <c r="P2188" s="115"/>
      <c r="Q2188" s="62">
        <f>IF(C2188&gt;A_Stammdaten!$B$12,0,SUM(G2188,H2188,J2188,K2188,M2188,N2188)-SUM(I2188,L2188,O2188,P2188))</f>
        <v>0</v>
      </c>
      <c r="R2188" s="17"/>
      <c r="S2188" s="17"/>
      <c r="T2188" s="17"/>
      <c r="U2188" s="62">
        <f t="shared" si="431"/>
        <v>0</v>
      </c>
      <c r="V2188" s="63">
        <f>IF(ISBLANK($B2188),0,VLOOKUP($B2188,Listen!$A$2:$C$45,2,FALSE))</f>
        <v>0</v>
      </c>
      <c r="W2188" s="63">
        <f>IF(ISBLANK($B2188),0,VLOOKUP($B2188,Listen!$A$2:$C$45,3,FALSE))</f>
        <v>0</v>
      </c>
      <c r="X2188" s="49">
        <f t="shared" si="430"/>
        <v>0</v>
      </c>
      <c r="Y2188" s="49">
        <f t="shared" si="429"/>
        <v>0</v>
      </c>
      <c r="Z2188" s="49">
        <f t="shared" si="429"/>
        <v>0</v>
      </c>
      <c r="AA2188" s="49">
        <f t="shared" si="429"/>
        <v>0</v>
      </c>
      <c r="AB2188" s="49">
        <f t="shared" si="429"/>
        <v>0</v>
      </c>
      <c r="AC2188" s="49">
        <f t="shared" si="429"/>
        <v>0</v>
      </c>
      <c r="AD2188" s="49">
        <f t="shared" si="429"/>
        <v>0</v>
      </c>
      <c r="AE2188" s="51">
        <f t="shared" si="428"/>
        <v>0</v>
      </c>
      <c r="AF2188" s="51">
        <f>IF(C2188=A_Stammdaten!$B$12,D_SAV!$U2188-D_SAV!$AG2188,HLOOKUP(A_Stammdaten!$B$12-1,$AH$4:$AN$4004,ROW(C2188)-3,FALSE)-$AG2188)</f>
        <v>0</v>
      </c>
      <c r="AG2188" s="51">
        <f>HLOOKUP(A_Stammdaten!$B$12,$AH$4:$AN$4004,ROW(C2188)-3,FALSE)</f>
        <v>0</v>
      </c>
      <c r="AH2188" s="51">
        <f t="shared" si="432"/>
        <v>0</v>
      </c>
      <c r="AI2188" s="51">
        <f t="shared" si="433"/>
        <v>0</v>
      </c>
      <c r="AJ2188" s="51">
        <f t="shared" si="434"/>
        <v>0</v>
      </c>
      <c r="AK2188" s="51">
        <f t="shared" si="435"/>
        <v>0</v>
      </c>
      <c r="AL2188" s="51">
        <f t="shared" si="436"/>
        <v>0</v>
      </c>
      <c r="AM2188" s="51">
        <f t="shared" si="437"/>
        <v>0</v>
      </c>
      <c r="AN2188" s="51">
        <f t="shared" si="438"/>
        <v>0</v>
      </c>
    </row>
    <row r="2189" spans="1:40" x14ac:dyDescent="0.25">
      <c r="A2189" s="17"/>
      <c r="B2189" s="17"/>
      <c r="C2189" s="35"/>
      <c r="D2189" s="17"/>
      <c r="E2189" s="17"/>
      <c r="F2189" s="17"/>
      <c r="G2189" s="62">
        <f t="shared" si="439"/>
        <v>0</v>
      </c>
      <c r="H2189" s="17"/>
      <c r="I2189" s="17"/>
      <c r="J2189" s="17"/>
      <c r="K2189" s="17"/>
      <c r="L2189" s="17"/>
      <c r="M2189" s="17"/>
      <c r="N2189" s="17"/>
      <c r="O2189" s="17"/>
      <c r="P2189" s="115"/>
      <c r="Q2189" s="62">
        <f>IF(C2189&gt;A_Stammdaten!$B$12,0,SUM(G2189,H2189,J2189,K2189,M2189,N2189)-SUM(I2189,L2189,O2189,P2189))</f>
        <v>0</v>
      </c>
      <c r="R2189" s="17"/>
      <c r="S2189" s="17"/>
      <c r="T2189" s="17"/>
      <c r="U2189" s="62">
        <f t="shared" si="431"/>
        <v>0</v>
      </c>
      <c r="V2189" s="63">
        <f>IF(ISBLANK($B2189),0,VLOOKUP($B2189,Listen!$A$2:$C$45,2,FALSE))</f>
        <v>0</v>
      </c>
      <c r="W2189" s="63">
        <f>IF(ISBLANK($B2189),0,VLOOKUP($B2189,Listen!$A$2:$C$45,3,FALSE))</f>
        <v>0</v>
      </c>
      <c r="X2189" s="49">
        <f t="shared" si="430"/>
        <v>0</v>
      </c>
      <c r="Y2189" s="49">
        <f t="shared" si="429"/>
        <v>0</v>
      </c>
      <c r="Z2189" s="49">
        <f t="shared" si="429"/>
        <v>0</v>
      </c>
      <c r="AA2189" s="49">
        <f t="shared" si="429"/>
        <v>0</v>
      </c>
      <c r="AB2189" s="49">
        <f t="shared" si="429"/>
        <v>0</v>
      </c>
      <c r="AC2189" s="49">
        <f t="shared" si="429"/>
        <v>0</v>
      </c>
      <c r="AD2189" s="49">
        <f t="shared" si="429"/>
        <v>0</v>
      </c>
      <c r="AE2189" s="51">
        <f t="shared" si="428"/>
        <v>0</v>
      </c>
      <c r="AF2189" s="51">
        <f>IF(C2189=A_Stammdaten!$B$12,D_SAV!$U2189-D_SAV!$AG2189,HLOOKUP(A_Stammdaten!$B$12-1,$AH$4:$AN$4004,ROW(C2189)-3,FALSE)-$AG2189)</f>
        <v>0</v>
      </c>
      <c r="AG2189" s="51">
        <f>HLOOKUP(A_Stammdaten!$B$12,$AH$4:$AN$4004,ROW(C2189)-3,FALSE)</f>
        <v>0</v>
      </c>
      <c r="AH2189" s="51">
        <f t="shared" si="432"/>
        <v>0</v>
      </c>
      <c r="AI2189" s="51">
        <f t="shared" si="433"/>
        <v>0</v>
      </c>
      <c r="AJ2189" s="51">
        <f t="shared" si="434"/>
        <v>0</v>
      </c>
      <c r="AK2189" s="51">
        <f t="shared" si="435"/>
        <v>0</v>
      </c>
      <c r="AL2189" s="51">
        <f t="shared" si="436"/>
        <v>0</v>
      </c>
      <c r="AM2189" s="51">
        <f t="shared" si="437"/>
        <v>0</v>
      </c>
      <c r="AN2189" s="51">
        <f t="shared" si="438"/>
        <v>0</v>
      </c>
    </row>
    <row r="2190" spans="1:40" x14ac:dyDescent="0.25">
      <c r="A2190" s="17"/>
      <c r="B2190" s="17"/>
      <c r="C2190" s="35"/>
      <c r="D2190" s="17"/>
      <c r="E2190" s="17"/>
      <c r="F2190" s="17"/>
      <c r="G2190" s="62">
        <f t="shared" si="439"/>
        <v>0</v>
      </c>
      <c r="H2190" s="17"/>
      <c r="I2190" s="17"/>
      <c r="J2190" s="17"/>
      <c r="K2190" s="17"/>
      <c r="L2190" s="17"/>
      <c r="M2190" s="17"/>
      <c r="N2190" s="17"/>
      <c r="O2190" s="17"/>
      <c r="P2190" s="115"/>
      <c r="Q2190" s="62">
        <f>IF(C2190&gt;A_Stammdaten!$B$12,0,SUM(G2190,H2190,J2190,K2190,M2190,N2190)-SUM(I2190,L2190,O2190,P2190))</f>
        <v>0</v>
      </c>
      <c r="R2190" s="17"/>
      <c r="S2190" s="17"/>
      <c r="T2190" s="17"/>
      <c r="U2190" s="62">
        <f t="shared" si="431"/>
        <v>0</v>
      </c>
      <c r="V2190" s="63">
        <f>IF(ISBLANK($B2190),0,VLOOKUP($B2190,Listen!$A$2:$C$45,2,FALSE))</f>
        <v>0</v>
      </c>
      <c r="W2190" s="63">
        <f>IF(ISBLANK($B2190),0,VLOOKUP($B2190,Listen!$A$2:$C$45,3,FALSE))</f>
        <v>0</v>
      </c>
      <c r="X2190" s="49">
        <f t="shared" si="430"/>
        <v>0</v>
      </c>
      <c r="Y2190" s="49">
        <f t="shared" si="429"/>
        <v>0</v>
      </c>
      <c r="Z2190" s="49">
        <f t="shared" si="429"/>
        <v>0</v>
      </c>
      <c r="AA2190" s="49">
        <f t="shared" si="429"/>
        <v>0</v>
      </c>
      <c r="AB2190" s="49">
        <f t="shared" si="429"/>
        <v>0</v>
      </c>
      <c r="AC2190" s="49">
        <f t="shared" si="429"/>
        <v>0</v>
      </c>
      <c r="AD2190" s="49">
        <f t="shared" si="429"/>
        <v>0</v>
      </c>
      <c r="AE2190" s="51">
        <f t="shared" si="428"/>
        <v>0</v>
      </c>
      <c r="AF2190" s="51">
        <f>IF(C2190=A_Stammdaten!$B$12,D_SAV!$U2190-D_SAV!$AG2190,HLOOKUP(A_Stammdaten!$B$12-1,$AH$4:$AN$4004,ROW(C2190)-3,FALSE)-$AG2190)</f>
        <v>0</v>
      </c>
      <c r="AG2190" s="51">
        <f>HLOOKUP(A_Stammdaten!$B$12,$AH$4:$AN$4004,ROW(C2190)-3,FALSE)</f>
        <v>0</v>
      </c>
      <c r="AH2190" s="51">
        <f t="shared" si="432"/>
        <v>0</v>
      </c>
      <c r="AI2190" s="51">
        <f t="shared" si="433"/>
        <v>0</v>
      </c>
      <c r="AJ2190" s="51">
        <f t="shared" si="434"/>
        <v>0</v>
      </c>
      <c r="AK2190" s="51">
        <f t="shared" si="435"/>
        <v>0</v>
      </c>
      <c r="AL2190" s="51">
        <f t="shared" si="436"/>
        <v>0</v>
      </c>
      <c r="AM2190" s="51">
        <f t="shared" si="437"/>
        <v>0</v>
      </c>
      <c r="AN2190" s="51">
        <f t="shared" si="438"/>
        <v>0</v>
      </c>
    </row>
    <row r="2191" spans="1:40" x14ac:dyDescent="0.25">
      <c r="A2191" s="17"/>
      <c r="B2191" s="17"/>
      <c r="C2191" s="35"/>
      <c r="D2191" s="17"/>
      <c r="E2191" s="17"/>
      <c r="F2191" s="17"/>
      <c r="G2191" s="62">
        <f t="shared" si="439"/>
        <v>0</v>
      </c>
      <c r="H2191" s="17"/>
      <c r="I2191" s="17"/>
      <c r="J2191" s="17"/>
      <c r="K2191" s="17"/>
      <c r="L2191" s="17"/>
      <c r="M2191" s="17"/>
      <c r="N2191" s="17"/>
      <c r="O2191" s="17"/>
      <c r="P2191" s="115"/>
      <c r="Q2191" s="62">
        <f>IF(C2191&gt;A_Stammdaten!$B$12,0,SUM(G2191,H2191,J2191,K2191,M2191,N2191)-SUM(I2191,L2191,O2191,P2191))</f>
        <v>0</v>
      </c>
      <c r="R2191" s="17"/>
      <c r="S2191" s="17"/>
      <c r="T2191" s="17"/>
      <c r="U2191" s="62">
        <f t="shared" si="431"/>
        <v>0</v>
      </c>
      <c r="V2191" s="63">
        <f>IF(ISBLANK($B2191),0,VLOOKUP($B2191,Listen!$A$2:$C$45,2,FALSE))</f>
        <v>0</v>
      </c>
      <c r="W2191" s="63">
        <f>IF(ISBLANK($B2191),0,VLOOKUP($B2191,Listen!$A$2:$C$45,3,FALSE))</f>
        <v>0</v>
      </c>
      <c r="X2191" s="49">
        <f t="shared" si="430"/>
        <v>0</v>
      </c>
      <c r="Y2191" s="49">
        <f t="shared" si="429"/>
        <v>0</v>
      </c>
      <c r="Z2191" s="49">
        <f t="shared" si="429"/>
        <v>0</v>
      </c>
      <c r="AA2191" s="49">
        <f t="shared" si="429"/>
        <v>0</v>
      </c>
      <c r="AB2191" s="49">
        <f t="shared" si="429"/>
        <v>0</v>
      </c>
      <c r="AC2191" s="49">
        <f t="shared" si="429"/>
        <v>0</v>
      </c>
      <c r="AD2191" s="49">
        <f t="shared" si="429"/>
        <v>0</v>
      </c>
      <c r="AE2191" s="51">
        <f t="shared" si="428"/>
        <v>0</v>
      </c>
      <c r="AF2191" s="51">
        <f>IF(C2191=A_Stammdaten!$B$12,D_SAV!$U2191-D_SAV!$AG2191,HLOOKUP(A_Stammdaten!$B$12-1,$AH$4:$AN$4004,ROW(C2191)-3,FALSE)-$AG2191)</f>
        <v>0</v>
      </c>
      <c r="AG2191" s="51">
        <f>HLOOKUP(A_Stammdaten!$B$12,$AH$4:$AN$4004,ROW(C2191)-3,FALSE)</f>
        <v>0</v>
      </c>
      <c r="AH2191" s="51">
        <f t="shared" si="432"/>
        <v>0</v>
      </c>
      <c r="AI2191" s="51">
        <f t="shared" si="433"/>
        <v>0</v>
      </c>
      <c r="AJ2191" s="51">
        <f t="shared" si="434"/>
        <v>0</v>
      </c>
      <c r="AK2191" s="51">
        <f t="shared" si="435"/>
        <v>0</v>
      </c>
      <c r="AL2191" s="51">
        <f t="shared" si="436"/>
        <v>0</v>
      </c>
      <c r="AM2191" s="51">
        <f t="shared" si="437"/>
        <v>0</v>
      </c>
      <c r="AN2191" s="51">
        <f t="shared" si="438"/>
        <v>0</v>
      </c>
    </row>
    <row r="2192" spans="1:40" x14ac:dyDescent="0.25">
      <c r="A2192" s="17"/>
      <c r="B2192" s="17"/>
      <c r="C2192" s="35"/>
      <c r="D2192" s="17"/>
      <c r="E2192" s="17"/>
      <c r="F2192" s="17"/>
      <c r="G2192" s="62">
        <f t="shared" si="439"/>
        <v>0</v>
      </c>
      <c r="H2192" s="17"/>
      <c r="I2192" s="17"/>
      <c r="J2192" s="17"/>
      <c r="K2192" s="17"/>
      <c r="L2192" s="17"/>
      <c r="M2192" s="17"/>
      <c r="N2192" s="17"/>
      <c r="O2192" s="17"/>
      <c r="P2192" s="115"/>
      <c r="Q2192" s="62">
        <f>IF(C2192&gt;A_Stammdaten!$B$12,0,SUM(G2192,H2192,J2192,K2192,M2192,N2192)-SUM(I2192,L2192,O2192,P2192))</f>
        <v>0</v>
      </c>
      <c r="R2192" s="17"/>
      <c r="S2192" s="17"/>
      <c r="T2192" s="17"/>
      <c r="U2192" s="62">
        <f t="shared" si="431"/>
        <v>0</v>
      </c>
      <c r="V2192" s="63">
        <f>IF(ISBLANK($B2192),0,VLOOKUP($B2192,Listen!$A$2:$C$45,2,FALSE))</f>
        <v>0</v>
      </c>
      <c r="W2192" s="63">
        <f>IF(ISBLANK($B2192),0,VLOOKUP($B2192,Listen!$A$2:$C$45,3,FALSE))</f>
        <v>0</v>
      </c>
      <c r="X2192" s="49">
        <f t="shared" si="430"/>
        <v>0</v>
      </c>
      <c r="Y2192" s="49">
        <f t="shared" si="429"/>
        <v>0</v>
      </c>
      <c r="Z2192" s="49">
        <f t="shared" si="429"/>
        <v>0</v>
      </c>
      <c r="AA2192" s="49">
        <f t="shared" si="429"/>
        <v>0</v>
      </c>
      <c r="AB2192" s="49">
        <f t="shared" si="429"/>
        <v>0</v>
      </c>
      <c r="AC2192" s="49">
        <f t="shared" si="429"/>
        <v>0</v>
      </c>
      <c r="AD2192" s="49">
        <f t="shared" si="429"/>
        <v>0</v>
      </c>
      <c r="AE2192" s="51">
        <f t="shared" si="428"/>
        <v>0</v>
      </c>
      <c r="AF2192" s="51">
        <f>IF(C2192=A_Stammdaten!$B$12,D_SAV!$U2192-D_SAV!$AG2192,HLOOKUP(A_Stammdaten!$B$12-1,$AH$4:$AN$4004,ROW(C2192)-3,FALSE)-$AG2192)</f>
        <v>0</v>
      </c>
      <c r="AG2192" s="51">
        <f>HLOOKUP(A_Stammdaten!$B$12,$AH$4:$AN$4004,ROW(C2192)-3,FALSE)</f>
        <v>0</v>
      </c>
      <c r="AH2192" s="51">
        <f t="shared" si="432"/>
        <v>0</v>
      </c>
      <c r="AI2192" s="51">
        <f t="shared" si="433"/>
        <v>0</v>
      </c>
      <c r="AJ2192" s="51">
        <f t="shared" si="434"/>
        <v>0</v>
      </c>
      <c r="AK2192" s="51">
        <f t="shared" si="435"/>
        <v>0</v>
      </c>
      <c r="AL2192" s="51">
        <f t="shared" si="436"/>
        <v>0</v>
      </c>
      <c r="AM2192" s="51">
        <f t="shared" si="437"/>
        <v>0</v>
      </c>
      <c r="AN2192" s="51">
        <f t="shared" si="438"/>
        <v>0</v>
      </c>
    </row>
    <row r="2193" spans="1:40" x14ac:dyDescent="0.25">
      <c r="A2193" s="17"/>
      <c r="B2193" s="17"/>
      <c r="C2193" s="35"/>
      <c r="D2193" s="17"/>
      <c r="E2193" s="17"/>
      <c r="F2193" s="17"/>
      <c r="G2193" s="62">
        <f t="shared" si="439"/>
        <v>0</v>
      </c>
      <c r="H2193" s="17"/>
      <c r="I2193" s="17"/>
      <c r="J2193" s="17"/>
      <c r="K2193" s="17"/>
      <c r="L2193" s="17"/>
      <c r="M2193" s="17"/>
      <c r="N2193" s="17"/>
      <c r="O2193" s="17"/>
      <c r="P2193" s="115"/>
      <c r="Q2193" s="62">
        <f>IF(C2193&gt;A_Stammdaten!$B$12,0,SUM(G2193,H2193,J2193,K2193,M2193,N2193)-SUM(I2193,L2193,O2193,P2193))</f>
        <v>0</v>
      </c>
      <c r="R2193" s="17"/>
      <c r="S2193" s="17"/>
      <c r="T2193" s="17"/>
      <c r="U2193" s="62">
        <f t="shared" si="431"/>
        <v>0</v>
      </c>
      <c r="V2193" s="63">
        <f>IF(ISBLANK($B2193),0,VLOOKUP($B2193,Listen!$A$2:$C$45,2,FALSE))</f>
        <v>0</v>
      </c>
      <c r="W2193" s="63">
        <f>IF(ISBLANK($B2193),0,VLOOKUP($B2193,Listen!$A$2:$C$45,3,FALSE))</f>
        <v>0</v>
      </c>
      <c r="X2193" s="49">
        <f t="shared" si="430"/>
        <v>0</v>
      </c>
      <c r="Y2193" s="49">
        <f t="shared" si="429"/>
        <v>0</v>
      </c>
      <c r="Z2193" s="49">
        <f t="shared" si="429"/>
        <v>0</v>
      </c>
      <c r="AA2193" s="49">
        <f t="shared" si="429"/>
        <v>0</v>
      </c>
      <c r="AB2193" s="49">
        <f t="shared" si="429"/>
        <v>0</v>
      </c>
      <c r="AC2193" s="49">
        <f t="shared" si="429"/>
        <v>0</v>
      </c>
      <c r="AD2193" s="49">
        <f t="shared" si="429"/>
        <v>0</v>
      </c>
      <c r="AE2193" s="51">
        <f t="shared" si="428"/>
        <v>0</v>
      </c>
      <c r="AF2193" s="51">
        <f>IF(C2193=A_Stammdaten!$B$12,D_SAV!$U2193-D_SAV!$AG2193,HLOOKUP(A_Stammdaten!$B$12-1,$AH$4:$AN$4004,ROW(C2193)-3,FALSE)-$AG2193)</f>
        <v>0</v>
      </c>
      <c r="AG2193" s="51">
        <f>HLOOKUP(A_Stammdaten!$B$12,$AH$4:$AN$4004,ROW(C2193)-3,FALSE)</f>
        <v>0</v>
      </c>
      <c r="AH2193" s="51">
        <f t="shared" si="432"/>
        <v>0</v>
      </c>
      <c r="AI2193" s="51">
        <f t="shared" si="433"/>
        <v>0</v>
      </c>
      <c r="AJ2193" s="51">
        <f t="shared" si="434"/>
        <v>0</v>
      </c>
      <c r="AK2193" s="51">
        <f t="shared" si="435"/>
        <v>0</v>
      </c>
      <c r="AL2193" s="51">
        <f t="shared" si="436"/>
        <v>0</v>
      </c>
      <c r="AM2193" s="51">
        <f t="shared" si="437"/>
        <v>0</v>
      </c>
      <c r="AN2193" s="51">
        <f t="shared" si="438"/>
        <v>0</v>
      </c>
    </row>
    <row r="2194" spans="1:40" x14ac:dyDescent="0.25">
      <c r="A2194" s="17"/>
      <c r="B2194" s="17"/>
      <c r="C2194" s="35"/>
      <c r="D2194" s="17"/>
      <c r="E2194" s="17"/>
      <c r="F2194" s="17"/>
      <c r="G2194" s="62">
        <f t="shared" si="439"/>
        <v>0</v>
      </c>
      <c r="H2194" s="17"/>
      <c r="I2194" s="17"/>
      <c r="J2194" s="17"/>
      <c r="K2194" s="17"/>
      <c r="L2194" s="17"/>
      <c r="M2194" s="17"/>
      <c r="N2194" s="17"/>
      <c r="O2194" s="17"/>
      <c r="P2194" s="115"/>
      <c r="Q2194" s="62">
        <f>IF(C2194&gt;A_Stammdaten!$B$12,0,SUM(G2194,H2194,J2194,K2194,M2194,N2194)-SUM(I2194,L2194,O2194,P2194))</f>
        <v>0</v>
      </c>
      <c r="R2194" s="17"/>
      <c r="S2194" s="17"/>
      <c r="T2194" s="17"/>
      <c r="U2194" s="62">
        <f t="shared" si="431"/>
        <v>0</v>
      </c>
      <c r="V2194" s="63">
        <f>IF(ISBLANK($B2194),0,VLOOKUP($B2194,Listen!$A$2:$C$45,2,FALSE))</f>
        <v>0</v>
      </c>
      <c r="W2194" s="63">
        <f>IF(ISBLANK($B2194),0,VLOOKUP($B2194,Listen!$A$2:$C$45,3,FALSE))</f>
        <v>0</v>
      </c>
      <c r="X2194" s="49">
        <f t="shared" si="430"/>
        <v>0</v>
      </c>
      <c r="Y2194" s="49">
        <f t="shared" si="429"/>
        <v>0</v>
      </c>
      <c r="Z2194" s="49">
        <f t="shared" si="429"/>
        <v>0</v>
      </c>
      <c r="AA2194" s="49">
        <f t="shared" si="429"/>
        <v>0</v>
      </c>
      <c r="AB2194" s="49">
        <f t="shared" si="429"/>
        <v>0</v>
      </c>
      <c r="AC2194" s="49">
        <f t="shared" si="429"/>
        <v>0</v>
      </c>
      <c r="AD2194" s="49">
        <f t="shared" si="429"/>
        <v>0</v>
      </c>
      <c r="AE2194" s="51">
        <f t="shared" si="428"/>
        <v>0</v>
      </c>
      <c r="AF2194" s="51">
        <f>IF(C2194=A_Stammdaten!$B$12,D_SAV!$U2194-D_SAV!$AG2194,HLOOKUP(A_Stammdaten!$B$12-1,$AH$4:$AN$4004,ROW(C2194)-3,FALSE)-$AG2194)</f>
        <v>0</v>
      </c>
      <c r="AG2194" s="51">
        <f>HLOOKUP(A_Stammdaten!$B$12,$AH$4:$AN$4004,ROW(C2194)-3,FALSE)</f>
        <v>0</v>
      </c>
      <c r="AH2194" s="51">
        <f t="shared" si="432"/>
        <v>0</v>
      </c>
      <c r="AI2194" s="51">
        <f t="shared" si="433"/>
        <v>0</v>
      </c>
      <c r="AJ2194" s="51">
        <f t="shared" si="434"/>
        <v>0</v>
      </c>
      <c r="AK2194" s="51">
        <f t="shared" si="435"/>
        <v>0</v>
      </c>
      <c r="AL2194" s="51">
        <f t="shared" si="436"/>
        <v>0</v>
      </c>
      <c r="AM2194" s="51">
        <f t="shared" si="437"/>
        <v>0</v>
      </c>
      <c r="AN2194" s="51">
        <f t="shared" si="438"/>
        <v>0</v>
      </c>
    </row>
    <row r="2195" spans="1:40" x14ac:dyDescent="0.25">
      <c r="A2195" s="17"/>
      <c r="B2195" s="17"/>
      <c r="C2195" s="35"/>
      <c r="D2195" s="17"/>
      <c r="E2195" s="17"/>
      <c r="F2195" s="17"/>
      <c r="G2195" s="62">
        <f t="shared" si="439"/>
        <v>0</v>
      </c>
      <c r="H2195" s="17"/>
      <c r="I2195" s="17"/>
      <c r="J2195" s="17"/>
      <c r="K2195" s="17"/>
      <c r="L2195" s="17"/>
      <c r="M2195" s="17"/>
      <c r="N2195" s="17"/>
      <c r="O2195" s="17"/>
      <c r="P2195" s="115"/>
      <c r="Q2195" s="62">
        <f>IF(C2195&gt;A_Stammdaten!$B$12,0,SUM(G2195,H2195,J2195,K2195,M2195,N2195)-SUM(I2195,L2195,O2195,P2195))</f>
        <v>0</v>
      </c>
      <c r="R2195" s="17"/>
      <c r="S2195" s="17"/>
      <c r="T2195" s="17"/>
      <c r="U2195" s="62">
        <f t="shared" si="431"/>
        <v>0</v>
      </c>
      <c r="V2195" s="63">
        <f>IF(ISBLANK($B2195),0,VLOOKUP($B2195,Listen!$A$2:$C$45,2,FALSE))</f>
        <v>0</v>
      </c>
      <c r="W2195" s="63">
        <f>IF(ISBLANK($B2195),0,VLOOKUP($B2195,Listen!$A$2:$C$45,3,FALSE))</f>
        <v>0</v>
      </c>
      <c r="X2195" s="49">
        <f t="shared" si="430"/>
        <v>0</v>
      </c>
      <c r="Y2195" s="49">
        <f t="shared" si="429"/>
        <v>0</v>
      </c>
      <c r="Z2195" s="49">
        <f t="shared" si="429"/>
        <v>0</v>
      </c>
      <c r="AA2195" s="49">
        <f t="shared" si="429"/>
        <v>0</v>
      </c>
      <c r="AB2195" s="49">
        <f t="shared" si="429"/>
        <v>0</v>
      </c>
      <c r="AC2195" s="49">
        <f t="shared" si="429"/>
        <v>0</v>
      </c>
      <c r="AD2195" s="49">
        <f t="shared" si="429"/>
        <v>0</v>
      </c>
      <c r="AE2195" s="51">
        <f t="shared" si="428"/>
        <v>0</v>
      </c>
      <c r="AF2195" s="51">
        <f>IF(C2195=A_Stammdaten!$B$12,D_SAV!$U2195-D_SAV!$AG2195,HLOOKUP(A_Stammdaten!$B$12-1,$AH$4:$AN$4004,ROW(C2195)-3,FALSE)-$AG2195)</f>
        <v>0</v>
      </c>
      <c r="AG2195" s="51">
        <f>HLOOKUP(A_Stammdaten!$B$12,$AH$4:$AN$4004,ROW(C2195)-3,FALSE)</f>
        <v>0</v>
      </c>
      <c r="AH2195" s="51">
        <f t="shared" si="432"/>
        <v>0</v>
      </c>
      <c r="AI2195" s="51">
        <f t="shared" si="433"/>
        <v>0</v>
      </c>
      <c r="AJ2195" s="51">
        <f t="shared" si="434"/>
        <v>0</v>
      </c>
      <c r="AK2195" s="51">
        <f t="shared" si="435"/>
        <v>0</v>
      </c>
      <c r="AL2195" s="51">
        <f t="shared" si="436"/>
        <v>0</v>
      </c>
      <c r="AM2195" s="51">
        <f t="shared" si="437"/>
        <v>0</v>
      </c>
      <c r="AN2195" s="51">
        <f t="shared" si="438"/>
        <v>0</v>
      </c>
    </row>
    <row r="2196" spans="1:40" x14ac:dyDescent="0.25">
      <c r="A2196" s="17"/>
      <c r="B2196" s="17"/>
      <c r="C2196" s="35"/>
      <c r="D2196" s="17"/>
      <c r="E2196" s="17"/>
      <c r="F2196" s="17"/>
      <c r="G2196" s="62">
        <f t="shared" si="439"/>
        <v>0</v>
      </c>
      <c r="H2196" s="17"/>
      <c r="I2196" s="17"/>
      <c r="J2196" s="17"/>
      <c r="K2196" s="17"/>
      <c r="L2196" s="17"/>
      <c r="M2196" s="17"/>
      <c r="N2196" s="17"/>
      <c r="O2196" s="17"/>
      <c r="P2196" s="115"/>
      <c r="Q2196" s="62">
        <f>IF(C2196&gt;A_Stammdaten!$B$12,0,SUM(G2196,H2196,J2196,K2196,M2196,N2196)-SUM(I2196,L2196,O2196,P2196))</f>
        <v>0</v>
      </c>
      <c r="R2196" s="17"/>
      <c r="S2196" s="17"/>
      <c r="T2196" s="17"/>
      <c r="U2196" s="62">
        <f t="shared" si="431"/>
        <v>0</v>
      </c>
      <c r="V2196" s="63">
        <f>IF(ISBLANK($B2196),0,VLOOKUP($B2196,Listen!$A$2:$C$45,2,FALSE))</f>
        <v>0</v>
      </c>
      <c r="W2196" s="63">
        <f>IF(ISBLANK($B2196),0,VLOOKUP($B2196,Listen!$A$2:$C$45,3,FALSE))</f>
        <v>0</v>
      </c>
      <c r="X2196" s="49">
        <f t="shared" si="430"/>
        <v>0</v>
      </c>
      <c r="Y2196" s="49">
        <f t="shared" si="429"/>
        <v>0</v>
      </c>
      <c r="Z2196" s="49">
        <f t="shared" si="429"/>
        <v>0</v>
      </c>
      <c r="AA2196" s="49">
        <f t="shared" si="429"/>
        <v>0</v>
      </c>
      <c r="AB2196" s="49">
        <f t="shared" si="429"/>
        <v>0</v>
      </c>
      <c r="AC2196" s="49">
        <f t="shared" si="429"/>
        <v>0</v>
      </c>
      <c r="AD2196" s="49">
        <f t="shared" si="429"/>
        <v>0</v>
      </c>
      <c r="AE2196" s="51">
        <f t="shared" si="428"/>
        <v>0</v>
      </c>
      <c r="AF2196" s="51">
        <f>IF(C2196=A_Stammdaten!$B$12,D_SAV!$U2196-D_SAV!$AG2196,HLOOKUP(A_Stammdaten!$B$12-1,$AH$4:$AN$4004,ROW(C2196)-3,FALSE)-$AG2196)</f>
        <v>0</v>
      </c>
      <c r="AG2196" s="51">
        <f>HLOOKUP(A_Stammdaten!$B$12,$AH$4:$AN$4004,ROW(C2196)-3,FALSE)</f>
        <v>0</v>
      </c>
      <c r="AH2196" s="51">
        <f t="shared" si="432"/>
        <v>0</v>
      </c>
      <c r="AI2196" s="51">
        <f t="shared" si="433"/>
        <v>0</v>
      </c>
      <c r="AJ2196" s="51">
        <f t="shared" si="434"/>
        <v>0</v>
      </c>
      <c r="AK2196" s="51">
        <f t="shared" si="435"/>
        <v>0</v>
      </c>
      <c r="AL2196" s="51">
        <f t="shared" si="436"/>
        <v>0</v>
      </c>
      <c r="AM2196" s="51">
        <f t="shared" si="437"/>
        <v>0</v>
      </c>
      <c r="AN2196" s="51">
        <f t="shared" si="438"/>
        <v>0</v>
      </c>
    </row>
    <row r="2197" spans="1:40" x14ac:dyDescent="0.25">
      <c r="A2197" s="17"/>
      <c r="B2197" s="17"/>
      <c r="C2197" s="35"/>
      <c r="D2197" s="17"/>
      <c r="E2197" s="17"/>
      <c r="F2197" s="17"/>
      <c r="G2197" s="62">
        <f t="shared" si="439"/>
        <v>0</v>
      </c>
      <c r="H2197" s="17"/>
      <c r="I2197" s="17"/>
      <c r="J2197" s="17"/>
      <c r="K2197" s="17"/>
      <c r="L2197" s="17"/>
      <c r="M2197" s="17"/>
      <c r="N2197" s="17"/>
      <c r="O2197" s="17"/>
      <c r="P2197" s="115"/>
      <c r="Q2197" s="62">
        <f>IF(C2197&gt;A_Stammdaten!$B$12,0,SUM(G2197,H2197,J2197,K2197,M2197,N2197)-SUM(I2197,L2197,O2197,P2197))</f>
        <v>0</v>
      </c>
      <c r="R2197" s="17"/>
      <c r="S2197" s="17"/>
      <c r="T2197" s="17"/>
      <c r="U2197" s="62">
        <f t="shared" si="431"/>
        <v>0</v>
      </c>
      <c r="V2197" s="63">
        <f>IF(ISBLANK($B2197),0,VLOOKUP($B2197,Listen!$A$2:$C$45,2,FALSE))</f>
        <v>0</v>
      </c>
      <c r="W2197" s="63">
        <f>IF(ISBLANK($B2197),0,VLOOKUP($B2197,Listen!$A$2:$C$45,3,FALSE))</f>
        <v>0</v>
      </c>
      <c r="X2197" s="49">
        <f t="shared" si="430"/>
        <v>0</v>
      </c>
      <c r="Y2197" s="49">
        <f t="shared" si="429"/>
        <v>0</v>
      </c>
      <c r="Z2197" s="49">
        <f t="shared" si="429"/>
        <v>0</v>
      </c>
      <c r="AA2197" s="49">
        <f t="shared" si="429"/>
        <v>0</v>
      </c>
      <c r="AB2197" s="49">
        <f t="shared" si="429"/>
        <v>0</v>
      </c>
      <c r="AC2197" s="49">
        <f t="shared" si="429"/>
        <v>0</v>
      </c>
      <c r="AD2197" s="49">
        <f t="shared" si="429"/>
        <v>0</v>
      </c>
      <c r="AE2197" s="51">
        <f t="shared" ref="AE2197:AE2260" si="440">AG2197+AF2197</f>
        <v>0</v>
      </c>
      <c r="AF2197" s="51">
        <f>IF(C2197=A_Stammdaten!$B$12,D_SAV!$U2197-D_SAV!$AG2197,HLOOKUP(A_Stammdaten!$B$12-1,$AH$4:$AN$4004,ROW(C2197)-3,FALSE)-$AG2197)</f>
        <v>0</v>
      </c>
      <c r="AG2197" s="51">
        <f>HLOOKUP(A_Stammdaten!$B$12,$AH$4:$AN$4004,ROW(C2197)-3,FALSE)</f>
        <v>0</v>
      </c>
      <c r="AH2197" s="51">
        <f t="shared" si="432"/>
        <v>0</v>
      </c>
      <c r="AI2197" s="51">
        <f t="shared" si="433"/>
        <v>0</v>
      </c>
      <c r="AJ2197" s="51">
        <f t="shared" si="434"/>
        <v>0</v>
      </c>
      <c r="AK2197" s="51">
        <f t="shared" si="435"/>
        <v>0</v>
      </c>
      <c r="AL2197" s="51">
        <f t="shared" si="436"/>
        <v>0</v>
      </c>
      <c r="AM2197" s="51">
        <f t="shared" si="437"/>
        <v>0</v>
      </c>
      <c r="AN2197" s="51">
        <f t="shared" si="438"/>
        <v>0</v>
      </c>
    </row>
    <row r="2198" spans="1:40" x14ac:dyDescent="0.25">
      <c r="A2198" s="17"/>
      <c r="B2198" s="17"/>
      <c r="C2198" s="35"/>
      <c r="D2198" s="17"/>
      <c r="E2198" s="17"/>
      <c r="F2198" s="17"/>
      <c r="G2198" s="62">
        <f t="shared" si="439"/>
        <v>0</v>
      </c>
      <c r="H2198" s="17"/>
      <c r="I2198" s="17"/>
      <c r="J2198" s="17"/>
      <c r="K2198" s="17"/>
      <c r="L2198" s="17"/>
      <c r="M2198" s="17"/>
      <c r="N2198" s="17"/>
      <c r="O2198" s="17"/>
      <c r="P2198" s="115"/>
      <c r="Q2198" s="62">
        <f>IF(C2198&gt;A_Stammdaten!$B$12,0,SUM(G2198,H2198,J2198,K2198,M2198,N2198)-SUM(I2198,L2198,O2198,P2198))</f>
        <v>0</v>
      </c>
      <c r="R2198" s="17"/>
      <c r="S2198" s="17"/>
      <c r="T2198" s="17"/>
      <c r="U2198" s="62">
        <f t="shared" si="431"/>
        <v>0</v>
      </c>
      <c r="V2198" s="63">
        <f>IF(ISBLANK($B2198),0,VLOOKUP($B2198,Listen!$A$2:$C$45,2,FALSE))</f>
        <v>0</v>
      </c>
      <c r="W2198" s="63">
        <f>IF(ISBLANK($B2198),0,VLOOKUP($B2198,Listen!$A$2:$C$45,3,FALSE))</f>
        <v>0</v>
      </c>
      <c r="X2198" s="49">
        <f t="shared" si="430"/>
        <v>0</v>
      </c>
      <c r="Y2198" s="49">
        <f t="shared" si="429"/>
        <v>0</v>
      </c>
      <c r="Z2198" s="49">
        <f t="shared" si="429"/>
        <v>0</v>
      </c>
      <c r="AA2198" s="49">
        <f t="shared" si="429"/>
        <v>0</v>
      </c>
      <c r="AB2198" s="49">
        <f t="shared" si="429"/>
        <v>0</v>
      </c>
      <c r="AC2198" s="49">
        <f t="shared" si="429"/>
        <v>0</v>
      </c>
      <c r="AD2198" s="49">
        <f t="shared" si="429"/>
        <v>0</v>
      </c>
      <c r="AE2198" s="51">
        <f t="shared" si="440"/>
        <v>0</v>
      </c>
      <c r="AF2198" s="51">
        <f>IF(C2198=A_Stammdaten!$B$12,D_SAV!$U2198-D_SAV!$AG2198,HLOOKUP(A_Stammdaten!$B$12-1,$AH$4:$AN$4004,ROW(C2198)-3,FALSE)-$AG2198)</f>
        <v>0</v>
      </c>
      <c r="AG2198" s="51">
        <f>HLOOKUP(A_Stammdaten!$B$12,$AH$4:$AN$4004,ROW(C2198)-3,FALSE)</f>
        <v>0</v>
      </c>
      <c r="AH2198" s="51">
        <f t="shared" si="432"/>
        <v>0</v>
      </c>
      <c r="AI2198" s="51">
        <f t="shared" si="433"/>
        <v>0</v>
      </c>
      <c r="AJ2198" s="51">
        <f t="shared" si="434"/>
        <v>0</v>
      </c>
      <c r="AK2198" s="51">
        <f t="shared" si="435"/>
        <v>0</v>
      </c>
      <c r="AL2198" s="51">
        <f t="shared" si="436"/>
        <v>0</v>
      </c>
      <c r="AM2198" s="51">
        <f t="shared" si="437"/>
        <v>0</v>
      </c>
      <c r="AN2198" s="51">
        <f t="shared" si="438"/>
        <v>0</v>
      </c>
    </row>
    <row r="2199" spans="1:40" x14ac:dyDescent="0.25">
      <c r="A2199" s="17"/>
      <c r="B2199" s="17"/>
      <c r="C2199" s="35"/>
      <c r="D2199" s="17"/>
      <c r="E2199" s="17"/>
      <c r="F2199" s="17"/>
      <c r="G2199" s="62">
        <f t="shared" si="439"/>
        <v>0</v>
      </c>
      <c r="H2199" s="17"/>
      <c r="I2199" s="17"/>
      <c r="J2199" s="17"/>
      <c r="K2199" s="17"/>
      <c r="L2199" s="17"/>
      <c r="M2199" s="17"/>
      <c r="N2199" s="17"/>
      <c r="O2199" s="17"/>
      <c r="P2199" s="115"/>
      <c r="Q2199" s="62">
        <f>IF(C2199&gt;A_Stammdaten!$B$12,0,SUM(G2199,H2199,J2199,K2199,M2199,N2199)-SUM(I2199,L2199,O2199,P2199))</f>
        <v>0</v>
      </c>
      <c r="R2199" s="17"/>
      <c r="S2199" s="17"/>
      <c r="T2199" s="17"/>
      <c r="U2199" s="62">
        <f t="shared" si="431"/>
        <v>0</v>
      </c>
      <c r="V2199" s="63">
        <f>IF(ISBLANK($B2199),0,VLOOKUP($B2199,Listen!$A$2:$C$45,2,FALSE))</f>
        <v>0</v>
      </c>
      <c r="W2199" s="63">
        <f>IF(ISBLANK($B2199),0,VLOOKUP($B2199,Listen!$A$2:$C$45,3,FALSE))</f>
        <v>0</v>
      </c>
      <c r="X2199" s="49">
        <f t="shared" si="430"/>
        <v>0</v>
      </c>
      <c r="Y2199" s="49">
        <f t="shared" si="429"/>
        <v>0</v>
      </c>
      <c r="Z2199" s="49">
        <f t="shared" si="429"/>
        <v>0</v>
      </c>
      <c r="AA2199" s="49">
        <f t="shared" si="429"/>
        <v>0</v>
      </c>
      <c r="AB2199" s="49">
        <f t="shared" si="429"/>
        <v>0</v>
      </c>
      <c r="AC2199" s="49">
        <f t="shared" si="429"/>
        <v>0</v>
      </c>
      <c r="AD2199" s="49">
        <f t="shared" si="429"/>
        <v>0</v>
      </c>
      <c r="AE2199" s="51">
        <f t="shared" si="440"/>
        <v>0</v>
      </c>
      <c r="AF2199" s="51">
        <f>IF(C2199=A_Stammdaten!$B$12,D_SAV!$U2199-D_SAV!$AG2199,HLOOKUP(A_Stammdaten!$B$12-1,$AH$4:$AN$4004,ROW(C2199)-3,FALSE)-$AG2199)</f>
        <v>0</v>
      </c>
      <c r="AG2199" s="51">
        <f>HLOOKUP(A_Stammdaten!$B$12,$AH$4:$AN$4004,ROW(C2199)-3,FALSE)</f>
        <v>0</v>
      </c>
      <c r="AH2199" s="51">
        <f t="shared" si="432"/>
        <v>0</v>
      </c>
      <c r="AI2199" s="51">
        <f t="shared" si="433"/>
        <v>0</v>
      </c>
      <c r="AJ2199" s="51">
        <f t="shared" si="434"/>
        <v>0</v>
      </c>
      <c r="AK2199" s="51">
        <f t="shared" si="435"/>
        <v>0</v>
      </c>
      <c r="AL2199" s="51">
        <f t="shared" si="436"/>
        <v>0</v>
      </c>
      <c r="AM2199" s="51">
        <f t="shared" si="437"/>
        <v>0</v>
      </c>
      <c r="AN2199" s="51">
        <f t="shared" si="438"/>
        <v>0</v>
      </c>
    </row>
    <row r="2200" spans="1:40" x14ac:dyDescent="0.25">
      <c r="A2200" s="17"/>
      <c r="B2200" s="17"/>
      <c r="C2200" s="35"/>
      <c r="D2200" s="17"/>
      <c r="E2200" s="17"/>
      <c r="F2200" s="17"/>
      <c r="G2200" s="62">
        <f t="shared" si="439"/>
        <v>0</v>
      </c>
      <c r="H2200" s="17"/>
      <c r="I2200" s="17"/>
      <c r="J2200" s="17"/>
      <c r="K2200" s="17"/>
      <c r="L2200" s="17"/>
      <c r="M2200" s="17"/>
      <c r="N2200" s="17"/>
      <c r="O2200" s="17"/>
      <c r="P2200" s="115"/>
      <c r="Q2200" s="62">
        <f>IF(C2200&gt;A_Stammdaten!$B$12,0,SUM(G2200,H2200,J2200,K2200,M2200,N2200)-SUM(I2200,L2200,O2200,P2200))</f>
        <v>0</v>
      </c>
      <c r="R2200" s="17"/>
      <c r="S2200" s="17"/>
      <c r="T2200" s="17"/>
      <c r="U2200" s="62">
        <f t="shared" si="431"/>
        <v>0</v>
      </c>
      <c r="V2200" s="63">
        <f>IF(ISBLANK($B2200),0,VLOOKUP($B2200,Listen!$A$2:$C$45,2,FALSE))</f>
        <v>0</v>
      </c>
      <c r="W2200" s="63">
        <f>IF(ISBLANK($B2200),0,VLOOKUP($B2200,Listen!$A$2:$C$45,3,FALSE))</f>
        <v>0</v>
      </c>
      <c r="X2200" s="49">
        <f t="shared" si="430"/>
        <v>0</v>
      </c>
      <c r="Y2200" s="49">
        <f t="shared" si="429"/>
        <v>0</v>
      </c>
      <c r="Z2200" s="49">
        <f t="shared" si="429"/>
        <v>0</v>
      </c>
      <c r="AA2200" s="49">
        <f t="shared" si="429"/>
        <v>0</v>
      </c>
      <c r="AB2200" s="49">
        <f t="shared" si="429"/>
        <v>0</v>
      </c>
      <c r="AC2200" s="49">
        <f t="shared" si="429"/>
        <v>0</v>
      </c>
      <c r="AD2200" s="49">
        <f t="shared" si="429"/>
        <v>0</v>
      </c>
      <c r="AE2200" s="51">
        <f t="shared" si="440"/>
        <v>0</v>
      </c>
      <c r="AF2200" s="51">
        <f>IF(C2200=A_Stammdaten!$B$12,D_SAV!$U2200-D_SAV!$AG2200,HLOOKUP(A_Stammdaten!$B$12-1,$AH$4:$AN$4004,ROW(C2200)-3,FALSE)-$AG2200)</f>
        <v>0</v>
      </c>
      <c r="AG2200" s="51">
        <f>HLOOKUP(A_Stammdaten!$B$12,$AH$4:$AN$4004,ROW(C2200)-3,FALSE)</f>
        <v>0</v>
      </c>
      <c r="AH2200" s="51">
        <f t="shared" si="432"/>
        <v>0</v>
      </c>
      <c r="AI2200" s="51">
        <f t="shared" si="433"/>
        <v>0</v>
      </c>
      <c r="AJ2200" s="51">
        <f t="shared" si="434"/>
        <v>0</v>
      </c>
      <c r="AK2200" s="51">
        <f t="shared" si="435"/>
        <v>0</v>
      </c>
      <c r="AL2200" s="51">
        <f t="shared" si="436"/>
        <v>0</v>
      </c>
      <c r="AM2200" s="51">
        <f t="shared" si="437"/>
        <v>0</v>
      </c>
      <c r="AN2200" s="51">
        <f t="shared" si="438"/>
        <v>0</v>
      </c>
    </row>
    <row r="2201" spans="1:40" x14ac:dyDescent="0.25">
      <c r="A2201" s="17"/>
      <c r="B2201" s="17"/>
      <c r="C2201" s="35"/>
      <c r="D2201" s="17"/>
      <c r="E2201" s="17"/>
      <c r="F2201" s="17"/>
      <c r="G2201" s="62">
        <f t="shared" si="439"/>
        <v>0</v>
      </c>
      <c r="H2201" s="17"/>
      <c r="I2201" s="17"/>
      <c r="J2201" s="17"/>
      <c r="K2201" s="17"/>
      <c r="L2201" s="17"/>
      <c r="M2201" s="17"/>
      <c r="N2201" s="17"/>
      <c r="O2201" s="17"/>
      <c r="P2201" s="115"/>
      <c r="Q2201" s="62">
        <f>IF(C2201&gt;A_Stammdaten!$B$12,0,SUM(G2201,H2201,J2201,K2201,M2201,N2201)-SUM(I2201,L2201,O2201,P2201))</f>
        <v>0</v>
      </c>
      <c r="R2201" s="17"/>
      <c r="S2201" s="17"/>
      <c r="T2201" s="17"/>
      <c r="U2201" s="62">
        <f t="shared" si="431"/>
        <v>0</v>
      </c>
      <c r="V2201" s="63">
        <f>IF(ISBLANK($B2201),0,VLOOKUP($B2201,Listen!$A$2:$C$45,2,FALSE))</f>
        <v>0</v>
      </c>
      <c r="W2201" s="63">
        <f>IF(ISBLANK($B2201),0,VLOOKUP($B2201,Listen!$A$2:$C$45,3,FALSE))</f>
        <v>0</v>
      </c>
      <c r="X2201" s="49">
        <f t="shared" si="430"/>
        <v>0</v>
      </c>
      <c r="Y2201" s="49">
        <f t="shared" si="429"/>
        <v>0</v>
      </c>
      <c r="Z2201" s="49">
        <f t="shared" si="429"/>
        <v>0</v>
      </c>
      <c r="AA2201" s="49">
        <f t="shared" si="429"/>
        <v>0</v>
      </c>
      <c r="AB2201" s="49">
        <f t="shared" si="429"/>
        <v>0</v>
      </c>
      <c r="AC2201" s="49">
        <f t="shared" si="429"/>
        <v>0</v>
      </c>
      <c r="AD2201" s="49">
        <f t="shared" si="429"/>
        <v>0</v>
      </c>
      <c r="AE2201" s="51">
        <f t="shared" si="440"/>
        <v>0</v>
      </c>
      <c r="AF2201" s="51">
        <f>IF(C2201=A_Stammdaten!$B$12,D_SAV!$U2201-D_SAV!$AG2201,HLOOKUP(A_Stammdaten!$B$12-1,$AH$4:$AN$4004,ROW(C2201)-3,FALSE)-$AG2201)</f>
        <v>0</v>
      </c>
      <c r="AG2201" s="51">
        <f>HLOOKUP(A_Stammdaten!$B$12,$AH$4:$AN$4004,ROW(C2201)-3,FALSE)</f>
        <v>0</v>
      </c>
      <c r="AH2201" s="51">
        <f t="shared" si="432"/>
        <v>0</v>
      </c>
      <c r="AI2201" s="51">
        <f t="shared" si="433"/>
        <v>0</v>
      </c>
      <c r="AJ2201" s="51">
        <f t="shared" si="434"/>
        <v>0</v>
      </c>
      <c r="AK2201" s="51">
        <f t="shared" si="435"/>
        <v>0</v>
      </c>
      <c r="AL2201" s="51">
        <f t="shared" si="436"/>
        <v>0</v>
      </c>
      <c r="AM2201" s="51">
        <f t="shared" si="437"/>
        <v>0</v>
      </c>
      <c r="AN2201" s="51">
        <f t="shared" si="438"/>
        <v>0</v>
      </c>
    </row>
    <row r="2202" spans="1:40" x14ac:dyDescent="0.25">
      <c r="A2202" s="17"/>
      <c r="B2202" s="17"/>
      <c r="C2202" s="35"/>
      <c r="D2202" s="17"/>
      <c r="E2202" s="17"/>
      <c r="F2202" s="17"/>
      <c r="G2202" s="62">
        <f t="shared" si="439"/>
        <v>0</v>
      </c>
      <c r="H2202" s="17"/>
      <c r="I2202" s="17"/>
      <c r="J2202" s="17"/>
      <c r="K2202" s="17"/>
      <c r="L2202" s="17"/>
      <c r="M2202" s="17"/>
      <c r="N2202" s="17"/>
      <c r="O2202" s="17"/>
      <c r="P2202" s="115"/>
      <c r="Q2202" s="62">
        <f>IF(C2202&gt;A_Stammdaten!$B$12,0,SUM(G2202,H2202,J2202,K2202,M2202,N2202)-SUM(I2202,L2202,O2202,P2202))</f>
        <v>0</v>
      </c>
      <c r="R2202" s="17"/>
      <c r="S2202" s="17"/>
      <c r="T2202" s="17"/>
      <c r="U2202" s="62">
        <f t="shared" si="431"/>
        <v>0</v>
      </c>
      <c r="V2202" s="63">
        <f>IF(ISBLANK($B2202),0,VLOOKUP($B2202,Listen!$A$2:$C$45,2,FALSE))</f>
        <v>0</v>
      </c>
      <c r="W2202" s="63">
        <f>IF(ISBLANK($B2202),0,VLOOKUP($B2202,Listen!$A$2:$C$45,3,FALSE))</f>
        <v>0</v>
      </c>
      <c r="X2202" s="49">
        <f t="shared" si="430"/>
        <v>0</v>
      </c>
      <c r="Y2202" s="49">
        <f t="shared" si="429"/>
        <v>0</v>
      </c>
      <c r="Z2202" s="49">
        <f t="shared" si="429"/>
        <v>0</v>
      </c>
      <c r="AA2202" s="49">
        <f t="shared" si="429"/>
        <v>0</v>
      </c>
      <c r="AB2202" s="49">
        <f t="shared" si="429"/>
        <v>0</v>
      </c>
      <c r="AC2202" s="49">
        <f t="shared" si="429"/>
        <v>0</v>
      </c>
      <c r="AD2202" s="49">
        <f t="shared" si="429"/>
        <v>0</v>
      </c>
      <c r="AE2202" s="51">
        <f t="shared" si="440"/>
        <v>0</v>
      </c>
      <c r="AF2202" s="51">
        <f>IF(C2202=A_Stammdaten!$B$12,D_SAV!$U2202-D_SAV!$AG2202,HLOOKUP(A_Stammdaten!$B$12-1,$AH$4:$AN$4004,ROW(C2202)-3,FALSE)-$AG2202)</f>
        <v>0</v>
      </c>
      <c r="AG2202" s="51">
        <f>HLOOKUP(A_Stammdaten!$B$12,$AH$4:$AN$4004,ROW(C2202)-3,FALSE)</f>
        <v>0</v>
      </c>
      <c r="AH2202" s="51">
        <f t="shared" si="432"/>
        <v>0</v>
      </c>
      <c r="AI2202" s="51">
        <f t="shared" si="433"/>
        <v>0</v>
      </c>
      <c r="AJ2202" s="51">
        <f t="shared" si="434"/>
        <v>0</v>
      </c>
      <c r="AK2202" s="51">
        <f t="shared" si="435"/>
        <v>0</v>
      </c>
      <c r="AL2202" s="51">
        <f t="shared" si="436"/>
        <v>0</v>
      </c>
      <c r="AM2202" s="51">
        <f t="shared" si="437"/>
        <v>0</v>
      </c>
      <c r="AN2202" s="51">
        <f t="shared" si="438"/>
        <v>0</v>
      </c>
    </row>
    <row r="2203" spans="1:40" x14ac:dyDescent="0.25">
      <c r="A2203" s="17"/>
      <c r="B2203" s="17"/>
      <c r="C2203" s="35"/>
      <c r="D2203" s="17"/>
      <c r="E2203" s="17"/>
      <c r="F2203" s="17"/>
      <c r="G2203" s="62">
        <f t="shared" si="439"/>
        <v>0</v>
      </c>
      <c r="H2203" s="17"/>
      <c r="I2203" s="17"/>
      <c r="J2203" s="17"/>
      <c r="K2203" s="17"/>
      <c r="L2203" s="17"/>
      <c r="M2203" s="17"/>
      <c r="N2203" s="17"/>
      <c r="O2203" s="17"/>
      <c r="P2203" s="115"/>
      <c r="Q2203" s="62">
        <f>IF(C2203&gt;A_Stammdaten!$B$12,0,SUM(G2203,H2203,J2203,K2203,M2203,N2203)-SUM(I2203,L2203,O2203,P2203))</f>
        <v>0</v>
      </c>
      <c r="R2203" s="17"/>
      <c r="S2203" s="17"/>
      <c r="T2203" s="17"/>
      <c r="U2203" s="62">
        <f t="shared" si="431"/>
        <v>0</v>
      </c>
      <c r="V2203" s="63">
        <f>IF(ISBLANK($B2203),0,VLOOKUP($B2203,Listen!$A$2:$C$45,2,FALSE))</f>
        <v>0</v>
      </c>
      <c r="W2203" s="63">
        <f>IF(ISBLANK($B2203),0,VLOOKUP($B2203,Listen!$A$2:$C$45,3,FALSE))</f>
        <v>0</v>
      </c>
      <c r="X2203" s="49">
        <f t="shared" si="430"/>
        <v>0</v>
      </c>
      <c r="Y2203" s="49">
        <f t="shared" si="429"/>
        <v>0</v>
      </c>
      <c r="Z2203" s="49">
        <f t="shared" si="429"/>
        <v>0</v>
      </c>
      <c r="AA2203" s="49">
        <f t="shared" si="429"/>
        <v>0</v>
      </c>
      <c r="AB2203" s="49">
        <f t="shared" si="429"/>
        <v>0</v>
      </c>
      <c r="AC2203" s="49">
        <f t="shared" si="429"/>
        <v>0</v>
      </c>
      <c r="AD2203" s="49">
        <f t="shared" si="429"/>
        <v>0</v>
      </c>
      <c r="AE2203" s="51">
        <f t="shared" si="440"/>
        <v>0</v>
      </c>
      <c r="AF2203" s="51">
        <f>IF(C2203=A_Stammdaten!$B$12,D_SAV!$U2203-D_SAV!$AG2203,HLOOKUP(A_Stammdaten!$B$12-1,$AH$4:$AN$4004,ROW(C2203)-3,FALSE)-$AG2203)</f>
        <v>0</v>
      </c>
      <c r="AG2203" s="51">
        <f>HLOOKUP(A_Stammdaten!$B$12,$AH$4:$AN$4004,ROW(C2203)-3,FALSE)</f>
        <v>0</v>
      </c>
      <c r="AH2203" s="51">
        <f t="shared" si="432"/>
        <v>0</v>
      </c>
      <c r="AI2203" s="51">
        <f t="shared" si="433"/>
        <v>0</v>
      </c>
      <c r="AJ2203" s="51">
        <f t="shared" si="434"/>
        <v>0</v>
      </c>
      <c r="AK2203" s="51">
        <f t="shared" si="435"/>
        <v>0</v>
      </c>
      <c r="AL2203" s="51">
        <f t="shared" si="436"/>
        <v>0</v>
      </c>
      <c r="AM2203" s="51">
        <f t="shared" si="437"/>
        <v>0</v>
      </c>
      <c r="AN2203" s="51">
        <f t="shared" si="438"/>
        <v>0</v>
      </c>
    </row>
    <row r="2204" spans="1:40" x14ac:dyDescent="0.25">
      <c r="A2204" s="17"/>
      <c r="B2204" s="17"/>
      <c r="C2204" s="35"/>
      <c r="D2204" s="17"/>
      <c r="E2204" s="17"/>
      <c r="F2204" s="17"/>
      <c r="G2204" s="62">
        <f t="shared" si="439"/>
        <v>0</v>
      </c>
      <c r="H2204" s="17"/>
      <c r="I2204" s="17"/>
      <c r="J2204" s="17"/>
      <c r="K2204" s="17"/>
      <c r="L2204" s="17"/>
      <c r="M2204" s="17"/>
      <c r="N2204" s="17"/>
      <c r="O2204" s="17"/>
      <c r="P2204" s="115"/>
      <c r="Q2204" s="62">
        <f>IF(C2204&gt;A_Stammdaten!$B$12,0,SUM(G2204,H2204,J2204,K2204,M2204,N2204)-SUM(I2204,L2204,O2204,P2204))</f>
        <v>0</v>
      </c>
      <c r="R2204" s="17"/>
      <c r="S2204" s="17"/>
      <c r="T2204" s="17"/>
      <c r="U2204" s="62">
        <f t="shared" si="431"/>
        <v>0</v>
      </c>
      <c r="V2204" s="63">
        <f>IF(ISBLANK($B2204),0,VLOOKUP($B2204,Listen!$A$2:$C$45,2,FALSE))</f>
        <v>0</v>
      </c>
      <c r="W2204" s="63">
        <f>IF(ISBLANK($B2204),0,VLOOKUP($B2204,Listen!$A$2:$C$45,3,FALSE))</f>
        <v>0</v>
      </c>
      <c r="X2204" s="49">
        <f t="shared" si="430"/>
        <v>0</v>
      </c>
      <c r="Y2204" s="49">
        <f t="shared" si="429"/>
        <v>0</v>
      </c>
      <c r="Z2204" s="49">
        <f t="shared" si="429"/>
        <v>0</v>
      </c>
      <c r="AA2204" s="49">
        <f t="shared" si="429"/>
        <v>0</v>
      </c>
      <c r="AB2204" s="49">
        <f t="shared" si="429"/>
        <v>0</v>
      </c>
      <c r="AC2204" s="49">
        <f t="shared" si="429"/>
        <v>0</v>
      </c>
      <c r="AD2204" s="49">
        <f t="shared" si="429"/>
        <v>0</v>
      </c>
      <c r="AE2204" s="51">
        <f t="shared" si="440"/>
        <v>0</v>
      </c>
      <c r="AF2204" s="51">
        <f>IF(C2204=A_Stammdaten!$B$12,D_SAV!$U2204-D_SAV!$AG2204,HLOOKUP(A_Stammdaten!$B$12-1,$AH$4:$AN$4004,ROW(C2204)-3,FALSE)-$AG2204)</f>
        <v>0</v>
      </c>
      <c r="AG2204" s="51">
        <f>HLOOKUP(A_Stammdaten!$B$12,$AH$4:$AN$4004,ROW(C2204)-3,FALSE)</f>
        <v>0</v>
      </c>
      <c r="AH2204" s="51">
        <f t="shared" si="432"/>
        <v>0</v>
      </c>
      <c r="AI2204" s="51">
        <f t="shared" si="433"/>
        <v>0</v>
      </c>
      <c r="AJ2204" s="51">
        <f t="shared" si="434"/>
        <v>0</v>
      </c>
      <c r="AK2204" s="51">
        <f t="shared" si="435"/>
        <v>0</v>
      </c>
      <c r="AL2204" s="51">
        <f t="shared" si="436"/>
        <v>0</v>
      </c>
      <c r="AM2204" s="51">
        <f t="shared" si="437"/>
        <v>0</v>
      </c>
      <c r="AN2204" s="51">
        <f t="shared" si="438"/>
        <v>0</v>
      </c>
    </row>
    <row r="2205" spans="1:40" x14ac:dyDescent="0.25">
      <c r="A2205" s="17"/>
      <c r="B2205" s="17"/>
      <c r="C2205" s="35"/>
      <c r="D2205" s="17"/>
      <c r="E2205" s="17"/>
      <c r="F2205" s="17"/>
      <c r="G2205" s="62">
        <f t="shared" si="439"/>
        <v>0</v>
      </c>
      <c r="H2205" s="17"/>
      <c r="I2205" s="17"/>
      <c r="J2205" s="17"/>
      <c r="K2205" s="17"/>
      <c r="L2205" s="17"/>
      <c r="M2205" s="17"/>
      <c r="N2205" s="17"/>
      <c r="O2205" s="17"/>
      <c r="P2205" s="115"/>
      <c r="Q2205" s="62">
        <f>IF(C2205&gt;A_Stammdaten!$B$12,0,SUM(G2205,H2205,J2205,K2205,M2205,N2205)-SUM(I2205,L2205,O2205,P2205))</f>
        <v>0</v>
      </c>
      <c r="R2205" s="17"/>
      <c r="S2205" s="17"/>
      <c r="T2205" s="17"/>
      <c r="U2205" s="62">
        <f t="shared" si="431"/>
        <v>0</v>
      </c>
      <c r="V2205" s="63">
        <f>IF(ISBLANK($B2205),0,VLOOKUP($B2205,Listen!$A$2:$C$45,2,FALSE))</f>
        <v>0</v>
      </c>
      <c r="W2205" s="63">
        <f>IF(ISBLANK($B2205),0,VLOOKUP($B2205,Listen!$A$2:$C$45,3,FALSE))</f>
        <v>0</v>
      </c>
      <c r="X2205" s="49">
        <f t="shared" si="430"/>
        <v>0</v>
      </c>
      <c r="Y2205" s="49">
        <f t="shared" si="429"/>
        <v>0</v>
      </c>
      <c r="Z2205" s="49">
        <f t="shared" si="429"/>
        <v>0</v>
      </c>
      <c r="AA2205" s="49">
        <f t="shared" si="429"/>
        <v>0</v>
      </c>
      <c r="AB2205" s="49">
        <f t="shared" si="429"/>
        <v>0</v>
      </c>
      <c r="AC2205" s="49">
        <f t="shared" si="429"/>
        <v>0</v>
      </c>
      <c r="AD2205" s="49">
        <f t="shared" si="429"/>
        <v>0</v>
      </c>
      <c r="AE2205" s="51">
        <f t="shared" si="440"/>
        <v>0</v>
      </c>
      <c r="AF2205" s="51">
        <f>IF(C2205=A_Stammdaten!$B$12,D_SAV!$U2205-D_SAV!$AG2205,HLOOKUP(A_Stammdaten!$B$12-1,$AH$4:$AN$4004,ROW(C2205)-3,FALSE)-$AG2205)</f>
        <v>0</v>
      </c>
      <c r="AG2205" s="51">
        <f>HLOOKUP(A_Stammdaten!$B$12,$AH$4:$AN$4004,ROW(C2205)-3,FALSE)</f>
        <v>0</v>
      </c>
      <c r="AH2205" s="51">
        <f t="shared" si="432"/>
        <v>0</v>
      </c>
      <c r="AI2205" s="51">
        <f t="shared" si="433"/>
        <v>0</v>
      </c>
      <c r="AJ2205" s="51">
        <f t="shared" si="434"/>
        <v>0</v>
      </c>
      <c r="AK2205" s="51">
        <f t="shared" si="435"/>
        <v>0</v>
      </c>
      <c r="AL2205" s="51">
        <f t="shared" si="436"/>
        <v>0</v>
      </c>
      <c r="AM2205" s="51">
        <f t="shared" si="437"/>
        <v>0</v>
      </c>
      <c r="AN2205" s="51">
        <f t="shared" si="438"/>
        <v>0</v>
      </c>
    </row>
    <row r="2206" spans="1:40" x14ac:dyDescent="0.25">
      <c r="A2206" s="17"/>
      <c r="B2206" s="17"/>
      <c r="C2206" s="35"/>
      <c r="D2206" s="17"/>
      <c r="E2206" s="17"/>
      <c r="F2206" s="17"/>
      <c r="G2206" s="62">
        <f t="shared" si="439"/>
        <v>0</v>
      </c>
      <c r="H2206" s="17"/>
      <c r="I2206" s="17"/>
      <c r="J2206" s="17"/>
      <c r="K2206" s="17"/>
      <c r="L2206" s="17"/>
      <c r="M2206" s="17"/>
      <c r="N2206" s="17"/>
      <c r="O2206" s="17"/>
      <c r="P2206" s="115"/>
      <c r="Q2206" s="62">
        <f>IF(C2206&gt;A_Stammdaten!$B$12,0,SUM(G2206,H2206,J2206,K2206,M2206,N2206)-SUM(I2206,L2206,O2206,P2206))</f>
        <v>0</v>
      </c>
      <c r="R2206" s="17"/>
      <c r="S2206" s="17"/>
      <c r="T2206" s="17"/>
      <c r="U2206" s="62">
        <f t="shared" si="431"/>
        <v>0</v>
      </c>
      <c r="V2206" s="63">
        <f>IF(ISBLANK($B2206),0,VLOOKUP($B2206,Listen!$A$2:$C$45,2,FALSE))</f>
        <v>0</v>
      </c>
      <c r="W2206" s="63">
        <f>IF(ISBLANK($B2206),0,VLOOKUP($B2206,Listen!$A$2:$C$45,3,FALSE))</f>
        <v>0</v>
      </c>
      <c r="X2206" s="49">
        <f t="shared" si="430"/>
        <v>0</v>
      </c>
      <c r="Y2206" s="49">
        <f t="shared" si="429"/>
        <v>0</v>
      </c>
      <c r="Z2206" s="49">
        <f t="shared" si="429"/>
        <v>0</v>
      </c>
      <c r="AA2206" s="49">
        <f t="shared" si="429"/>
        <v>0</v>
      </c>
      <c r="AB2206" s="49">
        <f t="shared" si="429"/>
        <v>0</v>
      </c>
      <c r="AC2206" s="49">
        <f t="shared" si="429"/>
        <v>0</v>
      </c>
      <c r="AD2206" s="49">
        <f t="shared" si="429"/>
        <v>0</v>
      </c>
      <c r="AE2206" s="51">
        <f t="shared" si="440"/>
        <v>0</v>
      </c>
      <c r="AF2206" s="51">
        <f>IF(C2206=A_Stammdaten!$B$12,D_SAV!$U2206-D_SAV!$AG2206,HLOOKUP(A_Stammdaten!$B$12-1,$AH$4:$AN$4004,ROW(C2206)-3,FALSE)-$AG2206)</f>
        <v>0</v>
      </c>
      <c r="AG2206" s="51">
        <f>HLOOKUP(A_Stammdaten!$B$12,$AH$4:$AN$4004,ROW(C2206)-3,FALSE)</f>
        <v>0</v>
      </c>
      <c r="AH2206" s="51">
        <f t="shared" si="432"/>
        <v>0</v>
      </c>
      <c r="AI2206" s="51">
        <f t="shared" si="433"/>
        <v>0</v>
      </c>
      <c r="AJ2206" s="51">
        <f t="shared" si="434"/>
        <v>0</v>
      </c>
      <c r="AK2206" s="51">
        <f t="shared" si="435"/>
        <v>0</v>
      </c>
      <c r="AL2206" s="51">
        <f t="shared" si="436"/>
        <v>0</v>
      </c>
      <c r="AM2206" s="51">
        <f t="shared" si="437"/>
        <v>0</v>
      </c>
      <c r="AN2206" s="51">
        <f t="shared" si="438"/>
        <v>0</v>
      </c>
    </row>
    <row r="2207" spans="1:40" x14ac:dyDescent="0.25">
      <c r="A2207" s="17"/>
      <c r="B2207" s="17"/>
      <c r="C2207" s="35"/>
      <c r="D2207" s="17"/>
      <c r="E2207" s="17"/>
      <c r="F2207" s="17"/>
      <c r="G2207" s="62">
        <f t="shared" si="439"/>
        <v>0</v>
      </c>
      <c r="H2207" s="17"/>
      <c r="I2207" s="17"/>
      <c r="J2207" s="17"/>
      <c r="K2207" s="17"/>
      <c r="L2207" s="17"/>
      <c r="M2207" s="17"/>
      <c r="N2207" s="17"/>
      <c r="O2207" s="17"/>
      <c r="P2207" s="115"/>
      <c r="Q2207" s="62">
        <f>IF(C2207&gt;A_Stammdaten!$B$12,0,SUM(G2207,H2207,J2207,K2207,M2207,N2207)-SUM(I2207,L2207,O2207,P2207))</f>
        <v>0</v>
      </c>
      <c r="R2207" s="17"/>
      <c r="S2207" s="17"/>
      <c r="T2207" s="17"/>
      <c r="U2207" s="62">
        <f t="shared" si="431"/>
        <v>0</v>
      </c>
      <c r="V2207" s="63">
        <f>IF(ISBLANK($B2207),0,VLOOKUP($B2207,Listen!$A$2:$C$45,2,FALSE))</f>
        <v>0</v>
      </c>
      <c r="W2207" s="63">
        <f>IF(ISBLANK($B2207),0,VLOOKUP($B2207,Listen!$A$2:$C$45,3,FALSE))</f>
        <v>0</v>
      </c>
      <c r="X2207" s="49">
        <f t="shared" si="430"/>
        <v>0</v>
      </c>
      <c r="Y2207" s="49">
        <f t="shared" si="429"/>
        <v>0</v>
      </c>
      <c r="Z2207" s="49">
        <f t="shared" si="429"/>
        <v>0</v>
      </c>
      <c r="AA2207" s="49">
        <f t="shared" si="429"/>
        <v>0</v>
      </c>
      <c r="AB2207" s="49">
        <f t="shared" si="429"/>
        <v>0</v>
      </c>
      <c r="AC2207" s="49">
        <f t="shared" si="429"/>
        <v>0</v>
      </c>
      <c r="AD2207" s="49">
        <f t="shared" si="429"/>
        <v>0</v>
      </c>
      <c r="AE2207" s="51">
        <f t="shared" si="440"/>
        <v>0</v>
      </c>
      <c r="AF2207" s="51">
        <f>IF(C2207=A_Stammdaten!$B$12,D_SAV!$U2207-D_SAV!$AG2207,HLOOKUP(A_Stammdaten!$B$12-1,$AH$4:$AN$4004,ROW(C2207)-3,FALSE)-$AG2207)</f>
        <v>0</v>
      </c>
      <c r="AG2207" s="51">
        <f>HLOOKUP(A_Stammdaten!$B$12,$AH$4:$AN$4004,ROW(C2207)-3,FALSE)</f>
        <v>0</v>
      </c>
      <c r="AH2207" s="51">
        <f t="shared" si="432"/>
        <v>0</v>
      </c>
      <c r="AI2207" s="51">
        <f t="shared" si="433"/>
        <v>0</v>
      </c>
      <c r="AJ2207" s="51">
        <f t="shared" si="434"/>
        <v>0</v>
      </c>
      <c r="AK2207" s="51">
        <f t="shared" si="435"/>
        <v>0</v>
      </c>
      <c r="AL2207" s="51">
        <f t="shared" si="436"/>
        <v>0</v>
      </c>
      <c r="AM2207" s="51">
        <f t="shared" si="437"/>
        <v>0</v>
      </c>
      <c r="AN2207" s="51">
        <f t="shared" si="438"/>
        <v>0</v>
      </c>
    </row>
    <row r="2208" spans="1:40" x14ac:dyDescent="0.25">
      <c r="A2208" s="17"/>
      <c r="B2208" s="17"/>
      <c r="C2208" s="35"/>
      <c r="D2208" s="17"/>
      <c r="E2208" s="17"/>
      <c r="F2208" s="17"/>
      <c r="G2208" s="62">
        <f t="shared" si="439"/>
        <v>0</v>
      </c>
      <c r="H2208" s="17"/>
      <c r="I2208" s="17"/>
      <c r="J2208" s="17"/>
      <c r="K2208" s="17"/>
      <c r="L2208" s="17"/>
      <c r="M2208" s="17"/>
      <c r="N2208" s="17"/>
      <c r="O2208" s="17"/>
      <c r="P2208" s="115"/>
      <c r="Q2208" s="62">
        <f>IF(C2208&gt;A_Stammdaten!$B$12,0,SUM(G2208,H2208,J2208,K2208,M2208,N2208)-SUM(I2208,L2208,O2208,P2208))</f>
        <v>0</v>
      </c>
      <c r="R2208" s="17"/>
      <c r="S2208" s="17"/>
      <c r="T2208" s="17"/>
      <c r="U2208" s="62">
        <f t="shared" si="431"/>
        <v>0</v>
      </c>
      <c r="V2208" s="63">
        <f>IF(ISBLANK($B2208),0,VLOOKUP($B2208,Listen!$A$2:$C$45,2,FALSE))</f>
        <v>0</v>
      </c>
      <c r="W2208" s="63">
        <f>IF(ISBLANK($B2208),0,VLOOKUP($B2208,Listen!$A$2:$C$45,3,FALSE))</f>
        <v>0</v>
      </c>
      <c r="X2208" s="49">
        <f t="shared" si="430"/>
        <v>0</v>
      </c>
      <c r="Y2208" s="49">
        <f t="shared" si="429"/>
        <v>0</v>
      </c>
      <c r="Z2208" s="49">
        <f t="shared" si="429"/>
        <v>0</v>
      </c>
      <c r="AA2208" s="49">
        <f t="shared" si="429"/>
        <v>0</v>
      </c>
      <c r="AB2208" s="49">
        <f t="shared" si="429"/>
        <v>0</v>
      </c>
      <c r="AC2208" s="49">
        <f t="shared" si="429"/>
        <v>0</v>
      </c>
      <c r="AD2208" s="49">
        <f t="shared" si="429"/>
        <v>0</v>
      </c>
      <c r="AE2208" s="51">
        <f t="shared" si="440"/>
        <v>0</v>
      </c>
      <c r="AF2208" s="51">
        <f>IF(C2208=A_Stammdaten!$B$12,D_SAV!$U2208-D_SAV!$AG2208,HLOOKUP(A_Stammdaten!$B$12-1,$AH$4:$AN$4004,ROW(C2208)-3,FALSE)-$AG2208)</f>
        <v>0</v>
      </c>
      <c r="AG2208" s="51">
        <f>HLOOKUP(A_Stammdaten!$B$12,$AH$4:$AN$4004,ROW(C2208)-3,FALSE)</f>
        <v>0</v>
      </c>
      <c r="AH2208" s="51">
        <f t="shared" si="432"/>
        <v>0</v>
      </c>
      <c r="AI2208" s="51">
        <f t="shared" si="433"/>
        <v>0</v>
      </c>
      <c r="AJ2208" s="51">
        <f t="shared" si="434"/>
        <v>0</v>
      </c>
      <c r="AK2208" s="51">
        <f t="shared" si="435"/>
        <v>0</v>
      </c>
      <c r="AL2208" s="51">
        <f t="shared" si="436"/>
        <v>0</v>
      </c>
      <c r="AM2208" s="51">
        <f t="shared" si="437"/>
        <v>0</v>
      </c>
      <c r="AN2208" s="51">
        <f t="shared" si="438"/>
        <v>0</v>
      </c>
    </row>
    <row r="2209" spans="1:40" x14ac:dyDescent="0.25">
      <c r="A2209" s="17"/>
      <c r="B2209" s="17"/>
      <c r="C2209" s="35"/>
      <c r="D2209" s="17"/>
      <c r="E2209" s="17"/>
      <c r="F2209" s="17"/>
      <c r="G2209" s="62">
        <f t="shared" si="439"/>
        <v>0</v>
      </c>
      <c r="H2209" s="17"/>
      <c r="I2209" s="17"/>
      <c r="J2209" s="17"/>
      <c r="K2209" s="17"/>
      <c r="L2209" s="17"/>
      <c r="M2209" s="17"/>
      <c r="N2209" s="17"/>
      <c r="O2209" s="17"/>
      <c r="P2209" s="115"/>
      <c r="Q2209" s="62">
        <f>IF(C2209&gt;A_Stammdaten!$B$12,0,SUM(G2209,H2209,J2209,K2209,M2209,N2209)-SUM(I2209,L2209,O2209,P2209))</f>
        <v>0</v>
      </c>
      <c r="R2209" s="17"/>
      <c r="S2209" s="17"/>
      <c r="T2209" s="17"/>
      <c r="U2209" s="62">
        <f t="shared" si="431"/>
        <v>0</v>
      </c>
      <c r="V2209" s="63">
        <f>IF(ISBLANK($B2209),0,VLOOKUP($B2209,Listen!$A$2:$C$45,2,FALSE))</f>
        <v>0</v>
      </c>
      <c r="W2209" s="63">
        <f>IF(ISBLANK($B2209),0,VLOOKUP($B2209,Listen!$A$2:$C$45,3,FALSE))</f>
        <v>0</v>
      </c>
      <c r="X2209" s="49">
        <f t="shared" si="430"/>
        <v>0</v>
      </c>
      <c r="Y2209" s="49">
        <f t="shared" si="429"/>
        <v>0</v>
      </c>
      <c r="Z2209" s="49">
        <f t="shared" si="429"/>
        <v>0</v>
      </c>
      <c r="AA2209" s="49">
        <f t="shared" si="429"/>
        <v>0</v>
      </c>
      <c r="AB2209" s="49">
        <f t="shared" si="429"/>
        <v>0</v>
      </c>
      <c r="AC2209" s="49">
        <f t="shared" si="429"/>
        <v>0</v>
      </c>
      <c r="AD2209" s="49">
        <f t="shared" si="429"/>
        <v>0</v>
      </c>
      <c r="AE2209" s="51">
        <f t="shared" si="440"/>
        <v>0</v>
      </c>
      <c r="AF2209" s="51">
        <f>IF(C2209=A_Stammdaten!$B$12,D_SAV!$U2209-D_SAV!$AG2209,HLOOKUP(A_Stammdaten!$B$12-1,$AH$4:$AN$4004,ROW(C2209)-3,FALSE)-$AG2209)</f>
        <v>0</v>
      </c>
      <c r="AG2209" s="51">
        <f>HLOOKUP(A_Stammdaten!$B$12,$AH$4:$AN$4004,ROW(C2209)-3,FALSE)</f>
        <v>0</v>
      </c>
      <c r="AH2209" s="51">
        <f t="shared" si="432"/>
        <v>0</v>
      </c>
      <c r="AI2209" s="51">
        <f t="shared" si="433"/>
        <v>0</v>
      </c>
      <c r="AJ2209" s="51">
        <f t="shared" si="434"/>
        <v>0</v>
      </c>
      <c r="AK2209" s="51">
        <f t="shared" si="435"/>
        <v>0</v>
      </c>
      <c r="AL2209" s="51">
        <f t="shared" si="436"/>
        <v>0</v>
      </c>
      <c r="AM2209" s="51">
        <f t="shared" si="437"/>
        <v>0</v>
      </c>
      <c r="AN2209" s="51">
        <f t="shared" si="438"/>
        <v>0</v>
      </c>
    </row>
    <row r="2210" spans="1:40" x14ac:dyDescent="0.25">
      <c r="A2210" s="17"/>
      <c r="B2210" s="17"/>
      <c r="C2210" s="35"/>
      <c r="D2210" s="17"/>
      <c r="E2210" s="17"/>
      <c r="F2210" s="17"/>
      <c r="G2210" s="62">
        <f t="shared" si="439"/>
        <v>0</v>
      </c>
      <c r="H2210" s="17"/>
      <c r="I2210" s="17"/>
      <c r="J2210" s="17"/>
      <c r="K2210" s="17"/>
      <c r="L2210" s="17"/>
      <c r="M2210" s="17"/>
      <c r="N2210" s="17"/>
      <c r="O2210" s="17"/>
      <c r="P2210" s="115"/>
      <c r="Q2210" s="62">
        <f>IF(C2210&gt;A_Stammdaten!$B$12,0,SUM(G2210,H2210,J2210,K2210,M2210,N2210)-SUM(I2210,L2210,O2210,P2210))</f>
        <v>0</v>
      </c>
      <c r="R2210" s="17"/>
      <c r="S2210" s="17"/>
      <c r="T2210" s="17"/>
      <c r="U2210" s="62">
        <f t="shared" si="431"/>
        <v>0</v>
      </c>
      <c r="V2210" s="63">
        <f>IF(ISBLANK($B2210),0,VLOOKUP($B2210,Listen!$A$2:$C$45,2,FALSE))</f>
        <v>0</v>
      </c>
      <c r="W2210" s="63">
        <f>IF(ISBLANK($B2210),0,VLOOKUP($B2210,Listen!$A$2:$C$45,3,FALSE))</f>
        <v>0</v>
      </c>
      <c r="X2210" s="49">
        <f t="shared" si="430"/>
        <v>0</v>
      </c>
      <c r="Y2210" s="49">
        <f t="shared" si="429"/>
        <v>0</v>
      </c>
      <c r="Z2210" s="49">
        <f t="shared" si="429"/>
        <v>0</v>
      </c>
      <c r="AA2210" s="49">
        <f t="shared" si="429"/>
        <v>0</v>
      </c>
      <c r="AB2210" s="49">
        <f t="shared" si="429"/>
        <v>0</v>
      </c>
      <c r="AC2210" s="49">
        <f t="shared" si="429"/>
        <v>0</v>
      </c>
      <c r="AD2210" s="49">
        <f t="shared" si="429"/>
        <v>0</v>
      </c>
      <c r="AE2210" s="51">
        <f t="shared" si="440"/>
        <v>0</v>
      </c>
      <c r="AF2210" s="51">
        <f>IF(C2210=A_Stammdaten!$B$12,D_SAV!$U2210-D_SAV!$AG2210,HLOOKUP(A_Stammdaten!$B$12-1,$AH$4:$AN$4004,ROW(C2210)-3,FALSE)-$AG2210)</f>
        <v>0</v>
      </c>
      <c r="AG2210" s="51">
        <f>HLOOKUP(A_Stammdaten!$B$12,$AH$4:$AN$4004,ROW(C2210)-3,FALSE)</f>
        <v>0</v>
      </c>
      <c r="AH2210" s="51">
        <f t="shared" si="432"/>
        <v>0</v>
      </c>
      <c r="AI2210" s="51">
        <f t="shared" si="433"/>
        <v>0</v>
      </c>
      <c r="AJ2210" s="51">
        <f t="shared" si="434"/>
        <v>0</v>
      </c>
      <c r="AK2210" s="51">
        <f t="shared" si="435"/>
        <v>0</v>
      </c>
      <c r="AL2210" s="51">
        <f t="shared" si="436"/>
        <v>0</v>
      </c>
      <c r="AM2210" s="51">
        <f t="shared" si="437"/>
        <v>0</v>
      </c>
      <c r="AN2210" s="51">
        <f t="shared" si="438"/>
        <v>0</v>
      </c>
    </row>
    <row r="2211" spans="1:40" x14ac:dyDescent="0.25">
      <c r="A2211" s="17"/>
      <c r="B2211" s="17"/>
      <c r="C2211" s="35"/>
      <c r="D2211" s="17"/>
      <c r="E2211" s="17"/>
      <c r="F2211" s="17"/>
      <c r="G2211" s="62">
        <f t="shared" si="439"/>
        <v>0</v>
      </c>
      <c r="H2211" s="17"/>
      <c r="I2211" s="17"/>
      <c r="J2211" s="17"/>
      <c r="K2211" s="17"/>
      <c r="L2211" s="17"/>
      <c r="M2211" s="17"/>
      <c r="N2211" s="17"/>
      <c r="O2211" s="17"/>
      <c r="P2211" s="115"/>
      <c r="Q2211" s="62">
        <f>IF(C2211&gt;A_Stammdaten!$B$12,0,SUM(G2211,H2211,J2211,K2211,M2211,N2211)-SUM(I2211,L2211,O2211,P2211))</f>
        <v>0</v>
      </c>
      <c r="R2211" s="17"/>
      <c r="S2211" s="17"/>
      <c r="T2211" s="17"/>
      <c r="U2211" s="62">
        <f t="shared" si="431"/>
        <v>0</v>
      </c>
      <c r="V2211" s="63">
        <f>IF(ISBLANK($B2211),0,VLOOKUP($B2211,Listen!$A$2:$C$45,2,FALSE))</f>
        <v>0</v>
      </c>
      <c r="W2211" s="63">
        <f>IF(ISBLANK($B2211),0,VLOOKUP($B2211,Listen!$A$2:$C$45,3,FALSE))</f>
        <v>0</v>
      </c>
      <c r="X2211" s="49">
        <f t="shared" si="430"/>
        <v>0</v>
      </c>
      <c r="Y2211" s="49">
        <f t="shared" si="429"/>
        <v>0</v>
      </c>
      <c r="Z2211" s="49">
        <f t="shared" si="429"/>
        <v>0</v>
      </c>
      <c r="AA2211" s="49">
        <f t="shared" si="429"/>
        <v>0</v>
      </c>
      <c r="AB2211" s="49">
        <f t="shared" si="429"/>
        <v>0</v>
      </c>
      <c r="AC2211" s="49">
        <f t="shared" si="429"/>
        <v>0</v>
      </c>
      <c r="AD2211" s="49">
        <f t="shared" si="429"/>
        <v>0</v>
      </c>
      <c r="AE2211" s="51">
        <f t="shared" si="440"/>
        <v>0</v>
      </c>
      <c r="AF2211" s="51">
        <f>IF(C2211=A_Stammdaten!$B$12,D_SAV!$U2211-D_SAV!$AG2211,HLOOKUP(A_Stammdaten!$B$12-1,$AH$4:$AN$4004,ROW(C2211)-3,FALSE)-$AG2211)</f>
        <v>0</v>
      </c>
      <c r="AG2211" s="51">
        <f>HLOOKUP(A_Stammdaten!$B$12,$AH$4:$AN$4004,ROW(C2211)-3,FALSE)</f>
        <v>0</v>
      </c>
      <c r="AH2211" s="51">
        <f t="shared" si="432"/>
        <v>0</v>
      </c>
      <c r="AI2211" s="51">
        <f t="shared" si="433"/>
        <v>0</v>
      </c>
      <c r="AJ2211" s="51">
        <f t="shared" si="434"/>
        <v>0</v>
      </c>
      <c r="AK2211" s="51">
        <f t="shared" si="435"/>
        <v>0</v>
      </c>
      <c r="AL2211" s="51">
        <f t="shared" si="436"/>
        <v>0</v>
      </c>
      <c r="AM2211" s="51">
        <f t="shared" si="437"/>
        <v>0</v>
      </c>
      <c r="AN2211" s="51">
        <f t="shared" si="438"/>
        <v>0</v>
      </c>
    </row>
    <row r="2212" spans="1:40" x14ac:dyDescent="0.25">
      <c r="A2212" s="17"/>
      <c r="B2212" s="17"/>
      <c r="C2212" s="35"/>
      <c r="D2212" s="17"/>
      <c r="E2212" s="17"/>
      <c r="F2212" s="17"/>
      <c r="G2212" s="62">
        <f t="shared" si="439"/>
        <v>0</v>
      </c>
      <c r="H2212" s="17"/>
      <c r="I2212" s="17"/>
      <c r="J2212" s="17"/>
      <c r="K2212" s="17"/>
      <c r="L2212" s="17"/>
      <c r="M2212" s="17"/>
      <c r="N2212" s="17"/>
      <c r="O2212" s="17"/>
      <c r="P2212" s="115"/>
      <c r="Q2212" s="62">
        <f>IF(C2212&gt;A_Stammdaten!$B$12,0,SUM(G2212,H2212,J2212,K2212,M2212,N2212)-SUM(I2212,L2212,O2212,P2212))</f>
        <v>0</v>
      </c>
      <c r="R2212" s="17"/>
      <c r="S2212" s="17"/>
      <c r="T2212" s="17"/>
      <c r="U2212" s="62">
        <f t="shared" si="431"/>
        <v>0</v>
      </c>
      <c r="V2212" s="63">
        <f>IF(ISBLANK($B2212),0,VLOOKUP($B2212,Listen!$A$2:$C$45,2,FALSE))</f>
        <v>0</v>
      </c>
      <c r="W2212" s="63">
        <f>IF(ISBLANK($B2212),0,VLOOKUP($B2212,Listen!$A$2:$C$45,3,FALSE))</f>
        <v>0</v>
      </c>
      <c r="X2212" s="49">
        <f t="shared" si="430"/>
        <v>0</v>
      </c>
      <c r="Y2212" s="49">
        <f t="shared" si="429"/>
        <v>0</v>
      </c>
      <c r="Z2212" s="49">
        <f t="shared" si="429"/>
        <v>0</v>
      </c>
      <c r="AA2212" s="49">
        <f t="shared" si="429"/>
        <v>0</v>
      </c>
      <c r="AB2212" s="49">
        <f t="shared" si="429"/>
        <v>0</v>
      </c>
      <c r="AC2212" s="49">
        <f t="shared" si="429"/>
        <v>0</v>
      </c>
      <c r="AD2212" s="49">
        <f t="shared" si="429"/>
        <v>0</v>
      </c>
      <c r="AE2212" s="51">
        <f t="shared" si="440"/>
        <v>0</v>
      </c>
      <c r="AF2212" s="51">
        <f>IF(C2212=A_Stammdaten!$B$12,D_SAV!$U2212-D_SAV!$AG2212,HLOOKUP(A_Stammdaten!$B$12-1,$AH$4:$AN$4004,ROW(C2212)-3,FALSE)-$AG2212)</f>
        <v>0</v>
      </c>
      <c r="AG2212" s="51">
        <f>HLOOKUP(A_Stammdaten!$B$12,$AH$4:$AN$4004,ROW(C2212)-3,FALSE)</f>
        <v>0</v>
      </c>
      <c r="AH2212" s="51">
        <f t="shared" si="432"/>
        <v>0</v>
      </c>
      <c r="AI2212" s="51">
        <f t="shared" si="433"/>
        <v>0</v>
      </c>
      <c r="AJ2212" s="51">
        <f t="shared" si="434"/>
        <v>0</v>
      </c>
      <c r="AK2212" s="51">
        <f t="shared" si="435"/>
        <v>0</v>
      </c>
      <c r="AL2212" s="51">
        <f t="shared" si="436"/>
        <v>0</v>
      </c>
      <c r="AM2212" s="51">
        <f t="shared" si="437"/>
        <v>0</v>
      </c>
      <c r="AN2212" s="51">
        <f t="shared" si="438"/>
        <v>0</v>
      </c>
    </row>
    <row r="2213" spans="1:40" x14ac:dyDescent="0.25">
      <c r="A2213" s="17"/>
      <c r="B2213" s="17"/>
      <c r="C2213" s="35"/>
      <c r="D2213" s="17"/>
      <c r="E2213" s="17"/>
      <c r="F2213" s="17"/>
      <c r="G2213" s="62">
        <f t="shared" si="439"/>
        <v>0</v>
      </c>
      <c r="H2213" s="17"/>
      <c r="I2213" s="17"/>
      <c r="J2213" s="17"/>
      <c r="K2213" s="17"/>
      <c r="L2213" s="17"/>
      <c r="M2213" s="17"/>
      <c r="N2213" s="17"/>
      <c r="O2213" s="17"/>
      <c r="P2213" s="115"/>
      <c r="Q2213" s="62">
        <f>IF(C2213&gt;A_Stammdaten!$B$12,0,SUM(G2213,H2213,J2213,K2213,M2213,N2213)-SUM(I2213,L2213,O2213,P2213))</f>
        <v>0</v>
      </c>
      <c r="R2213" s="17"/>
      <c r="S2213" s="17"/>
      <c r="T2213" s="17"/>
      <c r="U2213" s="62">
        <f t="shared" si="431"/>
        <v>0</v>
      </c>
      <c r="V2213" s="63">
        <f>IF(ISBLANK($B2213),0,VLOOKUP($B2213,Listen!$A$2:$C$45,2,FALSE))</f>
        <v>0</v>
      </c>
      <c r="W2213" s="63">
        <f>IF(ISBLANK($B2213),0,VLOOKUP($B2213,Listen!$A$2:$C$45,3,FALSE))</f>
        <v>0</v>
      </c>
      <c r="X2213" s="49">
        <f t="shared" si="430"/>
        <v>0</v>
      </c>
      <c r="Y2213" s="49">
        <f t="shared" si="429"/>
        <v>0</v>
      </c>
      <c r="Z2213" s="49">
        <f t="shared" si="429"/>
        <v>0</v>
      </c>
      <c r="AA2213" s="49">
        <f t="shared" ref="Y2213:AD2255" si="441">$V2213</f>
        <v>0</v>
      </c>
      <c r="AB2213" s="49">
        <f t="shared" si="441"/>
        <v>0</v>
      </c>
      <c r="AC2213" s="49">
        <f t="shared" si="441"/>
        <v>0</v>
      </c>
      <c r="AD2213" s="49">
        <f t="shared" si="441"/>
        <v>0</v>
      </c>
      <c r="AE2213" s="51">
        <f t="shared" si="440"/>
        <v>0</v>
      </c>
      <c r="AF2213" s="51">
        <f>IF(C2213=A_Stammdaten!$B$12,D_SAV!$U2213-D_SAV!$AG2213,HLOOKUP(A_Stammdaten!$B$12-1,$AH$4:$AN$4004,ROW(C2213)-3,FALSE)-$AG2213)</f>
        <v>0</v>
      </c>
      <c r="AG2213" s="51">
        <f>HLOOKUP(A_Stammdaten!$B$12,$AH$4:$AN$4004,ROW(C2213)-3,FALSE)</f>
        <v>0</v>
      </c>
      <c r="AH2213" s="51">
        <f t="shared" si="432"/>
        <v>0</v>
      </c>
      <c r="AI2213" s="51">
        <f t="shared" si="433"/>
        <v>0</v>
      </c>
      <c r="AJ2213" s="51">
        <f t="shared" si="434"/>
        <v>0</v>
      </c>
      <c r="AK2213" s="51">
        <f t="shared" si="435"/>
        <v>0</v>
      </c>
      <c r="AL2213" s="51">
        <f t="shared" si="436"/>
        <v>0</v>
      </c>
      <c r="AM2213" s="51">
        <f t="shared" si="437"/>
        <v>0</v>
      </c>
      <c r="AN2213" s="51">
        <f t="shared" si="438"/>
        <v>0</v>
      </c>
    </row>
    <row r="2214" spans="1:40" x14ac:dyDescent="0.25">
      <c r="A2214" s="17"/>
      <c r="B2214" s="17"/>
      <c r="C2214" s="35"/>
      <c r="D2214" s="17"/>
      <c r="E2214" s="17"/>
      <c r="F2214" s="17"/>
      <c r="G2214" s="62">
        <f t="shared" si="439"/>
        <v>0</v>
      </c>
      <c r="H2214" s="17"/>
      <c r="I2214" s="17"/>
      <c r="J2214" s="17"/>
      <c r="K2214" s="17"/>
      <c r="L2214" s="17"/>
      <c r="M2214" s="17"/>
      <c r="N2214" s="17"/>
      <c r="O2214" s="17"/>
      <c r="P2214" s="115"/>
      <c r="Q2214" s="62">
        <f>IF(C2214&gt;A_Stammdaten!$B$12,0,SUM(G2214,H2214,J2214,K2214,M2214,N2214)-SUM(I2214,L2214,O2214,P2214))</f>
        <v>0</v>
      </c>
      <c r="R2214" s="17"/>
      <c r="S2214" s="17"/>
      <c r="T2214" s="17"/>
      <c r="U2214" s="62">
        <f t="shared" si="431"/>
        <v>0</v>
      </c>
      <c r="V2214" s="63">
        <f>IF(ISBLANK($B2214),0,VLOOKUP($B2214,Listen!$A$2:$C$45,2,FALSE))</f>
        <v>0</v>
      </c>
      <c r="W2214" s="63">
        <f>IF(ISBLANK($B2214),0,VLOOKUP($B2214,Listen!$A$2:$C$45,3,FALSE))</f>
        <v>0</v>
      </c>
      <c r="X2214" s="49">
        <f t="shared" si="430"/>
        <v>0</v>
      </c>
      <c r="Y2214" s="49">
        <f t="shared" si="441"/>
        <v>0</v>
      </c>
      <c r="Z2214" s="49">
        <f t="shared" si="441"/>
        <v>0</v>
      </c>
      <c r="AA2214" s="49">
        <f t="shared" si="441"/>
        <v>0</v>
      </c>
      <c r="AB2214" s="49">
        <f t="shared" si="441"/>
        <v>0</v>
      </c>
      <c r="AC2214" s="49">
        <f t="shared" si="441"/>
        <v>0</v>
      </c>
      <c r="AD2214" s="49">
        <f t="shared" si="441"/>
        <v>0</v>
      </c>
      <c r="AE2214" s="51">
        <f t="shared" si="440"/>
        <v>0</v>
      </c>
      <c r="AF2214" s="51">
        <f>IF(C2214=A_Stammdaten!$B$12,D_SAV!$U2214-D_SAV!$AG2214,HLOOKUP(A_Stammdaten!$B$12-1,$AH$4:$AN$4004,ROW(C2214)-3,FALSE)-$AG2214)</f>
        <v>0</v>
      </c>
      <c r="AG2214" s="51">
        <f>HLOOKUP(A_Stammdaten!$B$12,$AH$4:$AN$4004,ROW(C2214)-3,FALSE)</f>
        <v>0</v>
      </c>
      <c r="AH2214" s="51">
        <f t="shared" si="432"/>
        <v>0</v>
      </c>
      <c r="AI2214" s="51">
        <f t="shared" si="433"/>
        <v>0</v>
      </c>
      <c r="AJ2214" s="51">
        <f t="shared" si="434"/>
        <v>0</v>
      </c>
      <c r="AK2214" s="51">
        <f t="shared" si="435"/>
        <v>0</v>
      </c>
      <c r="AL2214" s="51">
        <f t="shared" si="436"/>
        <v>0</v>
      </c>
      <c r="AM2214" s="51">
        <f t="shared" si="437"/>
        <v>0</v>
      </c>
      <c r="AN2214" s="51">
        <f t="shared" si="438"/>
        <v>0</v>
      </c>
    </row>
    <row r="2215" spans="1:40" x14ac:dyDescent="0.25">
      <c r="A2215" s="17"/>
      <c r="B2215" s="17"/>
      <c r="C2215" s="35"/>
      <c r="D2215" s="17"/>
      <c r="E2215" s="17"/>
      <c r="F2215" s="17"/>
      <c r="G2215" s="62">
        <f t="shared" si="439"/>
        <v>0</v>
      </c>
      <c r="H2215" s="17"/>
      <c r="I2215" s="17"/>
      <c r="J2215" s="17"/>
      <c r="K2215" s="17"/>
      <c r="L2215" s="17"/>
      <c r="M2215" s="17"/>
      <c r="N2215" s="17"/>
      <c r="O2215" s="17"/>
      <c r="P2215" s="115"/>
      <c r="Q2215" s="62">
        <f>IF(C2215&gt;A_Stammdaten!$B$12,0,SUM(G2215,H2215,J2215,K2215,M2215,N2215)-SUM(I2215,L2215,O2215,P2215))</f>
        <v>0</v>
      </c>
      <c r="R2215" s="17"/>
      <c r="S2215" s="17"/>
      <c r="T2215" s="17"/>
      <c r="U2215" s="62">
        <f t="shared" si="431"/>
        <v>0</v>
      </c>
      <c r="V2215" s="63">
        <f>IF(ISBLANK($B2215),0,VLOOKUP($B2215,Listen!$A$2:$C$45,2,FALSE))</f>
        <v>0</v>
      </c>
      <c r="W2215" s="63">
        <f>IF(ISBLANK($B2215),0,VLOOKUP($B2215,Listen!$A$2:$C$45,3,FALSE))</f>
        <v>0</v>
      </c>
      <c r="X2215" s="49">
        <f t="shared" si="430"/>
        <v>0</v>
      </c>
      <c r="Y2215" s="49">
        <f t="shared" si="441"/>
        <v>0</v>
      </c>
      <c r="Z2215" s="49">
        <f t="shared" si="441"/>
        <v>0</v>
      </c>
      <c r="AA2215" s="49">
        <f t="shared" si="441"/>
        <v>0</v>
      </c>
      <c r="AB2215" s="49">
        <f t="shared" si="441"/>
        <v>0</v>
      </c>
      <c r="AC2215" s="49">
        <f t="shared" si="441"/>
        <v>0</v>
      </c>
      <c r="AD2215" s="49">
        <f t="shared" si="441"/>
        <v>0</v>
      </c>
      <c r="AE2215" s="51">
        <f t="shared" si="440"/>
        <v>0</v>
      </c>
      <c r="AF2215" s="51">
        <f>IF(C2215=A_Stammdaten!$B$12,D_SAV!$U2215-D_SAV!$AG2215,HLOOKUP(A_Stammdaten!$B$12-1,$AH$4:$AN$4004,ROW(C2215)-3,FALSE)-$AG2215)</f>
        <v>0</v>
      </c>
      <c r="AG2215" s="51">
        <f>HLOOKUP(A_Stammdaten!$B$12,$AH$4:$AN$4004,ROW(C2215)-3,FALSE)</f>
        <v>0</v>
      </c>
      <c r="AH2215" s="51">
        <f t="shared" si="432"/>
        <v>0</v>
      </c>
      <c r="AI2215" s="51">
        <f t="shared" si="433"/>
        <v>0</v>
      </c>
      <c r="AJ2215" s="51">
        <f t="shared" si="434"/>
        <v>0</v>
      </c>
      <c r="AK2215" s="51">
        <f t="shared" si="435"/>
        <v>0</v>
      </c>
      <c r="AL2215" s="51">
        <f t="shared" si="436"/>
        <v>0</v>
      </c>
      <c r="AM2215" s="51">
        <f t="shared" si="437"/>
        <v>0</v>
      </c>
      <c r="AN2215" s="51">
        <f t="shared" si="438"/>
        <v>0</v>
      </c>
    </row>
    <row r="2216" spans="1:40" x14ac:dyDescent="0.25">
      <c r="A2216" s="17"/>
      <c r="B2216" s="17"/>
      <c r="C2216" s="35"/>
      <c r="D2216" s="17"/>
      <c r="E2216" s="17"/>
      <c r="F2216" s="17"/>
      <c r="G2216" s="62">
        <f t="shared" si="439"/>
        <v>0</v>
      </c>
      <c r="H2216" s="17"/>
      <c r="I2216" s="17"/>
      <c r="J2216" s="17"/>
      <c r="K2216" s="17"/>
      <c r="L2216" s="17"/>
      <c r="M2216" s="17"/>
      <c r="N2216" s="17"/>
      <c r="O2216" s="17"/>
      <c r="P2216" s="115"/>
      <c r="Q2216" s="62">
        <f>IF(C2216&gt;A_Stammdaten!$B$12,0,SUM(G2216,H2216,J2216,K2216,M2216,N2216)-SUM(I2216,L2216,O2216,P2216))</f>
        <v>0</v>
      </c>
      <c r="R2216" s="17"/>
      <c r="S2216" s="17"/>
      <c r="T2216" s="17"/>
      <c r="U2216" s="62">
        <f t="shared" si="431"/>
        <v>0</v>
      </c>
      <c r="V2216" s="63">
        <f>IF(ISBLANK($B2216),0,VLOOKUP($B2216,Listen!$A$2:$C$45,2,FALSE))</f>
        <v>0</v>
      </c>
      <c r="W2216" s="63">
        <f>IF(ISBLANK($B2216),0,VLOOKUP($B2216,Listen!$A$2:$C$45,3,FALSE))</f>
        <v>0</v>
      </c>
      <c r="X2216" s="49">
        <f t="shared" si="430"/>
        <v>0</v>
      </c>
      <c r="Y2216" s="49">
        <f t="shared" si="441"/>
        <v>0</v>
      </c>
      <c r="Z2216" s="49">
        <f t="shared" si="441"/>
        <v>0</v>
      </c>
      <c r="AA2216" s="49">
        <f t="shared" si="441"/>
        <v>0</v>
      </c>
      <c r="AB2216" s="49">
        <f t="shared" si="441"/>
        <v>0</v>
      </c>
      <c r="AC2216" s="49">
        <f t="shared" si="441"/>
        <v>0</v>
      </c>
      <c r="AD2216" s="49">
        <f t="shared" si="441"/>
        <v>0</v>
      </c>
      <c r="AE2216" s="51">
        <f t="shared" si="440"/>
        <v>0</v>
      </c>
      <c r="AF2216" s="51">
        <f>IF(C2216=A_Stammdaten!$B$12,D_SAV!$U2216-D_SAV!$AG2216,HLOOKUP(A_Stammdaten!$B$12-1,$AH$4:$AN$4004,ROW(C2216)-3,FALSE)-$AG2216)</f>
        <v>0</v>
      </c>
      <c r="AG2216" s="51">
        <f>HLOOKUP(A_Stammdaten!$B$12,$AH$4:$AN$4004,ROW(C2216)-3,FALSE)</f>
        <v>0</v>
      </c>
      <c r="AH2216" s="51">
        <f t="shared" si="432"/>
        <v>0</v>
      </c>
      <c r="AI2216" s="51">
        <f t="shared" si="433"/>
        <v>0</v>
      </c>
      <c r="AJ2216" s="51">
        <f t="shared" si="434"/>
        <v>0</v>
      </c>
      <c r="AK2216" s="51">
        <f t="shared" si="435"/>
        <v>0</v>
      </c>
      <c r="AL2216" s="51">
        <f t="shared" si="436"/>
        <v>0</v>
      </c>
      <c r="AM2216" s="51">
        <f t="shared" si="437"/>
        <v>0</v>
      </c>
      <c r="AN2216" s="51">
        <f t="shared" si="438"/>
        <v>0</v>
      </c>
    </row>
    <row r="2217" spans="1:40" x14ac:dyDescent="0.25">
      <c r="A2217" s="17"/>
      <c r="B2217" s="17"/>
      <c r="C2217" s="35"/>
      <c r="D2217" s="17"/>
      <c r="E2217" s="17"/>
      <c r="F2217" s="17"/>
      <c r="G2217" s="62">
        <f t="shared" si="439"/>
        <v>0</v>
      </c>
      <c r="H2217" s="17"/>
      <c r="I2217" s="17"/>
      <c r="J2217" s="17"/>
      <c r="K2217" s="17"/>
      <c r="L2217" s="17"/>
      <c r="M2217" s="17"/>
      <c r="N2217" s="17"/>
      <c r="O2217" s="17"/>
      <c r="P2217" s="115"/>
      <c r="Q2217" s="62">
        <f>IF(C2217&gt;A_Stammdaten!$B$12,0,SUM(G2217,H2217,J2217,K2217,M2217,N2217)-SUM(I2217,L2217,O2217,P2217))</f>
        <v>0</v>
      </c>
      <c r="R2217" s="17"/>
      <c r="S2217" s="17"/>
      <c r="T2217" s="17"/>
      <c r="U2217" s="62">
        <f t="shared" si="431"/>
        <v>0</v>
      </c>
      <c r="V2217" s="63">
        <f>IF(ISBLANK($B2217),0,VLOOKUP($B2217,Listen!$A$2:$C$45,2,FALSE))</f>
        <v>0</v>
      </c>
      <c r="W2217" s="63">
        <f>IF(ISBLANK($B2217),0,VLOOKUP($B2217,Listen!$A$2:$C$45,3,FALSE))</f>
        <v>0</v>
      </c>
      <c r="X2217" s="49">
        <f t="shared" si="430"/>
        <v>0</v>
      </c>
      <c r="Y2217" s="49">
        <f t="shared" si="441"/>
        <v>0</v>
      </c>
      <c r="Z2217" s="49">
        <f t="shared" si="441"/>
        <v>0</v>
      </c>
      <c r="AA2217" s="49">
        <f t="shared" si="441"/>
        <v>0</v>
      </c>
      <c r="AB2217" s="49">
        <f t="shared" si="441"/>
        <v>0</v>
      </c>
      <c r="AC2217" s="49">
        <f t="shared" si="441"/>
        <v>0</v>
      </c>
      <c r="AD2217" s="49">
        <f t="shared" si="441"/>
        <v>0</v>
      </c>
      <c r="AE2217" s="51">
        <f t="shared" si="440"/>
        <v>0</v>
      </c>
      <c r="AF2217" s="51">
        <f>IF(C2217=A_Stammdaten!$B$12,D_SAV!$U2217-D_SAV!$AG2217,HLOOKUP(A_Stammdaten!$B$12-1,$AH$4:$AN$4004,ROW(C2217)-3,FALSE)-$AG2217)</f>
        <v>0</v>
      </c>
      <c r="AG2217" s="51">
        <f>HLOOKUP(A_Stammdaten!$B$12,$AH$4:$AN$4004,ROW(C2217)-3,FALSE)</f>
        <v>0</v>
      </c>
      <c r="AH2217" s="51">
        <f t="shared" si="432"/>
        <v>0</v>
      </c>
      <c r="AI2217" s="51">
        <f t="shared" si="433"/>
        <v>0</v>
      </c>
      <c r="AJ2217" s="51">
        <f t="shared" si="434"/>
        <v>0</v>
      </c>
      <c r="AK2217" s="51">
        <f t="shared" si="435"/>
        <v>0</v>
      </c>
      <c r="AL2217" s="51">
        <f t="shared" si="436"/>
        <v>0</v>
      </c>
      <c r="AM2217" s="51">
        <f t="shared" si="437"/>
        <v>0</v>
      </c>
      <c r="AN2217" s="51">
        <f t="shared" si="438"/>
        <v>0</v>
      </c>
    </row>
    <row r="2218" spans="1:40" x14ac:dyDescent="0.25">
      <c r="A2218" s="17"/>
      <c r="B2218" s="17"/>
      <c r="C2218" s="35"/>
      <c r="D2218" s="17"/>
      <c r="E2218" s="17"/>
      <c r="F2218" s="17"/>
      <c r="G2218" s="62">
        <f t="shared" si="439"/>
        <v>0</v>
      </c>
      <c r="H2218" s="17"/>
      <c r="I2218" s="17"/>
      <c r="J2218" s="17"/>
      <c r="K2218" s="17"/>
      <c r="L2218" s="17"/>
      <c r="M2218" s="17"/>
      <c r="N2218" s="17"/>
      <c r="O2218" s="17"/>
      <c r="P2218" s="115"/>
      <c r="Q2218" s="62">
        <f>IF(C2218&gt;A_Stammdaten!$B$12,0,SUM(G2218,H2218,J2218,K2218,M2218,N2218)-SUM(I2218,L2218,O2218,P2218))</f>
        <v>0</v>
      </c>
      <c r="R2218" s="17"/>
      <c r="S2218" s="17"/>
      <c r="T2218" s="17"/>
      <c r="U2218" s="62">
        <f t="shared" si="431"/>
        <v>0</v>
      </c>
      <c r="V2218" s="63">
        <f>IF(ISBLANK($B2218),0,VLOOKUP($B2218,Listen!$A$2:$C$45,2,FALSE))</f>
        <v>0</v>
      </c>
      <c r="W2218" s="63">
        <f>IF(ISBLANK($B2218),0,VLOOKUP($B2218,Listen!$A$2:$C$45,3,FALSE))</f>
        <v>0</v>
      </c>
      <c r="X2218" s="49">
        <f t="shared" si="430"/>
        <v>0</v>
      </c>
      <c r="Y2218" s="49">
        <f t="shared" si="441"/>
        <v>0</v>
      </c>
      <c r="Z2218" s="49">
        <f t="shared" si="441"/>
        <v>0</v>
      </c>
      <c r="AA2218" s="49">
        <f t="shared" si="441"/>
        <v>0</v>
      </c>
      <c r="AB2218" s="49">
        <f t="shared" si="441"/>
        <v>0</v>
      </c>
      <c r="AC2218" s="49">
        <f t="shared" si="441"/>
        <v>0</v>
      </c>
      <c r="AD2218" s="49">
        <f t="shared" si="441"/>
        <v>0</v>
      </c>
      <c r="AE2218" s="51">
        <f t="shared" si="440"/>
        <v>0</v>
      </c>
      <c r="AF2218" s="51">
        <f>IF(C2218=A_Stammdaten!$B$12,D_SAV!$U2218-D_SAV!$AG2218,HLOOKUP(A_Stammdaten!$B$12-1,$AH$4:$AN$4004,ROW(C2218)-3,FALSE)-$AG2218)</f>
        <v>0</v>
      </c>
      <c r="AG2218" s="51">
        <f>HLOOKUP(A_Stammdaten!$B$12,$AH$4:$AN$4004,ROW(C2218)-3,FALSE)</f>
        <v>0</v>
      </c>
      <c r="AH2218" s="51">
        <f t="shared" si="432"/>
        <v>0</v>
      </c>
      <c r="AI2218" s="51">
        <f t="shared" si="433"/>
        <v>0</v>
      </c>
      <c r="AJ2218" s="51">
        <f t="shared" si="434"/>
        <v>0</v>
      </c>
      <c r="AK2218" s="51">
        <f t="shared" si="435"/>
        <v>0</v>
      </c>
      <c r="AL2218" s="51">
        <f t="shared" si="436"/>
        <v>0</v>
      </c>
      <c r="AM2218" s="51">
        <f t="shared" si="437"/>
        <v>0</v>
      </c>
      <c r="AN2218" s="51">
        <f t="shared" si="438"/>
        <v>0</v>
      </c>
    </row>
    <row r="2219" spans="1:40" x14ac:dyDescent="0.25">
      <c r="A2219" s="17"/>
      <c r="B2219" s="17"/>
      <c r="C2219" s="35"/>
      <c r="D2219" s="17"/>
      <c r="E2219" s="17"/>
      <c r="F2219" s="17"/>
      <c r="G2219" s="62">
        <f t="shared" si="439"/>
        <v>0</v>
      </c>
      <c r="H2219" s="17"/>
      <c r="I2219" s="17"/>
      <c r="J2219" s="17"/>
      <c r="K2219" s="17"/>
      <c r="L2219" s="17"/>
      <c r="M2219" s="17"/>
      <c r="N2219" s="17"/>
      <c r="O2219" s="17"/>
      <c r="P2219" s="115"/>
      <c r="Q2219" s="62">
        <f>IF(C2219&gt;A_Stammdaten!$B$12,0,SUM(G2219,H2219,J2219,K2219,M2219,N2219)-SUM(I2219,L2219,O2219,P2219))</f>
        <v>0</v>
      </c>
      <c r="R2219" s="17"/>
      <c r="S2219" s="17"/>
      <c r="T2219" s="17"/>
      <c r="U2219" s="62">
        <f t="shared" si="431"/>
        <v>0</v>
      </c>
      <c r="V2219" s="63">
        <f>IF(ISBLANK($B2219),0,VLOOKUP($B2219,Listen!$A$2:$C$45,2,FALSE))</f>
        <v>0</v>
      </c>
      <c r="W2219" s="63">
        <f>IF(ISBLANK($B2219),0,VLOOKUP($B2219,Listen!$A$2:$C$45,3,FALSE))</f>
        <v>0</v>
      </c>
      <c r="X2219" s="49">
        <f t="shared" si="430"/>
        <v>0</v>
      </c>
      <c r="Y2219" s="49">
        <f t="shared" si="441"/>
        <v>0</v>
      </c>
      <c r="Z2219" s="49">
        <f t="shared" si="441"/>
        <v>0</v>
      </c>
      <c r="AA2219" s="49">
        <f t="shared" si="441"/>
        <v>0</v>
      </c>
      <c r="AB2219" s="49">
        <f t="shared" si="441"/>
        <v>0</v>
      </c>
      <c r="AC2219" s="49">
        <f t="shared" si="441"/>
        <v>0</v>
      </c>
      <c r="AD2219" s="49">
        <f t="shared" si="441"/>
        <v>0</v>
      </c>
      <c r="AE2219" s="51">
        <f t="shared" si="440"/>
        <v>0</v>
      </c>
      <c r="AF2219" s="51">
        <f>IF(C2219=A_Stammdaten!$B$12,D_SAV!$U2219-D_SAV!$AG2219,HLOOKUP(A_Stammdaten!$B$12-1,$AH$4:$AN$4004,ROW(C2219)-3,FALSE)-$AG2219)</f>
        <v>0</v>
      </c>
      <c r="AG2219" s="51">
        <f>HLOOKUP(A_Stammdaten!$B$12,$AH$4:$AN$4004,ROW(C2219)-3,FALSE)</f>
        <v>0</v>
      </c>
      <c r="AH2219" s="51">
        <f t="shared" si="432"/>
        <v>0</v>
      </c>
      <c r="AI2219" s="51">
        <f t="shared" si="433"/>
        <v>0</v>
      </c>
      <c r="AJ2219" s="51">
        <f t="shared" si="434"/>
        <v>0</v>
      </c>
      <c r="AK2219" s="51">
        <f t="shared" si="435"/>
        <v>0</v>
      </c>
      <c r="AL2219" s="51">
        <f t="shared" si="436"/>
        <v>0</v>
      </c>
      <c r="AM2219" s="51">
        <f t="shared" si="437"/>
        <v>0</v>
      </c>
      <c r="AN2219" s="51">
        <f t="shared" si="438"/>
        <v>0</v>
      </c>
    </row>
    <row r="2220" spans="1:40" x14ac:dyDescent="0.25">
      <c r="A2220" s="17"/>
      <c r="B2220" s="17"/>
      <c r="C2220" s="35"/>
      <c r="D2220" s="17"/>
      <c r="E2220" s="17"/>
      <c r="F2220" s="17"/>
      <c r="G2220" s="62">
        <f t="shared" si="439"/>
        <v>0</v>
      </c>
      <c r="H2220" s="17"/>
      <c r="I2220" s="17"/>
      <c r="J2220" s="17"/>
      <c r="K2220" s="17"/>
      <c r="L2220" s="17"/>
      <c r="M2220" s="17"/>
      <c r="N2220" s="17"/>
      <c r="O2220" s="17"/>
      <c r="P2220" s="115"/>
      <c r="Q2220" s="62">
        <f>IF(C2220&gt;A_Stammdaten!$B$12,0,SUM(G2220,H2220,J2220,K2220,M2220,N2220)-SUM(I2220,L2220,O2220,P2220))</f>
        <v>0</v>
      </c>
      <c r="R2220" s="17"/>
      <c r="S2220" s="17"/>
      <c r="T2220" s="17"/>
      <c r="U2220" s="62">
        <f t="shared" si="431"/>
        <v>0</v>
      </c>
      <c r="V2220" s="63">
        <f>IF(ISBLANK($B2220),0,VLOOKUP($B2220,Listen!$A$2:$C$45,2,FALSE))</f>
        <v>0</v>
      </c>
      <c r="W2220" s="63">
        <f>IF(ISBLANK($B2220),0,VLOOKUP($B2220,Listen!$A$2:$C$45,3,FALSE))</f>
        <v>0</v>
      </c>
      <c r="X2220" s="49">
        <f t="shared" si="430"/>
        <v>0</v>
      </c>
      <c r="Y2220" s="49">
        <f t="shared" si="441"/>
        <v>0</v>
      </c>
      <c r="Z2220" s="49">
        <f t="shared" si="441"/>
        <v>0</v>
      </c>
      <c r="AA2220" s="49">
        <f t="shared" si="441"/>
        <v>0</v>
      </c>
      <c r="AB2220" s="49">
        <f t="shared" si="441"/>
        <v>0</v>
      </c>
      <c r="AC2220" s="49">
        <f t="shared" si="441"/>
        <v>0</v>
      </c>
      <c r="AD2220" s="49">
        <f t="shared" si="441"/>
        <v>0</v>
      </c>
      <c r="AE2220" s="51">
        <f t="shared" si="440"/>
        <v>0</v>
      </c>
      <c r="AF2220" s="51">
        <f>IF(C2220=A_Stammdaten!$B$12,D_SAV!$U2220-D_SAV!$AG2220,HLOOKUP(A_Stammdaten!$B$12-1,$AH$4:$AN$4004,ROW(C2220)-3,FALSE)-$AG2220)</f>
        <v>0</v>
      </c>
      <c r="AG2220" s="51">
        <f>HLOOKUP(A_Stammdaten!$B$12,$AH$4:$AN$4004,ROW(C2220)-3,FALSE)</f>
        <v>0</v>
      </c>
      <c r="AH2220" s="51">
        <f t="shared" si="432"/>
        <v>0</v>
      </c>
      <c r="AI2220" s="51">
        <f t="shared" si="433"/>
        <v>0</v>
      </c>
      <c r="AJ2220" s="51">
        <f t="shared" si="434"/>
        <v>0</v>
      </c>
      <c r="AK2220" s="51">
        <f t="shared" si="435"/>
        <v>0</v>
      </c>
      <c r="AL2220" s="51">
        <f t="shared" si="436"/>
        <v>0</v>
      </c>
      <c r="AM2220" s="51">
        <f t="shared" si="437"/>
        <v>0</v>
      </c>
      <c r="AN2220" s="51">
        <f t="shared" si="438"/>
        <v>0</v>
      </c>
    </row>
    <row r="2221" spans="1:40" x14ac:dyDescent="0.25">
      <c r="A2221" s="17"/>
      <c r="B2221" s="17"/>
      <c r="C2221" s="35"/>
      <c r="D2221" s="17"/>
      <c r="E2221" s="17"/>
      <c r="F2221" s="17"/>
      <c r="G2221" s="62">
        <f t="shared" si="439"/>
        <v>0</v>
      </c>
      <c r="H2221" s="17"/>
      <c r="I2221" s="17"/>
      <c r="J2221" s="17"/>
      <c r="K2221" s="17"/>
      <c r="L2221" s="17"/>
      <c r="M2221" s="17"/>
      <c r="N2221" s="17"/>
      <c r="O2221" s="17"/>
      <c r="P2221" s="115"/>
      <c r="Q2221" s="62">
        <f>IF(C2221&gt;A_Stammdaten!$B$12,0,SUM(G2221,H2221,J2221,K2221,M2221,N2221)-SUM(I2221,L2221,O2221,P2221))</f>
        <v>0</v>
      </c>
      <c r="R2221" s="17"/>
      <c r="S2221" s="17"/>
      <c r="T2221" s="17"/>
      <c r="U2221" s="62">
        <f t="shared" si="431"/>
        <v>0</v>
      </c>
      <c r="V2221" s="63">
        <f>IF(ISBLANK($B2221),0,VLOOKUP($B2221,Listen!$A$2:$C$45,2,FALSE))</f>
        <v>0</v>
      </c>
      <c r="W2221" s="63">
        <f>IF(ISBLANK($B2221),0,VLOOKUP($B2221,Listen!$A$2:$C$45,3,FALSE))</f>
        <v>0</v>
      </c>
      <c r="X2221" s="49">
        <f t="shared" si="430"/>
        <v>0</v>
      </c>
      <c r="Y2221" s="49">
        <f t="shared" si="441"/>
        <v>0</v>
      </c>
      <c r="Z2221" s="49">
        <f t="shared" si="441"/>
        <v>0</v>
      </c>
      <c r="AA2221" s="49">
        <f t="shared" si="441"/>
        <v>0</v>
      </c>
      <c r="AB2221" s="49">
        <f t="shared" si="441"/>
        <v>0</v>
      </c>
      <c r="AC2221" s="49">
        <f t="shared" si="441"/>
        <v>0</v>
      </c>
      <c r="AD2221" s="49">
        <f t="shared" si="441"/>
        <v>0</v>
      </c>
      <c r="AE2221" s="51">
        <f t="shared" si="440"/>
        <v>0</v>
      </c>
      <c r="AF2221" s="51">
        <f>IF(C2221=A_Stammdaten!$B$12,D_SAV!$U2221-D_SAV!$AG2221,HLOOKUP(A_Stammdaten!$B$12-1,$AH$4:$AN$4004,ROW(C2221)-3,FALSE)-$AG2221)</f>
        <v>0</v>
      </c>
      <c r="AG2221" s="51">
        <f>HLOOKUP(A_Stammdaten!$B$12,$AH$4:$AN$4004,ROW(C2221)-3,FALSE)</f>
        <v>0</v>
      </c>
      <c r="AH2221" s="51">
        <f t="shared" si="432"/>
        <v>0</v>
      </c>
      <c r="AI2221" s="51">
        <f t="shared" si="433"/>
        <v>0</v>
      </c>
      <c r="AJ2221" s="51">
        <f t="shared" si="434"/>
        <v>0</v>
      </c>
      <c r="AK2221" s="51">
        <f t="shared" si="435"/>
        <v>0</v>
      </c>
      <c r="AL2221" s="51">
        <f t="shared" si="436"/>
        <v>0</v>
      </c>
      <c r="AM2221" s="51">
        <f t="shared" si="437"/>
        <v>0</v>
      </c>
      <c r="AN2221" s="51">
        <f t="shared" si="438"/>
        <v>0</v>
      </c>
    </row>
    <row r="2222" spans="1:40" x14ac:dyDescent="0.25">
      <c r="A2222" s="17"/>
      <c r="B2222" s="17"/>
      <c r="C2222" s="35"/>
      <c r="D2222" s="17"/>
      <c r="E2222" s="17"/>
      <c r="F2222" s="17"/>
      <c r="G2222" s="62">
        <f t="shared" si="439"/>
        <v>0</v>
      </c>
      <c r="H2222" s="17"/>
      <c r="I2222" s="17"/>
      <c r="J2222" s="17"/>
      <c r="K2222" s="17"/>
      <c r="L2222" s="17"/>
      <c r="M2222" s="17"/>
      <c r="N2222" s="17"/>
      <c r="O2222" s="17"/>
      <c r="P2222" s="115"/>
      <c r="Q2222" s="62">
        <f>IF(C2222&gt;A_Stammdaten!$B$12,0,SUM(G2222,H2222,J2222,K2222,M2222,N2222)-SUM(I2222,L2222,O2222,P2222))</f>
        <v>0</v>
      </c>
      <c r="R2222" s="17"/>
      <c r="S2222" s="17"/>
      <c r="T2222" s="17"/>
      <c r="U2222" s="62">
        <f t="shared" si="431"/>
        <v>0</v>
      </c>
      <c r="V2222" s="63">
        <f>IF(ISBLANK($B2222),0,VLOOKUP($B2222,Listen!$A$2:$C$45,2,FALSE))</f>
        <v>0</v>
      </c>
      <c r="W2222" s="63">
        <f>IF(ISBLANK($B2222),0,VLOOKUP($B2222,Listen!$A$2:$C$45,3,FALSE))</f>
        <v>0</v>
      </c>
      <c r="X2222" s="49">
        <f t="shared" si="430"/>
        <v>0</v>
      </c>
      <c r="Y2222" s="49">
        <f t="shared" si="441"/>
        <v>0</v>
      </c>
      <c r="Z2222" s="49">
        <f t="shared" si="441"/>
        <v>0</v>
      </c>
      <c r="AA2222" s="49">
        <f t="shared" si="441"/>
        <v>0</v>
      </c>
      <c r="AB2222" s="49">
        <f t="shared" si="441"/>
        <v>0</v>
      </c>
      <c r="AC2222" s="49">
        <f t="shared" si="441"/>
        <v>0</v>
      </c>
      <c r="AD2222" s="49">
        <f t="shared" si="441"/>
        <v>0</v>
      </c>
      <c r="AE2222" s="51">
        <f t="shared" si="440"/>
        <v>0</v>
      </c>
      <c r="AF2222" s="51">
        <f>IF(C2222=A_Stammdaten!$B$12,D_SAV!$U2222-D_SAV!$AG2222,HLOOKUP(A_Stammdaten!$B$12-1,$AH$4:$AN$4004,ROW(C2222)-3,FALSE)-$AG2222)</f>
        <v>0</v>
      </c>
      <c r="AG2222" s="51">
        <f>HLOOKUP(A_Stammdaten!$B$12,$AH$4:$AN$4004,ROW(C2222)-3,FALSE)</f>
        <v>0</v>
      </c>
      <c r="AH2222" s="51">
        <f t="shared" si="432"/>
        <v>0</v>
      </c>
      <c r="AI2222" s="51">
        <f t="shared" si="433"/>
        <v>0</v>
      </c>
      <c r="AJ2222" s="51">
        <f t="shared" si="434"/>
        <v>0</v>
      </c>
      <c r="AK2222" s="51">
        <f t="shared" si="435"/>
        <v>0</v>
      </c>
      <c r="AL2222" s="51">
        <f t="shared" si="436"/>
        <v>0</v>
      </c>
      <c r="AM2222" s="51">
        <f t="shared" si="437"/>
        <v>0</v>
      </c>
      <c r="AN2222" s="51">
        <f t="shared" si="438"/>
        <v>0</v>
      </c>
    </row>
    <row r="2223" spans="1:40" x14ac:dyDescent="0.25">
      <c r="A2223" s="17"/>
      <c r="B2223" s="17"/>
      <c r="C2223" s="35"/>
      <c r="D2223" s="17"/>
      <c r="E2223" s="17"/>
      <c r="F2223" s="17"/>
      <c r="G2223" s="62">
        <f t="shared" si="439"/>
        <v>0</v>
      </c>
      <c r="H2223" s="17"/>
      <c r="I2223" s="17"/>
      <c r="J2223" s="17"/>
      <c r="K2223" s="17"/>
      <c r="L2223" s="17"/>
      <c r="M2223" s="17"/>
      <c r="N2223" s="17"/>
      <c r="O2223" s="17"/>
      <c r="P2223" s="115"/>
      <c r="Q2223" s="62">
        <f>IF(C2223&gt;A_Stammdaten!$B$12,0,SUM(G2223,H2223,J2223,K2223,M2223,N2223)-SUM(I2223,L2223,O2223,P2223))</f>
        <v>0</v>
      </c>
      <c r="R2223" s="17"/>
      <c r="S2223" s="17"/>
      <c r="T2223" s="17"/>
      <c r="U2223" s="62">
        <f t="shared" si="431"/>
        <v>0</v>
      </c>
      <c r="V2223" s="63">
        <f>IF(ISBLANK($B2223),0,VLOOKUP($B2223,Listen!$A$2:$C$45,2,FALSE))</f>
        <v>0</v>
      </c>
      <c r="W2223" s="63">
        <f>IF(ISBLANK($B2223),0,VLOOKUP($B2223,Listen!$A$2:$C$45,3,FALSE))</f>
        <v>0</v>
      </c>
      <c r="X2223" s="49">
        <f t="shared" si="430"/>
        <v>0</v>
      </c>
      <c r="Y2223" s="49">
        <f t="shared" si="441"/>
        <v>0</v>
      </c>
      <c r="Z2223" s="49">
        <f t="shared" si="441"/>
        <v>0</v>
      </c>
      <c r="AA2223" s="49">
        <f t="shared" si="441"/>
        <v>0</v>
      </c>
      <c r="AB2223" s="49">
        <f t="shared" si="441"/>
        <v>0</v>
      </c>
      <c r="AC2223" s="49">
        <f t="shared" si="441"/>
        <v>0</v>
      </c>
      <c r="AD2223" s="49">
        <f t="shared" si="441"/>
        <v>0</v>
      </c>
      <c r="AE2223" s="51">
        <f t="shared" si="440"/>
        <v>0</v>
      </c>
      <c r="AF2223" s="51">
        <f>IF(C2223=A_Stammdaten!$B$12,D_SAV!$U2223-D_SAV!$AG2223,HLOOKUP(A_Stammdaten!$B$12-1,$AH$4:$AN$4004,ROW(C2223)-3,FALSE)-$AG2223)</f>
        <v>0</v>
      </c>
      <c r="AG2223" s="51">
        <f>HLOOKUP(A_Stammdaten!$B$12,$AH$4:$AN$4004,ROW(C2223)-3,FALSE)</f>
        <v>0</v>
      </c>
      <c r="AH2223" s="51">
        <f t="shared" si="432"/>
        <v>0</v>
      </c>
      <c r="AI2223" s="51">
        <f t="shared" si="433"/>
        <v>0</v>
      </c>
      <c r="AJ2223" s="51">
        <f t="shared" si="434"/>
        <v>0</v>
      </c>
      <c r="AK2223" s="51">
        <f t="shared" si="435"/>
        <v>0</v>
      </c>
      <c r="AL2223" s="51">
        <f t="shared" si="436"/>
        <v>0</v>
      </c>
      <c r="AM2223" s="51">
        <f t="shared" si="437"/>
        <v>0</v>
      </c>
      <c r="AN2223" s="51">
        <f t="shared" si="438"/>
        <v>0</v>
      </c>
    </row>
    <row r="2224" spans="1:40" x14ac:dyDescent="0.25">
      <c r="A2224" s="17"/>
      <c r="B2224" s="17"/>
      <c r="C2224" s="35"/>
      <c r="D2224" s="17"/>
      <c r="E2224" s="17"/>
      <c r="F2224" s="17"/>
      <c r="G2224" s="62">
        <f t="shared" si="439"/>
        <v>0</v>
      </c>
      <c r="H2224" s="17"/>
      <c r="I2224" s="17"/>
      <c r="J2224" s="17"/>
      <c r="K2224" s="17"/>
      <c r="L2224" s="17"/>
      <c r="M2224" s="17"/>
      <c r="N2224" s="17"/>
      <c r="O2224" s="17"/>
      <c r="P2224" s="115"/>
      <c r="Q2224" s="62">
        <f>IF(C2224&gt;A_Stammdaten!$B$12,0,SUM(G2224,H2224,J2224,K2224,M2224,N2224)-SUM(I2224,L2224,O2224,P2224))</f>
        <v>0</v>
      </c>
      <c r="R2224" s="17"/>
      <c r="S2224" s="17"/>
      <c r="T2224" s="17"/>
      <c r="U2224" s="62">
        <f t="shared" si="431"/>
        <v>0</v>
      </c>
      <c r="V2224" s="63">
        <f>IF(ISBLANK($B2224),0,VLOOKUP($B2224,Listen!$A$2:$C$45,2,FALSE))</f>
        <v>0</v>
      </c>
      <c r="W2224" s="63">
        <f>IF(ISBLANK($B2224),0,VLOOKUP($B2224,Listen!$A$2:$C$45,3,FALSE))</f>
        <v>0</v>
      </c>
      <c r="X2224" s="49">
        <f t="shared" si="430"/>
        <v>0</v>
      </c>
      <c r="Y2224" s="49">
        <f t="shared" si="441"/>
        <v>0</v>
      </c>
      <c r="Z2224" s="49">
        <f t="shared" si="441"/>
        <v>0</v>
      </c>
      <c r="AA2224" s="49">
        <f t="shared" si="441"/>
        <v>0</v>
      </c>
      <c r="AB2224" s="49">
        <f t="shared" si="441"/>
        <v>0</v>
      </c>
      <c r="AC2224" s="49">
        <f t="shared" si="441"/>
        <v>0</v>
      </c>
      <c r="AD2224" s="49">
        <f t="shared" si="441"/>
        <v>0</v>
      </c>
      <c r="AE2224" s="51">
        <f t="shared" si="440"/>
        <v>0</v>
      </c>
      <c r="AF2224" s="51">
        <f>IF(C2224=A_Stammdaten!$B$12,D_SAV!$U2224-D_SAV!$AG2224,HLOOKUP(A_Stammdaten!$B$12-1,$AH$4:$AN$4004,ROW(C2224)-3,FALSE)-$AG2224)</f>
        <v>0</v>
      </c>
      <c r="AG2224" s="51">
        <f>HLOOKUP(A_Stammdaten!$B$12,$AH$4:$AN$4004,ROW(C2224)-3,FALSE)</f>
        <v>0</v>
      </c>
      <c r="AH2224" s="51">
        <f t="shared" si="432"/>
        <v>0</v>
      </c>
      <c r="AI2224" s="51">
        <f t="shared" si="433"/>
        <v>0</v>
      </c>
      <c r="AJ2224" s="51">
        <f t="shared" si="434"/>
        <v>0</v>
      </c>
      <c r="AK2224" s="51">
        <f t="shared" si="435"/>
        <v>0</v>
      </c>
      <c r="AL2224" s="51">
        <f t="shared" si="436"/>
        <v>0</v>
      </c>
      <c r="AM2224" s="51">
        <f t="shared" si="437"/>
        <v>0</v>
      </c>
      <c r="AN2224" s="51">
        <f t="shared" si="438"/>
        <v>0</v>
      </c>
    </row>
    <row r="2225" spans="1:40" x14ac:dyDescent="0.25">
      <c r="A2225" s="17"/>
      <c r="B2225" s="17"/>
      <c r="C2225" s="35"/>
      <c r="D2225" s="17"/>
      <c r="E2225" s="17"/>
      <c r="F2225" s="17"/>
      <c r="G2225" s="62">
        <f t="shared" si="439"/>
        <v>0</v>
      </c>
      <c r="H2225" s="17"/>
      <c r="I2225" s="17"/>
      <c r="J2225" s="17"/>
      <c r="K2225" s="17"/>
      <c r="L2225" s="17"/>
      <c r="M2225" s="17"/>
      <c r="N2225" s="17"/>
      <c r="O2225" s="17"/>
      <c r="P2225" s="115"/>
      <c r="Q2225" s="62">
        <f>IF(C2225&gt;A_Stammdaten!$B$12,0,SUM(G2225,H2225,J2225,K2225,M2225,N2225)-SUM(I2225,L2225,O2225,P2225))</f>
        <v>0</v>
      </c>
      <c r="R2225" s="17"/>
      <c r="S2225" s="17"/>
      <c r="T2225" s="17"/>
      <c r="U2225" s="62">
        <f t="shared" si="431"/>
        <v>0</v>
      </c>
      <c r="V2225" s="63">
        <f>IF(ISBLANK($B2225),0,VLOOKUP($B2225,Listen!$A$2:$C$45,2,FALSE))</f>
        <v>0</v>
      </c>
      <c r="W2225" s="63">
        <f>IF(ISBLANK($B2225),0,VLOOKUP($B2225,Listen!$A$2:$C$45,3,FALSE))</f>
        <v>0</v>
      </c>
      <c r="X2225" s="49">
        <f t="shared" si="430"/>
        <v>0</v>
      </c>
      <c r="Y2225" s="49">
        <f t="shared" si="441"/>
        <v>0</v>
      </c>
      <c r="Z2225" s="49">
        <f t="shared" si="441"/>
        <v>0</v>
      </c>
      <c r="AA2225" s="49">
        <f t="shared" si="441"/>
        <v>0</v>
      </c>
      <c r="AB2225" s="49">
        <f t="shared" si="441"/>
        <v>0</v>
      </c>
      <c r="AC2225" s="49">
        <f t="shared" si="441"/>
        <v>0</v>
      </c>
      <c r="AD2225" s="49">
        <f t="shared" si="441"/>
        <v>0</v>
      </c>
      <c r="AE2225" s="51">
        <f t="shared" si="440"/>
        <v>0</v>
      </c>
      <c r="AF2225" s="51">
        <f>IF(C2225=A_Stammdaten!$B$12,D_SAV!$U2225-D_SAV!$AG2225,HLOOKUP(A_Stammdaten!$B$12-1,$AH$4:$AN$4004,ROW(C2225)-3,FALSE)-$AG2225)</f>
        <v>0</v>
      </c>
      <c r="AG2225" s="51">
        <f>HLOOKUP(A_Stammdaten!$B$12,$AH$4:$AN$4004,ROW(C2225)-3,FALSE)</f>
        <v>0</v>
      </c>
      <c r="AH2225" s="51">
        <f t="shared" si="432"/>
        <v>0</v>
      </c>
      <c r="AI2225" s="51">
        <f t="shared" si="433"/>
        <v>0</v>
      </c>
      <c r="AJ2225" s="51">
        <f t="shared" si="434"/>
        <v>0</v>
      </c>
      <c r="AK2225" s="51">
        <f t="shared" si="435"/>
        <v>0</v>
      </c>
      <c r="AL2225" s="51">
        <f t="shared" si="436"/>
        <v>0</v>
      </c>
      <c r="AM2225" s="51">
        <f t="shared" si="437"/>
        <v>0</v>
      </c>
      <c r="AN2225" s="51">
        <f t="shared" si="438"/>
        <v>0</v>
      </c>
    </row>
    <row r="2226" spans="1:40" x14ac:dyDescent="0.25">
      <c r="A2226" s="17"/>
      <c r="B2226" s="17"/>
      <c r="C2226" s="35"/>
      <c r="D2226" s="17"/>
      <c r="E2226" s="17"/>
      <c r="F2226" s="17"/>
      <c r="G2226" s="62">
        <f t="shared" si="439"/>
        <v>0</v>
      </c>
      <c r="H2226" s="17"/>
      <c r="I2226" s="17"/>
      <c r="J2226" s="17"/>
      <c r="K2226" s="17"/>
      <c r="L2226" s="17"/>
      <c r="M2226" s="17"/>
      <c r="N2226" s="17"/>
      <c r="O2226" s="17"/>
      <c r="P2226" s="115"/>
      <c r="Q2226" s="62">
        <f>IF(C2226&gt;A_Stammdaten!$B$12,0,SUM(G2226,H2226,J2226,K2226,M2226,N2226)-SUM(I2226,L2226,O2226,P2226))</f>
        <v>0</v>
      </c>
      <c r="R2226" s="17"/>
      <c r="S2226" s="17"/>
      <c r="T2226" s="17"/>
      <c r="U2226" s="62">
        <f t="shared" si="431"/>
        <v>0</v>
      </c>
      <c r="V2226" s="63">
        <f>IF(ISBLANK($B2226),0,VLOOKUP($B2226,Listen!$A$2:$C$45,2,FALSE))</f>
        <v>0</v>
      </c>
      <c r="W2226" s="63">
        <f>IF(ISBLANK($B2226),0,VLOOKUP($B2226,Listen!$A$2:$C$45,3,FALSE))</f>
        <v>0</v>
      </c>
      <c r="X2226" s="49">
        <f t="shared" si="430"/>
        <v>0</v>
      </c>
      <c r="Y2226" s="49">
        <f t="shared" si="441"/>
        <v>0</v>
      </c>
      <c r="Z2226" s="49">
        <f t="shared" si="441"/>
        <v>0</v>
      </c>
      <c r="AA2226" s="49">
        <f t="shared" si="441"/>
        <v>0</v>
      </c>
      <c r="AB2226" s="49">
        <f t="shared" si="441"/>
        <v>0</v>
      </c>
      <c r="AC2226" s="49">
        <f t="shared" si="441"/>
        <v>0</v>
      </c>
      <c r="AD2226" s="49">
        <f t="shared" si="441"/>
        <v>0</v>
      </c>
      <c r="AE2226" s="51">
        <f t="shared" si="440"/>
        <v>0</v>
      </c>
      <c r="AF2226" s="51">
        <f>IF(C2226=A_Stammdaten!$B$12,D_SAV!$U2226-D_SAV!$AG2226,HLOOKUP(A_Stammdaten!$B$12-1,$AH$4:$AN$4004,ROW(C2226)-3,FALSE)-$AG2226)</f>
        <v>0</v>
      </c>
      <c r="AG2226" s="51">
        <f>HLOOKUP(A_Stammdaten!$B$12,$AH$4:$AN$4004,ROW(C2226)-3,FALSE)</f>
        <v>0</v>
      </c>
      <c r="AH2226" s="51">
        <f t="shared" si="432"/>
        <v>0</v>
      </c>
      <c r="AI2226" s="51">
        <f t="shared" si="433"/>
        <v>0</v>
      </c>
      <c r="AJ2226" s="51">
        <f t="shared" si="434"/>
        <v>0</v>
      </c>
      <c r="AK2226" s="51">
        <f t="shared" si="435"/>
        <v>0</v>
      </c>
      <c r="AL2226" s="51">
        <f t="shared" si="436"/>
        <v>0</v>
      </c>
      <c r="AM2226" s="51">
        <f t="shared" si="437"/>
        <v>0</v>
      </c>
      <c r="AN2226" s="51">
        <f t="shared" si="438"/>
        <v>0</v>
      </c>
    </row>
    <row r="2227" spans="1:40" x14ac:dyDescent="0.25">
      <c r="A2227" s="17"/>
      <c r="B2227" s="17"/>
      <c r="C2227" s="35"/>
      <c r="D2227" s="17"/>
      <c r="E2227" s="17"/>
      <c r="F2227" s="17"/>
      <c r="G2227" s="62">
        <f t="shared" si="439"/>
        <v>0</v>
      </c>
      <c r="H2227" s="17"/>
      <c r="I2227" s="17"/>
      <c r="J2227" s="17"/>
      <c r="K2227" s="17"/>
      <c r="L2227" s="17"/>
      <c r="M2227" s="17"/>
      <c r="N2227" s="17"/>
      <c r="O2227" s="17"/>
      <c r="P2227" s="115"/>
      <c r="Q2227" s="62">
        <f>IF(C2227&gt;A_Stammdaten!$B$12,0,SUM(G2227,H2227,J2227,K2227,M2227,N2227)-SUM(I2227,L2227,O2227,P2227))</f>
        <v>0</v>
      </c>
      <c r="R2227" s="17"/>
      <c r="S2227" s="17"/>
      <c r="T2227" s="17"/>
      <c r="U2227" s="62">
        <f t="shared" si="431"/>
        <v>0</v>
      </c>
      <c r="V2227" s="63">
        <f>IF(ISBLANK($B2227),0,VLOOKUP($B2227,Listen!$A$2:$C$45,2,FALSE))</f>
        <v>0</v>
      </c>
      <c r="W2227" s="63">
        <f>IF(ISBLANK($B2227),0,VLOOKUP($B2227,Listen!$A$2:$C$45,3,FALSE))</f>
        <v>0</v>
      </c>
      <c r="X2227" s="49">
        <f t="shared" si="430"/>
        <v>0</v>
      </c>
      <c r="Y2227" s="49">
        <f t="shared" si="441"/>
        <v>0</v>
      </c>
      <c r="Z2227" s="49">
        <f t="shared" si="441"/>
        <v>0</v>
      </c>
      <c r="AA2227" s="49">
        <f t="shared" si="441"/>
        <v>0</v>
      </c>
      <c r="AB2227" s="49">
        <f t="shared" si="441"/>
        <v>0</v>
      </c>
      <c r="AC2227" s="49">
        <f t="shared" si="441"/>
        <v>0</v>
      </c>
      <c r="AD2227" s="49">
        <f t="shared" si="441"/>
        <v>0</v>
      </c>
      <c r="AE2227" s="51">
        <f t="shared" si="440"/>
        <v>0</v>
      </c>
      <c r="AF2227" s="51">
        <f>IF(C2227=A_Stammdaten!$B$12,D_SAV!$U2227-D_SAV!$AG2227,HLOOKUP(A_Stammdaten!$B$12-1,$AH$4:$AN$4004,ROW(C2227)-3,FALSE)-$AG2227)</f>
        <v>0</v>
      </c>
      <c r="AG2227" s="51">
        <f>HLOOKUP(A_Stammdaten!$B$12,$AH$4:$AN$4004,ROW(C2227)-3,FALSE)</f>
        <v>0</v>
      </c>
      <c r="AH2227" s="51">
        <f t="shared" si="432"/>
        <v>0</v>
      </c>
      <c r="AI2227" s="51">
        <f t="shared" si="433"/>
        <v>0</v>
      </c>
      <c r="AJ2227" s="51">
        <f t="shared" si="434"/>
        <v>0</v>
      </c>
      <c r="AK2227" s="51">
        <f t="shared" si="435"/>
        <v>0</v>
      </c>
      <c r="AL2227" s="51">
        <f t="shared" si="436"/>
        <v>0</v>
      </c>
      <c r="AM2227" s="51">
        <f t="shared" si="437"/>
        <v>0</v>
      </c>
      <c r="AN2227" s="51">
        <f t="shared" si="438"/>
        <v>0</v>
      </c>
    </row>
    <row r="2228" spans="1:40" x14ac:dyDescent="0.25">
      <c r="A2228" s="17"/>
      <c r="B2228" s="17"/>
      <c r="C2228" s="35"/>
      <c r="D2228" s="17"/>
      <c r="E2228" s="17"/>
      <c r="F2228" s="17"/>
      <c r="G2228" s="62">
        <f t="shared" si="439"/>
        <v>0</v>
      </c>
      <c r="H2228" s="17"/>
      <c r="I2228" s="17"/>
      <c r="J2228" s="17"/>
      <c r="K2228" s="17"/>
      <c r="L2228" s="17"/>
      <c r="M2228" s="17"/>
      <c r="N2228" s="17"/>
      <c r="O2228" s="17"/>
      <c r="P2228" s="115"/>
      <c r="Q2228" s="62">
        <f>IF(C2228&gt;A_Stammdaten!$B$12,0,SUM(G2228,H2228,J2228,K2228,M2228,N2228)-SUM(I2228,L2228,O2228,P2228))</f>
        <v>0</v>
      </c>
      <c r="R2228" s="17"/>
      <c r="S2228" s="17"/>
      <c r="T2228" s="17"/>
      <c r="U2228" s="62">
        <f t="shared" si="431"/>
        <v>0</v>
      </c>
      <c r="V2228" s="63">
        <f>IF(ISBLANK($B2228),0,VLOOKUP($B2228,Listen!$A$2:$C$45,2,FALSE))</f>
        <v>0</v>
      </c>
      <c r="W2228" s="63">
        <f>IF(ISBLANK($B2228),0,VLOOKUP($B2228,Listen!$A$2:$C$45,3,FALSE))</f>
        <v>0</v>
      </c>
      <c r="X2228" s="49">
        <f t="shared" si="430"/>
        <v>0</v>
      </c>
      <c r="Y2228" s="49">
        <f t="shared" si="441"/>
        <v>0</v>
      </c>
      <c r="Z2228" s="49">
        <f t="shared" si="441"/>
        <v>0</v>
      </c>
      <c r="AA2228" s="49">
        <f t="shared" si="441"/>
        <v>0</v>
      </c>
      <c r="AB2228" s="49">
        <f t="shared" si="441"/>
        <v>0</v>
      </c>
      <c r="AC2228" s="49">
        <f t="shared" si="441"/>
        <v>0</v>
      </c>
      <c r="AD2228" s="49">
        <f t="shared" si="441"/>
        <v>0</v>
      </c>
      <c r="AE2228" s="51">
        <f t="shared" si="440"/>
        <v>0</v>
      </c>
      <c r="AF2228" s="51">
        <f>IF(C2228=A_Stammdaten!$B$12,D_SAV!$U2228-D_SAV!$AG2228,HLOOKUP(A_Stammdaten!$B$12-1,$AH$4:$AN$4004,ROW(C2228)-3,FALSE)-$AG2228)</f>
        <v>0</v>
      </c>
      <c r="AG2228" s="51">
        <f>HLOOKUP(A_Stammdaten!$B$12,$AH$4:$AN$4004,ROW(C2228)-3,FALSE)</f>
        <v>0</v>
      </c>
      <c r="AH2228" s="51">
        <f t="shared" si="432"/>
        <v>0</v>
      </c>
      <c r="AI2228" s="51">
        <f t="shared" si="433"/>
        <v>0</v>
      </c>
      <c r="AJ2228" s="51">
        <f t="shared" si="434"/>
        <v>0</v>
      </c>
      <c r="AK2228" s="51">
        <f t="shared" si="435"/>
        <v>0</v>
      </c>
      <c r="AL2228" s="51">
        <f t="shared" si="436"/>
        <v>0</v>
      </c>
      <c r="AM2228" s="51">
        <f t="shared" si="437"/>
        <v>0</v>
      </c>
      <c r="AN2228" s="51">
        <f t="shared" si="438"/>
        <v>0</v>
      </c>
    </row>
    <row r="2229" spans="1:40" x14ac:dyDescent="0.25">
      <c r="A2229" s="17"/>
      <c r="B2229" s="17"/>
      <c r="C2229" s="35"/>
      <c r="D2229" s="17"/>
      <c r="E2229" s="17"/>
      <c r="F2229" s="17"/>
      <c r="G2229" s="62">
        <f t="shared" si="439"/>
        <v>0</v>
      </c>
      <c r="H2229" s="17"/>
      <c r="I2229" s="17"/>
      <c r="J2229" s="17"/>
      <c r="K2229" s="17"/>
      <c r="L2229" s="17"/>
      <c r="M2229" s="17"/>
      <c r="N2229" s="17"/>
      <c r="O2229" s="17"/>
      <c r="P2229" s="115"/>
      <c r="Q2229" s="62">
        <f>IF(C2229&gt;A_Stammdaten!$B$12,0,SUM(G2229,H2229,J2229,K2229,M2229,N2229)-SUM(I2229,L2229,O2229,P2229))</f>
        <v>0</v>
      </c>
      <c r="R2229" s="17"/>
      <c r="S2229" s="17"/>
      <c r="T2229" s="17"/>
      <c r="U2229" s="62">
        <f t="shared" si="431"/>
        <v>0</v>
      </c>
      <c r="V2229" s="63">
        <f>IF(ISBLANK($B2229),0,VLOOKUP($B2229,Listen!$A$2:$C$45,2,FALSE))</f>
        <v>0</v>
      </c>
      <c r="W2229" s="63">
        <f>IF(ISBLANK($B2229),0,VLOOKUP($B2229,Listen!$A$2:$C$45,3,FALSE))</f>
        <v>0</v>
      </c>
      <c r="X2229" s="49">
        <f t="shared" si="430"/>
        <v>0</v>
      </c>
      <c r="Y2229" s="49">
        <f t="shared" si="441"/>
        <v>0</v>
      </c>
      <c r="Z2229" s="49">
        <f t="shared" si="441"/>
        <v>0</v>
      </c>
      <c r="AA2229" s="49">
        <f t="shared" si="441"/>
        <v>0</v>
      </c>
      <c r="AB2229" s="49">
        <f t="shared" si="441"/>
        <v>0</v>
      </c>
      <c r="AC2229" s="49">
        <f t="shared" si="441"/>
        <v>0</v>
      </c>
      <c r="AD2229" s="49">
        <f t="shared" si="441"/>
        <v>0</v>
      </c>
      <c r="AE2229" s="51">
        <f t="shared" si="440"/>
        <v>0</v>
      </c>
      <c r="AF2229" s="51">
        <f>IF(C2229=A_Stammdaten!$B$12,D_SAV!$U2229-D_SAV!$AG2229,HLOOKUP(A_Stammdaten!$B$12-1,$AH$4:$AN$4004,ROW(C2229)-3,FALSE)-$AG2229)</f>
        <v>0</v>
      </c>
      <c r="AG2229" s="51">
        <f>HLOOKUP(A_Stammdaten!$B$12,$AH$4:$AN$4004,ROW(C2229)-3,FALSE)</f>
        <v>0</v>
      </c>
      <c r="AH2229" s="51">
        <f t="shared" si="432"/>
        <v>0</v>
      </c>
      <c r="AI2229" s="51">
        <f t="shared" si="433"/>
        <v>0</v>
      </c>
      <c r="AJ2229" s="51">
        <f t="shared" si="434"/>
        <v>0</v>
      </c>
      <c r="AK2229" s="51">
        <f t="shared" si="435"/>
        <v>0</v>
      </c>
      <c r="AL2229" s="51">
        <f t="shared" si="436"/>
        <v>0</v>
      </c>
      <c r="AM2229" s="51">
        <f t="shared" si="437"/>
        <v>0</v>
      </c>
      <c r="AN2229" s="51">
        <f t="shared" si="438"/>
        <v>0</v>
      </c>
    </row>
    <row r="2230" spans="1:40" x14ac:dyDescent="0.25">
      <c r="A2230" s="17"/>
      <c r="B2230" s="17"/>
      <c r="C2230" s="35"/>
      <c r="D2230" s="17"/>
      <c r="E2230" s="17"/>
      <c r="F2230" s="17"/>
      <c r="G2230" s="62">
        <f t="shared" si="439"/>
        <v>0</v>
      </c>
      <c r="H2230" s="17"/>
      <c r="I2230" s="17"/>
      <c r="J2230" s="17"/>
      <c r="K2230" s="17"/>
      <c r="L2230" s="17"/>
      <c r="M2230" s="17"/>
      <c r="N2230" s="17"/>
      <c r="O2230" s="17"/>
      <c r="P2230" s="115"/>
      <c r="Q2230" s="62">
        <f>IF(C2230&gt;A_Stammdaten!$B$12,0,SUM(G2230,H2230,J2230,K2230,M2230,N2230)-SUM(I2230,L2230,O2230,P2230))</f>
        <v>0</v>
      </c>
      <c r="R2230" s="17"/>
      <c r="S2230" s="17"/>
      <c r="T2230" s="17"/>
      <c r="U2230" s="62">
        <f t="shared" si="431"/>
        <v>0</v>
      </c>
      <c r="V2230" s="63">
        <f>IF(ISBLANK($B2230),0,VLOOKUP($B2230,Listen!$A$2:$C$45,2,FALSE))</f>
        <v>0</v>
      </c>
      <c r="W2230" s="63">
        <f>IF(ISBLANK($B2230),0,VLOOKUP($B2230,Listen!$A$2:$C$45,3,FALSE))</f>
        <v>0</v>
      </c>
      <c r="X2230" s="49">
        <f t="shared" si="430"/>
        <v>0</v>
      </c>
      <c r="Y2230" s="49">
        <f t="shared" si="441"/>
        <v>0</v>
      </c>
      <c r="Z2230" s="49">
        <f t="shared" si="441"/>
        <v>0</v>
      </c>
      <c r="AA2230" s="49">
        <f t="shared" si="441"/>
        <v>0</v>
      </c>
      <c r="AB2230" s="49">
        <f t="shared" si="441"/>
        <v>0</v>
      </c>
      <c r="AC2230" s="49">
        <f t="shared" si="441"/>
        <v>0</v>
      </c>
      <c r="AD2230" s="49">
        <f t="shared" si="441"/>
        <v>0</v>
      </c>
      <c r="AE2230" s="51">
        <f t="shared" si="440"/>
        <v>0</v>
      </c>
      <c r="AF2230" s="51">
        <f>IF(C2230=A_Stammdaten!$B$12,D_SAV!$U2230-D_SAV!$AG2230,HLOOKUP(A_Stammdaten!$B$12-1,$AH$4:$AN$4004,ROW(C2230)-3,FALSE)-$AG2230)</f>
        <v>0</v>
      </c>
      <c r="AG2230" s="51">
        <f>HLOOKUP(A_Stammdaten!$B$12,$AH$4:$AN$4004,ROW(C2230)-3,FALSE)</f>
        <v>0</v>
      </c>
      <c r="AH2230" s="51">
        <f t="shared" si="432"/>
        <v>0</v>
      </c>
      <c r="AI2230" s="51">
        <f t="shared" si="433"/>
        <v>0</v>
      </c>
      <c r="AJ2230" s="51">
        <f t="shared" si="434"/>
        <v>0</v>
      </c>
      <c r="AK2230" s="51">
        <f t="shared" si="435"/>
        <v>0</v>
      </c>
      <c r="AL2230" s="51">
        <f t="shared" si="436"/>
        <v>0</v>
      </c>
      <c r="AM2230" s="51">
        <f t="shared" si="437"/>
        <v>0</v>
      </c>
      <c r="AN2230" s="51">
        <f t="shared" si="438"/>
        <v>0</v>
      </c>
    </row>
    <row r="2231" spans="1:40" x14ac:dyDescent="0.25">
      <c r="A2231" s="17"/>
      <c r="B2231" s="17"/>
      <c r="C2231" s="35"/>
      <c r="D2231" s="17"/>
      <c r="E2231" s="17"/>
      <c r="F2231" s="17"/>
      <c r="G2231" s="62">
        <f t="shared" si="439"/>
        <v>0</v>
      </c>
      <c r="H2231" s="17"/>
      <c r="I2231" s="17"/>
      <c r="J2231" s="17"/>
      <c r="K2231" s="17"/>
      <c r="L2231" s="17"/>
      <c r="M2231" s="17"/>
      <c r="N2231" s="17"/>
      <c r="O2231" s="17"/>
      <c r="P2231" s="115"/>
      <c r="Q2231" s="62">
        <f>IF(C2231&gt;A_Stammdaten!$B$12,0,SUM(G2231,H2231,J2231,K2231,M2231,N2231)-SUM(I2231,L2231,O2231,P2231))</f>
        <v>0</v>
      </c>
      <c r="R2231" s="17"/>
      <c r="S2231" s="17"/>
      <c r="T2231" s="17"/>
      <c r="U2231" s="62">
        <f t="shared" si="431"/>
        <v>0</v>
      </c>
      <c r="V2231" s="63">
        <f>IF(ISBLANK($B2231),0,VLOOKUP($B2231,Listen!$A$2:$C$45,2,FALSE))</f>
        <v>0</v>
      </c>
      <c r="W2231" s="63">
        <f>IF(ISBLANK($B2231),0,VLOOKUP($B2231,Listen!$A$2:$C$45,3,FALSE))</f>
        <v>0</v>
      </c>
      <c r="X2231" s="49">
        <f t="shared" si="430"/>
        <v>0</v>
      </c>
      <c r="Y2231" s="49">
        <f t="shared" si="441"/>
        <v>0</v>
      </c>
      <c r="Z2231" s="49">
        <f t="shared" si="441"/>
        <v>0</v>
      </c>
      <c r="AA2231" s="49">
        <f t="shared" si="441"/>
        <v>0</v>
      </c>
      <c r="AB2231" s="49">
        <f t="shared" si="441"/>
        <v>0</v>
      </c>
      <c r="AC2231" s="49">
        <f t="shared" si="441"/>
        <v>0</v>
      </c>
      <c r="AD2231" s="49">
        <f t="shared" si="441"/>
        <v>0</v>
      </c>
      <c r="AE2231" s="51">
        <f t="shared" si="440"/>
        <v>0</v>
      </c>
      <c r="AF2231" s="51">
        <f>IF(C2231=A_Stammdaten!$B$12,D_SAV!$U2231-D_SAV!$AG2231,HLOOKUP(A_Stammdaten!$B$12-1,$AH$4:$AN$4004,ROW(C2231)-3,FALSE)-$AG2231)</f>
        <v>0</v>
      </c>
      <c r="AG2231" s="51">
        <f>HLOOKUP(A_Stammdaten!$B$12,$AH$4:$AN$4004,ROW(C2231)-3,FALSE)</f>
        <v>0</v>
      </c>
      <c r="AH2231" s="51">
        <f t="shared" si="432"/>
        <v>0</v>
      </c>
      <c r="AI2231" s="51">
        <f t="shared" si="433"/>
        <v>0</v>
      </c>
      <c r="AJ2231" s="51">
        <f t="shared" si="434"/>
        <v>0</v>
      </c>
      <c r="AK2231" s="51">
        <f t="shared" si="435"/>
        <v>0</v>
      </c>
      <c r="AL2231" s="51">
        <f t="shared" si="436"/>
        <v>0</v>
      </c>
      <c r="AM2231" s="51">
        <f t="shared" si="437"/>
        <v>0</v>
      </c>
      <c r="AN2231" s="51">
        <f t="shared" si="438"/>
        <v>0</v>
      </c>
    </row>
    <row r="2232" spans="1:40" x14ac:dyDescent="0.25">
      <c r="A2232" s="17"/>
      <c r="B2232" s="17"/>
      <c r="C2232" s="35"/>
      <c r="D2232" s="17"/>
      <c r="E2232" s="17"/>
      <c r="F2232" s="17"/>
      <c r="G2232" s="62">
        <f t="shared" si="439"/>
        <v>0</v>
      </c>
      <c r="H2232" s="17"/>
      <c r="I2232" s="17"/>
      <c r="J2232" s="17"/>
      <c r="K2232" s="17"/>
      <c r="L2232" s="17"/>
      <c r="M2232" s="17"/>
      <c r="N2232" s="17"/>
      <c r="O2232" s="17"/>
      <c r="P2232" s="115"/>
      <c r="Q2232" s="62">
        <f>IF(C2232&gt;A_Stammdaten!$B$12,0,SUM(G2232,H2232,J2232,K2232,M2232,N2232)-SUM(I2232,L2232,O2232,P2232))</f>
        <v>0</v>
      </c>
      <c r="R2232" s="17"/>
      <c r="S2232" s="17"/>
      <c r="T2232" s="17"/>
      <c r="U2232" s="62">
        <f t="shared" si="431"/>
        <v>0</v>
      </c>
      <c r="V2232" s="63">
        <f>IF(ISBLANK($B2232),0,VLOOKUP($B2232,Listen!$A$2:$C$45,2,FALSE))</f>
        <v>0</v>
      </c>
      <c r="W2232" s="63">
        <f>IF(ISBLANK($B2232),0,VLOOKUP($B2232,Listen!$A$2:$C$45,3,FALSE))</f>
        <v>0</v>
      </c>
      <c r="X2232" s="49">
        <f t="shared" si="430"/>
        <v>0</v>
      </c>
      <c r="Y2232" s="49">
        <f t="shared" si="441"/>
        <v>0</v>
      </c>
      <c r="Z2232" s="49">
        <f t="shared" si="441"/>
        <v>0</v>
      </c>
      <c r="AA2232" s="49">
        <f t="shared" si="441"/>
        <v>0</v>
      </c>
      <c r="AB2232" s="49">
        <f t="shared" si="441"/>
        <v>0</v>
      </c>
      <c r="AC2232" s="49">
        <f t="shared" si="441"/>
        <v>0</v>
      </c>
      <c r="AD2232" s="49">
        <f t="shared" si="441"/>
        <v>0</v>
      </c>
      <c r="AE2232" s="51">
        <f t="shared" si="440"/>
        <v>0</v>
      </c>
      <c r="AF2232" s="51">
        <f>IF(C2232=A_Stammdaten!$B$12,D_SAV!$U2232-D_SAV!$AG2232,HLOOKUP(A_Stammdaten!$B$12-1,$AH$4:$AN$4004,ROW(C2232)-3,FALSE)-$AG2232)</f>
        <v>0</v>
      </c>
      <c r="AG2232" s="51">
        <f>HLOOKUP(A_Stammdaten!$B$12,$AH$4:$AN$4004,ROW(C2232)-3,FALSE)</f>
        <v>0</v>
      </c>
      <c r="AH2232" s="51">
        <f t="shared" si="432"/>
        <v>0</v>
      </c>
      <c r="AI2232" s="51">
        <f t="shared" si="433"/>
        <v>0</v>
      </c>
      <c r="AJ2232" s="51">
        <f t="shared" si="434"/>
        <v>0</v>
      </c>
      <c r="AK2232" s="51">
        <f t="shared" si="435"/>
        <v>0</v>
      </c>
      <c r="AL2232" s="51">
        <f t="shared" si="436"/>
        <v>0</v>
      </c>
      <c r="AM2232" s="51">
        <f t="shared" si="437"/>
        <v>0</v>
      </c>
      <c r="AN2232" s="51">
        <f t="shared" si="438"/>
        <v>0</v>
      </c>
    </row>
    <row r="2233" spans="1:40" x14ac:dyDescent="0.25">
      <c r="A2233" s="17"/>
      <c r="B2233" s="17"/>
      <c r="C2233" s="35"/>
      <c r="D2233" s="17"/>
      <c r="E2233" s="17"/>
      <c r="F2233" s="17"/>
      <c r="G2233" s="62">
        <f t="shared" si="439"/>
        <v>0</v>
      </c>
      <c r="H2233" s="17"/>
      <c r="I2233" s="17"/>
      <c r="J2233" s="17"/>
      <c r="K2233" s="17"/>
      <c r="L2233" s="17"/>
      <c r="M2233" s="17"/>
      <c r="N2233" s="17"/>
      <c r="O2233" s="17"/>
      <c r="P2233" s="115"/>
      <c r="Q2233" s="62">
        <f>IF(C2233&gt;A_Stammdaten!$B$12,0,SUM(G2233,H2233,J2233,K2233,M2233,N2233)-SUM(I2233,L2233,O2233,P2233))</f>
        <v>0</v>
      </c>
      <c r="R2233" s="17"/>
      <c r="S2233" s="17"/>
      <c r="T2233" s="17"/>
      <c r="U2233" s="62">
        <f t="shared" si="431"/>
        <v>0</v>
      </c>
      <c r="V2233" s="63">
        <f>IF(ISBLANK($B2233),0,VLOOKUP($B2233,Listen!$A$2:$C$45,2,FALSE))</f>
        <v>0</v>
      </c>
      <c r="W2233" s="63">
        <f>IF(ISBLANK($B2233),0,VLOOKUP($B2233,Listen!$A$2:$C$45,3,FALSE))</f>
        <v>0</v>
      </c>
      <c r="X2233" s="49">
        <f t="shared" si="430"/>
        <v>0</v>
      </c>
      <c r="Y2233" s="49">
        <f t="shared" si="441"/>
        <v>0</v>
      </c>
      <c r="Z2233" s="49">
        <f t="shared" si="441"/>
        <v>0</v>
      </c>
      <c r="AA2233" s="49">
        <f t="shared" si="441"/>
        <v>0</v>
      </c>
      <c r="AB2233" s="49">
        <f t="shared" si="441"/>
        <v>0</v>
      </c>
      <c r="AC2233" s="49">
        <f t="shared" si="441"/>
        <v>0</v>
      </c>
      <c r="AD2233" s="49">
        <f t="shared" si="441"/>
        <v>0</v>
      </c>
      <c r="AE2233" s="51">
        <f t="shared" si="440"/>
        <v>0</v>
      </c>
      <c r="AF2233" s="51">
        <f>IF(C2233=A_Stammdaten!$B$12,D_SAV!$U2233-D_SAV!$AG2233,HLOOKUP(A_Stammdaten!$B$12-1,$AH$4:$AN$4004,ROW(C2233)-3,FALSE)-$AG2233)</f>
        <v>0</v>
      </c>
      <c r="AG2233" s="51">
        <f>HLOOKUP(A_Stammdaten!$B$12,$AH$4:$AN$4004,ROW(C2233)-3,FALSE)</f>
        <v>0</v>
      </c>
      <c r="AH2233" s="51">
        <f t="shared" si="432"/>
        <v>0</v>
      </c>
      <c r="AI2233" s="51">
        <f t="shared" si="433"/>
        <v>0</v>
      </c>
      <c r="AJ2233" s="51">
        <f t="shared" si="434"/>
        <v>0</v>
      </c>
      <c r="AK2233" s="51">
        <f t="shared" si="435"/>
        <v>0</v>
      </c>
      <c r="AL2233" s="51">
        <f t="shared" si="436"/>
        <v>0</v>
      </c>
      <c r="AM2233" s="51">
        <f t="shared" si="437"/>
        <v>0</v>
      </c>
      <c r="AN2233" s="51">
        <f t="shared" si="438"/>
        <v>0</v>
      </c>
    </row>
    <row r="2234" spans="1:40" x14ac:dyDescent="0.25">
      <c r="A2234" s="17"/>
      <c r="B2234" s="17"/>
      <c r="C2234" s="35"/>
      <c r="D2234" s="17"/>
      <c r="E2234" s="17"/>
      <c r="F2234" s="17"/>
      <c r="G2234" s="62">
        <f t="shared" si="439"/>
        <v>0</v>
      </c>
      <c r="H2234" s="17"/>
      <c r="I2234" s="17"/>
      <c r="J2234" s="17"/>
      <c r="K2234" s="17"/>
      <c r="L2234" s="17"/>
      <c r="M2234" s="17"/>
      <c r="N2234" s="17"/>
      <c r="O2234" s="17"/>
      <c r="P2234" s="115"/>
      <c r="Q2234" s="62">
        <f>IF(C2234&gt;A_Stammdaten!$B$12,0,SUM(G2234,H2234,J2234,K2234,M2234,N2234)-SUM(I2234,L2234,O2234,P2234))</f>
        <v>0</v>
      </c>
      <c r="R2234" s="17"/>
      <c r="S2234" s="17"/>
      <c r="T2234" s="17"/>
      <c r="U2234" s="62">
        <f t="shared" si="431"/>
        <v>0</v>
      </c>
      <c r="V2234" s="63">
        <f>IF(ISBLANK($B2234),0,VLOOKUP($B2234,Listen!$A$2:$C$45,2,FALSE))</f>
        <v>0</v>
      </c>
      <c r="W2234" s="63">
        <f>IF(ISBLANK($B2234),0,VLOOKUP($B2234,Listen!$A$2:$C$45,3,FALSE))</f>
        <v>0</v>
      </c>
      <c r="X2234" s="49">
        <f t="shared" si="430"/>
        <v>0</v>
      </c>
      <c r="Y2234" s="49">
        <f t="shared" si="441"/>
        <v>0</v>
      </c>
      <c r="Z2234" s="49">
        <f t="shared" si="441"/>
        <v>0</v>
      </c>
      <c r="AA2234" s="49">
        <f t="shared" si="441"/>
        <v>0</v>
      </c>
      <c r="AB2234" s="49">
        <f t="shared" si="441"/>
        <v>0</v>
      </c>
      <c r="AC2234" s="49">
        <f t="shared" si="441"/>
        <v>0</v>
      </c>
      <c r="AD2234" s="49">
        <f t="shared" si="441"/>
        <v>0</v>
      </c>
      <c r="AE2234" s="51">
        <f t="shared" si="440"/>
        <v>0</v>
      </c>
      <c r="AF2234" s="51">
        <f>IF(C2234=A_Stammdaten!$B$12,D_SAV!$U2234-D_SAV!$AG2234,HLOOKUP(A_Stammdaten!$B$12-1,$AH$4:$AN$4004,ROW(C2234)-3,FALSE)-$AG2234)</f>
        <v>0</v>
      </c>
      <c r="AG2234" s="51">
        <f>HLOOKUP(A_Stammdaten!$B$12,$AH$4:$AN$4004,ROW(C2234)-3,FALSE)</f>
        <v>0</v>
      </c>
      <c r="AH2234" s="51">
        <f t="shared" si="432"/>
        <v>0</v>
      </c>
      <c r="AI2234" s="51">
        <f t="shared" si="433"/>
        <v>0</v>
      </c>
      <c r="AJ2234" s="51">
        <f t="shared" si="434"/>
        <v>0</v>
      </c>
      <c r="AK2234" s="51">
        <f t="shared" si="435"/>
        <v>0</v>
      </c>
      <c r="AL2234" s="51">
        <f t="shared" si="436"/>
        <v>0</v>
      </c>
      <c r="AM2234" s="51">
        <f t="shared" si="437"/>
        <v>0</v>
      </c>
      <c r="AN2234" s="51">
        <f t="shared" si="438"/>
        <v>0</v>
      </c>
    </row>
    <row r="2235" spans="1:40" x14ac:dyDescent="0.25">
      <c r="A2235" s="17"/>
      <c r="B2235" s="17"/>
      <c r="C2235" s="35"/>
      <c r="D2235" s="17"/>
      <c r="E2235" s="17"/>
      <c r="F2235" s="17"/>
      <c r="G2235" s="62">
        <f t="shared" si="439"/>
        <v>0</v>
      </c>
      <c r="H2235" s="17"/>
      <c r="I2235" s="17"/>
      <c r="J2235" s="17"/>
      <c r="K2235" s="17"/>
      <c r="L2235" s="17"/>
      <c r="M2235" s="17"/>
      <c r="N2235" s="17"/>
      <c r="O2235" s="17"/>
      <c r="P2235" s="115"/>
      <c r="Q2235" s="62">
        <f>IF(C2235&gt;A_Stammdaten!$B$12,0,SUM(G2235,H2235,J2235,K2235,M2235,N2235)-SUM(I2235,L2235,O2235,P2235))</f>
        <v>0</v>
      </c>
      <c r="R2235" s="17"/>
      <c r="S2235" s="17"/>
      <c r="T2235" s="17"/>
      <c r="U2235" s="62">
        <f t="shared" si="431"/>
        <v>0</v>
      </c>
      <c r="V2235" s="63">
        <f>IF(ISBLANK($B2235),0,VLOOKUP($B2235,Listen!$A$2:$C$45,2,FALSE))</f>
        <v>0</v>
      </c>
      <c r="W2235" s="63">
        <f>IF(ISBLANK($B2235),0,VLOOKUP($B2235,Listen!$A$2:$C$45,3,FALSE))</f>
        <v>0</v>
      </c>
      <c r="X2235" s="49">
        <f t="shared" si="430"/>
        <v>0</v>
      </c>
      <c r="Y2235" s="49">
        <f t="shared" si="441"/>
        <v>0</v>
      </c>
      <c r="Z2235" s="49">
        <f t="shared" si="441"/>
        <v>0</v>
      </c>
      <c r="AA2235" s="49">
        <f t="shared" si="441"/>
        <v>0</v>
      </c>
      <c r="AB2235" s="49">
        <f t="shared" si="441"/>
        <v>0</v>
      </c>
      <c r="AC2235" s="49">
        <f t="shared" si="441"/>
        <v>0</v>
      </c>
      <c r="AD2235" s="49">
        <f t="shared" si="441"/>
        <v>0</v>
      </c>
      <c r="AE2235" s="51">
        <f t="shared" si="440"/>
        <v>0</v>
      </c>
      <c r="AF2235" s="51">
        <f>IF(C2235=A_Stammdaten!$B$12,D_SAV!$U2235-D_SAV!$AG2235,HLOOKUP(A_Stammdaten!$B$12-1,$AH$4:$AN$4004,ROW(C2235)-3,FALSE)-$AG2235)</f>
        <v>0</v>
      </c>
      <c r="AG2235" s="51">
        <f>HLOOKUP(A_Stammdaten!$B$12,$AH$4:$AN$4004,ROW(C2235)-3,FALSE)</f>
        <v>0</v>
      </c>
      <c r="AH2235" s="51">
        <f t="shared" si="432"/>
        <v>0</v>
      </c>
      <c r="AI2235" s="51">
        <f t="shared" si="433"/>
        <v>0</v>
      </c>
      <c r="AJ2235" s="51">
        <f t="shared" si="434"/>
        <v>0</v>
      </c>
      <c r="AK2235" s="51">
        <f t="shared" si="435"/>
        <v>0</v>
      </c>
      <c r="AL2235" s="51">
        <f t="shared" si="436"/>
        <v>0</v>
      </c>
      <c r="AM2235" s="51">
        <f t="shared" si="437"/>
        <v>0</v>
      </c>
      <c r="AN2235" s="51">
        <f t="shared" si="438"/>
        <v>0</v>
      </c>
    </row>
    <row r="2236" spans="1:40" x14ac:dyDescent="0.25">
      <c r="A2236" s="17"/>
      <c r="B2236" s="17"/>
      <c r="C2236" s="35"/>
      <c r="D2236" s="17"/>
      <c r="E2236" s="17"/>
      <c r="F2236" s="17"/>
      <c r="G2236" s="62">
        <f t="shared" si="439"/>
        <v>0</v>
      </c>
      <c r="H2236" s="17"/>
      <c r="I2236" s="17"/>
      <c r="J2236" s="17"/>
      <c r="K2236" s="17"/>
      <c r="L2236" s="17"/>
      <c r="M2236" s="17"/>
      <c r="N2236" s="17"/>
      <c r="O2236" s="17"/>
      <c r="P2236" s="115"/>
      <c r="Q2236" s="62">
        <f>IF(C2236&gt;A_Stammdaten!$B$12,0,SUM(G2236,H2236,J2236,K2236,M2236,N2236)-SUM(I2236,L2236,O2236,P2236))</f>
        <v>0</v>
      </c>
      <c r="R2236" s="17"/>
      <c r="S2236" s="17"/>
      <c r="T2236" s="17"/>
      <c r="U2236" s="62">
        <f t="shared" si="431"/>
        <v>0</v>
      </c>
      <c r="V2236" s="63">
        <f>IF(ISBLANK($B2236),0,VLOOKUP($B2236,Listen!$A$2:$C$45,2,FALSE))</f>
        <v>0</v>
      </c>
      <c r="W2236" s="63">
        <f>IF(ISBLANK($B2236),0,VLOOKUP($B2236,Listen!$A$2:$C$45,3,FALSE))</f>
        <v>0</v>
      </c>
      <c r="X2236" s="49">
        <f t="shared" ref="X2236:X2299" si="442">$V2236</f>
        <v>0</v>
      </c>
      <c r="Y2236" s="49">
        <f t="shared" si="441"/>
        <v>0</v>
      </c>
      <c r="Z2236" s="49">
        <f t="shared" si="441"/>
        <v>0</v>
      </c>
      <c r="AA2236" s="49">
        <f t="shared" si="441"/>
        <v>0</v>
      </c>
      <c r="AB2236" s="49">
        <f t="shared" si="441"/>
        <v>0</v>
      </c>
      <c r="AC2236" s="49">
        <f t="shared" si="441"/>
        <v>0</v>
      </c>
      <c r="AD2236" s="49">
        <f t="shared" si="441"/>
        <v>0</v>
      </c>
      <c r="AE2236" s="51">
        <f t="shared" si="440"/>
        <v>0</v>
      </c>
      <c r="AF2236" s="51">
        <f>IF(C2236=A_Stammdaten!$B$12,D_SAV!$U2236-D_SAV!$AG2236,HLOOKUP(A_Stammdaten!$B$12-1,$AH$4:$AN$4004,ROW(C2236)-3,FALSE)-$AG2236)</f>
        <v>0</v>
      </c>
      <c r="AG2236" s="51">
        <f>HLOOKUP(A_Stammdaten!$B$12,$AH$4:$AN$4004,ROW(C2236)-3,FALSE)</f>
        <v>0</v>
      </c>
      <c r="AH2236" s="51">
        <f t="shared" si="432"/>
        <v>0</v>
      </c>
      <c r="AI2236" s="51">
        <f t="shared" si="433"/>
        <v>0</v>
      </c>
      <c r="AJ2236" s="51">
        <f t="shared" si="434"/>
        <v>0</v>
      </c>
      <c r="AK2236" s="51">
        <f t="shared" si="435"/>
        <v>0</v>
      </c>
      <c r="AL2236" s="51">
        <f t="shared" si="436"/>
        <v>0</v>
      </c>
      <c r="AM2236" s="51">
        <f t="shared" si="437"/>
        <v>0</v>
      </c>
      <c r="AN2236" s="51">
        <f t="shared" si="438"/>
        <v>0</v>
      </c>
    </row>
    <row r="2237" spans="1:40" x14ac:dyDescent="0.25">
      <c r="A2237" s="17"/>
      <c r="B2237" s="17"/>
      <c r="C2237" s="35"/>
      <c r="D2237" s="17"/>
      <c r="E2237" s="17"/>
      <c r="F2237" s="17"/>
      <c r="G2237" s="62">
        <f t="shared" si="439"/>
        <v>0</v>
      </c>
      <c r="H2237" s="17"/>
      <c r="I2237" s="17"/>
      <c r="J2237" s="17"/>
      <c r="K2237" s="17"/>
      <c r="L2237" s="17"/>
      <c r="M2237" s="17"/>
      <c r="N2237" s="17"/>
      <c r="O2237" s="17"/>
      <c r="P2237" s="115"/>
      <c r="Q2237" s="62">
        <f>IF(C2237&gt;A_Stammdaten!$B$12,0,SUM(G2237,H2237,J2237,K2237,M2237,N2237)-SUM(I2237,L2237,O2237,P2237))</f>
        <v>0</v>
      </c>
      <c r="R2237" s="17"/>
      <c r="S2237" s="17"/>
      <c r="T2237" s="17"/>
      <c r="U2237" s="62">
        <f t="shared" si="431"/>
        <v>0</v>
      </c>
      <c r="V2237" s="63">
        <f>IF(ISBLANK($B2237),0,VLOOKUP($B2237,Listen!$A$2:$C$45,2,FALSE))</f>
        <v>0</v>
      </c>
      <c r="W2237" s="63">
        <f>IF(ISBLANK($B2237),0,VLOOKUP($B2237,Listen!$A$2:$C$45,3,FALSE))</f>
        <v>0</v>
      </c>
      <c r="X2237" s="49">
        <f t="shared" si="442"/>
        <v>0</v>
      </c>
      <c r="Y2237" s="49">
        <f t="shared" si="441"/>
        <v>0</v>
      </c>
      <c r="Z2237" s="49">
        <f t="shared" si="441"/>
        <v>0</v>
      </c>
      <c r="AA2237" s="49">
        <f t="shared" si="441"/>
        <v>0</v>
      </c>
      <c r="AB2237" s="49">
        <f t="shared" si="441"/>
        <v>0</v>
      </c>
      <c r="AC2237" s="49">
        <f t="shared" si="441"/>
        <v>0</v>
      </c>
      <c r="AD2237" s="49">
        <f t="shared" si="441"/>
        <v>0</v>
      </c>
      <c r="AE2237" s="51">
        <f t="shared" si="440"/>
        <v>0</v>
      </c>
      <c r="AF2237" s="51">
        <f>IF(C2237=A_Stammdaten!$B$12,D_SAV!$U2237-D_SAV!$AG2237,HLOOKUP(A_Stammdaten!$B$12-1,$AH$4:$AN$4004,ROW(C2237)-3,FALSE)-$AG2237)</f>
        <v>0</v>
      </c>
      <c r="AG2237" s="51">
        <f>HLOOKUP(A_Stammdaten!$B$12,$AH$4:$AN$4004,ROW(C2237)-3,FALSE)</f>
        <v>0</v>
      </c>
      <c r="AH2237" s="51">
        <f t="shared" si="432"/>
        <v>0</v>
      </c>
      <c r="AI2237" s="51">
        <f t="shared" si="433"/>
        <v>0</v>
      </c>
      <c r="AJ2237" s="51">
        <f t="shared" si="434"/>
        <v>0</v>
      </c>
      <c r="AK2237" s="51">
        <f t="shared" si="435"/>
        <v>0</v>
      </c>
      <c r="AL2237" s="51">
        <f t="shared" si="436"/>
        <v>0</v>
      </c>
      <c r="AM2237" s="51">
        <f t="shared" si="437"/>
        <v>0</v>
      </c>
      <c r="AN2237" s="51">
        <f t="shared" si="438"/>
        <v>0</v>
      </c>
    </row>
    <row r="2238" spans="1:40" x14ac:dyDescent="0.25">
      <c r="A2238" s="17"/>
      <c r="B2238" s="17"/>
      <c r="C2238" s="35"/>
      <c r="D2238" s="17"/>
      <c r="E2238" s="17"/>
      <c r="F2238" s="17"/>
      <c r="G2238" s="62">
        <f t="shared" si="439"/>
        <v>0</v>
      </c>
      <c r="H2238" s="17"/>
      <c r="I2238" s="17"/>
      <c r="J2238" s="17"/>
      <c r="K2238" s="17"/>
      <c r="L2238" s="17"/>
      <c r="M2238" s="17"/>
      <c r="N2238" s="17"/>
      <c r="O2238" s="17"/>
      <c r="P2238" s="115"/>
      <c r="Q2238" s="62">
        <f>IF(C2238&gt;A_Stammdaten!$B$12,0,SUM(G2238,H2238,J2238,K2238,M2238,N2238)-SUM(I2238,L2238,O2238,P2238))</f>
        <v>0</v>
      </c>
      <c r="R2238" s="17"/>
      <c r="S2238" s="17"/>
      <c r="T2238" s="17"/>
      <c r="U2238" s="62">
        <f t="shared" si="431"/>
        <v>0</v>
      </c>
      <c r="V2238" s="63">
        <f>IF(ISBLANK($B2238),0,VLOOKUP($B2238,Listen!$A$2:$C$45,2,FALSE))</f>
        <v>0</v>
      </c>
      <c r="W2238" s="63">
        <f>IF(ISBLANK($B2238),0,VLOOKUP($B2238,Listen!$A$2:$C$45,3,FALSE))</f>
        <v>0</v>
      </c>
      <c r="X2238" s="49">
        <f t="shared" si="442"/>
        <v>0</v>
      </c>
      <c r="Y2238" s="49">
        <f t="shared" si="441"/>
        <v>0</v>
      </c>
      <c r="Z2238" s="49">
        <f t="shared" si="441"/>
        <v>0</v>
      </c>
      <c r="AA2238" s="49">
        <f t="shared" si="441"/>
        <v>0</v>
      </c>
      <c r="AB2238" s="49">
        <f t="shared" si="441"/>
        <v>0</v>
      </c>
      <c r="AC2238" s="49">
        <f t="shared" si="441"/>
        <v>0</v>
      </c>
      <c r="AD2238" s="49">
        <f t="shared" si="441"/>
        <v>0</v>
      </c>
      <c r="AE2238" s="51">
        <f t="shared" si="440"/>
        <v>0</v>
      </c>
      <c r="AF2238" s="51">
        <f>IF(C2238=A_Stammdaten!$B$12,D_SAV!$U2238-D_SAV!$AG2238,HLOOKUP(A_Stammdaten!$B$12-1,$AH$4:$AN$4004,ROW(C2238)-3,FALSE)-$AG2238)</f>
        <v>0</v>
      </c>
      <c r="AG2238" s="51">
        <f>HLOOKUP(A_Stammdaten!$B$12,$AH$4:$AN$4004,ROW(C2238)-3,FALSE)</f>
        <v>0</v>
      </c>
      <c r="AH2238" s="51">
        <f t="shared" si="432"/>
        <v>0</v>
      </c>
      <c r="AI2238" s="51">
        <f t="shared" si="433"/>
        <v>0</v>
      </c>
      <c r="AJ2238" s="51">
        <f t="shared" si="434"/>
        <v>0</v>
      </c>
      <c r="AK2238" s="51">
        <f t="shared" si="435"/>
        <v>0</v>
      </c>
      <c r="AL2238" s="51">
        <f t="shared" si="436"/>
        <v>0</v>
      </c>
      <c r="AM2238" s="51">
        <f t="shared" si="437"/>
        <v>0</v>
      </c>
      <c r="AN2238" s="51">
        <f t="shared" si="438"/>
        <v>0</v>
      </c>
    </row>
    <row r="2239" spans="1:40" x14ac:dyDescent="0.25">
      <c r="A2239" s="17"/>
      <c r="B2239" s="17"/>
      <c r="C2239" s="35"/>
      <c r="D2239" s="17"/>
      <c r="E2239" s="17"/>
      <c r="F2239" s="17"/>
      <c r="G2239" s="62">
        <f t="shared" si="439"/>
        <v>0</v>
      </c>
      <c r="H2239" s="17"/>
      <c r="I2239" s="17"/>
      <c r="J2239" s="17"/>
      <c r="K2239" s="17"/>
      <c r="L2239" s="17"/>
      <c r="M2239" s="17"/>
      <c r="N2239" s="17"/>
      <c r="O2239" s="17"/>
      <c r="P2239" s="115"/>
      <c r="Q2239" s="62">
        <f>IF(C2239&gt;A_Stammdaten!$B$12,0,SUM(G2239,H2239,J2239,K2239,M2239,N2239)-SUM(I2239,L2239,O2239,P2239))</f>
        <v>0</v>
      </c>
      <c r="R2239" s="17"/>
      <c r="S2239" s="17"/>
      <c r="T2239" s="17"/>
      <c r="U2239" s="62">
        <f t="shared" si="431"/>
        <v>0</v>
      </c>
      <c r="V2239" s="63">
        <f>IF(ISBLANK($B2239),0,VLOOKUP($B2239,Listen!$A$2:$C$45,2,FALSE))</f>
        <v>0</v>
      </c>
      <c r="W2239" s="63">
        <f>IF(ISBLANK($B2239),0,VLOOKUP($B2239,Listen!$A$2:$C$45,3,FALSE))</f>
        <v>0</v>
      </c>
      <c r="X2239" s="49">
        <f t="shared" si="442"/>
        <v>0</v>
      </c>
      <c r="Y2239" s="49">
        <f t="shared" si="441"/>
        <v>0</v>
      </c>
      <c r="Z2239" s="49">
        <f t="shared" si="441"/>
        <v>0</v>
      </c>
      <c r="AA2239" s="49">
        <f t="shared" si="441"/>
        <v>0</v>
      </c>
      <c r="AB2239" s="49">
        <f t="shared" si="441"/>
        <v>0</v>
      </c>
      <c r="AC2239" s="49">
        <f t="shared" si="441"/>
        <v>0</v>
      </c>
      <c r="AD2239" s="49">
        <f t="shared" si="441"/>
        <v>0</v>
      </c>
      <c r="AE2239" s="51">
        <f t="shared" si="440"/>
        <v>0</v>
      </c>
      <c r="AF2239" s="51">
        <f>IF(C2239=A_Stammdaten!$B$12,D_SAV!$U2239-D_SAV!$AG2239,HLOOKUP(A_Stammdaten!$B$12-1,$AH$4:$AN$4004,ROW(C2239)-3,FALSE)-$AG2239)</f>
        <v>0</v>
      </c>
      <c r="AG2239" s="51">
        <f>HLOOKUP(A_Stammdaten!$B$12,$AH$4:$AN$4004,ROW(C2239)-3,FALSE)</f>
        <v>0</v>
      </c>
      <c r="AH2239" s="51">
        <f t="shared" si="432"/>
        <v>0</v>
      </c>
      <c r="AI2239" s="51">
        <f t="shared" si="433"/>
        <v>0</v>
      </c>
      <c r="AJ2239" s="51">
        <f t="shared" si="434"/>
        <v>0</v>
      </c>
      <c r="AK2239" s="51">
        <f t="shared" si="435"/>
        <v>0</v>
      </c>
      <c r="AL2239" s="51">
        <f t="shared" si="436"/>
        <v>0</v>
      </c>
      <c r="AM2239" s="51">
        <f t="shared" si="437"/>
        <v>0</v>
      </c>
      <c r="AN2239" s="51">
        <f t="shared" si="438"/>
        <v>0</v>
      </c>
    </row>
    <row r="2240" spans="1:40" x14ac:dyDescent="0.25">
      <c r="A2240" s="17"/>
      <c r="B2240" s="17"/>
      <c r="C2240" s="35"/>
      <c r="D2240" s="17"/>
      <c r="E2240" s="17"/>
      <c r="F2240" s="17"/>
      <c r="G2240" s="62">
        <f t="shared" si="439"/>
        <v>0</v>
      </c>
      <c r="H2240" s="17"/>
      <c r="I2240" s="17"/>
      <c r="J2240" s="17"/>
      <c r="K2240" s="17"/>
      <c r="L2240" s="17"/>
      <c r="M2240" s="17"/>
      <c r="N2240" s="17"/>
      <c r="O2240" s="17"/>
      <c r="P2240" s="115"/>
      <c r="Q2240" s="62">
        <f>IF(C2240&gt;A_Stammdaten!$B$12,0,SUM(G2240,H2240,J2240,K2240,M2240,N2240)-SUM(I2240,L2240,O2240,P2240))</f>
        <v>0</v>
      </c>
      <c r="R2240" s="17"/>
      <c r="S2240" s="17"/>
      <c r="T2240" s="17"/>
      <c r="U2240" s="62">
        <f t="shared" si="431"/>
        <v>0</v>
      </c>
      <c r="V2240" s="63">
        <f>IF(ISBLANK($B2240),0,VLOOKUP($B2240,Listen!$A$2:$C$45,2,FALSE))</f>
        <v>0</v>
      </c>
      <c r="W2240" s="63">
        <f>IF(ISBLANK($B2240),0,VLOOKUP($B2240,Listen!$A$2:$C$45,3,FALSE))</f>
        <v>0</v>
      </c>
      <c r="X2240" s="49">
        <f t="shared" si="442"/>
        <v>0</v>
      </c>
      <c r="Y2240" s="49">
        <f t="shared" si="441"/>
        <v>0</v>
      </c>
      <c r="Z2240" s="49">
        <f t="shared" si="441"/>
        <v>0</v>
      </c>
      <c r="AA2240" s="49">
        <f t="shared" si="441"/>
        <v>0</v>
      </c>
      <c r="AB2240" s="49">
        <f t="shared" si="441"/>
        <v>0</v>
      </c>
      <c r="AC2240" s="49">
        <f t="shared" si="441"/>
        <v>0</v>
      </c>
      <c r="AD2240" s="49">
        <f t="shared" si="441"/>
        <v>0</v>
      </c>
      <c r="AE2240" s="51">
        <f t="shared" si="440"/>
        <v>0</v>
      </c>
      <c r="AF2240" s="51">
        <f>IF(C2240=A_Stammdaten!$B$12,D_SAV!$U2240-D_SAV!$AG2240,HLOOKUP(A_Stammdaten!$B$12-1,$AH$4:$AN$4004,ROW(C2240)-3,FALSE)-$AG2240)</f>
        <v>0</v>
      </c>
      <c r="AG2240" s="51">
        <f>HLOOKUP(A_Stammdaten!$B$12,$AH$4:$AN$4004,ROW(C2240)-3,FALSE)</f>
        <v>0</v>
      </c>
      <c r="AH2240" s="51">
        <f t="shared" si="432"/>
        <v>0</v>
      </c>
      <c r="AI2240" s="51">
        <f t="shared" si="433"/>
        <v>0</v>
      </c>
      <c r="AJ2240" s="51">
        <f t="shared" si="434"/>
        <v>0</v>
      </c>
      <c r="AK2240" s="51">
        <f t="shared" si="435"/>
        <v>0</v>
      </c>
      <c r="AL2240" s="51">
        <f t="shared" si="436"/>
        <v>0</v>
      </c>
      <c r="AM2240" s="51">
        <f t="shared" si="437"/>
        <v>0</v>
      </c>
      <c r="AN2240" s="51">
        <f t="shared" si="438"/>
        <v>0</v>
      </c>
    </row>
    <row r="2241" spans="1:40" x14ac:dyDescent="0.25">
      <c r="A2241" s="17"/>
      <c r="B2241" s="17"/>
      <c r="C2241" s="35"/>
      <c r="D2241" s="17"/>
      <c r="E2241" s="17"/>
      <c r="F2241" s="17"/>
      <c r="G2241" s="62">
        <f t="shared" si="439"/>
        <v>0</v>
      </c>
      <c r="H2241" s="17"/>
      <c r="I2241" s="17"/>
      <c r="J2241" s="17"/>
      <c r="K2241" s="17"/>
      <c r="L2241" s="17"/>
      <c r="M2241" s="17"/>
      <c r="N2241" s="17"/>
      <c r="O2241" s="17"/>
      <c r="P2241" s="115"/>
      <c r="Q2241" s="62">
        <f>IF(C2241&gt;A_Stammdaten!$B$12,0,SUM(G2241,H2241,J2241,K2241,M2241,N2241)-SUM(I2241,L2241,O2241,P2241))</f>
        <v>0</v>
      </c>
      <c r="R2241" s="17"/>
      <c r="S2241" s="17"/>
      <c r="T2241" s="17"/>
      <c r="U2241" s="62">
        <f t="shared" si="431"/>
        <v>0</v>
      </c>
      <c r="V2241" s="63">
        <f>IF(ISBLANK($B2241),0,VLOOKUP($B2241,Listen!$A$2:$C$45,2,FALSE))</f>
        <v>0</v>
      </c>
      <c r="W2241" s="63">
        <f>IF(ISBLANK($B2241),0,VLOOKUP($B2241,Listen!$A$2:$C$45,3,FALSE))</f>
        <v>0</v>
      </c>
      <c r="X2241" s="49">
        <f t="shared" si="442"/>
        <v>0</v>
      </c>
      <c r="Y2241" s="49">
        <f t="shared" si="441"/>
        <v>0</v>
      </c>
      <c r="Z2241" s="49">
        <f t="shared" si="441"/>
        <v>0</v>
      </c>
      <c r="AA2241" s="49">
        <f t="shared" si="441"/>
        <v>0</v>
      </c>
      <c r="AB2241" s="49">
        <f t="shared" si="441"/>
        <v>0</v>
      </c>
      <c r="AC2241" s="49">
        <f t="shared" si="441"/>
        <v>0</v>
      </c>
      <c r="AD2241" s="49">
        <f t="shared" si="441"/>
        <v>0</v>
      </c>
      <c r="AE2241" s="51">
        <f t="shared" si="440"/>
        <v>0</v>
      </c>
      <c r="AF2241" s="51">
        <f>IF(C2241=A_Stammdaten!$B$12,D_SAV!$U2241-D_SAV!$AG2241,HLOOKUP(A_Stammdaten!$B$12-1,$AH$4:$AN$4004,ROW(C2241)-3,FALSE)-$AG2241)</f>
        <v>0</v>
      </c>
      <c r="AG2241" s="51">
        <f>HLOOKUP(A_Stammdaten!$B$12,$AH$4:$AN$4004,ROW(C2241)-3,FALSE)</f>
        <v>0</v>
      </c>
      <c r="AH2241" s="51">
        <f t="shared" si="432"/>
        <v>0</v>
      </c>
      <c r="AI2241" s="51">
        <f t="shared" si="433"/>
        <v>0</v>
      </c>
      <c r="AJ2241" s="51">
        <f t="shared" si="434"/>
        <v>0</v>
      </c>
      <c r="AK2241" s="51">
        <f t="shared" si="435"/>
        <v>0</v>
      </c>
      <c r="AL2241" s="51">
        <f t="shared" si="436"/>
        <v>0</v>
      </c>
      <c r="AM2241" s="51">
        <f t="shared" si="437"/>
        <v>0</v>
      </c>
      <c r="AN2241" s="51">
        <f t="shared" si="438"/>
        <v>0</v>
      </c>
    </row>
    <row r="2242" spans="1:40" x14ac:dyDescent="0.25">
      <c r="A2242" s="17"/>
      <c r="B2242" s="17"/>
      <c r="C2242" s="35"/>
      <c r="D2242" s="17"/>
      <c r="E2242" s="17"/>
      <c r="F2242" s="17"/>
      <c r="G2242" s="62">
        <f t="shared" si="439"/>
        <v>0</v>
      </c>
      <c r="H2242" s="17"/>
      <c r="I2242" s="17"/>
      <c r="J2242" s="17"/>
      <c r="K2242" s="17"/>
      <c r="L2242" s="17"/>
      <c r="M2242" s="17"/>
      <c r="N2242" s="17"/>
      <c r="O2242" s="17"/>
      <c r="P2242" s="115"/>
      <c r="Q2242" s="62">
        <f>IF(C2242&gt;A_Stammdaten!$B$12,0,SUM(G2242,H2242,J2242,K2242,M2242,N2242)-SUM(I2242,L2242,O2242,P2242))</f>
        <v>0</v>
      </c>
      <c r="R2242" s="17"/>
      <c r="S2242" s="17"/>
      <c r="T2242" s="17"/>
      <c r="U2242" s="62">
        <f t="shared" si="431"/>
        <v>0</v>
      </c>
      <c r="V2242" s="63">
        <f>IF(ISBLANK($B2242),0,VLOOKUP($B2242,Listen!$A$2:$C$45,2,FALSE))</f>
        <v>0</v>
      </c>
      <c r="W2242" s="63">
        <f>IF(ISBLANK($B2242),0,VLOOKUP($B2242,Listen!$A$2:$C$45,3,FALSE))</f>
        <v>0</v>
      </c>
      <c r="X2242" s="49">
        <f t="shared" si="442"/>
        <v>0</v>
      </c>
      <c r="Y2242" s="49">
        <f t="shared" si="441"/>
        <v>0</v>
      </c>
      <c r="Z2242" s="49">
        <f t="shared" si="441"/>
        <v>0</v>
      </c>
      <c r="AA2242" s="49">
        <f t="shared" si="441"/>
        <v>0</v>
      </c>
      <c r="AB2242" s="49">
        <f t="shared" si="441"/>
        <v>0</v>
      </c>
      <c r="AC2242" s="49">
        <f t="shared" si="441"/>
        <v>0</v>
      </c>
      <c r="AD2242" s="49">
        <f t="shared" si="441"/>
        <v>0</v>
      </c>
      <c r="AE2242" s="51">
        <f t="shared" si="440"/>
        <v>0</v>
      </c>
      <c r="AF2242" s="51">
        <f>IF(C2242=A_Stammdaten!$B$12,D_SAV!$U2242-D_SAV!$AG2242,HLOOKUP(A_Stammdaten!$B$12-1,$AH$4:$AN$4004,ROW(C2242)-3,FALSE)-$AG2242)</f>
        <v>0</v>
      </c>
      <c r="AG2242" s="51">
        <f>HLOOKUP(A_Stammdaten!$B$12,$AH$4:$AN$4004,ROW(C2242)-3,FALSE)</f>
        <v>0</v>
      </c>
      <c r="AH2242" s="51">
        <f t="shared" si="432"/>
        <v>0</v>
      </c>
      <c r="AI2242" s="51">
        <f t="shared" si="433"/>
        <v>0</v>
      </c>
      <c r="AJ2242" s="51">
        <f t="shared" si="434"/>
        <v>0</v>
      </c>
      <c r="AK2242" s="51">
        <f t="shared" si="435"/>
        <v>0</v>
      </c>
      <c r="AL2242" s="51">
        <f t="shared" si="436"/>
        <v>0</v>
      </c>
      <c r="AM2242" s="51">
        <f t="shared" si="437"/>
        <v>0</v>
      </c>
      <c r="AN2242" s="51">
        <f t="shared" si="438"/>
        <v>0</v>
      </c>
    </row>
    <row r="2243" spans="1:40" x14ac:dyDescent="0.25">
      <c r="A2243" s="17"/>
      <c r="B2243" s="17"/>
      <c r="C2243" s="35"/>
      <c r="D2243" s="17"/>
      <c r="E2243" s="17"/>
      <c r="F2243" s="17"/>
      <c r="G2243" s="62">
        <f t="shared" si="439"/>
        <v>0</v>
      </c>
      <c r="H2243" s="17"/>
      <c r="I2243" s="17"/>
      <c r="J2243" s="17"/>
      <c r="K2243" s="17"/>
      <c r="L2243" s="17"/>
      <c r="M2243" s="17"/>
      <c r="N2243" s="17"/>
      <c r="O2243" s="17"/>
      <c r="P2243" s="115"/>
      <c r="Q2243" s="62">
        <f>IF(C2243&gt;A_Stammdaten!$B$12,0,SUM(G2243,H2243,J2243,K2243,M2243,N2243)-SUM(I2243,L2243,O2243,P2243))</f>
        <v>0</v>
      </c>
      <c r="R2243" s="17"/>
      <c r="S2243" s="17"/>
      <c r="T2243" s="17"/>
      <c r="U2243" s="62">
        <f t="shared" si="431"/>
        <v>0</v>
      </c>
      <c r="V2243" s="63">
        <f>IF(ISBLANK($B2243),0,VLOOKUP($B2243,Listen!$A$2:$C$45,2,FALSE))</f>
        <v>0</v>
      </c>
      <c r="W2243" s="63">
        <f>IF(ISBLANK($B2243),0,VLOOKUP($B2243,Listen!$A$2:$C$45,3,FALSE))</f>
        <v>0</v>
      </c>
      <c r="X2243" s="49">
        <f t="shared" si="442"/>
        <v>0</v>
      </c>
      <c r="Y2243" s="49">
        <f t="shared" si="441"/>
        <v>0</v>
      </c>
      <c r="Z2243" s="49">
        <f t="shared" si="441"/>
        <v>0</v>
      </c>
      <c r="AA2243" s="49">
        <f t="shared" si="441"/>
        <v>0</v>
      </c>
      <c r="AB2243" s="49">
        <f t="shared" si="441"/>
        <v>0</v>
      </c>
      <c r="AC2243" s="49">
        <f t="shared" si="441"/>
        <v>0</v>
      </c>
      <c r="AD2243" s="49">
        <f t="shared" si="441"/>
        <v>0</v>
      </c>
      <c r="AE2243" s="51">
        <f t="shared" si="440"/>
        <v>0</v>
      </c>
      <c r="AF2243" s="51">
        <f>IF(C2243=A_Stammdaten!$B$12,D_SAV!$U2243-D_SAV!$AG2243,HLOOKUP(A_Stammdaten!$B$12-1,$AH$4:$AN$4004,ROW(C2243)-3,FALSE)-$AG2243)</f>
        <v>0</v>
      </c>
      <c r="AG2243" s="51">
        <f>HLOOKUP(A_Stammdaten!$B$12,$AH$4:$AN$4004,ROW(C2243)-3,FALSE)</f>
        <v>0</v>
      </c>
      <c r="AH2243" s="51">
        <f t="shared" si="432"/>
        <v>0</v>
      </c>
      <c r="AI2243" s="51">
        <f t="shared" si="433"/>
        <v>0</v>
      </c>
      <c r="AJ2243" s="51">
        <f t="shared" si="434"/>
        <v>0</v>
      </c>
      <c r="AK2243" s="51">
        <f t="shared" si="435"/>
        <v>0</v>
      </c>
      <c r="AL2243" s="51">
        <f t="shared" si="436"/>
        <v>0</v>
      </c>
      <c r="AM2243" s="51">
        <f t="shared" si="437"/>
        <v>0</v>
      </c>
      <c r="AN2243" s="51">
        <f t="shared" si="438"/>
        <v>0</v>
      </c>
    </row>
    <row r="2244" spans="1:40" x14ac:dyDescent="0.25">
      <c r="A2244" s="17"/>
      <c r="B2244" s="17"/>
      <c r="C2244" s="35"/>
      <c r="D2244" s="17"/>
      <c r="E2244" s="17"/>
      <c r="F2244" s="17"/>
      <c r="G2244" s="62">
        <f t="shared" si="439"/>
        <v>0</v>
      </c>
      <c r="H2244" s="17"/>
      <c r="I2244" s="17"/>
      <c r="J2244" s="17"/>
      <c r="K2244" s="17"/>
      <c r="L2244" s="17"/>
      <c r="M2244" s="17"/>
      <c r="N2244" s="17"/>
      <c r="O2244" s="17"/>
      <c r="P2244" s="115"/>
      <c r="Q2244" s="62">
        <f>IF(C2244&gt;A_Stammdaten!$B$12,0,SUM(G2244,H2244,J2244,K2244,M2244,N2244)-SUM(I2244,L2244,O2244,P2244))</f>
        <v>0</v>
      </c>
      <c r="R2244" s="17"/>
      <c r="S2244" s="17"/>
      <c r="T2244" s="17"/>
      <c r="U2244" s="62">
        <f t="shared" si="431"/>
        <v>0</v>
      </c>
      <c r="V2244" s="63">
        <f>IF(ISBLANK($B2244),0,VLOOKUP($B2244,Listen!$A$2:$C$45,2,FALSE))</f>
        <v>0</v>
      </c>
      <c r="W2244" s="63">
        <f>IF(ISBLANK($B2244),0,VLOOKUP($B2244,Listen!$A$2:$C$45,3,FALSE))</f>
        <v>0</v>
      </c>
      <c r="X2244" s="49">
        <f t="shared" si="442"/>
        <v>0</v>
      </c>
      <c r="Y2244" s="49">
        <f t="shared" si="441"/>
        <v>0</v>
      </c>
      <c r="Z2244" s="49">
        <f t="shared" si="441"/>
        <v>0</v>
      </c>
      <c r="AA2244" s="49">
        <f t="shared" si="441"/>
        <v>0</v>
      </c>
      <c r="AB2244" s="49">
        <f t="shared" si="441"/>
        <v>0</v>
      </c>
      <c r="AC2244" s="49">
        <f t="shared" si="441"/>
        <v>0</v>
      </c>
      <c r="AD2244" s="49">
        <f t="shared" si="441"/>
        <v>0</v>
      </c>
      <c r="AE2244" s="51">
        <f t="shared" si="440"/>
        <v>0</v>
      </c>
      <c r="AF2244" s="51">
        <f>IF(C2244=A_Stammdaten!$B$12,D_SAV!$U2244-D_SAV!$AG2244,HLOOKUP(A_Stammdaten!$B$12-1,$AH$4:$AN$4004,ROW(C2244)-3,FALSE)-$AG2244)</f>
        <v>0</v>
      </c>
      <c r="AG2244" s="51">
        <f>HLOOKUP(A_Stammdaten!$B$12,$AH$4:$AN$4004,ROW(C2244)-3,FALSE)</f>
        <v>0</v>
      </c>
      <c r="AH2244" s="51">
        <f t="shared" si="432"/>
        <v>0</v>
      </c>
      <c r="AI2244" s="51">
        <f t="shared" si="433"/>
        <v>0</v>
      </c>
      <c r="AJ2244" s="51">
        <f t="shared" si="434"/>
        <v>0</v>
      </c>
      <c r="AK2244" s="51">
        <f t="shared" si="435"/>
        <v>0</v>
      </c>
      <c r="AL2244" s="51">
        <f t="shared" si="436"/>
        <v>0</v>
      </c>
      <c r="AM2244" s="51">
        <f t="shared" si="437"/>
        <v>0</v>
      </c>
      <c r="AN2244" s="51">
        <f t="shared" si="438"/>
        <v>0</v>
      </c>
    </row>
    <row r="2245" spans="1:40" x14ac:dyDescent="0.25">
      <c r="A2245" s="17"/>
      <c r="B2245" s="17"/>
      <c r="C2245" s="35"/>
      <c r="D2245" s="17"/>
      <c r="E2245" s="17"/>
      <c r="F2245" s="17"/>
      <c r="G2245" s="62">
        <f t="shared" si="439"/>
        <v>0</v>
      </c>
      <c r="H2245" s="17"/>
      <c r="I2245" s="17"/>
      <c r="J2245" s="17"/>
      <c r="K2245" s="17"/>
      <c r="L2245" s="17"/>
      <c r="M2245" s="17"/>
      <c r="N2245" s="17"/>
      <c r="O2245" s="17"/>
      <c r="P2245" s="115"/>
      <c r="Q2245" s="62">
        <f>IF(C2245&gt;A_Stammdaten!$B$12,0,SUM(G2245,H2245,J2245,K2245,M2245,N2245)-SUM(I2245,L2245,O2245,P2245))</f>
        <v>0</v>
      </c>
      <c r="R2245" s="17"/>
      <c r="S2245" s="17"/>
      <c r="T2245" s="17"/>
      <c r="U2245" s="62">
        <f t="shared" ref="U2245:U2308" si="443">Q2245-SUM(R2245:T2245)</f>
        <v>0</v>
      </c>
      <c r="V2245" s="63">
        <f>IF(ISBLANK($B2245),0,VLOOKUP($B2245,Listen!$A$2:$C$45,2,FALSE))</f>
        <v>0</v>
      </c>
      <c r="W2245" s="63">
        <f>IF(ISBLANK($B2245),0,VLOOKUP($B2245,Listen!$A$2:$C$45,3,FALSE))</f>
        <v>0</v>
      </c>
      <c r="X2245" s="49">
        <f t="shared" si="442"/>
        <v>0</v>
      </c>
      <c r="Y2245" s="49">
        <f t="shared" si="441"/>
        <v>0</v>
      </c>
      <c r="Z2245" s="49">
        <f t="shared" si="441"/>
        <v>0</v>
      </c>
      <c r="AA2245" s="49">
        <f t="shared" si="441"/>
        <v>0</v>
      </c>
      <c r="AB2245" s="49">
        <f t="shared" si="441"/>
        <v>0</v>
      </c>
      <c r="AC2245" s="49">
        <f t="shared" si="441"/>
        <v>0</v>
      </c>
      <c r="AD2245" s="49">
        <f t="shared" si="441"/>
        <v>0</v>
      </c>
      <c r="AE2245" s="51">
        <f t="shared" si="440"/>
        <v>0</v>
      </c>
      <c r="AF2245" s="51">
        <f>IF(C2245=A_Stammdaten!$B$12,D_SAV!$U2245-D_SAV!$AG2245,HLOOKUP(A_Stammdaten!$B$12-1,$AH$4:$AN$4004,ROW(C2245)-3,FALSE)-$AG2245)</f>
        <v>0</v>
      </c>
      <c r="AG2245" s="51">
        <f>HLOOKUP(A_Stammdaten!$B$12,$AH$4:$AN$4004,ROW(C2245)-3,FALSE)</f>
        <v>0</v>
      </c>
      <c r="AH2245" s="51">
        <f t="shared" ref="AH2245:AH2308" si="444">IF(OR($C2245=0,$U2245=0),0,IF($C2245&lt;=AH$4,$U2245-$U2245/X2245*(AH$4-$C2245+1),0))</f>
        <v>0</v>
      </c>
      <c r="AI2245" s="51">
        <f t="shared" ref="AI2245:AI2308" si="445">IF(OR($C2245=0,$U2245=0,Y2245-(AI$4-$C2245)=0),0,IF($C2245&lt;AI$4,AH2245-AH2245/(Y2245-(AI$4-$C2245)),IF($C2245=AI$4,$U2245-$U2245/Y2245,0)))</f>
        <v>0</v>
      </c>
      <c r="AJ2245" s="51">
        <f t="shared" ref="AJ2245:AJ2308" si="446">IF(OR($C2245=0,$U2245=0,Z2245-(AJ$4-$C2245)=0),0,IF($C2245&lt;AJ$4,AI2245-AI2245/(Z2245-(AJ$4-$C2245)),IF($C2245=AJ$4,$U2245-$U2245/Z2245,0)))</f>
        <v>0</v>
      </c>
      <c r="AK2245" s="51">
        <f t="shared" ref="AK2245:AK2308" si="447">IF(OR($C2245=0,$U2245=0,AA2245-(AK$4-$C2245)=0),0,IF($C2245&lt;AK$4,AJ2245-AJ2245/(AA2245-(AK$4-$C2245)),IF($C2245=AK$4,$U2245-$U2245/AA2245,0)))</f>
        <v>0</v>
      </c>
      <c r="AL2245" s="51">
        <f t="shared" ref="AL2245:AL2308" si="448">IF(OR($C2245=0,$U2245=0,AB2245-(AL$4-$C2245)=0),0,IF($C2245&lt;AL$4,AK2245-AK2245/(AB2245-(AL$4-$C2245)),IF($C2245=AL$4,$U2245-$U2245/AB2245,0)))</f>
        <v>0</v>
      </c>
      <c r="AM2245" s="51">
        <f t="shared" ref="AM2245:AM2308" si="449">IF(OR($C2245=0,$U2245=0,AC2245-(AM$4-$C2245)=0),0,IF($C2245&lt;AM$4,AL2245-AL2245/(AC2245-(AM$4-$C2245)),IF($C2245=AM$4,$U2245-$U2245/AC2245,0)))</f>
        <v>0</v>
      </c>
      <c r="AN2245" s="51">
        <f t="shared" ref="AN2245:AN2308" si="450">IF(OR($C2245=0,$U2245=0,AD2245-(AN$4-$C2245)=0),0,IF($C2245&lt;AN$4,AM2245-AM2245/(AD2245-(AN$4-$C2245)),IF($C2245=AN$4,$U2245-$U2245/AD2245,0)))</f>
        <v>0</v>
      </c>
    </row>
    <row r="2246" spans="1:40" x14ac:dyDescent="0.25">
      <c r="A2246" s="17"/>
      <c r="B2246" s="17"/>
      <c r="C2246" s="35"/>
      <c r="D2246" s="17"/>
      <c r="E2246" s="17"/>
      <c r="F2246" s="17"/>
      <c r="G2246" s="62">
        <f t="shared" ref="G2246:G2309" si="451">D2246*E2246/100</f>
        <v>0</v>
      </c>
      <c r="H2246" s="17"/>
      <c r="I2246" s="17"/>
      <c r="J2246" s="17"/>
      <c r="K2246" s="17"/>
      <c r="L2246" s="17"/>
      <c r="M2246" s="17"/>
      <c r="N2246" s="17"/>
      <c r="O2246" s="17"/>
      <c r="P2246" s="115"/>
      <c r="Q2246" s="62">
        <f>IF(C2246&gt;A_Stammdaten!$B$12,0,SUM(G2246,H2246,J2246,K2246,M2246,N2246)-SUM(I2246,L2246,O2246,P2246))</f>
        <v>0</v>
      </c>
      <c r="R2246" s="17"/>
      <c r="S2246" s="17"/>
      <c r="T2246" s="17"/>
      <c r="U2246" s="62">
        <f t="shared" si="443"/>
        <v>0</v>
      </c>
      <c r="V2246" s="63">
        <f>IF(ISBLANK($B2246),0,VLOOKUP($B2246,Listen!$A$2:$C$45,2,FALSE))</f>
        <v>0</v>
      </c>
      <c r="W2246" s="63">
        <f>IF(ISBLANK($B2246),0,VLOOKUP($B2246,Listen!$A$2:$C$45,3,FALSE))</f>
        <v>0</v>
      </c>
      <c r="X2246" s="49">
        <f t="shared" si="442"/>
        <v>0</v>
      </c>
      <c r="Y2246" s="49">
        <f t="shared" si="441"/>
        <v>0</v>
      </c>
      <c r="Z2246" s="49">
        <f t="shared" si="441"/>
        <v>0</v>
      </c>
      <c r="AA2246" s="49">
        <f t="shared" si="441"/>
        <v>0</v>
      </c>
      <c r="AB2246" s="49">
        <f t="shared" si="441"/>
        <v>0</v>
      </c>
      <c r="AC2246" s="49">
        <f t="shared" si="441"/>
        <v>0</v>
      </c>
      <c r="AD2246" s="49">
        <f t="shared" si="441"/>
        <v>0</v>
      </c>
      <c r="AE2246" s="51">
        <f t="shared" si="440"/>
        <v>0</v>
      </c>
      <c r="AF2246" s="51">
        <f>IF(C2246=A_Stammdaten!$B$12,D_SAV!$U2246-D_SAV!$AG2246,HLOOKUP(A_Stammdaten!$B$12-1,$AH$4:$AN$4004,ROW(C2246)-3,FALSE)-$AG2246)</f>
        <v>0</v>
      </c>
      <c r="AG2246" s="51">
        <f>HLOOKUP(A_Stammdaten!$B$12,$AH$4:$AN$4004,ROW(C2246)-3,FALSE)</f>
        <v>0</v>
      </c>
      <c r="AH2246" s="51">
        <f t="shared" si="444"/>
        <v>0</v>
      </c>
      <c r="AI2246" s="51">
        <f t="shared" si="445"/>
        <v>0</v>
      </c>
      <c r="AJ2246" s="51">
        <f t="shared" si="446"/>
        <v>0</v>
      </c>
      <c r="AK2246" s="51">
        <f t="shared" si="447"/>
        <v>0</v>
      </c>
      <c r="AL2246" s="51">
        <f t="shared" si="448"/>
        <v>0</v>
      </c>
      <c r="AM2246" s="51">
        <f t="shared" si="449"/>
        <v>0</v>
      </c>
      <c r="AN2246" s="51">
        <f t="shared" si="450"/>
        <v>0</v>
      </c>
    </row>
    <row r="2247" spans="1:40" x14ac:dyDescent="0.25">
      <c r="A2247" s="17"/>
      <c r="B2247" s="17"/>
      <c r="C2247" s="35"/>
      <c r="D2247" s="17"/>
      <c r="E2247" s="17"/>
      <c r="F2247" s="17"/>
      <c r="G2247" s="62">
        <f t="shared" si="451"/>
        <v>0</v>
      </c>
      <c r="H2247" s="17"/>
      <c r="I2247" s="17"/>
      <c r="J2247" s="17"/>
      <c r="K2247" s="17"/>
      <c r="L2247" s="17"/>
      <c r="M2247" s="17"/>
      <c r="N2247" s="17"/>
      <c r="O2247" s="17"/>
      <c r="P2247" s="115"/>
      <c r="Q2247" s="62">
        <f>IF(C2247&gt;A_Stammdaten!$B$12,0,SUM(G2247,H2247,J2247,K2247,M2247,N2247)-SUM(I2247,L2247,O2247,P2247))</f>
        <v>0</v>
      </c>
      <c r="R2247" s="17"/>
      <c r="S2247" s="17"/>
      <c r="T2247" s="17"/>
      <c r="U2247" s="62">
        <f t="shared" si="443"/>
        <v>0</v>
      </c>
      <c r="V2247" s="63">
        <f>IF(ISBLANK($B2247),0,VLOOKUP($B2247,Listen!$A$2:$C$45,2,FALSE))</f>
        <v>0</v>
      </c>
      <c r="W2247" s="63">
        <f>IF(ISBLANK($B2247),0,VLOOKUP($B2247,Listen!$A$2:$C$45,3,FALSE))</f>
        <v>0</v>
      </c>
      <c r="X2247" s="49">
        <f t="shared" si="442"/>
        <v>0</v>
      </c>
      <c r="Y2247" s="49">
        <f t="shared" si="441"/>
        <v>0</v>
      </c>
      <c r="Z2247" s="49">
        <f t="shared" si="441"/>
        <v>0</v>
      </c>
      <c r="AA2247" s="49">
        <f t="shared" si="441"/>
        <v>0</v>
      </c>
      <c r="AB2247" s="49">
        <f t="shared" si="441"/>
        <v>0</v>
      </c>
      <c r="AC2247" s="49">
        <f t="shared" si="441"/>
        <v>0</v>
      </c>
      <c r="AD2247" s="49">
        <f t="shared" si="441"/>
        <v>0</v>
      </c>
      <c r="AE2247" s="51">
        <f t="shared" si="440"/>
        <v>0</v>
      </c>
      <c r="AF2247" s="51">
        <f>IF(C2247=A_Stammdaten!$B$12,D_SAV!$U2247-D_SAV!$AG2247,HLOOKUP(A_Stammdaten!$B$12-1,$AH$4:$AN$4004,ROW(C2247)-3,FALSE)-$AG2247)</f>
        <v>0</v>
      </c>
      <c r="AG2247" s="51">
        <f>HLOOKUP(A_Stammdaten!$B$12,$AH$4:$AN$4004,ROW(C2247)-3,FALSE)</f>
        <v>0</v>
      </c>
      <c r="AH2247" s="51">
        <f t="shared" si="444"/>
        <v>0</v>
      </c>
      <c r="AI2247" s="51">
        <f t="shared" si="445"/>
        <v>0</v>
      </c>
      <c r="AJ2247" s="51">
        <f t="shared" si="446"/>
        <v>0</v>
      </c>
      <c r="AK2247" s="51">
        <f t="shared" si="447"/>
        <v>0</v>
      </c>
      <c r="AL2247" s="51">
        <f t="shared" si="448"/>
        <v>0</v>
      </c>
      <c r="AM2247" s="51">
        <f t="shared" si="449"/>
        <v>0</v>
      </c>
      <c r="AN2247" s="51">
        <f t="shared" si="450"/>
        <v>0</v>
      </c>
    </row>
    <row r="2248" spans="1:40" x14ac:dyDescent="0.25">
      <c r="A2248" s="17"/>
      <c r="B2248" s="17"/>
      <c r="C2248" s="35"/>
      <c r="D2248" s="17"/>
      <c r="E2248" s="17"/>
      <c r="F2248" s="17"/>
      <c r="G2248" s="62">
        <f t="shared" si="451"/>
        <v>0</v>
      </c>
      <c r="H2248" s="17"/>
      <c r="I2248" s="17"/>
      <c r="J2248" s="17"/>
      <c r="K2248" s="17"/>
      <c r="L2248" s="17"/>
      <c r="M2248" s="17"/>
      <c r="N2248" s="17"/>
      <c r="O2248" s="17"/>
      <c r="P2248" s="115"/>
      <c r="Q2248" s="62">
        <f>IF(C2248&gt;A_Stammdaten!$B$12,0,SUM(G2248,H2248,J2248,K2248,M2248,N2248)-SUM(I2248,L2248,O2248,P2248))</f>
        <v>0</v>
      </c>
      <c r="R2248" s="17"/>
      <c r="S2248" s="17"/>
      <c r="T2248" s="17"/>
      <c r="U2248" s="62">
        <f t="shared" si="443"/>
        <v>0</v>
      </c>
      <c r="V2248" s="63">
        <f>IF(ISBLANK($B2248),0,VLOOKUP($B2248,Listen!$A$2:$C$45,2,FALSE))</f>
        <v>0</v>
      </c>
      <c r="W2248" s="63">
        <f>IF(ISBLANK($B2248),0,VLOOKUP($B2248,Listen!$A$2:$C$45,3,FALSE))</f>
        <v>0</v>
      </c>
      <c r="X2248" s="49">
        <f t="shared" si="442"/>
        <v>0</v>
      </c>
      <c r="Y2248" s="49">
        <f t="shared" si="441"/>
        <v>0</v>
      </c>
      <c r="Z2248" s="49">
        <f t="shared" si="441"/>
        <v>0</v>
      </c>
      <c r="AA2248" s="49">
        <f t="shared" si="441"/>
        <v>0</v>
      </c>
      <c r="AB2248" s="49">
        <f t="shared" si="441"/>
        <v>0</v>
      </c>
      <c r="AC2248" s="49">
        <f t="shared" si="441"/>
        <v>0</v>
      </c>
      <c r="AD2248" s="49">
        <f t="shared" si="441"/>
        <v>0</v>
      </c>
      <c r="AE2248" s="51">
        <f t="shared" si="440"/>
        <v>0</v>
      </c>
      <c r="AF2248" s="51">
        <f>IF(C2248=A_Stammdaten!$B$12,D_SAV!$U2248-D_SAV!$AG2248,HLOOKUP(A_Stammdaten!$B$12-1,$AH$4:$AN$4004,ROW(C2248)-3,FALSE)-$AG2248)</f>
        <v>0</v>
      </c>
      <c r="AG2248" s="51">
        <f>HLOOKUP(A_Stammdaten!$B$12,$AH$4:$AN$4004,ROW(C2248)-3,FALSE)</f>
        <v>0</v>
      </c>
      <c r="AH2248" s="51">
        <f t="shared" si="444"/>
        <v>0</v>
      </c>
      <c r="AI2248" s="51">
        <f t="shared" si="445"/>
        <v>0</v>
      </c>
      <c r="AJ2248" s="51">
        <f t="shared" si="446"/>
        <v>0</v>
      </c>
      <c r="AK2248" s="51">
        <f t="shared" si="447"/>
        <v>0</v>
      </c>
      <c r="AL2248" s="51">
        <f t="shared" si="448"/>
        <v>0</v>
      </c>
      <c r="AM2248" s="51">
        <f t="shared" si="449"/>
        <v>0</v>
      </c>
      <c r="AN2248" s="51">
        <f t="shared" si="450"/>
        <v>0</v>
      </c>
    </row>
    <row r="2249" spans="1:40" x14ac:dyDescent="0.25">
      <c r="A2249" s="17"/>
      <c r="B2249" s="17"/>
      <c r="C2249" s="35"/>
      <c r="D2249" s="17"/>
      <c r="E2249" s="17"/>
      <c r="F2249" s="17"/>
      <c r="G2249" s="62">
        <f t="shared" si="451"/>
        <v>0</v>
      </c>
      <c r="H2249" s="17"/>
      <c r="I2249" s="17"/>
      <c r="J2249" s="17"/>
      <c r="K2249" s="17"/>
      <c r="L2249" s="17"/>
      <c r="M2249" s="17"/>
      <c r="N2249" s="17"/>
      <c r="O2249" s="17"/>
      <c r="P2249" s="115"/>
      <c r="Q2249" s="62">
        <f>IF(C2249&gt;A_Stammdaten!$B$12,0,SUM(G2249,H2249,J2249,K2249,M2249,N2249)-SUM(I2249,L2249,O2249,P2249))</f>
        <v>0</v>
      </c>
      <c r="R2249" s="17"/>
      <c r="S2249" s="17"/>
      <c r="T2249" s="17"/>
      <c r="U2249" s="62">
        <f t="shared" si="443"/>
        <v>0</v>
      </c>
      <c r="V2249" s="63">
        <f>IF(ISBLANK($B2249),0,VLOOKUP($B2249,Listen!$A$2:$C$45,2,FALSE))</f>
        <v>0</v>
      </c>
      <c r="W2249" s="63">
        <f>IF(ISBLANK($B2249),0,VLOOKUP($B2249,Listen!$A$2:$C$45,3,FALSE))</f>
        <v>0</v>
      </c>
      <c r="X2249" s="49">
        <f t="shared" si="442"/>
        <v>0</v>
      </c>
      <c r="Y2249" s="49">
        <f t="shared" si="441"/>
        <v>0</v>
      </c>
      <c r="Z2249" s="49">
        <f t="shared" si="441"/>
        <v>0</v>
      </c>
      <c r="AA2249" s="49">
        <f t="shared" si="441"/>
        <v>0</v>
      </c>
      <c r="AB2249" s="49">
        <f t="shared" si="441"/>
        <v>0</v>
      </c>
      <c r="AC2249" s="49">
        <f t="shared" si="441"/>
        <v>0</v>
      </c>
      <c r="AD2249" s="49">
        <f t="shared" si="441"/>
        <v>0</v>
      </c>
      <c r="AE2249" s="51">
        <f t="shared" si="440"/>
        <v>0</v>
      </c>
      <c r="AF2249" s="51">
        <f>IF(C2249=A_Stammdaten!$B$12,D_SAV!$U2249-D_SAV!$AG2249,HLOOKUP(A_Stammdaten!$B$12-1,$AH$4:$AN$4004,ROW(C2249)-3,FALSE)-$AG2249)</f>
        <v>0</v>
      </c>
      <c r="AG2249" s="51">
        <f>HLOOKUP(A_Stammdaten!$B$12,$AH$4:$AN$4004,ROW(C2249)-3,FALSE)</f>
        <v>0</v>
      </c>
      <c r="AH2249" s="51">
        <f t="shared" si="444"/>
        <v>0</v>
      </c>
      <c r="AI2249" s="51">
        <f t="shared" si="445"/>
        <v>0</v>
      </c>
      <c r="AJ2249" s="51">
        <f t="shared" si="446"/>
        <v>0</v>
      </c>
      <c r="AK2249" s="51">
        <f t="shared" si="447"/>
        <v>0</v>
      </c>
      <c r="AL2249" s="51">
        <f t="shared" si="448"/>
        <v>0</v>
      </c>
      <c r="AM2249" s="51">
        <f t="shared" si="449"/>
        <v>0</v>
      </c>
      <c r="AN2249" s="51">
        <f t="shared" si="450"/>
        <v>0</v>
      </c>
    </row>
    <row r="2250" spans="1:40" x14ac:dyDescent="0.25">
      <c r="A2250" s="17"/>
      <c r="B2250" s="17"/>
      <c r="C2250" s="35"/>
      <c r="D2250" s="17"/>
      <c r="E2250" s="17"/>
      <c r="F2250" s="17"/>
      <c r="G2250" s="62">
        <f t="shared" si="451"/>
        <v>0</v>
      </c>
      <c r="H2250" s="17"/>
      <c r="I2250" s="17"/>
      <c r="J2250" s="17"/>
      <c r="K2250" s="17"/>
      <c r="L2250" s="17"/>
      <c r="M2250" s="17"/>
      <c r="N2250" s="17"/>
      <c r="O2250" s="17"/>
      <c r="P2250" s="115"/>
      <c r="Q2250" s="62">
        <f>IF(C2250&gt;A_Stammdaten!$B$12,0,SUM(G2250,H2250,J2250,K2250,M2250,N2250)-SUM(I2250,L2250,O2250,P2250))</f>
        <v>0</v>
      </c>
      <c r="R2250" s="17"/>
      <c r="S2250" s="17"/>
      <c r="T2250" s="17"/>
      <c r="U2250" s="62">
        <f t="shared" si="443"/>
        <v>0</v>
      </c>
      <c r="V2250" s="63">
        <f>IF(ISBLANK($B2250),0,VLOOKUP($B2250,Listen!$A$2:$C$45,2,FALSE))</f>
        <v>0</v>
      </c>
      <c r="W2250" s="63">
        <f>IF(ISBLANK($B2250),0,VLOOKUP($B2250,Listen!$A$2:$C$45,3,FALSE))</f>
        <v>0</v>
      </c>
      <c r="X2250" s="49">
        <f t="shared" si="442"/>
        <v>0</v>
      </c>
      <c r="Y2250" s="49">
        <f t="shared" si="441"/>
        <v>0</v>
      </c>
      <c r="Z2250" s="49">
        <f t="shared" si="441"/>
        <v>0</v>
      </c>
      <c r="AA2250" s="49">
        <f t="shared" si="441"/>
        <v>0</v>
      </c>
      <c r="AB2250" s="49">
        <f t="shared" si="441"/>
        <v>0</v>
      </c>
      <c r="AC2250" s="49">
        <f t="shared" si="441"/>
        <v>0</v>
      </c>
      <c r="AD2250" s="49">
        <f t="shared" si="441"/>
        <v>0</v>
      </c>
      <c r="AE2250" s="51">
        <f t="shared" si="440"/>
        <v>0</v>
      </c>
      <c r="AF2250" s="51">
        <f>IF(C2250=A_Stammdaten!$B$12,D_SAV!$U2250-D_SAV!$AG2250,HLOOKUP(A_Stammdaten!$B$12-1,$AH$4:$AN$4004,ROW(C2250)-3,FALSE)-$AG2250)</f>
        <v>0</v>
      </c>
      <c r="AG2250" s="51">
        <f>HLOOKUP(A_Stammdaten!$B$12,$AH$4:$AN$4004,ROW(C2250)-3,FALSE)</f>
        <v>0</v>
      </c>
      <c r="AH2250" s="51">
        <f t="shared" si="444"/>
        <v>0</v>
      </c>
      <c r="AI2250" s="51">
        <f t="shared" si="445"/>
        <v>0</v>
      </c>
      <c r="AJ2250" s="51">
        <f t="shared" si="446"/>
        <v>0</v>
      </c>
      <c r="AK2250" s="51">
        <f t="shared" si="447"/>
        <v>0</v>
      </c>
      <c r="AL2250" s="51">
        <f t="shared" si="448"/>
        <v>0</v>
      </c>
      <c r="AM2250" s="51">
        <f t="shared" si="449"/>
        <v>0</v>
      </c>
      <c r="AN2250" s="51">
        <f t="shared" si="450"/>
        <v>0</v>
      </c>
    </row>
    <row r="2251" spans="1:40" x14ac:dyDescent="0.25">
      <c r="A2251" s="17"/>
      <c r="B2251" s="17"/>
      <c r="C2251" s="35"/>
      <c r="D2251" s="17"/>
      <c r="E2251" s="17"/>
      <c r="F2251" s="17"/>
      <c r="G2251" s="62">
        <f t="shared" si="451"/>
        <v>0</v>
      </c>
      <c r="H2251" s="17"/>
      <c r="I2251" s="17"/>
      <c r="J2251" s="17"/>
      <c r="K2251" s="17"/>
      <c r="L2251" s="17"/>
      <c r="M2251" s="17"/>
      <c r="N2251" s="17"/>
      <c r="O2251" s="17"/>
      <c r="P2251" s="115"/>
      <c r="Q2251" s="62">
        <f>IF(C2251&gt;A_Stammdaten!$B$12,0,SUM(G2251,H2251,J2251,K2251,M2251,N2251)-SUM(I2251,L2251,O2251,P2251))</f>
        <v>0</v>
      </c>
      <c r="R2251" s="17"/>
      <c r="S2251" s="17"/>
      <c r="T2251" s="17"/>
      <c r="U2251" s="62">
        <f t="shared" si="443"/>
        <v>0</v>
      </c>
      <c r="V2251" s="63">
        <f>IF(ISBLANK($B2251),0,VLOOKUP($B2251,Listen!$A$2:$C$45,2,FALSE))</f>
        <v>0</v>
      </c>
      <c r="W2251" s="63">
        <f>IF(ISBLANK($B2251),0,VLOOKUP($B2251,Listen!$A$2:$C$45,3,FALSE))</f>
        <v>0</v>
      </c>
      <c r="X2251" s="49">
        <f t="shared" si="442"/>
        <v>0</v>
      </c>
      <c r="Y2251" s="49">
        <f t="shared" si="441"/>
        <v>0</v>
      </c>
      <c r="Z2251" s="49">
        <f t="shared" si="441"/>
        <v>0</v>
      </c>
      <c r="AA2251" s="49">
        <f t="shared" si="441"/>
        <v>0</v>
      </c>
      <c r="AB2251" s="49">
        <f t="shared" si="441"/>
        <v>0</v>
      </c>
      <c r="AC2251" s="49">
        <f t="shared" si="441"/>
        <v>0</v>
      </c>
      <c r="AD2251" s="49">
        <f t="shared" si="441"/>
        <v>0</v>
      </c>
      <c r="AE2251" s="51">
        <f t="shared" si="440"/>
        <v>0</v>
      </c>
      <c r="AF2251" s="51">
        <f>IF(C2251=A_Stammdaten!$B$12,D_SAV!$U2251-D_SAV!$AG2251,HLOOKUP(A_Stammdaten!$B$12-1,$AH$4:$AN$4004,ROW(C2251)-3,FALSE)-$AG2251)</f>
        <v>0</v>
      </c>
      <c r="AG2251" s="51">
        <f>HLOOKUP(A_Stammdaten!$B$12,$AH$4:$AN$4004,ROW(C2251)-3,FALSE)</f>
        <v>0</v>
      </c>
      <c r="AH2251" s="51">
        <f t="shared" si="444"/>
        <v>0</v>
      </c>
      <c r="AI2251" s="51">
        <f t="shared" si="445"/>
        <v>0</v>
      </c>
      <c r="AJ2251" s="51">
        <f t="shared" si="446"/>
        <v>0</v>
      </c>
      <c r="AK2251" s="51">
        <f t="shared" si="447"/>
        <v>0</v>
      </c>
      <c r="AL2251" s="51">
        <f t="shared" si="448"/>
        <v>0</v>
      </c>
      <c r="AM2251" s="51">
        <f t="shared" si="449"/>
        <v>0</v>
      </c>
      <c r="AN2251" s="51">
        <f t="shared" si="450"/>
        <v>0</v>
      </c>
    </row>
    <row r="2252" spans="1:40" x14ac:dyDescent="0.25">
      <c r="A2252" s="17"/>
      <c r="B2252" s="17"/>
      <c r="C2252" s="35"/>
      <c r="D2252" s="17"/>
      <c r="E2252" s="17"/>
      <c r="F2252" s="17"/>
      <c r="G2252" s="62">
        <f t="shared" si="451"/>
        <v>0</v>
      </c>
      <c r="H2252" s="17"/>
      <c r="I2252" s="17"/>
      <c r="J2252" s="17"/>
      <c r="K2252" s="17"/>
      <c r="L2252" s="17"/>
      <c r="M2252" s="17"/>
      <c r="N2252" s="17"/>
      <c r="O2252" s="17"/>
      <c r="P2252" s="115"/>
      <c r="Q2252" s="62">
        <f>IF(C2252&gt;A_Stammdaten!$B$12,0,SUM(G2252,H2252,J2252,K2252,M2252,N2252)-SUM(I2252,L2252,O2252,P2252))</f>
        <v>0</v>
      </c>
      <c r="R2252" s="17"/>
      <c r="S2252" s="17"/>
      <c r="T2252" s="17"/>
      <c r="U2252" s="62">
        <f t="shared" si="443"/>
        <v>0</v>
      </c>
      <c r="V2252" s="63">
        <f>IF(ISBLANK($B2252),0,VLOOKUP($B2252,Listen!$A$2:$C$45,2,FALSE))</f>
        <v>0</v>
      </c>
      <c r="W2252" s="63">
        <f>IF(ISBLANK($B2252),0,VLOOKUP($B2252,Listen!$A$2:$C$45,3,FALSE))</f>
        <v>0</v>
      </c>
      <c r="X2252" s="49">
        <f t="shared" si="442"/>
        <v>0</v>
      </c>
      <c r="Y2252" s="49">
        <f t="shared" si="441"/>
        <v>0</v>
      </c>
      <c r="Z2252" s="49">
        <f t="shared" si="441"/>
        <v>0</v>
      </c>
      <c r="AA2252" s="49">
        <f t="shared" si="441"/>
        <v>0</v>
      </c>
      <c r="AB2252" s="49">
        <f t="shared" si="441"/>
        <v>0</v>
      </c>
      <c r="AC2252" s="49">
        <f t="shared" si="441"/>
        <v>0</v>
      </c>
      <c r="AD2252" s="49">
        <f t="shared" si="441"/>
        <v>0</v>
      </c>
      <c r="AE2252" s="51">
        <f t="shared" si="440"/>
        <v>0</v>
      </c>
      <c r="AF2252" s="51">
        <f>IF(C2252=A_Stammdaten!$B$12,D_SAV!$U2252-D_SAV!$AG2252,HLOOKUP(A_Stammdaten!$B$12-1,$AH$4:$AN$4004,ROW(C2252)-3,FALSE)-$AG2252)</f>
        <v>0</v>
      </c>
      <c r="AG2252" s="51">
        <f>HLOOKUP(A_Stammdaten!$B$12,$AH$4:$AN$4004,ROW(C2252)-3,FALSE)</f>
        <v>0</v>
      </c>
      <c r="AH2252" s="51">
        <f t="shared" si="444"/>
        <v>0</v>
      </c>
      <c r="AI2252" s="51">
        <f t="shared" si="445"/>
        <v>0</v>
      </c>
      <c r="AJ2252" s="51">
        <f t="shared" si="446"/>
        <v>0</v>
      </c>
      <c r="AK2252" s="51">
        <f t="shared" si="447"/>
        <v>0</v>
      </c>
      <c r="AL2252" s="51">
        <f t="shared" si="448"/>
        <v>0</v>
      </c>
      <c r="AM2252" s="51">
        <f t="shared" si="449"/>
        <v>0</v>
      </c>
      <c r="AN2252" s="51">
        <f t="shared" si="450"/>
        <v>0</v>
      </c>
    </row>
    <row r="2253" spans="1:40" x14ac:dyDescent="0.25">
      <c r="A2253" s="17"/>
      <c r="B2253" s="17"/>
      <c r="C2253" s="35"/>
      <c r="D2253" s="17"/>
      <c r="E2253" s="17"/>
      <c r="F2253" s="17"/>
      <c r="G2253" s="62">
        <f t="shared" si="451"/>
        <v>0</v>
      </c>
      <c r="H2253" s="17"/>
      <c r="I2253" s="17"/>
      <c r="J2253" s="17"/>
      <c r="K2253" s="17"/>
      <c r="L2253" s="17"/>
      <c r="M2253" s="17"/>
      <c r="N2253" s="17"/>
      <c r="O2253" s="17"/>
      <c r="P2253" s="115"/>
      <c r="Q2253" s="62">
        <f>IF(C2253&gt;A_Stammdaten!$B$12,0,SUM(G2253,H2253,J2253,K2253,M2253,N2253)-SUM(I2253,L2253,O2253,P2253))</f>
        <v>0</v>
      </c>
      <c r="R2253" s="17"/>
      <c r="S2253" s="17"/>
      <c r="T2253" s="17"/>
      <c r="U2253" s="62">
        <f t="shared" si="443"/>
        <v>0</v>
      </c>
      <c r="V2253" s="63">
        <f>IF(ISBLANK($B2253),0,VLOOKUP($B2253,Listen!$A$2:$C$45,2,FALSE))</f>
        <v>0</v>
      </c>
      <c r="W2253" s="63">
        <f>IF(ISBLANK($B2253),0,VLOOKUP($B2253,Listen!$A$2:$C$45,3,FALSE))</f>
        <v>0</v>
      </c>
      <c r="X2253" s="49">
        <f t="shared" si="442"/>
        <v>0</v>
      </c>
      <c r="Y2253" s="49">
        <f t="shared" si="441"/>
        <v>0</v>
      </c>
      <c r="Z2253" s="49">
        <f t="shared" si="441"/>
        <v>0</v>
      </c>
      <c r="AA2253" s="49">
        <f t="shared" si="441"/>
        <v>0</v>
      </c>
      <c r="AB2253" s="49">
        <f t="shared" si="441"/>
        <v>0</v>
      </c>
      <c r="AC2253" s="49">
        <f t="shared" si="441"/>
        <v>0</v>
      </c>
      <c r="AD2253" s="49">
        <f t="shared" si="441"/>
        <v>0</v>
      </c>
      <c r="AE2253" s="51">
        <f t="shared" si="440"/>
        <v>0</v>
      </c>
      <c r="AF2253" s="51">
        <f>IF(C2253=A_Stammdaten!$B$12,D_SAV!$U2253-D_SAV!$AG2253,HLOOKUP(A_Stammdaten!$B$12-1,$AH$4:$AN$4004,ROW(C2253)-3,FALSE)-$AG2253)</f>
        <v>0</v>
      </c>
      <c r="AG2253" s="51">
        <f>HLOOKUP(A_Stammdaten!$B$12,$AH$4:$AN$4004,ROW(C2253)-3,FALSE)</f>
        <v>0</v>
      </c>
      <c r="AH2253" s="51">
        <f t="shared" si="444"/>
        <v>0</v>
      </c>
      <c r="AI2253" s="51">
        <f t="shared" si="445"/>
        <v>0</v>
      </c>
      <c r="AJ2253" s="51">
        <f t="shared" si="446"/>
        <v>0</v>
      </c>
      <c r="AK2253" s="51">
        <f t="shared" si="447"/>
        <v>0</v>
      </c>
      <c r="AL2253" s="51">
        <f t="shared" si="448"/>
        <v>0</v>
      </c>
      <c r="AM2253" s="51">
        <f t="shared" si="449"/>
        <v>0</v>
      </c>
      <c r="AN2253" s="51">
        <f t="shared" si="450"/>
        <v>0</v>
      </c>
    </row>
    <row r="2254" spans="1:40" x14ac:dyDescent="0.25">
      <c r="A2254" s="17"/>
      <c r="B2254" s="17"/>
      <c r="C2254" s="35"/>
      <c r="D2254" s="17"/>
      <c r="E2254" s="17"/>
      <c r="F2254" s="17"/>
      <c r="G2254" s="62">
        <f t="shared" si="451"/>
        <v>0</v>
      </c>
      <c r="H2254" s="17"/>
      <c r="I2254" s="17"/>
      <c r="J2254" s="17"/>
      <c r="K2254" s="17"/>
      <c r="L2254" s="17"/>
      <c r="M2254" s="17"/>
      <c r="N2254" s="17"/>
      <c r="O2254" s="17"/>
      <c r="P2254" s="115"/>
      <c r="Q2254" s="62">
        <f>IF(C2254&gt;A_Stammdaten!$B$12,0,SUM(G2254,H2254,J2254,K2254,M2254,N2254)-SUM(I2254,L2254,O2254,P2254))</f>
        <v>0</v>
      </c>
      <c r="R2254" s="17"/>
      <c r="S2254" s="17"/>
      <c r="T2254" s="17"/>
      <c r="U2254" s="62">
        <f t="shared" si="443"/>
        <v>0</v>
      </c>
      <c r="V2254" s="63">
        <f>IF(ISBLANK($B2254),0,VLOOKUP($B2254,Listen!$A$2:$C$45,2,FALSE))</f>
        <v>0</v>
      </c>
      <c r="W2254" s="63">
        <f>IF(ISBLANK($B2254),0,VLOOKUP($B2254,Listen!$A$2:$C$45,3,FALSE))</f>
        <v>0</v>
      </c>
      <c r="X2254" s="49">
        <f t="shared" si="442"/>
        <v>0</v>
      </c>
      <c r="Y2254" s="49">
        <f t="shared" si="441"/>
        <v>0</v>
      </c>
      <c r="Z2254" s="49">
        <f t="shared" si="441"/>
        <v>0</v>
      </c>
      <c r="AA2254" s="49">
        <f t="shared" si="441"/>
        <v>0</v>
      </c>
      <c r="AB2254" s="49">
        <f t="shared" si="441"/>
        <v>0</v>
      </c>
      <c r="AC2254" s="49">
        <f t="shared" si="441"/>
        <v>0</v>
      </c>
      <c r="AD2254" s="49">
        <f t="shared" si="441"/>
        <v>0</v>
      </c>
      <c r="AE2254" s="51">
        <f t="shared" si="440"/>
        <v>0</v>
      </c>
      <c r="AF2254" s="51">
        <f>IF(C2254=A_Stammdaten!$B$12,D_SAV!$U2254-D_SAV!$AG2254,HLOOKUP(A_Stammdaten!$B$12-1,$AH$4:$AN$4004,ROW(C2254)-3,FALSE)-$AG2254)</f>
        <v>0</v>
      </c>
      <c r="AG2254" s="51">
        <f>HLOOKUP(A_Stammdaten!$B$12,$AH$4:$AN$4004,ROW(C2254)-3,FALSE)</f>
        <v>0</v>
      </c>
      <c r="AH2254" s="51">
        <f t="shared" si="444"/>
        <v>0</v>
      </c>
      <c r="AI2254" s="51">
        <f t="shared" si="445"/>
        <v>0</v>
      </c>
      <c r="AJ2254" s="51">
        <f t="shared" si="446"/>
        <v>0</v>
      </c>
      <c r="AK2254" s="51">
        <f t="shared" si="447"/>
        <v>0</v>
      </c>
      <c r="AL2254" s="51">
        <f t="shared" si="448"/>
        <v>0</v>
      </c>
      <c r="AM2254" s="51">
        <f t="shared" si="449"/>
        <v>0</v>
      </c>
      <c r="AN2254" s="51">
        <f t="shared" si="450"/>
        <v>0</v>
      </c>
    </row>
    <row r="2255" spans="1:40" x14ac:dyDescent="0.25">
      <c r="A2255" s="17"/>
      <c r="B2255" s="17"/>
      <c r="C2255" s="35"/>
      <c r="D2255" s="17"/>
      <c r="E2255" s="17"/>
      <c r="F2255" s="17"/>
      <c r="G2255" s="62">
        <f t="shared" si="451"/>
        <v>0</v>
      </c>
      <c r="H2255" s="17"/>
      <c r="I2255" s="17"/>
      <c r="J2255" s="17"/>
      <c r="K2255" s="17"/>
      <c r="L2255" s="17"/>
      <c r="M2255" s="17"/>
      <c r="N2255" s="17"/>
      <c r="O2255" s="17"/>
      <c r="P2255" s="115"/>
      <c r="Q2255" s="62">
        <f>IF(C2255&gt;A_Stammdaten!$B$12,0,SUM(G2255,H2255,J2255,K2255,M2255,N2255)-SUM(I2255,L2255,O2255,P2255))</f>
        <v>0</v>
      </c>
      <c r="R2255" s="17"/>
      <c r="S2255" s="17"/>
      <c r="T2255" s="17"/>
      <c r="U2255" s="62">
        <f t="shared" si="443"/>
        <v>0</v>
      </c>
      <c r="V2255" s="63">
        <f>IF(ISBLANK($B2255),0,VLOOKUP($B2255,Listen!$A$2:$C$45,2,FALSE))</f>
        <v>0</v>
      </c>
      <c r="W2255" s="63">
        <f>IF(ISBLANK($B2255),0,VLOOKUP($B2255,Listen!$A$2:$C$45,3,FALSE))</f>
        <v>0</v>
      </c>
      <c r="X2255" s="49">
        <f t="shared" si="442"/>
        <v>0</v>
      </c>
      <c r="Y2255" s="49">
        <f t="shared" si="441"/>
        <v>0</v>
      </c>
      <c r="Z2255" s="49">
        <f t="shared" si="441"/>
        <v>0</v>
      </c>
      <c r="AA2255" s="49">
        <f t="shared" si="441"/>
        <v>0</v>
      </c>
      <c r="AB2255" s="49">
        <f t="shared" si="441"/>
        <v>0</v>
      </c>
      <c r="AC2255" s="49">
        <f t="shared" si="441"/>
        <v>0</v>
      </c>
      <c r="AD2255" s="49">
        <f t="shared" ref="Y2255:AD2298" si="452">$V2255</f>
        <v>0</v>
      </c>
      <c r="AE2255" s="51">
        <f t="shared" si="440"/>
        <v>0</v>
      </c>
      <c r="AF2255" s="51">
        <f>IF(C2255=A_Stammdaten!$B$12,D_SAV!$U2255-D_SAV!$AG2255,HLOOKUP(A_Stammdaten!$B$12-1,$AH$4:$AN$4004,ROW(C2255)-3,FALSE)-$AG2255)</f>
        <v>0</v>
      </c>
      <c r="AG2255" s="51">
        <f>HLOOKUP(A_Stammdaten!$B$12,$AH$4:$AN$4004,ROW(C2255)-3,FALSE)</f>
        <v>0</v>
      </c>
      <c r="AH2255" s="51">
        <f t="shared" si="444"/>
        <v>0</v>
      </c>
      <c r="AI2255" s="51">
        <f t="shared" si="445"/>
        <v>0</v>
      </c>
      <c r="AJ2255" s="51">
        <f t="shared" si="446"/>
        <v>0</v>
      </c>
      <c r="AK2255" s="51">
        <f t="shared" si="447"/>
        <v>0</v>
      </c>
      <c r="AL2255" s="51">
        <f t="shared" si="448"/>
        <v>0</v>
      </c>
      <c r="AM2255" s="51">
        <f t="shared" si="449"/>
        <v>0</v>
      </c>
      <c r="AN2255" s="51">
        <f t="shared" si="450"/>
        <v>0</v>
      </c>
    </row>
    <row r="2256" spans="1:40" x14ac:dyDescent="0.25">
      <c r="A2256" s="17"/>
      <c r="B2256" s="17"/>
      <c r="C2256" s="35"/>
      <c r="D2256" s="17"/>
      <c r="E2256" s="17"/>
      <c r="F2256" s="17"/>
      <c r="G2256" s="62">
        <f t="shared" si="451"/>
        <v>0</v>
      </c>
      <c r="H2256" s="17"/>
      <c r="I2256" s="17"/>
      <c r="J2256" s="17"/>
      <c r="K2256" s="17"/>
      <c r="L2256" s="17"/>
      <c r="M2256" s="17"/>
      <c r="N2256" s="17"/>
      <c r="O2256" s="17"/>
      <c r="P2256" s="115"/>
      <c r="Q2256" s="62">
        <f>IF(C2256&gt;A_Stammdaten!$B$12,0,SUM(G2256,H2256,J2256,K2256,M2256,N2256)-SUM(I2256,L2256,O2256,P2256))</f>
        <v>0</v>
      </c>
      <c r="R2256" s="17"/>
      <c r="S2256" s="17"/>
      <c r="T2256" s="17"/>
      <c r="U2256" s="62">
        <f t="shared" si="443"/>
        <v>0</v>
      </c>
      <c r="V2256" s="63">
        <f>IF(ISBLANK($B2256),0,VLOOKUP($B2256,Listen!$A$2:$C$45,2,FALSE))</f>
        <v>0</v>
      </c>
      <c r="W2256" s="63">
        <f>IF(ISBLANK($B2256),0,VLOOKUP($B2256,Listen!$A$2:$C$45,3,FALSE))</f>
        <v>0</v>
      </c>
      <c r="X2256" s="49">
        <f t="shared" si="442"/>
        <v>0</v>
      </c>
      <c r="Y2256" s="49">
        <f t="shared" si="452"/>
        <v>0</v>
      </c>
      <c r="Z2256" s="49">
        <f t="shared" si="452"/>
        <v>0</v>
      </c>
      <c r="AA2256" s="49">
        <f t="shared" si="452"/>
        <v>0</v>
      </c>
      <c r="AB2256" s="49">
        <f t="shared" si="452"/>
        <v>0</v>
      </c>
      <c r="AC2256" s="49">
        <f t="shared" si="452"/>
        <v>0</v>
      </c>
      <c r="AD2256" s="49">
        <f t="shared" si="452"/>
        <v>0</v>
      </c>
      <c r="AE2256" s="51">
        <f t="shared" si="440"/>
        <v>0</v>
      </c>
      <c r="AF2256" s="51">
        <f>IF(C2256=A_Stammdaten!$B$12,D_SAV!$U2256-D_SAV!$AG2256,HLOOKUP(A_Stammdaten!$B$12-1,$AH$4:$AN$4004,ROW(C2256)-3,FALSE)-$AG2256)</f>
        <v>0</v>
      </c>
      <c r="AG2256" s="51">
        <f>HLOOKUP(A_Stammdaten!$B$12,$AH$4:$AN$4004,ROW(C2256)-3,FALSE)</f>
        <v>0</v>
      </c>
      <c r="AH2256" s="51">
        <f t="shared" si="444"/>
        <v>0</v>
      </c>
      <c r="AI2256" s="51">
        <f t="shared" si="445"/>
        <v>0</v>
      </c>
      <c r="AJ2256" s="51">
        <f t="shared" si="446"/>
        <v>0</v>
      </c>
      <c r="AK2256" s="51">
        <f t="shared" si="447"/>
        <v>0</v>
      </c>
      <c r="AL2256" s="51">
        <f t="shared" si="448"/>
        <v>0</v>
      </c>
      <c r="AM2256" s="51">
        <f t="shared" si="449"/>
        <v>0</v>
      </c>
      <c r="AN2256" s="51">
        <f t="shared" si="450"/>
        <v>0</v>
      </c>
    </row>
    <row r="2257" spans="1:40" x14ac:dyDescent="0.25">
      <c r="A2257" s="17"/>
      <c r="B2257" s="17"/>
      <c r="C2257" s="35"/>
      <c r="D2257" s="17"/>
      <c r="E2257" s="17"/>
      <c r="F2257" s="17"/>
      <c r="G2257" s="62">
        <f t="shared" si="451"/>
        <v>0</v>
      </c>
      <c r="H2257" s="17"/>
      <c r="I2257" s="17"/>
      <c r="J2257" s="17"/>
      <c r="K2257" s="17"/>
      <c r="L2257" s="17"/>
      <c r="M2257" s="17"/>
      <c r="N2257" s="17"/>
      <c r="O2257" s="17"/>
      <c r="P2257" s="115"/>
      <c r="Q2257" s="62">
        <f>IF(C2257&gt;A_Stammdaten!$B$12,0,SUM(G2257,H2257,J2257,K2257,M2257,N2257)-SUM(I2257,L2257,O2257,P2257))</f>
        <v>0</v>
      </c>
      <c r="R2257" s="17"/>
      <c r="S2257" s="17"/>
      <c r="T2257" s="17"/>
      <c r="U2257" s="62">
        <f t="shared" si="443"/>
        <v>0</v>
      </c>
      <c r="V2257" s="63">
        <f>IF(ISBLANK($B2257),0,VLOOKUP($B2257,Listen!$A$2:$C$45,2,FALSE))</f>
        <v>0</v>
      </c>
      <c r="W2257" s="63">
        <f>IF(ISBLANK($B2257),0,VLOOKUP($B2257,Listen!$A$2:$C$45,3,FALSE))</f>
        <v>0</v>
      </c>
      <c r="X2257" s="49">
        <f t="shared" si="442"/>
        <v>0</v>
      </c>
      <c r="Y2257" s="49">
        <f t="shared" si="452"/>
        <v>0</v>
      </c>
      <c r="Z2257" s="49">
        <f t="shared" si="452"/>
        <v>0</v>
      </c>
      <c r="AA2257" s="49">
        <f t="shared" si="452"/>
        <v>0</v>
      </c>
      <c r="AB2257" s="49">
        <f t="shared" si="452"/>
        <v>0</v>
      </c>
      <c r="AC2257" s="49">
        <f t="shared" si="452"/>
        <v>0</v>
      </c>
      <c r="AD2257" s="49">
        <f t="shared" si="452"/>
        <v>0</v>
      </c>
      <c r="AE2257" s="51">
        <f t="shared" si="440"/>
        <v>0</v>
      </c>
      <c r="AF2257" s="51">
        <f>IF(C2257=A_Stammdaten!$B$12,D_SAV!$U2257-D_SAV!$AG2257,HLOOKUP(A_Stammdaten!$B$12-1,$AH$4:$AN$4004,ROW(C2257)-3,FALSE)-$AG2257)</f>
        <v>0</v>
      </c>
      <c r="AG2257" s="51">
        <f>HLOOKUP(A_Stammdaten!$B$12,$AH$4:$AN$4004,ROW(C2257)-3,FALSE)</f>
        <v>0</v>
      </c>
      <c r="AH2257" s="51">
        <f t="shared" si="444"/>
        <v>0</v>
      </c>
      <c r="AI2257" s="51">
        <f t="shared" si="445"/>
        <v>0</v>
      </c>
      <c r="AJ2257" s="51">
        <f t="shared" si="446"/>
        <v>0</v>
      </c>
      <c r="AK2257" s="51">
        <f t="shared" si="447"/>
        <v>0</v>
      </c>
      <c r="AL2257" s="51">
        <f t="shared" si="448"/>
        <v>0</v>
      </c>
      <c r="AM2257" s="51">
        <f t="shared" si="449"/>
        <v>0</v>
      </c>
      <c r="AN2257" s="51">
        <f t="shared" si="450"/>
        <v>0</v>
      </c>
    </row>
    <row r="2258" spans="1:40" x14ac:dyDescent="0.25">
      <c r="A2258" s="17"/>
      <c r="B2258" s="17"/>
      <c r="C2258" s="35"/>
      <c r="D2258" s="17"/>
      <c r="E2258" s="17"/>
      <c r="F2258" s="17"/>
      <c r="G2258" s="62">
        <f t="shared" si="451"/>
        <v>0</v>
      </c>
      <c r="H2258" s="17"/>
      <c r="I2258" s="17"/>
      <c r="J2258" s="17"/>
      <c r="K2258" s="17"/>
      <c r="L2258" s="17"/>
      <c r="M2258" s="17"/>
      <c r="N2258" s="17"/>
      <c r="O2258" s="17"/>
      <c r="P2258" s="115"/>
      <c r="Q2258" s="62">
        <f>IF(C2258&gt;A_Stammdaten!$B$12,0,SUM(G2258,H2258,J2258,K2258,M2258,N2258)-SUM(I2258,L2258,O2258,P2258))</f>
        <v>0</v>
      </c>
      <c r="R2258" s="17"/>
      <c r="S2258" s="17"/>
      <c r="T2258" s="17"/>
      <c r="U2258" s="62">
        <f t="shared" si="443"/>
        <v>0</v>
      </c>
      <c r="V2258" s="63">
        <f>IF(ISBLANK($B2258),0,VLOOKUP($B2258,Listen!$A$2:$C$45,2,FALSE))</f>
        <v>0</v>
      </c>
      <c r="W2258" s="63">
        <f>IF(ISBLANK($B2258),0,VLOOKUP($B2258,Listen!$A$2:$C$45,3,FALSE))</f>
        <v>0</v>
      </c>
      <c r="X2258" s="49">
        <f t="shared" si="442"/>
        <v>0</v>
      </c>
      <c r="Y2258" s="49">
        <f t="shared" si="452"/>
        <v>0</v>
      </c>
      <c r="Z2258" s="49">
        <f t="shared" si="452"/>
        <v>0</v>
      </c>
      <c r="AA2258" s="49">
        <f t="shared" si="452"/>
        <v>0</v>
      </c>
      <c r="AB2258" s="49">
        <f t="shared" si="452"/>
        <v>0</v>
      </c>
      <c r="AC2258" s="49">
        <f t="shared" si="452"/>
        <v>0</v>
      </c>
      <c r="AD2258" s="49">
        <f t="shared" si="452"/>
        <v>0</v>
      </c>
      <c r="AE2258" s="51">
        <f t="shared" si="440"/>
        <v>0</v>
      </c>
      <c r="AF2258" s="51">
        <f>IF(C2258=A_Stammdaten!$B$12,D_SAV!$U2258-D_SAV!$AG2258,HLOOKUP(A_Stammdaten!$B$12-1,$AH$4:$AN$4004,ROW(C2258)-3,FALSE)-$AG2258)</f>
        <v>0</v>
      </c>
      <c r="AG2258" s="51">
        <f>HLOOKUP(A_Stammdaten!$B$12,$AH$4:$AN$4004,ROW(C2258)-3,FALSE)</f>
        <v>0</v>
      </c>
      <c r="AH2258" s="51">
        <f t="shared" si="444"/>
        <v>0</v>
      </c>
      <c r="AI2258" s="51">
        <f t="shared" si="445"/>
        <v>0</v>
      </c>
      <c r="AJ2258" s="51">
        <f t="shared" si="446"/>
        <v>0</v>
      </c>
      <c r="AK2258" s="51">
        <f t="shared" si="447"/>
        <v>0</v>
      </c>
      <c r="AL2258" s="51">
        <f t="shared" si="448"/>
        <v>0</v>
      </c>
      <c r="AM2258" s="51">
        <f t="shared" si="449"/>
        <v>0</v>
      </c>
      <c r="AN2258" s="51">
        <f t="shared" si="450"/>
        <v>0</v>
      </c>
    </row>
    <row r="2259" spans="1:40" x14ac:dyDescent="0.25">
      <c r="A2259" s="17"/>
      <c r="B2259" s="17"/>
      <c r="C2259" s="35"/>
      <c r="D2259" s="17"/>
      <c r="E2259" s="17"/>
      <c r="F2259" s="17"/>
      <c r="G2259" s="62">
        <f t="shared" si="451"/>
        <v>0</v>
      </c>
      <c r="H2259" s="17"/>
      <c r="I2259" s="17"/>
      <c r="J2259" s="17"/>
      <c r="K2259" s="17"/>
      <c r="L2259" s="17"/>
      <c r="M2259" s="17"/>
      <c r="N2259" s="17"/>
      <c r="O2259" s="17"/>
      <c r="P2259" s="115"/>
      <c r="Q2259" s="62">
        <f>IF(C2259&gt;A_Stammdaten!$B$12,0,SUM(G2259,H2259,J2259,K2259,M2259,N2259)-SUM(I2259,L2259,O2259,P2259))</f>
        <v>0</v>
      </c>
      <c r="R2259" s="17"/>
      <c r="S2259" s="17"/>
      <c r="T2259" s="17"/>
      <c r="U2259" s="62">
        <f t="shared" si="443"/>
        <v>0</v>
      </c>
      <c r="V2259" s="63">
        <f>IF(ISBLANK($B2259),0,VLOOKUP($B2259,Listen!$A$2:$C$45,2,FALSE))</f>
        <v>0</v>
      </c>
      <c r="W2259" s="63">
        <f>IF(ISBLANK($B2259),0,VLOOKUP($B2259,Listen!$A$2:$C$45,3,FALSE))</f>
        <v>0</v>
      </c>
      <c r="X2259" s="49">
        <f t="shared" si="442"/>
        <v>0</v>
      </c>
      <c r="Y2259" s="49">
        <f t="shared" si="452"/>
        <v>0</v>
      </c>
      <c r="Z2259" s="49">
        <f t="shared" si="452"/>
        <v>0</v>
      </c>
      <c r="AA2259" s="49">
        <f t="shared" si="452"/>
        <v>0</v>
      </c>
      <c r="AB2259" s="49">
        <f t="shared" si="452"/>
        <v>0</v>
      </c>
      <c r="AC2259" s="49">
        <f t="shared" si="452"/>
        <v>0</v>
      </c>
      <c r="AD2259" s="49">
        <f t="shared" si="452"/>
        <v>0</v>
      </c>
      <c r="AE2259" s="51">
        <f t="shared" si="440"/>
        <v>0</v>
      </c>
      <c r="AF2259" s="51">
        <f>IF(C2259=A_Stammdaten!$B$12,D_SAV!$U2259-D_SAV!$AG2259,HLOOKUP(A_Stammdaten!$B$12-1,$AH$4:$AN$4004,ROW(C2259)-3,FALSE)-$AG2259)</f>
        <v>0</v>
      </c>
      <c r="AG2259" s="51">
        <f>HLOOKUP(A_Stammdaten!$B$12,$AH$4:$AN$4004,ROW(C2259)-3,FALSE)</f>
        <v>0</v>
      </c>
      <c r="AH2259" s="51">
        <f t="shared" si="444"/>
        <v>0</v>
      </c>
      <c r="AI2259" s="51">
        <f t="shared" si="445"/>
        <v>0</v>
      </c>
      <c r="AJ2259" s="51">
        <f t="shared" si="446"/>
        <v>0</v>
      </c>
      <c r="AK2259" s="51">
        <f t="shared" si="447"/>
        <v>0</v>
      </c>
      <c r="AL2259" s="51">
        <f t="shared" si="448"/>
        <v>0</v>
      </c>
      <c r="AM2259" s="51">
        <f t="shared" si="449"/>
        <v>0</v>
      </c>
      <c r="AN2259" s="51">
        <f t="shared" si="450"/>
        <v>0</v>
      </c>
    </row>
    <row r="2260" spans="1:40" x14ac:dyDescent="0.25">
      <c r="A2260" s="17"/>
      <c r="B2260" s="17"/>
      <c r="C2260" s="35"/>
      <c r="D2260" s="17"/>
      <c r="E2260" s="17"/>
      <c r="F2260" s="17"/>
      <c r="G2260" s="62">
        <f t="shared" si="451"/>
        <v>0</v>
      </c>
      <c r="H2260" s="17"/>
      <c r="I2260" s="17"/>
      <c r="J2260" s="17"/>
      <c r="K2260" s="17"/>
      <c r="L2260" s="17"/>
      <c r="M2260" s="17"/>
      <c r="N2260" s="17"/>
      <c r="O2260" s="17"/>
      <c r="P2260" s="115"/>
      <c r="Q2260" s="62">
        <f>IF(C2260&gt;A_Stammdaten!$B$12,0,SUM(G2260,H2260,J2260,K2260,M2260,N2260)-SUM(I2260,L2260,O2260,P2260))</f>
        <v>0</v>
      </c>
      <c r="R2260" s="17"/>
      <c r="S2260" s="17"/>
      <c r="T2260" s="17"/>
      <c r="U2260" s="62">
        <f t="shared" si="443"/>
        <v>0</v>
      </c>
      <c r="V2260" s="63">
        <f>IF(ISBLANK($B2260),0,VLOOKUP($B2260,Listen!$A$2:$C$45,2,FALSE))</f>
        <v>0</v>
      </c>
      <c r="W2260" s="63">
        <f>IF(ISBLANK($B2260),0,VLOOKUP($B2260,Listen!$A$2:$C$45,3,FALSE))</f>
        <v>0</v>
      </c>
      <c r="X2260" s="49">
        <f t="shared" si="442"/>
        <v>0</v>
      </c>
      <c r="Y2260" s="49">
        <f t="shared" si="452"/>
        <v>0</v>
      </c>
      <c r="Z2260" s="49">
        <f t="shared" si="452"/>
        <v>0</v>
      </c>
      <c r="AA2260" s="49">
        <f t="shared" si="452"/>
        <v>0</v>
      </c>
      <c r="AB2260" s="49">
        <f t="shared" si="452"/>
        <v>0</v>
      </c>
      <c r="AC2260" s="49">
        <f t="shared" si="452"/>
        <v>0</v>
      </c>
      <c r="AD2260" s="49">
        <f t="shared" si="452"/>
        <v>0</v>
      </c>
      <c r="AE2260" s="51">
        <f t="shared" si="440"/>
        <v>0</v>
      </c>
      <c r="AF2260" s="51">
        <f>IF(C2260=A_Stammdaten!$B$12,D_SAV!$U2260-D_SAV!$AG2260,HLOOKUP(A_Stammdaten!$B$12-1,$AH$4:$AN$4004,ROW(C2260)-3,FALSE)-$AG2260)</f>
        <v>0</v>
      </c>
      <c r="AG2260" s="51">
        <f>HLOOKUP(A_Stammdaten!$B$12,$AH$4:$AN$4004,ROW(C2260)-3,FALSE)</f>
        <v>0</v>
      </c>
      <c r="AH2260" s="51">
        <f t="shared" si="444"/>
        <v>0</v>
      </c>
      <c r="AI2260" s="51">
        <f t="shared" si="445"/>
        <v>0</v>
      </c>
      <c r="AJ2260" s="51">
        <f t="shared" si="446"/>
        <v>0</v>
      </c>
      <c r="AK2260" s="51">
        <f t="shared" si="447"/>
        <v>0</v>
      </c>
      <c r="AL2260" s="51">
        <f t="shared" si="448"/>
        <v>0</v>
      </c>
      <c r="AM2260" s="51">
        <f t="shared" si="449"/>
        <v>0</v>
      </c>
      <c r="AN2260" s="51">
        <f t="shared" si="450"/>
        <v>0</v>
      </c>
    </row>
    <row r="2261" spans="1:40" x14ac:dyDescent="0.25">
      <c r="A2261" s="17"/>
      <c r="B2261" s="17"/>
      <c r="C2261" s="35"/>
      <c r="D2261" s="17"/>
      <c r="E2261" s="17"/>
      <c r="F2261" s="17"/>
      <c r="G2261" s="62">
        <f t="shared" si="451"/>
        <v>0</v>
      </c>
      <c r="H2261" s="17"/>
      <c r="I2261" s="17"/>
      <c r="J2261" s="17"/>
      <c r="K2261" s="17"/>
      <c r="L2261" s="17"/>
      <c r="M2261" s="17"/>
      <c r="N2261" s="17"/>
      <c r="O2261" s="17"/>
      <c r="P2261" s="115"/>
      <c r="Q2261" s="62">
        <f>IF(C2261&gt;A_Stammdaten!$B$12,0,SUM(G2261,H2261,J2261,K2261,M2261,N2261)-SUM(I2261,L2261,O2261,P2261))</f>
        <v>0</v>
      </c>
      <c r="R2261" s="17"/>
      <c r="S2261" s="17"/>
      <c r="T2261" s="17"/>
      <c r="U2261" s="62">
        <f t="shared" si="443"/>
        <v>0</v>
      </c>
      <c r="V2261" s="63">
        <f>IF(ISBLANK($B2261),0,VLOOKUP($B2261,Listen!$A$2:$C$45,2,FALSE))</f>
        <v>0</v>
      </c>
      <c r="W2261" s="63">
        <f>IF(ISBLANK($B2261),0,VLOOKUP($B2261,Listen!$A$2:$C$45,3,FALSE))</f>
        <v>0</v>
      </c>
      <c r="X2261" s="49">
        <f t="shared" si="442"/>
        <v>0</v>
      </c>
      <c r="Y2261" s="49">
        <f t="shared" si="452"/>
        <v>0</v>
      </c>
      <c r="Z2261" s="49">
        <f t="shared" si="452"/>
        <v>0</v>
      </c>
      <c r="AA2261" s="49">
        <f t="shared" si="452"/>
        <v>0</v>
      </c>
      <c r="AB2261" s="49">
        <f t="shared" si="452"/>
        <v>0</v>
      </c>
      <c r="AC2261" s="49">
        <f t="shared" si="452"/>
        <v>0</v>
      </c>
      <c r="AD2261" s="49">
        <f t="shared" si="452"/>
        <v>0</v>
      </c>
      <c r="AE2261" s="51">
        <f t="shared" ref="AE2261:AE2324" si="453">AG2261+AF2261</f>
        <v>0</v>
      </c>
      <c r="AF2261" s="51">
        <f>IF(C2261=A_Stammdaten!$B$12,D_SAV!$U2261-D_SAV!$AG2261,HLOOKUP(A_Stammdaten!$B$12-1,$AH$4:$AN$4004,ROW(C2261)-3,FALSE)-$AG2261)</f>
        <v>0</v>
      </c>
      <c r="AG2261" s="51">
        <f>HLOOKUP(A_Stammdaten!$B$12,$AH$4:$AN$4004,ROW(C2261)-3,FALSE)</f>
        <v>0</v>
      </c>
      <c r="AH2261" s="51">
        <f t="shared" si="444"/>
        <v>0</v>
      </c>
      <c r="AI2261" s="51">
        <f t="shared" si="445"/>
        <v>0</v>
      </c>
      <c r="AJ2261" s="51">
        <f t="shared" si="446"/>
        <v>0</v>
      </c>
      <c r="AK2261" s="51">
        <f t="shared" si="447"/>
        <v>0</v>
      </c>
      <c r="AL2261" s="51">
        <f t="shared" si="448"/>
        <v>0</v>
      </c>
      <c r="AM2261" s="51">
        <f t="shared" si="449"/>
        <v>0</v>
      </c>
      <c r="AN2261" s="51">
        <f t="shared" si="450"/>
        <v>0</v>
      </c>
    </row>
    <row r="2262" spans="1:40" x14ac:dyDescent="0.25">
      <c r="A2262" s="17"/>
      <c r="B2262" s="17"/>
      <c r="C2262" s="35"/>
      <c r="D2262" s="17"/>
      <c r="E2262" s="17"/>
      <c r="F2262" s="17"/>
      <c r="G2262" s="62">
        <f t="shared" si="451"/>
        <v>0</v>
      </c>
      <c r="H2262" s="17"/>
      <c r="I2262" s="17"/>
      <c r="J2262" s="17"/>
      <c r="K2262" s="17"/>
      <c r="L2262" s="17"/>
      <c r="M2262" s="17"/>
      <c r="N2262" s="17"/>
      <c r="O2262" s="17"/>
      <c r="P2262" s="115"/>
      <c r="Q2262" s="62">
        <f>IF(C2262&gt;A_Stammdaten!$B$12,0,SUM(G2262,H2262,J2262,K2262,M2262,N2262)-SUM(I2262,L2262,O2262,P2262))</f>
        <v>0</v>
      </c>
      <c r="R2262" s="17"/>
      <c r="S2262" s="17"/>
      <c r="T2262" s="17"/>
      <c r="U2262" s="62">
        <f t="shared" si="443"/>
        <v>0</v>
      </c>
      <c r="V2262" s="63">
        <f>IF(ISBLANK($B2262),0,VLOOKUP($B2262,Listen!$A$2:$C$45,2,FALSE))</f>
        <v>0</v>
      </c>
      <c r="W2262" s="63">
        <f>IF(ISBLANK($B2262),0,VLOOKUP($B2262,Listen!$A$2:$C$45,3,FALSE))</f>
        <v>0</v>
      </c>
      <c r="X2262" s="49">
        <f t="shared" si="442"/>
        <v>0</v>
      </c>
      <c r="Y2262" s="49">
        <f t="shared" si="452"/>
        <v>0</v>
      </c>
      <c r="Z2262" s="49">
        <f t="shared" si="452"/>
        <v>0</v>
      </c>
      <c r="AA2262" s="49">
        <f t="shared" si="452"/>
        <v>0</v>
      </c>
      <c r="AB2262" s="49">
        <f t="shared" si="452"/>
        <v>0</v>
      </c>
      <c r="AC2262" s="49">
        <f t="shared" si="452"/>
        <v>0</v>
      </c>
      <c r="AD2262" s="49">
        <f t="shared" si="452"/>
        <v>0</v>
      </c>
      <c r="AE2262" s="51">
        <f t="shared" si="453"/>
        <v>0</v>
      </c>
      <c r="AF2262" s="51">
        <f>IF(C2262=A_Stammdaten!$B$12,D_SAV!$U2262-D_SAV!$AG2262,HLOOKUP(A_Stammdaten!$B$12-1,$AH$4:$AN$4004,ROW(C2262)-3,FALSE)-$AG2262)</f>
        <v>0</v>
      </c>
      <c r="AG2262" s="51">
        <f>HLOOKUP(A_Stammdaten!$B$12,$AH$4:$AN$4004,ROW(C2262)-3,FALSE)</f>
        <v>0</v>
      </c>
      <c r="AH2262" s="51">
        <f t="shared" si="444"/>
        <v>0</v>
      </c>
      <c r="AI2262" s="51">
        <f t="shared" si="445"/>
        <v>0</v>
      </c>
      <c r="AJ2262" s="51">
        <f t="shared" si="446"/>
        <v>0</v>
      </c>
      <c r="AK2262" s="51">
        <f t="shared" si="447"/>
        <v>0</v>
      </c>
      <c r="AL2262" s="51">
        <f t="shared" si="448"/>
        <v>0</v>
      </c>
      <c r="AM2262" s="51">
        <f t="shared" si="449"/>
        <v>0</v>
      </c>
      <c r="AN2262" s="51">
        <f t="shared" si="450"/>
        <v>0</v>
      </c>
    </row>
    <row r="2263" spans="1:40" x14ac:dyDescent="0.25">
      <c r="A2263" s="17"/>
      <c r="B2263" s="17"/>
      <c r="C2263" s="35"/>
      <c r="D2263" s="17"/>
      <c r="E2263" s="17"/>
      <c r="F2263" s="17"/>
      <c r="G2263" s="62">
        <f t="shared" si="451"/>
        <v>0</v>
      </c>
      <c r="H2263" s="17"/>
      <c r="I2263" s="17"/>
      <c r="J2263" s="17"/>
      <c r="K2263" s="17"/>
      <c r="L2263" s="17"/>
      <c r="M2263" s="17"/>
      <c r="N2263" s="17"/>
      <c r="O2263" s="17"/>
      <c r="P2263" s="115"/>
      <c r="Q2263" s="62">
        <f>IF(C2263&gt;A_Stammdaten!$B$12,0,SUM(G2263,H2263,J2263,K2263,M2263,N2263)-SUM(I2263,L2263,O2263,P2263))</f>
        <v>0</v>
      </c>
      <c r="R2263" s="17"/>
      <c r="S2263" s="17"/>
      <c r="T2263" s="17"/>
      <c r="U2263" s="62">
        <f t="shared" si="443"/>
        <v>0</v>
      </c>
      <c r="V2263" s="63">
        <f>IF(ISBLANK($B2263),0,VLOOKUP($B2263,Listen!$A$2:$C$45,2,FALSE))</f>
        <v>0</v>
      </c>
      <c r="W2263" s="63">
        <f>IF(ISBLANK($B2263),0,VLOOKUP($B2263,Listen!$A$2:$C$45,3,FALSE))</f>
        <v>0</v>
      </c>
      <c r="X2263" s="49">
        <f t="shared" si="442"/>
        <v>0</v>
      </c>
      <c r="Y2263" s="49">
        <f t="shared" si="452"/>
        <v>0</v>
      </c>
      <c r="Z2263" s="49">
        <f t="shared" si="452"/>
        <v>0</v>
      </c>
      <c r="AA2263" s="49">
        <f t="shared" si="452"/>
        <v>0</v>
      </c>
      <c r="AB2263" s="49">
        <f t="shared" si="452"/>
        <v>0</v>
      </c>
      <c r="AC2263" s="49">
        <f t="shared" si="452"/>
        <v>0</v>
      </c>
      <c r="AD2263" s="49">
        <f t="shared" si="452"/>
        <v>0</v>
      </c>
      <c r="AE2263" s="51">
        <f t="shared" si="453"/>
        <v>0</v>
      </c>
      <c r="AF2263" s="51">
        <f>IF(C2263=A_Stammdaten!$B$12,D_SAV!$U2263-D_SAV!$AG2263,HLOOKUP(A_Stammdaten!$B$12-1,$AH$4:$AN$4004,ROW(C2263)-3,FALSE)-$AG2263)</f>
        <v>0</v>
      </c>
      <c r="AG2263" s="51">
        <f>HLOOKUP(A_Stammdaten!$B$12,$AH$4:$AN$4004,ROW(C2263)-3,FALSE)</f>
        <v>0</v>
      </c>
      <c r="AH2263" s="51">
        <f t="shared" si="444"/>
        <v>0</v>
      </c>
      <c r="AI2263" s="51">
        <f t="shared" si="445"/>
        <v>0</v>
      </c>
      <c r="AJ2263" s="51">
        <f t="shared" si="446"/>
        <v>0</v>
      </c>
      <c r="AK2263" s="51">
        <f t="shared" si="447"/>
        <v>0</v>
      </c>
      <c r="AL2263" s="51">
        <f t="shared" si="448"/>
        <v>0</v>
      </c>
      <c r="AM2263" s="51">
        <f t="shared" si="449"/>
        <v>0</v>
      </c>
      <c r="AN2263" s="51">
        <f t="shared" si="450"/>
        <v>0</v>
      </c>
    </row>
    <row r="2264" spans="1:40" x14ac:dyDescent="0.25">
      <c r="A2264" s="17"/>
      <c r="B2264" s="17"/>
      <c r="C2264" s="35"/>
      <c r="D2264" s="17"/>
      <c r="E2264" s="17"/>
      <c r="F2264" s="17"/>
      <c r="G2264" s="62">
        <f t="shared" si="451"/>
        <v>0</v>
      </c>
      <c r="H2264" s="17"/>
      <c r="I2264" s="17"/>
      <c r="J2264" s="17"/>
      <c r="K2264" s="17"/>
      <c r="L2264" s="17"/>
      <c r="M2264" s="17"/>
      <c r="N2264" s="17"/>
      <c r="O2264" s="17"/>
      <c r="P2264" s="115"/>
      <c r="Q2264" s="62">
        <f>IF(C2264&gt;A_Stammdaten!$B$12,0,SUM(G2264,H2264,J2264,K2264,M2264,N2264)-SUM(I2264,L2264,O2264,P2264))</f>
        <v>0</v>
      </c>
      <c r="R2264" s="17"/>
      <c r="S2264" s="17"/>
      <c r="T2264" s="17"/>
      <c r="U2264" s="62">
        <f t="shared" si="443"/>
        <v>0</v>
      </c>
      <c r="V2264" s="63">
        <f>IF(ISBLANK($B2264),0,VLOOKUP($B2264,Listen!$A$2:$C$45,2,FALSE))</f>
        <v>0</v>
      </c>
      <c r="W2264" s="63">
        <f>IF(ISBLANK($B2264),0,VLOOKUP($B2264,Listen!$A$2:$C$45,3,FALSE))</f>
        <v>0</v>
      </c>
      <c r="X2264" s="49">
        <f t="shared" si="442"/>
        <v>0</v>
      </c>
      <c r="Y2264" s="49">
        <f t="shared" si="452"/>
        <v>0</v>
      </c>
      <c r="Z2264" s="49">
        <f t="shared" si="452"/>
        <v>0</v>
      </c>
      <c r="AA2264" s="49">
        <f t="shared" si="452"/>
        <v>0</v>
      </c>
      <c r="AB2264" s="49">
        <f t="shared" si="452"/>
        <v>0</v>
      </c>
      <c r="AC2264" s="49">
        <f t="shared" si="452"/>
        <v>0</v>
      </c>
      <c r="AD2264" s="49">
        <f t="shared" si="452"/>
        <v>0</v>
      </c>
      <c r="AE2264" s="51">
        <f t="shared" si="453"/>
        <v>0</v>
      </c>
      <c r="AF2264" s="51">
        <f>IF(C2264=A_Stammdaten!$B$12,D_SAV!$U2264-D_SAV!$AG2264,HLOOKUP(A_Stammdaten!$B$12-1,$AH$4:$AN$4004,ROW(C2264)-3,FALSE)-$AG2264)</f>
        <v>0</v>
      </c>
      <c r="AG2264" s="51">
        <f>HLOOKUP(A_Stammdaten!$B$12,$AH$4:$AN$4004,ROW(C2264)-3,FALSE)</f>
        <v>0</v>
      </c>
      <c r="AH2264" s="51">
        <f t="shared" si="444"/>
        <v>0</v>
      </c>
      <c r="AI2264" s="51">
        <f t="shared" si="445"/>
        <v>0</v>
      </c>
      <c r="AJ2264" s="51">
        <f t="shared" si="446"/>
        <v>0</v>
      </c>
      <c r="AK2264" s="51">
        <f t="shared" si="447"/>
        <v>0</v>
      </c>
      <c r="AL2264" s="51">
        <f t="shared" si="448"/>
        <v>0</v>
      </c>
      <c r="AM2264" s="51">
        <f t="shared" si="449"/>
        <v>0</v>
      </c>
      <c r="AN2264" s="51">
        <f t="shared" si="450"/>
        <v>0</v>
      </c>
    </row>
    <row r="2265" spans="1:40" x14ac:dyDescent="0.25">
      <c r="A2265" s="17"/>
      <c r="B2265" s="17"/>
      <c r="C2265" s="35"/>
      <c r="D2265" s="17"/>
      <c r="E2265" s="17"/>
      <c r="F2265" s="17"/>
      <c r="G2265" s="62">
        <f t="shared" si="451"/>
        <v>0</v>
      </c>
      <c r="H2265" s="17"/>
      <c r="I2265" s="17"/>
      <c r="J2265" s="17"/>
      <c r="K2265" s="17"/>
      <c r="L2265" s="17"/>
      <c r="M2265" s="17"/>
      <c r="N2265" s="17"/>
      <c r="O2265" s="17"/>
      <c r="P2265" s="115"/>
      <c r="Q2265" s="62">
        <f>IF(C2265&gt;A_Stammdaten!$B$12,0,SUM(G2265,H2265,J2265,K2265,M2265,N2265)-SUM(I2265,L2265,O2265,P2265))</f>
        <v>0</v>
      </c>
      <c r="R2265" s="17"/>
      <c r="S2265" s="17"/>
      <c r="T2265" s="17"/>
      <c r="U2265" s="62">
        <f t="shared" si="443"/>
        <v>0</v>
      </c>
      <c r="V2265" s="63">
        <f>IF(ISBLANK($B2265),0,VLOOKUP($B2265,Listen!$A$2:$C$45,2,FALSE))</f>
        <v>0</v>
      </c>
      <c r="W2265" s="63">
        <f>IF(ISBLANK($B2265),0,VLOOKUP($B2265,Listen!$A$2:$C$45,3,FALSE))</f>
        <v>0</v>
      </c>
      <c r="X2265" s="49">
        <f t="shared" si="442"/>
        <v>0</v>
      </c>
      <c r="Y2265" s="49">
        <f t="shared" si="452"/>
        <v>0</v>
      </c>
      <c r="Z2265" s="49">
        <f t="shared" si="452"/>
        <v>0</v>
      </c>
      <c r="AA2265" s="49">
        <f t="shared" si="452"/>
        <v>0</v>
      </c>
      <c r="AB2265" s="49">
        <f t="shared" si="452"/>
        <v>0</v>
      </c>
      <c r="AC2265" s="49">
        <f t="shared" si="452"/>
        <v>0</v>
      </c>
      <c r="AD2265" s="49">
        <f t="shared" si="452"/>
        <v>0</v>
      </c>
      <c r="AE2265" s="51">
        <f t="shared" si="453"/>
        <v>0</v>
      </c>
      <c r="AF2265" s="51">
        <f>IF(C2265=A_Stammdaten!$B$12,D_SAV!$U2265-D_SAV!$AG2265,HLOOKUP(A_Stammdaten!$B$12-1,$AH$4:$AN$4004,ROW(C2265)-3,FALSE)-$AG2265)</f>
        <v>0</v>
      </c>
      <c r="AG2265" s="51">
        <f>HLOOKUP(A_Stammdaten!$B$12,$AH$4:$AN$4004,ROW(C2265)-3,FALSE)</f>
        <v>0</v>
      </c>
      <c r="AH2265" s="51">
        <f t="shared" si="444"/>
        <v>0</v>
      </c>
      <c r="AI2265" s="51">
        <f t="shared" si="445"/>
        <v>0</v>
      </c>
      <c r="AJ2265" s="51">
        <f t="shared" si="446"/>
        <v>0</v>
      </c>
      <c r="AK2265" s="51">
        <f t="shared" si="447"/>
        <v>0</v>
      </c>
      <c r="AL2265" s="51">
        <f t="shared" si="448"/>
        <v>0</v>
      </c>
      <c r="AM2265" s="51">
        <f t="shared" si="449"/>
        <v>0</v>
      </c>
      <c r="AN2265" s="51">
        <f t="shared" si="450"/>
        <v>0</v>
      </c>
    </row>
    <row r="2266" spans="1:40" x14ac:dyDescent="0.25">
      <c r="A2266" s="17"/>
      <c r="B2266" s="17"/>
      <c r="C2266" s="35"/>
      <c r="D2266" s="17"/>
      <c r="E2266" s="17"/>
      <c r="F2266" s="17"/>
      <c r="G2266" s="62">
        <f t="shared" si="451"/>
        <v>0</v>
      </c>
      <c r="H2266" s="17"/>
      <c r="I2266" s="17"/>
      <c r="J2266" s="17"/>
      <c r="K2266" s="17"/>
      <c r="L2266" s="17"/>
      <c r="M2266" s="17"/>
      <c r="N2266" s="17"/>
      <c r="O2266" s="17"/>
      <c r="P2266" s="115"/>
      <c r="Q2266" s="62">
        <f>IF(C2266&gt;A_Stammdaten!$B$12,0,SUM(G2266,H2266,J2266,K2266,M2266,N2266)-SUM(I2266,L2266,O2266,P2266))</f>
        <v>0</v>
      </c>
      <c r="R2266" s="17"/>
      <c r="S2266" s="17"/>
      <c r="T2266" s="17"/>
      <c r="U2266" s="62">
        <f t="shared" si="443"/>
        <v>0</v>
      </c>
      <c r="V2266" s="63">
        <f>IF(ISBLANK($B2266),0,VLOOKUP($B2266,Listen!$A$2:$C$45,2,FALSE))</f>
        <v>0</v>
      </c>
      <c r="W2266" s="63">
        <f>IF(ISBLANK($B2266),0,VLOOKUP($B2266,Listen!$A$2:$C$45,3,FALSE))</f>
        <v>0</v>
      </c>
      <c r="X2266" s="49">
        <f t="shared" si="442"/>
        <v>0</v>
      </c>
      <c r="Y2266" s="49">
        <f t="shared" si="452"/>
        <v>0</v>
      </c>
      <c r="Z2266" s="49">
        <f t="shared" si="452"/>
        <v>0</v>
      </c>
      <c r="AA2266" s="49">
        <f t="shared" si="452"/>
        <v>0</v>
      </c>
      <c r="AB2266" s="49">
        <f t="shared" si="452"/>
        <v>0</v>
      </c>
      <c r="AC2266" s="49">
        <f t="shared" si="452"/>
        <v>0</v>
      </c>
      <c r="AD2266" s="49">
        <f t="shared" si="452"/>
        <v>0</v>
      </c>
      <c r="AE2266" s="51">
        <f t="shared" si="453"/>
        <v>0</v>
      </c>
      <c r="AF2266" s="51">
        <f>IF(C2266=A_Stammdaten!$B$12,D_SAV!$U2266-D_SAV!$AG2266,HLOOKUP(A_Stammdaten!$B$12-1,$AH$4:$AN$4004,ROW(C2266)-3,FALSE)-$AG2266)</f>
        <v>0</v>
      </c>
      <c r="AG2266" s="51">
        <f>HLOOKUP(A_Stammdaten!$B$12,$AH$4:$AN$4004,ROW(C2266)-3,FALSE)</f>
        <v>0</v>
      </c>
      <c r="AH2266" s="51">
        <f t="shared" si="444"/>
        <v>0</v>
      </c>
      <c r="AI2266" s="51">
        <f t="shared" si="445"/>
        <v>0</v>
      </c>
      <c r="AJ2266" s="51">
        <f t="shared" si="446"/>
        <v>0</v>
      </c>
      <c r="AK2266" s="51">
        <f t="shared" si="447"/>
        <v>0</v>
      </c>
      <c r="AL2266" s="51">
        <f t="shared" si="448"/>
        <v>0</v>
      </c>
      <c r="AM2266" s="51">
        <f t="shared" si="449"/>
        <v>0</v>
      </c>
      <c r="AN2266" s="51">
        <f t="shared" si="450"/>
        <v>0</v>
      </c>
    </row>
    <row r="2267" spans="1:40" x14ac:dyDescent="0.25">
      <c r="A2267" s="17"/>
      <c r="B2267" s="17"/>
      <c r="C2267" s="35"/>
      <c r="D2267" s="17"/>
      <c r="E2267" s="17"/>
      <c r="F2267" s="17"/>
      <c r="G2267" s="62">
        <f t="shared" si="451"/>
        <v>0</v>
      </c>
      <c r="H2267" s="17"/>
      <c r="I2267" s="17"/>
      <c r="J2267" s="17"/>
      <c r="K2267" s="17"/>
      <c r="L2267" s="17"/>
      <c r="M2267" s="17"/>
      <c r="N2267" s="17"/>
      <c r="O2267" s="17"/>
      <c r="P2267" s="115"/>
      <c r="Q2267" s="62">
        <f>IF(C2267&gt;A_Stammdaten!$B$12,0,SUM(G2267,H2267,J2267,K2267,M2267,N2267)-SUM(I2267,L2267,O2267,P2267))</f>
        <v>0</v>
      </c>
      <c r="R2267" s="17"/>
      <c r="S2267" s="17"/>
      <c r="T2267" s="17"/>
      <c r="U2267" s="62">
        <f t="shared" si="443"/>
        <v>0</v>
      </c>
      <c r="V2267" s="63">
        <f>IF(ISBLANK($B2267),0,VLOOKUP($B2267,Listen!$A$2:$C$45,2,FALSE))</f>
        <v>0</v>
      </c>
      <c r="W2267" s="63">
        <f>IF(ISBLANK($B2267),0,VLOOKUP($B2267,Listen!$A$2:$C$45,3,FALSE))</f>
        <v>0</v>
      </c>
      <c r="X2267" s="49">
        <f t="shared" si="442"/>
        <v>0</v>
      </c>
      <c r="Y2267" s="49">
        <f t="shared" si="452"/>
        <v>0</v>
      </c>
      <c r="Z2267" s="49">
        <f t="shared" si="452"/>
        <v>0</v>
      </c>
      <c r="AA2267" s="49">
        <f t="shared" si="452"/>
        <v>0</v>
      </c>
      <c r="AB2267" s="49">
        <f t="shared" si="452"/>
        <v>0</v>
      </c>
      <c r="AC2267" s="49">
        <f t="shared" si="452"/>
        <v>0</v>
      </c>
      <c r="AD2267" s="49">
        <f t="shared" si="452"/>
        <v>0</v>
      </c>
      <c r="AE2267" s="51">
        <f t="shared" si="453"/>
        <v>0</v>
      </c>
      <c r="AF2267" s="51">
        <f>IF(C2267=A_Stammdaten!$B$12,D_SAV!$U2267-D_SAV!$AG2267,HLOOKUP(A_Stammdaten!$B$12-1,$AH$4:$AN$4004,ROW(C2267)-3,FALSE)-$AG2267)</f>
        <v>0</v>
      </c>
      <c r="AG2267" s="51">
        <f>HLOOKUP(A_Stammdaten!$B$12,$AH$4:$AN$4004,ROW(C2267)-3,FALSE)</f>
        <v>0</v>
      </c>
      <c r="AH2267" s="51">
        <f t="shared" si="444"/>
        <v>0</v>
      </c>
      <c r="AI2267" s="51">
        <f t="shared" si="445"/>
        <v>0</v>
      </c>
      <c r="AJ2267" s="51">
        <f t="shared" si="446"/>
        <v>0</v>
      </c>
      <c r="AK2267" s="51">
        <f t="shared" si="447"/>
        <v>0</v>
      </c>
      <c r="AL2267" s="51">
        <f t="shared" si="448"/>
        <v>0</v>
      </c>
      <c r="AM2267" s="51">
        <f t="shared" si="449"/>
        <v>0</v>
      </c>
      <c r="AN2267" s="51">
        <f t="shared" si="450"/>
        <v>0</v>
      </c>
    </row>
    <row r="2268" spans="1:40" x14ac:dyDescent="0.25">
      <c r="A2268" s="17"/>
      <c r="B2268" s="17"/>
      <c r="C2268" s="35"/>
      <c r="D2268" s="17"/>
      <c r="E2268" s="17"/>
      <c r="F2268" s="17"/>
      <c r="G2268" s="62">
        <f t="shared" si="451"/>
        <v>0</v>
      </c>
      <c r="H2268" s="17"/>
      <c r="I2268" s="17"/>
      <c r="J2268" s="17"/>
      <c r="K2268" s="17"/>
      <c r="L2268" s="17"/>
      <c r="M2268" s="17"/>
      <c r="N2268" s="17"/>
      <c r="O2268" s="17"/>
      <c r="P2268" s="115"/>
      <c r="Q2268" s="62">
        <f>IF(C2268&gt;A_Stammdaten!$B$12,0,SUM(G2268,H2268,J2268,K2268,M2268,N2268)-SUM(I2268,L2268,O2268,P2268))</f>
        <v>0</v>
      </c>
      <c r="R2268" s="17"/>
      <c r="S2268" s="17"/>
      <c r="T2268" s="17"/>
      <c r="U2268" s="62">
        <f t="shared" si="443"/>
        <v>0</v>
      </c>
      <c r="V2268" s="63">
        <f>IF(ISBLANK($B2268),0,VLOOKUP($B2268,Listen!$A$2:$C$45,2,FALSE))</f>
        <v>0</v>
      </c>
      <c r="W2268" s="63">
        <f>IF(ISBLANK($B2268),0,VLOOKUP($B2268,Listen!$A$2:$C$45,3,FALSE))</f>
        <v>0</v>
      </c>
      <c r="X2268" s="49">
        <f t="shared" si="442"/>
        <v>0</v>
      </c>
      <c r="Y2268" s="49">
        <f t="shared" si="452"/>
        <v>0</v>
      </c>
      <c r="Z2268" s="49">
        <f t="shared" si="452"/>
        <v>0</v>
      </c>
      <c r="AA2268" s="49">
        <f t="shared" si="452"/>
        <v>0</v>
      </c>
      <c r="AB2268" s="49">
        <f t="shared" si="452"/>
        <v>0</v>
      </c>
      <c r="AC2268" s="49">
        <f t="shared" si="452"/>
        <v>0</v>
      </c>
      <c r="AD2268" s="49">
        <f t="shared" si="452"/>
        <v>0</v>
      </c>
      <c r="AE2268" s="51">
        <f t="shared" si="453"/>
        <v>0</v>
      </c>
      <c r="AF2268" s="51">
        <f>IF(C2268=A_Stammdaten!$B$12,D_SAV!$U2268-D_SAV!$AG2268,HLOOKUP(A_Stammdaten!$B$12-1,$AH$4:$AN$4004,ROW(C2268)-3,FALSE)-$AG2268)</f>
        <v>0</v>
      </c>
      <c r="AG2268" s="51">
        <f>HLOOKUP(A_Stammdaten!$B$12,$AH$4:$AN$4004,ROW(C2268)-3,FALSE)</f>
        <v>0</v>
      </c>
      <c r="AH2268" s="51">
        <f t="shared" si="444"/>
        <v>0</v>
      </c>
      <c r="AI2268" s="51">
        <f t="shared" si="445"/>
        <v>0</v>
      </c>
      <c r="AJ2268" s="51">
        <f t="shared" si="446"/>
        <v>0</v>
      </c>
      <c r="AK2268" s="51">
        <f t="shared" si="447"/>
        <v>0</v>
      </c>
      <c r="AL2268" s="51">
        <f t="shared" si="448"/>
        <v>0</v>
      </c>
      <c r="AM2268" s="51">
        <f t="shared" si="449"/>
        <v>0</v>
      </c>
      <c r="AN2268" s="51">
        <f t="shared" si="450"/>
        <v>0</v>
      </c>
    </row>
    <row r="2269" spans="1:40" x14ac:dyDescent="0.25">
      <c r="A2269" s="17"/>
      <c r="B2269" s="17"/>
      <c r="C2269" s="35"/>
      <c r="D2269" s="17"/>
      <c r="E2269" s="17"/>
      <c r="F2269" s="17"/>
      <c r="G2269" s="62">
        <f t="shared" si="451"/>
        <v>0</v>
      </c>
      <c r="H2269" s="17"/>
      <c r="I2269" s="17"/>
      <c r="J2269" s="17"/>
      <c r="K2269" s="17"/>
      <c r="L2269" s="17"/>
      <c r="M2269" s="17"/>
      <c r="N2269" s="17"/>
      <c r="O2269" s="17"/>
      <c r="P2269" s="115"/>
      <c r="Q2269" s="62">
        <f>IF(C2269&gt;A_Stammdaten!$B$12,0,SUM(G2269,H2269,J2269,K2269,M2269,N2269)-SUM(I2269,L2269,O2269,P2269))</f>
        <v>0</v>
      </c>
      <c r="R2269" s="17"/>
      <c r="S2269" s="17"/>
      <c r="T2269" s="17"/>
      <c r="U2269" s="62">
        <f t="shared" si="443"/>
        <v>0</v>
      </c>
      <c r="V2269" s="63">
        <f>IF(ISBLANK($B2269),0,VLOOKUP($B2269,Listen!$A$2:$C$45,2,FALSE))</f>
        <v>0</v>
      </c>
      <c r="W2269" s="63">
        <f>IF(ISBLANK($B2269),0,VLOOKUP($B2269,Listen!$A$2:$C$45,3,FALSE))</f>
        <v>0</v>
      </c>
      <c r="X2269" s="49">
        <f t="shared" si="442"/>
        <v>0</v>
      </c>
      <c r="Y2269" s="49">
        <f t="shared" si="452"/>
        <v>0</v>
      </c>
      <c r="Z2269" s="49">
        <f t="shared" si="452"/>
        <v>0</v>
      </c>
      <c r="AA2269" s="49">
        <f t="shared" si="452"/>
        <v>0</v>
      </c>
      <c r="AB2269" s="49">
        <f t="shared" si="452"/>
        <v>0</v>
      </c>
      <c r="AC2269" s="49">
        <f t="shared" si="452"/>
        <v>0</v>
      </c>
      <c r="AD2269" s="49">
        <f t="shared" si="452"/>
        <v>0</v>
      </c>
      <c r="AE2269" s="51">
        <f t="shared" si="453"/>
        <v>0</v>
      </c>
      <c r="AF2269" s="51">
        <f>IF(C2269=A_Stammdaten!$B$12,D_SAV!$U2269-D_SAV!$AG2269,HLOOKUP(A_Stammdaten!$B$12-1,$AH$4:$AN$4004,ROW(C2269)-3,FALSE)-$AG2269)</f>
        <v>0</v>
      </c>
      <c r="AG2269" s="51">
        <f>HLOOKUP(A_Stammdaten!$B$12,$AH$4:$AN$4004,ROW(C2269)-3,FALSE)</f>
        <v>0</v>
      </c>
      <c r="AH2269" s="51">
        <f t="shared" si="444"/>
        <v>0</v>
      </c>
      <c r="AI2269" s="51">
        <f t="shared" si="445"/>
        <v>0</v>
      </c>
      <c r="AJ2269" s="51">
        <f t="shared" si="446"/>
        <v>0</v>
      </c>
      <c r="AK2269" s="51">
        <f t="shared" si="447"/>
        <v>0</v>
      </c>
      <c r="AL2269" s="51">
        <f t="shared" si="448"/>
        <v>0</v>
      </c>
      <c r="AM2269" s="51">
        <f t="shared" si="449"/>
        <v>0</v>
      </c>
      <c r="AN2269" s="51">
        <f t="shared" si="450"/>
        <v>0</v>
      </c>
    </row>
    <row r="2270" spans="1:40" x14ac:dyDescent="0.25">
      <c r="A2270" s="17"/>
      <c r="B2270" s="17"/>
      <c r="C2270" s="35"/>
      <c r="D2270" s="17"/>
      <c r="E2270" s="17"/>
      <c r="F2270" s="17"/>
      <c r="G2270" s="62">
        <f t="shared" si="451"/>
        <v>0</v>
      </c>
      <c r="H2270" s="17"/>
      <c r="I2270" s="17"/>
      <c r="J2270" s="17"/>
      <c r="K2270" s="17"/>
      <c r="L2270" s="17"/>
      <c r="M2270" s="17"/>
      <c r="N2270" s="17"/>
      <c r="O2270" s="17"/>
      <c r="P2270" s="115"/>
      <c r="Q2270" s="62">
        <f>IF(C2270&gt;A_Stammdaten!$B$12,0,SUM(G2270,H2270,J2270,K2270,M2270,N2270)-SUM(I2270,L2270,O2270,P2270))</f>
        <v>0</v>
      </c>
      <c r="R2270" s="17"/>
      <c r="S2270" s="17"/>
      <c r="T2270" s="17"/>
      <c r="U2270" s="62">
        <f t="shared" si="443"/>
        <v>0</v>
      </c>
      <c r="V2270" s="63">
        <f>IF(ISBLANK($B2270),0,VLOOKUP($B2270,Listen!$A$2:$C$45,2,FALSE))</f>
        <v>0</v>
      </c>
      <c r="W2270" s="63">
        <f>IF(ISBLANK($B2270),0,VLOOKUP($B2270,Listen!$A$2:$C$45,3,FALSE))</f>
        <v>0</v>
      </c>
      <c r="X2270" s="49">
        <f t="shared" si="442"/>
        <v>0</v>
      </c>
      <c r="Y2270" s="49">
        <f t="shared" si="452"/>
        <v>0</v>
      </c>
      <c r="Z2270" s="49">
        <f t="shared" si="452"/>
        <v>0</v>
      </c>
      <c r="AA2270" s="49">
        <f t="shared" si="452"/>
        <v>0</v>
      </c>
      <c r="AB2270" s="49">
        <f t="shared" si="452"/>
        <v>0</v>
      </c>
      <c r="AC2270" s="49">
        <f t="shared" si="452"/>
        <v>0</v>
      </c>
      <c r="AD2270" s="49">
        <f t="shared" si="452"/>
        <v>0</v>
      </c>
      <c r="AE2270" s="51">
        <f t="shared" si="453"/>
        <v>0</v>
      </c>
      <c r="AF2270" s="51">
        <f>IF(C2270=A_Stammdaten!$B$12,D_SAV!$U2270-D_SAV!$AG2270,HLOOKUP(A_Stammdaten!$B$12-1,$AH$4:$AN$4004,ROW(C2270)-3,FALSE)-$AG2270)</f>
        <v>0</v>
      </c>
      <c r="AG2270" s="51">
        <f>HLOOKUP(A_Stammdaten!$B$12,$AH$4:$AN$4004,ROW(C2270)-3,FALSE)</f>
        <v>0</v>
      </c>
      <c r="AH2270" s="51">
        <f t="shared" si="444"/>
        <v>0</v>
      </c>
      <c r="AI2270" s="51">
        <f t="shared" si="445"/>
        <v>0</v>
      </c>
      <c r="AJ2270" s="51">
        <f t="shared" si="446"/>
        <v>0</v>
      </c>
      <c r="AK2270" s="51">
        <f t="shared" si="447"/>
        <v>0</v>
      </c>
      <c r="AL2270" s="51">
        <f t="shared" si="448"/>
        <v>0</v>
      </c>
      <c r="AM2270" s="51">
        <f t="shared" si="449"/>
        <v>0</v>
      </c>
      <c r="AN2270" s="51">
        <f t="shared" si="450"/>
        <v>0</v>
      </c>
    </row>
    <row r="2271" spans="1:40" x14ac:dyDescent="0.25">
      <c r="A2271" s="17"/>
      <c r="B2271" s="17"/>
      <c r="C2271" s="35"/>
      <c r="D2271" s="17"/>
      <c r="E2271" s="17"/>
      <c r="F2271" s="17"/>
      <c r="G2271" s="62">
        <f t="shared" si="451"/>
        <v>0</v>
      </c>
      <c r="H2271" s="17"/>
      <c r="I2271" s="17"/>
      <c r="J2271" s="17"/>
      <c r="K2271" s="17"/>
      <c r="L2271" s="17"/>
      <c r="M2271" s="17"/>
      <c r="N2271" s="17"/>
      <c r="O2271" s="17"/>
      <c r="P2271" s="115"/>
      <c r="Q2271" s="62">
        <f>IF(C2271&gt;A_Stammdaten!$B$12,0,SUM(G2271,H2271,J2271,K2271,M2271,N2271)-SUM(I2271,L2271,O2271,P2271))</f>
        <v>0</v>
      </c>
      <c r="R2271" s="17"/>
      <c r="S2271" s="17"/>
      <c r="T2271" s="17"/>
      <c r="U2271" s="62">
        <f t="shared" si="443"/>
        <v>0</v>
      </c>
      <c r="V2271" s="63">
        <f>IF(ISBLANK($B2271),0,VLOOKUP($B2271,Listen!$A$2:$C$45,2,FALSE))</f>
        <v>0</v>
      </c>
      <c r="W2271" s="63">
        <f>IF(ISBLANK($B2271),0,VLOOKUP($B2271,Listen!$A$2:$C$45,3,FALSE))</f>
        <v>0</v>
      </c>
      <c r="X2271" s="49">
        <f t="shared" si="442"/>
        <v>0</v>
      </c>
      <c r="Y2271" s="49">
        <f t="shared" si="452"/>
        <v>0</v>
      </c>
      <c r="Z2271" s="49">
        <f t="shared" si="452"/>
        <v>0</v>
      </c>
      <c r="AA2271" s="49">
        <f t="shared" si="452"/>
        <v>0</v>
      </c>
      <c r="AB2271" s="49">
        <f t="shared" si="452"/>
        <v>0</v>
      </c>
      <c r="AC2271" s="49">
        <f t="shared" si="452"/>
        <v>0</v>
      </c>
      <c r="AD2271" s="49">
        <f t="shared" si="452"/>
        <v>0</v>
      </c>
      <c r="AE2271" s="51">
        <f t="shared" si="453"/>
        <v>0</v>
      </c>
      <c r="AF2271" s="51">
        <f>IF(C2271=A_Stammdaten!$B$12,D_SAV!$U2271-D_SAV!$AG2271,HLOOKUP(A_Stammdaten!$B$12-1,$AH$4:$AN$4004,ROW(C2271)-3,FALSE)-$AG2271)</f>
        <v>0</v>
      </c>
      <c r="AG2271" s="51">
        <f>HLOOKUP(A_Stammdaten!$B$12,$AH$4:$AN$4004,ROW(C2271)-3,FALSE)</f>
        <v>0</v>
      </c>
      <c r="AH2271" s="51">
        <f t="shared" si="444"/>
        <v>0</v>
      </c>
      <c r="AI2271" s="51">
        <f t="shared" si="445"/>
        <v>0</v>
      </c>
      <c r="AJ2271" s="51">
        <f t="shared" si="446"/>
        <v>0</v>
      </c>
      <c r="AK2271" s="51">
        <f t="shared" si="447"/>
        <v>0</v>
      </c>
      <c r="AL2271" s="51">
        <f t="shared" si="448"/>
        <v>0</v>
      </c>
      <c r="AM2271" s="51">
        <f t="shared" si="449"/>
        <v>0</v>
      </c>
      <c r="AN2271" s="51">
        <f t="shared" si="450"/>
        <v>0</v>
      </c>
    </row>
    <row r="2272" spans="1:40" x14ac:dyDescent="0.25">
      <c r="A2272" s="17"/>
      <c r="B2272" s="17"/>
      <c r="C2272" s="35"/>
      <c r="D2272" s="17"/>
      <c r="E2272" s="17"/>
      <c r="F2272" s="17"/>
      <c r="G2272" s="62">
        <f t="shared" si="451"/>
        <v>0</v>
      </c>
      <c r="H2272" s="17"/>
      <c r="I2272" s="17"/>
      <c r="J2272" s="17"/>
      <c r="K2272" s="17"/>
      <c r="L2272" s="17"/>
      <c r="M2272" s="17"/>
      <c r="N2272" s="17"/>
      <c r="O2272" s="17"/>
      <c r="P2272" s="115"/>
      <c r="Q2272" s="62">
        <f>IF(C2272&gt;A_Stammdaten!$B$12,0,SUM(G2272,H2272,J2272,K2272,M2272,N2272)-SUM(I2272,L2272,O2272,P2272))</f>
        <v>0</v>
      </c>
      <c r="R2272" s="17"/>
      <c r="S2272" s="17"/>
      <c r="T2272" s="17"/>
      <c r="U2272" s="62">
        <f t="shared" si="443"/>
        <v>0</v>
      </c>
      <c r="V2272" s="63">
        <f>IF(ISBLANK($B2272),0,VLOOKUP($B2272,Listen!$A$2:$C$45,2,FALSE))</f>
        <v>0</v>
      </c>
      <c r="W2272" s="63">
        <f>IF(ISBLANK($B2272),0,VLOOKUP($B2272,Listen!$A$2:$C$45,3,FALSE))</f>
        <v>0</v>
      </c>
      <c r="X2272" s="49">
        <f t="shared" si="442"/>
        <v>0</v>
      </c>
      <c r="Y2272" s="49">
        <f t="shared" si="452"/>
        <v>0</v>
      </c>
      <c r="Z2272" s="49">
        <f t="shared" si="452"/>
        <v>0</v>
      </c>
      <c r="AA2272" s="49">
        <f t="shared" si="452"/>
        <v>0</v>
      </c>
      <c r="AB2272" s="49">
        <f t="shared" si="452"/>
        <v>0</v>
      </c>
      <c r="AC2272" s="49">
        <f t="shared" si="452"/>
        <v>0</v>
      </c>
      <c r="AD2272" s="49">
        <f t="shared" si="452"/>
        <v>0</v>
      </c>
      <c r="AE2272" s="51">
        <f t="shared" si="453"/>
        <v>0</v>
      </c>
      <c r="AF2272" s="51">
        <f>IF(C2272=A_Stammdaten!$B$12,D_SAV!$U2272-D_SAV!$AG2272,HLOOKUP(A_Stammdaten!$B$12-1,$AH$4:$AN$4004,ROW(C2272)-3,FALSE)-$AG2272)</f>
        <v>0</v>
      </c>
      <c r="AG2272" s="51">
        <f>HLOOKUP(A_Stammdaten!$B$12,$AH$4:$AN$4004,ROW(C2272)-3,FALSE)</f>
        <v>0</v>
      </c>
      <c r="AH2272" s="51">
        <f t="shared" si="444"/>
        <v>0</v>
      </c>
      <c r="AI2272" s="51">
        <f t="shared" si="445"/>
        <v>0</v>
      </c>
      <c r="AJ2272" s="51">
        <f t="shared" si="446"/>
        <v>0</v>
      </c>
      <c r="AK2272" s="51">
        <f t="shared" si="447"/>
        <v>0</v>
      </c>
      <c r="AL2272" s="51">
        <f t="shared" si="448"/>
        <v>0</v>
      </c>
      <c r="AM2272" s="51">
        <f t="shared" si="449"/>
        <v>0</v>
      </c>
      <c r="AN2272" s="51">
        <f t="shared" si="450"/>
        <v>0</v>
      </c>
    </row>
    <row r="2273" spans="1:40" x14ac:dyDescent="0.25">
      <c r="A2273" s="17"/>
      <c r="B2273" s="17"/>
      <c r="C2273" s="35"/>
      <c r="D2273" s="17"/>
      <c r="E2273" s="17"/>
      <c r="F2273" s="17"/>
      <c r="G2273" s="62">
        <f t="shared" si="451"/>
        <v>0</v>
      </c>
      <c r="H2273" s="17"/>
      <c r="I2273" s="17"/>
      <c r="J2273" s="17"/>
      <c r="K2273" s="17"/>
      <c r="L2273" s="17"/>
      <c r="M2273" s="17"/>
      <c r="N2273" s="17"/>
      <c r="O2273" s="17"/>
      <c r="P2273" s="115"/>
      <c r="Q2273" s="62">
        <f>IF(C2273&gt;A_Stammdaten!$B$12,0,SUM(G2273,H2273,J2273,K2273,M2273,N2273)-SUM(I2273,L2273,O2273,P2273))</f>
        <v>0</v>
      </c>
      <c r="R2273" s="17"/>
      <c r="S2273" s="17"/>
      <c r="T2273" s="17"/>
      <c r="U2273" s="62">
        <f t="shared" si="443"/>
        <v>0</v>
      </c>
      <c r="V2273" s="63">
        <f>IF(ISBLANK($B2273),0,VLOOKUP($B2273,Listen!$A$2:$C$45,2,FALSE))</f>
        <v>0</v>
      </c>
      <c r="W2273" s="63">
        <f>IF(ISBLANK($B2273),0,VLOOKUP($B2273,Listen!$A$2:$C$45,3,FALSE))</f>
        <v>0</v>
      </c>
      <c r="X2273" s="49">
        <f t="shared" si="442"/>
        <v>0</v>
      </c>
      <c r="Y2273" s="49">
        <f t="shared" si="452"/>
        <v>0</v>
      </c>
      <c r="Z2273" s="49">
        <f t="shared" si="452"/>
        <v>0</v>
      </c>
      <c r="AA2273" s="49">
        <f t="shared" si="452"/>
        <v>0</v>
      </c>
      <c r="AB2273" s="49">
        <f t="shared" si="452"/>
        <v>0</v>
      </c>
      <c r="AC2273" s="49">
        <f t="shared" si="452"/>
        <v>0</v>
      </c>
      <c r="AD2273" s="49">
        <f t="shared" si="452"/>
        <v>0</v>
      </c>
      <c r="AE2273" s="51">
        <f t="shared" si="453"/>
        <v>0</v>
      </c>
      <c r="AF2273" s="51">
        <f>IF(C2273=A_Stammdaten!$B$12,D_SAV!$U2273-D_SAV!$AG2273,HLOOKUP(A_Stammdaten!$B$12-1,$AH$4:$AN$4004,ROW(C2273)-3,FALSE)-$AG2273)</f>
        <v>0</v>
      </c>
      <c r="AG2273" s="51">
        <f>HLOOKUP(A_Stammdaten!$B$12,$AH$4:$AN$4004,ROW(C2273)-3,FALSE)</f>
        <v>0</v>
      </c>
      <c r="AH2273" s="51">
        <f t="shared" si="444"/>
        <v>0</v>
      </c>
      <c r="AI2273" s="51">
        <f t="shared" si="445"/>
        <v>0</v>
      </c>
      <c r="AJ2273" s="51">
        <f t="shared" si="446"/>
        <v>0</v>
      </c>
      <c r="AK2273" s="51">
        <f t="shared" si="447"/>
        <v>0</v>
      </c>
      <c r="AL2273" s="51">
        <f t="shared" si="448"/>
        <v>0</v>
      </c>
      <c r="AM2273" s="51">
        <f t="shared" si="449"/>
        <v>0</v>
      </c>
      <c r="AN2273" s="51">
        <f t="shared" si="450"/>
        <v>0</v>
      </c>
    </row>
    <row r="2274" spans="1:40" x14ac:dyDescent="0.25">
      <c r="A2274" s="17"/>
      <c r="B2274" s="17"/>
      <c r="C2274" s="35"/>
      <c r="D2274" s="17"/>
      <c r="E2274" s="17"/>
      <c r="F2274" s="17"/>
      <c r="G2274" s="62">
        <f t="shared" si="451"/>
        <v>0</v>
      </c>
      <c r="H2274" s="17"/>
      <c r="I2274" s="17"/>
      <c r="J2274" s="17"/>
      <c r="K2274" s="17"/>
      <c r="L2274" s="17"/>
      <c r="M2274" s="17"/>
      <c r="N2274" s="17"/>
      <c r="O2274" s="17"/>
      <c r="P2274" s="115"/>
      <c r="Q2274" s="62">
        <f>IF(C2274&gt;A_Stammdaten!$B$12,0,SUM(G2274,H2274,J2274,K2274,M2274,N2274)-SUM(I2274,L2274,O2274,P2274))</f>
        <v>0</v>
      </c>
      <c r="R2274" s="17"/>
      <c r="S2274" s="17"/>
      <c r="T2274" s="17"/>
      <c r="U2274" s="62">
        <f t="shared" si="443"/>
        <v>0</v>
      </c>
      <c r="V2274" s="63">
        <f>IF(ISBLANK($B2274),0,VLOOKUP($B2274,Listen!$A$2:$C$45,2,FALSE))</f>
        <v>0</v>
      </c>
      <c r="W2274" s="63">
        <f>IF(ISBLANK($B2274),0,VLOOKUP($B2274,Listen!$A$2:$C$45,3,FALSE))</f>
        <v>0</v>
      </c>
      <c r="X2274" s="49">
        <f t="shared" si="442"/>
        <v>0</v>
      </c>
      <c r="Y2274" s="49">
        <f t="shared" si="452"/>
        <v>0</v>
      </c>
      <c r="Z2274" s="49">
        <f t="shared" si="452"/>
        <v>0</v>
      </c>
      <c r="AA2274" s="49">
        <f t="shared" si="452"/>
        <v>0</v>
      </c>
      <c r="AB2274" s="49">
        <f t="shared" si="452"/>
        <v>0</v>
      </c>
      <c r="AC2274" s="49">
        <f t="shared" si="452"/>
        <v>0</v>
      </c>
      <c r="AD2274" s="49">
        <f t="shared" si="452"/>
        <v>0</v>
      </c>
      <c r="AE2274" s="51">
        <f t="shared" si="453"/>
        <v>0</v>
      </c>
      <c r="AF2274" s="51">
        <f>IF(C2274=A_Stammdaten!$B$12,D_SAV!$U2274-D_SAV!$AG2274,HLOOKUP(A_Stammdaten!$B$12-1,$AH$4:$AN$4004,ROW(C2274)-3,FALSE)-$AG2274)</f>
        <v>0</v>
      </c>
      <c r="AG2274" s="51">
        <f>HLOOKUP(A_Stammdaten!$B$12,$AH$4:$AN$4004,ROW(C2274)-3,FALSE)</f>
        <v>0</v>
      </c>
      <c r="AH2274" s="51">
        <f t="shared" si="444"/>
        <v>0</v>
      </c>
      <c r="AI2274" s="51">
        <f t="shared" si="445"/>
        <v>0</v>
      </c>
      <c r="AJ2274" s="51">
        <f t="shared" si="446"/>
        <v>0</v>
      </c>
      <c r="AK2274" s="51">
        <f t="shared" si="447"/>
        <v>0</v>
      </c>
      <c r="AL2274" s="51">
        <f t="shared" si="448"/>
        <v>0</v>
      </c>
      <c r="AM2274" s="51">
        <f t="shared" si="449"/>
        <v>0</v>
      </c>
      <c r="AN2274" s="51">
        <f t="shared" si="450"/>
        <v>0</v>
      </c>
    </row>
    <row r="2275" spans="1:40" x14ac:dyDescent="0.25">
      <c r="A2275" s="17"/>
      <c r="B2275" s="17"/>
      <c r="C2275" s="35"/>
      <c r="D2275" s="17"/>
      <c r="E2275" s="17"/>
      <c r="F2275" s="17"/>
      <c r="G2275" s="62">
        <f t="shared" si="451"/>
        <v>0</v>
      </c>
      <c r="H2275" s="17"/>
      <c r="I2275" s="17"/>
      <c r="J2275" s="17"/>
      <c r="K2275" s="17"/>
      <c r="L2275" s="17"/>
      <c r="M2275" s="17"/>
      <c r="N2275" s="17"/>
      <c r="O2275" s="17"/>
      <c r="P2275" s="115"/>
      <c r="Q2275" s="62">
        <f>IF(C2275&gt;A_Stammdaten!$B$12,0,SUM(G2275,H2275,J2275,K2275,M2275,N2275)-SUM(I2275,L2275,O2275,P2275))</f>
        <v>0</v>
      </c>
      <c r="R2275" s="17"/>
      <c r="S2275" s="17"/>
      <c r="T2275" s="17"/>
      <c r="U2275" s="62">
        <f t="shared" si="443"/>
        <v>0</v>
      </c>
      <c r="V2275" s="63">
        <f>IF(ISBLANK($B2275),0,VLOOKUP($B2275,Listen!$A$2:$C$45,2,FALSE))</f>
        <v>0</v>
      </c>
      <c r="W2275" s="63">
        <f>IF(ISBLANK($B2275),0,VLOOKUP($B2275,Listen!$A$2:$C$45,3,FALSE))</f>
        <v>0</v>
      </c>
      <c r="X2275" s="49">
        <f t="shared" si="442"/>
        <v>0</v>
      </c>
      <c r="Y2275" s="49">
        <f t="shared" si="452"/>
        <v>0</v>
      </c>
      <c r="Z2275" s="49">
        <f t="shared" si="452"/>
        <v>0</v>
      </c>
      <c r="AA2275" s="49">
        <f t="shared" si="452"/>
        <v>0</v>
      </c>
      <c r="AB2275" s="49">
        <f t="shared" si="452"/>
        <v>0</v>
      </c>
      <c r="AC2275" s="49">
        <f t="shared" si="452"/>
        <v>0</v>
      </c>
      <c r="AD2275" s="49">
        <f t="shared" si="452"/>
        <v>0</v>
      </c>
      <c r="AE2275" s="51">
        <f t="shared" si="453"/>
        <v>0</v>
      </c>
      <c r="AF2275" s="51">
        <f>IF(C2275=A_Stammdaten!$B$12,D_SAV!$U2275-D_SAV!$AG2275,HLOOKUP(A_Stammdaten!$B$12-1,$AH$4:$AN$4004,ROW(C2275)-3,FALSE)-$AG2275)</f>
        <v>0</v>
      </c>
      <c r="AG2275" s="51">
        <f>HLOOKUP(A_Stammdaten!$B$12,$AH$4:$AN$4004,ROW(C2275)-3,FALSE)</f>
        <v>0</v>
      </c>
      <c r="AH2275" s="51">
        <f t="shared" si="444"/>
        <v>0</v>
      </c>
      <c r="AI2275" s="51">
        <f t="shared" si="445"/>
        <v>0</v>
      </c>
      <c r="AJ2275" s="51">
        <f t="shared" si="446"/>
        <v>0</v>
      </c>
      <c r="AK2275" s="51">
        <f t="shared" si="447"/>
        <v>0</v>
      </c>
      <c r="AL2275" s="51">
        <f t="shared" si="448"/>
        <v>0</v>
      </c>
      <c r="AM2275" s="51">
        <f t="shared" si="449"/>
        <v>0</v>
      </c>
      <c r="AN2275" s="51">
        <f t="shared" si="450"/>
        <v>0</v>
      </c>
    </row>
    <row r="2276" spans="1:40" x14ac:dyDescent="0.25">
      <c r="A2276" s="17"/>
      <c r="B2276" s="17"/>
      <c r="C2276" s="35"/>
      <c r="D2276" s="17"/>
      <c r="E2276" s="17"/>
      <c r="F2276" s="17"/>
      <c r="G2276" s="62">
        <f t="shared" si="451"/>
        <v>0</v>
      </c>
      <c r="H2276" s="17"/>
      <c r="I2276" s="17"/>
      <c r="J2276" s="17"/>
      <c r="K2276" s="17"/>
      <c r="L2276" s="17"/>
      <c r="M2276" s="17"/>
      <c r="N2276" s="17"/>
      <c r="O2276" s="17"/>
      <c r="P2276" s="115"/>
      <c r="Q2276" s="62">
        <f>IF(C2276&gt;A_Stammdaten!$B$12,0,SUM(G2276,H2276,J2276,K2276,M2276,N2276)-SUM(I2276,L2276,O2276,P2276))</f>
        <v>0</v>
      </c>
      <c r="R2276" s="17"/>
      <c r="S2276" s="17"/>
      <c r="T2276" s="17"/>
      <c r="U2276" s="62">
        <f t="shared" si="443"/>
        <v>0</v>
      </c>
      <c r="V2276" s="63">
        <f>IF(ISBLANK($B2276),0,VLOOKUP($B2276,Listen!$A$2:$C$45,2,FALSE))</f>
        <v>0</v>
      </c>
      <c r="W2276" s="63">
        <f>IF(ISBLANK($B2276),0,VLOOKUP($B2276,Listen!$A$2:$C$45,3,FALSE))</f>
        <v>0</v>
      </c>
      <c r="X2276" s="49">
        <f t="shared" si="442"/>
        <v>0</v>
      </c>
      <c r="Y2276" s="49">
        <f t="shared" si="452"/>
        <v>0</v>
      </c>
      <c r="Z2276" s="49">
        <f t="shared" si="452"/>
        <v>0</v>
      </c>
      <c r="AA2276" s="49">
        <f t="shared" si="452"/>
        <v>0</v>
      </c>
      <c r="AB2276" s="49">
        <f t="shared" si="452"/>
        <v>0</v>
      </c>
      <c r="AC2276" s="49">
        <f t="shared" si="452"/>
        <v>0</v>
      </c>
      <c r="AD2276" s="49">
        <f t="shared" si="452"/>
        <v>0</v>
      </c>
      <c r="AE2276" s="51">
        <f t="shared" si="453"/>
        <v>0</v>
      </c>
      <c r="AF2276" s="51">
        <f>IF(C2276=A_Stammdaten!$B$12,D_SAV!$U2276-D_SAV!$AG2276,HLOOKUP(A_Stammdaten!$B$12-1,$AH$4:$AN$4004,ROW(C2276)-3,FALSE)-$AG2276)</f>
        <v>0</v>
      </c>
      <c r="AG2276" s="51">
        <f>HLOOKUP(A_Stammdaten!$B$12,$AH$4:$AN$4004,ROW(C2276)-3,FALSE)</f>
        <v>0</v>
      </c>
      <c r="AH2276" s="51">
        <f t="shared" si="444"/>
        <v>0</v>
      </c>
      <c r="AI2276" s="51">
        <f t="shared" si="445"/>
        <v>0</v>
      </c>
      <c r="AJ2276" s="51">
        <f t="shared" si="446"/>
        <v>0</v>
      </c>
      <c r="AK2276" s="51">
        <f t="shared" si="447"/>
        <v>0</v>
      </c>
      <c r="AL2276" s="51">
        <f t="shared" si="448"/>
        <v>0</v>
      </c>
      <c r="AM2276" s="51">
        <f t="shared" si="449"/>
        <v>0</v>
      </c>
      <c r="AN2276" s="51">
        <f t="shared" si="450"/>
        <v>0</v>
      </c>
    </row>
    <row r="2277" spans="1:40" x14ac:dyDescent="0.25">
      <c r="A2277" s="17"/>
      <c r="B2277" s="17"/>
      <c r="C2277" s="35"/>
      <c r="D2277" s="17"/>
      <c r="E2277" s="17"/>
      <c r="F2277" s="17"/>
      <c r="G2277" s="62">
        <f t="shared" si="451"/>
        <v>0</v>
      </c>
      <c r="H2277" s="17"/>
      <c r="I2277" s="17"/>
      <c r="J2277" s="17"/>
      <c r="K2277" s="17"/>
      <c r="L2277" s="17"/>
      <c r="M2277" s="17"/>
      <c r="N2277" s="17"/>
      <c r="O2277" s="17"/>
      <c r="P2277" s="115"/>
      <c r="Q2277" s="62">
        <f>IF(C2277&gt;A_Stammdaten!$B$12,0,SUM(G2277,H2277,J2277,K2277,M2277,N2277)-SUM(I2277,L2277,O2277,P2277))</f>
        <v>0</v>
      </c>
      <c r="R2277" s="17"/>
      <c r="S2277" s="17"/>
      <c r="T2277" s="17"/>
      <c r="U2277" s="62">
        <f t="shared" si="443"/>
        <v>0</v>
      </c>
      <c r="V2277" s="63">
        <f>IF(ISBLANK($B2277),0,VLOOKUP($B2277,Listen!$A$2:$C$45,2,FALSE))</f>
        <v>0</v>
      </c>
      <c r="W2277" s="63">
        <f>IF(ISBLANK($B2277),0,VLOOKUP($B2277,Listen!$A$2:$C$45,3,FALSE))</f>
        <v>0</v>
      </c>
      <c r="X2277" s="49">
        <f t="shared" si="442"/>
        <v>0</v>
      </c>
      <c r="Y2277" s="49">
        <f t="shared" si="452"/>
        <v>0</v>
      </c>
      <c r="Z2277" s="49">
        <f t="shared" si="452"/>
        <v>0</v>
      </c>
      <c r="AA2277" s="49">
        <f t="shared" si="452"/>
        <v>0</v>
      </c>
      <c r="AB2277" s="49">
        <f t="shared" si="452"/>
        <v>0</v>
      </c>
      <c r="AC2277" s="49">
        <f t="shared" si="452"/>
        <v>0</v>
      </c>
      <c r="AD2277" s="49">
        <f t="shared" si="452"/>
        <v>0</v>
      </c>
      <c r="AE2277" s="51">
        <f t="shared" si="453"/>
        <v>0</v>
      </c>
      <c r="AF2277" s="51">
        <f>IF(C2277=A_Stammdaten!$B$12,D_SAV!$U2277-D_SAV!$AG2277,HLOOKUP(A_Stammdaten!$B$12-1,$AH$4:$AN$4004,ROW(C2277)-3,FALSE)-$AG2277)</f>
        <v>0</v>
      </c>
      <c r="AG2277" s="51">
        <f>HLOOKUP(A_Stammdaten!$B$12,$AH$4:$AN$4004,ROW(C2277)-3,FALSE)</f>
        <v>0</v>
      </c>
      <c r="AH2277" s="51">
        <f t="shared" si="444"/>
        <v>0</v>
      </c>
      <c r="AI2277" s="51">
        <f t="shared" si="445"/>
        <v>0</v>
      </c>
      <c r="AJ2277" s="51">
        <f t="shared" si="446"/>
        <v>0</v>
      </c>
      <c r="AK2277" s="51">
        <f t="shared" si="447"/>
        <v>0</v>
      </c>
      <c r="AL2277" s="51">
        <f t="shared" si="448"/>
        <v>0</v>
      </c>
      <c r="AM2277" s="51">
        <f t="shared" si="449"/>
        <v>0</v>
      </c>
      <c r="AN2277" s="51">
        <f t="shared" si="450"/>
        <v>0</v>
      </c>
    </row>
    <row r="2278" spans="1:40" x14ac:dyDescent="0.25">
      <c r="A2278" s="17"/>
      <c r="B2278" s="17"/>
      <c r="C2278" s="35"/>
      <c r="D2278" s="17"/>
      <c r="E2278" s="17"/>
      <c r="F2278" s="17"/>
      <c r="G2278" s="62">
        <f t="shared" si="451"/>
        <v>0</v>
      </c>
      <c r="H2278" s="17"/>
      <c r="I2278" s="17"/>
      <c r="J2278" s="17"/>
      <c r="K2278" s="17"/>
      <c r="L2278" s="17"/>
      <c r="M2278" s="17"/>
      <c r="N2278" s="17"/>
      <c r="O2278" s="17"/>
      <c r="P2278" s="115"/>
      <c r="Q2278" s="62">
        <f>IF(C2278&gt;A_Stammdaten!$B$12,0,SUM(G2278,H2278,J2278,K2278,M2278,N2278)-SUM(I2278,L2278,O2278,P2278))</f>
        <v>0</v>
      </c>
      <c r="R2278" s="17"/>
      <c r="S2278" s="17"/>
      <c r="T2278" s="17"/>
      <c r="U2278" s="62">
        <f t="shared" si="443"/>
        <v>0</v>
      </c>
      <c r="V2278" s="63">
        <f>IF(ISBLANK($B2278),0,VLOOKUP($B2278,Listen!$A$2:$C$45,2,FALSE))</f>
        <v>0</v>
      </c>
      <c r="W2278" s="63">
        <f>IF(ISBLANK($B2278),0,VLOOKUP($B2278,Listen!$A$2:$C$45,3,FALSE))</f>
        <v>0</v>
      </c>
      <c r="X2278" s="49">
        <f t="shared" si="442"/>
        <v>0</v>
      </c>
      <c r="Y2278" s="49">
        <f t="shared" si="452"/>
        <v>0</v>
      </c>
      <c r="Z2278" s="49">
        <f t="shared" si="452"/>
        <v>0</v>
      </c>
      <c r="AA2278" s="49">
        <f t="shared" si="452"/>
        <v>0</v>
      </c>
      <c r="AB2278" s="49">
        <f t="shared" si="452"/>
        <v>0</v>
      </c>
      <c r="AC2278" s="49">
        <f t="shared" si="452"/>
        <v>0</v>
      </c>
      <c r="AD2278" s="49">
        <f t="shared" si="452"/>
        <v>0</v>
      </c>
      <c r="AE2278" s="51">
        <f t="shared" si="453"/>
        <v>0</v>
      </c>
      <c r="AF2278" s="51">
        <f>IF(C2278=A_Stammdaten!$B$12,D_SAV!$U2278-D_SAV!$AG2278,HLOOKUP(A_Stammdaten!$B$12-1,$AH$4:$AN$4004,ROW(C2278)-3,FALSE)-$AG2278)</f>
        <v>0</v>
      </c>
      <c r="AG2278" s="51">
        <f>HLOOKUP(A_Stammdaten!$B$12,$AH$4:$AN$4004,ROW(C2278)-3,FALSE)</f>
        <v>0</v>
      </c>
      <c r="AH2278" s="51">
        <f t="shared" si="444"/>
        <v>0</v>
      </c>
      <c r="AI2278" s="51">
        <f t="shared" si="445"/>
        <v>0</v>
      </c>
      <c r="AJ2278" s="51">
        <f t="shared" si="446"/>
        <v>0</v>
      </c>
      <c r="AK2278" s="51">
        <f t="shared" si="447"/>
        <v>0</v>
      </c>
      <c r="AL2278" s="51">
        <f t="shared" si="448"/>
        <v>0</v>
      </c>
      <c r="AM2278" s="51">
        <f t="shared" si="449"/>
        <v>0</v>
      </c>
      <c r="AN2278" s="51">
        <f t="shared" si="450"/>
        <v>0</v>
      </c>
    </row>
    <row r="2279" spans="1:40" x14ac:dyDescent="0.25">
      <c r="A2279" s="17"/>
      <c r="B2279" s="17"/>
      <c r="C2279" s="35"/>
      <c r="D2279" s="17"/>
      <c r="E2279" s="17"/>
      <c r="F2279" s="17"/>
      <c r="G2279" s="62">
        <f t="shared" si="451"/>
        <v>0</v>
      </c>
      <c r="H2279" s="17"/>
      <c r="I2279" s="17"/>
      <c r="J2279" s="17"/>
      <c r="K2279" s="17"/>
      <c r="L2279" s="17"/>
      <c r="M2279" s="17"/>
      <c r="N2279" s="17"/>
      <c r="O2279" s="17"/>
      <c r="P2279" s="115"/>
      <c r="Q2279" s="62">
        <f>IF(C2279&gt;A_Stammdaten!$B$12,0,SUM(G2279,H2279,J2279,K2279,M2279,N2279)-SUM(I2279,L2279,O2279,P2279))</f>
        <v>0</v>
      </c>
      <c r="R2279" s="17"/>
      <c r="S2279" s="17"/>
      <c r="T2279" s="17"/>
      <c r="U2279" s="62">
        <f t="shared" si="443"/>
        <v>0</v>
      </c>
      <c r="V2279" s="63">
        <f>IF(ISBLANK($B2279),0,VLOOKUP($B2279,Listen!$A$2:$C$45,2,FALSE))</f>
        <v>0</v>
      </c>
      <c r="W2279" s="63">
        <f>IF(ISBLANK($B2279),0,VLOOKUP($B2279,Listen!$A$2:$C$45,3,FALSE))</f>
        <v>0</v>
      </c>
      <c r="X2279" s="49">
        <f t="shared" si="442"/>
        <v>0</v>
      </c>
      <c r="Y2279" s="49">
        <f t="shared" si="452"/>
        <v>0</v>
      </c>
      <c r="Z2279" s="49">
        <f t="shared" si="452"/>
        <v>0</v>
      </c>
      <c r="AA2279" s="49">
        <f t="shared" si="452"/>
        <v>0</v>
      </c>
      <c r="AB2279" s="49">
        <f t="shared" si="452"/>
        <v>0</v>
      </c>
      <c r="AC2279" s="49">
        <f t="shared" si="452"/>
        <v>0</v>
      </c>
      <c r="AD2279" s="49">
        <f t="shared" si="452"/>
        <v>0</v>
      </c>
      <c r="AE2279" s="51">
        <f t="shared" si="453"/>
        <v>0</v>
      </c>
      <c r="AF2279" s="51">
        <f>IF(C2279=A_Stammdaten!$B$12,D_SAV!$U2279-D_SAV!$AG2279,HLOOKUP(A_Stammdaten!$B$12-1,$AH$4:$AN$4004,ROW(C2279)-3,FALSE)-$AG2279)</f>
        <v>0</v>
      </c>
      <c r="AG2279" s="51">
        <f>HLOOKUP(A_Stammdaten!$B$12,$AH$4:$AN$4004,ROW(C2279)-3,FALSE)</f>
        <v>0</v>
      </c>
      <c r="AH2279" s="51">
        <f t="shared" si="444"/>
        <v>0</v>
      </c>
      <c r="AI2279" s="51">
        <f t="shared" si="445"/>
        <v>0</v>
      </c>
      <c r="AJ2279" s="51">
        <f t="shared" si="446"/>
        <v>0</v>
      </c>
      <c r="AK2279" s="51">
        <f t="shared" si="447"/>
        <v>0</v>
      </c>
      <c r="AL2279" s="51">
        <f t="shared" si="448"/>
        <v>0</v>
      </c>
      <c r="AM2279" s="51">
        <f t="shared" si="449"/>
        <v>0</v>
      </c>
      <c r="AN2279" s="51">
        <f t="shared" si="450"/>
        <v>0</v>
      </c>
    </row>
    <row r="2280" spans="1:40" x14ac:dyDescent="0.25">
      <c r="A2280" s="17"/>
      <c r="B2280" s="17"/>
      <c r="C2280" s="35"/>
      <c r="D2280" s="17"/>
      <c r="E2280" s="17"/>
      <c r="F2280" s="17"/>
      <c r="G2280" s="62">
        <f t="shared" si="451"/>
        <v>0</v>
      </c>
      <c r="H2280" s="17"/>
      <c r="I2280" s="17"/>
      <c r="J2280" s="17"/>
      <c r="K2280" s="17"/>
      <c r="L2280" s="17"/>
      <c r="M2280" s="17"/>
      <c r="N2280" s="17"/>
      <c r="O2280" s="17"/>
      <c r="P2280" s="115"/>
      <c r="Q2280" s="62">
        <f>IF(C2280&gt;A_Stammdaten!$B$12,0,SUM(G2280,H2280,J2280,K2280,M2280,N2280)-SUM(I2280,L2280,O2280,P2280))</f>
        <v>0</v>
      </c>
      <c r="R2280" s="17"/>
      <c r="S2280" s="17"/>
      <c r="T2280" s="17"/>
      <c r="U2280" s="62">
        <f t="shared" si="443"/>
        <v>0</v>
      </c>
      <c r="V2280" s="63">
        <f>IF(ISBLANK($B2280),0,VLOOKUP($B2280,Listen!$A$2:$C$45,2,FALSE))</f>
        <v>0</v>
      </c>
      <c r="W2280" s="63">
        <f>IF(ISBLANK($B2280),0,VLOOKUP($B2280,Listen!$A$2:$C$45,3,FALSE))</f>
        <v>0</v>
      </c>
      <c r="X2280" s="49">
        <f t="shared" si="442"/>
        <v>0</v>
      </c>
      <c r="Y2280" s="49">
        <f t="shared" si="452"/>
        <v>0</v>
      </c>
      <c r="Z2280" s="49">
        <f t="shared" si="452"/>
        <v>0</v>
      </c>
      <c r="AA2280" s="49">
        <f t="shared" si="452"/>
        <v>0</v>
      </c>
      <c r="AB2280" s="49">
        <f t="shared" si="452"/>
        <v>0</v>
      </c>
      <c r="AC2280" s="49">
        <f t="shared" si="452"/>
        <v>0</v>
      </c>
      <c r="AD2280" s="49">
        <f t="shared" si="452"/>
        <v>0</v>
      </c>
      <c r="AE2280" s="51">
        <f t="shared" si="453"/>
        <v>0</v>
      </c>
      <c r="AF2280" s="51">
        <f>IF(C2280=A_Stammdaten!$B$12,D_SAV!$U2280-D_SAV!$AG2280,HLOOKUP(A_Stammdaten!$B$12-1,$AH$4:$AN$4004,ROW(C2280)-3,FALSE)-$AG2280)</f>
        <v>0</v>
      </c>
      <c r="AG2280" s="51">
        <f>HLOOKUP(A_Stammdaten!$B$12,$AH$4:$AN$4004,ROW(C2280)-3,FALSE)</f>
        <v>0</v>
      </c>
      <c r="AH2280" s="51">
        <f t="shared" si="444"/>
        <v>0</v>
      </c>
      <c r="AI2280" s="51">
        <f t="shared" si="445"/>
        <v>0</v>
      </c>
      <c r="AJ2280" s="51">
        <f t="shared" si="446"/>
        <v>0</v>
      </c>
      <c r="AK2280" s="51">
        <f t="shared" si="447"/>
        <v>0</v>
      </c>
      <c r="AL2280" s="51">
        <f t="shared" si="448"/>
        <v>0</v>
      </c>
      <c r="AM2280" s="51">
        <f t="shared" si="449"/>
        <v>0</v>
      </c>
      <c r="AN2280" s="51">
        <f t="shared" si="450"/>
        <v>0</v>
      </c>
    </row>
    <row r="2281" spans="1:40" x14ac:dyDescent="0.25">
      <c r="A2281" s="17"/>
      <c r="B2281" s="17"/>
      <c r="C2281" s="35"/>
      <c r="D2281" s="17"/>
      <c r="E2281" s="17"/>
      <c r="F2281" s="17"/>
      <c r="G2281" s="62">
        <f t="shared" si="451"/>
        <v>0</v>
      </c>
      <c r="H2281" s="17"/>
      <c r="I2281" s="17"/>
      <c r="J2281" s="17"/>
      <c r="K2281" s="17"/>
      <c r="L2281" s="17"/>
      <c r="M2281" s="17"/>
      <c r="N2281" s="17"/>
      <c r="O2281" s="17"/>
      <c r="P2281" s="115"/>
      <c r="Q2281" s="62">
        <f>IF(C2281&gt;A_Stammdaten!$B$12,0,SUM(G2281,H2281,J2281,K2281,M2281,N2281)-SUM(I2281,L2281,O2281,P2281))</f>
        <v>0</v>
      </c>
      <c r="R2281" s="17"/>
      <c r="S2281" s="17"/>
      <c r="T2281" s="17"/>
      <c r="U2281" s="62">
        <f t="shared" si="443"/>
        <v>0</v>
      </c>
      <c r="V2281" s="63">
        <f>IF(ISBLANK($B2281),0,VLOOKUP($B2281,Listen!$A$2:$C$45,2,FALSE))</f>
        <v>0</v>
      </c>
      <c r="W2281" s="63">
        <f>IF(ISBLANK($B2281),0,VLOOKUP($B2281,Listen!$A$2:$C$45,3,FALSE))</f>
        <v>0</v>
      </c>
      <c r="X2281" s="49">
        <f t="shared" si="442"/>
        <v>0</v>
      </c>
      <c r="Y2281" s="49">
        <f t="shared" si="452"/>
        <v>0</v>
      </c>
      <c r="Z2281" s="49">
        <f t="shared" si="452"/>
        <v>0</v>
      </c>
      <c r="AA2281" s="49">
        <f t="shared" si="452"/>
        <v>0</v>
      </c>
      <c r="AB2281" s="49">
        <f t="shared" si="452"/>
        <v>0</v>
      </c>
      <c r="AC2281" s="49">
        <f t="shared" si="452"/>
        <v>0</v>
      </c>
      <c r="AD2281" s="49">
        <f t="shared" si="452"/>
        <v>0</v>
      </c>
      <c r="AE2281" s="51">
        <f t="shared" si="453"/>
        <v>0</v>
      </c>
      <c r="AF2281" s="51">
        <f>IF(C2281=A_Stammdaten!$B$12,D_SAV!$U2281-D_SAV!$AG2281,HLOOKUP(A_Stammdaten!$B$12-1,$AH$4:$AN$4004,ROW(C2281)-3,FALSE)-$AG2281)</f>
        <v>0</v>
      </c>
      <c r="AG2281" s="51">
        <f>HLOOKUP(A_Stammdaten!$B$12,$AH$4:$AN$4004,ROW(C2281)-3,FALSE)</f>
        <v>0</v>
      </c>
      <c r="AH2281" s="51">
        <f t="shared" si="444"/>
        <v>0</v>
      </c>
      <c r="AI2281" s="51">
        <f t="shared" si="445"/>
        <v>0</v>
      </c>
      <c r="AJ2281" s="51">
        <f t="shared" si="446"/>
        <v>0</v>
      </c>
      <c r="AK2281" s="51">
        <f t="shared" si="447"/>
        <v>0</v>
      </c>
      <c r="AL2281" s="51">
        <f t="shared" si="448"/>
        <v>0</v>
      </c>
      <c r="AM2281" s="51">
        <f t="shared" si="449"/>
        <v>0</v>
      </c>
      <c r="AN2281" s="51">
        <f t="shared" si="450"/>
        <v>0</v>
      </c>
    </row>
    <row r="2282" spans="1:40" x14ac:dyDescent="0.25">
      <c r="A2282" s="17"/>
      <c r="B2282" s="17"/>
      <c r="C2282" s="35"/>
      <c r="D2282" s="17"/>
      <c r="E2282" s="17"/>
      <c r="F2282" s="17"/>
      <c r="G2282" s="62">
        <f t="shared" si="451"/>
        <v>0</v>
      </c>
      <c r="H2282" s="17"/>
      <c r="I2282" s="17"/>
      <c r="J2282" s="17"/>
      <c r="K2282" s="17"/>
      <c r="L2282" s="17"/>
      <c r="M2282" s="17"/>
      <c r="N2282" s="17"/>
      <c r="O2282" s="17"/>
      <c r="P2282" s="115"/>
      <c r="Q2282" s="62">
        <f>IF(C2282&gt;A_Stammdaten!$B$12,0,SUM(G2282,H2282,J2282,K2282,M2282,N2282)-SUM(I2282,L2282,O2282,P2282))</f>
        <v>0</v>
      </c>
      <c r="R2282" s="17"/>
      <c r="S2282" s="17"/>
      <c r="T2282" s="17"/>
      <c r="U2282" s="62">
        <f t="shared" si="443"/>
        <v>0</v>
      </c>
      <c r="V2282" s="63">
        <f>IF(ISBLANK($B2282),0,VLOOKUP($B2282,Listen!$A$2:$C$45,2,FALSE))</f>
        <v>0</v>
      </c>
      <c r="W2282" s="63">
        <f>IF(ISBLANK($B2282),0,VLOOKUP($B2282,Listen!$A$2:$C$45,3,FALSE))</f>
        <v>0</v>
      </c>
      <c r="X2282" s="49">
        <f t="shared" si="442"/>
        <v>0</v>
      </c>
      <c r="Y2282" s="49">
        <f t="shared" si="452"/>
        <v>0</v>
      </c>
      <c r="Z2282" s="49">
        <f t="shared" si="452"/>
        <v>0</v>
      </c>
      <c r="AA2282" s="49">
        <f t="shared" si="452"/>
        <v>0</v>
      </c>
      <c r="AB2282" s="49">
        <f t="shared" si="452"/>
        <v>0</v>
      </c>
      <c r="AC2282" s="49">
        <f t="shared" si="452"/>
        <v>0</v>
      </c>
      <c r="AD2282" s="49">
        <f t="shared" si="452"/>
        <v>0</v>
      </c>
      <c r="AE2282" s="51">
        <f t="shared" si="453"/>
        <v>0</v>
      </c>
      <c r="AF2282" s="51">
        <f>IF(C2282=A_Stammdaten!$B$12,D_SAV!$U2282-D_SAV!$AG2282,HLOOKUP(A_Stammdaten!$B$12-1,$AH$4:$AN$4004,ROW(C2282)-3,FALSE)-$AG2282)</f>
        <v>0</v>
      </c>
      <c r="AG2282" s="51">
        <f>HLOOKUP(A_Stammdaten!$B$12,$AH$4:$AN$4004,ROW(C2282)-3,FALSE)</f>
        <v>0</v>
      </c>
      <c r="AH2282" s="51">
        <f t="shared" si="444"/>
        <v>0</v>
      </c>
      <c r="AI2282" s="51">
        <f t="shared" si="445"/>
        <v>0</v>
      </c>
      <c r="AJ2282" s="51">
        <f t="shared" si="446"/>
        <v>0</v>
      </c>
      <c r="AK2282" s="51">
        <f t="shared" si="447"/>
        <v>0</v>
      </c>
      <c r="AL2282" s="51">
        <f t="shared" si="448"/>
        <v>0</v>
      </c>
      <c r="AM2282" s="51">
        <f t="shared" si="449"/>
        <v>0</v>
      </c>
      <c r="AN2282" s="51">
        <f t="shared" si="450"/>
        <v>0</v>
      </c>
    </row>
    <row r="2283" spans="1:40" x14ac:dyDescent="0.25">
      <c r="A2283" s="17"/>
      <c r="B2283" s="17"/>
      <c r="C2283" s="35"/>
      <c r="D2283" s="17"/>
      <c r="E2283" s="17"/>
      <c r="F2283" s="17"/>
      <c r="G2283" s="62">
        <f t="shared" si="451"/>
        <v>0</v>
      </c>
      <c r="H2283" s="17"/>
      <c r="I2283" s="17"/>
      <c r="J2283" s="17"/>
      <c r="K2283" s="17"/>
      <c r="L2283" s="17"/>
      <c r="M2283" s="17"/>
      <c r="N2283" s="17"/>
      <c r="O2283" s="17"/>
      <c r="P2283" s="115"/>
      <c r="Q2283" s="62">
        <f>IF(C2283&gt;A_Stammdaten!$B$12,0,SUM(G2283,H2283,J2283,K2283,M2283,N2283)-SUM(I2283,L2283,O2283,P2283))</f>
        <v>0</v>
      </c>
      <c r="R2283" s="17"/>
      <c r="S2283" s="17"/>
      <c r="T2283" s="17"/>
      <c r="U2283" s="62">
        <f t="shared" si="443"/>
        <v>0</v>
      </c>
      <c r="V2283" s="63">
        <f>IF(ISBLANK($B2283),0,VLOOKUP($B2283,Listen!$A$2:$C$45,2,FALSE))</f>
        <v>0</v>
      </c>
      <c r="W2283" s="63">
        <f>IF(ISBLANK($B2283),0,VLOOKUP($B2283,Listen!$A$2:$C$45,3,FALSE))</f>
        <v>0</v>
      </c>
      <c r="X2283" s="49">
        <f t="shared" si="442"/>
        <v>0</v>
      </c>
      <c r="Y2283" s="49">
        <f t="shared" si="452"/>
        <v>0</v>
      </c>
      <c r="Z2283" s="49">
        <f t="shared" si="452"/>
        <v>0</v>
      </c>
      <c r="AA2283" s="49">
        <f t="shared" si="452"/>
        <v>0</v>
      </c>
      <c r="AB2283" s="49">
        <f t="shared" si="452"/>
        <v>0</v>
      </c>
      <c r="AC2283" s="49">
        <f t="shared" si="452"/>
        <v>0</v>
      </c>
      <c r="AD2283" s="49">
        <f t="shared" si="452"/>
        <v>0</v>
      </c>
      <c r="AE2283" s="51">
        <f t="shared" si="453"/>
        <v>0</v>
      </c>
      <c r="AF2283" s="51">
        <f>IF(C2283=A_Stammdaten!$B$12,D_SAV!$U2283-D_SAV!$AG2283,HLOOKUP(A_Stammdaten!$B$12-1,$AH$4:$AN$4004,ROW(C2283)-3,FALSE)-$AG2283)</f>
        <v>0</v>
      </c>
      <c r="AG2283" s="51">
        <f>HLOOKUP(A_Stammdaten!$B$12,$AH$4:$AN$4004,ROW(C2283)-3,FALSE)</f>
        <v>0</v>
      </c>
      <c r="AH2283" s="51">
        <f t="shared" si="444"/>
        <v>0</v>
      </c>
      <c r="AI2283" s="51">
        <f t="shared" si="445"/>
        <v>0</v>
      </c>
      <c r="AJ2283" s="51">
        <f t="shared" si="446"/>
        <v>0</v>
      </c>
      <c r="AK2283" s="51">
        <f t="shared" si="447"/>
        <v>0</v>
      </c>
      <c r="AL2283" s="51">
        <f t="shared" si="448"/>
        <v>0</v>
      </c>
      <c r="AM2283" s="51">
        <f t="shared" si="449"/>
        <v>0</v>
      </c>
      <c r="AN2283" s="51">
        <f t="shared" si="450"/>
        <v>0</v>
      </c>
    </row>
    <row r="2284" spans="1:40" x14ac:dyDescent="0.25">
      <c r="A2284" s="17"/>
      <c r="B2284" s="17"/>
      <c r="C2284" s="35"/>
      <c r="D2284" s="17"/>
      <c r="E2284" s="17"/>
      <c r="F2284" s="17"/>
      <c r="G2284" s="62">
        <f t="shared" si="451"/>
        <v>0</v>
      </c>
      <c r="H2284" s="17"/>
      <c r="I2284" s="17"/>
      <c r="J2284" s="17"/>
      <c r="K2284" s="17"/>
      <c r="L2284" s="17"/>
      <c r="M2284" s="17"/>
      <c r="N2284" s="17"/>
      <c r="O2284" s="17"/>
      <c r="P2284" s="115"/>
      <c r="Q2284" s="62">
        <f>IF(C2284&gt;A_Stammdaten!$B$12,0,SUM(G2284,H2284,J2284,K2284,M2284,N2284)-SUM(I2284,L2284,O2284,P2284))</f>
        <v>0</v>
      </c>
      <c r="R2284" s="17"/>
      <c r="S2284" s="17"/>
      <c r="T2284" s="17"/>
      <c r="U2284" s="62">
        <f t="shared" si="443"/>
        <v>0</v>
      </c>
      <c r="V2284" s="63">
        <f>IF(ISBLANK($B2284),0,VLOOKUP($B2284,Listen!$A$2:$C$45,2,FALSE))</f>
        <v>0</v>
      </c>
      <c r="W2284" s="63">
        <f>IF(ISBLANK($B2284),0,VLOOKUP($B2284,Listen!$A$2:$C$45,3,FALSE))</f>
        <v>0</v>
      </c>
      <c r="X2284" s="49">
        <f t="shared" si="442"/>
        <v>0</v>
      </c>
      <c r="Y2284" s="49">
        <f t="shared" si="452"/>
        <v>0</v>
      </c>
      <c r="Z2284" s="49">
        <f t="shared" si="452"/>
        <v>0</v>
      </c>
      <c r="AA2284" s="49">
        <f t="shared" si="452"/>
        <v>0</v>
      </c>
      <c r="AB2284" s="49">
        <f t="shared" si="452"/>
        <v>0</v>
      </c>
      <c r="AC2284" s="49">
        <f t="shared" si="452"/>
        <v>0</v>
      </c>
      <c r="AD2284" s="49">
        <f t="shared" si="452"/>
        <v>0</v>
      </c>
      <c r="AE2284" s="51">
        <f t="shared" si="453"/>
        <v>0</v>
      </c>
      <c r="AF2284" s="51">
        <f>IF(C2284=A_Stammdaten!$B$12,D_SAV!$U2284-D_SAV!$AG2284,HLOOKUP(A_Stammdaten!$B$12-1,$AH$4:$AN$4004,ROW(C2284)-3,FALSE)-$AG2284)</f>
        <v>0</v>
      </c>
      <c r="AG2284" s="51">
        <f>HLOOKUP(A_Stammdaten!$B$12,$AH$4:$AN$4004,ROW(C2284)-3,FALSE)</f>
        <v>0</v>
      </c>
      <c r="AH2284" s="51">
        <f t="shared" si="444"/>
        <v>0</v>
      </c>
      <c r="AI2284" s="51">
        <f t="shared" si="445"/>
        <v>0</v>
      </c>
      <c r="AJ2284" s="51">
        <f t="shared" si="446"/>
        <v>0</v>
      </c>
      <c r="AK2284" s="51">
        <f t="shared" si="447"/>
        <v>0</v>
      </c>
      <c r="AL2284" s="51">
        <f t="shared" si="448"/>
        <v>0</v>
      </c>
      <c r="AM2284" s="51">
        <f t="shared" si="449"/>
        <v>0</v>
      </c>
      <c r="AN2284" s="51">
        <f t="shared" si="450"/>
        <v>0</v>
      </c>
    </row>
    <row r="2285" spans="1:40" x14ac:dyDescent="0.25">
      <c r="A2285" s="17"/>
      <c r="B2285" s="17"/>
      <c r="C2285" s="35"/>
      <c r="D2285" s="17"/>
      <c r="E2285" s="17"/>
      <c r="F2285" s="17"/>
      <c r="G2285" s="62">
        <f t="shared" si="451"/>
        <v>0</v>
      </c>
      <c r="H2285" s="17"/>
      <c r="I2285" s="17"/>
      <c r="J2285" s="17"/>
      <c r="K2285" s="17"/>
      <c r="L2285" s="17"/>
      <c r="M2285" s="17"/>
      <c r="N2285" s="17"/>
      <c r="O2285" s="17"/>
      <c r="P2285" s="115"/>
      <c r="Q2285" s="62">
        <f>IF(C2285&gt;A_Stammdaten!$B$12,0,SUM(G2285,H2285,J2285,K2285,M2285,N2285)-SUM(I2285,L2285,O2285,P2285))</f>
        <v>0</v>
      </c>
      <c r="R2285" s="17"/>
      <c r="S2285" s="17"/>
      <c r="T2285" s="17"/>
      <c r="U2285" s="62">
        <f t="shared" si="443"/>
        <v>0</v>
      </c>
      <c r="V2285" s="63">
        <f>IF(ISBLANK($B2285),0,VLOOKUP($B2285,Listen!$A$2:$C$45,2,FALSE))</f>
        <v>0</v>
      </c>
      <c r="W2285" s="63">
        <f>IF(ISBLANK($B2285),0,VLOOKUP($B2285,Listen!$A$2:$C$45,3,FALSE))</f>
        <v>0</v>
      </c>
      <c r="X2285" s="49">
        <f t="shared" si="442"/>
        <v>0</v>
      </c>
      <c r="Y2285" s="49">
        <f t="shared" si="452"/>
        <v>0</v>
      </c>
      <c r="Z2285" s="49">
        <f t="shared" si="452"/>
        <v>0</v>
      </c>
      <c r="AA2285" s="49">
        <f t="shared" si="452"/>
        <v>0</v>
      </c>
      <c r="AB2285" s="49">
        <f t="shared" si="452"/>
        <v>0</v>
      </c>
      <c r="AC2285" s="49">
        <f t="shared" si="452"/>
        <v>0</v>
      </c>
      <c r="AD2285" s="49">
        <f t="shared" si="452"/>
        <v>0</v>
      </c>
      <c r="AE2285" s="51">
        <f t="shared" si="453"/>
        <v>0</v>
      </c>
      <c r="AF2285" s="51">
        <f>IF(C2285=A_Stammdaten!$B$12,D_SAV!$U2285-D_SAV!$AG2285,HLOOKUP(A_Stammdaten!$B$12-1,$AH$4:$AN$4004,ROW(C2285)-3,FALSE)-$AG2285)</f>
        <v>0</v>
      </c>
      <c r="AG2285" s="51">
        <f>HLOOKUP(A_Stammdaten!$B$12,$AH$4:$AN$4004,ROW(C2285)-3,FALSE)</f>
        <v>0</v>
      </c>
      <c r="AH2285" s="51">
        <f t="shared" si="444"/>
        <v>0</v>
      </c>
      <c r="AI2285" s="51">
        <f t="shared" si="445"/>
        <v>0</v>
      </c>
      <c r="AJ2285" s="51">
        <f t="shared" si="446"/>
        <v>0</v>
      </c>
      <c r="AK2285" s="51">
        <f t="shared" si="447"/>
        <v>0</v>
      </c>
      <c r="AL2285" s="51">
        <f t="shared" si="448"/>
        <v>0</v>
      </c>
      <c r="AM2285" s="51">
        <f t="shared" si="449"/>
        <v>0</v>
      </c>
      <c r="AN2285" s="51">
        <f t="shared" si="450"/>
        <v>0</v>
      </c>
    </row>
    <row r="2286" spans="1:40" x14ac:dyDescent="0.25">
      <c r="A2286" s="17"/>
      <c r="B2286" s="17"/>
      <c r="C2286" s="35"/>
      <c r="D2286" s="17"/>
      <c r="E2286" s="17"/>
      <c r="F2286" s="17"/>
      <c r="G2286" s="62">
        <f t="shared" si="451"/>
        <v>0</v>
      </c>
      <c r="H2286" s="17"/>
      <c r="I2286" s="17"/>
      <c r="J2286" s="17"/>
      <c r="K2286" s="17"/>
      <c r="L2286" s="17"/>
      <c r="M2286" s="17"/>
      <c r="N2286" s="17"/>
      <c r="O2286" s="17"/>
      <c r="P2286" s="115"/>
      <c r="Q2286" s="62">
        <f>IF(C2286&gt;A_Stammdaten!$B$12,0,SUM(G2286,H2286,J2286,K2286,M2286,N2286)-SUM(I2286,L2286,O2286,P2286))</f>
        <v>0</v>
      </c>
      <c r="R2286" s="17"/>
      <c r="S2286" s="17"/>
      <c r="T2286" s="17"/>
      <c r="U2286" s="62">
        <f t="shared" si="443"/>
        <v>0</v>
      </c>
      <c r="V2286" s="63">
        <f>IF(ISBLANK($B2286),0,VLOOKUP($B2286,Listen!$A$2:$C$45,2,FALSE))</f>
        <v>0</v>
      </c>
      <c r="W2286" s="63">
        <f>IF(ISBLANK($B2286),0,VLOOKUP($B2286,Listen!$A$2:$C$45,3,FALSE))</f>
        <v>0</v>
      </c>
      <c r="X2286" s="49">
        <f t="shared" si="442"/>
        <v>0</v>
      </c>
      <c r="Y2286" s="49">
        <f t="shared" si="452"/>
        <v>0</v>
      </c>
      <c r="Z2286" s="49">
        <f t="shared" si="452"/>
        <v>0</v>
      </c>
      <c r="AA2286" s="49">
        <f t="shared" si="452"/>
        <v>0</v>
      </c>
      <c r="AB2286" s="49">
        <f t="shared" si="452"/>
        <v>0</v>
      </c>
      <c r="AC2286" s="49">
        <f t="shared" si="452"/>
        <v>0</v>
      </c>
      <c r="AD2286" s="49">
        <f t="shared" si="452"/>
        <v>0</v>
      </c>
      <c r="AE2286" s="51">
        <f t="shared" si="453"/>
        <v>0</v>
      </c>
      <c r="AF2286" s="51">
        <f>IF(C2286=A_Stammdaten!$B$12,D_SAV!$U2286-D_SAV!$AG2286,HLOOKUP(A_Stammdaten!$B$12-1,$AH$4:$AN$4004,ROW(C2286)-3,FALSE)-$AG2286)</f>
        <v>0</v>
      </c>
      <c r="AG2286" s="51">
        <f>HLOOKUP(A_Stammdaten!$B$12,$AH$4:$AN$4004,ROW(C2286)-3,FALSE)</f>
        <v>0</v>
      </c>
      <c r="AH2286" s="51">
        <f t="shared" si="444"/>
        <v>0</v>
      </c>
      <c r="AI2286" s="51">
        <f t="shared" si="445"/>
        <v>0</v>
      </c>
      <c r="AJ2286" s="51">
        <f t="shared" si="446"/>
        <v>0</v>
      </c>
      <c r="AK2286" s="51">
        <f t="shared" si="447"/>
        <v>0</v>
      </c>
      <c r="AL2286" s="51">
        <f t="shared" si="448"/>
        <v>0</v>
      </c>
      <c r="AM2286" s="51">
        <f t="shared" si="449"/>
        <v>0</v>
      </c>
      <c r="AN2286" s="51">
        <f t="shared" si="450"/>
        <v>0</v>
      </c>
    </row>
    <row r="2287" spans="1:40" x14ac:dyDescent="0.25">
      <c r="A2287" s="17"/>
      <c r="B2287" s="17"/>
      <c r="C2287" s="35"/>
      <c r="D2287" s="17"/>
      <c r="E2287" s="17"/>
      <c r="F2287" s="17"/>
      <c r="G2287" s="62">
        <f t="shared" si="451"/>
        <v>0</v>
      </c>
      <c r="H2287" s="17"/>
      <c r="I2287" s="17"/>
      <c r="J2287" s="17"/>
      <c r="K2287" s="17"/>
      <c r="L2287" s="17"/>
      <c r="M2287" s="17"/>
      <c r="N2287" s="17"/>
      <c r="O2287" s="17"/>
      <c r="P2287" s="115"/>
      <c r="Q2287" s="62">
        <f>IF(C2287&gt;A_Stammdaten!$B$12,0,SUM(G2287,H2287,J2287,K2287,M2287,N2287)-SUM(I2287,L2287,O2287,P2287))</f>
        <v>0</v>
      </c>
      <c r="R2287" s="17"/>
      <c r="S2287" s="17"/>
      <c r="T2287" s="17"/>
      <c r="U2287" s="62">
        <f t="shared" si="443"/>
        <v>0</v>
      </c>
      <c r="V2287" s="63">
        <f>IF(ISBLANK($B2287),0,VLOOKUP($B2287,Listen!$A$2:$C$45,2,FALSE))</f>
        <v>0</v>
      </c>
      <c r="W2287" s="63">
        <f>IF(ISBLANK($B2287),0,VLOOKUP($B2287,Listen!$A$2:$C$45,3,FALSE))</f>
        <v>0</v>
      </c>
      <c r="X2287" s="49">
        <f t="shared" si="442"/>
        <v>0</v>
      </c>
      <c r="Y2287" s="49">
        <f t="shared" si="452"/>
        <v>0</v>
      </c>
      <c r="Z2287" s="49">
        <f t="shared" si="452"/>
        <v>0</v>
      </c>
      <c r="AA2287" s="49">
        <f t="shared" si="452"/>
        <v>0</v>
      </c>
      <c r="AB2287" s="49">
        <f t="shared" si="452"/>
        <v>0</v>
      </c>
      <c r="AC2287" s="49">
        <f t="shared" si="452"/>
        <v>0</v>
      </c>
      <c r="AD2287" s="49">
        <f t="shared" si="452"/>
        <v>0</v>
      </c>
      <c r="AE2287" s="51">
        <f t="shared" si="453"/>
        <v>0</v>
      </c>
      <c r="AF2287" s="51">
        <f>IF(C2287=A_Stammdaten!$B$12,D_SAV!$U2287-D_SAV!$AG2287,HLOOKUP(A_Stammdaten!$B$12-1,$AH$4:$AN$4004,ROW(C2287)-3,FALSE)-$AG2287)</f>
        <v>0</v>
      </c>
      <c r="AG2287" s="51">
        <f>HLOOKUP(A_Stammdaten!$B$12,$AH$4:$AN$4004,ROW(C2287)-3,FALSE)</f>
        <v>0</v>
      </c>
      <c r="AH2287" s="51">
        <f t="shared" si="444"/>
        <v>0</v>
      </c>
      <c r="AI2287" s="51">
        <f t="shared" si="445"/>
        <v>0</v>
      </c>
      <c r="AJ2287" s="51">
        <f t="shared" si="446"/>
        <v>0</v>
      </c>
      <c r="AK2287" s="51">
        <f t="shared" si="447"/>
        <v>0</v>
      </c>
      <c r="AL2287" s="51">
        <f t="shared" si="448"/>
        <v>0</v>
      </c>
      <c r="AM2287" s="51">
        <f t="shared" si="449"/>
        <v>0</v>
      </c>
      <c r="AN2287" s="51">
        <f t="shared" si="450"/>
        <v>0</v>
      </c>
    </row>
    <row r="2288" spans="1:40" x14ac:dyDescent="0.25">
      <c r="A2288" s="17"/>
      <c r="B2288" s="17"/>
      <c r="C2288" s="35"/>
      <c r="D2288" s="17"/>
      <c r="E2288" s="17"/>
      <c r="F2288" s="17"/>
      <c r="G2288" s="62">
        <f t="shared" si="451"/>
        <v>0</v>
      </c>
      <c r="H2288" s="17"/>
      <c r="I2288" s="17"/>
      <c r="J2288" s="17"/>
      <c r="K2288" s="17"/>
      <c r="L2288" s="17"/>
      <c r="M2288" s="17"/>
      <c r="N2288" s="17"/>
      <c r="O2288" s="17"/>
      <c r="P2288" s="115"/>
      <c r="Q2288" s="62">
        <f>IF(C2288&gt;A_Stammdaten!$B$12,0,SUM(G2288,H2288,J2288,K2288,M2288,N2288)-SUM(I2288,L2288,O2288,P2288))</f>
        <v>0</v>
      </c>
      <c r="R2288" s="17"/>
      <c r="S2288" s="17"/>
      <c r="T2288" s="17"/>
      <c r="U2288" s="62">
        <f t="shared" si="443"/>
        <v>0</v>
      </c>
      <c r="V2288" s="63">
        <f>IF(ISBLANK($B2288),0,VLOOKUP($B2288,Listen!$A$2:$C$45,2,FALSE))</f>
        <v>0</v>
      </c>
      <c r="W2288" s="63">
        <f>IF(ISBLANK($B2288),0,VLOOKUP($B2288,Listen!$A$2:$C$45,3,FALSE))</f>
        <v>0</v>
      </c>
      <c r="X2288" s="49">
        <f t="shared" si="442"/>
        <v>0</v>
      </c>
      <c r="Y2288" s="49">
        <f t="shared" si="452"/>
        <v>0</v>
      </c>
      <c r="Z2288" s="49">
        <f t="shared" si="452"/>
        <v>0</v>
      </c>
      <c r="AA2288" s="49">
        <f t="shared" si="452"/>
        <v>0</v>
      </c>
      <c r="AB2288" s="49">
        <f t="shared" si="452"/>
        <v>0</v>
      </c>
      <c r="AC2288" s="49">
        <f t="shared" si="452"/>
        <v>0</v>
      </c>
      <c r="AD2288" s="49">
        <f t="shared" si="452"/>
        <v>0</v>
      </c>
      <c r="AE2288" s="51">
        <f t="shared" si="453"/>
        <v>0</v>
      </c>
      <c r="AF2288" s="51">
        <f>IF(C2288=A_Stammdaten!$B$12,D_SAV!$U2288-D_SAV!$AG2288,HLOOKUP(A_Stammdaten!$B$12-1,$AH$4:$AN$4004,ROW(C2288)-3,FALSE)-$AG2288)</f>
        <v>0</v>
      </c>
      <c r="AG2288" s="51">
        <f>HLOOKUP(A_Stammdaten!$B$12,$AH$4:$AN$4004,ROW(C2288)-3,FALSE)</f>
        <v>0</v>
      </c>
      <c r="AH2288" s="51">
        <f t="shared" si="444"/>
        <v>0</v>
      </c>
      <c r="AI2288" s="51">
        <f t="shared" si="445"/>
        <v>0</v>
      </c>
      <c r="AJ2288" s="51">
        <f t="shared" si="446"/>
        <v>0</v>
      </c>
      <c r="AK2288" s="51">
        <f t="shared" si="447"/>
        <v>0</v>
      </c>
      <c r="AL2288" s="51">
        <f t="shared" si="448"/>
        <v>0</v>
      </c>
      <c r="AM2288" s="51">
        <f t="shared" si="449"/>
        <v>0</v>
      </c>
      <c r="AN2288" s="51">
        <f t="shared" si="450"/>
        <v>0</v>
      </c>
    </row>
    <row r="2289" spans="1:40" x14ac:dyDescent="0.25">
      <c r="A2289" s="17"/>
      <c r="B2289" s="17"/>
      <c r="C2289" s="35"/>
      <c r="D2289" s="17"/>
      <c r="E2289" s="17"/>
      <c r="F2289" s="17"/>
      <c r="G2289" s="62">
        <f t="shared" si="451"/>
        <v>0</v>
      </c>
      <c r="H2289" s="17"/>
      <c r="I2289" s="17"/>
      <c r="J2289" s="17"/>
      <c r="K2289" s="17"/>
      <c r="L2289" s="17"/>
      <c r="M2289" s="17"/>
      <c r="N2289" s="17"/>
      <c r="O2289" s="17"/>
      <c r="P2289" s="115"/>
      <c r="Q2289" s="62">
        <f>IF(C2289&gt;A_Stammdaten!$B$12,0,SUM(G2289,H2289,J2289,K2289,M2289,N2289)-SUM(I2289,L2289,O2289,P2289))</f>
        <v>0</v>
      </c>
      <c r="R2289" s="17"/>
      <c r="S2289" s="17"/>
      <c r="T2289" s="17"/>
      <c r="U2289" s="62">
        <f t="shared" si="443"/>
        <v>0</v>
      </c>
      <c r="V2289" s="63">
        <f>IF(ISBLANK($B2289),0,VLOOKUP($B2289,Listen!$A$2:$C$45,2,FALSE))</f>
        <v>0</v>
      </c>
      <c r="W2289" s="63">
        <f>IF(ISBLANK($B2289),0,VLOOKUP($B2289,Listen!$A$2:$C$45,3,FALSE))</f>
        <v>0</v>
      </c>
      <c r="X2289" s="49">
        <f t="shared" si="442"/>
        <v>0</v>
      </c>
      <c r="Y2289" s="49">
        <f t="shared" si="452"/>
        <v>0</v>
      </c>
      <c r="Z2289" s="49">
        <f t="shared" si="452"/>
        <v>0</v>
      </c>
      <c r="AA2289" s="49">
        <f t="shared" si="452"/>
        <v>0</v>
      </c>
      <c r="AB2289" s="49">
        <f t="shared" si="452"/>
        <v>0</v>
      </c>
      <c r="AC2289" s="49">
        <f t="shared" si="452"/>
        <v>0</v>
      </c>
      <c r="AD2289" s="49">
        <f t="shared" si="452"/>
        <v>0</v>
      </c>
      <c r="AE2289" s="51">
        <f t="shared" si="453"/>
        <v>0</v>
      </c>
      <c r="AF2289" s="51">
        <f>IF(C2289=A_Stammdaten!$B$12,D_SAV!$U2289-D_SAV!$AG2289,HLOOKUP(A_Stammdaten!$B$12-1,$AH$4:$AN$4004,ROW(C2289)-3,FALSE)-$AG2289)</f>
        <v>0</v>
      </c>
      <c r="AG2289" s="51">
        <f>HLOOKUP(A_Stammdaten!$B$12,$AH$4:$AN$4004,ROW(C2289)-3,FALSE)</f>
        <v>0</v>
      </c>
      <c r="AH2289" s="51">
        <f t="shared" si="444"/>
        <v>0</v>
      </c>
      <c r="AI2289" s="51">
        <f t="shared" si="445"/>
        <v>0</v>
      </c>
      <c r="AJ2289" s="51">
        <f t="shared" si="446"/>
        <v>0</v>
      </c>
      <c r="AK2289" s="51">
        <f t="shared" si="447"/>
        <v>0</v>
      </c>
      <c r="AL2289" s="51">
        <f t="shared" si="448"/>
        <v>0</v>
      </c>
      <c r="AM2289" s="51">
        <f t="shared" si="449"/>
        <v>0</v>
      </c>
      <c r="AN2289" s="51">
        <f t="shared" si="450"/>
        <v>0</v>
      </c>
    </row>
    <row r="2290" spans="1:40" x14ac:dyDescent="0.25">
      <c r="A2290" s="17"/>
      <c r="B2290" s="17"/>
      <c r="C2290" s="35"/>
      <c r="D2290" s="17"/>
      <c r="E2290" s="17"/>
      <c r="F2290" s="17"/>
      <c r="G2290" s="62">
        <f t="shared" si="451"/>
        <v>0</v>
      </c>
      <c r="H2290" s="17"/>
      <c r="I2290" s="17"/>
      <c r="J2290" s="17"/>
      <c r="K2290" s="17"/>
      <c r="L2290" s="17"/>
      <c r="M2290" s="17"/>
      <c r="N2290" s="17"/>
      <c r="O2290" s="17"/>
      <c r="P2290" s="115"/>
      <c r="Q2290" s="62">
        <f>IF(C2290&gt;A_Stammdaten!$B$12,0,SUM(G2290,H2290,J2290,K2290,M2290,N2290)-SUM(I2290,L2290,O2290,P2290))</f>
        <v>0</v>
      </c>
      <c r="R2290" s="17"/>
      <c r="S2290" s="17"/>
      <c r="T2290" s="17"/>
      <c r="U2290" s="62">
        <f t="shared" si="443"/>
        <v>0</v>
      </c>
      <c r="V2290" s="63">
        <f>IF(ISBLANK($B2290),0,VLOOKUP($B2290,Listen!$A$2:$C$45,2,FALSE))</f>
        <v>0</v>
      </c>
      <c r="W2290" s="63">
        <f>IF(ISBLANK($B2290),0,VLOOKUP($B2290,Listen!$A$2:$C$45,3,FALSE))</f>
        <v>0</v>
      </c>
      <c r="X2290" s="49">
        <f t="shared" si="442"/>
        <v>0</v>
      </c>
      <c r="Y2290" s="49">
        <f t="shared" si="452"/>
        <v>0</v>
      </c>
      <c r="Z2290" s="49">
        <f t="shared" si="452"/>
        <v>0</v>
      </c>
      <c r="AA2290" s="49">
        <f t="shared" si="452"/>
        <v>0</v>
      </c>
      <c r="AB2290" s="49">
        <f t="shared" si="452"/>
        <v>0</v>
      </c>
      <c r="AC2290" s="49">
        <f t="shared" si="452"/>
        <v>0</v>
      </c>
      <c r="AD2290" s="49">
        <f t="shared" si="452"/>
        <v>0</v>
      </c>
      <c r="AE2290" s="51">
        <f t="shared" si="453"/>
        <v>0</v>
      </c>
      <c r="AF2290" s="51">
        <f>IF(C2290=A_Stammdaten!$B$12,D_SAV!$U2290-D_SAV!$AG2290,HLOOKUP(A_Stammdaten!$B$12-1,$AH$4:$AN$4004,ROW(C2290)-3,FALSE)-$AG2290)</f>
        <v>0</v>
      </c>
      <c r="AG2290" s="51">
        <f>HLOOKUP(A_Stammdaten!$B$12,$AH$4:$AN$4004,ROW(C2290)-3,FALSE)</f>
        <v>0</v>
      </c>
      <c r="AH2290" s="51">
        <f t="shared" si="444"/>
        <v>0</v>
      </c>
      <c r="AI2290" s="51">
        <f t="shared" si="445"/>
        <v>0</v>
      </c>
      <c r="AJ2290" s="51">
        <f t="shared" si="446"/>
        <v>0</v>
      </c>
      <c r="AK2290" s="51">
        <f t="shared" si="447"/>
        <v>0</v>
      </c>
      <c r="AL2290" s="51">
        <f t="shared" si="448"/>
        <v>0</v>
      </c>
      <c r="AM2290" s="51">
        <f t="shared" si="449"/>
        <v>0</v>
      </c>
      <c r="AN2290" s="51">
        <f t="shared" si="450"/>
        <v>0</v>
      </c>
    </row>
    <row r="2291" spans="1:40" x14ac:dyDescent="0.25">
      <c r="A2291" s="17"/>
      <c r="B2291" s="17"/>
      <c r="C2291" s="35"/>
      <c r="D2291" s="17"/>
      <c r="E2291" s="17"/>
      <c r="F2291" s="17"/>
      <c r="G2291" s="62">
        <f t="shared" si="451"/>
        <v>0</v>
      </c>
      <c r="H2291" s="17"/>
      <c r="I2291" s="17"/>
      <c r="J2291" s="17"/>
      <c r="K2291" s="17"/>
      <c r="L2291" s="17"/>
      <c r="M2291" s="17"/>
      <c r="N2291" s="17"/>
      <c r="O2291" s="17"/>
      <c r="P2291" s="115"/>
      <c r="Q2291" s="62">
        <f>IF(C2291&gt;A_Stammdaten!$B$12,0,SUM(G2291,H2291,J2291,K2291,M2291,N2291)-SUM(I2291,L2291,O2291,P2291))</f>
        <v>0</v>
      </c>
      <c r="R2291" s="17"/>
      <c r="S2291" s="17"/>
      <c r="T2291" s="17"/>
      <c r="U2291" s="62">
        <f t="shared" si="443"/>
        <v>0</v>
      </c>
      <c r="V2291" s="63">
        <f>IF(ISBLANK($B2291),0,VLOOKUP($B2291,Listen!$A$2:$C$45,2,FALSE))</f>
        <v>0</v>
      </c>
      <c r="W2291" s="63">
        <f>IF(ISBLANK($B2291),0,VLOOKUP($B2291,Listen!$A$2:$C$45,3,FALSE))</f>
        <v>0</v>
      </c>
      <c r="X2291" s="49">
        <f t="shared" si="442"/>
        <v>0</v>
      </c>
      <c r="Y2291" s="49">
        <f t="shared" si="452"/>
        <v>0</v>
      </c>
      <c r="Z2291" s="49">
        <f t="shared" si="452"/>
        <v>0</v>
      </c>
      <c r="AA2291" s="49">
        <f t="shared" si="452"/>
        <v>0</v>
      </c>
      <c r="AB2291" s="49">
        <f t="shared" si="452"/>
        <v>0</v>
      </c>
      <c r="AC2291" s="49">
        <f t="shared" si="452"/>
        <v>0</v>
      </c>
      <c r="AD2291" s="49">
        <f t="shared" si="452"/>
        <v>0</v>
      </c>
      <c r="AE2291" s="51">
        <f t="shared" si="453"/>
        <v>0</v>
      </c>
      <c r="AF2291" s="51">
        <f>IF(C2291=A_Stammdaten!$B$12,D_SAV!$U2291-D_SAV!$AG2291,HLOOKUP(A_Stammdaten!$B$12-1,$AH$4:$AN$4004,ROW(C2291)-3,FALSE)-$AG2291)</f>
        <v>0</v>
      </c>
      <c r="AG2291" s="51">
        <f>HLOOKUP(A_Stammdaten!$B$12,$AH$4:$AN$4004,ROW(C2291)-3,FALSE)</f>
        <v>0</v>
      </c>
      <c r="AH2291" s="51">
        <f t="shared" si="444"/>
        <v>0</v>
      </c>
      <c r="AI2291" s="51">
        <f t="shared" si="445"/>
        <v>0</v>
      </c>
      <c r="AJ2291" s="51">
        <f t="shared" si="446"/>
        <v>0</v>
      </c>
      <c r="AK2291" s="51">
        <f t="shared" si="447"/>
        <v>0</v>
      </c>
      <c r="AL2291" s="51">
        <f t="shared" si="448"/>
        <v>0</v>
      </c>
      <c r="AM2291" s="51">
        <f t="shared" si="449"/>
        <v>0</v>
      </c>
      <c r="AN2291" s="51">
        <f t="shared" si="450"/>
        <v>0</v>
      </c>
    </row>
    <row r="2292" spans="1:40" x14ac:dyDescent="0.25">
      <c r="A2292" s="17"/>
      <c r="B2292" s="17"/>
      <c r="C2292" s="35"/>
      <c r="D2292" s="17"/>
      <c r="E2292" s="17"/>
      <c r="F2292" s="17"/>
      <c r="G2292" s="62">
        <f t="shared" si="451"/>
        <v>0</v>
      </c>
      <c r="H2292" s="17"/>
      <c r="I2292" s="17"/>
      <c r="J2292" s="17"/>
      <c r="K2292" s="17"/>
      <c r="L2292" s="17"/>
      <c r="M2292" s="17"/>
      <c r="N2292" s="17"/>
      <c r="O2292" s="17"/>
      <c r="P2292" s="115"/>
      <c r="Q2292" s="62">
        <f>IF(C2292&gt;A_Stammdaten!$B$12,0,SUM(G2292,H2292,J2292,K2292,M2292,N2292)-SUM(I2292,L2292,O2292,P2292))</f>
        <v>0</v>
      </c>
      <c r="R2292" s="17"/>
      <c r="S2292" s="17"/>
      <c r="T2292" s="17"/>
      <c r="U2292" s="62">
        <f t="shared" si="443"/>
        <v>0</v>
      </c>
      <c r="V2292" s="63">
        <f>IF(ISBLANK($B2292),0,VLOOKUP($B2292,Listen!$A$2:$C$45,2,FALSE))</f>
        <v>0</v>
      </c>
      <c r="W2292" s="63">
        <f>IF(ISBLANK($B2292),0,VLOOKUP($B2292,Listen!$A$2:$C$45,3,FALSE))</f>
        <v>0</v>
      </c>
      <c r="X2292" s="49">
        <f t="shared" si="442"/>
        <v>0</v>
      </c>
      <c r="Y2292" s="49">
        <f t="shared" si="452"/>
        <v>0</v>
      </c>
      <c r="Z2292" s="49">
        <f t="shared" si="452"/>
        <v>0</v>
      </c>
      <c r="AA2292" s="49">
        <f t="shared" si="452"/>
        <v>0</v>
      </c>
      <c r="AB2292" s="49">
        <f t="shared" si="452"/>
        <v>0</v>
      </c>
      <c r="AC2292" s="49">
        <f t="shared" si="452"/>
        <v>0</v>
      </c>
      <c r="AD2292" s="49">
        <f t="shared" si="452"/>
        <v>0</v>
      </c>
      <c r="AE2292" s="51">
        <f t="shared" si="453"/>
        <v>0</v>
      </c>
      <c r="AF2292" s="51">
        <f>IF(C2292=A_Stammdaten!$B$12,D_SAV!$U2292-D_SAV!$AG2292,HLOOKUP(A_Stammdaten!$B$12-1,$AH$4:$AN$4004,ROW(C2292)-3,FALSE)-$AG2292)</f>
        <v>0</v>
      </c>
      <c r="AG2292" s="51">
        <f>HLOOKUP(A_Stammdaten!$B$12,$AH$4:$AN$4004,ROW(C2292)-3,FALSE)</f>
        <v>0</v>
      </c>
      <c r="AH2292" s="51">
        <f t="shared" si="444"/>
        <v>0</v>
      </c>
      <c r="AI2292" s="51">
        <f t="shared" si="445"/>
        <v>0</v>
      </c>
      <c r="AJ2292" s="51">
        <f t="shared" si="446"/>
        <v>0</v>
      </c>
      <c r="AK2292" s="51">
        <f t="shared" si="447"/>
        <v>0</v>
      </c>
      <c r="AL2292" s="51">
        <f t="shared" si="448"/>
        <v>0</v>
      </c>
      <c r="AM2292" s="51">
        <f t="shared" si="449"/>
        <v>0</v>
      </c>
      <c r="AN2292" s="51">
        <f t="shared" si="450"/>
        <v>0</v>
      </c>
    </row>
    <row r="2293" spans="1:40" x14ac:dyDescent="0.25">
      <c r="A2293" s="17"/>
      <c r="B2293" s="17"/>
      <c r="C2293" s="35"/>
      <c r="D2293" s="17"/>
      <c r="E2293" s="17"/>
      <c r="F2293" s="17"/>
      <c r="G2293" s="62">
        <f t="shared" si="451"/>
        <v>0</v>
      </c>
      <c r="H2293" s="17"/>
      <c r="I2293" s="17"/>
      <c r="J2293" s="17"/>
      <c r="K2293" s="17"/>
      <c r="L2293" s="17"/>
      <c r="M2293" s="17"/>
      <c r="N2293" s="17"/>
      <c r="O2293" s="17"/>
      <c r="P2293" s="115"/>
      <c r="Q2293" s="62">
        <f>IF(C2293&gt;A_Stammdaten!$B$12,0,SUM(G2293,H2293,J2293,K2293,M2293,N2293)-SUM(I2293,L2293,O2293,P2293))</f>
        <v>0</v>
      </c>
      <c r="R2293" s="17"/>
      <c r="S2293" s="17"/>
      <c r="T2293" s="17"/>
      <c r="U2293" s="62">
        <f t="shared" si="443"/>
        <v>0</v>
      </c>
      <c r="V2293" s="63">
        <f>IF(ISBLANK($B2293),0,VLOOKUP($B2293,Listen!$A$2:$C$45,2,FALSE))</f>
        <v>0</v>
      </c>
      <c r="W2293" s="63">
        <f>IF(ISBLANK($B2293),0,VLOOKUP($B2293,Listen!$A$2:$C$45,3,FALSE))</f>
        <v>0</v>
      </c>
      <c r="X2293" s="49">
        <f t="shared" si="442"/>
        <v>0</v>
      </c>
      <c r="Y2293" s="49">
        <f t="shared" si="452"/>
        <v>0</v>
      </c>
      <c r="Z2293" s="49">
        <f t="shared" si="452"/>
        <v>0</v>
      </c>
      <c r="AA2293" s="49">
        <f t="shared" si="452"/>
        <v>0</v>
      </c>
      <c r="AB2293" s="49">
        <f t="shared" si="452"/>
        <v>0</v>
      </c>
      <c r="AC2293" s="49">
        <f t="shared" si="452"/>
        <v>0</v>
      </c>
      <c r="AD2293" s="49">
        <f t="shared" si="452"/>
        <v>0</v>
      </c>
      <c r="AE2293" s="51">
        <f t="shared" si="453"/>
        <v>0</v>
      </c>
      <c r="AF2293" s="51">
        <f>IF(C2293=A_Stammdaten!$B$12,D_SAV!$U2293-D_SAV!$AG2293,HLOOKUP(A_Stammdaten!$B$12-1,$AH$4:$AN$4004,ROW(C2293)-3,FALSE)-$AG2293)</f>
        <v>0</v>
      </c>
      <c r="AG2293" s="51">
        <f>HLOOKUP(A_Stammdaten!$B$12,$AH$4:$AN$4004,ROW(C2293)-3,FALSE)</f>
        <v>0</v>
      </c>
      <c r="AH2293" s="51">
        <f t="shared" si="444"/>
        <v>0</v>
      </c>
      <c r="AI2293" s="51">
        <f t="shared" si="445"/>
        <v>0</v>
      </c>
      <c r="AJ2293" s="51">
        <f t="shared" si="446"/>
        <v>0</v>
      </c>
      <c r="AK2293" s="51">
        <f t="shared" si="447"/>
        <v>0</v>
      </c>
      <c r="AL2293" s="51">
        <f t="shared" si="448"/>
        <v>0</v>
      </c>
      <c r="AM2293" s="51">
        <f t="shared" si="449"/>
        <v>0</v>
      </c>
      <c r="AN2293" s="51">
        <f t="shared" si="450"/>
        <v>0</v>
      </c>
    </row>
    <row r="2294" spans="1:40" x14ac:dyDescent="0.25">
      <c r="A2294" s="17"/>
      <c r="B2294" s="17"/>
      <c r="C2294" s="35"/>
      <c r="D2294" s="17"/>
      <c r="E2294" s="17"/>
      <c r="F2294" s="17"/>
      <c r="G2294" s="62">
        <f t="shared" si="451"/>
        <v>0</v>
      </c>
      <c r="H2294" s="17"/>
      <c r="I2294" s="17"/>
      <c r="J2294" s="17"/>
      <c r="K2294" s="17"/>
      <c r="L2294" s="17"/>
      <c r="M2294" s="17"/>
      <c r="N2294" s="17"/>
      <c r="O2294" s="17"/>
      <c r="P2294" s="115"/>
      <c r="Q2294" s="62">
        <f>IF(C2294&gt;A_Stammdaten!$B$12,0,SUM(G2294,H2294,J2294,K2294,M2294,N2294)-SUM(I2294,L2294,O2294,P2294))</f>
        <v>0</v>
      </c>
      <c r="R2294" s="17"/>
      <c r="S2294" s="17"/>
      <c r="T2294" s="17"/>
      <c r="U2294" s="62">
        <f t="shared" si="443"/>
        <v>0</v>
      </c>
      <c r="V2294" s="63">
        <f>IF(ISBLANK($B2294),0,VLOOKUP($B2294,Listen!$A$2:$C$45,2,FALSE))</f>
        <v>0</v>
      </c>
      <c r="W2294" s="63">
        <f>IF(ISBLANK($B2294),0,VLOOKUP($B2294,Listen!$A$2:$C$45,3,FALSE))</f>
        <v>0</v>
      </c>
      <c r="X2294" s="49">
        <f t="shared" si="442"/>
        <v>0</v>
      </c>
      <c r="Y2294" s="49">
        <f t="shared" si="452"/>
        <v>0</v>
      </c>
      <c r="Z2294" s="49">
        <f t="shared" si="452"/>
        <v>0</v>
      </c>
      <c r="AA2294" s="49">
        <f t="shared" si="452"/>
        <v>0</v>
      </c>
      <c r="AB2294" s="49">
        <f t="shared" si="452"/>
        <v>0</v>
      </c>
      <c r="AC2294" s="49">
        <f t="shared" si="452"/>
        <v>0</v>
      </c>
      <c r="AD2294" s="49">
        <f t="shared" si="452"/>
        <v>0</v>
      </c>
      <c r="AE2294" s="51">
        <f t="shared" si="453"/>
        <v>0</v>
      </c>
      <c r="AF2294" s="51">
        <f>IF(C2294=A_Stammdaten!$B$12,D_SAV!$U2294-D_SAV!$AG2294,HLOOKUP(A_Stammdaten!$B$12-1,$AH$4:$AN$4004,ROW(C2294)-3,FALSE)-$AG2294)</f>
        <v>0</v>
      </c>
      <c r="AG2294" s="51">
        <f>HLOOKUP(A_Stammdaten!$B$12,$AH$4:$AN$4004,ROW(C2294)-3,FALSE)</f>
        <v>0</v>
      </c>
      <c r="AH2294" s="51">
        <f t="shared" si="444"/>
        <v>0</v>
      </c>
      <c r="AI2294" s="51">
        <f t="shared" si="445"/>
        <v>0</v>
      </c>
      <c r="AJ2294" s="51">
        <f t="shared" si="446"/>
        <v>0</v>
      </c>
      <c r="AK2294" s="51">
        <f t="shared" si="447"/>
        <v>0</v>
      </c>
      <c r="AL2294" s="51">
        <f t="shared" si="448"/>
        <v>0</v>
      </c>
      <c r="AM2294" s="51">
        <f t="shared" si="449"/>
        <v>0</v>
      </c>
      <c r="AN2294" s="51">
        <f t="shared" si="450"/>
        <v>0</v>
      </c>
    </row>
    <row r="2295" spans="1:40" x14ac:dyDescent="0.25">
      <c r="A2295" s="17"/>
      <c r="B2295" s="17"/>
      <c r="C2295" s="35"/>
      <c r="D2295" s="17"/>
      <c r="E2295" s="17"/>
      <c r="F2295" s="17"/>
      <c r="G2295" s="62">
        <f t="shared" si="451"/>
        <v>0</v>
      </c>
      <c r="H2295" s="17"/>
      <c r="I2295" s="17"/>
      <c r="J2295" s="17"/>
      <c r="K2295" s="17"/>
      <c r="L2295" s="17"/>
      <c r="M2295" s="17"/>
      <c r="N2295" s="17"/>
      <c r="O2295" s="17"/>
      <c r="P2295" s="115"/>
      <c r="Q2295" s="62">
        <f>IF(C2295&gt;A_Stammdaten!$B$12,0,SUM(G2295,H2295,J2295,K2295,M2295,N2295)-SUM(I2295,L2295,O2295,P2295))</f>
        <v>0</v>
      </c>
      <c r="R2295" s="17"/>
      <c r="S2295" s="17"/>
      <c r="T2295" s="17"/>
      <c r="U2295" s="62">
        <f t="shared" si="443"/>
        <v>0</v>
      </c>
      <c r="V2295" s="63">
        <f>IF(ISBLANK($B2295),0,VLOOKUP($B2295,Listen!$A$2:$C$45,2,FALSE))</f>
        <v>0</v>
      </c>
      <c r="W2295" s="63">
        <f>IF(ISBLANK($B2295),0,VLOOKUP($B2295,Listen!$A$2:$C$45,3,FALSE))</f>
        <v>0</v>
      </c>
      <c r="X2295" s="49">
        <f t="shared" si="442"/>
        <v>0</v>
      </c>
      <c r="Y2295" s="49">
        <f t="shared" si="452"/>
        <v>0</v>
      </c>
      <c r="Z2295" s="49">
        <f t="shared" si="452"/>
        <v>0</v>
      </c>
      <c r="AA2295" s="49">
        <f t="shared" si="452"/>
        <v>0</v>
      </c>
      <c r="AB2295" s="49">
        <f t="shared" si="452"/>
        <v>0</v>
      </c>
      <c r="AC2295" s="49">
        <f t="shared" si="452"/>
        <v>0</v>
      </c>
      <c r="AD2295" s="49">
        <f t="shared" si="452"/>
        <v>0</v>
      </c>
      <c r="AE2295" s="51">
        <f t="shared" si="453"/>
        <v>0</v>
      </c>
      <c r="AF2295" s="51">
        <f>IF(C2295=A_Stammdaten!$B$12,D_SAV!$U2295-D_SAV!$AG2295,HLOOKUP(A_Stammdaten!$B$12-1,$AH$4:$AN$4004,ROW(C2295)-3,FALSE)-$AG2295)</f>
        <v>0</v>
      </c>
      <c r="AG2295" s="51">
        <f>HLOOKUP(A_Stammdaten!$B$12,$AH$4:$AN$4004,ROW(C2295)-3,FALSE)</f>
        <v>0</v>
      </c>
      <c r="AH2295" s="51">
        <f t="shared" si="444"/>
        <v>0</v>
      </c>
      <c r="AI2295" s="51">
        <f t="shared" si="445"/>
        <v>0</v>
      </c>
      <c r="AJ2295" s="51">
        <f t="shared" si="446"/>
        <v>0</v>
      </c>
      <c r="AK2295" s="51">
        <f t="shared" si="447"/>
        <v>0</v>
      </c>
      <c r="AL2295" s="51">
        <f t="shared" si="448"/>
        <v>0</v>
      </c>
      <c r="AM2295" s="51">
        <f t="shared" si="449"/>
        <v>0</v>
      </c>
      <c r="AN2295" s="51">
        <f t="shared" si="450"/>
        <v>0</v>
      </c>
    </row>
    <row r="2296" spans="1:40" x14ac:dyDescent="0.25">
      <c r="A2296" s="17"/>
      <c r="B2296" s="17"/>
      <c r="C2296" s="35"/>
      <c r="D2296" s="17"/>
      <c r="E2296" s="17"/>
      <c r="F2296" s="17"/>
      <c r="G2296" s="62">
        <f t="shared" si="451"/>
        <v>0</v>
      </c>
      <c r="H2296" s="17"/>
      <c r="I2296" s="17"/>
      <c r="J2296" s="17"/>
      <c r="K2296" s="17"/>
      <c r="L2296" s="17"/>
      <c r="M2296" s="17"/>
      <c r="N2296" s="17"/>
      <c r="O2296" s="17"/>
      <c r="P2296" s="115"/>
      <c r="Q2296" s="62">
        <f>IF(C2296&gt;A_Stammdaten!$B$12,0,SUM(G2296,H2296,J2296,K2296,M2296,N2296)-SUM(I2296,L2296,O2296,P2296))</f>
        <v>0</v>
      </c>
      <c r="R2296" s="17"/>
      <c r="S2296" s="17"/>
      <c r="T2296" s="17"/>
      <c r="U2296" s="62">
        <f t="shared" si="443"/>
        <v>0</v>
      </c>
      <c r="V2296" s="63">
        <f>IF(ISBLANK($B2296),0,VLOOKUP($B2296,Listen!$A$2:$C$45,2,FALSE))</f>
        <v>0</v>
      </c>
      <c r="W2296" s="63">
        <f>IF(ISBLANK($B2296),0,VLOOKUP($B2296,Listen!$A$2:$C$45,3,FALSE))</f>
        <v>0</v>
      </c>
      <c r="X2296" s="49">
        <f t="shared" si="442"/>
        <v>0</v>
      </c>
      <c r="Y2296" s="49">
        <f t="shared" si="452"/>
        <v>0</v>
      </c>
      <c r="Z2296" s="49">
        <f t="shared" si="452"/>
        <v>0</v>
      </c>
      <c r="AA2296" s="49">
        <f t="shared" si="452"/>
        <v>0</v>
      </c>
      <c r="AB2296" s="49">
        <f t="shared" si="452"/>
        <v>0</v>
      </c>
      <c r="AC2296" s="49">
        <f t="shared" si="452"/>
        <v>0</v>
      </c>
      <c r="AD2296" s="49">
        <f t="shared" si="452"/>
        <v>0</v>
      </c>
      <c r="AE2296" s="51">
        <f t="shared" si="453"/>
        <v>0</v>
      </c>
      <c r="AF2296" s="51">
        <f>IF(C2296=A_Stammdaten!$B$12,D_SAV!$U2296-D_SAV!$AG2296,HLOOKUP(A_Stammdaten!$B$12-1,$AH$4:$AN$4004,ROW(C2296)-3,FALSE)-$AG2296)</f>
        <v>0</v>
      </c>
      <c r="AG2296" s="51">
        <f>HLOOKUP(A_Stammdaten!$B$12,$AH$4:$AN$4004,ROW(C2296)-3,FALSE)</f>
        <v>0</v>
      </c>
      <c r="AH2296" s="51">
        <f t="shared" si="444"/>
        <v>0</v>
      </c>
      <c r="AI2296" s="51">
        <f t="shared" si="445"/>
        <v>0</v>
      </c>
      <c r="AJ2296" s="51">
        <f t="shared" si="446"/>
        <v>0</v>
      </c>
      <c r="AK2296" s="51">
        <f t="shared" si="447"/>
        <v>0</v>
      </c>
      <c r="AL2296" s="51">
        <f t="shared" si="448"/>
        <v>0</v>
      </c>
      <c r="AM2296" s="51">
        <f t="shared" si="449"/>
        <v>0</v>
      </c>
      <c r="AN2296" s="51">
        <f t="shared" si="450"/>
        <v>0</v>
      </c>
    </row>
    <row r="2297" spans="1:40" x14ac:dyDescent="0.25">
      <c r="A2297" s="17"/>
      <c r="B2297" s="17"/>
      <c r="C2297" s="35"/>
      <c r="D2297" s="17"/>
      <c r="E2297" s="17"/>
      <c r="F2297" s="17"/>
      <c r="G2297" s="62">
        <f t="shared" si="451"/>
        <v>0</v>
      </c>
      <c r="H2297" s="17"/>
      <c r="I2297" s="17"/>
      <c r="J2297" s="17"/>
      <c r="K2297" s="17"/>
      <c r="L2297" s="17"/>
      <c r="M2297" s="17"/>
      <c r="N2297" s="17"/>
      <c r="O2297" s="17"/>
      <c r="P2297" s="115"/>
      <c r="Q2297" s="62">
        <f>IF(C2297&gt;A_Stammdaten!$B$12,0,SUM(G2297,H2297,J2297,K2297,M2297,N2297)-SUM(I2297,L2297,O2297,P2297))</f>
        <v>0</v>
      </c>
      <c r="R2297" s="17"/>
      <c r="S2297" s="17"/>
      <c r="T2297" s="17"/>
      <c r="U2297" s="62">
        <f t="shared" si="443"/>
        <v>0</v>
      </c>
      <c r="V2297" s="63">
        <f>IF(ISBLANK($B2297),0,VLOOKUP($B2297,Listen!$A$2:$C$45,2,FALSE))</f>
        <v>0</v>
      </c>
      <c r="W2297" s="63">
        <f>IF(ISBLANK($B2297),0,VLOOKUP($B2297,Listen!$A$2:$C$45,3,FALSE))</f>
        <v>0</v>
      </c>
      <c r="X2297" s="49">
        <f t="shared" si="442"/>
        <v>0</v>
      </c>
      <c r="Y2297" s="49">
        <f t="shared" si="452"/>
        <v>0</v>
      </c>
      <c r="Z2297" s="49">
        <f t="shared" si="452"/>
        <v>0</v>
      </c>
      <c r="AA2297" s="49">
        <f t="shared" si="452"/>
        <v>0</v>
      </c>
      <c r="AB2297" s="49">
        <f t="shared" si="452"/>
        <v>0</v>
      </c>
      <c r="AC2297" s="49">
        <f t="shared" si="452"/>
        <v>0</v>
      </c>
      <c r="AD2297" s="49">
        <f t="shared" si="452"/>
        <v>0</v>
      </c>
      <c r="AE2297" s="51">
        <f t="shared" si="453"/>
        <v>0</v>
      </c>
      <c r="AF2297" s="51">
        <f>IF(C2297=A_Stammdaten!$B$12,D_SAV!$U2297-D_SAV!$AG2297,HLOOKUP(A_Stammdaten!$B$12-1,$AH$4:$AN$4004,ROW(C2297)-3,FALSE)-$AG2297)</f>
        <v>0</v>
      </c>
      <c r="AG2297" s="51">
        <f>HLOOKUP(A_Stammdaten!$B$12,$AH$4:$AN$4004,ROW(C2297)-3,FALSE)</f>
        <v>0</v>
      </c>
      <c r="AH2297" s="51">
        <f t="shared" si="444"/>
        <v>0</v>
      </c>
      <c r="AI2297" s="51">
        <f t="shared" si="445"/>
        <v>0</v>
      </c>
      <c r="AJ2297" s="51">
        <f t="shared" si="446"/>
        <v>0</v>
      </c>
      <c r="AK2297" s="51">
        <f t="shared" si="447"/>
        <v>0</v>
      </c>
      <c r="AL2297" s="51">
        <f t="shared" si="448"/>
        <v>0</v>
      </c>
      <c r="AM2297" s="51">
        <f t="shared" si="449"/>
        <v>0</v>
      </c>
      <c r="AN2297" s="51">
        <f t="shared" si="450"/>
        <v>0</v>
      </c>
    </row>
    <row r="2298" spans="1:40" x14ac:dyDescent="0.25">
      <c r="A2298" s="17"/>
      <c r="B2298" s="17"/>
      <c r="C2298" s="35"/>
      <c r="D2298" s="17"/>
      <c r="E2298" s="17"/>
      <c r="F2298" s="17"/>
      <c r="G2298" s="62">
        <f t="shared" si="451"/>
        <v>0</v>
      </c>
      <c r="H2298" s="17"/>
      <c r="I2298" s="17"/>
      <c r="J2298" s="17"/>
      <c r="K2298" s="17"/>
      <c r="L2298" s="17"/>
      <c r="M2298" s="17"/>
      <c r="N2298" s="17"/>
      <c r="O2298" s="17"/>
      <c r="P2298" s="115"/>
      <c r="Q2298" s="62">
        <f>IF(C2298&gt;A_Stammdaten!$B$12,0,SUM(G2298,H2298,J2298,K2298,M2298,N2298)-SUM(I2298,L2298,O2298,P2298))</f>
        <v>0</v>
      </c>
      <c r="R2298" s="17"/>
      <c r="S2298" s="17"/>
      <c r="T2298" s="17"/>
      <c r="U2298" s="62">
        <f t="shared" si="443"/>
        <v>0</v>
      </c>
      <c r="V2298" s="63">
        <f>IF(ISBLANK($B2298),0,VLOOKUP($B2298,Listen!$A$2:$C$45,2,FALSE))</f>
        <v>0</v>
      </c>
      <c r="W2298" s="63">
        <f>IF(ISBLANK($B2298),0,VLOOKUP($B2298,Listen!$A$2:$C$45,3,FALSE))</f>
        <v>0</v>
      </c>
      <c r="X2298" s="49">
        <f t="shared" si="442"/>
        <v>0</v>
      </c>
      <c r="Y2298" s="49">
        <f t="shared" si="452"/>
        <v>0</v>
      </c>
      <c r="Z2298" s="49">
        <f t="shared" si="452"/>
        <v>0</v>
      </c>
      <c r="AA2298" s="49">
        <f t="shared" ref="Y2298:AD2340" si="454">$V2298</f>
        <v>0</v>
      </c>
      <c r="AB2298" s="49">
        <f t="shared" si="454"/>
        <v>0</v>
      </c>
      <c r="AC2298" s="49">
        <f t="shared" si="454"/>
        <v>0</v>
      </c>
      <c r="AD2298" s="49">
        <f t="shared" si="454"/>
        <v>0</v>
      </c>
      <c r="AE2298" s="51">
        <f t="shared" si="453"/>
        <v>0</v>
      </c>
      <c r="AF2298" s="51">
        <f>IF(C2298=A_Stammdaten!$B$12,D_SAV!$U2298-D_SAV!$AG2298,HLOOKUP(A_Stammdaten!$B$12-1,$AH$4:$AN$4004,ROW(C2298)-3,FALSE)-$AG2298)</f>
        <v>0</v>
      </c>
      <c r="AG2298" s="51">
        <f>HLOOKUP(A_Stammdaten!$B$12,$AH$4:$AN$4004,ROW(C2298)-3,FALSE)</f>
        <v>0</v>
      </c>
      <c r="AH2298" s="51">
        <f t="shared" si="444"/>
        <v>0</v>
      </c>
      <c r="AI2298" s="51">
        <f t="shared" si="445"/>
        <v>0</v>
      </c>
      <c r="AJ2298" s="51">
        <f t="shared" si="446"/>
        <v>0</v>
      </c>
      <c r="AK2298" s="51">
        <f t="shared" si="447"/>
        <v>0</v>
      </c>
      <c r="AL2298" s="51">
        <f t="shared" si="448"/>
        <v>0</v>
      </c>
      <c r="AM2298" s="51">
        <f t="shared" si="449"/>
        <v>0</v>
      </c>
      <c r="AN2298" s="51">
        <f t="shared" si="450"/>
        <v>0</v>
      </c>
    </row>
    <row r="2299" spans="1:40" x14ac:dyDescent="0.25">
      <c r="A2299" s="17"/>
      <c r="B2299" s="17"/>
      <c r="C2299" s="35"/>
      <c r="D2299" s="17"/>
      <c r="E2299" s="17"/>
      <c r="F2299" s="17"/>
      <c r="G2299" s="62">
        <f t="shared" si="451"/>
        <v>0</v>
      </c>
      <c r="H2299" s="17"/>
      <c r="I2299" s="17"/>
      <c r="J2299" s="17"/>
      <c r="K2299" s="17"/>
      <c r="L2299" s="17"/>
      <c r="M2299" s="17"/>
      <c r="N2299" s="17"/>
      <c r="O2299" s="17"/>
      <c r="P2299" s="115"/>
      <c r="Q2299" s="62">
        <f>IF(C2299&gt;A_Stammdaten!$B$12,0,SUM(G2299,H2299,J2299,K2299,M2299,N2299)-SUM(I2299,L2299,O2299,P2299))</f>
        <v>0</v>
      </c>
      <c r="R2299" s="17"/>
      <c r="S2299" s="17"/>
      <c r="T2299" s="17"/>
      <c r="U2299" s="62">
        <f t="shared" si="443"/>
        <v>0</v>
      </c>
      <c r="V2299" s="63">
        <f>IF(ISBLANK($B2299),0,VLOOKUP($B2299,Listen!$A$2:$C$45,2,FALSE))</f>
        <v>0</v>
      </c>
      <c r="W2299" s="63">
        <f>IF(ISBLANK($B2299),0,VLOOKUP($B2299,Listen!$A$2:$C$45,3,FALSE))</f>
        <v>0</v>
      </c>
      <c r="X2299" s="49">
        <f t="shared" si="442"/>
        <v>0</v>
      </c>
      <c r="Y2299" s="49">
        <f t="shared" si="454"/>
        <v>0</v>
      </c>
      <c r="Z2299" s="49">
        <f t="shared" si="454"/>
        <v>0</v>
      </c>
      <c r="AA2299" s="49">
        <f t="shared" si="454"/>
        <v>0</v>
      </c>
      <c r="AB2299" s="49">
        <f t="shared" si="454"/>
        <v>0</v>
      </c>
      <c r="AC2299" s="49">
        <f t="shared" si="454"/>
        <v>0</v>
      </c>
      <c r="AD2299" s="49">
        <f t="shared" si="454"/>
        <v>0</v>
      </c>
      <c r="AE2299" s="51">
        <f t="shared" si="453"/>
        <v>0</v>
      </c>
      <c r="AF2299" s="51">
        <f>IF(C2299=A_Stammdaten!$B$12,D_SAV!$U2299-D_SAV!$AG2299,HLOOKUP(A_Stammdaten!$B$12-1,$AH$4:$AN$4004,ROW(C2299)-3,FALSE)-$AG2299)</f>
        <v>0</v>
      </c>
      <c r="AG2299" s="51">
        <f>HLOOKUP(A_Stammdaten!$B$12,$AH$4:$AN$4004,ROW(C2299)-3,FALSE)</f>
        <v>0</v>
      </c>
      <c r="AH2299" s="51">
        <f t="shared" si="444"/>
        <v>0</v>
      </c>
      <c r="AI2299" s="51">
        <f t="shared" si="445"/>
        <v>0</v>
      </c>
      <c r="AJ2299" s="51">
        <f t="shared" si="446"/>
        <v>0</v>
      </c>
      <c r="AK2299" s="51">
        <f t="shared" si="447"/>
        <v>0</v>
      </c>
      <c r="AL2299" s="51">
        <f t="shared" si="448"/>
        <v>0</v>
      </c>
      <c r="AM2299" s="51">
        <f t="shared" si="449"/>
        <v>0</v>
      </c>
      <c r="AN2299" s="51">
        <f t="shared" si="450"/>
        <v>0</v>
      </c>
    </row>
    <row r="2300" spans="1:40" x14ac:dyDescent="0.25">
      <c r="A2300" s="17"/>
      <c r="B2300" s="17"/>
      <c r="C2300" s="35"/>
      <c r="D2300" s="17"/>
      <c r="E2300" s="17"/>
      <c r="F2300" s="17"/>
      <c r="G2300" s="62">
        <f t="shared" si="451"/>
        <v>0</v>
      </c>
      <c r="H2300" s="17"/>
      <c r="I2300" s="17"/>
      <c r="J2300" s="17"/>
      <c r="K2300" s="17"/>
      <c r="L2300" s="17"/>
      <c r="M2300" s="17"/>
      <c r="N2300" s="17"/>
      <c r="O2300" s="17"/>
      <c r="P2300" s="115"/>
      <c r="Q2300" s="62">
        <f>IF(C2300&gt;A_Stammdaten!$B$12,0,SUM(G2300,H2300,J2300,K2300,M2300,N2300)-SUM(I2300,L2300,O2300,P2300))</f>
        <v>0</v>
      </c>
      <c r="R2300" s="17"/>
      <c r="S2300" s="17"/>
      <c r="T2300" s="17"/>
      <c r="U2300" s="62">
        <f t="shared" si="443"/>
        <v>0</v>
      </c>
      <c r="V2300" s="63">
        <f>IF(ISBLANK($B2300),0,VLOOKUP($B2300,Listen!$A$2:$C$45,2,FALSE))</f>
        <v>0</v>
      </c>
      <c r="W2300" s="63">
        <f>IF(ISBLANK($B2300),0,VLOOKUP($B2300,Listen!$A$2:$C$45,3,FALSE))</f>
        <v>0</v>
      </c>
      <c r="X2300" s="49">
        <f t="shared" ref="X2300:X2363" si="455">$V2300</f>
        <v>0</v>
      </c>
      <c r="Y2300" s="49">
        <f t="shared" si="454"/>
        <v>0</v>
      </c>
      <c r="Z2300" s="49">
        <f t="shared" si="454"/>
        <v>0</v>
      </c>
      <c r="AA2300" s="49">
        <f t="shared" si="454"/>
        <v>0</v>
      </c>
      <c r="AB2300" s="49">
        <f t="shared" si="454"/>
        <v>0</v>
      </c>
      <c r="AC2300" s="49">
        <f t="shared" si="454"/>
        <v>0</v>
      </c>
      <c r="AD2300" s="49">
        <f t="shared" si="454"/>
        <v>0</v>
      </c>
      <c r="AE2300" s="51">
        <f t="shared" si="453"/>
        <v>0</v>
      </c>
      <c r="AF2300" s="51">
        <f>IF(C2300=A_Stammdaten!$B$12,D_SAV!$U2300-D_SAV!$AG2300,HLOOKUP(A_Stammdaten!$B$12-1,$AH$4:$AN$4004,ROW(C2300)-3,FALSE)-$AG2300)</f>
        <v>0</v>
      </c>
      <c r="AG2300" s="51">
        <f>HLOOKUP(A_Stammdaten!$B$12,$AH$4:$AN$4004,ROW(C2300)-3,FALSE)</f>
        <v>0</v>
      </c>
      <c r="AH2300" s="51">
        <f t="shared" si="444"/>
        <v>0</v>
      </c>
      <c r="AI2300" s="51">
        <f t="shared" si="445"/>
        <v>0</v>
      </c>
      <c r="AJ2300" s="51">
        <f t="shared" si="446"/>
        <v>0</v>
      </c>
      <c r="AK2300" s="51">
        <f t="shared" si="447"/>
        <v>0</v>
      </c>
      <c r="AL2300" s="51">
        <f t="shared" si="448"/>
        <v>0</v>
      </c>
      <c r="AM2300" s="51">
        <f t="shared" si="449"/>
        <v>0</v>
      </c>
      <c r="AN2300" s="51">
        <f t="shared" si="450"/>
        <v>0</v>
      </c>
    </row>
    <row r="2301" spans="1:40" x14ac:dyDescent="0.25">
      <c r="A2301" s="17"/>
      <c r="B2301" s="17"/>
      <c r="C2301" s="35"/>
      <c r="D2301" s="17"/>
      <c r="E2301" s="17"/>
      <c r="F2301" s="17"/>
      <c r="G2301" s="62">
        <f t="shared" si="451"/>
        <v>0</v>
      </c>
      <c r="H2301" s="17"/>
      <c r="I2301" s="17"/>
      <c r="J2301" s="17"/>
      <c r="K2301" s="17"/>
      <c r="L2301" s="17"/>
      <c r="M2301" s="17"/>
      <c r="N2301" s="17"/>
      <c r="O2301" s="17"/>
      <c r="P2301" s="115"/>
      <c r="Q2301" s="62">
        <f>IF(C2301&gt;A_Stammdaten!$B$12,0,SUM(G2301,H2301,J2301,K2301,M2301,N2301)-SUM(I2301,L2301,O2301,P2301))</f>
        <v>0</v>
      </c>
      <c r="R2301" s="17"/>
      <c r="S2301" s="17"/>
      <c r="T2301" s="17"/>
      <c r="U2301" s="62">
        <f t="shared" si="443"/>
        <v>0</v>
      </c>
      <c r="V2301" s="63">
        <f>IF(ISBLANK($B2301),0,VLOOKUP($B2301,Listen!$A$2:$C$45,2,FALSE))</f>
        <v>0</v>
      </c>
      <c r="W2301" s="63">
        <f>IF(ISBLANK($B2301),0,VLOOKUP($B2301,Listen!$A$2:$C$45,3,FALSE))</f>
        <v>0</v>
      </c>
      <c r="X2301" s="49">
        <f t="shared" si="455"/>
        <v>0</v>
      </c>
      <c r="Y2301" s="49">
        <f t="shared" si="454"/>
        <v>0</v>
      </c>
      <c r="Z2301" s="49">
        <f t="shared" si="454"/>
        <v>0</v>
      </c>
      <c r="AA2301" s="49">
        <f t="shared" si="454"/>
        <v>0</v>
      </c>
      <c r="AB2301" s="49">
        <f t="shared" si="454"/>
        <v>0</v>
      </c>
      <c r="AC2301" s="49">
        <f t="shared" si="454"/>
        <v>0</v>
      </c>
      <c r="AD2301" s="49">
        <f t="shared" si="454"/>
        <v>0</v>
      </c>
      <c r="AE2301" s="51">
        <f t="shared" si="453"/>
        <v>0</v>
      </c>
      <c r="AF2301" s="51">
        <f>IF(C2301=A_Stammdaten!$B$12,D_SAV!$U2301-D_SAV!$AG2301,HLOOKUP(A_Stammdaten!$B$12-1,$AH$4:$AN$4004,ROW(C2301)-3,FALSE)-$AG2301)</f>
        <v>0</v>
      </c>
      <c r="AG2301" s="51">
        <f>HLOOKUP(A_Stammdaten!$B$12,$AH$4:$AN$4004,ROW(C2301)-3,FALSE)</f>
        <v>0</v>
      </c>
      <c r="AH2301" s="51">
        <f t="shared" si="444"/>
        <v>0</v>
      </c>
      <c r="AI2301" s="51">
        <f t="shared" si="445"/>
        <v>0</v>
      </c>
      <c r="AJ2301" s="51">
        <f t="shared" si="446"/>
        <v>0</v>
      </c>
      <c r="AK2301" s="51">
        <f t="shared" si="447"/>
        <v>0</v>
      </c>
      <c r="AL2301" s="51">
        <f t="shared" si="448"/>
        <v>0</v>
      </c>
      <c r="AM2301" s="51">
        <f t="shared" si="449"/>
        <v>0</v>
      </c>
      <c r="AN2301" s="51">
        <f t="shared" si="450"/>
        <v>0</v>
      </c>
    </row>
    <row r="2302" spans="1:40" x14ac:dyDescent="0.25">
      <c r="A2302" s="17"/>
      <c r="B2302" s="17"/>
      <c r="C2302" s="35"/>
      <c r="D2302" s="17"/>
      <c r="E2302" s="17"/>
      <c r="F2302" s="17"/>
      <c r="G2302" s="62">
        <f t="shared" si="451"/>
        <v>0</v>
      </c>
      <c r="H2302" s="17"/>
      <c r="I2302" s="17"/>
      <c r="J2302" s="17"/>
      <c r="K2302" s="17"/>
      <c r="L2302" s="17"/>
      <c r="M2302" s="17"/>
      <c r="N2302" s="17"/>
      <c r="O2302" s="17"/>
      <c r="P2302" s="115"/>
      <c r="Q2302" s="62">
        <f>IF(C2302&gt;A_Stammdaten!$B$12,0,SUM(G2302,H2302,J2302,K2302,M2302,N2302)-SUM(I2302,L2302,O2302,P2302))</f>
        <v>0</v>
      </c>
      <c r="R2302" s="17"/>
      <c r="S2302" s="17"/>
      <c r="T2302" s="17"/>
      <c r="U2302" s="62">
        <f t="shared" si="443"/>
        <v>0</v>
      </c>
      <c r="V2302" s="63">
        <f>IF(ISBLANK($B2302),0,VLOOKUP($B2302,Listen!$A$2:$C$45,2,FALSE))</f>
        <v>0</v>
      </c>
      <c r="W2302" s="63">
        <f>IF(ISBLANK($B2302),0,VLOOKUP($B2302,Listen!$A$2:$C$45,3,FALSE))</f>
        <v>0</v>
      </c>
      <c r="X2302" s="49">
        <f t="shared" si="455"/>
        <v>0</v>
      </c>
      <c r="Y2302" s="49">
        <f t="shared" si="454"/>
        <v>0</v>
      </c>
      <c r="Z2302" s="49">
        <f t="shared" si="454"/>
        <v>0</v>
      </c>
      <c r="AA2302" s="49">
        <f t="shared" si="454"/>
        <v>0</v>
      </c>
      <c r="AB2302" s="49">
        <f t="shared" si="454"/>
        <v>0</v>
      </c>
      <c r="AC2302" s="49">
        <f t="shared" si="454"/>
        <v>0</v>
      </c>
      <c r="AD2302" s="49">
        <f t="shared" si="454"/>
        <v>0</v>
      </c>
      <c r="AE2302" s="51">
        <f t="shared" si="453"/>
        <v>0</v>
      </c>
      <c r="AF2302" s="51">
        <f>IF(C2302=A_Stammdaten!$B$12,D_SAV!$U2302-D_SAV!$AG2302,HLOOKUP(A_Stammdaten!$B$12-1,$AH$4:$AN$4004,ROW(C2302)-3,FALSE)-$AG2302)</f>
        <v>0</v>
      </c>
      <c r="AG2302" s="51">
        <f>HLOOKUP(A_Stammdaten!$B$12,$AH$4:$AN$4004,ROW(C2302)-3,FALSE)</f>
        <v>0</v>
      </c>
      <c r="AH2302" s="51">
        <f t="shared" si="444"/>
        <v>0</v>
      </c>
      <c r="AI2302" s="51">
        <f t="shared" si="445"/>
        <v>0</v>
      </c>
      <c r="AJ2302" s="51">
        <f t="shared" si="446"/>
        <v>0</v>
      </c>
      <c r="AK2302" s="51">
        <f t="shared" si="447"/>
        <v>0</v>
      </c>
      <c r="AL2302" s="51">
        <f t="shared" si="448"/>
        <v>0</v>
      </c>
      <c r="AM2302" s="51">
        <f t="shared" si="449"/>
        <v>0</v>
      </c>
      <c r="AN2302" s="51">
        <f t="shared" si="450"/>
        <v>0</v>
      </c>
    </row>
    <row r="2303" spans="1:40" x14ac:dyDescent="0.25">
      <c r="A2303" s="17"/>
      <c r="B2303" s="17"/>
      <c r="C2303" s="35"/>
      <c r="D2303" s="17"/>
      <c r="E2303" s="17"/>
      <c r="F2303" s="17"/>
      <c r="G2303" s="62">
        <f t="shared" si="451"/>
        <v>0</v>
      </c>
      <c r="H2303" s="17"/>
      <c r="I2303" s="17"/>
      <c r="J2303" s="17"/>
      <c r="K2303" s="17"/>
      <c r="L2303" s="17"/>
      <c r="M2303" s="17"/>
      <c r="N2303" s="17"/>
      <c r="O2303" s="17"/>
      <c r="P2303" s="115"/>
      <c r="Q2303" s="62">
        <f>IF(C2303&gt;A_Stammdaten!$B$12,0,SUM(G2303,H2303,J2303,K2303,M2303,N2303)-SUM(I2303,L2303,O2303,P2303))</f>
        <v>0</v>
      </c>
      <c r="R2303" s="17"/>
      <c r="S2303" s="17"/>
      <c r="T2303" s="17"/>
      <c r="U2303" s="62">
        <f t="shared" si="443"/>
        <v>0</v>
      </c>
      <c r="V2303" s="63">
        <f>IF(ISBLANK($B2303),0,VLOOKUP($B2303,Listen!$A$2:$C$45,2,FALSE))</f>
        <v>0</v>
      </c>
      <c r="W2303" s="63">
        <f>IF(ISBLANK($B2303),0,VLOOKUP($B2303,Listen!$A$2:$C$45,3,FALSE))</f>
        <v>0</v>
      </c>
      <c r="X2303" s="49">
        <f t="shared" si="455"/>
        <v>0</v>
      </c>
      <c r="Y2303" s="49">
        <f t="shared" si="454"/>
        <v>0</v>
      </c>
      <c r="Z2303" s="49">
        <f t="shared" si="454"/>
        <v>0</v>
      </c>
      <c r="AA2303" s="49">
        <f t="shared" si="454"/>
        <v>0</v>
      </c>
      <c r="AB2303" s="49">
        <f t="shared" si="454"/>
        <v>0</v>
      </c>
      <c r="AC2303" s="49">
        <f t="shared" si="454"/>
        <v>0</v>
      </c>
      <c r="AD2303" s="49">
        <f t="shared" si="454"/>
        <v>0</v>
      </c>
      <c r="AE2303" s="51">
        <f t="shared" si="453"/>
        <v>0</v>
      </c>
      <c r="AF2303" s="51">
        <f>IF(C2303=A_Stammdaten!$B$12,D_SAV!$U2303-D_SAV!$AG2303,HLOOKUP(A_Stammdaten!$B$12-1,$AH$4:$AN$4004,ROW(C2303)-3,FALSE)-$AG2303)</f>
        <v>0</v>
      </c>
      <c r="AG2303" s="51">
        <f>HLOOKUP(A_Stammdaten!$B$12,$AH$4:$AN$4004,ROW(C2303)-3,FALSE)</f>
        <v>0</v>
      </c>
      <c r="AH2303" s="51">
        <f t="shared" si="444"/>
        <v>0</v>
      </c>
      <c r="AI2303" s="51">
        <f t="shared" si="445"/>
        <v>0</v>
      </c>
      <c r="AJ2303" s="51">
        <f t="shared" si="446"/>
        <v>0</v>
      </c>
      <c r="AK2303" s="51">
        <f t="shared" si="447"/>
        <v>0</v>
      </c>
      <c r="AL2303" s="51">
        <f t="shared" si="448"/>
        <v>0</v>
      </c>
      <c r="AM2303" s="51">
        <f t="shared" si="449"/>
        <v>0</v>
      </c>
      <c r="AN2303" s="51">
        <f t="shared" si="450"/>
        <v>0</v>
      </c>
    </row>
    <row r="2304" spans="1:40" x14ac:dyDescent="0.25">
      <c r="A2304" s="17"/>
      <c r="B2304" s="17"/>
      <c r="C2304" s="35"/>
      <c r="D2304" s="17"/>
      <c r="E2304" s="17"/>
      <c r="F2304" s="17"/>
      <c r="G2304" s="62">
        <f t="shared" si="451"/>
        <v>0</v>
      </c>
      <c r="H2304" s="17"/>
      <c r="I2304" s="17"/>
      <c r="J2304" s="17"/>
      <c r="K2304" s="17"/>
      <c r="L2304" s="17"/>
      <c r="M2304" s="17"/>
      <c r="N2304" s="17"/>
      <c r="O2304" s="17"/>
      <c r="P2304" s="115"/>
      <c r="Q2304" s="62">
        <f>IF(C2304&gt;A_Stammdaten!$B$12,0,SUM(G2304,H2304,J2304,K2304,M2304,N2304)-SUM(I2304,L2304,O2304,P2304))</f>
        <v>0</v>
      </c>
      <c r="R2304" s="17"/>
      <c r="S2304" s="17"/>
      <c r="T2304" s="17"/>
      <c r="U2304" s="62">
        <f t="shared" si="443"/>
        <v>0</v>
      </c>
      <c r="V2304" s="63">
        <f>IF(ISBLANK($B2304),0,VLOOKUP($B2304,Listen!$A$2:$C$45,2,FALSE))</f>
        <v>0</v>
      </c>
      <c r="W2304" s="63">
        <f>IF(ISBLANK($B2304),0,VLOOKUP($B2304,Listen!$A$2:$C$45,3,FALSE))</f>
        <v>0</v>
      </c>
      <c r="X2304" s="49">
        <f t="shared" si="455"/>
        <v>0</v>
      </c>
      <c r="Y2304" s="49">
        <f t="shared" si="454"/>
        <v>0</v>
      </c>
      <c r="Z2304" s="49">
        <f t="shared" si="454"/>
        <v>0</v>
      </c>
      <c r="AA2304" s="49">
        <f t="shared" si="454"/>
        <v>0</v>
      </c>
      <c r="AB2304" s="49">
        <f t="shared" si="454"/>
        <v>0</v>
      </c>
      <c r="AC2304" s="49">
        <f t="shared" si="454"/>
        <v>0</v>
      </c>
      <c r="AD2304" s="49">
        <f t="shared" si="454"/>
        <v>0</v>
      </c>
      <c r="AE2304" s="51">
        <f t="shared" si="453"/>
        <v>0</v>
      </c>
      <c r="AF2304" s="51">
        <f>IF(C2304=A_Stammdaten!$B$12,D_SAV!$U2304-D_SAV!$AG2304,HLOOKUP(A_Stammdaten!$B$12-1,$AH$4:$AN$4004,ROW(C2304)-3,FALSE)-$AG2304)</f>
        <v>0</v>
      </c>
      <c r="AG2304" s="51">
        <f>HLOOKUP(A_Stammdaten!$B$12,$AH$4:$AN$4004,ROW(C2304)-3,FALSE)</f>
        <v>0</v>
      </c>
      <c r="AH2304" s="51">
        <f t="shared" si="444"/>
        <v>0</v>
      </c>
      <c r="AI2304" s="51">
        <f t="shared" si="445"/>
        <v>0</v>
      </c>
      <c r="AJ2304" s="51">
        <f t="shared" si="446"/>
        <v>0</v>
      </c>
      <c r="AK2304" s="51">
        <f t="shared" si="447"/>
        <v>0</v>
      </c>
      <c r="AL2304" s="51">
        <f t="shared" si="448"/>
        <v>0</v>
      </c>
      <c r="AM2304" s="51">
        <f t="shared" si="449"/>
        <v>0</v>
      </c>
      <c r="AN2304" s="51">
        <f t="shared" si="450"/>
        <v>0</v>
      </c>
    </row>
    <row r="2305" spans="1:40" x14ac:dyDescent="0.25">
      <c r="A2305" s="17"/>
      <c r="B2305" s="17"/>
      <c r="C2305" s="35"/>
      <c r="D2305" s="17"/>
      <c r="E2305" s="17"/>
      <c r="F2305" s="17"/>
      <c r="G2305" s="62">
        <f t="shared" si="451"/>
        <v>0</v>
      </c>
      <c r="H2305" s="17"/>
      <c r="I2305" s="17"/>
      <c r="J2305" s="17"/>
      <c r="K2305" s="17"/>
      <c r="L2305" s="17"/>
      <c r="M2305" s="17"/>
      <c r="N2305" s="17"/>
      <c r="O2305" s="17"/>
      <c r="P2305" s="115"/>
      <c r="Q2305" s="62">
        <f>IF(C2305&gt;A_Stammdaten!$B$12,0,SUM(G2305,H2305,J2305,K2305,M2305,N2305)-SUM(I2305,L2305,O2305,P2305))</f>
        <v>0</v>
      </c>
      <c r="R2305" s="17"/>
      <c r="S2305" s="17"/>
      <c r="T2305" s="17"/>
      <c r="U2305" s="62">
        <f t="shared" si="443"/>
        <v>0</v>
      </c>
      <c r="V2305" s="63">
        <f>IF(ISBLANK($B2305),0,VLOOKUP($B2305,Listen!$A$2:$C$45,2,FALSE))</f>
        <v>0</v>
      </c>
      <c r="W2305" s="63">
        <f>IF(ISBLANK($B2305),0,VLOOKUP($B2305,Listen!$A$2:$C$45,3,FALSE))</f>
        <v>0</v>
      </c>
      <c r="X2305" s="49">
        <f t="shared" si="455"/>
        <v>0</v>
      </c>
      <c r="Y2305" s="49">
        <f t="shared" si="454"/>
        <v>0</v>
      </c>
      <c r="Z2305" s="49">
        <f t="shared" si="454"/>
        <v>0</v>
      </c>
      <c r="AA2305" s="49">
        <f t="shared" si="454"/>
        <v>0</v>
      </c>
      <c r="AB2305" s="49">
        <f t="shared" si="454"/>
        <v>0</v>
      </c>
      <c r="AC2305" s="49">
        <f t="shared" si="454"/>
        <v>0</v>
      </c>
      <c r="AD2305" s="49">
        <f t="shared" si="454"/>
        <v>0</v>
      </c>
      <c r="AE2305" s="51">
        <f t="shared" si="453"/>
        <v>0</v>
      </c>
      <c r="AF2305" s="51">
        <f>IF(C2305=A_Stammdaten!$B$12,D_SAV!$U2305-D_SAV!$AG2305,HLOOKUP(A_Stammdaten!$B$12-1,$AH$4:$AN$4004,ROW(C2305)-3,FALSE)-$AG2305)</f>
        <v>0</v>
      </c>
      <c r="AG2305" s="51">
        <f>HLOOKUP(A_Stammdaten!$B$12,$AH$4:$AN$4004,ROW(C2305)-3,FALSE)</f>
        <v>0</v>
      </c>
      <c r="AH2305" s="51">
        <f t="shared" si="444"/>
        <v>0</v>
      </c>
      <c r="AI2305" s="51">
        <f t="shared" si="445"/>
        <v>0</v>
      </c>
      <c r="AJ2305" s="51">
        <f t="shared" si="446"/>
        <v>0</v>
      </c>
      <c r="AK2305" s="51">
        <f t="shared" si="447"/>
        <v>0</v>
      </c>
      <c r="AL2305" s="51">
        <f t="shared" si="448"/>
        <v>0</v>
      </c>
      <c r="AM2305" s="51">
        <f t="shared" si="449"/>
        <v>0</v>
      </c>
      <c r="AN2305" s="51">
        <f t="shared" si="450"/>
        <v>0</v>
      </c>
    </row>
    <row r="2306" spans="1:40" x14ac:dyDescent="0.25">
      <c r="A2306" s="17"/>
      <c r="B2306" s="17"/>
      <c r="C2306" s="35"/>
      <c r="D2306" s="17"/>
      <c r="E2306" s="17"/>
      <c r="F2306" s="17"/>
      <c r="G2306" s="62">
        <f t="shared" si="451"/>
        <v>0</v>
      </c>
      <c r="H2306" s="17"/>
      <c r="I2306" s="17"/>
      <c r="J2306" s="17"/>
      <c r="K2306" s="17"/>
      <c r="L2306" s="17"/>
      <c r="M2306" s="17"/>
      <c r="N2306" s="17"/>
      <c r="O2306" s="17"/>
      <c r="P2306" s="115"/>
      <c r="Q2306" s="62">
        <f>IF(C2306&gt;A_Stammdaten!$B$12,0,SUM(G2306,H2306,J2306,K2306,M2306,N2306)-SUM(I2306,L2306,O2306,P2306))</f>
        <v>0</v>
      </c>
      <c r="R2306" s="17"/>
      <c r="S2306" s="17"/>
      <c r="T2306" s="17"/>
      <c r="U2306" s="62">
        <f t="shared" si="443"/>
        <v>0</v>
      </c>
      <c r="V2306" s="63">
        <f>IF(ISBLANK($B2306),0,VLOOKUP($B2306,Listen!$A$2:$C$45,2,FALSE))</f>
        <v>0</v>
      </c>
      <c r="W2306" s="63">
        <f>IF(ISBLANK($B2306),0,VLOOKUP($B2306,Listen!$A$2:$C$45,3,FALSE))</f>
        <v>0</v>
      </c>
      <c r="X2306" s="49">
        <f t="shared" si="455"/>
        <v>0</v>
      </c>
      <c r="Y2306" s="49">
        <f t="shared" si="454"/>
        <v>0</v>
      </c>
      <c r="Z2306" s="49">
        <f t="shared" si="454"/>
        <v>0</v>
      </c>
      <c r="AA2306" s="49">
        <f t="shared" si="454"/>
        <v>0</v>
      </c>
      <c r="AB2306" s="49">
        <f t="shared" si="454"/>
        <v>0</v>
      </c>
      <c r="AC2306" s="49">
        <f t="shared" si="454"/>
        <v>0</v>
      </c>
      <c r="AD2306" s="49">
        <f t="shared" si="454"/>
        <v>0</v>
      </c>
      <c r="AE2306" s="51">
        <f t="shared" si="453"/>
        <v>0</v>
      </c>
      <c r="AF2306" s="51">
        <f>IF(C2306=A_Stammdaten!$B$12,D_SAV!$U2306-D_SAV!$AG2306,HLOOKUP(A_Stammdaten!$B$12-1,$AH$4:$AN$4004,ROW(C2306)-3,FALSE)-$AG2306)</f>
        <v>0</v>
      </c>
      <c r="AG2306" s="51">
        <f>HLOOKUP(A_Stammdaten!$B$12,$AH$4:$AN$4004,ROW(C2306)-3,FALSE)</f>
        <v>0</v>
      </c>
      <c r="AH2306" s="51">
        <f t="shared" si="444"/>
        <v>0</v>
      </c>
      <c r="AI2306" s="51">
        <f t="shared" si="445"/>
        <v>0</v>
      </c>
      <c r="AJ2306" s="51">
        <f t="shared" si="446"/>
        <v>0</v>
      </c>
      <c r="AK2306" s="51">
        <f t="shared" si="447"/>
        <v>0</v>
      </c>
      <c r="AL2306" s="51">
        <f t="shared" si="448"/>
        <v>0</v>
      </c>
      <c r="AM2306" s="51">
        <f t="shared" si="449"/>
        <v>0</v>
      </c>
      <c r="AN2306" s="51">
        <f t="shared" si="450"/>
        <v>0</v>
      </c>
    </row>
    <row r="2307" spans="1:40" x14ac:dyDescent="0.25">
      <c r="A2307" s="17"/>
      <c r="B2307" s="17"/>
      <c r="C2307" s="35"/>
      <c r="D2307" s="17"/>
      <c r="E2307" s="17"/>
      <c r="F2307" s="17"/>
      <c r="G2307" s="62">
        <f t="shared" si="451"/>
        <v>0</v>
      </c>
      <c r="H2307" s="17"/>
      <c r="I2307" s="17"/>
      <c r="J2307" s="17"/>
      <c r="K2307" s="17"/>
      <c r="L2307" s="17"/>
      <c r="M2307" s="17"/>
      <c r="N2307" s="17"/>
      <c r="O2307" s="17"/>
      <c r="P2307" s="115"/>
      <c r="Q2307" s="62">
        <f>IF(C2307&gt;A_Stammdaten!$B$12,0,SUM(G2307,H2307,J2307,K2307,M2307,N2307)-SUM(I2307,L2307,O2307,P2307))</f>
        <v>0</v>
      </c>
      <c r="R2307" s="17"/>
      <c r="S2307" s="17"/>
      <c r="T2307" s="17"/>
      <c r="U2307" s="62">
        <f t="shared" si="443"/>
        <v>0</v>
      </c>
      <c r="V2307" s="63">
        <f>IF(ISBLANK($B2307),0,VLOOKUP($B2307,Listen!$A$2:$C$45,2,FALSE))</f>
        <v>0</v>
      </c>
      <c r="W2307" s="63">
        <f>IF(ISBLANK($B2307),0,VLOOKUP($B2307,Listen!$A$2:$C$45,3,FALSE))</f>
        <v>0</v>
      </c>
      <c r="X2307" s="49">
        <f t="shared" si="455"/>
        <v>0</v>
      </c>
      <c r="Y2307" s="49">
        <f t="shared" si="454"/>
        <v>0</v>
      </c>
      <c r="Z2307" s="49">
        <f t="shared" si="454"/>
        <v>0</v>
      </c>
      <c r="AA2307" s="49">
        <f t="shared" si="454"/>
        <v>0</v>
      </c>
      <c r="AB2307" s="49">
        <f t="shared" si="454"/>
        <v>0</v>
      </c>
      <c r="AC2307" s="49">
        <f t="shared" si="454"/>
        <v>0</v>
      </c>
      <c r="AD2307" s="49">
        <f t="shared" si="454"/>
        <v>0</v>
      </c>
      <c r="AE2307" s="51">
        <f t="shared" si="453"/>
        <v>0</v>
      </c>
      <c r="AF2307" s="51">
        <f>IF(C2307=A_Stammdaten!$B$12,D_SAV!$U2307-D_SAV!$AG2307,HLOOKUP(A_Stammdaten!$B$12-1,$AH$4:$AN$4004,ROW(C2307)-3,FALSE)-$AG2307)</f>
        <v>0</v>
      </c>
      <c r="AG2307" s="51">
        <f>HLOOKUP(A_Stammdaten!$B$12,$AH$4:$AN$4004,ROW(C2307)-3,FALSE)</f>
        <v>0</v>
      </c>
      <c r="AH2307" s="51">
        <f t="shared" si="444"/>
        <v>0</v>
      </c>
      <c r="AI2307" s="51">
        <f t="shared" si="445"/>
        <v>0</v>
      </c>
      <c r="AJ2307" s="51">
        <f t="shared" si="446"/>
        <v>0</v>
      </c>
      <c r="AK2307" s="51">
        <f t="shared" si="447"/>
        <v>0</v>
      </c>
      <c r="AL2307" s="51">
        <f t="shared" si="448"/>
        <v>0</v>
      </c>
      <c r="AM2307" s="51">
        <f t="shared" si="449"/>
        <v>0</v>
      </c>
      <c r="AN2307" s="51">
        <f t="shared" si="450"/>
        <v>0</v>
      </c>
    </row>
    <row r="2308" spans="1:40" x14ac:dyDescent="0.25">
      <c r="A2308" s="17"/>
      <c r="B2308" s="17"/>
      <c r="C2308" s="35"/>
      <c r="D2308" s="17"/>
      <c r="E2308" s="17"/>
      <c r="F2308" s="17"/>
      <c r="G2308" s="62">
        <f t="shared" si="451"/>
        <v>0</v>
      </c>
      <c r="H2308" s="17"/>
      <c r="I2308" s="17"/>
      <c r="J2308" s="17"/>
      <c r="K2308" s="17"/>
      <c r="L2308" s="17"/>
      <c r="M2308" s="17"/>
      <c r="N2308" s="17"/>
      <c r="O2308" s="17"/>
      <c r="P2308" s="115"/>
      <c r="Q2308" s="62">
        <f>IF(C2308&gt;A_Stammdaten!$B$12,0,SUM(G2308,H2308,J2308,K2308,M2308,N2308)-SUM(I2308,L2308,O2308,P2308))</f>
        <v>0</v>
      </c>
      <c r="R2308" s="17"/>
      <c r="S2308" s="17"/>
      <c r="T2308" s="17"/>
      <c r="U2308" s="62">
        <f t="shared" si="443"/>
        <v>0</v>
      </c>
      <c r="V2308" s="63">
        <f>IF(ISBLANK($B2308),0,VLOOKUP($B2308,Listen!$A$2:$C$45,2,FALSE))</f>
        <v>0</v>
      </c>
      <c r="W2308" s="63">
        <f>IF(ISBLANK($B2308),0,VLOOKUP($B2308,Listen!$A$2:$C$45,3,FALSE))</f>
        <v>0</v>
      </c>
      <c r="X2308" s="49">
        <f t="shared" si="455"/>
        <v>0</v>
      </c>
      <c r="Y2308" s="49">
        <f t="shared" si="454"/>
        <v>0</v>
      </c>
      <c r="Z2308" s="49">
        <f t="shared" si="454"/>
        <v>0</v>
      </c>
      <c r="AA2308" s="49">
        <f t="shared" si="454"/>
        <v>0</v>
      </c>
      <c r="AB2308" s="49">
        <f t="shared" si="454"/>
        <v>0</v>
      </c>
      <c r="AC2308" s="49">
        <f t="shared" si="454"/>
        <v>0</v>
      </c>
      <c r="AD2308" s="49">
        <f t="shared" si="454"/>
        <v>0</v>
      </c>
      <c r="AE2308" s="51">
        <f t="shared" si="453"/>
        <v>0</v>
      </c>
      <c r="AF2308" s="51">
        <f>IF(C2308=A_Stammdaten!$B$12,D_SAV!$U2308-D_SAV!$AG2308,HLOOKUP(A_Stammdaten!$B$12-1,$AH$4:$AN$4004,ROW(C2308)-3,FALSE)-$AG2308)</f>
        <v>0</v>
      </c>
      <c r="AG2308" s="51">
        <f>HLOOKUP(A_Stammdaten!$B$12,$AH$4:$AN$4004,ROW(C2308)-3,FALSE)</f>
        <v>0</v>
      </c>
      <c r="AH2308" s="51">
        <f t="shared" si="444"/>
        <v>0</v>
      </c>
      <c r="AI2308" s="51">
        <f t="shared" si="445"/>
        <v>0</v>
      </c>
      <c r="AJ2308" s="51">
        <f t="shared" si="446"/>
        <v>0</v>
      </c>
      <c r="AK2308" s="51">
        <f t="shared" si="447"/>
        <v>0</v>
      </c>
      <c r="AL2308" s="51">
        <f t="shared" si="448"/>
        <v>0</v>
      </c>
      <c r="AM2308" s="51">
        <f t="shared" si="449"/>
        <v>0</v>
      </c>
      <c r="AN2308" s="51">
        <f t="shared" si="450"/>
        <v>0</v>
      </c>
    </row>
    <row r="2309" spans="1:40" x14ac:dyDescent="0.25">
      <c r="A2309" s="17"/>
      <c r="B2309" s="17"/>
      <c r="C2309" s="35"/>
      <c r="D2309" s="17"/>
      <c r="E2309" s="17"/>
      <c r="F2309" s="17"/>
      <c r="G2309" s="62">
        <f t="shared" si="451"/>
        <v>0</v>
      </c>
      <c r="H2309" s="17"/>
      <c r="I2309" s="17"/>
      <c r="J2309" s="17"/>
      <c r="K2309" s="17"/>
      <c r="L2309" s="17"/>
      <c r="M2309" s="17"/>
      <c r="N2309" s="17"/>
      <c r="O2309" s="17"/>
      <c r="P2309" s="115"/>
      <c r="Q2309" s="62">
        <f>IF(C2309&gt;A_Stammdaten!$B$12,0,SUM(G2309,H2309,J2309,K2309,M2309,N2309)-SUM(I2309,L2309,O2309,P2309))</f>
        <v>0</v>
      </c>
      <c r="R2309" s="17"/>
      <c r="S2309" s="17"/>
      <c r="T2309" s="17"/>
      <c r="U2309" s="62">
        <f t="shared" ref="U2309:U2372" si="456">Q2309-SUM(R2309:T2309)</f>
        <v>0</v>
      </c>
      <c r="V2309" s="63">
        <f>IF(ISBLANK($B2309),0,VLOOKUP($B2309,Listen!$A$2:$C$45,2,FALSE))</f>
        <v>0</v>
      </c>
      <c r="W2309" s="63">
        <f>IF(ISBLANK($B2309),0,VLOOKUP($B2309,Listen!$A$2:$C$45,3,FALSE))</f>
        <v>0</v>
      </c>
      <c r="X2309" s="49">
        <f t="shared" si="455"/>
        <v>0</v>
      </c>
      <c r="Y2309" s="49">
        <f t="shared" si="454"/>
        <v>0</v>
      </c>
      <c r="Z2309" s="49">
        <f t="shared" si="454"/>
        <v>0</v>
      </c>
      <c r="AA2309" s="49">
        <f t="shared" si="454"/>
        <v>0</v>
      </c>
      <c r="AB2309" s="49">
        <f t="shared" si="454"/>
        <v>0</v>
      </c>
      <c r="AC2309" s="49">
        <f t="shared" si="454"/>
        <v>0</v>
      </c>
      <c r="AD2309" s="49">
        <f t="shared" si="454"/>
        <v>0</v>
      </c>
      <c r="AE2309" s="51">
        <f t="shared" si="453"/>
        <v>0</v>
      </c>
      <c r="AF2309" s="51">
        <f>IF(C2309=A_Stammdaten!$B$12,D_SAV!$U2309-D_SAV!$AG2309,HLOOKUP(A_Stammdaten!$B$12-1,$AH$4:$AN$4004,ROW(C2309)-3,FALSE)-$AG2309)</f>
        <v>0</v>
      </c>
      <c r="AG2309" s="51">
        <f>HLOOKUP(A_Stammdaten!$B$12,$AH$4:$AN$4004,ROW(C2309)-3,FALSE)</f>
        <v>0</v>
      </c>
      <c r="AH2309" s="51">
        <f t="shared" ref="AH2309:AH2372" si="457">IF(OR($C2309=0,$U2309=0),0,IF($C2309&lt;=AH$4,$U2309-$U2309/X2309*(AH$4-$C2309+1),0))</f>
        <v>0</v>
      </c>
      <c r="AI2309" s="51">
        <f t="shared" ref="AI2309:AI2372" si="458">IF(OR($C2309=0,$U2309=0,Y2309-(AI$4-$C2309)=0),0,IF($C2309&lt;AI$4,AH2309-AH2309/(Y2309-(AI$4-$C2309)),IF($C2309=AI$4,$U2309-$U2309/Y2309,0)))</f>
        <v>0</v>
      </c>
      <c r="AJ2309" s="51">
        <f t="shared" ref="AJ2309:AJ2372" si="459">IF(OR($C2309=0,$U2309=0,Z2309-(AJ$4-$C2309)=0),0,IF($C2309&lt;AJ$4,AI2309-AI2309/(Z2309-(AJ$4-$C2309)),IF($C2309=AJ$4,$U2309-$U2309/Z2309,0)))</f>
        <v>0</v>
      </c>
      <c r="AK2309" s="51">
        <f t="shared" ref="AK2309:AK2372" si="460">IF(OR($C2309=0,$U2309=0,AA2309-(AK$4-$C2309)=0),0,IF($C2309&lt;AK$4,AJ2309-AJ2309/(AA2309-(AK$4-$C2309)),IF($C2309=AK$4,$U2309-$U2309/AA2309,0)))</f>
        <v>0</v>
      </c>
      <c r="AL2309" s="51">
        <f t="shared" ref="AL2309:AL2372" si="461">IF(OR($C2309=0,$U2309=0,AB2309-(AL$4-$C2309)=0),0,IF($C2309&lt;AL$4,AK2309-AK2309/(AB2309-(AL$4-$C2309)),IF($C2309=AL$4,$U2309-$U2309/AB2309,0)))</f>
        <v>0</v>
      </c>
      <c r="AM2309" s="51">
        <f t="shared" ref="AM2309:AM2372" si="462">IF(OR($C2309=0,$U2309=0,AC2309-(AM$4-$C2309)=0),0,IF($C2309&lt;AM$4,AL2309-AL2309/(AC2309-(AM$4-$C2309)),IF($C2309=AM$4,$U2309-$U2309/AC2309,0)))</f>
        <v>0</v>
      </c>
      <c r="AN2309" s="51">
        <f t="shared" ref="AN2309:AN2372" si="463">IF(OR($C2309=0,$U2309=0,AD2309-(AN$4-$C2309)=0),0,IF($C2309&lt;AN$4,AM2309-AM2309/(AD2309-(AN$4-$C2309)),IF($C2309=AN$4,$U2309-$U2309/AD2309,0)))</f>
        <v>0</v>
      </c>
    </row>
    <row r="2310" spans="1:40" x14ac:dyDescent="0.25">
      <c r="A2310" s="17"/>
      <c r="B2310" s="17"/>
      <c r="C2310" s="35"/>
      <c r="D2310" s="17"/>
      <c r="E2310" s="17"/>
      <c r="F2310" s="17"/>
      <c r="G2310" s="62">
        <f t="shared" ref="G2310:G2373" si="464">D2310*E2310/100</f>
        <v>0</v>
      </c>
      <c r="H2310" s="17"/>
      <c r="I2310" s="17"/>
      <c r="J2310" s="17"/>
      <c r="K2310" s="17"/>
      <c r="L2310" s="17"/>
      <c r="M2310" s="17"/>
      <c r="N2310" s="17"/>
      <c r="O2310" s="17"/>
      <c r="P2310" s="115"/>
      <c r="Q2310" s="62">
        <f>IF(C2310&gt;A_Stammdaten!$B$12,0,SUM(G2310,H2310,J2310,K2310,M2310,N2310)-SUM(I2310,L2310,O2310,P2310))</f>
        <v>0</v>
      </c>
      <c r="R2310" s="17"/>
      <c r="S2310" s="17"/>
      <c r="T2310" s="17"/>
      <c r="U2310" s="62">
        <f t="shared" si="456"/>
        <v>0</v>
      </c>
      <c r="V2310" s="63">
        <f>IF(ISBLANK($B2310),0,VLOOKUP($B2310,Listen!$A$2:$C$45,2,FALSE))</f>
        <v>0</v>
      </c>
      <c r="W2310" s="63">
        <f>IF(ISBLANK($B2310),0,VLOOKUP($B2310,Listen!$A$2:$C$45,3,FALSE))</f>
        <v>0</v>
      </c>
      <c r="X2310" s="49">
        <f t="shared" si="455"/>
        <v>0</v>
      </c>
      <c r="Y2310" s="49">
        <f t="shared" si="454"/>
        <v>0</v>
      </c>
      <c r="Z2310" s="49">
        <f t="shared" si="454"/>
        <v>0</v>
      </c>
      <c r="AA2310" s="49">
        <f t="shared" si="454"/>
        <v>0</v>
      </c>
      <c r="AB2310" s="49">
        <f t="shared" si="454"/>
        <v>0</v>
      </c>
      <c r="AC2310" s="49">
        <f t="shared" si="454"/>
        <v>0</v>
      </c>
      <c r="AD2310" s="49">
        <f t="shared" si="454"/>
        <v>0</v>
      </c>
      <c r="AE2310" s="51">
        <f t="shared" si="453"/>
        <v>0</v>
      </c>
      <c r="AF2310" s="51">
        <f>IF(C2310=A_Stammdaten!$B$12,D_SAV!$U2310-D_SAV!$AG2310,HLOOKUP(A_Stammdaten!$B$12-1,$AH$4:$AN$4004,ROW(C2310)-3,FALSE)-$AG2310)</f>
        <v>0</v>
      </c>
      <c r="AG2310" s="51">
        <f>HLOOKUP(A_Stammdaten!$B$12,$AH$4:$AN$4004,ROW(C2310)-3,FALSE)</f>
        <v>0</v>
      </c>
      <c r="AH2310" s="51">
        <f t="shared" si="457"/>
        <v>0</v>
      </c>
      <c r="AI2310" s="51">
        <f t="shared" si="458"/>
        <v>0</v>
      </c>
      <c r="AJ2310" s="51">
        <f t="shared" si="459"/>
        <v>0</v>
      </c>
      <c r="AK2310" s="51">
        <f t="shared" si="460"/>
        <v>0</v>
      </c>
      <c r="AL2310" s="51">
        <f t="shared" si="461"/>
        <v>0</v>
      </c>
      <c r="AM2310" s="51">
        <f t="shared" si="462"/>
        <v>0</v>
      </c>
      <c r="AN2310" s="51">
        <f t="shared" si="463"/>
        <v>0</v>
      </c>
    </row>
    <row r="2311" spans="1:40" x14ac:dyDescent="0.25">
      <c r="A2311" s="17"/>
      <c r="B2311" s="17"/>
      <c r="C2311" s="35"/>
      <c r="D2311" s="17"/>
      <c r="E2311" s="17"/>
      <c r="F2311" s="17"/>
      <c r="G2311" s="62">
        <f t="shared" si="464"/>
        <v>0</v>
      </c>
      <c r="H2311" s="17"/>
      <c r="I2311" s="17"/>
      <c r="J2311" s="17"/>
      <c r="K2311" s="17"/>
      <c r="L2311" s="17"/>
      <c r="M2311" s="17"/>
      <c r="N2311" s="17"/>
      <c r="O2311" s="17"/>
      <c r="P2311" s="115"/>
      <c r="Q2311" s="62">
        <f>IF(C2311&gt;A_Stammdaten!$B$12,0,SUM(G2311,H2311,J2311,K2311,M2311,N2311)-SUM(I2311,L2311,O2311,P2311))</f>
        <v>0</v>
      </c>
      <c r="R2311" s="17"/>
      <c r="S2311" s="17"/>
      <c r="T2311" s="17"/>
      <c r="U2311" s="62">
        <f t="shared" si="456"/>
        <v>0</v>
      </c>
      <c r="V2311" s="63">
        <f>IF(ISBLANK($B2311),0,VLOOKUP($B2311,Listen!$A$2:$C$45,2,FALSE))</f>
        <v>0</v>
      </c>
      <c r="W2311" s="63">
        <f>IF(ISBLANK($B2311),0,VLOOKUP($B2311,Listen!$A$2:$C$45,3,FALSE))</f>
        <v>0</v>
      </c>
      <c r="X2311" s="49">
        <f t="shared" si="455"/>
        <v>0</v>
      </c>
      <c r="Y2311" s="49">
        <f t="shared" si="454"/>
        <v>0</v>
      </c>
      <c r="Z2311" s="49">
        <f t="shared" si="454"/>
        <v>0</v>
      </c>
      <c r="AA2311" s="49">
        <f t="shared" si="454"/>
        <v>0</v>
      </c>
      <c r="AB2311" s="49">
        <f t="shared" si="454"/>
        <v>0</v>
      </c>
      <c r="AC2311" s="49">
        <f t="shared" si="454"/>
        <v>0</v>
      </c>
      <c r="AD2311" s="49">
        <f t="shared" si="454"/>
        <v>0</v>
      </c>
      <c r="AE2311" s="51">
        <f t="shared" si="453"/>
        <v>0</v>
      </c>
      <c r="AF2311" s="51">
        <f>IF(C2311=A_Stammdaten!$B$12,D_SAV!$U2311-D_SAV!$AG2311,HLOOKUP(A_Stammdaten!$B$12-1,$AH$4:$AN$4004,ROW(C2311)-3,FALSE)-$AG2311)</f>
        <v>0</v>
      </c>
      <c r="AG2311" s="51">
        <f>HLOOKUP(A_Stammdaten!$B$12,$AH$4:$AN$4004,ROW(C2311)-3,FALSE)</f>
        <v>0</v>
      </c>
      <c r="AH2311" s="51">
        <f t="shared" si="457"/>
        <v>0</v>
      </c>
      <c r="AI2311" s="51">
        <f t="shared" si="458"/>
        <v>0</v>
      </c>
      <c r="AJ2311" s="51">
        <f t="shared" si="459"/>
        <v>0</v>
      </c>
      <c r="AK2311" s="51">
        <f t="shared" si="460"/>
        <v>0</v>
      </c>
      <c r="AL2311" s="51">
        <f t="shared" si="461"/>
        <v>0</v>
      </c>
      <c r="AM2311" s="51">
        <f t="shared" si="462"/>
        <v>0</v>
      </c>
      <c r="AN2311" s="51">
        <f t="shared" si="463"/>
        <v>0</v>
      </c>
    </row>
    <row r="2312" spans="1:40" x14ac:dyDescent="0.25">
      <c r="A2312" s="17"/>
      <c r="B2312" s="17"/>
      <c r="C2312" s="35"/>
      <c r="D2312" s="17"/>
      <c r="E2312" s="17"/>
      <c r="F2312" s="17"/>
      <c r="G2312" s="62">
        <f t="shared" si="464"/>
        <v>0</v>
      </c>
      <c r="H2312" s="17"/>
      <c r="I2312" s="17"/>
      <c r="J2312" s="17"/>
      <c r="K2312" s="17"/>
      <c r="L2312" s="17"/>
      <c r="M2312" s="17"/>
      <c r="N2312" s="17"/>
      <c r="O2312" s="17"/>
      <c r="P2312" s="115"/>
      <c r="Q2312" s="62">
        <f>IF(C2312&gt;A_Stammdaten!$B$12,0,SUM(G2312,H2312,J2312,K2312,M2312,N2312)-SUM(I2312,L2312,O2312,P2312))</f>
        <v>0</v>
      </c>
      <c r="R2312" s="17"/>
      <c r="S2312" s="17"/>
      <c r="T2312" s="17"/>
      <c r="U2312" s="62">
        <f t="shared" si="456"/>
        <v>0</v>
      </c>
      <c r="V2312" s="63">
        <f>IF(ISBLANK($B2312),0,VLOOKUP($B2312,Listen!$A$2:$C$45,2,FALSE))</f>
        <v>0</v>
      </c>
      <c r="W2312" s="63">
        <f>IF(ISBLANK($B2312),0,VLOOKUP($B2312,Listen!$A$2:$C$45,3,FALSE))</f>
        <v>0</v>
      </c>
      <c r="X2312" s="49">
        <f t="shared" si="455"/>
        <v>0</v>
      </c>
      <c r="Y2312" s="49">
        <f t="shared" si="454"/>
        <v>0</v>
      </c>
      <c r="Z2312" s="49">
        <f t="shared" si="454"/>
        <v>0</v>
      </c>
      <c r="AA2312" s="49">
        <f t="shared" si="454"/>
        <v>0</v>
      </c>
      <c r="AB2312" s="49">
        <f t="shared" si="454"/>
        <v>0</v>
      </c>
      <c r="AC2312" s="49">
        <f t="shared" si="454"/>
        <v>0</v>
      </c>
      <c r="AD2312" s="49">
        <f t="shared" si="454"/>
        <v>0</v>
      </c>
      <c r="AE2312" s="51">
        <f t="shared" si="453"/>
        <v>0</v>
      </c>
      <c r="AF2312" s="51">
        <f>IF(C2312=A_Stammdaten!$B$12,D_SAV!$U2312-D_SAV!$AG2312,HLOOKUP(A_Stammdaten!$B$12-1,$AH$4:$AN$4004,ROW(C2312)-3,FALSE)-$AG2312)</f>
        <v>0</v>
      </c>
      <c r="AG2312" s="51">
        <f>HLOOKUP(A_Stammdaten!$B$12,$AH$4:$AN$4004,ROW(C2312)-3,FALSE)</f>
        <v>0</v>
      </c>
      <c r="AH2312" s="51">
        <f t="shared" si="457"/>
        <v>0</v>
      </c>
      <c r="AI2312" s="51">
        <f t="shared" si="458"/>
        <v>0</v>
      </c>
      <c r="AJ2312" s="51">
        <f t="shared" si="459"/>
        <v>0</v>
      </c>
      <c r="AK2312" s="51">
        <f t="shared" si="460"/>
        <v>0</v>
      </c>
      <c r="AL2312" s="51">
        <f t="shared" si="461"/>
        <v>0</v>
      </c>
      <c r="AM2312" s="51">
        <f t="shared" si="462"/>
        <v>0</v>
      </c>
      <c r="AN2312" s="51">
        <f t="shared" si="463"/>
        <v>0</v>
      </c>
    </row>
    <row r="2313" spans="1:40" x14ac:dyDescent="0.25">
      <c r="A2313" s="17"/>
      <c r="B2313" s="17"/>
      <c r="C2313" s="35"/>
      <c r="D2313" s="17"/>
      <c r="E2313" s="17"/>
      <c r="F2313" s="17"/>
      <c r="G2313" s="62">
        <f t="shared" si="464"/>
        <v>0</v>
      </c>
      <c r="H2313" s="17"/>
      <c r="I2313" s="17"/>
      <c r="J2313" s="17"/>
      <c r="K2313" s="17"/>
      <c r="L2313" s="17"/>
      <c r="M2313" s="17"/>
      <c r="N2313" s="17"/>
      <c r="O2313" s="17"/>
      <c r="P2313" s="115"/>
      <c r="Q2313" s="62">
        <f>IF(C2313&gt;A_Stammdaten!$B$12,0,SUM(G2313,H2313,J2313,K2313,M2313,N2313)-SUM(I2313,L2313,O2313,P2313))</f>
        <v>0</v>
      </c>
      <c r="R2313" s="17"/>
      <c r="S2313" s="17"/>
      <c r="T2313" s="17"/>
      <c r="U2313" s="62">
        <f t="shared" si="456"/>
        <v>0</v>
      </c>
      <c r="V2313" s="63">
        <f>IF(ISBLANK($B2313),0,VLOOKUP($B2313,Listen!$A$2:$C$45,2,FALSE))</f>
        <v>0</v>
      </c>
      <c r="W2313" s="63">
        <f>IF(ISBLANK($B2313),0,VLOOKUP($B2313,Listen!$A$2:$C$45,3,FALSE))</f>
        <v>0</v>
      </c>
      <c r="X2313" s="49">
        <f t="shared" si="455"/>
        <v>0</v>
      </c>
      <c r="Y2313" s="49">
        <f t="shared" si="454"/>
        <v>0</v>
      </c>
      <c r="Z2313" s="49">
        <f t="shared" si="454"/>
        <v>0</v>
      </c>
      <c r="AA2313" s="49">
        <f t="shared" si="454"/>
        <v>0</v>
      </c>
      <c r="AB2313" s="49">
        <f t="shared" si="454"/>
        <v>0</v>
      </c>
      <c r="AC2313" s="49">
        <f t="shared" si="454"/>
        <v>0</v>
      </c>
      <c r="AD2313" s="49">
        <f t="shared" si="454"/>
        <v>0</v>
      </c>
      <c r="AE2313" s="51">
        <f t="shared" si="453"/>
        <v>0</v>
      </c>
      <c r="AF2313" s="51">
        <f>IF(C2313=A_Stammdaten!$B$12,D_SAV!$U2313-D_SAV!$AG2313,HLOOKUP(A_Stammdaten!$B$12-1,$AH$4:$AN$4004,ROW(C2313)-3,FALSE)-$AG2313)</f>
        <v>0</v>
      </c>
      <c r="AG2313" s="51">
        <f>HLOOKUP(A_Stammdaten!$B$12,$AH$4:$AN$4004,ROW(C2313)-3,FALSE)</f>
        <v>0</v>
      </c>
      <c r="AH2313" s="51">
        <f t="shared" si="457"/>
        <v>0</v>
      </c>
      <c r="AI2313" s="51">
        <f t="shared" si="458"/>
        <v>0</v>
      </c>
      <c r="AJ2313" s="51">
        <f t="shared" si="459"/>
        <v>0</v>
      </c>
      <c r="AK2313" s="51">
        <f t="shared" si="460"/>
        <v>0</v>
      </c>
      <c r="AL2313" s="51">
        <f t="shared" si="461"/>
        <v>0</v>
      </c>
      <c r="AM2313" s="51">
        <f t="shared" si="462"/>
        <v>0</v>
      </c>
      <c r="AN2313" s="51">
        <f t="shared" si="463"/>
        <v>0</v>
      </c>
    </row>
    <row r="2314" spans="1:40" x14ac:dyDescent="0.25">
      <c r="A2314" s="17"/>
      <c r="B2314" s="17"/>
      <c r="C2314" s="35"/>
      <c r="D2314" s="17"/>
      <c r="E2314" s="17"/>
      <c r="F2314" s="17"/>
      <c r="G2314" s="62">
        <f t="shared" si="464"/>
        <v>0</v>
      </c>
      <c r="H2314" s="17"/>
      <c r="I2314" s="17"/>
      <c r="J2314" s="17"/>
      <c r="K2314" s="17"/>
      <c r="L2314" s="17"/>
      <c r="M2314" s="17"/>
      <c r="N2314" s="17"/>
      <c r="O2314" s="17"/>
      <c r="P2314" s="115"/>
      <c r="Q2314" s="62">
        <f>IF(C2314&gt;A_Stammdaten!$B$12,0,SUM(G2314,H2314,J2314,K2314,M2314,N2314)-SUM(I2314,L2314,O2314,P2314))</f>
        <v>0</v>
      </c>
      <c r="R2314" s="17"/>
      <c r="S2314" s="17"/>
      <c r="T2314" s="17"/>
      <c r="U2314" s="62">
        <f t="shared" si="456"/>
        <v>0</v>
      </c>
      <c r="V2314" s="63">
        <f>IF(ISBLANK($B2314),0,VLOOKUP($B2314,Listen!$A$2:$C$45,2,FALSE))</f>
        <v>0</v>
      </c>
      <c r="W2314" s="63">
        <f>IF(ISBLANK($B2314),0,VLOOKUP($B2314,Listen!$A$2:$C$45,3,FALSE))</f>
        <v>0</v>
      </c>
      <c r="X2314" s="49">
        <f t="shared" si="455"/>
        <v>0</v>
      </c>
      <c r="Y2314" s="49">
        <f t="shared" si="454"/>
        <v>0</v>
      </c>
      <c r="Z2314" s="49">
        <f t="shared" si="454"/>
        <v>0</v>
      </c>
      <c r="AA2314" s="49">
        <f t="shared" si="454"/>
        <v>0</v>
      </c>
      <c r="AB2314" s="49">
        <f t="shared" si="454"/>
        <v>0</v>
      </c>
      <c r="AC2314" s="49">
        <f t="shared" si="454"/>
        <v>0</v>
      </c>
      <c r="AD2314" s="49">
        <f t="shared" si="454"/>
        <v>0</v>
      </c>
      <c r="AE2314" s="51">
        <f t="shared" si="453"/>
        <v>0</v>
      </c>
      <c r="AF2314" s="51">
        <f>IF(C2314=A_Stammdaten!$B$12,D_SAV!$U2314-D_SAV!$AG2314,HLOOKUP(A_Stammdaten!$B$12-1,$AH$4:$AN$4004,ROW(C2314)-3,FALSE)-$AG2314)</f>
        <v>0</v>
      </c>
      <c r="AG2314" s="51">
        <f>HLOOKUP(A_Stammdaten!$B$12,$AH$4:$AN$4004,ROW(C2314)-3,FALSE)</f>
        <v>0</v>
      </c>
      <c r="AH2314" s="51">
        <f t="shared" si="457"/>
        <v>0</v>
      </c>
      <c r="AI2314" s="51">
        <f t="shared" si="458"/>
        <v>0</v>
      </c>
      <c r="AJ2314" s="51">
        <f t="shared" si="459"/>
        <v>0</v>
      </c>
      <c r="AK2314" s="51">
        <f t="shared" si="460"/>
        <v>0</v>
      </c>
      <c r="AL2314" s="51">
        <f t="shared" si="461"/>
        <v>0</v>
      </c>
      <c r="AM2314" s="51">
        <f t="shared" si="462"/>
        <v>0</v>
      </c>
      <c r="AN2314" s="51">
        <f t="shared" si="463"/>
        <v>0</v>
      </c>
    </row>
    <row r="2315" spans="1:40" x14ac:dyDescent="0.25">
      <c r="A2315" s="17"/>
      <c r="B2315" s="17"/>
      <c r="C2315" s="35"/>
      <c r="D2315" s="17"/>
      <c r="E2315" s="17"/>
      <c r="F2315" s="17"/>
      <c r="G2315" s="62">
        <f t="shared" si="464"/>
        <v>0</v>
      </c>
      <c r="H2315" s="17"/>
      <c r="I2315" s="17"/>
      <c r="J2315" s="17"/>
      <c r="K2315" s="17"/>
      <c r="L2315" s="17"/>
      <c r="M2315" s="17"/>
      <c r="N2315" s="17"/>
      <c r="O2315" s="17"/>
      <c r="P2315" s="115"/>
      <c r="Q2315" s="62">
        <f>IF(C2315&gt;A_Stammdaten!$B$12,0,SUM(G2315,H2315,J2315,K2315,M2315,N2315)-SUM(I2315,L2315,O2315,P2315))</f>
        <v>0</v>
      </c>
      <c r="R2315" s="17"/>
      <c r="S2315" s="17"/>
      <c r="T2315" s="17"/>
      <c r="U2315" s="62">
        <f t="shared" si="456"/>
        <v>0</v>
      </c>
      <c r="V2315" s="63">
        <f>IF(ISBLANK($B2315),0,VLOOKUP($B2315,Listen!$A$2:$C$45,2,FALSE))</f>
        <v>0</v>
      </c>
      <c r="W2315" s="63">
        <f>IF(ISBLANK($B2315),0,VLOOKUP($B2315,Listen!$A$2:$C$45,3,FALSE))</f>
        <v>0</v>
      </c>
      <c r="X2315" s="49">
        <f t="shared" si="455"/>
        <v>0</v>
      </c>
      <c r="Y2315" s="49">
        <f t="shared" si="454"/>
        <v>0</v>
      </c>
      <c r="Z2315" s="49">
        <f t="shared" si="454"/>
        <v>0</v>
      </c>
      <c r="AA2315" s="49">
        <f t="shared" si="454"/>
        <v>0</v>
      </c>
      <c r="AB2315" s="49">
        <f t="shared" si="454"/>
        <v>0</v>
      </c>
      <c r="AC2315" s="49">
        <f t="shared" si="454"/>
        <v>0</v>
      </c>
      <c r="AD2315" s="49">
        <f t="shared" si="454"/>
        <v>0</v>
      </c>
      <c r="AE2315" s="51">
        <f t="shared" si="453"/>
        <v>0</v>
      </c>
      <c r="AF2315" s="51">
        <f>IF(C2315=A_Stammdaten!$B$12,D_SAV!$U2315-D_SAV!$AG2315,HLOOKUP(A_Stammdaten!$B$12-1,$AH$4:$AN$4004,ROW(C2315)-3,FALSE)-$AG2315)</f>
        <v>0</v>
      </c>
      <c r="AG2315" s="51">
        <f>HLOOKUP(A_Stammdaten!$B$12,$AH$4:$AN$4004,ROW(C2315)-3,FALSE)</f>
        <v>0</v>
      </c>
      <c r="AH2315" s="51">
        <f t="shared" si="457"/>
        <v>0</v>
      </c>
      <c r="AI2315" s="51">
        <f t="shared" si="458"/>
        <v>0</v>
      </c>
      <c r="AJ2315" s="51">
        <f t="shared" si="459"/>
        <v>0</v>
      </c>
      <c r="AK2315" s="51">
        <f t="shared" si="460"/>
        <v>0</v>
      </c>
      <c r="AL2315" s="51">
        <f t="shared" si="461"/>
        <v>0</v>
      </c>
      <c r="AM2315" s="51">
        <f t="shared" si="462"/>
        <v>0</v>
      </c>
      <c r="AN2315" s="51">
        <f t="shared" si="463"/>
        <v>0</v>
      </c>
    </row>
    <row r="2316" spans="1:40" x14ac:dyDescent="0.25">
      <c r="A2316" s="17"/>
      <c r="B2316" s="17"/>
      <c r="C2316" s="35"/>
      <c r="D2316" s="17"/>
      <c r="E2316" s="17"/>
      <c r="F2316" s="17"/>
      <c r="G2316" s="62">
        <f t="shared" si="464"/>
        <v>0</v>
      </c>
      <c r="H2316" s="17"/>
      <c r="I2316" s="17"/>
      <c r="J2316" s="17"/>
      <c r="K2316" s="17"/>
      <c r="L2316" s="17"/>
      <c r="M2316" s="17"/>
      <c r="N2316" s="17"/>
      <c r="O2316" s="17"/>
      <c r="P2316" s="115"/>
      <c r="Q2316" s="62">
        <f>IF(C2316&gt;A_Stammdaten!$B$12,0,SUM(G2316,H2316,J2316,K2316,M2316,N2316)-SUM(I2316,L2316,O2316,P2316))</f>
        <v>0</v>
      </c>
      <c r="R2316" s="17"/>
      <c r="S2316" s="17"/>
      <c r="T2316" s="17"/>
      <c r="U2316" s="62">
        <f t="shared" si="456"/>
        <v>0</v>
      </c>
      <c r="V2316" s="63">
        <f>IF(ISBLANK($B2316),0,VLOOKUP($B2316,Listen!$A$2:$C$45,2,FALSE))</f>
        <v>0</v>
      </c>
      <c r="W2316" s="63">
        <f>IF(ISBLANK($B2316),0,VLOOKUP($B2316,Listen!$A$2:$C$45,3,FALSE))</f>
        <v>0</v>
      </c>
      <c r="X2316" s="49">
        <f t="shared" si="455"/>
        <v>0</v>
      </c>
      <c r="Y2316" s="49">
        <f t="shared" si="454"/>
        <v>0</v>
      </c>
      <c r="Z2316" s="49">
        <f t="shared" si="454"/>
        <v>0</v>
      </c>
      <c r="AA2316" s="49">
        <f t="shared" si="454"/>
        <v>0</v>
      </c>
      <c r="AB2316" s="49">
        <f t="shared" si="454"/>
        <v>0</v>
      </c>
      <c r="AC2316" s="49">
        <f t="shared" si="454"/>
        <v>0</v>
      </c>
      <c r="AD2316" s="49">
        <f t="shared" si="454"/>
        <v>0</v>
      </c>
      <c r="AE2316" s="51">
        <f t="shared" si="453"/>
        <v>0</v>
      </c>
      <c r="AF2316" s="51">
        <f>IF(C2316=A_Stammdaten!$B$12,D_SAV!$U2316-D_SAV!$AG2316,HLOOKUP(A_Stammdaten!$B$12-1,$AH$4:$AN$4004,ROW(C2316)-3,FALSE)-$AG2316)</f>
        <v>0</v>
      </c>
      <c r="AG2316" s="51">
        <f>HLOOKUP(A_Stammdaten!$B$12,$AH$4:$AN$4004,ROW(C2316)-3,FALSE)</f>
        <v>0</v>
      </c>
      <c r="AH2316" s="51">
        <f t="shared" si="457"/>
        <v>0</v>
      </c>
      <c r="AI2316" s="51">
        <f t="shared" si="458"/>
        <v>0</v>
      </c>
      <c r="AJ2316" s="51">
        <f t="shared" si="459"/>
        <v>0</v>
      </c>
      <c r="AK2316" s="51">
        <f t="shared" si="460"/>
        <v>0</v>
      </c>
      <c r="AL2316" s="51">
        <f t="shared" si="461"/>
        <v>0</v>
      </c>
      <c r="AM2316" s="51">
        <f t="shared" si="462"/>
        <v>0</v>
      </c>
      <c r="AN2316" s="51">
        <f t="shared" si="463"/>
        <v>0</v>
      </c>
    </row>
    <row r="2317" spans="1:40" x14ac:dyDescent="0.25">
      <c r="A2317" s="17"/>
      <c r="B2317" s="17"/>
      <c r="C2317" s="35"/>
      <c r="D2317" s="17"/>
      <c r="E2317" s="17"/>
      <c r="F2317" s="17"/>
      <c r="G2317" s="62">
        <f t="shared" si="464"/>
        <v>0</v>
      </c>
      <c r="H2317" s="17"/>
      <c r="I2317" s="17"/>
      <c r="J2317" s="17"/>
      <c r="K2317" s="17"/>
      <c r="L2317" s="17"/>
      <c r="M2317" s="17"/>
      <c r="N2317" s="17"/>
      <c r="O2317" s="17"/>
      <c r="P2317" s="115"/>
      <c r="Q2317" s="62">
        <f>IF(C2317&gt;A_Stammdaten!$B$12,0,SUM(G2317,H2317,J2317,K2317,M2317,N2317)-SUM(I2317,L2317,O2317,P2317))</f>
        <v>0</v>
      </c>
      <c r="R2317" s="17"/>
      <c r="S2317" s="17"/>
      <c r="T2317" s="17"/>
      <c r="U2317" s="62">
        <f t="shared" si="456"/>
        <v>0</v>
      </c>
      <c r="V2317" s="63">
        <f>IF(ISBLANK($B2317),0,VLOOKUP($B2317,Listen!$A$2:$C$45,2,FALSE))</f>
        <v>0</v>
      </c>
      <c r="W2317" s="63">
        <f>IF(ISBLANK($B2317),0,VLOOKUP($B2317,Listen!$A$2:$C$45,3,FALSE))</f>
        <v>0</v>
      </c>
      <c r="X2317" s="49">
        <f t="shared" si="455"/>
        <v>0</v>
      </c>
      <c r="Y2317" s="49">
        <f t="shared" si="454"/>
        <v>0</v>
      </c>
      <c r="Z2317" s="49">
        <f t="shared" si="454"/>
        <v>0</v>
      </c>
      <c r="AA2317" s="49">
        <f t="shared" si="454"/>
        <v>0</v>
      </c>
      <c r="AB2317" s="49">
        <f t="shared" si="454"/>
        <v>0</v>
      </c>
      <c r="AC2317" s="49">
        <f t="shared" si="454"/>
        <v>0</v>
      </c>
      <c r="AD2317" s="49">
        <f t="shared" si="454"/>
        <v>0</v>
      </c>
      <c r="AE2317" s="51">
        <f t="shared" si="453"/>
        <v>0</v>
      </c>
      <c r="AF2317" s="51">
        <f>IF(C2317=A_Stammdaten!$B$12,D_SAV!$U2317-D_SAV!$AG2317,HLOOKUP(A_Stammdaten!$B$12-1,$AH$4:$AN$4004,ROW(C2317)-3,FALSE)-$AG2317)</f>
        <v>0</v>
      </c>
      <c r="AG2317" s="51">
        <f>HLOOKUP(A_Stammdaten!$B$12,$AH$4:$AN$4004,ROW(C2317)-3,FALSE)</f>
        <v>0</v>
      </c>
      <c r="AH2317" s="51">
        <f t="shared" si="457"/>
        <v>0</v>
      </c>
      <c r="AI2317" s="51">
        <f t="shared" si="458"/>
        <v>0</v>
      </c>
      <c r="AJ2317" s="51">
        <f t="shared" si="459"/>
        <v>0</v>
      </c>
      <c r="AK2317" s="51">
        <f t="shared" si="460"/>
        <v>0</v>
      </c>
      <c r="AL2317" s="51">
        <f t="shared" si="461"/>
        <v>0</v>
      </c>
      <c r="AM2317" s="51">
        <f t="shared" si="462"/>
        <v>0</v>
      </c>
      <c r="AN2317" s="51">
        <f t="shared" si="463"/>
        <v>0</v>
      </c>
    </row>
    <row r="2318" spans="1:40" x14ac:dyDescent="0.25">
      <c r="A2318" s="17"/>
      <c r="B2318" s="17"/>
      <c r="C2318" s="35"/>
      <c r="D2318" s="17"/>
      <c r="E2318" s="17"/>
      <c r="F2318" s="17"/>
      <c r="G2318" s="62">
        <f t="shared" si="464"/>
        <v>0</v>
      </c>
      <c r="H2318" s="17"/>
      <c r="I2318" s="17"/>
      <c r="J2318" s="17"/>
      <c r="K2318" s="17"/>
      <c r="L2318" s="17"/>
      <c r="M2318" s="17"/>
      <c r="N2318" s="17"/>
      <c r="O2318" s="17"/>
      <c r="P2318" s="115"/>
      <c r="Q2318" s="62">
        <f>IF(C2318&gt;A_Stammdaten!$B$12,0,SUM(G2318,H2318,J2318,K2318,M2318,N2318)-SUM(I2318,L2318,O2318,P2318))</f>
        <v>0</v>
      </c>
      <c r="R2318" s="17"/>
      <c r="S2318" s="17"/>
      <c r="T2318" s="17"/>
      <c r="U2318" s="62">
        <f t="shared" si="456"/>
        <v>0</v>
      </c>
      <c r="V2318" s="63">
        <f>IF(ISBLANK($B2318),0,VLOOKUP($B2318,Listen!$A$2:$C$45,2,FALSE))</f>
        <v>0</v>
      </c>
      <c r="W2318" s="63">
        <f>IF(ISBLANK($B2318),0,VLOOKUP($B2318,Listen!$A$2:$C$45,3,FALSE))</f>
        <v>0</v>
      </c>
      <c r="X2318" s="49">
        <f t="shared" si="455"/>
        <v>0</v>
      </c>
      <c r="Y2318" s="49">
        <f t="shared" si="454"/>
        <v>0</v>
      </c>
      <c r="Z2318" s="49">
        <f t="shared" si="454"/>
        <v>0</v>
      </c>
      <c r="AA2318" s="49">
        <f t="shared" si="454"/>
        <v>0</v>
      </c>
      <c r="AB2318" s="49">
        <f t="shared" si="454"/>
        <v>0</v>
      </c>
      <c r="AC2318" s="49">
        <f t="shared" si="454"/>
        <v>0</v>
      </c>
      <c r="AD2318" s="49">
        <f t="shared" si="454"/>
        <v>0</v>
      </c>
      <c r="AE2318" s="51">
        <f t="shared" si="453"/>
        <v>0</v>
      </c>
      <c r="AF2318" s="51">
        <f>IF(C2318=A_Stammdaten!$B$12,D_SAV!$U2318-D_SAV!$AG2318,HLOOKUP(A_Stammdaten!$B$12-1,$AH$4:$AN$4004,ROW(C2318)-3,FALSE)-$AG2318)</f>
        <v>0</v>
      </c>
      <c r="AG2318" s="51">
        <f>HLOOKUP(A_Stammdaten!$B$12,$AH$4:$AN$4004,ROW(C2318)-3,FALSE)</f>
        <v>0</v>
      </c>
      <c r="AH2318" s="51">
        <f t="shared" si="457"/>
        <v>0</v>
      </c>
      <c r="AI2318" s="51">
        <f t="shared" si="458"/>
        <v>0</v>
      </c>
      <c r="AJ2318" s="51">
        <f t="shared" si="459"/>
        <v>0</v>
      </c>
      <c r="AK2318" s="51">
        <f t="shared" si="460"/>
        <v>0</v>
      </c>
      <c r="AL2318" s="51">
        <f t="shared" si="461"/>
        <v>0</v>
      </c>
      <c r="AM2318" s="51">
        <f t="shared" si="462"/>
        <v>0</v>
      </c>
      <c r="AN2318" s="51">
        <f t="shared" si="463"/>
        <v>0</v>
      </c>
    </row>
    <row r="2319" spans="1:40" x14ac:dyDescent="0.25">
      <c r="A2319" s="17"/>
      <c r="B2319" s="17"/>
      <c r="C2319" s="35"/>
      <c r="D2319" s="17"/>
      <c r="E2319" s="17"/>
      <c r="F2319" s="17"/>
      <c r="G2319" s="62">
        <f t="shared" si="464"/>
        <v>0</v>
      </c>
      <c r="H2319" s="17"/>
      <c r="I2319" s="17"/>
      <c r="J2319" s="17"/>
      <c r="K2319" s="17"/>
      <c r="L2319" s="17"/>
      <c r="M2319" s="17"/>
      <c r="N2319" s="17"/>
      <c r="O2319" s="17"/>
      <c r="P2319" s="115"/>
      <c r="Q2319" s="62">
        <f>IF(C2319&gt;A_Stammdaten!$B$12,0,SUM(G2319,H2319,J2319,K2319,M2319,N2319)-SUM(I2319,L2319,O2319,P2319))</f>
        <v>0</v>
      </c>
      <c r="R2319" s="17"/>
      <c r="S2319" s="17"/>
      <c r="T2319" s="17"/>
      <c r="U2319" s="62">
        <f t="shared" si="456"/>
        <v>0</v>
      </c>
      <c r="V2319" s="63">
        <f>IF(ISBLANK($B2319),0,VLOOKUP($B2319,Listen!$A$2:$C$45,2,FALSE))</f>
        <v>0</v>
      </c>
      <c r="W2319" s="63">
        <f>IF(ISBLANK($B2319),0,VLOOKUP($B2319,Listen!$A$2:$C$45,3,FALSE))</f>
        <v>0</v>
      </c>
      <c r="X2319" s="49">
        <f t="shared" si="455"/>
        <v>0</v>
      </c>
      <c r="Y2319" s="49">
        <f t="shared" si="454"/>
        <v>0</v>
      </c>
      <c r="Z2319" s="49">
        <f t="shared" si="454"/>
        <v>0</v>
      </c>
      <c r="AA2319" s="49">
        <f t="shared" si="454"/>
        <v>0</v>
      </c>
      <c r="AB2319" s="49">
        <f t="shared" si="454"/>
        <v>0</v>
      </c>
      <c r="AC2319" s="49">
        <f t="shared" si="454"/>
        <v>0</v>
      </c>
      <c r="AD2319" s="49">
        <f t="shared" si="454"/>
        <v>0</v>
      </c>
      <c r="AE2319" s="51">
        <f t="shared" si="453"/>
        <v>0</v>
      </c>
      <c r="AF2319" s="51">
        <f>IF(C2319=A_Stammdaten!$B$12,D_SAV!$U2319-D_SAV!$AG2319,HLOOKUP(A_Stammdaten!$B$12-1,$AH$4:$AN$4004,ROW(C2319)-3,FALSE)-$AG2319)</f>
        <v>0</v>
      </c>
      <c r="AG2319" s="51">
        <f>HLOOKUP(A_Stammdaten!$B$12,$AH$4:$AN$4004,ROW(C2319)-3,FALSE)</f>
        <v>0</v>
      </c>
      <c r="AH2319" s="51">
        <f t="shared" si="457"/>
        <v>0</v>
      </c>
      <c r="AI2319" s="51">
        <f t="shared" si="458"/>
        <v>0</v>
      </c>
      <c r="AJ2319" s="51">
        <f t="shared" si="459"/>
        <v>0</v>
      </c>
      <c r="AK2319" s="51">
        <f t="shared" si="460"/>
        <v>0</v>
      </c>
      <c r="AL2319" s="51">
        <f t="shared" si="461"/>
        <v>0</v>
      </c>
      <c r="AM2319" s="51">
        <f t="shared" si="462"/>
        <v>0</v>
      </c>
      <c r="AN2319" s="51">
        <f t="shared" si="463"/>
        <v>0</v>
      </c>
    </row>
    <row r="2320" spans="1:40" x14ac:dyDescent="0.25">
      <c r="A2320" s="17"/>
      <c r="B2320" s="17"/>
      <c r="C2320" s="35"/>
      <c r="D2320" s="17"/>
      <c r="E2320" s="17"/>
      <c r="F2320" s="17"/>
      <c r="G2320" s="62">
        <f t="shared" si="464"/>
        <v>0</v>
      </c>
      <c r="H2320" s="17"/>
      <c r="I2320" s="17"/>
      <c r="J2320" s="17"/>
      <c r="K2320" s="17"/>
      <c r="L2320" s="17"/>
      <c r="M2320" s="17"/>
      <c r="N2320" s="17"/>
      <c r="O2320" s="17"/>
      <c r="P2320" s="115"/>
      <c r="Q2320" s="62">
        <f>IF(C2320&gt;A_Stammdaten!$B$12,0,SUM(G2320,H2320,J2320,K2320,M2320,N2320)-SUM(I2320,L2320,O2320,P2320))</f>
        <v>0</v>
      </c>
      <c r="R2320" s="17"/>
      <c r="S2320" s="17"/>
      <c r="T2320" s="17"/>
      <c r="U2320" s="62">
        <f t="shared" si="456"/>
        <v>0</v>
      </c>
      <c r="V2320" s="63">
        <f>IF(ISBLANK($B2320),0,VLOOKUP($B2320,Listen!$A$2:$C$45,2,FALSE))</f>
        <v>0</v>
      </c>
      <c r="W2320" s="63">
        <f>IF(ISBLANK($B2320),0,VLOOKUP($B2320,Listen!$A$2:$C$45,3,FALSE))</f>
        <v>0</v>
      </c>
      <c r="X2320" s="49">
        <f t="shared" si="455"/>
        <v>0</v>
      </c>
      <c r="Y2320" s="49">
        <f t="shared" si="454"/>
        <v>0</v>
      </c>
      <c r="Z2320" s="49">
        <f t="shared" si="454"/>
        <v>0</v>
      </c>
      <c r="AA2320" s="49">
        <f t="shared" si="454"/>
        <v>0</v>
      </c>
      <c r="AB2320" s="49">
        <f t="shared" si="454"/>
        <v>0</v>
      </c>
      <c r="AC2320" s="49">
        <f t="shared" si="454"/>
        <v>0</v>
      </c>
      <c r="AD2320" s="49">
        <f t="shared" si="454"/>
        <v>0</v>
      </c>
      <c r="AE2320" s="51">
        <f t="shared" si="453"/>
        <v>0</v>
      </c>
      <c r="AF2320" s="51">
        <f>IF(C2320=A_Stammdaten!$B$12,D_SAV!$U2320-D_SAV!$AG2320,HLOOKUP(A_Stammdaten!$B$12-1,$AH$4:$AN$4004,ROW(C2320)-3,FALSE)-$AG2320)</f>
        <v>0</v>
      </c>
      <c r="AG2320" s="51">
        <f>HLOOKUP(A_Stammdaten!$B$12,$AH$4:$AN$4004,ROW(C2320)-3,FALSE)</f>
        <v>0</v>
      </c>
      <c r="AH2320" s="51">
        <f t="shared" si="457"/>
        <v>0</v>
      </c>
      <c r="AI2320" s="51">
        <f t="shared" si="458"/>
        <v>0</v>
      </c>
      <c r="AJ2320" s="51">
        <f t="shared" si="459"/>
        <v>0</v>
      </c>
      <c r="AK2320" s="51">
        <f t="shared" si="460"/>
        <v>0</v>
      </c>
      <c r="AL2320" s="51">
        <f t="shared" si="461"/>
        <v>0</v>
      </c>
      <c r="AM2320" s="51">
        <f t="shared" si="462"/>
        <v>0</v>
      </c>
      <c r="AN2320" s="51">
        <f t="shared" si="463"/>
        <v>0</v>
      </c>
    </row>
    <row r="2321" spans="1:40" x14ac:dyDescent="0.25">
      <c r="A2321" s="17"/>
      <c r="B2321" s="17"/>
      <c r="C2321" s="35"/>
      <c r="D2321" s="17"/>
      <c r="E2321" s="17"/>
      <c r="F2321" s="17"/>
      <c r="G2321" s="62">
        <f t="shared" si="464"/>
        <v>0</v>
      </c>
      <c r="H2321" s="17"/>
      <c r="I2321" s="17"/>
      <c r="J2321" s="17"/>
      <c r="K2321" s="17"/>
      <c r="L2321" s="17"/>
      <c r="M2321" s="17"/>
      <c r="N2321" s="17"/>
      <c r="O2321" s="17"/>
      <c r="P2321" s="115"/>
      <c r="Q2321" s="62">
        <f>IF(C2321&gt;A_Stammdaten!$B$12,0,SUM(G2321,H2321,J2321,K2321,M2321,N2321)-SUM(I2321,L2321,O2321,P2321))</f>
        <v>0</v>
      </c>
      <c r="R2321" s="17"/>
      <c r="S2321" s="17"/>
      <c r="T2321" s="17"/>
      <c r="U2321" s="62">
        <f t="shared" si="456"/>
        <v>0</v>
      </c>
      <c r="V2321" s="63">
        <f>IF(ISBLANK($B2321),0,VLOOKUP($B2321,Listen!$A$2:$C$45,2,FALSE))</f>
        <v>0</v>
      </c>
      <c r="W2321" s="63">
        <f>IF(ISBLANK($B2321),0,VLOOKUP($B2321,Listen!$A$2:$C$45,3,FALSE))</f>
        <v>0</v>
      </c>
      <c r="X2321" s="49">
        <f t="shared" si="455"/>
        <v>0</v>
      </c>
      <c r="Y2321" s="49">
        <f t="shared" si="454"/>
        <v>0</v>
      </c>
      <c r="Z2321" s="49">
        <f t="shared" si="454"/>
        <v>0</v>
      </c>
      <c r="AA2321" s="49">
        <f t="shared" si="454"/>
        <v>0</v>
      </c>
      <c r="AB2321" s="49">
        <f t="shared" si="454"/>
        <v>0</v>
      </c>
      <c r="AC2321" s="49">
        <f t="shared" si="454"/>
        <v>0</v>
      </c>
      <c r="AD2321" s="49">
        <f t="shared" si="454"/>
        <v>0</v>
      </c>
      <c r="AE2321" s="51">
        <f t="shared" si="453"/>
        <v>0</v>
      </c>
      <c r="AF2321" s="51">
        <f>IF(C2321=A_Stammdaten!$B$12,D_SAV!$U2321-D_SAV!$AG2321,HLOOKUP(A_Stammdaten!$B$12-1,$AH$4:$AN$4004,ROW(C2321)-3,FALSE)-$AG2321)</f>
        <v>0</v>
      </c>
      <c r="AG2321" s="51">
        <f>HLOOKUP(A_Stammdaten!$B$12,$AH$4:$AN$4004,ROW(C2321)-3,FALSE)</f>
        <v>0</v>
      </c>
      <c r="AH2321" s="51">
        <f t="shared" si="457"/>
        <v>0</v>
      </c>
      <c r="AI2321" s="51">
        <f t="shared" si="458"/>
        <v>0</v>
      </c>
      <c r="AJ2321" s="51">
        <f t="shared" si="459"/>
        <v>0</v>
      </c>
      <c r="AK2321" s="51">
        <f t="shared" si="460"/>
        <v>0</v>
      </c>
      <c r="AL2321" s="51">
        <f t="shared" si="461"/>
        <v>0</v>
      </c>
      <c r="AM2321" s="51">
        <f t="shared" si="462"/>
        <v>0</v>
      </c>
      <c r="AN2321" s="51">
        <f t="shared" si="463"/>
        <v>0</v>
      </c>
    </row>
    <row r="2322" spans="1:40" x14ac:dyDescent="0.25">
      <c r="A2322" s="17"/>
      <c r="B2322" s="17"/>
      <c r="C2322" s="35"/>
      <c r="D2322" s="17"/>
      <c r="E2322" s="17"/>
      <c r="F2322" s="17"/>
      <c r="G2322" s="62">
        <f t="shared" si="464"/>
        <v>0</v>
      </c>
      <c r="H2322" s="17"/>
      <c r="I2322" s="17"/>
      <c r="J2322" s="17"/>
      <c r="K2322" s="17"/>
      <c r="L2322" s="17"/>
      <c r="M2322" s="17"/>
      <c r="N2322" s="17"/>
      <c r="O2322" s="17"/>
      <c r="P2322" s="115"/>
      <c r="Q2322" s="62">
        <f>IF(C2322&gt;A_Stammdaten!$B$12,0,SUM(G2322,H2322,J2322,K2322,M2322,N2322)-SUM(I2322,L2322,O2322,P2322))</f>
        <v>0</v>
      </c>
      <c r="R2322" s="17"/>
      <c r="S2322" s="17"/>
      <c r="T2322" s="17"/>
      <c r="U2322" s="62">
        <f t="shared" si="456"/>
        <v>0</v>
      </c>
      <c r="V2322" s="63">
        <f>IF(ISBLANK($B2322),0,VLOOKUP($B2322,Listen!$A$2:$C$45,2,FALSE))</f>
        <v>0</v>
      </c>
      <c r="W2322" s="63">
        <f>IF(ISBLANK($B2322),0,VLOOKUP($B2322,Listen!$A$2:$C$45,3,FALSE))</f>
        <v>0</v>
      </c>
      <c r="X2322" s="49">
        <f t="shared" si="455"/>
        <v>0</v>
      </c>
      <c r="Y2322" s="49">
        <f t="shared" si="454"/>
        <v>0</v>
      </c>
      <c r="Z2322" s="49">
        <f t="shared" si="454"/>
        <v>0</v>
      </c>
      <c r="AA2322" s="49">
        <f t="shared" si="454"/>
        <v>0</v>
      </c>
      <c r="AB2322" s="49">
        <f t="shared" si="454"/>
        <v>0</v>
      </c>
      <c r="AC2322" s="49">
        <f t="shared" si="454"/>
        <v>0</v>
      </c>
      <c r="AD2322" s="49">
        <f t="shared" si="454"/>
        <v>0</v>
      </c>
      <c r="AE2322" s="51">
        <f t="shared" si="453"/>
        <v>0</v>
      </c>
      <c r="AF2322" s="51">
        <f>IF(C2322=A_Stammdaten!$B$12,D_SAV!$U2322-D_SAV!$AG2322,HLOOKUP(A_Stammdaten!$B$12-1,$AH$4:$AN$4004,ROW(C2322)-3,FALSE)-$AG2322)</f>
        <v>0</v>
      </c>
      <c r="AG2322" s="51">
        <f>HLOOKUP(A_Stammdaten!$B$12,$AH$4:$AN$4004,ROW(C2322)-3,FALSE)</f>
        <v>0</v>
      </c>
      <c r="AH2322" s="51">
        <f t="shared" si="457"/>
        <v>0</v>
      </c>
      <c r="AI2322" s="51">
        <f t="shared" si="458"/>
        <v>0</v>
      </c>
      <c r="AJ2322" s="51">
        <f t="shared" si="459"/>
        <v>0</v>
      </c>
      <c r="AK2322" s="51">
        <f t="shared" si="460"/>
        <v>0</v>
      </c>
      <c r="AL2322" s="51">
        <f t="shared" si="461"/>
        <v>0</v>
      </c>
      <c r="AM2322" s="51">
        <f t="shared" si="462"/>
        <v>0</v>
      </c>
      <c r="AN2322" s="51">
        <f t="shared" si="463"/>
        <v>0</v>
      </c>
    </row>
    <row r="2323" spans="1:40" x14ac:dyDescent="0.25">
      <c r="A2323" s="17"/>
      <c r="B2323" s="17"/>
      <c r="C2323" s="35"/>
      <c r="D2323" s="17"/>
      <c r="E2323" s="17"/>
      <c r="F2323" s="17"/>
      <c r="G2323" s="62">
        <f t="shared" si="464"/>
        <v>0</v>
      </c>
      <c r="H2323" s="17"/>
      <c r="I2323" s="17"/>
      <c r="J2323" s="17"/>
      <c r="K2323" s="17"/>
      <c r="L2323" s="17"/>
      <c r="M2323" s="17"/>
      <c r="N2323" s="17"/>
      <c r="O2323" s="17"/>
      <c r="P2323" s="115"/>
      <c r="Q2323" s="62">
        <f>IF(C2323&gt;A_Stammdaten!$B$12,0,SUM(G2323,H2323,J2323,K2323,M2323,N2323)-SUM(I2323,L2323,O2323,P2323))</f>
        <v>0</v>
      </c>
      <c r="R2323" s="17"/>
      <c r="S2323" s="17"/>
      <c r="T2323" s="17"/>
      <c r="U2323" s="62">
        <f t="shared" si="456"/>
        <v>0</v>
      </c>
      <c r="V2323" s="63">
        <f>IF(ISBLANK($B2323),0,VLOOKUP($B2323,Listen!$A$2:$C$45,2,FALSE))</f>
        <v>0</v>
      </c>
      <c r="W2323" s="63">
        <f>IF(ISBLANK($B2323),0,VLOOKUP($B2323,Listen!$A$2:$C$45,3,FALSE))</f>
        <v>0</v>
      </c>
      <c r="X2323" s="49">
        <f t="shared" si="455"/>
        <v>0</v>
      </c>
      <c r="Y2323" s="49">
        <f t="shared" si="454"/>
        <v>0</v>
      </c>
      <c r="Z2323" s="49">
        <f t="shared" si="454"/>
        <v>0</v>
      </c>
      <c r="AA2323" s="49">
        <f t="shared" si="454"/>
        <v>0</v>
      </c>
      <c r="AB2323" s="49">
        <f t="shared" si="454"/>
        <v>0</v>
      </c>
      <c r="AC2323" s="49">
        <f t="shared" si="454"/>
        <v>0</v>
      </c>
      <c r="AD2323" s="49">
        <f t="shared" si="454"/>
        <v>0</v>
      </c>
      <c r="AE2323" s="51">
        <f t="shared" si="453"/>
        <v>0</v>
      </c>
      <c r="AF2323" s="51">
        <f>IF(C2323=A_Stammdaten!$B$12,D_SAV!$U2323-D_SAV!$AG2323,HLOOKUP(A_Stammdaten!$B$12-1,$AH$4:$AN$4004,ROW(C2323)-3,FALSE)-$AG2323)</f>
        <v>0</v>
      </c>
      <c r="AG2323" s="51">
        <f>HLOOKUP(A_Stammdaten!$B$12,$AH$4:$AN$4004,ROW(C2323)-3,FALSE)</f>
        <v>0</v>
      </c>
      <c r="AH2323" s="51">
        <f t="shared" si="457"/>
        <v>0</v>
      </c>
      <c r="AI2323" s="51">
        <f t="shared" si="458"/>
        <v>0</v>
      </c>
      <c r="AJ2323" s="51">
        <f t="shared" si="459"/>
        <v>0</v>
      </c>
      <c r="AK2323" s="51">
        <f t="shared" si="460"/>
        <v>0</v>
      </c>
      <c r="AL2323" s="51">
        <f t="shared" si="461"/>
        <v>0</v>
      </c>
      <c r="AM2323" s="51">
        <f t="shared" si="462"/>
        <v>0</v>
      </c>
      <c r="AN2323" s="51">
        <f t="shared" si="463"/>
        <v>0</v>
      </c>
    </row>
    <row r="2324" spans="1:40" x14ac:dyDescent="0.25">
      <c r="A2324" s="17"/>
      <c r="B2324" s="17"/>
      <c r="C2324" s="35"/>
      <c r="D2324" s="17"/>
      <c r="E2324" s="17"/>
      <c r="F2324" s="17"/>
      <c r="G2324" s="62">
        <f t="shared" si="464"/>
        <v>0</v>
      </c>
      <c r="H2324" s="17"/>
      <c r="I2324" s="17"/>
      <c r="J2324" s="17"/>
      <c r="K2324" s="17"/>
      <c r="L2324" s="17"/>
      <c r="M2324" s="17"/>
      <c r="N2324" s="17"/>
      <c r="O2324" s="17"/>
      <c r="P2324" s="115"/>
      <c r="Q2324" s="62">
        <f>IF(C2324&gt;A_Stammdaten!$B$12,0,SUM(G2324,H2324,J2324,K2324,M2324,N2324)-SUM(I2324,L2324,O2324,P2324))</f>
        <v>0</v>
      </c>
      <c r="R2324" s="17"/>
      <c r="S2324" s="17"/>
      <c r="T2324" s="17"/>
      <c r="U2324" s="62">
        <f t="shared" si="456"/>
        <v>0</v>
      </c>
      <c r="V2324" s="63">
        <f>IF(ISBLANK($B2324),0,VLOOKUP($B2324,Listen!$A$2:$C$45,2,FALSE))</f>
        <v>0</v>
      </c>
      <c r="W2324" s="63">
        <f>IF(ISBLANK($B2324),0,VLOOKUP($B2324,Listen!$A$2:$C$45,3,FALSE))</f>
        <v>0</v>
      </c>
      <c r="X2324" s="49">
        <f t="shared" si="455"/>
        <v>0</v>
      </c>
      <c r="Y2324" s="49">
        <f t="shared" si="454"/>
        <v>0</v>
      </c>
      <c r="Z2324" s="49">
        <f t="shared" si="454"/>
        <v>0</v>
      </c>
      <c r="AA2324" s="49">
        <f t="shared" si="454"/>
        <v>0</v>
      </c>
      <c r="AB2324" s="49">
        <f t="shared" si="454"/>
        <v>0</v>
      </c>
      <c r="AC2324" s="49">
        <f t="shared" si="454"/>
        <v>0</v>
      </c>
      <c r="AD2324" s="49">
        <f t="shared" si="454"/>
        <v>0</v>
      </c>
      <c r="AE2324" s="51">
        <f t="shared" si="453"/>
        <v>0</v>
      </c>
      <c r="AF2324" s="51">
        <f>IF(C2324=A_Stammdaten!$B$12,D_SAV!$U2324-D_SAV!$AG2324,HLOOKUP(A_Stammdaten!$B$12-1,$AH$4:$AN$4004,ROW(C2324)-3,FALSE)-$AG2324)</f>
        <v>0</v>
      </c>
      <c r="AG2324" s="51">
        <f>HLOOKUP(A_Stammdaten!$B$12,$AH$4:$AN$4004,ROW(C2324)-3,FALSE)</f>
        <v>0</v>
      </c>
      <c r="AH2324" s="51">
        <f t="shared" si="457"/>
        <v>0</v>
      </c>
      <c r="AI2324" s="51">
        <f t="shared" si="458"/>
        <v>0</v>
      </c>
      <c r="AJ2324" s="51">
        <f t="shared" si="459"/>
        <v>0</v>
      </c>
      <c r="AK2324" s="51">
        <f t="shared" si="460"/>
        <v>0</v>
      </c>
      <c r="AL2324" s="51">
        <f t="shared" si="461"/>
        <v>0</v>
      </c>
      <c r="AM2324" s="51">
        <f t="shared" si="462"/>
        <v>0</v>
      </c>
      <c r="AN2324" s="51">
        <f t="shared" si="463"/>
        <v>0</v>
      </c>
    </row>
    <row r="2325" spans="1:40" x14ac:dyDescent="0.25">
      <c r="A2325" s="17"/>
      <c r="B2325" s="17"/>
      <c r="C2325" s="35"/>
      <c r="D2325" s="17"/>
      <c r="E2325" s="17"/>
      <c r="F2325" s="17"/>
      <c r="G2325" s="62">
        <f t="shared" si="464"/>
        <v>0</v>
      </c>
      <c r="H2325" s="17"/>
      <c r="I2325" s="17"/>
      <c r="J2325" s="17"/>
      <c r="K2325" s="17"/>
      <c r="L2325" s="17"/>
      <c r="M2325" s="17"/>
      <c r="N2325" s="17"/>
      <c r="O2325" s="17"/>
      <c r="P2325" s="115"/>
      <c r="Q2325" s="62">
        <f>IF(C2325&gt;A_Stammdaten!$B$12,0,SUM(G2325,H2325,J2325,K2325,M2325,N2325)-SUM(I2325,L2325,O2325,P2325))</f>
        <v>0</v>
      </c>
      <c r="R2325" s="17"/>
      <c r="S2325" s="17"/>
      <c r="T2325" s="17"/>
      <c r="U2325" s="62">
        <f t="shared" si="456"/>
        <v>0</v>
      </c>
      <c r="V2325" s="63">
        <f>IF(ISBLANK($B2325),0,VLOOKUP($B2325,Listen!$A$2:$C$45,2,FALSE))</f>
        <v>0</v>
      </c>
      <c r="W2325" s="63">
        <f>IF(ISBLANK($B2325),0,VLOOKUP($B2325,Listen!$A$2:$C$45,3,FALSE))</f>
        <v>0</v>
      </c>
      <c r="X2325" s="49">
        <f t="shared" si="455"/>
        <v>0</v>
      </c>
      <c r="Y2325" s="49">
        <f t="shared" si="454"/>
        <v>0</v>
      </c>
      <c r="Z2325" s="49">
        <f t="shared" si="454"/>
        <v>0</v>
      </c>
      <c r="AA2325" s="49">
        <f t="shared" si="454"/>
        <v>0</v>
      </c>
      <c r="AB2325" s="49">
        <f t="shared" si="454"/>
        <v>0</v>
      </c>
      <c r="AC2325" s="49">
        <f t="shared" si="454"/>
        <v>0</v>
      </c>
      <c r="AD2325" s="49">
        <f t="shared" si="454"/>
        <v>0</v>
      </c>
      <c r="AE2325" s="51">
        <f t="shared" ref="AE2325:AE2388" si="465">AG2325+AF2325</f>
        <v>0</v>
      </c>
      <c r="AF2325" s="51">
        <f>IF(C2325=A_Stammdaten!$B$12,D_SAV!$U2325-D_SAV!$AG2325,HLOOKUP(A_Stammdaten!$B$12-1,$AH$4:$AN$4004,ROW(C2325)-3,FALSE)-$AG2325)</f>
        <v>0</v>
      </c>
      <c r="AG2325" s="51">
        <f>HLOOKUP(A_Stammdaten!$B$12,$AH$4:$AN$4004,ROW(C2325)-3,FALSE)</f>
        <v>0</v>
      </c>
      <c r="AH2325" s="51">
        <f t="shared" si="457"/>
        <v>0</v>
      </c>
      <c r="AI2325" s="51">
        <f t="shared" si="458"/>
        <v>0</v>
      </c>
      <c r="AJ2325" s="51">
        <f t="shared" si="459"/>
        <v>0</v>
      </c>
      <c r="AK2325" s="51">
        <f t="shared" si="460"/>
        <v>0</v>
      </c>
      <c r="AL2325" s="51">
        <f t="shared" si="461"/>
        <v>0</v>
      </c>
      <c r="AM2325" s="51">
        <f t="shared" si="462"/>
        <v>0</v>
      </c>
      <c r="AN2325" s="51">
        <f t="shared" si="463"/>
        <v>0</v>
      </c>
    </row>
    <row r="2326" spans="1:40" x14ac:dyDescent="0.25">
      <c r="A2326" s="17"/>
      <c r="B2326" s="17"/>
      <c r="C2326" s="35"/>
      <c r="D2326" s="17"/>
      <c r="E2326" s="17"/>
      <c r="F2326" s="17"/>
      <c r="G2326" s="62">
        <f t="shared" si="464"/>
        <v>0</v>
      </c>
      <c r="H2326" s="17"/>
      <c r="I2326" s="17"/>
      <c r="J2326" s="17"/>
      <c r="K2326" s="17"/>
      <c r="L2326" s="17"/>
      <c r="M2326" s="17"/>
      <c r="N2326" s="17"/>
      <c r="O2326" s="17"/>
      <c r="P2326" s="115"/>
      <c r="Q2326" s="62">
        <f>IF(C2326&gt;A_Stammdaten!$B$12,0,SUM(G2326,H2326,J2326,K2326,M2326,N2326)-SUM(I2326,L2326,O2326,P2326))</f>
        <v>0</v>
      </c>
      <c r="R2326" s="17"/>
      <c r="S2326" s="17"/>
      <c r="T2326" s="17"/>
      <c r="U2326" s="62">
        <f t="shared" si="456"/>
        <v>0</v>
      </c>
      <c r="V2326" s="63">
        <f>IF(ISBLANK($B2326),0,VLOOKUP($B2326,Listen!$A$2:$C$45,2,FALSE))</f>
        <v>0</v>
      </c>
      <c r="W2326" s="63">
        <f>IF(ISBLANK($B2326),0,VLOOKUP($B2326,Listen!$A$2:$C$45,3,FALSE))</f>
        <v>0</v>
      </c>
      <c r="X2326" s="49">
        <f t="shared" si="455"/>
        <v>0</v>
      </c>
      <c r="Y2326" s="49">
        <f t="shared" si="454"/>
        <v>0</v>
      </c>
      <c r="Z2326" s="49">
        <f t="shared" si="454"/>
        <v>0</v>
      </c>
      <c r="AA2326" s="49">
        <f t="shared" si="454"/>
        <v>0</v>
      </c>
      <c r="AB2326" s="49">
        <f t="shared" si="454"/>
        <v>0</v>
      </c>
      <c r="AC2326" s="49">
        <f t="shared" si="454"/>
        <v>0</v>
      </c>
      <c r="AD2326" s="49">
        <f t="shared" si="454"/>
        <v>0</v>
      </c>
      <c r="AE2326" s="51">
        <f t="shared" si="465"/>
        <v>0</v>
      </c>
      <c r="AF2326" s="51">
        <f>IF(C2326=A_Stammdaten!$B$12,D_SAV!$U2326-D_SAV!$AG2326,HLOOKUP(A_Stammdaten!$B$12-1,$AH$4:$AN$4004,ROW(C2326)-3,FALSE)-$AG2326)</f>
        <v>0</v>
      </c>
      <c r="AG2326" s="51">
        <f>HLOOKUP(A_Stammdaten!$B$12,$AH$4:$AN$4004,ROW(C2326)-3,FALSE)</f>
        <v>0</v>
      </c>
      <c r="AH2326" s="51">
        <f t="shared" si="457"/>
        <v>0</v>
      </c>
      <c r="AI2326" s="51">
        <f t="shared" si="458"/>
        <v>0</v>
      </c>
      <c r="AJ2326" s="51">
        <f t="shared" si="459"/>
        <v>0</v>
      </c>
      <c r="AK2326" s="51">
        <f t="shared" si="460"/>
        <v>0</v>
      </c>
      <c r="AL2326" s="51">
        <f t="shared" si="461"/>
        <v>0</v>
      </c>
      <c r="AM2326" s="51">
        <f t="shared" si="462"/>
        <v>0</v>
      </c>
      <c r="AN2326" s="51">
        <f t="shared" si="463"/>
        <v>0</v>
      </c>
    </row>
    <row r="2327" spans="1:40" x14ac:dyDescent="0.25">
      <c r="A2327" s="17"/>
      <c r="B2327" s="17"/>
      <c r="C2327" s="35"/>
      <c r="D2327" s="17"/>
      <c r="E2327" s="17"/>
      <c r="F2327" s="17"/>
      <c r="G2327" s="62">
        <f t="shared" si="464"/>
        <v>0</v>
      </c>
      <c r="H2327" s="17"/>
      <c r="I2327" s="17"/>
      <c r="J2327" s="17"/>
      <c r="K2327" s="17"/>
      <c r="L2327" s="17"/>
      <c r="M2327" s="17"/>
      <c r="N2327" s="17"/>
      <c r="O2327" s="17"/>
      <c r="P2327" s="115"/>
      <c r="Q2327" s="62">
        <f>IF(C2327&gt;A_Stammdaten!$B$12,0,SUM(G2327,H2327,J2327,K2327,M2327,N2327)-SUM(I2327,L2327,O2327,P2327))</f>
        <v>0</v>
      </c>
      <c r="R2327" s="17"/>
      <c r="S2327" s="17"/>
      <c r="T2327" s="17"/>
      <c r="U2327" s="62">
        <f t="shared" si="456"/>
        <v>0</v>
      </c>
      <c r="V2327" s="63">
        <f>IF(ISBLANK($B2327),0,VLOOKUP($B2327,Listen!$A$2:$C$45,2,FALSE))</f>
        <v>0</v>
      </c>
      <c r="W2327" s="63">
        <f>IF(ISBLANK($B2327),0,VLOOKUP($B2327,Listen!$A$2:$C$45,3,FALSE))</f>
        <v>0</v>
      </c>
      <c r="X2327" s="49">
        <f t="shared" si="455"/>
        <v>0</v>
      </c>
      <c r="Y2327" s="49">
        <f t="shared" si="454"/>
        <v>0</v>
      </c>
      <c r="Z2327" s="49">
        <f t="shared" si="454"/>
        <v>0</v>
      </c>
      <c r="AA2327" s="49">
        <f t="shared" si="454"/>
        <v>0</v>
      </c>
      <c r="AB2327" s="49">
        <f t="shared" si="454"/>
        <v>0</v>
      </c>
      <c r="AC2327" s="49">
        <f t="shared" si="454"/>
        <v>0</v>
      </c>
      <c r="AD2327" s="49">
        <f t="shared" si="454"/>
        <v>0</v>
      </c>
      <c r="AE2327" s="51">
        <f t="shared" si="465"/>
        <v>0</v>
      </c>
      <c r="AF2327" s="51">
        <f>IF(C2327=A_Stammdaten!$B$12,D_SAV!$U2327-D_SAV!$AG2327,HLOOKUP(A_Stammdaten!$B$12-1,$AH$4:$AN$4004,ROW(C2327)-3,FALSE)-$AG2327)</f>
        <v>0</v>
      </c>
      <c r="AG2327" s="51">
        <f>HLOOKUP(A_Stammdaten!$B$12,$AH$4:$AN$4004,ROW(C2327)-3,FALSE)</f>
        <v>0</v>
      </c>
      <c r="AH2327" s="51">
        <f t="shared" si="457"/>
        <v>0</v>
      </c>
      <c r="AI2327" s="51">
        <f t="shared" si="458"/>
        <v>0</v>
      </c>
      <c r="AJ2327" s="51">
        <f t="shared" si="459"/>
        <v>0</v>
      </c>
      <c r="AK2327" s="51">
        <f t="shared" si="460"/>
        <v>0</v>
      </c>
      <c r="AL2327" s="51">
        <f t="shared" si="461"/>
        <v>0</v>
      </c>
      <c r="AM2327" s="51">
        <f t="shared" si="462"/>
        <v>0</v>
      </c>
      <c r="AN2327" s="51">
        <f t="shared" si="463"/>
        <v>0</v>
      </c>
    </row>
    <row r="2328" spans="1:40" x14ac:dyDescent="0.25">
      <c r="A2328" s="17"/>
      <c r="B2328" s="17"/>
      <c r="C2328" s="35"/>
      <c r="D2328" s="17"/>
      <c r="E2328" s="17"/>
      <c r="F2328" s="17"/>
      <c r="G2328" s="62">
        <f t="shared" si="464"/>
        <v>0</v>
      </c>
      <c r="H2328" s="17"/>
      <c r="I2328" s="17"/>
      <c r="J2328" s="17"/>
      <c r="K2328" s="17"/>
      <c r="L2328" s="17"/>
      <c r="M2328" s="17"/>
      <c r="N2328" s="17"/>
      <c r="O2328" s="17"/>
      <c r="P2328" s="115"/>
      <c r="Q2328" s="62">
        <f>IF(C2328&gt;A_Stammdaten!$B$12,0,SUM(G2328,H2328,J2328,K2328,M2328,N2328)-SUM(I2328,L2328,O2328,P2328))</f>
        <v>0</v>
      </c>
      <c r="R2328" s="17"/>
      <c r="S2328" s="17"/>
      <c r="T2328" s="17"/>
      <c r="U2328" s="62">
        <f t="shared" si="456"/>
        <v>0</v>
      </c>
      <c r="V2328" s="63">
        <f>IF(ISBLANK($B2328),0,VLOOKUP($B2328,Listen!$A$2:$C$45,2,FALSE))</f>
        <v>0</v>
      </c>
      <c r="W2328" s="63">
        <f>IF(ISBLANK($B2328),0,VLOOKUP($B2328,Listen!$A$2:$C$45,3,FALSE))</f>
        <v>0</v>
      </c>
      <c r="X2328" s="49">
        <f t="shared" si="455"/>
        <v>0</v>
      </c>
      <c r="Y2328" s="49">
        <f t="shared" si="454"/>
        <v>0</v>
      </c>
      <c r="Z2328" s="49">
        <f t="shared" si="454"/>
        <v>0</v>
      </c>
      <c r="AA2328" s="49">
        <f t="shared" si="454"/>
        <v>0</v>
      </c>
      <c r="AB2328" s="49">
        <f t="shared" si="454"/>
        <v>0</v>
      </c>
      <c r="AC2328" s="49">
        <f t="shared" si="454"/>
        <v>0</v>
      </c>
      <c r="AD2328" s="49">
        <f t="shared" si="454"/>
        <v>0</v>
      </c>
      <c r="AE2328" s="51">
        <f t="shared" si="465"/>
        <v>0</v>
      </c>
      <c r="AF2328" s="51">
        <f>IF(C2328=A_Stammdaten!$B$12,D_SAV!$U2328-D_SAV!$AG2328,HLOOKUP(A_Stammdaten!$B$12-1,$AH$4:$AN$4004,ROW(C2328)-3,FALSE)-$AG2328)</f>
        <v>0</v>
      </c>
      <c r="AG2328" s="51">
        <f>HLOOKUP(A_Stammdaten!$B$12,$AH$4:$AN$4004,ROW(C2328)-3,FALSE)</f>
        <v>0</v>
      </c>
      <c r="AH2328" s="51">
        <f t="shared" si="457"/>
        <v>0</v>
      </c>
      <c r="AI2328" s="51">
        <f t="shared" si="458"/>
        <v>0</v>
      </c>
      <c r="AJ2328" s="51">
        <f t="shared" si="459"/>
        <v>0</v>
      </c>
      <c r="AK2328" s="51">
        <f t="shared" si="460"/>
        <v>0</v>
      </c>
      <c r="AL2328" s="51">
        <f t="shared" si="461"/>
        <v>0</v>
      </c>
      <c r="AM2328" s="51">
        <f t="shared" si="462"/>
        <v>0</v>
      </c>
      <c r="AN2328" s="51">
        <f t="shared" si="463"/>
        <v>0</v>
      </c>
    </row>
    <row r="2329" spans="1:40" x14ac:dyDescent="0.25">
      <c r="A2329" s="17"/>
      <c r="B2329" s="17"/>
      <c r="C2329" s="35"/>
      <c r="D2329" s="17"/>
      <c r="E2329" s="17"/>
      <c r="F2329" s="17"/>
      <c r="G2329" s="62">
        <f t="shared" si="464"/>
        <v>0</v>
      </c>
      <c r="H2329" s="17"/>
      <c r="I2329" s="17"/>
      <c r="J2329" s="17"/>
      <c r="K2329" s="17"/>
      <c r="L2329" s="17"/>
      <c r="M2329" s="17"/>
      <c r="N2329" s="17"/>
      <c r="O2329" s="17"/>
      <c r="P2329" s="115"/>
      <c r="Q2329" s="62">
        <f>IF(C2329&gt;A_Stammdaten!$B$12,0,SUM(G2329,H2329,J2329,K2329,M2329,N2329)-SUM(I2329,L2329,O2329,P2329))</f>
        <v>0</v>
      </c>
      <c r="R2329" s="17"/>
      <c r="S2329" s="17"/>
      <c r="T2329" s="17"/>
      <c r="U2329" s="62">
        <f t="shared" si="456"/>
        <v>0</v>
      </c>
      <c r="V2329" s="63">
        <f>IF(ISBLANK($B2329),0,VLOOKUP($B2329,Listen!$A$2:$C$45,2,FALSE))</f>
        <v>0</v>
      </c>
      <c r="W2329" s="63">
        <f>IF(ISBLANK($B2329),0,VLOOKUP($B2329,Listen!$A$2:$C$45,3,FALSE))</f>
        <v>0</v>
      </c>
      <c r="X2329" s="49">
        <f t="shared" si="455"/>
        <v>0</v>
      </c>
      <c r="Y2329" s="49">
        <f t="shared" si="454"/>
        <v>0</v>
      </c>
      <c r="Z2329" s="49">
        <f t="shared" si="454"/>
        <v>0</v>
      </c>
      <c r="AA2329" s="49">
        <f t="shared" si="454"/>
        <v>0</v>
      </c>
      <c r="AB2329" s="49">
        <f t="shared" si="454"/>
        <v>0</v>
      </c>
      <c r="AC2329" s="49">
        <f t="shared" si="454"/>
        <v>0</v>
      </c>
      <c r="AD2329" s="49">
        <f t="shared" si="454"/>
        <v>0</v>
      </c>
      <c r="AE2329" s="51">
        <f t="shared" si="465"/>
        <v>0</v>
      </c>
      <c r="AF2329" s="51">
        <f>IF(C2329=A_Stammdaten!$B$12,D_SAV!$U2329-D_SAV!$AG2329,HLOOKUP(A_Stammdaten!$B$12-1,$AH$4:$AN$4004,ROW(C2329)-3,FALSE)-$AG2329)</f>
        <v>0</v>
      </c>
      <c r="AG2329" s="51">
        <f>HLOOKUP(A_Stammdaten!$B$12,$AH$4:$AN$4004,ROW(C2329)-3,FALSE)</f>
        <v>0</v>
      </c>
      <c r="AH2329" s="51">
        <f t="shared" si="457"/>
        <v>0</v>
      </c>
      <c r="AI2329" s="51">
        <f t="shared" si="458"/>
        <v>0</v>
      </c>
      <c r="AJ2329" s="51">
        <f t="shared" si="459"/>
        <v>0</v>
      </c>
      <c r="AK2329" s="51">
        <f t="shared" si="460"/>
        <v>0</v>
      </c>
      <c r="AL2329" s="51">
        <f t="shared" si="461"/>
        <v>0</v>
      </c>
      <c r="AM2329" s="51">
        <f t="shared" si="462"/>
        <v>0</v>
      </c>
      <c r="AN2329" s="51">
        <f t="shared" si="463"/>
        <v>0</v>
      </c>
    </row>
    <row r="2330" spans="1:40" x14ac:dyDescent="0.25">
      <c r="A2330" s="17"/>
      <c r="B2330" s="17"/>
      <c r="C2330" s="35"/>
      <c r="D2330" s="17"/>
      <c r="E2330" s="17"/>
      <c r="F2330" s="17"/>
      <c r="G2330" s="62">
        <f t="shared" si="464"/>
        <v>0</v>
      </c>
      <c r="H2330" s="17"/>
      <c r="I2330" s="17"/>
      <c r="J2330" s="17"/>
      <c r="K2330" s="17"/>
      <c r="L2330" s="17"/>
      <c r="M2330" s="17"/>
      <c r="N2330" s="17"/>
      <c r="O2330" s="17"/>
      <c r="P2330" s="115"/>
      <c r="Q2330" s="62">
        <f>IF(C2330&gt;A_Stammdaten!$B$12,0,SUM(G2330,H2330,J2330,K2330,M2330,N2330)-SUM(I2330,L2330,O2330,P2330))</f>
        <v>0</v>
      </c>
      <c r="R2330" s="17"/>
      <c r="S2330" s="17"/>
      <c r="T2330" s="17"/>
      <c r="U2330" s="62">
        <f t="shared" si="456"/>
        <v>0</v>
      </c>
      <c r="V2330" s="63">
        <f>IF(ISBLANK($B2330),0,VLOOKUP($B2330,Listen!$A$2:$C$45,2,FALSE))</f>
        <v>0</v>
      </c>
      <c r="W2330" s="63">
        <f>IF(ISBLANK($B2330),0,VLOOKUP($B2330,Listen!$A$2:$C$45,3,FALSE))</f>
        <v>0</v>
      </c>
      <c r="X2330" s="49">
        <f t="shared" si="455"/>
        <v>0</v>
      </c>
      <c r="Y2330" s="49">
        <f t="shared" si="454"/>
        <v>0</v>
      </c>
      <c r="Z2330" s="49">
        <f t="shared" si="454"/>
        <v>0</v>
      </c>
      <c r="AA2330" s="49">
        <f t="shared" si="454"/>
        <v>0</v>
      </c>
      <c r="AB2330" s="49">
        <f t="shared" si="454"/>
        <v>0</v>
      </c>
      <c r="AC2330" s="49">
        <f t="shared" si="454"/>
        <v>0</v>
      </c>
      <c r="AD2330" s="49">
        <f t="shared" si="454"/>
        <v>0</v>
      </c>
      <c r="AE2330" s="51">
        <f t="shared" si="465"/>
        <v>0</v>
      </c>
      <c r="AF2330" s="51">
        <f>IF(C2330=A_Stammdaten!$B$12,D_SAV!$U2330-D_SAV!$AG2330,HLOOKUP(A_Stammdaten!$B$12-1,$AH$4:$AN$4004,ROW(C2330)-3,FALSE)-$AG2330)</f>
        <v>0</v>
      </c>
      <c r="AG2330" s="51">
        <f>HLOOKUP(A_Stammdaten!$B$12,$AH$4:$AN$4004,ROW(C2330)-3,FALSE)</f>
        <v>0</v>
      </c>
      <c r="AH2330" s="51">
        <f t="shared" si="457"/>
        <v>0</v>
      </c>
      <c r="AI2330" s="51">
        <f t="shared" si="458"/>
        <v>0</v>
      </c>
      <c r="AJ2330" s="51">
        <f t="shared" si="459"/>
        <v>0</v>
      </c>
      <c r="AK2330" s="51">
        <f t="shared" si="460"/>
        <v>0</v>
      </c>
      <c r="AL2330" s="51">
        <f t="shared" si="461"/>
        <v>0</v>
      </c>
      <c r="AM2330" s="51">
        <f t="shared" si="462"/>
        <v>0</v>
      </c>
      <c r="AN2330" s="51">
        <f t="shared" si="463"/>
        <v>0</v>
      </c>
    </row>
    <row r="2331" spans="1:40" x14ac:dyDescent="0.25">
      <c r="A2331" s="17"/>
      <c r="B2331" s="17"/>
      <c r="C2331" s="35"/>
      <c r="D2331" s="17"/>
      <c r="E2331" s="17"/>
      <c r="F2331" s="17"/>
      <c r="G2331" s="62">
        <f t="shared" si="464"/>
        <v>0</v>
      </c>
      <c r="H2331" s="17"/>
      <c r="I2331" s="17"/>
      <c r="J2331" s="17"/>
      <c r="K2331" s="17"/>
      <c r="L2331" s="17"/>
      <c r="M2331" s="17"/>
      <c r="N2331" s="17"/>
      <c r="O2331" s="17"/>
      <c r="P2331" s="115"/>
      <c r="Q2331" s="62">
        <f>IF(C2331&gt;A_Stammdaten!$B$12,0,SUM(G2331,H2331,J2331,K2331,M2331,N2331)-SUM(I2331,L2331,O2331,P2331))</f>
        <v>0</v>
      </c>
      <c r="R2331" s="17"/>
      <c r="S2331" s="17"/>
      <c r="T2331" s="17"/>
      <c r="U2331" s="62">
        <f t="shared" si="456"/>
        <v>0</v>
      </c>
      <c r="V2331" s="63">
        <f>IF(ISBLANK($B2331),0,VLOOKUP($B2331,Listen!$A$2:$C$45,2,FALSE))</f>
        <v>0</v>
      </c>
      <c r="W2331" s="63">
        <f>IF(ISBLANK($B2331),0,VLOOKUP($B2331,Listen!$A$2:$C$45,3,FALSE))</f>
        <v>0</v>
      </c>
      <c r="X2331" s="49">
        <f t="shared" si="455"/>
        <v>0</v>
      </c>
      <c r="Y2331" s="49">
        <f t="shared" si="454"/>
        <v>0</v>
      </c>
      <c r="Z2331" s="49">
        <f t="shared" si="454"/>
        <v>0</v>
      </c>
      <c r="AA2331" s="49">
        <f t="shared" si="454"/>
        <v>0</v>
      </c>
      <c r="AB2331" s="49">
        <f t="shared" si="454"/>
        <v>0</v>
      </c>
      <c r="AC2331" s="49">
        <f t="shared" si="454"/>
        <v>0</v>
      </c>
      <c r="AD2331" s="49">
        <f t="shared" si="454"/>
        <v>0</v>
      </c>
      <c r="AE2331" s="51">
        <f t="shared" si="465"/>
        <v>0</v>
      </c>
      <c r="AF2331" s="51">
        <f>IF(C2331=A_Stammdaten!$B$12,D_SAV!$U2331-D_SAV!$AG2331,HLOOKUP(A_Stammdaten!$B$12-1,$AH$4:$AN$4004,ROW(C2331)-3,FALSE)-$AG2331)</f>
        <v>0</v>
      </c>
      <c r="AG2331" s="51">
        <f>HLOOKUP(A_Stammdaten!$B$12,$AH$4:$AN$4004,ROW(C2331)-3,FALSE)</f>
        <v>0</v>
      </c>
      <c r="AH2331" s="51">
        <f t="shared" si="457"/>
        <v>0</v>
      </c>
      <c r="AI2331" s="51">
        <f t="shared" si="458"/>
        <v>0</v>
      </c>
      <c r="AJ2331" s="51">
        <f t="shared" si="459"/>
        <v>0</v>
      </c>
      <c r="AK2331" s="51">
        <f t="shared" si="460"/>
        <v>0</v>
      </c>
      <c r="AL2331" s="51">
        <f t="shared" si="461"/>
        <v>0</v>
      </c>
      <c r="AM2331" s="51">
        <f t="shared" si="462"/>
        <v>0</v>
      </c>
      <c r="AN2331" s="51">
        <f t="shared" si="463"/>
        <v>0</v>
      </c>
    </row>
    <row r="2332" spans="1:40" x14ac:dyDescent="0.25">
      <c r="A2332" s="17"/>
      <c r="B2332" s="17"/>
      <c r="C2332" s="35"/>
      <c r="D2332" s="17"/>
      <c r="E2332" s="17"/>
      <c r="F2332" s="17"/>
      <c r="G2332" s="62">
        <f t="shared" si="464"/>
        <v>0</v>
      </c>
      <c r="H2332" s="17"/>
      <c r="I2332" s="17"/>
      <c r="J2332" s="17"/>
      <c r="K2332" s="17"/>
      <c r="L2332" s="17"/>
      <c r="M2332" s="17"/>
      <c r="N2332" s="17"/>
      <c r="O2332" s="17"/>
      <c r="P2332" s="115"/>
      <c r="Q2332" s="62">
        <f>IF(C2332&gt;A_Stammdaten!$B$12,0,SUM(G2332,H2332,J2332,K2332,M2332,N2332)-SUM(I2332,L2332,O2332,P2332))</f>
        <v>0</v>
      </c>
      <c r="R2332" s="17"/>
      <c r="S2332" s="17"/>
      <c r="T2332" s="17"/>
      <c r="U2332" s="62">
        <f t="shared" si="456"/>
        <v>0</v>
      </c>
      <c r="V2332" s="63">
        <f>IF(ISBLANK($B2332),0,VLOOKUP($B2332,Listen!$A$2:$C$45,2,FALSE))</f>
        <v>0</v>
      </c>
      <c r="W2332" s="63">
        <f>IF(ISBLANK($B2332),0,VLOOKUP($B2332,Listen!$A$2:$C$45,3,FALSE))</f>
        <v>0</v>
      </c>
      <c r="X2332" s="49">
        <f t="shared" si="455"/>
        <v>0</v>
      </c>
      <c r="Y2332" s="49">
        <f t="shared" si="454"/>
        <v>0</v>
      </c>
      <c r="Z2332" s="49">
        <f t="shared" si="454"/>
        <v>0</v>
      </c>
      <c r="AA2332" s="49">
        <f t="shared" si="454"/>
        <v>0</v>
      </c>
      <c r="AB2332" s="49">
        <f t="shared" si="454"/>
        <v>0</v>
      </c>
      <c r="AC2332" s="49">
        <f t="shared" si="454"/>
        <v>0</v>
      </c>
      <c r="AD2332" s="49">
        <f t="shared" si="454"/>
        <v>0</v>
      </c>
      <c r="AE2332" s="51">
        <f t="shared" si="465"/>
        <v>0</v>
      </c>
      <c r="AF2332" s="51">
        <f>IF(C2332=A_Stammdaten!$B$12,D_SAV!$U2332-D_SAV!$AG2332,HLOOKUP(A_Stammdaten!$B$12-1,$AH$4:$AN$4004,ROW(C2332)-3,FALSE)-$AG2332)</f>
        <v>0</v>
      </c>
      <c r="AG2332" s="51">
        <f>HLOOKUP(A_Stammdaten!$B$12,$AH$4:$AN$4004,ROW(C2332)-3,FALSE)</f>
        <v>0</v>
      </c>
      <c r="AH2332" s="51">
        <f t="shared" si="457"/>
        <v>0</v>
      </c>
      <c r="AI2332" s="51">
        <f t="shared" si="458"/>
        <v>0</v>
      </c>
      <c r="AJ2332" s="51">
        <f t="shared" si="459"/>
        <v>0</v>
      </c>
      <c r="AK2332" s="51">
        <f t="shared" si="460"/>
        <v>0</v>
      </c>
      <c r="AL2332" s="51">
        <f t="shared" si="461"/>
        <v>0</v>
      </c>
      <c r="AM2332" s="51">
        <f t="shared" si="462"/>
        <v>0</v>
      </c>
      <c r="AN2332" s="51">
        <f t="shared" si="463"/>
        <v>0</v>
      </c>
    </row>
    <row r="2333" spans="1:40" x14ac:dyDescent="0.25">
      <c r="A2333" s="17"/>
      <c r="B2333" s="17"/>
      <c r="C2333" s="35"/>
      <c r="D2333" s="17"/>
      <c r="E2333" s="17"/>
      <c r="F2333" s="17"/>
      <c r="G2333" s="62">
        <f t="shared" si="464"/>
        <v>0</v>
      </c>
      <c r="H2333" s="17"/>
      <c r="I2333" s="17"/>
      <c r="J2333" s="17"/>
      <c r="K2333" s="17"/>
      <c r="L2333" s="17"/>
      <c r="M2333" s="17"/>
      <c r="N2333" s="17"/>
      <c r="O2333" s="17"/>
      <c r="P2333" s="115"/>
      <c r="Q2333" s="62">
        <f>IF(C2333&gt;A_Stammdaten!$B$12,0,SUM(G2333,H2333,J2333,K2333,M2333,N2333)-SUM(I2333,L2333,O2333,P2333))</f>
        <v>0</v>
      </c>
      <c r="R2333" s="17"/>
      <c r="S2333" s="17"/>
      <c r="T2333" s="17"/>
      <c r="U2333" s="62">
        <f t="shared" si="456"/>
        <v>0</v>
      </c>
      <c r="V2333" s="63">
        <f>IF(ISBLANK($B2333),0,VLOOKUP($B2333,Listen!$A$2:$C$45,2,FALSE))</f>
        <v>0</v>
      </c>
      <c r="W2333" s="63">
        <f>IF(ISBLANK($B2333),0,VLOOKUP($B2333,Listen!$A$2:$C$45,3,FALSE))</f>
        <v>0</v>
      </c>
      <c r="X2333" s="49">
        <f t="shared" si="455"/>
        <v>0</v>
      </c>
      <c r="Y2333" s="49">
        <f t="shared" si="454"/>
        <v>0</v>
      </c>
      <c r="Z2333" s="49">
        <f t="shared" si="454"/>
        <v>0</v>
      </c>
      <c r="AA2333" s="49">
        <f t="shared" si="454"/>
        <v>0</v>
      </c>
      <c r="AB2333" s="49">
        <f t="shared" si="454"/>
        <v>0</v>
      </c>
      <c r="AC2333" s="49">
        <f t="shared" si="454"/>
        <v>0</v>
      </c>
      <c r="AD2333" s="49">
        <f t="shared" si="454"/>
        <v>0</v>
      </c>
      <c r="AE2333" s="51">
        <f t="shared" si="465"/>
        <v>0</v>
      </c>
      <c r="AF2333" s="51">
        <f>IF(C2333=A_Stammdaten!$B$12,D_SAV!$U2333-D_SAV!$AG2333,HLOOKUP(A_Stammdaten!$B$12-1,$AH$4:$AN$4004,ROW(C2333)-3,FALSE)-$AG2333)</f>
        <v>0</v>
      </c>
      <c r="AG2333" s="51">
        <f>HLOOKUP(A_Stammdaten!$B$12,$AH$4:$AN$4004,ROW(C2333)-3,FALSE)</f>
        <v>0</v>
      </c>
      <c r="AH2333" s="51">
        <f t="shared" si="457"/>
        <v>0</v>
      </c>
      <c r="AI2333" s="51">
        <f t="shared" si="458"/>
        <v>0</v>
      </c>
      <c r="AJ2333" s="51">
        <f t="shared" si="459"/>
        <v>0</v>
      </c>
      <c r="AK2333" s="51">
        <f t="shared" si="460"/>
        <v>0</v>
      </c>
      <c r="AL2333" s="51">
        <f t="shared" si="461"/>
        <v>0</v>
      </c>
      <c r="AM2333" s="51">
        <f t="shared" si="462"/>
        <v>0</v>
      </c>
      <c r="AN2333" s="51">
        <f t="shared" si="463"/>
        <v>0</v>
      </c>
    </row>
    <row r="2334" spans="1:40" x14ac:dyDescent="0.25">
      <c r="A2334" s="17"/>
      <c r="B2334" s="17"/>
      <c r="C2334" s="35"/>
      <c r="D2334" s="17"/>
      <c r="E2334" s="17"/>
      <c r="F2334" s="17"/>
      <c r="G2334" s="62">
        <f t="shared" si="464"/>
        <v>0</v>
      </c>
      <c r="H2334" s="17"/>
      <c r="I2334" s="17"/>
      <c r="J2334" s="17"/>
      <c r="K2334" s="17"/>
      <c r="L2334" s="17"/>
      <c r="M2334" s="17"/>
      <c r="N2334" s="17"/>
      <c r="O2334" s="17"/>
      <c r="P2334" s="115"/>
      <c r="Q2334" s="62">
        <f>IF(C2334&gt;A_Stammdaten!$B$12,0,SUM(G2334,H2334,J2334,K2334,M2334,N2334)-SUM(I2334,L2334,O2334,P2334))</f>
        <v>0</v>
      </c>
      <c r="R2334" s="17"/>
      <c r="S2334" s="17"/>
      <c r="T2334" s="17"/>
      <c r="U2334" s="62">
        <f t="shared" si="456"/>
        <v>0</v>
      </c>
      <c r="V2334" s="63">
        <f>IF(ISBLANK($B2334),0,VLOOKUP($B2334,Listen!$A$2:$C$45,2,FALSE))</f>
        <v>0</v>
      </c>
      <c r="W2334" s="63">
        <f>IF(ISBLANK($B2334),0,VLOOKUP($B2334,Listen!$A$2:$C$45,3,FALSE))</f>
        <v>0</v>
      </c>
      <c r="X2334" s="49">
        <f t="shared" si="455"/>
        <v>0</v>
      </c>
      <c r="Y2334" s="49">
        <f t="shared" si="454"/>
        <v>0</v>
      </c>
      <c r="Z2334" s="49">
        <f t="shared" si="454"/>
        <v>0</v>
      </c>
      <c r="AA2334" s="49">
        <f t="shared" si="454"/>
        <v>0</v>
      </c>
      <c r="AB2334" s="49">
        <f t="shared" si="454"/>
        <v>0</v>
      </c>
      <c r="AC2334" s="49">
        <f t="shared" si="454"/>
        <v>0</v>
      </c>
      <c r="AD2334" s="49">
        <f t="shared" si="454"/>
        <v>0</v>
      </c>
      <c r="AE2334" s="51">
        <f t="shared" si="465"/>
        <v>0</v>
      </c>
      <c r="AF2334" s="51">
        <f>IF(C2334=A_Stammdaten!$B$12,D_SAV!$U2334-D_SAV!$AG2334,HLOOKUP(A_Stammdaten!$B$12-1,$AH$4:$AN$4004,ROW(C2334)-3,FALSE)-$AG2334)</f>
        <v>0</v>
      </c>
      <c r="AG2334" s="51">
        <f>HLOOKUP(A_Stammdaten!$B$12,$AH$4:$AN$4004,ROW(C2334)-3,FALSE)</f>
        <v>0</v>
      </c>
      <c r="AH2334" s="51">
        <f t="shared" si="457"/>
        <v>0</v>
      </c>
      <c r="AI2334" s="51">
        <f t="shared" si="458"/>
        <v>0</v>
      </c>
      <c r="AJ2334" s="51">
        <f t="shared" si="459"/>
        <v>0</v>
      </c>
      <c r="AK2334" s="51">
        <f t="shared" si="460"/>
        <v>0</v>
      </c>
      <c r="AL2334" s="51">
        <f t="shared" si="461"/>
        <v>0</v>
      </c>
      <c r="AM2334" s="51">
        <f t="shared" si="462"/>
        <v>0</v>
      </c>
      <c r="AN2334" s="51">
        <f t="shared" si="463"/>
        <v>0</v>
      </c>
    </row>
    <row r="2335" spans="1:40" x14ac:dyDescent="0.25">
      <c r="A2335" s="17"/>
      <c r="B2335" s="17"/>
      <c r="C2335" s="35"/>
      <c r="D2335" s="17"/>
      <c r="E2335" s="17"/>
      <c r="F2335" s="17"/>
      <c r="G2335" s="62">
        <f t="shared" si="464"/>
        <v>0</v>
      </c>
      <c r="H2335" s="17"/>
      <c r="I2335" s="17"/>
      <c r="J2335" s="17"/>
      <c r="K2335" s="17"/>
      <c r="L2335" s="17"/>
      <c r="M2335" s="17"/>
      <c r="N2335" s="17"/>
      <c r="O2335" s="17"/>
      <c r="P2335" s="115"/>
      <c r="Q2335" s="62">
        <f>IF(C2335&gt;A_Stammdaten!$B$12,0,SUM(G2335,H2335,J2335,K2335,M2335,N2335)-SUM(I2335,L2335,O2335,P2335))</f>
        <v>0</v>
      </c>
      <c r="R2335" s="17"/>
      <c r="S2335" s="17"/>
      <c r="T2335" s="17"/>
      <c r="U2335" s="62">
        <f t="shared" si="456"/>
        <v>0</v>
      </c>
      <c r="V2335" s="63">
        <f>IF(ISBLANK($B2335),0,VLOOKUP($B2335,Listen!$A$2:$C$45,2,FALSE))</f>
        <v>0</v>
      </c>
      <c r="W2335" s="63">
        <f>IF(ISBLANK($B2335),0,VLOOKUP($B2335,Listen!$A$2:$C$45,3,FALSE))</f>
        <v>0</v>
      </c>
      <c r="X2335" s="49">
        <f t="shared" si="455"/>
        <v>0</v>
      </c>
      <c r="Y2335" s="49">
        <f t="shared" si="454"/>
        <v>0</v>
      </c>
      <c r="Z2335" s="49">
        <f t="shared" si="454"/>
        <v>0</v>
      </c>
      <c r="AA2335" s="49">
        <f t="shared" si="454"/>
        <v>0</v>
      </c>
      <c r="AB2335" s="49">
        <f t="shared" si="454"/>
        <v>0</v>
      </c>
      <c r="AC2335" s="49">
        <f t="shared" si="454"/>
        <v>0</v>
      </c>
      <c r="AD2335" s="49">
        <f t="shared" si="454"/>
        <v>0</v>
      </c>
      <c r="AE2335" s="51">
        <f t="shared" si="465"/>
        <v>0</v>
      </c>
      <c r="AF2335" s="51">
        <f>IF(C2335=A_Stammdaten!$B$12,D_SAV!$U2335-D_SAV!$AG2335,HLOOKUP(A_Stammdaten!$B$12-1,$AH$4:$AN$4004,ROW(C2335)-3,FALSE)-$AG2335)</f>
        <v>0</v>
      </c>
      <c r="AG2335" s="51">
        <f>HLOOKUP(A_Stammdaten!$B$12,$AH$4:$AN$4004,ROW(C2335)-3,FALSE)</f>
        <v>0</v>
      </c>
      <c r="AH2335" s="51">
        <f t="shared" si="457"/>
        <v>0</v>
      </c>
      <c r="AI2335" s="51">
        <f t="shared" si="458"/>
        <v>0</v>
      </c>
      <c r="AJ2335" s="51">
        <f t="shared" si="459"/>
        <v>0</v>
      </c>
      <c r="AK2335" s="51">
        <f t="shared" si="460"/>
        <v>0</v>
      </c>
      <c r="AL2335" s="51">
        <f t="shared" si="461"/>
        <v>0</v>
      </c>
      <c r="AM2335" s="51">
        <f t="shared" si="462"/>
        <v>0</v>
      </c>
      <c r="AN2335" s="51">
        <f t="shared" si="463"/>
        <v>0</v>
      </c>
    </row>
    <row r="2336" spans="1:40" x14ac:dyDescent="0.25">
      <c r="A2336" s="17"/>
      <c r="B2336" s="17"/>
      <c r="C2336" s="35"/>
      <c r="D2336" s="17"/>
      <c r="E2336" s="17"/>
      <c r="F2336" s="17"/>
      <c r="G2336" s="62">
        <f t="shared" si="464"/>
        <v>0</v>
      </c>
      <c r="H2336" s="17"/>
      <c r="I2336" s="17"/>
      <c r="J2336" s="17"/>
      <c r="K2336" s="17"/>
      <c r="L2336" s="17"/>
      <c r="M2336" s="17"/>
      <c r="N2336" s="17"/>
      <c r="O2336" s="17"/>
      <c r="P2336" s="115"/>
      <c r="Q2336" s="62">
        <f>IF(C2336&gt;A_Stammdaten!$B$12,0,SUM(G2336,H2336,J2336,K2336,M2336,N2336)-SUM(I2336,L2336,O2336,P2336))</f>
        <v>0</v>
      </c>
      <c r="R2336" s="17"/>
      <c r="S2336" s="17"/>
      <c r="T2336" s="17"/>
      <c r="U2336" s="62">
        <f t="shared" si="456"/>
        <v>0</v>
      </c>
      <c r="V2336" s="63">
        <f>IF(ISBLANK($B2336),0,VLOOKUP($B2336,Listen!$A$2:$C$45,2,FALSE))</f>
        <v>0</v>
      </c>
      <c r="W2336" s="63">
        <f>IF(ISBLANK($B2336),0,VLOOKUP($B2336,Listen!$A$2:$C$45,3,FALSE))</f>
        <v>0</v>
      </c>
      <c r="X2336" s="49">
        <f t="shared" si="455"/>
        <v>0</v>
      </c>
      <c r="Y2336" s="49">
        <f t="shared" si="454"/>
        <v>0</v>
      </c>
      <c r="Z2336" s="49">
        <f t="shared" si="454"/>
        <v>0</v>
      </c>
      <c r="AA2336" s="49">
        <f t="shared" si="454"/>
        <v>0</v>
      </c>
      <c r="AB2336" s="49">
        <f t="shared" si="454"/>
        <v>0</v>
      </c>
      <c r="AC2336" s="49">
        <f t="shared" si="454"/>
        <v>0</v>
      </c>
      <c r="AD2336" s="49">
        <f t="shared" si="454"/>
        <v>0</v>
      </c>
      <c r="AE2336" s="51">
        <f t="shared" si="465"/>
        <v>0</v>
      </c>
      <c r="AF2336" s="51">
        <f>IF(C2336=A_Stammdaten!$B$12,D_SAV!$U2336-D_SAV!$AG2336,HLOOKUP(A_Stammdaten!$B$12-1,$AH$4:$AN$4004,ROW(C2336)-3,FALSE)-$AG2336)</f>
        <v>0</v>
      </c>
      <c r="AG2336" s="51">
        <f>HLOOKUP(A_Stammdaten!$B$12,$AH$4:$AN$4004,ROW(C2336)-3,FALSE)</f>
        <v>0</v>
      </c>
      <c r="AH2336" s="51">
        <f t="shared" si="457"/>
        <v>0</v>
      </c>
      <c r="AI2336" s="51">
        <f t="shared" si="458"/>
        <v>0</v>
      </c>
      <c r="AJ2336" s="51">
        <f t="shared" si="459"/>
        <v>0</v>
      </c>
      <c r="AK2336" s="51">
        <f t="shared" si="460"/>
        <v>0</v>
      </c>
      <c r="AL2336" s="51">
        <f t="shared" si="461"/>
        <v>0</v>
      </c>
      <c r="AM2336" s="51">
        <f t="shared" si="462"/>
        <v>0</v>
      </c>
      <c r="AN2336" s="51">
        <f t="shared" si="463"/>
        <v>0</v>
      </c>
    </row>
    <row r="2337" spans="1:40" x14ac:dyDescent="0.25">
      <c r="A2337" s="17"/>
      <c r="B2337" s="17"/>
      <c r="C2337" s="35"/>
      <c r="D2337" s="17"/>
      <c r="E2337" s="17"/>
      <c r="F2337" s="17"/>
      <c r="G2337" s="62">
        <f t="shared" si="464"/>
        <v>0</v>
      </c>
      <c r="H2337" s="17"/>
      <c r="I2337" s="17"/>
      <c r="J2337" s="17"/>
      <c r="K2337" s="17"/>
      <c r="L2337" s="17"/>
      <c r="M2337" s="17"/>
      <c r="N2337" s="17"/>
      <c r="O2337" s="17"/>
      <c r="P2337" s="115"/>
      <c r="Q2337" s="62">
        <f>IF(C2337&gt;A_Stammdaten!$B$12,0,SUM(G2337,H2337,J2337,K2337,M2337,N2337)-SUM(I2337,L2337,O2337,P2337))</f>
        <v>0</v>
      </c>
      <c r="R2337" s="17"/>
      <c r="S2337" s="17"/>
      <c r="T2337" s="17"/>
      <c r="U2337" s="62">
        <f t="shared" si="456"/>
        <v>0</v>
      </c>
      <c r="V2337" s="63">
        <f>IF(ISBLANK($B2337),0,VLOOKUP($B2337,Listen!$A$2:$C$45,2,FALSE))</f>
        <v>0</v>
      </c>
      <c r="W2337" s="63">
        <f>IF(ISBLANK($B2337),0,VLOOKUP($B2337,Listen!$A$2:$C$45,3,FALSE))</f>
        <v>0</v>
      </c>
      <c r="X2337" s="49">
        <f t="shared" si="455"/>
        <v>0</v>
      </c>
      <c r="Y2337" s="49">
        <f t="shared" si="454"/>
        <v>0</v>
      </c>
      <c r="Z2337" s="49">
        <f t="shared" si="454"/>
        <v>0</v>
      </c>
      <c r="AA2337" s="49">
        <f t="shared" si="454"/>
        <v>0</v>
      </c>
      <c r="AB2337" s="49">
        <f t="shared" si="454"/>
        <v>0</v>
      </c>
      <c r="AC2337" s="49">
        <f t="shared" si="454"/>
        <v>0</v>
      </c>
      <c r="AD2337" s="49">
        <f t="shared" si="454"/>
        <v>0</v>
      </c>
      <c r="AE2337" s="51">
        <f t="shared" si="465"/>
        <v>0</v>
      </c>
      <c r="AF2337" s="51">
        <f>IF(C2337=A_Stammdaten!$B$12,D_SAV!$U2337-D_SAV!$AG2337,HLOOKUP(A_Stammdaten!$B$12-1,$AH$4:$AN$4004,ROW(C2337)-3,FALSE)-$AG2337)</f>
        <v>0</v>
      </c>
      <c r="AG2337" s="51">
        <f>HLOOKUP(A_Stammdaten!$B$12,$AH$4:$AN$4004,ROW(C2337)-3,FALSE)</f>
        <v>0</v>
      </c>
      <c r="AH2337" s="51">
        <f t="shared" si="457"/>
        <v>0</v>
      </c>
      <c r="AI2337" s="51">
        <f t="shared" si="458"/>
        <v>0</v>
      </c>
      <c r="AJ2337" s="51">
        <f t="shared" si="459"/>
        <v>0</v>
      </c>
      <c r="AK2337" s="51">
        <f t="shared" si="460"/>
        <v>0</v>
      </c>
      <c r="AL2337" s="51">
        <f t="shared" si="461"/>
        <v>0</v>
      </c>
      <c r="AM2337" s="51">
        <f t="shared" si="462"/>
        <v>0</v>
      </c>
      <c r="AN2337" s="51">
        <f t="shared" si="463"/>
        <v>0</v>
      </c>
    </row>
    <row r="2338" spans="1:40" x14ac:dyDescent="0.25">
      <c r="A2338" s="17"/>
      <c r="B2338" s="17"/>
      <c r="C2338" s="35"/>
      <c r="D2338" s="17"/>
      <c r="E2338" s="17"/>
      <c r="F2338" s="17"/>
      <c r="G2338" s="62">
        <f t="shared" si="464"/>
        <v>0</v>
      </c>
      <c r="H2338" s="17"/>
      <c r="I2338" s="17"/>
      <c r="J2338" s="17"/>
      <c r="K2338" s="17"/>
      <c r="L2338" s="17"/>
      <c r="M2338" s="17"/>
      <c r="N2338" s="17"/>
      <c r="O2338" s="17"/>
      <c r="P2338" s="115"/>
      <c r="Q2338" s="62">
        <f>IF(C2338&gt;A_Stammdaten!$B$12,0,SUM(G2338,H2338,J2338,K2338,M2338,N2338)-SUM(I2338,L2338,O2338,P2338))</f>
        <v>0</v>
      </c>
      <c r="R2338" s="17"/>
      <c r="S2338" s="17"/>
      <c r="T2338" s="17"/>
      <c r="U2338" s="62">
        <f t="shared" si="456"/>
        <v>0</v>
      </c>
      <c r="V2338" s="63">
        <f>IF(ISBLANK($B2338),0,VLOOKUP($B2338,Listen!$A$2:$C$45,2,FALSE))</f>
        <v>0</v>
      </c>
      <c r="W2338" s="63">
        <f>IF(ISBLANK($B2338),0,VLOOKUP($B2338,Listen!$A$2:$C$45,3,FALSE))</f>
        <v>0</v>
      </c>
      <c r="X2338" s="49">
        <f t="shared" si="455"/>
        <v>0</v>
      </c>
      <c r="Y2338" s="49">
        <f t="shared" si="454"/>
        <v>0</v>
      </c>
      <c r="Z2338" s="49">
        <f t="shared" si="454"/>
        <v>0</v>
      </c>
      <c r="AA2338" s="49">
        <f t="shared" si="454"/>
        <v>0</v>
      </c>
      <c r="AB2338" s="49">
        <f t="shared" si="454"/>
        <v>0</v>
      </c>
      <c r="AC2338" s="49">
        <f t="shared" si="454"/>
        <v>0</v>
      </c>
      <c r="AD2338" s="49">
        <f t="shared" si="454"/>
        <v>0</v>
      </c>
      <c r="AE2338" s="51">
        <f t="shared" si="465"/>
        <v>0</v>
      </c>
      <c r="AF2338" s="51">
        <f>IF(C2338=A_Stammdaten!$B$12,D_SAV!$U2338-D_SAV!$AG2338,HLOOKUP(A_Stammdaten!$B$12-1,$AH$4:$AN$4004,ROW(C2338)-3,FALSE)-$AG2338)</f>
        <v>0</v>
      </c>
      <c r="AG2338" s="51">
        <f>HLOOKUP(A_Stammdaten!$B$12,$AH$4:$AN$4004,ROW(C2338)-3,FALSE)</f>
        <v>0</v>
      </c>
      <c r="AH2338" s="51">
        <f t="shared" si="457"/>
        <v>0</v>
      </c>
      <c r="AI2338" s="51">
        <f t="shared" si="458"/>
        <v>0</v>
      </c>
      <c r="AJ2338" s="51">
        <f t="shared" si="459"/>
        <v>0</v>
      </c>
      <c r="AK2338" s="51">
        <f t="shared" si="460"/>
        <v>0</v>
      </c>
      <c r="AL2338" s="51">
        <f t="shared" si="461"/>
        <v>0</v>
      </c>
      <c r="AM2338" s="51">
        <f t="shared" si="462"/>
        <v>0</v>
      </c>
      <c r="AN2338" s="51">
        <f t="shared" si="463"/>
        <v>0</v>
      </c>
    </row>
    <row r="2339" spans="1:40" x14ac:dyDescent="0.25">
      <c r="A2339" s="17"/>
      <c r="B2339" s="17"/>
      <c r="C2339" s="35"/>
      <c r="D2339" s="17"/>
      <c r="E2339" s="17"/>
      <c r="F2339" s="17"/>
      <c r="G2339" s="62">
        <f t="shared" si="464"/>
        <v>0</v>
      </c>
      <c r="H2339" s="17"/>
      <c r="I2339" s="17"/>
      <c r="J2339" s="17"/>
      <c r="K2339" s="17"/>
      <c r="L2339" s="17"/>
      <c r="M2339" s="17"/>
      <c r="N2339" s="17"/>
      <c r="O2339" s="17"/>
      <c r="P2339" s="115"/>
      <c r="Q2339" s="62">
        <f>IF(C2339&gt;A_Stammdaten!$B$12,0,SUM(G2339,H2339,J2339,K2339,M2339,N2339)-SUM(I2339,L2339,O2339,P2339))</f>
        <v>0</v>
      </c>
      <c r="R2339" s="17"/>
      <c r="S2339" s="17"/>
      <c r="T2339" s="17"/>
      <c r="U2339" s="62">
        <f t="shared" si="456"/>
        <v>0</v>
      </c>
      <c r="V2339" s="63">
        <f>IF(ISBLANK($B2339),0,VLOOKUP($B2339,Listen!$A$2:$C$45,2,FALSE))</f>
        <v>0</v>
      </c>
      <c r="W2339" s="63">
        <f>IF(ISBLANK($B2339),0,VLOOKUP($B2339,Listen!$A$2:$C$45,3,FALSE))</f>
        <v>0</v>
      </c>
      <c r="X2339" s="49">
        <f t="shared" si="455"/>
        <v>0</v>
      </c>
      <c r="Y2339" s="49">
        <f t="shared" si="454"/>
        <v>0</v>
      </c>
      <c r="Z2339" s="49">
        <f t="shared" si="454"/>
        <v>0</v>
      </c>
      <c r="AA2339" s="49">
        <f t="shared" si="454"/>
        <v>0</v>
      </c>
      <c r="AB2339" s="49">
        <f t="shared" si="454"/>
        <v>0</v>
      </c>
      <c r="AC2339" s="49">
        <f t="shared" si="454"/>
        <v>0</v>
      </c>
      <c r="AD2339" s="49">
        <f t="shared" si="454"/>
        <v>0</v>
      </c>
      <c r="AE2339" s="51">
        <f t="shared" si="465"/>
        <v>0</v>
      </c>
      <c r="AF2339" s="51">
        <f>IF(C2339=A_Stammdaten!$B$12,D_SAV!$U2339-D_SAV!$AG2339,HLOOKUP(A_Stammdaten!$B$12-1,$AH$4:$AN$4004,ROW(C2339)-3,FALSE)-$AG2339)</f>
        <v>0</v>
      </c>
      <c r="AG2339" s="51">
        <f>HLOOKUP(A_Stammdaten!$B$12,$AH$4:$AN$4004,ROW(C2339)-3,FALSE)</f>
        <v>0</v>
      </c>
      <c r="AH2339" s="51">
        <f t="shared" si="457"/>
        <v>0</v>
      </c>
      <c r="AI2339" s="51">
        <f t="shared" si="458"/>
        <v>0</v>
      </c>
      <c r="AJ2339" s="51">
        <f t="shared" si="459"/>
        <v>0</v>
      </c>
      <c r="AK2339" s="51">
        <f t="shared" si="460"/>
        <v>0</v>
      </c>
      <c r="AL2339" s="51">
        <f t="shared" si="461"/>
        <v>0</v>
      </c>
      <c r="AM2339" s="51">
        <f t="shared" si="462"/>
        <v>0</v>
      </c>
      <c r="AN2339" s="51">
        <f t="shared" si="463"/>
        <v>0</v>
      </c>
    </row>
    <row r="2340" spans="1:40" x14ac:dyDescent="0.25">
      <c r="A2340" s="17"/>
      <c r="B2340" s="17"/>
      <c r="C2340" s="35"/>
      <c r="D2340" s="17"/>
      <c r="E2340" s="17"/>
      <c r="F2340" s="17"/>
      <c r="G2340" s="62">
        <f t="shared" si="464"/>
        <v>0</v>
      </c>
      <c r="H2340" s="17"/>
      <c r="I2340" s="17"/>
      <c r="J2340" s="17"/>
      <c r="K2340" s="17"/>
      <c r="L2340" s="17"/>
      <c r="M2340" s="17"/>
      <c r="N2340" s="17"/>
      <c r="O2340" s="17"/>
      <c r="P2340" s="115"/>
      <c r="Q2340" s="62">
        <f>IF(C2340&gt;A_Stammdaten!$B$12,0,SUM(G2340,H2340,J2340,K2340,M2340,N2340)-SUM(I2340,L2340,O2340,P2340))</f>
        <v>0</v>
      </c>
      <c r="R2340" s="17"/>
      <c r="S2340" s="17"/>
      <c r="T2340" s="17"/>
      <c r="U2340" s="62">
        <f t="shared" si="456"/>
        <v>0</v>
      </c>
      <c r="V2340" s="63">
        <f>IF(ISBLANK($B2340),0,VLOOKUP($B2340,Listen!$A$2:$C$45,2,FALSE))</f>
        <v>0</v>
      </c>
      <c r="W2340" s="63">
        <f>IF(ISBLANK($B2340),0,VLOOKUP($B2340,Listen!$A$2:$C$45,3,FALSE))</f>
        <v>0</v>
      </c>
      <c r="X2340" s="49">
        <f t="shared" si="455"/>
        <v>0</v>
      </c>
      <c r="Y2340" s="49">
        <f t="shared" si="454"/>
        <v>0</v>
      </c>
      <c r="Z2340" s="49">
        <f t="shared" si="454"/>
        <v>0</v>
      </c>
      <c r="AA2340" s="49">
        <f t="shared" si="454"/>
        <v>0</v>
      </c>
      <c r="AB2340" s="49">
        <f t="shared" si="454"/>
        <v>0</v>
      </c>
      <c r="AC2340" s="49">
        <f t="shared" si="454"/>
        <v>0</v>
      </c>
      <c r="AD2340" s="49">
        <f t="shared" ref="Y2340:AD2383" si="466">$V2340</f>
        <v>0</v>
      </c>
      <c r="AE2340" s="51">
        <f t="shared" si="465"/>
        <v>0</v>
      </c>
      <c r="AF2340" s="51">
        <f>IF(C2340=A_Stammdaten!$B$12,D_SAV!$U2340-D_SAV!$AG2340,HLOOKUP(A_Stammdaten!$B$12-1,$AH$4:$AN$4004,ROW(C2340)-3,FALSE)-$AG2340)</f>
        <v>0</v>
      </c>
      <c r="AG2340" s="51">
        <f>HLOOKUP(A_Stammdaten!$B$12,$AH$4:$AN$4004,ROW(C2340)-3,FALSE)</f>
        <v>0</v>
      </c>
      <c r="AH2340" s="51">
        <f t="shared" si="457"/>
        <v>0</v>
      </c>
      <c r="AI2340" s="51">
        <f t="shared" si="458"/>
        <v>0</v>
      </c>
      <c r="AJ2340" s="51">
        <f t="shared" si="459"/>
        <v>0</v>
      </c>
      <c r="AK2340" s="51">
        <f t="shared" si="460"/>
        <v>0</v>
      </c>
      <c r="AL2340" s="51">
        <f t="shared" si="461"/>
        <v>0</v>
      </c>
      <c r="AM2340" s="51">
        <f t="shared" si="462"/>
        <v>0</v>
      </c>
      <c r="AN2340" s="51">
        <f t="shared" si="463"/>
        <v>0</v>
      </c>
    </row>
    <row r="2341" spans="1:40" x14ac:dyDescent="0.25">
      <c r="A2341" s="17"/>
      <c r="B2341" s="17"/>
      <c r="C2341" s="35"/>
      <c r="D2341" s="17"/>
      <c r="E2341" s="17"/>
      <c r="F2341" s="17"/>
      <c r="G2341" s="62">
        <f t="shared" si="464"/>
        <v>0</v>
      </c>
      <c r="H2341" s="17"/>
      <c r="I2341" s="17"/>
      <c r="J2341" s="17"/>
      <c r="K2341" s="17"/>
      <c r="L2341" s="17"/>
      <c r="M2341" s="17"/>
      <c r="N2341" s="17"/>
      <c r="O2341" s="17"/>
      <c r="P2341" s="115"/>
      <c r="Q2341" s="62">
        <f>IF(C2341&gt;A_Stammdaten!$B$12,0,SUM(G2341,H2341,J2341,K2341,M2341,N2341)-SUM(I2341,L2341,O2341,P2341))</f>
        <v>0</v>
      </c>
      <c r="R2341" s="17"/>
      <c r="S2341" s="17"/>
      <c r="T2341" s="17"/>
      <c r="U2341" s="62">
        <f t="shared" si="456"/>
        <v>0</v>
      </c>
      <c r="V2341" s="63">
        <f>IF(ISBLANK($B2341),0,VLOOKUP($B2341,Listen!$A$2:$C$45,2,FALSE))</f>
        <v>0</v>
      </c>
      <c r="W2341" s="63">
        <f>IF(ISBLANK($B2341),0,VLOOKUP($B2341,Listen!$A$2:$C$45,3,FALSE))</f>
        <v>0</v>
      </c>
      <c r="X2341" s="49">
        <f t="shared" si="455"/>
        <v>0</v>
      </c>
      <c r="Y2341" s="49">
        <f t="shared" si="466"/>
        <v>0</v>
      </c>
      <c r="Z2341" s="49">
        <f t="shared" si="466"/>
        <v>0</v>
      </c>
      <c r="AA2341" s="49">
        <f t="shared" si="466"/>
        <v>0</v>
      </c>
      <c r="AB2341" s="49">
        <f t="shared" si="466"/>
        <v>0</v>
      </c>
      <c r="AC2341" s="49">
        <f t="shared" si="466"/>
        <v>0</v>
      </c>
      <c r="AD2341" s="49">
        <f t="shared" si="466"/>
        <v>0</v>
      </c>
      <c r="AE2341" s="51">
        <f t="shared" si="465"/>
        <v>0</v>
      </c>
      <c r="AF2341" s="51">
        <f>IF(C2341=A_Stammdaten!$B$12,D_SAV!$U2341-D_SAV!$AG2341,HLOOKUP(A_Stammdaten!$B$12-1,$AH$4:$AN$4004,ROW(C2341)-3,FALSE)-$AG2341)</f>
        <v>0</v>
      </c>
      <c r="AG2341" s="51">
        <f>HLOOKUP(A_Stammdaten!$B$12,$AH$4:$AN$4004,ROW(C2341)-3,FALSE)</f>
        <v>0</v>
      </c>
      <c r="AH2341" s="51">
        <f t="shared" si="457"/>
        <v>0</v>
      </c>
      <c r="AI2341" s="51">
        <f t="shared" si="458"/>
        <v>0</v>
      </c>
      <c r="AJ2341" s="51">
        <f t="shared" si="459"/>
        <v>0</v>
      </c>
      <c r="AK2341" s="51">
        <f t="shared" si="460"/>
        <v>0</v>
      </c>
      <c r="AL2341" s="51">
        <f t="shared" si="461"/>
        <v>0</v>
      </c>
      <c r="AM2341" s="51">
        <f t="shared" si="462"/>
        <v>0</v>
      </c>
      <c r="AN2341" s="51">
        <f t="shared" si="463"/>
        <v>0</v>
      </c>
    </row>
    <row r="2342" spans="1:40" x14ac:dyDescent="0.25">
      <c r="A2342" s="17"/>
      <c r="B2342" s="17"/>
      <c r="C2342" s="35"/>
      <c r="D2342" s="17"/>
      <c r="E2342" s="17"/>
      <c r="F2342" s="17"/>
      <c r="G2342" s="62">
        <f t="shared" si="464"/>
        <v>0</v>
      </c>
      <c r="H2342" s="17"/>
      <c r="I2342" s="17"/>
      <c r="J2342" s="17"/>
      <c r="K2342" s="17"/>
      <c r="L2342" s="17"/>
      <c r="M2342" s="17"/>
      <c r="N2342" s="17"/>
      <c r="O2342" s="17"/>
      <c r="P2342" s="115"/>
      <c r="Q2342" s="62">
        <f>IF(C2342&gt;A_Stammdaten!$B$12,0,SUM(G2342,H2342,J2342,K2342,M2342,N2342)-SUM(I2342,L2342,O2342,P2342))</f>
        <v>0</v>
      </c>
      <c r="R2342" s="17"/>
      <c r="S2342" s="17"/>
      <c r="T2342" s="17"/>
      <c r="U2342" s="62">
        <f t="shared" si="456"/>
        <v>0</v>
      </c>
      <c r="V2342" s="63">
        <f>IF(ISBLANK($B2342),0,VLOOKUP($B2342,Listen!$A$2:$C$45,2,FALSE))</f>
        <v>0</v>
      </c>
      <c r="W2342" s="63">
        <f>IF(ISBLANK($B2342),0,VLOOKUP($B2342,Listen!$A$2:$C$45,3,FALSE))</f>
        <v>0</v>
      </c>
      <c r="X2342" s="49">
        <f t="shared" si="455"/>
        <v>0</v>
      </c>
      <c r="Y2342" s="49">
        <f t="shared" si="466"/>
        <v>0</v>
      </c>
      <c r="Z2342" s="49">
        <f t="shared" si="466"/>
        <v>0</v>
      </c>
      <c r="AA2342" s="49">
        <f t="shared" si="466"/>
        <v>0</v>
      </c>
      <c r="AB2342" s="49">
        <f t="shared" si="466"/>
        <v>0</v>
      </c>
      <c r="AC2342" s="49">
        <f t="shared" si="466"/>
        <v>0</v>
      </c>
      <c r="AD2342" s="49">
        <f t="shared" si="466"/>
        <v>0</v>
      </c>
      <c r="AE2342" s="51">
        <f t="shared" si="465"/>
        <v>0</v>
      </c>
      <c r="AF2342" s="51">
        <f>IF(C2342=A_Stammdaten!$B$12,D_SAV!$U2342-D_SAV!$AG2342,HLOOKUP(A_Stammdaten!$B$12-1,$AH$4:$AN$4004,ROW(C2342)-3,FALSE)-$AG2342)</f>
        <v>0</v>
      </c>
      <c r="AG2342" s="51">
        <f>HLOOKUP(A_Stammdaten!$B$12,$AH$4:$AN$4004,ROW(C2342)-3,FALSE)</f>
        <v>0</v>
      </c>
      <c r="AH2342" s="51">
        <f t="shared" si="457"/>
        <v>0</v>
      </c>
      <c r="AI2342" s="51">
        <f t="shared" si="458"/>
        <v>0</v>
      </c>
      <c r="AJ2342" s="51">
        <f t="shared" si="459"/>
        <v>0</v>
      </c>
      <c r="AK2342" s="51">
        <f t="shared" si="460"/>
        <v>0</v>
      </c>
      <c r="AL2342" s="51">
        <f t="shared" si="461"/>
        <v>0</v>
      </c>
      <c r="AM2342" s="51">
        <f t="shared" si="462"/>
        <v>0</v>
      </c>
      <c r="AN2342" s="51">
        <f t="shared" si="463"/>
        <v>0</v>
      </c>
    </row>
    <row r="2343" spans="1:40" x14ac:dyDescent="0.25">
      <c r="A2343" s="17"/>
      <c r="B2343" s="17"/>
      <c r="C2343" s="35"/>
      <c r="D2343" s="17"/>
      <c r="E2343" s="17"/>
      <c r="F2343" s="17"/>
      <c r="G2343" s="62">
        <f t="shared" si="464"/>
        <v>0</v>
      </c>
      <c r="H2343" s="17"/>
      <c r="I2343" s="17"/>
      <c r="J2343" s="17"/>
      <c r="K2343" s="17"/>
      <c r="L2343" s="17"/>
      <c r="M2343" s="17"/>
      <c r="N2343" s="17"/>
      <c r="O2343" s="17"/>
      <c r="P2343" s="115"/>
      <c r="Q2343" s="62">
        <f>IF(C2343&gt;A_Stammdaten!$B$12,0,SUM(G2343,H2343,J2343,K2343,M2343,N2343)-SUM(I2343,L2343,O2343,P2343))</f>
        <v>0</v>
      </c>
      <c r="R2343" s="17"/>
      <c r="S2343" s="17"/>
      <c r="T2343" s="17"/>
      <c r="U2343" s="62">
        <f t="shared" si="456"/>
        <v>0</v>
      </c>
      <c r="V2343" s="63">
        <f>IF(ISBLANK($B2343),0,VLOOKUP($B2343,Listen!$A$2:$C$45,2,FALSE))</f>
        <v>0</v>
      </c>
      <c r="W2343" s="63">
        <f>IF(ISBLANK($B2343),0,VLOOKUP($B2343,Listen!$A$2:$C$45,3,FALSE))</f>
        <v>0</v>
      </c>
      <c r="X2343" s="49">
        <f t="shared" si="455"/>
        <v>0</v>
      </c>
      <c r="Y2343" s="49">
        <f t="shared" si="466"/>
        <v>0</v>
      </c>
      <c r="Z2343" s="49">
        <f t="shared" si="466"/>
        <v>0</v>
      </c>
      <c r="AA2343" s="49">
        <f t="shared" si="466"/>
        <v>0</v>
      </c>
      <c r="AB2343" s="49">
        <f t="shared" si="466"/>
        <v>0</v>
      </c>
      <c r="AC2343" s="49">
        <f t="shared" si="466"/>
        <v>0</v>
      </c>
      <c r="AD2343" s="49">
        <f t="shared" si="466"/>
        <v>0</v>
      </c>
      <c r="AE2343" s="51">
        <f t="shared" si="465"/>
        <v>0</v>
      </c>
      <c r="AF2343" s="51">
        <f>IF(C2343=A_Stammdaten!$B$12,D_SAV!$U2343-D_SAV!$AG2343,HLOOKUP(A_Stammdaten!$B$12-1,$AH$4:$AN$4004,ROW(C2343)-3,FALSE)-$AG2343)</f>
        <v>0</v>
      </c>
      <c r="AG2343" s="51">
        <f>HLOOKUP(A_Stammdaten!$B$12,$AH$4:$AN$4004,ROW(C2343)-3,FALSE)</f>
        <v>0</v>
      </c>
      <c r="AH2343" s="51">
        <f t="shared" si="457"/>
        <v>0</v>
      </c>
      <c r="AI2343" s="51">
        <f t="shared" si="458"/>
        <v>0</v>
      </c>
      <c r="AJ2343" s="51">
        <f t="shared" si="459"/>
        <v>0</v>
      </c>
      <c r="AK2343" s="51">
        <f t="shared" si="460"/>
        <v>0</v>
      </c>
      <c r="AL2343" s="51">
        <f t="shared" si="461"/>
        <v>0</v>
      </c>
      <c r="AM2343" s="51">
        <f t="shared" si="462"/>
        <v>0</v>
      </c>
      <c r="AN2343" s="51">
        <f t="shared" si="463"/>
        <v>0</v>
      </c>
    </row>
    <row r="2344" spans="1:40" x14ac:dyDescent="0.25">
      <c r="A2344" s="17"/>
      <c r="B2344" s="17"/>
      <c r="C2344" s="35"/>
      <c r="D2344" s="17"/>
      <c r="E2344" s="17"/>
      <c r="F2344" s="17"/>
      <c r="G2344" s="62">
        <f t="shared" si="464"/>
        <v>0</v>
      </c>
      <c r="H2344" s="17"/>
      <c r="I2344" s="17"/>
      <c r="J2344" s="17"/>
      <c r="K2344" s="17"/>
      <c r="L2344" s="17"/>
      <c r="M2344" s="17"/>
      <c r="N2344" s="17"/>
      <c r="O2344" s="17"/>
      <c r="P2344" s="115"/>
      <c r="Q2344" s="62">
        <f>IF(C2344&gt;A_Stammdaten!$B$12,0,SUM(G2344,H2344,J2344,K2344,M2344,N2344)-SUM(I2344,L2344,O2344,P2344))</f>
        <v>0</v>
      </c>
      <c r="R2344" s="17"/>
      <c r="S2344" s="17"/>
      <c r="T2344" s="17"/>
      <c r="U2344" s="62">
        <f t="shared" si="456"/>
        <v>0</v>
      </c>
      <c r="V2344" s="63">
        <f>IF(ISBLANK($B2344),0,VLOOKUP($B2344,Listen!$A$2:$C$45,2,FALSE))</f>
        <v>0</v>
      </c>
      <c r="W2344" s="63">
        <f>IF(ISBLANK($B2344),0,VLOOKUP($B2344,Listen!$A$2:$C$45,3,FALSE))</f>
        <v>0</v>
      </c>
      <c r="X2344" s="49">
        <f t="shared" si="455"/>
        <v>0</v>
      </c>
      <c r="Y2344" s="49">
        <f t="shared" si="466"/>
        <v>0</v>
      </c>
      <c r="Z2344" s="49">
        <f t="shared" si="466"/>
        <v>0</v>
      </c>
      <c r="AA2344" s="49">
        <f t="shared" si="466"/>
        <v>0</v>
      </c>
      <c r="AB2344" s="49">
        <f t="shared" si="466"/>
        <v>0</v>
      </c>
      <c r="AC2344" s="49">
        <f t="shared" si="466"/>
        <v>0</v>
      </c>
      <c r="AD2344" s="49">
        <f t="shared" si="466"/>
        <v>0</v>
      </c>
      <c r="AE2344" s="51">
        <f t="shared" si="465"/>
        <v>0</v>
      </c>
      <c r="AF2344" s="51">
        <f>IF(C2344=A_Stammdaten!$B$12,D_SAV!$U2344-D_SAV!$AG2344,HLOOKUP(A_Stammdaten!$B$12-1,$AH$4:$AN$4004,ROW(C2344)-3,FALSE)-$AG2344)</f>
        <v>0</v>
      </c>
      <c r="AG2344" s="51">
        <f>HLOOKUP(A_Stammdaten!$B$12,$AH$4:$AN$4004,ROW(C2344)-3,FALSE)</f>
        <v>0</v>
      </c>
      <c r="AH2344" s="51">
        <f t="shared" si="457"/>
        <v>0</v>
      </c>
      <c r="AI2344" s="51">
        <f t="shared" si="458"/>
        <v>0</v>
      </c>
      <c r="AJ2344" s="51">
        <f t="shared" si="459"/>
        <v>0</v>
      </c>
      <c r="AK2344" s="51">
        <f t="shared" si="460"/>
        <v>0</v>
      </c>
      <c r="AL2344" s="51">
        <f t="shared" si="461"/>
        <v>0</v>
      </c>
      <c r="AM2344" s="51">
        <f t="shared" si="462"/>
        <v>0</v>
      </c>
      <c r="AN2344" s="51">
        <f t="shared" si="463"/>
        <v>0</v>
      </c>
    </row>
    <row r="2345" spans="1:40" x14ac:dyDescent="0.25">
      <c r="A2345" s="17"/>
      <c r="B2345" s="17"/>
      <c r="C2345" s="35"/>
      <c r="D2345" s="17"/>
      <c r="E2345" s="17"/>
      <c r="F2345" s="17"/>
      <c r="G2345" s="62">
        <f t="shared" si="464"/>
        <v>0</v>
      </c>
      <c r="H2345" s="17"/>
      <c r="I2345" s="17"/>
      <c r="J2345" s="17"/>
      <c r="K2345" s="17"/>
      <c r="L2345" s="17"/>
      <c r="M2345" s="17"/>
      <c r="N2345" s="17"/>
      <c r="O2345" s="17"/>
      <c r="P2345" s="115"/>
      <c r="Q2345" s="62">
        <f>IF(C2345&gt;A_Stammdaten!$B$12,0,SUM(G2345,H2345,J2345,K2345,M2345,N2345)-SUM(I2345,L2345,O2345,P2345))</f>
        <v>0</v>
      </c>
      <c r="R2345" s="17"/>
      <c r="S2345" s="17"/>
      <c r="T2345" s="17"/>
      <c r="U2345" s="62">
        <f t="shared" si="456"/>
        <v>0</v>
      </c>
      <c r="V2345" s="63">
        <f>IF(ISBLANK($B2345),0,VLOOKUP($B2345,Listen!$A$2:$C$45,2,FALSE))</f>
        <v>0</v>
      </c>
      <c r="W2345" s="63">
        <f>IF(ISBLANK($B2345),0,VLOOKUP($B2345,Listen!$A$2:$C$45,3,FALSE))</f>
        <v>0</v>
      </c>
      <c r="X2345" s="49">
        <f t="shared" si="455"/>
        <v>0</v>
      </c>
      <c r="Y2345" s="49">
        <f t="shared" si="466"/>
        <v>0</v>
      </c>
      <c r="Z2345" s="49">
        <f t="shared" si="466"/>
        <v>0</v>
      </c>
      <c r="AA2345" s="49">
        <f t="shared" si="466"/>
        <v>0</v>
      </c>
      <c r="AB2345" s="49">
        <f t="shared" si="466"/>
        <v>0</v>
      </c>
      <c r="AC2345" s="49">
        <f t="shared" si="466"/>
        <v>0</v>
      </c>
      <c r="AD2345" s="49">
        <f t="shared" si="466"/>
        <v>0</v>
      </c>
      <c r="AE2345" s="51">
        <f t="shared" si="465"/>
        <v>0</v>
      </c>
      <c r="AF2345" s="51">
        <f>IF(C2345=A_Stammdaten!$B$12,D_SAV!$U2345-D_SAV!$AG2345,HLOOKUP(A_Stammdaten!$B$12-1,$AH$4:$AN$4004,ROW(C2345)-3,FALSE)-$AG2345)</f>
        <v>0</v>
      </c>
      <c r="AG2345" s="51">
        <f>HLOOKUP(A_Stammdaten!$B$12,$AH$4:$AN$4004,ROW(C2345)-3,FALSE)</f>
        <v>0</v>
      </c>
      <c r="AH2345" s="51">
        <f t="shared" si="457"/>
        <v>0</v>
      </c>
      <c r="AI2345" s="51">
        <f t="shared" si="458"/>
        <v>0</v>
      </c>
      <c r="AJ2345" s="51">
        <f t="shared" si="459"/>
        <v>0</v>
      </c>
      <c r="AK2345" s="51">
        <f t="shared" si="460"/>
        <v>0</v>
      </c>
      <c r="AL2345" s="51">
        <f t="shared" si="461"/>
        <v>0</v>
      </c>
      <c r="AM2345" s="51">
        <f t="shared" si="462"/>
        <v>0</v>
      </c>
      <c r="AN2345" s="51">
        <f t="shared" si="463"/>
        <v>0</v>
      </c>
    </row>
    <row r="2346" spans="1:40" x14ac:dyDescent="0.25">
      <c r="A2346" s="17"/>
      <c r="B2346" s="17"/>
      <c r="C2346" s="35"/>
      <c r="D2346" s="17"/>
      <c r="E2346" s="17"/>
      <c r="F2346" s="17"/>
      <c r="G2346" s="62">
        <f t="shared" si="464"/>
        <v>0</v>
      </c>
      <c r="H2346" s="17"/>
      <c r="I2346" s="17"/>
      <c r="J2346" s="17"/>
      <c r="K2346" s="17"/>
      <c r="L2346" s="17"/>
      <c r="M2346" s="17"/>
      <c r="N2346" s="17"/>
      <c r="O2346" s="17"/>
      <c r="P2346" s="115"/>
      <c r="Q2346" s="62">
        <f>IF(C2346&gt;A_Stammdaten!$B$12,0,SUM(G2346,H2346,J2346,K2346,M2346,N2346)-SUM(I2346,L2346,O2346,P2346))</f>
        <v>0</v>
      </c>
      <c r="R2346" s="17"/>
      <c r="S2346" s="17"/>
      <c r="T2346" s="17"/>
      <c r="U2346" s="62">
        <f t="shared" si="456"/>
        <v>0</v>
      </c>
      <c r="V2346" s="63">
        <f>IF(ISBLANK($B2346),0,VLOOKUP($B2346,Listen!$A$2:$C$45,2,FALSE))</f>
        <v>0</v>
      </c>
      <c r="W2346" s="63">
        <f>IF(ISBLANK($B2346),0,VLOOKUP($B2346,Listen!$A$2:$C$45,3,FALSE))</f>
        <v>0</v>
      </c>
      <c r="X2346" s="49">
        <f t="shared" si="455"/>
        <v>0</v>
      </c>
      <c r="Y2346" s="49">
        <f t="shared" si="466"/>
        <v>0</v>
      </c>
      <c r="Z2346" s="49">
        <f t="shared" si="466"/>
        <v>0</v>
      </c>
      <c r="AA2346" s="49">
        <f t="shared" si="466"/>
        <v>0</v>
      </c>
      <c r="AB2346" s="49">
        <f t="shared" si="466"/>
        <v>0</v>
      </c>
      <c r="AC2346" s="49">
        <f t="shared" si="466"/>
        <v>0</v>
      </c>
      <c r="AD2346" s="49">
        <f t="shared" si="466"/>
        <v>0</v>
      </c>
      <c r="AE2346" s="51">
        <f t="shared" si="465"/>
        <v>0</v>
      </c>
      <c r="AF2346" s="51">
        <f>IF(C2346=A_Stammdaten!$B$12,D_SAV!$U2346-D_SAV!$AG2346,HLOOKUP(A_Stammdaten!$B$12-1,$AH$4:$AN$4004,ROW(C2346)-3,FALSE)-$AG2346)</f>
        <v>0</v>
      </c>
      <c r="AG2346" s="51">
        <f>HLOOKUP(A_Stammdaten!$B$12,$AH$4:$AN$4004,ROW(C2346)-3,FALSE)</f>
        <v>0</v>
      </c>
      <c r="AH2346" s="51">
        <f t="shared" si="457"/>
        <v>0</v>
      </c>
      <c r="AI2346" s="51">
        <f t="shared" si="458"/>
        <v>0</v>
      </c>
      <c r="AJ2346" s="51">
        <f t="shared" si="459"/>
        <v>0</v>
      </c>
      <c r="AK2346" s="51">
        <f t="shared" si="460"/>
        <v>0</v>
      </c>
      <c r="AL2346" s="51">
        <f t="shared" si="461"/>
        <v>0</v>
      </c>
      <c r="AM2346" s="51">
        <f t="shared" si="462"/>
        <v>0</v>
      </c>
      <c r="AN2346" s="51">
        <f t="shared" si="463"/>
        <v>0</v>
      </c>
    </row>
    <row r="2347" spans="1:40" x14ac:dyDescent="0.25">
      <c r="A2347" s="17"/>
      <c r="B2347" s="17"/>
      <c r="C2347" s="35"/>
      <c r="D2347" s="17"/>
      <c r="E2347" s="17"/>
      <c r="F2347" s="17"/>
      <c r="G2347" s="62">
        <f t="shared" si="464"/>
        <v>0</v>
      </c>
      <c r="H2347" s="17"/>
      <c r="I2347" s="17"/>
      <c r="J2347" s="17"/>
      <c r="K2347" s="17"/>
      <c r="L2347" s="17"/>
      <c r="M2347" s="17"/>
      <c r="N2347" s="17"/>
      <c r="O2347" s="17"/>
      <c r="P2347" s="115"/>
      <c r="Q2347" s="62">
        <f>IF(C2347&gt;A_Stammdaten!$B$12,0,SUM(G2347,H2347,J2347,K2347,M2347,N2347)-SUM(I2347,L2347,O2347,P2347))</f>
        <v>0</v>
      </c>
      <c r="R2347" s="17"/>
      <c r="S2347" s="17"/>
      <c r="T2347" s="17"/>
      <c r="U2347" s="62">
        <f t="shared" si="456"/>
        <v>0</v>
      </c>
      <c r="V2347" s="63">
        <f>IF(ISBLANK($B2347),0,VLOOKUP($B2347,Listen!$A$2:$C$45,2,FALSE))</f>
        <v>0</v>
      </c>
      <c r="W2347" s="63">
        <f>IF(ISBLANK($B2347),0,VLOOKUP($B2347,Listen!$A$2:$C$45,3,FALSE))</f>
        <v>0</v>
      </c>
      <c r="X2347" s="49">
        <f t="shared" si="455"/>
        <v>0</v>
      </c>
      <c r="Y2347" s="49">
        <f t="shared" si="466"/>
        <v>0</v>
      </c>
      <c r="Z2347" s="49">
        <f t="shared" si="466"/>
        <v>0</v>
      </c>
      <c r="AA2347" s="49">
        <f t="shared" si="466"/>
        <v>0</v>
      </c>
      <c r="AB2347" s="49">
        <f t="shared" si="466"/>
        <v>0</v>
      </c>
      <c r="AC2347" s="49">
        <f t="shared" si="466"/>
        <v>0</v>
      </c>
      <c r="AD2347" s="49">
        <f t="shared" si="466"/>
        <v>0</v>
      </c>
      <c r="AE2347" s="51">
        <f t="shared" si="465"/>
        <v>0</v>
      </c>
      <c r="AF2347" s="51">
        <f>IF(C2347=A_Stammdaten!$B$12,D_SAV!$U2347-D_SAV!$AG2347,HLOOKUP(A_Stammdaten!$B$12-1,$AH$4:$AN$4004,ROW(C2347)-3,FALSE)-$AG2347)</f>
        <v>0</v>
      </c>
      <c r="AG2347" s="51">
        <f>HLOOKUP(A_Stammdaten!$B$12,$AH$4:$AN$4004,ROW(C2347)-3,FALSE)</f>
        <v>0</v>
      </c>
      <c r="AH2347" s="51">
        <f t="shared" si="457"/>
        <v>0</v>
      </c>
      <c r="AI2347" s="51">
        <f t="shared" si="458"/>
        <v>0</v>
      </c>
      <c r="AJ2347" s="51">
        <f t="shared" si="459"/>
        <v>0</v>
      </c>
      <c r="AK2347" s="51">
        <f t="shared" si="460"/>
        <v>0</v>
      </c>
      <c r="AL2347" s="51">
        <f t="shared" si="461"/>
        <v>0</v>
      </c>
      <c r="AM2347" s="51">
        <f t="shared" si="462"/>
        <v>0</v>
      </c>
      <c r="AN2347" s="51">
        <f t="shared" si="463"/>
        <v>0</v>
      </c>
    </row>
    <row r="2348" spans="1:40" x14ac:dyDescent="0.25">
      <c r="A2348" s="17"/>
      <c r="B2348" s="17"/>
      <c r="C2348" s="35"/>
      <c r="D2348" s="17"/>
      <c r="E2348" s="17"/>
      <c r="F2348" s="17"/>
      <c r="G2348" s="62">
        <f t="shared" si="464"/>
        <v>0</v>
      </c>
      <c r="H2348" s="17"/>
      <c r="I2348" s="17"/>
      <c r="J2348" s="17"/>
      <c r="K2348" s="17"/>
      <c r="L2348" s="17"/>
      <c r="M2348" s="17"/>
      <c r="N2348" s="17"/>
      <c r="O2348" s="17"/>
      <c r="P2348" s="115"/>
      <c r="Q2348" s="62">
        <f>IF(C2348&gt;A_Stammdaten!$B$12,0,SUM(G2348,H2348,J2348,K2348,M2348,N2348)-SUM(I2348,L2348,O2348,P2348))</f>
        <v>0</v>
      </c>
      <c r="R2348" s="17"/>
      <c r="S2348" s="17"/>
      <c r="T2348" s="17"/>
      <c r="U2348" s="62">
        <f t="shared" si="456"/>
        <v>0</v>
      </c>
      <c r="V2348" s="63">
        <f>IF(ISBLANK($B2348),0,VLOOKUP($B2348,Listen!$A$2:$C$45,2,FALSE))</f>
        <v>0</v>
      </c>
      <c r="W2348" s="63">
        <f>IF(ISBLANK($B2348),0,VLOOKUP($B2348,Listen!$A$2:$C$45,3,FALSE))</f>
        <v>0</v>
      </c>
      <c r="X2348" s="49">
        <f t="shared" si="455"/>
        <v>0</v>
      </c>
      <c r="Y2348" s="49">
        <f t="shared" si="466"/>
        <v>0</v>
      </c>
      <c r="Z2348" s="49">
        <f t="shared" si="466"/>
        <v>0</v>
      </c>
      <c r="AA2348" s="49">
        <f t="shared" si="466"/>
        <v>0</v>
      </c>
      <c r="AB2348" s="49">
        <f t="shared" si="466"/>
        <v>0</v>
      </c>
      <c r="AC2348" s="49">
        <f t="shared" si="466"/>
        <v>0</v>
      </c>
      <c r="AD2348" s="49">
        <f t="shared" si="466"/>
        <v>0</v>
      </c>
      <c r="AE2348" s="51">
        <f t="shared" si="465"/>
        <v>0</v>
      </c>
      <c r="AF2348" s="51">
        <f>IF(C2348=A_Stammdaten!$B$12,D_SAV!$U2348-D_SAV!$AG2348,HLOOKUP(A_Stammdaten!$B$12-1,$AH$4:$AN$4004,ROW(C2348)-3,FALSE)-$AG2348)</f>
        <v>0</v>
      </c>
      <c r="AG2348" s="51">
        <f>HLOOKUP(A_Stammdaten!$B$12,$AH$4:$AN$4004,ROW(C2348)-3,FALSE)</f>
        <v>0</v>
      </c>
      <c r="AH2348" s="51">
        <f t="shared" si="457"/>
        <v>0</v>
      </c>
      <c r="AI2348" s="51">
        <f t="shared" si="458"/>
        <v>0</v>
      </c>
      <c r="AJ2348" s="51">
        <f t="shared" si="459"/>
        <v>0</v>
      </c>
      <c r="AK2348" s="51">
        <f t="shared" si="460"/>
        <v>0</v>
      </c>
      <c r="AL2348" s="51">
        <f t="shared" si="461"/>
        <v>0</v>
      </c>
      <c r="AM2348" s="51">
        <f t="shared" si="462"/>
        <v>0</v>
      </c>
      <c r="AN2348" s="51">
        <f t="shared" si="463"/>
        <v>0</v>
      </c>
    </row>
    <row r="2349" spans="1:40" x14ac:dyDescent="0.25">
      <c r="A2349" s="17"/>
      <c r="B2349" s="17"/>
      <c r="C2349" s="35"/>
      <c r="D2349" s="17"/>
      <c r="E2349" s="17"/>
      <c r="F2349" s="17"/>
      <c r="G2349" s="62">
        <f t="shared" si="464"/>
        <v>0</v>
      </c>
      <c r="H2349" s="17"/>
      <c r="I2349" s="17"/>
      <c r="J2349" s="17"/>
      <c r="K2349" s="17"/>
      <c r="L2349" s="17"/>
      <c r="M2349" s="17"/>
      <c r="N2349" s="17"/>
      <c r="O2349" s="17"/>
      <c r="P2349" s="115"/>
      <c r="Q2349" s="62">
        <f>IF(C2349&gt;A_Stammdaten!$B$12,0,SUM(G2349,H2349,J2349,K2349,M2349,N2349)-SUM(I2349,L2349,O2349,P2349))</f>
        <v>0</v>
      </c>
      <c r="R2349" s="17"/>
      <c r="S2349" s="17"/>
      <c r="T2349" s="17"/>
      <c r="U2349" s="62">
        <f t="shared" si="456"/>
        <v>0</v>
      </c>
      <c r="V2349" s="63">
        <f>IF(ISBLANK($B2349),0,VLOOKUP($B2349,Listen!$A$2:$C$45,2,FALSE))</f>
        <v>0</v>
      </c>
      <c r="W2349" s="63">
        <f>IF(ISBLANK($B2349),0,VLOOKUP($B2349,Listen!$A$2:$C$45,3,FALSE))</f>
        <v>0</v>
      </c>
      <c r="X2349" s="49">
        <f t="shared" si="455"/>
        <v>0</v>
      </c>
      <c r="Y2349" s="49">
        <f t="shared" si="466"/>
        <v>0</v>
      </c>
      <c r="Z2349" s="49">
        <f t="shared" si="466"/>
        <v>0</v>
      </c>
      <c r="AA2349" s="49">
        <f t="shared" si="466"/>
        <v>0</v>
      </c>
      <c r="AB2349" s="49">
        <f t="shared" si="466"/>
        <v>0</v>
      </c>
      <c r="AC2349" s="49">
        <f t="shared" si="466"/>
        <v>0</v>
      </c>
      <c r="AD2349" s="49">
        <f t="shared" si="466"/>
        <v>0</v>
      </c>
      <c r="AE2349" s="51">
        <f t="shared" si="465"/>
        <v>0</v>
      </c>
      <c r="AF2349" s="51">
        <f>IF(C2349=A_Stammdaten!$B$12,D_SAV!$U2349-D_SAV!$AG2349,HLOOKUP(A_Stammdaten!$B$12-1,$AH$4:$AN$4004,ROW(C2349)-3,FALSE)-$AG2349)</f>
        <v>0</v>
      </c>
      <c r="AG2349" s="51">
        <f>HLOOKUP(A_Stammdaten!$B$12,$AH$4:$AN$4004,ROW(C2349)-3,FALSE)</f>
        <v>0</v>
      </c>
      <c r="AH2349" s="51">
        <f t="shared" si="457"/>
        <v>0</v>
      </c>
      <c r="AI2349" s="51">
        <f t="shared" si="458"/>
        <v>0</v>
      </c>
      <c r="AJ2349" s="51">
        <f t="shared" si="459"/>
        <v>0</v>
      </c>
      <c r="AK2349" s="51">
        <f t="shared" si="460"/>
        <v>0</v>
      </c>
      <c r="AL2349" s="51">
        <f t="shared" si="461"/>
        <v>0</v>
      </c>
      <c r="AM2349" s="51">
        <f t="shared" si="462"/>
        <v>0</v>
      </c>
      <c r="AN2349" s="51">
        <f t="shared" si="463"/>
        <v>0</v>
      </c>
    </row>
    <row r="2350" spans="1:40" x14ac:dyDescent="0.25">
      <c r="A2350" s="17"/>
      <c r="B2350" s="17"/>
      <c r="C2350" s="35"/>
      <c r="D2350" s="17"/>
      <c r="E2350" s="17"/>
      <c r="F2350" s="17"/>
      <c r="G2350" s="62">
        <f t="shared" si="464"/>
        <v>0</v>
      </c>
      <c r="H2350" s="17"/>
      <c r="I2350" s="17"/>
      <c r="J2350" s="17"/>
      <c r="K2350" s="17"/>
      <c r="L2350" s="17"/>
      <c r="M2350" s="17"/>
      <c r="N2350" s="17"/>
      <c r="O2350" s="17"/>
      <c r="P2350" s="115"/>
      <c r="Q2350" s="62">
        <f>IF(C2350&gt;A_Stammdaten!$B$12,0,SUM(G2350,H2350,J2350,K2350,M2350,N2350)-SUM(I2350,L2350,O2350,P2350))</f>
        <v>0</v>
      </c>
      <c r="R2350" s="17"/>
      <c r="S2350" s="17"/>
      <c r="T2350" s="17"/>
      <c r="U2350" s="62">
        <f t="shared" si="456"/>
        <v>0</v>
      </c>
      <c r="V2350" s="63">
        <f>IF(ISBLANK($B2350),0,VLOOKUP($B2350,Listen!$A$2:$C$45,2,FALSE))</f>
        <v>0</v>
      </c>
      <c r="W2350" s="63">
        <f>IF(ISBLANK($B2350),0,VLOOKUP($B2350,Listen!$A$2:$C$45,3,FALSE))</f>
        <v>0</v>
      </c>
      <c r="X2350" s="49">
        <f t="shared" si="455"/>
        <v>0</v>
      </c>
      <c r="Y2350" s="49">
        <f t="shared" si="466"/>
        <v>0</v>
      </c>
      <c r="Z2350" s="49">
        <f t="shared" si="466"/>
        <v>0</v>
      </c>
      <c r="AA2350" s="49">
        <f t="shared" si="466"/>
        <v>0</v>
      </c>
      <c r="AB2350" s="49">
        <f t="shared" si="466"/>
        <v>0</v>
      </c>
      <c r="AC2350" s="49">
        <f t="shared" si="466"/>
        <v>0</v>
      </c>
      <c r="AD2350" s="49">
        <f t="shared" si="466"/>
        <v>0</v>
      </c>
      <c r="AE2350" s="51">
        <f t="shared" si="465"/>
        <v>0</v>
      </c>
      <c r="AF2350" s="51">
        <f>IF(C2350=A_Stammdaten!$B$12,D_SAV!$U2350-D_SAV!$AG2350,HLOOKUP(A_Stammdaten!$B$12-1,$AH$4:$AN$4004,ROW(C2350)-3,FALSE)-$AG2350)</f>
        <v>0</v>
      </c>
      <c r="AG2350" s="51">
        <f>HLOOKUP(A_Stammdaten!$B$12,$AH$4:$AN$4004,ROW(C2350)-3,FALSE)</f>
        <v>0</v>
      </c>
      <c r="AH2350" s="51">
        <f t="shared" si="457"/>
        <v>0</v>
      </c>
      <c r="AI2350" s="51">
        <f t="shared" si="458"/>
        <v>0</v>
      </c>
      <c r="AJ2350" s="51">
        <f t="shared" si="459"/>
        <v>0</v>
      </c>
      <c r="AK2350" s="51">
        <f t="shared" si="460"/>
        <v>0</v>
      </c>
      <c r="AL2350" s="51">
        <f t="shared" si="461"/>
        <v>0</v>
      </c>
      <c r="AM2350" s="51">
        <f t="shared" si="462"/>
        <v>0</v>
      </c>
      <c r="AN2350" s="51">
        <f t="shared" si="463"/>
        <v>0</v>
      </c>
    </row>
    <row r="2351" spans="1:40" x14ac:dyDescent="0.25">
      <c r="A2351" s="17"/>
      <c r="B2351" s="17"/>
      <c r="C2351" s="35"/>
      <c r="D2351" s="17"/>
      <c r="E2351" s="17"/>
      <c r="F2351" s="17"/>
      <c r="G2351" s="62">
        <f t="shared" si="464"/>
        <v>0</v>
      </c>
      <c r="H2351" s="17"/>
      <c r="I2351" s="17"/>
      <c r="J2351" s="17"/>
      <c r="K2351" s="17"/>
      <c r="L2351" s="17"/>
      <c r="M2351" s="17"/>
      <c r="N2351" s="17"/>
      <c r="O2351" s="17"/>
      <c r="P2351" s="115"/>
      <c r="Q2351" s="62">
        <f>IF(C2351&gt;A_Stammdaten!$B$12,0,SUM(G2351,H2351,J2351,K2351,M2351,N2351)-SUM(I2351,L2351,O2351,P2351))</f>
        <v>0</v>
      </c>
      <c r="R2351" s="17"/>
      <c r="S2351" s="17"/>
      <c r="T2351" s="17"/>
      <c r="U2351" s="62">
        <f t="shared" si="456"/>
        <v>0</v>
      </c>
      <c r="V2351" s="63">
        <f>IF(ISBLANK($B2351),0,VLOOKUP($B2351,Listen!$A$2:$C$45,2,FALSE))</f>
        <v>0</v>
      </c>
      <c r="W2351" s="63">
        <f>IF(ISBLANK($B2351),0,VLOOKUP($B2351,Listen!$A$2:$C$45,3,FALSE))</f>
        <v>0</v>
      </c>
      <c r="X2351" s="49">
        <f t="shared" si="455"/>
        <v>0</v>
      </c>
      <c r="Y2351" s="49">
        <f t="shared" si="466"/>
        <v>0</v>
      </c>
      <c r="Z2351" s="49">
        <f t="shared" si="466"/>
        <v>0</v>
      </c>
      <c r="AA2351" s="49">
        <f t="shared" si="466"/>
        <v>0</v>
      </c>
      <c r="AB2351" s="49">
        <f t="shared" si="466"/>
        <v>0</v>
      </c>
      <c r="AC2351" s="49">
        <f t="shared" si="466"/>
        <v>0</v>
      </c>
      <c r="AD2351" s="49">
        <f t="shared" si="466"/>
        <v>0</v>
      </c>
      <c r="AE2351" s="51">
        <f t="shared" si="465"/>
        <v>0</v>
      </c>
      <c r="AF2351" s="51">
        <f>IF(C2351=A_Stammdaten!$B$12,D_SAV!$U2351-D_SAV!$AG2351,HLOOKUP(A_Stammdaten!$B$12-1,$AH$4:$AN$4004,ROW(C2351)-3,FALSE)-$AG2351)</f>
        <v>0</v>
      </c>
      <c r="AG2351" s="51">
        <f>HLOOKUP(A_Stammdaten!$B$12,$AH$4:$AN$4004,ROW(C2351)-3,FALSE)</f>
        <v>0</v>
      </c>
      <c r="AH2351" s="51">
        <f t="shared" si="457"/>
        <v>0</v>
      </c>
      <c r="AI2351" s="51">
        <f t="shared" si="458"/>
        <v>0</v>
      </c>
      <c r="AJ2351" s="51">
        <f t="shared" si="459"/>
        <v>0</v>
      </c>
      <c r="AK2351" s="51">
        <f t="shared" si="460"/>
        <v>0</v>
      </c>
      <c r="AL2351" s="51">
        <f t="shared" si="461"/>
        <v>0</v>
      </c>
      <c r="AM2351" s="51">
        <f t="shared" si="462"/>
        <v>0</v>
      </c>
      <c r="AN2351" s="51">
        <f t="shared" si="463"/>
        <v>0</v>
      </c>
    </row>
    <row r="2352" spans="1:40" x14ac:dyDescent="0.25">
      <c r="A2352" s="17"/>
      <c r="B2352" s="17"/>
      <c r="C2352" s="35"/>
      <c r="D2352" s="17"/>
      <c r="E2352" s="17"/>
      <c r="F2352" s="17"/>
      <c r="G2352" s="62">
        <f t="shared" si="464"/>
        <v>0</v>
      </c>
      <c r="H2352" s="17"/>
      <c r="I2352" s="17"/>
      <c r="J2352" s="17"/>
      <c r="K2352" s="17"/>
      <c r="L2352" s="17"/>
      <c r="M2352" s="17"/>
      <c r="N2352" s="17"/>
      <c r="O2352" s="17"/>
      <c r="P2352" s="115"/>
      <c r="Q2352" s="62">
        <f>IF(C2352&gt;A_Stammdaten!$B$12,0,SUM(G2352,H2352,J2352,K2352,M2352,N2352)-SUM(I2352,L2352,O2352,P2352))</f>
        <v>0</v>
      </c>
      <c r="R2352" s="17"/>
      <c r="S2352" s="17"/>
      <c r="T2352" s="17"/>
      <c r="U2352" s="62">
        <f t="shared" si="456"/>
        <v>0</v>
      </c>
      <c r="V2352" s="63">
        <f>IF(ISBLANK($B2352),0,VLOOKUP($B2352,Listen!$A$2:$C$45,2,FALSE))</f>
        <v>0</v>
      </c>
      <c r="W2352" s="63">
        <f>IF(ISBLANK($B2352),0,VLOOKUP($B2352,Listen!$A$2:$C$45,3,FALSE))</f>
        <v>0</v>
      </c>
      <c r="X2352" s="49">
        <f t="shared" si="455"/>
        <v>0</v>
      </c>
      <c r="Y2352" s="49">
        <f t="shared" si="466"/>
        <v>0</v>
      </c>
      <c r="Z2352" s="49">
        <f t="shared" si="466"/>
        <v>0</v>
      </c>
      <c r="AA2352" s="49">
        <f t="shared" si="466"/>
        <v>0</v>
      </c>
      <c r="AB2352" s="49">
        <f t="shared" si="466"/>
        <v>0</v>
      </c>
      <c r="AC2352" s="49">
        <f t="shared" si="466"/>
        <v>0</v>
      </c>
      <c r="AD2352" s="49">
        <f t="shared" si="466"/>
        <v>0</v>
      </c>
      <c r="AE2352" s="51">
        <f t="shared" si="465"/>
        <v>0</v>
      </c>
      <c r="AF2352" s="51">
        <f>IF(C2352=A_Stammdaten!$B$12,D_SAV!$U2352-D_SAV!$AG2352,HLOOKUP(A_Stammdaten!$B$12-1,$AH$4:$AN$4004,ROW(C2352)-3,FALSE)-$AG2352)</f>
        <v>0</v>
      </c>
      <c r="AG2352" s="51">
        <f>HLOOKUP(A_Stammdaten!$B$12,$AH$4:$AN$4004,ROW(C2352)-3,FALSE)</f>
        <v>0</v>
      </c>
      <c r="AH2352" s="51">
        <f t="shared" si="457"/>
        <v>0</v>
      </c>
      <c r="AI2352" s="51">
        <f t="shared" si="458"/>
        <v>0</v>
      </c>
      <c r="AJ2352" s="51">
        <f t="shared" si="459"/>
        <v>0</v>
      </c>
      <c r="AK2352" s="51">
        <f t="shared" si="460"/>
        <v>0</v>
      </c>
      <c r="AL2352" s="51">
        <f t="shared" si="461"/>
        <v>0</v>
      </c>
      <c r="AM2352" s="51">
        <f t="shared" si="462"/>
        <v>0</v>
      </c>
      <c r="AN2352" s="51">
        <f t="shared" si="463"/>
        <v>0</v>
      </c>
    </row>
    <row r="2353" spans="1:40" x14ac:dyDescent="0.25">
      <c r="A2353" s="17"/>
      <c r="B2353" s="17"/>
      <c r="C2353" s="35"/>
      <c r="D2353" s="17"/>
      <c r="E2353" s="17"/>
      <c r="F2353" s="17"/>
      <c r="G2353" s="62">
        <f t="shared" si="464"/>
        <v>0</v>
      </c>
      <c r="H2353" s="17"/>
      <c r="I2353" s="17"/>
      <c r="J2353" s="17"/>
      <c r="K2353" s="17"/>
      <c r="L2353" s="17"/>
      <c r="M2353" s="17"/>
      <c r="N2353" s="17"/>
      <c r="O2353" s="17"/>
      <c r="P2353" s="115"/>
      <c r="Q2353" s="62">
        <f>IF(C2353&gt;A_Stammdaten!$B$12,0,SUM(G2353,H2353,J2353,K2353,M2353,N2353)-SUM(I2353,L2353,O2353,P2353))</f>
        <v>0</v>
      </c>
      <c r="R2353" s="17"/>
      <c r="S2353" s="17"/>
      <c r="T2353" s="17"/>
      <c r="U2353" s="62">
        <f t="shared" si="456"/>
        <v>0</v>
      </c>
      <c r="V2353" s="63">
        <f>IF(ISBLANK($B2353),0,VLOOKUP($B2353,Listen!$A$2:$C$45,2,FALSE))</f>
        <v>0</v>
      </c>
      <c r="W2353" s="63">
        <f>IF(ISBLANK($B2353),0,VLOOKUP($B2353,Listen!$A$2:$C$45,3,FALSE))</f>
        <v>0</v>
      </c>
      <c r="X2353" s="49">
        <f t="shared" si="455"/>
        <v>0</v>
      </c>
      <c r="Y2353" s="49">
        <f t="shared" si="466"/>
        <v>0</v>
      </c>
      <c r="Z2353" s="49">
        <f t="shared" si="466"/>
        <v>0</v>
      </c>
      <c r="AA2353" s="49">
        <f t="shared" si="466"/>
        <v>0</v>
      </c>
      <c r="AB2353" s="49">
        <f t="shared" si="466"/>
        <v>0</v>
      </c>
      <c r="AC2353" s="49">
        <f t="shared" si="466"/>
        <v>0</v>
      </c>
      <c r="AD2353" s="49">
        <f t="shared" si="466"/>
        <v>0</v>
      </c>
      <c r="AE2353" s="51">
        <f t="shared" si="465"/>
        <v>0</v>
      </c>
      <c r="AF2353" s="51">
        <f>IF(C2353=A_Stammdaten!$B$12,D_SAV!$U2353-D_SAV!$AG2353,HLOOKUP(A_Stammdaten!$B$12-1,$AH$4:$AN$4004,ROW(C2353)-3,FALSE)-$AG2353)</f>
        <v>0</v>
      </c>
      <c r="AG2353" s="51">
        <f>HLOOKUP(A_Stammdaten!$B$12,$AH$4:$AN$4004,ROW(C2353)-3,FALSE)</f>
        <v>0</v>
      </c>
      <c r="AH2353" s="51">
        <f t="shared" si="457"/>
        <v>0</v>
      </c>
      <c r="AI2353" s="51">
        <f t="shared" si="458"/>
        <v>0</v>
      </c>
      <c r="AJ2353" s="51">
        <f t="shared" si="459"/>
        <v>0</v>
      </c>
      <c r="AK2353" s="51">
        <f t="shared" si="460"/>
        <v>0</v>
      </c>
      <c r="AL2353" s="51">
        <f t="shared" si="461"/>
        <v>0</v>
      </c>
      <c r="AM2353" s="51">
        <f t="shared" si="462"/>
        <v>0</v>
      </c>
      <c r="AN2353" s="51">
        <f t="shared" si="463"/>
        <v>0</v>
      </c>
    </row>
    <row r="2354" spans="1:40" x14ac:dyDescent="0.25">
      <c r="A2354" s="17"/>
      <c r="B2354" s="17"/>
      <c r="C2354" s="35"/>
      <c r="D2354" s="17"/>
      <c r="E2354" s="17"/>
      <c r="F2354" s="17"/>
      <c r="G2354" s="62">
        <f t="shared" si="464"/>
        <v>0</v>
      </c>
      <c r="H2354" s="17"/>
      <c r="I2354" s="17"/>
      <c r="J2354" s="17"/>
      <c r="K2354" s="17"/>
      <c r="L2354" s="17"/>
      <c r="M2354" s="17"/>
      <c r="N2354" s="17"/>
      <c r="O2354" s="17"/>
      <c r="P2354" s="115"/>
      <c r="Q2354" s="62">
        <f>IF(C2354&gt;A_Stammdaten!$B$12,0,SUM(G2354,H2354,J2354,K2354,M2354,N2354)-SUM(I2354,L2354,O2354,P2354))</f>
        <v>0</v>
      </c>
      <c r="R2354" s="17"/>
      <c r="S2354" s="17"/>
      <c r="T2354" s="17"/>
      <c r="U2354" s="62">
        <f t="shared" si="456"/>
        <v>0</v>
      </c>
      <c r="V2354" s="63">
        <f>IF(ISBLANK($B2354),0,VLOOKUP($B2354,Listen!$A$2:$C$45,2,FALSE))</f>
        <v>0</v>
      </c>
      <c r="W2354" s="63">
        <f>IF(ISBLANK($B2354),0,VLOOKUP($B2354,Listen!$A$2:$C$45,3,FALSE))</f>
        <v>0</v>
      </c>
      <c r="X2354" s="49">
        <f t="shared" si="455"/>
        <v>0</v>
      </c>
      <c r="Y2354" s="49">
        <f t="shared" si="466"/>
        <v>0</v>
      </c>
      <c r="Z2354" s="49">
        <f t="shared" si="466"/>
        <v>0</v>
      </c>
      <c r="AA2354" s="49">
        <f t="shared" si="466"/>
        <v>0</v>
      </c>
      <c r="AB2354" s="49">
        <f t="shared" si="466"/>
        <v>0</v>
      </c>
      <c r="AC2354" s="49">
        <f t="shared" si="466"/>
        <v>0</v>
      </c>
      <c r="AD2354" s="49">
        <f t="shared" si="466"/>
        <v>0</v>
      </c>
      <c r="AE2354" s="51">
        <f t="shared" si="465"/>
        <v>0</v>
      </c>
      <c r="AF2354" s="51">
        <f>IF(C2354=A_Stammdaten!$B$12,D_SAV!$U2354-D_SAV!$AG2354,HLOOKUP(A_Stammdaten!$B$12-1,$AH$4:$AN$4004,ROW(C2354)-3,FALSE)-$AG2354)</f>
        <v>0</v>
      </c>
      <c r="AG2354" s="51">
        <f>HLOOKUP(A_Stammdaten!$B$12,$AH$4:$AN$4004,ROW(C2354)-3,FALSE)</f>
        <v>0</v>
      </c>
      <c r="AH2354" s="51">
        <f t="shared" si="457"/>
        <v>0</v>
      </c>
      <c r="AI2354" s="51">
        <f t="shared" si="458"/>
        <v>0</v>
      </c>
      <c r="AJ2354" s="51">
        <f t="shared" si="459"/>
        <v>0</v>
      </c>
      <c r="AK2354" s="51">
        <f t="shared" si="460"/>
        <v>0</v>
      </c>
      <c r="AL2354" s="51">
        <f t="shared" si="461"/>
        <v>0</v>
      </c>
      <c r="AM2354" s="51">
        <f t="shared" si="462"/>
        <v>0</v>
      </c>
      <c r="AN2354" s="51">
        <f t="shared" si="463"/>
        <v>0</v>
      </c>
    </row>
    <row r="2355" spans="1:40" x14ac:dyDescent="0.25">
      <c r="A2355" s="17"/>
      <c r="B2355" s="17"/>
      <c r="C2355" s="35"/>
      <c r="D2355" s="17"/>
      <c r="E2355" s="17"/>
      <c r="F2355" s="17"/>
      <c r="G2355" s="62">
        <f t="shared" si="464"/>
        <v>0</v>
      </c>
      <c r="H2355" s="17"/>
      <c r="I2355" s="17"/>
      <c r="J2355" s="17"/>
      <c r="K2355" s="17"/>
      <c r="L2355" s="17"/>
      <c r="M2355" s="17"/>
      <c r="N2355" s="17"/>
      <c r="O2355" s="17"/>
      <c r="P2355" s="115"/>
      <c r="Q2355" s="62">
        <f>IF(C2355&gt;A_Stammdaten!$B$12,0,SUM(G2355,H2355,J2355,K2355,M2355,N2355)-SUM(I2355,L2355,O2355,P2355))</f>
        <v>0</v>
      </c>
      <c r="R2355" s="17"/>
      <c r="S2355" s="17"/>
      <c r="T2355" s="17"/>
      <c r="U2355" s="62">
        <f t="shared" si="456"/>
        <v>0</v>
      </c>
      <c r="V2355" s="63">
        <f>IF(ISBLANK($B2355),0,VLOOKUP($B2355,Listen!$A$2:$C$45,2,FALSE))</f>
        <v>0</v>
      </c>
      <c r="W2355" s="63">
        <f>IF(ISBLANK($B2355),0,VLOOKUP($B2355,Listen!$A$2:$C$45,3,FALSE))</f>
        <v>0</v>
      </c>
      <c r="X2355" s="49">
        <f t="shared" si="455"/>
        <v>0</v>
      </c>
      <c r="Y2355" s="49">
        <f t="shared" si="466"/>
        <v>0</v>
      </c>
      <c r="Z2355" s="49">
        <f t="shared" si="466"/>
        <v>0</v>
      </c>
      <c r="AA2355" s="49">
        <f t="shared" si="466"/>
        <v>0</v>
      </c>
      <c r="AB2355" s="49">
        <f t="shared" si="466"/>
        <v>0</v>
      </c>
      <c r="AC2355" s="49">
        <f t="shared" si="466"/>
        <v>0</v>
      </c>
      <c r="AD2355" s="49">
        <f t="shared" si="466"/>
        <v>0</v>
      </c>
      <c r="AE2355" s="51">
        <f t="shared" si="465"/>
        <v>0</v>
      </c>
      <c r="AF2355" s="51">
        <f>IF(C2355=A_Stammdaten!$B$12,D_SAV!$U2355-D_SAV!$AG2355,HLOOKUP(A_Stammdaten!$B$12-1,$AH$4:$AN$4004,ROW(C2355)-3,FALSE)-$AG2355)</f>
        <v>0</v>
      </c>
      <c r="AG2355" s="51">
        <f>HLOOKUP(A_Stammdaten!$B$12,$AH$4:$AN$4004,ROW(C2355)-3,FALSE)</f>
        <v>0</v>
      </c>
      <c r="AH2355" s="51">
        <f t="shared" si="457"/>
        <v>0</v>
      </c>
      <c r="AI2355" s="51">
        <f t="shared" si="458"/>
        <v>0</v>
      </c>
      <c r="AJ2355" s="51">
        <f t="shared" si="459"/>
        <v>0</v>
      </c>
      <c r="AK2355" s="51">
        <f t="shared" si="460"/>
        <v>0</v>
      </c>
      <c r="AL2355" s="51">
        <f t="shared" si="461"/>
        <v>0</v>
      </c>
      <c r="AM2355" s="51">
        <f t="shared" si="462"/>
        <v>0</v>
      </c>
      <c r="AN2355" s="51">
        <f t="shared" si="463"/>
        <v>0</v>
      </c>
    </row>
    <row r="2356" spans="1:40" x14ac:dyDescent="0.25">
      <c r="A2356" s="17"/>
      <c r="B2356" s="17"/>
      <c r="C2356" s="35"/>
      <c r="D2356" s="17"/>
      <c r="E2356" s="17"/>
      <c r="F2356" s="17"/>
      <c r="G2356" s="62">
        <f t="shared" si="464"/>
        <v>0</v>
      </c>
      <c r="H2356" s="17"/>
      <c r="I2356" s="17"/>
      <c r="J2356" s="17"/>
      <c r="K2356" s="17"/>
      <c r="L2356" s="17"/>
      <c r="M2356" s="17"/>
      <c r="N2356" s="17"/>
      <c r="O2356" s="17"/>
      <c r="P2356" s="115"/>
      <c r="Q2356" s="62">
        <f>IF(C2356&gt;A_Stammdaten!$B$12,0,SUM(G2356,H2356,J2356,K2356,M2356,N2356)-SUM(I2356,L2356,O2356,P2356))</f>
        <v>0</v>
      </c>
      <c r="R2356" s="17"/>
      <c r="S2356" s="17"/>
      <c r="T2356" s="17"/>
      <c r="U2356" s="62">
        <f t="shared" si="456"/>
        <v>0</v>
      </c>
      <c r="V2356" s="63">
        <f>IF(ISBLANK($B2356),0,VLOOKUP($B2356,Listen!$A$2:$C$45,2,FALSE))</f>
        <v>0</v>
      </c>
      <c r="W2356" s="63">
        <f>IF(ISBLANK($B2356),0,VLOOKUP($B2356,Listen!$A$2:$C$45,3,FALSE))</f>
        <v>0</v>
      </c>
      <c r="X2356" s="49">
        <f t="shared" si="455"/>
        <v>0</v>
      </c>
      <c r="Y2356" s="49">
        <f t="shared" si="466"/>
        <v>0</v>
      </c>
      <c r="Z2356" s="49">
        <f t="shared" si="466"/>
        <v>0</v>
      </c>
      <c r="AA2356" s="49">
        <f t="shared" si="466"/>
        <v>0</v>
      </c>
      <c r="AB2356" s="49">
        <f t="shared" si="466"/>
        <v>0</v>
      </c>
      <c r="AC2356" s="49">
        <f t="shared" si="466"/>
        <v>0</v>
      </c>
      <c r="AD2356" s="49">
        <f t="shared" si="466"/>
        <v>0</v>
      </c>
      <c r="AE2356" s="51">
        <f t="shared" si="465"/>
        <v>0</v>
      </c>
      <c r="AF2356" s="51">
        <f>IF(C2356=A_Stammdaten!$B$12,D_SAV!$U2356-D_SAV!$AG2356,HLOOKUP(A_Stammdaten!$B$12-1,$AH$4:$AN$4004,ROW(C2356)-3,FALSE)-$AG2356)</f>
        <v>0</v>
      </c>
      <c r="AG2356" s="51">
        <f>HLOOKUP(A_Stammdaten!$B$12,$AH$4:$AN$4004,ROW(C2356)-3,FALSE)</f>
        <v>0</v>
      </c>
      <c r="AH2356" s="51">
        <f t="shared" si="457"/>
        <v>0</v>
      </c>
      <c r="AI2356" s="51">
        <f t="shared" si="458"/>
        <v>0</v>
      </c>
      <c r="AJ2356" s="51">
        <f t="shared" si="459"/>
        <v>0</v>
      </c>
      <c r="AK2356" s="51">
        <f t="shared" si="460"/>
        <v>0</v>
      </c>
      <c r="AL2356" s="51">
        <f t="shared" si="461"/>
        <v>0</v>
      </c>
      <c r="AM2356" s="51">
        <f t="shared" si="462"/>
        <v>0</v>
      </c>
      <c r="AN2356" s="51">
        <f t="shared" si="463"/>
        <v>0</v>
      </c>
    </row>
    <row r="2357" spans="1:40" x14ac:dyDescent="0.25">
      <c r="A2357" s="17"/>
      <c r="B2357" s="17"/>
      <c r="C2357" s="35"/>
      <c r="D2357" s="17"/>
      <c r="E2357" s="17"/>
      <c r="F2357" s="17"/>
      <c r="G2357" s="62">
        <f t="shared" si="464"/>
        <v>0</v>
      </c>
      <c r="H2357" s="17"/>
      <c r="I2357" s="17"/>
      <c r="J2357" s="17"/>
      <c r="K2357" s="17"/>
      <c r="L2357" s="17"/>
      <c r="M2357" s="17"/>
      <c r="N2357" s="17"/>
      <c r="O2357" s="17"/>
      <c r="P2357" s="115"/>
      <c r="Q2357" s="62">
        <f>IF(C2357&gt;A_Stammdaten!$B$12,0,SUM(G2357,H2357,J2357,K2357,M2357,N2357)-SUM(I2357,L2357,O2357,P2357))</f>
        <v>0</v>
      </c>
      <c r="R2357" s="17"/>
      <c r="S2357" s="17"/>
      <c r="T2357" s="17"/>
      <c r="U2357" s="62">
        <f t="shared" si="456"/>
        <v>0</v>
      </c>
      <c r="V2357" s="63">
        <f>IF(ISBLANK($B2357),0,VLOOKUP($B2357,Listen!$A$2:$C$45,2,FALSE))</f>
        <v>0</v>
      </c>
      <c r="W2357" s="63">
        <f>IF(ISBLANK($B2357),0,VLOOKUP($B2357,Listen!$A$2:$C$45,3,FALSE))</f>
        <v>0</v>
      </c>
      <c r="X2357" s="49">
        <f t="shared" si="455"/>
        <v>0</v>
      </c>
      <c r="Y2357" s="49">
        <f t="shared" si="466"/>
        <v>0</v>
      </c>
      <c r="Z2357" s="49">
        <f t="shared" si="466"/>
        <v>0</v>
      </c>
      <c r="AA2357" s="49">
        <f t="shared" si="466"/>
        <v>0</v>
      </c>
      <c r="AB2357" s="49">
        <f t="shared" si="466"/>
        <v>0</v>
      </c>
      <c r="AC2357" s="49">
        <f t="shared" si="466"/>
        <v>0</v>
      </c>
      <c r="AD2357" s="49">
        <f t="shared" si="466"/>
        <v>0</v>
      </c>
      <c r="AE2357" s="51">
        <f t="shared" si="465"/>
        <v>0</v>
      </c>
      <c r="AF2357" s="51">
        <f>IF(C2357=A_Stammdaten!$B$12,D_SAV!$U2357-D_SAV!$AG2357,HLOOKUP(A_Stammdaten!$B$12-1,$AH$4:$AN$4004,ROW(C2357)-3,FALSE)-$AG2357)</f>
        <v>0</v>
      </c>
      <c r="AG2357" s="51">
        <f>HLOOKUP(A_Stammdaten!$B$12,$AH$4:$AN$4004,ROW(C2357)-3,FALSE)</f>
        <v>0</v>
      </c>
      <c r="AH2357" s="51">
        <f t="shared" si="457"/>
        <v>0</v>
      </c>
      <c r="AI2357" s="51">
        <f t="shared" si="458"/>
        <v>0</v>
      </c>
      <c r="AJ2357" s="51">
        <f t="shared" si="459"/>
        <v>0</v>
      </c>
      <c r="AK2357" s="51">
        <f t="shared" si="460"/>
        <v>0</v>
      </c>
      <c r="AL2357" s="51">
        <f t="shared" si="461"/>
        <v>0</v>
      </c>
      <c r="AM2357" s="51">
        <f t="shared" si="462"/>
        <v>0</v>
      </c>
      <c r="AN2357" s="51">
        <f t="shared" si="463"/>
        <v>0</v>
      </c>
    </row>
    <row r="2358" spans="1:40" x14ac:dyDescent="0.25">
      <c r="A2358" s="17"/>
      <c r="B2358" s="17"/>
      <c r="C2358" s="35"/>
      <c r="D2358" s="17"/>
      <c r="E2358" s="17"/>
      <c r="F2358" s="17"/>
      <c r="G2358" s="62">
        <f t="shared" si="464"/>
        <v>0</v>
      </c>
      <c r="H2358" s="17"/>
      <c r="I2358" s="17"/>
      <c r="J2358" s="17"/>
      <c r="K2358" s="17"/>
      <c r="L2358" s="17"/>
      <c r="M2358" s="17"/>
      <c r="N2358" s="17"/>
      <c r="O2358" s="17"/>
      <c r="P2358" s="115"/>
      <c r="Q2358" s="62">
        <f>IF(C2358&gt;A_Stammdaten!$B$12,0,SUM(G2358,H2358,J2358,K2358,M2358,N2358)-SUM(I2358,L2358,O2358,P2358))</f>
        <v>0</v>
      </c>
      <c r="R2358" s="17"/>
      <c r="S2358" s="17"/>
      <c r="T2358" s="17"/>
      <c r="U2358" s="62">
        <f t="shared" si="456"/>
        <v>0</v>
      </c>
      <c r="V2358" s="63">
        <f>IF(ISBLANK($B2358),0,VLOOKUP($B2358,Listen!$A$2:$C$45,2,FALSE))</f>
        <v>0</v>
      </c>
      <c r="W2358" s="63">
        <f>IF(ISBLANK($B2358),0,VLOOKUP($B2358,Listen!$A$2:$C$45,3,FALSE))</f>
        <v>0</v>
      </c>
      <c r="X2358" s="49">
        <f t="shared" si="455"/>
        <v>0</v>
      </c>
      <c r="Y2358" s="49">
        <f t="shared" si="466"/>
        <v>0</v>
      </c>
      <c r="Z2358" s="49">
        <f t="shared" si="466"/>
        <v>0</v>
      </c>
      <c r="AA2358" s="49">
        <f t="shared" si="466"/>
        <v>0</v>
      </c>
      <c r="AB2358" s="49">
        <f t="shared" si="466"/>
        <v>0</v>
      </c>
      <c r="AC2358" s="49">
        <f t="shared" si="466"/>
        <v>0</v>
      </c>
      <c r="AD2358" s="49">
        <f t="shared" si="466"/>
        <v>0</v>
      </c>
      <c r="AE2358" s="51">
        <f t="shared" si="465"/>
        <v>0</v>
      </c>
      <c r="AF2358" s="51">
        <f>IF(C2358=A_Stammdaten!$B$12,D_SAV!$U2358-D_SAV!$AG2358,HLOOKUP(A_Stammdaten!$B$12-1,$AH$4:$AN$4004,ROW(C2358)-3,FALSE)-$AG2358)</f>
        <v>0</v>
      </c>
      <c r="AG2358" s="51">
        <f>HLOOKUP(A_Stammdaten!$B$12,$AH$4:$AN$4004,ROW(C2358)-3,FALSE)</f>
        <v>0</v>
      </c>
      <c r="AH2358" s="51">
        <f t="shared" si="457"/>
        <v>0</v>
      </c>
      <c r="AI2358" s="51">
        <f t="shared" si="458"/>
        <v>0</v>
      </c>
      <c r="AJ2358" s="51">
        <f t="shared" si="459"/>
        <v>0</v>
      </c>
      <c r="AK2358" s="51">
        <f t="shared" si="460"/>
        <v>0</v>
      </c>
      <c r="AL2358" s="51">
        <f t="shared" si="461"/>
        <v>0</v>
      </c>
      <c r="AM2358" s="51">
        <f t="shared" si="462"/>
        <v>0</v>
      </c>
      <c r="AN2358" s="51">
        <f t="shared" si="463"/>
        <v>0</v>
      </c>
    </row>
    <row r="2359" spans="1:40" x14ac:dyDescent="0.25">
      <c r="A2359" s="17"/>
      <c r="B2359" s="17"/>
      <c r="C2359" s="35"/>
      <c r="D2359" s="17"/>
      <c r="E2359" s="17"/>
      <c r="F2359" s="17"/>
      <c r="G2359" s="62">
        <f t="shared" si="464"/>
        <v>0</v>
      </c>
      <c r="H2359" s="17"/>
      <c r="I2359" s="17"/>
      <c r="J2359" s="17"/>
      <c r="K2359" s="17"/>
      <c r="L2359" s="17"/>
      <c r="M2359" s="17"/>
      <c r="N2359" s="17"/>
      <c r="O2359" s="17"/>
      <c r="P2359" s="115"/>
      <c r="Q2359" s="62">
        <f>IF(C2359&gt;A_Stammdaten!$B$12,0,SUM(G2359,H2359,J2359,K2359,M2359,N2359)-SUM(I2359,L2359,O2359,P2359))</f>
        <v>0</v>
      </c>
      <c r="R2359" s="17"/>
      <c r="S2359" s="17"/>
      <c r="T2359" s="17"/>
      <c r="U2359" s="62">
        <f t="shared" si="456"/>
        <v>0</v>
      </c>
      <c r="V2359" s="63">
        <f>IF(ISBLANK($B2359),0,VLOOKUP($B2359,Listen!$A$2:$C$45,2,FALSE))</f>
        <v>0</v>
      </c>
      <c r="W2359" s="63">
        <f>IF(ISBLANK($B2359),0,VLOOKUP($B2359,Listen!$A$2:$C$45,3,FALSE))</f>
        <v>0</v>
      </c>
      <c r="X2359" s="49">
        <f t="shared" si="455"/>
        <v>0</v>
      </c>
      <c r="Y2359" s="49">
        <f t="shared" si="466"/>
        <v>0</v>
      </c>
      <c r="Z2359" s="49">
        <f t="shared" si="466"/>
        <v>0</v>
      </c>
      <c r="AA2359" s="49">
        <f t="shared" si="466"/>
        <v>0</v>
      </c>
      <c r="AB2359" s="49">
        <f t="shared" si="466"/>
        <v>0</v>
      </c>
      <c r="AC2359" s="49">
        <f t="shared" si="466"/>
        <v>0</v>
      </c>
      <c r="AD2359" s="49">
        <f t="shared" si="466"/>
        <v>0</v>
      </c>
      <c r="AE2359" s="51">
        <f t="shared" si="465"/>
        <v>0</v>
      </c>
      <c r="AF2359" s="51">
        <f>IF(C2359=A_Stammdaten!$B$12,D_SAV!$U2359-D_SAV!$AG2359,HLOOKUP(A_Stammdaten!$B$12-1,$AH$4:$AN$4004,ROW(C2359)-3,FALSE)-$AG2359)</f>
        <v>0</v>
      </c>
      <c r="AG2359" s="51">
        <f>HLOOKUP(A_Stammdaten!$B$12,$AH$4:$AN$4004,ROW(C2359)-3,FALSE)</f>
        <v>0</v>
      </c>
      <c r="AH2359" s="51">
        <f t="shared" si="457"/>
        <v>0</v>
      </c>
      <c r="AI2359" s="51">
        <f t="shared" si="458"/>
        <v>0</v>
      </c>
      <c r="AJ2359" s="51">
        <f t="shared" si="459"/>
        <v>0</v>
      </c>
      <c r="AK2359" s="51">
        <f t="shared" si="460"/>
        <v>0</v>
      </c>
      <c r="AL2359" s="51">
        <f t="shared" si="461"/>
        <v>0</v>
      </c>
      <c r="AM2359" s="51">
        <f t="shared" si="462"/>
        <v>0</v>
      </c>
      <c r="AN2359" s="51">
        <f t="shared" si="463"/>
        <v>0</v>
      </c>
    </row>
    <row r="2360" spans="1:40" x14ac:dyDescent="0.25">
      <c r="A2360" s="17"/>
      <c r="B2360" s="17"/>
      <c r="C2360" s="35"/>
      <c r="D2360" s="17"/>
      <c r="E2360" s="17"/>
      <c r="F2360" s="17"/>
      <c r="G2360" s="62">
        <f t="shared" si="464"/>
        <v>0</v>
      </c>
      <c r="H2360" s="17"/>
      <c r="I2360" s="17"/>
      <c r="J2360" s="17"/>
      <c r="K2360" s="17"/>
      <c r="L2360" s="17"/>
      <c r="M2360" s="17"/>
      <c r="N2360" s="17"/>
      <c r="O2360" s="17"/>
      <c r="P2360" s="115"/>
      <c r="Q2360" s="62">
        <f>IF(C2360&gt;A_Stammdaten!$B$12,0,SUM(G2360,H2360,J2360,K2360,M2360,N2360)-SUM(I2360,L2360,O2360,P2360))</f>
        <v>0</v>
      </c>
      <c r="R2360" s="17"/>
      <c r="S2360" s="17"/>
      <c r="T2360" s="17"/>
      <c r="U2360" s="62">
        <f t="shared" si="456"/>
        <v>0</v>
      </c>
      <c r="V2360" s="63">
        <f>IF(ISBLANK($B2360),0,VLOOKUP($B2360,Listen!$A$2:$C$45,2,FALSE))</f>
        <v>0</v>
      </c>
      <c r="W2360" s="63">
        <f>IF(ISBLANK($B2360),0,VLOOKUP($B2360,Listen!$A$2:$C$45,3,FALSE))</f>
        <v>0</v>
      </c>
      <c r="X2360" s="49">
        <f t="shared" si="455"/>
        <v>0</v>
      </c>
      <c r="Y2360" s="49">
        <f t="shared" si="466"/>
        <v>0</v>
      </c>
      <c r="Z2360" s="49">
        <f t="shared" si="466"/>
        <v>0</v>
      </c>
      <c r="AA2360" s="49">
        <f t="shared" si="466"/>
        <v>0</v>
      </c>
      <c r="AB2360" s="49">
        <f t="shared" si="466"/>
        <v>0</v>
      </c>
      <c r="AC2360" s="49">
        <f t="shared" si="466"/>
        <v>0</v>
      </c>
      <c r="AD2360" s="49">
        <f t="shared" si="466"/>
        <v>0</v>
      </c>
      <c r="AE2360" s="51">
        <f t="shared" si="465"/>
        <v>0</v>
      </c>
      <c r="AF2360" s="51">
        <f>IF(C2360=A_Stammdaten!$B$12,D_SAV!$U2360-D_SAV!$AG2360,HLOOKUP(A_Stammdaten!$B$12-1,$AH$4:$AN$4004,ROW(C2360)-3,FALSE)-$AG2360)</f>
        <v>0</v>
      </c>
      <c r="AG2360" s="51">
        <f>HLOOKUP(A_Stammdaten!$B$12,$AH$4:$AN$4004,ROW(C2360)-3,FALSE)</f>
        <v>0</v>
      </c>
      <c r="AH2360" s="51">
        <f t="shared" si="457"/>
        <v>0</v>
      </c>
      <c r="AI2360" s="51">
        <f t="shared" si="458"/>
        <v>0</v>
      </c>
      <c r="AJ2360" s="51">
        <f t="shared" si="459"/>
        <v>0</v>
      </c>
      <c r="AK2360" s="51">
        <f t="shared" si="460"/>
        <v>0</v>
      </c>
      <c r="AL2360" s="51">
        <f t="shared" si="461"/>
        <v>0</v>
      </c>
      <c r="AM2360" s="51">
        <f t="shared" si="462"/>
        <v>0</v>
      </c>
      <c r="AN2360" s="51">
        <f t="shared" si="463"/>
        <v>0</v>
      </c>
    </row>
    <row r="2361" spans="1:40" x14ac:dyDescent="0.25">
      <c r="A2361" s="17"/>
      <c r="B2361" s="17"/>
      <c r="C2361" s="35"/>
      <c r="D2361" s="17"/>
      <c r="E2361" s="17"/>
      <c r="F2361" s="17"/>
      <c r="G2361" s="62">
        <f t="shared" si="464"/>
        <v>0</v>
      </c>
      <c r="H2361" s="17"/>
      <c r="I2361" s="17"/>
      <c r="J2361" s="17"/>
      <c r="K2361" s="17"/>
      <c r="L2361" s="17"/>
      <c r="M2361" s="17"/>
      <c r="N2361" s="17"/>
      <c r="O2361" s="17"/>
      <c r="P2361" s="115"/>
      <c r="Q2361" s="62">
        <f>IF(C2361&gt;A_Stammdaten!$B$12,0,SUM(G2361,H2361,J2361,K2361,M2361,N2361)-SUM(I2361,L2361,O2361,P2361))</f>
        <v>0</v>
      </c>
      <c r="R2361" s="17"/>
      <c r="S2361" s="17"/>
      <c r="T2361" s="17"/>
      <c r="U2361" s="62">
        <f t="shared" si="456"/>
        <v>0</v>
      </c>
      <c r="V2361" s="63">
        <f>IF(ISBLANK($B2361),0,VLOOKUP($B2361,Listen!$A$2:$C$45,2,FALSE))</f>
        <v>0</v>
      </c>
      <c r="W2361" s="63">
        <f>IF(ISBLANK($B2361),0,VLOOKUP($B2361,Listen!$A$2:$C$45,3,FALSE))</f>
        <v>0</v>
      </c>
      <c r="X2361" s="49">
        <f t="shared" si="455"/>
        <v>0</v>
      </c>
      <c r="Y2361" s="49">
        <f t="shared" si="466"/>
        <v>0</v>
      </c>
      <c r="Z2361" s="49">
        <f t="shared" si="466"/>
        <v>0</v>
      </c>
      <c r="AA2361" s="49">
        <f t="shared" si="466"/>
        <v>0</v>
      </c>
      <c r="AB2361" s="49">
        <f t="shared" si="466"/>
        <v>0</v>
      </c>
      <c r="AC2361" s="49">
        <f t="shared" si="466"/>
        <v>0</v>
      </c>
      <c r="AD2361" s="49">
        <f t="shared" si="466"/>
        <v>0</v>
      </c>
      <c r="AE2361" s="51">
        <f t="shared" si="465"/>
        <v>0</v>
      </c>
      <c r="AF2361" s="51">
        <f>IF(C2361=A_Stammdaten!$B$12,D_SAV!$U2361-D_SAV!$AG2361,HLOOKUP(A_Stammdaten!$B$12-1,$AH$4:$AN$4004,ROW(C2361)-3,FALSE)-$AG2361)</f>
        <v>0</v>
      </c>
      <c r="AG2361" s="51">
        <f>HLOOKUP(A_Stammdaten!$B$12,$AH$4:$AN$4004,ROW(C2361)-3,FALSE)</f>
        <v>0</v>
      </c>
      <c r="AH2361" s="51">
        <f t="shared" si="457"/>
        <v>0</v>
      </c>
      <c r="AI2361" s="51">
        <f t="shared" si="458"/>
        <v>0</v>
      </c>
      <c r="AJ2361" s="51">
        <f t="shared" si="459"/>
        <v>0</v>
      </c>
      <c r="AK2361" s="51">
        <f t="shared" si="460"/>
        <v>0</v>
      </c>
      <c r="AL2361" s="51">
        <f t="shared" si="461"/>
        <v>0</v>
      </c>
      <c r="AM2361" s="51">
        <f t="shared" si="462"/>
        <v>0</v>
      </c>
      <c r="AN2361" s="51">
        <f t="shared" si="463"/>
        <v>0</v>
      </c>
    </row>
    <row r="2362" spans="1:40" x14ac:dyDescent="0.25">
      <c r="A2362" s="17"/>
      <c r="B2362" s="17"/>
      <c r="C2362" s="35"/>
      <c r="D2362" s="17"/>
      <c r="E2362" s="17"/>
      <c r="F2362" s="17"/>
      <c r="G2362" s="62">
        <f t="shared" si="464"/>
        <v>0</v>
      </c>
      <c r="H2362" s="17"/>
      <c r="I2362" s="17"/>
      <c r="J2362" s="17"/>
      <c r="K2362" s="17"/>
      <c r="L2362" s="17"/>
      <c r="M2362" s="17"/>
      <c r="N2362" s="17"/>
      <c r="O2362" s="17"/>
      <c r="P2362" s="115"/>
      <c r="Q2362" s="62">
        <f>IF(C2362&gt;A_Stammdaten!$B$12,0,SUM(G2362,H2362,J2362,K2362,M2362,N2362)-SUM(I2362,L2362,O2362,P2362))</f>
        <v>0</v>
      </c>
      <c r="R2362" s="17"/>
      <c r="S2362" s="17"/>
      <c r="T2362" s="17"/>
      <c r="U2362" s="62">
        <f t="shared" si="456"/>
        <v>0</v>
      </c>
      <c r="V2362" s="63">
        <f>IF(ISBLANK($B2362),0,VLOOKUP($B2362,Listen!$A$2:$C$45,2,FALSE))</f>
        <v>0</v>
      </c>
      <c r="W2362" s="63">
        <f>IF(ISBLANK($B2362),0,VLOOKUP($B2362,Listen!$A$2:$C$45,3,FALSE))</f>
        <v>0</v>
      </c>
      <c r="X2362" s="49">
        <f t="shared" si="455"/>
        <v>0</v>
      </c>
      <c r="Y2362" s="49">
        <f t="shared" si="466"/>
        <v>0</v>
      </c>
      <c r="Z2362" s="49">
        <f t="shared" si="466"/>
        <v>0</v>
      </c>
      <c r="AA2362" s="49">
        <f t="shared" si="466"/>
        <v>0</v>
      </c>
      <c r="AB2362" s="49">
        <f t="shared" si="466"/>
        <v>0</v>
      </c>
      <c r="AC2362" s="49">
        <f t="shared" si="466"/>
        <v>0</v>
      </c>
      <c r="AD2362" s="49">
        <f t="shared" si="466"/>
        <v>0</v>
      </c>
      <c r="AE2362" s="51">
        <f t="shared" si="465"/>
        <v>0</v>
      </c>
      <c r="AF2362" s="51">
        <f>IF(C2362=A_Stammdaten!$B$12,D_SAV!$U2362-D_SAV!$AG2362,HLOOKUP(A_Stammdaten!$B$12-1,$AH$4:$AN$4004,ROW(C2362)-3,FALSE)-$AG2362)</f>
        <v>0</v>
      </c>
      <c r="AG2362" s="51">
        <f>HLOOKUP(A_Stammdaten!$B$12,$AH$4:$AN$4004,ROW(C2362)-3,FALSE)</f>
        <v>0</v>
      </c>
      <c r="AH2362" s="51">
        <f t="shared" si="457"/>
        <v>0</v>
      </c>
      <c r="AI2362" s="51">
        <f t="shared" si="458"/>
        <v>0</v>
      </c>
      <c r="AJ2362" s="51">
        <f t="shared" si="459"/>
        <v>0</v>
      </c>
      <c r="AK2362" s="51">
        <f t="shared" si="460"/>
        <v>0</v>
      </c>
      <c r="AL2362" s="51">
        <f t="shared" si="461"/>
        <v>0</v>
      </c>
      <c r="AM2362" s="51">
        <f t="shared" si="462"/>
        <v>0</v>
      </c>
      <c r="AN2362" s="51">
        <f t="shared" si="463"/>
        <v>0</v>
      </c>
    </row>
    <row r="2363" spans="1:40" x14ac:dyDescent="0.25">
      <c r="A2363" s="17"/>
      <c r="B2363" s="17"/>
      <c r="C2363" s="35"/>
      <c r="D2363" s="17"/>
      <c r="E2363" s="17"/>
      <c r="F2363" s="17"/>
      <c r="G2363" s="62">
        <f t="shared" si="464"/>
        <v>0</v>
      </c>
      <c r="H2363" s="17"/>
      <c r="I2363" s="17"/>
      <c r="J2363" s="17"/>
      <c r="K2363" s="17"/>
      <c r="L2363" s="17"/>
      <c r="M2363" s="17"/>
      <c r="N2363" s="17"/>
      <c r="O2363" s="17"/>
      <c r="P2363" s="115"/>
      <c r="Q2363" s="62">
        <f>IF(C2363&gt;A_Stammdaten!$B$12,0,SUM(G2363,H2363,J2363,K2363,M2363,N2363)-SUM(I2363,L2363,O2363,P2363))</f>
        <v>0</v>
      </c>
      <c r="R2363" s="17"/>
      <c r="S2363" s="17"/>
      <c r="T2363" s="17"/>
      <c r="U2363" s="62">
        <f t="shared" si="456"/>
        <v>0</v>
      </c>
      <c r="V2363" s="63">
        <f>IF(ISBLANK($B2363),0,VLOOKUP($B2363,Listen!$A$2:$C$45,2,FALSE))</f>
        <v>0</v>
      </c>
      <c r="W2363" s="63">
        <f>IF(ISBLANK($B2363),0,VLOOKUP($B2363,Listen!$A$2:$C$45,3,FALSE))</f>
        <v>0</v>
      </c>
      <c r="X2363" s="49">
        <f t="shared" si="455"/>
        <v>0</v>
      </c>
      <c r="Y2363" s="49">
        <f t="shared" si="466"/>
        <v>0</v>
      </c>
      <c r="Z2363" s="49">
        <f t="shared" si="466"/>
        <v>0</v>
      </c>
      <c r="AA2363" s="49">
        <f t="shared" si="466"/>
        <v>0</v>
      </c>
      <c r="AB2363" s="49">
        <f t="shared" si="466"/>
        <v>0</v>
      </c>
      <c r="AC2363" s="49">
        <f t="shared" si="466"/>
        <v>0</v>
      </c>
      <c r="AD2363" s="49">
        <f t="shared" si="466"/>
        <v>0</v>
      </c>
      <c r="AE2363" s="51">
        <f t="shared" si="465"/>
        <v>0</v>
      </c>
      <c r="AF2363" s="51">
        <f>IF(C2363=A_Stammdaten!$B$12,D_SAV!$U2363-D_SAV!$AG2363,HLOOKUP(A_Stammdaten!$B$12-1,$AH$4:$AN$4004,ROW(C2363)-3,FALSE)-$AG2363)</f>
        <v>0</v>
      </c>
      <c r="AG2363" s="51">
        <f>HLOOKUP(A_Stammdaten!$B$12,$AH$4:$AN$4004,ROW(C2363)-3,FALSE)</f>
        <v>0</v>
      </c>
      <c r="AH2363" s="51">
        <f t="shared" si="457"/>
        <v>0</v>
      </c>
      <c r="AI2363" s="51">
        <f t="shared" si="458"/>
        <v>0</v>
      </c>
      <c r="AJ2363" s="51">
        <f t="shared" si="459"/>
        <v>0</v>
      </c>
      <c r="AK2363" s="51">
        <f t="shared" si="460"/>
        <v>0</v>
      </c>
      <c r="AL2363" s="51">
        <f t="shared" si="461"/>
        <v>0</v>
      </c>
      <c r="AM2363" s="51">
        <f t="shared" si="462"/>
        <v>0</v>
      </c>
      <c r="AN2363" s="51">
        <f t="shared" si="463"/>
        <v>0</v>
      </c>
    </row>
    <row r="2364" spans="1:40" x14ac:dyDescent="0.25">
      <c r="A2364" s="17"/>
      <c r="B2364" s="17"/>
      <c r="C2364" s="35"/>
      <c r="D2364" s="17"/>
      <c r="E2364" s="17"/>
      <c r="F2364" s="17"/>
      <c r="G2364" s="62">
        <f t="shared" si="464"/>
        <v>0</v>
      </c>
      <c r="H2364" s="17"/>
      <c r="I2364" s="17"/>
      <c r="J2364" s="17"/>
      <c r="K2364" s="17"/>
      <c r="L2364" s="17"/>
      <c r="M2364" s="17"/>
      <c r="N2364" s="17"/>
      <c r="O2364" s="17"/>
      <c r="P2364" s="115"/>
      <c r="Q2364" s="62">
        <f>IF(C2364&gt;A_Stammdaten!$B$12,0,SUM(G2364,H2364,J2364,K2364,M2364,N2364)-SUM(I2364,L2364,O2364,P2364))</f>
        <v>0</v>
      </c>
      <c r="R2364" s="17"/>
      <c r="S2364" s="17"/>
      <c r="T2364" s="17"/>
      <c r="U2364" s="62">
        <f t="shared" si="456"/>
        <v>0</v>
      </c>
      <c r="V2364" s="63">
        <f>IF(ISBLANK($B2364),0,VLOOKUP($B2364,Listen!$A$2:$C$45,2,FALSE))</f>
        <v>0</v>
      </c>
      <c r="W2364" s="63">
        <f>IF(ISBLANK($B2364),0,VLOOKUP($B2364,Listen!$A$2:$C$45,3,FALSE))</f>
        <v>0</v>
      </c>
      <c r="X2364" s="49">
        <f t="shared" ref="X2364:X2427" si="467">$V2364</f>
        <v>0</v>
      </c>
      <c r="Y2364" s="49">
        <f t="shared" si="466"/>
        <v>0</v>
      </c>
      <c r="Z2364" s="49">
        <f t="shared" si="466"/>
        <v>0</v>
      </c>
      <c r="AA2364" s="49">
        <f t="shared" si="466"/>
        <v>0</v>
      </c>
      <c r="AB2364" s="49">
        <f t="shared" si="466"/>
        <v>0</v>
      </c>
      <c r="AC2364" s="49">
        <f t="shared" si="466"/>
        <v>0</v>
      </c>
      <c r="AD2364" s="49">
        <f t="shared" si="466"/>
        <v>0</v>
      </c>
      <c r="AE2364" s="51">
        <f t="shared" si="465"/>
        <v>0</v>
      </c>
      <c r="AF2364" s="51">
        <f>IF(C2364=A_Stammdaten!$B$12,D_SAV!$U2364-D_SAV!$AG2364,HLOOKUP(A_Stammdaten!$B$12-1,$AH$4:$AN$4004,ROW(C2364)-3,FALSE)-$AG2364)</f>
        <v>0</v>
      </c>
      <c r="AG2364" s="51">
        <f>HLOOKUP(A_Stammdaten!$B$12,$AH$4:$AN$4004,ROW(C2364)-3,FALSE)</f>
        <v>0</v>
      </c>
      <c r="AH2364" s="51">
        <f t="shared" si="457"/>
        <v>0</v>
      </c>
      <c r="AI2364" s="51">
        <f t="shared" si="458"/>
        <v>0</v>
      </c>
      <c r="AJ2364" s="51">
        <f t="shared" si="459"/>
        <v>0</v>
      </c>
      <c r="AK2364" s="51">
        <f t="shared" si="460"/>
        <v>0</v>
      </c>
      <c r="AL2364" s="51">
        <f t="shared" si="461"/>
        <v>0</v>
      </c>
      <c r="AM2364" s="51">
        <f t="shared" si="462"/>
        <v>0</v>
      </c>
      <c r="AN2364" s="51">
        <f t="shared" si="463"/>
        <v>0</v>
      </c>
    </row>
    <row r="2365" spans="1:40" x14ac:dyDescent="0.25">
      <c r="A2365" s="17"/>
      <c r="B2365" s="17"/>
      <c r="C2365" s="35"/>
      <c r="D2365" s="17"/>
      <c r="E2365" s="17"/>
      <c r="F2365" s="17"/>
      <c r="G2365" s="62">
        <f t="shared" si="464"/>
        <v>0</v>
      </c>
      <c r="H2365" s="17"/>
      <c r="I2365" s="17"/>
      <c r="J2365" s="17"/>
      <c r="K2365" s="17"/>
      <c r="L2365" s="17"/>
      <c r="M2365" s="17"/>
      <c r="N2365" s="17"/>
      <c r="O2365" s="17"/>
      <c r="P2365" s="115"/>
      <c r="Q2365" s="62">
        <f>IF(C2365&gt;A_Stammdaten!$B$12,0,SUM(G2365,H2365,J2365,K2365,M2365,N2365)-SUM(I2365,L2365,O2365,P2365))</f>
        <v>0</v>
      </c>
      <c r="R2365" s="17"/>
      <c r="S2365" s="17"/>
      <c r="T2365" s="17"/>
      <c r="U2365" s="62">
        <f t="shared" si="456"/>
        <v>0</v>
      </c>
      <c r="V2365" s="63">
        <f>IF(ISBLANK($B2365),0,VLOOKUP($B2365,Listen!$A$2:$C$45,2,FALSE))</f>
        <v>0</v>
      </c>
      <c r="W2365" s="63">
        <f>IF(ISBLANK($B2365),0,VLOOKUP($B2365,Listen!$A$2:$C$45,3,FALSE))</f>
        <v>0</v>
      </c>
      <c r="X2365" s="49">
        <f t="shared" si="467"/>
        <v>0</v>
      </c>
      <c r="Y2365" s="49">
        <f t="shared" si="466"/>
        <v>0</v>
      </c>
      <c r="Z2365" s="49">
        <f t="shared" si="466"/>
        <v>0</v>
      </c>
      <c r="AA2365" s="49">
        <f t="shared" si="466"/>
        <v>0</v>
      </c>
      <c r="AB2365" s="49">
        <f t="shared" si="466"/>
        <v>0</v>
      </c>
      <c r="AC2365" s="49">
        <f t="shared" si="466"/>
        <v>0</v>
      </c>
      <c r="AD2365" s="49">
        <f t="shared" si="466"/>
        <v>0</v>
      </c>
      <c r="AE2365" s="51">
        <f t="shared" si="465"/>
        <v>0</v>
      </c>
      <c r="AF2365" s="51">
        <f>IF(C2365=A_Stammdaten!$B$12,D_SAV!$U2365-D_SAV!$AG2365,HLOOKUP(A_Stammdaten!$B$12-1,$AH$4:$AN$4004,ROW(C2365)-3,FALSE)-$AG2365)</f>
        <v>0</v>
      </c>
      <c r="AG2365" s="51">
        <f>HLOOKUP(A_Stammdaten!$B$12,$AH$4:$AN$4004,ROW(C2365)-3,FALSE)</f>
        <v>0</v>
      </c>
      <c r="AH2365" s="51">
        <f t="shared" si="457"/>
        <v>0</v>
      </c>
      <c r="AI2365" s="51">
        <f t="shared" si="458"/>
        <v>0</v>
      </c>
      <c r="AJ2365" s="51">
        <f t="shared" si="459"/>
        <v>0</v>
      </c>
      <c r="AK2365" s="51">
        <f t="shared" si="460"/>
        <v>0</v>
      </c>
      <c r="AL2365" s="51">
        <f t="shared" si="461"/>
        <v>0</v>
      </c>
      <c r="AM2365" s="51">
        <f t="shared" si="462"/>
        <v>0</v>
      </c>
      <c r="AN2365" s="51">
        <f t="shared" si="463"/>
        <v>0</v>
      </c>
    </row>
    <row r="2366" spans="1:40" x14ac:dyDescent="0.25">
      <c r="A2366" s="17"/>
      <c r="B2366" s="17"/>
      <c r="C2366" s="35"/>
      <c r="D2366" s="17"/>
      <c r="E2366" s="17"/>
      <c r="F2366" s="17"/>
      <c r="G2366" s="62">
        <f t="shared" si="464"/>
        <v>0</v>
      </c>
      <c r="H2366" s="17"/>
      <c r="I2366" s="17"/>
      <c r="J2366" s="17"/>
      <c r="K2366" s="17"/>
      <c r="L2366" s="17"/>
      <c r="M2366" s="17"/>
      <c r="N2366" s="17"/>
      <c r="O2366" s="17"/>
      <c r="P2366" s="115"/>
      <c r="Q2366" s="62">
        <f>IF(C2366&gt;A_Stammdaten!$B$12,0,SUM(G2366,H2366,J2366,K2366,M2366,N2366)-SUM(I2366,L2366,O2366,P2366))</f>
        <v>0</v>
      </c>
      <c r="R2366" s="17"/>
      <c r="S2366" s="17"/>
      <c r="T2366" s="17"/>
      <c r="U2366" s="62">
        <f t="shared" si="456"/>
        <v>0</v>
      </c>
      <c r="V2366" s="63">
        <f>IF(ISBLANK($B2366),0,VLOOKUP($B2366,Listen!$A$2:$C$45,2,FALSE))</f>
        <v>0</v>
      </c>
      <c r="W2366" s="63">
        <f>IF(ISBLANK($B2366),0,VLOOKUP($B2366,Listen!$A$2:$C$45,3,FALSE))</f>
        <v>0</v>
      </c>
      <c r="X2366" s="49">
        <f t="shared" si="467"/>
        <v>0</v>
      </c>
      <c r="Y2366" s="49">
        <f t="shared" si="466"/>
        <v>0</v>
      </c>
      <c r="Z2366" s="49">
        <f t="shared" si="466"/>
        <v>0</v>
      </c>
      <c r="AA2366" s="49">
        <f t="shared" si="466"/>
        <v>0</v>
      </c>
      <c r="AB2366" s="49">
        <f t="shared" si="466"/>
        <v>0</v>
      </c>
      <c r="AC2366" s="49">
        <f t="shared" si="466"/>
        <v>0</v>
      </c>
      <c r="AD2366" s="49">
        <f t="shared" si="466"/>
        <v>0</v>
      </c>
      <c r="AE2366" s="51">
        <f t="shared" si="465"/>
        <v>0</v>
      </c>
      <c r="AF2366" s="51">
        <f>IF(C2366=A_Stammdaten!$B$12,D_SAV!$U2366-D_SAV!$AG2366,HLOOKUP(A_Stammdaten!$B$12-1,$AH$4:$AN$4004,ROW(C2366)-3,FALSE)-$AG2366)</f>
        <v>0</v>
      </c>
      <c r="AG2366" s="51">
        <f>HLOOKUP(A_Stammdaten!$B$12,$AH$4:$AN$4004,ROW(C2366)-3,FALSE)</f>
        <v>0</v>
      </c>
      <c r="AH2366" s="51">
        <f t="shared" si="457"/>
        <v>0</v>
      </c>
      <c r="AI2366" s="51">
        <f t="shared" si="458"/>
        <v>0</v>
      </c>
      <c r="AJ2366" s="51">
        <f t="shared" si="459"/>
        <v>0</v>
      </c>
      <c r="AK2366" s="51">
        <f t="shared" si="460"/>
        <v>0</v>
      </c>
      <c r="AL2366" s="51">
        <f t="shared" si="461"/>
        <v>0</v>
      </c>
      <c r="AM2366" s="51">
        <f t="shared" si="462"/>
        <v>0</v>
      </c>
      <c r="AN2366" s="51">
        <f t="shared" si="463"/>
        <v>0</v>
      </c>
    </row>
    <row r="2367" spans="1:40" x14ac:dyDescent="0.25">
      <c r="A2367" s="17"/>
      <c r="B2367" s="17"/>
      <c r="C2367" s="35"/>
      <c r="D2367" s="17"/>
      <c r="E2367" s="17"/>
      <c r="F2367" s="17"/>
      <c r="G2367" s="62">
        <f t="shared" si="464"/>
        <v>0</v>
      </c>
      <c r="H2367" s="17"/>
      <c r="I2367" s="17"/>
      <c r="J2367" s="17"/>
      <c r="K2367" s="17"/>
      <c r="L2367" s="17"/>
      <c r="M2367" s="17"/>
      <c r="N2367" s="17"/>
      <c r="O2367" s="17"/>
      <c r="P2367" s="115"/>
      <c r="Q2367" s="62">
        <f>IF(C2367&gt;A_Stammdaten!$B$12,0,SUM(G2367,H2367,J2367,K2367,M2367,N2367)-SUM(I2367,L2367,O2367,P2367))</f>
        <v>0</v>
      </c>
      <c r="R2367" s="17"/>
      <c r="S2367" s="17"/>
      <c r="T2367" s="17"/>
      <c r="U2367" s="62">
        <f t="shared" si="456"/>
        <v>0</v>
      </c>
      <c r="V2367" s="63">
        <f>IF(ISBLANK($B2367),0,VLOOKUP($B2367,Listen!$A$2:$C$45,2,FALSE))</f>
        <v>0</v>
      </c>
      <c r="W2367" s="63">
        <f>IF(ISBLANK($B2367),0,VLOOKUP($B2367,Listen!$A$2:$C$45,3,FALSE))</f>
        <v>0</v>
      </c>
      <c r="X2367" s="49">
        <f t="shared" si="467"/>
        <v>0</v>
      </c>
      <c r="Y2367" s="49">
        <f t="shared" si="466"/>
        <v>0</v>
      </c>
      <c r="Z2367" s="49">
        <f t="shared" si="466"/>
        <v>0</v>
      </c>
      <c r="AA2367" s="49">
        <f t="shared" si="466"/>
        <v>0</v>
      </c>
      <c r="AB2367" s="49">
        <f t="shared" si="466"/>
        <v>0</v>
      </c>
      <c r="AC2367" s="49">
        <f t="shared" si="466"/>
        <v>0</v>
      </c>
      <c r="AD2367" s="49">
        <f t="shared" si="466"/>
        <v>0</v>
      </c>
      <c r="AE2367" s="51">
        <f t="shared" si="465"/>
        <v>0</v>
      </c>
      <c r="AF2367" s="51">
        <f>IF(C2367=A_Stammdaten!$B$12,D_SAV!$U2367-D_SAV!$AG2367,HLOOKUP(A_Stammdaten!$B$12-1,$AH$4:$AN$4004,ROW(C2367)-3,FALSE)-$AG2367)</f>
        <v>0</v>
      </c>
      <c r="AG2367" s="51">
        <f>HLOOKUP(A_Stammdaten!$B$12,$AH$4:$AN$4004,ROW(C2367)-3,FALSE)</f>
        <v>0</v>
      </c>
      <c r="AH2367" s="51">
        <f t="shared" si="457"/>
        <v>0</v>
      </c>
      <c r="AI2367" s="51">
        <f t="shared" si="458"/>
        <v>0</v>
      </c>
      <c r="AJ2367" s="51">
        <f t="shared" si="459"/>
        <v>0</v>
      </c>
      <c r="AK2367" s="51">
        <f t="shared" si="460"/>
        <v>0</v>
      </c>
      <c r="AL2367" s="51">
        <f t="shared" si="461"/>
        <v>0</v>
      </c>
      <c r="AM2367" s="51">
        <f t="shared" si="462"/>
        <v>0</v>
      </c>
      <c r="AN2367" s="51">
        <f t="shared" si="463"/>
        <v>0</v>
      </c>
    </row>
    <row r="2368" spans="1:40" x14ac:dyDescent="0.25">
      <c r="A2368" s="17"/>
      <c r="B2368" s="17"/>
      <c r="C2368" s="35"/>
      <c r="D2368" s="17"/>
      <c r="E2368" s="17"/>
      <c r="F2368" s="17"/>
      <c r="G2368" s="62">
        <f t="shared" si="464"/>
        <v>0</v>
      </c>
      <c r="H2368" s="17"/>
      <c r="I2368" s="17"/>
      <c r="J2368" s="17"/>
      <c r="K2368" s="17"/>
      <c r="L2368" s="17"/>
      <c r="M2368" s="17"/>
      <c r="N2368" s="17"/>
      <c r="O2368" s="17"/>
      <c r="P2368" s="115"/>
      <c r="Q2368" s="62">
        <f>IF(C2368&gt;A_Stammdaten!$B$12,0,SUM(G2368,H2368,J2368,K2368,M2368,N2368)-SUM(I2368,L2368,O2368,P2368))</f>
        <v>0</v>
      </c>
      <c r="R2368" s="17"/>
      <c r="S2368" s="17"/>
      <c r="T2368" s="17"/>
      <c r="U2368" s="62">
        <f t="shared" si="456"/>
        <v>0</v>
      </c>
      <c r="V2368" s="63">
        <f>IF(ISBLANK($B2368),0,VLOOKUP($B2368,Listen!$A$2:$C$45,2,FALSE))</f>
        <v>0</v>
      </c>
      <c r="W2368" s="63">
        <f>IF(ISBLANK($B2368),0,VLOOKUP($B2368,Listen!$A$2:$C$45,3,FALSE))</f>
        <v>0</v>
      </c>
      <c r="X2368" s="49">
        <f t="shared" si="467"/>
        <v>0</v>
      </c>
      <c r="Y2368" s="49">
        <f t="shared" si="466"/>
        <v>0</v>
      </c>
      <c r="Z2368" s="49">
        <f t="shared" si="466"/>
        <v>0</v>
      </c>
      <c r="AA2368" s="49">
        <f t="shared" si="466"/>
        <v>0</v>
      </c>
      <c r="AB2368" s="49">
        <f t="shared" si="466"/>
        <v>0</v>
      </c>
      <c r="AC2368" s="49">
        <f t="shared" si="466"/>
        <v>0</v>
      </c>
      <c r="AD2368" s="49">
        <f t="shared" si="466"/>
        <v>0</v>
      </c>
      <c r="AE2368" s="51">
        <f t="shared" si="465"/>
        <v>0</v>
      </c>
      <c r="AF2368" s="51">
        <f>IF(C2368=A_Stammdaten!$B$12,D_SAV!$U2368-D_SAV!$AG2368,HLOOKUP(A_Stammdaten!$B$12-1,$AH$4:$AN$4004,ROW(C2368)-3,FALSE)-$AG2368)</f>
        <v>0</v>
      </c>
      <c r="AG2368" s="51">
        <f>HLOOKUP(A_Stammdaten!$B$12,$AH$4:$AN$4004,ROW(C2368)-3,FALSE)</f>
        <v>0</v>
      </c>
      <c r="AH2368" s="51">
        <f t="shared" si="457"/>
        <v>0</v>
      </c>
      <c r="AI2368" s="51">
        <f t="shared" si="458"/>
        <v>0</v>
      </c>
      <c r="AJ2368" s="51">
        <f t="shared" si="459"/>
        <v>0</v>
      </c>
      <c r="AK2368" s="51">
        <f t="shared" si="460"/>
        <v>0</v>
      </c>
      <c r="AL2368" s="51">
        <f t="shared" si="461"/>
        <v>0</v>
      </c>
      <c r="AM2368" s="51">
        <f t="shared" si="462"/>
        <v>0</v>
      </c>
      <c r="AN2368" s="51">
        <f t="shared" si="463"/>
        <v>0</v>
      </c>
    </row>
    <row r="2369" spans="1:40" x14ac:dyDescent="0.25">
      <c r="A2369" s="17"/>
      <c r="B2369" s="17"/>
      <c r="C2369" s="35"/>
      <c r="D2369" s="17"/>
      <c r="E2369" s="17"/>
      <c r="F2369" s="17"/>
      <c r="G2369" s="62">
        <f t="shared" si="464"/>
        <v>0</v>
      </c>
      <c r="H2369" s="17"/>
      <c r="I2369" s="17"/>
      <c r="J2369" s="17"/>
      <c r="K2369" s="17"/>
      <c r="L2369" s="17"/>
      <c r="M2369" s="17"/>
      <c r="N2369" s="17"/>
      <c r="O2369" s="17"/>
      <c r="P2369" s="115"/>
      <c r="Q2369" s="62">
        <f>IF(C2369&gt;A_Stammdaten!$B$12,0,SUM(G2369,H2369,J2369,K2369,M2369,N2369)-SUM(I2369,L2369,O2369,P2369))</f>
        <v>0</v>
      </c>
      <c r="R2369" s="17"/>
      <c r="S2369" s="17"/>
      <c r="T2369" s="17"/>
      <c r="U2369" s="62">
        <f t="shared" si="456"/>
        <v>0</v>
      </c>
      <c r="V2369" s="63">
        <f>IF(ISBLANK($B2369),0,VLOOKUP($B2369,Listen!$A$2:$C$45,2,FALSE))</f>
        <v>0</v>
      </c>
      <c r="W2369" s="63">
        <f>IF(ISBLANK($B2369),0,VLOOKUP($B2369,Listen!$A$2:$C$45,3,FALSE))</f>
        <v>0</v>
      </c>
      <c r="X2369" s="49">
        <f t="shared" si="467"/>
        <v>0</v>
      </c>
      <c r="Y2369" s="49">
        <f t="shared" si="466"/>
        <v>0</v>
      </c>
      <c r="Z2369" s="49">
        <f t="shared" si="466"/>
        <v>0</v>
      </c>
      <c r="AA2369" s="49">
        <f t="shared" si="466"/>
        <v>0</v>
      </c>
      <c r="AB2369" s="49">
        <f t="shared" si="466"/>
        <v>0</v>
      </c>
      <c r="AC2369" s="49">
        <f t="shared" si="466"/>
        <v>0</v>
      </c>
      <c r="AD2369" s="49">
        <f t="shared" si="466"/>
        <v>0</v>
      </c>
      <c r="AE2369" s="51">
        <f t="shared" si="465"/>
        <v>0</v>
      </c>
      <c r="AF2369" s="51">
        <f>IF(C2369=A_Stammdaten!$B$12,D_SAV!$U2369-D_SAV!$AG2369,HLOOKUP(A_Stammdaten!$B$12-1,$AH$4:$AN$4004,ROW(C2369)-3,FALSE)-$AG2369)</f>
        <v>0</v>
      </c>
      <c r="AG2369" s="51">
        <f>HLOOKUP(A_Stammdaten!$B$12,$AH$4:$AN$4004,ROW(C2369)-3,FALSE)</f>
        <v>0</v>
      </c>
      <c r="AH2369" s="51">
        <f t="shared" si="457"/>
        <v>0</v>
      </c>
      <c r="AI2369" s="51">
        <f t="shared" si="458"/>
        <v>0</v>
      </c>
      <c r="AJ2369" s="51">
        <f t="shared" si="459"/>
        <v>0</v>
      </c>
      <c r="AK2369" s="51">
        <f t="shared" si="460"/>
        <v>0</v>
      </c>
      <c r="AL2369" s="51">
        <f t="shared" si="461"/>
        <v>0</v>
      </c>
      <c r="AM2369" s="51">
        <f t="shared" si="462"/>
        <v>0</v>
      </c>
      <c r="AN2369" s="51">
        <f t="shared" si="463"/>
        <v>0</v>
      </c>
    </row>
    <row r="2370" spans="1:40" x14ac:dyDescent="0.25">
      <c r="A2370" s="17"/>
      <c r="B2370" s="17"/>
      <c r="C2370" s="35"/>
      <c r="D2370" s="17"/>
      <c r="E2370" s="17"/>
      <c r="F2370" s="17"/>
      <c r="G2370" s="62">
        <f t="shared" si="464"/>
        <v>0</v>
      </c>
      <c r="H2370" s="17"/>
      <c r="I2370" s="17"/>
      <c r="J2370" s="17"/>
      <c r="K2370" s="17"/>
      <c r="L2370" s="17"/>
      <c r="M2370" s="17"/>
      <c r="N2370" s="17"/>
      <c r="O2370" s="17"/>
      <c r="P2370" s="115"/>
      <c r="Q2370" s="62">
        <f>IF(C2370&gt;A_Stammdaten!$B$12,0,SUM(G2370,H2370,J2370,K2370,M2370,N2370)-SUM(I2370,L2370,O2370,P2370))</f>
        <v>0</v>
      </c>
      <c r="R2370" s="17"/>
      <c r="S2370" s="17"/>
      <c r="T2370" s="17"/>
      <c r="U2370" s="62">
        <f t="shared" si="456"/>
        <v>0</v>
      </c>
      <c r="V2370" s="63">
        <f>IF(ISBLANK($B2370),0,VLOOKUP($B2370,Listen!$A$2:$C$45,2,FALSE))</f>
        <v>0</v>
      </c>
      <c r="W2370" s="63">
        <f>IF(ISBLANK($B2370),0,VLOOKUP($B2370,Listen!$A$2:$C$45,3,FALSE))</f>
        <v>0</v>
      </c>
      <c r="X2370" s="49">
        <f t="shared" si="467"/>
        <v>0</v>
      </c>
      <c r="Y2370" s="49">
        <f t="shared" si="466"/>
        <v>0</v>
      </c>
      <c r="Z2370" s="49">
        <f t="shared" si="466"/>
        <v>0</v>
      </c>
      <c r="AA2370" s="49">
        <f t="shared" si="466"/>
        <v>0</v>
      </c>
      <c r="AB2370" s="49">
        <f t="shared" si="466"/>
        <v>0</v>
      </c>
      <c r="AC2370" s="49">
        <f t="shared" si="466"/>
        <v>0</v>
      </c>
      <c r="AD2370" s="49">
        <f t="shared" si="466"/>
        <v>0</v>
      </c>
      <c r="AE2370" s="51">
        <f t="shared" si="465"/>
        <v>0</v>
      </c>
      <c r="AF2370" s="51">
        <f>IF(C2370=A_Stammdaten!$B$12,D_SAV!$U2370-D_SAV!$AG2370,HLOOKUP(A_Stammdaten!$B$12-1,$AH$4:$AN$4004,ROW(C2370)-3,FALSE)-$AG2370)</f>
        <v>0</v>
      </c>
      <c r="AG2370" s="51">
        <f>HLOOKUP(A_Stammdaten!$B$12,$AH$4:$AN$4004,ROW(C2370)-3,FALSE)</f>
        <v>0</v>
      </c>
      <c r="AH2370" s="51">
        <f t="shared" si="457"/>
        <v>0</v>
      </c>
      <c r="AI2370" s="51">
        <f t="shared" si="458"/>
        <v>0</v>
      </c>
      <c r="AJ2370" s="51">
        <f t="shared" si="459"/>
        <v>0</v>
      </c>
      <c r="AK2370" s="51">
        <f t="shared" si="460"/>
        <v>0</v>
      </c>
      <c r="AL2370" s="51">
        <f t="shared" si="461"/>
        <v>0</v>
      </c>
      <c r="AM2370" s="51">
        <f t="shared" si="462"/>
        <v>0</v>
      </c>
      <c r="AN2370" s="51">
        <f t="shared" si="463"/>
        <v>0</v>
      </c>
    </row>
    <row r="2371" spans="1:40" x14ac:dyDescent="0.25">
      <c r="A2371" s="17"/>
      <c r="B2371" s="17"/>
      <c r="C2371" s="35"/>
      <c r="D2371" s="17"/>
      <c r="E2371" s="17"/>
      <c r="F2371" s="17"/>
      <c r="G2371" s="62">
        <f t="shared" si="464"/>
        <v>0</v>
      </c>
      <c r="H2371" s="17"/>
      <c r="I2371" s="17"/>
      <c r="J2371" s="17"/>
      <c r="K2371" s="17"/>
      <c r="L2371" s="17"/>
      <c r="M2371" s="17"/>
      <c r="N2371" s="17"/>
      <c r="O2371" s="17"/>
      <c r="P2371" s="115"/>
      <c r="Q2371" s="62">
        <f>IF(C2371&gt;A_Stammdaten!$B$12,0,SUM(G2371,H2371,J2371,K2371,M2371,N2371)-SUM(I2371,L2371,O2371,P2371))</f>
        <v>0</v>
      </c>
      <c r="R2371" s="17"/>
      <c r="S2371" s="17"/>
      <c r="T2371" s="17"/>
      <c r="U2371" s="62">
        <f t="shared" si="456"/>
        <v>0</v>
      </c>
      <c r="V2371" s="63">
        <f>IF(ISBLANK($B2371),0,VLOOKUP($B2371,Listen!$A$2:$C$45,2,FALSE))</f>
        <v>0</v>
      </c>
      <c r="W2371" s="63">
        <f>IF(ISBLANK($B2371),0,VLOOKUP($B2371,Listen!$A$2:$C$45,3,FALSE))</f>
        <v>0</v>
      </c>
      <c r="X2371" s="49">
        <f t="shared" si="467"/>
        <v>0</v>
      </c>
      <c r="Y2371" s="49">
        <f t="shared" si="466"/>
        <v>0</v>
      </c>
      <c r="Z2371" s="49">
        <f t="shared" si="466"/>
        <v>0</v>
      </c>
      <c r="AA2371" s="49">
        <f t="shared" si="466"/>
        <v>0</v>
      </c>
      <c r="AB2371" s="49">
        <f t="shared" si="466"/>
        <v>0</v>
      </c>
      <c r="AC2371" s="49">
        <f t="shared" si="466"/>
        <v>0</v>
      </c>
      <c r="AD2371" s="49">
        <f t="shared" si="466"/>
        <v>0</v>
      </c>
      <c r="AE2371" s="51">
        <f t="shared" si="465"/>
        <v>0</v>
      </c>
      <c r="AF2371" s="51">
        <f>IF(C2371=A_Stammdaten!$B$12,D_SAV!$U2371-D_SAV!$AG2371,HLOOKUP(A_Stammdaten!$B$12-1,$AH$4:$AN$4004,ROW(C2371)-3,FALSE)-$AG2371)</f>
        <v>0</v>
      </c>
      <c r="AG2371" s="51">
        <f>HLOOKUP(A_Stammdaten!$B$12,$AH$4:$AN$4004,ROW(C2371)-3,FALSE)</f>
        <v>0</v>
      </c>
      <c r="AH2371" s="51">
        <f t="shared" si="457"/>
        <v>0</v>
      </c>
      <c r="AI2371" s="51">
        <f t="shared" si="458"/>
        <v>0</v>
      </c>
      <c r="AJ2371" s="51">
        <f t="shared" si="459"/>
        <v>0</v>
      </c>
      <c r="AK2371" s="51">
        <f t="shared" si="460"/>
        <v>0</v>
      </c>
      <c r="AL2371" s="51">
        <f t="shared" si="461"/>
        <v>0</v>
      </c>
      <c r="AM2371" s="51">
        <f t="shared" si="462"/>
        <v>0</v>
      </c>
      <c r="AN2371" s="51">
        <f t="shared" si="463"/>
        <v>0</v>
      </c>
    </row>
    <row r="2372" spans="1:40" x14ac:dyDescent="0.25">
      <c r="A2372" s="17"/>
      <c r="B2372" s="17"/>
      <c r="C2372" s="35"/>
      <c r="D2372" s="17"/>
      <c r="E2372" s="17"/>
      <c r="F2372" s="17"/>
      <c r="G2372" s="62">
        <f t="shared" si="464"/>
        <v>0</v>
      </c>
      <c r="H2372" s="17"/>
      <c r="I2372" s="17"/>
      <c r="J2372" s="17"/>
      <c r="K2372" s="17"/>
      <c r="L2372" s="17"/>
      <c r="M2372" s="17"/>
      <c r="N2372" s="17"/>
      <c r="O2372" s="17"/>
      <c r="P2372" s="115"/>
      <c r="Q2372" s="62">
        <f>IF(C2372&gt;A_Stammdaten!$B$12,0,SUM(G2372,H2372,J2372,K2372,M2372,N2372)-SUM(I2372,L2372,O2372,P2372))</f>
        <v>0</v>
      </c>
      <c r="R2372" s="17"/>
      <c r="S2372" s="17"/>
      <c r="T2372" s="17"/>
      <c r="U2372" s="62">
        <f t="shared" si="456"/>
        <v>0</v>
      </c>
      <c r="V2372" s="63">
        <f>IF(ISBLANK($B2372),0,VLOOKUP($B2372,Listen!$A$2:$C$45,2,FALSE))</f>
        <v>0</v>
      </c>
      <c r="W2372" s="63">
        <f>IF(ISBLANK($B2372),0,VLOOKUP($B2372,Listen!$A$2:$C$45,3,FALSE))</f>
        <v>0</v>
      </c>
      <c r="X2372" s="49">
        <f t="shared" si="467"/>
        <v>0</v>
      </c>
      <c r="Y2372" s="49">
        <f t="shared" si="466"/>
        <v>0</v>
      </c>
      <c r="Z2372" s="49">
        <f t="shared" si="466"/>
        <v>0</v>
      </c>
      <c r="AA2372" s="49">
        <f t="shared" si="466"/>
        <v>0</v>
      </c>
      <c r="AB2372" s="49">
        <f t="shared" si="466"/>
        <v>0</v>
      </c>
      <c r="AC2372" s="49">
        <f t="shared" si="466"/>
        <v>0</v>
      </c>
      <c r="AD2372" s="49">
        <f t="shared" si="466"/>
        <v>0</v>
      </c>
      <c r="AE2372" s="51">
        <f t="shared" si="465"/>
        <v>0</v>
      </c>
      <c r="AF2372" s="51">
        <f>IF(C2372=A_Stammdaten!$B$12,D_SAV!$U2372-D_SAV!$AG2372,HLOOKUP(A_Stammdaten!$B$12-1,$AH$4:$AN$4004,ROW(C2372)-3,FALSE)-$AG2372)</f>
        <v>0</v>
      </c>
      <c r="AG2372" s="51">
        <f>HLOOKUP(A_Stammdaten!$B$12,$AH$4:$AN$4004,ROW(C2372)-3,FALSE)</f>
        <v>0</v>
      </c>
      <c r="AH2372" s="51">
        <f t="shared" si="457"/>
        <v>0</v>
      </c>
      <c r="AI2372" s="51">
        <f t="shared" si="458"/>
        <v>0</v>
      </c>
      <c r="AJ2372" s="51">
        <f t="shared" si="459"/>
        <v>0</v>
      </c>
      <c r="AK2372" s="51">
        <f t="shared" si="460"/>
        <v>0</v>
      </c>
      <c r="AL2372" s="51">
        <f t="shared" si="461"/>
        <v>0</v>
      </c>
      <c r="AM2372" s="51">
        <f t="shared" si="462"/>
        <v>0</v>
      </c>
      <c r="AN2372" s="51">
        <f t="shared" si="463"/>
        <v>0</v>
      </c>
    </row>
    <row r="2373" spans="1:40" x14ac:dyDescent="0.25">
      <c r="A2373" s="17"/>
      <c r="B2373" s="17"/>
      <c r="C2373" s="35"/>
      <c r="D2373" s="17"/>
      <c r="E2373" s="17"/>
      <c r="F2373" s="17"/>
      <c r="G2373" s="62">
        <f t="shared" si="464"/>
        <v>0</v>
      </c>
      <c r="H2373" s="17"/>
      <c r="I2373" s="17"/>
      <c r="J2373" s="17"/>
      <c r="K2373" s="17"/>
      <c r="L2373" s="17"/>
      <c r="M2373" s="17"/>
      <c r="N2373" s="17"/>
      <c r="O2373" s="17"/>
      <c r="P2373" s="115"/>
      <c r="Q2373" s="62">
        <f>IF(C2373&gt;A_Stammdaten!$B$12,0,SUM(G2373,H2373,J2373,K2373,M2373,N2373)-SUM(I2373,L2373,O2373,P2373))</f>
        <v>0</v>
      </c>
      <c r="R2373" s="17"/>
      <c r="S2373" s="17"/>
      <c r="T2373" s="17"/>
      <c r="U2373" s="62">
        <f t="shared" ref="U2373:U2436" si="468">Q2373-SUM(R2373:T2373)</f>
        <v>0</v>
      </c>
      <c r="V2373" s="63">
        <f>IF(ISBLANK($B2373),0,VLOOKUP($B2373,Listen!$A$2:$C$45,2,FALSE))</f>
        <v>0</v>
      </c>
      <c r="W2373" s="63">
        <f>IF(ISBLANK($B2373),0,VLOOKUP($B2373,Listen!$A$2:$C$45,3,FALSE))</f>
        <v>0</v>
      </c>
      <c r="X2373" s="49">
        <f t="shared" si="467"/>
        <v>0</v>
      </c>
      <c r="Y2373" s="49">
        <f t="shared" si="466"/>
        <v>0</v>
      </c>
      <c r="Z2373" s="49">
        <f t="shared" si="466"/>
        <v>0</v>
      </c>
      <c r="AA2373" s="49">
        <f t="shared" si="466"/>
        <v>0</v>
      </c>
      <c r="AB2373" s="49">
        <f t="shared" si="466"/>
        <v>0</v>
      </c>
      <c r="AC2373" s="49">
        <f t="shared" si="466"/>
        <v>0</v>
      </c>
      <c r="AD2373" s="49">
        <f t="shared" si="466"/>
        <v>0</v>
      </c>
      <c r="AE2373" s="51">
        <f t="shared" si="465"/>
        <v>0</v>
      </c>
      <c r="AF2373" s="51">
        <f>IF(C2373=A_Stammdaten!$B$12,D_SAV!$U2373-D_SAV!$AG2373,HLOOKUP(A_Stammdaten!$B$12-1,$AH$4:$AN$4004,ROW(C2373)-3,FALSE)-$AG2373)</f>
        <v>0</v>
      </c>
      <c r="AG2373" s="51">
        <f>HLOOKUP(A_Stammdaten!$B$12,$AH$4:$AN$4004,ROW(C2373)-3,FALSE)</f>
        <v>0</v>
      </c>
      <c r="AH2373" s="51">
        <f t="shared" ref="AH2373:AH2436" si="469">IF(OR($C2373=0,$U2373=0),0,IF($C2373&lt;=AH$4,$U2373-$U2373/X2373*(AH$4-$C2373+1),0))</f>
        <v>0</v>
      </c>
      <c r="AI2373" s="51">
        <f t="shared" ref="AI2373:AI2436" si="470">IF(OR($C2373=0,$U2373=0,Y2373-(AI$4-$C2373)=0),0,IF($C2373&lt;AI$4,AH2373-AH2373/(Y2373-(AI$4-$C2373)),IF($C2373=AI$4,$U2373-$U2373/Y2373,0)))</f>
        <v>0</v>
      </c>
      <c r="AJ2373" s="51">
        <f t="shared" ref="AJ2373:AJ2436" si="471">IF(OR($C2373=0,$U2373=0,Z2373-(AJ$4-$C2373)=0),0,IF($C2373&lt;AJ$4,AI2373-AI2373/(Z2373-(AJ$4-$C2373)),IF($C2373=AJ$4,$U2373-$U2373/Z2373,0)))</f>
        <v>0</v>
      </c>
      <c r="AK2373" s="51">
        <f t="shared" ref="AK2373:AK2436" si="472">IF(OR($C2373=0,$U2373=0,AA2373-(AK$4-$C2373)=0),0,IF($C2373&lt;AK$4,AJ2373-AJ2373/(AA2373-(AK$4-$C2373)),IF($C2373=AK$4,$U2373-$U2373/AA2373,0)))</f>
        <v>0</v>
      </c>
      <c r="AL2373" s="51">
        <f t="shared" ref="AL2373:AL2436" si="473">IF(OR($C2373=0,$U2373=0,AB2373-(AL$4-$C2373)=0),0,IF($C2373&lt;AL$4,AK2373-AK2373/(AB2373-(AL$4-$C2373)),IF($C2373=AL$4,$U2373-$U2373/AB2373,0)))</f>
        <v>0</v>
      </c>
      <c r="AM2373" s="51">
        <f t="shared" ref="AM2373:AM2436" si="474">IF(OR($C2373=0,$U2373=0,AC2373-(AM$4-$C2373)=0),0,IF($C2373&lt;AM$4,AL2373-AL2373/(AC2373-(AM$4-$C2373)),IF($C2373=AM$4,$U2373-$U2373/AC2373,0)))</f>
        <v>0</v>
      </c>
      <c r="AN2373" s="51">
        <f t="shared" ref="AN2373:AN2436" si="475">IF(OR($C2373=0,$U2373=0,AD2373-(AN$4-$C2373)=0),0,IF($C2373&lt;AN$4,AM2373-AM2373/(AD2373-(AN$4-$C2373)),IF($C2373=AN$4,$U2373-$U2373/AD2373,0)))</f>
        <v>0</v>
      </c>
    </row>
    <row r="2374" spans="1:40" x14ac:dyDescent="0.25">
      <c r="A2374" s="17"/>
      <c r="B2374" s="17"/>
      <c r="C2374" s="35"/>
      <c r="D2374" s="17"/>
      <c r="E2374" s="17"/>
      <c r="F2374" s="17"/>
      <c r="G2374" s="62">
        <f t="shared" ref="G2374:G2437" si="476">D2374*E2374/100</f>
        <v>0</v>
      </c>
      <c r="H2374" s="17"/>
      <c r="I2374" s="17"/>
      <c r="J2374" s="17"/>
      <c r="K2374" s="17"/>
      <c r="L2374" s="17"/>
      <c r="M2374" s="17"/>
      <c r="N2374" s="17"/>
      <c r="O2374" s="17"/>
      <c r="P2374" s="115"/>
      <c r="Q2374" s="62">
        <f>IF(C2374&gt;A_Stammdaten!$B$12,0,SUM(G2374,H2374,J2374,K2374,M2374,N2374)-SUM(I2374,L2374,O2374,P2374))</f>
        <v>0</v>
      </c>
      <c r="R2374" s="17"/>
      <c r="S2374" s="17"/>
      <c r="T2374" s="17"/>
      <c r="U2374" s="62">
        <f t="shared" si="468"/>
        <v>0</v>
      </c>
      <c r="V2374" s="63">
        <f>IF(ISBLANK($B2374),0,VLOOKUP($B2374,Listen!$A$2:$C$45,2,FALSE))</f>
        <v>0</v>
      </c>
      <c r="W2374" s="63">
        <f>IF(ISBLANK($B2374),0,VLOOKUP($B2374,Listen!$A$2:$C$45,3,FALSE))</f>
        <v>0</v>
      </c>
      <c r="X2374" s="49">
        <f t="shared" si="467"/>
        <v>0</v>
      </c>
      <c r="Y2374" s="49">
        <f t="shared" si="466"/>
        <v>0</v>
      </c>
      <c r="Z2374" s="49">
        <f t="shared" si="466"/>
        <v>0</v>
      </c>
      <c r="AA2374" s="49">
        <f t="shared" si="466"/>
        <v>0</v>
      </c>
      <c r="AB2374" s="49">
        <f t="shared" si="466"/>
        <v>0</v>
      </c>
      <c r="AC2374" s="49">
        <f t="shared" si="466"/>
        <v>0</v>
      </c>
      <c r="AD2374" s="49">
        <f t="shared" si="466"/>
        <v>0</v>
      </c>
      <c r="AE2374" s="51">
        <f t="shared" si="465"/>
        <v>0</v>
      </c>
      <c r="AF2374" s="51">
        <f>IF(C2374=A_Stammdaten!$B$12,D_SAV!$U2374-D_SAV!$AG2374,HLOOKUP(A_Stammdaten!$B$12-1,$AH$4:$AN$4004,ROW(C2374)-3,FALSE)-$AG2374)</f>
        <v>0</v>
      </c>
      <c r="AG2374" s="51">
        <f>HLOOKUP(A_Stammdaten!$B$12,$AH$4:$AN$4004,ROW(C2374)-3,FALSE)</f>
        <v>0</v>
      </c>
      <c r="AH2374" s="51">
        <f t="shared" si="469"/>
        <v>0</v>
      </c>
      <c r="AI2374" s="51">
        <f t="shared" si="470"/>
        <v>0</v>
      </c>
      <c r="AJ2374" s="51">
        <f t="shared" si="471"/>
        <v>0</v>
      </c>
      <c r="AK2374" s="51">
        <f t="shared" si="472"/>
        <v>0</v>
      </c>
      <c r="AL2374" s="51">
        <f t="shared" si="473"/>
        <v>0</v>
      </c>
      <c r="AM2374" s="51">
        <f t="shared" si="474"/>
        <v>0</v>
      </c>
      <c r="AN2374" s="51">
        <f t="shared" si="475"/>
        <v>0</v>
      </c>
    </row>
    <row r="2375" spans="1:40" x14ac:dyDescent="0.25">
      <c r="A2375" s="17"/>
      <c r="B2375" s="17"/>
      <c r="C2375" s="35"/>
      <c r="D2375" s="17"/>
      <c r="E2375" s="17"/>
      <c r="F2375" s="17"/>
      <c r="G2375" s="62">
        <f t="shared" si="476"/>
        <v>0</v>
      </c>
      <c r="H2375" s="17"/>
      <c r="I2375" s="17"/>
      <c r="J2375" s="17"/>
      <c r="K2375" s="17"/>
      <c r="L2375" s="17"/>
      <c r="M2375" s="17"/>
      <c r="N2375" s="17"/>
      <c r="O2375" s="17"/>
      <c r="P2375" s="115"/>
      <c r="Q2375" s="62">
        <f>IF(C2375&gt;A_Stammdaten!$B$12,0,SUM(G2375,H2375,J2375,K2375,M2375,N2375)-SUM(I2375,L2375,O2375,P2375))</f>
        <v>0</v>
      </c>
      <c r="R2375" s="17"/>
      <c r="S2375" s="17"/>
      <c r="T2375" s="17"/>
      <c r="U2375" s="62">
        <f t="shared" si="468"/>
        <v>0</v>
      </c>
      <c r="V2375" s="63">
        <f>IF(ISBLANK($B2375),0,VLOOKUP($B2375,Listen!$A$2:$C$45,2,FALSE))</f>
        <v>0</v>
      </c>
      <c r="W2375" s="63">
        <f>IF(ISBLANK($B2375),0,VLOOKUP($B2375,Listen!$A$2:$C$45,3,FALSE))</f>
        <v>0</v>
      </c>
      <c r="X2375" s="49">
        <f t="shared" si="467"/>
        <v>0</v>
      </c>
      <c r="Y2375" s="49">
        <f t="shared" si="466"/>
        <v>0</v>
      </c>
      <c r="Z2375" s="49">
        <f t="shared" si="466"/>
        <v>0</v>
      </c>
      <c r="AA2375" s="49">
        <f t="shared" si="466"/>
        <v>0</v>
      </c>
      <c r="AB2375" s="49">
        <f t="shared" si="466"/>
        <v>0</v>
      </c>
      <c r="AC2375" s="49">
        <f t="shared" si="466"/>
        <v>0</v>
      </c>
      <c r="AD2375" s="49">
        <f t="shared" si="466"/>
        <v>0</v>
      </c>
      <c r="AE2375" s="51">
        <f t="shared" si="465"/>
        <v>0</v>
      </c>
      <c r="AF2375" s="51">
        <f>IF(C2375=A_Stammdaten!$B$12,D_SAV!$U2375-D_SAV!$AG2375,HLOOKUP(A_Stammdaten!$B$12-1,$AH$4:$AN$4004,ROW(C2375)-3,FALSE)-$AG2375)</f>
        <v>0</v>
      </c>
      <c r="AG2375" s="51">
        <f>HLOOKUP(A_Stammdaten!$B$12,$AH$4:$AN$4004,ROW(C2375)-3,FALSE)</f>
        <v>0</v>
      </c>
      <c r="AH2375" s="51">
        <f t="shared" si="469"/>
        <v>0</v>
      </c>
      <c r="AI2375" s="51">
        <f t="shared" si="470"/>
        <v>0</v>
      </c>
      <c r="AJ2375" s="51">
        <f t="shared" si="471"/>
        <v>0</v>
      </c>
      <c r="AK2375" s="51">
        <f t="shared" si="472"/>
        <v>0</v>
      </c>
      <c r="AL2375" s="51">
        <f t="shared" si="473"/>
        <v>0</v>
      </c>
      <c r="AM2375" s="51">
        <f t="shared" si="474"/>
        <v>0</v>
      </c>
      <c r="AN2375" s="51">
        <f t="shared" si="475"/>
        <v>0</v>
      </c>
    </row>
    <row r="2376" spans="1:40" x14ac:dyDescent="0.25">
      <c r="A2376" s="17"/>
      <c r="B2376" s="17"/>
      <c r="C2376" s="35"/>
      <c r="D2376" s="17"/>
      <c r="E2376" s="17"/>
      <c r="F2376" s="17"/>
      <c r="G2376" s="62">
        <f t="shared" si="476"/>
        <v>0</v>
      </c>
      <c r="H2376" s="17"/>
      <c r="I2376" s="17"/>
      <c r="J2376" s="17"/>
      <c r="K2376" s="17"/>
      <c r="L2376" s="17"/>
      <c r="M2376" s="17"/>
      <c r="N2376" s="17"/>
      <c r="O2376" s="17"/>
      <c r="P2376" s="115"/>
      <c r="Q2376" s="62">
        <f>IF(C2376&gt;A_Stammdaten!$B$12,0,SUM(G2376,H2376,J2376,K2376,M2376,N2376)-SUM(I2376,L2376,O2376,P2376))</f>
        <v>0</v>
      </c>
      <c r="R2376" s="17"/>
      <c r="S2376" s="17"/>
      <c r="T2376" s="17"/>
      <c r="U2376" s="62">
        <f t="shared" si="468"/>
        <v>0</v>
      </c>
      <c r="V2376" s="63">
        <f>IF(ISBLANK($B2376),0,VLOOKUP($B2376,Listen!$A$2:$C$45,2,FALSE))</f>
        <v>0</v>
      </c>
      <c r="W2376" s="63">
        <f>IF(ISBLANK($B2376),0,VLOOKUP($B2376,Listen!$A$2:$C$45,3,FALSE))</f>
        <v>0</v>
      </c>
      <c r="X2376" s="49">
        <f t="shared" si="467"/>
        <v>0</v>
      </c>
      <c r="Y2376" s="49">
        <f t="shared" si="466"/>
        <v>0</v>
      </c>
      <c r="Z2376" s="49">
        <f t="shared" si="466"/>
        <v>0</v>
      </c>
      <c r="AA2376" s="49">
        <f t="shared" si="466"/>
        <v>0</v>
      </c>
      <c r="AB2376" s="49">
        <f t="shared" si="466"/>
        <v>0</v>
      </c>
      <c r="AC2376" s="49">
        <f t="shared" si="466"/>
        <v>0</v>
      </c>
      <c r="AD2376" s="49">
        <f t="shared" si="466"/>
        <v>0</v>
      </c>
      <c r="AE2376" s="51">
        <f t="shared" si="465"/>
        <v>0</v>
      </c>
      <c r="AF2376" s="51">
        <f>IF(C2376=A_Stammdaten!$B$12,D_SAV!$U2376-D_SAV!$AG2376,HLOOKUP(A_Stammdaten!$B$12-1,$AH$4:$AN$4004,ROW(C2376)-3,FALSE)-$AG2376)</f>
        <v>0</v>
      </c>
      <c r="AG2376" s="51">
        <f>HLOOKUP(A_Stammdaten!$B$12,$AH$4:$AN$4004,ROW(C2376)-3,FALSE)</f>
        <v>0</v>
      </c>
      <c r="AH2376" s="51">
        <f t="shared" si="469"/>
        <v>0</v>
      </c>
      <c r="AI2376" s="51">
        <f t="shared" si="470"/>
        <v>0</v>
      </c>
      <c r="AJ2376" s="51">
        <f t="shared" si="471"/>
        <v>0</v>
      </c>
      <c r="AK2376" s="51">
        <f t="shared" si="472"/>
        <v>0</v>
      </c>
      <c r="AL2376" s="51">
        <f t="shared" si="473"/>
        <v>0</v>
      </c>
      <c r="AM2376" s="51">
        <f t="shared" si="474"/>
        <v>0</v>
      </c>
      <c r="AN2376" s="51">
        <f t="shared" si="475"/>
        <v>0</v>
      </c>
    </row>
    <row r="2377" spans="1:40" x14ac:dyDescent="0.25">
      <c r="A2377" s="17"/>
      <c r="B2377" s="17"/>
      <c r="C2377" s="35"/>
      <c r="D2377" s="17"/>
      <c r="E2377" s="17"/>
      <c r="F2377" s="17"/>
      <c r="G2377" s="62">
        <f t="shared" si="476"/>
        <v>0</v>
      </c>
      <c r="H2377" s="17"/>
      <c r="I2377" s="17"/>
      <c r="J2377" s="17"/>
      <c r="K2377" s="17"/>
      <c r="L2377" s="17"/>
      <c r="M2377" s="17"/>
      <c r="N2377" s="17"/>
      <c r="O2377" s="17"/>
      <c r="P2377" s="115"/>
      <c r="Q2377" s="62">
        <f>IF(C2377&gt;A_Stammdaten!$B$12,0,SUM(G2377,H2377,J2377,K2377,M2377,N2377)-SUM(I2377,L2377,O2377,P2377))</f>
        <v>0</v>
      </c>
      <c r="R2377" s="17"/>
      <c r="S2377" s="17"/>
      <c r="T2377" s="17"/>
      <c r="U2377" s="62">
        <f t="shared" si="468"/>
        <v>0</v>
      </c>
      <c r="V2377" s="63">
        <f>IF(ISBLANK($B2377),0,VLOOKUP($B2377,Listen!$A$2:$C$45,2,FALSE))</f>
        <v>0</v>
      </c>
      <c r="W2377" s="63">
        <f>IF(ISBLANK($B2377),0,VLOOKUP($B2377,Listen!$A$2:$C$45,3,FALSE))</f>
        <v>0</v>
      </c>
      <c r="X2377" s="49">
        <f t="shared" si="467"/>
        <v>0</v>
      </c>
      <c r="Y2377" s="49">
        <f t="shared" si="466"/>
        <v>0</v>
      </c>
      <c r="Z2377" s="49">
        <f t="shared" si="466"/>
        <v>0</v>
      </c>
      <c r="AA2377" s="49">
        <f t="shared" si="466"/>
        <v>0</v>
      </c>
      <c r="AB2377" s="49">
        <f t="shared" si="466"/>
        <v>0</v>
      </c>
      <c r="AC2377" s="49">
        <f t="shared" si="466"/>
        <v>0</v>
      </c>
      <c r="AD2377" s="49">
        <f t="shared" si="466"/>
        <v>0</v>
      </c>
      <c r="AE2377" s="51">
        <f t="shared" si="465"/>
        <v>0</v>
      </c>
      <c r="AF2377" s="51">
        <f>IF(C2377=A_Stammdaten!$B$12,D_SAV!$U2377-D_SAV!$AG2377,HLOOKUP(A_Stammdaten!$B$12-1,$AH$4:$AN$4004,ROW(C2377)-3,FALSE)-$AG2377)</f>
        <v>0</v>
      </c>
      <c r="AG2377" s="51">
        <f>HLOOKUP(A_Stammdaten!$B$12,$AH$4:$AN$4004,ROW(C2377)-3,FALSE)</f>
        <v>0</v>
      </c>
      <c r="AH2377" s="51">
        <f t="shared" si="469"/>
        <v>0</v>
      </c>
      <c r="AI2377" s="51">
        <f t="shared" si="470"/>
        <v>0</v>
      </c>
      <c r="AJ2377" s="51">
        <f t="shared" si="471"/>
        <v>0</v>
      </c>
      <c r="AK2377" s="51">
        <f t="shared" si="472"/>
        <v>0</v>
      </c>
      <c r="AL2377" s="51">
        <f t="shared" si="473"/>
        <v>0</v>
      </c>
      <c r="AM2377" s="51">
        <f t="shared" si="474"/>
        <v>0</v>
      </c>
      <c r="AN2377" s="51">
        <f t="shared" si="475"/>
        <v>0</v>
      </c>
    </row>
    <row r="2378" spans="1:40" x14ac:dyDescent="0.25">
      <c r="A2378" s="17"/>
      <c r="B2378" s="17"/>
      <c r="C2378" s="35"/>
      <c r="D2378" s="17"/>
      <c r="E2378" s="17"/>
      <c r="F2378" s="17"/>
      <c r="G2378" s="62">
        <f t="shared" si="476"/>
        <v>0</v>
      </c>
      <c r="H2378" s="17"/>
      <c r="I2378" s="17"/>
      <c r="J2378" s="17"/>
      <c r="K2378" s="17"/>
      <c r="L2378" s="17"/>
      <c r="M2378" s="17"/>
      <c r="N2378" s="17"/>
      <c r="O2378" s="17"/>
      <c r="P2378" s="115"/>
      <c r="Q2378" s="62">
        <f>IF(C2378&gt;A_Stammdaten!$B$12,0,SUM(G2378,H2378,J2378,K2378,M2378,N2378)-SUM(I2378,L2378,O2378,P2378))</f>
        <v>0</v>
      </c>
      <c r="R2378" s="17"/>
      <c r="S2378" s="17"/>
      <c r="T2378" s="17"/>
      <c r="U2378" s="62">
        <f t="shared" si="468"/>
        <v>0</v>
      </c>
      <c r="V2378" s="63">
        <f>IF(ISBLANK($B2378),0,VLOOKUP($B2378,Listen!$A$2:$C$45,2,FALSE))</f>
        <v>0</v>
      </c>
      <c r="W2378" s="63">
        <f>IF(ISBLANK($B2378),0,VLOOKUP($B2378,Listen!$A$2:$C$45,3,FALSE))</f>
        <v>0</v>
      </c>
      <c r="X2378" s="49">
        <f t="shared" si="467"/>
        <v>0</v>
      </c>
      <c r="Y2378" s="49">
        <f t="shared" si="466"/>
        <v>0</v>
      </c>
      <c r="Z2378" s="49">
        <f t="shared" si="466"/>
        <v>0</v>
      </c>
      <c r="AA2378" s="49">
        <f t="shared" si="466"/>
        <v>0</v>
      </c>
      <c r="AB2378" s="49">
        <f t="shared" si="466"/>
        <v>0</v>
      </c>
      <c r="AC2378" s="49">
        <f t="shared" si="466"/>
        <v>0</v>
      </c>
      <c r="AD2378" s="49">
        <f t="shared" si="466"/>
        <v>0</v>
      </c>
      <c r="AE2378" s="51">
        <f t="shared" si="465"/>
        <v>0</v>
      </c>
      <c r="AF2378" s="51">
        <f>IF(C2378=A_Stammdaten!$B$12,D_SAV!$U2378-D_SAV!$AG2378,HLOOKUP(A_Stammdaten!$B$12-1,$AH$4:$AN$4004,ROW(C2378)-3,FALSE)-$AG2378)</f>
        <v>0</v>
      </c>
      <c r="AG2378" s="51">
        <f>HLOOKUP(A_Stammdaten!$B$12,$AH$4:$AN$4004,ROW(C2378)-3,FALSE)</f>
        <v>0</v>
      </c>
      <c r="AH2378" s="51">
        <f t="shared" si="469"/>
        <v>0</v>
      </c>
      <c r="AI2378" s="51">
        <f t="shared" si="470"/>
        <v>0</v>
      </c>
      <c r="AJ2378" s="51">
        <f t="shared" si="471"/>
        <v>0</v>
      </c>
      <c r="AK2378" s="51">
        <f t="shared" si="472"/>
        <v>0</v>
      </c>
      <c r="AL2378" s="51">
        <f t="shared" si="473"/>
        <v>0</v>
      </c>
      <c r="AM2378" s="51">
        <f t="shared" si="474"/>
        <v>0</v>
      </c>
      <c r="AN2378" s="51">
        <f t="shared" si="475"/>
        <v>0</v>
      </c>
    </row>
    <row r="2379" spans="1:40" x14ac:dyDescent="0.25">
      <c r="A2379" s="17"/>
      <c r="B2379" s="17"/>
      <c r="C2379" s="35"/>
      <c r="D2379" s="17"/>
      <c r="E2379" s="17"/>
      <c r="F2379" s="17"/>
      <c r="G2379" s="62">
        <f t="shared" si="476"/>
        <v>0</v>
      </c>
      <c r="H2379" s="17"/>
      <c r="I2379" s="17"/>
      <c r="J2379" s="17"/>
      <c r="K2379" s="17"/>
      <c r="L2379" s="17"/>
      <c r="M2379" s="17"/>
      <c r="N2379" s="17"/>
      <c r="O2379" s="17"/>
      <c r="P2379" s="115"/>
      <c r="Q2379" s="62">
        <f>IF(C2379&gt;A_Stammdaten!$B$12,0,SUM(G2379,H2379,J2379,K2379,M2379,N2379)-SUM(I2379,L2379,O2379,P2379))</f>
        <v>0</v>
      </c>
      <c r="R2379" s="17"/>
      <c r="S2379" s="17"/>
      <c r="T2379" s="17"/>
      <c r="U2379" s="62">
        <f t="shared" si="468"/>
        <v>0</v>
      </c>
      <c r="V2379" s="63">
        <f>IF(ISBLANK($B2379),0,VLOOKUP($B2379,Listen!$A$2:$C$45,2,FALSE))</f>
        <v>0</v>
      </c>
      <c r="W2379" s="63">
        <f>IF(ISBLANK($B2379),0,VLOOKUP($B2379,Listen!$A$2:$C$45,3,FALSE))</f>
        <v>0</v>
      </c>
      <c r="X2379" s="49">
        <f t="shared" si="467"/>
        <v>0</v>
      </c>
      <c r="Y2379" s="49">
        <f t="shared" si="466"/>
        <v>0</v>
      </c>
      <c r="Z2379" s="49">
        <f t="shared" si="466"/>
        <v>0</v>
      </c>
      <c r="AA2379" s="49">
        <f t="shared" si="466"/>
        <v>0</v>
      </c>
      <c r="AB2379" s="49">
        <f t="shared" si="466"/>
        <v>0</v>
      </c>
      <c r="AC2379" s="49">
        <f t="shared" si="466"/>
        <v>0</v>
      </c>
      <c r="AD2379" s="49">
        <f t="shared" si="466"/>
        <v>0</v>
      </c>
      <c r="AE2379" s="51">
        <f t="shared" si="465"/>
        <v>0</v>
      </c>
      <c r="AF2379" s="51">
        <f>IF(C2379=A_Stammdaten!$B$12,D_SAV!$U2379-D_SAV!$AG2379,HLOOKUP(A_Stammdaten!$B$12-1,$AH$4:$AN$4004,ROW(C2379)-3,FALSE)-$AG2379)</f>
        <v>0</v>
      </c>
      <c r="AG2379" s="51">
        <f>HLOOKUP(A_Stammdaten!$B$12,$AH$4:$AN$4004,ROW(C2379)-3,FALSE)</f>
        <v>0</v>
      </c>
      <c r="AH2379" s="51">
        <f t="shared" si="469"/>
        <v>0</v>
      </c>
      <c r="AI2379" s="51">
        <f t="shared" si="470"/>
        <v>0</v>
      </c>
      <c r="AJ2379" s="51">
        <f t="shared" si="471"/>
        <v>0</v>
      </c>
      <c r="AK2379" s="51">
        <f t="shared" si="472"/>
        <v>0</v>
      </c>
      <c r="AL2379" s="51">
        <f t="shared" si="473"/>
        <v>0</v>
      </c>
      <c r="AM2379" s="51">
        <f t="shared" si="474"/>
        <v>0</v>
      </c>
      <c r="AN2379" s="51">
        <f t="shared" si="475"/>
        <v>0</v>
      </c>
    </row>
    <row r="2380" spans="1:40" x14ac:dyDescent="0.25">
      <c r="A2380" s="17"/>
      <c r="B2380" s="17"/>
      <c r="C2380" s="35"/>
      <c r="D2380" s="17"/>
      <c r="E2380" s="17"/>
      <c r="F2380" s="17"/>
      <c r="G2380" s="62">
        <f t="shared" si="476"/>
        <v>0</v>
      </c>
      <c r="H2380" s="17"/>
      <c r="I2380" s="17"/>
      <c r="J2380" s="17"/>
      <c r="K2380" s="17"/>
      <c r="L2380" s="17"/>
      <c r="M2380" s="17"/>
      <c r="N2380" s="17"/>
      <c r="O2380" s="17"/>
      <c r="P2380" s="115"/>
      <c r="Q2380" s="62">
        <f>IF(C2380&gt;A_Stammdaten!$B$12,0,SUM(G2380,H2380,J2380,K2380,M2380,N2380)-SUM(I2380,L2380,O2380,P2380))</f>
        <v>0</v>
      </c>
      <c r="R2380" s="17"/>
      <c r="S2380" s="17"/>
      <c r="T2380" s="17"/>
      <c r="U2380" s="62">
        <f t="shared" si="468"/>
        <v>0</v>
      </c>
      <c r="V2380" s="63">
        <f>IF(ISBLANK($B2380),0,VLOOKUP($B2380,Listen!$A$2:$C$45,2,FALSE))</f>
        <v>0</v>
      </c>
      <c r="W2380" s="63">
        <f>IF(ISBLANK($B2380),0,VLOOKUP($B2380,Listen!$A$2:$C$45,3,FALSE))</f>
        <v>0</v>
      </c>
      <c r="X2380" s="49">
        <f t="shared" si="467"/>
        <v>0</v>
      </c>
      <c r="Y2380" s="49">
        <f t="shared" si="466"/>
        <v>0</v>
      </c>
      <c r="Z2380" s="49">
        <f t="shared" si="466"/>
        <v>0</v>
      </c>
      <c r="AA2380" s="49">
        <f t="shared" si="466"/>
        <v>0</v>
      </c>
      <c r="AB2380" s="49">
        <f t="shared" si="466"/>
        <v>0</v>
      </c>
      <c r="AC2380" s="49">
        <f t="shared" si="466"/>
        <v>0</v>
      </c>
      <c r="AD2380" s="49">
        <f t="shared" si="466"/>
        <v>0</v>
      </c>
      <c r="AE2380" s="51">
        <f t="shared" si="465"/>
        <v>0</v>
      </c>
      <c r="AF2380" s="51">
        <f>IF(C2380=A_Stammdaten!$B$12,D_SAV!$U2380-D_SAV!$AG2380,HLOOKUP(A_Stammdaten!$B$12-1,$AH$4:$AN$4004,ROW(C2380)-3,FALSE)-$AG2380)</f>
        <v>0</v>
      </c>
      <c r="AG2380" s="51">
        <f>HLOOKUP(A_Stammdaten!$B$12,$AH$4:$AN$4004,ROW(C2380)-3,FALSE)</f>
        <v>0</v>
      </c>
      <c r="AH2380" s="51">
        <f t="shared" si="469"/>
        <v>0</v>
      </c>
      <c r="AI2380" s="51">
        <f t="shared" si="470"/>
        <v>0</v>
      </c>
      <c r="AJ2380" s="51">
        <f t="shared" si="471"/>
        <v>0</v>
      </c>
      <c r="AK2380" s="51">
        <f t="shared" si="472"/>
        <v>0</v>
      </c>
      <c r="AL2380" s="51">
        <f t="shared" si="473"/>
        <v>0</v>
      </c>
      <c r="AM2380" s="51">
        <f t="shared" si="474"/>
        <v>0</v>
      </c>
      <c r="AN2380" s="51">
        <f t="shared" si="475"/>
        <v>0</v>
      </c>
    </row>
    <row r="2381" spans="1:40" x14ac:dyDescent="0.25">
      <c r="A2381" s="17"/>
      <c r="B2381" s="17"/>
      <c r="C2381" s="35"/>
      <c r="D2381" s="17"/>
      <c r="E2381" s="17"/>
      <c r="F2381" s="17"/>
      <c r="G2381" s="62">
        <f t="shared" si="476"/>
        <v>0</v>
      </c>
      <c r="H2381" s="17"/>
      <c r="I2381" s="17"/>
      <c r="J2381" s="17"/>
      <c r="K2381" s="17"/>
      <c r="L2381" s="17"/>
      <c r="M2381" s="17"/>
      <c r="N2381" s="17"/>
      <c r="O2381" s="17"/>
      <c r="P2381" s="115"/>
      <c r="Q2381" s="62">
        <f>IF(C2381&gt;A_Stammdaten!$B$12,0,SUM(G2381,H2381,J2381,K2381,M2381,N2381)-SUM(I2381,L2381,O2381,P2381))</f>
        <v>0</v>
      </c>
      <c r="R2381" s="17"/>
      <c r="S2381" s="17"/>
      <c r="T2381" s="17"/>
      <c r="U2381" s="62">
        <f t="shared" si="468"/>
        <v>0</v>
      </c>
      <c r="V2381" s="63">
        <f>IF(ISBLANK($B2381),0,VLOOKUP($B2381,Listen!$A$2:$C$45,2,FALSE))</f>
        <v>0</v>
      </c>
      <c r="W2381" s="63">
        <f>IF(ISBLANK($B2381),0,VLOOKUP($B2381,Listen!$A$2:$C$45,3,FALSE))</f>
        <v>0</v>
      </c>
      <c r="X2381" s="49">
        <f t="shared" si="467"/>
        <v>0</v>
      </c>
      <c r="Y2381" s="49">
        <f t="shared" si="466"/>
        <v>0</v>
      </c>
      <c r="Z2381" s="49">
        <f t="shared" si="466"/>
        <v>0</v>
      </c>
      <c r="AA2381" s="49">
        <f t="shared" si="466"/>
        <v>0</v>
      </c>
      <c r="AB2381" s="49">
        <f t="shared" si="466"/>
        <v>0</v>
      </c>
      <c r="AC2381" s="49">
        <f t="shared" si="466"/>
        <v>0</v>
      </c>
      <c r="AD2381" s="49">
        <f t="shared" si="466"/>
        <v>0</v>
      </c>
      <c r="AE2381" s="51">
        <f t="shared" si="465"/>
        <v>0</v>
      </c>
      <c r="AF2381" s="51">
        <f>IF(C2381=A_Stammdaten!$B$12,D_SAV!$U2381-D_SAV!$AG2381,HLOOKUP(A_Stammdaten!$B$12-1,$AH$4:$AN$4004,ROW(C2381)-3,FALSE)-$AG2381)</f>
        <v>0</v>
      </c>
      <c r="AG2381" s="51">
        <f>HLOOKUP(A_Stammdaten!$B$12,$AH$4:$AN$4004,ROW(C2381)-3,FALSE)</f>
        <v>0</v>
      </c>
      <c r="AH2381" s="51">
        <f t="shared" si="469"/>
        <v>0</v>
      </c>
      <c r="AI2381" s="51">
        <f t="shared" si="470"/>
        <v>0</v>
      </c>
      <c r="AJ2381" s="51">
        <f t="shared" si="471"/>
        <v>0</v>
      </c>
      <c r="AK2381" s="51">
        <f t="shared" si="472"/>
        <v>0</v>
      </c>
      <c r="AL2381" s="51">
        <f t="shared" si="473"/>
        <v>0</v>
      </c>
      <c r="AM2381" s="51">
        <f t="shared" si="474"/>
        <v>0</v>
      </c>
      <c r="AN2381" s="51">
        <f t="shared" si="475"/>
        <v>0</v>
      </c>
    </row>
    <row r="2382" spans="1:40" x14ac:dyDescent="0.25">
      <c r="A2382" s="17"/>
      <c r="B2382" s="17"/>
      <c r="C2382" s="35"/>
      <c r="D2382" s="17"/>
      <c r="E2382" s="17"/>
      <c r="F2382" s="17"/>
      <c r="G2382" s="62">
        <f t="shared" si="476"/>
        <v>0</v>
      </c>
      <c r="H2382" s="17"/>
      <c r="I2382" s="17"/>
      <c r="J2382" s="17"/>
      <c r="K2382" s="17"/>
      <c r="L2382" s="17"/>
      <c r="M2382" s="17"/>
      <c r="N2382" s="17"/>
      <c r="O2382" s="17"/>
      <c r="P2382" s="115"/>
      <c r="Q2382" s="62">
        <f>IF(C2382&gt;A_Stammdaten!$B$12,0,SUM(G2382,H2382,J2382,K2382,M2382,N2382)-SUM(I2382,L2382,O2382,P2382))</f>
        <v>0</v>
      </c>
      <c r="R2382" s="17"/>
      <c r="S2382" s="17"/>
      <c r="T2382" s="17"/>
      <c r="U2382" s="62">
        <f t="shared" si="468"/>
        <v>0</v>
      </c>
      <c r="V2382" s="63">
        <f>IF(ISBLANK($B2382),0,VLOOKUP($B2382,Listen!$A$2:$C$45,2,FALSE))</f>
        <v>0</v>
      </c>
      <c r="W2382" s="63">
        <f>IF(ISBLANK($B2382),0,VLOOKUP($B2382,Listen!$A$2:$C$45,3,FALSE))</f>
        <v>0</v>
      </c>
      <c r="X2382" s="49">
        <f t="shared" si="467"/>
        <v>0</v>
      </c>
      <c r="Y2382" s="49">
        <f t="shared" si="466"/>
        <v>0</v>
      </c>
      <c r="Z2382" s="49">
        <f t="shared" si="466"/>
        <v>0</v>
      </c>
      <c r="AA2382" s="49">
        <f t="shared" si="466"/>
        <v>0</v>
      </c>
      <c r="AB2382" s="49">
        <f t="shared" si="466"/>
        <v>0</v>
      </c>
      <c r="AC2382" s="49">
        <f t="shared" si="466"/>
        <v>0</v>
      </c>
      <c r="AD2382" s="49">
        <f t="shared" si="466"/>
        <v>0</v>
      </c>
      <c r="AE2382" s="51">
        <f t="shared" si="465"/>
        <v>0</v>
      </c>
      <c r="AF2382" s="51">
        <f>IF(C2382=A_Stammdaten!$B$12,D_SAV!$U2382-D_SAV!$AG2382,HLOOKUP(A_Stammdaten!$B$12-1,$AH$4:$AN$4004,ROW(C2382)-3,FALSE)-$AG2382)</f>
        <v>0</v>
      </c>
      <c r="AG2382" s="51">
        <f>HLOOKUP(A_Stammdaten!$B$12,$AH$4:$AN$4004,ROW(C2382)-3,FALSE)</f>
        <v>0</v>
      </c>
      <c r="AH2382" s="51">
        <f t="shared" si="469"/>
        <v>0</v>
      </c>
      <c r="AI2382" s="51">
        <f t="shared" si="470"/>
        <v>0</v>
      </c>
      <c r="AJ2382" s="51">
        <f t="shared" si="471"/>
        <v>0</v>
      </c>
      <c r="AK2382" s="51">
        <f t="shared" si="472"/>
        <v>0</v>
      </c>
      <c r="AL2382" s="51">
        <f t="shared" si="473"/>
        <v>0</v>
      </c>
      <c r="AM2382" s="51">
        <f t="shared" si="474"/>
        <v>0</v>
      </c>
      <c r="AN2382" s="51">
        <f t="shared" si="475"/>
        <v>0</v>
      </c>
    </row>
    <row r="2383" spans="1:40" x14ac:dyDescent="0.25">
      <c r="A2383" s="17"/>
      <c r="B2383" s="17"/>
      <c r="C2383" s="35"/>
      <c r="D2383" s="17"/>
      <c r="E2383" s="17"/>
      <c r="F2383" s="17"/>
      <c r="G2383" s="62">
        <f t="shared" si="476"/>
        <v>0</v>
      </c>
      <c r="H2383" s="17"/>
      <c r="I2383" s="17"/>
      <c r="J2383" s="17"/>
      <c r="K2383" s="17"/>
      <c r="L2383" s="17"/>
      <c r="M2383" s="17"/>
      <c r="N2383" s="17"/>
      <c r="O2383" s="17"/>
      <c r="P2383" s="115"/>
      <c r="Q2383" s="62">
        <f>IF(C2383&gt;A_Stammdaten!$B$12,0,SUM(G2383,H2383,J2383,K2383,M2383,N2383)-SUM(I2383,L2383,O2383,P2383))</f>
        <v>0</v>
      </c>
      <c r="R2383" s="17"/>
      <c r="S2383" s="17"/>
      <c r="T2383" s="17"/>
      <c r="U2383" s="62">
        <f t="shared" si="468"/>
        <v>0</v>
      </c>
      <c r="V2383" s="63">
        <f>IF(ISBLANK($B2383),0,VLOOKUP($B2383,Listen!$A$2:$C$45,2,FALSE))</f>
        <v>0</v>
      </c>
      <c r="W2383" s="63">
        <f>IF(ISBLANK($B2383),0,VLOOKUP($B2383,Listen!$A$2:$C$45,3,FALSE))</f>
        <v>0</v>
      </c>
      <c r="X2383" s="49">
        <f t="shared" si="467"/>
        <v>0</v>
      </c>
      <c r="Y2383" s="49">
        <f t="shared" si="466"/>
        <v>0</v>
      </c>
      <c r="Z2383" s="49">
        <f t="shared" si="466"/>
        <v>0</v>
      </c>
      <c r="AA2383" s="49">
        <f t="shared" ref="Y2383:AD2425" si="477">$V2383</f>
        <v>0</v>
      </c>
      <c r="AB2383" s="49">
        <f t="shared" si="477"/>
        <v>0</v>
      </c>
      <c r="AC2383" s="49">
        <f t="shared" si="477"/>
        <v>0</v>
      </c>
      <c r="AD2383" s="49">
        <f t="shared" si="477"/>
        <v>0</v>
      </c>
      <c r="AE2383" s="51">
        <f t="shared" si="465"/>
        <v>0</v>
      </c>
      <c r="AF2383" s="51">
        <f>IF(C2383=A_Stammdaten!$B$12,D_SAV!$U2383-D_SAV!$AG2383,HLOOKUP(A_Stammdaten!$B$12-1,$AH$4:$AN$4004,ROW(C2383)-3,FALSE)-$AG2383)</f>
        <v>0</v>
      </c>
      <c r="AG2383" s="51">
        <f>HLOOKUP(A_Stammdaten!$B$12,$AH$4:$AN$4004,ROW(C2383)-3,FALSE)</f>
        <v>0</v>
      </c>
      <c r="AH2383" s="51">
        <f t="shared" si="469"/>
        <v>0</v>
      </c>
      <c r="AI2383" s="51">
        <f t="shared" si="470"/>
        <v>0</v>
      </c>
      <c r="AJ2383" s="51">
        <f t="shared" si="471"/>
        <v>0</v>
      </c>
      <c r="AK2383" s="51">
        <f t="shared" si="472"/>
        <v>0</v>
      </c>
      <c r="AL2383" s="51">
        <f t="shared" si="473"/>
        <v>0</v>
      </c>
      <c r="AM2383" s="51">
        <f t="shared" si="474"/>
        <v>0</v>
      </c>
      <c r="AN2383" s="51">
        <f t="shared" si="475"/>
        <v>0</v>
      </c>
    </row>
    <row r="2384" spans="1:40" x14ac:dyDescent="0.25">
      <c r="A2384" s="17"/>
      <c r="B2384" s="17"/>
      <c r="C2384" s="35"/>
      <c r="D2384" s="17"/>
      <c r="E2384" s="17"/>
      <c r="F2384" s="17"/>
      <c r="G2384" s="62">
        <f t="shared" si="476"/>
        <v>0</v>
      </c>
      <c r="H2384" s="17"/>
      <c r="I2384" s="17"/>
      <c r="J2384" s="17"/>
      <c r="K2384" s="17"/>
      <c r="L2384" s="17"/>
      <c r="M2384" s="17"/>
      <c r="N2384" s="17"/>
      <c r="O2384" s="17"/>
      <c r="P2384" s="115"/>
      <c r="Q2384" s="62">
        <f>IF(C2384&gt;A_Stammdaten!$B$12,0,SUM(G2384,H2384,J2384,K2384,M2384,N2384)-SUM(I2384,L2384,O2384,P2384))</f>
        <v>0</v>
      </c>
      <c r="R2384" s="17"/>
      <c r="S2384" s="17"/>
      <c r="T2384" s="17"/>
      <c r="U2384" s="62">
        <f t="shared" si="468"/>
        <v>0</v>
      </c>
      <c r="V2384" s="63">
        <f>IF(ISBLANK($B2384),0,VLOOKUP($B2384,Listen!$A$2:$C$45,2,FALSE))</f>
        <v>0</v>
      </c>
      <c r="W2384" s="63">
        <f>IF(ISBLANK($B2384),0,VLOOKUP($B2384,Listen!$A$2:$C$45,3,FALSE))</f>
        <v>0</v>
      </c>
      <c r="X2384" s="49">
        <f t="shared" si="467"/>
        <v>0</v>
      </c>
      <c r="Y2384" s="49">
        <f t="shared" si="477"/>
        <v>0</v>
      </c>
      <c r="Z2384" s="49">
        <f t="shared" si="477"/>
        <v>0</v>
      </c>
      <c r="AA2384" s="49">
        <f t="shared" si="477"/>
        <v>0</v>
      </c>
      <c r="AB2384" s="49">
        <f t="shared" si="477"/>
        <v>0</v>
      </c>
      <c r="AC2384" s="49">
        <f t="shared" si="477"/>
        <v>0</v>
      </c>
      <c r="AD2384" s="49">
        <f t="shared" si="477"/>
        <v>0</v>
      </c>
      <c r="AE2384" s="51">
        <f t="shared" si="465"/>
        <v>0</v>
      </c>
      <c r="AF2384" s="51">
        <f>IF(C2384=A_Stammdaten!$B$12,D_SAV!$U2384-D_SAV!$AG2384,HLOOKUP(A_Stammdaten!$B$12-1,$AH$4:$AN$4004,ROW(C2384)-3,FALSE)-$AG2384)</f>
        <v>0</v>
      </c>
      <c r="AG2384" s="51">
        <f>HLOOKUP(A_Stammdaten!$B$12,$AH$4:$AN$4004,ROW(C2384)-3,FALSE)</f>
        <v>0</v>
      </c>
      <c r="AH2384" s="51">
        <f t="shared" si="469"/>
        <v>0</v>
      </c>
      <c r="AI2384" s="51">
        <f t="shared" si="470"/>
        <v>0</v>
      </c>
      <c r="AJ2384" s="51">
        <f t="shared" si="471"/>
        <v>0</v>
      </c>
      <c r="AK2384" s="51">
        <f t="shared" si="472"/>
        <v>0</v>
      </c>
      <c r="AL2384" s="51">
        <f t="shared" si="473"/>
        <v>0</v>
      </c>
      <c r="AM2384" s="51">
        <f t="shared" si="474"/>
        <v>0</v>
      </c>
      <c r="AN2384" s="51">
        <f t="shared" si="475"/>
        <v>0</v>
      </c>
    </row>
    <row r="2385" spans="1:40" x14ac:dyDescent="0.25">
      <c r="A2385" s="17"/>
      <c r="B2385" s="17"/>
      <c r="C2385" s="35"/>
      <c r="D2385" s="17"/>
      <c r="E2385" s="17"/>
      <c r="F2385" s="17"/>
      <c r="G2385" s="62">
        <f t="shared" si="476"/>
        <v>0</v>
      </c>
      <c r="H2385" s="17"/>
      <c r="I2385" s="17"/>
      <c r="J2385" s="17"/>
      <c r="K2385" s="17"/>
      <c r="L2385" s="17"/>
      <c r="M2385" s="17"/>
      <c r="N2385" s="17"/>
      <c r="O2385" s="17"/>
      <c r="P2385" s="115"/>
      <c r="Q2385" s="62">
        <f>IF(C2385&gt;A_Stammdaten!$B$12,0,SUM(G2385,H2385,J2385,K2385,M2385,N2385)-SUM(I2385,L2385,O2385,P2385))</f>
        <v>0</v>
      </c>
      <c r="R2385" s="17"/>
      <c r="S2385" s="17"/>
      <c r="T2385" s="17"/>
      <c r="U2385" s="62">
        <f t="shared" si="468"/>
        <v>0</v>
      </c>
      <c r="V2385" s="63">
        <f>IF(ISBLANK($B2385),0,VLOOKUP($B2385,Listen!$A$2:$C$45,2,FALSE))</f>
        <v>0</v>
      </c>
      <c r="W2385" s="63">
        <f>IF(ISBLANK($B2385),0,VLOOKUP($B2385,Listen!$A$2:$C$45,3,FALSE))</f>
        <v>0</v>
      </c>
      <c r="X2385" s="49">
        <f t="shared" si="467"/>
        <v>0</v>
      </c>
      <c r="Y2385" s="49">
        <f t="shared" si="477"/>
        <v>0</v>
      </c>
      <c r="Z2385" s="49">
        <f t="shared" si="477"/>
        <v>0</v>
      </c>
      <c r="AA2385" s="49">
        <f t="shared" si="477"/>
        <v>0</v>
      </c>
      <c r="AB2385" s="49">
        <f t="shared" si="477"/>
        <v>0</v>
      </c>
      <c r="AC2385" s="49">
        <f t="shared" si="477"/>
        <v>0</v>
      </c>
      <c r="AD2385" s="49">
        <f t="shared" si="477"/>
        <v>0</v>
      </c>
      <c r="AE2385" s="51">
        <f t="shared" si="465"/>
        <v>0</v>
      </c>
      <c r="AF2385" s="51">
        <f>IF(C2385=A_Stammdaten!$B$12,D_SAV!$U2385-D_SAV!$AG2385,HLOOKUP(A_Stammdaten!$B$12-1,$AH$4:$AN$4004,ROW(C2385)-3,FALSE)-$AG2385)</f>
        <v>0</v>
      </c>
      <c r="AG2385" s="51">
        <f>HLOOKUP(A_Stammdaten!$B$12,$AH$4:$AN$4004,ROW(C2385)-3,FALSE)</f>
        <v>0</v>
      </c>
      <c r="AH2385" s="51">
        <f t="shared" si="469"/>
        <v>0</v>
      </c>
      <c r="AI2385" s="51">
        <f t="shared" si="470"/>
        <v>0</v>
      </c>
      <c r="AJ2385" s="51">
        <f t="shared" si="471"/>
        <v>0</v>
      </c>
      <c r="AK2385" s="51">
        <f t="shared" si="472"/>
        <v>0</v>
      </c>
      <c r="AL2385" s="51">
        <f t="shared" si="473"/>
        <v>0</v>
      </c>
      <c r="AM2385" s="51">
        <f t="shared" si="474"/>
        <v>0</v>
      </c>
      <c r="AN2385" s="51">
        <f t="shared" si="475"/>
        <v>0</v>
      </c>
    </row>
    <row r="2386" spans="1:40" x14ac:dyDescent="0.25">
      <c r="A2386" s="17"/>
      <c r="B2386" s="17"/>
      <c r="C2386" s="35"/>
      <c r="D2386" s="17"/>
      <c r="E2386" s="17"/>
      <c r="F2386" s="17"/>
      <c r="G2386" s="62">
        <f t="shared" si="476"/>
        <v>0</v>
      </c>
      <c r="H2386" s="17"/>
      <c r="I2386" s="17"/>
      <c r="J2386" s="17"/>
      <c r="K2386" s="17"/>
      <c r="L2386" s="17"/>
      <c r="M2386" s="17"/>
      <c r="N2386" s="17"/>
      <c r="O2386" s="17"/>
      <c r="P2386" s="115"/>
      <c r="Q2386" s="62">
        <f>IF(C2386&gt;A_Stammdaten!$B$12,0,SUM(G2386,H2386,J2386,K2386,M2386,N2386)-SUM(I2386,L2386,O2386,P2386))</f>
        <v>0</v>
      </c>
      <c r="R2386" s="17"/>
      <c r="S2386" s="17"/>
      <c r="T2386" s="17"/>
      <c r="U2386" s="62">
        <f t="shared" si="468"/>
        <v>0</v>
      </c>
      <c r="V2386" s="63">
        <f>IF(ISBLANK($B2386),0,VLOOKUP($B2386,Listen!$A$2:$C$45,2,FALSE))</f>
        <v>0</v>
      </c>
      <c r="W2386" s="63">
        <f>IF(ISBLANK($B2386),0,VLOOKUP($B2386,Listen!$A$2:$C$45,3,FALSE))</f>
        <v>0</v>
      </c>
      <c r="X2386" s="49">
        <f t="shared" si="467"/>
        <v>0</v>
      </c>
      <c r="Y2386" s="49">
        <f t="shared" si="477"/>
        <v>0</v>
      </c>
      <c r="Z2386" s="49">
        <f t="shared" si="477"/>
        <v>0</v>
      </c>
      <c r="AA2386" s="49">
        <f t="shared" si="477"/>
        <v>0</v>
      </c>
      <c r="AB2386" s="49">
        <f t="shared" si="477"/>
        <v>0</v>
      </c>
      <c r="AC2386" s="49">
        <f t="shared" si="477"/>
        <v>0</v>
      </c>
      <c r="AD2386" s="49">
        <f t="shared" si="477"/>
        <v>0</v>
      </c>
      <c r="AE2386" s="51">
        <f t="shared" si="465"/>
        <v>0</v>
      </c>
      <c r="AF2386" s="51">
        <f>IF(C2386=A_Stammdaten!$B$12,D_SAV!$U2386-D_SAV!$AG2386,HLOOKUP(A_Stammdaten!$B$12-1,$AH$4:$AN$4004,ROW(C2386)-3,FALSE)-$AG2386)</f>
        <v>0</v>
      </c>
      <c r="AG2386" s="51">
        <f>HLOOKUP(A_Stammdaten!$B$12,$AH$4:$AN$4004,ROW(C2386)-3,FALSE)</f>
        <v>0</v>
      </c>
      <c r="AH2386" s="51">
        <f t="shared" si="469"/>
        <v>0</v>
      </c>
      <c r="AI2386" s="51">
        <f t="shared" si="470"/>
        <v>0</v>
      </c>
      <c r="AJ2386" s="51">
        <f t="shared" si="471"/>
        <v>0</v>
      </c>
      <c r="AK2386" s="51">
        <f t="shared" si="472"/>
        <v>0</v>
      </c>
      <c r="AL2386" s="51">
        <f t="shared" si="473"/>
        <v>0</v>
      </c>
      <c r="AM2386" s="51">
        <f t="shared" si="474"/>
        <v>0</v>
      </c>
      <c r="AN2386" s="51">
        <f t="shared" si="475"/>
        <v>0</v>
      </c>
    </row>
    <row r="2387" spans="1:40" x14ac:dyDescent="0.25">
      <c r="A2387" s="17"/>
      <c r="B2387" s="17"/>
      <c r="C2387" s="35"/>
      <c r="D2387" s="17"/>
      <c r="E2387" s="17"/>
      <c r="F2387" s="17"/>
      <c r="G2387" s="62">
        <f t="shared" si="476"/>
        <v>0</v>
      </c>
      <c r="H2387" s="17"/>
      <c r="I2387" s="17"/>
      <c r="J2387" s="17"/>
      <c r="K2387" s="17"/>
      <c r="L2387" s="17"/>
      <c r="M2387" s="17"/>
      <c r="N2387" s="17"/>
      <c r="O2387" s="17"/>
      <c r="P2387" s="115"/>
      <c r="Q2387" s="62">
        <f>IF(C2387&gt;A_Stammdaten!$B$12,0,SUM(G2387,H2387,J2387,K2387,M2387,N2387)-SUM(I2387,L2387,O2387,P2387))</f>
        <v>0</v>
      </c>
      <c r="R2387" s="17"/>
      <c r="S2387" s="17"/>
      <c r="T2387" s="17"/>
      <c r="U2387" s="62">
        <f t="shared" si="468"/>
        <v>0</v>
      </c>
      <c r="V2387" s="63">
        <f>IF(ISBLANK($B2387),0,VLOOKUP($B2387,Listen!$A$2:$C$45,2,FALSE))</f>
        <v>0</v>
      </c>
      <c r="W2387" s="63">
        <f>IF(ISBLANK($B2387),0,VLOOKUP($B2387,Listen!$A$2:$C$45,3,FALSE))</f>
        <v>0</v>
      </c>
      <c r="X2387" s="49">
        <f t="shared" si="467"/>
        <v>0</v>
      </c>
      <c r="Y2387" s="49">
        <f t="shared" si="477"/>
        <v>0</v>
      </c>
      <c r="Z2387" s="49">
        <f t="shared" si="477"/>
        <v>0</v>
      </c>
      <c r="AA2387" s="49">
        <f t="shared" si="477"/>
        <v>0</v>
      </c>
      <c r="AB2387" s="49">
        <f t="shared" si="477"/>
        <v>0</v>
      </c>
      <c r="AC2387" s="49">
        <f t="shared" si="477"/>
        <v>0</v>
      </c>
      <c r="AD2387" s="49">
        <f t="shared" si="477"/>
        <v>0</v>
      </c>
      <c r="AE2387" s="51">
        <f t="shared" si="465"/>
        <v>0</v>
      </c>
      <c r="AF2387" s="51">
        <f>IF(C2387=A_Stammdaten!$B$12,D_SAV!$U2387-D_SAV!$AG2387,HLOOKUP(A_Stammdaten!$B$12-1,$AH$4:$AN$4004,ROW(C2387)-3,FALSE)-$AG2387)</f>
        <v>0</v>
      </c>
      <c r="AG2387" s="51">
        <f>HLOOKUP(A_Stammdaten!$B$12,$AH$4:$AN$4004,ROW(C2387)-3,FALSE)</f>
        <v>0</v>
      </c>
      <c r="AH2387" s="51">
        <f t="shared" si="469"/>
        <v>0</v>
      </c>
      <c r="AI2387" s="51">
        <f t="shared" si="470"/>
        <v>0</v>
      </c>
      <c r="AJ2387" s="51">
        <f t="shared" si="471"/>
        <v>0</v>
      </c>
      <c r="AK2387" s="51">
        <f t="shared" si="472"/>
        <v>0</v>
      </c>
      <c r="AL2387" s="51">
        <f t="shared" si="473"/>
        <v>0</v>
      </c>
      <c r="AM2387" s="51">
        <f t="shared" si="474"/>
        <v>0</v>
      </c>
      <c r="AN2387" s="51">
        <f t="shared" si="475"/>
        <v>0</v>
      </c>
    </row>
    <row r="2388" spans="1:40" x14ac:dyDescent="0.25">
      <c r="A2388" s="17"/>
      <c r="B2388" s="17"/>
      <c r="C2388" s="35"/>
      <c r="D2388" s="17"/>
      <c r="E2388" s="17"/>
      <c r="F2388" s="17"/>
      <c r="G2388" s="62">
        <f t="shared" si="476"/>
        <v>0</v>
      </c>
      <c r="H2388" s="17"/>
      <c r="I2388" s="17"/>
      <c r="J2388" s="17"/>
      <c r="K2388" s="17"/>
      <c r="L2388" s="17"/>
      <c r="M2388" s="17"/>
      <c r="N2388" s="17"/>
      <c r="O2388" s="17"/>
      <c r="P2388" s="115"/>
      <c r="Q2388" s="62">
        <f>IF(C2388&gt;A_Stammdaten!$B$12,0,SUM(G2388,H2388,J2388,K2388,M2388,N2388)-SUM(I2388,L2388,O2388,P2388))</f>
        <v>0</v>
      </c>
      <c r="R2388" s="17"/>
      <c r="S2388" s="17"/>
      <c r="T2388" s="17"/>
      <c r="U2388" s="62">
        <f t="shared" si="468"/>
        <v>0</v>
      </c>
      <c r="V2388" s="63">
        <f>IF(ISBLANK($B2388),0,VLOOKUP($B2388,Listen!$A$2:$C$45,2,FALSE))</f>
        <v>0</v>
      </c>
      <c r="W2388" s="63">
        <f>IF(ISBLANK($B2388),0,VLOOKUP($B2388,Listen!$A$2:$C$45,3,FALSE))</f>
        <v>0</v>
      </c>
      <c r="X2388" s="49">
        <f t="shared" si="467"/>
        <v>0</v>
      </c>
      <c r="Y2388" s="49">
        <f t="shared" si="477"/>
        <v>0</v>
      </c>
      <c r="Z2388" s="49">
        <f t="shared" si="477"/>
        <v>0</v>
      </c>
      <c r="AA2388" s="49">
        <f t="shared" si="477"/>
        <v>0</v>
      </c>
      <c r="AB2388" s="49">
        <f t="shared" si="477"/>
        <v>0</v>
      </c>
      <c r="AC2388" s="49">
        <f t="shared" si="477"/>
        <v>0</v>
      </c>
      <c r="AD2388" s="49">
        <f t="shared" si="477"/>
        <v>0</v>
      </c>
      <c r="AE2388" s="51">
        <f t="shared" si="465"/>
        <v>0</v>
      </c>
      <c r="AF2388" s="51">
        <f>IF(C2388=A_Stammdaten!$B$12,D_SAV!$U2388-D_SAV!$AG2388,HLOOKUP(A_Stammdaten!$B$12-1,$AH$4:$AN$4004,ROW(C2388)-3,FALSE)-$AG2388)</f>
        <v>0</v>
      </c>
      <c r="AG2388" s="51">
        <f>HLOOKUP(A_Stammdaten!$B$12,$AH$4:$AN$4004,ROW(C2388)-3,FALSE)</f>
        <v>0</v>
      </c>
      <c r="AH2388" s="51">
        <f t="shared" si="469"/>
        <v>0</v>
      </c>
      <c r="AI2388" s="51">
        <f t="shared" si="470"/>
        <v>0</v>
      </c>
      <c r="AJ2388" s="51">
        <f t="shared" si="471"/>
        <v>0</v>
      </c>
      <c r="AK2388" s="51">
        <f t="shared" si="472"/>
        <v>0</v>
      </c>
      <c r="AL2388" s="51">
        <f t="shared" si="473"/>
        <v>0</v>
      </c>
      <c r="AM2388" s="51">
        <f t="shared" si="474"/>
        <v>0</v>
      </c>
      <c r="AN2388" s="51">
        <f t="shared" si="475"/>
        <v>0</v>
      </c>
    </row>
    <row r="2389" spans="1:40" x14ac:dyDescent="0.25">
      <c r="A2389" s="17"/>
      <c r="B2389" s="17"/>
      <c r="C2389" s="35"/>
      <c r="D2389" s="17"/>
      <c r="E2389" s="17"/>
      <c r="F2389" s="17"/>
      <c r="G2389" s="62">
        <f t="shared" si="476"/>
        <v>0</v>
      </c>
      <c r="H2389" s="17"/>
      <c r="I2389" s="17"/>
      <c r="J2389" s="17"/>
      <c r="K2389" s="17"/>
      <c r="L2389" s="17"/>
      <c r="M2389" s="17"/>
      <c r="N2389" s="17"/>
      <c r="O2389" s="17"/>
      <c r="P2389" s="115"/>
      <c r="Q2389" s="62">
        <f>IF(C2389&gt;A_Stammdaten!$B$12,0,SUM(G2389,H2389,J2389,K2389,M2389,N2389)-SUM(I2389,L2389,O2389,P2389))</f>
        <v>0</v>
      </c>
      <c r="R2389" s="17"/>
      <c r="S2389" s="17"/>
      <c r="T2389" s="17"/>
      <c r="U2389" s="62">
        <f t="shared" si="468"/>
        <v>0</v>
      </c>
      <c r="V2389" s="63">
        <f>IF(ISBLANK($B2389),0,VLOOKUP($B2389,Listen!$A$2:$C$45,2,FALSE))</f>
        <v>0</v>
      </c>
      <c r="W2389" s="63">
        <f>IF(ISBLANK($B2389),0,VLOOKUP($B2389,Listen!$A$2:$C$45,3,FALSE))</f>
        <v>0</v>
      </c>
      <c r="X2389" s="49">
        <f t="shared" si="467"/>
        <v>0</v>
      </c>
      <c r="Y2389" s="49">
        <f t="shared" si="477"/>
        <v>0</v>
      </c>
      <c r="Z2389" s="49">
        <f t="shared" si="477"/>
        <v>0</v>
      </c>
      <c r="AA2389" s="49">
        <f t="shared" si="477"/>
        <v>0</v>
      </c>
      <c r="AB2389" s="49">
        <f t="shared" si="477"/>
        <v>0</v>
      </c>
      <c r="AC2389" s="49">
        <f t="shared" si="477"/>
        <v>0</v>
      </c>
      <c r="AD2389" s="49">
        <f t="shared" si="477"/>
        <v>0</v>
      </c>
      <c r="AE2389" s="51">
        <f t="shared" ref="AE2389:AE2452" si="478">AG2389+AF2389</f>
        <v>0</v>
      </c>
      <c r="AF2389" s="51">
        <f>IF(C2389=A_Stammdaten!$B$12,D_SAV!$U2389-D_SAV!$AG2389,HLOOKUP(A_Stammdaten!$B$12-1,$AH$4:$AN$4004,ROW(C2389)-3,FALSE)-$AG2389)</f>
        <v>0</v>
      </c>
      <c r="AG2389" s="51">
        <f>HLOOKUP(A_Stammdaten!$B$12,$AH$4:$AN$4004,ROW(C2389)-3,FALSE)</f>
        <v>0</v>
      </c>
      <c r="AH2389" s="51">
        <f t="shared" si="469"/>
        <v>0</v>
      </c>
      <c r="AI2389" s="51">
        <f t="shared" si="470"/>
        <v>0</v>
      </c>
      <c r="AJ2389" s="51">
        <f t="shared" si="471"/>
        <v>0</v>
      </c>
      <c r="AK2389" s="51">
        <f t="shared" si="472"/>
        <v>0</v>
      </c>
      <c r="AL2389" s="51">
        <f t="shared" si="473"/>
        <v>0</v>
      </c>
      <c r="AM2389" s="51">
        <f t="shared" si="474"/>
        <v>0</v>
      </c>
      <c r="AN2389" s="51">
        <f t="shared" si="475"/>
        <v>0</v>
      </c>
    </row>
    <row r="2390" spans="1:40" x14ac:dyDescent="0.25">
      <c r="A2390" s="17"/>
      <c r="B2390" s="17"/>
      <c r="C2390" s="35"/>
      <c r="D2390" s="17"/>
      <c r="E2390" s="17"/>
      <c r="F2390" s="17"/>
      <c r="G2390" s="62">
        <f t="shared" si="476"/>
        <v>0</v>
      </c>
      <c r="H2390" s="17"/>
      <c r="I2390" s="17"/>
      <c r="J2390" s="17"/>
      <c r="K2390" s="17"/>
      <c r="L2390" s="17"/>
      <c r="M2390" s="17"/>
      <c r="N2390" s="17"/>
      <c r="O2390" s="17"/>
      <c r="P2390" s="115"/>
      <c r="Q2390" s="62">
        <f>IF(C2390&gt;A_Stammdaten!$B$12,0,SUM(G2390,H2390,J2390,K2390,M2390,N2390)-SUM(I2390,L2390,O2390,P2390))</f>
        <v>0</v>
      </c>
      <c r="R2390" s="17"/>
      <c r="S2390" s="17"/>
      <c r="T2390" s="17"/>
      <c r="U2390" s="62">
        <f t="shared" si="468"/>
        <v>0</v>
      </c>
      <c r="V2390" s="63">
        <f>IF(ISBLANK($B2390),0,VLOOKUP($B2390,Listen!$A$2:$C$45,2,FALSE))</f>
        <v>0</v>
      </c>
      <c r="W2390" s="63">
        <f>IF(ISBLANK($B2390),0,VLOOKUP($B2390,Listen!$A$2:$C$45,3,FALSE))</f>
        <v>0</v>
      </c>
      <c r="X2390" s="49">
        <f t="shared" si="467"/>
        <v>0</v>
      </c>
      <c r="Y2390" s="49">
        <f t="shared" si="477"/>
        <v>0</v>
      </c>
      <c r="Z2390" s="49">
        <f t="shared" si="477"/>
        <v>0</v>
      </c>
      <c r="AA2390" s="49">
        <f t="shared" si="477"/>
        <v>0</v>
      </c>
      <c r="AB2390" s="49">
        <f t="shared" si="477"/>
        <v>0</v>
      </c>
      <c r="AC2390" s="49">
        <f t="shared" si="477"/>
        <v>0</v>
      </c>
      <c r="AD2390" s="49">
        <f t="shared" si="477"/>
        <v>0</v>
      </c>
      <c r="AE2390" s="51">
        <f t="shared" si="478"/>
        <v>0</v>
      </c>
      <c r="AF2390" s="51">
        <f>IF(C2390=A_Stammdaten!$B$12,D_SAV!$U2390-D_SAV!$AG2390,HLOOKUP(A_Stammdaten!$B$12-1,$AH$4:$AN$4004,ROW(C2390)-3,FALSE)-$AG2390)</f>
        <v>0</v>
      </c>
      <c r="AG2390" s="51">
        <f>HLOOKUP(A_Stammdaten!$B$12,$AH$4:$AN$4004,ROW(C2390)-3,FALSE)</f>
        <v>0</v>
      </c>
      <c r="AH2390" s="51">
        <f t="shared" si="469"/>
        <v>0</v>
      </c>
      <c r="AI2390" s="51">
        <f t="shared" si="470"/>
        <v>0</v>
      </c>
      <c r="AJ2390" s="51">
        <f t="shared" si="471"/>
        <v>0</v>
      </c>
      <c r="AK2390" s="51">
        <f t="shared" si="472"/>
        <v>0</v>
      </c>
      <c r="AL2390" s="51">
        <f t="shared" si="473"/>
        <v>0</v>
      </c>
      <c r="AM2390" s="51">
        <f t="shared" si="474"/>
        <v>0</v>
      </c>
      <c r="AN2390" s="51">
        <f t="shared" si="475"/>
        <v>0</v>
      </c>
    </row>
    <row r="2391" spans="1:40" x14ac:dyDescent="0.25">
      <c r="A2391" s="17"/>
      <c r="B2391" s="17"/>
      <c r="C2391" s="35"/>
      <c r="D2391" s="17"/>
      <c r="E2391" s="17"/>
      <c r="F2391" s="17"/>
      <c r="G2391" s="62">
        <f t="shared" si="476"/>
        <v>0</v>
      </c>
      <c r="H2391" s="17"/>
      <c r="I2391" s="17"/>
      <c r="J2391" s="17"/>
      <c r="K2391" s="17"/>
      <c r="L2391" s="17"/>
      <c r="M2391" s="17"/>
      <c r="N2391" s="17"/>
      <c r="O2391" s="17"/>
      <c r="P2391" s="115"/>
      <c r="Q2391" s="62">
        <f>IF(C2391&gt;A_Stammdaten!$B$12,0,SUM(G2391,H2391,J2391,K2391,M2391,N2391)-SUM(I2391,L2391,O2391,P2391))</f>
        <v>0</v>
      </c>
      <c r="R2391" s="17"/>
      <c r="S2391" s="17"/>
      <c r="T2391" s="17"/>
      <c r="U2391" s="62">
        <f t="shared" si="468"/>
        <v>0</v>
      </c>
      <c r="V2391" s="63">
        <f>IF(ISBLANK($B2391),0,VLOOKUP($B2391,Listen!$A$2:$C$45,2,FALSE))</f>
        <v>0</v>
      </c>
      <c r="W2391" s="63">
        <f>IF(ISBLANK($B2391),0,VLOOKUP($B2391,Listen!$A$2:$C$45,3,FALSE))</f>
        <v>0</v>
      </c>
      <c r="X2391" s="49">
        <f t="shared" si="467"/>
        <v>0</v>
      </c>
      <c r="Y2391" s="49">
        <f t="shared" si="477"/>
        <v>0</v>
      </c>
      <c r="Z2391" s="49">
        <f t="shared" si="477"/>
        <v>0</v>
      </c>
      <c r="AA2391" s="49">
        <f t="shared" si="477"/>
        <v>0</v>
      </c>
      <c r="AB2391" s="49">
        <f t="shared" si="477"/>
        <v>0</v>
      </c>
      <c r="AC2391" s="49">
        <f t="shared" si="477"/>
        <v>0</v>
      </c>
      <c r="AD2391" s="49">
        <f t="shared" si="477"/>
        <v>0</v>
      </c>
      <c r="AE2391" s="51">
        <f t="shared" si="478"/>
        <v>0</v>
      </c>
      <c r="AF2391" s="51">
        <f>IF(C2391=A_Stammdaten!$B$12,D_SAV!$U2391-D_SAV!$AG2391,HLOOKUP(A_Stammdaten!$B$12-1,$AH$4:$AN$4004,ROW(C2391)-3,FALSE)-$AG2391)</f>
        <v>0</v>
      </c>
      <c r="AG2391" s="51">
        <f>HLOOKUP(A_Stammdaten!$B$12,$AH$4:$AN$4004,ROW(C2391)-3,FALSE)</f>
        <v>0</v>
      </c>
      <c r="AH2391" s="51">
        <f t="shared" si="469"/>
        <v>0</v>
      </c>
      <c r="AI2391" s="51">
        <f t="shared" si="470"/>
        <v>0</v>
      </c>
      <c r="AJ2391" s="51">
        <f t="shared" si="471"/>
        <v>0</v>
      </c>
      <c r="AK2391" s="51">
        <f t="shared" si="472"/>
        <v>0</v>
      </c>
      <c r="AL2391" s="51">
        <f t="shared" si="473"/>
        <v>0</v>
      </c>
      <c r="AM2391" s="51">
        <f t="shared" si="474"/>
        <v>0</v>
      </c>
      <c r="AN2391" s="51">
        <f t="shared" si="475"/>
        <v>0</v>
      </c>
    </row>
    <row r="2392" spans="1:40" x14ac:dyDescent="0.25">
      <c r="A2392" s="17"/>
      <c r="B2392" s="17"/>
      <c r="C2392" s="35"/>
      <c r="D2392" s="17"/>
      <c r="E2392" s="17"/>
      <c r="F2392" s="17"/>
      <c r="G2392" s="62">
        <f t="shared" si="476"/>
        <v>0</v>
      </c>
      <c r="H2392" s="17"/>
      <c r="I2392" s="17"/>
      <c r="J2392" s="17"/>
      <c r="K2392" s="17"/>
      <c r="L2392" s="17"/>
      <c r="M2392" s="17"/>
      <c r="N2392" s="17"/>
      <c r="O2392" s="17"/>
      <c r="P2392" s="115"/>
      <c r="Q2392" s="62">
        <f>IF(C2392&gt;A_Stammdaten!$B$12,0,SUM(G2392,H2392,J2392,K2392,M2392,N2392)-SUM(I2392,L2392,O2392,P2392))</f>
        <v>0</v>
      </c>
      <c r="R2392" s="17"/>
      <c r="S2392" s="17"/>
      <c r="T2392" s="17"/>
      <c r="U2392" s="62">
        <f t="shared" si="468"/>
        <v>0</v>
      </c>
      <c r="V2392" s="63">
        <f>IF(ISBLANK($B2392),0,VLOOKUP($B2392,Listen!$A$2:$C$45,2,FALSE))</f>
        <v>0</v>
      </c>
      <c r="W2392" s="63">
        <f>IF(ISBLANK($B2392),0,VLOOKUP($B2392,Listen!$A$2:$C$45,3,FALSE))</f>
        <v>0</v>
      </c>
      <c r="X2392" s="49">
        <f t="shared" si="467"/>
        <v>0</v>
      </c>
      <c r="Y2392" s="49">
        <f t="shared" si="477"/>
        <v>0</v>
      </c>
      <c r="Z2392" s="49">
        <f t="shared" si="477"/>
        <v>0</v>
      </c>
      <c r="AA2392" s="49">
        <f t="shared" si="477"/>
        <v>0</v>
      </c>
      <c r="AB2392" s="49">
        <f t="shared" si="477"/>
        <v>0</v>
      </c>
      <c r="AC2392" s="49">
        <f t="shared" si="477"/>
        <v>0</v>
      </c>
      <c r="AD2392" s="49">
        <f t="shared" si="477"/>
        <v>0</v>
      </c>
      <c r="AE2392" s="51">
        <f t="shared" si="478"/>
        <v>0</v>
      </c>
      <c r="AF2392" s="51">
        <f>IF(C2392=A_Stammdaten!$B$12,D_SAV!$U2392-D_SAV!$AG2392,HLOOKUP(A_Stammdaten!$B$12-1,$AH$4:$AN$4004,ROW(C2392)-3,FALSE)-$AG2392)</f>
        <v>0</v>
      </c>
      <c r="AG2392" s="51">
        <f>HLOOKUP(A_Stammdaten!$B$12,$AH$4:$AN$4004,ROW(C2392)-3,FALSE)</f>
        <v>0</v>
      </c>
      <c r="AH2392" s="51">
        <f t="shared" si="469"/>
        <v>0</v>
      </c>
      <c r="AI2392" s="51">
        <f t="shared" si="470"/>
        <v>0</v>
      </c>
      <c r="AJ2392" s="51">
        <f t="shared" si="471"/>
        <v>0</v>
      </c>
      <c r="AK2392" s="51">
        <f t="shared" si="472"/>
        <v>0</v>
      </c>
      <c r="AL2392" s="51">
        <f t="shared" si="473"/>
        <v>0</v>
      </c>
      <c r="AM2392" s="51">
        <f t="shared" si="474"/>
        <v>0</v>
      </c>
      <c r="AN2392" s="51">
        <f t="shared" si="475"/>
        <v>0</v>
      </c>
    </row>
    <row r="2393" spans="1:40" x14ac:dyDescent="0.25">
      <c r="A2393" s="17"/>
      <c r="B2393" s="17"/>
      <c r="C2393" s="35"/>
      <c r="D2393" s="17"/>
      <c r="E2393" s="17"/>
      <c r="F2393" s="17"/>
      <c r="G2393" s="62">
        <f t="shared" si="476"/>
        <v>0</v>
      </c>
      <c r="H2393" s="17"/>
      <c r="I2393" s="17"/>
      <c r="J2393" s="17"/>
      <c r="K2393" s="17"/>
      <c r="L2393" s="17"/>
      <c r="M2393" s="17"/>
      <c r="N2393" s="17"/>
      <c r="O2393" s="17"/>
      <c r="P2393" s="115"/>
      <c r="Q2393" s="62">
        <f>IF(C2393&gt;A_Stammdaten!$B$12,0,SUM(G2393,H2393,J2393,K2393,M2393,N2393)-SUM(I2393,L2393,O2393,P2393))</f>
        <v>0</v>
      </c>
      <c r="R2393" s="17"/>
      <c r="S2393" s="17"/>
      <c r="T2393" s="17"/>
      <c r="U2393" s="62">
        <f t="shared" si="468"/>
        <v>0</v>
      </c>
      <c r="V2393" s="63">
        <f>IF(ISBLANK($B2393),0,VLOOKUP($B2393,Listen!$A$2:$C$45,2,FALSE))</f>
        <v>0</v>
      </c>
      <c r="W2393" s="63">
        <f>IF(ISBLANK($B2393),0,VLOOKUP($B2393,Listen!$A$2:$C$45,3,FALSE))</f>
        <v>0</v>
      </c>
      <c r="X2393" s="49">
        <f t="shared" si="467"/>
        <v>0</v>
      </c>
      <c r="Y2393" s="49">
        <f t="shared" si="477"/>
        <v>0</v>
      </c>
      <c r="Z2393" s="49">
        <f t="shared" si="477"/>
        <v>0</v>
      </c>
      <c r="AA2393" s="49">
        <f t="shared" si="477"/>
        <v>0</v>
      </c>
      <c r="AB2393" s="49">
        <f t="shared" si="477"/>
        <v>0</v>
      </c>
      <c r="AC2393" s="49">
        <f t="shared" si="477"/>
        <v>0</v>
      </c>
      <c r="AD2393" s="49">
        <f t="shared" si="477"/>
        <v>0</v>
      </c>
      <c r="AE2393" s="51">
        <f t="shared" si="478"/>
        <v>0</v>
      </c>
      <c r="AF2393" s="51">
        <f>IF(C2393=A_Stammdaten!$B$12,D_SAV!$U2393-D_SAV!$AG2393,HLOOKUP(A_Stammdaten!$B$12-1,$AH$4:$AN$4004,ROW(C2393)-3,FALSE)-$AG2393)</f>
        <v>0</v>
      </c>
      <c r="AG2393" s="51">
        <f>HLOOKUP(A_Stammdaten!$B$12,$AH$4:$AN$4004,ROW(C2393)-3,FALSE)</f>
        <v>0</v>
      </c>
      <c r="AH2393" s="51">
        <f t="shared" si="469"/>
        <v>0</v>
      </c>
      <c r="AI2393" s="51">
        <f t="shared" si="470"/>
        <v>0</v>
      </c>
      <c r="AJ2393" s="51">
        <f t="shared" si="471"/>
        <v>0</v>
      </c>
      <c r="AK2393" s="51">
        <f t="shared" si="472"/>
        <v>0</v>
      </c>
      <c r="AL2393" s="51">
        <f t="shared" si="473"/>
        <v>0</v>
      </c>
      <c r="AM2393" s="51">
        <f t="shared" si="474"/>
        <v>0</v>
      </c>
      <c r="AN2393" s="51">
        <f t="shared" si="475"/>
        <v>0</v>
      </c>
    </row>
    <row r="2394" spans="1:40" x14ac:dyDescent="0.25">
      <c r="A2394" s="17"/>
      <c r="B2394" s="17"/>
      <c r="C2394" s="35"/>
      <c r="D2394" s="17"/>
      <c r="E2394" s="17"/>
      <c r="F2394" s="17"/>
      <c r="G2394" s="62">
        <f t="shared" si="476"/>
        <v>0</v>
      </c>
      <c r="H2394" s="17"/>
      <c r="I2394" s="17"/>
      <c r="J2394" s="17"/>
      <c r="K2394" s="17"/>
      <c r="L2394" s="17"/>
      <c r="M2394" s="17"/>
      <c r="N2394" s="17"/>
      <c r="O2394" s="17"/>
      <c r="P2394" s="115"/>
      <c r="Q2394" s="62">
        <f>IF(C2394&gt;A_Stammdaten!$B$12,0,SUM(G2394,H2394,J2394,K2394,M2394,N2394)-SUM(I2394,L2394,O2394,P2394))</f>
        <v>0</v>
      </c>
      <c r="R2394" s="17"/>
      <c r="S2394" s="17"/>
      <c r="T2394" s="17"/>
      <c r="U2394" s="62">
        <f t="shared" si="468"/>
        <v>0</v>
      </c>
      <c r="V2394" s="63">
        <f>IF(ISBLANK($B2394),0,VLOOKUP($B2394,Listen!$A$2:$C$45,2,FALSE))</f>
        <v>0</v>
      </c>
      <c r="W2394" s="63">
        <f>IF(ISBLANK($B2394),0,VLOOKUP($B2394,Listen!$A$2:$C$45,3,FALSE))</f>
        <v>0</v>
      </c>
      <c r="X2394" s="49">
        <f t="shared" si="467"/>
        <v>0</v>
      </c>
      <c r="Y2394" s="49">
        <f t="shared" si="477"/>
        <v>0</v>
      </c>
      <c r="Z2394" s="49">
        <f t="shared" si="477"/>
        <v>0</v>
      </c>
      <c r="AA2394" s="49">
        <f t="shared" si="477"/>
        <v>0</v>
      </c>
      <c r="AB2394" s="49">
        <f t="shared" si="477"/>
        <v>0</v>
      </c>
      <c r="AC2394" s="49">
        <f t="shared" si="477"/>
        <v>0</v>
      </c>
      <c r="AD2394" s="49">
        <f t="shared" si="477"/>
        <v>0</v>
      </c>
      <c r="AE2394" s="51">
        <f t="shared" si="478"/>
        <v>0</v>
      </c>
      <c r="AF2394" s="51">
        <f>IF(C2394=A_Stammdaten!$B$12,D_SAV!$U2394-D_SAV!$AG2394,HLOOKUP(A_Stammdaten!$B$12-1,$AH$4:$AN$4004,ROW(C2394)-3,FALSE)-$AG2394)</f>
        <v>0</v>
      </c>
      <c r="AG2394" s="51">
        <f>HLOOKUP(A_Stammdaten!$B$12,$AH$4:$AN$4004,ROW(C2394)-3,FALSE)</f>
        <v>0</v>
      </c>
      <c r="AH2394" s="51">
        <f t="shared" si="469"/>
        <v>0</v>
      </c>
      <c r="AI2394" s="51">
        <f t="shared" si="470"/>
        <v>0</v>
      </c>
      <c r="AJ2394" s="51">
        <f t="shared" si="471"/>
        <v>0</v>
      </c>
      <c r="AK2394" s="51">
        <f t="shared" si="472"/>
        <v>0</v>
      </c>
      <c r="AL2394" s="51">
        <f t="shared" si="473"/>
        <v>0</v>
      </c>
      <c r="AM2394" s="51">
        <f t="shared" si="474"/>
        <v>0</v>
      </c>
      <c r="AN2394" s="51">
        <f t="shared" si="475"/>
        <v>0</v>
      </c>
    </row>
    <row r="2395" spans="1:40" x14ac:dyDescent="0.25">
      <c r="A2395" s="17"/>
      <c r="B2395" s="17"/>
      <c r="C2395" s="35"/>
      <c r="D2395" s="17"/>
      <c r="E2395" s="17"/>
      <c r="F2395" s="17"/>
      <c r="G2395" s="62">
        <f t="shared" si="476"/>
        <v>0</v>
      </c>
      <c r="H2395" s="17"/>
      <c r="I2395" s="17"/>
      <c r="J2395" s="17"/>
      <c r="K2395" s="17"/>
      <c r="L2395" s="17"/>
      <c r="M2395" s="17"/>
      <c r="N2395" s="17"/>
      <c r="O2395" s="17"/>
      <c r="P2395" s="115"/>
      <c r="Q2395" s="62">
        <f>IF(C2395&gt;A_Stammdaten!$B$12,0,SUM(G2395,H2395,J2395,K2395,M2395,N2395)-SUM(I2395,L2395,O2395,P2395))</f>
        <v>0</v>
      </c>
      <c r="R2395" s="17"/>
      <c r="S2395" s="17"/>
      <c r="T2395" s="17"/>
      <c r="U2395" s="62">
        <f t="shared" si="468"/>
        <v>0</v>
      </c>
      <c r="V2395" s="63">
        <f>IF(ISBLANK($B2395),0,VLOOKUP($B2395,Listen!$A$2:$C$45,2,FALSE))</f>
        <v>0</v>
      </c>
      <c r="W2395" s="63">
        <f>IF(ISBLANK($B2395),0,VLOOKUP($B2395,Listen!$A$2:$C$45,3,FALSE))</f>
        <v>0</v>
      </c>
      <c r="X2395" s="49">
        <f t="shared" si="467"/>
        <v>0</v>
      </c>
      <c r="Y2395" s="49">
        <f t="shared" si="477"/>
        <v>0</v>
      </c>
      <c r="Z2395" s="49">
        <f t="shared" si="477"/>
        <v>0</v>
      </c>
      <c r="AA2395" s="49">
        <f t="shared" si="477"/>
        <v>0</v>
      </c>
      <c r="AB2395" s="49">
        <f t="shared" si="477"/>
        <v>0</v>
      </c>
      <c r="AC2395" s="49">
        <f t="shared" si="477"/>
        <v>0</v>
      </c>
      <c r="AD2395" s="49">
        <f t="shared" si="477"/>
        <v>0</v>
      </c>
      <c r="AE2395" s="51">
        <f t="shared" si="478"/>
        <v>0</v>
      </c>
      <c r="AF2395" s="51">
        <f>IF(C2395=A_Stammdaten!$B$12,D_SAV!$U2395-D_SAV!$AG2395,HLOOKUP(A_Stammdaten!$B$12-1,$AH$4:$AN$4004,ROW(C2395)-3,FALSE)-$AG2395)</f>
        <v>0</v>
      </c>
      <c r="AG2395" s="51">
        <f>HLOOKUP(A_Stammdaten!$B$12,$AH$4:$AN$4004,ROW(C2395)-3,FALSE)</f>
        <v>0</v>
      </c>
      <c r="AH2395" s="51">
        <f t="shared" si="469"/>
        <v>0</v>
      </c>
      <c r="AI2395" s="51">
        <f t="shared" si="470"/>
        <v>0</v>
      </c>
      <c r="AJ2395" s="51">
        <f t="shared" si="471"/>
        <v>0</v>
      </c>
      <c r="AK2395" s="51">
        <f t="shared" si="472"/>
        <v>0</v>
      </c>
      <c r="AL2395" s="51">
        <f t="shared" si="473"/>
        <v>0</v>
      </c>
      <c r="AM2395" s="51">
        <f t="shared" si="474"/>
        <v>0</v>
      </c>
      <c r="AN2395" s="51">
        <f t="shared" si="475"/>
        <v>0</v>
      </c>
    </row>
    <row r="2396" spans="1:40" x14ac:dyDescent="0.25">
      <c r="A2396" s="17"/>
      <c r="B2396" s="17"/>
      <c r="C2396" s="35"/>
      <c r="D2396" s="17"/>
      <c r="E2396" s="17"/>
      <c r="F2396" s="17"/>
      <c r="G2396" s="62">
        <f t="shared" si="476"/>
        <v>0</v>
      </c>
      <c r="H2396" s="17"/>
      <c r="I2396" s="17"/>
      <c r="J2396" s="17"/>
      <c r="K2396" s="17"/>
      <c r="L2396" s="17"/>
      <c r="M2396" s="17"/>
      <c r="N2396" s="17"/>
      <c r="O2396" s="17"/>
      <c r="P2396" s="115"/>
      <c r="Q2396" s="62">
        <f>IF(C2396&gt;A_Stammdaten!$B$12,0,SUM(G2396,H2396,J2396,K2396,M2396,N2396)-SUM(I2396,L2396,O2396,P2396))</f>
        <v>0</v>
      </c>
      <c r="R2396" s="17"/>
      <c r="S2396" s="17"/>
      <c r="T2396" s="17"/>
      <c r="U2396" s="62">
        <f t="shared" si="468"/>
        <v>0</v>
      </c>
      <c r="V2396" s="63">
        <f>IF(ISBLANK($B2396),0,VLOOKUP($B2396,Listen!$A$2:$C$45,2,FALSE))</f>
        <v>0</v>
      </c>
      <c r="W2396" s="63">
        <f>IF(ISBLANK($B2396),0,VLOOKUP($B2396,Listen!$A$2:$C$45,3,FALSE))</f>
        <v>0</v>
      </c>
      <c r="X2396" s="49">
        <f t="shared" si="467"/>
        <v>0</v>
      </c>
      <c r="Y2396" s="49">
        <f t="shared" si="477"/>
        <v>0</v>
      </c>
      <c r="Z2396" s="49">
        <f t="shared" si="477"/>
        <v>0</v>
      </c>
      <c r="AA2396" s="49">
        <f t="shared" si="477"/>
        <v>0</v>
      </c>
      <c r="AB2396" s="49">
        <f t="shared" si="477"/>
        <v>0</v>
      </c>
      <c r="AC2396" s="49">
        <f t="shared" si="477"/>
        <v>0</v>
      </c>
      <c r="AD2396" s="49">
        <f t="shared" si="477"/>
        <v>0</v>
      </c>
      <c r="AE2396" s="51">
        <f t="shared" si="478"/>
        <v>0</v>
      </c>
      <c r="AF2396" s="51">
        <f>IF(C2396=A_Stammdaten!$B$12,D_SAV!$U2396-D_SAV!$AG2396,HLOOKUP(A_Stammdaten!$B$12-1,$AH$4:$AN$4004,ROW(C2396)-3,FALSE)-$AG2396)</f>
        <v>0</v>
      </c>
      <c r="AG2396" s="51">
        <f>HLOOKUP(A_Stammdaten!$B$12,$AH$4:$AN$4004,ROW(C2396)-3,FALSE)</f>
        <v>0</v>
      </c>
      <c r="AH2396" s="51">
        <f t="shared" si="469"/>
        <v>0</v>
      </c>
      <c r="AI2396" s="51">
        <f t="shared" si="470"/>
        <v>0</v>
      </c>
      <c r="AJ2396" s="51">
        <f t="shared" si="471"/>
        <v>0</v>
      </c>
      <c r="AK2396" s="51">
        <f t="shared" si="472"/>
        <v>0</v>
      </c>
      <c r="AL2396" s="51">
        <f t="shared" si="473"/>
        <v>0</v>
      </c>
      <c r="AM2396" s="51">
        <f t="shared" si="474"/>
        <v>0</v>
      </c>
      <c r="AN2396" s="51">
        <f t="shared" si="475"/>
        <v>0</v>
      </c>
    </row>
    <row r="2397" spans="1:40" x14ac:dyDescent="0.25">
      <c r="A2397" s="17"/>
      <c r="B2397" s="17"/>
      <c r="C2397" s="35"/>
      <c r="D2397" s="17"/>
      <c r="E2397" s="17"/>
      <c r="F2397" s="17"/>
      <c r="G2397" s="62">
        <f t="shared" si="476"/>
        <v>0</v>
      </c>
      <c r="H2397" s="17"/>
      <c r="I2397" s="17"/>
      <c r="J2397" s="17"/>
      <c r="K2397" s="17"/>
      <c r="L2397" s="17"/>
      <c r="M2397" s="17"/>
      <c r="N2397" s="17"/>
      <c r="O2397" s="17"/>
      <c r="P2397" s="115"/>
      <c r="Q2397" s="62">
        <f>IF(C2397&gt;A_Stammdaten!$B$12,0,SUM(G2397,H2397,J2397,K2397,M2397,N2397)-SUM(I2397,L2397,O2397,P2397))</f>
        <v>0</v>
      </c>
      <c r="R2397" s="17"/>
      <c r="S2397" s="17"/>
      <c r="T2397" s="17"/>
      <c r="U2397" s="62">
        <f t="shared" si="468"/>
        <v>0</v>
      </c>
      <c r="V2397" s="63">
        <f>IF(ISBLANK($B2397),0,VLOOKUP($B2397,Listen!$A$2:$C$45,2,FALSE))</f>
        <v>0</v>
      </c>
      <c r="W2397" s="63">
        <f>IF(ISBLANK($B2397),0,VLOOKUP($B2397,Listen!$A$2:$C$45,3,FALSE))</f>
        <v>0</v>
      </c>
      <c r="X2397" s="49">
        <f t="shared" si="467"/>
        <v>0</v>
      </c>
      <c r="Y2397" s="49">
        <f t="shared" si="477"/>
        <v>0</v>
      </c>
      <c r="Z2397" s="49">
        <f t="shared" si="477"/>
        <v>0</v>
      </c>
      <c r="AA2397" s="49">
        <f t="shared" si="477"/>
        <v>0</v>
      </c>
      <c r="AB2397" s="49">
        <f t="shared" si="477"/>
        <v>0</v>
      </c>
      <c r="AC2397" s="49">
        <f t="shared" si="477"/>
        <v>0</v>
      </c>
      <c r="AD2397" s="49">
        <f t="shared" si="477"/>
        <v>0</v>
      </c>
      <c r="AE2397" s="51">
        <f t="shared" si="478"/>
        <v>0</v>
      </c>
      <c r="AF2397" s="51">
        <f>IF(C2397=A_Stammdaten!$B$12,D_SAV!$U2397-D_SAV!$AG2397,HLOOKUP(A_Stammdaten!$B$12-1,$AH$4:$AN$4004,ROW(C2397)-3,FALSE)-$AG2397)</f>
        <v>0</v>
      </c>
      <c r="AG2397" s="51">
        <f>HLOOKUP(A_Stammdaten!$B$12,$AH$4:$AN$4004,ROW(C2397)-3,FALSE)</f>
        <v>0</v>
      </c>
      <c r="AH2397" s="51">
        <f t="shared" si="469"/>
        <v>0</v>
      </c>
      <c r="AI2397" s="51">
        <f t="shared" si="470"/>
        <v>0</v>
      </c>
      <c r="AJ2397" s="51">
        <f t="shared" si="471"/>
        <v>0</v>
      </c>
      <c r="AK2397" s="51">
        <f t="shared" si="472"/>
        <v>0</v>
      </c>
      <c r="AL2397" s="51">
        <f t="shared" si="473"/>
        <v>0</v>
      </c>
      <c r="AM2397" s="51">
        <f t="shared" si="474"/>
        <v>0</v>
      </c>
      <c r="AN2397" s="51">
        <f t="shared" si="475"/>
        <v>0</v>
      </c>
    </row>
    <row r="2398" spans="1:40" x14ac:dyDescent="0.25">
      <c r="A2398" s="17"/>
      <c r="B2398" s="17"/>
      <c r="C2398" s="35"/>
      <c r="D2398" s="17"/>
      <c r="E2398" s="17"/>
      <c r="F2398" s="17"/>
      <c r="G2398" s="62">
        <f t="shared" si="476"/>
        <v>0</v>
      </c>
      <c r="H2398" s="17"/>
      <c r="I2398" s="17"/>
      <c r="J2398" s="17"/>
      <c r="K2398" s="17"/>
      <c r="L2398" s="17"/>
      <c r="M2398" s="17"/>
      <c r="N2398" s="17"/>
      <c r="O2398" s="17"/>
      <c r="P2398" s="115"/>
      <c r="Q2398" s="62">
        <f>IF(C2398&gt;A_Stammdaten!$B$12,0,SUM(G2398,H2398,J2398,K2398,M2398,N2398)-SUM(I2398,L2398,O2398,P2398))</f>
        <v>0</v>
      </c>
      <c r="R2398" s="17"/>
      <c r="S2398" s="17"/>
      <c r="T2398" s="17"/>
      <c r="U2398" s="62">
        <f t="shared" si="468"/>
        <v>0</v>
      </c>
      <c r="V2398" s="63">
        <f>IF(ISBLANK($B2398),0,VLOOKUP($B2398,Listen!$A$2:$C$45,2,FALSE))</f>
        <v>0</v>
      </c>
      <c r="W2398" s="63">
        <f>IF(ISBLANK($B2398),0,VLOOKUP($B2398,Listen!$A$2:$C$45,3,FALSE))</f>
        <v>0</v>
      </c>
      <c r="X2398" s="49">
        <f t="shared" si="467"/>
        <v>0</v>
      </c>
      <c r="Y2398" s="49">
        <f t="shared" si="477"/>
        <v>0</v>
      </c>
      <c r="Z2398" s="49">
        <f t="shared" si="477"/>
        <v>0</v>
      </c>
      <c r="AA2398" s="49">
        <f t="shared" si="477"/>
        <v>0</v>
      </c>
      <c r="AB2398" s="49">
        <f t="shared" si="477"/>
        <v>0</v>
      </c>
      <c r="AC2398" s="49">
        <f t="shared" si="477"/>
        <v>0</v>
      </c>
      <c r="AD2398" s="49">
        <f t="shared" si="477"/>
        <v>0</v>
      </c>
      <c r="AE2398" s="51">
        <f t="shared" si="478"/>
        <v>0</v>
      </c>
      <c r="AF2398" s="51">
        <f>IF(C2398=A_Stammdaten!$B$12,D_SAV!$U2398-D_SAV!$AG2398,HLOOKUP(A_Stammdaten!$B$12-1,$AH$4:$AN$4004,ROW(C2398)-3,FALSE)-$AG2398)</f>
        <v>0</v>
      </c>
      <c r="AG2398" s="51">
        <f>HLOOKUP(A_Stammdaten!$B$12,$AH$4:$AN$4004,ROW(C2398)-3,FALSE)</f>
        <v>0</v>
      </c>
      <c r="AH2398" s="51">
        <f t="shared" si="469"/>
        <v>0</v>
      </c>
      <c r="AI2398" s="51">
        <f t="shared" si="470"/>
        <v>0</v>
      </c>
      <c r="AJ2398" s="51">
        <f t="shared" si="471"/>
        <v>0</v>
      </c>
      <c r="AK2398" s="51">
        <f t="shared" si="472"/>
        <v>0</v>
      </c>
      <c r="AL2398" s="51">
        <f t="shared" si="473"/>
        <v>0</v>
      </c>
      <c r="AM2398" s="51">
        <f t="shared" si="474"/>
        <v>0</v>
      </c>
      <c r="AN2398" s="51">
        <f t="shared" si="475"/>
        <v>0</v>
      </c>
    </row>
    <row r="2399" spans="1:40" x14ac:dyDescent="0.25">
      <c r="A2399" s="17"/>
      <c r="B2399" s="17"/>
      <c r="C2399" s="35"/>
      <c r="D2399" s="17"/>
      <c r="E2399" s="17"/>
      <c r="F2399" s="17"/>
      <c r="G2399" s="62">
        <f t="shared" si="476"/>
        <v>0</v>
      </c>
      <c r="H2399" s="17"/>
      <c r="I2399" s="17"/>
      <c r="J2399" s="17"/>
      <c r="K2399" s="17"/>
      <c r="L2399" s="17"/>
      <c r="M2399" s="17"/>
      <c r="N2399" s="17"/>
      <c r="O2399" s="17"/>
      <c r="P2399" s="115"/>
      <c r="Q2399" s="62">
        <f>IF(C2399&gt;A_Stammdaten!$B$12,0,SUM(G2399,H2399,J2399,K2399,M2399,N2399)-SUM(I2399,L2399,O2399,P2399))</f>
        <v>0</v>
      </c>
      <c r="R2399" s="17"/>
      <c r="S2399" s="17"/>
      <c r="T2399" s="17"/>
      <c r="U2399" s="62">
        <f t="shared" si="468"/>
        <v>0</v>
      </c>
      <c r="V2399" s="63">
        <f>IF(ISBLANK($B2399),0,VLOOKUP($B2399,Listen!$A$2:$C$45,2,FALSE))</f>
        <v>0</v>
      </c>
      <c r="W2399" s="63">
        <f>IF(ISBLANK($B2399),0,VLOOKUP($B2399,Listen!$A$2:$C$45,3,FALSE))</f>
        <v>0</v>
      </c>
      <c r="X2399" s="49">
        <f t="shared" si="467"/>
        <v>0</v>
      </c>
      <c r="Y2399" s="49">
        <f t="shared" si="477"/>
        <v>0</v>
      </c>
      <c r="Z2399" s="49">
        <f t="shared" si="477"/>
        <v>0</v>
      </c>
      <c r="AA2399" s="49">
        <f t="shared" si="477"/>
        <v>0</v>
      </c>
      <c r="AB2399" s="49">
        <f t="shared" si="477"/>
        <v>0</v>
      </c>
      <c r="AC2399" s="49">
        <f t="shared" si="477"/>
        <v>0</v>
      </c>
      <c r="AD2399" s="49">
        <f t="shared" si="477"/>
        <v>0</v>
      </c>
      <c r="AE2399" s="51">
        <f t="shared" si="478"/>
        <v>0</v>
      </c>
      <c r="AF2399" s="51">
        <f>IF(C2399=A_Stammdaten!$B$12,D_SAV!$U2399-D_SAV!$AG2399,HLOOKUP(A_Stammdaten!$B$12-1,$AH$4:$AN$4004,ROW(C2399)-3,FALSE)-$AG2399)</f>
        <v>0</v>
      </c>
      <c r="AG2399" s="51">
        <f>HLOOKUP(A_Stammdaten!$B$12,$AH$4:$AN$4004,ROW(C2399)-3,FALSE)</f>
        <v>0</v>
      </c>
      <c r="AH2399" s="51">
        <f t="shared" si="469"/>
        <v>0</v>
      </c>
      <c r="AI2399" s="51">
        <f t="shared" si="470"/>
        <v>0</v>
      </c>
      <c r="AJ2399" s="51">
        <f t="shared" si="471"/>
        <v>0</v>
      </c>
      <c r="AK2399" s="51">
        <f t="shared" si="472"/>
        <v>0</v>
      </c>
      <c r="AL2399" s="51">
        <f t="shared" si="473"/>
        <v>0</v>
      </c>
      <c r="AM2399" s="51">
        <f t="shared" si="474"/>
        <v>0</v>
      </c>
      <c r="AN2399" s="51">
        <f t="shared" si="475"/>
        <v>0</v>
      </c>
    </row>
    <row r="2400" spans="1:40" x14ac:dyDescent="0.25">
      <c r="A2400" s="17"/>
      <c r="B2400" s="17"/>
      <c r="C2400" s="35"/>
      <c r="D2400" s="17"/>
      <c r="E2400" s="17"/>
      <c r="F2400" s="17"/>
      <c r="G2400" s="62">
        <f t="shared" si="476"/>
        <v>0</v>
      </c>
      <c r="H2400" s="17"/>
      <c r="I2400" s="17"/>
      <c r="J2400" s="17"/>
      <c r="K2400" s="17"/>
      <c r="L2400" s="17"/>
      <c r="M2400" s="17"/>
      <c r="N2400" s="17"/>
      <c r="O2400" s="17"/>
      <c r="P2400" s="115"/>
      <c r="Q2400" s="62">
        <f>IF(C2400&gt;A_Stammdaten!$B$12,0,SUM(G2400,H2400,J2400,K2400,M2400,N2400)-SUM(I2400,L2400,O2400,P2400))</f>
        <v>0</v>
      </c>
      <c r="R2400" s="17"/>
      <c r="S2400" s="17"/>
      <c r="T2400" s="17"/>
      <c r="U2400" s="62">
        <f t="shared" si="468"/>
        <v>0</v>
      </c>
      <c r="V2400" s="63">
        <f>IF(ISBLANK($B2400),0,VLOOKUP($B2400,Listen!$A$2:$C$45,2,FALSE))</f>
        <v>0</v>
      </c>
      <c r="W2400" s="63">
        <f>IF(ISBLANK($B2400),0,VLOOKUP($B2400,Listen!$A$2:$C$45,3,FALSE))</f>
        <v>0</v>
      </c>
      <c r="X2400" s="49">
        <f t="shared" si="467"/>
        <v>0</v>
      </c>
      <c r="Y2400" s="49">
        <f t="shared" si="477"/>
        <v>0</v>
      </c>
      <c r="Z2400" s="49">
        <f t="shared" si="477"/>
        <v>0</v>
      </c>
      <c r="AA2400" s="49">
        <f t="shared" si="477"/>
        <v>0</v>
      </c>
      <c r="AB2400" s="49">
        <f t="shared" si="477"/>
        <v>0</v>
      </c>
      <c r="AC2400" s="49">
        <f t="shared" si="477"/>
        <v>0</v>
      </c>
      <c r="AD2400" s="49">
        <f t="shared" si="477"/>
        <v>0</v>
      </c>
      <c r="AE2400" s="51">
        <f t="shared" si="478"/>
        <v>0</v>
      </c>
      <c r="AF2400" s="51">
        <f>IF(C2400=A_Stammdaten!$B$12,D_SAV!$U2400-D_SAV!$AG2400,HLOOKUP(A_Stammdaten!$B$12-1,$AH$4:$AN$4004,ROW(C2400)-3,FALSE)-$AG2400)</f>
        <v>0</v>
      </c>
      <c r="AG2400" s="51">
        <f>HLOOKUP(A_Stammdaten!$B$12,$AH$4:$AN$4004,ROW(C2400)-3,FALSE)</f>
        <v>0</v>
      </c>
      <c r="AH2400" s="51">
        <f t="shared" si="469"/>
        <v>0</v>
      </c>
      <c r="AI2400" s="51">
        <f t="shared" si="470"/>
        <v>0</v>
      </c>
      <c r="AJ2400" s="51">
        <f t="shared" si="471"/>
        <v>0</v>
      </c>
      <c r="AK2400" s="51">
        <f t="shared" si="472"/>
        <v>0</v>
      </c>
      <c r="AL2400" s="51">
        <f t="shared" si="473"/>
        <v>0</v>
      </c>
      <c r="AM2400" s="51">
        <f t="shared" si="474"/>
        <v>0</v>
      </c>
      <c r="AN2400" s="51">
        <f t="shared" si="475"/>
        <v>0</v>
      </c>
    </row>
    <row r="2401" spans="1:40" x14ac:dyDescent="0.25">
      <c r="A2401" s="17"/>
      <c r="B2401" s="17"/>
      <c r="C2401" s="35"/>
      <c r="D2401" s="17"/>
      <c r="E2401" s="17"/>
      <c r="F2401" s="17"/>
      <c r="G2401" s="62">
        <f t="shared" si="476"/>
        <v>0</v>
      </c>
      <c r="H2401" s="17"/>
      <c r="I2401" s="17"/>
      <c r="J2401" s="17"/>
      <c r="K2401" s="17"/>
      <c r="L2401" s="17"/>
      <c r="M2401" s="17"/>
      <c r="N2401" s="17"/>
      <c r="O2401" s="17"/>
      <c r="P2401" s="115"/>
      <c r="Q2401" s="62">
        <f>IF(C2401&gt;A_Stammdaten!$B$12,0,SUM(G2401,H2401,J2401,K2401,M2401,N2401)-SUM(I2401,L2401,O2401,P2401))</f>
        <v>0</v>
      </c>
      <c r="R2401" s="17"/>
      <c r="S2401" s="17"/>
      <c r="T2401" s="17"/>
      <c r="U2401" s="62">
        <f t="shared" si="468"/>
        <v>0</v>
      </c>
      <c r="V2401" s="63">
        <f>IF(ISBLANK($B2401),0,VLOOKUP($B2401,Listen!$A$2:$C$45,2,FALSE))</f>
        <v>0</v>
      </c>
      <c r="W2401" s="63">
        <f>IF(ISBLANK($B2401),0,VLOOKUP($B2401,Listen!$A$2:$C$45,3,FALSE))</f>
        <v>0</v>
      </c>
      <c r="X2401" s="49">
        <f t="shared" si="467"/>
        <v>0</v>
      </c>
      <c r="Y2401" s="49">
        <f t="shared" si="477"/>
        <v>0</v>
      </c>
      <c r="Z2401" s="49">
        <f t="shared" si="477"/>
        <v>0</v>
      </c>
      <c r="AA2401" s="49">
        <f t="shared" si="477"/>
        <v>0</v>
      </c>
      <c r="AB2401" s="49">
        <f t="shared" si="477"/>
        <v>0</v>
      </c>
      <c r="AC2401" s="49">
        <f t="shared" si="477"/>
        <v>0</v>
      </c>
      <c r="AD2401" s="49">
        <f t="shared" si="477"/>
        <v>0</v>
      </c>
      <c r="AE2401" s="51">
        <f t="shared" si="478"/>
        <v>0</v>
      </c>
      <c r="AF2401" s="51">
        <f>IF(C2401=A_Stammdaten!$B$12,D_SAV!$U2401-D_SAV!$AG2401,HLOOKUP(A_Stammdaten!$B$12-1,$AH$4:$AN$4004,ROW(C2401)-3,FALSE)-$AG2401)</f>
        <v>0</v>
      </c>
      <c r="AG2401" s="51">
        <f>HLOOKUP(A_Stammdaten!$B$12,$AH$4:$AN$4004,ROW(C2401)-3,FALSE)</f>
        <v>0</v>
      </c>
      <c r="AH2401" s="51">
        <f t="shared" si="469"/>
        <v>0</v>
      </c>
      <c r="AI2401" s="51">
        <f t="shared" si="470"/>
        <v>0</v>
      </c>
      <c r="AJ2401" s="51">
        <f t="shared" si="471"/>
        <v>0</v>
      </c>
      <c r="AK2401" s="51">
        <f t="shared" si="472"/>
        <v>0</v>
      </c>
      <c r="AL2401" s="51">
        <f t="shared" si="473"/>
        <v>0</v>
      </c>
      <c r="AM2401" s="51">
        <f t="shared" si="474"/>
        <v>0</v>
      </c>
      <c r="AN2401" s="51">
        <f t="shared" si="475"/>
        <v>0</v>
      </c>
    </row>
    <row r="2402" spans="1:40" x14ac:dyDescent="0.25">
      <c r="A2402" s="17"/>
      <c r="B2402" s="17"/>
      <c r="C2402" s="35"/>
      <c r="D2402" s="17"/>
      <c r="E2402" s="17"/>
      <c r="F2402" s="17"/>
      <c r="G2402" s="62">
        <f t="shared" si="476"/>
        <v>0</v>
      </c>
      <c r="H2402" s="17"/>
      <c r="I2402" s="17"/>
      <c r="J2402" s="17"/>
      <c r="K2402" s="17"/>
      <c r="L2402" s="17"/>
      <c r="M2402" s="17"/>
      <c r="N2402" s="17"/>
      <c r="O2402" s="17"/>
      <c r="P2402" s="115"/>
      <c r="Q2402" s="62">
        <f>IF(C2402&gt;A_Stammdaten!$B$12,0,SUM(G2402,H2402,J2402,K2402,M2402,N2402)-SUM(I2402,L2402,O2402,P2402))</f>
        <v>0</v>
      </c>
      <c r="R2402" s="17"/>
      <c r="S2402" s="17"/>
      <c r="T2402" s="17"/>
      <c r="U2402" s="62">
        <f t="shared" si="468"/>
        <v>0</v>
      </c>
      <c r="V2402" s="63">
        <f>IF(ISBLANK($B2402),0,VLOOKUP($B2402,Listen!$A$2:$C$45,2,FALSE))</f>
        <v>0</v>
      </c>
      <c r="W2402" s="63">
        <f>IF(ISBLANK($B2402),0,VLOOKUP($B2402,Listen!$A$2:$C$45,3,FALSE))</f>
        <v>0</v>
      </c>
      <c r="X2402" s="49">
        <f t="shared" si="467"/>
        <v>0</v>
      </c>
      <c r="Y2402" s="49">
        <f t="shared" si="477"/>
        <v>0</v>
      </c>
      <c r="Z2402" s="49">
        <f t="shared" si="477"/>
        <v>0</v>
      </c>
      <c r="AA2402" s="49">
        <f t="shared" si="477"/>
        <v>0</v>
      </c>
      <c r="AB2402" s="49">
        <f t="shared" si="477"/>
        <v>0</v>
      </c>
      <c r="AC2402" s="49">
        <f t="shared" si="477"/>
        <v>0</v>
      </c>
      <c r="AD2402" s="49">
        <f t="shared" si="477"/>
        <v>0</v>
      </c>
      <c r="AE2402" s="51">
        <f t="shared" si="478"/>
        <v>0</v>
      </c>
      <c r="AF2402" s="51">
        <f>IF(C2402=A_Stammdaten!$B$12,D_SAV!$U2402-D_SAV!$AG2402,HLOOKUP(A_Stammdaten!$B$12-1,$AH$4:$AN$4004,ROW(C2402)-3,FALSE)-$AG2402)</f>
        <v>0</v>
      </c>
      <c r="AG2402" s="51">
        <f>HLOOKUP(A_Stammdaten!$B$12,$AH$4:$AN$4004,ROW(C2402)-3,FALSE)</f>
        <v>0</v>
      </c>
      <c r="AH2402" s="51">
        <f t="shared" si="469"/>
        <v>0</v>
      </c>
      <c r="AI2402" s="51">
        <f t="shared" si="470"/>
        <v>0</v>
      </c>
      <c r="AJ2402" s="51">
        <f t="shared" si="471"/>
        <v>0</v>
      </c>
      <c r="AK2402" s="51">
        <f t="shared" si="472"/>
        <v>0</v>
      </c>
      <c r="AL2402" s="51">
        <f t="shared" si="473"/>
        <v>0</v>
      </c>
      <c r="AM2402" s="51">
        <f t="shared" si="474"/>
        <v>0</v>
      </c>
      <c r="AN2402" s="51">
        <f t="shared" si="475"/>
        <v>0</v>
      </c>
    </row>
    <row r="2403" spans="1:40" x14ac:dyDescent="0.25">
      <c r="A2403" s="17"/>
      <c r="B2403" s="17"/>
      <c r="C2403" s="35"/>
      <c r="D2403" s="17"/>
      <c r="E2403" s="17"/>
      <c r="F2403" s="17"/>
      <c r="G2403" s="62">
        <f t="shared" si="476"/>
        <v>0</v>
      </c>
      <c r="H2403" s="17"/>
      <c r="I2403" s="17"/>
      <c r="J2403" s="17"/>
      <c r="K2403" s="17"/>
      <c r="L2403" s="17"/>
      <c r="M2403" s="17"/>
      <c r="N2403" s="17"/>
      <c r="O2403" s="17"/>
      <c r="P2403" s="115"/>
      <c r="Q2403" s="62">
        <f>IF(C2403&gt;A_Stammdaten!$B$12,0,SUM(G2403,H2403,J2403,K2403,M2403,N2403)-SUM(I2403,L2403,O2403,P2403))</f>
        <v>0</v>
      </c>
      <c r="R2403" s="17"/>
      <c r="S2403" s="17"/>
      <c r="T2403" s="17"/>
      <c r="U2403" s="62">
        <f t="shared" si="468"/>
        <v>0</v>
      </c>
      <c r="V2403" s="63">
        <f>IF(ISBLANK($B2403),0,VLOOKUP($B2403,Listen!$A$2:$C$45,2,FALSE))</f>
        <v>0</v>
      </c>
      <c r="W2403" s="63">
        <f>IF(ISBLANK($B2403),0,VLOOKUP($B2403,Listen!$A$2:$C$45,3,FALSE))</f>
        <v>0</v>
      </c>
      <c r="X2403" s="49">
        <f t="shared" si="467"/>
        <v>0</v>
      </c>
      <c r="Y2403" s="49">
        <f t="shared" si="477"/>
        <v>0</v>
      </c>
      <c r="Z2403" s="49">
        <f t="shared" si="477"/>
        <v>0</v>
      </c>
      <c r="AA2403" s="49">
        <f t="shared" si="477"/>
        <v>0</v>
      </c>
      <c r="AB2403" s="49">
        <f t="shared" si="477"/>
        <v>0</v>
      </c>
      <c r="AC2403" s="49">
        <f t="shared" si="477"/>
        <v>0</v>
      </c>
      <c r="AD2403" s="49">
        <f t="shared" si="477"/>
        <v>0</v>
      </c>
      <c r="AE2403" s="51">
        <f t="shared" si="478"/>
        <v>0</v>
      </c>
      <c r="AF2403" s="51">
        <f>IF(C2403=A_Stammdaten!$B$12,D_SAV!$U2403-D_SAV!$AG2403,HLOOKUP(A_Stammdaten!$B$12-1,$AH$4:$AN$4004,ROW(C2403)-3,FALSE)-$AG2403)</f>
        <v>0</v>
      </c>
      <c r="AG2403" s="51">
        <f>HLOOKUP(A_Stammdaten!$B$12,$AH$4:$AN$4004,ROW(C2403)-3,FALSE)</f>
        <v>0</v>
      </c>
      <c r="AH2403" s="51">
        <f t="shared" si="469"/>
        <v>0</v>
      </c>
      <c r="AI2403" s="51">
        <f t="shared" si="470"/>
        <v>0</v>
      </c>
      <c r="AJ2403" s="51">
        <f t="shared" si="471"/>
        <v>0</v>
      </c>
      <c r="AK2403" s="51">
        <f t="shared" si="472"/>
        <v>0</v>
      </c>
      <c r="AL2403" s="51">
        <f t="shared" si="473"/>
        <v>0</v>
      </c>
      <c r="AM2403" s="51">
        <f t="shared" si="474"/>
        <v>0</v>
      </c>
      <c r="AN2403" s="51">
        <f t="shared" si="475"/>
        <v>0</v>
      </c>
    </row>
    <row r="2404" spans="1:40" x14ac:dyDescent="0.25">
      <c r="A2404" s="17"/>
      <c r="B2404" s="17"/>
      <c r="C2404" s="35"/>
      <c r="D2404" s="17"/>
      <c r="E2404" s="17"/>
      <c r="F2404" s="17"/>
      <c r="G2404" s="62">
        <f t="shared" si="476"/>
        <v>0</v>
      </c>
      <c r="H2404" s="17"/>
      <c r="I2404" s="17"/>
      <c r="J2404" s="17"/>
      <c r="K2404" s="17"/>
      <c r="L2404" s="17"/>
      <c r="M2404" s="17"/>
      <c r="N2404" s="17"/>
      <c r="O2404" s="17"/>
      <c r="P2404" s="115"/>
      <c r="Q2404" s="62">
        <f>IF(C2404&gt;A_Stammdaten!$B$12,0,SUM(G2404,H2404,J2404,K2404,M2404,N2404)-SUM(I2404,L2404,O2404,P2404))</f>
        <v>0</v>
      </c>
      <c r="R2404" s="17"/>
      <c r="S2404" s="17"/>
      <c r="T2404" s="17"/>
      <c r="U2404" s="62">
        <f t="shared" si="468"/>
        <v>0</v>
      </c>
      <c r="V2404" s="63">
        <f>IF(ISBLANK($B2404),0,VLOOKUP($B2404,Listen!$A$2:$C$45,2,FALSE))</f>
        <v>0</v>
      </c>
      <c r="W2404" s="63">
        <f>IF(ISBLANK($B2404),0,VLOOKUP($B2404,Listen!$A$2:$C$45,3,FALSE))</f>
        <v>0</v>
      </c>
      <c r="X2404" s="49">
        <f t="shared" si="467"/>
        <v>0</v>
      </c>
      <c r="Y2404" s="49">
        <f t="shared" si="477"/>
        <v>0</v>
      </c>
      <c r="Z2404" s="49">
        <f t="shared" si="477"/>
        <v>0</v>
      </c>
      <c r="AA2404" s="49">
        <f t="shared" si="477"/>
        <v>0</v>
      </c>
      <c r="AB2404" s="49">
        <f t="shared" si="477"/>
        <v>0</v>
      </c>
      <c r="AC2404" s="49">
        <f t="shared" si="477"/>
        <v>0</v>
      </c>
      <c r="AD2404" s="49">
        <f t="shared" si="477"/>
        <v>0</v>
      </c>
      <c r="AE2404" s="51">
        <f t="shared" si="478"/>
        <v>0</v>
      </c>
      <c r="AF2404" s="51">
        <f>IF(C2404=A_Stammdaten!$B$12,D_SAV!$U2404-D_SAV!$AG2404,HLOOKUP(A_Stammdaten!$B$12-1,$AH$4:$AN$4004,ROW(C2404)-3,FALSE)-$AG2404)</f>
        <v>0</v>
      </c>
      <c r="AG2404" s="51">
        <f>HLOOKUP(A_Stammdaten!$B$12,$AH$4:$AN$4004,ROW(C2404)-3,FALSE)</f>
        <v>0</v>
      </c>
      <c r="AH2404" s="51">
        <f t="shared" si="469"/>
        <v>0</v>
      </c>
      <c r="AI2404" s="51">
        <f t="shared" si="470"/>
        <v>0</v>
      </c>
      <c r="AJ2404" s="51">
        <f t="shared" si="471"/>
        <v>0</v>
      </c>
      <c r="AK2404" s="51">
        <f t="shared" si="472"/>
        <v>0</v>
      </c>
      <c r="AL2404" s="51">
        <f t="shared" si="473"/>
        <v>0</v>
      </c>
      <c r="AM2404" s="51">
        <f t="shared" si="474"/>
        <v>0</v>
      </c>
      <c r="AN2404" s="51">
        <f t="shared" si="475"/>
        <v>0</v>
      </c>
    </row>
    <row r="2405" spans="1:40" x14ac:dyDescent="0.25">
      <c r="A2405" s="17"/>
      <c r="B2405" s="17"/>
      <c r="C2405" s="35"/>
      <c r="D2405" s="17"/>
      <c r="E2405" s="17"/>
      <c r="F2405" s="17"/>
      <c r="G2405" s="62">
        <f t="shared" si="476"/>
        <v>0</v>
      </c>
      <c r="H2405" s="17"/>
      <c r="I2405" s="17"/>
      <c r="J2405" s="17"/>
      <c r="K2405" s="17"/>
      <c r="L2405" s="17"/>
      <c r="M2405" s="17"/>
      <c r="N2405" s="17"/>
      <c r="O2405" s="17"/>
      <c r="P2405" s="115"/>
      <c r="Q2405" s="62">
        <f>IF(C2405&gt;A_Stammdaten!$B$12,0,SUM(G2405,H2405,J2405,K2405,M2405,N2405)-SUM(I2405,L2405,O2405,P2405))</f>
        <v>0</v>
      </c>
      <c r="R2405" s="17"/>
      <c r="S2405" s="17"/>
      <c r="T2405" s="17"/>
      <c r="U2405" s="62">
        <f t="shared" si="468"/>
        <v>0</v>
      </c>
      <c r="V2405" s="63">
        <f>IF(ISBLANK($B2405),0,VLOOKUP($B2405,Listen!$A$2:$C$45,2,FALSE))</f>
        <v>0</v>
      </c>
      <c r="W2405" s="63">
        <f>IF(ISBLANK($B2405),0,VLOOKUP($B2405,Listen!$A$2:$C$45,3,FALSE))</f>
        <v>0</v>
      </c>
      <c r="X2405" s="49">
        <f t="shared" si="467"/>
        <v>0</v>
      </c>
      <c r="Y2405" s="49">
        <f t="shared" si="477"/>
        <v>0</v>
      </c>
      <c r="Z2405" s="49">
        <f t="shared" si="477"/>
        <v>0</v>
      </c>
      <c r="AA2405" s="49">
        <f t="shared" si="477"/>
        <v>0</v>
      </c>
      <c r="AB2405" s="49">
        <f t="shared" si="477"/>
        <v>0</v>
      </c>
      <c r="AC2405" s="49">
        <f t="shared" si="477"/>
        <v>0</v>
      </c>
      <c r="AD2405" s="49">
        <f t="shared" si="477"/>
        <v>0</v>
      </c>
      <c r="AE2405" s="51">
        <f t="shared" si="478"/>
        <v>0</v>
      </c>
      <c r="AF2405" s="51">
        <f>IF(C2405=A_Stammdaten!$B$12,D_SAV!$U2405-D_SAV!$AG2405,HLOOKUP(A_Stammdaten!$B$12-1,$AH$4:$AN$4004,ROW(C2405)-3,FALSE)-$AG2405)</f>
        <v>0</v>
      </c>
      <c r="AG2405" s="51">
        <f>HLOOKUP(A_Stammdaten!$B$12,$AH$4:$AN$4004,ROW(C2405)-3,FALSE)</f>
        <v>0</v>
      </c>
      <c r="AH2405" s="51">
        <f t="shared" si="469"/>
        <v>0</v>
      </c>
      <c r="AI2405" s="51">
        <f t="shared" si="470"/>
        <v>0</v>
      </c>
      <c r="AJ2405" s="51">
        <f t="shared" si="471"/>
        <v>0</v>
      </c>
      <c r="AK2405" s="51">
        <f t="shared" si="472"/>
        <v>0</v>
      </c>
      <c r="AL2405" s="51">
        <f t="shared" si="473"/>
        <v>0</v>
      </c>
      <c r="AM2405" s="51">
        <f t="shared" si="474"/>
        <v>0</v>
      </c>
      <c r="AN2405" s="51">
        <f t="shared" si="475"/>
        <v>0</v>
      </c>
    </row>
    <row r="2406" spans="1:40" x14ac:dyDescent="0.25">
      <c r="A2406" s="17"/>
      <c r="B2406" s="17"/>
      <c r="C2406" s="35"/>
      <c r="D2406" s="17"/>
      <c r="E2406" s="17"/>
      <c r="F2406" s="17"/>
      <c r="G2406" s="62">
        <f t="shared" si="476"/>
        <v>0</v>
      </c>
      <c r="H2406" s="17"/>
      <c r="I2406" s="17"/>
      <c r="J2406" s="17"/>
      <c r="K2406" s="17"/>
      <c r="L2406" s="17"/>
      <c r="M2406" s="17"/>
      <c r="N2406" s="17"/>
      <c r="O2406" s="17"/>
      <c r="P2406" s="115"/>
      <c r="Q2406" s="62">
        <f>IF(C2406&gt;A_Stammdaten!$B$12,0,SUM(G2406,H2406,J2406,K2406,M2406,N2406)-SUM(I2406,L2406,O2406,P2406))</f>
        <v>0</v>
      </c>
      <c r="R2406" s="17"/>
      <c r="S2406" s="17"/>
      <c r="T2406" s="17"/>
      <c r="U2406" s="62">
        <f t="shared" si="468"/>
        <v>0</v>
      </c>
      <c r="V2406" s="63">
        <f>IF(ISBLANK($B2406),0,VLOOKUP($B2406,Listen!$A$2:$C$45,2,FALSE))</f>
        <v>0</v>
      </c>
      <c r="W2406" s="63">
        <f>IF(ISBLANK($B2406),0,VLOOKUP($B2406,Listen!$A$2:$C$45,3,FALSE))</f>
        <v>0</v>
      </c>
      <c r="X2406" s="49">
        <f t="shared" si="467"/>
        <v>0</v>
      </c>
      <c r="Y2406" s="49">
        <f t="shared" si="477"/>
        <v>0</v>
      </c>
      <c r="Z2406" s="49">
        <f t="shared" si="477"/>
        <v>0</v>
      </c>
      <c r="AA2406" s="49">
        <f t="shared" si="477"/>
        <v>0</v>
      </c>
      <c r="AB2406" s="49">
        <f t="shared" si="477"/>
        <v>0</v>
      </c>
      <c r="AC2406" s="49">
        <f t="shared" si="477"/>
        <v>0</v>
      </c>
      <c r="AD2406" s="49">
        <f t="shared" si="477"/>
        <v>0</v>
      </c>
      <c r="AE2406" s="51">
        <f t="shared" si="478"/>
        <v>0</v>
      </c>
      <c r="AF2406" s="51">
        <f>IF(C2406=A_Stammdaten!$B$12,D_SAV!$U2406-D_SAV!$AG2406,HLOOKUP(A_Stammdaten!$B$12-1,$AH$4:$AN$4004,ROW(C2406)-3,FALSE)-$AG2406)</f>
        <v>0</v>
      </c>
      <c r="AG2406" s="51">
        <f>HLOOKUP(A_Stammdaten!$B$12,$AH$4:$AN$4004,ROW(C2406)-3,FALSE)</f>
        <v>0</v>
      </c>
      <c r="AH2406" s="51">
        <f t="shared" si="469"/>
        <v>0</v>
      </c>
      <c r="AI2406" s="51">
        <f t="shared" si="470"/>
        <v>0</v>
      </c>
      <c r="AJ2406" s="51">
        <f t="shared" si="471"/>
        <v>0</v>
      </c>
      <c r="AK2406" s="51">
        <f t="shared" si="472"/>
        <v>0</v>
      </c>
      <c r="AL2406" s="51">
        <f t="shared" si="473"/>
        <v>0</v>
      </c>
      <c r="AM2406" s="51">
        <f t="shared" si="474"/>
        <v>0</v>
      </c>
      <c r="AN2406" s="51">
        <f t="shared" si="475"/>
        <v>0</v>
      </c>
    </row>
    <row r="2407" spans="1:40" x14ac:dyDescent="0.25">
      <c r="A2407" s="17"/>
      <c r="B2407" s="17"/>
      <c r="C2407" s="35"/>
      <c r="D2407" s="17"/>
      <c r="E2407" s="17"/>
      <c r="F2407" s="17"/>
      <c r="G2407" s="62">
        <f t="shared" si="476"/>
        <v>0</v>
      </c>
      <c r="H2407" s="17"/>
      <c r="I2407" s="17"/>
      <c r="J2407" s="17"/>
      <c r="K2407" s="17"/>
      <c r="L2407" s="17"/>
      <c r="M2407" s="17"/>
      <c r="N2407" s="17"/>
      <c r="O2407" s="17"/>
      <c r="P2407" s="115"/>
      <c r="Q2407" s="62">
        <f>IF(C2407&gt;A_Stammdaten!$B$12,0,SUM(G2407,H2407,J2407,K2407,M2407,N2407)-SUM(I2407,L2407,O2407,P2407))</f>
        <v>0</v>
      </c>
      <c r="R2407" s="17"/>
      <c r="S2407" s="17"/>
      <c r="T2407" s="17"/>
      <c r="U2407" s="62">
        <f t="shared" si="468"/>
        <v>0</v>
      </c>
      <c r="V2407" s="63">
        <f>IF(ISBLANK($B2407),0,VLOOKUP($B2407,Listen!$A$2:$C$45,2,FALSE))</f>
        <v>0</v>
      </c>
      <c r="W2407" s="63">
        <f>IF(ISBLANK($B2407),0,VLOOKUP($B2407,Listen!$A$2:$C$45,3,FALSE))</f>
        <v>0</v>
      </c>
      <c r="X2407" s="49">
        <f t="shared" si="467"/>
        <v>0</v>
      </c>
      <c r="Y2407" s="49">
        <f t="shared" si="477"/>
        <v>0</v>
      </c>
      <c r="Z2407" s="49">
        <f t="shared" si="477"/>
        <v>0</v>
      </c>
      <c r="AA2407" s="49">
        <f t="shared" si="477"/>
        <v>0</v>
      </c>
      <c r="AB2407" s="49">
        <f t="shared" si="477"/>
        <v>0</v>
      </c>
      <c r="AC2407" s="49">
        <f t="shared" si="477"/>
        <v>0</v>
      </c>
      <c r="AD2407" s="49">
        <f t="shared" si="477"/>
        <v>0</v>
      </c>
      <c r="AE2407" s="51">
        <f t="shared" si="478"/>
        <v>0</v>
      </c>
      <c r="AF2407" s="51">
        <f>IF(C2407=A_Stammdaten!$B$12,D_SAV!$U2407-D_SAV!$AG2407,HLOOKUP(A_Stammdaten!$B$12-1,$AH$4:$AN$4004,ROW(C2407)-3,FALSE)-$AG2407)</f>
        <v>0</v>
      </c>
      <c r="AG2407" s="51">
        <f>HLOOKUP(A_Stammdaten!$B$12,$AH$4:$AN$4004,ROW(C2407)-3,FALSE)</f>
        <v>0</v>
      </c>
      <c r="AH2407" s="51">
        <f t="shared" si="469"/>
        <v>0</v>
      </c>
      <c r="AI2407" s="51">
        <f t="shared" si="470"/>
        <v>0</v>
      </c>
      <c r="AJ2407" s="51">
        <f t="shared" si="471"/>
        <v>0</v>
      </c>
      <c r="AK2407" s="51">
        <f t="shared" si="472"/>
        <v>0</v>
      </c>
      <c r="AL2407" s="51">
        <f t="shared" si="473"/>
        <v>0</v>
      </c>
      <c r="AM2407" s="51">
        <f t="shared" si="474"/>
        <v>0</v>
      </c>
      <c r="AN2407" s="51">
        <f t="shared" si="475"/>
        <v>0</v>
      </c>
    </row>
    <row r="2408" spans="1:40" x14ac:dyDescent="0.25">
      <c r="A2408" s="17"/>
      <c r="B2408" s="17"/>
      <c r="C2408" s="35"/>
      <c r="D2408" s="17"/>
      <c r="E2408" s="17"/>
      <c r="F2408" s="17"/>
      <c r="G2408" s="62">
        <f t="shared" si="476"/>
        <v>0</v>
      </c>
      <c r="H2408" s="17"/>
      <c r="I2408" s="17"/>
      <c r="J2408" s="17"/>
      <c r="K2408" s="17"/>
      <c r="L2408" s="17"/>
      <c r="M2408" s="17"/>
      <c r="N2408" s="17"/>
      <c r="O2408" s="17"/>
      <c r="P2408" s="115"/>
      <c r="Q2408" s="62">
        <f>IF(C2408&gt;A_Stammdaten!$B$12,0,SUM(G2408,H2408,J2408,K2408,M2408,N2408)-SUM(I2408,L2408,O2408,P2408))</f>
        <v>0</v>
      </c>
      <c r="R2408" s="17"/>
      <c r="S2408" s="17"/>
      <c r="T2408" s="17"/>
      <c r="U2408" s="62">
        <f t="shared" si="468"/>
        <v>0</v>
      </c>
      <c r="V2408" s="63">
        <f>IF(ISBLANK($B2408),0,VLOOKUP($B2408,Listen!$A$2:$C$45,2,FALSE))</f>
        <v>0</v>
      </c>
      <c r="W2408" s="63">
        <f>IF(ISBLANK($B2408),0,VLOOKUP($B2408,Listen!$A$2:$C$45,3,FALSE))</f>
        <v>0</v>
      </c>
      <c r="X2408" s="49">
        <f t="shared" si="467"/>
        <v>0</v>
      </c>
      <c r="Y2408" s="49">
        <f t="shared" si="477"/>
        <v>0</v>
      </c>
      <c r="Z2408" s="49">
        <f t="shared" si="477"/>
        <v>0</v>
      </c>
      <c r="AA2408" s="49">
        <f t="shared" si="477"/>
        <v>0</v>
      </c>
      <c r="AB2408" s="49">
        <f t="shared" si="477"/>
        <v>0</v>
      </c>
      <c r="AC2408" s="49">
        <f t="shared" si="477"/>
        <v>0</v>
      </c>
      <c r="AD2408" s="49">
        <f t="shared" si="477"/>
        <v>0</v>
      </c>
      <c r="AE2408" s="51">
        <f t="shared" si="478"/>
        <v>0</v>
      </c>
      <c r="AF2408" s="51">
        <f>IF(C2408=A_Stammdaten!$B$12,D_SAV!$U2408-D_SAV!$AG2408,HLOOKUP(A_Stammdaten!$B$12-1,$AH$4:$AN$4004,ROW(C2408)-3,FALSE)-$AG2408)</f>
        <v>0</v>
      </c>
      <c r="AG2408" s="51">
        <f>HLOOKUP(A_Stammdaten!$B$12,$AH$4:$AN$4004,ROW(C2408)-3,FALSE)</f>
        <v>0</v>
      </c>
      <c r="AH2408" s="51">
        <f t="shared" si="469"/>
        <v>0</v>
      </c>
      <c r="AI2408" s="51">
        <f t="shared" si="470"/>
        <v>0</v>
      </c>
      <c r="AJ2408" s="51">
        <f t="shared" si="471"/>
        <v>0</v>
      </c>
      <c r="AK2408" s="51">
        <f t="shared" si="472"/>
        <v>0</v>
      </c>
      <c r="AL2408" s="51">
        <f t="shared" si="473"/>
        <v>0</v>
      </c>
      <c r="AM2408" s="51">
        <f t="shared" si="474"/>
        <v>0</v>
      </c>
      <c r="AN2408" s="51">
        <f t="shared" si="475"/>
        <v>0</v>
      </c>
    </row>
    <row r="2409" spans="1:40" x14ac:dyDescent="0.25">
      <c r="A2409" s="17"/>
      <c r="B2409" s="17"/>
      <c r="C2409" s="35"/>
      <c r="D2409" s="17"/>
      <c r="E2409" s="17"/>
      <c r="F2409" s="17"/>
      <c r="G2409" s="62">
        <f t="shared" si="476"/>
        <v>0</v>
      </c>
      <c r="H2409" s="17"/>
      <c r="I2409" s="17"/>
      <c r="J2409" s="17"/>
      <c r="K2409" s="17"/>
      <c r="L2409" s="17"/>
      <c r="M2409" s="17"/>
      <c r="N2409" s="17"/>
      <c r="O2409" s="17"/>
      <c r="P2409" s="115"/>
      <c r="Q2409" s="62">
        <f>IF(C2409&gt;A_Stammdaten!$B$12,0,SUM(G2409,H2409,J2409,K2409,M2409,N2409)-SUM(I2409,L2409,O2409,P2409))</f>
        <v>0</v>
      </c>
      <c r="R2409" s="17"/>
      <c r="S2409" s="17"/>
      <c r="T2409" s="17"/>
      <c r="U2409" s="62">
        <f t="shared" si="468"/>
        <v>0</v>
      </c>
      <c r="V2409" s="63">
        <f>IF(ISBLANK($B2409),0,VLOOKUP($B2409,Listen!$A$2:$C$45,2,FALSE))</f>
        <v>0</v>
      </c>
      <c r="W2409" s="63">
        <f>IF(ISBLANK($B2409),0,VLOOKUP($B2409,Listen!$A$2:$C$45,3,FALSE))</f>
        <v>0</v>
      </c>
      <c r="X2409" s="49">
        <f t="shared" si="467"/>
        <v>0</v>
      </c>
      <c r="Y2409" s="49">
        <f t="shared" si="477"/>
        <v>0</v>
      </c>
      <c r="Z2409" s="49">
        <f t="shared" si="477"/>
        <v>0</v>
      </c>
      <c r="AA2409" s="49">
        <f t="shared" si="477"/>
        <v>0</v>
      </c>
      <c r="AB2409" s="49">
        <f t="shared" si="477"/>
        <v>0</v>
      </c>
      <c r="AC2409" s="49">
        <f t="shared" si="477"/>
        <v>0</v>
      </c>
      <c r="AD2409" s="49">
        <f t="shared" si="477"/>
        <v>0</v>
      </c>
      <c r="AE2409" s="51">
        <f t="shared" si="478"/>
        <v>0</v>
      </c>
      <c r="AF2409" s="51">
        <f>IF(C2409=A_Stammdaten!$B$12,D_SAV!$U2409-D_SAV!$AG2409,HLOOKUP(A_Stammdaten!$B$12-1,$AH$4:$AN$4004,ROW(C2409)-3,FALSE)-$AG2409)</f>
        <v>0</v>
      </c>
      <c r="AG2409" s="51">
        <f>HLOOKUP(A_Stammdaten!$B$12,$AH$4:$AN$4004,ROW(C2409)-3,FALSE)</f>
        <v>0</v>
      </c>
      <c r="AH2409" s="51">
        <f t="shared" si="469"/>
        <v>0</v>
      </c>
      <c r="AI2409" s="51">
        <f t="shared" si="470"/>
        <v>0</v>
      </c>
      <c r="AJ2409" s="51">
        <f t="shared" si="471"/>
        <v>0</v>
      </c>
      <c r="AK2409" s="51">
        <f t="shared" si="472"/>
        <v>0</v>
      </c>
      <c r="AL2409" s="51">
        <f t="shared" si="473"/>
        <v>0</v>
      </c>
      <c r="AM2409" s="51">
        <f t="shared" si="474"/>
        <v>0</v>
      </c>
      <c r="AN2409" s="51">
        <f t="shared" si="475"/>
        <v>0</v>
      </c>
    </row>
    <row r="2410" spans="1:40" x14ac:dyDescent="0.25">
      <c r="A2410" s="17"/>
      <c r="B2410" s="17"/>
      <c r="C2410" s="35"/>
      <c r="D2410" s="17"/>
      <c r="E2410" s="17"/>
      <c r="F2410" s="17"/>
      <c r="G2410" s="62">
        <f t="shared" si="476"/>
        <v>0</v>
      </c>
      <c r="H2410" s="17"/>
      <c r="I2410" s="17"/>
      <c r="J2410" s="17"/>
      <c r="K2410" s="17"/>
      <c r="L2410" s="17"/>
      <c r="M2410" s="17"/>
      <c r="N2410" s="17"/>
      <c r="O2410" s="17"/>
      <c r="P2410" s="115"/>
      <c r="Q2410" s="62">
        <f>IF(C2410&gt;A_Stammdaten!$B$12,0,SUM(G2410,H2410,J2410,K2410,M2410,N2410)-SUM(I2410,L2410,O2410,P2410))</f>
        <v>0</v>
      </c>
      <c r="R2410" s="17"/>
      <c r="S2410" s="17"/>
      <c r="T2410" s="17"/>
      <c r="U2410" s="62">
        <f t="shared" si="468"/>
        <v>0</v>
      </c>
      <c r="V2410" s="63">
        <f>IF(ISBLANK($B2410),0,VLOOKUP($B2410,Listen!$A$2:$C$45,2,FALSE))</f>
        <v>0</v>
      </c>
      <c r="W2410" s="63">
        <f>IF(ISBLANK($B2410),0,VLOOKUP($B2410,Listen!$A$2:$C$45,3,FALSE))</f>
        <v>0</v>
      </c>
      <c r="X2410" s="49">
        <f t="shared" si="467"/>
        <v>0</v>
      </c>
      <c r="Y2410" s="49">
        <f t="shared" si="477"/>
        <v>0</v>
      </c>
      <c r="Z2410" s="49">
        <f t="shared" si="477"/>
        <v>0</v>
      </c>
      <c r="AA2410" s="49">
        <f t="shared" si="477"/>
        <v>0</v>
      </c>
      <c r="AB2410" s="49">
        <f t="shared" si="477"/>
        <v>0</v>
      </c>
      <c r="AC2410" s="49">
        <f t="shared" si="477"/>
        <v>0</v>
      </c>
      <c r="AD2410" s="49">
        <f t="shared" si="477"/>
        <v>0</v>
      </c>
      <c r="AE2410" s="51">
        <f t="shared" si="478"/>
        <v>0</v>
      </c>
      <c r="AF2410" s="51">
        <f>IF(C2410=A_Stammdaten!$B$12,D_SAV!$U2410-D_SAV!$AG2410,HLOOKUP(A_Stammdaten!$B$12-1,$AH$4:$AN$4004,ROW(C2410)-3,FALSE)-$AG2410)</f>
        <v>0</v>
      </c>
      <c r="AG2410" s="51">
        <f>HLOOKUP(A_Stammdaten!$B$12,$AH$4:$AN$4004,ROW(C2410)-3,FALSE)</f>
        <v>0</v>
      </c>
      <c r="AH2410" s="51">
        <f t="shared" si="469"/>
        <v>0</v>
      </c>
      <c r="AI2410" s="51">
        <f t="shared" si="470"/>
        <v>0</v>
      </c>
      <c r="AJ2410" s="51">
        <f t="shared" si="471"/>
        <v>0</v>
      </c>
      <c r="AK2410" s="51">
        <f t="shared" si="472"/>
        <v>0</v>
      </c>
      <c r="AL2410" s="51">
        <f t="shared" si="473"/>
        <v>0</v>
      </c>
      <c r="AM2410" s="51">
        <f t="shared" si="474"/>
        <v>0</v>
      </c>
      <c r="AN2410" s="51">
        <f t="shared" si="475"/>
        <v>0</v>
      </c>
    </row>
    <row r="2411" spans="1:40" x14ac:dyDescent="0.25">
      <c r="A2411" s="17"/>
      <c r="B2411" s="17"/>
      <c r="C2411" s="35"/>
      <c r="D2411" s="17"/>
      <c r="E2411" s="17"/>
      <c r="F2411" s="17"/>
      <c r="G2411" s="62">
        <f t="shared" si="476"/>
        <v>0</v>
      </c>
      <c r="H2411" s="17"/>
      <c r="I2411" s="17"/>
      <c r="J2411" s="17"/>
      <c r="K2411" s="17"/>
      <c r="L2411" s="17"/>
      <c r="M2411" s="17"/>
      <c r="N2411" s="17"/>
      <c r="O2411" s="17"/>
      <c r="P2411" s="115"/>
      <c r="Q2411" s="62">
        <f>IF(C2411&gt;A_Stammdaten!$B$12,0,SUM(G2411,H2411,J2411,K2411,M2411,N2411)-SUM(I2411,L2411,O2411,P2411))</f>
        <v>0</v>
      </c>
      <c r="R2411" s="17"/>
      <c r="S2411" s="17"/>
      <c r="T2411" s="17"/>
      <c r="U2411" s="62">
        <f t="shared" si="468"/>
        <v>0</v>
      </c>
      <c r="V2411" s="63">
        <f>IF(ISBLANK($B2411),0,VLOOKUP($B2411,Listen!$A$2:$C$45,2,FALSE))</f>
        <v>0</v>
      </c>
      <c r="W2411" s="63">
        <f>IF(ISBLANK($B2411),0,VLOOKUP($B2411,Listen!$A$2:$C$45,3,FALSE))</f>
        <v>0</v>
      </c>
      <c r="X2411" s="49">
        <f t="shared" si="467"/>
        <v>0</v>
      </c>
      <c r="Y2411" s="49">
        <f t="shared" si="477"/>
        <v>0</v>
      </c>
      <c r="Z2411" s="49">
        <f t="shared" si="477"/>
        <v>0</v>
      </c>
      <c r="AA2411" s="49">
        <f t="shared" si="477"/>
        <v>0</v>
      </c>
      <c r="AB2411" s="49">
        <f t="shared" si="477"/>
        <v>0</v>
      </c>
      <c r="AC2411" s="49">
        <f t="shared" si="477"/>
        <v>0</v>
      </c>
      <c r="AD2411" s="49">
        <f t="shared" si="477"/>
        <v>0</v>
      </c>
      <c r="AE2411" s="51">
        <f t="shared" si="478"/>
        <v>0</v>
      </c>
      <c r="AF2411" s="51">
        <f>IF(C2411=A_Stammdaten!$B$12,D_SAV!$U2411-D_SAV!$AG2411,HLOOKUP(A_Stammdaten!$B$12-1,$AH$4:$AN$4004,ROW(C2411)-3,FALSE)-$AG2411)</f>
        <v>0</v>
      </c>
      <c r="AG2411" s="51">
        <f>HLOOKUP(A_Stammdaten!$B$12,$AH$4:$AN$4004,ROW(C2411)-3,FALSE)</f>
        <v>0</v>
      </c>
      <c r="AH2411" s="51">
        <f t="shared" si="469"/>
        <v>0</v>
      </c>
      <c r="AI2411" s="51">
        <f t="shared" si="470"/>
        <v>0</v>
      </c>
      <c r="AJ2411" s="51">
        <f t="shared" si="471"/>
        <v>0</v>
      </c>
      <c r="AK2411" s="51">
        <f t="shared" si="472"/>
        <v>0</v>
      </c>
      <c r="AL2411" s="51">
        <f t="shared" si="473"/>
        <v>0</v>
      </c>
      <c r="AM2411" s="51">
        <f t="shared" si="474"/>
        <v>0</v>
      </c>
      <c r="AN2411" s="51">
        <f t="shared" si="475"/>
        <v>0</v>
      </c>
    </row>
    <row r="2412" spans="1:40" x14ac:dyDescent="0.25">
      <c r="A2412" s="17"/>
      <c r="B2412" s="17"/>
      <c r="C2412" s="35"/>
      <c r="D2412" s="17"/>
      <c r="E2412" s="17"/>
      <c r="F2412" s="17"/>
      <c r="G2412" s="62">
        <f t="shared" si="476"/>
        <v>0</v>
      </c>
      <c r="H2412" s="17"/>
      <c r="I2412" s="17"/>
      <c r="J2412" s="17"/>
      <c r="K2412" s="17"/>
      <c r="L2412" s="17"/>
      <c r="M2412" s="17"/>
      <c r="N2412" s="17"/>
      <c r="O2412" s="17"/>
      <c r="P2412" s="115"/>
      <c r="Q2412" s="62">
        <f>IF(C2412&gt;A_Stammdaten!$B$12,0,SUM(G2412,H2412,J2412,K2412,M2412,N2412)-SUM(I2412,L2412,O2412,P2412))</f>
        <v>0</v>
      </c>
      <c r="R2412" s="17"/>
      <c r="S2412" s="17"/>
      <c r="T2412" s="17"/>
      <c r="U2412" s="62">
        <f t="shared" si="468"/>
        <v>0</v>
      </c>
      <c r="V2412" s="63">
        <f>IF(ISBLANK($B2412),0,VLOOKUP($B2412,Listen!$A$2:$C$45,2,FALSE))</f>
        <v>0</v>
      </c>
      <c r="W2412" s="63">
        <f>IF(ISBLANK($B2412),0,VLOOKUP($B2412,Listen!$A$2:$C$45,3,FALSE))</f>
        <v>0</v>
      </c>
      <c r="X2412" s="49">
        <f t="shared" si="467"/>
        <v>0</v>
      </c>
      <c r="Y2412" s="49">
        <f t="shared" si="477"/>
        <v>0</v>
      </c>
      <c r="Z2412" s="49">
        <f t="shared" si="477"/>
        <v>0</v>
      </c>
      <c r="AA2412" s="49">
        <f t="shared" si="477"/>
        <v>0</v>
      </c>
      <c r="AB2412" s="49">
        <f t="shared" si="477"/>
        <v>0</v>
      </c>
      <c r="AC2412" s="49">
        <f t="shared" si="477"/>
        <v>0</v>
      </c>
      <c r="AD2412" s="49">
        <f t="shared" si="477"/>
        <v>0</v>
      </c>
      <c r="AE2412" s="51">
        <f t="shared" si="478"/>
        <v>0</v>
      </c>
      <c r="AF2412" s="51">
        <f>IF(C2412=A_Stammdaten!$B$12,D_SAV!$U2412-D_SAV!$AG2412,HLOOKUP(A_Stammdaten!$B$12-1,$AH$4:$AN$4004,ROW(C2412)-3,FALSE)-$AG2412)</f>
        <v>0</v>
      </c>
      <c r="AG2412" s="51">
        <f>HLOOKUP(A_Stammdaten!$B$12,$AH$4:$AN$4004,ROW(C2412)-3,FALSE)</f>
        <v>0</v>
      </c>
      <c r="AH2412" s="51">
        <f t="shared" si="469"/>
        <v>0</v>
      </c>
      <c r="AI2412" s="51">
        <f t="shared" si="470"/>
        <v>0</v>
      </c>
      <c r="AJ2412" s="51">
        <f t="shared" si="471"/>
        <v>0</v>
      </c>
      <c r="AK2412" s="51">
        <f t="shared" si="472"/>
        <v>0</v>
      </c>
      <c r="AL2412" s="51">
        <f t="shared" si="473"/>
        <v>0</v>
      </c>
      <c r="AM2412" s="51">
        <f t="shared" si="474"/>
        <v>0</v>
      </c>
      <c r="AN2412" s="51">
        <f t="shared" si="475"/>
        <v>0</v>
      </c>
    </row>
    <row r="2413" spans="1:40" x14ac:dyDescent="0.25">
      <c r="A2413" s="17"/>
      <c r="B2413" s="17"/>
      <c r="C2413" s="35"/>
      <c r="D2413" s="17"/>
      <c r="E2413" s="17"/>
      <c r="F2413" s="17"/>
      <c r="G2413" s="62">
        <f t="shared" si="476"/>
        <v>0</v>
      </c>
      <c r="H2413" s="17"/>
      <c r="I2413" s="17"/>
      <c r="J2413" s="17"/>
      <c r="K2413" s="17"/>
      <c r="L2413" s="17"/>
      <c r="M2413" s="17"/>
      <c r="N2413" s="17"/>
      <c r="O2413" s="17"/>
      <c r="P2413" s="115"/>
      <c r="Q2413" s="62">
        <f>IF(C2413&gt;A_Stammdaten!$B$12,0,SUM(G2413,H2413,J2413,K2413,M2413,N2413)-SUM(I2413,L2413,O2413,P2413))</f>
        <v>0</v>
      </c>
      <c r="R2413" s="17"/>
      <c r="S2413" s="17"/>
      <c r="T2413" s="17"/>
      <c r="U2413" s="62">
        <f t="shared" si="468"/>
        <v>0</v>
      </c>
      <c r="V2413" s="63">
        <f>IF(ISBLANK($B2413),0,VLOOKUP($B2413,Listen!$A$2:$C$45,2,FALSE))</f>
        <v>0</v>
      </c>
      <c r="W2413" s="63">
        <f>IF(ISBLANK($B2413),0,VLOOKUP($B2413,Listen!$A$2:$C$45,3,FALSE))</f>
        <v>0</v>
      </c>
      <c r="X2413" s="49">
        <f t="shared" si="467"/>
        <v>0</v>
      </c>
      <c r="Y2413" s="49">
        <f t="shared" si="477"/>
        <v>0</v>
      </c>
      <c r="Z2413" s="49">
        <f t="shared" si="477"/>
        <v>0</v>
      </c>
      <c r="AA2413" s="49">
        <f t="shared" si="477"/>
        <v>0</v>
      </c>
      <c r="AB2413" s="49">
        <f t="shared" si="477"/>
        <v>0</v>
      </c>
      <c r="AC2413" s="49">
        <f t="shared" si="477"/>
        <v>0</v>
      </c>
      <c r="AD2413" s="49">
        <f t="shared" si="477"/>
        <v>0</v>
      </c>
      <c r="AE2413" s="51">
        <f t="shared" si="478"/>
        <v>0</v>
      </c>
      <c r="AF2413" s="51">
        <f>IF(C2413=A_Stammdaten!$B$12,D_SAV!$U2413-D_SAV!$AG2413,HLOOKUP(A_Stammdaten!$B$12-1,$AH$4:$AN$4004,ROW(C2413)-3,FALSE)-$AG2413)</f>
        <v>0</v>
      </c>
      <c r="AG2413" s="51">
        <f>HLOOKUP(A_Stammdaten!$B$12,$AH$4:$AN$4004,ROW(C2413)-3,FALSE)</f>
        <v>0</v>
      </c>
      <c r="AH2413" s="51">
        <f t="shared" si="469"/>
        <v>0</v>
      </c>
      <c r="AI2413" s="51">
        <f t="shared" si="470"/>
        <v>0</v>
      </c>
      <c r="AJ2413" s="51">
        <f t="shared" si="471"/>
        <v>0</v>
      </c>
      <c r="AK2413" s="51">
        <f t="shared" si="472"/>
        <v>0</v>
      </c>
      <c r="AL2413" s="51">
        <f t="shared" si="473"/>
        <v>0</v>
      </c>
      <c r="AM2413" s="51">
        <f t="shared" si="474"/>
        <v>0</v>
      </c>
      <c r="AN2413" s="51">
        <f t="shared" si="475"/>
        <v>0</v>
      </c>
    </row>
    <row r="2414" spans="1:40" x14ac:dyDescent="0.25">
      <c r="A2414" s="17"/>
      <c r="B2414" s="17"/>
      <c r="C2414" s="35"/>
      <c r="D2414" s="17"/>
      <c r="E2414" s="17"/>
      <c r="F2414" s="17"/>
      <c r="G2414" s="62">
        <f t="shared" si="476"/>
        <v>0</v>
      </c>
      <c r="H2414" s="17"/>
      <c r="I2414" s="17"/>
      <c r="J2414" s="17"/>
      <c r="K2414" s="17"/>
      <c r="L2414" s="17"/>
      <c r="M2414" s="17"/>
      <c r="N2414" s="17"/>
      <c r="O2414" s="17"/>
      <c r="P2414" s="115"/>
      <c r="Q2414" s="62">
        <f>IF(C2414&gt;A_Stammdaten!$B$12,0,SUM(G2414,H2414,J2414,K2414,M2414,N2414)-SUM(I2414,L2414,O2414,P2414))</f>
        <v>0</v>
      </c>
      <c r="R2414" s="17"/>
      <c r="S2414" s="17"/>
      <c r="T2414" s="17"/>
      <c r="U2414" s="62">
        <f t="shared" si="468"/>
        <v>0</v>
      </c>
      <c r="V2414" s="63">
        <f>IF(ISBLANK($B2414),0,VLOOKUP($B2414,Listen!$A$2:$C$45,2,FALSE))</f>
        <v>0</v>
      </c>
      <c r="W2414" s="63">
        <f>IF(ISBLANK($B2414),0,VLOOKUP($B2414,Listen!$A$2:$C$45,3,FALSE))</f>
        <v>0</v>
      </c>
      <c r="X2414" s="49">
        <f t="shared" si="467"/>
        <v>0</v>
      </c>
      <c r="Y2414" s="49">
        <f t="shared" si="477"/>
        <v>0</v>
      </c>
      <c r="Z2414" s="49">
        <f t="shared" si="477"/>
        <v>0</v>
      </c>
      <c r="AA2414" s="49">
        <f t="shared" si="477"/>
        <v>0</v>
      </c>
      <c r="AB2414" s="49">
        <f t="shared" si="477"/>
        <v>0</v>
      </c>
      <c r="AC2414" s="49">
        <f t="shared" si="477"/>
        <v>0</v>
      </c>
      <c r="AD2414" s="49">
        <f t="shared" si="477"/>
        <v>0</v>
      </c>
      <c r="AE2414" s="51">
        <f t="shared" si="478"/>
        <v>0</v>
      </c>
      <c r="AF2414" s="51">
        <f>IF(C2414=A_Stammdaten!$B$12,D_SAV!$U2414-D_SAV!$AG2414,HLOOKUP(A_Stammdaten!$B$12-1,$AH$4:$AN$4004,ROW(C2414)-3,FALSE)-$AG2414)</f>
        <v>0</v>
      </c>
      <c r="AG2414" s="51">
        <f>HLOOKUP(A_Stammdaten!$B$12,$AH$4:$AN$4004,ROW(C2414)-3,FALSE)</f>
        <v>0</v>
      </c>
      <c r="AH2414" s="51">
        <f t="shared" si="469"/>
        <v>0</v>
      </c>
      <c r="AI2414" s="51">
        <f t="shared" si="470"/>
        <v>0</v>
      </c>
      <c r="AJ2414" s="51">
        <f t="shared" si="471"/>
        <v>0</v>
      </c>
      <c r="AK2414" s="51">
        <f t="shared" si="472"/>
        <v>0</v>
      </c>
      <c r="AL2414" s="51">
        <f t="shared" si="473"/>
        <v>0</v>
      </c>
      <c r="AM2414" s="51">
        <f t="shared" si="474"/>
        <v>0</v>
      </c>
      <c r="AN2414" s="51">
        <f t="shared" si="475"/>
        <v>0</v>
      </c>
    </row>
    <row r="2415" spans="1:40" x14ac:dyDescent="0.25">
      <c r="A2415" s="17"/>
      <c r="B2415" s="17"/>
      <c r="C2415" s="35"/>
      <c r="D2415" s="17"/>
      <c r="E2415" s="17"/>
      <c r="F2415" s="17"/>
      <c r="G2415" s="62">
        <f t="shared" si="476"/>
        <v>0</v>
      </c>
      <c r="H2415" s="17"/>
      <c r="I2415" s="17"/>
      <c r="J2415" s="17"/>
      <c r="K2415" s="17"/>
      <c r="L2415" s="17"/>
      <c r="M2415" s="17"/>
      <c r="N2415" s="17"/>
      <c r="O2415" s="17"/>
      <c r="P2415" s="115"/>
      <c r="Q2415" s="62">
        <f>IF(C2415&gt;A_Stammdaten!$B$12,0,SUM(G2415,H2415,J2415,K2415,M2415,N2415)-SUM(I2415,L2415,O2415,P2415))</f>
        <v>0</v>
      </c>
      <c r="R2415" s="17"/>
      <c r="S2415" s="17"/>
      <c r="T2415" s="17"/>
      <c r="U2415" s="62">
        <f t="shared" si="468"/>
        <v>0</v>
      </c>
      <c r="V2415" s="63">
        <f>IF(ISBLANK($B2415),0,VLOOKUP($B2415,Listen!$A$2:$C$45,2,FALSE))</f>
        <v>0</v>
      </c>
      <c r="W2415" s="63">
        <f>IF(ISBLANK($B2415),0,VLOOKUP($B2415,Listen!$A$2:$C$45,3,FALSE))</f>
        <v>0</v>
      </c>
      <c r="X2415" s="49">
        <f t="shared" si="467"/>
        <v>0</v>
      </c>
      <c r="Y2415" s="49">
        <f t="shared" si="477"/>
        <v>0</v>
      </c>
      <c r="Z2415" s="49">
        <f t="shared" si="477"/>
        <v>0</v>
      </c>
      <c r="AA2415" s="49">
        <f t="shared" si="477"/>
        <v>0</v>
      </c>
      <c r="AB2415" s="49">
        <f t="shared" si="477"/>
        <v>0</v>
      </c>
      <c r="AC2415" s="49">
        <f t="shared" si="477"/>
        <v>0</v>
      </c>
      <c r="AD2415" s="49">
        <f t="shared" si="477"/>
        <v>0</v>
      </c>
      <c r="AE2415" s="51">
        <f t="shared" si="478"/>
        <v>0</v>
      </c>
      <c r="AF2415" s="51">
        <f>IF(C2415=A_Stammdaten!$B$12,D_SAV!$U2415-D_SAV!$AG2415,HLOOKUP(A_Stammdaten!$B$12-1,$AH$4:$AN$4004,ROW(C2415)-3,FALSE)-$AG2415)</f>
        <v>0</v>
      </c>
      <c r="AG2415" s="51">
        <f>HLOOKUP(A_Stammdaten!$B$12,$AH$4:$AN$4004,ROW(C2415)-3,FALSE)</f>
        <v>0</v>
      </c>
      <c r="AH2415" s="51">
        <f t="shared" si="469"/>
        <v>0</v>
      </c>
      <c r="AI2415" s="51">
        <f t="shared" si="470"/>
        <v>0</v>
      </c>
      <c r="AJ2415" s="51">
        <f t="shared" si="471"/>
        <v>0</v>
      </c>
      <c r="AK2415" s="51">
        <f t="shared" si="472"/>
        <v>0</v>
      </c>
      <c r="AL2415" s="51">
        <f t="shared" si="473"/>
        <v>0</v>
      </c>
      <c r="AM2415" s="51">
        <f t="shared" si="474"/>
        <v>0</v>
      </c>
      <c r="AN2415" s="51">
        <f t="shared" si="475"/>
        <v>0</v>
      </c>
    </row>
    <row r="2416" spans="1:40" x14ac:dyDescent="0.25">
      <c r="A2416" s="17"/>
      <c r="B2416" s="17"/>
      <c r="C2416" s="35"/>
      <c r="D2416" s="17"/>
      <c r="E2416" s="17"/>
      <c r="F2416" s="17"/>
      <c r="G2416" s="62">
        <f t="shared" si="476"/>
        <v>0</v>
      </c>
      <c r="H2416" s="17"/>
      <c r="I2416" s="17"/>
      <c r="J2416" s="17"/>
      <c r="K2416" s="17"/>
      <c r="L2416" s="17"/>
      <c r="M2416" s="17"/>
      <c r="N2416" s="17"/>
      <c r="O2416" s="17"/>
      <c r="P2416" s="115"/>
      <c r="Q2416" s="62">
        <f>IF(C2416&gt;A_Stammdaten!$B$12,0,SUM(G2416,H2416,J2416,K2416,M2416,N2416)-SUM(I2416,L2416,O2416,P2416))</f>
        <v>0</v>
      </c>
      <c r="R2416" s="17"/>
      <c r="S2416" s="17"/>
      <c r="T2416" s="17"/>
      <c r="U2416" s="62">
        <f t="shared" si="468"/>
        <v>0</v>
      </c>
      <c r="V2416" s="63">
        <f>IF(ISBLANK($B2416),0,VLOOKUP($B2416,Listen!$A$2:$C$45,2,FALSE))</f>
        <v>0</v>
      </c>
      <c r="W2416" s="63">
        <f>IF(ISBLANK($B2416),0,VLOOKUP($B2416,Listen!$A$2:$C$45,3,FALSE))</f>
        <v>0</v>
      </c>
      <c r="X2416" s="49">
        <f t="shared" si="467"/>
        <v>0</v>
      </c>
      <c r="Y2416" s="49">
        <f t="shared" si="477"/>
        <v>0</v>
      </c>
      <c r="Z2416" s="49">
        <f t="shared" si="477"/>
        <v>0</v>
      </c>
      <c r="AA2416" s="49">
        <f t="shared" si="477"/>
        <v>0</v>
      </c>
      <c r="AB2416" s="49">
        <f t="shared" si="477"/>
        <v>0</v>
      </c>
      <c r="AC2416" s="49">
        <f t="shared" si="477"/>
        <v>0</v>
      </c>
      <c r="AD2416" s="49">
        <f t="shared" si="477"/>
        <v>0</v>
      </c>
      <c r="AE2416" s="51">
        <f t="shared" si="478"/>
        <v>0</v>
      </c>
      <c r="AF2416" s="51">
        <f>IF(C2416=A_Stammdaten!$B$12,D_SAV!$U2416-D_SAV!$AG2416,HLOOKUP(A_Stammdaten!$B$12-1,$AH$4:$AN$4004,ROW(C2416)-3,FALSE)-$AG2416)</f>
        <v>0</v>
      </c>
      <c r="AG2416" s="51">
        <f>HLOOKUP(A_Stammdaten!$B$12,$AH$4:$AN$4004,ROW(C2416)-3,FALSE)</f>
        <v>0</v>
      </c>
      <c r="AH2416" s="51">
        <f t="shared" si="469"/>
        <v>0</v>
      </c>
      <c r="AI2416" s="51">
        <f t="shared" si="470"/>
        <v>0</v>
      </c>
      <c r="AJ2416" s="51">
        <f t="shared" si="471"/>
        <v>0</v>
      </c>
      <c r="AK2416" s="51">
        <f t="shared" si="472"/>
        <v>0</v>
      </c>
      <c r="AL2416" s="51">
        <f t="shared" si="473"/>
        <v>0</v>
      </c>
      <c r="AM2416" s="51">
        <f t="shared" si="474"/>
        <v>0</v>
      </c>
      <c r="AN2416" s="51">
        <f t="shared" si="475"/>
        <v>0</v>
      </c>
    </row>
    <row r="2417" spans="1:40" x14ac:dyDescent="0.25">
      <c r="A2417" s="17"/>
      <c r="B2417" s="17"/>
      <c r="C2417" s="35"/>
      <c r="D2417" s="17"/>
      <c r="E2417" s="17"/>
      <c r="F2417" s="17"/>
      <c r="G2417" s="62">
        <f t="shared" si="476"/>
        <v>0</v>
      </c>
      <c r="H2417" s="17"/>
      <c r="I2417" s="17"/>
      <c r="J2417" s="17"/>
      <c r="K2417" s="17"/>
      <c r="L2417" s="17"/>
      <c r="M2417" s="17"/>
      <c r="N2417" s="17"/>
      <c r="O2417" s="17"/>
      <c r="P2417" s="115"/>
      <c r="Q2417" s="62">
        <f>IF(C2417&gt;A_Stammdaten!$B$12,0,SUM(G2417,H2417,J2417,K2417,M2417,N2417)-SUM(I2417,L2417,O2417,P2417))</f>
        <v>0</v>
      </c>
      <c r="R2417" s="17"/>
      <c r="S2417" s="17"/>
      <c r="T2417" s="17"/>
      <c r="U2417" s="62">
        <f t="shared" si="468"/>
        <v>0</v>
      </c>
      <c r="V2417" s="63">
        <f>IF(ISBLANK($B2417),0,VLOOKUP($B2417,Listen!$A$2:$C$45,2,FALSE))</f>
        <v>0</v>
      </c>
      <c r="W2417" s="63">
        <f>IF(ISBLANK($B2417),0,VLOOKUP($B2417,Listen!$A$2:$C$45,3,FALSE))</f>
        <v>0</v>
      </c>
      <c r="X2417" s="49">
        <f t="shared" si="467"/>
        <v>0</v>
      </c>
      <c r="Y2417" s="49">
        <f t="shared" si="477"/>
        <v>0</v>
      </c>
      <c r="Z2417" s="49">
        <f t="shared" si="477"/>
        <v>0</v>
      </c>
      <c r="AA2417" s="49">
        <f t="shared" si="477"/>
        <v>0</v>
      </c>
      <c r="AB2417" s="49">
        <f t="shared" si="477"/>
        <v>0</v>
      </c>
      <c r="AC2417" s="49">
        <f t="shared" si="477"/>
        <v>0</v>
      </c>
      <c r="AD2417" s="49">
        <f t="shared" si="477"/>
        <v>0</v>
      </c>
      <c r="AE2417" s="51">
        <f t="shared" si="478"/>
        <v>0</v>
      </c>
      <c r="AF2417" s="51">
        <f>IF(C2417=A_Stammdaten!$B$12,D_SAV!$U2417-D_SAV!$AG2417,HLOOKUP(A_Stammdaten!$B$12-1,$AH$4:$AN$4004,ROW(C2417)-3,FALSE)-$AG2417)</f>
        <v>0</v>
      </c>
      <c r="AG2417" s="51">
        <f>HLOOKUP(A_Stammdaten!$B$12,$AH$4:$AN$4004,ROW(C2417)-3,FALSE)</f>
        <v>0</v>
      </c>
      <c r="AH2417" s="51">
        <f t="shared" si="469"/>
        <v>0</v>
      </c>
      <c r="AI2417" s="51">
        <f t="shared" si="470"/>
        <v>0</v>
      </c>
      <c r="AJ2417" s="51">
        <f t="shared" si="471"/>
        <v>0</v>
      </c>
      <c r="AK2417" s="51">
        <f t="shared" si="472"/>
        <v>0</v>
      </c>
      <c r="AL2417" s="51">
        <f t="shared" si="473"/>
        <v>0</v>
      </c>
      <c r="AM2417" s="51">
        <f t="shared" si="474"/>
        <v>0</v>
      </c>
      <c r="AN2417" s="51">
        <f t="shared" si="475"/>
        <v>0</v>
      </c>
    </row>
    <row r="2418" spans="1:40" x14ac:dyDescent="0.25">
      <c r="A2418" s="17"/>
      <c r="B2418" s="17"/>
      <c r="C2418" s="35"/>
      <c r="D2418" s="17"/>
      <c r="E2418" s="17"/>
      <c r="F2418" s="17"/>
      <c r="G2418" s="62">
        <f t="shared" si="476"/>
        <v>0</v>
      </c>
      <c r="H2418" s="17"/>
      <c r="I2418" s="17"/>
      <c r="J2418" s="17"/>
      <c r="K2418" s="17"/>
      <c r="L2418" s="17"/>
      <c r="M2418" s="17"/>
      <c r="N2418" s="17"/>
      <c r="O2418" s="17"/>
      <c r="P2418" s="115"/>
      <c r="Q2418" s="62">
        <f>IF(C2418&gt;A_Stammdaten!$B$12,0,SUM(G2418,H2418,J2418,K2418,M2418,N2418)-SUM(I2418,L2418,O2418,P2418))</f>
        <v>0</v>
      </c>
      <c r="R2418" s="17"/>
      <c r="S2418" s="17"/>
      <c r="T2418" s="17"/>
      <c r="U2418" s="62">
        <f t="shared" si="468"/>
        <v>0</v>
      </c>
      <c r="V2418" s="63">
        <f>IF(ISBLANK($B2418),0,VLOOKUP($B2418,Listen!$A$2:$C$45,2,FALSE))</f>
        <v>0</v>
      </c>
      <c r="W2418" s="63">
        <f>IF(ISBLANK($B2418),0,VLOOKUP($B2418,Listen!$A$2:$C$45,3,FALSE))</f>
        <v>0</v>
      </c>
      <c r="X2418" s="49">
        <f t="shared" si="467"/>
        <v>0</v>
      </c>
      <c r="Y2418" s="49">
        <f t="shared" si="477"/>
        <v>0</v>
      </c>
      <c r="Z2418" s="49">
        <f t="shared" si="477"/>
        <v>0</v>
      </c>
      <c r="AA2418" s="49">
        <f t="shared" si="477"/>
        <v>0</v>
      </c>
      <c r="AB2418" s="49">
        <f t="shared" si="477"/>
        <v>0</v>
      </c>
      <c r="AC2418" s="49">
        <f t="shared" si="477"/>
        <v>0</v>
      </c>
      <c r="AD2418" s="49">
        <f t="shared" si="477"/>
        <v>0</v>
      </c>
      <c r="AE2418" s="51">
        <f t="shared" si="478"/>
        <v>0</v>
      </c>
      <c r="AF2418" s="51">
        <f>IF(C2418=A_Stammdaten!$B$12,D_SAV!$U2418-D_SAV!$AG2418,HLOOKUP(A_Stammdaten!$B$12-1,$AH$4:$AN$4004,ROW(C2418)-3,FALSE)-$AG2418)</f>
        <v>0</v>
      </c>
      <c r="AG2418" s="51">
        <f>HLOOKUP(A_Stammdaten!$B$12,$AH$4:$AN$4004,ROW(C2418)-3,FALSE)</f>
        <v>0</v>
      </c>
      <c r="AH2418" s="51">
        <f t="shared" si="469"/>
        <v>0</v>
      </c>
      <c r="AI2418" s="51">
        <f t="shared" si="470"/>
        <v>0</v>
      </c>
      <c r="AJ2418" s="51">
        <f t="shared" si="471"/>
        <v>0</v>
      </c>
      <c r="AK2418" s="51">
        <f t="shared" si="472"/>
        <v>0</v>
      </c>
      <c r="AL2418" s="51">
        <f t="shared" si="473"/>
        <v>0</v>
      </c>
      <c r="AM2418" s="51">
        <f t="shared" si="474"/>
        <v>0</v>
      </c>
      <c r="AN2418" s="51">
        <f t="shared" si="475"/>
        <v>0</v>
      </c>
    </row>
    <row r="2419" spans="1:40" x14ac:dyDescent="0.25">
      <c r="A2419" s="17"/>
      <c r="B2419" s="17"/>
      <c r="C2419" s="35"/>
      <c r="D2419" s="17"/>
      <c r="E2419" s="17"/>
      <c r="F2419" s="17"/>
      <c r="G2419" s="62">
        <f t="shared" si="476"/>
        <v>0</v>
      </c>
      <c r="H2419" s="17"/>
      <c r="I2419" s="17"/>
      <c r="J2419" s="17"/>
      <c r="K2419" s="17"/>
      <c r="L2419" s="17"/>
      <c r="M2419" s="17"/>
      <c r="N2419" s="17"/>
      <c r="O2419" s="17"/>
      <c r="P2419" s="115"/>
      <c r="Q2419" s="62">
        <f>IF(C2419&gt;A_Stammdaten!$B$12,0,SUM(G2419,H2419,J2419,K2419,M2419,N2419)-SUM(I2419,L2419,O2419,P2419))</f>
        <v>0</v>
      </c>
      <c r="R2419" s="17"/>
      <c r="S2419" s="17"/>
      <c r="T2419" s="17"/>
      <c r="U2419" s="62">
        <f t="shared" si="468"/>
        <v>0</v>
      </c>
      <c r="V2419" s="63">
        <f>IF(ISBLANK($B2419),0,VLOOKUP($B2419,Listen!$A$2:$C$45,2,FALSE))</f>
        <v>0</v>
      </c>
      <c r="W2419" s="63">
        <f>IF(ISBLANK($B2419),0,VLOOKUP($B2419,Listen!$A$2:$C$45,3,FALSE))</f>
        <v>0</v>
      </c>
      <c r="X2419" s="49">
        <f t="shared" si="467"/>
        <v>0</v>
      </c>
      <c r="Y2419" s="49">
        <f t="shared" si="477"/>
        <v>0</v>
      </c>
      <c r="Z2419" s="49">
        <f t="shared" si="477"/>
        <v>0</v>
      </c>
      <c r="AA2419" s="49">
        <f t="shared" si="477"/>
        <v>0</v>
      </c>
      <c r="AB2419" s="49">
        <f t="shared" si="477"/>
        <v>0</v>
      </c>
      <c r="AC2419" s="49">
        <f t="shared" si="477"/>
        <v>0</v>
      </c>
      <c r="AD2419" s="49">
        <f t="shared" si="477"/>
        <v>0</v>
      </c>
      <c r="AE2419" s="51">
        <f t="shared" si="478"/>
        <v>0</v>
      </c>
      <c r="AF2419" s="51">
        <f>IF(C2419=A_Stammdaten!$B$12,D_SAV!$U2419-D_SAV!$AG2419,HLOOKUP(A_Stammdaten!$B$12-1,$AH$4:$AN$4004,ROW(C2419)-3,FALSE)-$AG2419)</f>
        <v>0</v>
      </c>
      <c r="AG2419" s="51">
        <f>HLOOKUP(A_Stammdaten!$B$12,$AH$4:$AN$4004,ROW(C2419)-3,FALSE)</f>
        <v>0</v>
      </c>
      <c r="AH2419" s="51">
        <f t="shared" si="469"/>
        <v>0</v>
      </c>
      <c r="AI2419" s="51">
        <f t="shared" si="470"/>
        <v>0</v>
      </c>
      <c r="AJ2419" s="51">
        <f t="shared" si="471"/>
        <v>0</v>
      </c>
      <c r="AK2419" s="51">
        <f t="shared" si="472"/>
        <v>0</v>
      </c>
      <c r="AL2419" s="51">
        <f t="shared" si="473"/>
        <v>0</v>
      </c>
      <c r="AM2419" s="51">
        <f t="shared" si="474"/>
        <v>0</v>
      </c>
      <c r="AN2419" s="51">
        <f t="shared" si="475"/>
        <v>0</v>
      </c>
    </row>
    <row r="2420" spans="1:40" x14ac:dyDescent="0.25">
      <c r="A2420" s="17"/>
      <c r="B2420" s="17"/>
      <c r="C2420" s="35"/>
      <c r="D2420" s="17"/>
      <c r="E2420" s="17"/>
      <c r="F2420" s="17"/>
      <c r="G2420" s="62">
        <f t="shared" si="476"/>
        <v>0</v>
      </c>
      <c r="H2420" s="17"/>
      <c r="I2420" s="17"/>
      <c r="J2420" s="17"/>
      <c r="K2420" s="17"/>
      <c r="L2420" s="17"/>
      <c r="M2420" s="17"/>
      <c r="N2420" s="17"/>
      <c r="O2420" s="17"/>
      <c r="P2420" s="115"/>
      <c r="Q2420" s="62">
        <f>IF(C2420&gt;A_Stammdaten!$B$12,0,SUM(G2420,H2420,J2420,K2420,M2420,N2420)-SUM(I2420,L2420,O2420,P2420))</f>
        <v>0</v>
      </c>
      <c r="R2420" s="17"/>
      <c r="S2420" s="17"/>
      <c r="T2420" s="17"/>
      <c r="U2420" s="62">
        <f t="shared" si="468"/>
        <v>0</v>
      </c>
      <c r="V2420" s="63">
        <f>IF(ISBLANK($B2420),0,VLOOKUP($B2420,Listen!$A$2:$C$45,2,FALSE))</f>
        <v>0</v>
      </c>
      <c r="W2420" s="63">
        <f>IF(ISBLANK($B2420),0,VLOOKUP($B2420,Listen!$A$2:$C$45,3,FALSE))</f>
        <v>0</v>
      </c>
      <c r="X2420" s="49">
        <f t="shared" si="467"/>
        <v>0</v>
      </c>
      <c r="Y2420" s="49">
        <f t="shared" si="477"/>
        <v>0</v>
      </c>
      <c r="Z2420" s="49">
        <f t="shared" si="477"/>
        <v>0</v>
      </c>
      <c r="AA2420" s="49">
        <f t="shared" si="477"/>
        <v>0</v>
      </c>
      <c r="AB2420" s="49">
        <f t="shared" si="477"/>
        <v>0</v>
      </c>
      <c r="AC2420" s="49">
        <f t="shared" si="477"/>
        <v>0</v>
      </c>
      <c r="AD2420" s="49">
        <f t="shared" si="477"/>
        <v>0</v>
      </c>
      <c r="AE2420" s="51">
        <f t="shared" si="478"/>
        <v>0</v>
      </c>
      <c r="AF2420" s="51">
        <f>IF(C2420=A_Stammdaten!$B$12,D_SAV!$U2420-D_SAV!$AG2420,HLOOKUP(A_Stammdaten!$B$12-1,$AH$4:$AN$4004,ROW(C2420)-3,FALSE)-$AG2420)</f>
        <v>0</v>
      </c>
      <c r="AG2420" s="51">
        <f>HLOOKUP(A_Stammdaten!$B$12,$AH$4:$AN$4004,ROW(C2420)-3,FALSE)</f>
        <v>0</v>
      </c>
      <c r="AH2420" s="51">
        <f t="shared" si="469"/>
        <v>0</v>
      </c>
      <c r="AI2420" s="51">
        <f t="shared" si="470"/>
        <v>0</v>
      </c>
      <c r="AJ2420" s="51">
        <f t="shared" si="471"/>
        <v>0</v>
      </c>
      <c r="AK2420" s="51">
        <f t="shared" si="472"/>
        <v>0</v>
      </c>
      <c r="AL2420" s="51">
        <f t="shared" si="473"/>
        <v>0</v>
      </c>
      <c r="AM2420" s="51">
        <f t="shared" si="474"/>
        <v>0</v>
      </c>
      <c r="AN2420" s="51">
        <f t="shared" si="475"/>
        <v>0</v>
      </c>
    </row>
    <row r="2421" spans="1:40" x14ac:dyDescent="0.25">
      <c r="A2421" s="17"/>
      <c r="B2421" s="17"/>
      <c r="C2421" s="35"/>
      <c r="D2421" s="17"/>
      <c r="E2421" s="17"/>
      <c r="F2421" s="17"/>
      <c r="G2421" s="62">
        <f t="shared" si="476"/>
        <v>0</v>
      </c>
      <c r="H2421" s="17"/>
      <c r="I2421" s="17"/>
      <c r="J2421" s="17"/>
      <c r="K2421" s="17"/>
      <c r="L2421" s="17"/>
      <c r="M2421" s="17"/>
      <c r="N2421" s="17"/>
      <c r="O2421" s="17"/>
      <c r="P2421" s="115"/>
      <c r="Q2421" s="62">
        <f>IF(C2421&gt;A_Stammdaten!$B$12,0,SUM(G2421,H2421,J2421,K2421,M2421,N2421)-SUM(I2421,L2421,O2421,P2421))</f>
        <v>0</v>
      </c>
      <c r="R2421" s="17"/>
      <c r="S2421" s="17"/>
      <c r="T2421" s="17"/>
      <c r="U2421" s="62">
        <f t="shared" si="468"/>
        <v>0</v>
      </c>
      <c r="V2421" s="63">
        <f>IF(ISBLANK($B2421),0,VLOOKUP($B2421,Listen!$A$2:$C$45,2,FALSE))</f>
        <v>0</v>
      </c>
      <c r="W2421" s="63">
        <f>IF(ISBLANK($B2421),0,VLOOKUP($B2421,Listen!$A$2:$C$45,3,FALSE))</f>
        <v>0</v>
      </c>
      <c r="X2421" s="49">
        <f t="shared" si="467"/>
        <v>0</v>
      </c>
      <c r="Y2421" s="49">
        <f t="shared" si="477"/>
        <v>0</v>
      </c>
      <c r="Z2421" s="49">
        <f t="shared" si="477"/>
        <v>0</v>
      </c>
      <c r="AA2421" s="49">
        <f t="shared" si="477"/>
        <v>0</v>
      </c>
      <c r="AB2421" s="49">
        <f t="shared" si="477"/>
        <v>0</v>
      </c>
      <c r="AC2421" s="49">
        <f t="shared" si="477"/>
        <v>0</v>
      </c>
      <c r="AD2421" s="49">
        <f t="shared" si="477"/>
        <v>0</v>
      </c>
      <c r="AE2421" s="51">
        <f t="shared" si="478"/>
        <v>0</v>
      </c>
      <c r="AF2421" s="51">
        <f>IF(C2421=A_Stammdaten!$B$12,D_SAV!$U2421-D_SAV!$AG2421,HLOOKUP(A_Stammdaten!$B$12-1,$AH$4:$AN$4004,ROW(C2421)-3,FALSE)-$AG2421)</f>
        <v>0</v>
      </c>
      <c r="AG2421" s="51">
        <f>HLOOKUP(A_Stammdaten!$B$12,$AH$4:$AN$4004,ROW(C2421)-3,FALSE)</f>
        <v>0</v>
      </c>
      <c r="AH2421" s="51">
        <f t="shared" si="469"/>
        <v>0</v>
      </c>
      <c r="AI2421" s="51">
        <f t="shared" si="470"/>
        <v>0</v>
      </c>
      <c r="AJ2421" s="51">
        <f t="shared" si="471"/>
        <v>0</v>
      </c>
      <c r="AK2421" s="51">
        <f t="shared" si="472"/>
        <v>0</v>
      </c>
      <c r="AL2421" s="51">
        <f t="shared" si="473"/>
        <v>0</v>
      </c>
      <c r="AM2421" s="51">
        <f t="shared" si="474"/>
        <v>0</v>
      </c>
      <c r="AN2421" s="51">
        <f t="shared" si="475"/>
        <v>0</v>
      </c>
    </row>
    <row r="2422" spans="1:40" x14ac:dyDescent="0.25">
      <c r="A2422" s="17"/>
      <c r="B2422" s="17"/>
      <c r="C2422" s="35"/>
      <c r="D2422" s="17"/>
      <c r="E2422" s="17"/>
      <c r="F2422" s="17"/>
      <c r="G2422" s="62">
        <f t="shared" si="476"/>
        <v>0</v>
      </c>
      <c r="H2422" s="17"/>
      <c r="I2422" s="17"/>
      <c r="J2422" s="17"/>
      <c r="K2422" s="17"/>
      <c r="L2422" s="17"/>
      <c r="M2422" s="17"/>
      <c r="N2422" s="17"/>
      <c r="O2422" s="17"/>
      <c r="P2422" s="115"/>
      <c r="Q2422" s="62">
        <f>IF(C2422&gt;A_Stammdaten!$B$12,0,SUM(G2422,H2422,J2422,K2422,M2422,N2422)-SUM(I2422,L2422,O2422,P2422))</f>
        <v>0</v>
      </c>
      <c r="R2422" s="17"/>
      <c r="S2422" s="17"/>
      <c r="T2422" s="17"/>
      <c r="U2422" s="62">
        <f t="shared" si="468"/>
        <v>0</v>
      </c>
      <c r="V2422" s="63">
        <f>IF(ISBLANK($B2422),0,VLOOKUP($B2422,Listen!$A$2:$C$45,2,FALSE))</f>
        <v>0</v>
      </c>
      <c r="W2422" s="63">
        <f>IF(ISBLANK($B2422),0,VLOOKUP($B2422,Listen!$A$2:$C$45,3,FALSE))</f>
        <v>0</v>
      </c>
      <c r="X2422" s="49">
        <f t="shared" si="467"/>
        <v>0</v>
      </c>
      <c r="Y2422" s="49">
        <f t="shared" si="477"/>
        <v>0</v>
      </c>
      <c r="Z2422" s="49">
        <f t="shared" si="477"/>
        <v>0</v>
      </c>
      <c r="AA2422" s="49">
        <f t="shared" si="477"/>
        <v>0</v>
      </c>
      <c r="AB2422" s="49">
        <f t="shared" si="477"/>
        <v>0</v>
      </c>
      <c r="AC2422" s="49">
        <f t="shared" si="477"/>
        <v>0</v>
      </c>
      <c r="AD2422" s="49">
        <f t="shared" si="477"/>
        <v>0</v>
      </c>
      <c r="AE2422" s="51">
        <f t="shared" si="478"/>
        <v>0</v>
      </c>
      <c r="AF2422" s="51">
        <f>IF(C2422=A_Stammdaten!$B$12,D_SAV!$U2422-D_SAV!$AG2422,HLOOKUP(A_Stammdaten!$B$12-1,$AH$4:$AN$4004,ROW(C2422)-3,FALSE)-$AG2422)</f>
        <v>0</v>
      </c>
      <c r="AG2422" s="51">
        <f>HLOOKUP(A_Stammdaten!$B$12,$AH$4:$AN$4004,ROW(C2422)-3,FALSE)</f>
        <v>0</v>
      </c>
      <c r="AH2422" s="51">
        <f t="shared" si="469"/>
        <v>0</v>
      </c>
      <c r="AI2422" s="51">
        <f t="shared" si="470"/>
        <v>0</v>
      </c>
      <c r="AJ2422" s="51">
        <f t="shared" si="471"/>
        <v>0</v>
      </c>
      <c r="AK2422" s="51">
        <f t="shared" si="472"/>
        <v>0</v>
      </c>
      <c r="AL2422" s="51">
        <f t="shared" si="473"/>
        <v>0</v>
      </c>
      <c r="AM2422" s="51">
        <f t="shared" si="474"/>
        <v>0</v>
      </c>
      <c r="AN2422" s="51">
        <f t="shared" si="475"/>
        <v>0</v>
      </c>
    </row>
    <row r="2423" spans="1:40" x14ac:dyDescent="0.25">
      <c r="A2423" s="17"/>
      <c r="B2423" s="17"/>
      <c r="C2423" s="35"/>
      <c r="D2423" s="17"/>
      <c r="E2423" s="17"/>
      <c r="F2423" s="17"/>
      <c r="G2423" s="62">
        <f t="shared" si="476"/>
        <v>0</v>
      </c>
      <c r="H2423" s="17"/>
      <c r="I2423" s="17"/>
      <c r="J2423" s="17"/>
      <c r="K2423" s="17"/>
      <c r="L2423" s="17"/>
      <c r="M2423" s="17"/>
      <c r="N2423" s="17"/>
      <c r="O2423" s="17"/>
      <c r="P2423" s="115"/>
      <c r="Q2423" s="62">
        <f>IF(C2423&gt;A_Stammdaten!$B$12,0,SUM(G2423,H2423,J2423,K2423,M2423,N2423)-SUM(I2423,L2423,O2423,P2423))</f>
        <v>0</v>
      </c>
      <c r="R2423" s="17"/>
      <c r="S2423" s="17"/>
      <c r="T2423" s="17"/>
      <c r="U2423" s="62">
        <f t="shared" si="468"/>
        <v>0</v>
      </c>
      <c r="V2423" s="63">
        <f>IF(ISBLANK($B2423),0,VLOOKUP($B2423,Listen!$A$2:$C$45,2,FALSE))</f>
        <v>0</v>
      </c>
      <c r="W2423" s="63">
        <f>IF(ISBLANK($B2423),0,VLOOKUP($B2423,Listen!$A$2:$C$45,3,FALSE))</f>
        <v>0</v>
      </c>
      <c r="X2423" s="49">
        <f t="shared" si="467"/>
        <v>0</v>
      </c>
      <c r="Y2423" s="49">
        <f t="shared" si="477"/>
        <v>0</v>
      </c>
      <c r="Z2423" s="49">
        <f t="shared" si="477"/>
        <v>0</v>
      </c>
      <c r="AA2423" s="49">
        <f t="shared" si="477"/>
        <v>0</v>
      </c>
      <c r="AB2423" s="49">
        <f t="shared" si="477"/>
        <v>0</v>
      </c>
      <c r="AC2423" s="49">
        <f t="shared" si="477"/>
        <v>0</v>
      </c>
      <c r="AD2423" s="49">
        <f t="shared" si="477"/>
        <v>0</v>
      </c>
      <c r="AE2423" s="51">
        <f t="shared" si="478"/>
        <v>0</v>
      </c>
      <c r="AF2423" s="51">
        <f>IF(C2423=A_Stammdaten!$B$12,D_SAV!$U2423-D_SAV!$AG2423,HLOOKUP(A_Stammdaten!$B$12-1,$AH$4:$AN$4004,ROW(C2423)-3,FALSE)-$AG2423)</f>
        <v>0</v>
      </c>
      <c r="AG2423" s="51">
        <f>HLOOKUP(A_Stammdaten!$B$12,$AH$4:$AN$4004,ROW(C2423)-3,FALSE)</f>
        <v>0</v>
      </c>
      <c r="AH2423" s="51">
        <f t="shared" si="469"/>
        <v>0</v>
      </c>
      <c r="AI2423" s="51">
        <f t="shared" si="470"/>
        <v>0</v>
      </c>
      <c r="AJ2423" s="51">
        <f t="shared" si="471"/>
        <v>0</v>
      </c>
      <c r="AK2423" s="51">
        <f t="shared" si="472"/>
        <v>0</v>
      </c>
      <c r="AL2423" s="51">
        <f t="shared" si="473"/>
        <v>0</v>
      </c>
      <c r="AM2423" s="51">
        <f t="shared" si="474"/>
        <v>0</v>
      </c>
      <c r="AN2423" s="51">
        <f t="shared" si="475"/>
        <v>0</v>
      </c>
    </row>
    <row r="2424" spans="1:40" x14ac:dyDescent="0.25">
      <c r="A2424" s="17"/>
      <c r="B2424" s="17"/>
      <c r="C2424" s="35"/>
      <c r="D2424" s="17"/>
      <c r="E2424" s="17"/>
      <c r="F2424" s="17"/>
      <c r="G2424" s="62">
        <f t="shared" si="476"/>
        <v>0</v>
      </c>
      <c r="H2424" s="17"/>
      <c r="I2424" s="17"/>
      <c r="J2424" s="17"/>
      <c r="K2424" s="17"/>
      <c r="L2424" s="17"/>
      <c r="M2424" s="17"/>
      <c r="N2424" s="17"/>
      <c r="O2424" s="17"/>
      <c r="P2424" s="115"/>
      <c r="Q2424" s="62">
        <f>IF(C2424&gt;A_Stammdaten!$B$12,0,SUM(G2424,H2424,J2424,K2424,M2424,N2424)-SUM(I2424,L2424,O2424,P2424))</f>
        <v>0</v>
      </c>
      <c r="R2424" s="17"/>
      <c r="S2424" s="17"/>
      <c r="T2424" s="17"/>
      <c r="U2424" s="62">
        <f t="shared" si="468"/>
        <v>0</v>
      </c>
      <c r="V2424" s="63">
        <f>IF(ISBLANK($B2424),0,VLOOKUP($B2424,Listen!$A$2:$C$45,2,FALSE))</f>
        <v>0</v>
      </c>
      <c r="W2424" s="63">
        <f>IF(ISBLANK($B2424),0,VLOOKUP($B2424,Listen!$A$2:$C$45,3,FALSE))</f>
        <v>0</v>
      </c>
      <c r="X2424" s="49">
        <f t="shared" si="467"/>
        <v>0</v>
      </c>
      <c r="Y2424" s="49">
        <f t="shared" si="477"/>
        <v>0</v>
      </c>
      <c r="Z2424" s="49">
        <f t="shared" si="477"/>
        <v>0</v>
      </c>
      <c r="AA2424" s="49">
        <f t="shared" si="477"/>
        <v>0</v>
      </c>
      <c r="AB2424" s="49">
        <f t="shared" si="477"/>
        <v>0</v>
      </c>
      <c r="AC2424" s="49">
        <f t="shared" si="477"/>
        <v>0</v>
      </c>
      <c r="AD2424" s="49">
        <f t="shared" si="477"/>
        <v>0</v>
      </c>
      <c r="AE2424" s="51">
        <f t="shared" si="478"/>
        <v>0</v>
      </c>
      <c r="AF2424" s="51">
        <f>IF(C2424=A_Stammdaten!$B$12,D_SAV!$U2424-D_SAV!$AG2424,HLOOKUP(A_Stammdaten!$B$12-1,$AH$4:$AN$4004,ROW(C2424)-3,FALSE)-$AG2424)</f>
        <v>0</v>
      </c>
      <c r="AG2424" s="51">
        <f>HLOOKUP(A_Stammdaten!$B$12,$AH$4:$AN$4004,ROW(C2424)-3,FALSE)</f>
        <v>0</v>
      </c>
      <c r="AH2424" s="51">
        <f t="shared" si="469"/>
        <v>0</v>
      </c>
      <c r="AI2424" s="51">
        <f t="shared" si="470"/>
        <v>0</v>
      </c>
      <c r="AJ2424" s="51">
        <f t="shared" si="471"/>
        <v>0</v>
      </c>
      <c r="AK2424" s="51">
        <f t="shared" si="472"/>
        <v>0</v>
      </c>
      <c r="AL2424" s="51">
        <f t="shared" si="473"/>
        <v>0</v>
      </c>
      <c r="AM2424" s="51">
        <f t="shared" si="474"/>
        <v>0</v>
      </c>
      <c r="AN2424" s="51">
        <f t="shared" si="475"/>
        <v>0</v>
      </c>
    </row>
    <row r="2425" spans="1:40" x14ac:dyDescent="0.25">
      <c r="A2425" s="17"/>
      <c r="B2425" s="17"/>
      <c r="C2425" s="35"/>
      <c r="D2425" s="17"/>
      <c r="E2425" s="17"/>
      <c r="F2425" s="17"/>
      <c r="G2425" s="62">
        <f t="shared" si="476"/>
        <v>0</v>
      </c>
      <c r="H2425" s="17"/>
      <c r="I2425" s="17"/>
      <c r="J2425" s="17"/>
      <c r="K2425" s="17"/>
      <c r="L2425" s="17"/>
      <c r="M2425" s="17"/>
      <c r="N2425" s="17"/>
      <c r="O2425" s="17"/>
      <c r="P2425" s="115"/>
      <c r="Q2425" s="62">
        <f>IF(C2425&gt;A_Stammdaten!$B$12,0,SUM(G2425,H2425,J2425,K2425,M2425,N2425)-SUM(I2425,L2425,O2425,P2425))</f>
        <v>0</v>
      </c>
      <c r="R2425" s="17"/>
      <c r="S2425" s="17"/>
      <c r="T2425" s="17"/>
      <c r="U2425" s="62">
        <f t="shared" si="468"/>
        <v>0</v>
      </c>
      <c r="V2425" s="63">
        <f>IF(ISBLANK($B2425),0,VLOOKUP($B2425,Listen!$A$2:$C$45,2,FALSE))</f>
        <v>0</v>
      </c>
      <c r="W2425" s="63">
        <f>IF(ISBLANK($B2425),0,VLOOKUP($B2425,Listen!$A$2:$C$45,3,FALSE))</f>
        <v>0</v>
      </c>
      <c r="X2425" s="49">
        <f t="shared" si="467"/>
        <v>0</v>
      </c>
      <c r="Y2425" s="49">
        <f t="shared" si="477"/>
        <v>0</v>
      </c>
      <c r="Z2425" s="49">
        <f t="shared" si="477"/>
        <v>0</v>
      </c>
      <c r="AA2425" s="49">
        <f t="shared" si="477"/>
        <v>0</v>
      </c>
      <c r="AB2425" s="49">
        <f t="shared" si="477"/>
        <v>0</v>
      </c>
      <c r="AC2425" s="49">
        <f t="shared" si="477"/>
        <v>0</v>
      </c>
      <c r="AD2425" s="49">
        <f t="shared" ref="Y2425:AD2468" si="479">$V2425</f>
        <v>0</v>
      </c>
      <c r="AE2425" s="51">
        <f t="shared" si="478"/>
        <v>0</v>
      </c>
      <c r="AF2425" s="51">
        <f>IF(C2425=A_Stammdaten!$B$12,D_SAV!$U2425-D_SAV!$AG2425,HLOOKUP(A_Stammdaten!$B$12-1,$AH$4:$AN$4004,ROW(C2425)-3,FALSE)-$AG2425)</f>
        <v>0</v>
      </c>
      <c r="AG2425" s="51">
        <f>HLOOKUP(A_Stammdaten!$B$12,$AH$4:$AN$4004,ROW(C2425)-3,FALSE)</f>
        <v>0</v>
      </c>
      <c r="AH2425" s="51">
        <f t="shared" si="469"/>
        <v>0</v>
      </c>
      <c r="AI2425" s="51">
        <f t="shared" si="470"/>
        <v>0</v>
      </c>
      <c r="AJ2425" s="51">
        <f t="shared" si="471"/>
        <v>0</v>
      </c>
      <c r="AK2425" s="51">
        <f t="shared" si="472"/>
        <v>0</v>
      </c>
      <c r="AL2425" s="51">
        <f t="shared" si="473"/>
        <v>0</v>
      </c>
      <c r="AM2425" s="51">
        <f t="shared" si="474"/>
        <v>0</v>
      </c>
      <c r="AN2425" s="51">
        <f t="shared" si="475"/>
        <v>0</v>
      </c>
    </row>
    <row r="2426" spans="1:40" x14ac:dyDescent="0.25">
      <c r="A2426" s="17"/>
      <c r="B2426" s="17"/>
      <c r="C2426" s="35"/>
      <c r="D2426" s="17"/>
      <c r="E2426" s="17"/>
      <c r="F2426" s="17"/>
      <c r="G2426" s="62">
        <f t="shared" si="476"/>
        <v>0</v>
      </c>
      <c r="H2426" s="17"/>
      <c r="I2426" s="17"/>
      <c r="J2426" s="17"/>
      <c r="K2426" s="17"/>
      <c r="L2426" s="17"/>
      <c r="M2426" s="17"/>
      <c r="N2426" s="17"/>
      <c r="O2426" s="17"/>
      <c r="P2426" s="115"/>
      <c r="Q2426" s="62">
        <f>IF(C2426&gt;A_Stammdaten!$B$12,0,SUM(G2426,H2426,J2426,K2426,M2426,N2426)-SUM(I2426,L2426,O2426,P2426))</f>
        <v>0</v>
      </c>
      <c r="R2426" s="17"/>
      <c r="S2426" s="17"/>
      <c r="T2426" s="17"/>
      <c r="U2426" s="62">
        <f t="shared" si="468"/>
        <v>0</v>
      </c>
      <c r="V2426" s="63">
        <f>IF(ISBLANK($B2426),0,VLOOKUP($B2426,Listen!$A$2:$C$45,2,FALSE))</f>
        <v>0</v>
      </c>
      <c r="W2426" s="63">
        <f>IF(ISBLANK($B2426),0,VLOOKUP($B2426,Listen!$A$2:$C$45,3,FALSE))</f>
        <v>0</v>
      </c>
      <c r="X2426" s="49">
        <f t="shared" si="467"/>
        <v>0</v>
      </c>
      <c r="Y2426" s="49">
        <f t="shared" si="479"/>
        <v>0</v>
      </c>
      <c r="Z2426" s="49">
        <f t="shared" si="479"/>
        <v>0</v>
      </c>
      <c r="AA2426" s="49">
        <f t="shared" si="479"/>
        <v>0</v>
      </c>
      <c r="AB2426" s="49">
        <f t="shared" si="479"/>
        <v>0</v>
      </c>
      <c r="AC2426" s="49">
        <f t="shared" si="479"/>
        <v>0</v>
      </c>
      <c r="AD2426" s="49">
        <f t="shared" si="479"/>
        <v>0</v>
      </c>
      <c r="AE2426" s="51">
        <f t="shared" si="478"/>
        <v>0</v>
      </c>
      <c r="AF2426" s="51">
        <f>IF(C2426=A_Stammdaten!$B$12,D_SAV!$U2426-D_SAV!$AG2426,HLOOKUP(A_Stammdaten!$B$12-1,$AH$4:$AN$4004,ROW(C2426)-3,FALSE)-$AG2426)</f>
        <v>0</v>
      </c>
      <c r="AG2426" s="51">
        <f>HLOOKUP(A_Stammdaten!$B$12,$AH$4:$AN$4004,ROW(C2426)-3,FALSE)</f>
        <v>0</v>
      </c>
      <c r="AH2426" s="51">
        <f t="shared" si="469"/>
        <v>0</v>
      </c>
      <c r="AI2426" s="51">
        <f t="shared" si="470"/>
        <v>0</v>
      </c>
      <c r="AJ2426" s="51">
        <f t="shared" si="471"/>
        <v>0</v>
      </c>
      <c r="AK2426" s="51">
        <f t="shared" si="472"/>
        <v>0</v>
      </c>
      <c r="AL2426" s="51">
        <f t="shared" si="473"/>
        <v>0</v>
      </c>
      <c r="AM2426" s="51">
        <f t="shared" si="474"/>
        <v>0</v>
      </c>
      <c r="AN2426" s="51">
        <f t="shared" si="475"/>
        <v>0</v>
      </c>
    </row>
    <row r="2427" spans="1:40" x14ac:dyDescent="0.25">
      <c r="A2427" s="17"/>
      <c r="B2427" s="17"/>
      <c r="C2427" s="35"/>
      <c r="D2427" s="17"/>
      <c r="E2427" s="17"/>
      <c r="F2427" s="17"/>
      <c r="G2427" s="62">
        <f t="shared" si="476"/>
        <v>0</v>
      </c>
      <c r="H2427" s="17"/>
      <c r="I2427" s="17"/>
      <c r="J2427" s="17"/>
      <c r="K2427" s="17"/>
      <c r="L2427" s="17"/>
      <c r="M2427" s="17"/>
      <c r="N2427" s="17"/>
      <c r="O2427" s="17"/>
      <c r="P2427" s="115"/>
      <c r="Q2427" s="62">
        <f>IF(C2427&gt;A_Stammdaten!$B$12,0,SUM(G2427,H2427,J2427,K2427,M2427,N2427)-SUM(I2427,L2427,O2427,P2427))</f>
        <v>0</v>
      </c>
      <c r="R2427" s="17"/>
      <c r="S2427" s="17"/>
      <c r="T2427" s="17"/>
      <c r="U2427" s="62">
        <f t="shared" si="468"/>
        <v>0</v>
      </c>
      <c r="V2427" s="63">
        <f>IF(ISBLANK($B2427),0,VLOOKUP($B2427,Listen!$A$2:$C$45,2,FALSE))</f>
        <v>0</v>
      </c>
      <c r="W2427" s="63">
        <f>IF(ISBLANK($B2427),0,VLOOKUP($B2427,Listen!$A$2:$C$45,3,FALSE))</f>
        <v>0</v>
      </c>
      <c r="X2427" s="49">
        <f t="shared" si="467"/>
        <v>0</v>
      </c>
      <c r="Y2427" s="49">
        <f t="shared" si="479"/>
        <v>0</v>
      </c>
      <c r="Z2427" s="49">
        <f t="shared" si="479"/>
        <v>0</v>
      </c>
      <c r="AA2427" s="49">
        <f t="shared" si="479"/>
        <v>0</v>
      </c>
      <c r="AB2427" s="49">
        <f t="shared" si="479"/>
        <v>0</v>
      </c>
      <c r="AC2427" s="49">
        <f t="shared" si="479"/>
        <v>0</v>
      </c>
      <c r="AD2427" s="49">
        <f t="shared" si="479"/>
        <v>0</v>
      </c>
      <c r="AE2427" s="51">
        <f t="shared" si="478"/>
        <v>0</v>
      </c>
      <c r="AF2427" s="51">
        <f>IF(C2427=A_Stammdaten!$B$12,D_SAV!$U2427-D_SAV!$AG2427,HLOOKUP(A_Stammdaten!$B$12-1,$AH$4:$AN$4004,ROW(C2427)-3,FALSE)-$AG2427)</f>
        <v>0</v>
      </c>
      <c r="AG2427" s="51">
        <f>HLOOKUP(A_Stammdaten!$B$12,$AH$4:$AN$4004,ROW(C2427)-3,FALSE)</f>
        <v>0</v>
      </c>
      <c r="AH2427" s="51">
        <f t="shared" si="469"/>
        <v>0</v>
      </c>
      <c r="AI2427" s="51">
        <f t="shared" si="470"/>
        <v>0</v>
      </c>
      <c r="AJ2427" s="51">
        <f t="shared" si="471"/>
        <v>0</v>
      </c>
      <c r="AK2427" s="51">
        <f t="shared" si="472"/>
        <v>0</v>
      </c>
      <c r="AL2427" s="51">
        <f t="shared" si="473"/>
        <v>0</v>
      </c>
      <c r="AM2427" s="51">
        <f t="shared" si="474"/>
        <v>0</v>
      </c>
      <c r="AN2427" s="51">
        <f t="shared" si="475"/>
        <v>0</v>
      </c>
    </row>
    <row r="2428" spans="1:40" x14ac:dyDescent="0.25">
      <c r="A2428" s="17"/>
      <c r="B2428" s="17"/>
      <c r="C2428" s="35"/>
      <c r="D2428" s="17"/>
      <c r="E2428" s="17"/>
      <c r="F2428" s="17"/>
      <c r="G2428" s="62">
        <f t="shared" si="476"/>
        <v>0</v>
      </c>
      <c r="H2428" s="17"/>
      <c r="I2428" s="17"/>
      <c r="J2428" s="17"/>
      <c r="K2428" s="17"/>
      <c r="L2428" s="17"/>
      <c r="M2428" s="17"/>
      <c r="N2428" s="17"/>
      <c r="O2428" s="17"/>
      <c r="P2428" s="115"/>
      <c r="Q2428" s="62">
        <f>IF(C2428&gt;A_Stammdaten!$B$12,0,SUM(G2428,H2428,J2428,K2428,M2428,N2428)-SUM(I2428,L2428,O2428,P2428))</f>
        <v>0</v>
      </c>
      <c r="R2428" s="17"/>
      <c r="S2428" s="17"/>
      <c r="T2428" s="17"/>
      <c r="U2428" s="62">
        <f t="shared" si="468"/>
        <v>0</v>
      </c>
      <c r="V2428" s="63">
        <f>IF(ISBLANK($B2428),0,VLOOKUP($B2428,Listen!$A$2:$C$45,2,FALSE))</f>
        <v>0</v>
      </c>
      <c r="W2428" s="63">
        <f>IF(ISBLANK($B2428),0,VLOOKUP($B2428,Listen!$A$2:$C$45,3,FALSE))</f>
        <v>0</v>
      </c>
      <c r="X2428" s="49">
        <f t="shared" ref="X2428:X2491" si="480">$V2428</f>
        <v>0</v>
      </c>
      <c r="Y2428" s="49">
        <f t="shared" si="479"/>
        <v>0</v>
      </c>
      <c r="Z2428" s="49">
        <f t="shared" si="479"/>
        <v>0</v>
      </c>
      <c r="AA2428" s="49">
        <f t="shared" si="479"/>
        <v>0</v>
      </c>
      <c r="AB2428" s="49">
        <f t="shared" si="479"/>
        <v>0</v>
      </c>
      <c r="AC2428" s="49">
        <f t="shared" si="479"/>
        <v>0</v>
      </c>
      <c r="AD2428" s="49">
        <f t="shared" si="479"/>
        <v>0</v>
      </c>
      <c r="AE2428" s="51">
        <f t="shared" si="478"/>
        <v>0</v>
      </c>
      <c r="AF2428" s="51">
        <f>IF(C2428=A_Stammdaten!$B$12,D_SAV!$U2428-D_SAV!$AG2428,HLOOKUP(A_Stammdaten!$B$12-1,$AH$4:$AN$4004,ROW(C2428)-3,FALSE)-$AG2428)</f>
        <v>0</v>
      </c>
      <c r="AG2428" s="51">
        <f>HLOOKUP(A_Stammdaten!$B$12,$AH$4:$AN$4004,ROW(C2428)-3,FALSE)</f>
        <v>0</v>
      </c>
      <c r="AH2428" s="51">
        <f t="shared" si="469"/>
        <v>0</v>
      </c>
      <c r="AI2428" s="51">
        <f t="shared" si="470"/>
        <v>0</v>
      </c>
      <c r="AJ2428" s="51">
        <f t="shared" si="471"/>
        <v>0</v>
      </c>
      <c r="AK2428" s="51">
        <f t="shared" si="472"/>
        <v>0</v>
      </c>
      <c r="AL2428" s="51">
        <f t="shared" si="473"/>
        <v>0</v>
      </c>
      <c r="AM2428" s="51">
        <f t="shared" si="474"/>
        <v>0</v>
      </c>
      <c r="AN2428" s="51">
        <f t="shared" si="475"/>
        <v>0</v>
      </c>
    </row>
    <row r="2429" spans="1:40" x14ac:dyDescent="0.25">
      <c r="A2429" s="17"/>
      <c r="B2429" s="17"/>
      <c r="C2429" s="35"/>
      <c r="D2429" s="17"/>
      <c r="E2429" s="17"/>
      <c r="F2429" s="17"/>
      <c r="G2429" s="62">
        <f t="shared" si="476"/>
        <v>0</v>
      </c>
      <c r="H2429" s="17"/>
      <c r="I2429" s="17"/>
      <c r="J2429" s="17"/>
      <c r="K2429" s="17"/>
      <c r="L2429" s="17"/>
      <c r="M2429" s="17"/>
      <c r="N2429" s="17"/>
      <c r="O2429" s="17"/>
      <c r="P2429" s="115"/>
      <c r="Q2429" s="62">
        <f>IF(C2429&gt;A_Stammdaten!$B$12,0,SUM(G2429,H2429,J2429,K2429,M2429,N2429)-SUM(I2429,L2429,O2429,P2429))</f>
        <v>0</v>
      </c>
      <c r="R2429" s="17"/>
      <c r="S2429" s="17"/>
      <c r="T2429" s="17"/>
      <c r="U2429" s="62">
        <f t="shared" si="468"/>
        <v>0</v>
      </c>
      <c r="V2429" s="63">
        <f>IF(ISBLANK($B2429),0,VLOOKUP($B2429,Listen!$A$2:$C$45,2,FALSE))</f>
        <v>0</v>
      </c>
      <c r="W2429" s="63">
        <f>IF(ISBLANK($B2429),0,VLOOKUP($B2429,Listen!$A$2:$C$45,3,FALSE))</f>
        <v>0</v>
      </c>
      <c r="X2429" s="49">
        <f t="shared" si="480"/>
        <v>0</v>
      </c>
      <c r="Y2429" s="49">
        <f t="shared" si="479"/>
        <v>0</v>
      </c>
      <c r="Z2429" s="49">
        <f t="shared" si="479"/>
        <v>0</v>
      </c>
      <c r="AA2429" s="49">
        <f t="shared" si="479"/>
        <v>0</v>
      </c>
      <c r="AB2429" s="49">
        <f t="shared" si="479"/>
        <v>0</v>
      </c>
      <c r="AC2429" s="49">
        <f t="shared" si="479"/>
        <v>0</v>
      </c>
      <c r="AD2429" s="49">
        <f t="shared" si="479"/>
        <v>0</v>
      </c>
      <c r="AE2429" s="51">
        <f t="shared" si="478"/>
        <v>0</v>
      </c>
      <c r="AF2429" s="51">
        <f>IF(C2429=A_Stammdaten!$B$12,D_SAV!$U2429-D_SAV!$AG2429,HLOOKUP(A_Stammdaten!$B$12-1,$AH$4:$AN$4004,ROW(C2429)-3,FALSE)-$AG2429)</f>
        <v>0</v>
      </c>
      <c r="AG2429" s="51">
        <f>HLOOKUP(A_Stammdaten!$B$12,$AH$4:$AN$4004,ROW(C2429)-3,FALSE)</f>
        <v>0</v>
      </c>
      <c r="AH2429" s="51">
        <f t="shared" si="469"/>
        <v>0</v>
      </c>
      <c r="AI2429" s="51">
        <f t="shared" si="470"/>
        <v>0</v>
      </c>
      <c r="AJ2429" s="51">
        <f t="shared" si="471"/>
        <v>0</v>
      </c>
      <c r="AK2429" s="51">
        <f t="shared" si="472"/>
        <v>0</v>
      </c>
      <c r="AL2429" s="51">
        <f t="shared" si="473"/>
        <v>0</v>
      </c>
      <c r="AM2429" s="51">
        <f t="shared" si="474"/>
        <v>0</v>
      </c>
      <c r="AN2429" s="51">
        <f t="shared" si="475"/>
        <v>0</v>
      </c>
    </row>
    <row r="2430" spans="1:40" x14ac:dyDescent="0.25">
      <c r="A2430" s="17"/>
      <c r="B2430" s="17"/>
      <c r="C2430" s="35"/>
      <c r="D2430" s="17"/>
      <c r="E2430" s="17"/>
      <c r="F2430" s="17"/>
      <c r="G2430" s="62">
        <f t="shared" si="476"/>
        <v>0</v>
      </c>
      <c r="H2430" s="17"/>
      <c r="I2430" s="17"/>
      <c r="J2430" s="17"/>
      <c r="K2430" s="17"/>
      <c r="L2430" s="17"/>
      <c r="M2430" s="17"/>
      <c r="N2430" s="17"/>
      <c r="O2430" s="17"/>
      <c r="P2430" s="115"/>
      <c r="Q2430" s="62">
        <f>IF(C2430&gt;A_Stammdaten!$B$12,0,SUM(G2430,H2430,J2430,K2430,M2430,N2430)-SUM(I2430,L2430,O2430,P2430))</f>
        <v>0</v>
      </c>
      <c r="R2430" s="17"/>
      <c r="S2430" s="17"/>
      <c r="T2430" s="17"/>
      <c r="U2430" s="62">
        <f t="shared" si="468"/>
        <v>0</v>
      </c>
      <c r="V2430" s="63">
        <f>IF(ISBLANK($B2430),0,VLOOKUP($B2430,Listen!$A$2:$C$45,2,FALSE))</f>
        <v>0</v>
      </c>
      <c r="W2430" s="63">
        <f>IF(ISBLANK($B2430),0,VLOOKUP($B2430,Listen!$A$2:$C$45,3,FALSE))</f>
        <v>0</v>
      </c>
      <c r="X2430" s="49">
        <f t="shared" si="480"/>
        <v>0</v>
      </c>
      <c r="Y2430" s="49">
        <f t="shared" si="479"/>
        <v>0</v>
      </c>
      <c r="Z2430" s="49">
        <f t="shared" si="479"/>
        <v>0</v>
      </c>
      <c r="AA2430" s="49">
        <f t="shared" si="479"/>
        <v>0</v>
      </c>
      <c r="AB2430" s="49">
        <f t="shared" si="479"/>
        <v>0</v>
      </c>
      <c r="AC2430" s="49">
        <f t="shared" si="479"/>
        <v>0</v>
      </c>
      <c r="AD2430" s="49">
        <f t="shared" si="479"/>
        <v>0</v>
      </c>
      <c r="AE2430" s="51">
        <f t="shared" si="478"/>
        <v>0</v>
      </c>
      <c r="AF2430" s="51">
        <f>IF(C2430=A_Stammdaten!$B$12,D_SAV!$U2430-D_SAV!$AG2430,HLOOKUP(A_Stammdaten!$B$12-1,$AH$4:$AN$4004,ROW(C2430)-3,FALSE)-$AG2430)</f>
        <v>0</v>
      </c>
      <c r="AG2430" s="51">
        <f>HLOOKUP(A_Stammdaten!$B$12,$AH$4:$AN$4004,ROW(C2430)-3,FALSE)</f>
        <v>0</v>
      </c>
      <c r="AH2430" s="51">
        <f t="shared" si="469"/>
        <v>0</v>
      </c>
      <c r="AI2430" s="51">
        <f t="shared" si="470"/>
        <v>0</v>
      </c>
      <c r="AJ2430" s="51">
        <f t="shared" si="471"/>
        <v>0</v>
      </c>
      <c r="AK2430" s="51">
        <f t="shared" si="472"/>
        <v>0</v>
      </c>
      <c r="AL2430" s="51">
        <f t="shared" si="473"/>
        <v>0</v>
      </c>
      <c r="AM2430" s="51">
        <f t="shared" si="474"/>
        <v>0</v>
      </c>
      <c r="AN2430" s="51">
        <f t="shared" si="475"/>
        <v>0</v>
      </c>
    </row>
    <row r="2431" spans="1:40" x14ac:dyDescent="0.25">
      <c r="A2431" s="17"/>
      <c r="B2431" s="17"/>
      <c r="C2431" s="35"/>
      <c r="D2431" s="17"/>
      <c r="E2431" s="17"/>
      <c r="F2431" s="17"/>
      <c r="G2431" s="62">
        <f t="shared" si="476"/>
        <v>0</v>
      </c>
      <c r="H2431" s="17"/>
      <c r="I2431" s="17"/>
      <c r="J2431" s="17"/>
      <c r="K2431" s="17"/>
      <c r="L2431" s="17"/>
      <c r="M2431" s="17"/>
      <c r="N2431" s="17"/>
      <c r="O2431" s="17"/>
      <c r="P2431" s="115"/>
      <c r="Q2431" s="62">
        <f>IF(C2431&gt;A_Stammdaten!$B$12,0,SUM(G2431,H2431,J2431,K2431,M2431,N2431)-SUM(I2431,L2431,O2431,P2431))</f>
        <v>0</v>
      </c>
      <c r="R2431" s="17"/>
      <c r="S2431" s="17"/>
      <c r="T2431" s="17"/>
      <c r="U2431" s="62">
        <f t="shared" si="468"/>
        <v>0</v>
      </c>
      <c r="V2431" s="63">
        <f>IF(ISBLANK($B2431),0,VLOOKUP($B2431,Listen!$A$2:$C$45,2,FALSE))</f>
        <v>0</v>
      </c>
      <c r="W2431" s="63">
        <f>IF(ISBLANK($B2431),0,VLOOKUP($B2431,Listen!$A$2:$C$45,3,FALSE))</f>
        <v>0</v>
      </c>
      <c r="X2431" s="49">
        <f t="shared" si="480"/>
        <v>0</v>
      </c>
      <c r="Y2431" s="49">
        <f t="shared" si="479"/>
        <v>0</v>
      </c>
      <c r="Z2431" s="49">
        <f t="shared" si="479"/>
        <v>0</v>
      </c>
      <c r="AA2431" s="49">
        <f t="shared" si="479"/>
        <v>0</v>
      </c>
      <c r="AB2431" s="49">
        <f t="shared" si="479"/>
        <v>0</v>
      </c>
      <c r="AC2431" s="49">
        <f t="shared" si="479"/>
        <v>0</v>
      </c>
      <c r="AD2431" s="49">
        <f t="shared" si="479"/>
        <v>0</v>
      </c>
      <c r="AE2431" s="51">
        <f t="shared" si="478"/>
        <v>0</v>
      </c>
      <c r="AF2431" s="51">
        <f>IF(C2431=A_Stammdaten!$B$12,D_SAV!$U2431-D_SAV!$AG2431,HLOOKUP(A_Stammdaten!$B$12-1,$AH$4:$AN$4004,ROW(C2431)-3,FALSE)-$AG2431)</f>
        <v>0</v>
      </c>
      <c r="AG2431" s="51">
        <f>HLOOKUP(A_Stammdaten!$B$12,$AH$4:$AN$4004,ROW(C2431)-3,FALSE)</f>
        <v>0</v>
      </c>
      <c r="AH2431" s="51">
        <f t="shared" si="469"/>
        <v>0</v>
      </c>
      <c r="AI2431" s="51">
        <f t="shared" si="470"/>
        <v>0</v>
      </c>
      <c r="AJ2431" s="51">
        <f t="shared" si="471"/>
        <v>0</v>
      </c>
      <c r="AK2431" s="51">
        <f t="shared" si="472"/>
        <v>0</v>
      </c>
      <c r="AL2431" s="51">
        <f t="shared" si="473"/>
        <v>0</v>
      </c>
      <c r="AM2431" s="51">
        <f t="shared" si="474"/>
        <v>0</v>
      </c>
      <c r="AN2431" s="51">
        <f t="shared" si="475"/>
        <v>0</v>
      </c>
    </row>
    <row r="2432" spans="1:40" x14ac:dyDescent="0.25">
      <c r="A2432" s="17"/>
      <c r="B2432" s="17"/>
      <c r="C2432" s="35"/>
      <c r="D2432" s="17"/>
      <c r="E2432" s="17"/>
      <c r="F2432" s="17"/>
      <c r="G2432" s="62">
        <f t="shared" si="476"/>
        <v>0</v>
      </c>
      <c r="H2432" s="17"/>
      <c r="I2432" s="17"/>
      <c r="J2432" s="17"/>
      <c r="K2432" s="17"/>
      <c r="L2432" s="17"/>
      <c r="M2432" s="17"/>
      <c r="N2432" s="17"/>
      <c r="O2432" s="17"/>
      <c r="P2432" s="115"/>
      <c r="Q2432" s="62">
        <f>IF(C2432&gt;A_Stammdaten!$B$12,0,SUM(G2432,H2432,J2432,K2432,M2432,N2432)-SUM(I2432,L2432,O2432,P2432))</f>
        <v>0</v>
      </c>
      <c r="R2432" s="17"/>
      <c r="S2432" s="17"/>
      <c r="T2432" s="17"/>
      <c r="U2432" s="62">
        <f t="shared" si="468"/>
        <v>0</v>
      </c>
      <c r="V2432" s="63">
        <f>IF(ISBLANK($B2432),0,VLOOKUP($B2432,Listen!$A$2:$C$45,2,FALSE))</f>
        <v>0</v>
      </c>
      <c r="W2432" s="63">
        <f>IF(ISBLANK($B2432),0,VLOOKUP($B2432,Listen!$A$2:$C$45,3,FALSE))</f>
        <v>0</v>
      </c>
      <c r="X2432" s="49">
        <f t="shared" si="480"/>
        <v>0</v>
      </c>
      <c r="Y2432" s="49">
        <f t="shared" si="479"/>
        <v>0</v>
      </c>
      <c r="Z2432" s="49">
        <f t="shared" si="479"/>
        <v>0</v>
      </c>
      <c r="AA2432" s="49">
        <f t="shared" si="479"/>
        <v>0</v>
      </c>
      <c r="AB2432" s="49">
        <f t="shared" si="479"/>
        <v>0</v>
      </c>
      <c r="AC2432" s="49">
        <f t="shared" si="479"/>
        <v>0</v>
      </c>
      <c r="AD2432" s="49">
        <f t="shared" si="479"/>
        <v>0</v>
      </c>
      <c r="AE2432" s="51">
        <f t="shared" si="478"/>
        <v>0</v>
      </c>
      <c r="AF2432" s="51">
        <f>IF(C2432=A_Stammdaten!$B$12,D_SAV!$U2432-D_SAV!$AG2432,HLOOKUP(A_Stammdaten!$B$12-1,$AH$4:$AN$4004,ROW(C2432)-3,FALSE)-$AG2432)</f>
        <v>0</v>
      </c>
      <c r="AG2432" s="51">
        <f>HLOOKUP(A_Stammdaten!$B$12,$AH$4:$AN$4004,ROW(C2432)-3,FALSE)</f>
        <v>0</v>
      </c>
      <c r="AH2432" s="51">
        <f t="shared" si="469"/>
        <v>0</v>
      </c>
      <c r="AI2432" s="51">
        <f t="shared" si="470"/>
        <v>0</v>
      </c>
      <c r="AJ2432" s="51">
        <f t="shared" si="471"/>
        <v>0</v>
      </c>
      <c r="AK2432" s="51">
        <f t="shared" si="472"/>
        <v>0</v>
      </c>
      <c r="AL2432" s="51">
        <f t="shared" si="473"/>
        <v>0</v>
      </c>
      <c r="AM2432" s="51">
        <f t="shared" si="474"/>
        <v>0</v>
      </c>
      <c r="AN2432" s="51">
        <f t="shared" si="475"/>
        <v>0</v>
      </c>
    </row>
    <row r="2433" spans="1:40" x14ac:dyDescent="0.25">
      <c r="A2433" s="17"/>
      <c r="B2433" s="17"/>
      <c r="C2433" s="35"/>
      <c r="D2433" s="17"/>
      <c r="E2433" s="17"/>
      <c r="F2433" s="17"/>
      <c r="G2433" s="62">
        <f t="shared" si="476"/>
        <v>0</v>
      </c>
      <c r="H2433" s="17"/>
      <c r="I2433" s="17"/>
      <c r="J2433" s="17"/>
      <c r="K2433" s="17"/>
      <c r="L2433" s="17"/>
      <c r="M2433" s="17"/>
      <c r="N2433" s="17"/>
      <c r="O2433" s="17"/>
      <c r="P2433" s="115"/>
      <c r="Q2433" s="62">
        <f>IF(C2433&gt;A_Stammdaten!$B$12,0,SUM(G2433,H2433,J2433,K2433,M2433,N2433)-SUM(I2433,L2433,O2433,P2433))</f>
        <v>0</v>
      </c>
      <c r="R2433" s="17"/>
      <c r="S2433" s="17"/>
      <c r="T2433" s="17"/>
      <c r="U2433" s="62">
        <f t="shared" si="468"/>
        <v>0</v>
      </c>
      <c r="V2433" s="63">
        <f>IF(ISBLANK($B2433),0,VLOOKUP($B2433,Listen!$A$2:$C$45,2,FALSE))</f>
        <v>0</v>
      </c>
      <c r="W2433" s="63">
        <f>IF(ISBLANK($B2433),0,VLOOKUP($B2433,Listen!$A$2:$C$45,3,FALSE))</f>
        <v>0</v>
      </c>
      <c r="X2433" s="49">
        <f t="shared" si="480"/>
        <v>0</v>
      </c>
      <c r="Y2433" s="49">
        <f t="shared" si="479"/>
        <v>0</v>
      </c>
      <c r="Z2433" s="49">
        <f t="shared" si="479"/>
        <v>0</v>
      </c>
      <c r="AA2433" s="49">
        <f t="shared" si="479"/>
        <v>0</v>
      </c>
      <c r="AB2433" s="49">
        <f t="shared" si="479"/>
        <v>0</v>
      </c>
      <c r="AC2433" s="49">
        <f t="shared" si="479"/>
        <v>0</v>
      </c>
      <c r="AD2433" s="49">
        <f t="shared" si="479"/>
        <v>0</v>
      </c>
      <c r="AE2433" s="51">
        <f t="shared" si="478"/>
        <v>0</v>
      </c>
      <c r="AF2433" s="51">
        <f>IF(C2433=A_Stammdaten!$B$12,D_SAV!$U2433-D_SAV!$AG2433,HLOOKUP(A_Stammdaten!$B$12-1,$AH$4:$AN$4004,ROW(C2433)-3,FALSE)-$AG2433)</f>
        <v>0</v>
      </c>
      <c r="AG2433" s="51">
        <f>HLOOKUP(A_Stammdaten!$B$12,$AH$4:$AN$4004,ROW(C2433)-3,FALSE)</f>
        <v>0</v>
      </c>
      <c r="AH2433" s="51">
        <f t="shared" si="469"/>
        <v>0</v>
      </c>
      <c r="AI2433" s="51">
        <f t="shared" si="470"/>
        <v>0</v>
      </c>
      <c r="AJ2433" s="51">
        <f t="shared" si="471"/>
        <v>0</v>
      </c>
      <c r="AK2433" s="51">
        <f t="shared" si="472"/>
        <v>0</v>
      </c>
      <c r="AL2433" s="51">
        <f t="shared" si="473"/>
        <v>0</v>
      </c>
      <c r="AM2433" s="51">
        <f t="shared" si="474"/>
        <v>0</v>
      </c>
      <c r="AN2433" s="51">
        <f t="shared" si="475"/>
        <v>0</v>
      </c>
    </row>
    <row r="2434" spans="1:40" x14ac:dyDescent="0.25">
      <c r="A2434" s="17"/>
      <c r="B2434" s="17"/>
      <c r="C2434" s="35"/>
      <c r="D2434" s="17"/>
      <c r="E2434" s="17"/>
      <c r="F2434" s="17"/>
      <c r="G2434" s="62">
        <f t="shared" si="476"/>
        <v>0</v>
      </c>
      <c r="H2434" s="17"/>
      <c r="I2434" s="17"/>
      <c r="J2434" s="17"/>
      <c r="K2434" s="17"/>
      <c r="L2434" s="17"/>
      <c r="M2434" s="17"/>
      <c r="N2434" s="17"/>
      <c r="O2434" s="17"/>
      <c r="P2434" s="115"/>
      <c r="Q2434" s="62">
        <f>IF(C2434&gt;A_Stammdaten!$B$12,0,SUM(G2434,H2434,J2434,K2434,M2434,N2434)-SUM(I2434,L2434,O2434,P2434))</f>
        <v>0</v>
      </c>
      <c r="R2434" s="17"/>
      <c r="S2434" s="17"/>
      <c r="T2434" s="17"/>
      <c r="U2434" s="62">
        <f t="shared" si="468"/>
        <v>0</v>
      </c>
      <c r="V2434" s="63">
        <f>IF(ISBLANK($B2434),0,VLOOKUP($B2434,Listen!$A$2:$C$45,2,FALSE))</f>
        <v>0</v>
      </c>
      <c r="W2434" s="63">
        <f>IF(ISBLANK($B2434),0,VLOOKUP($B2434,Listen!$A$2:$C$45,3,FALSE))</f>
        <v>0</v>
      </c>
      <c r="X2434" s="49">
        <f t="shared" si="480"/>
        <v>0</v>
      </c>
      <c r="Y2434" s="49">
        <f t="shared" si="479"/>
        <v>0</v>
      </c>
      <c r="Z2434" s="49">
        <f t="shared" si="479"/>
        <v>0</v>
      </c>
      <c r="AA2434" s="49">
        <f t="shared" si="479"/>
        <v>0</v>
      </c>
      <c r="AB2434" s="49">
        <f t="shared" si="479"/>
        <v>0</v>
      </c>
      <c r="AC2434" s="49">
        <f t="shared" si="479"/>
        <v>0</v>
      </c>
      <c r="AD2434" s="49">
        <f t="shared" si="479"/>
        <v>0</v>
      </c>
      <c r="AE2434" s="51">
        <f t="shared" si="478"/>
        <v>0</v>
      </c>
      <c r="AF2434" s="51">
        <f>IF(C2434=A_Stammdaten!$B$12,D_SAV!$U2434-D_SAV!$AG2434,HLOOKUP(A_Stammdaten!$B$12-1,$AH$4:$AN$4004,ROW(C2434)-3,FALSE)-$AG2434)</f>
        <v>0</v>
      </c>
      <c r="AG2434" s="51">
        <f>HLOOKUP(A_Stammdaten!$B$12,$AH$4:$AN$4004,ROW(C2434)-3,FALSE)</f>
        <v>0</v>
      </c>
      <c r="AH2434" s="51">
        <f t="shared" si="469"/>
        <v>0</v>
      </c>
      <c r="AI2434" s="51">
        <f t="shared" si="470"/>
        <v>0</v>
      </c>
      <c r="AJ2434" s="51">
        <f t="shared" si="471"/>
        <v>0</v>
      </c>
      <c r="AK2434" s="51">
        <f t="shared" si="472"/>
        <v>0</v>
      </c>
      <c r="AL2434" s="51">
        <f t="shared" si="473"/>
        <v>0</v>
      </c>
      <c r="AM2434" s="51">
        <f t="shared" si="474"/>
        <v>0</v>
      </c>
      <c r="AN2434" s="51">
        <f t="shared" si="475"/>
        <v>0</v>
      </c>
    </row>
    <row r="2435" spans="1:40" x14ac:dyDescent="0.25">
      <c r="A2435" s="17"/>
      <c r="B2435" s="17"/>
      <c r="C2435" s="35"/>
      <c r="D2435" s="17"/>
      <c r="E2435" s="17"/>
      <c r="F2435" s="17"/>
      <c r="G2435" s="62">
        <f t="shared" si="476"/>
        <v>0</v>
      </c>
      <c r="H2435" s="17"/>
      <c r="I2435" s="17"/>
      <c r="J2435" s="17"/>
      <c r="K2435" s="17"/>
      <c r="L2435" s="17"/>
      <c r="M2435" s="17"/>
      <c r="N2435" s="17"/>
      <c r="O2435" s="17"/>
      <c r="P2435" s="115"/>
      <c r="Q2435" s="62">
        <f>IF(C2435&gt;A_Stammdaten!$B$12,0,SUM(G2435,H2435,J2435,K2435,M2435,N2435)-SUM(I2435,L2435,O2435,P2435))</f>
        <v>0</v>
      </c>
      <c r="R2435" s="17"/>
      <c r="S2435" s="17"/>
      <c r="T2435" s="17"/>
      <c r="U2435" s="62">
        <f t="shared" si="468"/>
        <v>0</v>
      </c>
      <c r="V2435" s="63">
        <f>IF(ISBLANK($B2435),0,VLOOKUP($B2435,Listen!$A$2:$C$45,2,FALSE))</f>
        <v>0</v>
      </c>
      <c r="W2435" s="63">
        <f>IF(ISBLANK($B2435),0,VLOOKUP($B2435,Listen!$A$2:$C$45,3,FALSE))</f>
        <v>0</v>
      </c>
      <c r="X2435" s="49">
        <f t="shared" si="480"/>
        <v>0</v>
      </c>
      <c r="Y2435" s="49">
        <f t="shared" si="479"/>
        <v>0</v>
      </c>
      <c r="Z2435" s="49">
        <f t="shared" si="479"/>
        <v>0</v>
      </c>
      <c r="AA2435" s="49">
        <f t="shared" si="479"/>
        <v>0</v>
      </c>
      <c r="AB2435" s="49">
        <f t="shared" si="479"/>
        <v>0</v>
      </c>
      <c r="AC2435" s="49">
        <f t="shared" si="479"/>
        <v>0</v>
      </c>
      <c r="AD2435" s="49">
        <f t="shared" si="479"/>
        <v>0</v>
      </c>
      <c r="AE2435" s="51">
        <f t="shared" si="478"/>
        <v>0</v>
      </c>
      <c r="AF2435" s="51">
        <f>IF(C2435=A_Stammdaten!$B$12,D_SAV!$U2435-D_SAV!$AG2435,HLOOKUP(A_Stammdaten!$B$12-1,$AH$4:$AN$4004,ROW(C2435)-3,FALSE)-$AG2435)</f>
        <v>0</v>
      </c>
      <c r="AG2435" s="51">
        <f>HLOOKUP(A_Stammdaten!$B$12,$AH$4:$AN$4004,ROW(C2435)-3,FALSE)</f>
        <v>0</v>
      </c>
      <c r="AH2435" s="51">
        <f t="shared" si="469"/>
        <v>0</v>
      </c>
      <c r="AI2435" s="51">
        <f t="shared" si="470"/>
        <v>0</v>
      </c>
      <c r="AJ2435" s="51">
        <f t="shared" si="471"/>
        <v>0</v>
      </c>
      <c r="AK2435" s="51">
        <f t="shared" si="472"/>
        <v>0</v>
      </c>
      <c r="AL2435" s="51">
        <f t="shared" si="473"/>
        <v>0</v>
      </c>
      <c r="AM2435" s="51">
        <f t="shared" si="474"/>
        <v>0</v>
      </c>
      <c r="AN2435" s="51">
        <f t="shared" si="475"/>
        <v>0</v>
      </c>
    </row>
    <row r="2436" spans="1:40" x14ac:dyDescent="0.25">
      <c r="A2436" s="17"/>
      <c r="B2436" s="17"/>
      <c r="C2436" s="35"/>
      <c r="D2436" s="17"/>
      <c r="E2436" s="17"/>
      <c r="F2436" s="17"/>
      <c r="G2436" s="62">
        <f t="shared" si="476"/>
        <v>0</v>
      </c>
      <c r="H2436" s="17"/>
      <c r="I2436" s="17"/>
      <c r="J2436" s="17"/>
      <c r="K2436" s="17"/>
      <c r="L2436" s="17"/>
      <c r="M2436" s="17"/>
      <c r="N2436" s="17"/>
      <c r="O2436" s="17"/>
      <c r="P2436" s="115"/>
      <c r="Q2436" s="62">
        <f>IF(C2436&gt;A_Stammdaten!$B$12,0,SUM(G2436,H2436,J2436,K2436,M2436,N2436)-SUM(I2436,L2436,O2436,P2436))</f>
        <v>0</v>
      </c>
      <c r="R2436" s="17"/>
      <c r="S2436" s="17"/>
      <c r="T2436" s="17"/>
      <c r="U2436" s="62">
        <f t="shared" si="468"/>
        <v>0</v>
      </c>
      <c r="V2436" s="63">
        <f>IF(ISBLANK($B2436),0,VLOOKUP($B2436,Listen!$A$2:$C$45,2,FALSE))</f>
        <v>0</v>
      </c>
      <c r="W2436" s="63">
        <f>IF(ISBLANK($B2436),0,VLOOKUP($B2436,Listen!$A$2:$C$45,3,FALSE))</f>
        <v>0</v>
      </c>
      <c r="X2436" s="49">
        <f t="shared" si="480"/>
        <v>0</v>
      </c>
      <c r="Y2436" s="49">
        <f t="shared" si="479"/>
        <v>0</v>
      </c>
      <c r="Z2436" s="49">
        <f t="shared" si="479"/>
        <v>0</v>
      </c>
      <c r="AA2436" s="49">
        <f t="shared" si="479"/>
        <v>0</v>
      </c>
      <c r="AB2436" s="49">
        <f t="shared" si="479"/>
        <v>0</v>
      </c>
      <c r="AC2436" s="49">
        <f t="shared" si="479"/>
        <v>0</v>
      </c>
      <c r="AD2436" s="49">
        <f t="shared" si="479"/>
        <v>0</v>
      </c>
      <c r="AE2436" s="51">
        <f t="shared" si="478"/>
        <v>0</v>
      </c>
      <c r="AF2436" s="51">
        <f>IF(C2436=A_Stammdaten!$B$12,D_SAV!$U2436-D_SAV!$AG2436,HLOOKUP(A_Stammdaten!$B$12-1,$AH$4:$AN$4004,ROW(C2436)-3,FALSE)-$AG2436)</f>
        <v>0</v>
      </c>
      <c r="AG2436" s="51">
        <f>HLOOKUP(A_Stammdaten!$B$12,$AH$4:$AN$4004,ROW(C2436)-3,FALSE)</f>
        <v>0</v>
      </c>
      <c r="AH2436" s="51">
        <f t="shared" si="469"/>
        <v>0</v>
      </c>
      <c r="AI2436" s="51">
        <f t="shared" si="470"/>
        <v>0</v>
      </c>
      <c r="AJ2436" s="51">
        <f t="shared" si="471"/>
        <v>0</v>
      </c>
      <c r="AK2436" s="51">
        <f t="shared" si="472"/>
        <v>0</v>
      </c>
      <c r="AL2436" s="51">
        <f t="shared" si="473"/>
        <v>0</v>
      </c>
      <c r="AM2436" s="51">
        <f t="shared" si="474"/>
        <v>0</v>
      </c>
      <c r="AN2436" s="51">
        <f t="shared" si="475"/>
        <v>0</v>
      </c>
    </row>
    <row r="2437" spans="1:40" x14ac:dyDescent="0.25">
      <c r="A2437" s="17"/>
      <c r="B2437" s="17"/>
      <c r="C2437" s="35"/>
      <c r="D2437" s="17"/>
      <c r="E2437" s="17"/>
      <c r="F2437" s="17"/>
      <c r="G2437" s="62">
        <f t="shared" si="476"/>
        <v>0</v>
      </c>
      <c r="H2437" s="17"/>
      <c r="I2437" s="17"/>
      <c r="J2437" s="17"/>
      <c r="K2437" s="17"/>
      <c r="L2437" s="17"/>
      <c r="M2437" s="17"/>
      <c r="N2437" s="17"/>
      <c r="O2437" s="17"/>
      <c r="P2437" s="115"/>
      <c r="Q2437" s="62">
        <f>IF(C2437&gt;A_Stammdaten!$B$12,0,SUM(G2437,H2437,J2437,K2437,M2437,N2437)-SUM(I2437,L2437,O2437,P2437))</f>
        <v>0</v>
      </c>
      <c r="R2437" s="17"/>
      <c r="S2437" s="17"/>
      <c r="T2437" s="17"/>
      <c r="U2437" s="62">
        <f t="shared" ref="U2437:U2500" si="481">Q2437-SUM(R2437:T2437)</f>
        <v>0</v>
      </c>
      <c r="V2437" s="63">
        <f>IF(ISBLANK($B2437),0,VLOOKUP($B2437,Listen!$A$2:$C$45,2,FALSE))</f>
        <v>0</v>
      </c>
      <c r="W2437" s="63">
        <f>IF(ISBLANK($B2437),0,VLOOKUP($B2437,Listen!$A$2:$C$45,3,FALSE))</f>
        <v>0</v>
      </c>
      <c r="X2437" s="49">
        <f t="shared" si="480"/>
        <v>0</v>
      </c>
      <c r="Y2437" s="49">
        <f t="shared" si="479"/>
        <v>0</v>
      </c>
      <c r="Z2437" s="49">
        <f t="shared" si="479"/>
        <v>0</v>
      </c>
      <c r="AA2437" s="49">
        <f t="shared" si="479"/>
        <v>0</v>
      </c>
      <c r="AB2437" s="49">
        <f t="shared" si="479"/>
        <v>0</v>
      </c>
      <c r="AC2437" s="49">
        <f t="shared" si="479"/>
        <v>0</v>
      </c>
      <c r="AD2437" s="49">
        <f t="shared" si="479"/>
        <v>0</v>
      </c>
      <c r="AE2437" s="51">
        <f t="shared" si="478"/>
        <v>0</v>
      </c>
      <c r="AF2437" s="51">
        <f>IF(C2437=A_Stammdaten!$B$12,D_SAV!$U2437-D_SAV!$AG2437,HLOOKUP(A_Stammdaten!$B$12-1,$AH$4:$AN$4004,ROW(C2437)-3,FALSE)-$AG2437)</f>
        <v>0</v>
      </c>
      <c r="AG2437" s="51">
        <f>HLOOKUP(A_Stammdaten!$B$12,$AH$4:$AN$4004,ROW(C2437)-3,FALSE)</f>
        <v>0</v>
      </c>
      <c r="AH2437" s="51">
        <f t="shared" ref="AH2437:AH2500" si="482">IF(OR($C2437=0,$U2437=0),0,IF($C2437&lt;=AH$4,$U2437-$U2437/X2437*(AH$4-$C2437+1),0))</f>
        <v>0</v>
      </c>
      <c r="AI2437" s="51">
        <f t="shared" ref="AI2437:AI2500" si="483">IF(OR($C2437=0,$U2437=0,Y2437-(AI$4-$C2437)=0),0,IF($C2437&lt;AI$4,AH2437-AH2437/(Y2437-(AI$4-$C2437)),IF($C2437=AI$4,$U2437-$U2437/Y2437,0)))</f>
        <v>0</v>
      </c>
      <c r="AJ2437" s="51">
        <f t="shared" ref="AJ2437:AJ2500" si="484">IF(OR($C2437=0,$U2437=0,Z2437-(AJ$4-$C2437)=0),0,IF($C2437&lt;AJ$4,AI2437-AI2437/(Z2437-(AJ$4-$C2437)),IF($C2437=AJ$4,$U2437-$U2437/Z2437,0)))</f>
        <v>0</v>
      </c>
      <c r="AK2437" s="51">
        <f t="shared" ref="AK2437:AK2500" si="485">IF(OR($C2437=0,$U2437=0,AA2437-(AK$4-$C2437)=0),0,IF($C2437&lt;AK$4,AJ2437-AJ2437/(AA2437-(AK$4-$C2437)),IF($C2437=AK$4,$U2437-$U2437/AA2437,0)))</f>
        <v>0</v>
      </c>
      <c r="AL2437" s="51">
        <f t="shared" ref="AL2437:AL2500" si="486">IF(OR($C2437=0,$U2437=0,AB2437-(AL$4-$C2437)=0),0,IF($C2437&lt;AL$4,AK2437-AK2437/(AB2437-(AL$4-$C2437)),IF($C2437=AL$4,$U2437-$U2437/AB2437,0)))</f>
        <v>0</v>
      </c>
      <c r="AM2437" s="51">
        <f t="shared" ref="AM2437:AM2500" si="487">IF(OR($C2437=0,$U2437=0,AC2437-(AM$4-$C2437)=0),0,IF($C2437&lt;AM$4,AL2437-AL2437/(AC2437-(AM$4-$C2437)),IF($C2437=AM$4,$U2437-$U2437/AC2437,0)))</f>
        <v>0</v>
      </c>
      <c r="AN2437" s="51">
        <f t="shared" ref="AN2437:AN2500" si="488">IF(OR($C2437=0,$U2437=0,AD2437-(AN$4-$C2437)=0),0,IF($C2437&lt;AN$4,AM2437-AM2437/(AD2437-(AN$4-$C2437)),IF($C2437=AN$4,$U2437-$U2437/AD2437,0)))</f>
        <v>0</v>
      </c>
    </row>
    <row r="2438" spans="1:40" x14ac:dyDescent="0.25">
      <c r="A2438" s="17"/>
      <c r="B2438" s="17"/>
      <c r="C2438" s="35"/>
      <c r="D2438" s="17"/>
      <c r="E2438" s="17"/>
      <c r="F2438" s="17"/>
      <c r="G2438" s="62">
        <f t="shared" ref="G2438:G2501" si="489">D2438*E2438/100</f>
        <v>0</v>
      </c>
      <c r="H2438" s="17"/>
      <c r="I2438" s="17"/>
      <c r="J2438" s="17"/>
      <c r="K2438" s="17"/>
      <c r="L2438" s="17"/>
      <c r="M2438" s="17"/>
      <c r="N2438" s="17"/>
      <c r="O2438" s="17"/>
      <c r="P2438" s="115"/>
      <c r="Q2438" s="62">
        <f>IF(C2438&gt;A_Stammdaten!$B$12,0,SUM(G2438,H2438,J2438,K2438,M2438,N2438)-SUM(I2438,L2438,O2438,P2438))</f>
        <v>0</v>
      </c>
      <c r="R2438" s="17"/>
      <c r="S2438" s="17"/>
      <c r="T2438" s="17"/>
      <c r="U2438" s="62">
        <f t="shared" si="481"/>
        <v>0</v>
      </c>
      <c r="V2438" s="63">
        <f>IF(ISBLANK($B2438),0,VLOOKUP($B2438,Listen!$A$2:$C$45,2,FALSE))</f>
        <v>0</v>
      </c>
      <c r="W2438" s="63">
        <f>IF(ISBLANK($B2438),0,VLOOKUP($B2438,Listen!$A$2:$C$45,3,FALSE))</f>
        <v>0</v>
      </c>
      <c r="X2438" s="49">
        <f t="shared" si="480"/>
        <v>0</v>
      </c>
      <c r="Y2438" s="49">
        <f t="shared" si="479"/>
        <v>0</v>
      </c>
      <c r="Z2438" s="49">
        <f t="shared" si="479"/>
        <v>0</v>
      </c>
      <c r="AA2438" s="49">
        <f t="shared" si="479"/>
        <v>0</v>
      </c>
      <c r="AB2438" s="49">
        <f t="shared" si="479"/>
        <v>0</v>
      </c>
      <c r="AC2438" s="49">
        <f t="shared" si="479"/>
        <v>0</v>
      </c>
      <c r="AD2438" s="49">
        <f t="shared" si="479"/>
        <v>0</v>
      </c>
      <c r="AE2438" s="51">
        <f t="shared" si="478"/>
        <v>0</v>
      </c>
      <c r="AF2438" s="51">
        <f>IF(C2438=A_Stammdaten!$B$12,D_SAV!$U2438-D_SAV!$AG2438,HLOOKUP(A_Stammdaten!$B$12-1,$AH$4:$AN$4004,ROW(C2438)-3,FALSE)-$AG2438)</f>
        <v>0</v>
      </c>
      <c r="AG2438" s="51">
        <f>HLOOKUP(A_Stammdaten!$B$12,$AH$4:$AN$4004,ROW(C2438)-3,FALSE)</f>
        <v>0</v>
      </c>
      <c r="AH2438" s="51">
        <f t="shared" si="482"/>
        <v>0</v>
      </c>
      <c r="AI2438" s="51">
        <f t="shared" si="483"/>
        <v>0</v>
      </c>
      <c r="AJ2438" s="51">
        <f t="shared" si="484"/>
        <v>0</v>
      </c>
      <c r="AK2438" s="51">
        <f t="shared" si="485"/>
        <v>0</v>
      </c>
      <c r="AL2438" s="51">
        <f t="shared" si="486"/>
        <v>0</v>
      </c>
      <c r="AM2438" s="51">
        <f t="shared" si="487"/>
        <v>0</v>
      </c>
      <c r="AN2438" s="51">
        <f t="shared" si="488"/>
        <v>0</v>
      </c>
    </row>
    <row r="2439" spans="1:40" x14ac:dyDescent="0.25">
      <c r="A2439" s="17"/>
      <c r="B2439" s="17"/>
      <c r="C2439" s="35"/>
      <c r="D2439" s="17"/>
      <c r="E2439" s="17"/>
      <c r="F2439" s="17"/>
      <c r="G2439" s="62">
        <f t="shared" si="489"/>
        <v>0</v>
      </c>
      <c r="H2439" s="17"/>
      <c r="I2439" s="17"/>
      <c r="J2439" s="17"/>
      <c r="K2439" s="17"/>
      <c r="L2439" s="17"/>
      <c r="M2439" s="17"/>
      <c r="N2439" s="17"/>
      <c r="O2439" s="17"/>
      <c r="P2439" s="115"/>
      <c r="Q2439" s="62">
        <f>IF(C2439&gt;A_Stammdaten!$B$12,0,SUM(G2439,H2439,J2439,K2439,M2439,N2439)-SUM(I2439,L2439,O2439,P2439))</f>
        <v>0</v>
      </c>
      <c r="R2439" s="17"/>
      <c r="S2439" s="17"/>
      <c r="T2439" s="17"/>
      <c r="U2439" s="62">
        <f t="shared" si="481"/>
        <v>0</v>
      </c>
      <c r="V2439" s="63">
        <f>IF(ISBLANK($B2439),0,VLOOKUP($B2439,Listen!$A$2:$C$45,2,FALSE))</f>
        <v>0</v>
      </c>
      <c r="W2439" s="63">
        <f>IF(ISBLANK($B2439),0,VLOOKUP($B2439,Listen!$A$2:$C$45,3,FALSE))</f>
        <v>0</v>
      </c>
      <c r="X2439" s="49">
        <f t="shared" si="480"/>
        <v>0</v>
      </c>
      <c r="Y2439" s="49">
        <f t="shared" si="479"/>
        <v>0</v>
      </c>
      <c r="Z2439" s="49">
        <f t="shared" si="479"/>
        <v>0</v>
      </c>
      <c r="AA2439" s="49">
        <f t="shared" si="479"/>
        <v>0</v>
      </c>
      <c r="AB2439" s="49">
        <f t="shared" si="479"/>
        <v>0</v>
      </c>
      <c r="AC2439" s="49">
        <f t="shared" si="479"/>
        <v>0</v>
      </c>
      <c r="AD2439" s="49">
        <f t="shared" si="479"/>
        <v>0</v>
      </c>
      <c r="AE2439" s="51">
        <f t="shared" si="478"/>
        <v>0</v>
      </c>
      <c r="AF2439" s="51">
        <f>IF(C2439=A_Stammdaten!$B$12,D_SAV!$U2439-D_SAV!$AG2439,HLOOKUP(A_Stammdaten!$B$12-1,$AH$4:$AN$4004,ROW(C2439)-3,FALSE)-$AG2439)</f>
        <v>0</v>
      </c>
      <c r="AG2439" s="51">
        <f>HLOOKUP(A_Stammdaten!$B$12,$AH$4:$AN$4004,ROW(C2439)-3,FALSE)</f>
        <v>0</v>
      </c>
      <c r="AH2439" s="51">
        <f t="shared" si="482"/>
        <v>0</v>
      </c>
      <c r="AI2439" s="51">
        <f t="shared" si="483"/>
        <v>0</v>
      </c>
      <c r="AJ2439" s="51">
        <f t="shared" si="484"/>
        <v>0</v>
      </c>
      <c r="AK2439" s="51">
        <f t="shared" si="485"/>
        <v>0</v>
      </c>
      <c r="AL2439" s="51">
        <f t="shared" si="486"/>
        <v>0</v>
      </c>
      <c r="AM2439" s="51">
        <f t="shared" si="487"/>
        <v>0</v>
      </c>
      <c r="AN2439" s="51">
        <f t="shared" si="488"/>
        <v>0</v>
      </c>
    </row>
    <row r="2440" spans="1:40" x14ac:dyDescent="0.25">
      <c r="A2440" s="17"/>
      <c r="B2440" s="17"/>
      <c r="C2440" s="35"/>
      <c r="D2440" s="17"/>
      <c r="E2440" s="17"/>
      <c r="F2440" s="17"/>
      <c r="G2440" s="62">
        <f t="shared" si="489"/>
        <v>0</v>
      </c>
      <c r="H2440" s="17"/>
      <c r="I2440" s="17"/>
      <c r="J2440" s="17"/>
      <c r="K2440" s="17"/>
      <c r="L2440" s="17"/>
      <c r="M2440" s="17"/>
      <c r="N2440" s="17"/>
      <c r="O2440" s="17"/>
      <c r="P2440" s="115"/>
      <c r="Q2440" s="62">
        <f>IF(C2440&gt;A_Stammdaten!$B$12,0,SUM(G2440,H2440,J2440,K2440,M2440,N2440)-SUM(I2440,L2440,O2440,P2440))</f>
        <v>0</v>
      </c>
      <c r="R2440" s="17"/>
      <c r="S2440" s="17"/>
      <c r="T2440" s="17"/>
      <c r="U2440" s="62">
        <f t="shared" si="481"/>
        <v>0</v>
      </c>
      <c r="V2440" s="63">
        <f>IF(ISBLANK($B2440),0,VLOOKUP($B2440,Listen!$A$2:$C$45,2,FALSE))</f>
        <v>0</v>
      </c>
      <c r="W2440" s="63">
        <f>IF(ISBLANK($B2440),0,VLOOKUP($B2440,Listen!$A$2:$C$45,3,FALSE))</f>
        <v>0</v>
      </c>
      <c r="X2440" s="49">
        <f t="shared" si="480"/>
        <v>0</v>
      </c>
      <c r="Y2440" s="49">
        <f t="shared" si="479"/>
        <v>0</v>
      </c>
      <c r="Z2440" s="49">
        <f t="shared" si="479"/>
        <v>0</v>
      </c>
      <c r="AA2440" s="49">
        <f t="shared" si="479"/>
        <v>0</v>
      </c>
      <c r="AB2440" s="49">
        <f t="shared" si="479"/>
        <v>0</v>
      </c>
      <c r="AC2440" s="49">
        <f t="shared" si="479"/>
        <v>0</v>
      </c>
      <c r="AD2440" s="49">
        <f t="shared" si="479"/>
        <v>0</v>
      </c>
      <c r="AE2440" s="51">
        <f t="shared" si="478"/>
        <v>0</v>
      </c>
      <c r="AF2440" s="51">
        <f>IF(C2440=A_Stammdaten!$B$12,D_SAV!$U2440-D_SAV!$AG2440,HLOOKUP(A_Stammdaten!$B$12-1,$AH$4:$AN$4004,ROW(C2440)-3,FALSE)-$AG2440)</f>
        <v>0</v>
      </c>
      <c r="AG2440" s="51">
        <f>HLOOKUP(A_Stammdaten!$B$12,$AH$4:$AN$4004,ROW(C2440)-3,FALSE)</f>
        <v>0</v>
      </c>
      <c r="AH2440" s="51">
        <f t="shared" si="482"/>
        <v>0</v>
      </c>
      <c r="AI2440" s="51">
        <f t="shared" si="483"/>
        <v>0</v>
      </c>
      <c r="AJ2440" s="51">
        <f t="shared" si="484"/>
        <v>0</v>
      </c>
      <c r="AK2440" s="51">
        <f t="shared" si="485"/>
        <v>0</v>
      </c>
      <c r="AL2440" s="51">
        <f t="shared" si="486"/>
        <v>0</v>
      </c>
      <c r="AM2440" s="51">
        <f t="shared" si="487"/>
        <v>0</v>
      </c>
      <c r="AN2440" s="51">
        <f t="shared" si="488"/>
        <v>0</v>
      </c>
    </row>
    <row r="2441" spans="1:40" x14ac:dyDescent="0.25">
      <c r="A2441" s="17"/>
      <c r="B2441" s="17"/>
      <c r="C2441" s="35"/>
      <c r="D2441" s="17"/>
      <c r="E2441" s="17"/>
      <c r="F2441" s="17"/>
      <c r="G2441" s="62">
        <f t="shared" si="489"/>
        <v>0</v>
      </c>
      <c r="H2441" s="17"/>
      <c r="I2441" s="17"/>
      <c r="J2441" s="17"/>
      <c r="K2441" s="17"/>
      <c r="L2441" s="17"/>
      <c r="M2441" s="17"/>
      <c r="N2441" s="17"/>
      <c r="O2441" s="17"/>
      <c r="P2441" s="115"/>
      <c r="Q2441" s="62">
        <f>IF(C2441&gt;A_Stammdaten!$B$12,0,SUM(G2441,H2441,J2441,K2441,M2441,N2441)-SUM(I2441,L2441,O2441,P2441))</f>
        <v>0</v>
      </c>
      <c r="R2441" s="17"/>
      <c r="S2441" s="17"/>
      <c r="T2441" s="17"/>
      <c r="U2441" s="62">
        <f t="shared" si="481"/>
        <v>0</v>
      </c>
      <c r="V2441" s="63">
        <f>IF(ISBLANK($B2441),0,VLOOKUP($B2441,Listen!$A$2:$C$45,2,FALSE))</f>
        <v>0</v>
      </c>
      <c r="W2441" s="63">
        <f>IF(ISBLANK($B2441),0,VLOOKUP($B2441,Listen!$A$2:$C$45,3,FALSE))</f>
        <v>0</v>
      </c>
      <c r="X2441" s="49">
        <f t="shared" si="480"/>
        <v>0</v>
      </c>
      <c r="Y2441" s="49">
        <f t="shared" si="479"/>
        <v>0</v>
      </c>
      <c r="Z2441" s="49">
        <f t="shared" si="479"/>
        <v>0</v>
      </c>
      <c r="AA2441" s="49">
        <f t="shared" si="479"/>
        <v>0</v>
      </c>
      <c r="AB2441" s="49">
        <f t="shared" si="479"/>
        <v>0</v>
      </c>
      <c r="AC2441" s="49">
        <f t="shared" si="479"/>
        <v>0</v>
      </c>
      <c r="AD2441" s="49">
        <f t="shared" si="479"/>
        <v>0</v>
      </c>
      <c r="AE2441" s="51">
        <f t="shared" si="478"/>
        <v>0</v>
      </c>
      <c r="AF2441" s="51">
        <f>IF(C2441=A_Stammdaten!$B$12,D_SAV!$U2441-D_SAV!$AG2441,HLOOKUP(A_Stammdaten!$B$12-1,$AH$4:$AN$4004,ROW(C2441)-3,FALSE)-$AG2441)</f>
        <v>0</v>
      </c>
      <c r="AG2441" s="51">
        <f>HLOOKUP(A_Stammdaten!$B$12,$AH$4:$AN$4004,ROW(C2441)-3,FALSE)</f>
        <v>0</v>
      </c>
      <c r="AH2441" s="51">
        <f t="shared" si="482"/>
        <v>0</v>
      </c>
      <c r="AI2441" s="51">
        <f t="shared" si="483"/>
        <v>0</v>
      </c>
      <c r="AJ2441" s="51">
        <f t="shared" si="484"/>
        <v>0</v>
      </c>
      <c r="AK2441" s="51">
        <f t="shared" si="485"/>
        <v>0</v>
      </c>
      <c r="AL2441" s="51">
        <f t="shared" si="486"/>
        <v>0</v>
      </c>
      <c r="AM2441" s="51">
        <f t="shared" si="487"/>
        <v>0</v>
      </c>
      <c r="AN2441" s="51">
        <f t="shared" si="488"/>
        <v>0</v>
      </c>
    </row>
    <row r="2442" spans="1:40" x14ac:dyDescent="0.25">
      <c r="A2442" s="17"/>
      <c r="B2442" s="17"/>
      <c r="C2442" s="35"/>
      <c r="D2442" s="17"/>
      <c r="E2442" s="17"/>
      <c r="F2442" s="17"/>
      <c r="G2442" s="62">
        <f t="shared" si="489"/>
        <v>0</v>
      </c>
      <c r="H2442" s="17"/>
      <c r="I2442" s="17"/>
      <c r="J2442" s="17"/>
      <c r="K2442" s="17"/>
      <c r="L2442" s="17"/>
      <c r="M2442" s="17"/>
      <c r="N2442" s="17"/>
      <c r="O2442" s="17"/>
      <c r="P2442" s="115"/>
      <c r="Q2442" s="62">
        <f>IF(C2442&gt;A_Stammdaten!$B$12,0,SUM(G2442,H2442,J2442,K2442,M2442,N2442)-SUM(I2442,L2442,O2442,P2442))</f>
        <v>0</v>
      </c>
      <c r="R2442" s="17"/>
      <c r="S2442" s="17"/>
      <c r="T2442" s="17"/>
      <c r="U2442" s="62">
        <f t="shared" si="481"/>
        <v>0</v>
      </c>
      <c r="V2442" s="63">
        <f>IF(ISBLANK($B2442),0,VLOOKUP($B2442,Listen!$A$2:$C$45,2,FALSE))</f>
        <v>0</v>
      </c>
      <c r="W2442" s="63">
        <f>IF(ISBLANK($B2442),0,VLOOKUP($B2442,Listen!$A$2:$C$45,3,FALSE))</f>
        <v>0</v>
      </c>
      <c r="X2442" s="49">
        <f t="shared" si="480"/>
        <v>0</v>
      </c>
      <c r="Y2442" s="49">
        <f t="shared" si="479"/>
        <v>0</v>
      </c>
      <c r="Z2442" s="49">
        <f t="shared" si="479"/>
        <v>0</v>
      </c>
      <c r="AA2442" s="49">
        <f t="shared" si="479"/>
        <v>0</v>
      </c>
      <c r="AB2442" s="49">
        <f t="shared" si="479"/>
        <v>0</v>
      </c>
      <c r="AC2442" s="49">
        <f t="shared" si="479"/>
        <v>0</v>
      </c>
      <c r="AD2442" s="49">
        <f t="shared" si="479"/>
        <v>0</v>
      </c>
      <c r="AE2442" s="51">
        <f t="shared" si="478"/>
        <v>0</v>
      </c>
      <c r="AF2442" s="51">
        <f>IF(C2442=A_Stammdaten!$B$12,D_SAV!$U2442-D_SAV!$AG2442,HLOOKUP(A_Stammdaten!$B$12-1,$AH$4:$AN$4004,ROW(C2442)-3,FALSE)-$AG2442)</f>
        <v>0</v>
      </c>
      <c r="AG2442" s="51">
        <f>HLOOKUP(A_Stammdaten!$B$12,$AH$4:$AN$4004,ROW(C2442)-3,FALSE)</f>
        <v>0</v>
      </c>
      <c r="AH2442" s="51">
        <f t="shared" si="482"/>
        <v>0</v>
      </c>
      <c r="AI2442" s="51">
        <f t="shared" si="483"/>
        <v>0</v>
      </c>
      <c r="AJ2442" s="51">
        <f t="shared" si="484"/>
        <v>0</v>
      </c>
      <c r="AK2442" s="51">
        <f t="shared" si="485"/>
        <v>0</v>
      </c>
      <c r="AL2442" s="51">
        <f t="shared" si="486"/>
        <v>0</v>
      </c>
      <c r="AM2442" s="51">
        <f t="shared" si="487"/>
        <v>0</v>
      </c>
      <c r="AN2442" s="51">
        <f t="shared" si="488"/>
        <v>0</v>
      </c>
    </row>
    <row r="2443" spans="1:40" x14ac:dyDescent="0.25">
      <c r="A2443" s="17"/>
      <c r="B2443" s="17"/>
      <c r="C2443" s="35"/>
      <c r="D2443" s="17"/>
      <c r="E2443" s="17"/>
      <c r="F2443" s="17"/>
      <c r="G2443" s="62">
        <f t="shared" si="489"/>
        <v>0</v>
      </c>
      <c r="H2443" s="17"/>
      <c r="I2443" s="17"/>
      <c r="J2443" s="17"/>
      <c r="K2443" s="17"/>
      <c r="L2443" s="17"/>
      <c r="M2443" s="17"/>
      <c r="N2443" s="17"/>
      <c r="O2443" s="17"/>
      <c r="P2443" s="115"/>
      <c r="Q2443" s="62">
        <f>IF(C2443&gt;A_Stammdaten!$B$12,0,SUM(G2443,H2443,J2443,K2443,M2443,N2443)-SUM(I2443,L2443,O2443,P2443))</f>
        <v>0</v>
      </c>
      <c r="R2443" s="17"/>
      <c r="S2443" s="17"/>
      <c r="T2443" s="17"/>
      <c r="U2443" s="62">
        <f t="shared" si="481"/>
        <v>0</v>
      </c>
      <c r="V2443" s="63">
        <f>IF(ISBLANK($B2443),0,VLOOKUP($B2443,Listen!$A$2:$C$45,2,FALSE))</f>
        <v>0</v>
      </c>
      <c r="W2443" s="63">
        <f>IF(ISBLANK($B2443),0,VLOOKUP($B2443,Listen!$A$2:$C$45,3,FALSE))</f>
        <v>0</v>
      </c>
      <c r="X2443" s="49">
        <f t="shared" si="480"/>
        <v>0</v>
      </c>
      <c r="Y2443" s="49">
        <f t="shared" si="479"/>
        <v>0</v>
      </c>
      <c r="Z2443" s="49">
        <f t="shared" si="479"/>
        <v>0</v>
      </c>
      <c r="AA2443" s="49">
        <f t="shared" si="479"/>
        <v>0</v>
      </c>
      <c r="AB2443" s="49">
        <f t="shared" si="479"/>
        <v>0</v>
      </c>
      <c r="AC2443" s="49">
        <f t="shared" si="479"/>
        <v>0</v>
      </c>
      <c r="AD2443" s="49">
        <f t="shared" si="479"/>
        <v>0</v>
      </c>
      <c r="AE2443" s="51">
        <f t="shared" si="478"/>
        <v>0</v>
      </c>
      <c r="AF2443" s="51">
        <f>IF(C2443=A_Stammdaten!$B$12,D_SAV!$U2443-D_SAV!$AG2443,HLOOKUP(A_Stammdaten!$B$12-1,$AH$4:$AN$4004,ROW(C2443)-3,FALSE)-$AG2443)</f>
        <v>0</v>
      </c>
      <c r="AG2443" s="51">
        <f>HLOOKUP(A_Stammdaten!$B$12,$AH$4:$AN$4004,ROW(C2443)-3,FALSE)</f>
        <v>0</v>
      </c>
      <c r="AH2443" s="51">
        <f t="shared" si="482"/>
        <v>0</v>
      </c>
      <c r="AI2443" s="51">
        <f t="shared" si="483"/>
        <v>0</v>
      </c>
      <c r="AJ2443" s="51">
        <f t="shared" si="484"/>
        <v>0</v>
      </c>
      <c r="AK2443" s="51">
        <f t="shared" si="485"/>
        <v>0</v>
      </c>
      <c r="AL2443" s="51">
        <f t="shared" si="486"/>
        <v>0</v>
      </c>
      <c r="AM2443" s="51">
        <f t="shared" si="487"/>
        <v>0</v>
      </c>
      <c r="AN2443" s="51">
        <f t="shared" si="488"/>
        <v>0</v>
      </c>
    </row>
    <row r="2444" spans="1:40" x14ac:dyDescent="0.25">
      <c r="A2444" s="17"/>
      <c r="B2444" s="17"/>
      <c r="C2444" s="35"/>
      <c r="D2444" s="17"/>
      <c r="E2444" s="17"/>
      <c r="F2444" s="17"/>
      <c r="G2444" s="62">
        <f t="shared" si="489"/>
        <v>0</v>
      </c>
      <c r="H2444" s="17"/>
      <c r="I2444" s="17"/>
      <c r="J2444" s="17"/>
      <c r="K2444" s="17"/>
      <c r="L2444" s="17"/>
      <c r="M2444" s="17"/>
      <c r="N2444" s="17"/>
      <c r="O2444" s="17"/>
      <c r="P2444" s="115"/>
      <c r="Q2444" s="62">
        <f>IF(C2444&gt;A_Stammdaten!$B$12,0,SUM(G2444,H2444,J2444,K2444,M2444,N2444)-SUM(I2444,L2444,O2444,P2444))</f>
        <v>0</v>
      </c>
      <c r="R2444" s="17"/>
      <c r="S2444" s="17"/>
      <c r="T2444" s="17"/>
      <c r="U2444" s="62">
        <f t="shared" si="481"/>
        <v>0</v>
      </c>
      <c r="V2444" s="63">
        <f>IF(ISBLANK($B2444),0,VLOOKUP($B2444,Listen!$A$2:$C$45,2,FALSE))</f>
        <v>0</v>
      </c>
      <c r="W2444" s="63">
        <f>IF(ISBLANK($B2444),0,VLOOKUP($B2444,Listen!$A$2:$C$45,3,FALSE))</f>
        <v>0</v>
      </c>
      <c r="X2444" s="49">
        <f t="shared" si="480"/>
        <v>0</v>
      </c>
      <c r="Y2444" s="49">
        <f t="shared" si="479"/>
        <v>0</v>
      </c>
      <c r="Z2444" s="49">
        <f t="shared" si="479"/>
        <v>0</v>
      </c>
      <c r="AA2444" s="49">
        <f t="shared" si="479"/>
        <v>0</v>
      </c>
      <c r="AB2444" s="49">
        <f t="shared" si="479"/>
        <v>0</v>
      </c>
      <c r="AC2444" s="49">
        <f t="shared" si="479"/>
        <v>0</v>
      </c>
      <c r="AD2444" s="49">
        <f t="shared" si="479"/>
        <v>0</v>
      </c>
      <c r="AE2444" s="51">
        <f t="shared" si="478"/>
        <v>0</v>
      </c>
      <c r="AF2444" s="51">
        <f>IF(C2444=A_Stammdaten!$B$12,D_SAV!$U2444-D_SAV!$AG2444,HLOOKUP(A_Stammdaten!$B$12-1,$AH$4:$AN$4004,ROW(C2444)-3,FALSE)-$AG2444)</f>
        <v>0</v>
      </c>
      <c r="AG2444" s="51">
        <f>HLOOKUP(A_Stammdaten!$B$12,$AH$4:$AN$4004,ROW(C2444)-3,FALSE)</f>
        <v>0</v>
      </c>
      <c r="AH2444" s="51">
        <f t="shared" si="482"/>
        <v>0</v>
      </c>
      <c r="AI2444" s="51">
        <f t="shared" si="483"/>
        <v>0</v>
      </c>
      <c r="AJ2444" s="51">
        <f t="shared" si="484"/>
        <v>0</v>
      </c>
      <c r="AK2444" s="51">
        <f t="shared" si="485"/>
        <v>0</v>
      </c>
      <c r="AL2444" s="51">
        <f t="shared" si="486"/>
        <v>0</v>
      </c>
      <c r="AM2444" s="51">
        <f t="shared" si="487"/>
        <v>0</v>
      </c>
      <c r="AN2444" s="51">
        <f t="shared" si="488"/>
        <v>0</v>
      </c>
    </row>
    <row r="2445" spans="1:40" x14ac:dyDescent="0.25">
      <c r="A2445" s="17"/>
      <c r="B2445" s="17"/>
      <c r="C2445" s="35"/>
      <c r="D2445" s="17"/>
      <c r="E2445" s="17"/>
      <c r="F2445" s="17"/>
      <c r="G2445" s="62">
        <f t="shared" si="489"/>
        <v>0</v>
      </c>
      <c r="H2445" s="17"/>
      <c r="I2445" s="17"/>
      <c r="J2445" s="17"/>
      <c r="K2445" s="17"/>
      <c r="L2445" s="17"/>
      <c r="M2445" s="17"/>
      <c r="N2445" s="17"/>
      <c r="O2445" s="17"/>
      <c r="P2445" s="115"/>
      <c r="Q2445" s="62">
        <f>IF(C2445&gt;A_Stammdaten!$B$12,0,SUM(G2445,H2445,J2445,K2445,M2445,N2445)-SUM(I2445,L2445,O2445,P2445))</f>
        <v>0</v>
      </c>
      <c r="R2445" s="17"/>
      <c r="S2445" s="17"/>
      <c r="T2445" s="17"/>
      <c r="U2445" s="62">
        <f t="shared" si="481"/>
        <v>0</v>
      </c>
      <c r="V2445" s="63">
        <f>IF(ISBLANK($B2445),0,VLOOKUP($B2445,Listen!$A$2:$C$45,2,FALSE))</f>
        <v>0</v>
      </c>
      <c r="W2445" s="63">
        <f>IF(ISBLANK($B2445),0,VLOOKUP($B2445,Listen!$A$2:$C$45,3,FALSE))</f>
        <v>0</v>
      </c>
      <c r="X2445" s="49">
        <f t="shared" si="480"/>
        <v>0</v>
      </c>
      <c r="Y2445" s="49">
        <f t="shared" si="479"/>
        <v>0</v>
      </c>
      <c r="Z2445" s="49">
        <f t="shared" si="479"/>
        <v>0</v>
      </c>
      <c r="AA2445" s="49">
        <f t="shared" si="479"/>
        <v>0</v>
      </c>
      <c r="AB2445" s="49">
        <f t="shared" si="479"/>
        <v>0</v>
      </c>
      <c r="AC2445" s="49">
        <f t="shared" si="479"/>
        <v>0</v>
      </c>
      <c r="AD2445" s="49">
        <f t="shared" si="479"/>
        <v>0</v>
      </c>
      <c r="AE2445" s="51">
        <f t="shared" si="478"/>
        <v>0</v>
      </c>
      <c r="AF2445" s="51">
        <f>IF(C2445=A_Stammdaten!$B$12,D_SAV!$U2445-D_SAV!$AG2445,HLOOKUP(A_Stammdaten!$B$12-1,$AH$4:$AN$4004,ROW(C2445)-3,FALSE)-$AG2445)</f>
        <v>0</v>
      </c>
      <c r="AG2445" s="51">
        <f>HLOOKUP(A_Stammdaten!$B$12,$AH$4:$AN$4004,ROW(C2445)-3,FALSE)</f>
        <v>0</v>
      </c>
      <c r="AH2445" s="51">
        <f t="shared" si="482"/>
        <v>0</v>
      </c>
      <c r="AI2445" s="51">
        <f t="shared" si="483"/>
        <v>0</v>
      </c>
      <c r="AJ2445" s="51">
        <f t="shared" si="484"/>
        <v>0</v>
      </c>
      <c r="AK2445" s="51">
        <f t="shared" si="485"/>
        <v>0</v>
      </c>
      <c r="AL2445" s="51">
        <f t="shared" si="486"/>
        <v>0</v>
      </c>
      <c r="AM2445" s="51">
        <f t="shared" si="487"/>
        <v>0</v>
      </c>
      <c r="AN2445" s="51">
        <f t="shared" si="488"/>
        <v>0</v>
      </c>
    </row>
    <row r="2446" spans="1:40" x14ac:dyDescent="0.25">
      <c r="A2446" s="17"/>
      <c r="B2446" s="17"/>
      <c r="C2446" s="35"/>
      <c r="D2446" s="17"/>
      <c r="E2446" s="17"/>
      <c r="F2446" s="17"/>
      <c r="G2446" s="62">
        <f t="shared" si="489"/>
        <v>0</v>
      </c>
      <c r="H2446" s="17"/>
      <c r="I2446" s="17"/>
      <c r="J2446" s="17"/>
      <c r="K2446" s="17"/>
      <c r="L2446" s="17"/>
      <c r="M2446" s="17"/>
      <c r="N2446" s="17"/>
      <c r="O2446" s="17"/>
      <c r="P2446" s="115"/>
      <c r="Q2446" s="62">
        <f>IF(C2446&gt;A_Stammdaten!$B$12,0,SUM(G2446,H2446,J2446,K2446,M2446,N2446)-SUM(I2446,L2446,O2446,P2446))</f>
        <v>0</v>
      </c>
      <c r="R2446" s="17"/>
      <c r="S2446" s="17"/>
      <c r="T2446" s="17"/>
      <c r="U2446" s="62">
        <f t="shared" si="481"/>
        <v>0</v>
      </c>
      <c r="V2446" s="63">
        <f>IF(ISBLANK($B2446),0,VLOOKUP($B2446,Listen!$A$2:$C$45,2,FALSE))</f>
        <v>0</v>
      </c>
      <c r="W2446" s="63">
        <f>IF(ISBLANK($B2446),0,VLOOKUP($B2446,Listen!$A$2:$C$45,3,FALSE))</f>
        <v>0</v>
      </c>
      <c r="X2446" s="49">
        <f t="shared" si="480"/>
        <v>0</v>
      </c>
      <c r="Y2446" s="49">
        <f t="shared" si="479"/>
        <v>0</v>
      </c>
      <c r="Z2446" s="49">
        <f t="shared" si="479"/>
        <v>0</v>
      </c>
      <c r="AA2446" s="49">
        <f t="shared" si="479"/>
        <v>0</v>
      </c>
      <c r="AB2446" s="49">
        <f t="shared" si="479"/>
        <v>0</v>
      </c>
      <c r="AC2446" s="49">
        <f t="shared" si="479"/>
        <v>0</v>
      </c>
      <c r="AD2446" s="49">
        <f t="shared" si="479"/>
        <v>0</v>
      </c>
      <c r="AE2446" s="51">
        <f t="shared" si="478"/>
        <v>0</v>
      </c>
      <c r="AF2446" s="51">
        <f>IF(C2446=A_Stammdaten!$B$12,D_SAV!$U2446-D_SAV!$AG2446,HLOOKUP(A_Stammdaten!$B$12-1,$AH$4:$AN$4004,ROW(C2446)-3,FALSE)-$AG2446)</f>
        <v>0</v>
      </c>
      <c r="AG2446" s="51">
        <f>HLOOKUP(A_Stammdaten!$B$12,$AH$4:$AN$4004,ROW(C2446)-3,FALSE)</f>
        <v>0</v>
      </c>
      <c r="AH2446" s="51">
        <f t="shared" si="482"/>
        <v>0</v>
      </c>
      <c r="AI2446" s="51">
        <f t="shared" si="483"/>
        <v>0</v>
      </c>
      <c r="AJ2446" s="51">
        <f t="shared" si="484"/>
        <v>0</v>
      </c>
      <c r="AK2446" s="51">
        <f t="shared" si="485"/>
        <v>0</v>
      </c>
      <c r="AL2446" s="51">
        <f t="shared" si="486"/>
        <v>0</v>
      </c>
      <c r="AM2446" s="51">
        <f t="shared" si="487"/>
        <v>0</v>
      </c>
      <c r="AN2446" s="51">
        <f t="shared" si="488"/>
        <v>0</v>
      </c>
    </row>
    <row r="2447" spans="1:40" x14ac:dyDescent="0.25">
      <c r="A2447" s="17"/>
      <c r="B2447" s="17"/>
      <c r="C2447" s="35"/>
      <c r="D2447" s="17"/>
      <c r="E2447" s="17"/>
      <c r="F2447" s="17"/>
      <c r="G2447" s="62">
        <f t="shared" si="489"/>
        <v>0</v>
      </c>
      <c r="H2447" s="17"/>
      <c r="I2447" s="17"/>
      <c r="J2447" s="17"/>
      <c r="K2447" s="17"/>
      <c r="L2447" s="17"/>
      <c r="M2447" s="17"/>
      <c r="N2447" s="17"/>
      <c r="O2447" s="17"/>
      <c r="P2447" s="115"/>
      <c r="Q2447" s="62">
        <f>IF(C2447&gt;A_Stammdaten!$B$12,0,SUM(G2447,H2447,J2447,K2447,M2447,N2447)-SUM(I2447,L2447,O2447,P2447))</f>
        <v>0</v>
      </c>
      <c r="R2447" s="17"/>
      <c r="S2447" s="17"/>
      <c r="T2447" s="17"/>
      <c r="U2447" s="62">
        <f t="shared" si="481"/>
        <v>0</v>
      </c>
      <c r="V2447" s="63">
        <f>IF(ISBLANK($B2447),0,VLOOKUP($B2447,Listen!$A$2:$C$45,2,FALSE))</f>
        <v>0</v>
      </c>
      <c r="W2447" s="63">
        <f>IF(ISBLANK($B2447),0,VLOOKUP($B2447,Listen!$A$2:$C$45,3,FALSE))</f>
        <v>0</v>
      </c>
      <c r="X2447" s="49">
        <f t="shared" si="480"/>
        <v>0</v>
      </c>
      <c r="Y2447" s="49">
        <f t="shared" si="479"/>
        <v>0</v>
      </c>
      <c r="Z2447" s="49">
        <f t="shared" si="479"/>
        <v>0</v>
      </c>
      <c r="AA2447" s="49">
        <f t="shared" si="479"/>
        <v>0</v>
      </c>
      <c r="AB2447" s="49">
        <f t="shared" si="479"/>
        <v>0</v>
      </c>
      <c r="AC2447" s="49">
        <f t="shared" si="479"/>
        <v>0</v>
      </c>
      <c r="AD2447" s="49">
        <f t="shared" si="479"/>
        <v>0</v>
      </c>
      <c r="AE2447" s="51">
        <f t="shared" si="478"/>
        <v>0</v>
      </c>
      <c r="AF2447" s="51">
        <f>IF(C2447=A_Stammdaten!$B$12,D_SAV!$U2447-D_SAV!$AG2447,HLOOKUP(A_Stammdaten!$B$12-1,$AH$4:$AN$4004,ROW(C2447)-3,FALSE)-$AG2447)</f>
        <v>0</v>
      </c>
      <c r="AG2447" s="51">
        <f>HLOOKUP(A_Stammdaten!$B$12,$AH$4:$AN$4004,ROW(C2447)-3,FALSE)</f>
        <v>0</v>
      </c>
      <c r="AH2447" s="51">
        <f t="shared" si="482"/>
        <v>0</v>
      </c>
      <c r="AI2447" s="51">
        <f t="shared" si="483"/>
        <v>0</v>
      </c>
      <c r="AJ2447" s="51">
        <f t="shared" si="484"/>
        <v>0</v>
      </c>
      <c r="AK2447" s="51">
        <f t="shared" si="485"/>
        <v>0</v>
      </c>
      <c r="AL2447" s="51">
        <f t="shared" si="486"/>
        <v>0</v>
      </c>
      <c r="AM2447" s="51">
        <f t="shared" si="487"/>
        <v>0</v>
      </c>
      <c r="AN2447" s="51">
        <f t="shared" si="488"/>
        <v>0</v>
      </c>
    </row>
    <row r="2448" spans="1:40" x14ac:dyDescent="0.25">
      <c r="A2448" s="17"/>
      <c r="B2448" s="17"/>
      <c r="C2448" s="35"/>
      <c r="D2448" s="17"/>
      <c r="E2448" s="17"/>
      <c r="F2448" s="17"/>
      <c r="G2448" s="62">
        <f t="shared" si="489"/>
        <v>0</v>
      </c>
      <c r="H2448" s="17"/>
      <c r="I2448" s="17"/>
      <c r="J2448" s="17"/>
      <c r="K2448" s="17"/>
      <c r="L2448" s="17"/>
      <c r="M2448" s="17"/>
      <c r="N2448" s="17"/>
      <c r="O2448" s="17"/>
      <c r="P2448" s="115"/>
      <c r="Q2448" s="62">
        <f>IF(C2448&gt;A_Stammdaten!$B$12,0,SUM(G2448,H2448,J2448,K2448,M2448,N2448)-SUM(I2448,L2448,O2448,P2448))</f>
        <v>0</v>
      </c>
      <c r="R2448" s="17"/>
      <c r="S2448" s="17"/>
      <c r="T2448" s="17"/>
      <c r="U2448" s="62">
        <f t="shared" si="481"/>
        <v>0</v>
      </c>
      <c r="V2448" s="63">
        <f>IF(ISBLANK($B2448),0,VLOOKUP($B2448,Listen!$A$2:$C$45,2,FALSE))</f>
        <v>0</v>
      </c>
      <c r="W2448" s="63">
        <f>IF(ISBLANK($B2448),0,VLOOKUP($B2448,Listen!$A$2:$C$45,3,FALSE))</f>
        <v>0</v>
      </c>
      <c r="X2448" s="49">
        <f t="shared" si="480"/>
        <v>0</v>
      </c>
      <c r="Y2448" s="49">
        <f t="shared" si="479"/>
        <v>0</v>
      </c>
      <c r="Z2448" s="49">
        <f t="shared" si="479"/>
        <v>0</v>
      </c>
      <c r="AA2448" s="49">
        <f t="shared" si="479"/>
        <v>0</v>
      </c>
      <c r="AB2448" s="49">
        <f t="shared" si="479"/>
        <v>0</v>
      </c>
      <c r="AC2448" s="49">
        <f t="shared" si="479"/>
        <v>0</v>
      </c>
      <c r="AD2448" s="49">
        <f t="shared" si="479"/>
        <v>0</v>
      </c>
      <c r="AE2448" s="51">
        <f t="shared" si="478"/>
        <v>0</v>
      </c>
      <c r="AF2448" s="51">
        <f>IF(C2448=A_Stammdaten!$B$12,D_SAV!$U2448-D_SAV!$AG2448,HLOOKUP(A_Stammdaten!$B$12-1,$AH$4:$AN$4004,ROW(C2448)-3,FALSE)-$AG2448)</f>
        <v>0</v>
      </c>
      <c r="AG2448" s="51">
        <f>HLOOKUP(A_Stammdaten!$B$12,$AH$4:$AN$4004,ROW(C2448)-3,FALSE)</f>
        <v>0</v>
      </c>
      <c r="AH2448" s="51">
        <f t="shared" si="482"/>
        <v>0</v>
      </c>
      <c r="AI2448" s="51">
        <f t="shared" si="483"/>
        <v>0</v>
      </c>
      <c r="AJ2448" s="51">
        <f t="shared" si="484"/>
        <v>0</v>
      </c>
      <c r="AK2448" s="51">
        <f t="shared" si="485"/>
        <v>0</v>
      </c>
      <c r="AL2448" s="51">
        <f t="shared" si="486"/>
        <v>0</v>
      </c>
      <c r="AM2448" s="51">
        <f t="shared" si="487"/>
        <v>0</v>
      </c>
      <c r="AN2448" s="51">
        <f t="shared" si="488"/>
        <v>0</v>
      </c>
    </row>
    <row r="2449" spans="1:40" x14ac:dyDescent="0.25">
      <c r="A2449" s="17"/>
      <c r="B2449" s="17"/>
      <c r="C2449" s="35"/>
      <c r="D2449" s="17"/>
      <c r="E2449" s="17"/>
      <c r="F2449" s="17"/>
      <c r="G2449" s="62">
        <f t="shared" si="489"/>
        <v>0</v>
      </c>
      <c r="H2449" s="17"/>
      <c r="I2449" s="17"/>
      <c r="J2449" s="17"/>
      <c r="K2449" s="17"/>
      <c r="L2449" s="17"/>
      <c r="M2449" s="17"/>
      <c r="N2449" s="17"/>
      <c r="O2449" s="17"/>
      <c r="P2449" s="115"/>
      <c r="Q2449" s="62">
        <f>IF(C2449&gt;A_Stammdaten!$B$12,0,SUM(G2449,H2449,J2449,K2449,M2449,N2449)-SUM(I2449,L2449,O2449,P2449))</f>
        <v>0</v>
      </c>
      <c r="R2449" s="17"/>
      <c r="S2449" s="17"/>
      <c r="T2449" s="17"/>
      <c r="U2449" s="62">
        <f t="shared" si="481"/>
        <v>0</v>
      </c>
      <c r="V2449" s="63">
        <f>IF(ISBLANK($B2449),0,VLOOKUP($B2449,Listen!$A$2:$C$45,2,FALSE))</f>
        <v>0</v>
      </c>
      <c r="W2449" s="63">
        <f>IF(ISBLANK($B2449),0,VLOOKUP($B2449,Listen!$A$2:$C$45,3,FALSE))</f>
        <v>0</v>
      </c>
      <c r="X2449" s="49">
        <f t="shared" si="480"/>
        <v>0</v>
      </c>
      <c r="Y2449" s="49">
        <f t="shared" si="479"/>
        <v>0</v>
      </c>
      <c r="Z2449" s="49">
        <f t="shared" si="479"/>
        <v>0</v>
      </c>
      <c r="AA2449" s="49">
        <f t="shared" si="479"/>
        <v>0</v>
      </c>
      <c r="AB2449" s="49">
        <f t="shared" si="479"/>
        <v>0</v>
      </c>
      <c r="AC2449" s="49">
        <f t="shared" si="479"/>
        <v>0</v>
      </c>
      <c r="AD2449" s="49">
        <f t="shared" si="479"/>
        <v>0</v>
      </c>
      <c r="AE2449" s="51">
        <f t="shared" si="478"/>
        <v>0</v>
      </c>
      <c r="AF2449" s="51">
        <f>IF(C2449=A_Stammdaten!$B$12,D_SAV!$U2449-D_SAV!$AG2449,HLOOKUP(A_Stammdaten!$B$12-1,$AH$4:$AN$4004,ROW(C2449)-3,FALSE)-$AG2449)</f>
        <v>0</v>
      </c>
      <c r="AG2449" s="51">
        <f>HLOOKUP(A_Stammdaten!$B$12,$AH$4:$AN$4004,ROW(C2449)-3,FALSE)</f>
        <v>0</v>
      </c>
      <c r="AH2449" s="51">
        <f t="shared" si="482"/>
        <v>0</v>
      </c>
      <c r="AI2449" s="51">
        <f t="shared" si="483"/>
        <v>0</v>
      </c>
      <c r="AJ2449" s="51">
        <f t="shared" si="484"/>
        <v>0</v>
      </c>
      <c r="AK2449" s="51">
        <f t="shared" si="485"/>
        <v>0</v>
      </c>
      <c r="AL2449" s="51">
        <f t="shared" si="486"/>
        <v>0</v>
      </c>
      <c r="AM2449" s="51">
        <f t="shared" si="487"/>
        <v>0</v>
      </c>
      <c r="AN2449" s="51">
        <f t="shared" si="488"/>
        <v>0</v>
      </c>
    </row>
    <row r="2450" spans="1:40" x14ac:dyDescent="0.25">
      <c r="A2450" s="17"/>
      <c r="B2450" s="17"/>
      <c r="C2450" s="35"/>
      <c r="D2450" s="17"/>
      <c r="E2450" s="17"/>
      <c r="F2450" s="17"/>
      <c r="G2450" s="62">
        <f t="shared" si="489"/>
        <v>0</v>
      </c>
      <c r="H2450" s="17"/>
      <c r="I2450" s="17"/>
      <c r="J2450" s="17"/>
      <c r="K2450" s="17"/>
      <c r="L2450" s="17"/>
      <c r="M2450" s="17"/>
      <c r="N2450" s="17"/>
      <c r="O2450" s="17"/>
      <c r="P2450" s="115"/>
      <c r="Q2450" s="62">
        <f>IF(C2450&gt;A_Stammdaten!$B$12,0,SUM(G2450,H2450,J2450,K2450,M2450,N2450)-SUM(I2450,L2450,O2450,P2450))</f>
        <v>0</v>
      </c>
      <c r="R2450" s="17"/>
      <c r="S2450" s="17"/>
      <c r="T2450" s="17"/>
      <c r="U2450" s="62">
        <f t="shared" si="481"/>
        <v>0</v>
      </c>
      <c r="V2450" s="63">
        <f>IF(ISBLANK($B2450),0,VLOOKUP($B2450,Listen!$A$2:$C$45,2,FALSE))</f>
        <v>0</v>
      </c>
      <c r="W2450" s="63">
        <f>IF(ISBLANK($B2450),0,VLOOKUP($B2450,Listen!$A$2:$C$45,3,FALSE))</f>
        <v>0</v>
      </c>
      <c r="X2450" s="49">
        <f t="shared" si="480"/>
        <v>0</v>
      </c>
      <c r="Y2450" s="49">
        <f t="shared" si="479"/>
        <v>0</v>
      </c>
      <c r="Z2450" s="49">
        <f t="shared" si="479"/>
        <v>0</v>
      </c>
      <c r="AA2450" s="49">
        <f t="shared" si="479"/>
        <v>0</v>
      </c>
      <c r="AB2450" s="49">
        <f t="shared" si="479"/>
        <v>0</v>
      </c>
      <c r="AC2450" s="49">
        <f t="shared" si="479"/>
        <v>0</v>
      </c>
      <c r="AD2450" s="49">
        <f t="shared" si="479"/>
        <v>0</v>
      </c>
      <c r="AE2450" s="51">
        <f t="shared" si="478"/>
        <v>0</v>
      </c>
      <c r="AF2450" s="51">
        <f>IF(C2450=A_Stammdaten!$B$12,D_SAV!$U2450-D_SAV!$AG2450,HLOOKUP(A_Stammdaten!$B$12-1,$AH$4:$AN$4004,ROW(C2450)-3,FALSE)-$AG2450)</f>
        <v>0</v>
      </c>
      <c r="AG2450" s="51">
        <f>HLOOKUP(A_Stammdaten!$B$12,$AH$4:$AN$4004,ROW(C2450)-3,FALSE)</f>
        <v>0</v>
      </c>
      <c r="AH2450" s="51">
        <f t="shared" si="482"/>
        <v>0</v>
      </c>
      <c r="AI2450" s="51">
        <f t="shared" si="483"/>
        <v>0</v>
      </c>
      <c r="AJ2450" s="51">
        <f t="shared" si="484"/>
        <v>0</v>
      </c>
      <c r="AK2450" s="51">
        <f t="shared" si="485"/>
        <v>0</v>
      </c>
      <c r="AL2450" s="51">
        <f t="shared" si="486"/>
        <v>0</v>
      </c>
      <c r="AM2450" s="51">
        <f t="shared" si="487"/>
        <v>0</v>
      </c>
      <c r="AN2450" s="51">
        <f t="shared" si="488"/>
        <v>0</v>
      </c>
    </row>
    <row r="2451" spans="1:40" x14ac:dyDescent="0.25">
      <c r="A2451" s="17"/>
      <c r="B2451" s="17"/>
      <c r="C2451" s="35"/>
      <c r="D2451" s="17"/>
      <c r="E2451" s="17"/>
      <c r="F2451" s="17"/>
      <c r="G2451" s="62">
        <f t="shared" si="489"/>
        <v>0</v>
      </c>
      <c r="H2451" s="17"/>
      <c r="I2451" s="17"/>
      <c r="J2451" s="17"/>
      <c r="K2451" s="17"/>
      <c r="L2451" s="17"/>
      <c r="M2451" s="17"/>
      <c r="N2451" s="17"/>
      <c r="O2451" s="17"/>
      <c r="P2451" s="115"/>
      <c r="Q2451" s="62">
        <f>IF(C2451&gt;A_Stammdaten!$B$12,0,SUM(G2451,H2451,J2451,K2451,M2451,N2451)-SUM(I2451,L2451,O2451,P2451))</f>
        <v>0</v>
      </c>
      <c r="R2451" s="17"/>
      <c r="S2451" s="17"/>
      <c r="T2451" s="17"/>
      <c r="U2451" s="62">
        <f t="shared" si="481"/>
        <v>0</v>
      </c>
      <c r="V2451" s="63">
        <f>IF(ISBLANK($B2451),0,VLOOKUP($B2451,Listen!$A$2:$C$45,2,FALSE))</f>
        <v>0</v>
      </c>
      <c r="W2451" s="63">
        <f>IF(ISBLANK($B2451),0,VLOOKUP($B2451,Listen!$A$2:$C$45,3,FALSE))</f>
        <v>0</v>
      </c>
      <c r="X2451" s="49">
        <f t="shared" si="480"/>
        <v>0</v>
      </c>
      <c r="Y2451" s="49">
        <f t="shared" si="479"/>
        <v>0</v>
      </c>
      <c r="Z2451" s="49">
        <f t="shared" si="479"/>
        <v>0</v>
      </c>
      <c r="AA2451" s="49">
        <f t="shared" si="479"/>
        <v>0</v>
      </c>
      <c r="AB2451" s="49">
        <f t="shared" si="479"/>
        <v>0</v>
      </c>
      <c r="AC2451" s="49">
        <f t="shared" si="479"/>
        <v>0</v>
      </c>
      <c r="AD2451" s="49">
        <f t="shared" si="479"/>
        <v>0</v>
      </c>
      <c r="AE2451" s="51">
        <f t="shared" si="478"/>
        <v>0</v>
      </c>
      <c r="AF2451" s="51">
        <f>IF(C2451=A_Stammdaten!$B$12,D_SAV!$U2451-D_SAV!$AG2451,HLOOKUP(A_Stammdaten!$B$12-1,$AH$4:$AN$4004,ROW(C2451)-3,FALSE)-$AG2451)</f>
        <v>0</v>
      </c>
      <c r="AG2451" s="51">
        <f>HLOOKUP(A_Stammdaten!$B$12,$AH$4:$AN$4004,ROW(C2451)-3,FALSE)</f>
        <v>0</v>
      </c>
      <c r="AH2451" s="51">
        <f t="shared" si="482"/>
        <v>0</v>
      </c>
      <c r="AI2451" s="51">
        <f t="shared" si="483"/>
        <v>0</v>
      </c>
      <c r="AJ2451" s="51">
        <f t="shared" si="484"/>
        <v>0</v>
      </c>
      <c r="AK2451" s="51">
        <f t="shared" si="485"/>
        <v>0</v>
      </c>
      <c r="AL2451" s="51">
        <f t="shared" si="486"/>
        <v>0</v>
      </c>
      <c r="AM2451" s="51">
        <f t="shared" si="487"/>
        <v>0</v>
      </c>
      <c r="AN2451" s="51">
        <f t="shared" si="488"/>
        <v>0</v>
      </c>
    </row>
    <row r="2452" spans="1:40" x14ac:dyDescent="0.25">
      <c r="A2452" s="17"/>
      <c r="B2452" s="17"/>
      <c r="C2452" s="35"/>
      <c r="D2452" s="17"/>
      <c r="E2452" s="17"/>
      <c r="F2452" s="17"/>
      <c r="G2452" s="62">
        <f t="shared" si="489"/>
        <v>0</v>
      </c>
      <c r="H2452" s="17"/>
      <c r="I2452" s="17"/>
      <c r="J2452" s="17"/>
      <c r="K2452" s="17"/>
      <c r="L2452" s="17"/>
      <c r="M2452" s="17"/>
      <c r="N2452" s="17"/>
      <c r="O2452" s="17"/>
      <c r="P2452" s="115"/>
      <c r="Q2452" s="62">
        <f>IF(C2452&gt;A_Stammdaten!$B$12,0,SUM(G2452,H2452,J2452,K2452,M2452,N2452)-SUM(I2452,L2452,O2452,P2452))</f>
        <v>0</v>
      </c>
      <c r="R2452" s="17"/>
      <c r="S2452" s="17"/>
      <c r="T2452" s="17"/>
      <c r="U2452" s="62">
        <f t="shared" si="481"/>
        <v>0</v>
      </c>
      <c r="V2452" s="63">
        <f>IF(ISBLANK($B2452),0,VLOOKUP($B2452,Listen!$A$2:$C$45,2,FALSE))</f>
        <v>0</v>
      </c>
      <c r="W2452" s="63">
        <f>IF(ISBLANK($B2452),0,VLOOKUP($B2452,Listen!$A$2:$C$45,3,FALSE))</f>
        <v>0</v>
      </c>
      <c r="X2452" s="49">
        <f t="shared" si="480"/>
        <v>0</v>
      </c>
      <c r="Y2452" s="49">
        <f t="shared" si="479"/>
        <v>0</v>
      </c>
      <c r="Z2452" s="49">
        <f t="shared" si="479"/>
        <v>0</v>
      </c>
      <c r="AA2452" s="49">
        <f t="shared" si="479"/>
        <v>0</v>
      </c>
      <c r="AB2452" s="49">
        <f t="shared" si="479"/>
        <v>0</v>
      </c>
      <c r="AC2452" s="49">
        <f t="shared" si="479"/>
        <v>0</v>
      </c>
      <c r="AD2452" s="49">
        <f t="shared" si="479"/>
        <v>0</v>
      </c>
      <c r="AE2452" s="51">
        <f t="shared" si="478"/>
        <v>0</v>
      </c>
      <c r="AF2452" s="51">
        <f>IF(C2452=A_Stammdaten!$B$12,D_SAV!$U2452-D_SAV!$AG2452,HLOOKUP(A_Stammdaten!$B$12-1,$AH$4:$AN$4004,ROW(C2452)-3,FALSE)-$AG2452)</f>
        <v>0</v>
      </c>
      <c r="AG2452" s="51">
        <f>HLOOKUP(A_Stammdaten!$B$12,$AH$4:$AN$4004,ROW(C2452)-3,FALSE)</f>
        <v>0</v>
      </c>
      <c r="AH2452" s="51">
        <f t="shared" si="482"/>
        <v>0</v>
      </c>
      <c r="AI2452" s="51">
        <f t="shared" si="483"/>
        <v>0</v>
      </c>
      <c r="AJ2452" s="51">
        <f t="shared" si="484"/>
        <v>0</v>
      </c>
      <c r="AK2452" s="51">
        <f t="shared" si="485"/>
        <v>0</v>
      </c>
      <c r="AL2452" s="51">
        <f t="shared" si="486"/>
        <v>0</v>
      </c>
      <c r="AM2452" s="51">
        <f t="shared" si="487"/>
        <v>0</v>
      </c>
      <c r="AN2452" s="51">
        <f t="shared" si="488"/>
        <v>0</v>
      </c>
    </row>
    <row r="2453" spans="1:40" x14ac:dyDescent="0.25">
      <c r="A2453" s="17"/>
      <c r="B2453" s="17"/>
      <c r="C2453" s="35"/>
      <c r="D2453" s="17"/>
      <c r="E2453" s="17"/>
      <c r="F2453" s="17"/>
      <c r="G2453" s="62">
        <f t="shared" si="489"/>
        <v>0</v>
      </c>
      <c r="H2453" s="17"/>
      <c r="I2453" s="17"/>
      <c r="J2453" s="17"/>
      <c r="K2453" s="17"/>
      <c r="L2453" s="17"/>
      <c r="M2453" s="17"/>
      <c r="N2453" s="17"/>
      <c r="O2453" s="17"/>
      <c r="P2453" s="115"/>
      <c r="Q2453" s="62">
        <f>IF(C2453&gt;A_Stammdaten!$B$12,0,SUM(G2453,H2453,J2453,K2453,M2453,N2453)-SUM(I2453,L2453,O2453,P2453))</f>
        <v>0</v>
      </c>
      <c r="R2453" s="17"/>
      <c r="S2453" s="17"/>
      <c r="T2453" s="17"/>
      <c r="U2453" s="62">
        <f t="shared" si="481"/>
        <v>0</v>
      </c>
      <c r="V2453" s="63">
        <f>IF(ISBLANK($B2453),0,VLOOKUP($B2453,Listen!$A$2:$C$45,2,FALSE))</f>
        <v>0</v>
      </c>
      <c r="W2453" s="63">
        <f>IF(ISBLANK($B2453),0,VLOOKUP($B2453,Listen!$A$2:$C$45,3,FALSE))</f>
        <v>0</v>
      </c>
      <c r="X2453" s="49">
        <f t="shared" si="480"/>
        <v>0</v>
      </c>
      <c r="Y2453" s="49">
        <f t="shared" si="479"/>
        <v>0</v>
      </c>
      <c r="Z2453" s="49">
        <f t="shared" si="479"/>
        <v>0</v>
      </c>
      <c r="AA2453" s="49">
        <f t="shared" si="479"/>
        <v>0</v>
      </c>
      <c r="AB2453" s="49">
        <f t="shared" si="479"/>
        <v>0</v>
      </c>
      <c r="AC2453" s="49">
        <f t="shared" si="479"/>
        <v>0</v>
      </c>
      <c r="AD2453" s="49">
        <f t="shared" si="479"/>
        <v>0</v>
      </c>
      <c r="AE2453" s="51">
        <f t="shared" ref="AE2453:AE2516" si="490">AG2453+AF2453</f>
        <v>0</v>
      </c>
      <c r="AF2453" s="51">
        <f>IF(C2453=A_Stammdaten!$B$12,D_SAV!$U2453-D_SAV!$AG2453,HLOOKUP(A_Stammdaten!$B$12-1,$AH$4:$AN$4004,ROW(C2453)-3,FALSE)-$AG2453)</f>
        <v>0</v>
      </c>
      <c r="AG2453" s="51">
        <f>HLOOKUP(A_Stammdaten!$B$12,$AH$4:$AN$4004,ROW(C2453)-3,FALSE)</f>
        <v>0</v>
      </c>
      <c r="AH2453" s="51">
        <f t="shared" si="482"/>
        <v>0</v>
      </c>
      <c r="AI2453" s="51">
        <f t="shared" si="483"/>
        <v>0</v>
      </c>
      <c r="AJ2453" s="51">
        <f t="shared" si="484"/>
        <v>0</v>
      </c>
      <c r="AK2453" s="51">
        <f t="shared" si="485"/>
        <v>0</v>
      </c>
      <c r="AL2453" s="51">
        <f t="shared" si="486"/>
        <v>0</v>
      </c>
      <c r="AM2453" s="51">
        <f t="shared" si="487"/>
        <v>0</v>
      </c>
      <c r="AN2453" s="51">
        <f t="shared" si="488"/>
        <v>0</v>
      </c>
    </row>
    <row r="2454" spans="1:40" x14ac:dyDescent="0.25">
      <c r="A2454" s="17"/>
      <c r="B2454" s="17"/>
      <c r="C2454" s="35"/>
      <c r="D2454" s="17"/>
      <c r="E2454" s="17"/>
      <c r="F2454" s="17"/>
      <c r="G2454" s="62">
        <f t="shared" si="489"/>
        <v>0</v>
      </c>
      <c r="H2454" s="17"/>
      <c r="I2454" s="17"/>
      <c r="J2454" s="17"/>
      <c r="K2454" s="17"/>
      <c r="L2454" s="17"/>
      <c r="M2454" s="17"/>
      <c r="N2454" s="17"/>
      <c r="O2454" s="17"/>
      <c r="P2454" s="115"/>
      <c r="Q2454" s="62">
        <f>IF(C2454&gt;A_Stammdaten!$B$12,0,SUM(G2454,H2454,J2454,K2454,M2454,N2454)-SUM(I2454,L2454,O2454,P2454))</f>
        <v>0</v>
      </c>
      <c r="R2454" s="17"/>
      <c r="S2454" s="17"/>
      <c r="T2454" s="17"/>
      <c r="U2454" s="62">
        <f t="shared" si="481"/>
        <v>0</v>
      </c>
      <c r="V2454" s="63">
        <f>IF(ISBLANK($B2454),0,VLOOKUP($B2454,Listen!$A$2:$C$45,2,FALSE))</f>
        <v>0</v>
      </c>
      <c r="W2454" s="63">
        <f>IF(ISBLANK($B2454),0,VLOOKUP($B2454,Listen!$A$2:$C$45,3,FALSE))</f>
        <v>0</v>
      </c>
      <c r="X2454" s="49">
        <f t="shared" si="480"/>
        <v>0</v>
      </c>
      <c r="Y2454" s="49">
        <f t="shared" si="479"/>
        <v>0</v>
      </c>
      <c r="Z2454" s="49">
        <f t="shared" si="479"/>
        <v>0</v>
      </c>
      <c r="AA2454" s="49">
        <f t="shared" si="479"/>
        <v>0</v>
      </c>
      <c r="AB2454" s="49">
        <f t="shared" si="479"/>
        <v>0</v>
      </c>
      <c r="AC2454" s="49">
        <f t="shared" si="479"/>
        <v>0</v>
      </c>
      <c r="AD2454" s="49">
        <f t="shared" si="479"/>
        <v>0</v>
      </c>
      <c r="AE2454" s="51">
        <f t="shared" si="490"/>
        <v>0</v>
      </c>
      <c r="AF2454" s="51">
        <f>IF(C2454=A_Stammdaten!$B$12,D_SAV!$U2454-D_SAV!$AG2454,HLOOKUP(A_Stammdaten!$B$12-1,$AH$4:$AN$4004,ROW(C2454)-3,FALSE)-$AG2454)</f>
        <v>0</v>
      </c>
      <c r="AG2454" s="51">
        <f>HLOOKUP(A_Stammdaten!$B$12,$AH$4:$AN$4004,ROW(C2454)-3,FALSE)</f>
        <v>0</v>
      </c>
      <c r="AH2454" s="51">
        <f t="shared" si="482"/>
        <v>0</v>
      </c>
      <c r="AI2454" s="51">
        <f t="shared" si="483"/>
        <v>0</v>
      </c>
      <c r="AJ2454" s="51">
        <f t="shared" si="484"/>
        <v>0</v>
      </c>
      <c r="AK2454" s="51">
        <f t="shared" si="485"/>
        <v>0</v>
      </c>
      <c r="AL2454" s="51">
        <f t="shared" si="486"/>
        <v>0</v>
      </c>
      <c r="AM2454" s="51">
        <f t="shared" si="487"/>
        <v>0</v>
      </c>
      <c r="AN2454" s="51">
        <f t="shared" si="488"/>
        <v>0</v>
      </c>
    </row>
    <row r="2455" spans="1:40" x14ac:dyDescent="0.25">
      <c r="A2455" s="17"/>
      <c r="B2455" s="17"/>
      <c r="C2455" s="35"/>
      <c r="D2455" s="17"/>
      <c r="E2455" s="17"/>
      <c r="F2455" s="17"/>
      <c r="G2455" s="62">
        <f t="shared" si="489"/>
        <v>0</v>
      </c>
      <c r="H2455" s="17"/>
      <c r="I2455" s="17"/>
      <c r="J2455" s="17"/>
      <c r="K2455" s="17"/>
      <c r="L2455" s="17"/>
      <c r="M2455" s="17"/>
      <c r="N2455" s="17"/>
      <c r="O2455" s="17"/>
      <c r="P2455" s="115"/>
      <c r="Q2455" s="62">
        <f>IF(C2455&gt;A_Stammdaten!$B$12,0,SUM(G2455,H2455,J2455,K2455,M2455,N2455)-SUM(I2455,L2455,O2455,P2455))</f>
        <v>0</v>
      </c>
      <c r="R2455" s="17"/>
      <c r="S2455" s="17"/>
      <c r="T2455" s="17"/>
      <c r="U2455" s="62">
        <f t="shared" si="481"/>
        <v>0</v>
      </c>
      <c r="V2455" s="63">
        <f>IF(ISBLANK($B2455),0,VLOOKUP($B2455,Listen!$A$2:$C$45,2,FALSE))</f>
        <v>0</v>
      </c>
      <c r="W2455" s="63">
        <f>IF(ISBLANK($B2455),0,VLOOKUP($B2455,Listen!$A$2:$C$45,3,FALSE))</f>
        <v>0</v>
      </c>
      <c r="X2455" s="49">
        <f t="shared" si="480"/>
        <v>0</v>
      </c>
      <c r="Y2455" s="49">
        <f t="shared" si="479"/>
        <v>0</v>
      </c>
      <c r="Z2455" s="49">
        <f t="shared" si="479"/>
        <v>0</v>
      </c>
      <c r="AA2455" s="49">
        <f t="shared" si="479"/>
        <v>0</v>
      </c>
      <c r="AB2455" s="49">
        <f t="shared" si="479"/>
        <v>0</v>
      </c>
      <c r="AC2455" s="49">
        <f t="shared" si="479"/>
        <v>0</v>
      </c>
      <c r="AD2455" s="49">
        <f t="shared" si="479"/>
        <v>0</v>
      </c>
      <c r="AE2455" s="51">
        <f t="shared" si="490"/>
        <v>0</v>
      </c>
      <c r="AF2455" s="51">
        <f>IF(C2455=A_Stammdaten!$B$12,D_SAV!$U2455-D_SAV!$AG2455,HLOOKUP(A_Stammdaten!$B$12-1,$AH$4:$AN$4004,ROW(C2455)-3,FALSE)-$AG2455)</f>
        <v>0</v>
      </c>
      <c r="AG2455" s="51">
        <f>HLOOKUP(A_Stammdaten!$B$12,$AH$4:$AN$4004,ROW(C2455)-3,FALSE)</f>
        <v>0</v>
      </c>
      <c r="AH2455" s="51">
        <f t="shared" si="482"/>
        <v>0</v>
      </c>
      <c r="AI2455" s="51">
        <f t="shared" si="483"/>
        <v>0</v>
      </c>
      <c r="AJ2455" s="51">
        <f t="shared" si="484"/>
        <v>0</v>
      </c>
      <c r="AK2455" s="51">
        <f t="shared" si="485"/>
        <v>0</v>
      </c>
      <c r="AL2455" s="51">
        <f t="shared" si="486"/>
        <v>0</v>
      </c>
      <c r="AM2455" s="51">
        <f t="shared" si="487"/>
        <v>0</v>
      </c>
      <c r="AN2455" s="51">
        <f t="shared" si="488"/>
        <v>0</v>
      </c>
    </row>
    <row r="2456" spans="1:40" x14ac:dyDescent="0.25">
      <c r="A2456" s="17"/>
      <c r="B2456" s="17"/>
      <c r="C2456" s="35"/>
      <c r="D2456" s="17"/>
      <c r="E2456" s="17"/>
      <c r="F2456" s="17"/>
      <c r="G2456" s="62">
        <f t="shared" si="489"/>
        <v>0</v>
      </c>
      <c r="H2456" s="17"/>
      <c r="I2456" s="17"/>
      <c r="J2456" s="17"/>
      <c r="K2456" s="17"/>
      <c r="L2456" s="17"/>
      <c r="M2456" s="17"/>
      <c r="N2456" s="17"/>
      <c r="O2456" s="17"/>
      <c r="P2456" s="115"/>
      <c r="Q2456" s="62">
        <f>IF(C2456&gt;A_Stammdaten!$B$12,0,SUM(G2456,H2456,J2456,K2456,M2456,N2456)-SUM(I2456,L2456,O2456,P2456))</f>
        <v>0</v>
      </c>
      <c r="R2456" s="17"/>
      <c r="S2456" s="17"/>
      <c r="T2456" s="17"/>
      <c r="U2456" s="62">
        <f t="shared" si="481"/>
        <v>0</v>
      </c>
      <c r="V2456" s="63">
        <f>IF(ISBLANK($B2456),0,VLOOKUP($B2456,Listen!$A$2:$C$45,2,FALSE))</f>
        <v>0</v>
      </c>
      <c r="W2456" s="63">
        <f>IF(ISBLANK($B2456),0,VLOOKUP($B2456,Listen!$A$2:$C$45,3,FALSE))</f>
        <v>0</v>
      </c>
      <c r="X2456" s="49">
        <f t="shared" si="480"/>
        <v>0</v>
      </c>
      <c r="Y2456" s="49">
        <f t="shared" si="479"/>
        <v>0</v>
      </c>
      <c r="Z2456" s="49">
        <f t="shared" si="479"/>
        <v>0</v>
      </c>
      <c r="AA2456" s="49">
        <f t="shared" si="479"/>
        <v>0</v>
      </c>
      <c r="AB2456" s="49">
        <f t="shared" si="479"/>
        <v>0</v>
      </c>
      <c r="AC2456" s="49">
        <f t="shared" si="479"/>
        <v>0</v>
      </c>
      <c r="AD2456" s="49">
        <f t="shared" si="479"/>
        <v>0</v>
      </c>
      <c r="AE2456" s="51">
        <f t="shared" si="490"/>
        <v>0</v>
      </c>
      <c r="AF2456" s="51">
        <f>IF(C2456=A_Stammdaten!$B$12,D_SAV!$U2456-D_SAV!$AG2456,HLOOKUP(A_Stammdaten!$B$12-1,$AH$4:$AN$4004,ROW(C2456)-3,FALSE)-$AG2456)</f>
        <v>0</v>
      </c>
      <c r="AG2456" s="51">
        <f>HLOOKUP(A_Stammdaten!$B$12,$AH$4:$AN$4004,ROW(C2456)-3,FALSE)</f>
        <v>0</v>
      </c>
      <c r="AH2456" s="51">
        <f t="shared" si="482"/>
        <v>0</v>
      </c>
      <c r="AI2456" s="51">
        <f t="shared" si="483"/>
        <v>0</v>
      </c>
      <c r="AJ2456" s="51">
        <f t="shared" si="484"/>
        <v>0</v>
      </c>
      <c r="AK2456" s="51">
        <f t="shared" si="485"/>
        <v>0</v>
      </c>
      <c r="AL2456" s="51">
        <f t="shared" si="486"/>
        <v>0</v>
      </c>
      <c r="AM2456" s="51">
        <f t="shared" si="487"/>
        <v>0</v>
      </c>
      <c r="AN2456" s="51">
        <f t="shared" si="488"/>
        <v>0</v>
      </c>
    </row>
    <row r="2457" spans="1:40" x14ac:dyDescent="0.25">
      <c r="A2457" s="17"/>
      <c r="B2457" s="17"/>
      <c r="C2457" s="35"/>
      <c r="D2457" s="17"/>
      <c r="E2457" s="17"/>
      <c r="F2457" s="17"/>
      <c r="G2457" s="62">
        <f t="shared" si="489"/>
        <v>0</v>
      </c>
      <c r="H2457" s="17"/>
      <c r="I2457" s="17"/>
      <c r="J2457" s="17"/>
      <c r="K2457" s="17"/>
      <c r="L2457" s="17"/>
      <c r="M2457" s="17"/>
      <c r="N2457" s="17"/>
      <c r="O2457" s="17"/>
      <c r="P2457" s="115"/>
      <c r="Q2457" s="62">
        <f>IF(C2457&gt;A_Stammdaten!$B$12,0,SUM(G2457,H2457,J2457,K2457,M2457,N2457)-SUM(I2457,L2457,O2457,P2457))</f>
        <v>0</v>
      </c>
      <c r="R2457" s="17"/>
      <c r="S2457" s="17"/>
      <c r="T2457" s="17"/>
      <c r="U2457" s="62">
        <f t="shared" si="481"/>
        <v>0</v>
      </c>
      <c r="V2457" s="63">
        <f>IF(ISBLANK($B2457),0,VLOOKUP($B2457,Listen!$A$2:$C$45,2,FALSE))</f>
        <v>0</v>
      </c>
      <c r="W2457" s="63">
        <f>IF(ISBLANK($B2457),0,VLOOKUP($B2457,Listen!$A$2:$C$45,3,FALSE))</f>
        <v>0</v>
      </c>
      <c r="X2457" s="49">
        <f t="shared" si="480"/>
        <v>0</v>
      </c>
      <c r="Y2457" s="49">
        <f t="shared" si="479"/>
        <v>0</v>
      </c>
      <c r="Z2457" s="49">
        <f t="shared" si="479"/>
        <v>0</v>
      </c>
      <c r="AA2457" s="49">
        <f t="shared" si="479"/>
        <v>0</v>
      </c>
      <c r="AB2457" s="49">
        <f t="shared" si="479"/>
        <v>0</v>
      </c>
      <c r="AC2457" s="49">
        <f t="shared" si="479"/>
        <v>0</v>
      </c>
      <c r="AD2457" s="49">
        <f t="shared" si="479"/>
        <v>0</v>
      </c>
      <c r="AE2457" s="51">
        <f t="shared" si="490"/>
        <v>0</v>
      </c>
      <c r="AF2457" s="51">
        <f>IF(C2457=A_Stammdaten!$B$12,D_SAV!$U2457-D_SAV!$AG2457,HLOOKUP(A_Stammdaten!$B$12-1,$AH$4:$AN$4004,ROW(C2457)-3,FALSE)-$AG2457)</f>
        <v>0</v>
      </c>
      <c r="AG2457" s="51">
        <f>HLOOKUP(A_Stammdaten!$B$12,$AH$4:$AN$4004,ROW(C2457)-3,FALSE)</f>
        <v>0</v>
      </c>
      <c r="AH2457" s="51">
        <f t="shared" si="482"/>
        <v>0</v>
      </c>
      <c r="AI2457" s="51">
        <f t="shared" si="483"/>
        <v>0</v>
      </c>
      <c r="AJ2457" s="51">
        <f t="shared" si="484"/>
        <v>0</v>
      </c>
      <c r="AK2457" s="51">
        <f t="shared" si="485"/>
        <v>0</v>
      </c>
      <c r="AL2457" s="51">
        <f t="shared" si="486"/>
        <v>0</v>
      </c>
      <c r="AM2457" s="51">
        <f t="shared" si="487"/>
        <v>0</v>
      </c>
      <c r="AN2457" s="51">
        <f t="shared" si="488"/>
        <v>0</v>
      </c>
    </row>
    <row r="2458" spans="1:40" x14ac:dyDescent="0.25">
      <c r="A2458" s="17"/>
      <c r="B2458" s="17"/>
      <c r="C2458" s="35"/>
      <c r="D2458" s="17"/>
      <c r="E2458" s="17"/>
      <c r="F2458" s="17"/>
      <c r="G2458" s="62">
        <f t="shared" si="489"/>
        <v>0</v>
      </c>
      <c r="H2458" s="17"/>
      <c r="I2458" s="17"/>
      <c r="J2458" s="17"/>
      <c r="K2458" s="17"/>
      <c r="L2458" s="17"/>
      <c r="M2458" s="17"/>
      <c r="N2458" s="17"/>
      <c r="O2458" s="17"/>
      <c r="P2458" s="115"/>
      <c r="Q2458" s="62">
        <f>IF(C2458&gt;A_Stammdaten!$B$12,0,SUM(G2458,H2458,J2458,K2458,M2458,N2458)-SUM(I2458,L2458,O2458,P2458))</f>
        <v>0</v>
      </c>
      <c r="R2458" s="17"/>
      <c r="S2458" s="17"/>
      <c r="T2458" s="17"/>
      <c r="U2458" s="62">
        <f t="shared" si="481"/>
        <v>0</v>
      </c>
      <c r="V2458" s="63">
        <f>IF(ISBLANK($B2458),0,VLOOKUP($B2458,Listen!$A$2:$C$45,2,FALSE))</f>
        <v>0</v>
      </c>
      <c r="W2458" s="63">
        <f>IF(ISBLANK($B2458),0,VLOOKUP($B2458,Listen!$A$2:$C$45,3,FALSE))</f>
        <v>0</v>
      </c>
      <c r="X2458" s="49">
        <f t="shared" si="480"/>
        <v>0</v>
      </c>
      <c r="Y2458" s="49">
        <f t="shared" si="479"/>
        <v>0</v>
      </c>
      <c r="Z2458" s="49">
        <f t="shared" si="479"/>
        <v>0</v>
      </c>
      <c r="AA2458" s="49">
        <f t="shared" si="479"/>
        <v>0</v>
      </c>
      <c r="AB2458" s="49">
        <f t="shared" si="479"/>
        <v>0</v>
      </c>
      <c r="AC2458" s="49">
        <f t="shared" si="479"/>
        <v>0</v>
      </c>
      <c r="AD2458" s="49">
        <f t="shared" si="479"/>
        <v>0</v>
      </c>
      <c r="AE2458" s="51">
        <f t="shared" si="490"/>
        <v>0</v>
      </c>
      <c r="AF2458" s="51">
        <f>IF(C2458=A_Stammdaten!$B$12,D_SAV!$U2458-D_SAV!$AG2458,HLOOKUP(A_Stammdaten!$B$12-1,$AH$4:$AN$4004,ROW(C2458)-3,FALSE)-$AG2458)</f>
        <v>0</v>
      </c>
      <c r="AG2458" s="51">
        <f>HLOOKUP(A_Stammdaten!$B$12,$AH$4:$AN$4004,ROW(C2458)-3,FALSE)</f>
        <v>0</v>
      </c>
      <c r="AH2458" s="51">
        <f t="shared" si="482"/>
        <v>0</v>
      </c>
      <c r="AI2458" s="51">
        <f t="shared" si="483"/>
        <v>0</v>
      </c>
      <c r="AJ2458" s="51">
        <f t="shared" si="484"/>
        <v>0</v>
      </c>
      <c r="AK2458" s="51">
        <f t="shared" si="485"/>
        <v>0</v>
      </c>
      <c r="AL2458" s="51">
        <f t="shared" si="486"/>
        <v>0</v>
      </c>
      <c r="AM2458" s="51">
        <f t="shared" si="487"/>
        <v>0</v>
      </c>
      <c r="AN2458" s="51">
        <f t="shared" si="488"/>
        <v>0</v>
      </c>
    </row>
    <row r="2459" spans="1:40" x14ac:dyDescent="0.25">
      <c r="A2459" s="17"/>
      <c r="B2459" s="17"/>
      <c r="C2459" s="35"/>
      <c r="D2459" s="17"/>
      <c r="E2459" s="17"/>
      <c r="F2459" s="17"/>
      <c r="G2459" s="62">
        <f t="shared" si="489"/>
        <v>0</v>
      </c>
      <c r="H2459" s="17"/>
      <c r="I2459" s="17"/>
      <c r="J2459" s="17"/>
      <c r="K2459" s="17"/>
      <c r="L2459" s="17"/>
      <c r="M2459" s="17"/>
      <c r="N2459" s="17"/>
      <c r="O2459" s="17"/>
      <c r="P2459" s="115"/>
      <c r="Q2459" s="62">
        <f>IF(C2459&gt;A_Stammdaten!$B$12,0,SUM(G2459,H2459,J2459,K2459,M2459,N2459)-SUM(I2459,L2459,O2459,P2459))</f>
        <v>0</v>
      </c>
      <c r="R2459" s="17"/>
      <c r="S2459" s="17"/>
      <c r="T2459" s="17"/>
      <c r="U2459" s="62">
        <f t="shared" si="481"/>
        <v>0</v>
      </c>
      <c r="V2459" s="63">
        <f>IF(ISBLANK($B2459),0,VLOOKUP($B2459,Listen!$A$2:$C$45,2,FALSE))</f>
        <v>0</v>
      </c>
      <c r="W2459" s="63">
        <f>IF(ISBLANK($B2459),0,VLOOKUP($B2459,Listen!$A$2:$C$45,3,FALSE))</f>
        <v>0</v>
      </c>
      <c r="X2459" s="49">
        <f t="shared" si="480"/>
        <v>0</v>
      </c>
      <c r="Y2459" s="49">
        <f t="shared" si="479"/>
        <v>0</v>
      </c>
      <c r="Z2459" s="49">
        <f t="shared" si="479"/>
        <v>0</v>
      </c>
      <c r="AA2459" s="49">
        <f t="shared" si="479"/>
        <v>0</v>
      </c>
      <c r="AB2459" s="49">
        <f t="shared" si="479"/>
        <v>0</v>
      </c>
      <c r="AC2459" s="49">
        <f t="shared" si="479"/>
        <v>0</v>
      </c>
      <c r="AD2459" s="49">
        <f t="shared" si="479"/>
        <v>0</v>
      </c>
      <c r="AE2459" s="51">
        <f t="shared" si="490"/>
        <v>0</v>
      </c>
      <c r="AF2459" s="51">
        <f>IF(C2459=A_Stammdaten!$B$12,D_SAV!$U2459-D_SAV!$AG2459,HLOOKUP(A_Stammdaten!$B$12-1,$AH$4:$AN$4004,ROW(C2459)-3,FALSE)-$AG2459)</f>
        <v>0</v>
      </c>
      <c r="AG2459" s="51">
        <f>HLOOKUP(A_Stammdaten!$B$12,$AH$4:$AN$4004,ROW(C2459)-3,FALSE)</f>
        <v>0</v>
      </c>
      <c r="AH2459" s="51">
        <f t="shared" si="482"/>
        <v>0</v>
      </c>
      <c r="AI2459" s="51">
        <f t="shared" si="483"/>
        <v>0</v>
      </c>
      <c r="AJ2459" s="51">
        <f t="shared" si="484"/>
        <v>0</v>
      </c>
      <c r="AK2459" s="51">
        <f t="shared" si="485"/>
        <v>0</v>
      </c>
      <c r="AL2459" s="51">
        <f t="shared" si="486"/>
        <v>0</v>
      </c>
      <c r="AM2459" s="51">
        <f t="shared" si="487"/>
        <v>0</v>
      </c>
      <c r="AN2459" s="51">
        <f t="shared" si="488"/>
        <v>0</v>
      </c>
    </row>
    <row r="2460" spans="1:40" x14ac:dyDescent="0.25">
      <c r="A2460" s="17"/>
      <c r="B2460" s="17"/>
      <c r="C2460" s="35"/>
      <c r="D2460" s="17"/>
      <c r="E2460" s="17"/>
      <c r="F2460" s="17"/>
      <c r="G2460" s="62">
        <f t="shared" si="489"/>
        <v>0</v>
      </c>
      <c r="H2460" s="17"/>
      <c r="I2460" s="17"/>
      <c r="J2460" s="17"/>
      <c r="K2460" s="17"/>
      <c r="L2460" s="17"/>
      <c r="M2460" s="17"/>
      <c r="N2460" s="17"/>
      <c r="O2460" s="17"/>
      <c r="P2460" s="115"/>
      <c r="Q2460" s="62">
        <f>IF(C2460&gt;A_Stammdaten!$B$12,0,SUM(G2460,H2460,J2460,K2460,M2460,N2460)-SUM(I2460,L2460,O2460,P2460))</f>
        <v>0</v>
      </c>
      <c r="R2460" s="17"/>
      <c r="S2460" s="17"/>
      <c r="T2460" s="17"/>
      <c r="U2460" s="62">
        <f t="shared" si="481"/>
        <v>0</v>
      </c>
      <c r="V2460" s="63">
        <f>IF(ISBLANK($B2460),0,VLOOKUP($B2460,Listen!$A$2:$C$45,2,FALSE))</f>
        <v>0</v>
      </c>
      <c r="W2460" s="63">
        <f>IF(ISBLANK($B2460),0,VLOOKUP($B2460,Listen!$A$2:$C$45,3,FALSE))</f>
        <v>0</v>
      </c>
      <c r="X2460" s="49">
        <f t="shared" si="480"/>
        <v>0</v>
      </c>
      <c r="Y2460" s="49">
        <f t="shared" si="479"/>
        <v>0</v>
      </c>
      <c r="Z2460" s="49">
        <f t="shared" si="479"/>
        <v>0</v>
      </c>
      <c r="AA2460" s="49">
        <f t="shared" si="479"/>
        <v>0</v>
      </c>
      <c r="AB2460" s="49">
        <f t="shared" si="479"/>
        <v>0</v>
      </c>
      <c r="AC2460" s="49">
        <f t="shared" si="479"/>
        <v>0</v>
      </c>
      <c r="AD2460" s="49">
        <f t="shared" si="479"/>
        <v>0</v>
      </c>
      <c r="AE2460" s="51">
        <f t="shared" si="490"/>
        <v>0</v>
      </c>
      <c r="AF2460" s="51">
        <f>IF(C2460=A_Stammdaten!$B$12,D_SAV!$U2460-D_SAV!$AG2460,HLOOKUP(A_Stammdaten!$B$12-1,$AH$4:$AN$4004,ROW(C2460)-3,FALSE)-$AG2460)</f>
        <v>0</v>
      </c>
      <c r="AG2460" s="51">
        <f>HLOOKUP(A_Stammdaten!$B$12,$AH$4:$AN$4004,ROW(C2460)-3,FALSE)</f>
        <v>0</v>
      </c>
      <c r="AH2460" s="51">
        <f t="shared" si="482"/>
        <v>0</v>
      </c>
      <c r="AI2460" s="51">
        <f t="shared" si="483"/>
        <v>0</v>
      </c>
      <c r="AJ2460" s="51">
        <f t="shared" si="484"/>
        <v>0</v>
      </c>
      <c r="AK2460" s="51">
        <f t="shared" si="485"/>
        <v>0</v>
      </c>
      <c r="AL2460" s="51">
        <f t="shared" si="486"/>
        <v>0</v>
      </c>
      <c r="AM2460" s="51">
        <f t="shared" si="487"/>
        <v>0</v>
      </c>
      <c r="AN2460" s="51">
        <f t="shared" si="488"/>
        <v>0</v>
      </c>
    </row>
    <row r="2461" spans="1:40" x14ac:dyDescent="0.25">
      <c r="A2461" s="17"/>
      <c r="B2461" s="17"/>
      <c r="C2461" s="35"/>
      <c r="D2461" s="17"/>
      <c r="E2461" s="17"/>
      <c r="F2461" s="17"/>
      <c r="G2461" s="62">
        <f t="shared" si="489"/>
        <v>0</v>
      </c>
      <c r="H2461" s="17"/>
      <c r="I2461" s="17"/>
      <c r="J2461" s="17"/>
      <c r="K2461" s="17"/>
      <c r="L2461" s="17"/>
      <c r="M2461" s="17"/>
      <c r="N2461" s="17"/>
      <c r="O2461" s="17"/>
      <c r="P2461" s="115"/>
      <c r="Q2461" s="62">
        <f>IF(C2461&gt;A_Stammdaten!$B$12,0,SUM(G2461,H2461,J2461,K2461,M2461,N2461)-SUM(I2461,L2461,O2461,P2461))</f>
        <v>0</v>
      </c>
      <c r="R2461" s="17"/>
      <c r="S2461" s="17"/>
      <c r="T2461" s="17"/>
      <c r="U2461" s="62">
        <f t="shared" si="481"/>
        <v>0</v>
      </c>
      <c r="V2461" s="63">
        <f>IF(ISBLANK($B2461),0,VLOOKUP($B2461,Listen!$A$2:$C$45,2,FALSE))</f>
        <v>0</v>
      </c>
      <c r="W2461" s="63">
        <f>IF(ISBLANK($B2461),0,VLOOKUP($B2461,Listen!$A$2:$C$45,3,FALSE))</f>
        <v>0</v>
      </c>
      <c r="X2461" s="49">
        <f t="shared" si="480"/>
        <v>0</v>
      </c>
      <c r="Y2461" s="49">
        <f t="shared" si="479"/>
        <v>0</v>
      </c>
      <c r="Z2461" s="49">
        <f t="shared" si="479"/>
        <v>0</v>
      </c>
      <c r="AA2461" s="49">
        <f t="shared" si="479"/>
        <v>0</v>
      </c>
      <c r="AB2461" s="49">
        <f t="shared" si="479"/>
        <v>0</v>
      </c>
      <c r="AC2461" s="49">
        <f t="shared" si="479"/>
        <v>0</v>
      </c>
      <c r="AD2461" s="49">
        <f t="shared" si="479"/>
        <v>0</v>
      </c>
      <c r="AE2461" s="51">
        <f t="shared" si="490"/>
        <v>0</v>
      </c>
      <c r="AF2461" s="51">
        <f>IF(C2461=A_Stammdaten!$B$12,D_SAV!$U2461-D_SAV!$AG2461,HLOOKUP(A_Stammdaten!$B$12-1,$AH$4:$AN$4004,ROW(C2461)-3,FALSE)-$AG2461)</f>
        <v>0</v>
      </c>
      <c r="AG2461" s="51">
        <f>HLOOKUP(A_Stammdaten!$B$12,$AH$4:$AN$4004,ROW(C2461)-3,FALSE)</f>
        <v>0</v>
      </c>
      <c r="AH2461" s="51">
        <f t="shared" si="482"/>
        <v>0</v>
      </c>
      <c r="AI2461" s="51">
        <f t="shared" si="483"/>
        <v>0</v>
      </c>
      <c r="AJ2461" s="51">
        <f t="shared" si="484"/>
        <v>0</v>
      </c>
      <c r="AK2461" s="51">
        <f t="shared" si="485"/>
        <v>0</v>
      </c>
      <c r="AL2461" s="51">
        <f t="shared" si="486"/>
        <v>0</v>
      </c>
      <c r="AM2461" s="51">
        <f t="shared" si="487"/>
        <v>0</v>
      </c>
      <c r="AN2461" s="51">
        <f t="shared" si="488"/>
        <v>0</v>
      </c>
    </row>
    <row r="2462" spans="1:40" x14ac:dyDescent="0.25">
      <c r="A2462" s="17"/>
      <c r="B2462" s="17"/>
      <c r="C2462" s="35"/>
      <c r="D2462" s="17"/>
      <c r="E2462" s="17"/>
      <c r="F2462" s="17"/>
      <c r="G2462" s="62">
        <f t="shared" si="489"/>
        <v>0</v>
      </c>
      <c r="H2462" s="17"/>
      <c r="I2462" s="17"/>
      <c r="J2462" s="17"/>
      <c r="K2462" s="17"/>
      <c r="L2462" s="17"/>
      <c r="M2462" s="17"/>
      <c r="N2462" s="17"/>
      <c r="O2462" s="17"/>
      <c r="P2462" s="115"/>
      <c r="Q2462" s="62">
        <f>IF(C2462&gt;A_Stammdaten!$B$12,0,SUM(G2462,H2462,J2462,K2462,M2462,N2462)-SUM(I2462,L2462,O2462,P2462))</f>
        <v>0</v>
      </c>
      <c r="R2462" s="17"/>
      <c r="S2462" s="17"/>
      <c r="T2462" s="17"/>
      <c r="U2462" s="62">
        <f t="shared" si="481"/>
        <v>0</v>
      </c>
      <c r="V2462" s="63">
        <f>IF(ISBLANK($B2462),0,VLOOKUP($B2462,Listen!$A$2:$C$45,2,FALSE))</f>
        <v>0</v>
      </c>
      <c r="W2462" s="63">
        <f>IF(ISBLANK($B2462),0,VLOOKUP($B2462,Listen!$A$2:$C$45,3,FALSE))</f>
        <v>0</v>
      </c>
      <c r="X2462" s="49">
        <f t="shared" si="480"/>
        <v>0</v>
      </c>
      <c r="Y2462" s="49">
        <f t="shared" si="479"/>
        <v>0</v>
      </c>
      <c r="Z2462" s="49">
        <f t="shared" si="479"/>
        <v>0</v>
      </c>
      <c r="AA2462" s="49">
        <f t="shared" si="479"/>
        <v>0</v>
      </c>
      <c r="AB2462" s="49">
        <f t="shared" si="479"/>
        <v>0</v>
      </c>
      <c r="AC2462" s="49">
        <f t="shared" si="479"/>
        <v>0</v>
      </c>
      <c r="AD2462" s="49">
        <f t="shared" si="479"/>
        <v>0</v>
      </c>
      <c r="AE2462" s="51">
        <f t="shared" si="490"/>
        <v>0</v>
      </c>
      <c r="AF2462" s="51">
        <f>IF(C2462=A_Stammdaten!$B$12,D_SAV!$U2462-D_SAV!$AG2462,HLOOKUP(A_Stammdaten!$B$12-1,$AH$4:$AN$4004,ROW(C2462)-3,FALSE)-$AG2462)</f>
        <v>0</v>
      </c>
      <c r="AG2462" s="51">
        <f>HLOOKUP(A_Stammdaten!$B$12,$AH$4:$AN$4004,ROW(C2462)-3,FALSE)</f>
        <v>0</v>
      </c>
      <c r="AH2462" s="51">
        <f t="shared" si="482"/>
        <v>0</v>
      </c>
      <c r="AI2462" s="51">
        <f t="shared" si="483"/>
        <v>0</v>
      </c>
      <c r="AJ2462" s="51">
        <f t="shared" si="484"/>
        <v>0</v>
      </c>
      <c r="AK2462" s="51">
        <f t="shared" si="485"/>
        <v>0</v>
      </c>
      <c r="AL2462" s="51">
        <f t="shared" si="486"/>
        <v>0</v>
      </c>
      <c r="AM2462" s="51">
        <f t="shared" si="487"/>
        <v>0</v>
      </c>
      <c r="AN2462" s="51">
        <f t="shared" si="488"/>
        <v>0</v>
      </c>
    </row>
    <row r="2463" spans="1:40" x14ac:dyDescent="0.25">
      <c r="A2463" s="17"/>
      <c r="B2463" s="17"/>
      <c r="C2463" s="35"/>
      <c r="D2463" s="17"/>
      <c r="E2463" s="17"/>
      <c r="F2463" s="17"/>
      <c r="G2463" s="62">
        <f t="shared" si="489"/>
        <v>0</v>
      </c>
      <c r="H2463" s="17"/>
      <c r="I2463" s="17"/>
      <c r="J2463" s="17"/>
      <c r="K2463" s="17"/>
      <c r="L2463" s="17"/>
      <c r="M2463" s="17"/>
      <c r="N2463" s="17"/>
      <c r="O2463" s="17"/>
      <c r="P2463" s="115"/>
      <c r="Q2463" s="62">
        <f>IF(C2463&gt;A_Stammdaten!$B$12,0,SUM(G2463,H2463,J2463,K2463,M2463,N2463)-SUM(I2463,L2463,O2463,P2463))</f>
        <v>0</v>
      </c>
      <c r="R2463" s="17"/>
      <c r="S2463" s="17"/>
      <c r="T2463" s="17"/>
      <c r="U2463" s="62">
        <f t="shared" si="481"/>
        <v>0</v>
      </c>
      <c r="V2463" s="63">
        <f>IF(ISBLANK($B2463),0,VLOOKUP($B2463,Listen!$A$2:$C$45,2,FALSE))</f>
        <v>0</v>
      </c>
      <c r="W2463" s="63">
        <f>IF(ISBLANK($B2463),0,VLOOKUP($B2463,Listen!$A$2:$C$45,3,FALSE))</f>
        <v>0</v>
      </c>
      <c r="X2463" s="49">
        <f t="shared" si="480"/>
        <v>0</v>
      </c>
      <c r="Y2463" s="49">
        <f t="shared" si="479"/>
        <v>0</v>
      </c>
      <c r="Z2463" s="49">
        <f t="shared" si="479"/>
        <v>0</v>
      </c>
      <c r="AA2463" s="49">
        <f t="shared" si="479"/>
        <v>0</v>
      </c>
      <c r="AB2463" s="49">
        <f t="shared" si="479"/>
        <v>0</v>
      </c>
      <c r="AC2463" s="49">
        <f t="shared" si="479"/>
        <v>0</v>
      </c>
      <c r="AD2463" s="49">
        <f t="shared" si="479"/>
        <v>0</v>
      </c>
      <c r="AE2463" s="51">
        <f t="shared" si="490"/>
        <v>0</v>
      </c>
      <c r="AF2463" s="51">
        <f>IF(C2463=A_Stammdaten!$B$12,D_SAV!$U2463-D_SAV!$AG2463,HLOOKUP(A_Stammdaten!$B$12-1,$AH$4:$AN$4004,ROW(C2463)-3,FALSE)-$AG2463)</f>
        <v>0</v>
      </c>
      <c r="AG2463" s="51">
        <f>HLOOKUP(A_Stammdaten!$B$12,$AH$4:$AN$4004,ROW(C2463)-3,FALSE)</f>
        <v>0</v>
      </c>
      <c r="AH2463" s="51">
        <f t="shared" si="482"/>
        <v>0</v>
      </c>
      <c r="AI2463" s="51">
        <f t="shared" si="483"/>
        <v>0</v>
      </c>
      <c r="AJ2463" s="51">
        <f t="shared" si="484"/>
        <v>0</v>
      </c>
      <c r="AK2463" s="51">
        <f t="shared" si="485"/>
        <v>0</v>
      </c>
      <c r="AL2463" s="51">
        <f t="shared" si="486"/>
        <v>0</v>
      </c>
      <c r="AM2463" s="51">
        <f t="shared" si="487"/>
        <v>0</v>
      </c>
      <c r="AN2463" s="51">
        <f t="shared" si="488"/>
        <v>0</v>
      </c>
    </row>
    <row r="2464" spans="1:40" x14ac:dyDescent="0.25">
      <c r="A2464" s="17"/>
      <c r="B2464" s="17"/>
      <c r="C2464" s="35"/>
      <c r="D2464" s="17"/>
      <c r="E2464" s="17"/>
      <c r="F2464" s="17"/>
      <c r="G2464" s="62">
        <f t="shared" si="489"/>
        <v>0</v>
      </c>
      <c r="H2464" s="17"/>
      <c r="I2464" s="17"/>
      <c r="J2464" s="17"/>
      <c r="K2464" s="17"/>
      <c r="L2464" s="17"/>
      <c r="M2464" s="17"/>
      <c r="N2464" s="17"/>
      <c r="O2464" s="17"/>
      <c r="P2464" s="115"/>
      <c r="Q2464" s="62">
        <f>IF(C2464&gt;A_Stammdaten!$B$12,0,SUM(G2464,H2464,J2464,K2464,M2464,N2464)-SUM(I2464,L2464,O2464,P2464))</f>
        <v>0</v>
      </c>
      <c r="R2464" s="17"/>
      <c r="S2464" s="17"/>
      <c r="T2464" s="17"/>
      <c r="U2464" s="62">
        <f t="shared" si="481"/>
        <v>0</v>
      </c>
      <c r="V2464" s="63">
        <f>IF(ISBLANK($B2464),0,VLOOKUP($B2464,Listen!$A$2:$C$45,2,FALSE))</f>
        <v>0</v>
      </c>
      <c r="W2464" s="63">
        <f>IF(ISBLANK($B2464),0,VLOOKUP($B2464,Listen!$A$2:$C$45,3,FALSE))</f>
        <v>0</v>
      </c>
      <c r="X2464" s="49">
        <f t="shared" si="480"/>
        <v>0</v>
      </c>
      <c r="Y2464" s="49">
        <f t="shared" si="479"/>
        <v>0</v>
      </c>
      <c r="Z2464" s="49">
        <f t="shared" si="479"/>
        <v>0</v>
      </c>
      <c r="AA2464" s="49">
        <f t="shared" si="479"/>
        <v>0</v>
      </c>
      <c r="AB2464" s="49">
        <f t="shared" si="479"/>
        <v>0</v>
      </c>
      <c r="AC2464" s="49">
        <f t="shared" si="479"/>
        <v>0</v>
      </c>
      <c r="AD2464" s="49">
        <f t="shared" si="479"/>
        <v>0</v>
      </c>
      <c r="AE2464" s="51">
        <f t="shared" si="490"/>
        <v>0</v>
      </c>
      <c r="AF2464" s="51">
        <f>IF(C2464=A_Stammdaten!$B$12,D_SAV!$U2464-D_SAV!$AG2464,HLOOKUP(A_Stammdaten!$B$12-1,$AH$4:$AN$4004,ROW(C2464)-3,FALSE)-$AG2464)</f>
        <v>0</v>
      </c>
      <c r="AG2464" s="51">
        <f>HLOOKUP(A_Stammdaten!$B$12,$AH$4:$AN$4004,ROW(C2464)-3,FALSE)</f>
        <v>0</v>
      </c>
      <c r="AH2464" s="51">
        <f t="shared" si="482"/>
        <v>0</v>
      </c>
      <c r="AI2464" s="51">
        <f t="shared" si="483"/>
        <v>0</v>
      </c>
      <c r="AJ2464" s="51">
        <f t="shared" si="484"/>
        <v>0</v>
      </c>
      <c r="AK2464" s="51">
        <f t="shared" si="485"/>
        <v>0</v>
      </c>
      <c r="AL2464" s="51">
        <f t="shared" si="486"/>
        <v>0</v>
      </c>
      <c r="AM2464" s="51">
        <f t="shared" si="487"/>
        <v>0</v>
      </c>
      <c r="AN2464" s="51">
        <f t="shared" si="488"/>
        <v>0</v>
      </c>
    </row>
    <row r="2465" spans="1:40" x14ac:dyDescent="0.25">
      <c r="A2465" s="17"/>
      <c r="B2465" s="17"/>
      <c r="C2465" s="35"/>
      <c r="D2465" s="17"/>
      <c r="E2465" s="17"/>
      <c r="F2465" s="17"/>
      <c r="G2465" s="62">
        <f t="shared" si="489"/>
        <v>0</v>
      </c>
      <c r="H2465" s="17"/>
      <c r="I2465" s="17"/>
      <c r="J2465" s="17"/>
      <c r="K2465" s="17"/>
      <c r="L2465" s="17"/>
      <c r="M2465" s="17"/>
      <c r="N2465" s="17"/>
      <c r="O2465" s="17"/>
      <c r="P2465" s="115"/>
      <c r="Q2465" s="62">
        <f>IF(C2465&gt;A_Stammdaten!$B$12,0,SUM(G2465,H2465,J2465,K2465,M2465,N2465)-SUM(I2465,L2465,O2465,P2465))</f>
        <v>0</v>
      </c>
      <c r="R2465" s="17"/>
      <c r="S2465" s="17"/>
      <c r="T2465" s="17"/>
      <c r="U2465" s="62">
        <f t="shared" si="481"/>
        <v>0</v>
      </c>
      <c r="V2465" s="63">
        <f>IF(ISBLANK($B2465),0,VLOOKUP($B2465,Listen!$A$2:$C$45,2,FALSE))</f>
        <v>0</v>
      </c>
      <c r="W2465" s="63">
        <f>IF(ISBLANK($B2465),0,VLOOKUP($B2465,Listen!$A$2:$C$45,3,FALSE))</f>
        <v>0</v>
      </c>
      <c r="X2465" s="49">
        <f t="shared" si="480"/>
        <v>0</v>
      </c>
      <c r="Y2465" s="49">
        <f t="shared" si="479"/>
        <v>0</v>
      </c>
      <c r="Z2465" s="49">
        <f t="shared" si="479"/>
        <v>0</v>
      </c>
      <c r="AA2465" s="49">
        <f t="shared" si="479"/>
        <v>0</v>
      </c>
      <c r="AB2465" s="49">
        <f t="shared" si="479"/>
        <v>0</v>
      </c>
      <c r="AC2465" s="49">
        <f t="shared" si="479"/>
        <v>0</v>
      </c>
      <c r="AD2465" s="49">
        <f t="shared" si="479"/>
        <v>0</v>
      </c>
      <c r="AE2465" s="51">
        <f t="shared" si="490"/>
        <v>0</v>
      </c>
      <c r="AF2465" s="51">
        <f>IF(C2465=A_Stammdaten!$B$12,D_SAV!$U2465-D_SAV!$AG2465,HLOOKUP(A_Stammdaten!$B$12-1,$AH$4:$AN$4004,ROW(C2465)-3,FALSE)-$AG2465)</f>
        <v>0</v>
      </c>
      <c r="AG2465" s="51">
        <f>HLOOKUP(A_Stammdaten!$B$12,$AH$4:$AN$4004,ROW(C2465)-3,FALSE)</f>
        <v>0</v>
      </c>
      <c r="AH2465" s="51">
        <f t="shared" si="482"/>
        <v>0</v>
      </c>
      <c r="AI2465" s="51">
        <f t="shared" si="483"/>
        <v>0</v>
      </c>
      <c r="AJ2465" s="51">
        <f t="shared" si="484"/>
        <v>0</v>
      </c>
      <c r="AK2465" s="51">
        <f t="shared" si="485"/>
        <v>0</v>
      </c>
      <c r="AL2465" s="51">
        <f t="shared" si="486"/>
        <v>0</v>
      </c>
      <c r="AM2465" s="51">
        <f t="shared" si="487"/>
        <v>0</v>
      </c>
      <c r="AN2465" s="51">
        <f t="shared" si="488"/>
        <v>0</v>
      </c>
    </row>
    <row r="2466" spans="1:40" x14ac:dyDescent="0.25">
      <c r="A2466" s="17"/>
      <c r="B2466" s="17"/>
      <c r="C2466" s="35"/>
      <c r="D2466" s="17"/>
      <c r="E2466" s="17"/>
      <c r="F2466" s="17"/>
      <c r="G2466" s="62">
        <f t="shared" si="489"/>
        <v>0</v>
      </c>
      <c r="H2466" s="17"/>
      <c r="I2466" s="17"/>
      <c r="J2466" s="17"/>
      <c r="K2466" s="17"/>
      <c r="L2466" s="17"/>
      <c r="M2466" s="17"/>
      <c r="N2466" s="17"/>
      <c r="O2466" s="17"/>
      <c r="P2466" s="115"/>
      <c r="Q2466" s="62">
        <f>IF(C2466&gt;A_Stammdaten!$B$12,0,SUM(G2466,H2466,J2466,K2466,M2466,N2466)-SUM(I2466,L2466,O2466,P2466))</f>
        <v>0</v>
      </c>
      <c r="R2466" s="17"/>
      <c r="S2466" s="17"/>
      <c r="T2466" s="17"/>
      <c r="U2466" s="62">
        <f t="shared" si="481"/>
        <v>0</v>
      </c>
      <c r="V2466" s="63">
        <f>IF(ISBLANK($B2466),0,VLOOKUP($B2466,Listen!$A$2:$C$45,2,FALSE))</f>
        <v>0</v>
      </c>
      <c r="W2466" s="63">
        <f>IF(ISBLANK($B2466),0,VLOOKUP($B2466,Listen!$A$2:$C$45,3,FALSE))</f>
        <v>0</v>
      </c>
      <c r="X2466" s="49">
        <f t="shared" si="480"/>
        <v>0</v>
      </c>
      <c r="Y2466" s="49">
        <f t="shared" si="479"/>
        <v>0</v>
      </c>
      <c r="Z2466" s="49">
        <f t="shared" si="479"/>
        <v>0</v>
      </c>
      <c r="AA2466" s="49">
        <f t="shared" si="479"/>
        <v>0</v>
      </c>
      <c r="AB2466" s="49">
        <f t="shared" si="479"/>
        <v>0</v>
      </c>
      <c r="AC2466" s="49">
        <f t="shared" si="479"/>
        <v>0</v>
      </c>
      <c r="AD2466" s="49">
        <f t="shared" si="479"/>
        <v>0</v>
      </c>
      <c r="AE2466" s="51">
        <f t="shared" si="490"/>
        <v>0</v>
      </c>
      <c r="AF2466" s="51">
        <f>IF(C2466=A_Stammdaten!$B$12,D_SAV!$U2466-D_SAV!$AG2466,HLOOKUP(A_Stammdaten!$B$12-1,$AH$4:$AN$4004,ROW(C2466)-3,FALSE)-$AG2466)</f>
        <v>0</v>
      </c>
      <c r="AG2466" s="51">
        <f>HLOOKUP(A_Stammdaten!$B$12,$AH$4:$AN$4004,ROW(C2466)-3,FALSE)</f>
        <v>0</v>
      </c>
      <c r="AH2466" s="51">
        <f t="shared" si="482"/>
        <v>0</v>
      </c>
      <c r="AI2466" s="51">
        <f t="shared" si="483"/>
        <v>0</v>
      </c>
      <c r="AJ2466" s="51">
        <f t="shared" si="484"/>
        <v>0</v>
      </c>
      <c r="AK2466" s="51">
        <f t="shared" si="485"/>
        <v>0</v>
      </c>
      <c r="AL2466" s="51">
        <f t="shared" si="486"/>
        <v>0</v>
      </c>
      <c r="AM2466" s="51">
        <f t="shared" si="487"/>
        <v>0</v>
      </c>
      <c r="AN2466" s="51">
        <f t="shared" si="488"/>
        <v>0</v>
      </c>
    </row>
    <row r="2467" spans="1:40" x14ac:dyDescent="0.25">
      <c r="A2467" s="17"/>
      <c r="B2467" s="17"/>
      <c r="C2467" s="35"/>
      <c r="D2467" s="17"/>
      <c r="E2467" s="17"/>
      <c r="F2467" s="17"/>
      <c r="G2467" s="62">
        <f t="shared" si="489"/>
        <v>0</v>
      </c>
      <c r="H2467" s="17"/>
      <c r="I2467" s="17"/>
      <c r="J2467" s="17"/>
      <c r="K2467" s="17"/>
      <c r="L2467" s="17"/>
      <c r="M2467" s="17"/>
      <c r="N2467" s="17"/>
      <c r="O2467" s="17"/>
      <c r="P2467" s="115"/>
      <c r="Q2467" s="62">
        <f>IF(C2467&gt;A_Stammdaten!$B$12,0,SUM(G2467,H2467,J2467,K2467,M2467,N2467)-SUM(I2467,L2467,O2467,P2467))</f>
        <v>0</v>
      </c>
      <c r="R2467" s="17"/>
      <c r="S2467" s="17"/>
      <c r="T2467" s="17"/>
      <c r="U2467" s="62">
        <f t="shared" si="481"/>
        <v>0</v>
      </c>
      <c r="V2467" s="63">
        <f>IF(ISBLANK($B2467),0,VLOOKUP($B2467,Listen!$A$2:$C$45,2,FALSE))</f>
        <v>0</v>
      </c>
      <c r="W2467" s="63">
        <f>IF(ISBLANK($B2467),0,VLOOKUP($B2467,Listen!$A$2:$C$45,3,FALSE))</f>
        <v>0</v>
      </c>
      <c r="X2467" s="49">
        <f t="shared" si="480"/>
        <v>0</v>
      </c>
      <c r="Y2467" s="49">
        <f t="shared" si="479"/>
        <v>0</v>
      </c>
      <c r="Z2467" s="49">
        <f t="shared" si="479"/>
        <v>0</v>
      </c>
      <c r="AA2467" s="49">
        <f t="shared" si="479"/>
        <v>0</v>
      </c>
      <c r="AB2467" s="49">
        <f t="shared" si="479"/>
        <v>0</v>
      </c>
      <c r="AC2467" s="49">
        <f t="shared" si="479"/>
        <v>0</v>
      </c>
      <c r="AD2467" s="49">
        <f t="shared" si="479"/>
        <v>0</v>
      </c>
      <c r="AE2467" s="51">
        <f t="shared" si="490"/>
        <v>0</v>
      </c>
      <c r="AF2467" s="51">
        <f>IF(C2467=A_Stammdaten!$B$12,D_SAV!$U2467-D_SAV!$AG2467,HLOOKUP(A_Stammdaten!$B$12-1,$AH$4:$AN$4004,ROW(C2467)-3,FALSE)-$AG2467)</f>
        <v>0</v>
      </c>
      <c r="AG2467" s="51">
        <f>HLOOKUP(A_Stammdaten!$B$12,$AH$4:$AN$4004,ROW(C2467)-3,FALSE)</f>
        <v>0</v>
      </c>
      <c r="AH2467" s="51">
        <f t="shared" si="482"/>
        <v>0</v>
      </c>
      <c r="AI2467" s="51">
        <f t="shared" si="483"/>
        <v>0</v>
      </c>
      <c r="AJ2467" s="51">
        <f t="shared" si="484"/>
        <v>0</v>
      </c>
      <c r="AK2467" s="51">
        <f t="shared" si="485"/>
        <v>0</v>
      </c>
      <c r="AL2467" s="51">
        <f t="shared" si="486"/>
        <v>0</v>
      </c>
      <c r="AM2467" s="51">
        <f t="shared" si="487"/>
        <v>0</v>
      </c>
      <c r="AN2467" s="51">
        <f t="shared" si="488"/>
        <v>0</v>
      </c>
    </row>
    <row r="2468" spans="1:40" x14ac:dyDescent="0.25">
      <c r="A2468" s="17"/>
      <c r="B2468" s="17"/>
      <c r="C2468" s="35"/>
      <c r="D2468" s="17"/>
      <c r="E2468" s="17"/>
      <c r="F2468" s="17"/>
      <c r="G2468" s="62">
        <f t="shared" si="489"/>
        <v>0</v>
      </c>
      <c r="H2468" s="17"/>
      <c r="I2468" s="17"/>
      <c r="J2468" s="17"/>
      <c r="K2468" s="17"/>
      <c r="L2468" s="17"/>
      <c r="M2468" s="17"/>
      <c r="N2468" s="17"/>
      <c r="O2468" s="17"/>
      <c r="P2468" s="115"/>
      <c r="Q2468" s="62">
        <f>IF(C2468&gt;A_Stammdaten!$B$12,0,SUM(G2468,H2468,J2468,K2468,M2468,N2468)-SUM(I2468,L2468,O2468,P2468))</f>
        <v>0</v>
      </c>
      <c r="R2468" s="17"/>
      <c r="S2468" s="17"/>
      <c r="T2468" s="17"/>
      <c r="U2468" s="62">
        <f t="shared" si="481"/>
        <v>0</v>
      </c>
      <c r="V2468" s="63">
        <f>IF(ISBLANK($B2468),0,VLOOKUP($B2468,Listen!$A$2:$C$45,2,FALSE))</f>
        <v>0</v>
      </c>
      <c r="W2468" s="63">
        <f>IF(ISBLANK($B2468),0,VLOOKUP($B2468,Listen!$A$2:$C$45,3,FALSE))</f>
        <v>0</v>
      </c>
      <c r="X2468" s="49">
        <f t="shared" si="480"/>
        <v>0</v>
      </c>
      <c r="Y2468" s="49">
        <f t="shared" si="479"/>
        <v>0</v>
      </c>
      <c r="Z2468" s="49">
        <f t="shared" si="479"/>
        <v>0</v>
      </c>
      <c r="AA2468" s="49">
        <f t="shared" ref="Y2468:AD2510" si="491">$V2468</f>
        <v>0</v>
      </c>
      <c r="AB2468" s="49">
        <f t="shared" si="491"/>
        <v>0</v>
      </c>
      <c r="AC2468" s="49">
        <f t="shared" si="491"/>
        <v>0</v>
      </c>
      <c r="AD2468" s="49">
        <f t="shared" si="491"/>
        <v>0</v>
      </c>
      <c r="AE2468" s="51">
        <f t="shared" si="490"/>
        <v>0</v>
      </c>
      <c r="AF2468" s="51">
        <f>IF(C2468=A_Stammdaten!$B$12,D_SAV!$U2468-D_SAV!$AG2468,HLOOKUP(A_Stammdaten!$B$12-1,$AH$4:$AN$4004,ROW(C2468)-3,FALSE)-$AG2468)</f>
        <v>0</v>
      </c>
      <c r="AG2468" s="51">
        <f>HLOOKUP(A_Stammdaten!$B$12,$AH$4:$AN$4004,ROW(C2468)-3,FALSE)</f>
        <v>0</v>
      </c>
      <c r="AH2468" s="51">
        <f t="shared" si="482"/>
        <v>0</v>
      </c>
      <c r="AI2468" s="51">
        <f t="shared" si="483"/>
        <v>0</v>
      </c>
      <c r="AJ2468" s="51">
        <f t="shared" si="484"/>
        <v>0</v>
      </c>
      <c r="AK2468" s="51">
        <f t="shared" si="485"/>
        <v>0</v>
      </c>
      <c r="AL2468" s="51">
        <f t="shared" si="486"/>
        <v>0</v>
      </c>
      <c r="AM2468" s="51">
        <f t="shared" si="487"/>
        <v>0</v>
      </c>
      <c r="AN2468" s="51">
        <f t="shared" si="488"/>
        <v>0</v>
      </c>
    </row>
    <row r="2469" spans="1:40" x14ac:dyDescent="0.25">
      <c r="A2469" s="17"/>
      <c r="B2469" s="17"/>
      <c r="C2469" s="35"/>
      <c r="D2469" s="17"/>
      <c r="E2469" s="17"/>
      <c r="F2469" s="17"/>
      <c r="G2469" s="62">
        <f t="shared" si="489"/>
        <v>0</v>
      </c>
      <c r="H2469" s="17"/>
      <c r="I2469" s="17"/>
      <c r="J2469" s="17"/>
      <c r="K2469" s="17"/>
      <c r="L2469" s="17"/>
      <c r="M2469" s="17"/>
      <c r="N2469" s="17"/>
      <c r="O2469" s="17"/>
      <c r="P2469" s="115"/>
      <c r="Q2469" s="62">
        <f>IF(C2469&gt;A_Stammdaten!$B$12,0,SUM(G2469,H2469,J2469,K2469,M2469,N2469)-SUM(I2469,L2469,O2469,P2469))</f>
        <v>0</v>
      </c>
      <c r="R2469" s="17"/>
      <c r="S2469" s="17"/>
      <c r="T2469" s="17"/>
      <c r="U2469" s="62">
        <f t="shared" si="481"/>
        <v>0</v>
      </c>
      <c r="V2469" s="63">
        <f>IF(ISBLANK($B2469),0,VLOOKUP($B2469,Listen!$A$2:$C$45,2,FALSE))</f>
        <v>0</v>
      </c>
      <c r="W2469" s="63">
        <f>IF(ISBLANK($B2469),0,VLOOKUP($B2469,Listen!$A$2:$C$45,3,FALSE))</f>
        <v>0</v>
      </c>
      <c r="X2469" s="49">
        <f t="shared" si="480"/>
        <v>0</v>
      </c>
      <c r="Y2469" s="49">
        <f t="shared" si="491"/>
        <v>0</v>
      </c>
      <c r="Z2469" s="49">
        <f t="shared" si="491"/>
        <v>0</v>
      </c>
      <c r="AA2469" s="49">
        <f t="shared" si="491"/>
        <v>0</v>
      </c>
      <c r="AB2469" s="49">
        <f t="shared" si="491"/>
        <v>0</v>
      </c>
      <c r="AC2469" s="49">
        <f t="shared" si="491"/>
        <v>0</v>
      </c>
      <c r="AD2469" s="49">
        <f t="shared" si="491"/>
        <v>0</v>
      </c>
      <c r="AE2469" s="51">
        <f t="shared" si="490"/>
        <v>0</v>
      </c>
      <c r="AF2469" s="51">
        <f>IF(C2469=A_Stammdaten!$B$12,D_SAV!$U2469-D_SAV!$AG2469,HLOOKUP(A_Stammdaten!$B$12-1,$AH$4:$AN$4004,ROW(C2469)-3,FALSE)-$AG2469)</f>
        <v>0</v>
      </c>
      <c r="AG2469" s="51">
        <f>HLOOKUP(A_Stammdaten!$B$12,$AH$4:$AN$4004,ROW(C2469)-3,FALSE)</f>
        <v>0</v>
      </c>
      <c r="AH2469" s="51">
        <f t="shared" si="482"/>
        <v>0</v>
      </c>
      <c r="AI2469" s="51">
        <f t="shared" si="483"/>
        <v>0</v>
      </c>
      <c r="AJ2469" s="51">
        <f t="shared" si="484"/>
        <v>0</v>
      </c>
      <c r="AK2469" s="51">
        <f t="shared" si="485"/>
        <v>0</v>
      </c>
      <c r="AL2469" s="51">
        <f t="shared" si="486"/>
        <v>0</v>
      </c>
      <c r="AM2469" s="51">
        <f t="shared" si="487"/>
        <v>0</v>
      </c>
      <c r="AN2469" s="51">
        <f t="shared" si="488"/>
        <v>0</v>
      </c>
    </row>
    <row r="2470" spans="1:40" x14ac:dyDescent="0.25">
      <c r="A2470" s="17"/>
      <c r="B2470" s="17"/>
      <c r="C2470" s="35"/>
      <c r="D2470" s="17"/>
      <c r="E2470" s="17"/>
      <c r="F2470" s="17"/>
      <c r="G2470" s="62">
        <f t="shared" si="489"/>
        <v>0</v>
      </c>
      <c r="H2470" s="17"/>
      <c r="I2470" s="17"/>
      <c r="J2470" s="17"/>
      <c r="K2470" s="17"/>
      <c r="L2470" s="17"/>
      <c r="M2470" s="17"/>
      <c r="N2470" s="17"/>
      <c r="O2470" s="17"/>
      <c r="P2470" s="115"/>
      <c r="Q2470" s="62">
        <f>IF(C2470&gt;A_Stammdaten!$B$12,0,SUM(G2470,H2470,J2470,K2470,M2470,N2470)-SUM(I2470,L2470,O2470,P2470))</f>
        <v>0</v>
      </c>
      <c r="R2470" s="17"/>
      <c r="S2470" s="17"/>
      <c r="T2470" s="17"/>
      <c r="U2470" s="62">
        <f t="shared" si="481"/>
        <v>0</v>
      </c>
      <c r="V2470" s="63">
        <f>IF(ISBLANK($B2470),0,VLOOKUP($B2470,Listen!$A$2:$C$45,2,FALSE))</f>
        <v>0</v>
      </c>
      <c r="W2470" s="63">
        <f>IF(ISBLANK($B2470),0,VLOOKUP($B2470,Listen!$A$2:$C$45,3,FALSE))</f>
        <v>0</v>
      </c>
      <c r="X2470" s="49">
        <f t="shared" si="480"/>
        <v>0</v>
      </c>
      <c r="Y2470" s="49">
        <f t="shared" si="491"/>
        <v>0</v>
      </c>
      <c r="Z2470" s="49">
        <f t="shared" si="491"/>
        <v>0</v>
      </c>
      <c r="AA2470" s="49">
        <f t="shared" si="491"/>
        <v>0</v>
      </c>
      <c r="AB2470" s="49">
        <f t="shared" si="491"/>
        <v>0</v>
      </c>
      <c r="AC2470" s="49">
        <f t="shared" si="491"/>
        <v>0</v>
      </c>
      <c r="AD2470" s="49">
        <f t="shared" si="491"/>
        <v>0</v>
      </c>
      <c r="AE2470" s="51">
        <f t="shared" si="490"/>
        <v>0</v>
      </c>
      <c r="AF2470" s="51">
        <f>IF(C2470=A_Stammdaten!$B$12,D_SAV!$U2470-D_SAV!$AG2470,HLOOKUP(A_Stammdaten!$B$12-1,$AH$4:$AN$4004,ROW(C2470)-3,FALSE)-$AG2470)</f>
        <v>0</v>
      </c>
      <c r="AG2470" s="51">
        <f>HLOOKUP(A_Stammdaten!$B$12,$AH$4:$AN$4004,ROW(C2470)-3,FALSE)</f>
        <v>0</v>
      </c>
      <c r="AH2470" s="51">
        <f t="shared" si="482"/>
        <v>0</v>
      </c>
      <c r="AI2470" s="51">
        <f t="shared" si="483"/>
        <v>0</v>
      </c>
      <c r="AJ2470" s="51">
        <f t="shared" si="484"/>
        <v>0</v>
      </c>
      <c r="AK2470" s="51">
        <f t="shared" si="485"/>
        <v>0</v>
      </c>
      <c r="AL2470" s="51">
        <f t="shared" si="486"/>
        <v>0</v>
      </c>
      <c r="AM2470" s="51">
        <f t="shared" si="487"/>
        <v>0</v>
      </c>
      <c r="AN2470" s="51">
        <f t="shared" si="488"/>
        <v>0</v>
      </c>
    </row>
    <row r="2471" spans="1:40" x14ac:dyDescent="0.25">
      <c r="A2471" s="17"/>
      <c r="B2471" s="17"/>
      <c r="C2471" s="35"/>
      <c r="D2471" s="17"/>
      <c r="E2471" s="17"/>
      <c r="F2471" s="17"/>
      <c r="G2471" s="62">
        <f t="shared" si="489"/>
        <v>0</v>
      </c>
      <c r="H2471" s="17"/>
      <c r="I2471" s="17"/>
      <c r="J2471" s="17"/>
      <c r="K2471" s="17"/>
      <c r="L2471" s="17"/>
      <c r="M2471" s="17"/>
      <c r="N2471" s="17"/>
      <c r="O2471" s="17"/>
      <c r="P2471" s="115"/>
      <c r="Q2471" s="62">
        <f>IF(C2471&gt;A_Stammdaten!$B$12,0,SUM(G2471,H2471,J2471,K2471,M2471,N2471)-SUM(I2471,L2471,O2471,P2471))</f>
        <v>0</v>
      </c>
      <c r="R2471" s="17"/>
      <c r="S2471" s="17"/>
      <c r="T2471" s="17"/>
      <c r="U2471" s="62">
        <f t="shared" si="481"/>
        <v>0</v>
      </c>
      <c r="V2471" s="63">
        <f>IF(ISBLANK($B2471),0,VLOOKUP($B2471,Listen!$A$2:$C$45,2,FALSE))</f>
        <v>0</v>
      </c>
      <c r="W2471" s="63">
        <f>IF(ISBLANK($B2471),0,VLOOKUP($B2471,Listen!$A$2:$C$45,3,FALSE))</f>
        <v>0</v>
      </c>
      <c r="X2471" s="49">
        <f t="shared" si="480"/>
        <v>0</v>
      </c>
      <c r="Y2471" s="49">
        <f t="shared" si="491"/>
        <v>0</v>
      </c>
      <c r="Z2471" s="49">
        <f t="shared" si="491"/>
        <v>0</v>
      </c>
      <c r="AA2471" s="49">
        <f t="shared" si="491"/>
        <v>0</v>
      </c>
      <c r="AB2471" s="49">
        <f t="shared" si="491"/>
        <v>0</v>
      </c>
      <c r="AC2471" s="49">
        <f t="shared" si="491"/>
        <v>0</v>
      </c>
      <c r="AD2471" s="49">
        <f t="shared" si="491"/>
        <v>0</v>
      </c>
      <c r="AE2471" s="51">
        <f t="shared" si="490"/>
        <v>0</v>
      </c>
      <c r="AF2471" s="51">
        <f>IF(C2471=A_Stammdaten!$B$12,D_SAV!$U2471-D_SAV!$AG2471,HLOOKUP(A_Stammdaten!$B$12-1,$AH$4:$AN$4004,ROW(C2471)-3,FALSE)-$AG2471)</f>
        <v>0</v>
      </c>
      <c r="AG2471" s="51">
        <f>HLOOKUP(A_Stammdaten!$B$12,$AH$4:$AN$4004,ROW(C2471)-3,FALSE)</f>
        <v>0</v>
      </c>
      <c r="AH2471" s="51">
        <f t="shared" si="482"/>
        <v>0</v>
      </c>
      <c r="AI2471" s="51">
        <f t="shared" si="483"/>
        <v>0</v>
      </c>
      <c r="AJ2471" s="51">
        <f t="shared" si="484"/>
        <v>0</v>
      </c>
      <c r="AK2471" s="51">
        <f t="shared" si="485"/>
        <v>0</v>
      </c>
      <c r="AL2471" s="51">
        <f t="shared" si="486"/>
        <v>0</v>
      </c>
      <c r="AM2471" s="51">
        <f t="shared" si="487"/>
        <v>0</v>
      </c>
      <c r="AN2471" s="51">
        <f t="shared" si="488"/>
        <v>0</v>
      </c>
    </row>
    <row r="2472" spans="1:40" x14ac:dyDescent="0.25">
      <c r="A2472" s="17"/>
      <c r="B2472" s="17"/>
      <c r="C2472" s="35"/>
      <c r="D2472" s="17"/>
      <c r="E2472" s="17"/>
      <c r="F2472" s="17"/>
      <c r="G2472" s="62">
        <f t="shared" si="489"/>
        <v>0</v>
      </c>
      <c r="H2472" s="17"/>
      <c r="I2472" s="17"/>
      <c r="J2472" s="17"/>
      <c r="K2472" s="17"/>
      <c r="L2472" s="17"/>
      <c r="M2472" s="17"/>
      <c r="N2472" s="17"/>
      <c r="O2472" s="17"/>
      <c r="P2472" s="115"/>
      <c r="Q2472" s="62">
        <f>IF(C2472&gt;A_Stammdaten!$B$12,0,SUM(G2472,H2472,J2472,K2472,M2472,N2472)-SUM(I2472,L2472,O2472,P2472))</f>
        <v>0</v>
      </c>
      <c r="R2472" s="17"/>
      <c r="S2472" s="17"/>
      <c r="T2472" s="17"/>
      <c r="U2472" s="62">
        <f t="shared" si="481"/>
        <v>0</v>
      </c>
      <c r="V2472" s="63">
        <f>IF(ISBLANK($B2472),0,VLOOKUP($B2472,Listen!$A$2:$C$45,2,FALSE))</f>
        <v>0</v>
      </c>
      <c r="W2472" s="63">
        <f>IF(ISBLANK($B2472),0,VLOOKUP($B2472,Listen!$A$2:$C$45,3,FALSE))</f>
        <v>0</v>
      </c>
      <c r="X2472" s="49">
        <f t="shared" si="480"/>
        <v>0</v>
      </c>
      <c r="Y2472" s="49">
        <f t="shared" si="491"/>
        <v>0</v>
      </c>
      <c r="Z2472" s="49">
        <f t="shared" si="491"/>
        <v>0</v>
      </c>
      <c r="AA2472" s="49">
        <f t="shared" si="491"/>
        <v>0</v>
      </c>
      <c r="AB2472" s="49">
        <f t="shared" si="491"/>
        <v>0</v>
      </c>
      <c r="AC2472" s="49">
        <f t="shared" si="491"/>
        <v>0</v>
      </c>
      <c r="AD2472" s="49">
        <f t="shared" si="491"/>
        <v>0</v>
      </c>
      <c r="AE2472" s="51">
        <f t="shared" si="490"/>
        <v>0</v>
      </c>
      <c r="AF2472" s="51">
        <f>IF(C2472=A_Stammdaten!$B$12,D_SAV!$U2472-D_SAV!$AG2472,HLOOKUP(A_Stammdaten!$B$12-1,$AH$4:$AN$4004,ROW(C2472)-3,FALSE)-$AG2472)</f>
        <v>0</v>
      </c>
      <c r="AG2472" s="51">
        <f>HLOOKUP(A_Stammdaten!$B$12,$AH$4:$AN$4004,ROW(C2472)-3,FALSE)</f>
        <v>0</v>
      </c>
      <c r="AH2472" s="51">
        <f t="shared" si="482"/>
        <v>0</v>
      </c>
      <c r="AI2472" s="51">
        <f t="shared" si="483"/>
        <v>0</v>
      </c>
      <c r="AJ2472" s="51">
        <f t="shared" si="484"/>
        <v>0</v>
      </c>
      <c r="AK2472" s="51">
        <f t="shared" si="485"/>
        <v>0</v>
      </c>
      <c r="AL2472" s="51">
        <f t="shared" si="486"/>
        <v>0</v>
      </c>
      <c r="AM2472" s="51">
        <f t="shared" si="487"/>
        <v>0</v>
      </c>
      <c r="AN2472" s="51">
        <f t="shared" si="488"/>
        <v>0</v>
      </c>
    </row>
    <row r="2473" spans="1:40" x14ac:dyDescent="0.25">
      <c r="A2473" s="17"/>
      <c r="B2473" s="17"/>
      <c r="C2473" s="35"/>
      <c r="D2473" s="17"/>
      <c r="E2473" s="17"/>
      <c r="F2473" s="17"/>
      <c r="G2473" s="62">
        <f t="shared" si="489"/>
        <v>0</v>
      </c>
      <c r="H2473" s="17"/>
      <c r="I2473" s="17"/>
      <c r="J2473" s="17"/>
      <c r="K2473" s="17"/>
      <c r="L2473" s="17"/>
      <c r="M2473" s="17"/>
      <c r="N2473" s="17"/>
      <c r="O2473" s="17"/>
      <c r="P2473" s="115"/>
      <c r="Q2473" s="62">
        <f>IF(C2473&gt;A_Stammdaten!$B$12,0,SUM(G2473,H2473,J2473,K2473,M2473,N2473)-SUM(I2473,L2473,O2473,P2473))</f>
        <v>0</v>
      </c>
      <c r="R2473" s="17"/>
      <c r="S2473" s="17"/>
      <c r="T2473" s="17"/>
      <c r="U2473" s="62">
        <f t="shared" si="481"/>
        <v>0</v>
      </c>
      <c r="V2473" s="63">
        <f>IF(ISBLANK($B2473),0,VLOOKUP($B2473,Listen!$A$2:$C$45,2,FALSE))</f>
        <v>0</v>
      </c>
      <c r="W2473" s="63">
        <f>IF(ISBLANK($B2473),0,VLOOKUP($B2473,Listen!$A$2:$C$45,3,FALSE))</f>
        <v>0</v>
      </c>
      <c r="X2473" s="49">
        <f t="shared" si="480"/>
        <v>0</v>
      </c>
      <c r="Y2473" s="49">
        <f t="shared" si="491"/>
        <v>0</v>
      </c>
      <c r="Z2473" s="49">
        <f t="shared" si="491"/>
        <v>0</v>
      </c>
      <c r="AA2473" s="49">
        <f t="shared" si="491"/>
        <v>0</v>
      </c>
      <c r="AB2473" s="49">
        <f t="shared" si="491"/>
        <v>0</v>
      </c>
      <c r="AC2473" s="49">
        <f t="shared" si="491"/>
        <v>0</v>
      </c>
      <c r="AD2473" s="49">
        <f t="shared" si="491"/>
        <v>0</v>
      </c>
      <c r="AE2473" s="51">
        <f t="shared" si="490"/>
        <v>0</v>
      </c>
      <c r="AF2473" s="51">
        <f>IF(C2473=A_Stammdaten!$B$12,D_SAV!$U2473-D_SAV!$AG2473,HLOOKUP(A_Stammdaten!$B$12-1,$AH$4:$AN$4004,ROW(C2473)-3,FALSE)-$AG2473)</f>
        <v>0</v>
      </c>
      <c r="AG2473" s="51">
        <f>HLOOKUP(A_Stammdaten!$B$12,$AH$4:$AN$4004,ROW(C2473)-3,FALSE)</f>
        <v>0</v>
      </c>
      <c r="AH2473" s="51">
        <f t="shared" si="482"/>
        <v>0</v>
      </c>
      <c r="AI2473" s="51">
        <f t="shared" si="483"/>
        <v>0</v>
      </c>
      <c r="AJ2473" s="51">
        <f t="shared" si="484"/>
        <v>0</v>
      </c>
      <c r="AK2473" s="51">
        <f t="shared" si="485"/>
        <v>0</v>
      </c>
      <c r="AL2473" s="51">
        <f t="shared" si="486"/>
        <v>0</v>
      </c>
      <c r="AM2473" s="51">
        <f t="shared" si="487"/>
        <v>0</v>
      </c>
      <c r="AN2473" s="51">
        <f t="shared" si="488"/>
        <v>0</v>
      </c>
    </row>
    <row r="2474" spans="1:40" x14ac:dyDescent="0.25">
      <c r="A2474" s="17"/>
      <c r="B2474" s="17"/>
      <c r="C2474" s="35"/>
      <c r="D2474" s="17"/>
      <c r="E2474" s="17"/>
      <c r="F2474" s="17"/>
      <c r="G2474" s="62">
        <f t="shared" si="489"/>
        <v>0</v>
      </c>
      <c r="H2474" s="17"/>
      <c r="I2474" s="17"/>
      <c r="J2474" s="17"/>
      <c r="K2474" s="17"/>
      <c r="L2474" s="17"/>
      <c r="M2474" s="17"/>
      <c r="N2474" s="17"/>
      <c r="O2474" s="17"/>
      <c r="P2474" s="115"/>
      <c r="Q2474" s="62">
        <f>IF(C2474&gt;A_Stammdaten!$B$12,0,SUM(G2474,H2474,J2474,K2474,M2474,N2474)-SUM(I2474,L2474,O2474,P2474))</f>
        <v>0</v>
      </c>
      <c r="R2474" s="17"/>
      <c r="S2474" s="17"/>
      <c r="T2474" s="17"/>
      <c r="U2474" s="62">
        <f t="shared" si="481"/>
        <v>0</v>
      </c>
      <c r="V2474" s="63">
        <f>IF(ISBLANK($B2474),0,VLOOKUP($B2474,Listen!$A$2:$C$45,2,FALSE))</f>
        <v>0</v>
      </c>
      <c r="W2474" s="63">
        <f>IF(ISBLANK($B2474),0,VLOOKUP($B2474,Listen!$A$2:$C$45,3,FALSE))</f>
        <v>0</v>
      </c>
      <c r="X2474" s="49">
        <f t="shared" si="480"/>
        <v>0</v>
      </c>
      <c r="Y2474" s="49">
        <f t="shared" si="491"/>
        <v>0</v>
      </c>
      <c r="Z2474" s="49">
        <f t="shared" si="491"/>
        <v>0</v>
      </c>
      <c r="AA2474" s="49">
        <f t="shared" si="491"/>
        <v>0</v>
      </c>
      <c r="AB2474" s="49">
        <f t="shared" si="491"/>
        <v>0</v>
      </c>
      <c r="AC2474" s="49">
        <f t="shared" si="491"/>
        <v>0</v>
      </c>
      <c r="AD2474" s="49">
        <f t="shared" si="491"/>
        <v>0</v>
      </c>
      <c r="AE2474" s="51">
        <f t="shared" si="490"/>
        <v>0</v>
      </c>
      <c r="AF2474" s="51">
        <f>IF(C2474=A_Stammdaten!$B$12,D_SAV!$U2474-D_SAV!$AG2474,HLOOKUP(A_Stammdaten!$B$12-1,$AH$4:$AN$4004,ROW(C2474)-3,FALSE)-$AG2474)</f>
        <v>0</v>
      </c>
      <c r="AG2474" s="51">
        <f>HLOOKUP(A_Stammdaten!$B$12,$AH$4:$AN$4004,ROW(C2474)-3,FALSE)</f>
        <v>0</v>
      </c>
      <c r="AH2474" s="51">
        <f t="shared" si="482"/>
        <v>0</v>
      </c>
      <c r="AI2474" s="51">
        <f t="shared" si="483"/>
        <v>0</v>
      </c>
      <c r="AJ2474" s="51">
        <f t="shared" si="484"/>
        <v>0</v>
      </c>
      <c r="AK2474" s="51">
        <f t="shared" si="485"/>
        <v>0</v>
      </c>
      <c r="AL2474" s="51">
        <f t="shared" si="486"/>
        <v>0</v>
      </c>
      <c r="AM2474" s="51">
        <f t="shared" si="487"/>
        <v>0</v>
      </c>
      <c r="AN2474" s="51">
        <f t="shared" si="488"/>
        <v>0</v>
      </c>
    </row>
    <row r="2475" spans="1:40" x14ac:dyDescent="0.25">
      <c r="A2475" s="17"/>
      <c r="B2475" s="17"/>
      <c r="C2475" s="35"/>
      <c r="D2475" s="17"/>
      <c r="E2475" s="17"/>
      <c r="F2475" s="17"/>
      <c r="G2475" s="62">
        <f t="shared" si="489"/>
        <v>0</v>
      </c>
      <c r="H2475" s="17"/>
      <c r="I2475" s="17"/>
      <c r="J2475" s="17"/>
      <c r="K2475" s="17"/>
      <c r="L2475" s="17"/>
      <c r="M2475" s="17"/>
      <c r="N2475" s="17"/>
      <c r="O2475" s="17"/>
      <c r="P2475" s="115"/>
      <c r="Q2475" s="62">
        <f>IF(C2475&gt;A_Stammdaten!$B$12,0,SUM(G2475,H2475,J2475,K2475,M2475,N2475)-SUM(I2475,L2475,O2475,P2475))</f>
        <v>0</v>
      </c>
      <c r="R2475" s="17"/>
      <c r="S2475" s="17"/>
      <c r="T2475" s="17"/>
      <c r="U2475" s="62">
        <f t="shared" si="481"/>
        <v>0</v>
      </c>
      <c r="V2475" s="63">
        <f>IF(ISBLANK($B2475),0,VLOOKUP($B2475,Listen!$A$2:$C$45,2,FALSE))</f>
        <v>0</v>
      </c>
      <c r="W2475" s="63">
        <f>IF(ISBLANK($B2475),0,VLOOKUP($B2475,Listen!$A$2:$C$45,3,FALSE))</f>
        <v>0</v>
      </c>
      <c r="X2475" s="49">
        <f t="shared" si="480"/>
        <v>0</v>
      </c>
      <c r="Y2475" s="49">
        <f t="shared" si="491"/>
        <v>0</v>
      </c>
      <c r="Z2475" s="49">
        <f t="shared" si="491"/>
        <v>0</v>
      </c>
      <c r="AA2475" s="49">
        <f t="shared" si="491"/>
        <v>0</v>
      </c>
      <c r="AB2475" s="49">
        <f t="shared" si="491"/>
        <v>0</v>
      </c>
      <c r="AC2475" s="49">
        <f t="shared" si="491"/>
        <v>0</v>
      </c>
      <c r="AD2475" s="49">
        <f t="shared" si="491"/>
        <v>0</v>
      </c>
      <c r="AE2475" s="51">
        <f t="shared" si="490"/>
        <v>0</v>
      </c>
      <c r="AF2475" s="51">
        <f>IF(C2475=A_Stammdaten!$B$12,D_SAV!$U2475-D_SAV!$AG2475,HLOOKUP(A_Stammdaten!$B$12-1,$AH$4:$AN$4004,ROW(C2475)-3,FALSE)-$AG2475)</f>
        <v>0</v>
      </c>
      <c r="AG2475" s="51">
        <f>HLOOKUP(A_Stammdaten!$B$12,$AH$4:$AN$4004,ROW(C2475)-3,FALSE)</f>
        <v>0</v>
      </c>
      <c r="AH2475" s="51">
        <f t="shared" si="482"/>
        <v>0</v>
      </c>
      <c r="AI2475" s="51">
        <f t="shared" si="483"/>
        <v>0</v>
      </c>
      <c r="AJ2475" s="51">
        <f t="shared" si="484"/>
        <v>0</v>
      </c>
      <c r="AK2475" s="51">
        <f t="shared" si="485"/>
        <v>0</v>
      </c>
      <c r="AL2475" s="51">
        <f t="shared" si="486"/>
        <v>0</v>
      </c>
      <c r="AM2475" s="51">
        <f t="shared" si="487"/>
        <v>0</v>
      </c>
      <c r="AN2475" s="51">
        <f t="shared" si="488"/>
        <v>0</v>
      </c>
    </row>
    <row r="2476" spans="1:40" x14ac:dyDescent="0.25">
      <c r="A2476" s="17"/>
      <c r="B2476" s="17"/>
      <c r="C2476" s="35"/>
      <c r="D2476" s="17"/>
      <c r="E2476" s="17"/>
      <c r="F2476" s="17"/>
      <c r="G2476" s="62">
        <f t="shared" si="489"/>
        <v>0</v>
      </c>
      <c r="H2476" s="17"/>
      <c r="I2476" s="17"/>
      <c r="J2476" s="17"/>
      <c r="K2476" s="17"/>
      <c r="L2476" s="17"/>
      <c r="M2476" s="17"/>
      <c r="N2476" s="17"/>
      <c r="O2476" s="17"/>
      <c r="P2476" s="115"/>
      <c r="Q2476" s="62">
        <f>IF(C2476&gt;A_Stammdaten!$B$12,0,SUM(G2476,H2476,J2476,K2476,M2476,N2476)-SUM(I2476,L2476,O2476,P2476))</f>
        <v>0</v>
      </c>
      <c r="R2476" s="17"/>
      <c r="S2476" s="17"/>
      <c r="T2476" s="17"/>
      <c r="U2476" s="62">
        <f t="shared" si="481"/>
        <v>0</v>
      </c>
      <c r="V2476" s="63">
        <f>IF(ISBLANK($B2476),0,VLOOKUP($B2476,Listen!$A$2:$C$45,2,FALSE))</f>
        <v>0</v>
      </c>
      <c r="W2476" s="63">
        <f>IF(ISBLANK($B2476),0,VLOOKUP($B2476,Listen!$A$2:$C$45,3,FALSE))</f>
        <v>0</v>
      </c>
      <c r="X2476" s="49">
        <f t="shared" si="480"/>
        <v>0</v>
      </c>
      <c r="Y2476" s="49">
        <f t="shared" si="491"/>
        <v>0</v>
      </c>
      <c r="Z2476" s="49">
        <f t="shared" si="491"/>
        <v>0</v>
      </c>
      <c r="AA2476" s="49">
        <f t="shared" si="491"/>
        <v>0</v>
      </c>
      <c r="AB2476" s="49">
        <f t="shared" si="491"/>
        <v>0</v>
      </c>
      <c r="AC2476" s="49">
        <f t="shared" si="491"/>
        <v>0</v>
      </c>
      <c r="AD2476" s="49">
        <f t="shared" si="491"/>
        <v>0</v>
      </c>
      <c r="AE2476" s="51">
        <f t="shared" si="490"/>
        <v>0</v>
      </c>
      <c r="AF2476" s="51">
        <f>IF(C2476=A_Stammdaten!$B$12,D_SAV!$U2476-D_SAV!$AG2476,HLOOKUP(A_Stammdaten!$B$12-1,$AH$4:$AN$4004,ROW(C2476)-3,FALSE)-$AG2476)</f>
        <v>0</v>
      </c>
      <c r="AG2476" s="51">
        <f>HLOOKUP(A_Stammdaten!$B$12,$AH$4:$AN$4004,ROW(C2476)-3,FALSE)</f>
        <v>0</v>
      </c>
      <c r="AH2476" s="51">
        <f t="shared" si="482"/>
        <v>0</v>
      </c>
      <c r="AI2476" s="51">
        <f t="shared" si="483"/>
        <v>0</v>
      </c>
      <c r="AJ2476" s="51">
        <f t="shared" si="484"/>
        <v>0</v>
      </c>
      <c r="AK2476" s="51">
        <f t="shared" si="485"/>
        <v>0</v>
      </c>
      <c r="AL2476" s="51">
        <f t="shared" si="486"/>
        <v>0</v>
      </c>
      <c r="AM2476" s="51">
        <f t="shared" si="487"/>
        <v>0</v>
      </c>
      <c r="AN2476" s="51">
        <f t="shared" si="488"/>
        <v>0</v>
      </c>
    </row>
    <row r="2477" spans="1:40" x14ac:dyDescent="0.25">
      <c r="A2477" s="17"/>
      <c r="B2477" s="17"/>
      <c r="C2477" s="35"/>
      <c r="D2477" s="17"/>
      <c r="E2477" s="17"/>
      <c r="F2477" s="17"/>
      <c r="G2477" s="62">
        <f t="shared" si="489"/>
        <v>0</v>
      </c>
      <c r="H2477" s="17"/>
      <c r="I2477" s="17"/>
      <c r="J2477" s="17"/>
      <c r="K2477" s="17"/>
      <c r="L2477" s="17"/>
      <c r="M2477" s="17"/>
      <c r="N2477" s="17"/>
      <c r="O2477" s="17"/>
      <c r="P2477" s="115"/>
      <c r="Q2477" s="62">
        <f>IF(C2477&gt;A_Stammdaten!$B$12,0,SUM(G2477,H2477,J2477,K2477,M2477,N2477)-SUM(I2477,L2477,O2477,P2477))</f>
        <v>0</v>
      </c>
      <c r="R2477" s="17"/>
      <c r="S2477" s="17"/>
      <c r="T2477" s="17"/>
      <c r="U2477" s="62">
        <f t="shared" si="481"/>
        <v>0</v>
      </c>
      <c r="V2477" s="63">
        <f>IF(ISBLANK($B2477),0,VLOOKUP($B2477,Listen!$A$2:$C$45,2,FALSE))</f>
        <v>0</v>
      </c>
      <c r="W2477" s="63">
        <f>IF(ISBLANK($B2477),0,VLOOKUP($B2477,Listen!$A$2:$C$45,3,FALSE))</f>
        <v>0</v>
      </c>
      <c r="X2477" s="49">
        <f t="shared" si="480"/>
        <v>0</v>
      </c>
      <c r="Y2477" s="49">
        <f t="shared" si="491"/>
        <v>0</v>
      </c>
      <c r="Z2477" s="49">
        <f t="shared" si="491"/>
        <v>0</v>
      </c>
      <c r="AA2477" s="49">
        <f t="shared" si="491"/>
        <v>0</v>
      </c>
      <c r="AB2477" s="49">
        <f t="shared" si="491"/>
        <v>0</v>
      </c>
      <c r="AC2477" s="49">
        <f t="shared" si="491"/>
        <v>0</v>
      </c>
      <c r="AD2477" s="49">
        <f t="shared" si="491"/>
        <v>0</v>
      </c>
      <c r="AE2477" s="51">
        <f t="shared" si="490"/>
        <v>0</v>
      </c>
      <c r="AF2477" s="51">
        <f>IF(C2477=A_Stammdaten!$B$12,D_SAV!$U2477-D_SAV!$AG2477,HLOOKUP(A_Stammdaten!$B$12-1,$AH$4:$AN$4004,ROW(C2477)-3,FALSE)-$AG2477)</f>
        <v>0</v>
      </c>
      <c r="AG2477" s="51">
        <f>HLOOKUP(A_Stammdaten!$B$12,$AH$4:$AN$4004,ROW(C2477)-3,FALSE)</f>
        <v>0</v>
      </c>
      <c r="AH2477" s="51">
        <f t="shared" si="482"/>
        <v>0</v>
      </c>
      <c r="AI2477" s="51">
        <f t="shared" si="483"/>
        <v>0</v>
      </c>
      <c r="AJ2477" s="51">
        <f t="shared" si="484"/>
        <v>0</v>
      </c>
      <c r="AK2477" s="51">
        <f t="shared" si="485"/>
        <v>0</v>
      </c>
      <c r="AL2477" s="51">
        <f t="shared" si="486"/>
        <v>0</v>
      </c>
      <c r="AM2477" s="51">
        <f t="shared" si="487"/>
        <v>0</v>
      </c>
      <c r="AN2477" s="51">
        <f t="shared" si="488"/>
        <v>0</v>
      </c>
    </row>
    <row r="2478" spans="1:40" x14ac:dyDescent="0.25">
      <c r="A2478" s="17"/>
      <c r="B2478" s="17"/>
      <c r="C2478" s="35"/>
      <c r="D2478" s="17"/>
      <c r="E2478" s="17"/>
      <c r="F2478" s="17"/>
      <c r="G2478" s="62">
        <f t="shared" si="489"/>
        <v>0</v>
      </c>
      <c r="H2478" s="17"/>
      <c r="I2478" s="17"/>
      <c r="J2478" s="17"/>
      <c r="K2478" s="17"/>
      <c r="L2478" s="17"/>
      <c r="M2478" s="17"/>
      <c r="N2478" s="17"/>
      <c r="O2478" s="17"/>
      <c r="P2478" s="115"/>
      <c r="Q2478" s="62">
        <f>IF(C2478&gt;A_Stammdaten!$B$12,0,SUM(G2478,H2478,J2478,K2478,M2478,N2478)-SUM(I2478,L2478,O2478,P2478))</f>
        <v>0</v>
      </c>
      <c r="R2478" s="17"/>
      <c r="S2478" s="17"/>
      <c r="T2478" s="17"/>
      <c r="U2478" s="62">
        <f t="shared" si="481"/>
        <v>0</v>
      </c>
      <c r="V2478" s="63">
        <f>IF(ISBLANK($B2478),0,VLOOKUP($B2478,Listen!$A$2:$C$45,2,FALSE))</f>
        <v>0</v>
      </c>
      <c r="W2478" s="63">
        <f>IF(ISBLANK($B2478),0,VLOOKUP($B2478,Listen!$A$2:$C$45,3,FALSE))</f>
        <v>0</v>
      </c>
      <c r="X2478" s="49">
        <f t="shared" si="480"/>
        <v>0</v>
      </c>
      <c r="Y2478" s="49">
        <f t="shared" si="491"/>
        <v>0</v>
      </c>
      <c r="Z2478" s="49">
        <f t="shared" si="491"/>
        <v>0</v>
      </c>
      <c r="AA2478" s="49">
        <f t="shared" si="491"/>
        <v>0</v>
      </c>
      <c r="AB2478" s="49">
        <f t="shared" si="491"/>
        <v>0</v>
      </c>
      <c r="AC2478" s="49">
        <f t="shared" si="491"/>
        <v>0</v>
      </c>
      <c r="AD2478" s="49">
        <f t="shared" si="491"/>
        <v>0</v>
      </c>
      <c r="AE2478" s="51">
        <f t="shared" si="490"/>
        <v>0</v>
      </c>
      <c r="AF2478" s="51">
        <f>IF(C2478=A_Stammdaten!$B$12,D_SAV!$U2478-D_SAV!$AG2478,HLOOKUP(A_Stammdaten!$B$12-1,$AH$4:$AN$4004,ROW(C2478)-3,FALSE)-$AG2478)</f>
        <v>0</v>
      </c>
      <c r="AG2478" s="51">
        <f>HLOOKUP(A_Stammdaten!$B$12,$AH$4:$AN$4004,ROW(C2478)-3,FALSE)</f>
        <v>0</v>
      </c>
      <c r="AH2478" s="51">
        <f t="shared" si="482"/>
        <v>0</v>
      </c>
      <c r="AI2478" s="51">
        <f t="shared" si="483"/>
        <v>0</v>
      </c>
      <c r="AJ2478" s="51">
        <f t="shared" si="484"/>
        <v>0</v>
      </c>
      <c r="AK2478" s="51">
        <f t="shared" si="485"/>
        <v>0</v>
      </c>
      <c r="AL2478" s="51">
        <f t="shared" si="486"/>
        <v>0</v>
      </c>
      <c r="AM2478" s="51">
        <f t="shared" si="487"/>
        <v>0</v>
      </c>
      <c r="AN2478" s="51">
        <f t="shared" si="488"/>
        <v>0</v>
      </c>
    </row>
    <row r="2479" spans="1:40" x14ac:dyDescent="0.25">
      <c r="A2479" s="17"/>
      <c r="B2479" s="17"/>
      <c r="C2479" s="35"/>
      <c r="D2479" s="17"/>
      <c r="E2479" s="17"/>
      <c r="F2479" s="17"/>
      <c r="G2479" s="62">
        <f t="shared" si="489"/>
        <v>0</v>
      </c>
      <c r="H2479" s="17"/>
      <c r="I2479" s="17"/>
      <c r="J2479" s="17"/>
      <c r="K2479" s="17"/>
      <c r="L2479" s="17"/>
      <c r="M2479" s="17"/>
      <c r="N2479" s="17"/>
      <c r="O2479" s="17"/>
      <c r="P2479" s="115"/>
      <c r="Q2479" s="62">
        <f>IF(C2479&gt;A_Stammdaten!$B$12,0,SUM(G2479,H2479,J2479,K2479,M2479,N2479)-SUM(I2479,L2479,O2479,P2479))</f>
        <v>0</v>
      </c>
      <c r="R2479" s="17"/>
      <c r="S2479" s="17"/>
      <c r="T2479" s="17"/>
      <c r="U2479" s="62">
        <f t="shared" si="481"/>
        <v>0</v>
      </c>
      <c r="V2479" s="63">
        <f>IF(ISBLANK($B2479),0,VLOOKUP($B2479,Listen!$A$2:$C$45,2,FALSE))</f>
        <v>0</v>
      </c>
      <c r="W2479" s="63">
        <f>IF(ISBLANK($B2479),0,VLOOKUP($B2479,Listen!$A$2:$C$45,3,FALSE))</f>
        <v>0</v>
      </c>
      <c r="X2479" s="49">
        <f t="shared" si="480"/>
        <v>0</v>
      </c>
      <c r="Y2479" s="49">
        <f t="shared" si="491"/>
        <v>0</v>
      </c>
      <c r="Z2479" s="49">
        <f t="shared" si="491"/>
        <v>0</v>
      </c>
      <c r="AA2479" s="49">
        <f t="shared" si="491"/>
        <v>0</v>
      </c>
      <c r="AB2479" s="49">
        <f t="shared" si="491"/>
        <v>0</v>
      </c>
      <c r="AC2479" s="49">
        <f t="shared" si="491"/>
        <v>0</v>
      </c>
      <c r="AD2479" s="49">
        <f t="shared" si="491"/>
        <v>0</v>
      </c>
      <c r="AE2479" s="51">
        <f t="shared" si="490"/>
        <v>0</v>
      </c>
      <c r="AF2479" s="51">
        <f>IF(C2479=A_Stammdaten!$B$12,D_SAV!$U2479-D_SAV!$AG2479,HLOOKUP(A_Stammdaten!$B$12-1,$AH$4:$AN$4004,ROW(C2479)-3,FALSE)-$AG2479)</f>
        <v>0</v>
      </c>
      <c r="AG2479" s="51">
        <f>HLOOKUP(A_Stammdaten!$B$12,$AH$4:$AN$4004,ROW(C2479)-3,FALSE)</f>
        <v>0</v>
      </c>
      <c r="AH2479" s="51">
        <f t="shared" si="482"/>
        <v>0</v>
      </c>
      <c r="AI2479" s="51">
        <f t="shared" si="483"/>
        <v>0</v>
      </c>
      <c r="AJ2479" s="51">
        <f t="shared" si="484"/>
        <v>0</v>
      </c>
      <c r="AK2479" s="51">
        <f t="shared" si="485"/>
        <v>0</v>
      </c>
      <c r="AL2479" s="51">
        <f t="shared" si="486"/>
        <v>0</v>
      </c>
      <c r="AM2479" s="51">
        <f t="shared" si="487"/>
        <v>0</v>
      </c>
      <c r="AN2479" s="51">
        <f t="shared" si="488"/>
        <v>0</v>
      </c>
    </row>
    <row r="2480" spans="1:40" x14ac:dyDescent="0.25">
      <c r="A2480" s="17"/>
      <c r="B2480" s="17"/>
      <c r="C2480" s="35"/>
      <c r="D2480" s="17"/>
      <c r="E2480" s="17"/>
      <c r="F2480" s="17"/>
      <c r="G2480" s="62">
        <f t="shared" si="489"/>
        <v>0</v>
      </c>
      <c r="H2480" s="17"/>
      <c r="I2480" s="17"/>
      <c r="J2480" s="17"/>
      <c r="K2480" s="17"/>
      <c r="L2480" s="17"/>
      <c r="M2480" s="17"/>
      <c r="N2480" s="17"/>
      <c r="O2480" s="17"/>
      <c r="P2480" s="115"/>
      <c r="Q2480" s="62">
        <f>IF(C2480&gt;A_Stammdaten!$B$12,0,SUM(G2480,H2480,J2480,K2480,M2480,N2480)-SUM(I2480,L2480,O2480,P2480))</f>
        <v>0</v>
      </c>
      <c r="R2480" s="17"/>
      <c r="S2480" s="17"/>
      <c r="T2480" s="17"/>
      <c r="U2480" s="62">
        <f t="shared" si="481"/>
        <v>0</v>
      </c>
      <c r="V2480" s="63">
        <f>IF(ISBLANK($B2480),0,VLOOKUP($B2480,Listen!$A$2:$C$45,2,FALSE))</f>
        <v>0</v>
      </c>
      <c r="W2480" s="63">
        <f>IF(ISBLANK($B2480),0,VLOOKUP($B2480,Listen!$A$2:$C$45,3,FALSE))</f>
        <v>0</v>
      </c>
      <c r="X2480" s="49">
        <f t="shared" si="480"/>
        <v>0</v>
      </c>
      <c r="Y2480" s="49">
        <f t="shared" si="491"/>
        <v>0</v>
      </c>
      <c r="Z2480" s="49">
        <f t="shared" si="491"/>
        <v>0</v>
      </c>
      <c r="AA2480" s="49">
        <f t="shared" si="491"/>
        <v>0</v>
      </c>
      <c r="AB2480" s="49">
        <f t="shared" si="491"/>
        <v>0</v>
      </c>
      <c r="AC2480" s="49">
        <f t="shared" si="491"/>
        <v>0</v>
      </c>
      <c r="AD2480" s="49">
        <f t="shared" si="491"/>
        <v>0</v>
      </c>
      <c r="AE2480" s="51">
        <f t="shared" si="490"/>
        <v>0</v>
      </c>
      <c r="AF2480" s="51">
        <f>IF(C2480=A_Stammdaten!$B$12,D_SAV!$U2480-D_SAV!$AG2480,HLOOKUP(A_Stammdaten!$B$12-1,$AH$4:$AN$4004,ROW(C2480)-3,FALSE)-$AG2480)</f>
        <v>0</v>
      </c>
      <c r="AG2480" s="51">
        <f>HLOOKUP(A_Stammdaten!$B$12,$AH$4:$AN$4004,ROW(C2480)-3,FALSE)</f>
        <v>0</v>
      </c>
      <c r="AH2480" s="51">
        <f t="shared" si="482"/>
        <v>0</v>
      </c>
      <c r="AI2480" s="51">
        <f t="shared" si="483"/>
        <v>0</v>
      </c>
      <c r="AJ2480" s="51">
        <f t="shared" si="484"/>
        <v>0</v>
      </c>
      <c r="AK2480" s="51">
        <f t="shared" si="485"/>
        <v>0</v>
      </c>
      <c r="AL2480" s="51">
        <f t="shared" si="486"/>
        <v>0</v>
      </c>
      <c r="AM2480" s="51">
        <f t="shared" si="487"/>
        <v>0</v>
      </c>
      <c r="AN2480" s="51">
        <f t="shared" si="488"/>
        <v>0</v>
      </c>
    </row>
    <row r="2481" spans="1:40" x14ac:dyDescent="0.25">
      <c r="A2481" s="17"/>
      <c r="B2481" s="17"/>
      <c r="C2481" s="35"/>
      <c r="D2481" s="17"/>
      <c r="E2481" s="17"/>
      <c r="F2481" s="17"/>
      <c r="G2481" s="62">
        <f t="shared" si="489"/>
        <v>0</v>
      </c>
      <c r="H2481" s="17"/>
      <c r="I2481" s="17"/>
      <c r="J2481" s="17"/>
      <c r="K2481" s="17"/>
      <c r="L2481" s="17"/>
      <c r="M2481" s="17"/>
      <c r="N2481" s="17"/>
      <c r="O2481" s="17"/>
      <c r="P2481" s="115"/>
      <c r="Q2481" s="62">
        <f>IF(C2481&gt;A_Stammdaten!$B$12,0,SUM(G2481,H2481,J2481,K2481,M2481,N2481)-SUM(I2481,L2481,O2481,P2481))</f>
        <v>0</v>
      </c>
      <c r="R2481" s="17"/>
      <c r="S2481" s="17"/>
      <c r="T2481" s="17"/>
      <c r="U2481" s="62">
        <f t="shared" si="481"/>
        <v>0</v>
      </c>
      <c r="V2481" s="63">
        <f>IF(ISBLANK($B2481),0,VLOOKUP($B2481,Listen!$A$2:$C$45,2,FALSE))</f>
        <v>0</v>
      </c>
      <c r="W2481" s="63">
        <f>IF(ISBLANK($B2481),0,VLOOKUP($B2481,Listen!$A$2:$C$45,3,FALSE))</f>
        <v>0</v>
      </c>
      <c r="X2481" s="49">
        <f t="shared" si="480"/>
        <v>0</v>
      </c>
      <c r="Y2481" s="49">
        <f t="shared" si="491"/>
        <v>0</v>
      </c>
      <c r="Z2481" s="49">
        <f t="shared" si="491"/>
        <v>0</v>
      </c>
      <c r="AA2481" s="49">
        <f t="shared" si="491"/>
        <v>0</v>
      </c>
      <c r="AB2481" s="49">
        <f t="shared" si="491"/>
        <v>0</v>
      </c>
      <c r="AC2481" s="49">
        <f t="shared" si="491"/>
        <v>0</v>
      </c>
      <c r="AD2481" s="49">
        <f t="shared" si="491"/>
        <v>0</v>
      </c>
      <c r="AE2481" s="51">
        <f t="shared" si="490"/>
        <v>0</v>
      </c>
      <c r="AF2481" s="51">
        <f>IF(C2481=A_Stammdaten!$B$12,D_SAV!$U2481-D_SAV!$AG2481,HLOOKUP(A_Stammdaten!$B$12-1,$AH$4:$AN$4004,ROW(C2481)-3,FALSE)-$AG2481)</f>
        <v>0</v>
      </c>
      <c r="AG2481" s="51">
        <f>HLOOKUP(A_Stammdaten!$B$12,$AH$4:$AN$4004,ROW(C2481)-3,FALSE)</f>
        <v>0</v>
      </c>
      <c r="AH2481" s="51">
        <f t="shared" si="482"/>
        <v>0</v>
      </c>
      <c r="AI2481" s="51">
        <f t="shared" si="483"/>
        <v>0</v>
      </c>
      <c r="AJ2481" s="51">
        <f t="shared" si="484"/>
        <v>0</v>
      </c>
      <c r="AK2481" s="51">
        <f t="shared" si="485"/>
        <v>0</v>
      </c>
      <c r="AL2481" s="51">
        <f t="shared" si="486"/>
        <v>0</v>
      </c>
      <c r="AM2481" s="51">
        <f t="shared" si="487"/>
        <v>0</v>
      </c>
      <c r="AN2481" s="51">
        <f t="shared" si="488"/>
        <v>0</v>
      </c>
    </row>
    <row r="2482" spans="1:40" x14ac:dyDescent="0.25">
      <c r="A2482" s="17"/>
      <c r="B2482" s="17"/>
      <c r="C2482" s="35"/>
      <c r="D2482" s="17"/>
      <c r="E2482" s="17"/>
      <c r="F2482" s="17"/>
      <c r="G2482" s="62">
        <f t="shared" si="489"/>
        <v>0</v>
      </c>
      <c r="H2482" s="17"/>
      <c r="I2482" s="17"/>
      <c r="J2482" s="17"/>
      <c r="K2482" s="17"/>
      <c r="L2482" s="17"/>
      <c r="M2482" s="17"/>
      <c r="N2482" s="17"/>
      <c r="O2482" s="17"/>
      <c r="P2482" s="115"/>
      <c r="Q2482" s="62">
        <f>IF(C2482&gt;A_Stammdaten!$B$12,0,SUM(G2482,H2482,J2482,K2482,M2482,N2482)-SUM(I2482,L2482,O2482,P2482))</f>
        <v>0</v>
      </c>
      <c r="R2482" s="17"/>
      <c r="S2482" s="17"/>
      <c r="T2482" s="17"/>
      <c r="U2482" s="62">
        <f t="shared" si="481"/>
        <v>0</v>
      </c>
      <c r="V2482" s="63">
        <f>IF(ISBLANK($B2482),0,VLOOKUP($B2482,Listen!$A$2:$C$45,2,FALSE))</f>
        <v>0</v>
      </c>
      <c r="W2482" s="63">
        <f>IF(ISBLANK($B2482),0,VLOOKUP($B2482,Listen!$A$2:$C$45,3,FALSE))</f>
        <v>0</v>
      </c>
      <c r="X2482" s="49">
        <f t="shared" si="480"/>
        <v>0</v>
      </c>
      <c r="Y2482" s="49">
        <f t="shared" si="491"/>
        <v>0</v>
      </c>
      <c r="Z2482" s="49">
        <f t="shared" si="491"/>
        <v>0</v>
      </c>
      <c r="AA2482" s="49">
        <f t="shared" si="491"/>
        <v>0</v>
      </c>
      <c r="AB2482" s="49">
        <f t="shared" si="491"/>
        <v>0</v>
      </c>
      <c r="AC2482" s="49">
        <f t="shared" si="491"/>
        <v>0</v>
      </c>
      <c r="AD2482" s="49">
        <f t="shared" si="491"/>
        <v>0</v>
      </c>
      <c r="AE2482" s="51">
        <f t="shared" si="490"/>
        <v>0</v>
      </c>
      <c r="AF2482" s="51">
        <f>IF(C2482=A_Stammdaten!$B$12,D_SAV!$U2482-D_SAV!$AG2482,HLOOKUP(A_Stammdaten!$B$12-1,$AH$4:$AN$4004,ROW(C2482)-3,FALSE)-$AG2482)</f>
        <v>0</v>
      </c>
      <c r="AG2482" s="51">
        <f>HLOOKUP(A_Stammdaten!$B$12,$AH$4:$AN$4004,ROW(C2482)-3,FALSE)</f>
        <v>0</v>
      </c>
      <c r="AH2482" s="51">
        <f t="shared" si="482"/>
        <v>0</v>
      </c>
      <c r="AI2482" s="51">
        <f t="shared" si="483"/>
        <v>0</v>
      </c>
      <c r="AJ2482" s="51">
        <f t="shared" si="484"/>
        <v>0</v>
      </c>
      <c r="AK2482" s="51">
        <f t="shared" si="485"/>
        <v>0</v>
      </c>
      <c r="AL2482" s="51">
        <f t="shared" si="486"/>
        <v>0</v>
      </c>
      <c r="AM2482" s="51">
        <f t="shared" si="487"/>
        <v>0</v>
      </c>
      <c r="AN2482" s="51">
        <f t="shared" si="488"/>
        <v>0</v>
      </c>
    </row>
    <row r="2483" spans="1:40" x14ac:dyDescent="0.25">
      <c r="A2483" s="17"/>
      <c r="B2483" s="17"/>
      <c r="C2483" s="35"/>
      <c r="D2483" s="17"/>
      <c r="E2483" s="17"/>
      <c r="F2483" s="17"/>
      <c r="G2483" s="62">
        <f t="shared" si="489"/>
        <v>0</v>
      </c>
      <c r="H2483" s="17"/>
      <c r="I2483" s="17"/>
      <c r="J2483" s="17"/>
      <c r="K2483" s="17"/>
      <c r="L2483" s="17"/>
      <c r="M2483" s="17"/>
      <c r="N2483" s="17"/>
      <c r="O2483" s="17"/>
      <c r="P2483" s="115"/>
      <c r="Q2483" s="62">
        <f>IF(C2483&gt;A_Stammdaten!$B$12,0,SUM(G2483,H2483,J2483,K2483,M2483,N2483)-SUM(I2483,L2483,O2483,P2483))</f>
        <v>0</v>
      </c>
      <c r="R2483" s="17"/>
      <c r="S2483" s="17"/>
      <c r="T2483" s="17"/>
      <c r="U2483" s="62">
        <f t="shared" si="481"/>
        <v>0</v>
      </c>
      <c r="V2483" s="63">
        <f>IF(ISBLANK($B2483),0,VLOOKUP($B2483,Listen!$A$2:$C$45,2,FALSE))</f>
        <v>0</v>
      </c>
      <c r="W2483" s="63">
        <f>IF(ISBLANK($B2483),0,VLOOKUP($B2483,Listen!$A$2:$C$45,3,FALSE))</f>
        <v>0</v>
      </c>
      <c r="X2483" s="49">
        <f t="shared" si="480"/>
        <v>0</v>
      </c>
      <c r="Y2483" s="49">
        <f t="shared" si="491"/>
        <v>0</v>
      </c>
      <c r="Z2483" s="49">
        <f t="shared" si="491"/>
        <v>0</v>
      </c>
      <c r="AA2483" s="49">
        <f t="shared" si="491"/>
        <v>0</v>
      </c>
      <c r="AB2483" s="49">
        <f t="shared" si="491"/>
        <v>0</v>
      </c>
      <c r="AC2483" s="49">
        <f t="shared" si="491"/>
        <v>0</v>
      </c>
      <c r="AD2483" s="49">
        <f t="shared" si="491"/>
        <v>0</v>
      </c>
      <c r="AE2483" s="51">
        <f t="shared" si="490"/>
        <v>0</v>
      </c>
      <c r="AF2483" s="51">
        <f>IF(C2483=A_Stammdaten!$B$12,D_SAV!$U2483-D_SAV!$AG2483,HLOOKUP(A_Stammdaten!$B$12-1,$AH$4:$AN$4004,ROW(C2483)-3,FALSE)-$AG2483)</f>
        <v>0</v>
      </c>
      <c r="AG2483" s="51">
        <f>HLOOKUP(A_Stammdaten!$B$12,$AH$4:$AN$4004,ROW(C2483)-3,FALSE)</f>
        <v>0</v>
      </c>
      <c r="AH2483" s="51">
        <f t="shared" si="482"/>
        <v>0</v>
      </c>
      <c r="AI2483" s="51">
        <f t="shared" si="483"/>
        <v>0</v>
      </c>
      <c r="AJ2483" s="51">
        <f t="shared" si="484"/>
        <v>0</v>
      </c>
      <c r="AK2483" s="51">
        <f t="shared" si="485"/>
        <v>0</v>
      </c>
      <c r="AL2483" s="51">
        <f t="shared" si="486"/>
        <v>0</v>
      </c>
      <c r="AM2483" s="51">
        <f t="shared" si="487"/>
        <v>0</v>
      </c>
      <c r="AN2483" s="51">
        <f t="shared" si="488"/>
        <v>0</v>
      </c>
    </row>
    <row r="2484" spans="1:40" x14ac:dyDescent="0.25">
      <c r="A2484" s="17"/>
      <c r="B2484" s="17"/>
      <c r="C2484" s="35"/>
      <c r="D2484" s="17"/>
      <c r="E2484" s="17"/>
      <c r="F2484" s="17"/>
      <c r="G2484" s="62">
        <f t="shared" si="489"/>
        <v>0</v>
      </c>
      <c r="H2484" s="17"/>
      <c r="I2484" s="17"/>
      <c r="J2484" s="17"/>
      <c r="K2484" s="17"/>
      <c r="L2484" s="17"/>
      <c r="M2484" s="17"/>
      <c r="N2484" s="17"/>
      <c r="O2484" s="17"/>
      <c r="P2484" s="115"/>
      <c r="Q2484" s="62">
        <f>IF(C2484&gt;A_Stammdaten!$B$12,0,SUM(G2484,H2484,J2484,K2484,M2484,N2484)-SUM(I2484,L2484,O2484,P2484))</f>
        <v>0</v>
      </c>
      <c r="R2484" s="17"/>
      <c r="S2484" s="17"/>
      <c r="T2484" s="17"/>
      <c r="U2484" s="62">
        <f t="shared" si="481"/>
        <v>0</v>
      </c>
      <c r="V2484" s="63">
        <f>IF(ISBLANK($B2484),0,VLOOKUP($B2484,Listen!$A$2:$C$45,2,FALSE))</f>
        <v>0</v>
      </c>
      <c r="W2484" s="63">
        <f>IF(ISBLANK($B2484),0,VLOOKUP($B2484,Listen!$A$2:$C$45,3,FALSE))</f>
        <v>0</v>
      </c>
      <c r="X2484" s="49">
        <f t="shared" si="480"/>
        <v>0</v>
      </c>
      <c r="Y2484" s="49">
        <f t="shared" si="491"/>
        <v>0</v>
      </c>
      <c r="Z2484" s="49">
        <f t="shared" si="491"/>
        <v>0</v>
      </c>
      <c r="AA2484" s="49">
        <f t="shared" si="491"/>
        <v>0</v>
      </c>
      <c r="AB2484" s="49">
        <f t="shared" si="491"/>
        <v>0</v>
      </c>
      <c r="AC2484" s="49">
        <f t="shared" si="491"/>
        <v>0</v>
      </c>
      <c r="AD2484" s="49">
        <f t="shared" si="491"/>
        <v>0</v>
      </c>
      <c r="AE2484" s="51">
        <f t="shared" si="490"/>
        <v>0</v>
      </c>
      <c r="AF2484" s="51">
        <f>IF(C2484=A_Stammdaten!$B$12,D_SAV!$U2484-D_SAV!$AG2484,HLOOKUP(A_Stammdaten!$B$12-1,$AH$4:$AN$4004,ROW(C2484)-3,FALSE)-$AG2484)</f>
        <v>0</v>
      </c>
      <c r="AG2484" s="51">
        <f>HLOOKUP(A_Stammdaten!$B$12,$AH$4:$AN$4004,ROW(C2484)-3,FALSE)</f>
        <v>0</v>
      </c>
      <c r="AH2484" s="51">
        <f t="shared" si="482"/>
        <v>0</v>
      </c>
      <c r="AI2484" s="51">
        <f t="shared" si="483"/>
        <v>0</v>
      </c>
      <c r="AJ2484" s="51">
        <f t="shared" si="484"/>
        <v>0</v>
      </c>
      <c r="AK2484" s="51">
        <f t="shared" si="485"/>
        <v>0</v>
      </c>
      <c r="AL2484" s="51">
        <f t="shared" si="486"/>
        <v>0</v>
      </c>
      <c r="AM2484" s="51">
        <f t="shared" si="487"/>
        <v>0</v>
      </c>
      <c r="AN2484" s="51">
        <f t="shared" si="488"/>
        <v>0</v>
      </c>
    </row>
    <row r="2485" spans="1:40" x14ac:dyDescent="0.25">
      <c r="A2485" s="17"/>
      <c r="B2485" s="17"/>
      <c r="C2485" s="35"/>
      <c r="D2485" s="17"/>
      <c r="E2485" s="17"/>
      <c r="F2485" s="17"/>
      <c r="G2485" s="62">
        <f t="shared" si="489"/>
        <v>0</v>
      </c>
      <c r="H2485" s="17"/>
      <c r="I2485" s="17"/>
      <c r="J2485" s="17"/>
      <c r="K2485" s="17"/>
      <c r="L2485" s="17"/>
      <c r="M2485" s="17"/>
      <c r="N2485" s="17"/>
      <c r="O2485" s="17"/>
      <c r="P2485" s="115"/>
      <c r="Q2485" s="62">
        <f>IF(C2485&gt;A_Stammdaten!$B$12,0,SUM(G2485,H2485,J2485,K2485,M2485,N2485)-SUM(I2485,L2485,O2485,P2485))</f>
        <v>0</v>
      </c>
      <c r="R2485" s="17"/>
      <c r="S2485" s="17"/>
      <c r="T2485" s="17"/>
      <c r="U2485" s="62">
        <f t="shared" si="481"/>
        <v>0</v>
      </c>
      <c r="V2485" s="63">
        <f>IF(ISBLANK($B2485),0,VLOOKUP($B2485,Listen!$A$2:$C$45,2,FALSE))</f>
        <v>0</v>
      </c>
      <c r="W2485" s="63">
        <f>IF(ISBLANK($B2485),0,VLOOKUP($B2485,Listen!$A$2:$C$45,3,FALSE))</f>
        <v>0</v>
      </c>
      <c r="X2485" s="49">
        <f t="shared" si="480"/>
        <v>0</v>
      </c>
      <c r="Y2485" s="49">
        <f t="shared" si="491"/>
        <v>0</v>
      </c>
      <c r="Z2485" s="49">
        <f t="shared" si="491"/>
        <v>0</v>
      </c>
      <c r="AA2485" s="49">
        <f t="shared" si="491"/>
        <v>0</v>
      </c>
      <c r="AB2485" s="49">
        <f t="shared" si="491"/>
        <v>0</v>
      </c>
      <c r="AC2485" s="49">
        <f t="shared" si="491"/>
        <v>0</v>
      </c>
      <c r="AD2485" s="49">
        <f t="shared" si="491"/>
        <v>0</v>
      </c>
      <c r="AE2485" s="51">
        <f t="shared" si="490"/>
        <v>0</v>
      </c>
      <c r="AF2485" s="51">
        <f>IF(C2485=A_Stammdaten!$B$12,D_SAV!$U2485-D_SAV!$AG2485,HLOOKUP(A_Stammdaten!$B$12-1,$AH$4:$AN$4004,ROW(C2485)-3,FALSE)-$AG2485)</f>
        <v>0</v>
      </c>
      <c r="AG2485" s="51">
        <f>HLOOKUP(A_Stammdaten!$B$12,$AH$4:$AN$4004,ROW(C2485)-3,FALSE)</f>
        <v>0</v>
      </c>
      <c r="AH2485" s="51">
        <f t="shared" si="482"/>
        <v>0</v>
      </c>
      <c r="AI2485" s="51">
        <f t="shared" si="483"/>
        <v>0</v>
      </c>
      <c r="AJ2485" s="51">
        <f t="shared" si="484"/>
        <v>0</v>
      </c>
      <c r="AK2485" s="51">
        <f t="shared" si="485"/>
        <v>0</v>
      </c>
      <c r="AL2485" s="51">
        <f t="shared" si="486"/>
        <v>0</v>
      </c>
      <c r="AM2485" s="51">
        <f t="shared" si="487"/>
        <v>0</v>
      </c>
      <c r="AN2485" s="51">
        <f t="shared" si="488"/>
        <v>0</v>
      </c>
    </row>
    <row r="2486" spans="1:40" x14ac:dyDescent="0.25">
      <c r="A2486" s="17"/>
      <c r="B2486" s="17"/>
      <c r="C2486" s="35"/>
      <c r="D2486" s="17"/>
      <c r="E2486" s="17"/>
      <c r="F2486" s="17"/>
      <c r="G2486" s="62">
        <f t="shared" si="489"/>
        <v>0</v>
      </c>
      <c r="H2486" s="17"/>
      <c r="I2486" s="17"/>
      <c r="J2486" s="17"/>
      <c r="K2486" s="17"/>
      <c r="L2486" s="17"/>
      <c r="M2486" s="17"/>
      <c r="N2486" s="17"/>
      <c r="O2486" s="17"/>
      <c r="P2486" s="115"/>
      <c r="Q2486" s="62">
        <f>IF(C2486&gt;A_Stammdaten!$B$12,0,SUM(G2486,H2486,J2486,K2486,M2486,N2486)-SUM(I2486,L2486,O2486,P2486))</f>
        <v>0</v>
      </c>
      <c r="R2486" s="17"/>
      <c r="S2486" s="17"/>
      <c r="T2486" s="17"/>
      <c r="U2486" s="62">
        <f t="shared" si="481"/>
        <v>0</v>
      </c>
      <c r="V2486" s="63">
        <f>IF(ISBLANK($B2486),0,VLOOKUP($B2486,Listen!$A$2:$C$45,2,FALSE))</f>
        <v>0</v>
      </c>
      <c r="W2486" s="63">
        <f>IF(ISBLANK($B2486),0,VLOOKUP($B2486,Listen!$A$2:$C$45,3,FALSE))</f>
        <v>0</v>
      </c>
      <c r="X2486" s="49">
        <f t="shared" si="480"/>
        <v>0</v>
      </c>
      <c r="Y2486" s="49">
        <f t="shared" si="491"/>
        <v>0</v>
      </c>
      <c r="Z2486" s="49">
        <f t="shared" si="491"/>
        <v>0</v>
      </c>
      <c r="AA2486" s="49">
        <f t="shared" si="491"/>
        <v>0</v>
      </c>
      <c r="AB2486" s="49">
        <f t="shared" si="491"/>
        <v>0</v>
      </c>
      <c r="AC2486" s="49">
        <f t="shared" si="491"/>
        <v>0</v>
      </c>
      <c r="AD2486" s="49">
        <f t="shared" si="491"/>
        <v>0</v>
      </c>
      <c r="AE2486" s="51">
        <f t="shared" si="490"/>
        <v>0</v>
      </c>
      <c r="AF2486" s="51">
        <f>IF(C2486=A_Stammdaten!$B$12,D_SAV!$U2486-D_SAV!$AG2486,HLOOKUP(A_Stammdaten!$B$12-1,$AH$4:$AN$4004,ROW(C2486)-3,FALSE)-$AG2486)</f>
        <v>0</v>
      </c>
      <c r="AG2486" s="51">
        <f>HLOOKUP(A_Stammdaten!$B$12,$AH$4:$AN$4004,ROW(C2486)-3,FALSE)</f>
        <v>0</v>
      </c>
      <c r="AH2486" s="51">
        <f t="shared" si="482"/>
        <v>0</v>
      </c>
      <c r="AI2486" s="51">
        <f t="shared" si="483"/>
        <v>0</v>
      </c>
      <c r="AJ2486" s="51">
        <f t="shared" si="484"/>
        <v>0</v>
      </c>
      <c r="AK2486" s="51">
        <f t="shared" si="485"/>
        <v>0</v>
      </c>
      <c r="AL2486" s="51">
        <f t="shared" si="486"/>
        <v>0</v>
      </c>
      <c r="AM2486" s="51">
        <f t="shared" si="487"/>
        <v>0</v>
      </c>
      <c r="AN2486" s="51">
        <f t="shared" si="488"/>
        <v>0</v>
      </c>
    </row>
    <row r="2487" spans="1:40" x14ac:dyDescent="0.25">
      <c r="A2487" s="17"/>
      <c r="B2487" s="17"/>
      <c r="C2487" s="35"/>
      <c r="D2487" s="17"/>
      <c r="E2487" s="17"/>
      <c r="F2487" s="17"/>
      <c r="G2487" s="62">
        <f t="shared" si="489"/>
        <v>0</v>
      </c>
      <c r="H2487" s="17"/>
      <c r="I2487" s="17"/>
      <c r="J2487" s="17"/>
      <c r="K2487" s="17"/>
      <c r="L2487" s="17"/>
      <c r="M2487" s="17"/>
      <c r="N2487" s="17"/>
      <c r="O2487" s="17"/>
      <c r="P2487" s="115"/>
      <c r="Q2487" s="62">
        <f>IF(C2487&gt;A_Stammdaten!$B$12,0,SUM(G2487,H2487,J2487,K2487,M2487,N2487)-SUM(I2487,L2487,O2487,P2487))</f>
        <v>0</v>
      </c>
      <c r="R2487" s="17"/>
      <c r="S2487" s="17"/>
      <c r="T2487" s="17"/>
      <c r="U2487" s="62">
        <f t="shared" si="481"/>
        <v>0</v>
      </c>
      <c r="V2487" s="63">
        <f>IF(ISBLANK($B2487),0,VLOOKUP($B2487,Listen!$A$2:$C$45,2,FALSE))</f>
        <v>0</v>
      </c>
      <c r="W2487" s="63">
        <f>IF(ISBLANK($B2487),0,VLOOKUP($B2487,Listen!$A$2:$C$45,3,FALSE))</f>
        <v>0</v>
      </c>
      <c r="X2487" s="49">
        <f t="shared" si="480"/>
        <v>0</v>
      </c>
      <c r="Y2487" s="49">
        <f t="shared" si="491"/>
        <v>0</v>
      </c>
      <c r="Z2487" s="49">
        <f t="shared" si="491"/>
        <v>0</v>
      </c>
      <c r="AA2487" s="49">
        <f t="shared" si="491"/>
        <v>0</v>
      </c>
      <c r="AB2487" s="49">
        <f t="shared" si="491"/>
        <v>0</v>
      </c>
      <c r="AC2487" s="49">
        <f t="shared" si="491"/>
        <v>0</v>
      </c>
      <c r="AD2487" s="49">
        <f t="shared" si="491"/>
        <v>0</v>
      </c>
      <c r="AE2487" s="51">
        <f t="shared" si="490"/>
        <v>0</v>
      </c>
      <c r="AF2487" s="51">
        <f>IF(C2487=A_Stammdaten!$B$12,D_SAV!$U2487-D_SAV!$AG2487,HLOOKUP(A_Stammdaten!$B$12-1,$AH$4:$AN$4004,ROW(C2487)-3,FALSE)-$AG2487)</f>
        <v>0</v>
      </c>
      <c r="AG2487" s="51">
        <f>HLOOKUP(A_Stammdaten!$B$12,$AH$4:$AN$4004,ROW(C2487)-3,FALSE)</f>
        <v>0</v>
      </c>
      <c r="AH2487" s="51">
        <f t="shared" si="482"/>
        <v>0</v>
      </c>
      <c r="AI2487" s="51">
        <f t="shared" si="483"/>
        <v>0</v>
      </c>
      <c r="AJ2487" s="51">
        <f t="shared" si="484"/>
        <v>0</v>
      </c>
      <c r="AK2487" s="51">
        <f t="shared" si="485"/>
        <v>0</v>
      </c>
      <c r="AL2487" s="51">
        <f t="shared" si="486"/>
        <v>0</v>
      </c>
      <c r="AM2487" s="51">
        <f t="shared" si="487"/>
        <v>0</v>
      </c>
      <c r="AN2487" s="51">
        <f t="shared" si="488"/>
        <v>0</v>
      </c>
    </row>
    <row r="2488" spans="1:40" x14ac:dyDescent="0.25">
      <c r="A2488" s="17"/>
      <c r="B2488" s="17"/>
      <c r="C2488" s="35"/>
      <c r="D2488" s="17"/>
      <c r="E2488" s="17"/>
      <c r="F2488" s="17"/>
      <c r="G2488" s="62">
        <f t="shared" si="489"/>
        <v>0</v>
      </c>
      <c r="H2488" s="17"/>
      <c r="I2488" s="17"/>
      <c r="J2488" s="17"/>
      <c r="K2488" s="17"/>
      <c r="L2488" s="17"/>
      <c r="M2488" s="17"/>
      <c r="N2488" s="17"/>
      <c r="O2488" s="17"/>
      <c r="P2488" s="115"/>
      <c r="Q2488" s="62">
        <f>IF(C2488&gt;A_Stammdaten!$B$12,0,SUM(G2488,H2488,J2488,K2488,M2488,N2488)-SUM(I2488,L2488,O2488,P2488))</f>
        <v>0</v>
      </c>
      <c r="R2488" s="17"/>
      <c r="S2488" s="17"/>
      <c r="T2488" s="17"/>
      <c r="U2488" s="62">
        <f t="shared" si="481"/>
        <v>0</v>
      </c>
      <c r="V2488" s="63">
        <f>IF(ISBLANK($B2488),0,VLOOKUP($B2488,Listen!$A$2:$C$45,2,FALSE))</f>
        <v>0</v>
      </c>
      <c r="W2488" s="63">
        <f>IF(ISBLANK($B2488),0,VLOOKUP($B2488,Listen!$A$2:$C$45,3,FALSE))</f>
        <v>0</v>
      </c>
      <c r="X2488" s="49">
        <f t="shared" si="480"/>
        <v>0</v>
      </c>
      <c r="Y2488" s="49">
        <f t="shared" si="491"/>
        <v>0</v>
      </c>
      <c r="Z2488" s="49">
        <f t="shared" si="491"/>
        <v>0</v>
      </c>
      <c r="AA2488" s="49">
        <f t="shared" si="491"/>
        <v>0</v>
      </c>
      <c r="AB2488" s="49">
        <f t="shared" si="491"/>
        <v>0</v>
      </c>
      <c r="AC2488" s="49">
        <f t="shared" si="491"/>
        <v>0</v>
      </c>
      <c r="AD2488" s="49">
        <f t="shared" si="491"/>
        <v>0</v>
      </c>
      <c r="AE2488" s="51">
        <f t="shared" si="490"/>
        <v>0</v>
      </c>
      <c r="AF2488" s="51">
        <f>IF(C2488=A_Stammdaten!$B$12,D_SAV!$U2488-D_SAV!$AG2488,HLOOKUP(A_Stammdaten!$B$12-1,$AH$4:$AN$4004,ROW(C2488)-3,FALSE)-$AG2488)</f>
        <v>0</v>
      </c>
      <c r="AG2488" s="51">
        <f>HLOOKUP(A_Stammdaten!$B$12,$AH$4:$AN$4004,ROW(C2488)-3,FALSE)</f>
        <v>0</v>
      </c>
      <c r="AH2488" s="51">
        <f t="shared" si="482"/>
        <v>0</v>
      </c>
      <c r="AI2488" s="51">
        <f t="shared" si="483"/>
        <v>0</v>
      </c>
      <c r="AJ2488" s="51">
        <f t="shared" si="484"/>
        <v>0</v>
      </c>
      <c r="AK2488" s="51">
        <f t="shared" si="485"/>
        <v>0</v>
      </c>
      <c r="AL2488" s="51">
        <f t="shared" si="486"/>
        <v>0</v>
      </c>
      <c r="AM2488" s="51">
        <f t="shared" si="487"/>
        <v>0</v>
      </c>
      <c r="AN2488" s="51">
        <f t="shared" si="488"/>
        <v>0</v>
      </c>
    </row>
    <row r="2489" spans="1:40" x14ac:dyDescent="0.25">
      <c r="A2489" s="17"/>
      <c r="B2489" s="17"/>
      <c r="C2489" s="35"/>
      <c r="D2489" s="17"/>
      <c r="E2489" s="17"/>
      <c r="F2489" s="17"/>
      <c r="G2489" s="62">
        <f t="shared" si="489"/>
        <v>0</v>
      </c>
      <c r="H2489" s="17"/>
      <c r="I2489" s="17"/>
      <c r="J2489" s="17"/>
      <c r="K2489" s="17"/>
      <c r="L2489" s="17"/>
      <c r="M2489" s="17"/>
      <c r="N2489" s="17"/>
      <c r="O2489" s="17"/>
      <c r="P2489" s="115"/>
      <c r="Q2489" s="62">
        <f>IF(C2489&gt;A_Stammdaten!$B$12,0,SUM(G2489,H2489,J2489,K2489,M2489,N2489)-SUM(I2489,L2489,O2489,P2489))</f>
        <v>0</v>
      </c>
      <c r="R2489" s="17"/>
      <c r="S2489" s="17"/>
      <c r="T2489" s="17"/>
      <c r="U2489" s="62">
        <f t="shared" si="481"/>
        <v>0</v>
      </c>
      <c r="V2489" s="63">
        <f>IF(ISBLANK($B2489),0,VLOOKUP($B2489,Listen!$A$2:$C$45,2,FALSE))</f>
        <v>0</v>
      </c>
      <c r="W2489" s="63">
        <f>IF(ISBLANK($B2489),0,VLOOKUP($B2489,Listen!$A$2:$C$45,3,FALSE))</f>
        <v>0</v>
      </c>
      <c r="X2489" s="49">
        <f t="shared" si="480"/>
        <v>0</v>
      </c>
      <c r="Y2489" s="49">
        <f t="shared" si="491"/>
        <v>0</v>
      </c>
      <c r="Z2489" s="49">
        <f t="shared" si="491"/>
        <v>0</v>
      </c>
      <c r="AA2489" s="49">
        <f t="shared" si="491"/>
        <v>0</v>
      </c>
      <c r="AB2489" s="49">
        <f t="shared" si="491"/>
        <v>0</v>
      </c>
      <c r="AC2489" s="49">
        <f t="shared" si="491"/>
        <v>0</v>
      </c>
      <c r="AD2489" s="49">
        <f t="shared" si="491"/>
        <v>0</v>
      </c>
      <c r="AE2489" s="51">
        <f t="shared" si="490"/>
        <v>0</v>
      </c>
      <c r="AF2489" s="51">
        <f>IF(C2489=A_Stammdaten!$B$12,D_SAV!$U2489-D_SAV!$AG2489,HLOOKUP(A_Stammdaten!$B$12-1,$AH$4:$AN$4004,ROW(C2489)-3,FALSE)-$AG2489)</f>
        <v>0</v>
      </c>
      <c r="AG2489" s="51">
        <f>HLOOKUP(A_Stammdaten!$B$12,$AH$4:$AN$4004,ROW(C2489)-3,FALSE)</f>
        <v>0</v>
      </c>
      <c r="AH2489" s="51">
        <f t="shared" si="482"/>
        <v>0</v>
      </c>
      <c r="AI2489" s="51">
        <f t="shared" si="483"/>
        <v>0</v>
      </c>
      <c r="AJ2489" s="51">
        <f t="shared" si="484"/>
        <v>0</v>
      </c>
      <c r="AK2489" s="51">
        <f t="shared" si="485"/>
        <v>0</v>
      </c>
      <c r="AL2489" s="51">
        <f t="shared" si="486"/>
        <v>0</v>
      </c>
      <c r="AM2489" s="51">
        <f t="shared" si="487"/>
        <v>0</v>
      </c>
      <c r="AN2489" s="51">
        <f t="shared" si="488"/>
        <v>0</v>
      </c>
    </row>
    <row r="2490" spans="1:40" x14ac:dyDescent="0.25">
      <c r="A2490" s="17"/>
      <c r="B2490" s="17"/>
      <c r="C2490" s="35"/>
      <c r="D2490" s="17"/>
      <c r="E2490" s="17"/>
      <c r="F2490" s="17"/>
      <c r="G2490" s="62">
        <f t="shared" si="489"/>
        <v>0</v>
      </c>
      <c r="H2490" s="17"/>
      <c r="I2490" s="17"/>
      <c r="J2490" s="17"/>
      <c r="K2490" s="17"/>
      <c r="L2490" s="17"/>
      <c r="M2490" s="17"/>
      <c r="N2490" s="17"/>
      <c r="O2490" s="17"/>
      <c r="P2490" s="115"/>
      <c r="Q2490" s="62">
        <f>IF(C2490&gt;A_Stammdaten!$B$12,0,SUM(G2490,H2490,J2490,K2490,M2490,N2490)-SUM(I2490,L2490,O2490,P2490))</f>
        <v>0</v>
      </c>
      <c r="R2490" s="17"/>
      <c r="S2490" s="17"/>
      <c r="T2490" s="17"/>
      <c r="U2490" s="62">
        <f t="shared" si="481"/>
        <v>0</v>
      </c>
      <c r="V2490" s="63">
        <f>IF(ISBLANK($B2490),0,VLOOKUP($B2490,Listen!$A$2:$C$45,2,FALSE))</f>
        <v>0</v>
      </c>
      <c r="W2490" s="63">
        <f>IF(ISBLANK($B2490),0,VLOOKUP($B2490,Listen!$A$2:$C$45,3,FALSE))</f>
        <v>0</v>
      </c>
      <c r="X2490" s="49">
        <f t="shared" si="480"/>
        <v>0</v>
      </c>
      <c r="Y2490" s="49">
        <f t="shared" si="491"/>
        <v>0</v>
      </c>
      <c r="Z2490" s="49">
        <f t="shared" si="491"/>
        <v>0</v>
      </c>
      <c r="AA2490" s="49">
        <f t="shared" si="491"/>
        <v>0</v>
      </c>
      <c r="AB2490" s="49">
        <f t="shared" si="491"/>
        <v>0</v>
      </c>
      <c r="AC2490" s="49">
        <f t="shared" si="491"/>
        <v>0</v>
      </c>
      <c r="AD2490" s="49">
        <f t="shared" si="491"/>
        <v>0</v>
      </c>
      <c r="AE2490" s="51">
        <f t="shared" si="490"/>
        <v>0</v>
      </c>
      <c r="AF2490" s="51">
        <f>IF(C2490=A_Stammdaten!$B$12,D_SAV!$U2490-D_SAV!$AG2490,HLOOKUP(A_Stammdaten!$B$12-1,$AH$4:$AN$4004,ROW(C2490)-3,FALSE)-$AG2490)</f>
        <v>0</v>
      </c>
      <c r="AG2490" s="51">
        <f>HLOOKUP(A_Stammdaten!$B$12,$AH$4:$AN$4004,ROW(C2490)-3,FALSE)</f>
        <v>0</v>
      </c>
      <c r="AH2490" s="51">
        <f t="shared" si="482"/>
        <v>0</v>
      </c>
      <c r="AI2490" s="51">
        <f t="shared" si="483"/>
        <v>0</v>
      </c>
      <c r="AJ2490" s="51">
        <f t="shared" si="484"/>
        <v>0</v>
      </c>
      <c r="AK2490" s="51">
        <f t="shared" si="485"/>
        <v>0</v>
      </c>
      <c r="AL2490" s="51">
        <f t="shared" si="486"/>
        <v>0</v>
      </c>
      <c r="AM2490" s="51">
        <f t="shared" si="487"/>
        <v>0</v>
      </c>
      <c r="AN2490" s="51">
        <f t="shared" si="488"/>
        <v>0</v>
      </c>
    </row>
    <row r="2491" spans="1:40" x14ac:dyDescent="0.25">
      <c r="A2491" s="17"/>
      <c r="B2491" s="17"/>
      <c r="C2491" s="35"/>
      <c r="D2491" s="17"/>
      <c r="E2491" s="17"/>
      <c r="F2491" s="17"/>
      <c r="G2491" s="62">
        <f t="shared" si="489"/>
        <v>0</v>
      </c>
      <c r="H2491" s="17"/>
      <c r="I2491" s="17"/>
      <c r="J2491" s="17"/>
      <c r="K2491" s="17"/>
      <c r="L2491" s="17"/>
      <c r="M2491" s="17"/>
      <c r="N2491" s="17"/>
      <c r="O2491" s="17"/>
      <c r="P2491" s="115"/>
      <c r="Q2491" s="62">
        <f>IF(C2491&gt;A_Stammdaten!$B$12,0,SUM(G2491,H2491,J2491,K2491,M2491,N2491)-SUM(I2491,L2491,O2491,P2491))</f>
        <v>0</v>
      </c>
      <c r="R2491" s="17"/>
      <c r="S2491" s="17"/>
      <c r="T2491" s="17"/>
      <c r="U2491" s="62">
        <f t="shared" si="481"/>
        <v>0</v>
      </c>
      <c r="V2491" s="63">
        <f>IF(ISBLANK($B2491),0,VLOOKUP($B2491,Listen!$A$2:$C$45,2,FALSE))</f>
        <v>0</v>
      </c>
      <c r="W2491" s="63">
        <f>IF(ISBLANK($B2491),0,VLOOKUP($B2491,Listen!$A$2:$C$45,3,FALSE))</f>
        <v>0</v>
      </c>
      <c r="X2491" s="49">
        <f t="shared" si="480"/>
        <v>0</v>
      </c>
      <c r="Y2491" s="49">
        <f t="shared" si="491"/>
        <v>0</v>
      </c>
      <c r="Z2491" s="49">
        <f t="shared" si="491"/>
        <v>0</v>
      </c>
      <c r="AA2491" s="49">
        <f t="shared" si="491"/>
        <v>0</v>
      </c>
      <c r="AB2491" s="49">
        <f t="shared" si="491"/>
        <v>0</v>
      </c>
      <c r="AC2491" s="49">
        <f t="shared" si="491"/>
        <v>0</v>
      </c>
      <c r="AD2491" s="49">
        <f t="shared" si="491"/>
        <v>0</v>
      </c>
      <c r="AE2491" s="51">
        <f t="shared" si="490"/>
        <v>0</v>
      </c>
      <c r="AF2491" s="51">
        <f>IF(C2491=A_Stammdaten!$B$12,D_SAV!$U2491-D_SAV!$AG2491,HLOOKUP(A_Stammdaten!$B$12-1,$AH$4:$AN$4004,ROW(C2491)-3,FALSE)-$AG2491)</f>
        <v>0</v>
      </c>
      <c r="AG2491" s="51">
        <f>HLOOKUP(A_Stammdaten!$B$12,$AH$4:$AN$4004,ROW(C2491)-3,FALSE)</f>
        <v>0</v>
      </c>
      <c r="AH2491" s="51">
        <f t="shared" si="482"/>
        <v>0</v>
      </c>
      <c r="AI2491" s="51">
        <f t="shared" si="483"/>
        <v>0</v>
      </c>
      <c r="AJ2491" s="51">
        <f t="shared" si="484"/>
        <v>0</v>
      </c>
      <c r="AK2491" s="51">
        <f t="shared" si="485"/>
        <v>0</v>
      </c>
      <c r="AL2491" s="51">
        <f t="shared" si="486"/>
        <v>0</v>
      </c>
      <c r="AM2491" s="51">
        <f t="shared" si="487"/>
        <v>0</v>
      </c>
      <c r="AN2491" s="51">
        <f t="shared" si="488"/>
        <v>0</v>
      </c>
    </row>
    <row r="2492" spans="1:40" x14ac:dyDescent="0.25">
      <c r="A2492" s="17"/>
      <c r="B2492" s="17"/>
      <c r="C2492" s="35"/>
      <c r="D2492" s="17"/>
      <c r="E2492" s="17"/>
      <c r="F2492" s="17"/>
      <c r="G2492" s="62">
        <f t="shared" si="489"/>
        <v>0</v>
      </c>
      <c r="H2492" s="17"/>
      <c r="I2492" s="17"/>
      <c r="J2492" s="17"/>
      <c r="K2492" s="17"/>
      <c r="L2492" s="17"/>
      <c r="M2492" s="17"/>
      <c r="N2492" s="17"/>
      <c r="O2492" s="17"/>
      <c r="P2492" s="115"/>
      <c r="Q2492" s="62">
        <f>IF(C2492&gt;A_Stammdaten!$B$12,0,SUM(G2492,H2492,J2492,K2492,M2492,N2492)-SUM(I2492,L2492,O2492,P2492))</f>
        <v>0</v>
      </c>
      <c r="R2492" s="17"/>
      <c r="S2492" s="17"/>
      <c r="T2492" s="17"/>
      <c r="U2492" s="62">
        <f t="shared" si="481"/>
        <v>0</v>
      </c>
      <c r="V2492" s="63">
        <f>IF(ISBLANK($B2492),0,VLOOKUP($B2492,Listen!$A$2:$C$45,2,FALSE))</f>
        <v>0</v>
      </c>
      <c r="W2492" s="63">
        <f>IF(ISBLANK($B2492),0,VLOOKUP($B2492,Listen!$A$2:$C$45,3,FALSE))</f>
        <v>0</v>
      </c>
      <c r="X2492" s="49">
        <f t="shared" ref="X2492:X2555" si="492">$V2492</f>
        <v>0</v>
      </c>
      <c r="Y2492" s="49">
        <f t="shared" si="491"/>
        <v>0</v>
      </c>
      <c r="Z2492" s="49">
        <f t="shared" si="491"/>
        <v>0</v>
      </c>
      <c r="AA2492" s="49">
        <f t="shared" si="491"/>
        <v>0</v>
      </c>
      <c r="AB2492" s="49">
        <f t="shared" si="491"/>
        <v>0</v>
      </c>
      <c r="AC2492" s="49">
        <f t="shared" si="491"/>
        <v>0</v>
      </c>
      <c r="AD2492" s="49">
        <f t="shared" si="491"/>
        <v>0</v>
      </c>
      <c r="AE2492" s="51">
        <f t="shared" si="490"/>
        <v>0</v>
      </c>
      <c r="AF2492" s="51">
        <f>IF(C2492=A_Stammdaten!$B$12,D_SAV!$U2492-D_SAV!$AG2492,HLOOKUP(A_Stammdaten!$B$12-1,$AH$4:$AN$4004,ROW(C2492)-3,FALSE)-$AG2492)</f>
        <v>0</v>
      </c>
      <c r="AG2492" s="51">
        <f>HLOOKUP(A_Stammdaten!$B$12,$AH$4:$AN$4004,ROW(C2492)-3,FALSE)</f>
        <v>0</v>
      </c>
      <c r="AH2492" s="51">
        <f t="shared" si="482"/>
        <v>0</v>
      </c>
      <c r="AI2492" s="51">
        <f t="shared" si="483"/>
        <v>0</v>
      </c>
      <c r="AJ2492" s="51">
        <f t="shared" si="484"/>
        <v>0</v>
      </c>
      <c r="AK2492" s="51">
        <f t="shared" si="485"/>
        <v>0</v>
      </c>
      <c r="AL2492" s="51">
        <f t="shared" si="486"/>
        <v>0</v>
      </c>
      <c r="AM2492" s="51">
        <f t="shared" si="487"/>
        <v>0</v>
      </c>
      <c r="AN2492" s="51">
        <f t="shared" si="488"/>
        <v>0</v>
      </c>
    </row>
    <row r="2493" spans="1:40" x14ac:dyDescent="0.25">
      <c r="A2493" s="17"/>
      <c r="B2493" s="17"/>
      <c r="C2493" s="35"/>
      <c r="D2493" s="17"/>
      <c r="E2493" s="17"/>
      <c r="F2493" s="17"/>
      <c r="G2493" s="62">
        <f t="shared" si="489"/>
        <v>0</v>
      </c>
      <c r="H2493" s="17"/>
      <c r="I2493" s="17"/>
      <c r="J2493" s="17"/>
      <c r="K2493" s="17"/>
      <c r="L2493" s="17"/>
      <c r="M2493" s="17"/>
      <c r="N2493" s="17"/>
      <c r="O2493" s="17"/>
      <c r="P2493" s="115"/>
      <c r="Q2493" s="62">
        <f>IF(C2493&gt;A_Stammdaten!$B$12,0,SUM(G2493,H2493,J2493,K2493,M2493,N2493)-SUM(I2493,L2493,O2493,P2493))</f>
        <v>0</v>
      </c>
      <c r="R2493" s="17"/>
      <c r="S2493" s="17"/>
      <c r="T2493" s="17"/>
      <c r="U2493" s="62">
        <f t="shared" si="481"/>
        <v>0</v>
      </c>
      <c r="V2493" s="63">
        <f>IF(ISBLANK($B2493),0,VLOOKUP($B2493,Listen!$A$2:$C$45,2,FALSE))</f>
        <v>0</v>
      </c>
      <c r="W2493" s="63">
        <f>IF(ISBLANK($B2493),0,VLOOKUP($B2493,Listen!$A$2:$C$45,3,FALSE))</f>
        <v>0</v>
      </c>
      <c r="X2493" s="49">
        <f t="shared" si="492"/>
        <v>0</v>
      </c>
      <c r="Y2493" s="49">
        <f t="shared" si="491"/>
        <v>0</v>
      </c>
      <c r="Z2493" s="49">
        <f t="shared" si="491"/>
        <v>0</v>
      </c>
      <c r="AA2493" s="49">
        <f t="shared" si="491"/>
        <v>0</v>
      </c>
      <c r="AB2493" s="49">
        <f t="shared" si="491"/>
        <v>0</v>
      </c>
      <c r="AC2493" s="49">
        <f t="shared" si="491"/>
        <v>0</v>
      </c>
      <c r="AD2493" s="49">
        <f t="shared" si="491"/>
        <v>0</v>
      </c>
      <c r="AE2493" s="51">
        <f t="shared" si="490"/>
        <v>0</v>
      </c>
      <c r="AF2493" s="51">
        <f>IF(C2493=A_Stammdaten!$B$12,D_SAV!$U2493-D_SAV!$AG2493,HLOOKUP(A_Stammdaten!$B$12-1,$AH$4:$AN$4004,ROW(C2493)-3,FALSE)-$AG2493)</f>
        <v>0</v>
      </c>
      <c r="AG2493" s="51">
        <f>HLOOKUP(A_Stammdaten!$B$12,$AH$4:$AN$4004,ROW(C2493)-3,FALSE)</f>
        <v>0</v>
      </c>
      <c r="AH2493" s="51">
        <f t="shared" si="482"/>
        <v>0</v>
      </c>
      <c r="AI2493" s="51">
        <f t="shared" si="483"/>
        <v>0</v>
      </c>
      <c r="AJ2493" s="51">
        <f t="shared" si="484"/>
        <v>0</v>
      </c>
      <c r="AK2493" s="51">
        <f t="shared" si="485"/>
        <v>0</v>
      </c>
      <c r="AL2493" s="51">
        <f t="shared" si="486"/>
        <v>0</v>
      </c>
      <c r="AM2493" s="51">
        <f t="shared" si="487"/>
        <v>0</v>
      </c>
      <c r="AN2493" s="51">
        <f t="shared" si="488"/>
        <v>0</v>
      </c>
    </row>
    <row r="2494" spans="1:40" x14ac:dyDescent="0.25">
      <c r="A2494" s="17"/>
      <c r="B2494" s="17"/>
      <c r="C2494" s="35"/>
      <c r="D2494" s="17"/>
      <c r="E2494" s="17"/>
      <c r="F2494" s="17"/>
      <c r="G2494" s="62">
        <f t="shared" si="489"/>
        <v>0</v>
      </c>
      <c r="H2494" s="17"/>
      <c r="I2494" s="17"/>
      <c r="J2494" s="17"/>
      <c r="K2494" s="17"/>
      <c r="L2494" s="17"/>
      <c r="M2494" s="17"/>
      <c r="N2494" s="17"/>
      <c r="O2494" s="17"/>
      <c r="P2494" s="115"/>
      <c r="Q2494" s="62">
        <f>IF(C2494&gt;A_Stammdaten!$B$12,0,SUM(G2494,H2494,J2494,K2494,M2494,N2494)-SUM(I2494,L2494,O2494,P2494))</f>
        <v>0</v>
      </c>
      <c r="R2494" s="17"/>
      <c r="S2494" s="17"/>
      <c r="T2494" s="17"/>
      <c r="U2494" s="62">
        <f t="shared" si="481"/>
        <v>0</v>
      </c>
      <c r="V2494" s="63">
        <f>IF(ISBLANK($B2494),0,VLOOKUP($B2494,Listen!$A$2:$C$45,2,FALSE))</f>
        <v>0</v>
      </c>
      <c r="W2494" s="63">
        <f>IF(ISBLANK($B2494),0,VLOOKUP($B2494,Listen!$A$2:$C$45,3,FALSE))</f>
        <v>0</v>
      </c>
      <c r="X2494" s="49">
        <f t="shared" si="492"/>
        <v>0</v>
      </c>
      <c r="Y2494" s="49">
        <f t="shared" si="491"/>
        <v>0</v>
      </c>
      <c r="Z2494" s="49">
        <f t="shared" si="491"/>
        <v>0</v>
      </c>
      <c r="AA2494" s="49">
        <f t="shared" si="491"/>
        <v>0</v>
      </c>
      <c r="AB2494" s="49">
        <f t="shared" si="491"/>
        <v>0</v>
      </c>
      <c r="AC2494" s="49">
        <f t="shared" si="491"/>
        <v>0</v>
      </c>
      <c r="AD2494" s="49">
        <f t="shared" si="491"/>
        <v>0</v>
      </c>
      <c r="AE2494" s="51">
        <f t="shared" si="490"/>
        <v>0</v>
      </c>
      <c r="AF2494" s="51">
        <f>IF(C2494=A_Stammdaten!$B$12,D_SAV!$U2494-D_SAV!$AG2494,HLOOKUP(A_Stammdaten!$B$12-1,$AH$4:$AN$4004,ROW(C2494)-3,FALSE)-$AG2494)</f>
        <v>0</v>
      </c>
      <c r="AG2494" s="51">
        <f>HLOOKUP(A_Stammdaten!$B$12,$AH$4:$AN$4004,ROW(C2494)-3,FALSE)</f>
        <v>0</v>
      </c>
      <c r="AH2494" s="51">
        <f t="shared" si="482"/>
        <v>0</v>
      </c>
      <c r="AI2494" s="51">
        <f t="shared" si="483"/>
        <v>0</v>
      </c>
      <c r="AJ2494" s="51">
        <f t="shared" si="484"/>
        <v>0</v>
      </c>
      <c r="AK2494" s="51">
        <f t="shared" si="485"/>
        <v>0</v>
      </c>
      <c r="AL2494" s="51">
        <f t="shared" si="486"/>
        <v>0</v>
      </c>
      <c r="AM2494" s="51">
        <f t="shared" si="487"/>
        <v>0</v>
      </c>
      <c r="AN2494" s="51">
        <f t="shared" si="488"/>
        <v>0</v>
      </c>
    </row>
    <row r="2495" spans="1:40" x14ac:dyDescent="0.25">
      <c r="A2495" s="17"/>
      <c r="B2495" s="17"/>
      <c r="C2495" s="35"/>
      <c r="D2495" s="17"/>
      <c r="E2495" s="17"/>
      <c r="F2495" s="17"/>
      <c r="G2495" s="62">
        <f t="shared" si="489"/>
        <v>0</v>
      </c>
      <c r="H2495" s="17"/>
      <c r="I2495" s="17"/>
      <c r="J2495" s="17"/>
      <c r="K2495" s="17"/>
      <c r="L2495" s="17"/>
      <c r="M2495" s="17"/>
      <c r="N2495" s="17"/>
      <c r="O2495" s="17"/>
      <c r="P2495" s="115"/>
      <c r="Q2495" s="62">
        <f>IF(C2495&gt;A_Stammdaten!$B$12,0,SUM(G2495,H2495,J2495,K2495,M2495,N2495)-SUM(I2495,L2495,O2495,P2495))</f>
        <v>0</v>
      </c>
      <c r="R2495" s="17"/>
      <c r="S2495" s="17"/>
      <c r="T2495" s="17"/>
      <c r="U2495" s="62">
        <f t="shared" si="481"/>
        <v>0</v>
      </c>
      <c r="V2495" s="63">
        <f>IF(ISBLANK($B2495),0,VLOOKUP($B2495,Listen!$A$2:$C$45,2,FALSE))</f>
        <v>0</v>
      </c>
      <c r="W2495" s="63">
        <f>IF(ISBLANK($B2495),0,VLOOKUP($B2495,Listen!$A$2:$C$45,3,FALSE))</f>
        <v>0</v>
      </c>
      <c r="X2495" s="49">
        <f t="shared" si="492"/>
        <v>0</v>
      </c>
      <c r="Y2495" s="49">
        <f t="shared" si="491"/>
        <v>0</v>
      </c>
      <c r="Z2495" s="49">
        <f t="shared" si="491"/>
        <v>0</v>
      </c>
      <c r="AA2495" s="49">
        <f t="shared" si="491"/>
        <v>0</v>
      </c>
      <c r="AB2495" s="49">
        <f t="shared" si="491"/>
        <v>0</v>
      </c>
      <c r="AC2495" s="49">
        <f t="shared" si="491"/>
        <v>0</v>
      </c>
      <c r="AD2495" s="49">
        <f t="shared" si="491"/>
        <v>0</v>
      </c>
      <c r="AE2495" s="51">
        <f t="shared" si="490"/>
        <v>0</v>
      </c>
      <c r="AF2495" s="51">
        <f>IF(C2495=A_Stammdaten!$B$12,D_SAV!$U2495-D_SAV!$AG2495,HLOOKUP(A_Stammdaten!$B$12-1,$AH$4:$AN$4004,ROW(C2495)-3,FALSE)-$AG2495)</f>
        <v>0</v>
      </c>
      <c r="AG2495" s="51">
        <f>HLOOKUP(A_Stammdaten!$B$12,$AH$4:$AN$4004,ROW(C2495)-3,FALSE)</f>
        <v>0</v>
      </c>
      <c r="AH2495" s="51">
        <f t="shared" si="482"/>
        <v>0</v>
      </c>
      <c r="AI2495" s="51">
        <f t="shared" si="483"/>
        <v>0</v>
      </c>
      <c r="AJ2495" s="51">
        <f t="shared" si="484"/>
        <v>0</v>
      </c>
      <c r="AK2495" s="51">
        <f t="shared" si="485"/>
        <v>0</v>
      </c>
      <c r="AL2495" s="51">
        <f t="shared" si="486"/>
        <v>0</v>
      </c>
      <c r="AM2495" s="51">
        <f t="shared" si="487"/>
        <v>0</v>
      </c>
      <c r="AN2495" s="51">
        <f t="shared" si="488"/>
        <v>0</v>
      </c>
    </row>
    <row r="2496" spans="1:40" x14ac:dyDescent="0.25">
      <c r="A2496" s="17"/>
      <c r="B2496" s="17"/>
      <c r="C2496" s="35"/>
      <c r="D2496" s="17"/>
      <c r="E2496" s="17"/>
      <c r="F2496" s="17"/>
      <c r="G2496" s="62">
        <f t="shared" si="489"/>
        <v>0</v>
      </c>
      <c r="H2496" s="17"/>
      <c r="I2496" s="17"/>
      <c r="J2496" s="17"/>
      <c r="K2496" s="17"/>
      <c r="L2496" s="17"/>
      <c r="M2496" s="17"/>
      <c r="N2496" s="17"/>
      <c r="O2496" s="17"/>
      <c r="P2496" s="115"/>
      <c r="Q2496" s="62">
        <f>IF(C2496&gt;A_Stammdaten!$B$12,0,SUM(G2496,H2496,J2496,K2496,M2496,N2496)-SUM(I2496,L2496,O2496,P2496))</f>
        <v>0</v>
      </c>
      <c r="R2496" s="17"/>
      <c r="S2496" s="17"/>
      <c r="T2496" s="17"/>
      <c r="U2496" s="62">
        <f t="shared" si="481"/>
        <v>0</v>
      </c>
      <c r="V2496" s="63">
        <f>IF(ISBLANK($B2496),0,VLOOKUP($B2496,Listen!$A$2:$C$45,2,FALSE))</f>
        <v>0</v>
      </c>
      <c r="W2496" s="63">
        <f>IF(ISBLANK($B2496),0,VLOOKUP($B2496,Listen!$A$2:$C$45,3,FALSE))</f>
        <v>0</v>
      </c>
      <c r="X2496" s="49">
        <f t="shared" si="492"/>
        <v>0</v>
      </c>
      <c r="Y2496" s="49">
        <f t="shared" si="491"/>
        <v>0</v>
      </c>
      <c r="Z2496" s="49">
        <f t="shared" si="491"/>
        <v>0</v>
      </c>
      <c r="AA2496" s="49">
        <f t="shared" si="491"/>
        <v>0</v>
      </c>
      <c r="AB2496" s="49">
        <f t="shared" si="491"/>
        <v>0</v>
      </c>
      <c r="AC2496" s="49">
        <f t="shared" si="491"/>
        <v>0</v>
      </c>
      <c r="AD2496" s="49">
        <f t="shared" si="491"/>
        <v>0</v>
      </c>
      <c r="AE2496" s="51">
        <f t="shared" si="490"/>
        <v>0</v>
      </c>
      <c r="AF2496" s="51">
        <f>IF(C2496=A_Stammdaten!$B$12,D_SAV!$U2496-D_SAV!$AG2496,HLOOKUP(A_Stammdaten!$B$12-1,$AH$4:$AN$4004,ROW(C2496)-3,FALSE)-$AG2496)</f>
        <v>0</v>
      </c>
      <c r="AG2496" s="51">
        <f>HLOOKUP(A_Stammdaten!$B$12,$AH$4:$AN$4004,ROW(C2496)-3,FALSE)</f>
        <v>0</v>
      </c>
      <c r="AH2496" s="51">
        <f t="shared" si="482"/>
        <v>0</v>
      </c>
      <c r="AI2496" s="51">
        <f t="shared" si="483"/>
        <v>0</v>
      </c>
      <c r="AJ2496" s="51">
        <f t="shared" si="484"/>
        <v>0</v>
      </c>
      <c r="AK2496" s="51">
        <f t="shared" si="485"/>
        <v>0</v>
      </c>
      <c r="AL2496" s="51">
        <f t="shared" si="486"/>
        <v>0</v>
      </c>
      <c r="AM2496" s="51">
        <f t="shared" si="487"/>
        <v>0</v>
      </c>
      <c r="AN2496" s="51">
        <f t="shared" si="488"/>
        <v>0</v>
      </c>
    </row>
    <row r="2497" spans="1:40" x14ac:dyDescent="0.25">
      <c r="A2497" s="17"/>
      <c r="B2497" s="17"/>
      <c r="C2497" s="35"/>
      <c r="D2497" s="17"/>
      <c r="E2497" s="17"/>
      <c r="F2497" s="17"/>
      <c r="G2497" s="62">
        <f t="shared" si="489"/>
        <v>0</v>
      </c>
      <c r="H2497" s="17"/>
      <c r="I2497" s="17"/>
      <c r="J2497" s="17"/>
      <c r="K2497" s="17"/>
      <c r="L2497" s="17"/>
      <c r="M2497" s="17"/>
      <c r="N2497" s="17"/>
      <c r="O2497" s="17"/>
      <c r="P2497" s="115"/>
      <c r="Q2497" s="62">
        <f>IF(C2497&gt;A_Stammdaten!$B$12,0,SUM(G2497,H2497,J2497,K2497,M2497,N2497)-SUM(I2497,L2497,O2497,P2497))</f>
        <v>0</v>
      </c>
      <c r="R2497" s="17"/>
      <c r="S2497" s="17"/>
      <c r="T2497" s="17"/>
      <c r="U2497" s="62">
        <f t="shared" si="481"/>
        <v>0</v>
      </c>
      <c r="V2497" s="63">
        <f>IF(ISBLANK($B2497),0,VLOOKUP($B2497,Listen!$A$2:$C$45,2,FALSE))</f>
        <v>0</v>
      </c>
      <c r="W2497" s="63">
        <f>IF(ISBLANK($B2497),0,VLOOKUP($B2497,Listen!$A$2:$C$45,3,FALSE))</f>
        <v>0</v>
      </c>
      <c r="X2497" s="49">
        <f t="shared" si="492"/>
        <v>0</v>
      </c>
      <c r="Y2497" s="49">
        <f t="shared" si="491"/>
        <v>0</v>
      </c>
      <c r="Z2497" s="49">
        <f t="shared" si="491"/>
        <v>0</v>
      </c>
      <c r="AA2497" s="49">
        <f t="shared" si="491"/>
        <v>0</v>
      </c>
      <c r="AB2497" s="49">
        <f t="shared" si="491"/>
        <v>0</v>
      </c>
      <c r="AC2497" s="49">
        <f t="shared" si="491"/>
        <v>0</v>
      </c>
      <c r="AD2497" s="49">
        <f t="shared" si="491"/>
        <v>0</v>
      </c>
      <c r="AE2497" s="51">
        <f t="shared" si="490"/>
        <v>0</v>
      </c>
      <c r="AF2497" s="51">
        <f>IF(C2497=A_Stammdaten!$B$12,D_SAV!$U2497-D_SAV!$AG2497,HLOOKUP(A_Stammdaten!$B$12-1,$AH$4:$AN$4004,ROW(C2497)-3,FALSE)-$AG2497)</f>
        <v>0</v>
      </c>
      <c r="AG2497" s="51">
        <f>HLOOKUP(A_Stammdaten!$B$12,$AH$4:$AN$4004,ROW(C2497)-3,FALSE)</f>
        <v>0</v>
      </c>
      <c r="AH2497" s="51">
        <f t="shared" si="482"/>
        <v>0</v>
      </c>
      <c r="AI2497" s="51">
        <f t="shared" si="483"/>
        <v>0</v>
      </c>
      <c r="AJ2497" s="51">
        <f t="shared" si="484"/>
        <v>0</v>
      </c>
      <c r="AK2497" s="51">
        <f t="shared" si="485"/>
        <v>0</v>
      </c>
      <c r="AL2497" s="51">
        <f t="shared" si="486"/>
        <v>0</v>
      </c>
      <c r="AM2497" s="51">
        <f t="shared" si="487"/>
        <v>0</v>
      </c>
      <c r="AN2497" s="51">
        <f t="shared" si="488"/>
        <v>0</v>
      </c>
    </row>
    <row r="2498" spans="1:40" x14ac:dyDescent="0.25">
      <c r="A2498" s="17"/>
      <c r="B2498" s="17"/>
      <c r="C2498" s="35"/>
      <c r="D2498" s="17"/>
      <c r="E2498" s="17"/>
      <c r="F2498" s="17"/>
      <c r="G2498" s="62">
        <f t="shared" si="489"/>
        <v>0</v>
      </c>
      <c r="H2498" s="17"/>
      <c r="I2498" s="17"/>
      <c r="J2498" s="17"/>
      <c r="K2498" s="17"/>
      <c r="L2498" s="17"/>
      <c r="M2498" s="17"/>
      <c r="N2498" s="17"/>
      <c r="O2498" s="17"/>
      <c r="P2498" s="115"/>
      <c r="Q2498" s="62">
        <f>IF(C2498&gt;A_Stammdaten!$B$12,0,SUM(G2498,H2498,J2498,K2498,M2498,N2498)-SUM(I2498,L2498,O2498,P2498))</f>
        <v>0</v>
      </c>
      <c r="R2498" s="17"/>
      <c r="S2498" s="17"/>
      <c r="T2498" s="17"/>
      <c r="U2498" s="62">
        <f t="shared" si="481"/>
        <v>0</v>
      </c>
      <c r="V2498" s="63">
        <f>IF(ISBLANK($B2498),0,VLOOKUP($B2498,Listen!$A$2:$C$45,2,FALSE))</f>
        <v>0</v>
      </c>
      <c r="W2498" s="63">
        <f>IF(ISBLANK($B2498),0,VLOOKUP($B2498,Listen!$A$2:$C$45,3,FALSE))</f>
        <v>0</v>
      </c>
      <c r="X2498" s="49">
        <f t="shared" si="492"/>
        <v>0</v>
      </c>
      <c r="Y2498" s="49">
        <f t="shared" si="491"/>
        <v>0</v>
      </c>
      <c r="Z2498" s="49">
        <f t="shared" si="491"/>
        <v>0</v>
      </c>
      <c r="AA2498" s="49">
        <f t="shared" si="491"/>
        <v>0</v>
      </c>
      <c r="AB2498" s="49">
        <f t="shared" si="491"/>
        <v>0</v>
      </c>
      <c r="AC2498" s="49">
        <f t="shared" si="491"/>
        <v>0</v>
      </c>
      <c r="AD2498" s="49">
        <f t="shared" si="491"/>
        <v>0</v>
      </c>
      <c r="AE2498" s="51">
        <f t="shared" si="490"/>
        <v>0</v>
      </c>
      <c r="AF2498" s="51">
        <f>IF(C2498=A_Stammdaten!$B$12,D_SAV!$U2498-D_SAV!$AG2498,HLOOKUP(A_Stammdaten!$B$12-1,$AH$4:$AN$4004,ROW(C2498)-3,FALSE)-$AG2498)</f>
        <v>0</v>
      </c>
      <c r="AG2498" s="51">
        <f>HLOOKUP(A_Stammdaten!$B$12,$AH$4:$AN$4004,ROW(C2498)-3,FALSE)</f>
        <v>0</v>
      </c>
      <c r="AH2498" s="51">
        <f t="shared" si="482"/>
        <v>0</v>
      </c>
      <c r="AI2498" s="51">
        <f t="shared" si="483"/>
        <v>0</v>
      </c>
      <c r="AJ2498" s="51">
        <f t="shared" si="484"/>
        <v>0</v>
      </c>
      <c r="AK2498" s="51">
        <f t="shared" si="485"/>
        <v>0</v>
      </c>
      <c r="AL2498" s="51">
        <f t="shared" si="486"/>
        <v>0</v>
      </c>
      <c r="AM2498" s="51">
        <f t="shared" si="487"/>
        <v>0</v>
      </c>
      <c r="AN2498" s="51">
        <f t="shared" si="488"/>
        <v>0</v>
      </c>
    </row>
    <row r="2499" spans="1:40" x14ac:dyDescent="0.25">
      <c r="A2499" s="17"/>
      <c r="B2499" s="17"/>
      <c r="C2499" s="35"/>
      <c r="D2499" s="17"/>
      <c r="E2499" s="17"/>
      <c r="F2499" s="17"/>
      <c r="G2499" s="62">
        <f t="shared" si="489"/>
        <v>0</v>
      </c>
      <c r="H2499" s="17"/>
      <c r="I2499" s="17"/>
      <c r="J2499" s="17"/>
      <c r="K2499" s="17"/>
      <c r="L2499" s="17"/>
      <c r="M2499" s="17"/>
      <c r="N2499" s="17"/>
      <c r="O2499" s="17"/>
      <c r="P2499" s="115"/>
      <c r="Q2499" s="62">
        <f>IF(C2499&gt;A_Stammdaten!$B$12,0,SUM(G2499,H2499,J2499,K2499,M2499,N2499)-SUM(I2499,L2499,O2499,P2499))</f>
        <v>0</v>
      </c>
      <c r="R2499" s="17"/>
      <c r="S2499" s="17"/>
      <c r="T2499" s="17"/>
      <c r="U2499" s="62">
        <f t="shared" si="481"/>
        <v>0</v>
      </c>
      <c r="V2499" s="63">
        <f>IF(ISBLANK($B2499),0,VLOOKUP($B2499,Listen!$A$2:$C$45,2,FALSE))</f>
        <v>0</v>
      </c>
      <c r="W2499" s="63">
        <f>IF(ISBLANK($B2499),0,VLOOKUP($B2499,Listen!$A$2:$C$45,3,FALSE))</f>
        <v>0</v>
      </c>
      <c r="X2499" s="49">
        <f t="shared" si="492"/>
        <v>0</v>
      </c>
      <c r="Y2499" s="49">
        <f t="shared" si="491"/>
        <v>0</v>
      </c>
      <c r="Z2499" s="49">
        <f t="shared" si="491"/>
        <v>0</v>
      </c>
      <c r="AA2499" s="49">
        <f t="shared" si="491"/>
        <v>0</v>
      </c>
      <c r="AB2499" s="49">
        <f t="shared" si="491"/>
        <v>0</v>
      </c>
      <c r="AC2499" s="49">
        <f t="shared" si="491"/>
        <v>0</v>
      </c>
      <c r="AD2499" s="49">
        <f t="shared" si="491"/>
        <v>0</v>
      </c>
      <c r="AE2499" s="51">
        <f t="shared" si="490"/>
        <v>0</v>
      </c>
      <c r="AF2499" s="51">
        <f>IF(C2499=A_Stammdaten!$B$12,D_SAV!$U2499-D_SAV!$AG2499,HLOOKUP(A_Stammdaten!$B$12-1,$AH$4:$AN$4004,ROW(C2499)-3,FALSE)-$AG2499)</f>
        <v>0</v>
      </c>
      <c r="AG2499" s="51">
        <f>HLOOKUP(A_Stammdaten!$B$12,$AH$4:$AN$4004,ROW(C2499)-3,FALSE)</f>
        <v>0</v>
      </c>
      <c r="AH2499" s="51">
        <f t="shared" si="482"/>
        <v>0</v>
      </c>
      <c r="AI2499" s="51">
        <f t="shared" si="483"/>
        <v>0</v>
      </c>
      <c r="AJ2499" s="51">
        <f t="shared" si="484"/>
        <v>0</v>
      </c>
      <c r="AK2499" s="51">
        <f t="shared" si="485"/>
        <v>0</v>
      </c>
      <c r="AL2499" s="51">
        <f t="shared" si="486"/>
        <v>0</v>
      </c>
      <c r="AM2499" s="51">
        <f t="shared" si="487"/>
        <v>0</v>
      </c>
      <c r="AN2499" s="51">
        <f t="shared" si="488"/>
        <v>0</v>
      </c>
    </row>
    <row r="2500" spans="1:40" x14ac:dyDescent="0.25">
      <c r="A2500" s="17"/>
      <c r="B2500" s="17"/>
      <c r="C2500" s="35"/>
      <c r="D2500" s="17"/>
      <c r="E2500" s="17"/>
      <c r="F2500" s="17"/>
      <c r="G2500" s="62">
        <f t="shared" si="489"/>
        <v>0</v>
      </c>
      <c r="H2500" s="17"/>
      <c r="I2500" s="17"/>
      <c r="J2500" s="17"/>
      <c r="K2500" s="17"/>
      <c r="L2500" s="17"/>
      <c r="M2500" s="17"/>
      <c r="N2500" s="17"/>
      <c r="O2500" s="17"/>
      <c r="P2500" s="115"/>
      <c r="Q2500" s="62">
        <f>IF(C2500&gt;A_Stammdaten!$B$12,0,SUM(G2500,H2500,J2500,K2500,M2500,N2500)-SUM(I2500,L2500,O2500,P2500))</f>
        <v>0</v>
      </c>
      <c r="R2500" s="17"/>
      <c r="S2500" s="17"/>
      <c r="T2500" s="17"/>
      <c r="U2500" s="62">
        <f t="shared" si="481"/>
        <v>0</v>
      </c>
      <c r="V2500" s="63">
        <f>IF(ISBLANK($B2500),0,VLOOKUP($B2500,Listen!$A$2:$C$45,2,FALSE))</f>
        <v>0</v>
      </c>
      <c r="W2500" s="63">
        <f>IF(ISBLANK($B2500),0,VLOOKUP($B2500,Listen!$A$2:$C$45,3,FALSE))</f>
        <v>0</v>
      </c>
      <c r="X2500" s="49">
        <f t="shared" si="492"/>
        <v>0</v>
      </c>
      <c r="Y2500" s="49">
        <f t="shared" si="491"/>
        <v>0</v>
      </c>
      <c r="Z2500" s="49">
        <f t="shared" si="491"/>
        <v>0</v>
      </c>
      <c r="AA2500" s="49">
        <f t="shared" si="491"/>
        <v>0</v>
      </c>
      <c r="AB2500" s="49">
        <f t="shared" si="491"/>
        <v>0</v>
      </c>
      <c r="AC2500" s="49">
        <f t="shared" si="491"/>
        <v>0</v>
      </c>
      <c r="AD2500" s="49">
        <f t="shared" si="491"/>
        <v>0</v>
      </c>
      <c r="AE2500" s="51">
        <f t="shared" si="490"/>
        <v>0</v>
      </c>
      <c r="AF2500" s="51">
        <f>IF(C2500=A_Stammdaten!$B$12,D_SAV!$U2500-D_SAV!$AG2500,HLOOKUP(A_Stammdaten!$B$12-1,$AH$4:$AN$4004,ROW(C2500)-3,FALSE)-$AG2500)</f>
        <v>0</v>
      </c>
      <c r="AG2500" s="51">
        <f>HLOOKUP(A_Stammdaten!$B$12,$AH$4:$AN$4004,ROW(C2500)-3,FALSE)</f>
        <v>0</v>
      </c>
      <c r="AH2500" s="51">
        <f t="shared" si="482"/>
        <v>0</v>
      </c>
      <c r="AI2500" s="51">
        <f t="shared" si="483"/>
        <v>0</v>
      </c>
      <c r="AJ2500" s="51">
        <f t="shared" si="484"/>
        <v>0</v>
      </c>
      <c r="AK2500" s="51">
        <f t="shared" si="485"/>
        <v>0</v>
      </c>
      <c r="AL2500" s="51">
        <f t="shared" si="486"/>
        <v>0</v>
      </c>
      <c r="AM2500" s="51">
        <f t="shared" si="487"/>
        <v>0</v>
      </c>
      <c r="AN2500" s="51">
        <f t="shared" si="488"/>
        <v>0</v>
      </c>
    </row>
    <row r="2501" spans="1:40" x14ac:dyDescent="0.25">
      <c r="A2501" s="17"/>
      <c r="B2501" s="17"/>
      <c r="C2501" s="35"/>
      <c r="D2501" s="17"/>
      <c r="E2501" s="17"/>
      <c r="F2501" s="17"/>
      <c r="G2501" s="62">
        <f t="shared" si="489"/>
        <v>0</v>
      </c>
      <c r="H2501" s="17"/>
      <c r="I2501" s="17"/>
      <c r="J2501" s="17"/>
      <c r="K2501" s="17"/>
      <c r="L2501" s="17"/>
      <c r="M2501" s="17"/>
      <c r="N2501" s="17"/>
      <c r="O2501" s="17"/>
      <c r="P2501" s="115"/>
      <c r="Q2501" s="62">
        <f>IF(C2501&gt;A_Stammdaten!$B$12,0,SUM(G2501,H2501,J2501,K2501,M2501,N2501)-SUM(I2501,L2501,O2501,P2501))</f>
        <v>0</v>
      </c>
      <c r="R2501" s="17"/>
      <c r="S2501" s="17"/>
      <c r="T2501" s="17"/>
      <c r="U2501" s="62">
        <f t="shared" ref="U2501:U2564" si="493">Q2501-SUM(R2501:T2501)</f>
        <v>0</v>
      </c>
      <c r="V2501" s="63">
        <f>IF(ISBLANK($B2501),0,VLOOKUP($B2501,Listen!$A$2:$C$45,2,FALSE))</f>
        <v>0</v>
      </c>
      <c r="W2501" s="63">
        <f>IF(ISBLANK($B2501),0,VLOOKUP($B2501,Listen!$A$2:$C$45,3,FALSE))</f>
        <v>0</v>
      </c>
      <c r="X2501" s="49">
        <f t="shared" si="492"/>
        <v>0</v>
      </c>
      <c r="Y2501" s="49">
        <f t="shared" si="491"/>
        <v>0</v>
      </c>
      <c r="Z2501" s="49">
        <f t="shared" si="491"/>
        <v>0</v>
      </c>
      <c r="AA2501" s="49">
        <f t="shared" si="491"/>
        <v>0</v>
      </c>
      <c r="AB2501" s="49">
        <f t="shared" si="491"/>
        <v>0</v>
      </c>
      <c r="AC2501" s="49">
        <f t="shared" si="491"/>
        <v>0</v>
      </c>
      <c r="AD2501" s="49">
        <f t="shared" si="491"/>
        <v>0</v>
      </c>
      <c r="AE2501" s="51">
        <f t="shared" si="490"/>
        <v>0</v>
      </c>
      <c r="AF2501" s="51">
        <f>IF(C2501=A_Stammdaten!$B$12,D_SAV!$U2501-D_SAV!$AG2501,HLOOKUP(A_Stammdaten!$B$12-1,$AH$4:$AN$4004,ROW(C2501)-3,FALSE)-$AG2501)</f>
        <v>0</v>
      </c>
      <c r="AG2501" s="51">
        <f>HLOOKUP(A_Stammdaten!$B$12,$AH$4:$AN$4004,ROW(C2501)-3,FALSE)</f>
        <v>0</v>
      </c>
      <c r="AH2501" s="51">
        <f t="shared" ref="AH2501:AH2564" si="494">IF(OR($C2501=0,$U2501=0),0,IF($C2501&lt;=AH$4,$U2501-$U2501/X2501*(AH$4-$C2501+1),0))</f>
        <v>0</v>
      </c>
      <c r="AI2501" s="51">
        <f t="shared" ref="AI2501:AI2564" si="495">IF(OR($C2501=0,$U2501=0,Y2501-(AI$4-$C2501)=0),0,IF($C2501&lt;AI$4,AH2501-AH2501/(Y2501-(AI$4-$C2501)),IF($C2501=AI$4,$U2501-$U2501/Y2501,0)))</f>
        <v>0</v>
      </c>
      <c r="AJ2501" s="51">
        <f t="shared" ref="AJ2501:AJ2564" si="496">IF(OR($C2501=0,$U2501=0,Z2501-(AJ$4-$C2501)=0),0,IF($C2501&lt;AJ$4,AI2501-AI2501/(Z2501-(AJ$4-$C2501)),IF($C2501=AJ$4,$U2501-$U2501/Z2501,0)))</f>
        <v>0</v>
      </c>
      <c r="AK2501" s="51">
        <f t="shared" ref="AK2501:AK2564" si="497">IF(OR($C2501=0,$U2501=0,AA2501-(AK$4-$C2501)=0),0,IF($C2501&lt;AK$4,AJ2501-AJ2501/(AA2501-(AK$4-$C2501)),IF($C2501=AK$4,$U2501-$U2501/AA2501,0)))</f>
        <v>0</v>
      </c>
      <c r="AL2501" s="51">
        <f t="shared" ref="AL2501:AL2564" si="498">IF(OR($C2501=0,$U2501=0,AB2501-(AL$4-$C2501)=0),0,IF($C2501&lt;AL$4,AK2501-AK2501/(AB2501-(AL$4-$C2501)),IF($C2501=AL$4,$U2501-$U2501/AB2501,0)))</f>
        <v>0</v>
      </c>
      <c r="AM2501" s="51">
        <f t="shared" ref="AM2501:AM2564" si="499">IF(OR($C2501=0,$U2501=0,AC2501-(AM$4-$C2501)=0),0,IF($C2501&lt;AM$4,AL2501-AL2501/(AC2501-(AM$4-$C2501)),IF($C2501=AM$4,$U2501-$U2501/AC2501,0)))</f>
        <v>0</v>
      </c>
      <c r="AN2501" s="51">
        <f t="shared" ref="AN2501:AN2564" si="500">IF(OR($C2501=0,$U2501=0,AD2501-(AN$4-$C2501)=0),0,IF($C2501&lt;AN$4,AM2501-AM2501/(AD2501-(AN$4-$C2501)),IF($C2501=AN$4,$U2501-$U2501/AD2501,0)))</f>
        <v>0</v>
      </c>
    </row>
    <row r="2502" spans="1:40" x14ac:dyDescent="0.25">
      <c r="A2502" s="17"/>
      <c r="B2502" s="17"/>
      <c r="C2502" s="35"/>
      <c r="D2502" s="17"/>
      <c r="E2502" s="17"/>
      <c r="F2502" s="17"/>
      <c r="G2502" s="62">
        <f t="shared" ref="G2502:G2565" si="501">D2502*E2502/100</f>
        <v>0</v>
      </c>
      <c r="H2502" s="17"/>
      <c r="I2502" s="17"/>
      <c r="J2502" s="17"/>
      <c r="K2502" s="17"/>
      <c r="L2502" s="17"/>
      <c r="M2502" s="17"/>
      <c r="N2502" s="17"/>
      <c r="O2502" s="17"/>
      <c r="P2502" s="115"/>
      <c r="Q2502" s="62">
        <f>IF(C2502&gt;A_Stammdaten!$B$12,0,SUM(G2502,H2502,J2502,K2502,M2502,N2502)-SUM(I2502,L2502,O2502,P2502))</f>
        <v>0</v>
      </c>
      <c r="R2502" s="17"/>
      <c r="S2502" s="17"/>
      <c r="T2502" s="17"/>
      <c r="U2502" s="62">
        <f t="shared" si="493"/>
        <v>0</v>
      </c>
      <c r="V2502" s="63">
        <f>IF(ISBLANK($B2502),0,VLOOKUP($B2502,Listen!$A$2:$C$45,2,FALSE))</f>
        <v>0</v>
      </c>
      <c r="W2502" s="63">
        <f>IF(ISBLANK($B2502),0,VLOOKUP($B2502,Listen!$A$2:$C$45,3,FALSE))</f>
        <v>0</v>
      </c>
      <c r="X2502" s="49">
        <f t="shared" si="492"/>
        <v>0</v>
      </c>
      <c r="Y2502" s="49">
        <f t="shared" si="491"/>
        <v>0</v>
      </c>
      <c r="Z2502" s="49">
        <f t="shared" si="491"/>
        <v>0</v>
      </c>
      <c r="AA2502" s="49">
        <f t="shared" si="491"/>
        <v>0</v>
      </c>
      <c r="AB2502" s="49">
        <f t="shared" si="491"/>
        <v>0</v>
      </c>
      <c r="AC2502" s="49">
        <f t="shared" si="491"/>
        <v>0</v>
      </c>
      <c r="AD2502" s="49">
        <f t="shared" si="491"/>
        <v>0</v>
      </c>
      <c r="AE2502" s="51">
        <f t="shared" si="490"/>
        <v>0</v>
      </c>
      <c r="AF2502" s="51">
        <f>IF(C2502=A_Stammdaten!$B$12,D_SAV!$U2502-D_SAV!$AG2502,HLOOKUP(A_Stammdaten!$B$12-1,$AH$4:$AN$4004,ROW(C2502)-3,FALSE)-$AG2502)</f>
        <v>0</v>
      </c>
      <c r="AG2502" s="51">
        <f>HLOOKUP(A_Stammdaten!$B$12,$AH$4:$AN$4004,ROW(C2502)-3,FALSE)</f>
        <v>0</v>
      </c>
      <c r="AH2502" s="51">
        <f t="shared" si="494"/>
        <v>0</v>
      </c>
      <c r="AI2502" s="51">
        <f t="shared" si="495"/>
        <v>0</v>
      </c>
      <c r="AJ2502" s="51">
        <f t="shared" si="496"/>
        <v>0</v>
      </c>
      <c r="AK2502" s="51">
        <f t="shared" si="497"/>
        <v>0</v>
      </c>
      <c r="AL2502" s="51">
        <f t="shared" si="498"/>
        <v>0</v>
      </c>
      <c r="AM2502" s="51">
        <f t="shared" si="499"/>
        <v>0</v>
      </c>
      <c r="AN2502" s="51">
        <f t="shared" si="500"/>
        <v>0</v>
      </c>
    </row>
    <row r="2503" spans="1:40" x14ac:dyDescent="0.25">
      <c r="A2503" s="17"/>
      <c r="B2503" s="17"/>
      <c r="C2503" s="35"/>
      <c r="D2503" s="17"/>
      <c r="E2503" s="17"/>
      <c r="F2503" s="17"/>
      <c r="G2503" s="62">
        <f t="shared" si="501"/>
        <v>0</v>
      </c>
      <c r="H2503" s="17"/>
      <c r="I2503" s="17"/>
      <c r="J2503" s="17"/>
      <c r="K2503" s="17"/>
      <c r="L2503" s="17"/>
      <c r="M2503" s="17"/>
      <c r="N2503" s="17"/>
      <c r="O2503" s="17"/>
      <c r="P2503" s="115"/>
      <c r="Q2503" s="62">
        <f>IF(C2503&gt;A_Stammdaten!$B$12,0,SUM(G2503,H2503,J2503,K2503,M2503,N2503)-SUM(I2503,L2503,O2503,P2503))</f>
        <v>0</v>
      </c>
      <c r="R2503" s="17"/>
      <c r="S2503" s="17"/>
      <c r="T2503" s="17"/>
      <c r="U2503" s="62">
        <f t="shared" si="493"/>
        <v>0</v>
      </c>
      <c r="V2503" s="63">
        <f>IF(ISBLANK($B2503),0,VLOOKUP($B2503,Listen!$A$2:$C$45,2,FALSE))</f>
        <v>0</v>
      </c>
      <c r="W2503" s="63">
        <f>IF(ISBLANK($B2503),0,VLOOKUP($B2503,Listen!$A$2:$C$45,3,FALSE))</f>
        <v>0</v>
      </c>
      <c r="X2503" s="49">
        <f t="shared" si="492"/>
        <v>0</v>
      </c>
      <c r="Y2503" s="49">
        <f t="shared" si="491"/>
        <v>0</v>
      </c>
      <c r="Z2503" s="49">
        <f t="shared" si="491"/>
        <v>0</v>
      </c>
      <c r="AA2503" s="49">
        <f t="shared" si="491"/>
        <v>0</v>
      </c>
      <c r="AB2503" s="49">
        <f t="shared" si="491"/>
        <v>0</v>
      </c>
      <c r="AC2503" s="49">
        <f t="shared" si="491"/>
        <v>0</v>
      </c>
      <c r="AD2503" s="49">
        <f t="shared" si="491"/>
        <v>0</v>
      </c>
      <c r="AE2503" s="51">
        <f t="shared" si="490"/>
        <v>0</v>
      </c>
      <c r="AF2503" s="51">
        <f>IF(C2503=A_Stammdaten!$B$12,D_SAV!$U2503-D_SAV!$AG2503,HLOOKUP(A_Stammdaten!$B$12-1,$AH$4:$AN$4004,ROW(C2503)-3,FALSE)-$AG2503)</f>
        <v>0</v>
      </c>
      <c r="AG2503" s="51">
        <f>HLOOKUP(A_Stammdaten!$B$12,$AH$4:$AN$4004,ROW(C2503)-3,FALSE)</f>
        <v>0</v>
      </c>
      <c r="AH2503" s="51">
        <f t="shared" si="494"/>
        <v>0</v>
      </c>
      <c r="AI2503" s="51">
        <f t="shared" si="495"/>
        <v>0</v>
      </c>
      <c r="AJ2503" s="51">
        <f t="shared" si="496"/>
        <v>0</v>
      </c>
      <c r="AK2503" s="51">
        <f t="shared" si="497"/>
        <v>0</v>
      </c>
      <c r="AL2503" s="51">
        <f t="shared" si="498"/>
        <v>0</v>
      </c>
      <c r="AM2503" s="51">
        <f t="shared" si="499"/>
        <v>0</v>
      </c>
      <c r="AN2503" s="51">
        <f t="shared" si="500"/>
        <v>0</v>
      </c>
    </row>
    <row r="2504" spans="1:40" x14ac:dyDescent="0.25">
      <c r="A2504" s="17"/>
      <c r="B2504" s="17"/>
      <c r="C2504" s="35"/>
      <c r="D2504" s="17"/>
      <c r="E2504" s="17"/>
      <c r="F2504" s="17"/>
      <c r="G2504" s="62">
        <f t="shared" si="501"/>
        <v>0</v>
      </c>
      <c r="H2504" s="17"/>
      <c r="I2504" s="17"/>
      <c r="J2504" s="17"/>
      <c r="K2504" s="17"/>
      <c r="L2504" s="17"/>
      <c r="M2504" s="17"/>
      <c r="N2504" s="17"/>
      <c r="O2504" s="17"/>
      <c r="P2504" s="115"/>
      <c r="Q2504" s="62">
        <f>IF(C2504&gt;A_Stammdaten!$B$12,0,SUM(G2504,H2504,J2504,K2504,M2504,N2504)-SUM(I2504,L2504,O2504,P2504))</f>
        <v>0</v>
      </c>
      <c r="R2504" s="17"/>
      <c r="S2504" s="17"/>
      <c r="T2504" s="17"/>
      <c r="U2504" s="62">
        <f t="shared" si="493"/>
        <v>0</v>
      </c>
      <c r="V2504" s="63">
        <f>IF(ISBLANK($B2504),0,VLOOKUP($B2504,Listen!$A$2:$C$45,2,FALSE))</f>
        <v>0</v>
      </c>
      <c r="W2504" s="63">
        <f>IF(ISBLANK($B2504),0,VLOOKUP($B2504,Listen!$A$2:$C$45,3,FALSE))</f>
        <v>0</v>
      </c>
      <c r="X2504" s="49">
        <f t="shared" si="492"/>
        <v>0</v>
      </c>
      <c r="Y2504" s="49">
        <f t="shared" si="491"/>
        <v>0</v>
      </c>
      <c r="Z2504" s="49">
        <f t="shared" si="491"/>
        <v>0</v>
      </c>
      <c r="AA2504" s="49">
        <f t="shared" si="491"/>
        <v>0</v>
      </c>
      <c r="AB2504" s="49">
        <f t="shared" si="491"/>
        <v>0</v>
      </c>
      <c r="AC2504" s="49">
        <f t="shared" si="491"/>
        <v>0</v>
      </c>
      <c r="AD2504" s="49">
        <f t="shared" si="491"/>
        <v>0</v>
      </c>
      <c r="AE2504" s="51">
        <f t="shared" si="490"/>
        <v>0</v>
      </c>
      <c r="AF2504" s="51">
        <f>IF(C2504=A_Stammdaten!$B$12,D_SAV!$U2504-D_SAV!$AG2504,HLOOKUP(A_Stammdaten!$B$12-1,$AH$4:$AN$4004,ROW(C2504)-3,FALSE)-$AG2504)</f>
        <v>0</v>
      </c>
      <c r="AG2504" s="51">
        <f>HLOOKUP(A_Stammdaten!$B$12,$AH$4:$AN$4004,ROW(C2504)-3,FALSE)</f>
        <v>0</v>
      </c>
      <c r="AH2504" s="51">
        <f t="shared" si="494"/>
        <v>0</v>
      </c>
      <c r="AI2504" s="51">
        <f t="shared" si="495"/>
        <v>0</v>
      </c>
      <c r="AJ2504" s="51">
        <f t="shared" si="496"/>
        <v>0</v>
      </c>
      <c r="AK2504" s="51">
        <f t="shared" si="497"/>
        <v>0</v>
      </c>
      <c r="AL2504" s="51">
        <f t="shared" si="498"/>
        <v>0</v>
      </c>
      <c r="AM2504" s="51">
        <f t="shared" si="499"/>
        <v>0</v>
      </c>
      <c r="AN2504" s="51">
        <f t="shared" si="500"/>
        <v>0</v>
      </c>
    </row>
    <row r="2505" spans="1:40" x14ac:dyDescent="0.25">
      <c r="A2505" s="17"/>
      <c r="B2505" s="17"/>
      <c r="C2505" s="35"/>
      <c r="D2505" s="17"/>
      <c r="E2505" s="17"/>
      <c r="F2505" s="17"/>
      <c r="G2505" s="62">
        <f t="shared" si="501"/>
        <v>0</v>
      </c>
      <c r="H2505" s="17"/>
      <c r="I2505" s="17"/>
      <c r="J2505" s="17"/>
      <c r="K2505" s="17"/>
      <c r="L2505" s="17"/>
      <c r="M2505" s="17"/>
      <c r="N2505" s="17"/>
      <c r="O2505" s="17"/>
      <c r="P2505" s="115"/>
      <c r="Q2505" s="62">
        <f>IF(C2505&gt;A_Stammdaten!$B$12,0,SUM(G2505,H2505,J2505,K2505,M2505,N2505)-SUM(I2505,L2505,O2505,P2505))</f>
        <v>0</v>
      </c>
      <c r="R2505" s="17"/>
      <c r="S2505" s="17"/>
      <c r="T2505" s="17"/>
      <c r="U2505" s="62">
        <f t="shared" si="493"/>
        <v>0</v>
      </c>
      <c r="V2505" s="63">
        <f>IF(ISBLANK($B2505),0,VLOOKUP($B2505,Listen!$A$2:$C$45,2,FALSE))</f>
        <v>0</v>
      </c>
      <c r="W2505" s="63">
        <f>IF(ISBLANK($B2505),0,VLOOKUP($B2505,Listen!$A$2:$C$45,3,FALSE))</f>
        <v>0</v>
      </c>
      <c r="X2505" s="49">
        <f t="shared" si="492"/>
        <v>0</v>
      </c>
      <c r="Y2505" s="49">
        <f t="shared" si="491"/>
        <v>0</v>
      </c>
      <c r="Z2505" s="49">
        <f t="shared" si="491"/>
        <v>0</v>
      </c>
      <c r="AA2505" s="49">
        <f t="shared" si="491"/>
        <v>0</v>
      </c>
      <c r="AB2505" s="49">
        <f t="shared" si="491"/>
        <v>0</v>
      </c>
      <c r="AC2505" s="49">
        <f t="shared" si="491"/>
        <v>0</v>
      </c>
      <c r="AD2505" s="49">
        <f t="shared" si="491"/>
        <v>0</v>
      </c>
      <c r="AE2505" s="51">
        <f t="shared" si="490"/>
        <v>0</v>
      </c>
      <c r="AF2505" s="51">
        <f>IF(C2505=A_Stammdaten!$B$12,D_SAV!$U2505-D_SAV!$AG2505,HLOOKUP(A_Stammdaten!$B$12-1,$AH$4:$AN$4004,ROW(C2505)-3,FALSE)-$AG2505)</f>
        <v>0</v>
      </c>
      <c r="AG2505" s="51">
        <f>HLOOKUP(A_Stammdaten!$B$12,$AH$4:$AN$4004,ROW(C2505)-3,FALSE)</f>
        <v>0</v>
      </c>
      <c r="AH2505" s="51">
        <f t="shared" si="494"/>
        <v>0</v>
      </c>
      <c r="AI2505" s="51">
        <f t="shared" si="495"/>
        <v>0</v>
      </c>
      <c r="AJ2505" s="51">
        <f t="shared" si="496"/>
        <v>0</v>
      </c>
      <c r="AK2505" s="51">
        <f t="shared" si="497"/>
        <v>0</v>
      </c>
      <c r="AL2505" s="51">
        <f t="shared" si="498"/>
        <v>0</v>
      </c>
      <c r="AM2505" s="51">
        <f t="shared" si="499"/>
        <v>0</v>
      </c>
      <c r="AN2505" s="51">
        <f t="shared" si="500"/>
        <v>0</v>
      </c>
    </row>
    <row r="2506" spans="1:40" x14ac:dyDescent="0.25">
      <c r="A2506" s="17"/>
      <c r="B2506" s="17"/>
      <c r="C2506" s="35"/>
      <c r="D2506" s="17"/>
      <c r="E2506" s="17"/>
      <c r="F2506" s="17"/>
      <c r="G2506" s="62">
        <f t="shared" si="501"/>
        <v>0</v>
      </c>
      <c r="H2506" s="17"/>
      <c r="I2506" s="17"/>
      <c r="J2506" s="17"/>
      <c r="K2506" s="17"/>
      <c r="L2506" s="17"/>
      <c r="M2506" s="17"/>
      <c r="N2506" s="17"/>
      <c r="O2506" s="17"/>
      <c r="P2506" s="115"/>
      <c r="Q2506" s="62">
        <f>IF(C2506&gt;A_Stammdaten!$B$12,0,SUM(G2506,H2506,J2506,K2506,M2506,N2506)-SUM(I2506,L2506,O2506,P2506))</f>
        <v>0</v>
      </c>
      <c r="R2506" s="17"/>
      <c r="S2506" s="17"/>
      <c r="T2506" s="17"/>
      <c r="U2506" s="62">
        <f t="shared" si="493"/>
        <v>0</v>
      </c>
      <c r="V2506" s="63">
        <f>IF(ISBLANK($B2506),0,VLOOKUP($B2506,Listen!$A$2:$C$45,2,FALSE))</f>
        <v>0</v>
      </c>
      <c r="W2506" s="63">
        <f>IF(ISBLANK($B2506),0,VLOOKUP($B2506,Listen!$A$2:$C$45,3,FALSE))</f>
        <v>0</v>
      </c>
      <c r="X2506" s="49">
        <f t="shared" si="492"/>
        <v>0</v>
      </c>
      <c r="Y2506" s="49">
        <f t="shared" si="491"/>
        <v>0</v>
      </c>
      <c r="Z2506" s="49">
        <f t="shared" si="491"/>
        <v>0</v>
      </c>
      <c r="AA2506" s="49">
        <f t="shared" si="491"/>
        <v>0</v>
      </c>
      <c r="AB2506" s="49">
        <f t="shared" si="491"/>
        <v>0</v>
      </c>
      <c r="AC2506" s="49">
        <f t="shared" si="491"/>
        <v>0</v>
      </c>
      <c r="AD2506" s="49">
        <f t="shared" si="491"/>
        <v>0</v>
      </c>
      <c r="AE2506" s="51">
        <f t="shared" si="490"/>
        <v>0</v>
      </c>
      <c r="AF2506" s="51">
        <f>IF(C2506=A_Stammdaten!$B$12,D_SAV!$U2506-D_SAV!$AG2506,HLOOKUP(A_Stammdaten!$B$12-1,$AH$4:$AN$4004,ROW(C2506)-3,FALSE)-$AG2506)</f>
        <v>0</v>
      </c>
      <c r="AG2506" s="51">
        <f>HLOOKUP(A_Stammdaten!$B$12,$AH$4:$AN$4004,ROW(C2506)-3,FALSE)</f>
        <v>0</v>
      </c>
      <c r="AH2506" s="51">
        <f t="shared" si="494"/>
        <v>0</v>
      </c>
      <c r="AI2506" s="51">
        <f t="shared" si="495"/>
        <v>0</v>
      </c>
      <c r="AJ2506" s="51">
        <f t="shared" si="496"/>
        <v>0</v>
      </c>
      <c r="AK2506" s="51">
        <f t="shared" si="497"/>
        <v>0</v>
      </c>
      <c r="AL2506" s="51">
        <f t="shared" si="498"/>
        <v>0</v>
      </c>
      <c r="AM2506" s="51">
        <f t="shared" si="499"/>
        <v>0</v>
      </c>
      <c r="AN2506" s="51">
        <f t="shared" si="500"/>
        <v>0</v>
      </c>
    </row>
    <row r="2507" spans="1:40" x14ac:dyDescent="0.25">
      <c r="A2507" s="17"/>
      <c r="B2507" s="17"/>
      <c r="C2507" s="35"/>
      <c r="D2507" s="17"/>
      <c r="E2507" s="17"/>
      <c r="F2507" s="17"/>
      <c r="G2507" s="62">
        <f t="shared" si="501"/>
        <v>0</v>
      </c>
      <c r="H2507" s="17"/>
      <c r="I2507" s="17"/>
      <c r="J2507" s="17"/>
      <c r="K2507" s="17"/>
      <c r="L2507" s="17"/>
      <c r="M2507" s="17"/>
      <c r="N2507" s="17"/>
      <c r="O2507" s="17"/>
      <c r="P2507" s="115"/>
      <c r="Q2507" s="62">
        <f>IF(C2507&gt;A_Stammdaten!$B$12,0,SUM(G2507,H2507,J2507,K2507,M2507,N2507)-SUM(I2507,L2507,O2507,P2507))</f>
        <v>0</v>
      </c>
      <c r="R2507" s="17"/>
      <c r="S2507" s="17"/>
      <c r="T2507" s="17"/>
      <c r="U2507" s="62">
        <f t="shared" si="493"/>
        <v>0</v>
      </c>
      <c r="V2507" s="63">
        <f>IF(ISBLANK($B2507),0,VLOOKUP($B2507,Listen!$A$2:$C$45,2,FALSE))</f>
        <v>0</v>
      </c>
      <c r="W2507" s="63">
        <f>IF(ISBLANK($B2507),0,VLOOKUP($B2507,Listen!$A$2:$C$45,3,FALSE))</f>
        <v>0</v>
      </c>
      <c r="X2507" s="49">
        <f t="shared" si="492"/>
        <v>0</v>
      </c>
      <c r="Y2507" s="49">
        <f t="shared" si="491"/>
        <v>0</v>
      </c>
      <c r="Z2507" s="49">
        <f t="shared" si="491"/>
        <v>0</v>
      </c>
      <c r="AA2507" s="49">
        <f t="shared" si="491"/>
        <v>0</v>
      </c>
      <c r="AB2507" s="49">
        <f t="shared" si="491"/>
        <v>0</v>
      </c>
      <c r="AC2507" s="49">
        <f t="shared" si="491"/>
        <v>0</v>
      </c>
      <c r="AD2507" s="49">
        <f t="shared" si="491"/>
        <v>0</v>
      </c>
      <c r="AE2507" s="51">
        <f t="shared" si="490"/>
        <v>0</v>
      </c>
      <c r="AF2507" s="51">
        <f>IF(C2507=A_Stammdaten!$B$12,D_SAV!$U2507-D_SAV!$AG2507,HLOOKUP(A_Stammdaten!$B$12-1,$AH$4:$AN$4004,ROW(C2507)-3,FALSE)-$AG2507)</f>
        <v>0</v>
      </c>
      <c r="AG2507" s="51">
        <f>HLOOKUP(A_Stammdaten!$B$12,$AH$4:$AN$4004,ROW(C2507)-3,FALSE)</f>
        <v>0</v>
      </c>
      <c r="AH2507" s="51">
        <f t="shared" si="494"/>
        <v>0</v>
      </c>
      <c r="AI2507" s="51">
        <f t="shared" si="495"/>
        <v>0</v>
      </c>
      <c r="AJ2507" s="51">
        <f t="shared" si="496"/>
        <v>0</v>
      </c>
      <c r="AK2507" s="51">
        <f t="shared" si="497"/>
        <v>0</v>
      </c>
      <c r="AL2507" s="51">
        <f t="shared" si="498"/>
        <v>0</v>
      </c>
      <c r="AM2507" s="51">
        <f t="shared" si="499"/>
        <v>0</v>
      </c>
      <c r="AN2507" s="51">
        <f t="shared" si="500"/>
        <v>0</v>
      </c>
    </row>
    <row r="2508" spans="1:40" x14ac:dyDescent="0.25">
      <c r="A2508" s="17"/>
      <c r="B2508" s="17"/>
      <c r="C2508" s="35"/>
      <c r="D2508" s="17"/>
      <c r="E2508" s="17"/>
      <c r="F2508" s="17"/>
      <c r="G2508" s="62">
        <f t="shared" si="501"/>
        <v>0</v>
      </c>
      <c r="H2508" s="17"/>
      <c r="I2508" s="17"/>
      <c r="J2508" s="17"/>
      <c r="K2508" s="17"/>
      <c r="L2508" s="17"/>
      <c r="M2508" s="17"/>
      <c r="N2508" s="17"/>
      <c r="O2508" s="17"/>
      <c r="P2508" s="115"/>
      <c r="Q2508" s="62">
        <f>IF(C2508&gt;A_Stammdaten!$B$12,0,SUM(G2508,H2508,J2508,K2508,M2508,N2508)-SUM(I2508,L2508,O2508,P2508))</f>
        <v>0</v>
      </c>
      <c r="R2508" s="17"/>
      <c r="S2508" s="17"/>
      <c r="T2508" s="17"/>
      <c r="U2508" s="62">
        <f t="shared" si="493"/>
        <v>0</v>
      </c>
      <c r="V2508" s="63">
        <f>IF(ISBLANK($B2508),0,VLOOKUP($B2508,Listen!$A$2:$C$45,2,FALSE))</f>
        <v>0</v>
      </c>
      <c r="W2508" s="63">
        <f>IF(ISBLANK($B2508),0,VLOOKUP($B2508,Listen!$A$2:$C$45,3,FALSE))</f>
        <v>0</v>
      </c>
      <c r="X2508" s="49">
        <f t="shared" si="492"/>
        <v>0</v>
      </c>
      <c r="Y2508" s="49">
        <f t="shared" si="491"/>
        <v>0</v>
      </c>
      <c r="Z2508" s="49">
        <f t="shared" si="491"/>
        <v>0</v>
      </c>
      <c r="AA2508" s="49">
        <f t="shared" si="491"/>
        <v>0</v>
      </c>
      <c r="AB2508" s="49">
        <f t="shared" si="491"/>
        <v>0</v>
      </c>
      <c r="AC2508" s="49">
        <f t="shared" si="491"/>
        <v>0</v>
      </c>
      <c r="AD2508" s="49">
        <f t="shared" si="491"/>
        <v>0</v>
      </c>
      <c r="AE2508" s="51">
        <f t="shared" si="490"/>
        <v>0</v>
      </c>
      <c r="AF2508" s="51">
        <f>IF(C2508=A_Stammdaten!$B$12,D_SAV!$U2508-D_SAV!$AG2508,HLOOKUP(A_Stammdaten!$B$12-1,$AH$4:$AN$4004,ROW(C2508)-3,FALSE)-$AG2508)</f>
        <v>0</v>
      </c>
      <c r="AG2508" s="51">
        <f>HLOOKUP(A_Stammdaten!$B$12,$AH$4:$AN$4004,ROW(C2508)-3,FALSE)</f>
        <v>0</v>
      </c>
      <c r="AH2508" s="51">
        <f t="shared" si="494"/>
        <v>0</v>
      </c>
      <c r="AI2508" s="51">
        <f t="shared" si="495"/>
        <v>0</v>
      </c>
      <c r="AJ2508" s="51">
        <f t="shared" si="496"/>
        <v>0</v>
      </c>
      <c r="AK2508" s="51">
        <f t="shared" si="497"/>
        <v>0</v>
      </c>
      <c r="AL2508" s="51">
        <f t="shared" si="498"/>
        <v>0</v>
      </c>
      <c r="AM2508" s="51">
        <f t="shared" si="499"/>
        <v>0</v>
      </c>
      <c r="AN2508" s="51">
        <f t="shared" si="500"/>
        <v>0</v>
      </c>
    </row>
    <row r="2509" spans="1:40" x14ac:dyDescent="0.25">
      <c r="A2509" s="17"/>
      <c r="B2509" s="17"/>
      <c r="C2509" s="35"/>
      <c r="D2509" s="17"/>
      <c r="E2509" s="17"/>
      <c r="F2509" s="17"/>
      <c r="G2509" s="62">
        <f t="shared" si="501"/>
        <v>0</v>
      </c>
      <c r="H2509" s="17"/>
      <c r="I2509" s="17"/>
      <c r="J2509" s="17"/>
      <c r="K2509" s="17"/>
      <c r="L2509" s="17"/>
      <c r="M2509" s="17"/>
      <c r="N2509" s="17"/>
      <c r="O2509" s="17"/>
      <c r="P2509" s="115"/>
      <c r="Q2509" s="62">
        <f>IF(C2509&gt;A_Stammdaten!$B$12,0,SUM(G2509,H2509,J2509,K2509,M2509,N2509)-SUM(I2509,L2509,O2509,P2509))</f>
        <v>0</v>
      </c>
      <c r="R2509" s="17"/>
      <c r="S2509" s="17"/>
      <c r="T2509" s="17"/>
      <c r="U2509" s="62">
        <f t="shared" si="493"/>
        <v>0</v>
      </c>
      <c r="V2509" s="63">
        <f>IF(ISBLANK($B2509),0,VLOOKUP($B2509,Listen!$A$2:$C$45,2,FALSE))</f>
        <v>0</v>
      </c>
      <c r="W2509" s="63">
        <f>IF(ISBLANK($B2509),0,VLOOKUP($B2509,Listen!$A$2:$C$45,3,FALSE))</f>
        <v>0</v>
      </c>
      <c r="X2509" s="49">
        <f t="shared" si="492"/>
        <v>0</v>
      </c>
      <c r="Y2509" s="49">
        <f t="shared" si="491"/>
        <v>0</v>
      </c>
      <c r="Z2509" s="49">
        <f t="shared" si="491"/>
        <v>0</v>
      </c>
      <c r="AA2509" s="49">
        <f t="shared" si="491"/>
        <v>0</v>
      </c>
      <c r="AB2509" s="49">
        <f t="shared" si="491"/>
        <v>0</v>
      </c>
      <c r="AC2509" s="49">
        <f t="shared" si="491"/>
        <v>0</v>
      </c>
      <c r="AD2509" s="49">
        <f t="shared" si="491"/>
        <v>0</v>
      </c>
      <c r="AE2509" s="51">
        <f t="shared" si="490"/>
        <v>0</v>
      </c>
      <c r="AF2509" s="51">
        <f>IF(C2509=A_Stammdaten!$B$12,D_SAV!$U2509-D_SAV!$AG2509,HLOOKUP(A_Stammdaten!$B$12-1,$AH$4:$AN$4004,ROW(C2509)-3,FALSE)-$AG2509)</f>
        <v>0</v>
      </c>
      <c r="AG2509" s="51">
        <f>HLOOKUP(A_Stammdaten!$B$12,$AH$4:$AN$4004,ROW(C2509)-3,FALSE)</f>
        <v>0</v>
      </c>
      <c r="AH2509" s="51">
        <f t="shared" si="494"/>
        <v>0</v>
      </c>
      <c r="AI2509" s="51">
        <f t="shared" si="495"/>
        <v>0</v>
      </c>
      <c r="AJ2509" s="51">
        <f t="shared" si="496"/>
        <v>0</v>
      </c>
      <c r="AK2509" s="51">
        <f t="shared" si="497"/>
        <v>0</v>
      </c>
      <c r="AL2509" s="51">
        <f t="shared" si="498"/>
        <v>0</v>
      </c>
      <c r="AM2509" s="51">
        <f t="shared" si="499"/>
        <v>0</v>
      </c>
      <c r="AN2509" s="51">
        <f t="shared" si="500"/>
        <v>0</v>
      </c>
    </row>
    <row r="2510" spans="1:40" x14ac:dyDescent="0.25">
      <c r="A2510" s="17"/>
      <c r="B2510" s="17"/>
      <c r="C2510" s="35"/>
      <c r="D2510" s="17"/>
      <c r="E2510" s="17"/>
      <c r="F2510" s="17"/>
      <c r="G2510" s="62">
        <f t="shared" si="501"/>
        <v>0</v>
      </c>
      <c r="H2510" s="17"/>
      <c r="I2510" s="17"/>
      <c r="J2510" s="17"/>
      <c r="K2510" s="17"/>
      <c r="L2510" s="17"/>
      <c r="M2510" s="17"/>
      <c r="N2510" s="17"/>
      <c r="O2510" s="17"/>
      <c r="P2510" s="115"/>
      <c r="Q2510" s="62">
        <f>IF(C2510&gt;A_Stammdaten!$B$12,0,SUM(G2510,H2510,J2510,K2510,M2510,N2510)-SUM(I2510,L2510,O2510,P2510))</f>
        <v>0</v>
      </c>
      <c r="R2510" s="17"/>
      <c r="S2510" s="17"/>
      <c r="T2510" s="17"/>
      <c r="U2510" s="62">
        <f t="shared" si="493"/>
        <v>0</v>
      </c>
      <c r="V2510" s="63">
        <f>IF(ISBLANK($B2510),0,VLOOKUP($B2510,Listen!$A$2:$C$45,2,FALSE))</f>
        <v>0</v>
      </c>
      <c r="W2510" s="63">
        <f>IF(ISBLANK($B2510),0,VLOOKUP($B2510,Listen!$A$2:$C$45,3,FALSE))</f>
        <v>0</v>
      </c>
      <c r="X2510" s="49">
        <f t="shared" si="492"/>
        <v>0</v>
      </c>
      <c r="Y2510" s="49">
        <f t="shared" si="491"/>
        <v>0</v>
      </c>
      <c r="Z2510" s="49">
        <f t="shared" si="491"/>
        <v>0</v>
      </c>
      <c r="AA2510" s="49">
        <f t="shared" si="491"/>
        <v>0</v>
      </c>
      <c r="AB2510" s="49">
        <f t="shared" si="491"/>
        <v>0</v>
      </c>
      <c r="AC2510" s="49">
        <f t="shared" si="491"/>
        <v>0</v>
      </c>
      <c r="AD2510" s="49">
        <f t="shared" ref="Y2510:AD2553" si="502">$V2510</f>
        <v>0</v>
      </c>
      <c r="AE2510" s="51">
        <f t="shared" si="490"/>
        <v>0</v>
      </c>
      <c r="AF2510" s="51">
        <f>IF(C2510=A_Stammdaten!$B$12,D_SAV!$U2510-D_SAV!$AG2510,HLOOKUP(A_Stammdaten!$B$12-1,$AH$4:$AN$4004,ROW(C2510)-3,FALSE)-$AG2510)</f>
        <v>0</v>
      </c>
      <c r="AG2510" s="51">
        <f>HLOOKUP(A_Stammdaten!$B$12,$AH$4:$AN$4004,ROW(C2510)-3,FALSE)</f>
        <v>0</v>
      </c>
      <c r="AH2510" s="51">
        <f t="shared" si="494"/>
        <v>0</v>
      </c>
      <c r="AI2510" s="51">
        <f t="shared" si="495"/>
        <v>0</v>
      </c>
      <c r="AJ2510" s="51">
        <f t="shared" si="496"/>
        <v>0</v>
      </c>
      <c r="AK2510" s="51">
        <f t="shared" si="497"/>
        <v>0</v>
      </c>
      <c r="AL2510" s="51">
        <f t="shared" si="498"/>
        <v>0</v>
      </c>
      <c r="AM2510" s="51">
        <f t="shared" si="499"/>
        <v>0</v>
      </c>
      <c r="AN2510" s="51">
        <f t="shared" si="500"/>
        <v>0</v>
      </c>
    </row>
    <row r="2511" spans="1:40" x14ac:dyDescent="0.25">
      <c r="A2511" s="17"/>
      <c r="B2511" s="17"/>
      <c r="C2511" s="35"/>
      <c r="D2511" s="17"/>
      <c r="E2511" s="17"/>
      <c r="F2511" s="17"/>
      <c r="G2511" s="62">
        <f t="shared" si="501"/>
        <v>0</v>
      </c>
      <c r="H2511" s="17"/>
      <c r="I2511" s="17"/>
      <c r="J2511" s="17"/>
      <c r="K2511" s="17"/>
      <c r="L2511" s="17"/>
      <c r="M2511" s="17"/>
      <c r="N2511" s="17"/>
      <c r="O2511" s="17"/>
      <c r="P2511" s="115"/>
      <c r="Q2511" s="62">
        <f>IF(C2511&gt;A_Stammdaten!$B$12,0,SUM(G2511,H2511,J2511,K2511,M2511,N2511)-SUM(I2511,L2511,O2511,P2511))</f>
        <v>0</v>
      </c>
      <c r="R2511" s="17"/>
      <c r="S2511" s="17"/>
      <c r="T2511" s="17"/>
      <c r="U2511" s="62">
        <f t="shared" si="493"/>
        <v>0</v>
      </c>
      <c r="V2511" s="63">
        <f>IF(ISBLANK($B2511),0,VLOOKUP($B2511,Listen!$A$2:$C$45,2,FALSE))</f>
        <v>0</v>
      </c>
      <c r="W2511" s="63">
        <f>IF(ISBLANK($B2511),0,VLOOKUP($B2511,Listen!$A$2:$C$45,3,FALSE))</f>
        <v>0</v>
      </c>
      <c r="X2511" s="49">
        <f t="shared" si="492"/>
        <v>0</v>
      </c>
      <c r="Y2511" s="49">
        <f t="shared" si="502"/>
        <v>0</v>
      </c>
      <c r="Z2511" s="49">
        <f t="shared" si="502"/>
        <v>0</v>
      </c>
      <c r="AA2511" s="49">
        <f t="shared" si="502"/>
        <v>0</v>
      </c>
      <c r="AB2511" s="49">
        <f t="shared" si="502"/>
        <v>0</v>
      </c>
      <c r="AC2511" s="49">
        <f t="shared" si="502"/>
        <v>0</v>
      </c>
      <c r="AD2511" s="49">
        <f t="shared" si="502"/>
        <v>0</v>
      </c>
      <c r="AE2511" s="51">
        <f t="shared" si="490"/>
        <v>0</v>
      </c>
      <c r="AF2511" s="51">
        <f>IF(C2511=A_Stammdaten!$B$12,D_SAV!$U2511-D_SAV!$AG2511,HLOOKUP(A_Stammdaten!$B$12-1,$AH$4:$AN$4004,ROW(C2511)-3,FALSE)-$AG2511)</f>
        <v>0</v>
      </c>
      <c r="AG2511" s="51">
        <f>HLOOKUP(A_Stammdaten!$B$12,$AH$4:$AN$4004,ROW(C2511)-3,FALSE)</f>
        <v>0</v>
      </c>
      <c r="AH2511" s="51">
        <f t="shared" si="494"/>
        <v>0</v>
      </c>
      <c r="AI2511" s="51">
        <f t="shared" si="495"/>
        <v>0</v>
      </c>
      <c r="AJ2511" s="51">
        <f t="shared" si="496"/>
        <v>0</v>
      </c>
      <c r="AK2511" s="51">
        <f t="shared" si="497"/>
        <v>0</v>
      </c>
      <c r="AL2511" s="51">
        <f t="shared" si="498"/>
        <v>0</v>
      </c>
      <c r="AM2511" s="51">
        <f t="shared" si="499"/>
        <v>0</v>
      </c>
      <c r="AN2511" s="51">
        <f t="shared" si="500"/>
        <v>0</v>
      </c>
    </row>
    <row r="2512" spans="1:40" x14ac:dyDescent="0.25">
      <c r="A2512" s="17"/>
      <c r="B2512" s="17"/>
      <c r="C2512" s="35"/>
      <c r="D2512" s="17"/>
      <c r="E2512" s="17"/>
      <c r="F2512" s="17"/>
      <c r="G2512" s="62">
        <f t="shared" si="501"/>
        <v>0</v>
      </c>
      <c r="H2512" s="17"/>
      <c r="I2512" s="17"/>
      <c r="J2512" s="17"/>
      <c r="K2512" s="17"/>
      <c r="L2512" s="17"/>
      <c r="M2512" s="17"/>
      <c r="N2512" s="17"/>
      <c r="O2512" s="17"/>
      <c r="P2512" s="115"/>
      <c r="Q2512" s="62">
        <f>IF(C2512&gt;A_Stammdaten!$B$12,0,SUM(G2512,H2512,J2512,K2512,M2512,N2512)-SUM(I2512,L2512,O2512,P2512))</f>
        <v>0</v>
      </c>
      <c r="R2512" s="17"/>
      <c r="S2512" s="17"/>
      <c r="T2512" s="17"/>
      <c r="U2512" s="62">
        <f t="shared" si="493"/>
        <v>0</v>
      </c>
      <c r="V2512" s="63">
        <f>IF(ISBLANK($B2512),0,VLOOKUP($B2512,Listen!$A$2:$C$45,2,FALSE))</f>
        <v>0</v>
      </c>
      <c r="W2512" s="63">
        <f>IF(ISBLANK($B2512),0,VLOOKUP($B2512,Listen!$A$2:$C$45,3,FALSE))</f>
        <v>0</v>
      </c>
      <c r="X2512" s="49">
        <f t="shared" si="492"/>
        <v>0</v>
      </c>
      <c r="Y2512" s="49">
        <f t="shared" si="502"/>
        <v>0</v>
      </c>
      <c r="Z2512" s="49">
        <f t="shared" si="502"/>
        <v>0</v>
      </c>
      <c r="AA2512" s="49">
        <f t="shared" si="502"/>
        <v>0</v>
      </c>
      <c r="AB2512" s="49">
        <f t="shared" si="502"/>
        <v>0</v>
      </c>
      <c r="AC2512" s="49">
        <f t="shared" si="502"/>
        <v>0</v>
      </c>
      <c r="AD2512" s="49">
        <f t="shared" si="502"/>
        <v>0</v>
      </c>
      <c r="AE2512" s="51">
        <f t="shared" si="490"/>
        <v>0</v>
      </c>
      <c r="AF2512" s="51">
        <f>IF(C2512=A_Stammdaten!$B$12,D_SAV!$U2512-D_SAV!$AG2512,HLOOKUP(A_Stammdaten!$B$12-1,$AH$4:$AN$4004,ROW(C2512)-3,FALSE)-$AG2512)</f>
        <v>0</v>
      </c>
      <c r="AG2512" s="51">
        <f>HLOOKUP(A_Stammdaten!$B$12,$AH$4:$AN$4004,ROW(C2512)-3,FALSE)</f>
        <v>0</v>
      </c>
      <c r="AH2512" s="51">
        <f t="shared" si="494"/>
        <v>0</v>
      </c>
      <c r="AI2512" s="51">
        <f t="shared" si="495"/>
        <v>0</v>
      </c>
      <c r="AJ2512" s="51">
        <f t="shared" si="496"/>
        <v>0</v>
      </c>
      <c r="AK2512" s="51">
        <f t="shared" si="497"/>
        <v>0</v>
      </c>
      <c r="AL2512" s="51">
        <f t="shared" si="498"/>
        <v>0</v>
      </c>
      <c r="AM2512" s="51">
        <f t="shared" si="499"/>
        <v>0</v>
      </c>
      <c r="AN2512" s="51">
        <f t="shared" si="500"/>
        <v>0</v>
      </c>
    </row>
    <row r="2513" spans="1:40" x14ac:dyDescent="0.25">
      <c r="A2513" s="17"/>
      <c r="B2513" s="17"/>
      <c r="C2513" s="35"/>
      <c r="D2513" s="17"/>
      <c r="E2513" s="17"/>
      <c r="F2513" s="17"/>
      <c r="G2513" s="62">
        <f t="shared" si="501"/>
        <v>0</v>
      </c>
      <c r="H2513" s="17"/>
      <c r="I2513" s="17"/>
      <c r="J2513" s="17"/>
      <c r="K2513" s="17"/>
      <c r="L2513" s="17"/>
      <c r="M2513" s="17"/>
      <c r="N2513" s="17"/>
      <c r="O2513" s="17"/>
      <c r="P2513" s="115"/>
      <c r="Q2513" s="62">
        <f>IF(C2513&gt;A_Stammdaten!$B$12,0,SUM(G2513,H2513,J2513,K2513,M2513,N2513)-SUM(I2513,L2513,O2513,P2513))</f>
        <v>0</v>
      </c>
      <c r="R2513" s="17"/>
      <c r="S2513" s="17"/>
      <c r="T2513" s="17"/>
      <c r="U2513" s="62">
        <f t="shared" si="493"/>
        <v>0</v>
      </c>
      <c r="V2513" s="63">
        <f>IF(ISBLANK($B2513),0,VLOOKUP($B2513,Listen!$A$2:$C$45,2,FALSE))</f>
        <v>0</v>
      </c>
      <c r="W2513" s="63">
        <f>IF(ISBLANK($B2513),0,VLOOKUP($B2513,Listen!$A$2:$C$45,3,FALSE))</f>
        <v>0</v>
      </c>
      <c r="X2513" s="49">
        <f t="shared" si="492"/>
        <v>0</v>
      </c>
      <c r="Y2513" s="49">
        <f t="shared" si="502"/>
        <v>0</v>
      </c>
      <c r="Z2513" s="49">
        <f t="shared" si="502"/>
        <v>0</v>
      </c>
      <c r="AA2513" s="49">
        <f t="shared" si="502"/>
        <v>0</v>
      </c>
      <c r="AB2513" s="49">
        <f t="shared" si="502"/>
        <v>0</v>
      </c>
      <c r="AC2513" s="49">
        <f t="shared" si="502"/>
        <v>0</v>
      </c>
      <c r="AD2513" s="49">
        <f t="shared" si="502"/>
        <v>0</v>
      </c>
      <c r="AE2513" s="51">
        <f t="shared" si="490"/>
        <v>0</v>
      </c>
      <c r="AF2513" s="51">
        <f>IF(C2513=A_Stammdaten!$B$12,D_SAV!$U2513-D_SAV!$AG2513,HLOOKUP(A_Stammdaten!$B$12-1,$AH$4:$AN$4004,ROW(C2513)-3,FALSE)-$AG2513)</f>
        <v>0</v>
      </c>
      <c r="AG2513" s="51">
        <f>HLOOKUP(A_Stammdaten!$B$12,$AH$4:$AN$4004,ROW(C2513)-3,FALSE)</f>
        <v>0</v>
      </c>
      <c r="AH2513" s="51">
        <f t="shared" si="494"/>
        <v>0</v>
      </c>
      <c r="AI2513" s="51">
        <f t="shared" si="495"/>
        <v>0</v>
      </c>
      <c r="AJ2513" s="51">
        <f t="shared" si="496"/>
        <v>0</v>
      </c>
      <c r="AK2513" s="51">
        <f t="shared" si="497"/>
        <v>0</v>
      </c>
      <c r="AL2513" s="51">
        <f t="shared" si="498"/>
        <v>0</v>
      </c>
      <c r="AM2513" s="51">
        <f t="shared" si="499"/>
        <v>0</v>
      </c>
      <c r="AN2513" s="51">
        <f t="shared" si="500"/>
        <v>0</v>
      </c>
    </row>
    <row r="2514" spans="1:40" x14ac:dyDescent="0.25">
      <c r="A2514" s="17"/>
      <c r="B2514" s="17"/>
      <c r="C2514" s="35"/>
      <c r="D2514" s="17"/>
      <c r="E2514" s="17"/>
      <c r="F2514" s="17"/>
      <c r="G2514" s="62">
        <f t="shared" si="501"/>
        <v>0</v>
      </c>
      <c r="H2514" s="17"/>
      <c r="I2514" s="17"/>
      <c r="J2514" s="17"/>
      <c r="K2514" s="17"/>
      <c r="L2514" s="17"/>
      <c r="M2514" s="17"/>
      <c r="N2514" s="17"/>
      <c r="O2514" s="17"/>
      <c r="P2514" s="115"/>
      <c r="Q2514" s="62">
        <f>IF(C2514&gt;A_Stammdaten!$B$12,0,SUM(G2514,H2514,J2514,K2514,M2514,N2514)-SUM(I2514,L2514,O2514,P2514))</f>
        <v>0</v>
      </c>
      <c r="R2514" s="17"/>
      <c r="S2514" s="17"/>
      <c r="T2514" s="17"/>
      <c r="U2514" s="62">
        <f t="shared" si="493"/>
        <v>0</v>
      </c>
      <c r="V2514" s="63">
        <f>IF(ISBLANK($B2514),0,VLOOKUP($B2514,Listen!$A$2:$C$45,2,FALSE))</f>
        <v>0</v>
      </c>
      <c r="W2514" s="63">
        <f>IF(ISBLANK($B2514),0,VLOOKUP($B2514,Listen!$A$2:$C$45,3,FALSE))</f>
        <v>0</v>
      </c>
      <c r="X2514" s="49">
        <f t="shared" si="492"/>
        <v>0</v>
      </c>
      <c r="Y2514" s="49">
        <f t="shared" si="502"/>
        <v>0</v>
      </c>
      <c r="Z2514" s="49">
        <f t="shared" si="502"/>
        <v>0</v>
      </c>
      <c r="AA2514" s="49">
        <f t="shared" si="502"/>
        <v>0</v>
      </c>
      <c r="AB2514" s="49">
        <f t="shared" si="502"/>
        <v>0</v>
      </c>
      <c r="AC2514" s="49">
        <f t="shared" si="502"/>
        <v>0</v>
      </c>
      <c r="AD2514" s="49">
        <f t="shared" si="502"/>
        <v>0</v>
      </c>
      <c r="AE2514" s="51">
        <f t="shared" si="490"/>
        <v>0</v>
      </c>
      <c r="AF2514" s="51">
        <f>IF(C2514=A_Stammdaten!$B$12,D_SAV!$U2514-D_SAV!$AG2514,HLOOKUP(A_Stammdaten!$B$12-1,$AH$4:$AN$4004,ROW(C2514)-3,FALSE)-$AG2514)</f>
        <v>0</v>
      </c>
      <c r="AG2514" s="51">
        <f>HLOOKUP(A_Stammdaten!$B$12,$AH$4:$AN$4004,ROW(C2514)-3,FALSE)</f>
        <v>0</v>
      </c>
      <c r="AH2514" s="51">
        <f t="shared" si="494"/>
        <v>0</v>
      </c>
      <c r="AI2514" s="51">
        <f t="shared" si="495"/>
        <v>0</v>
      </c>
      <c r="AJ2514" s="51">
        <f t="shared" si="496"/>
        <v>0</v>
      </c>
      <c r="AK2514" s="51">
        <f t="shared" si="497"/>
        <v>0</v>
      </c>
      <c r="AL2514" s="51">
        <f t="shared" si="498"/>
        <v>0</v>
      </c>
      <c r="AM2514" s="51">
        <f t="shared" si="499"/>
        <v>0</v>
      </c>
      <c r="AN2514" s="51">
        <f t="shared" si="500"/>
        <v>0</v>
      </c>
    </row>
    <row r="2515" spans="1:40" x14ac:dyDescent="0.25">
      <c r="A2515" s="17"/>
      <c r="B2515" s="17"/>
      <c r="C2515" s="35"/>
      <c r="D2515" s="17"/>
      <c r="E2515" s="17"/>
      <c r="F2515" s="17"/>
      <c r="G2515" s="62">
        <f t="shared" si="501"/>
        <v>0</v>
      </c>
      <c r="H2515" s="17"/>
      <c r="I2515" s="17"/>
      <c r="J2515" s="17"/>
      <c r="K2515" s="17"/>
      <c r="L2515" s="17"/>
      <c r="M2515" s="17"/>
      <c r="N2515" s="17"/>
      <c r="O2515" s="17"/>
      <c r="P2515" s="115"/>
      <c r="Q2515" s="62">
        <f>IF(C2515&gt;A_Stammdaten!$B$12,0,SUM(G2515,H2515,J2515,K2515,M2515,N2515)-SUM(I2515,L2515,O2515,P2515))</f>
        <v>0</v>
      </c>
      <c r="R2515" s="17"/>
      <c r="S2515" s="17"/>
      <c r="T2515" s="17"/>
      <c r="U2515" s="62">
        <f t="shared" si="493"/>
        <v>0</v>
      </c>
      <c r="V2515" s="63">
        <f>IF(ISBLANK($B2515),0,VLOOKUP($B2515,Listen!$A$2:$C$45,2,FALSE))</f>
        <v>0</v>
      </c>
      <c r="W2515" s="63">
        <f>IF(ISBLANK($B2515),0,VLOOKUP($B2515,Listen!$A$2:$C$45,3,FALSE))</f>
        <v>0</v>
      </c>
      <c r="X2515" s="49">
        <f t="shared" si="492"/>
        <v>0</v>
      </c>
      <c r="Y2515" s="49">
        <f t="shared" si="502"/>
        <v>0</v>
      </c>
      <c r="Z2515" s="49">
        <f t="shared" si="502"/>
        <v>0</v>
      </c>
      <c r="AA2515" s="49">
        <f t="shared" si="502"/>
        <v>0</v>
      </c>
      <c r="AB2515" s="49">
        <f t="shared" si="502"/>
        <v>0</v>
      </c>
      <c r="AC2515" s="49">
        <f t="shared" si="502"/>
        <v>0</v>
      </c>
      <c r="AD2515" s="49">
        <f t="shared" si="502"/>
        <v>0</v>
      </c>
      <c r="AE2515" s="51">
        <f t="shared" si="490"/>
        <v>0</v>
      </c>
      <c r="AF2515" s="51">
        <f>IF(C2515=A_Stammdaten!$B$12,D_SAV!$U2515-D_SAV!$AG2515,HLOOKUP(A_Stammdaten!$B$12-1,$AH$4:$AN$4004,ROW(C2515)-3,FALSE)-$AG2515)</f>
        <v>0</v>
      </c>
      <c r="AG2515" s="51">
        <f>HLOOKUP(A_Stammdaten!$B$12,$AH$4:$AN$4004,ROW(C2515)-3,FALSE)</f>
        <v>0</v>
      </c>
      <c r="AH2515" s="51">
        <f t="shared" si="494"/>
        <v>0</v>
      </c>
      <c r="AI2515" s="51">
        <f t="shared" si="495"/>
        <v>0</v>
      </c>
      <c r="AJ2515" s="51">
        <f t="shared" si="496"/>
        <v>0</v>
      </c>
      <c r="AK2515" s="51">
        <f t="shared" si="497"/>
        <v>0</v>
      </c>
      <c r="AL2515" s="51">
        <f t="shared" si="498"/>
        <v>0</v>
      </c>
      <c r="AM2515" s="51">
        <f t="shared" si="499"/>
        <v>0</v>
      </c>
      <c r="AN2515" s="51">
        <f t="shared" si="500"/>
        <v>0</v>
      </c>
    </row>
    <row r="2516" spans="1:40" x14ac:dyDescent="0.25">
      <c r="A2516" s="17"/>
      <c r="B2516" s="17"/>
      <c r="C2516" s="35"/>
      <c r="D2516" s="17"/>
      <c r="E2516" s="17"/>
      <c r="F2516" s="17"/>
      <c r="G2516" s="62">
        <f t="shared" si="501"/>
        <v>0</v>
      </c>
      <c r="H2516" s="17"/>
      <c r="I2516" s="17"/>
      <c r="J2516" s="17"/>
      <c r="K2516" s="17"/>
      <c r="L2516" s="17"/>
      <c r="M2516" s="17"/>
      <c r="N2516" s="17"/>
      <c r="O2516" s="17"/>
      <c r="P2516" s="115"/>
      <c r="Q2516" s="62">
        <f>IF(C2516&gt;A_Stammdaten!$B$12,0,SUM(G2516,H2516,J2516,K2516,M2516,N2516)-SUM(I2516,L2516,O2516,P2516))</f>
        <v>0</v>
      </c>
      <c r="R2516" s="17"/>
      <c r="S2516" s="17"/>
      <c r="T2516" s="17"/>
      <c r="U2516" s="62">
        <f t="shared" si="493"/>
        <v>0</v>
      </c>
      <c r="V2516" s="63">
        <f>IF(ISBLANK($B2516),0,VLOOKUP($B2516,Listen!$A$2:$C$45,2,FALSE))</f>
        <v>0</v>
      </c>
      <c r="W2516" s="63">
        <f>IF(ISBLANK($B2516),0,VLOOKUP($B2516,Listen!$A$2:$C$45,3,FALSE))</f>
        <v>0</v>
      </c>
      <c r="X2516" s="49">
        <f t="shared" si="492"/>
        <v>0</v>
      </c>
      <c r="Y2516" s="49">
        <f t="shared" si="502"/>
        <v>0</v>
      </c>
      <c r="Z2516" s="49">
        <f t="shared" si="502"/>
        <v>0</v>
      </c>
      <c r="AA2516" s="49">
        <f t="shared" si="502"/>
        <v>0</v>
      </c>
      <c r="AB2516" s="49">
        <f t="shared" si="502"/>
        <v>0</v>
      </c>
      <c r="AC2516" s="49">
        <f t="shared" si="502"/>
        <v>0</v>
      </c>
      <c r="AD2516" s="49">
        <f t="shared" si="502"/>
        <v>0</v>
      </c>
      <c r="AE2516" s="51">
        <f t="shared" si="490"/>
        <v>0</v>
      </c>
      <c r="AF2516" s="51">
        <f>IF(C2516=A_Stammdaten!$B$12,D_SAV!$U2516-D_SAV!$AG2516,HLOOKUP(A_Stammdaten!$B$12-1,$AH$4:$AN$4004,ROW(C2516)-3,FALSE)-$AG2516)</f>
        <v>0</v>
      </c>
      <c r="AG2516" s="51">
        <f>HLOOKUP(A_Stammdaten!$B$12,$AH$4:$AN$4004,ROW(C2516)-3,FALSE)</f>
        <v>0</v>
      </c>
      <c r="AH2516" s="51">
        <f t="shared" si="494"/>
        <v>0</v>
      </c>
      <c r="AI2516" s="51">
        <f t="shared" si="495"/>
        <v>0</v>
      </c>
      <c r="AJ2516" s="51">
        <f t="shared" si="496"/>
        <v>0</v>
      </c>
      <c r="AK2516" s="51">
        <f t="shared" si="497"/>
        <v>0</v>
      </c>
      <c r="AL2516" s="51">
        <f t="shared" si="498"/>
        <v>0</v>
      </c>
      <c r="AM2516" s="51">
        <f t="shared" si="499"/>
        <v>0</v>
      </c>
      <c r="AN2516" s="51">
        <f t="shared" si="500"/>
        <v>0</v>
      </c>
    </row>
    <row r="2517" spans="1:40" x14ac:dyDescent="0.25">
      <c r="A2517" s="17"/>
      <c r="B2517" s="17"/>
      <c r="C2517" s="35"/>
      <c r="D2517" s="17"/>
      <c r="E2517" s="17"/>
      <c r="F2517" s="17"/>
      <c r="G2517" s="62">
        <f t="shared" si="501"/>
        <v>0</v>
      </c>
      <c r="H2517" s="17"/>
      <c r="I2517" s="17"/>
      <c r="J2517" s="17"/>
      <c r="K2517" s="17"/>
      <c r="L2517" s="17"/>
      <c r="M2517" s="17"/>
      <c r="N2517" s="17"/>
      <c r="O2517" s="17"/>
      <c r="P2517" s="115"/>
      <c r="Q2517" s="62">
        <f>IF(C2517&gt;A_Stammdaten!$B$12,0,SUM(G2517,H2517,J2517,K2517,M2517,N2517)-SUM(I2517,L2517,O2517,P2517))</f>
        <v>0</v>
      </c>
      <c r="R2517" s="17"/>
      <c r="S2517" s="17"/>
      <c r="T2517" s="17"/>
      <c r="U2517" s="62">
        <f t="shared" si="493"/>
        <v>0</v>
      </c>
      <c r="V2517" s="63">
        <f>IF(ISBLANK($B2517),0,VLOOKUP($B2517,Listen!$A$2:$C$45,2,FALSE))</f>
        <v>0</v>
      </c>
      <c r="W2517" s="63">
        <f>IF(ISBLANK($B2517),0,VLOOKUP($B2517,Listen!$A$2:$C$45,3,FALSE))</f>
        <v>0</v>
      </c>
      <c r="X2517" s="49">
        <f t="shared" si="492"/>
        <v>0</v>
      </c>
      <c r="Y2517" s="49">
        <f t="shared" si="502"/>
        <v>0</v>
      </c>
      <c r="Z2517" s="49">
        <f t="shared" si="502"/>
        <v>0</v>
      </c>
      <c r="AA2517" s="49">
        <f t="shared" si="502"/>
        <v>0</v>
      </c>
      <c r="AB2517" s="49">
        <f t="shared" si="502"/>
        <v>0</v>
      </c>
      <c r="AC2517" s="49">
        <f t="shared" si="502"/>
        <v>0</v>
      </c>
      <c r="AD2517" s="49">
        <f t="shared" si="502"/>
        <v>0</v>
      </c>
      <c r="AE2517" s="51">
        <f t="shared" ref="AE2517:AE2580" si="503">AG2517+AF2517</f>
        <v>0</v>
      </c>
      <c r="AF2517" s="51">
        <f>IF(C2517=A_Stammdaten!$B$12,D_SAV!$U2517-D_SAV!$AG2517,HLOOKUP(A_Stammdaten!$B$12-1,$AH$4:$AN$4004,ROW(C2517)-3,FALSE)-$AG2517)</f>
        <v>0</v>
      </c>
      <c r="AG2517" s="51">
        <f>HLOOKUP(A_Stammdaten!$B$12,$AH$4:$AN$4004,ROW(C2517)-3,FALSE)</f>
        <v>0</v>
      </c>
      <c r="AH2517" s="51">
        <f t="shared" si="494"/>
        <v>0</v>
      </c>
      <c r="AI2517" s="51">
        <f t="shared" si="495"/>
        <v>0</v>
      </c>
      <c r="AJ2517" s="51">
        <f t="shared" si="496"/>
        <v>0</v>
      </c>
      <c r="AK2517" s="51">
        <f t="shared" si="497"/>
        <v>0</v>
      </c>
      <c r="AL2517" s="51">
        <f t="shared" si="498"/>
        <v>0</v>
      </c>
      <c r="AM2517" s="51">
        <f t="shared" si="499"/>
        <v>0</v>
      </c>
      <c r="AN2517" s="51">
        <f t="shared" si="500"/>
        <v>0</v>
      </c>
    </row>
    <row r="2518" spans="1:40" x14ac:dyDescent="0.25">
      <c r="A2518" s="17"/>
      <c r="B2518" s="17"/>
      <c r="C2518" s="35"/>
      <c r="D2518" s="17"/>
      <c r="E2518" s="17"/>
      <c r="F2518" s="17"/>
      <c r="G2518" s="62">
        <f t="shared" si="501"/>
        <v>0</v>
      </c>
      <c r="H2518" s="17"/>
      <c r="I2518" s="17"/>
      <c r="J2518" s="17"/>
      <c r="K2518" s="17"/>
      <c r="L2518" s="17"/>
      <c r="M2518" s="17"/>
      <c r="N2518" s="17"/>
      <c r="O2518" s="17"/>
      <c r="P2518" s="115"/>
      <c r="Q2518" s="62">
        <f>IF(C2518&gt;A_Stammdaten!$B$12,0,SUM(G2518,H2518,J2518,K2518,M2518,N2518)-SUM(I2518,L2518,O2518,P2518))</f>
        <v>0</v>
      </c>
      <c r="R2518" s="17"/>
      <c r="S2518" s="17"/>
      <c r="T2518" s="17"/>
      <c r="U2518" s="62">
        <f t="shared" si="493"/>
        <v>0</v>
      </c>
      <c r="V2518" s="63">
        <f>IF(ISBLANK($B2518),0,VLOOKUP($B2518,Listen!$A$2:$C$45,2,FALSE))</f>
        <v>0</v>
      </c>
      <c r="W2518" s="63">
        <f>IF(ISBLANK($B2518),0,VLOOKUP($B2518,Listen!$A$2:$C$45,3,FALSE))</f>
        <v>0</v>
      </c>
      <c r="X2518" s="49">
        <f t="shared" si="492"/>
        <v>0</v>
      </c>
      <c r="Y2518" s="49">
        <f t="shared" si="502"/>
        <v>0</v>
      </c>
      <c r="Z2518" s="49">
        <f t="shared" si="502"/>
        <v>0</v>
      </c>
      <c r="AA2518" s="49">
        <f t="shared" si="502"/>
        <v>0</v>
      </c>
      <c r="AB2518" s="49">
        <f t="shared" si="502"/>
        <v>0</v>
      </c>
      <c r="AC2518" s="49">
        <f t="shared" si="502"/>
        <v>0</v>
      </c>
      <c r="AD2518" s="49">
        <f t="shared" si="502"/>
        <v>0</v>
      </c>
      <c r="AE2518" s="51">
        <f t="shared" si="503"/>
        <v>0</v>
      </c>
      <c r="AF2518" s="51">
        <f>IF(C2518=A_Stammdaten!$B$12,D_SAV!$U2518-D_SAV!$AG2518,HLOOKUP(A_Stammdaten!$B$12-1,$AH$4:$AN$4004,ROW(C2518)-3,FALSE)-$AG2518)</f>
        <v>0</v>
      </c>
      <c r="AG2518" s="51">
        <f>HLOOKUP(A_Stammdaten!$B$12,$AH$4:$AN$4004,ROW(C2518)-3,FALSE)</f>
        <v>0</v>
      </c>
      <c r="AH2518" s="51">
        <f t="shared" si="494"/>
        <v>0</v>
      </c>
      <c r="AI2518" s="51">
        <f t="shared" si="495"/>
        <v>0</v>
      </c>
      <c r="AJ2518" s="51">
        <f t="shared" si="496"/>
        <v>0</v>
      </c>
      <c r="AK2518" s="51">
        <f t="shared" si="497"/>
        <v>0</v>
      </c>
      <c r="AL2518" s="51">
        <f t="shared" si="498"/>
        <v>0</v>
      </c>
      <c r="AM2518" s="51">
        <f t="shared" si="499"/>
        <v>0</v>
      </c>
      <c r="AN2518" s="51">
        <f t="shared" si="500"/>
        <v>0</v>
      </c>
    </row>
    <row r="2519" spans="1:40" x14ac:dyDescent="0.25">
      <c r="A2519" s="17"/>
      <c r="B2519" s="17"/>
      <c r="C2519" s="35"/>
      <c r="D2519" s="17"/>
      <c r="E2519" s="17"/>
      <c r="F2519" s="17"/>
      <c r="G2519" s="62">
        <f t="shared" si="501"/>
        <v>0</v>
      </c>
      <c r="H2519" s="17"/>
      <c r="I2519" s="17"/>
      <c r="J2519" s="17"/>
      <c r="K2519" s="17"/>
      <c r="L2519" s="17"/>
      <c r="M2519" s="17"/>
      <c r="N2519" s="17"/>
      <c r="O2519" s="17"/>
      <c r="P2519" s="115"/>
      <c r="Q2519" s="62">
        <f>IF(C2519&gt;A_Stammdaten!$B$12,0,SUM(G2519,H2519,J2519,K2519,M2519,N2519)-SUM(I2519,L2519,O2519,P2519))</f>
        <v>0</v>
      </c>
      <c r="R2519" s="17"/>
      <c r="S2519" s="17"/>
      <c r="T2519" s="17"/>
      <c r="U2519" s="62">
        <f t="shared" si="493"/>
        <v>0</v>
      </c>
      <c r="V2519" s="63">
        <f>IF(ISBLANK($B2519),0,VLOOKUP($B2519,Listen!$A$2:$C$45,2,FALSE))</f>
        <v>0</v>
      </c>
      <c r="W2519" s="63">
        <f>IF(ISBLANK($B2519),0,VLOOKUP($B2519,Listen!$A$2:$C$45,3,FALSE))</f>
        <v>0</v>
      </c>
      <c r="X2519" s="49">
        <f t="shared" si="492"/>
        <v>0</v>
      </c>
      <c r="Y2519" s="49">
        <f t="shared" si="502"/>
        <v>0</v>
      </c>
      <c r="Z2519" s="49">
        <f t="shared" si="502"/>
        <v>0</v>
      </c>
      <c r="AA2519" s="49">
        <f t="shared" si="502"/>
        <v>0</v>
      </c>
      <c r="AB2519" s="49">
        <f t="shared" si="502"/>
        <v>0</v>
      </c>
      <c r="AC2519" s="49">
        <f t="shared" si="502"/>
        <v>0</v>
      </c>
      <c r="AD2519" s="49">
        <f t="shared" si="502"/>
        <v>0</v>
      </c>
      <c r="AE2519" s="51">
        <f t="shared" si="503"/>
        <v>0</v>
      </c>
      <c r="AF2519" s="51">
        <f>IF(C2519=A_Stammdaten!$B$12,D_SAV!$U2519-D_SAV!$AG2519,HLOOKUP(A_Stammdaten!$B$12-1,$AH$4:$AN$4004,ROW(C2519)-3,FALSE)-$AG2519)</f>
        <v>0</v>
      </c>
      <c r="AG2519" s="51">
        <f>HLOOKUP(A_Stammdaten!$B$12,$AH$4:$AN$4004,ROW(C2519)-3,FALSE)</f>
        <v>0</v>
      </c>
      <c r="AH2519" s="51">
        <f t="shared" si="494"/>
        <v>0</v>
      </c>
      <c r="AI2519" s="51">
        <f t="shared" si="495"/>
        <v>0</v>
      </c>
      <c r="AJ2519" s="51">
        <f t="shared" si="496"/>
        <v>0</v>
      </c>
      <c r="AK2519" s="51">
        <f t="shared" si="497"/>
        <v>0</v>
      </c>
      <c r="AL2519" s="51">
        <f t="shared" si="498"/>
        <v>0</v>
      </c>
      <c r="AM2519" s="51">
        <f t="shared" si="499"/>
        <v>0</v>
      </c>
      <c r="AN2519" s="51">
        <f t="shared" si="500"/>
        <v>0</v>
      </c>
    </row>
    <row r="2520" spans="1:40" x14ac:dyDescent="0.25">
      <c r="A2520" s="17"/>
      <c r="B2520" s="17"/>
      <c r="C2520" s="35"/>
      <c r="D2520" s="17"/>
      <c r="E2520" s="17"/>
      <c r="F2520" s="17"/>
      <c r="G2520" s="62">
        <f t="shared" si="501"/>
        <v>0</v>
      </c>
      <c r="H2520" s="17"/>
      <c r="I2520" s="17"/>
      <c r="J2520" s="17"/>
      <c r="K2520" s="17"/>
      <c r="L2520" s="17"/>
      <c r="M2520" s="17"/>
      <c r="N2520" s="17"/>
      <c r="O2520" s="17"/>
      <c r="P2520" s="115"/>
      <c r="Q2520" s="62">
        <f>IF(C2520&gt;A_Stammdaten!$B$12,0,SUM(G2520,H2520,J2520,K2520,M2520,N2520)-SUM(I2520,L2520,O2520,P2520))</f>
        <v>0</v>
      </c>
      <c r="R2520" s="17"/>
      <c r="S2520" s="17"/>
      <c r="T2520" s="17"/>
      <c r="U2520" s="62">
        <f t="shared" si="493"/>
        <v>0</v>
      </c>
      <c r="V2520" s="63">
        <f>IF(ISBLANK($B2520),0,VLOOKUP($B2520,Listen!$A$2:$C$45,2,FALSE))</f>
        <v>0</v>
      </c>
      <c r="W2520" s="63">
        <f>IF(ISBLANK($B2520),0,VLOOKUP($B2520,Listen!$A$2:$C$45,3,FALSE))</f>
        <v>0</v>
      </c>
      <c r="X2520" s="49">
        <f t="shared" si="492"/>
        <v>0</v>
      </c>
      <c r="Y2520" s="49">
        <f t="shared" si="502"/>
        <v>0</v>
      </c>
      <c r="Z2520" s="49">
        <f t="shared" si="502"/>
        <v>0</v>
      </c>
      <c r="AA2520" s="49">
        <f t="shared" si="502"/>
        <v>0</v>
      </c>
      <c r="AB2520" s="49">
        <f t="shared" si="502"/>
        <v>0</v>
      </c>
      <c r="AC2520" s="49">
        <f t="shared" si="502"/>
        <v>0</v>
      </c>
      <c r="AD2520" s="49">
        <f t="shared" si="502"/>
        <v>0</v>
      </c>
      <c r="AE2520" s="51">
        <f t="shared" si="503"/>
        <v>0</v>
      </c>
      <c r="AF2520" s="51">
        <f>IF(C2520=A_Stammdaten!$B$12,D_SAV!$U2520-D_SAV!$AG2520,HLOOKUP(A_Stammdaten!$B$12-1,$AH$4:$AN$4004,ROW(C2520)-3,FALSE)-$AG2520)</f>
        <v>0</v>
      </c>
      <c r="AG2520" s="51">
        <f>HLOOKUP(A_Stammdaten!$B$12,$AH$4:$AN$4004,ROW(C2520)-3,FALSE)</f>
        <v>0</v>
      </c>
      <c r="AH2520" s="51">
        <f t="shared" si="494"/>
        <v>0</v>
      </c>
      <c r="AI2520" s="51">
        <f t="shared" si="495"/>
        <v>0</v>
      </c>
      <c r="AJ2520" s="51">
        <f t="shared" si="496"/>
        <v>0</v>
      </c>
      <c r="AK2520" s="51">
        <f t="shared" si="497"/>
        <v>0</v>
      </c>
      <c r="AL2520" s="51">
        <f t="shared" si="498"/>
        <v>0</v>
      </c>
      <c r="AM2520" s="51">
        <f t="shared" si="499"/>
        <v>0</v>
      </c>
      <c r="AN2520" s="51">
        <f t="shared" si="500"/>
        <v>0</v>
      </c>
    </row>
    <row r="2521" spans="1:40" x14ac:dyDescent="0.25">
      <c r="A2521" s="17"/>
      <c r="B2521" s="17"/>
      <c r="C2521" s="35"/>
      <c r="D2521" s="17"/>
      <c r="E2521" s="17"/>
      <c r="F2521" s="17"/>
      <c r="G2521" s="62">
        <f t="shared" si="501"/>
        <v>0</v>
      </c>
      <c r="H2521" s="17"/>
      <c r="I2521" s="17"/>
      <c r="J2521" s="17"/>
      <c r="K2521" s="17"/>
      <c r="L2521" s="17"/>
      <c r="M2521" s="17"/>
      <c r="N2521" s="17"/>
      <c r="O2521" s="17"/>
      <c r="P2521" s="115"/>
      <c r="Q2521" s="62">
        <f>IF(C2521&gt;A_Stammdaten!$B$12,0,SUM(G2521,H2521,J2521,K2521,M2521,N2521)-SUM(I2521,L2521,O2521,P2521))</f>
        <v>0</v>
      </c>
      <c r="R2521" s="17"/>
      <c r="S2521" s="17"/>
      <c r="T2521" s="17"/>
      <c r="U2521" s="62">
        <f t="shared" si="493"/>
        <v>0</v>
      </c>
      <c r="V2521" s="63">
        <f>IF(ISBLANK($B2521),0,VLOOKUP($B2521,Listen!$A$2:$C$45,2,FALSE))</f>
        <v>0</v>
      </c>
      <c r="W2521" s="63">
        <f>IF(ISBLANK($B2521),0,VLOOKUP($B2521,Listen!$A$2:$C$45,3,FALSE))</f>
        <v>0</v>
      </c>
      <c r="X2521" s="49">
        <f t="shared" si="492"/>
        <v>0</v>
      </c>
      <c r="Y2521" s="49">
        <f t="shared" si="502"/>
        <v>0</v>
      </c>
      <c r="Z2521" s="49">
        <f t="shared" si="502"/>
        <v>0</v>
      </c>
      <c r="AA2521" s="49">
        <f t="shared" si="502"/>
        <v>0</v>
      </c>
      <c r="AB2521" s="49">
        <f t="shared" si="502"/>
        <v>0</v>
      </c>
      <c r="AC2521" s="49">
        <f t="shared" si="502"/>
        <v>0</v>
      </c>
      <c r="AD2521" s="49">
        <f t="shared" si="502"/>
        <v>0</v>
      </c>
      <c r="AE2521" s="51">
        <f t="shared" si="503"/>
        <v>0</v>
      </c>
      <c r="AF2521" s="51">
        <f>IF(C2521=A_Stammdaten!$B$12,D_SAV!$U2521-D_SAV!$AG2521,HLOOKUP(A_Stammdaten!$B$12-1,$AH$4:$AN$4004,ROW(C2521)-3,FALSE)-$AG2521)</f>
        <v>0</v>
      </c>
      <c r="AG2521" s="51">
        <f>HLOOKUP(A_Stammdaten!$B$12,$AH$4:$AN$4004,ROW(C2521)-3,FALSE)</f>
        <v>0</v>
      </c>
      <c r="AH2521" s="51">
        <f t="shared" si="494"/>
        <v>0</v>
      </c>
      <c r="AI2521" s="51">
        <f t="shared" si="495"/>
        <v>0</v>
      </c>
      <c r="AJ2521" s="51">
        <f t="shared" si="496"/>
        <v>0</v>
      </c>
      <c r="AK2521" s="51">
        <f t="shared" si="497"/>
        <v>0</v>
      </c>
      <c r="AL2521" s="51">
        <f t="shared" si="498"/>
        <v>0</v>
      </c>
      <c r="AM2521" s="51">
        <f t="shared" si="499"/>
        <v>0</v>
      </c>
      <c r="AN2521" s="51">
        <f t="shared" si="500"/>
        <v>0</v>
      </c>
    </row>
    <row r="2522" spans="1:40" x14ac:dyDescent="0.25">
      <c r="A2522" s="17"/>
      <c r="B2522" s="17"/>
      <c r="C2522" s="35"/>
      <c r="D2522" s="17"/>
      <c r="E2522" s="17"/>
      <c r="F2522" s="17"/>
      <c r="G2522" s="62">
        <f t="shared" si="501"/>
        <v>0</v>
      </c>
      <c r="H2522" s="17"/>
      <c r="I2522" s="17"/>
      <c r="J2522" s="17"/>
      <c r="K2522" s="17"/>
      <c r="L2522" s="17"/>
      <c r="M2522" s="17"/>
      <c r="N2522" s="17"/>
      <c r="O2522" s="17"/>
      <c r="P2522" s="115"/>
      <c r="Q2522" s="62">
        <f>IF(C2522&gt;A_Stammdaten!$B$12,0,SUM(G2522,H2522,J2522,K2522,M2522,N2522)-SUM(I2522,L2522,O2522,P2522))</f>
        <v>0</v>
      </c>
      <c r="R2522" s="17"/>
      <c r="S2522" s="17"/>
      <c r="T2522" s="17"/>
      <c r="U2522" s="62">
        <f t="shared" si="493"/>
        <v>0</v>
      </c>
      <c r="V2522" s="63">
        <f>IF(ISBLANK($B2522),0,VLOOKUP($B2522,Listen!$A$2:$C$45,2,FALSE))</f>
        <v>0</v>
      </c>
      <c r="W2522" s="63">
        <f>IF(ISBLANK($B2522),0,VLOOKUP($B2522,Listen!$A$2:$C$45,3,FALSE))</f>
        <v>0</v>
      </c>
      <c r="X2522" s="49">
        <f t="shared" si="492"/>
        <v>0</v>
      </c>
      <c r="Y2522" s="49">
        <f t="shared" si="502"/>
        <v>0</v>
      </c>
      <c r="Z2522" s="49">
        <f t="shared" si="502"/>
        <v>0</v>
      </c>
      <c r="AA2522" s="49">
        <f t="shared" si="502"/>
        <v>0</v>
      </c>
      <c r="AB2522" s="49">
        <f t="shared" si="502"/>
        <v>0</v>
      </c>
      <c r="AC2522" s="49">
        <f t="shared" si="502"/>
        <v>0</v>
      </c>
      <c r="AD2522" s="49">
        <f t="shared" si="502"/>
        <v>0</v>
      </c>
      <c r="AE2522" s="51">
        <f t="shared" si="503"/>
        <v>0</v>
      </c>
      <c r="AF2522" s="51">
        <f>IF(C2522=A_Stammdaten!$B$12,D_SAV!$U2522-D_SAV!$AG2522,HLOOKUP(A_Stammdaten!$B$12-1,$AH$4:$AN$4004,ROW(C2522)-3,FALSE)-$AG2522)</f>
        <v>0</v>
      </c>
      <c r="AG2522" s="51">
        <f>HLOOKUP(A_Stammdaten!$B$12,$AH$4:$AN$4004,ROW(C2522)-3,FALSE)</f>
        <v>0</v>
      </c>
      <c r="AH2522" s="51">
        <f t="shared" si="494"/>
        <v>0</v>
      </c>
      <c r="AI2522" s="51">
        <f t="shared" si="495"/>
        <v>0</v>
      </c>
      <c r="AJ2522" s="51">
        <f t="shared" si="496"/>
        <v>0</v>
      </c>
      <c r="AK2522" s="51">
        <f t="shared" si="497"/>
        <v>0</v>
      </c>
      <c r="AL2522" s="51">
        <f t="shared" si="498"/>
        <v>0</v>
      </c>
      <c r="AM2522" s="51">
        <f t="shared" si="499"/>
        <v>0</v>
      </c>
      <c r="AN2522" s="51">
        <f t="shared" si="500"/>
        <v>0</v>
      </c>
    </row>
    <row r="2523" spans="1:40" x14ac:dyDescent="0.25">
      <c r="A2523" s="17"/>
      <c r="B2523" s="17"/>
      <c r="C2523" s="35"/>
      <c r="D2523" s="17"/>
      <c r="E2523" s="17"/>
      <c r="F2523" s="17"/>
      <c r="G2523" s="62">
        <f t="shared" si="501"/>
        <v>0</v>
      </c>
      <c r="H2523" s="17"/>
      <c r="I2523" s="17"/>
      <c r="J2523" s="17"/>
      <c r="K2523" s="17"/>
      <c r="L2523" s="17"/>
      <c r="M2523" s="17"/>
      <c r="N2523" s="17"/>
      <c r="O2523" s="17"/>
      <c r="P2523" s="115"/>
      <c r="Q2523" s="62">
        <f>IF(C2523&gt;A_Stammdaten!$B$12,0,SUM(G2523,H2523,J2523,K2523,M2523,N2523)-SUM(I2523,L2523,O2523,P2523))</f>
        <v>0</v>
      </c>
      <c r="R2523" s="17"/>
      <c r="S2523" s="17"/>
      <c r="T2523" s="17"/>
      <c r="U2523" s="62">
        <f t="shared" si="493"/>
        <v>0</v>
      </c>
      <c r="V2523" s="63">
        <f>IF(ISBLANK($B2523),0,VLOOKUP($B2523,Listen!$A$2:$C$45,2,FALSE))</f>
        <v>0</v>
      </c>
      <c r="W2523" s="63">
        <f>IF(ISBLANK($B2523),0,VLOOKUP($B2523,Listen!$A$2:$C$45,3,FALSE))</f>
        <v>0</v>
      </c>
      <c r="X2523" s="49">
        <f t="shared" si="492"/>
        <v>0</v>
      </c>
      <c r="Y2523" s="49">
        <f t="shared" si="502"/>
        <v>0</v>
      </c>
      <c r="Z2523" s="49">
        <f t="shared" si="502"/>
        <v>0</v>
      </c>
      <c r="AA2523" s="49">
        <f t="shared" si="502"/>
        <v>0</v>
      </c>
      <c r="AB2523" s="49">
        <f t="shared" si="502"/>
        <v>0</v>
      </c>
      <c r="AC2523" s="49">
        <f t="shared" si="502"/>
        <v>0</v>
      </c>
      <c r="AD2523" s="49">
        <f t="shared" si="502"/>
        <v>0</v>
      </c>
      <c r="AE2523" s="51">
        <f t="shared" si="503"/>
        <v>0</v>
      </c>
      <c r="AF2523" s="51">
        <f>IF(C2523=A_Stammdaten!$B$12,D_SAV!$U2523-D_SAV!$AG2523,HLOOKUP(A_Stammdaten!$B$12-1,$AH$4:$AN$4004,ROW(C2523)-3,FALSE)-$AG2523)</f>
        <v>0</v>
      </c>
      <c r="AG2523" s="51">
        <f>HLOOKUP(A_Stammdaten!$B$12,$AH$4:$AN$4004,ROW(C2523)-3,FALSE)</f>
        <v>0</v>
      </c>
      <c r="AH2523" s="51">
        <f t="shared" si="494"/>
        <v>0</v>
      </c>
      <c r="AI2523" s="51">
        <f t="shared" si="495"/>
        <v>0</v>
      </c>
      <c r="AJ2523" s="51">
        <f t="shared" si="496"/>
        <v>0</v>
      </c>
      <c r="AK2523" s="51">
        <f t="shared" si="497"/>
        <v>0</v>
      </c>
      <c r="AL2523" s="51">
        <f t="shared" si="498"/>
        <v>0</v>
      </c>
      <c r="AM2523" s="51">
        <f t="shared" si="499"/>
        <v>0</v>
      </c>
      <c r="AN2523" s="51">
        <f t="shared" si="500"/>
        <v>0</v>
      </c>
    </row>
    <row r="2524" spans="1:40" x14ac:dyDescent="0.25">
      <c r="A2524" s="17"/>
      <c r="B2524" s="17"/>
      <c r="C2524" s="35"/>
      <c r="D2524" s="17"/>
      <c r="E2524" s="17"/>
      <c r="F2524" s="17"/>
      <c r="G2524" s="62">
        <f t="shared" si="501"/>
        <v>0</v>
      </c>
      <c r="H2524" s="17"/>
      <c r="I2524" s="17"/>
      <c r="J2524" s="17"/>
      <c r="K2524" s="17"/>
      <c r="L2524" s="17"/>
      <c r="M2524" s="17"/>
      <c r="N2524" s="17"/>
      <c r="O2524" s="17"/>
      <c r="P2524" s="115"/>
      <c r="Q2524" s="62">
        <f>IF(C2524&gt;A_Stammdaten!$B$12,0,SUM(G2524,H2524,J2524,K2524,M2524,N2524)-SUM(I2524,L2524,O2524,P2524))</f>
        <v>0</v>
      </c>
      <c r="R2524" s="17"/>
      <c r="S2524" s="17"/>
      <c r="T2524" s="17"/>
      <c r="U2524" s="62">
        <f t="shared" si="493"/>
        <v>0</v>
      </c>
      <c r="V2524" s="63">
        <f>IF(ISBLANK($B2524),0,VLOOKUP($B2524,Listen!$A$2:$C$45,2,FALSE))</f>
        <v>0</v>
      </c>
      <c r="W2524" s="63">
        <f>IF(ISBLANK($B2524),0,VLOOKUP($B2524,Listen!$A$2:$C$45,3,FALSE))</f>
        <v>0</v>
      </c>
      <c r="X2524" s="49">
        <f t="shared" si="492"/>
        <v>0</v>
      </c>
      <c r="Y2524" s="49">
        <f t="shared" si="502"/>
        <v>0</v>
      </c>
      <c r="Z2524" s="49">
        <f t="shared" si="502"/>
        <v>0</v>
      </c>
      <c r="AA2524" s="49">
        <f t="shared" si="502"/>
        <v>0</v>
      </c>
      <c r="AB2524" s="49">
        <f t="shared" si="502"/>
        <v>0</v>
      </c>
      <c r="AC2524" s="49">
        <f t="shared" si="502"/>
        <v>0</v>
      </c>
      <c r="AD2524" s="49">
        <f t="shared" si="502"/>
        <v>0</v>
      </c>
      <c r="AE2524" s="51">
        <f t="shared" si="503"/>
        <v>0</v>
      </c>
      <c r="AF2524" s="51">
        <f>IF(C2524=A_Stammdaten!$B$12,D_SAV!$U2524-D_SAV!$AG2524,HLOOKUP(A_Stammdaten!$B$12-1,$AH$4:$AN$4004,ROW(C2524)-3,FALSE)-$AG2524)</f>
        <v>0</v>
      </c>
      <c r="AG2524" s="51">
        <f>HLOOKUP(A_Stammdaten!$B$12,$AH$4:$AN$4004,ROW(C2524)-3,FALSE)</f>
        <v>0</v>
      </c>
      <c r="AH2524" s="51">
        <f t="shared" si="494"/>
        <v>0</v>
      </c>
      <c r="AI2524" s="51">
        <f t="shared" si="495"/>
        <v>0</v>
      </c>
      <c r="AJ2524" s="51">
        <f t="shared" si="496"/>
        <v>0</v>
      </c>
      <c r="AK2524" s="51">
        <f t="shared" si="497"/>
        <v>0</v>
      </c>
      <c r="AL2524" s="51">
        <f t="shared" si="498"/>
        <v>0</v>
      </c>
      <c r="AM2524" s="51">
        <f t="shared" si="499"/>
        <v>0</v>
      </c>
      <c r="AN2524" s="51">
        <f t="shared" si="500"/>
        <v>0</v>
      </c>
    </row>
    <row r="2525" spans="1:40" x14ac:dyDescent="0.25">
      <c r="A2525" s="17"/>
      <c r="B2525" s="17"/>
      <c r="C2525" s="35"/>
      <c r="D2525" s="17"/>
      <c r="E2525" s="17"/>
      <c r="F2525" s="17"/>
      <c r="G2525" s="62">
        <f t="shared" si="501"/>
        <v>0</v>
      </c>
      <c r="H2525" s="17"/>
      <c r="I2525" s="17"/>
      <c r="J2525" s="17"/>
      <c r="K2525" s="17"/>
      <c r="L2525" s="17"/>
      <c r="M2525" s="17"/>
      <c r="N2525" s="17"/>
      <c r="O2525" s="17"/>
      <c r="P2525" s="115"/>
      <c r="Q2525" s="62">
        <f>IF(C2525&gt;A_Stammdaten!$B$12,0,SUM(G2525,H2525,J2525,K2525,M2525,N2525)-SUM(I2525,L2525,O2525,P2525))</f>
        <v>0</v>
      </c>
      <c r="R2525" s="17"/>
      <c r="S2525" s="17"/>
      <c r="T2525" s="17"/>
      <c r="U2525" s="62">
        <f t="shared" si="493"/>
        <v>0</v>
      </c>
      <c r="V2525" s="63">
        <f>IF(ISBLANK($B2525),0,VLOOKUP($B2525,Listen!$A$2:$C$45,2,FALSE))</f>
        <v>0</v>
      </c>
      <c r="W2525" s="63">
        <f>IF(ISBLANK($B2525),0,VLOOKUP($B2525,Listen!$A$2:$C$45,3,FALSE))</f>
        <v>0</v>
      </c>
      <c r="X2525" s="49">
        <f t="shared" si="492"/>
        <v>0</v>
      </c>
      <c r="Y2525" s="49">
        <f t="shared" si="502"/>
        <v>0</v>
      </c>
      <c r="Z2525" s="49">
        <f t="shared" si="502"/>
        <v>0</v>
      </c>
      <c r="AA2525" s="49">
        <f t="shared" si="502"/>
        <v>0</v>
      </c>
      <c r="AB2525" s="49">
        <f t="shared" si="502"/>
        <v>0</v>
      </c>
      <c r="AC2525" s="49">
        <f t="shared" si="502"/>
        <v>0</v>
      </c>
      <c r="AD2525" s="49">
        <f t="shared" si="502"/>
        <v>0</v>
      </c>
      <c r="AE2525" s="51">
        <f t="shared" si="503"/>
        <v>0</v>
      </c>
      <c r="AF2525" s="51">
        <f>IF(C2525=A_Stammdaten!$B$12,D_SAV!$U2525-D_SAV!$AG2525,HLOOKUP(A_Stammdaten!$B$12-1,$AH$4:$AN$4004,ROW(C2525)-3,FALSE)-$AG2525)</f>
        <v>0</v>
      </c>
      <c r="AG2525" s="51">
        <f>HLOOKUP(A_Stammdaten!$B$12,$AH$4:$AN$4004,ROW(C2525)-3,FALSE)</f>
        <v>0</v>
      </c>
      <c r="AH2525" s="51">
        <f t="shared" si="494"/>
        <v>0</v>
      </c>
      <c r="AI2525" s="51">
        <f t="shared" si="495"/>
        <v>0</v>
      </c>
      <c r="AJ2525" s="51">
        <f t="shared" si="496"/>
        <v>0</v>
      </c>
      <c r="AK2525" s="51">
        <f t="shared" si="497"/>
        <v>0</v>
      </c>
      <c r="AL2525" s="51">
        <f t="shared" si="498"/>
        <v>0</v>
      </c>
      <c r="AM2525" s="51">
        <f t="shared" si="499"/>
        <v>0</v>
      </c>
      <c r="AN2525" s="51">
        <f t="shared" si="500"/>
        <v>0</v>
      </c>
    </row>
    <row r="2526" spans="1:40" x14ac:dyDescent="0.25">
      <c r="A2526" s="17"/>
      <c r="B2526" s="17"/>
      <c r="C2526" s="35"/>
      <c r="D2526" s="17"/>
      <c r="E2526" s="17"/>
      <c r="F2526" s="17"/>
      <c r="G2526" s="62">
        <f t="shared" si="501"/>
        <v>0</v>
      </c>
      <c r="H2526" s="17"/>
      <c r="I2526" s="17"/>
      <c r="J2526" s="17"/>
      <c r="K2526" s="17"/>
      <c r="L2526" s="17"/>
      <c r="M2526" s="17"/>
      <c r="N2526" s="17"/>
      <c r="O2526" s="17"/>
      <c r="P2526" s="115"/>
      <c r="Q2526" s="62">
        <f>IF(C2526&gt;A_Stammdaten!$B$12,0,SUM(G2526,H2526,J2526,K2526,M2526,N2526)-SUM(I2526,L2526,O2526,P2526))</f>
        <v>0</v>
      </c>
      <c r="R2526" s="17"/>
      <c r="S2526" s="17"/>
      <c r="T2526" s="17"/>
      <c r="U2526" s="62">
        <f t="shared" si="493"/>
        <v>0</v>
      </c>
      <c r="V2526" s="63">
        <f>IF(ISBLANK($B2526),0,VLOOKUP($B2526,Listen!$A$2:$C$45,2,FALSE))</f>
        <v>0</v>
      </c>
      <c r="W2526" s="63">
        <f>IF(ISBLANK($B2526),0,VLOOKUP($B2526,Listen!$A$2:$C$45,3,FALSE))</f>
        <v>0</v>
      </c>
      <c r="X2526" s="49">
        <f t="shared" si="492"/>
        <v>0</v>
      </c>
      <c r="Y2526" s="49">
        <f t="shared" si="502"/>
        <v>0</v>
      </c>
      <c r="Z2526" s="49">
        <f t="shared" si="502"/>
        <v>0</v>
      </c>
      <c r="AA2526" s="49">
        <f t="shared" si="502"/>
        <v>0</v>
      </c>
      <c r="AB2526" s="49">
        <f t="shared" si="502"/>
        <v>0</v>
      </c>
      <c r="AC2526" s="49">
        <f t="shared" si="502"/>
        <v>0</v>
      </c>
      <c r="AD2526" s="49">
        <f t="shared" si="502"/>
        <v>0</v>
      </c>
      <c r="AE2526" s="51">
        <f t="shared" si="503"/>
        <v>0</v>
      </c>
      <c r="AF2526" s="51">
        <f>IF(C2526=A_Stammdaten!$B$12,D_SAV!$U2526-D_SAV!$AG2526,HLOOKUP(A_Stammdaten!$B$12-1,$AH$4:$AN$4004,ROW(C2526)-3,FALSE)-$AG2526)</f>
        <v>0</v>
      </c>
      <c r="AG2526" s="51">
        <f>HLOOKUP(A_Stammdaten!$B$12,$AH$4:$AN$4004,ROW(C2526)-3,FALSE)</f>
        <v>0</v>
      </c>
      <c r="AH2526" s="51">
        <f t="shared" si="494"/>
        <v>0</v>
      </c>
      <c r="AI2526" s="51">
        <f t="shared" si="495"/>
        <v>0</v>
      </c>
      <c r="AJ2526" s="51">
        <f t="shared" si="496"/>
        <v>0</v>
      </c>
      <c r="AK2526" s="51">
        <f t="shared" si="497"/>
        <v>0</v>
      </c>
      <c r="AL2526" s="51">
        <f t="shared" si="498"/>
        <v>0</v>
      </c>
      <c r="AM2526" s="51">
        <f t="shared" si="499"/>
        <v>0</v>
      </c>
      <c r="AN2526" s="51">
        <f t="shared" si="500"/>
        <v>0</v>
      </c>
    </row>
    <row r="2527" spans="1:40" x14ac:dyDescent="0.25">
      <c r="A2527" s="17"/>
      <c r="B2527" s="17"/>
      <c r="C2527" s="35"/>
      <c r="D2527" s="17"/>
      <c r="E2527" s="17"/>
      <c r="F2527" s="17"/>
      <c r="G2527" s="62">
        <f t="shared" si="501"/>
        <v>0</v>
      </c>
      <c r="H2527" s="17"/>
      <c r="I2527" s="17"/>
      <c r="J2527" s="17"/>
      <c r="K2527" s="17"/>
      <c r="L2527" s="17"/>
      <c r="M2527" s="17"/>
      <c r="N2527" s="17"/>
      <c r="O2527" s="17"/>
      <c r="P2527" s="115"/>
      <c r="Q2527" s="62">
        <f>IF(C2527&gt;A_Stammdaten!$B$12,0,SUM(G2527,H2527,J2527,K2527,M2527,N2527)-SUM(I2527,L2527,O2527,P2527))</f>
        <v>0</v>
      </c>
      <c r="R2527" s="17"/>
      <c r="S2527" s="17"/>
      <c r="T2527" s="17"/>
      <c r="U2527" s="62">
        <f t="shared" si="493"/>
        <v>0</v>
      </c>
      <c r="V2527" s="63">
        <f>IF(ISBLANK($B2527),0,VLOOKUP($B2527,Listen!$A$2:$C$45,2,FALSE))</f>
        <v>0</v>
      </c>
      <c r="W2527" s="63">
        <f>IF(ISBLANK($B2527),0,VLOOKUP($B2527,Listen!$A$2:$C$45,3,FALSE))</f>
        <v>0</v>
      </c>
      <c r="X2527" s="49">
        <f t="shared" si="492"/>
        <v>0</v>
      </c>
      <c r="Y2527" s="49">
        <f t="shared" si="502"/>
        <v>0</v>
      </c>
      <c r="Z2527" s="49">
        <f t="shared" si="502"/>
        <v>0</v>
      </c>
      <c r="AA2527" s="49">
        <f t="shared" si="502"/>
        <v>0</v>
      </c>
      <c r="AB2527" s="49">
        <f t="shared" si="502"/>
        <v>0</v>
      </c>
      <c r="AC2527" s="49">
        <f t="shared" si="502"/>
        <v>0</v>
      </c>
      <c r="AD2527" s="49">
        <f t="shared" si="502"/>
        <v>0</v>
      </c>
      <c r="AE2527" s="51">
        <f t="shared" si="503"/>
        <v>0</v>
      </c>
      <c r="AF2527" s="51">
        <f>IF(C2527=A_Stammdaten!$B$12,D_SAV!$U2527-D_SAV!$AG2527,HLOOKUP(A_Stammdaten!$B$12-1,$AH$4:$AN$4004,ROW(C2527)-3,FALSE)-$AG2527)</f>
        <v>0</v>
      </c>
      <c r="AG2527" s="51">
        <f>HLOOKUP(A_Stammdaten!$B$12,$AH$4:$AN$4004,ROW(C2527)-3,FALSE)</f>
        <v>0</v>
      </c>
      <c r="AH2527" s="51">
        <f t="shared" si="494"/>
        <v>0</v>
      </c>
      <c r="AI2527" s="51">
        <f t="shared" si="495"/>
        <v>0</v>
      </c>
      <c r="AJ2527" s="51">
        <f t="shared" si="496"/>
        <v>0</v>
      </c>
      <c r="AK2527" s="51">
        <f t="shared" si="497"/>
        <v>0</v>
      </c>
      <c r="AL2527" s="51">
        <f t="shared" si="498"/>
        <v>0</v>
      </c>
      <c r="AM2527" s="51">
        <f t="shared" si="499"/>
        <v>0</v>
      </c>
      <c r="AN2527" s="51">
        <f t="shared" si="500"/>
        <v>0</v>
      </c>
    </row>
    <row r="2528" spans="1:40" x14ac:dyDescent="0.25">
      <c r="A2528" s="17"/>
      <c r="B2528" s="17"/>
      <c r="C2528" s="35"/>
      <c r="D2528" s="17"/>
      <c r="E2528" s="17"/>
      <c r="F2528" s="17"/>
      <c r="G2528" s="62">
        <f t="shared" si="501"/>
        <v>0</v>
      </c>
      <c r="H2528" s="17"/>
      <c r="I2528" s="17"/>
      <c r="J2528" s="17"/>
      <c r="K2528" s="17"/>
      <c r="L2528" s="17"/>
      <c r="M2528" s="17"/>
      <c r="N2528" s="17"/>
      <c r="O2528" s="17"/>
      <c r="P2528" s="115"/>
      <c r="Q2528" s="62">
        <f>IF(C2528&gt;A_Stammdaten!$B$12,0,SUM(G2528,H2528,J2528,K2528,M2528,N2528)-SUM(I2528,L2528,O2528,P2528))</f>
        <v>0</v>
      </c>
      <c r="R2528" s="17"/>
      <c r="S2528" s="17"/>
      <c r="T2528" s="17"/>
      <c r="U2528" s="62">
        <f t="shared" si="493"/>
        <v>0</v>
      </c>
      <c r="V2528" s="63">
        <f>IF(ISBLANK($B2528),0,VLOOKUP($B2528,Listen!$A$2:$C$45,2,FALSE))</f>
        <v>0</v>
      </c>
      <c r="W2528" s="63">
        <f>IF(ISBLANK($B2528),0,VLOOKUP($B2528,Listen!$A$2:$C$45,3,FALSE))</f>
        <v>0</v>
      </c>
      <c r="X2528" s="49">
        <f t="shared" si="492"/>
        <v>0</v>
      </c>
      <c r="Y2528" s="49">
        <f t="shared" si="502"/>
        <v>0</v>
      </c>
      <c r="Z2528" s="49">
        <f t="shared" si="502"/>
        <v>0</v>
      </c>
      <c r="AA2528" s="49">
        <f t="shared" si="502"/>
        <v>0</v>
      </c>
      <c r="AB2528" s="49">
        <f t="shared" si="502"/>
        <v>0</v>
      </c>
      <c r="AC2528" s="49">
        <f t="shared" si="502"/>
        <v>0</v>
      </c>
      <c r="AD2528" s="49">
        <f t="shared" si="502"/>
        <v>0</v>
      </c>
      <c r="AE2528" s="51">
        <f t="shared" si="503"/>
        <v>0</v>
      </c>
      <c r="AF2528" s="51">
        <f>IF(C2528=A_Stammdaten!$B$12,D_SAV!$U2528-D_SAV!$AG2528,HLOOKUP(A_Stammdaten!$B$12-1,$AH$4:$AN$4004,ROW(C2528)-3,FALSE)-$AG2528)</f>
        <v>0</v>
      </c>
      <c r="AG2528" s="51">
        <f>HLOOKUP(A_Stammdaten!$B$12,$AH$4:$AN$4004,ROW(C2528)-3,FALSE)</f>
        <v>0</v>
      </c>
      <c r="AH2528" s="51">
        <f t="shared" si="494"/>
        <v>0</v>
      </c>
      <c r="AI2528" s="51">
        <f t="shared" si="495"/>
        <v>0</v>
      </c>
      <c r="AJ2528" s="51">
        <f t="shared" si="496"/>
        <v>0</v>
      </c>
      <c r="AK2528" s="51">
        <f t="shared" si="497"/>
        <v>0</v>
      </c>
      <c r="AL2528" s="51">
        <f t="shared" si="498"/>
        <v>0</v>
      </c>
      <c r="AM2528" s="51">
        <f t="shared" si="499"/>
        <v>0</v>
      </c>
      <c r="AN2528" s="51">
        <f t="shared" si="500"/>
        <v>0</v>
      </c>
    </row>
    <row r="2529" spans="1:40" x14ac:dyDescent="0.25">
      <c r="A2529" s="17"/>
      <c r="B2529" s="17"/>
      <c r="C2529" s="35"/>
      <c r="D2529" s="17"/>
      <c r="E2529" s="17"/>
      <c r="F2529" s="17"/>
      <c r="G2529" s="62">
        <f t="shared" si="501"/>
        <v>0</v>
      </c>
      <c r="H2529" s="17"/>
      <c r="I2529" s="17"/>
      <c r="J2529" s="17"/>
      <c r="K2529" s="17"/>
      <c r="L2529" s="17"/>
      <c r="M2529" s="17"/>
      <c r="N2529" s="17"/>
      <c r="O2529" s="17"/>
      <c r="P2529" s="115"/>
      <c r="Q2529" s="62">
        <f>IF(C2529&gt;A_Stammdaten!$B$12,0,SUM(G2529,H2529,J2529,K2529,M2529,N2529)-SUM(I2529,L2529,O2529,P2529))</f>
        <v>0</v>
      </c>
      <c r="R2529" s="17"/>
      <c r="S2529" s="17"/>
      <c r="T2529" s="17"/>
      <c r="U2529" s="62">
        <f t="shared" si="493"/>
        <v>0</v>
      </c>
      <c r="V2529" s="63">
        <f>IF(ISBLANK($B2529),0,VLOOKUP($B2529,Listen!$A$2:$C$45,2,FALSE))</f>
        <v>0</v>
      </c>
      <c r="W2529" s="63">
        <f>IF(ISBLANK($B2529),0,VLOOKUP($B2529,Listen!$A$2:$C$45,3,FALSE))</f>
        <v>0</v>
      </c>
      <c r="X2529" s="49">
        <f t="shared" si="492"/>
        <v>0</v>
      </c>
      <c r="Y2529" s="49">
        <f t="shared" si="502"/>
        <v>0</v>
      </c>
      <c r="Z2529" s="49">
        <f t="shared" si="502"/>
        <v>0</v>
      </c>
      <c r="AA2529" s="49">
        <f t="shared" si="502"/>
        <v>0</v>
      </c>
      <c r="AB2529" s="49">
        <f t="shared" si="502"/>
        <v>0</v>
      </c>
      <c r="AC2529" s="49">
        <f t="shared" si="502"/>
        <v>0</v>
      </c>
      <c r="AD2529" s="49">
        <f t="shared" si="502"/>
        <v>0</v>
      </c>
      <c r="AE2529" s="51">
        <f t="shared" si="503"/>
        <v>0</v>
      </c>
      <c r="AF2529" s="51">
        <f>IF(C2529=A_Stammdaten!$B$12,D_SAV!$U2529-D_SAV!$AG2529,HLOOKUP(A_Stammdaten!$B$12-1,$AH$4:$AN$4004,ROW(C2529)-3,FALSE)-$AG2529)</f>
        <v>0</v>
      </c>
      <c r="AG2529" s="51">
        <f>HLOOKUP(A_Stammdaten!$B$12,$AH$4:$AN$4004,ROW(C2529)-3,FALSE)</f>
        <v>0</v>
      </c>
      <c r="AH2529" s="51">
        <f t="shared" si="494"/>
        <v>0</v>
      </c>
      <c r="AI2529" s="51">
        <f t="shared" si="495"/>
        <v>0</v>
      </c>
      <c r="AJ2529" s="51">
        <f t="shared" si="496"/>
        <v>0</v>
      </c>
      <c r="AK2529" s="51">
        <f t="shared" si="497"/>
        <v>0</v>
      </c>
      <c r="AL2529" s="51">
        <f t="shared" si="498"/>
        <v>0</v>
      </c>
      <c r="AM2529" s="51">
        <f t="shared" si="499"/>
        <v>0</v>
      </c>
      <c r="AN2529" s="51">
        <f t="shared" si="500"/>
        <v>0</v>
      </c>
    </row>
    <row r="2530" spans="1:40" x14ac:dyDescent="0.25">
      <c r="A2530" s="17"/>
      <c r="B2530" s="17"/>
      <c r="C2530" s="35"/>
      <c r="D2530" s="17"/>
      <c r="E2530" s="17"/>
      <c r="F2530" s="17"/>
      <c r="G2530" s="62">
        <f t="shared" si="501"/>
        <v>0</v>
      </c>
      <c r="H2530" s="17"/>
      <c r="I2530" s="17"/>
      <c r="J2530" s="17"/>
      <c r="K2530" s="17"/>
      <c r="L2530" s="17"/>
      <c r="M2530" s="17"/>
      <c r="N2530" s="17"/>
      <c r="O2530" s="17"/>
      <c r="P2530" s="115"/>
      <c r="Q2530" s="62">
        <f>IF(C2530&gt;A_Stammdaten!$B$12,0,SUM(G2530,H2530,J2530,K2530,M2530,N2530)-SUM(I2530,L2530,O2530,P2530))</f>
        <v>0</v>
      </c>
      <c r="R2530" s="17"/>
      <c r="S2530" s="17"/>
      <c r="T2530" s="17"/>
      <c r="U2530" s="62">
        <f t="shared" si="493"/>
        <v>0</v>
      </c>
      <c r="V2530" s="63">
        <f>IF(ISBLANK($B2530),0,VLOOKUP($B2530,Listen!$A$2:$C$45,2,FALSE))</f>
        <v>0</v>
      </c>
      <c r="W2530" s="63">
        <f>IF(ISBLANK($B2530),0,VLOOKUP($B2530,Listen!$A$2:$C$45,3,FALSE))</f>
        <v>0</v>
      </c>
      <c r="X2530" s="49">
        <f t="shared" si="492"/>
        <v>0</v>
      </c>
      <c r="Y2530" s="49">
        <f t="shared" si="502"/>
        <v>0</v>
      </c>
      <c r="Z2530" s="49">
        <f t="shared" si="502"/>
        <v>0</v>
      </c>
      <c r="AA2530" s="49">
        <f t="shared" si="502"/>
        <v>0</v>
      </c>
      <c r="AB2530" s="49">
        <f t="shared" si="502"/>
        <v>0</v>
      </c>
      <c r="AC2530" s="49">
        <f t="shared" si="502"/>
        <v>0</v>
      </c>
      <c r="AD2530" s="49">
        <f t="shared" si="502"/>
        <v>0</v>
      </c>
      <c r="AE2530" s="51">
        <f t="shared" si="503"/>
        <v>0</v>
      </c>
      <c r="AF2530" s="51">
        <f>IF(C2530=A_Stammdaten!$B$12,D_SAV!$U2530-D_SAV!$AG2530,HLOOKUP(A_Stammdaten!$B$12-1,$AH$4:$AN$4004,ROW(C2530)-3,FALSE)-$AG2530)</f>
        <v>0</v>
      </c>
      <c r="AG2530" s="51">
        <f>HLOOKUP(A_Stammdaten!$B$12,$AH$4:$AN$4004,ROW(C2530)-3,FALSE)</f>
        <v>0</v>
      </c>
      <c r="AH2530" s="51">
        <f t="shared" si="494"/>
        <v>0</v>
      </c>
      <c r="AI2530" s="51">
        <f t="shared" si="495"/>
        <v>0</v>
      </c>
      <c r="AJ2530" s="51">
        <f t="shared" si="496"/>
        <v>0</v>
      </c>
      <c r="AK2530" s="51">
        <f t="shared" si="497"/>
        <v>0</v>
      </c>
      <c r="AL2530" s="51">
        <f t="shared" si="498"/>
        <v>0</v>
      </c>
      <c r="AM2530" s="51">
        <f t="shared" si="499"/>
        <v>0</v>
      </c>
      <c r="AN2530" s="51">
        <f t="shared" si="500"/>
        <v>0</v>
      </c>
    </row>
    <row r="2531" spans="1:40" x14ac:dyDescent="0.25">
      <c r="A2531" s="17"/>
      <c r="B2531" s="17"/>
      <c r="C2531" s="35"/>
      <c r="D2531" s="17"/>
      <c r="E2531" s="17"/>
      <c r="F2531" s="17"/>
      <c r="G2531" s="62">
        <f t="shared" si="501"/>
        <v>0</v>
      </c>
      <c r="H2531" s="17"/>
      <c r="I2531" s="17"/>
      <c r="J2531" s="17"/>
      <c r="K2531" s="17"/>
      <c r="L2531" s="17"/>
      <c r="M2531" s="17"/>
      <c r="N2531" s="17"/>
      <c r="O2531" s="17"/>
      <c r="P2531" s="115"/>
      <c r="Q2531" s="62">
        <f>IF(C2531&gt;A_Stammdaten!$B$12,0,SUM(G2531,H2531,J2531,K2531,M2531,N2531)-SUM(I2531,L2531,O2531,P2531))</f>
        <v>0</v>
      </c>
      <c r="R2531" s="17"/>
      <c r="S2531" s="17"/>
      <c r="T2531" s="17"/>
      <c r="U2531" s="62">
        <f t="shared" si="493"/>
        <v>0</v>
      </c>
      <c r="V2531" s="63">
        <f>IF(ISBLANK($B2531),0,VLOOKUP($B2531,Listen!$A$2:$C$45,2,FALSE))</f>
        <v>0</v>
      </c>
      <c r="W2531" s="63">
        <f>IF(ISBLANK($B2531),0,VLOOKUP($B2531,Listen!$A$2:$C$45,3,FALSE))</f>
        <v>0</v>
      </c>
      <c r="X2531" s="49">
        <f t="shared" si="492"/>
        <v>0</v>
      </c>
      <c r="Y2531" s="49">
        <f t="shared" si="502"/>
        <v>0</v>
      </c>
      <c r="Z2531" s="49">
        <f t="shared" si="502"/>
        <v>0</v>
      </c>
      <c r="AA2531" s="49">
        <f t="shared" si="502"/>
        <v>0</v>
      </c>
      <c r="AB2531" s="49">
        <f t="shared" si="502"/>
        <v>0</v>
      </c>
      <c r="AC2531" s="49">
        <f t="shared" si="502"/>
        <v>0</v>
      </c>
      <c r="AD2531" s="49">
        <f t="shared" si="502"/>
        <v>0</v>
      </c>
      <c r="AE2531" s="51">
        <f t="shared" si="503"/>
        <v>0</v>
      </c>
      <c r="AF2531" s="51">
        <f>IF(C2531=A_Stammdaten!$B$12,D_SAV!$U2531-D_SAV!$AG2531,HLOOKUP(A_Stammdaten!$B$12-1,$AH$4:$AN$4004,ROW(C2531)-3,FALSE)-$AG2531)</f>
        <v>0</v>
      </c>
      <c r="AG2531" s="51">
        <f>HLOOKUP(A_Stammdaten!$B$12,$AH$4:$AN$4004,ROW(C2531)-3,FALSE)</f>
        <v>0</v>
      </c>
      <c r="AH2531" s="51">
        <f t="shared" si="494"/>
        <v>0</v>
      </c>
      <c r="AI2531" s="51">
        <f t="shared" si="495"/>
        <v>0</v>
      </c>
      <c r="AJ2531" s="51">
        <f t="shared" si="496"/>
        <v>0</v>
      </c>
      <c r="AK2531" s="51">
        <f t="shared" si="497"/>
        <v>0</v>
      </c>
      <c r="AL2531" s="51">
        <f t="shared" si="498"/>
        <v>0</v>
      </c>
      <c r="AM2531" s="51">
        <f t="shared" si="499"/>
        <v>0</v>
      </c>
      <c r="AN2531" s="51">
        <f t="shared" si="500"/>
        <v>0</v>
      </c>
    </row>
    <row r="2532" spans="1:40" x14ac:dyDescent="0.25">
      <c r="A2532" s="17"/>
      <c r="B2532" s="17"/>
      <c r="C2532" s="35"/>
      <c r="D2532" s="17"/>
      <c r="E2532" s="17"/>
      <c r="F2532" s="17"/>
      <c r="G2532" s="62">
        <f t="shared" si="501"/>
        <v>0</v>
      </c>
      <c r="H2532" s="17"/>
      <c r="I2532" s="17"/>
      <c r="J2532" s="17"/>
      <c r="K2532" s="17"/>
      <c r="L2532" s="17"/>
      <c r="M2532" s="17"/>
      <c r="N2532" s="17"/>
      <c r="O2532" s="17"/>
      <c r="P2532" s="115"/>
      <c r="Q2532" s="62">
        <f>IF(C2532&gt;A_Stammdaten!$B$12,0,SUM(G2532,H2532,J2532,K2532,M2532,N2532)-SUM(I2532,L2532,O2532,P2532))</f>
        <v>0</v>
      </c>
      <c r="R2532" s="17"/>
      <c r="S2532" s="17"/>
      <c r="T2532" s="17"/>
      <c r="U2532" s="62">
        <f t="shared" si="493"/>
        <v>0</v>
      </c>
      <c r="V2532" s="63">
        <f>IF(ISBLANK($B2532),0,VLOOKUP($B2532,Listen!$A$2:$C$45,2,FALSE))</f>
        <v>0</v>
      </c>
      <c r="W2532" s="63">
        <f>IF(ISBLANK($B2532),0,VLOOKUP($B2532,Listen!$A$2:$C$45,3,FALSE))</f>
        <v>0</v>
      </c>
      <c r="X2532" s="49">
        <f t="shared" si="492"/>
        <v>0</v>
      </c>
      <c r="Y2532" s="49">
        <f t="shared" si="502"/>
        <v>0</v>
      </c>
      <c r="Z2532" s="49">
        <f t="shared" si="502"/>
        <v>0</v>
      </c>
      <c r="AA2532" s="49">
        <f t="shared" si="502"/>
        <v>0</v>
      </c>
      <c r="AB2532" s="49">
        <f t="shared" si="502"/>
        <v>0</v>
      </c>
      <c r="AC2532" s="49">
        <f t="shared" si="502"/>
        <v>0</v>
      </c>
      <c r="AD2532" s="49">
        <f t="shared" si="502"/>
        <v>0</v>
      </c>
      <c r="AE2532" s="51">
        <f t="shared" si="503"/>
        <v>0</v>
      </c>
      <c r="AF2532" s="51">
        <f>IF(C2532=A_Stammdaten!$B$12,D_SAV!$U2532-D_SAV!$AG2532,HLOOKUP(A_Stammdaten!$B$12-1,$AH$4:$AN$4004,ROW(C2532)-3,FALSE)-$AG2532)</f>
        <v>0</v>
      </c>
      <c r="AG2532" s="51">
        <f>HLOOKUP(A_Stammdaten!$B$12,$AH$4:$AN$4004,ROW(C2532)-3,FALSE)</f>
        <v>0</v>
      </c>
      <c r="AH2532" s="51">
        <f t="shared" si="494"/>
        <v>0</v>
      </c>
      <c r="AI2532" s="51">
        <f t="shared" si="495"/>
        <v>0</v>
      </c>
      <c r="AJ2532" s="51">
        <f t="shared" si="496"/>
        <v>0</v>
      </c>
      <c r="AK2532" s="51">
        <f t="shared" si="497"/>
        <v>0</v>
      </c>
      <c r="AL2532" s="51">
        <f t="shared" si="498"/>
        <v>0</v>
      </c>
      <c r="AM2532" s="51">
        <f t="shared" si="499"/>
        <v>0</v>
      </c>
      <c r="AN2532" s="51">
        <f t="shared" si="500"/>
        <v>0</v>
      </c>
    </row>
    <row r="2533" spans="1:40" x14ac:dyDescent="0.25">
      <c r="A2533" s="17"/>
      <c r="B2533" s="17"/>
      <c r="C2533" s="35"/>
      <c r="D2533" s="17"/>
      <c r="E2533" s="17"/>
      <c r="F2533" s="17"/>
      <c r="G2533" s="62">
        <f t="shared" si="501"/>
        <v>0</v>
      </c>
      <c r="H2533" s="17"/>
      <c r="I2533" s="17"/>
      <c r="J2533" s="17"/>
      <c r="K2533" s="17"/>
      <c r="L2533" s="17"/>
      <c r="M2533" s="17"/>
      <c r="N2533" s="17"/>
      <c r="O2533" s="17"/>
      <c r="P2533" s="115"/>
      <c r="Q2533" s="62">
        <f>IF(C2533&gt;A_Stammdaten!$B$12,0,SUM(G2533,H2533,J2533,K2533,M2533,N2533)-SUM(I2533,L2533,O2533,P2533))</f>
        <v>0</v>
      </c>
      <c r="R2533" s="17"/>
      <c r="S2533" s="17"/>
      <c r="T2533" s="17"/>
      <c r="U2533" s="62">
        <f t="shared" si="493"/>
        <v>0</v>
      </c>
      <c r="V2533" s="63">
        <f>IF(ISBLANK($B2533),0,VLOOKUP($B2533,Listen!$A$2:$C$45,2,FALSE))</f>
        <v>0</v>
      </c>
      <c r="W2533" s="63">
        <f>IF(ISBLANK($B2533),0,VLOOKUP($B2533,Listen!$A$2:$C$45,3,FALSE))</f>
        <v>0</v>
      </c>
      <c r="X2533" s="49">
        <f t="shared" si="492"/>
        <v>0</v>
      </c>
      <c r="Y2533" s="49">
        <f t="shared" si="502"/>
        <v>0</v>
      </c>
      <c r="Z2533" s="49">
        <f t="shared" si="502"/>
        <v>0</v>
      </c>
      <c r="AA2533" s="49">
        <f t="shared" si="502"/>
        <v>0</v>
      </c>
      <c r="AB2533" s="49">
        <f t="shared" si="502"/>
        <v>0</v>
      </c>
      <c r="AC2533" s="49">
        <f t="shared" si="502"/>
        <v>0</v>
      </c>
      <c r="AD2533" s="49">
        <f t="shared" si="502"/>
        <v>0</v>
      </c>
      <c r="AE2533" s="51">
        <f t="shared" si="503"/>
        <v>0</v>
      </c>
      <c r="AF2533" s="51">
        <f>IF(C2533=A_Stammdaten!$B$12,D_SAV!$U2533-D_SAV!$AG2533,HLOOKUP(A_Stammdaten!$B$12-1,$AH$4:$AN$4004,ROW(C2533)-3,FALSE)-$AG2533)</f>
        <v>0</v>
      </c>
      <c r="AG2533" s="51">
        <f>HLOOKUP(A_Stammdaten!$B$12,$AH$4:$AN$4004,ROW(C2533)-3,FALSE)</f>
        <v>0</v>
      </c>
      <c r="AH2533" s="51">
        <f t="shared" si="494"/>
        <v>0</v>
      </c>
      <c r="AI2533" s="51">
        <f t="shared" si="495"/>
        <v>0</v>
      </c>
      <c r="AJ2533" s="51">
        <f t="shared" si="496"/>
        <v>0</v>
      </c>
      <c r="AK2533" s="51">
        <f t="shared" si="497"/>
        <v>0</v>
      </c>
      <c r="AL2533" s="51">
        <f t="shared" si="498"/>
        <v>0</v>
      </c>
      <c r="AM2533" s="51">
        <f t="shared" si="499"/>
        <v>0</v>
      </c>
      <c r="AN2533" s="51">
        <f t="shared" si="500"/>
        <v>0</v>
      </c>
    </row>
    <row r="2534" spans="1:40" x14ac:dyDescent="0.25">
      <c r="A2534" s="17"/>
      <c r="B2534" s="17"/>
      <c r="C2534" s="35"/>
      <c r="D2534" s="17"/>
      <c r="E2534" s="17"/>
      <c r="F2534" s="17"/>
      <c r="G2534" s="62">
        <f t="shared" si="501"/>
        <v>0</v>
      </c>
      <c r="H2534" s="17"/>
      <c r="I2534" s="17"/>
      <c r="J2534" s="17"/>
      <c r="K2534" s="17"/>
      <c r="L2534" s="17"/>
      <c r="M2534" s="17"/>
      <c r="N2534" s="17"/>
      <c r="O2534" s="17"/>
      <c r="P2534" s="115"/>
      <c r="Q2534" s="62">
        <f>IF(C2534&gt;A_Stammdaten!$B$12,0,SUM(G2534,H2534,J2534,K2534,M2534,N2534)-SUM(I2534,L2534,O2534,P2534))</f>
        <v>0</v>
      </c>
      <c r="R2534" s="17"/>
      <c r="S2534" s="17"/>
      <c r="T2534" s="17"/>
      <c r="U2534" s="62">
        <f t="shared" si="493"/>
        <v>0</v>
      </c>
      <c r="V2534" s="63">
        <f>IF(ISBLANK($B2534),0,VLOOKUP($B2534,Listen!$A$2:$C$45,2,FALSE))</f>
        <v>0</v>
      </c>
      <c r="W2534" s="63">
        <f>IF(ISBLANK($B2534),0,VLOOKUP($B2534,Listen!$A$2:$C$45,3,FALSE))</f>
        <v>0</v>
      </c>
      <c r="X2534" s="49">
        <f t="shared" si="492"/>
        <v>0</v>
      </c>
      <c r="Y2534" s="49">
        <f t="shared" si="502"/>
        <v>0</v>
      </c>
      <c r="Z2534" s="49">
        <f t="shared" si="502"/>
        <v>0</v>
      </c>
      <c r="AA2534" s="49">
        <f t="shared" si="502"/>
        <v>0</v>
      </c>
      <c r="AB2534" s="49">
        <f t="shared" si="502"/>
        <v>0</v>
      </c>
      <c r="AC2534" s="49">
        <f t="shared" si="502"/>
        <v>0</v>
      </c>
      <c r="AD2534" s="49">
        <f t="shared" si="502"/>
        <v>0</v>
      </c>
      <c r="AE2534" s="51">
        <f t="shared" si="503"/>
        <v>0</v>
      </c>
      <c r="AF2534" s="51">
        <f>IF(C2534=A_Stammdaten!$B$12,D_SAV!$U2534-D_SAV!$AG2534,HLOOKUP(A_Stammdaten!$B$12-1,$AH$4:$AN$4004,ROW(C2534)-3,FALSE)-$AG2534)</f>
        <v>0</v>
      </c>
      <c r="AG2534" s="51">
        <f>HLOOKUP(A_Stammdaten!$B$12,$AH$4:$AN$4004,ROW(C2534)-3,FALSE)</f>
        <v>0</v>
      </c>
      <c r="AH2534" s="51">
        <f t="shared" si="494"/>
        <v>0</v>
      </c>
      <c r="AI2534" s="51">
        <f t="shared" si="495"/>
        <v>0</v>
      </c>
      <c r="AJ2534" s="51">
        <f t="shared" si="496"/>
        <v>0</v>
      </c>
      <c r="AK2534" s="51">
        <f t="shared" si="497"/>
        <v>0</v>
      </c>
      <c r="AL2534" s="51">
        <f t="shared" si="498"/>
        <v>0</v>
      </c>
      <c r="AM2534" s="51">
        <f t="shared" si="499"/>
        <v>0</v>
      </c>
      <c r="AN2534" s="51">
        <f t="shared" si="500"/>
        <v>0</v>
      </c>
    </row>
    <row r="2535" spans="1:40" x14ac:dyDescent="0.25">
      <c r="A2535" s="17"/>
      <c r="B2535" s="17"/>
      <c r="C2535" s="35"/>
      <c r="D2535" s="17"/>
      <c r="E2535" s="17"/>
      <c r="F2535" s="17"/>
      <c r="G2535" s="62">
        <f t="shared" si="501"/>
        <v>0</v>
      </c>
      <c r="H2535" s="17"/>
      <c r="I2535" s="17"/>
      <c r="J2535" s="17"/>
      <c r="K2535" s="17"/>
      <c r="L2535" s="17"/>
      <c r="M2535" s="17"/>
      <c r="N2535" s="17"/>
      <c r="O2535" s="17"/>
      <c r="P2535" s="115"/>
      <c r="Q2535" s="62">
        <f>IF(C2535&gt;A_Stammdaten!$B$12,0,SUM(G2535,H2535,J2535,K2535,M2535,N2535)-SUM(I2535,L2535,O2535,P2535))</f>
        <v>0</v>
      </c>
      <c r="R2535" s="17"/>
      <c r="S2535" s="17"/>
      <c r="T2535" s="17"/>
      <c r="U2535" s="62">
        <f t="shared" si="493"/>
        <v>0</v>
      </c>
      <c r="V2535" s="63">
        <f>IF(ISBLANK($B2535),0,VLOOKUP($B2535,Listen!$A$2:$C$45,2,FALSE))</f>
        <v>0</v>
      </c>
      <c r="W2535" s="63">
        <f>IF(ISBLANK($B2535),0,VLOOKUP($B2535,Listen!$A$2:$C$45,3,FALSE))</f>
        <v>0</v>
      </c>
      <c r="X2535" s="49">
        <f t="shared" si="492"/>
        <v>0</v>
      </c>
      <c r="Y2535" s="49">
        <f t="shared" si="502"/>
        <v>0</v>
      </c>
      <c r="Z2535" s="49">
        <f t="shared" si="502"/>
        <v>0</v>
      </c>
      <c r="AA2535" s="49">
        <f t="shared" si="502"/>
        <v>0</v>
      </c>
      <c r="AB2535" s="49">
        <f t="shared" si="502"/>
        <v>0</v>
      </c>
      <c r="AC2535" s="49">
        <f t="shared" si="502"/>
        <v>0</v>
      </c>
      <c r="AD2535" s="49">
        <f t="shared" si="502"/>
        <v>0</v>
      </c>
      <c r="AE2535" s="51">
        <f t="shared" si="503"/>
        <v>0</v>
      </c>
      <c r="AF2535" s="51">
        <f>IF(C2535=A_Stammdaten!$B$12,D_SAV!$U2535-D_SAV!$AG2535,HLOOKUP(A_Stammdaten!$B$12-1,$AH$4:$AN$4004,ROW(C2535)-3,FALSE)-$AG2535)</f>
        <v>0</v>
      </c>
      <c r="AG2535" s="51">
        <f>HLOOKUP(A_Stammdaten!$B$12,$AH$4:$AN$4004,ROW(C2535)-3,FALSE)</f>
        <v>0</v>
      </c>
      <c r="AH2535" s="51">
        <f t="shared" si="494"/>
        <v>0</v>
      </c>
      <c r="AI2535" s="51">
        <f t="shared" si="495"/>
        <v>0</v>
      </c>
      <c r="AJ2535" s="51">
        <f t="shared" si="496"/>
        <v>0</v>
      </c>
      <c r="AK2535" s="51">
        <f t="shared" si="497"/>
        <v>0</v>
      </c>
      <c r="AL2535" s="51">
        <f t="shared" si="498"/>
        <v>0</v>
      </c>
      <c r="AM2535" s="51">
        <f t="shared" si="499"/>
        <v>0</v>
      </c>
      <c r="AN2535" s="51">
        <f t="shared" si="500"/>
        <v>0</v>
      </c>
    </row>
    <row r="2536" spans="1:40" x14ac:dyDescent="0.25">
      <c r="A2536" s="17"/>
      <c r="B2536" s="17"/>
      <c r="C2536" s="35"/>
      <c r="D2536" s="17"/>
      <c r="E2536" s="17"/>
      <c r="F2536" s="17"/>
      <c r="G2536" s="62">
        <f t="shared" si="501"/>
        <v>0</v>
      </c>
      <c r="H2536" s="17"/>
      <c r="I2536" s="17"/>
      <c r="J2536" s="17"/>
      <c r="K2536" s="17"/>
      <c r="L2536" s="17"/>
      <c r="M2536" s="17"/>
      <c r="N2536" s="17"/>
      <c r="O2536" s="17"/>
      <c r="P2536" s="115"/>
      <c r="Q2536" s="62">
        <f>IF(C2536&gt;A_Stammdaten!$B$12,0,SUM(G2536,H2536,J2536,K2536,M2536,N2536)-SUM(I2536,L2536,O2536,P2536))</f>
        <v>0</v>
      </c>
      <c r="R2536" s="17"/>
      <c r="S2536" s="17"/>
      <c r="T2536" s="17"/>
      <c r="U2536" s="62">
        <f t="shared" si="493"/>
        <v>0</v>
      </c>
      <c r="V2536" s="63">
        <f>IF(ISBLANK($B2536),0,VLOOKUP($B2536,Listen!$A$2:$C$45,2,FALSE))</f>
        <v>0</v>
      </c>
      <c r="W2536" s="63">
        <f>IF(ISBLANK($B2536),0,VLOOKUP($B2536,Listen!$A$2:$C$45,3,FALSE))</f>
        <v>0</v>
      </c>
      <c r="X2536" s="49">
        <f t="shared" si="492"/>
        <v>0</v>
      </c>
      <c r="Y2536" s="49">
        <f t="shared" si="502"/>
        <v>0</v>
      </c>
      <c r="Z2536" s="49">
        <f t="shared" si="502"/>
        <v>0</v>
      </c>
      <c r="AA2536" s="49">
        <f t="shared" si="502"/>
        <v>0</v>
      </c>
      <c r="AB2536" s="49">
        <f t="shared" si="502"/>
        <v>0</v>
      </c>
      <c r="AC2536" s="49">
        <f t="shared" si="502"/>
        <v>0</v>
      </c>
      <c r="AD2536" s="49">
        <f t="shared" si="502"/>
        <v>0</v>
      </c>
      <c r="AE2536" s="51">
        <f t="shared" si="503"/>
        <v>0</v>
      </c>
      <c r="AF2536" s="51">
        <f>IF(C2536=A_Stammdaten!$B$12,D_SAV!$U2536-D_SAV!$AG2536,HLOOKUP(A_Stammdaten!$B$12-1,$AH$4:$AN$4004,ROW(C2536)-3,FALSE)-$AG2536)</f>
        <v>0</v>
      </c>
      <c r="AG2536" s="51">
        <f>HLOOKUP(A_Stammdaten!$B$12,$AH$4:$AN$4004,ROW(C2536)-3,FALSE)</f>
        <v>0</v>
      </c>
      <c r="AH2536" s="51">
        <f t="shared" si="494"/>
        <v>0</v>
      </c>
      <c r="AI2536" s="51">
        <f t="shared" si="495"/>
        <v>0</v>
      </c>
      <c r="AJ2536" s="51">
        <f t="shared" si="496"/>
        <v>0</v>
      </c>
      <c r="AK2536" s="51">
        <f t="shared" si="497"/>
        <v>0</v>
      </c>
      <c r="AL2536" s="51">
        <f t="shared" si="498"/>
        <v>0</v>
      </c>
      <c r="AM2536" s="51">
        <f t="shared" si="499"/>
        <v>0</v>
      </c>
      <c r="AN2536" s="51">
        <f t="shared" si="500"/>
        <v>0</v>
      </c>
    </row>
    <row r="2537" spans="1:40" x14ac:dyDescent="0.25">
      <c r="A2537" s="17"/>
      <c r="B2537" s="17"/>
      <c r="C2537" s="35"/>
      <c r="D2537" s="17"/>
      <c r="E2537" s="17"/>
      <c r="F2537" s="17"/>
      <c r="G2537" s="62">
        <f t="shared" si="501"/>
        <v>0</v>
      </c>
      <c r="H2537" s="17"/>
      <c r="I2537" s="17"/>
      <c r="J2537" s="17"/>
      <c r="K2537" s="17"/>
      <c r="L2537" s="17"/>
      <c r="M2537" s="17"/>
      <c r="N2537" s="17"/>
      <c r="O2537" s="17"/>
      <c r="P2537" s="115"/>
      <c r="Q2537" s="62">
        <f>IF(C2537&gt;A_Stammdaten!$B$12,0,SUM(G2537,H2537,J2537,K2537,M2537,N2537)-SUM(I2537,L2537,O2537,P2537))</f>
        <v>0</v>
      </c>
      <c r="R2537" s="17"/>
      <c r="S2537" s="17"/>
      <c r="T2537" s="17"/>
      <c r="U2537" s="62">
        <f t="shared" si="493"/>
        <v>0</v>
      </c>
      <c r="V2537" s="63">
        <f>IF(ISBLANK($B2537),0,VLOOKUP($B2537,Listen!$A$2:$C$45,2,FALSE))</f>
        <v>0</v>
      </c>
      <c r="W2537" s="63">
        <f>IF(ISBLANK($B2537),0,VLOOKUP($B2537,Listen!$A$2:$C$45,3,FALSE))</f>
        <v>0</v>
      </c>
      <c r="X2537" s="49">
        <f t="shared" si="492"/>
        <v>0</v>
      </c>
      <c r="Y2537" s="49">
        <f t="shared" si="502"/>
        <v>0</v>
      </c>
      <c r="Z2537" s="49">
        <f t="shared" si="502"/>
        <v>0</v>
      </c>
      <c r="AA2537" s="49">
        <f t="shared" si="502"/>
        <v>0</v>
      </c>
      <c r="AB2537" s="49">
        <f t="shared" si="502"/>
        <v>0</v>
      </c>
      <c r="AC2537" s="49">
        <f t="shared" si="502"/>
        <v>0</v>
      </c>
      <c r="AD2537" s="49">
        <f t="shared" si="502"/>
        <v>0</v>
      </c>
      <c r="AE2537" s="51">
        <f t="shared" si="503"/>
        <v>0</v>
      </c>
      <c r="AF2537" s="51">
        <f>IF(C2537=A_Stammdaten!$B$12,D_SAV!$U2537-D_SAV!$AG2537,HLOOKUP(A_Stammdaten!$B$12-1,$AH$4:$AN$4004,ROW(C2537)-3,FALSE)-$AG2537)</f>
        <v>0</v>
      </c>
      <c r="AG2537" s="51">
        <f>HLOOKUP(A_Stammdaten!$B$12,$AH$4:$AN$4004,ROW(C2537)-3,FALSE)</f>
        <v>0</v>
      </c>
      <c r="AH2537" s="51">
        <f t="shared" si="494"/>
        <v>0</v>
      </c>
      <c r="AI2537" s="51">
        <f t="shared" si="495"/>
        <v>0</v>
      </c>
      <c r="AJ2537" s="51">
        <f t="shared" si="496"/>
        <v>0</v>
      </c>
      <c r="AK2537" s="51">
        <f t="shared" si="497"/>
        <v>0</v>
      </c>
      <c r="AL2537" s="51">
        <f t="shared" si="498"/>
        <v>0</v>
      </c>
      <c r="AM2537" s="51">
        <f t="shared" si="499"/>
        <v>0</v>
      </c>
      <c r="AN2537" s="51">
        <f t="shared" si="500"/>
        <v>0</v>
      </c>
    </row>
    <row r="2538" spans="1:40" x14ac:dyDescent="0.25">
      <c r="A2538" s="17"/>
      <c r="B2538" s="17"/>
      <c r="C2538" s="35"/>
      <c r="D2538" s="17"/>
      <c r="E2538" s="17"/>
      <c r="F2538" s="17"/>
      <c r="G2538" s="62">
        <f t="shared" si="501"/>
        <v>0</v>
      </c>
      <c r="H2538" s="17"/>
      <c r="I2538" s="17"/>
      <c r="J2538" s="17"/>
      <c r="K2538" s="17"/>
      <c r="L2538" s="17"/>
      <c r="M2538" s="17"/>
      <c r="N2538" s="17"/>
      <c r="O2538" s="17"/>
      <c r="P2538" s="115"/>
      <c r="Q2538" s="62">
        <f>IF(C2538&gt;A_Stammdaten!$B$12,0,SUM(G2538,H2538,J2538,K2538,M2538,N2538)-SUM(I2538,L2538,O2538,P2538))</f>
        <v>0</v>
      </c>
      <c r="R2538" s="17"/>
      <c r="S2538" s="17"/>
      <c r="T2538" s="17"/>
      <c r="U2538" s="62">
        <f t="shared" si="493"/>
        <v>0</v>
      </c>
      <c r="V2538" s="63">
        <f>IF(ISBLANK($B2538),0,VLOOKUP($B2538,Listen!$A$2:$C$45,2,FALSE))</f>
        <v>0</v>
      </c>
      <c r="W2538" s="63">
        <f>IF(ISBLANK($B2538),0,VLOOKUP($B2538,Listen!$A$2:$C$45,3,FALSE))</f>
        <v>0</v>
      </c>
      <c r="X2538" s="49">
        <f t="shared" si="492"/>
        <v>0</v>
      </c>
      <c r="Y2538" s="49">
        <f t="shared" si="502"/>
        <v>0</v>
      </c>
      <c r="Z2538" s="49">
        <f t="shared" si="502"/>
        <v>0</v>
      </c>
      <c r="AA2538" s="49">
        <f t="shared" si="502"/>
        <v>0</v>
      </c>
      <c r="AB2538" s="49">
        <f t="shared" si="502"/>
        <v>0</v>
      </c>
      <c r="AC2538" s="49">
        <f t="shared" si="502"/>
        <v>0</v>
      </c>
      <c r="AD2538" s="49">
        <f t="shared" si="502"/>
        <v>0</v>
      </c>
      <c r="AE2538" s="51">
        <f t="shared" si="503"/>
        <v>0</v>
      </c>
      <c r="AF2538" s="51">
        <f>IF(C2538=A_Stammdaten!$B$12,D_SAV!$U2538-D_SAV!$AG2538,HLOOKUP(A_Stammdaten!$B$12-1,$AH$4:$AN$4004,ROW(C2538)-3,FALSE)-$AG2538)</f>
        <v>0</v>
      </c>
      <c r="AG2538" s="51">
        <f>HLOOKUP(A_Stammdaten!$B$12,$AH$4:$AN$4004,ROW(C2538)-3,FALSE)</f>
        <v>0</v>
      </c>
      <c r="AH2538" s="51">
        <f t="shared" si="494"/>
        <v>0</v>
      </c>
      <c r="AI2538" s="51">
        <f t="shared" si="495"/>
        <v>0</v>
      </c>
      <c r="AJ2538" s="51">
        <f t="shared" si="496"/>
        <v>0</v>
      </c>
      <c r="AK2538" s="51">
        <f t="shared" si="497"/>
        <v>0</v>
      </c>
      <c r="AL2538" s="51">
        <f t="shared" si="498"/>
        <v>0</v>
      </c>
      <c r="AM2538" s="51">
        <f t="shared" si="499"/>
        <v>0</v>
      </c>
      <c r="AN2538" s="51">
        <f t="shared" si="500"/>
        <v>0</v>
      </c>
    </row>
    <row r="2539" spans="1:40" x14ac:dyDescent="0.25">
      <c r="A2539" s="17"/>
      <c r="B2539" s="17"/>
      <c r="C2539" s="35"/>
      <c r="D2539" s="17"/>
      <c r="E2539" s="17"/>
      <c r="F2539" s="17"/>
      <c r="G2539" s="62">
        <f t="shared" si="501"/>
        <v>0</v>
      </c>
      <c r="H2539" s="17"/>
      <c r="I2539" s="17"/>
      <c r="J2539" s="17"/>
      <c r="K2539" s="17"/>
      <c r="L2539" s="17"/>
      <c r="M2539" s="17"/>
      <c r="N2539" s="17"/>
      <c r="O2539" s="17"/>
      <c r="P2539" s="115"/>
      <c r="Q2539" s="62">
        <f>IF(C2539&gt;A_Stammdaten!$B$12,0,SUM(G2539,H2539,J2539,K2539,M2539,N2539)-SUM(I2539,L2539,O2539,P2539))</f>
        <v>0</v>
      </c>
      <c r="R2539" s="17"/>
      <c r="S2539" s="17"/>
      <c r="T2539" s="17"/>
      <c r="U2539" s="62">
        <f t="shared" si="493"/>
        <v>0</v>
      </c>
      <c r="V2539" s="63">
        <f>IF(ISBLANK($B2539),0,VLOOKUP($B2539,Listen!$A$2:$C$45,2,FALSE))</f>
        <v>0</v>
      </c>
      <c r="W2539" s="63">
        <f>IF(ISBLANK($B2539),0,VLOOKUP($B2539,Listen!$A$2:$C$45,3,FALSE))</f>
        <v>0</v>
      </c>
      <c r="X2539" s="49">
        <f t="shared" si="492"/>
        <v>0</v>
      </c>
      <c r="Y2539" s="49">
        <f t="shared" si="502"/>
        <v>0</v>
      </c>
      <c r="Z2539" s="49">
        <f t="shared" si="502"/>
        <v>0</v>
      </c>
      <c r="AA2539" s="49">
        <f t="shared" si="502"/>
        <v>0</v>
      </c>
      <c r="AB2539" s="49">
        <f t="shared" si="502"/>
        <v>0</v>
      </c>
      <c r="AC2539" s="49">
        <f t="shared" si="502"/>
        <v>0</v>
      </c>
      <c r="AD2539" s="49">
        <f t="shared" si="502"/>
        <v>0</v>
      </c>
      <c r="AE2539" s="51">
        <f t="shared" si="503"/>
        <v>0</v>
      </c>
      <c r="AF2539" s="51">
        <f>IF(C2539=A_Stammdaten!$B$12,D_SAV!$U2539-D_SAV!$AG2539,HLOOKUP(A_Stammdaten!$B$12-1,$AH$4:$AN$4004,ROW(C2539)-3,FALSE)-$AG2539)</f>
        <v>0</v>
      </c>
      <c r="AG2539" s="51">
        <f>HLOOKUP(A_Stammdaten!$B$12,$AH$4:$AN$4004,ROW(C2539)-3,FALSE)</f>
        <v>0</v>
      </c>
      <c r="AH2539" s="51">
        <f t="shared" si="494"/>
        <v>0</v>
      </c>
      <c r="AI2539" s="51">
        <f t="shared" si="495"/>
        <v>0</v>
      </c>
      <c r="AJ2539" s="51">
        <f t="shared" si="496"/>
        <v>0</v>
      </c>
      <c r="AK2539" s="51">
        <f t="shared" si="497"/>
        <v>0</v>
      </c>
      <c r="AL2539" s="51">
        <f t="shared" si="498"/>
        <v>0</v>
      </c>
      <c r="AM2539" s="51">
        <f t="shared" si="499"/>
        <v>0</v>
      </c>
      <c r="AN2539" s="51">
        <f t="shared" si="500"/>
        <v>0</v>
      </c>
    </row>
    <row r="2540" spans="1:40" x14ac:dyDescent="0.25">
      <c r="A2540" s="17"/>
      <c r="B2540" s="17"/>
      <c r="C2540" s="35"/>
      <c r="D2540" s="17"/>
      <c r="E2540" s="17"/>
      <c r="F2540" s="17"/>
      <c r="G2540" s="62">
        <f t="shared" si="501"/>
        <v>0</v>
      </c>
      <c r="H2540" s="17"/>
      <c r="I2540" s="17"/>
      <c r="J2540" s="17"/>
      <c r="K2540" s="17"/>
      <c r="L2540" s="17"/>
      <c r="M2540" s="17"/>
      <c r="N2540" s="17"/>
      <c r="O2540" s="17"/>
      <c r="P2540" s="115"/>
      <c r="Q2540" s="62">
        <f>IF(C2540&gt;A_Stammdaten!$B$12,0,SUM(G2540,H2540,J2540,K2540,M2540,N2540)-SUM(I2540,L2540,O2540,P2540))</f>
        <v>0</v>
      </c>
      <c r="R2540" s="17"/>
      <c r="S2540" s="17"/>
      <c r="T2540" s="17"/>
      <c r="U2540" s="62">
        <f t="shared" si="493"/>
        <v>0</v>
      </c>
      <c r="V2540" s="63">
        <f>IF(ISBLANK($B2540),0,VLOOKUP($B2540,Listen!$A$2:$C$45,2,FALSE))</f>
        <v>0</v>
      </c>
      <c r="W2540" s="63">
        <f>IF(ISBLANK($B2540),0,VLOOKUP($B2540,Listen!$A$2:$C$45,3,FALSE))</f>
        <v>0</v>
      </c>
      <c r="X2540" s="49">
        <f t="shared" si="492"/>
        <v>0</v>
      </c>
      <c r="Y2540" s="49">
        <f t="shared" si="502"/>
        <v>0</v>
      </c>
      <c r="Z2540" s="49">
        <f t="shared" si="502"/>
        <v>0</v>
      </c>
      <c r="AA2540" s="49">
        <f t="shared" si="502"/>
        <v>0</v>
      </c>
      <c r="AB2540" s="49">
        <f t="shared" si="502"/>
        <v>0</v>
      </c>
      <c r="AC2540" s="49">
        <f t="shared" si="502"/>
        <v>0</v>
      </c>
      <c r="AD2540" s="49">
        <f t="shared" si="502"/>
        <v>0</v>
      </c>
      <c r="AE2540" s="51">
        <f t="shared" si="503"/>
        <v>0</v>
      </c>
      <c r="AF2540" s="51">
        <f>IF(C2540=A_Stammdaten!$B$12,D_SAV!$U2540-D_SAV!$AG2540,HLOOKUP(A_Stammdaten!$B$12-1,$AH$4:$AN$4004,ROW(C2540)-3,FALSE)-$AG2540)</f>
        <v>0</v>
      </c>
      <c r="AG2540" s="51">
        <f>HLOOKUP(A_Stammdaten!$B$12,$AH$4:$AN$4004,ROW(C2540)-3,FALSE)</f>
        <v>0</v>
      </c>
      <c r="AH2540" s="51">
        <f t="shared" si="494"/>
        <v>0</v>
      </c>
      <c r="AI2540" s="51">
        <f t="shared" si="495"/>
        <v>0</v>
      </c>
      <c r="AJ2540" s="51">
        <f t="shared" si="496"/>
        <v>0</v>
      </c>
      <c r="AK2540" s="51">
        <f t="shared" si="497"/>
        <v>0</v>
      </c>
      <c r="AL2540" s="51">
        <f t="shared" si="498"/>
        <v>0</v>
      </c>
      <c r="AM2540" s="51">
        <f t="shared" si="499"/>
        <v>0</v>
      </c>
      <c r="AN2540" s="51">
        <f t="shared" si="500"/>
        <v>0</v>
      </c>
    </row>
    <row r="2541" spans="1:40" x14ac:dyDescent="0.25">
      <c r="A2541" s="17"/>
      <c r="B2541" s="17"/>
      <c r="C2541" s="35"/>
      <c r="D2541" s="17"/>
      <c r="E2541" s="17"/>
      <c r="F2541" s="17"/>
      <c r="G2541" s="62">
        <f t="shared" si="501"/>
        <v>0</v>
      </c>
      <c r="H2541" s="17"/>
      <c r="I2541" s="17"/>
      <c r="J2541" s="17"/>
      <c r="K2541" s="17"/>
      <c r="L2541" s="17"/>
      <c r="M2541" s="17"/>
      <c r="N2541" s="17"/>
      <c r="O2541" s="17"/>
      <c r="P2541" s="115"/>
      <c r="Q2541" s="62">
        <f>IF(C2541&gt;A_Stammdaten!$B$12,0,SUM(G2541,H2541,J2541,K2541,M2541,N2541)-SUM(I2541,L2541,O2541,P2541))</f>
        <v>0</v>
      </c>
      <c r="R2541" s="17"/>
      <c r="S2541" s="17"/>
      <c r="T2541" s="17"/>
      <c r="U2541" s="62">
        <f t="shared" si="493"/>
        <v>0</v>
      </c>
      <c r="V2541" s="63">
        <f>IF(ISBLANK($B2541),0,VLOOKUP($B2541,Listen!$A$2:$C$45,2,FALSE))</f>
        <v>0</v>
      </c>
      <c r="W2541" s="63">
        <f>IF(ISBLANK($B2541),0,VLOOKUP($B2541,Listen!$A$2:$C$45,3,FALSE))</f>
        <v>0</v>
      </c>
      <c r="X2541" s="49">
        <f t="shared" si="492"/>
        <v>0</v>
      </c>
      <c r="Y2541" s="49">
        <f t="shared" si="502"/>
        <v>0</v>
      </c>
      <c r="Z2541" s="49">
        <f t="shared" si="502"/>
        <v>0</v>
      </c>
      <c r="AA2541" s="49">
        <f t="shared" si="502"/>
        <v>0</v>
      </c>
      <c r="AB2541" s="49">
        <f t="shared" si="502"/>
        <v>0</v>
      </c>
      <c r="AC2541" s="49">
        <f t="shared" si="502"/>
        <v>0</v>
      </c>
      <c r="AD2541" s="49">
        <f t="shared" si="502"/>
        <v>0</v>
      </c>
      <c r="AE2541" s="51">
        <f t="shared" si="503"/>
        <v>0</v>
      </c>
      <c r="AF2541" s="51">
        <f>IF(C2541=A_Stammdaten!$B$12,D_SAV!$U2541-D_SAV!$AG2541,HLOOKUP(A_Stammdaten!$B$12-1,$AH$4:$AN$4004,ROW(C2541)-3,FALSE)-$AG2541)</f>
        <v>0</v>
      </c>
      <c r="AG2541" s="51">
        <f>HLOOKUP(A_Stammdaten!$B$12,$AH$4:$AN$4004,ROW(C2541)-3,FALSE)</f>
        <v>0</v>
      </c>
      <c r="AH2541" s="51">
        <f t="shared" si="494"/>
        <v>0</v>
      </c>
      <c r="AI2541" s="51">
        <f t="shared" si="495"/>
        <v>0</v>
      </c>
      <c r="AJ2541" s="51">
        <f t="shared" si="496"/>
        <v>0</v>
      </c>
      <c r="AK2541" s="51">
        <f t="shared" si="497"/>
        <v>0</v>
      </c>
      <c r="AL2541" s="51">
        <f t="shared" si="498"/>
        <v>0</v>
      </c>
      <c r="AM2541" s="51">
        <f t="shared" si="499"/>
        <v>0</v>
      </c>
      <c r="AN2541" s="51">
        <f t="shared" si="500"/>
        <v>0</v>
      </c>
    </row>
    <row r="2542" spans="1:40" x14ac:dyDescent="0.25">
      <c r="A2542" s="17"/>
      <c r="B2542" s="17"/>
      <c r="C2542" s="35"/>
      <c r="D2542" s="17"/>
      <c r="E2542" s="17"/>
      <c r="F2542" s="17"/>
      <c r="G2542" s="62">
        <f t="shared" si="501"/>
        <v>0</v>
      </c>
      <c r="H2542" s="17"/>
      <c r="I2542" s="17"/>
      <c r="J2542" s="17"/>
      <c r="K2542" s="17"/>
      <c r="L2542" s="17"/>
      <c r="M2542" s="17"/>
      <c r="N2542" s="17"/>
      <c r="O2542" s="17"/>
      <c r="P2542" s="115"/>
      <c r="Q2542" s="62">
        <f>IF(C2542&gt;A_Stammdaten!$B$12,0,SUM(G2542,H2542,J2542,K2542,M2542,N2542)-SUM(I2542,L2542,O2542,P2542))</f>
        <v>0</v>
      </c>
      <c r="R2542" s="17"/>
      <c r="S2542" s="17"/>
      <c r="T2542" s="17"/>
      <c r="U2542" s="62">
        <f t="shared" si="493"/>
        <v>0</v>
      </c>
      <c r="V2542" s="63">
        <f>IF(ISBLANK($B2542),0,VLOOKUP($B2542,Listen!$A$2:$C$45,2,FALSE))</f>
        <v>0</v>
      </c>
      <c r="W2542" s="63">
        <f>IF(ISBLANK($B2542),0,VLOOKUP($B2542,Listen!$A$2:$C$45,3,FALSE))</f>
        <v>0</v>
      </c>
      <c r="X2542" s="49">
        <f t="shared" si="492"/>
        <v>0</v>
      </c>
      <c r="Y2542" s="49">
        <f t="shared" si="502"/>
        <v>0</v>
      </c>
      <c r="Z2542" s="49">
        <f t="shared" si="502"/>
        <v>0</v>
      </c>
      <c r="AA2542" s="49">
        <f t="shared" si="502"/>
        <v>0</v>
      </c>
      <c r="AB2542" s="49">
        <f t="shared" si="502"/>
        <v>0</v>
      </c>
      <c r="AC2542" s="49">
        <f t="shared" si="502"/>
        <v>0</v>
      </c>
      <c r="AD2542" s="49">
        <f t="shared" si="502"/>
        <v>0</v>
      </c>
      <c r="AE2542" s="51">
        <f t="shared" si="503"/>
        <v>0</v>
      </c>
      <c r="AF2542" s="51">
        <f>IF(C2542=A_Stammdaten!$B$12,D_SAV!$U2542-D_SAV!$AG2542,HLOOKUP(A_Stammdaten!$B$12-1,$AH$4:$AN$4004,ROW(C2542)-3,FALSE)-$AG2542)</f>
        <v>0</v>
      </c>
      <c r="AG2542" s="51">
        <f>HLOOKUP(A_Stammdaten!$B$12,$AH$4:$AN$4004,ROW(C2542)-3,FALSE)</f>
        <v>0</v>
      </c>
      <c r="AH2542" s="51">
        <f t="shared" si="494"/>
        <v>0</v>
      </c>
      <c r="AI2542" s="51">
        <f t="shared" si="495"/>
        <v>0</v>
      </c>
      <c r="AJ2542" s="51">
        <f t="shared" si="496"/>
        <v>0</v>
      </c>
      <c r="AK2542" s="51">
        <f t="shared" si="497"/>
        <v>0</v>
      </c>
      <c r="AL2542" s="51">
        <f t="shared" si="498"/>
        <v>0</v>
      </c>
      <c r="AM2542" s="51">
        <f t="shared" si="499"/>
        <v>0</v>
      </c>
      <c r="AN2542" s="51">
        <f t="shared" si="500"/>
        <v>0</v>
      </c>
    </row>
    <row r="2543" spans="1:40" x14ac:dyDescent="0.25">
      <c r="A2543" s="17"/>
      <c r="B2543" s="17"/>
      <c r="C2543" s="35"/>
      <c r="D2543" s="17"/>
      <c r="E2543" s="17"/>
      <c r="F2543" s="17"/>
      <c r="G2543" s="62">
        <f t="shared" si="501"/>
        <v>0</v>
      </c>
      <c r="H2543" s="17"/>
      <c r="I2543" s="17"/>
      <c r="J2543" s="17"/>
      <c r="K2543" s="17"/>
      <c r="L2543" s="17"/>
      <c r="M2543" s="17"/>
      <c r="N2543" s="17"/>
      <c r="O2543" s="17"/>
      <c r="P2543" s="115"/>
      <c r="Q2543" s="62">
        <f>IF(C2543&gt;A_Stammdaten!$B$12,0,SUM(G2543,H2543,J2543,K2543,M2543,N2543)-SUM(I2543,L2543,O2543,P2543))</f>
        <v>0</v>
      </c>
      <c r="R2543" s="17"/>
      <c r="S2543" s="17"/>
      <c r="T2543" s="17"/>
      <c r="U2543" s="62">
        <f t="shared" si="493"/>
        <v>0</v>
      </c>
      <c r="V2543" s="63">
        <f>IF(ISBLANK($B2543),0,VLOOKUP($B2543,Listen!$A$2:$C$45,2,FALSE))</f>
        <v>0</v>
      </c>
      <c r="W2543" s="63">
        <f>IF(ISBLANK($B2543),0,VLOOKUP($B2543,Listen!$A$2:$C$45,3,FALSE))</f>
        <v>0</v>
      </c>
      <c r="X2543" s="49">
        <f t="shared" si="492"/>
        <v>0</v>
      </c>
      <c r="Y2543" s="49">
        <f t="shared" si="502"/>
        <v>0</v>
      </c>
      <c r="Z2543" s="49">
        <f t="shared" si="502"/>
        <v>0</v>
      </c>
      <c r="AA2543" s="49">
        <f t="shared" si="502"/>
        <v>0</v>
      </c>
      <c r="AB2543" s="49">
        <f t="shared" si="502"/>
        <v>0</v>
      </c>
      <c r="AC2543" s="49">
        <f t="shared" si="502"/>
        <v>0</v>
      </c>
      <c r="AD2543" s="49">
        <f t="shared" si="502"/>
        <v>0</v>
      </c>
      <c r="AE2543" s="51">
        <f t="shared" si="503"/>
        <v>0</v>
      </c>
      <c r="AF2543" s="51">
        <f>IF(C2543=A_Stammdaten!$B$12,D_SAV!$U2543-D_SAV!$AG2543,HLOOKUP(A_Stammdaten!$B$12-1,$AH$4:$AN$4004,ROW(C2543)-3,FALSE)-$AG2543)</f>
        <v>0</v>
      </c>
      <c r="AG2543" s="51">
        <f>HLOOKUP(A_Stammdaten!$B$12,$AH$4:$AN$4004,ROW(C2543)-3,FALSE)</f>
        <v>0</v>
      </c>
      <c r="AH2543" s="51">
        <f t="shared" si="494"/>
        <v>0</v>
      </c>
      <c r="AI2543" s="51">
        <f t="shared" si="495"/>
        <v>0</v>
      </c>
      <c r="AJ2543" s="51">
        <f t="shared" si="496"/>
        <v>0</v>
      </c>
      <c r="AK2543" s="51">
        <f t="shared" si="497"/>
        <v>0</v>
      </c>
      <c r="AL2543" s="51">
        <f t="shared" si="498"/>
        <v>0</v>
      </c>
      <c r="AM2543" s="51">
        <f t="shared" si="499"/>
        <v>0</v>
      </c>
      <c r="AN2543" s="51">
        <f t="shared" si="500"/>
        <v>0</v>
      </c>
    </row>
    <row r="2544" spans="1:40" x14ac:dyDescent="0.25">
      <c r="A2544" s="17"/>
      <c r="B2544" s="17"/>
      <c r="C2544" s="35"/>
      <c r="D2544" s="17"/>
      <c r="E2544" s="17"/>
      <c r="F2544" s="17"/>
      <c r="G2544" s="62">
        <f t="shared" si="501"/>
        <v>0</v>
      </c>
      <c r="H2544" s="17"/>
      <c r="I2544" s="17"/>
      <c r="J2544" s="17"/>
      <c r="K2544" s="17"/>
      <c r="L2544" s="17"/>
      <c r="M2544" s="17"/>
      <c r="N2544" s="17"/>
      <c r="O2544" s="17"/>
      <c r="P2544" s="115"/>
      <c r="Q2544" s="62">
        <f>IF(C2544&gt;A_Stammdaten!$B$12,0,SUM(G2544,H2544,J2544,K2544,M2544,N2544)-SUM(I2544,L2544,O2544,P2544))</f>
        <v>0</v>
      </c>
      <c r="R2544" s="17"/>
      <c r="S2544" s="17"/>
      <c r="T2544" s="17"/>
      <c r="U2544" s="62">
        <f t="shared" si="493"/>
        <v>0</v>
      </c>
      <c r="V2544" s="63">
        <f>IF(ISBLANK($B2544),0,VLOOKUP($B2544,Listen!$A$2:$C$45,2,FALSE))</f>
        <v>0</v>
      </c>
      <c r="W2544" s="63">
        <f>IF(ISBLANK($B2544),0,VLOOKUP($B2544,Listen!$A$2:$C$45,3,FALSE))</f>
        <v>0</v>
      </c>
      <c r="X2544" s="49">
        <f t="shared" si="492"/>
        <v>0</v>
      </c>
      <c r="Y2544" s="49">
        <f t="shared" si="502"/>
        <v>0</v>
      </c>
      <c r="Z2544" s="49">
        <f t="shared" si="502"/>
        <v>0</v>
      </c>
      <c r="AA2544" s="49">
        <f t="shared" si="502"/>
        <v>0</v>
      </c>
      <c r="AB2544" s="49">
        <f t="shared" si="502"/>
        <v>0</v>
      </c>
      <c r="AC2544" s="49">
        <f t="shared" si="502"/>
        <v>0</v>
      </c>
      <c r="AD2544" s="49">
        <f t="shared" si="502"/>
        <v>0</v>
      </c>
      <c r="AE2544" s="51">
        <f t="shared" si="503"/>
        <v>0</v>
      </c>
      <c r="AF2544" s="51">
        <f>IF(C2544=A_Stammdaten!$B$12,D_SAV!$U2544-D_SAV!$AG2544,HLOOKUP(A_Stammdaten!$B$12-1,$AH$4:$AN$4004,ROW(C2544)-3,FALSE)-$AG2544)</f>
        <v>0</v>
      </c>
      <c r="AG2544" s="51">
        <f>HLOOKUP(A_Stammdaten!$B$12,$AH$4:$AN$4004,ROW(C2544)-3,FALSE)</f>
        <v>0</v>
      </c>
      <c r="AH2544" s="51">
        <f t="shared" si="494"/>
        <v>0</v>
      </c>
      <c r="AI2544" s="51">
        <f t="shared" si="495"/>
        <v>0</v>
      </c>
      <c r="AJ2544" s="51">
        <f t="shared" si="496"/>
        <v>0</v>
      </c>
      <c r="AK2544" s="51">
        <f t="shared" si="497"/>
        <v>0</v>
      </c>
      <c r="AL2544" s="51">
        <f t="shared" si="498"/>
        <v>0</v>
      </c>
      <c r="AM2544" s="51">
        <f t="shared" si="499"/>
        <v>0</v>
      </c>
      <c r="AN2544" s="51">
        <f t="shared" si="500"/>
        <v>0</v>
      </c>
    </row>
    <row r="2545" spans="1:40" x14ac:dyDescent="0.25">
      <c r="A2545" s="17"/>
      <c r="B2545" s="17"/>
      <c r="C2545" s="35"/>
      <c r="D2545" s="17"/>
      <c r="E2545" s="17"/>
      <c r="F2545" s="17"/>
      <c r="G2545" s="62">
        <f t="shared" si="501"/>
        <v>0</v>
      </c>
      <c r="H2545" s="17"/>
      <c r="I2545" s="17"/>
      <c r="J2545" s="17"/>
      <c r="K2545" s="17"/>
      <c r="L2545" s="17"/>
      <c r="M2545" s="17"/>
      <c r="N2545" s="17"/>
      <c r="O2545" s="17"/>
      <c r="P2545" s="115"/>
      <c r="Q2545" s="62">
        <f>IF(C2545&gt;A_Stammdaten!$B$12,0,SUM(G2545,H2545,J2545,K2545,M2545,N2545)-SUM(I2545,L2545,O2545,P2545))</f>
        <v>0</v>
      </c>
      <c r="R2545" s="17"/>
      <c r="S2545" s="17"/>
      <c r="T2545" s="17"/>
      <c r="U2545" s="62">
        <f t="shared" si="493"/>
        <v>0</v>
      </c>
      <c r="V2545" s="63">
        <f>IF(ISBLANK($B2545),0,VLOOKUP($B2545,Listen!$A$2:$C$45,2,FALSE))</f>
        <v>0</v>
      </c>
      <c r="W2545" s="63">
        <f>IF(ISBLANK($B2545),0,VLOOKUP($B2545,Listen!$A$2:$C$45,3,FALSE))</f>
        <v>0</v>
      </c>
      <c r="X2545" s="49">
        <f t="shared" si="492"/>
        <v>0</v>
      </c>
      <c r="Y2545" s="49">
        <f t="shared" si="502"/>
        <v>0</v>
      </c>
      <c r="Z2545" s="49">
        <f t="shared" si="502"/>
        <v>0</v>
      </c>
      <c r="AA2545" s="49">
        <f t="shared" si="502"/>
        <v>0</v>
      </c>
      <c r="AB2545" s="49">
        <f t="shared" si="502"/>
        <v>0</v>
      </c>
      <c r="AC2545" s="49">
        <f t="shared" si="502"/>
        <v>0</v>
      </c>
      <c r="AD2545" s="49">
        <f t="shared" si="502"/>
        <v>0</v>
      </c>
      <c r="AE2545" s="51">
        <f t="shared" si="503"/>
        <v>0</v>
      </c>
      <c r="AF2545" s="51">
        <f>IF(C2545=A_Stammdaten!$B$12,D_SAV!$U2545-D_SAV!$AG2545,HLOOKUP(A_Stammdaten!$B$12-1,$AH$4:$AN$4004,ROW(C2545)-3,FALSE)-$AG2545)</f>
        <v>0</v>
      </c>
      <c r="AG2545" s="51">
        <f>HLOOKUP(A_Stammdaten!$B$12,$AH$4:$AN$4004,ROW(C2545)-3,FALSE)</f>
        <v>0</v>
      </c>
      <c r="AH2545" s="51">
        <f t="shared" si="494"/>
        <v>0</v>
      </c>
      <c r="AI2545" s="51">
        <f t="shared" si="495"/>
        <v>0</v>
      </c>
      <c r="AJ2545" s="51">
        <f t="shared" si="496"/>
        <v>0</v>
      </c>
      <c r="AK2545" s="51">
        <f t="shared" si="497"/>
        <v>0</v>
      </c>
      <c r="AL2545" s="51">
        <f t="shared" si="498"/>
        <v>0</v>
      </c>
      <c r="AM2545" s="51">
        <f t="shared" si="499"/>
        <v>0</v>
      </c>
      <c r="AN2545" s="51">
        <f t="shared" si="500"/>
        <v>0</v>
      </c>
    </row>
    <row r="2546" spans="1:40" x14ac:dyDescent="0.25">
      <c r="A2546" s="17"/>
      <c r="B2546" s="17"/>
      <c r="C2546" s="35"/>
      <c r="D2546" s="17"/>
      <c r="E2546" s="17"/>
      <c r="F2546" s="17"/>
      <c r="G2546" s="62">
        <f t="shared" si="501"/>
        <v>0</v>
      </c>
      <c r="H2546" s="17"/>
      <c r="I2546" s="17"/>
      <c r="J2546" s="17"/>
      <c r="K2546" s="17"/>
      <c r="L2546" s="17"/>
      <c r="M2546" s="17"/>
      <c r="N2546" s="17"/>
      <c r="O2546" s="17"/>
      <c r="P2546" s="115"/>
      <c r="Q2546" s="62">
        <f>IF(C2546&gt;A_Stammdaten!$B$12,0,SUM(G2546,H2546,J2546,K2546,M2546,N2546)-SUM(I2546,L2546,O2546,P2546))</f>
        <v>0</v>
      </c>
      <c r="R2546" s="17"/>
      <c r="S2546" s="17"/>
      <c r="T2546" s="17"/>
      <c r="U2546" s="62">
        <f t="shared" si="493"/>
        <v>0</v>
      </c>
      <c r="V2546" s="63">
        <f>IF(ISBLANK($B2546),0,VLOOKUP($B2546,Listen!$A$2:$C$45,2,FALSE))</f>
        <v>0</v>
      </c>
      <c r="W2546" s="63">
        <f>IF(ISBLANK($B2546),0,VLOOKUP($B2546,Listen!$A$2:$C$45,3,FALSE))</f>
        <v>0</v>
      </c>
      <c r="X2546" s="49">
        <f t="shared" si="492"/>
        <v>0</v>
      </c>
      <c r="Y2546" s="49">
        <f t="shared" si="502"/>
        <v>0</v>
      </c>
      <c r="Z2546" s="49">
        <f t="shared" si="502"/>
        <v>0</v>
      </c>
      <c r="AA2546" s="49">
        <f t="shared" si="502"/>
        <v>0</v>
      </c>
      <c r="AB2546" s="49">
        <f t="shared" si="502"/>
        <v>0</v>
      </c>
      <c r="AC2546" s="49">
        <f t="shared" si="502"/>
        <v>0</v>
      </c>
      <c r="AD2546" s="49">
        <f t="shared" si="502"/>
        <v>0</v>
      </c>
      <c r="AE2546" s="51">
        <f t="shared" si="503"/>
        <v>0</v>
      </c>
      <c r="AF2546" s="51">
        <f>IF(C2546=A_Stammdaten!$B$12,D_SAV!$U2546-D_SAV!$AG2546,HLOOKUP(A_Stammdaten!$B$12-1,$AH$4:$AN$4004,ROW(C2546)-3,FALSE)-$AG2546)</f>
        <v>0</v>
      </c>
      <c r="AG2546" s="51">
        <f>HLOOKUP(A_Stammdaten!$B$12,$AH$4:$AN$4004,ROW(C2546)-3,FALSE)</f>
        <v>0</v>
      </c>
      <c r="AH2546" s="51">
        <f t="shared" si="494"/>
        <v>0</v>
      </c>
      <c r="AI2546" s="51">
        <f t="shared" si="495"/>
        <v>0</v>
      </c>
      <c r="AJ2546" s="51">
        <f t="shared" si="496"/>
        <v>0</v>
      </c>
      <c r="AK2546" s="51">
        <f t="shared" si="497"/>
        <v>0</v>
      </c>
      <c r="AL2546" s="51">
        <f t="shared" si="498"/>
        <v>0</v>
      </c>
      <c r="AM2546" s="51">
        <f t="shared" si="499"/>
        <v>0</v>
      </c>
      <c r="AN2546" s="51">
        <f t="shared" si="500"/>
        <v>0</v>
      </c>
    </row>
    <row r="2547" spans="1:40" x14ac:dyDescent="0.25">
      <c r="A2547" s="17"/>
      <c r="B2547" s="17"/>
      <c r="C2547" s="35"/>
      <c r="D2547" s="17"/>
      <c r="E2547" s="17"/>
      <c r="F2547" s="17"/>
      <c r="G2547" s="62">
        <f t="shared" si="501"/>
        <v>0</v>
      </c>
      <c r="H2547" s="17"/>
      <c r="I2547" s="17"/>
      <c r="J2547" s="17"/>
      <c r="K2547" s="17"/>
      <c r="L2547" s="17"/>
      <c r="M2547" s="17"/>
      <c r="N2547" s="17"/>
      <c r="O2547" s="17"/>
      <c r="P2547" s="115"/>
      <c r="Q2547" s="62">
        <f>IF(C2547&gt;A_Stammdaten!$B$12,0,SUM(G2547,H2547,J2547,K2547,M2547,N2547)-SUM(I2547,L2547,O2547,P2547))</f>
        <v>0</v>
      </c>
      <c r="R2547" s="17"/>
      <c r="S2547" s="17"/>
      <c r="T2547" s="17"/>
      <c r="U2547" s="62">
        <f t="shared" si="493"/>
        <v>0</v>
      </c>
      <c r="V2547" s="63">
        <f>IF(ISBLANK($B2547),0,VLOOKUP($B2547,Listen!$A$2:$C$45,2,FALSE))</f>
        <v>0</v>
      </c>
      <c r="W2547" s="63">
        <f>IF(ISBLANK($B2547),0,VLOOKUP($B2547,Listen!$A$2:$C$45,3,FALSE))</f>
        <v>0</v>
      </c>
      <c r="X2547" s="49">
        <f t="shared" si="492"/>
        <v>0</v>
      </c>
      <c r="Y2547" s="49">
        <f t="shared" si="502"/>
        <v>0</v>
      </c>
      <c r="Z2547" s="49">
        <f t="shared" si="502"/>
        <v>0</v>
      </c>
      <c r="AA2547" s="49">
        <f t="shared" si="502"/>
        <v>0</v>
      </c>
      <c r="AB2547" s="49">
        <f t="shared" si="502"/>
        <v>0</v>
      </c>
      <c r="AC2547" s="49">
        <f t="shared" si="502"/>
        <v>0</v>
      </c>
      <c r="AD2547" s="49">
        <f t="shared" si="502"/>
        <v>0</v>
      </c>
      <c r="AE2547" s="51">
        <f t="shared" si="503"/>
        <v>0</v>
      </c>
      <c r="AF2547" s="51">
        <f>IF(C2547=A_Stammdaten!$B$12,D_SAV!$U2547-D_SAV!$AG2547,HLOOKUP(A_Stammdaten!$B$12-1,$AH$4:$AN$4004,ROW(C2547)-3,FALSE)-$AG2547)</f>
        <v>0</v>
      </c>
      <c r="AG2547" s="51">
        <f>HLOOKUP(A_Stammdaten!$B$12,$AH$4:$AN$4004,ROW(C2547)-3,FALSE)</f>
        <v>0</v>
      </c>
      <c r="AH2547" s="51">
        <f t="shared" si="494"/>
        <v>0</v>
      </c>
      <c r="AI2547" s="51">
        <f t="shared" si="495"/>
        <v>0</v>
      </c>
      <c r="AJ2547" s="51">
        <f t="shared" si="496"/>
        <v>0</v>
      </c>
      <c r="AK2547" s="51">
        <f t="shared" si="497"/>
        <v>0</v>
      </c>
      <c r="AL2547" s="51">
        <f t="shared" si="498"/>
        <v>0</v>
      </c>
      <c r="AM2547" s="51">
        <f t="shared" si="499"/>
        <v>0</v>
      </c>
      <c r="AN2547" s="51">
        <f t="shared" si="500"/>
        <v>0</v>
      </c>
    </row>
    <row r="2548" spans="1:40" x14ac:dyDescent="0.25">
      <c r="A2548" s="17"/>
      <c r="B2548" s="17"/>
      <c r="C2548" s="35"/>
      <c r="D2548" s="17"/>
      <c r="E2548" s="17"/>
      <c r="F2548" s="17"/>
      <c r="G2548" s="62">
        <f t="shared" si="501"/>
        <v>0</v>
      </c>
      <c r="H2548" s="17"/>
      <c r="I2548" s="17"/>
      <c r="J2548" s="17"/>
      <c r="K2548" s="17"/>
      <c r="L2548" s="17"/>
      <c r="M2548" s="17"/>
      <c r="N2548" s="17"/>
      <c r="O2548" s="17"/>
      <c r="P2548" s="115"/>
      <c r="Q2548" s="62">
        <f>IF(C2548&gt;A_Stammdaten!$B$12,0,SUM(G2548,H2548,J2548,K2548,M2548,N2548)-SUM(I2548,L2548,O2548,P2548))</f>
        <v>0</v>
      </c>
      <c r="R2548" s="17"/>
      <c r="S2548" s="17"/>
      <c r="T2548" s="17"/>
      <c r="U2548" s="62">
        <f t="shared" si="493"/>
        <v>0</v>
      </c>
      <c r="V2548" s="63">
        <f>IF(ISBLANK($B2548),0,VLOOKUP($B2548,Listen!$A$2:$C$45,2,FALSE))</f>
        <v>0</v>
      </c>
      <c r="W2548" s="63">
        <f>IF(ISBLANK($B2548),0,VLOOKUP($B2548,Listen!$A$2:$C$45,3,FALSE))</f>
        <v>0</v>
      </c>
      <c r="X2548" s="49">
        <f t="shared" si="492"/>
        <v>0</v>
      </c>
      <c r="Y2548" s="49">
        <f t="shared" si="502"/>
        <v>0</v>
      </c>
      <c r="Z2548" s="49">
        <f t="shared" si="502"/>
        <v>0</v>
      </c>
      <c r="AA2548" s="49">
        <f t="shared" si="502"/>
        <v>0</v>
      </c>
      <c r="AB2548" s="49">
        <f t="shared" si="502"/>
        <v>0</v>
      </c>
      <c r="AC2548" s="49">
        <f t="shared" si="502"/>
        <v>0</v>
      </c>
      <c r="AD2548" s="49">
        <f t="shared" si="502"/>
        <v>0</v>
      </c>
      <c r="AE2548" s="51">
        <f t="shared" si="503"/>
        <v>0</v>
      </c>
      <c r="AF2548" s="51">
        <f>IF(C2548=A_Stammdaten!$B$12,D_SAV!$U2548-D_SAV!$AG2548,HLOOKUP(A_Stammdaten!$B$12-1,$AH$4:$AN$4004,ROW(C2548)-3,FALSE)-$AG2548)</f>
        <v>0</v>
      </c>
      <c r="AG2548" s="51">
        <f>HLOOKUP(A_Stammdaten!$B$12,$AH$4:$AN$4004,ROW(C2548)-3,FALSE)</f>
        <v>0</v>
      </c>
      <c r="AH2548" s="51">
        <f t="shared" si="494"/>
        <v>0</v>
      </c>
      <c r="AI2548" s="51">
        <f t="shared" si="495"/>
        <v>0</v>
      </c>
      <c r="AJ2548" s="51">
        <f t="shared" si="496"/>
        <v>0</v>
      </c>
      <c r="AK2548" s="51">
        <f t="shared" si="497"/>
        <v>0</v>
      </c>
      <c r="AL2548" s="51">
        <f t="shared" si="498"/>
        <v>0</v>
      </c>
      <c r="AM2548" s="51">
        <f t="shared" si="499"/>
        <v>0</v>
      </c>
      <c r="AN2548" s="51">
        <f t="shared" si="500"/>
        <v>0</v>
      </c>
    </row>
    <row r="2549" spans="1:40" x14ac:dyDescent="0.25">
      <c r="A2549" s="17"/>
      <c r="B2549" s="17"/>
      <c r="C2549" s="35"/>
      <c r="D2549" s="17"/>
      <c r="E2549" s="17"/>
      <c r="F2549" s="17"/>
      <c r="G2549" s="62">
        <f t="shared" si="501"/>
        <v>0</v>
      </c>
      <c r="H2549" s="17"/>
      <c r="I2549" s="17"/>
      <c r="J2549" s="17"/>
      <c r="K2549" s="17"/>
      <c r="L2549" s="17"/>
      <c r="M2549" s="17"/>
      <c r="N2549" s="17"/>
      <c r="O2549" s="17"/>
      <c r="P2549" s="115"/>
      <c r="Q2549" s="62">
        <f>IF(C2549&gt;A_Stammdaten!$B$12,0,SUM(G2549,H2549,J2549,K2549,M2549,N2549)-SUM(I2549,L2549,O2549,P2549))</f>
        <v>0</v>
      </c>
      <c r="R2549" s="17"/>
      <c r="S2549" s="17"/>
      <c r="T2549" s="17"/>
      <c r="U2549" s="62">
        <f t="shared" si="493"/>
        <v>0</v>
      </c>
      <c r="V2549" s="63">
        <f>IF(ISBLANK($B2549),0,VLOOKUP($B2549,Listen!$A$2:$C$45,2,FALSE))</f>
        <v>0</v>
      </c>
      <c r="W2549" s="63">
        <f>IF(ISBLANK($B2549),0,VLOOKUP($B2549,Listen!$A$2:$C$45,3,FALSE))</f>
        <v>0</v>
      </c>
      <c r="X2549" s="49">
        <f t="shared" si="492"/>
        <v>0</v>
      </c>
      <c r="Y2549" s="49">
        <f t="shared" si="502"/>
        <v>0</v>
      </c>
      <c r="Z2549" s="49">
        <f t="shared" si="502"/>
        <v>0</v>
      </c>
      <c r="AA2549" s="49">
        <f t="shared" si="502"/>
        <v>0</v>
      </c>
      <c r="AB2549" s="49">
        <f t="shared" si="502"/>
        <v>0</v>
      </c>
      <c r="AC2549" s="49">
        <f t="shared" si="502"/>
        <v>0</v>
      </c>
      <c r="AD2549" s="49">
        <f t="shared" si="502"/>
        <v>0</v>
      </c>
      <c r="AE2549" s="51">
        <f t="shared" si="503"/>
        <v>0</v>
      </c>
      <c r="AF2549" s="51">
        <f>IF(C2549=A_Stammdaten!$B$12,D_SAV!$U2549-D_SAV!$AG2549,HLOOKUP(A_Stammdaten!$B$12-1,$AH$4:$AN$4004,ROW(C2549)-3,FALSE)-$AG2549)</f>
        <v>0</v>
      </c>
      <c r="AG2549" s="51">
        <f>HLOOKUP(A_Stammdaten!$B$12,$AH$4:$AN$4004,ROW(C2549)-3,FALSE)</f>
        <v>0</v>
      </c>
      <c r="AH2549" s="51">
        <f t="shared" si="494"/>
        <v>0</v>
      </c>
      <c r="AI2549" s="51">
        <f t="shared" si="495"/>
        <v>0</v>
      </c>
      <c r="AJ2549" s="51">
        <f t="shared" si="496"/>
        <v>0</v>
      </c>
      <c r="AK2549" s="51">
        <f t="shared" si="497"/>
        <v>0</v>
      </c>
      <c r="AL2549" s="51">
        <f t="shared" si="498"/>
        <v>0</v>
      </c>
      <c r="AM2549" s="51">
        <f t="shared" si="499"/>
        <v>0</v>
      </c>
      <c r="AN2549" s="51">
        <f t="shared" si="500"/>
        <v>0</v>
      </c>
    </row>
    <row r="2550" spans="1:40" x14ac:dyDescent="0.25">
      <c r="A2550" s="17"/>
      <c r="B2550" s="17"/>
      <c r="C2550" s="35"/>
      <c r="D2550" s="17"/>
      <c r="E2550" s="17"/>
      <c r="F2550" s="17"/>
      <c r="G2550" s="62">
        <f t="shared" si="501"/>
        <v>0</v>
      </c>
      <c r="H2550" s="17"/>
      <c r="I2550" s="17"/>
      <c r="J2550" s="17"/>
      <c r="K2550" s="17"/>
      <c r="L2550" s="17"/>
      <c r="M2550" s="17"/>
      <c r="N2550" s="17"/>
      <c r="O2550" s="17"/>
      <c r="P2550" s="115"/>
      <c r="Q2550" s="62">
        <f>IF(C2550&gt;A_Stammdaten!$B$12,0,SUM(G2550,H2550,J2550,K2550,M2550,N2550)-SUM(I2550,L2550,O2550,P2550))</f>
        <v>0</v>
      </c>
      <c r="R2550" s="17"/>
      <c r="S2550" s="17"/>
      <c r="T2550" s="17"/>
      <c r="U2550" s="62">
        <f t="shared" si="493"/>
        <v>0</v>
      </c>
      <c r="V2550" s="63">
        <f>IF(ISBLANK($B2550),0,VLOOKUP($B2550,Listen!$A$2:$C$45,2,FALSE))</f>
        <v>0</v>
      </c>
      <c r="W2550" s="63">
        <f>IF(ISBLANK($B2550),0,VLOOKUP($B2550,Listen!$A$2:$C$45,3,FALSE))</f>
        <v>0</v>
      </c>
      <c r="X2550" s="49">
        <f t="shared" si="492"/>
        <v>0</v>
      </c>
      <c r="Y2550" s="49">
        <f t="shared" si="502"/>
        <v>0</v>
      </c>
      <c r="Z2550" s="49">
        <f t="shared" si="502"/>
        <v>0</v>
      </c>
      <c r="AA2550" s="49">
        <f t="shared" si="502"/>
        <v>0</v>
      </c>
      <c r="AB2550" s="49">
        <f t="shared" si="502"/>
        <v>0</v>
      </c>
      <c r="AC2550" s="49">
        <f t="shared" si="502"/>
        <v>0</v>
      </c>
      <c r="AD2550" s="49">
        <f t="shared" si="502"/>
        <v>0</v>
      </c>
      <c r="AE2550" s="51">
        <f t="shared" si="503"/>
        <v>0</v>
      </c>
      <c r="AF2550" s="51">
        <f>IF(C2550=A_Stammdaten!$B$12,D_SAV!$U2550-D_SAV!$AG2550,HLOOKUP(A_Stammdaten!$B$12-1,$AH$4:$AN$4004,ROW(C2550)-3,FALSE)-$AG2550)</f>
        <v>0</v>
      </c>
      <c r="AG2550" s="51">
        <f>HLOOKUP(A_Stammdaten!$B$12,$AH$4:$AN$4004,ROW(C2550)-3,FALSE)</f>
        <v>0</v>
      </c>
      <c r="AH2550" s="51">
        <f t="shared" si="494"/>
        <v>0</v>
      </c>
      <c r="AI2550" s="51">
        <f t="shared" si="495"/>
        <v>0</v>
      </c>
      <c r="AJ2550" s="51">
        <f t="shared" si="496"/>
        <v>0</v>
      </c>
      <c r="AK2550" s="51">
        <f t="shared" si="497"/>
        <v>0</v>
      </c>
      <c r="AL2550" s="51">
        <f t="shared" si="498"/>
        <v>0</v>
      </c>
      <c r="AM2550" s="51">
        <f t="shared" si="499"/>
        <v>0</v>
      </c>
      <c r="AN2550" s="51">
        <f t="shared" si="500"/>
        <v>0</v>
      </c>
    </row>
    <row r="2551" spans="1:40" x14ac:dyDescent="0.25">
      <c r="A2551" s="17"/>
      <c r="B2551" s="17"/>
      <c r="C2551" s="35"/>
      <c r="D2551" s="17"/>
      <c r="E2551" s="17"/>
      <c r="F2551" s="17"/>
      <c r="G2551" s="62">
        <f t="shared" si="501"/>
        <v>0</v>
      </c>
      <c r="H2551" s="17"/>
      <c r="I2551" s="17"/>
      <c r="J2551" s="17"/>
      <c r="K2551" s="17"/>
      <c r="L2551" s="17"/>
      <c r="M2551" s="17"/>
      <c r="N2551" s="17"/>
      <c r="O2551" s="17"/>
      <c r="P2551" s="115"/>
      <c r="Q2551" s="62">
        <f>IF(C2551&gt;A_Stammdaten!$B$12,0,SUM(G2551,H2551,J2551,K2551,M2551,N2551)-SUM(I2551,L2551,O2551,P2551))</f>
        <v>0</v>
      </c>
      <c r="R2551" s="17"/>
      <c r="S2551" s="17"/>
      <c r="T2551" s="17"/>
      <c r="U2551" s="62">
        <f t="shared" si="493"/>
        <v>0</v>
      </c>
      <c r="V2551" s="63">
        <f>IF(ISBLANK($B2551),0,VLOOKUP($B2551,Listen!$A$2:$C$45,2,FALSE))</f>
        <v>0</v>
      </c>
      <c r="W2551" s="63">
        <f>IF(ISBLANK($B2551),0,VLOOKUP($B2551,Listen!$A$2:$C$45,3,FALSE))</f>
        <v>0</v>
      </c>
      <c r="X2551" s="49">
        <f t="shared" si="492"/>
        <v>0</v>
      </c>
      <c r="Y2551" s="49">
        <f t="shared" si="502"/>
        <v>0</v>
      </c>
      <c r="Z2551" s="49">
        <f t="shared" si="502"/>
        <v>0</v>
      </c>
      <c r="AA2551" s="49">
        <f t="shared" si="502"/>
        <v>0</v>
      </c>
      <c r="AB2551" s="49">
        <f t="shared" si="502"/>
        <v>0</v>
      </c>
      <c r="AC2551" s="49">
        <f t="shared" si="502"/>
        <v>0</v>
      </c>
      <c r="AD2551" s="49">
        <f t="shared" si="502"/>
        <v>0</v>
      </c>
      <c r="AE2551" s="51">
        <f t="shared" si="503"/>
        <v>0</v>
      </c>
      <c r="AF2551" s="51">
        <f>IF(C2551=A_Stammdaten!$B$12,D_SAV!$U2551-D_SAV!$AG2551,HLOOKUP(A_Stammdaten!$B$12-1,$AH$4:$AN$4004,ROW(C2551)-3,FALSE)-$AG2551)</f>
        <v>0</v>
      </c>
      <c r="AG2551" s="51">
        <f>HLOOKUP(A_Stammdaten!$B$12,$AH$4:$AN$4004,ROW(C2551)-3,FALSE)</f>
        <v>0</v>
      </c>
      <c r="AH2551" s="51">
        <f t="shared" si="494"/>
        <v>0</v>
      </c>
      <c r="AI2551" s="51">
        <f t="shared" si="495"/>
        <v>0</v>
      </c>
      <c r="AJ2551" s="51">
        <f t="shared" si="496"/>
        <v>0</v>
      </c>
      <c r="AK2551" s="51">
        <f t="shared" si="497"/>
        <v>0</v>
      </c>
      <c r="AL2551" s="51">
        <f t="shared" si="498"/>
        <v>0</v>
      </c>
      <c r="AM2551" s="51">
        <f t="shared" si="499"/>
        <v>0</v>
      </c>
      <c r="AN2551" s="51">
        <f t="shared" si="500"/>
        <v>0</v>
      </c>
    </row>
    <row r="2552" spans="1:40" x14ac:dyDescent="0.25">
      <c r="A2552" s="17"/>
      <c r="B2552" s="17"/>
      <c r="C2552" s="35"/>
      <c r="D2552" s="17"/>
      <c r="E2552" s="17"/>
      <c r="F2552" s="17"/>
      <c r="G2552" s="62">
        <f t="shared" si="501"/>
        <v>0</v>
      </c>
      <c r="H2552" s="17"/>
      <c r="I2552" s="17"/>
      <c r="J2552" s="17"/>
      <c r="K2552" s="17"/>
      <c r="L2552" s="17"/>
      <c r="M2552" s="17"/>
      <c r="N2552" s="17"/>
      <c r="O2552" s="17"/>
      <c r="P2552" s="115"/>
      <c r="Q2552" s="62">
        <f>IF(C2552&gt;A_Stammdaten!$B$12,0,SUM(G2552,H2552,J2552,K2552,M2552,N2552)-SUM(I2552,L2552,O2552,P2552))</f>
        <v>0</v>
      </c>
      <c r="R2552" s="17"/>
      <c r="S2552" s="17"/>
      <c r="T2552" s="17"/>
      <c r="U2552" s="62">
        <f t="shared" si="493"/>
        <v>0</v>
      </c>
      <c r="V2552" s="63">
        <f>IF(ISBLANK($B2552),0,VLOOKUP($B2552,Listen!$A$2:$C$45,2,FALSE))</f>
        <v>0</v>
      </c>
      <c r="W2552" s="63">
        <f>IF(ISBLANK($B2552),0,VLOOKUP($B2552,Listen!$A$2:$C$45,3,FALSE))</f>
        <v>0</v>
      </c>
      <c r="X2552" s="49">
        <f t="shared" si="492"/>
        <v>0</v>
      </c>
      <c r="Y2552" s="49">
        <f t="shared" si="502"/>
        <v>0</v>
      </c>
      <c r="Z2552" s="49">
        <f t="shared" si="502"/>
        <v>0</v>
      </c>
      <c r="AA2552" s="49">
        <f t="shared" si="502"/>
        <v>0</v>
      </c>
      <c r="AB2552" s="49">
        <f t="shared" si="502"/>
        <v>0</v>
      </c>
      <c r="AC2552" s="49">
        <f t="shared" si="502"/>
        <v>0</v>
      </c>
      <c r="AD2552" s="49">
        <f t="shared" si="502"/>
        <v>0</v>
      </c>
      <c r="AE2552" s="51">
        <f t="shared" si="503"/>
        <v>0</v>
      </c>
      <c r="AF2552" s="51">
        <f>IF(C2552=A_Stammdaten!$B$12,D_SAV!$U2552-D_SAV!$AG2552,HLOOKUP(A_Stammdaten!$B$12-1,$AH$4:$AN$4004,ROW(C2552)-3,FALSE)-$AG2552)</f>
        <v>0</v>
      </c>
      <c r="AG2552" s="51">
        <f>HLOOKUP(A_Stammdaten!$B$12,$AH$4:$AN$4004,ROW(C2552)-3,FALSE)</f>
        <v>0</v>
      </c>
      <c r="AH2552" s="51">
        <f t="shared" si="494"/>
        <v>0</v>
      </c>
      <c r="AI2552" s="51">
        <f t="shared" si="495"/>
        <v>0</v>
      </c>
      <c r="AJ2552" s="51">
        <f t="shared" si="496"/>
        <v>0</v>
      </c>
      <c r="AK2552" s="51">
        <f t="shared" si="497"/>
        <v>0</v>
      </c>
      <c r="AL2552" s="51">
        <f t="shared" si="498"/>
        <v>0</v>
      </c>
      <c r="AM2552" s="51">
        <f t="shared" si="499"/>
        <v>0</v>
      </c>
      <c r="AN2552" s="51">
        <f t="shared" si="500"/>
        <v>0</v>
      </c>
    </row>
    <row r="2553" spans="1:40" x14ac:dyDescent="0.25">
      <c r="A2553" s="17"/>
      <c r="B2553" s="17"/>
      <c r="C2553" s="35"/>
      <c r="D2553" s="17"/>
      <c r="E2553" s="17"/>
      <c r="F2553" s="17"/>
      <c r="G2553" s="62">
        <f t="shared" si="501"/>
        <v>0</v>
      </c>
      <c r="H2553" s="17"/>
      <c r="I2553" s="17"/>
      <c r="J2553" s="17"/>
      <c r="K2553" s="17"/>
      <c r="L2553" s="17"/>
      <c r="M2553" s="17"/>
      <c r="N2553" s="17"/>
      <c r="O2553" s="17"/>
      <c r="P2553" s="115"/>
      <c r="Q2553" s="62">
        <f>IF(C2553&gt;A_Stammdaten!$B$12,0,SUM(G2553,H2553,J2553,K2553,M2553,N2553)-SUM(I2553,L2553,O2553,P2553))</f>
        <v>0</v>
      </c>
      <c r="R2553" s="17"/>
      <c r="S2553" s="17"/>
      <c r="T2553" s="17"/>
      <c r="U2553" s="62">
        <f t="shared" si="493"/>
        <v>0</v>
      </c>
      <c r="V2553" s="63">
        <f>IF(ISBLANK($B2553),0,VLOOKUP($B2553,Listen!$A$2:$C$45,2,FALSE))</f>
        <v>0</v>
      </c>
      <c r="W2553" s="63">
        <f>IF(ISBLANK($B2553),0,VLOOKUP($B2553,Listen!$A$2:$C$45,3,FALSE))</f>
        <v>0</v>
      </c>
      <c r="X2553" s="49">
        <f t="shared" si="492"/>
        <v>0</v>
      </c>
      <c r="Y2553" s="49">
        <f t="shared" si="502"/>
        <v>0</v>
      </c>
      <c r="Z2553" s="49">
        <f t="shared" si="502"/>
        <v>0</v>
      </c>
      <c r="AA2553" s="49">
        <f t="shared" ref="Y2553:AD2595" si="504">$V2553</f>
        <v>0</v>
      </c>
      <c r="AB2553" s="49">
        <f t="shared" si="504"/>
        <v>0</v>
      </c>
      <c r="AC2553" s="49">
        <f t="shared" si="504"/>
        <v>0</v>
      </c>
      <c r="AD2553" s="49">
        <f t="shared" si="504"/>
        <v>0</v>
      </c>
      <c r="AE2553" s="51">
        <f t="shared" si="503"/>
        <v>0</v>
      </c>
      <c r="AF2553" s="51">
        <f>IF(C2553=A_Stammdaten!$B$12,D_SAV!$U2553-D_SAV!$AG2553,HLOOKUP(A_Stammdaten!$B$12-1,$AH$4:$AN$4004,ROW(C2553)-3,FALSE)-$AG2553)</f>
        <v>0</v>
      </c>
      <c r="AG2553" s="51">
        <f>HLOOKUP(A_Stammdaten!$B$12,$AH$4:$AN$4004,ROW(C2553)-3,FALSE)</f>
        <v>0</v>
      </c>
      <c r="AH2553" s="51">
        <f t="shared" si="494"/>
        <v>0</v>
      </c>
      <c r="AI2553" s="51">
        <f t="shared" si="495"/>
        <v>0</v>
      </c>
      <c r="AJ2553" s="51">
        <f t="shared" si="496"/>
        <v>0</v>
      </c>
      <c r="AK2553" s="51">
        <f t="shared" si="497"/>
        <v>0</v>
      </c>
      <c r="AL2553" s="51">
        <f t="shared" si="498"/>
        <v>0</v>
      </c>
      <c r="AM2553" s="51">
        <f t="shared" si="499"/>
        <v>0</v>
      </c>
      <c r="AN2553" s="51">
        <f t="shared" si="500"/>
        <v>0</v>
      </c>
    </row>
    <row r="2554" spans="1:40" x14ac:dyDescent="0.25">
      <c r="A2554" s="17"/>
      <c r="B2554" s="17"/>
      <c r="C2554" s="35"/>
      <c r="D2554" s="17"/>
      <c r="E2554" s="17"/>
      <c r="F2554" s="17"/>
      <c r="G2554" s="62">
        <f t="shared" si="501"/>
        <v>0</v>
      </c>
      <c r="H2554" s="17"/>
      <c r="I2554" s="17"/>
      <c r="J2554" s="17"/>
      <c r="K2554" s="17"/>
      <c r="L2554" s="17"/>
      <c r="M2554" s="17"/>
      <c r="N2554" s="17"/>
      <c r="O2554" s="17"/>
      <c r="P2554" s="115"/>
      <c r="Q2554" s="62">
        <f>IF(C2554&gt;A_Stammdaten!$B$12,0,SUM(G2554,H2554,J2554,K2554,M2554,N2554)-SUM(I2554,L2554,O2554,P2554))</f>
        <v>0</v>
      </c>
      <c r="R2554" s="17"/>
      <c r="S2554" s="17"/>
      <c r="T2554" s="17"/>
      <c r="U2554" s="62">
        <f t="shared" si="493"/>
        <v>0</v>
      </c>
      <c r="V2554" s="63">
        <f>IF(ISBLANK($B2554),0,VLOOKUP($B2554,Listen!$A$2:$C$45,2,FALSE))</f>
        <v>0</v>
      </c>
      <c r="W2554" s="63">
        <f>IF(ISBLANK($B2554),0,VLOOKUP($B2554,Listen!$A$2:$C$45,3,FALSE))</f>
        <v>0</v>
      </c>
      <c r="X2554" s="49">
        <f t="shared" si="492"/>
        <v>0</v>
      </c>
      <c r="Y2554" s="49">
        <f t="shared" si="504"/>
        <v>0</v>
      </c>
      <c r="Z2554" s="49">
        <f t="shared" si="504"/>
        <v>0</v>
      </c>
      <c r="AA2554" s="49">
        <f t="shared" si="504"/>
        <v>0</v>
      </c>
      <c r="AB2554" s="49">
        <f t="shared" si="504"/>
        <v>0</v>
      </c>
      <c r="AC2554" s="49">
        <f t="shared" si="504"/>
        <v>0</v>
      </c>
      <c r="AD2554" s="49">
        <f t="shared" si="504"/>
        <v>0</v>
      </c>
      <c r="AE2554" s="51">
        <f t="shared" si="503"/>
        <v>0</v>
      </c>
      <c r="AF2554" s="51">
        <f>IF(C2554=A_Stammdaten!$B$12,D_SAV!$U2554-D_SAV!$AG2554,HLOOKUP(A_Stammdaten!$B$12-1,$AH$4:$AN$4004,ROW(C2554)-3,FALSE)-$AG2554)</f>
        <v>0</v>
      </c>
      <c r="AG2554" s="51">
        <f>HLOOKUP(A_Stammdaten!$B$12,$AH$4:$AN$4004,ROW(C2554)-3,FALSE)</f>
        <v>0</v>
      </c>
      <c r="AH2554" s="51">
        <f t="shared" si="494"/>
        <v>0</v>
      </c>
      <c r="AI2554" s="51">
        <f t="shared" si="495"/>
        <v>0</v>
      </c>
      <c r="AJ2554" s="51">
        <f t="shared" si="496"/>
        <v>0</v>
      </c>
      <c r="AK2554" s="51">
        <f t="shared" si="497"/>
        <v>0</v>
      </c>
      <c r="AL2554" s="51">
        <f t="shared" si="498"/>
        <v>0</v>
      </c>
      <c r="AM2554" s="51">
        <f t="shared" si="499"/>
        <v>0</v>
      </c>
      <c r="AN2554" s="51">
        <f t="shared" si="500"/>
        <v>0</v>
      </c>
    </row>
    <row r="2555" spans="1:40" x14ac:dyDescent="0.25">
      <c r="A2555" s="17"/>
      <c r="B2555" s="17"/>
      <c r="C2555" s="35"/>
      <c r="D2555" s="17"/>
      <c r="E2555" s="17"/>
      <c r="F2555" s="17"/>
      <c r="G2555" s="62">
        <f t="shared" si="501"/>
        <v>0</v>
      </c>
      <c r="H2555" s="17"/>
      <c r="I2555" s="17"/>
      <c r="J2555" s="17"/>
      <c r="K2555" s="17"/>
      <c r="L2555" s="17"/>
      <c r="M2555" s="17"/>
      <c r="N2555" s="17"/>
      <c r="O2555" s="17"/>
      <c r="P2555" s="115"/>
      <c r="Q2555" s="62">
        <f>IF(C2555&gt;A_Stammdaten!$B$12,0,SUM(G2555,H2555,J2555,K2555,M2555,N2555)-SUM(I2555,L2555,O2555,P2555))</f>
        <v>0</v>
      </c>
      <c r="R2555" s="17"/>
      <c r="S2555" s="17"/>
      <c r="T2555" s="17"/>
      <c r="U2555" s="62">
        <f t="shared" si="493"/>
        <v>0</v>
      </c>
      <c r="V2555" s="63">
        <f>IF(ISBLANK($B2555),0,VLOOKUP($B2555,Listen!$A$2:$C$45,2,FALSE))</f>
        <v>0</v>
      </c>
      <c r="W2555" s="63">
        <f>IF(ISBLANK($B2555),0,VLOOKUP($B2555,Listen!$A$2:$C$45,3,FALSE))</f>
        <v>0</v>
      </c>
      <c r="X2555" s="49">
        <f t="shared" si="492"/>
        <v>0</v>
      </c>
      <c r="Y2555" s="49">
        <f t="shared" si="504"/>
        <v>0</v>
      </c>
      <c r="Z2555" s="49">
        <f t="shared" si="504"/>
        <v>0</v>
      </c>
      <c r="AA2555" s="49">
        <f t="shared" si="504"/>
        <v>0</v>
      </c>
      <c r="AB2555" s="49">
        <f t="shared" si="504"/>
        <v>0</v>
      </c>
      <c r="AC2555" s="49">
        <f t="shared" si="504"/>
        <v>0</v>
      </c>
      <c r="AD2555" s="49">
        <f t="shared" si="504"/>
        <v>0</v>
      </c>
      <c r="AE2555" s="51">
        <f t="shared" si="503"/>
        <v>0</v>
      </c>
      <c r="AF2555" s="51">
        <f>IF(C2555=A_Stammdaten!$B$12,D_SAV!$U2555-D_SAV!$AG2555,HLOOKUP(A_Stammdaten!$B$12-1,$AH$4:$AN$4004,ROW(C2555)-3,FALSE)-$AG2555)</f>
        <v>0</v>
      </c>
      <c r="AG2555" s="51">
        <f>HLOOKUP(A_Stammdaten!$B$12,$AH$4:$AN$4004,ROW(C2555)-3,FALSE)</f>
        <v>0</v>
      </c>
      <c r="AH2555" s="51">
        <f t="shared" si="494"/>
        <v>0</v>
      </c>
      <c r="AI2555" s="51">
        <f t="shared" si="495"/>
        <v>0</v>
      </c>
      <c r="AJ2555" s="51">
        <f t="shared" si="496"/>
        <v>0</v>
      </c>
      <c r="AK2555" s="51">
        <f t="shared" si="497"/>
        <v>0</v>
      </c>
      <c r="AL2555" s="51">
        <f t="shared" si="498"/>
        <v>0</v>
      </c>
      <c r="AM2555" s="51">
        <f t="shared" si="499"/>
        <v>0</v>
      </c>
      <c r="AN2555" s="51">
        <f t="shared" si="500"/>
        <v>0</v>
      </c>
    </row>
    <row r="2556" spans="1:40" x14ac:dyDescent="0.25">
      <c r="A2556" s="17"/>
      <c r="B2556" s="17"/>
      <c r="C2556" s="35"/>
      <c r="D2556" s="17"/>
      <c r="E2556" s="17"/>
      <c r="F2556" s="17"/>
      <c r="G2556" s="62">
        <f t="shared" si="501"/>
        <v>0</v>
      </c>
      <c r="H2556" s="17"/>
      <c r="I2556" s="17"/>
      <c r="J2556" s="17"/>
      <c r="K2556" s="17"/>
      <c r="L2556" s="17"/>
      <c r="M2556" s="17"/>
      <c r="N2556" s="17"/>
      <c r="O2556" s="17"/>
      <c r="P2556" s="115"/>
      <c r="Q2556" s="62">
        <f>IF(C2556&gt;A_Stammdaten!$B$12,0,SUM(G2556,H2556,J2556,K2556,M2556,N2556)-SUM(I2556,L2556,O2556,P2556))</f>
        <v>0</v>
      </c>
      <c r="R2556" s="17"/>
      <c r="S2556" s="17"/>
      <c r="T2556" s="17"/>
      <c r="U2556" s="62">
        <f t="shared" si="493"/>
        <v>0</v>
      </c>
      <c r="V2556" s="63">
        <f>IF(ISBLANK($B2556),0,VLOOKUP($B2556,Listen!$A$2:$C$45,2,FALSE))</f>
        <v>0</v>
      </c>
      <c r="W2556" s="63">
        <f>IF(ISBLANK($B2556),0,VLOOKUP($B2556,Listen!$A$2:$C$45,3,FALSE))</f>
        <v>0</v>
      </c>
      <c r="X2556" s="49">
        <f t="shared" ref="X2556:X2619" si="505">$V2556</f>
        <v>0</v>
      </c>
      <c r="Y2556" s="49">
        <f t="shared" si="504"/>
        <v>0</v>
      </c>
      <c r="Z2556" s="49">
        <f t="shared" si="504"/>
        <v>0</v>
      </c>
      <c r="AA2556" s="49">
        <f t="shared" si="504"/>
        <v>0</v>
      </c>
      <c r="AB2556" s="49">
        <f t="shared" si="504"/>
        <v>0</v>
      </c>
      <c r="AC2556" s="49">
        <f t="shared" si="504"/>
        <v>0</v>
      </c>
      <c r="AD2556" s="49">
        <f t="shared" si="504"/>
        <v>0</v>
      </c>
      <c r="AE2556" s="51">
        <f t="shared" si="503"/>
        <v>0</v>
      </c>
      <c r="AF2556" s="51">
        <f>IF(C2556=A_Stammdaten!$B$12,D_SAV!$U2556-D_SAV!$AG2556,HLOOKUP(A_Stammdaten!$B$12-1,$AH$4:$AN$4004,ROW(C2556)-3,FALSE)-$AG2556)</f>
        <v>0</v>
      </c>
      <c r="AG2556" s="51">
        <f>HLOOKUP(A_Stammdaten!$B$12,$AH$4:$AN$4004,ROW(C2556)-3,FALSE)</f>
        <v>0</v>
      </c>
      <c r="AH2556" s="51">
        <f t="shared" si="494"/>
        <v>0</v>
      </c>
      <c r="AI2556" s="51">
        <f t="shared" si="495"/>
        <v>0</v>
      </c>
      <c r="AJ2556" s="51">
        <f t="shared" si="496"/>
        <v>0</v>
      </c>
      <c r="AK2556" s="51">
        <f t="shared" si="497"/>
        <v>0</v>
      </c>
      <c r="AL2556" s="51">
        <f t="shared" si="498"/>
        <v>0</v>
      </c>
      <c r="AM2556" s="51">
        <f t="shared" si="499"/>
        <v>0</v>
      </c>
      <c r="AN2556" s="51">
        <f t="shared" si="500"/>
        <v>0</v>
      </c>
    </row>
    <row r="2557" spans="1:40" x14ac:dyDescent="0.25">
      <c r="A2557" s="17"/>
      <c r="B2557" s="17"/>
      <c r="C2557" s="35"/>
      <c r="D2557" s="17"/>
      <c r="E2557" s="17"/>
      <c r="F2557" s="17"/>
      <c r="G2557" s="62">
        <f t="shared" si="501"/>
        <v>0</v>
      </c>
      <c r="H2557" s="17"/>
      <c r="I2557" s="17"/>
      <c r="J2557" s="17"/>
      <c r="K2557" s="17"/>
      <c r="L2557" s="17"/>
      <c r="M2557" s="17"/>
      <c r="N2557" s="17"/>
      <c r="O2557" s="17"/>
      <c r="P2557" s="115"/>
      <c r="Q2557" s="62">
        <f>IF(C2557&gt;A_Stammdaten!$B$12,0,SUM(G2557,H2557,J2557,K2557,M2557,N2557)-SUM(I2557,L2557,O2557,P2557))</f>
        <v>0</v>
      </c>
      <c r="R2557" s="17"/>
      <c r="S2557" s="17"/>
      <c r="T2557" s="17"/>
      <c r="U2557" s="62">
        <f t="shared" si="493"/>
        <v>0</v>
      </c>
      <c r="V2557" s="63">
        <f>IF(ISBLANK($B2557),0,VLOOKUP($B2557,Listen!$A$2:$C$45,2,FALSE))</f>
        <v>0</v>
      </c>
      <c r="W2557" s="63">
        <f>IF(ISBLANK($B2557),0,VLOOKUP($B2557,Listen!$A$2:$C$45,3,FALSE))</f>
        <v>0</v>
      </c>
      <c r="X2557" s="49">
        <f t="shared" si="505"/>
        <v>0</v>
      </c>
      <c r="Y2557" s="49">
        <f t="shared" si="504"/>
        <v>0</v>
      </c>
      <c r="Z2557" s="49">
        <f t="shared" si="504"/>
        <v>0</v>
      </c>
      <c r="AA2557" s="49">
        <f t="shared" si="504"/>
        <v>0</v>
      </c>
      <c r="AB2557" s="49">
        <f t="shared" si="504"/>
        <v>0</v>
      </c>
      <c r="AC2557" s="49">
        <f t="shared" si="504"/>
        <v>0</v>
      </c>
      <c r="AD2557" s="49">
        <f t="shared" si="504"/>
        <v>0</v>
      </c>
      <c r="AE2557" s="51">
        <f t="shared" si="503"/>
        <v>0</v>
      </c>
      <c r="AF2557" s="51">
        <f>IF(C2557=A_Stammdaten!$B$12,D_SAV!$U2557-D_SAV!$AG2557,HLOOKUP(A_Stammdaten!$B$12-1,$AH$4:$AN$4004,ROW(C2557)-3,FALSE)-$AG2557)</f>
        <v>0</v>
      </c>
      <c r="AG2557" s="51">
        <f>HLOOKUP(A_Stammdaten!$B$12,$AH$4:$AN$4004,ROW(C2557)-3,FALSE)</f>
        <v>0</v>
      </c>
      <c r="AH2557" s="51">
        <f t="shared" si="494"/>
        <v>0</v>
      </c>
      <c r="AI2557" s="51">
        <f t="shared" si="495"/>
        <v>0</v>
      </c>
      <c r="AJ2557" s="51">
        <f t="shared" si="496"/>
        <v>0</v>
      </c>
      <c r="AK2557" s="51">
        <f t="shared" si="497"/>
        <v>0</v>
      </c>
      <c r="AL2557" s="51">
        <f t="shared" si="498"/>
        <v>0</v>
      </c>
      <c r="AM2557" s="51">
        <f t="shared" si="499"/>
        <v>0</v>
      </c>
      <c r="AN2557" s="51">
        <f t="shared" si="500"/>
        <v>0</v>
      </c>
    </row>
    <row r="2558" spans="1:40" x14ac:dyDescent="0.25">
      <c r="A2558" s="17"/>
      <c r="B2558" s="17"/>
      <c r="C2558" s="35"/>
      <c r="D2558" s="17"/>
      <c r="E2558" s="17"/>
      <c r="F2558" s="17"/>
      <c r="G2558" s="62">
        <f t="shared" si="501"/>
        <v>0</v>
      </c>
      <c r="H2558" s="17"/>
      <c r="I2558" s="17"/>
      <c r="J2558" s="17"/>
      <c r="K2558" s="17"/>
      <c r="L2558" s="17"/>
      <c r="M2558" s="17"/>
      <c r="N2558" s="17"/>
      <c r="O2558" s="17"/>
      <c r="P2558" s="115"/>
      <c r="Q2558" s="62">
        <f>IF(C2558&gt;A_Stammdaten!$B$12,0,SUM(G2558,H2558,J2558,K2558,M2558,N2558)-SUM(I2558,L2558,O2558,P2558))</f>
        <v>0</v>
      </c>
      <c r="R2558" s="17"/>
      <c r="S2558" s="17"/>
      <c r="T2558" s="17"/>
      <c r="U2558" s="62">
        <f t="shared" si="493"/>
        <v>0</v>
      </c>
      <c r="V2558" s="63">
        <f>IF(ISBLANK($B2558),0,VLOOKUP($B2558,Listen!$A$2:$C$45,2,FALSE))</f>
        <v>0</v>
      </c>
      <c r="W2558" s="63">
        <f>IF(ISBLANK($B2558),0,VLOOKUP($B2558,Listen!$A$2:$C$45,3,FALSE))</f>
        <v>0</v>
      </c>
      <c r="X2558" s="49">
        <f t="shared" si="505"/>
        <v>0</v>
      </c>
      <c r="Y2558" s="49">
        <f t="shared" si="504"/>
        <v>0</v>
      </c>
      <c r="Z2558" s="49">
        <f t="shared" si="504"/>
        <v>0</v>
      </c>
      <c r="AA2558" s="49">
        <f t="shared" si="504"/>
        <v>0</v>
      </c>
      <c r="AB2558" s="49">
        <f t="shared" si="504"/>
        <v>0</v>
      </c>
      <c r="AC2558" s="49">
        <f t="shared" si="504"/>
        <v>0</v>
      </c>
      <c r="AD2558" s="49">
        <f t="shared" si="504"/>
        <v>0</v>
      </c>
      <c r="AE2558" s="51">
        <f t="shared" si="503"/>
        <v>0</v>
      </c>
      <c r="AF2558" s="51">
        <f>IF(C2558=A_Stammdaten!$B$12,D_SAV!$U2558-D_SAV!$AG2558,HLOOKUP(A_Stammdaten!$B$12-1,$AH$4:$AN$4004,ROW(C2558)-3,FALSE)-$AG2558)</f>
        <v>0</v>
      </c>
      <c r="AG2558" s="51">
        <f>HLOOKUP(A_Stammdaten!$B$12,$AH$4:$AN$4004,ROW(C2558)-3,FALSE)</f>
        <v>0</v>
      </c>
      <c r="AH2558" s="51">
        <f t="shared" si="494"/>
        <v>0</v>
      </c>
      <c r="AI2558" s="51">
        <f t="shared" si="495"/>
        <v>0</v>
      </c>
      <c r="AJ2558" s="51">
        <f t="shared" si="496"/>
        <v>0</v>
      </c>
      <c r="AK2558" s="51">
        <f t="shared" si="497"/>
        <v>0</v>
      </c>
      <c r="AL2558" s="51">
        <f t="shared" si="498"/>
        <v>0</v>
      </c>
      <c r="AM2558" s="51">
        <f t="shared" si="499"/>
        <v>0</v>
      </c>
      <c r="AN2558" s="51">
        <f t="shared" si="500"/>
        <v>0</v>
      </c>
    </row>
    <row r="2559" spans="1:40" x14ac:dyDescent="0.25">
      <c r="A2559" s="17"/>
      <c r="B2559" s="17"/>
      <c r="C2559" s="35"/>
      <c r="D2559" s="17"/>
      <c r="E2559" s="17"/>
      <c r="F2559" s="17"/>
      <c r="G2559" s="62">
        <f t="shared" si="501"/>
        <v>0</v>
      </c>
      <c r="H2559" s="17"/>
      <c r="I2559" s="17"/>
      <c r="J2559" s="17"/>
      <c r="K2559" s="17"/>
      <c r="L2559" s="17"/>
      <c r="M2559" s="17"/>
      <c r="N2559" s="17"/>
      <c r="O2559" s="17"/>
      <c r="P2559" s="115"/>
      <c r="Q2559" s="62">
        <f>IF(C2559&gt;A_Stammdaten!$B$12,0,SUM(G2559,H2559,J2559,K2559,M2559,N2559)-SUM(I2559,L2559,O2559,P2559))</f>
        <v>0</v>
      </c>
      <c r="R2559" s="17"/>
      <c r="S2559" s="17"/>
      <c r="T2559" s="17"/>
      <c r="U2559" s="62">
        <f t="shared" si="493"/>
        <v>0</v>
      </c>
      <c r="V2559" s="63">
        <f>IF(ISBLANK($B2559),0,VLOOKUP($B2559,Listen!$A$2:$C$45,2,FALSE))</f>
        <v>0</v>
      </c>
      <c r="W2559" s="63">
        <f>IF(ISBLANK($B2559),0,VLOOKUP($B2559,Listen!$A$2:$C$45,3,FALSE))</f>
        <v>0</v>
      </c>
      <c r="X2559" s="49">
        <f t="shared" si="505"/>
        <v>0</v>
      </c>
      <c r="Y2559" s="49">
        <f t="shared" si="504"/>
        <v>0</v>
      </c>
      <c r="Z2559" s="49">
        <f t="shared" si="504"/>
        <v>0</v>
      </c>
      <c r="AA2559" s="49">
        <f t="shared" si="504"/>
        <v>0</v>
      </c>
      <c r="AB2559" s="49">
        <f t="shared" si="504"/>
        <v>0</v>
      </c>
      <c r="AC2559" s="49">
        <f t="shared" si="504"/>
        <v>0</v>
      </c>
      <c r="AD2559" s="49">
        <f t="shared" si="504"/>
        <v>0</v>
      </c>
      <c r="AE2559" s="51">
        <f t="shared" si="503"/>
        <v>0</v>
      </c>
      <c r="AF2559" s="51">
        <f>IF(C2559=A_Stammdaten!$B$12,D_SAV!$U2559-D_SAV!$AG2559,HLOOKUP(A_Stammdaten!$B$12-1,$AH$4:$AN$4004,ROW(C2559)-3,FALSE)-$AG2559)</f>
        <v>0</v>
      </c>
      <c r="AG2559" s="51">
        <f>HLOOKUP(A_Stammdaten!$B$12,$AH$4:$AN$4004,ROW(C2559)-3,FALSE)</f>
        <v>0</v>
      </c>
      <c r="AH2559" s="51">
        <f t="shared" si="494"/>
        <v>0</v>
      </c>
      <c r="AI2559" s="51">
        <f t="shared" si="495"/>
        <v>0</v>
      </c>
      <c r="AJ2559" s="51">
        <f t="shared" si="496"/>
        <v>0</v>
      </c>
      <c r="AK2559" s="51">
        <f t="shared" si="497"/>
        <v>0</v>
      </c>
      <c r="AL2559" s="51">
        <f t="shared" si="498"/>
        <v>0</v>
      </c>
      <c r="AM2559" s="51">
        <f t="shared" si="499"/>
        <v>0</v>
      </c>
      <c r="AN2559" s="51">
        <f t="shared" si="500"/>
        <v>0</v>
      </c>
    </row>
    <row r="2560" spans="1:40" x14ac:dyDescent="0.25">
      <c r="A2560" s="17"/>
      <c r="B2560" s="17"/>
      <c r="C2560" s="35"/>
      <c r="D2560" s="17"/>
      <c r="E2560" s="17"/>
      <c r="F2560" s="17"/>
      <c r="G2560" s="62">
        <f t="shared" si="501"/>
        <v>0</v>
      </c>
      <c r="H2560" s="17"/>
      <c r="I2560" s="17"/>
      <c r="J2560" s="17"/>
      <c r="K2560" s="17"/>
      <c r="L2560" s="17"/>
      <c r="M2560" s="17"/>
      <c r="N2560" s="17"/>
      <c r="O2560" s="17"/>
      <c r="P2560" s="115"/>
      <c r="Q2560" s="62">
        <f>IF(C2560&gt;A_Stammdaten!$B$12,0,SUM(G2560,H2560,J2560,K2560,M2560,N2560)-SUM(I2560,L2560,O2560,P2560))</f>
        <v>0</v>
      </c>
      <c r="R2560" s="17"/>
      <c r="S2560" s="17"/>
      <c r="T2560" s="17"/>
      <c r="U2560" s="62">
        <f t="shared" si="493"/>
        <v>0</v>
      </c>
      <c r="V2560" s="63">
        <f>IF(ISBLANK($B2560),0,VLOOKUP($B2560,Listen!$A$2:$C$45,2,FALSE))</f>
        <v>0</v>
      </c>
      <c r="W2560" s="63">
        <f>IF(ISBLANK($B2560),0,VLOOKUP($B2560,Listen!$A$2:$C$45,3,FALSE))</f>
        <v>0</v>
      </c>
      <c r="X2560" s="49">
        <f t="shared" si="505"/>
        <v>0</v>
      </c>
      <c r="Y2560" s="49">
        <f t="shared" si="504"/>
        <v>0</v>
      </c>
      <c r="Z2560" s="49">
        <f t="shared" si="504"/>
        <v>0</v>
      </c>
      <c r="AA2560" s="49">
        <f t="shared" si="504"/>
        <v>0</v>
      </c>
      <c r="AB2560" s="49">
        <f t="shared" si="504"/>
        <v>0</v>
      </c>
      <c r="AC2560" s="49">
        <f t="shared" si="504"/>
        <v>0</v>
      </c>
      <c r="AD2560" s="49">
        <f t="shared" si="504"/>
        <v>0</v>
      </c>
      <c r="AE2560" s="51">
        <f t="shared" si="503"/>
        <v>0</v>
      </c>
      <c r="AF2560" s="51">
        <f>IF(C2560=A_Stammdaten!$B$12,D_SAV!$U2560-D_SAV!$AG2560,HLOOKUP(A_Stammdaten!$B$12-1,$AH$4:$AN$4004,ROW(C2560)-3,FALSE)-$AG2560)</f>
        <v>0</v>
      </c>
      <c r="AG2560" s="51">
        <f>HLOOKUP(A_Stammdaten!$B$12,$AH$4:$AN$4004,ROW(C2560)-3,FALSE)</f>
        <v>0</v>
      </c>
      <c r="AH2560" s="51">
        <f t="shared" si="494"/>
        <v>0</v>
      </c>
      <c r="AI2560" s="51">
        <f t="shared" si="495"/>
        <v>0</v>
      </c>
      <c r="AJ2560" s="51">
        <f t="shared" si="496"/>
        <v>0</v>
      </c>
      <c r="AK2560" s="51">
        <f t="shared" si="497"/>
        <v>0</v>
      </c>
      <c r="AL2560" s="51">
        <f t="shared" si="498"/>
        <v>0</v>
      </c>
      <c r="AM2560" s="51">
        <f t="shared" si="499"/>
        <v>0</v>
      </c>
      <c r="AN2560" s="51">
        <f t="shared" si="500"/>
        <v>0</v>
      </c>
    </row>
    <row r="2561" spans="1:40" x14ac:dyDescent="0.25">
      <c r="A2561" s="17"/>
      <c r="B2561" s="17"/>
      <c r="C2561" s="35"/>
      <c r="D2561" s="17"/>
      <c r="E2561" s="17"/>
      <c r="F2561" s="17"/>
      <c r="G2561" s="62">
        <f t="shared" si="501"/>
        <v>0</v>
      </c>
      <c r="H2561" s="17"/>
      <c r="I2561" s="17"/>
      <c r="J2561" s="17"/>
      <c r="K2561" s="17"/>
      <c r="L2561" s="17"/>
      <c r="M2561" s="17"/>
      <c r="N2561" s="17"/>
      <c r="O2561" s="17"/>
      <c r="P2561" s="115"/>
      <c r="Q2561" s="62">
        <f>IF(C2561&gt;A_Stammdaten!$B$12,0,SUM(G2561,H2561,J2561,K2561,M2561,N2561)-SUM(I2561,L2561,O2561,P2561))</f>
        <v>0</v>
      </c>
      <c r="R2561" s="17"/>
      <c r="S2561" s="17"/>
      <c r="T2561" s="17"/>
      <c r="U2561" s="62">
        <f t="shared" si="493"/>
        <v>0</v>
      </c>
      <c r="V2561" s="63">
        <f>IF(ISBLANK($B2561),0,VLOOKUP($B2561,Listen!$A$2:$C$45,2,FALSE))</f>
        <v>0</v>
      </c>
      <c r="W2561" s="63">
        <f>IF(ISBLANK($B2561),0,VLOOKUP($B2561,Listen!$A$2:$C$45,3,FALSE))</f>
        <v>0</v>
      </c>
      <c r="X2561" s="49">
        <f t="shared" si="505"/>
        <v>0</v>
      </c>
      <c r="Y2561" s="49">
        <f t="shared" si="504"/>
        <v>0</v>
      </c>
      <c r="Z2561" s="49">
        <f t="shared" si="504"/>
        <v>0</v>
      </c>
      <c r="AA2561" s="49">
        <f t="shared" si="504"/>
        <v>0</v>
      </c>
      <c r="AB2561" s="49">
        <f t="shared" si="504"/>
        <v>0</v>
      </c>
      <c r="AC2561" s="49">
        <f t="shared" si="504"/>
        <v>0</v>
      </c>
      <c r="AD2561" s="49">
        <f t="shared" si="504"/>
        <v>0</v>
      </c>
      <c r="AE2561" s="51">
        <f t="shared" si="503"/>
        <v>0</v>
      </c>
      <c r="AF2561" s="51">
        <f>IF(C2561=A_Stammdaten!$B$12,D_SAV!$U2561-D_SAV!$AG2561,HLOOKUP(A_Stammdaten!$B$12-1,$AH$4:$AN$4004,ROW(C2561)-3,FALSE)-$AG2561)</f>
        <v>0</v>
      </c>
      <c r="AG2561" s="51">
        <f>HLOOKUP(A_Stammdaten!$B$12,$AH$4:$AN$4004,ROW(C2561)-3,FALSE)</f>
        <v>0</v>
      </c>
      <c r="AH2561" s="51">
        <f t="shared" si="494"/>
        <v>0</v>
      </c>
      <c r="AI2561" s="51">
        <f t="shared" si="495"/>
        <v>0</v>
      </c>
      <c r="AJ2561" s="51">
        <f t="shared" si="496"/>
        <v>0</v>
      </c>
      <c r="AK2561" s="51">
        <f t="shared" si="497"/>
        <v>0</v>
      </c>
      <c r="AL2561" s="51">
        <f t="shared" si="498"/>
        <v>0</v>
      </c>
      <c r="AM2561" s="51">
        <f t="shared" si="499"/>
        <v>0</v>
      </c>
      <c r="AN2561" s="51">
        <f t="shared" si="500"/>
        <v>0</v>
      </c>
    </row>
    <row r="2562" spans="1:40" x14ac:dyDescent="0.25">
      <c r="A2562" s="17"/>
      <c r="B2562" s="17"/>
      <c r="C2562" s="35"/>
      <c r="D2562" s="17"/>
      <c r="E2562" s="17"/>
      <c r="F2562" s="17"/>
      <c r="G2562" s="62">
        <f t="shared" si="501"/>
        <v>0</v>
      </c>
      <c r="H2562" s="17"/>
      <c r="I2562" s="17"/>
      <c r="J2562" s="17"/>
      <c r="K2562" s="17"/>
      <c r="L2562" s="17"/>
      <c r="M2562" s="17"/>
      <c r="N2562" s="17"/>
      <c r="O2562" s="17"/>
      <c r="P2562" s="115"/>
      <c r="Q2562" s="62">
        <f>IF(C2562&gt;A_Stammdaten!$B$12,0,SUM(G2562,H2562,J2562,K2562,M2562,N2562)-SUM(I2562,L2562,O2562,P2562))</f>
        <v>0</v>
      </c>
      <c r="R2562" s="17"/>
      <c r="S2562" s="17"/>
      <c r="T2562" s="17"/>
      <c r="U2562" s="62">
        <f t="shared" si="493"/>
        <v>0</v>
      </c>
      <c r="V2562" s="63">
        <f>IF(ISBLANK($B2562),0,VLOOKUP($B2562,Listen!$A$2:$C$45,2,FALSE))</f>
        <v>0</v>
      </c>
      <c r="W2562" s="63">
        <f>IF(ISBLANK($B2562),0,VLOOKUP($B2562,Listen!$A$2:$C$45,3,FALSE))</f>
        <v>0</v>
      </c>
      <c r="X2562" s="49">
        <f t="shared" si="505"/>
        <v>0</v>
      </c>
      <c r="Y2562" s="49">
        <f t="shared" si="504"/>
        <v>0</v>
      </c>
      <c r="Z2562" s="49">
        <f t="shared" si="504"/>
        <v>0</v>
      </c>
      <c r="AA2562" s="49">
        <f t="shared" si="504"/>
        <v>0</v>
      </c>
      <c r="AB2562" s="49">
        <f t="shared" si="504"/>
        <v>0</v>
      </c>
      <c r="AC2562" s="49">
        <f t="shared" si="504"/>
        <v>0</v>
      </c>
      <c r="AD2562" s="49">
        <f t="shared" si="504"/>
        <v>0</v>
      </c>
      <c r="AE2562" s="51">
        <f t="shared" si="503"/>
        <v>0</v>
      </c>
      <c r="AF2562" s="51">
        <f>IF(C2562=A_Stammdaten!$B$12,D_SAV!$U2562-D_SAV!$AG2562,HLOOKUP(A_Stammdaten!$B$12-1,$AH$4:$AN$4004,ROW(C2562)-3,FALSE)-$AG2562)</f>
        <v>0</v>
      </c>
      <c r="AG2562" s="51">
        <f>HLOOKUP(A_Stammdaten!$B$12,$AH$4:$AN$4004,ROW(C2562)-3,FALSE)</f>
        <v>0</v>
      </c>
      <c r="AH2562" s="51">
        <f t="shared" si="494"/>
        <v>0</v>
      </c>
      <c r="AI2562" s="51">
        <f t="shared" si="495"/>
        <v>0</v>
      </c>
      <c r="AJ2562" s="51">
        <f t="shared" si="496"/>
        <v>0</v>
      </c>
      <c r="AK2562" s="51">
        <f t="shared" si="497"/>
        <v>0</v>
      </c>
      <c r="AL2562" s="51">
        <f t="shared" si="498"/>
        <v>0</v>
      </c>
      <c r="AM2562" s="51">
        <f t="shared" si="499"/>
        <v>0</v>
      </c>
      <c r="AN2562" s="51">
        <f t="shared" si="500"/>
        <v>0</v>
      </c>
    </row>
    <row r="2563" spans="1:40" x14ac:dyDescent="0.25">
      <c r="A2563" s="17"/>
      <c r="B2563" s="17"/>
      <c r="C2563" s="35"/>
      <c r="D2563" s="17"/>
      <c r="E2563" s="17"/>
      <c r="F2563" s="17"/>
      <c r="G2563" s="62">
        <f t="shared" si="501"/>
        <v>0</v>
      </c>
      <c r="H2563" s="17"/>
      <c r="I2563" s="17"/>
      <c r="J2563" s="17"/>
      <c r="K2563" s="17"/>
      <c r="L2563" s="17"/>
      <c r="M2563" s="17"/>
      <c r="N2563" s="17"/>
      <c r="O2563" s="17"/>
      <c r="P2563" s="115"/>
      <c r="Q2563" s="62">
        <f>IF(C2563&gt;A_Stammdaten!$B$12,0,SUM(G2563,H2563,J2563,K2563,M2563,N2563)-SUM(I2563,L2563,O2563,P2563))</f>
        <v>0</v>
      </c>
      <c r="R2563" s="17"/>
      <c r="S2563" s="17"/>
      <c r="T2563" s="17"/>
      <c r="U2563" s="62">
        <f t="shared" si="493"/>
        <v>0</v>
      </c>
      <c r="V2563" s="63">
        <f>IF(ISBLANK($B2563),0,VLOOKUP($B2563,Listen!$A$2:$C$45,2,FALSE))</f>
        <v>0</v>
      </c>
      <c r="W2563" s="63">
        <f>IF(ISBLANK($B2563),0,VLOOKUP($B2563,Listen!$A$2:$C$45,3,FALSE))</f>
        <v>0</v>
      </c>
      <c r="X2563" s="49">
        <f t="shared" si="505"/>
        <v>0</v>
      </c>
      <c r="Y2563" s="49">
        <f t="shared" si="504"/>
        <v>0</v>
      </c>
      <c r="Z2563" s="49">
        <f t="shared" si="504"/>
        <v>0</v>
      </c>
      <c r="AA2563" s="49">
        <f t="shared" si="504"/>
        <v>0</v>
      </c>
      <c r="AB2563" s="49">
        <f t="shared" si="504"/>
        <v>0</v>
      </c>
      <c r="AC2563" s="49">
        <f t="shared" si="504"/>
        <v>0</v>
      </c>
      <c r="AD2563" s="49">
        <f t="shared" si="504"/>
        <v>0</v>
      </c>
      <c r="AE2563" s="51">
        <f t="shared" si="503"/>
        <v>0</v>
      </c>
      <c r="AF2563" s="51">
        <f>IF(C2563=A_Stammdaten!$B$12,D_SAV!$U2563-D_SAV!$AG2563,HLOOKUP(A_Stammdaten!$B$12-1,$AH$4:$AN$4004,ROW(C2563)-3,FALSE)-$AG2563)</f>
        <v>0</v>
      </c>
      <c r="AG2563" s="51">
        <f>HLOOKUP(A_Stammdaten!$B$12,$AH$4:$AN$4004,ROW(C2563)-3,FALSE)</f>
        <v>0</v>
      </c>
      <c r="AH2563" s="51">
        <f t="shared" si="494"/>
        <v>0</v>
      </c>
      <c r="AI2563" s="51">
        <f t="shared" si="495"/>
        <v>0</v>
      </c>
      <c r="AJ2563" s="51">
        <f t="shared" si="496"/>
        <v>0</v>
      </c>
      <c r="AK2563" s="51">
        <f t="shared" si="497"/>
        <v>0</v>
      </c>
      <c r="AL2563" s="51">
        <f t="shared" si="498"/>
        <v>0</v>
      </c>
      <c r="AM2563" s="51">
        <f t="shared" si="499"/>
        <v>0</v>
      </c>
      <c r="AN2563" s="51">
        <f t="shared" si="500"/>
        <v>0</v>
      </c>
    </row>
    <row r="2564" spans="1:40" x14ac:dyDescent="0.25">
      <c r="A2564" s="17"/>
      <c r="B2564" s="17"/>
      <c r="C2564" s="35"/>
      <c r="D2564" s="17"/>
      <c r="E2564" s="17"/>
      <c r="F2564" s="17"/>
      <c r="G2564" s="62">
        <f t="shared" si="501"/>
        <v>0</v>
      </c>
      <c r="H2564" s="17"/>
      <c r="I2564" s="17"/>
      <c r="J2564" s="17"/>
      <c r="K2564" s="17"/>
      <c r="L2564" s="17"/>
      <c r="M2564" s="17"/>
      <c r="N2564" s="17"/>
      <c r="O2564" s="17"/>
      <c r="P2564" s="115"/>
      <c r="Q2564" s="62">
        <f>IF(C2564&gt;A_Stammdaten!$B$12,0,SUM(G2564,H2564,J2564,K2564,M2564,N2564)-SUM(I2564,L2564,O2564,P2564))</f>
        <v>0</v>
      </c>
      <c r="R2564" s="17"/>
      <c r="S2564" s="17"/>
      <c r="T2564" s="17"/>
      <c r="U2564" s="62">
        <f t="shared" si="493"/>
        <v>0</v>
      </c>
      <c r="V2564" s="63">
        <f>IF(ISBLANK($B2564),0,VLOOKUP($B2564,Listen!$A$2:$C$45,2,FALSE))</f>
        <v>0</v>
      </c>
      <c r="W2564" s="63">
        <f>IF(ISBLANK($B2564),0,VLOOKUP($B2564,Listen!$A$2:$C$45,3,FALSE))</f>
        <v>0</v>
      </c>
      <c r="X2564" s="49">
        <f t="shared" si="505"/>
        <v>0</v>
      </c>
      <c r="Y2564" s="49">
        <f t="shared" si="504"/>
        <v>0</v>
      </c>
      <c r="Z2564" s="49">
        <f t="shared" si="504"/>
        <v>0</v>
      </c>
      <c r="AA2564" s="49">
        <f t="shared" si="504"/>
        <v>0</v>
      </c>
      <c r="AB2564" s="49">
        <f t="shared" si="504"/>
        <v>0</v>
      </c>
      <c r="AC2564" s="49">
        <f t="shared" si="504"/>
        <v>0</v>
      </c>
      <c r="AD2564" s="49">
        <f t="shared" si="504"/>
        <v>0</v>
      </c>
      <c r="AE2564" s="51">
        <f t="shared" si="503"/>
        <v>0</v>
      </c>
      <c r="AF2564" s="51">
        <f>IF(C2564=A_Stammdaten!$B$12,D_SAV!$U2564-D_SAV!$AG2564,HLOOKUP(A_Stammdaten!$B$12-1,$AH$4:$AN$4004,ROW(C2564)-3,FALSE)-$AG2564)</f>
        <v>0</v>
      </c>
      <c r="AG2564" s="51">
        <f>HLOOKUP(A_Stammdaten!$B$12,$AH$4:$AN$4004,ROW(C2564)-3,FALSE)</f>
        <v>0</v>
      </c>
      <c r="AH2564" s="51">
        <f t="shared" si="494"/>
        <v>0</v>
      </c>
      <c r="AI2564" s="51">
        <f t="shared" si="495"/>
        <v>0</v>
      </c>
      <c r="AJ2564" s="51">
        <f t="shared" si="496"/>
        <v>0</v>
      </c>
      <c r="AK2564" s="51">
        <f t="shared" si="497"/>
        <v>0</v>
      </c>
      <c r="AL2564" s="51">
        <f t="shared" si="498"/>
        <v>0</v>
      </c>
      <c r="AM2564" s="51">
        <f t="shared" si="499"/>
        <v>0</v>
      </c>
      <c r="AN2564" s="51">
        <f t="shared" si="500"/>
        <v>0</v>
      </c>
    </row>
    <row r="2565" spans="1:40" x14ac:dyDescent="0.25">
      <c r="A2565" s="17"/>
      <c r="B2565" s="17"/>
      <c r="C2565" s="35"/>
      <c r="D2565" s="17"/>
      <c r="E2565" s="17"/>
      <c r="F2565" s="17"/>
      <c r="G2565" s="62">
        <f t="shared" si="501"/>
        <v>0</v>
      </c>
      <c r="H2565" s="17"/>
      <c r="I2565" s="17"/>
      <c r="J2565" s="17"/>
      <c r="K2565" s="17"/>
      <c r="L2565" s="17"/>
      <c r="M2565" s="17"/>
      <c r="N2565" s="17"/>
      <c r="O2565" s="17"/>
      <c r="P2565" s="115"/>
      <c r="Q2565" s="62">
        <f>IF(C2565&gt;A_Stammdaten!$B$12,0,SUM(G2565,H2565,J2565,K2565,M2565,N2565)-SUM(I2565,L2565,O2565,P2565))</f>
        <v>0</v>
      </c>
      <c r="R2565" s="17"/>
      <c r="S2565" s="17"/>
      <c r="T2565" s="17"/>
      <c r="U2565" s="62">
        <f t="shared" ref="U2565:U2628" si="506">Q2565-SUM(R2565:T2565)</f>
        <v>0</v>
      </c>
      <c r="V2565" s="63">
        <f>IF(ISBLANK($B2565),0,VLOOKUP($B2565,Listen!$A$2:$C$45,2,FALSE))</f>
        <v>0</v>
      </c>
      <c r="W2565" s="63">
        <f>IF(ISBLANK($B2565),0,VLOOKUP($B2565,Listen!$A$2:$C$45,3,FALSE))</f>
        <v>0</v>
      </c>
      <c r="X2565" s="49">
        <f t="shared" si="505"/>
        <v>0</v>
      </c>
      <c r="Y2565" s="49">
        <f t="shared" si="504"/>
        <v>0</v>
      </c>
      <c r="Z2565" s="49">
        <f t="shared" si="504"/>
        <v>0</v>
      </c>
      <c r="AA2565" s="49">
        <f t="shared" si="504"/>
        <v>0</v>
      </c>
      <c r="AB2565" s="49">
        <f t="shared" si="504"/>
        <v>0</v>
      </c>
      <c r="AC2565" s="49">
        <f t="shared" si="504"/>
        <v>0</v>
      </c>
      <c r="AD2565" s="49">
        <f t="shared" si="504"/>
        <v>0</v>
      </c>
      <c r="AE2565" s="51">
        <f t="shared" si="503"/>
        <v>0</v>
      </c>
      <c r="AF2565" s="51">
        <f>IF(C2565=A_Stammdaten!$B$12,D_SAV!$U2565-D_SAV!$AG2565,HLOOKUP(A_Stammdaten!$B$12-1,$AH$4:$AN$4004,ROW(C2565)-3,FALSE)-$AG2565)</f>
        <v>0</v>
      </c>
      <c r="AG2565" s="51">
        <f>HLOOKUP(A_Stammdaten!$B$12,$AH$4:$AN$4004,ROW(C2565)-3,FALSE)</f>
        <v>0</v>
      </c>
      <c r="AH2565" s="51">
        <f t="shared" ref="AH2565:AH2628" si="507">IF(OR($C2565=0,$U2565=0),0,IF($C2565&lt;=AH$4,$U2565-$U2565/X2565*(AH$4-$C2565+1),0))</f>
        <v>0</v>
      </c>
      <c r="AI2565" s="51">
        <f t="shared" ref="AI2565:AI2628" si="508">IF(OR($C2565=0,$U2565=0,Y2565-(AI$4-$C2565)=0),0,IF($C2565&lt;AI$4,AH2565-AH2565/(Y2565-(AI$4-$C2565)),IF($C2565=AI$4,$U2565-$U2565/Y2565,0)))</f>
        <v>0</v>
      </c>
      <c r="AJ2565" s="51">
        <f t="shared" ref="AJ2565:AJ2628" si="509">IF(OR($C2565=0,$U2565=0,Z2565-(AJ$4-$C2565)=0),0,IF($C2565&lt;AJ$4,AI2565-AI2565/(Z2565-(AJ$4-$C2565)),IF($C2565=AJ$4,$U2565-$U2565/Z2565,0)))</f>
        <v>0</v>
      </c>
      <c r="AK2565" s="51">
        <f t="shared" ref="AK2565:AK2628" si="510">IF(OR($C2565=0,$U2565=0,AA2565-(AK$4-$C2565)=0),0,IF($C2565&lt;AK$4,AJ2565-AJ2565/(AA2565-(AK$4-$C2565)),IF($C2565=AK$4,$U2565-$U2565/AA2565,0)))</f>
        <v>0</v>
      </c>
      <c r="AL2565" s="51">
        <f t="shared" ref="AL2565:AL2628" si="511">IF(OR($C2565=0,$U2565=0,AB2565-(AL$4-$C2565)=0),0,IF($C2565&lt;AL$4,AK2565-AK2565/(AB2565-(AL$4-$C2565)),IF($C2565=AL$4,$U2565-$U2565/AB2565,0)))</f>
        <v>0</v>
      </c>
      <c r="AM2565" s="51">
        <f t="shared" ref="AM2565:AM2628" si="512">IF(OR($C2565=0,$U2565=0,AC2565-(AM$4-$C2565)=0),0,IF($C2565&lt;AM$4,AL2565-AL2565/(AC2565-(AM$4-$C2565)),IF($C2565=AM$4,$U2565-$U2565/AC2565,0)))</f>
        <v>0</v>
      </c>
      <c r="AN2565" s="51">
        <f t="shared" ref="AN2565:AN2628" si="513">IF(OR($C2565=0,$U2565=0,AD2565-(AN$4-$C2565)=0),0,IF($C2565&lt;AN$4,AM2565-AM2565/(AD2565-(AN$4-$C2565)),IF($C2565=AN$4,$U2565-$U2565/AD2565,0)))</f>
        <v>0</v>
      </c>
    </row>
    <row r="2566" spans="1:40" x14ac:dyDescent="0.25">
      <c r="A2566" s="17"/>
      <c r="B2566" s="17"/>
      <c r="C2566" s="35"/>
      <c r="D2566" s="17"/>
      <c r="E2566" s="17"/>
      <c r="F2566" s="17"/>
      <c r="G2566" s="62">
        <f t="shared" ref="G2566:G2629" si="514">D2566*E2566/100</f>
        <v>0</v>
      </c>
      <c r="H2566" s="17"/>
      <c r="I2566" s="17"/>
      <c r="J2566" s="17"/>
      <c r="K2566" s="17"/>
      <c r="L2566" s="17"/>
      <c r="M2566" s="17"/>
      <c r="N2566" s="17"/>
      <c r="O2566" s="17"/>
      <c r="P2566" s="115"/>
      <c r="Q2566" s="62">
        <f>IF(C2566&gt;A_Stammdaten!$B$12,0,SUM(G2566,H2566,J2566,K2566,M2566,N2566)-SUM(I2566,L2566,O2566,P2566))</f>
        <v>0</v>
      </c>
      <c r="R2566" s="17"/>
      <c r="S2566" s="17"/>
      <c r="T2566" s="17"/>
      <c r="U2566" s="62">
        <f t="shared" si="506"/>
        <v>0</v>
      </c>
      <c r="V2566" s="63">
        <f>IF(ISBLANK($B2566),0,VLOOKUP($B2566,Listen!$A$2:$C$45,2,FALSE))</f>
        <v>0</v>
      </c>
      <c r="W2566" s="63">
        <f>IF(ISBLANK($B2566),0,VLOOKUP($B2566,Listen!$A$2:$C$45,3,FALSE))</f>
        <v>0</v>
      </c>
      <c r="X2566" s="49">
        <f t="shared" si="505"/>
        <v>0</v>
      </c>
      <c r="Y2566" s="49">
        <f t="shared" si="504"/>
        <v>0</v>
      </c>
      <c r="Z2566" s="49">
        <f t="shared" si="504"/>
        <v>0</v>
      </c>
      <c r="AA2566" s="49">
        <f t="shared" si="504"/>
        <v>0</v>
      </c>
      <c r="AB2566" s="49">
        <f t="shared" si="504"/>
        <v>0</v>
      </c>
      <c r="AC2566" s="49">
        <f t="shared" si="504"/>
        <v>0</v>
      </c>
      <c r="AD2566" s="49">
        <f t="shared" si="504"/>
        <v>0</v>
      </c>
      <c r="AE2566" s="51">
        <f t="shared" si="503"/>
        <v>0</v>
      </c>
      <c r="AF2566" s="51">
        <f>IF(C2566=A_Stammdaten!$B$12,D_SAV!$U2566-D_SAV!$AG2566,HLOOKUP(A_Stammdaten!$B$12-1,$AH$4:$AN$4004,ROW(C2566)-3,FALSE)-$AG2566)</f>
        <v>0</v>
      </c>
      <c r="AG2566" s="51">
        <f>HLOOKUP(A_Stammdaten!$B$12,$AH$4:$AN$4004,ROW(C2566)-3,FALSE)</f>
        <v>0</v>
      </c>
      <c r="AH2566" s="51">
        <f t="shared" si="507"/>
        <v>0</v>
      </c>
      <c r="AI2566" s="51">
        <f t="shared" si="508"/>
        <v>0</v>
      </c>
      <c r="AJ2566" s="51">
        <f t="shared" si="509"/>
        <v>0</v>
      </c>
      <c r="AK2566" s="51">
        <f t="shared" si="510"/>
        <v>0</v>
      </c>
      <c r="AL2566" s="51">
        <f t="shared" si="511"/>
        <v>0</v>
      </c>
      <c r="AM2566" s="51">
        <f t="shared" si="512"/>
        <v>0</v>
      </c>
      <c r="AN2566" s="51">
        <f t="shared" si="513"/>
        <v>0</v>
      </c>
    </row>
    <row r="2567" spans="1:40" x14ac:dyDescent="0.25">
      <c r="A2567" s="17"/>
      <c r="B2567" s="17"/>
      <c r="C2567" s="35"/>
      <c r="D2567" s="17"/>
      <c r="E2567" s="17"/>
      <c r="F2567" s="17"/>
      <c r="G2567" s="62">
        <f t="shared" si="514"/>
        <v>0</v>
      </c>
      <c r="H2567" s="17"/>
      <c r="I2567" s="17"/>
      <c r="J2567" s="17"/>
      <c r="K2567" s="17"/>
      <c r="L2567" s="17"/>
      <c r="M2567" s="17"/>
      <c r="N2567" s="17"/>
      <c r="O2567" s="17"/>
      <c r="P2567" s="115"/>
      <c r="Q2567" s="62">
        <f>IF(C2567&gt;A_Stammdaten!$B$12,0,SUM(G2567,H2567,J2567,K2567,M2567,N2567)-SUM(I2567,L2567,O2567,P2567))</f>
        <v>0</v>
      </c>
      <c r="R2567" s="17"/>
      <c r="S2567" s="17"/>
      <c r="T2567" s="17"/>
      <c r="U2567" s="62">
        <f t="shared" si="506"/>
        <v>0</v>
      </c>
      <c r="V2567" s="63">
        <f>IF(ISBLANK($B2567),0,VLOOKUP($B2567,Listen!$A$2:$C$45,2,FALSE))</f>
        <v>0</v>
      </c>
      <c r="W2567" s="63">
        <f>IF(ISBLANK($B2567),0,VLOOKUP($B2567,Listen!$A$2:$C$45,3,FALSE))</f>
        <v>0</v>
      </c>
      <c r="X2567" s="49">
        <f t="shared" si="505"/>
        <v>0</v>
      </c>
      <c r="Y2567" s="49">
        <f t="shared" si="504"/>
        <v>0</v>
      </c>
      <c r="Z2567" s="49">
        <f t="shared" si="504"/>
        <v>0</v>
      </c>
      <c r="AA2567" s="49">
        <f t="shared" si="504"/>
        <v>0</v>
      </c>
      <c r="AB2567" s="49">
        <f t="shared" si="504"/>
        <v>0</v>
      </c>
      <c r="AC2567" s="49">
        <f t="shared" si="504"/>
        <v>0</v>
      </c>
      <c r="AD2567" s="49">
        <f t="shared" si="504"/>
        <v>0</v>
      </c>
      <c r="AE2567" s="51">
        <f t="shared" si="503"/>
        <v>0</v>
      </c>
      <c r="AF2567" s="51">
        <f>IF(C2567=A_Stammdaten!$B$12,D_SAV!$U2567-D_SAV!$AG2567,HLOOKUP(A_Stammdaten!$B$12-1,$AH$4:$AN$4004,ROW(C2567)-3,FALSE)-$AG2567)</f>
        <v>0</v>
      </c>
      <c r="AG2567" s="51">
        <f>HLOOKUP(A_Stammdaten!$B$12,$AH$4:$AN$4004,ROW(C2567)-3,FALSE)</f>
        <v>0</v>
      </c>
      <c r="AH2567" s="51">
        <f t="shared" si="507"/>
        <v>0</v>
      </c>
      <c r="AI2567" s="51">
        <f t="shared" si="508"/>
        <v>0</v>
      </c>
      <c r="AJ2567" s="51">
        <f t="shared" si="509"/>
        <v>0</v>
      </c>
      <c r="AK2567" s="51">
        <f t="shared" si="510"/>
        <v>0</v>
      </c>
      <c r="AL2567" s="51">
        <f t="shared" si="511"/>
        <v>0</v>
      </c>
      <c r="AM2567" s="51">
        <f t="shared" si="512"/>
        <v>0</v>
      </c>
      <c r="AN2567" s="51">
        <f t="shared" si="513"/>
        <v>0</v>
      </c>
    </row>
    <row r="2568" spans="1:40" x14ac:dyDescent="0.25">
      <c r="A2568" s="17"/>
      <c r="B2568" s="17"/>
      <c r="C2568" s="35"/>
      <c r="D2568" s="17"/>
      <c r="E2568" s="17"/>
      <c r="F2568" s="17"/>
      <c r="G2568" s="62">
        <f t="shared" si="514"/>
        <v>0</v>
      </c>
      <c r="H2568" s="17"/>
      <c r="I2568" s="17"/>
      <c r="J2568" s="17"/>
      <c r="K2568" s="17"/>
      <c r="L2568" s="17"/>
      <c r="M2568" s="17"/>
      <c r="N2568" s="17"/>
      <c r="O2568" s="17"/>
      <c r="P2568" s="115"/>
      <c r="Q2568" s="62">
        <f>IF(C2568&gt;A_Stammdaten!$B$12,0,SUM(G2568,H2568,J2568,K2568,M2568,N2568)-SUM(I2568,L2568,O2568,P2568))</f>
        <v>0</v>
      </c>
      <c r="R2568" s="17"/>
      <c r="S2568" s="17"/>
      <c r="T2568" s="17"/>
      <c r="U2568" s="62">
        <f t="shared" si="506"/>
        <v>0</v>
      </c>
      <c r="V2568" s="63">
        <f>IF(ISBLANK($B2568),0,VLOOKUP($B2568,Listen!$A$2:$C$45,2,FALSE))</f>
        <v>0</v>
      </c>
      <c r="W2568" s="63">
        <f>IF(ISBLANK($B2568),0,VLOOKUP($B2568,Listen!$A$2:$C$45,3,FALSE))</f>
        <v>0</v>
      </c>
      <c r="X2568" s="49">
        <f t="shared" si="505"/>
        <v>0</v>
      </c>
      <c r="Y2568" s="49">
        <f t="shared" si="504"/>
        <v>0</v>
      </c>
      <c r="Z2568" s="49">
        <f t="shared" si="504"/>
        <v>0</v>
      </c>
      <c r="AA2568" s="49">
        <f t="shared" si="504"/>
        <v>0</v>
      </c>
      <c r="AB2568" s="49">
        <f t="shared" si="504"/>
        <v>0</v>
      </c>
      <c r="AC2568" s="49">
        <f t="shared" si="504"/>
        <v>0</v>
      </c>
      <c r="AD2568" s="49">
        <f t="shared" si="504"/>
        <v>0</v>
      </c>
      <c r="AE2568" s="51">
        <f t="shared" si="503"/>
        <v>0</v>
      </c>
      <c r="AF2568" s="51">
        <f>IF(C2568=A_Stammdaten!$B$12,D_SAV!$U2568-D_SAV!$AG2568,HLOOKUP(A_Stammdaten!$B$12-1,$AH$4:$AN$4004,ROW(C2568)-3,FALSE)-$AG2568)</f>
        <v>0</v>
      </c>
      <c r="AG2568" s="51">
        <f>HLOOKUP(A_Stammdaten!$B$12,$AH$4:$AN$4004,ROW(C2568)-3,FALSE)</f>
        <v>0</v>
      </c>
      <c r="AH2568" s="51">
        <f t="shared" si="507"/>
        <v>0</v>
      </c>
      <c r="AI2568" s="51">
        <f t="shared" si="508"/>
        <v>0</v>
      </c>
      <c r="AJ2568" s="51">
        <f t="shared" si="509"/>
        <v>0</v>
      </c>
      <c r="AK2568" s="51">
        <f t="shared" si="510"/>
        <v>0</v>
      </c>
      <c r="AL2568" s="51">
        <f t="shared" si="511"/>
        <v>0</v>
      </c>
      <c r="AM2568" s="51">
        <f t="shared" si="512"/>
        <v>0</v>
      </c>
      <c r="AN2568" s="51">
        <f t="shared" si="513"/>
        <v>0</v>
      </c>
    </row>
    <row r="2569" spans="1:40" x14ac:dyDescent="0.25">
      <c r="A2569" s="17"/>
      <c r="B2569" s="17"/>
      <c r="C2569" s="35"/>
      <c r="D2569" s="17"/>
      <c r="E2569" s="17"/>
      <c r="F2569" s="17"/>
      <c r="G2569" s="62">
        <f t="shared" si="514"/>
        <v>0</v>
      </c>
      <c r="H2569" s="17"/>
      <c r="I2569" s="17"/>
      <c r="J2569" s="17"/>
      <c r="K2569" s="17"/>
      <c r="L2569" s="17"/>
      <c r="M2569" s="17"/>
      <c r="N2569" s="17"/>
      <c r="O2569" s="17"/>
      <c r="P2569" s="115"/>
      <c r="Q2569" s="62">
        <f>IF(C2569&gt;A_Stammdaten!$B$12,0,SUM(G2569,H2569,J2569,K2569,M2569,N2569)-SUM(I2569,L2569,O2569,P2569))</f>
        <v>0</v>
      </c>
      <c r="R2569" s="17"/>
      <c r="S2569" s="17"/>
      <c r="T2569" s="17"/>
      <c r="U2569" s="62">
        <f t="shared" si="506"/>
        <v>0</v>
      </c>
      <c r="V2569" s="63">
        <f>IF(ISBLANK($B2569),0,VLOOKUP($B2569,Listen!$A$2:$C$45,2,FALSE))</f>
        <v>0</v>
      </c>
      <c r="W2569" s="63">
        <f>IF(ISBLANK($B2569),0,VLOOKUP($B2569,Listen!$A$2:$C$45,3,FALSE))</f>
        <v>0</v>
      </c>
      <c r="X2569" s="49">
        <f t="shared" si="505"/>
        <v>0</v>
      </c>
      <c r="Y2569" s="49">
        <f t="shared" si="504"/>
        <v>0</v>
      </c>
      <c r="Z2569" s="49">
        <f t="shared" si="504"/>
        <v>0</v>
      </c>
      <c r="AA2569" s="49">
        <f t="shared" si="504"/>
        <v>0</v>
      </c>
      <c r="AB2569" s="49">
        <f t="shared" si="504"/>
        <v>0</v>
      </c>
      <c r="AC2569" s="49">
        <f t="shared" si="504"/>
        <v>0</v>
      </c>
      <c r="AD2569" s="49">
        <f t="shared" si="504"/>
        <v>0</v>
      </c>
      <c r="AE2569" s="51">
        <f t="shared" si="503"/>
        <v>0</v>
      </c>
      <c r="AF2569" s="51">
        <f>IF(C2569=A_Stammdaten!$B$12,D_SAV!$U2569-D_SAV!$AG2569,HLOOKUP(A_Stammdaten!$B$12-1,$AH$4:$AN$4004,ROW(C2569)-3,FALSE)-$AG2569)</f>
        <v>0</v>
      </c>
      <c r="AG2569" s="51">
        <f>HLOOKUP(A_Stammdaten!$B$12,$AH$4:$AN$4004,ROW(C2569)-3,FALSE)</f>
        <v>0</v>
      </c>
      <c r="AH2569" s="51">
        <f t="shared" si="507"/>
        <v>0</v>
      </c>
      <c r="AI2569" s="51">
        <f t="shared" si="508"/>
        <v>0</v>
      </c>
      <c r="AJ2569" s="51">
        <f t="shared" si="509"/>
        <v>0</v>
      </c>
      <c r="AK2569" s="51">
        <f t="shared" si="510"/>
        <v>0</v>
      </c>
      <c r="AL2569" s="51">
        <f t="shared" si="511"/>
        <v>0</v>
      </c>
      <c r="AM2569" s="51">
        <f t="shared" si="512"/>
        <v>0</v>
      </c>
      <c r="AN2569" s="51">
        <f t="shared" si="513"/>
        <v>0</v>
      </c>
    </row>
    <row r="2570" spans="1:40" x14ac:dyDescent="0.25">
      <c r="A2570" s="17"/>
      <c r="B2570" s="17"/>
      <c r="C2570" s="35"/>
      <c r="D2570" s="17"/>
      <c r="E2570" s="17"/>
      <c r="F2570" s="17"/>
      <c r="G2570" s="62">
        <f t="shared" si="514"/>
        <v>0</v>
      </c>
      <c r="H2570" s="17"/>
      <c r="I2570" s="17"/>
      <c r="J2570" s="17"/>
      <c r="K2570" s="17"/>
      <c r="L2570" s="17"/>
      <c r="M2570" s="17"/>
      <c r="N2570" s="17"/>
      <c r="O2570" s="17"/>
      <c r="P2570" s="115"/>
      <c r="Q2570" s="62">
        <f>IF(C2570&gt;A_Stammdaten!$B$12,0,SUM(G2570,H2570,J2570,K2570,M2570,N2570)-SUM(I2570,L2570,O2570,P2570))</f>
        <v>0</v>
      </c>
      <c r="R2570" s="17"/>
      <c r="S2570" s="17"/>
      <c r="T2570" s="17"/>
      <c r="U2570" s="62">
        <f t="shared" si="506"/>
        <v>0</v>
      </c>
      <c r="V2570" s="63">
        <f>IF(ISBLANK($B2570),0,VLOOKUP($B2570,Listen!$A$2:$C$45,2,FALSE))</f>
        <v>0</v>
      </c>
      <c r="W2570" s="63">
        <f>IF(ISBLANK($B2570),0,VLOOKUP($B2570,Listen!$A$2:$C$45,3,FALSE))</f>
        <v>0</v>
      </c>
      <c r="X2570" s="49">
        <f t="shared" si="505"/>
        <v>0</v>
      </c>
      <c r="Y2570" s="49">
        <f t="shared" si="504"/>
        <v>0</v>
      </c>
      <c r="Z2570" s="49">
        <f t="shared" si="504"/>
        <v>0</v>
      </c>
      <c r="AA2570" s="49">
        <f t="shared" si="504"/>
        <v>0</v>
      </c>
      <c r="AB2570" s="49">
        <f t="shared" si="504"/>
        <v>0</v>
      </c>
      <c r="AC2570" s="49">
        <f t="shared" si="504"/>
        <v>0</v>
      </c>
      <c r="AD2570" s="49">
        <f t="shared" si="504"/>
        <v>0</v>
      </c>
      <c r="AE2570" s="51">
        <f t="shared" si="503"/>
        <v>0</v>
      </c>
      <c r="AF2570" s="51">
        <f>IF(C2570=A_Stammdaten!$B$12,D_SAV!$U2570-D_SAV!$AG2570,HLOOKUP(A_Stammdaten!$B$12-1,$AH$4:$AN$4004,ROW(C2570)-3,FALSE)-$AG2570)</f>
        <v>0</v>
      </c>
      <c r="AG2570" s="51">
        <f>HLOOKUP(A_Stammdaten!$B$12,$AH$4:$AN$4004,ROW(C2570)-3,FALSE)</f>
        <v>0</v>
      </c>
      <c r="AH2570" s="51">
        <f t="shared" si="507"/>
        <v>0</v>
      </c>
      <c r="AI2570" s="51">
        <f t="shared" si="508"/>
        <v>0</v>
      </c>
      <c r="AJ2570" s="51">
        <f t="shared" si="509"/>
        <v>0</v>
      </c>
      <c r="AK2570" s="51">
        <f t="shared" si="510"/>
        <v>0</v>
      </c>
      <c r="AL2570" s="51">
        <f t="shared" si="511"/>
        <v>0</v>
      </c>
      <c r="AM2570" s="51">
        <f t="shared" si="512"/>
        <v>0</v>
      </c>
      <c r="AN2570" s="51">
        <f t="shared" si="513"/>
        <v>0</v>
      </c>
    </row>
    <row r="2571" spans="1:40" x14ac:dyDescent="0.25">
      <c r="A2571" s="17"/>
      <c r="B2571" s="17"/>
      <c r="C2571" s="35"/>
      <c r="D2571" s="17"/>
      <c r="E2571" s="17"/>
      <c r="F2571" s="17"/>
      <c r="G2571" s="62">
        <f t="shared" si="514"/>
        <v>0</v>
      </c>
      <c r="H2571" s="17"/>
      <c r="I2571" s="17"/>
      <c r="J2571" s="17"/>
      <c r="K2571" s="17"/>
      <c r="L2571" s="17"/>
      <c r="M2571" s="17"/>
      <c r="N2571" s="17"/>
      <c r="O2571" s="17"/>
      <c r="P2571" s="115"/>
      <c r="Q2571" s="62">
        <f>IF(C2571&gt;A_Stammdaten!$B$12,0,SUM(G2571,H2571,J2571,K2571,M2571,N2571)-SUM(I2571,L2571,O2571,P2571))</f>
        <v>0</v>
      </c>
      <c r="R2571" s="17"/>
      <c r="S2571" s="17"/>
      <c r="T2571" s="17"/>
      <c r="U2571" s="62">
        <f t="shared" si="506"/>
        <v>0</v>
      </c>
      <c r="V2571" s="63">
        <f>IF(ISBLANK($B2571),0,VLOOKUP($B2571,Listen!$A$2:$C$45,2,FALSE))</f>
        <v>0</v>
      </c>
      <c r="W2571" s="63">
        <f>IF(ISBLANK($B2571),0,VLOOKUP($B2571,Listen!$A$2:$C$45,3,FALSE))</f>
        <v>0</v>
      </c>
      <c r="X2571" s="49">
        <f t="shared" si="505"/>
        <v>0</v>
      </c>
      <c r="Y2571" s="49">
        <f t="shared" si="504"/>
        <v>0</v>
      </c>
      <c r="Z2571" s="49">
        <f t="shared" si="504"/>
        <v>0</v>
      </c>
      <c r="AA2571" s="49">
        <f t="shared" si="504"/>
        <v>0</v>
      </c>
      <c r="AB2571" s="49">
        <f t="shared" si="504"/>
        <v>0</v>
      </c>
      <c r="AC2571" s="49">
        <f t="shared" si="504"/>
        <v>0</v>
      </c>
      <c r="AD2571" s="49">
        <f t="shared" si="504"/>
        <v>0</v>
      </c>
      <c r="AE2571" s="51">
        <f t="shared" si="503"/>
        <v>0</v>
      </c>
      <c r="AF2571" s="51">
        <f>IF(C2571=A_Stammdaten!$B$12,D_SAV!$U2571-D_SAV!$AG2571,HLOOKUP(A_Stammdaten!$B$12-1,$AH$4:$AN$4004,ROW(C2571)-3,FALSE)-$AG2571)</f>
        <v>0</v>
      </c>
      <c r="AG2571" s="51">
        <f>HLOOKUP(A_Stammdaten!$B$12,$AH$4:$AN$4004,ROW(C2571)-3,FALSE)</f>
        <v>0</v>
      </c>
      <c r="AH2571" s="51">
        <f t="shared" si="507"/>
        <v>0</v>
      </c>
      <c r="AI2571" s="51">
        <f t="shared" si="508"/>
        <v>0</v>
      </c>
      <c r="AJ2571" s="51">
        <f t="shared" si="509"/>
        <v>0</v>
      </c>
      <c r="AK2571" s="51">
        <f t="shared" si="510"/>
        <v>0</v>
      </c>
      <c r="AL2571" s="51">
        <f t="shared" si="511"/>
        <v>0</v>
      </c>
      <c r="AM2571" s="51">
        <f t="shared" si="512"/>
        <v>0</v>
      </c>
      <c r="AN2571" s="51">
        <f t="shared" si="513"/>
        <v>0</v>
      </c>
    </row>
    <row r="2572" spans="1:40" x14ac:dyDescent="0.25">
      <c r="A2572" s="17"/>
      <c r="B2572" s="17"/>
      <c r="C2572" s="35"/>
      <c r="D2572" s="17"/>
      <c r="E2572" s="17"/>
      <c r="F2572" s="17"/>
      <c r="G2572" s="62">
        <f t="shared" si="514"/>
        <v>0</v>
      </c>
      <c r="H2572" s="17"/>
      <c r="I2572" s="17"/>
      <c r="J2572" s="17"/>
      <c r="K2572" s="17"/>
      <c r="L2572" s="17"/>
      <c r="M2572" s="17"/>
      <c r="N2572" s="17"/>
      <c r="O2572" s="17"/>
      <c r="P2572" s="115"/>
      <c r="Q2572" s="62">
        <f>IF(C2572&gt;A_Stammdaten!$B$12,0,SUM(G2572,H2572,J2572,K2572,M2572,N2572)-SUM(I2572,L2572,O2572,P2572))</f>
        <v>0</v>
      </c>
      <c r="R2572" s="17"/>
      <c r="S2572" s="17"/>
      <c r="T2572" s="17"/>
      <c r="U2572" s="62">
        <f t="shared" si="506"/>
        <v>0</v>
      </c>
      <c r="V2572" s="63">
        <f>IF(ISBLANK($B2572),0,VLOOKUP($B2572,Listen!$A$2:$C$45,2,FALSE))</f>
        <v>0</v>
      </c>
      <c r="W2572" s="63">
        <f>IF(ISBLANK($B2572),0,VLOOKUP($B2572,Listen!$A$2:$C$45,3,FALSE))</f>
        <v>0</v>
      </c>
      <c r="X2572" s="49">
        <f t="shared" si="505"/>
        <v>0</v>
      </c>
      <c r="Y2572" s="49">
        <f t="shared" si="504"/>
        <v>0</v>
      </c>
      <c r="Z2572" s="49">
        <f t="shared" si="504"/>
        <v>0</v>
      </c>
      <c r="AA2572" s="49">
        <f t="shared" si="504"/>
        <v>0</v>
      </c>
      <c r="AB2572" s="49">
        <f t="shared" si="504"/>
        <v>0</v>
      </c>
      <c r="AC2572" s="49">
        <f t="shared" si="504"/>
        <v>0</v>
      </c>
      <c r="AD2572" s="49">
        <f t="shared" si="504"/>
        <v>0</v>
      </c>
      <c r="AE2572" s="51">
        <f t="shared" si="503"/>
        <v>0</v>
      </c>
      <c r="AF2572" s="51">
        <f>IF(C2572=A_Stammdaten!$B$12,D_SAV!$U2572-D_SAV!$AG2572,HLOOKUP(A_Stammdaten!$B$12-1,$AH$4:$AN$4004,ROW(C2572)-3,FALSE)-$AG2572)</f>
        <v>0</v>
      </c>
      <c r="AG2572" s="51">
        <f>HLOOKUP(A_Stammdaten!$B$12,$AH$4:$AN$4004,ROW(C2572)-3,FALSE)</f>
        <v>0</v>
      </c>
      <c r="AH2572" s="51">
        <f t="shared" si="507"/>
        <v>0</v>
      </c>
      <c r="AI2572" s="51">
        <f t="shared" si="508"/>
        <v>0</v>
      </c>
      <c r="AJ2572" s="51">
        <f t="shared" si="509"/>
        <v>0</v>
      </c>
      <c r="AK2572" s="51">
        <f t="shared" si="510"/>
        <v>0</v>
      </c>
      <c r="AL2572" s="51">
        <f t="shared" si="511"/>
        <v>0</v>
      </c>
      <c r="AM2572" s="51">
        <f t="shared" si="512"/>
        <v>0</v>
      </c>
      <c r="AN2572" s="51">
        <f t="shared" si="513"/>
        <v>0</v>
      </c>
    </row>
    <row r="2573" spans="1:40" x14ac:dyDescent="0.25">
      <c r="A2573" s="17"/>
      <c r="B2573" s="17"/>
      <c r="C2573" s="35"/>
      <c r="D2573" s="17"/>
      <c r="E2573" s="17"/>
      <c r="F2573" s="17"/>
      <c r="G2573" s="62">
        <f t="shared" si="514"/>
        <v>0</v>
      </c>
      <c r="H2573" s="17"/>
      <c r="I2573" s="17"/>
      <c r="J2573" s="17"/>
      <c r="K2573" s="17"/>
      <c r="L2573" s="17"/>
      <c r="M2573" s="17"/>
      <c r="N2573" s="17"/>
      <c r="O2573" s="17"/>
      <c r="P2573" s="115"/>
      <c r="Q2573" s="62">
        <f>IF(C2573&gt;A_Stammdaten!$B$12,0,SUM(G2573,H2573,J2573,K2573,M2573,N2573)-SUM(I2573,L2573,O2573,P2573))</f>
        <v>0</v>
      </c>
      <c r="R2573" s="17"/>
      <c r="S2573" s="17"/>
      <c r="T2573" s="17"/>
      <c r="U2573" s="62">
        <f t="shared" si="506"/>
        <v>0</v>
      </c>
      <c r="V2573" s="63">
        <f>IF(ISBLANK($B2573),0,VLOOKUP($B2573,Listen!$A$2:$C$45,2,FALSE))</f>
        <v>0</v>
      </c>
      <c r="W2573" s="63">
        <f>IF(ISBLANK($B2573),0,VLOOKUP($B2573,Listen!$A$2:$C$45,3,FALSE))</f>
        <v>0</v>
      </c>
      <c r="X2573" s="49">
        <f t="shared" si="505"/>
        <v>0</v>
      </c>
      <c r="Y2573" s="49">
        <f t="shared" si="504"/>
        <v>0</v>
      </c>
      <c r="Z2573" s="49">
        <f t="shared" si="504"/>
        <v>0</v>
      </c>
      <c r="AA2573" s="49">
        <f t="shared" si="504"/>
        <v>0</v>
      </c>
      <c r="AB2573" s="49">
        <f t="shared" si="504"/>
        <v>0</v>
      </c>
      <c r="AC2573" s="49">
        <f t="shared" si="504"/>
        <v>0</v>
      </c>
      <c r="AD2573" s="49">
        <f t="shared" si="504"/>
        <v>0</v>
      </c>
      <c r="AE2573" s="51">
        <f t="shared" si="503"/>
        <v>0</v>
      </c>
      <c r="AF2573" s="51">
        <f>IF(C2573=A_Stammdaten!$B$12,D_SAV!$U2573-D_SAV!$AG2573,HLOOKUP(A_Stammdaten!$B$12-1,$AH$4:$AN$4004,ROW(C2573)-3,FALSE)-$AG2573)</f>
        <v>0</v>
      </c>
      <c r="AG2573" s="51">
        <f>HLOOKUP(A_Stammdaten!$B$12,$AH$4:$AN$4004,ROW(C2573)-3,FALSE)</f>
        <v>0</v>
      </c>
      <c r="AH2573" s="51">
        <f t="shared" si="507"/>
        <v>0</v>
      </c>
      <c r="AI2573" s="51">
        <f t="shared" si="508"/>
        <v>0</v>
      </c>
      <c r="AJ2573" s="51">
        <f t="shared" si="509"/>
        <v>0</v>
      </c>
      <c r="AK2573" s="51">
        <f t="shared" si="510"/>
        <v>0</v>
      </c>
      <c r="AL2573" s="51">
        <f t="shared" si="511"/>
        <v>0</v>
      </c>
      <c r="AM2573" s="51">
        <f t="shared" si="512"/>
        <v>0</v>
      </c>
      <c r="AN2573" s="51">
        <f t="shared" si="513"/>
        <v>0</v>
      </c>
    </row>
    <row r="2574" spans="1:40" x14ac:dyDescent="0.25">
      <c r="A2574" s="17"/>
      <c r="B2574" s="17"/>
      <c r="C2574" s="35"/>
      <c r="D2574" s="17"/>
      <c r="E2574" s="17"/>
      <c r="F2574" s="17"/>
      <c r="G2574" s="62">
        <f t="shared" si="514"/>
        <v>0</v>
      </c>
      <c r="H2574" s="17"/>
      <c r="I2574" s="17"/>
      <c r="J2574" s="17"/>
      <c r="K2574" s="17"/>
      <c r="L2574" s="17"/>
      <c r="M2574" s="17"/>
      <c r="N2574" s="17"/>
      <c r="O2574" s="17"/>
      <c r="P2574" s="115"/>
      <c r="Q2574" s="62">
        <f>IF(C2574&gt;A_Stammdaten!$B$12,0,SUM(G2574,H2574,J2574,K2574,M2574,N2574)-SUM(I2574,L2574,O2574,P2574))</f>
        <v>0</v>
      </c>
      <c r="R2574" s="17"/>
      <c r="S2574" s="17"/>
      <c r="T2574" s="17"/>
      <c r="U2574" s="62">
        <f t="shared" si="506"/>
        <v>0</v>
      </c>
      <c r="V2574" s="63">
        <f>IF(ISBLANK($B2574),0,VLOOKUP($B2574,Listen!$A$2:$C$45,2,FALSE))</f>
        <v>0</v>
      </c>
      <c r="W2574" s="63">
        <f>IF(ISBLANK($B2574),0,VLOOKUP($B2574,Listen!$A$2:$C$45,3,FALSE))</f>
        <v>0</v>
      </c>
      <c r="X2574" s="49">
        <f t="shared" si="505"/>
        <v>0</v>
      </c>
      <c r="Y2574" s="49">
        <f t="shared" si="504"/>
        <v>0</v>
      </c>
      <c r="Z2574" s="49">
        <f t="shared" si="504"/>
        <v>0</v>
      </c>
      <c r="AA2574" s="49">
        <f t="shared" si="504"/>
        <v>0</v>
      </c>
      <c r="AB2574" s="49">
        <f t="shared" si="504"/>
        <v>0</v>
      </c>
      <c r="AC2574" s="49">
        <f t="shared" si="504"/>
        <v>0</v>
      </c>
      <c r="AD2574" s="49">
        <f t="shared" si="504"/>
        <v>0</v>
      </c>
      <c r="AE2574" s="51">
        <f t="shared" si="503"/>
        <v>0</v>
      </c>
      <c r="AF2574" s="51">
        <f>IF(C2574=A_Stammdaten!$B$12,D_SAV!$U2574-D_SAV!$AG2574,HLOOKUP(A_Stammdaten!$B$12-1,$AH$4:$AN$4004,ROW(C2574)-3,FALSE)-$AG2574)</f>
        <v>0</v>
      </c>
      <c r="AG2574" s="51">
        <f>HLOOKUP(A_Stammdaten!$B$12,$AH$4:$AN$4004,ROW(C2574)-3,FALSE)</f>
        <v>0</v>
      </c>
      <c r="AH2574" s="51">
        <f t="shared" si="507"/>
        <v>0</v>
      </c>
      <c r="AI2574" s="51">
        <f t="shared" si="508"/>
        <v>0</v>
      </c>
      <c r="AJ2574" s="51">
        <f t="shared" si="509"/>
        <v>0</v>
      </c>
      <c r="AK2574" s="51">
        <f t="shared" si="510"/>
        <v>0</v>
      </c>
      <c r="AL2574" s="51">
        <f t="shared" si="511"/>
        <v>0</v>
      </c>
      <c r="AM2574" s="51">
        <f t="shared" si="512"/>
        <v>0</v>
      </c>
      <c r="AN2574" s="51">
        <f t="shared" si="513"/>
        <v>0</v>
      </c>
    </row>
    <row r="2575" spans="1:40" x14ac:dyDescent="0.25">
      <c r="A2575" s="17"/>
      <c r="B2575" s="17"/>
      <c r="C2575" s="35"/>
      <c r="D2575" s="17"/>
      <c r="E2575" s="17"/>
      <c r="F2575" s="17"/>
      <c r="G2575" s="62">
        <f t="shared" si="514"/>
        <v>0</v>
      </c>
      <c r="H2575" s="17"/>
      <c r="I2575" s="17"/>
      <c r="J2575" s="17"/>
      <c r="K2575" s="17"/>
      <c r="L2575" s="17"/>
      <c r="M2575" s="17"/>
      <c r="N2575" s="17"/>
      <c r="O2575" s="17"/>
      <c r="P2575" s="115"/>
      <c r="Q2575" s="62">
        <f>IF(C2575&gt;A_Stammdaten!$B$12,0,SUM(G2575,H2575,J2575,K2575,M2575,N2575)-SUM(I2575,L2575,O2575,P2575))</f>
        <v>0</v>
      </c>
      <c r="R2575" s="17"/>
      <c r="S2575" s="17"/>
      <c r="T2575" s="17"/>
      <c r="U2575" s="62">
        <f t="shared" si="506"/>
        <v>0</v>
      </c>
      <c r="V2575" s="63">
        <f>IF(ISBLANK($B2575),0,VLOOKUP($B2575,Listen!$A$2:$C$45,2,FALSE))</f>
        <v>0</v>
      </c>
      <c r="W2575" s="63">
        <f>IF(ISBLANK($B2575),0,VLOOKUP($B2575,Listen!$A$2:$C$45,3,FALSE))</f>
        <v>0</v>
      </c>
      <c r="X2575" s="49">
        <f t="shared" si="505"/>
        <v>0</v>
      </c>
      <c r="Y2575" s="49">
        <f t="shared" si="504"/>
        <v>0</v>
      </c>
      <c r="Z2575" s="49">
        <f t="shared" si="504"/>
        <v>0</v>
      </c>
      <c r="AA2575" s="49">
        <f t="shared" si="504"/>
        <v>0</v>
      </c>
      <c r="AB2575" s="49">
        <f t="shared" si="504"/>
        <v>0</v>
      </c>
      <c r="AC2575" s="49">
        <f t="shared" si="504"/>
        <v>0</v>
      </c>
      <c r="AD2575" s="49">
        <f t="shared" si="504"/>
        <v>0</v>
      </c>
      <c r="AE2575" s="51">
        <f t="shared" si="503"/>
        <v>0</v>
      </c>
      <c r="AF2575" s="51">
        <f>IF(C2575=A_Stammdaten!$B$12,D_SAV!$U2575-D_SAV!$AG2575,HLOOKUP(A_Stammdaten!$B$12-1,$AH$4:$AN$4004,ROW(C2575)-3,FALSE)-$AG2575)</f>
        <v>0</v>
      </c>
      <c r="AG2575" s="51">
        <f>HLOOKUP(A_Stammdaten!$B$12,$AH$4:$AN$4004,ROW(C2575)-3,FALSE)</f>
        <v>0</v>
      </c>
      <c r="AH2575" s="51">
        <f t="shared" si="507"/>
        <v>0</v>
      </c>
      <c r="AI2575" s="51">
        <f t="shared" si="508"/>
        <v>0</v>
      </c>
      <c r="AJ2575" s="51">
        <f t="shared" si="509"/>
        <v>0</v>
      </c>
      <c r="AK2575" s="51">
        <f t="shared" si="510"/>
        <v>0</v>
      </c>
      <c r="AL2575" s="51">
        <f t="shared" si="511"/>
        <v>0</v>
      </c>
      <c r="AM2575" s="51">
        <f t="shared" si="512"/>
        <v>0</v>
      </c>
      <c r="AN2575" s="51">
        <f t="shared" si="513"/>
        <v>0</v>
      </c>
    </row>
    <row r="2576" spans="1:40" x14ac:dyDescent="0.25">
      <c r="A2576" s="17"/>
      <c r="B2576" s="17"/>
      <c r="C2576" s="35"/>
      <c r="D2576" s="17"/>
      <c r="E2576" s="17"/>
      <c r="F2576" s="17"/>
      <c r="G2576" s="62">
        <f t="shared" si="514"/>
        <v>0</v>
      </c>
      <c r="H2576" s="17"/>
      <c r="I2576" s="17"/>
      <c r="J2576" s="17"/>
      <c r="K2576" s="17"/>
      <c r="L2576" s="17"/>
      <c r="M2576" s="17"/>
      <c r="N2576" s="17"/>
      <c r="O2576" s="17"/>
      <c r="P2576" s="115"/>
      <c r="Q2576" s="62">
        <f>IF(C2576&gt;A_Stammdaten!$B$12,0,SUM(G2576,H2576,J2576,K2576,M2576,N2576)-SUM(I2576,L2576,O2576,P2576))</f>
        <v>0</v>
      </c>
      <c r="R2576" s="17"/>
      <c r="S2576" s="17"/>
      <c r="T2576" s="17"/>
      <c r="U2576" s="62">
        <f t="shared" si="506"/>
        <v>0</v>
      </c>
      <c r="V2576" s="63">
        <f>IF(ISBLANK($B2576),0,VLOOKUP($B2576,Listen!$A$2:$C$45,2,FALSE))</f>
        <v>0</v>
      </c>
      <c r="W2576" s="63">
        <f>IF(ISBLANK($B2576),0,VLOOKUP($B2576,Listen!$A$2:$C$45,3,FALSE))</f>
        <v>0</v>
      </c>
      <c r="X2576" s="49">
        <f t="shared" si="505"/>
        <v>0</v>
      </c>
      <c r="Y2576" s="49">
        <f t="shared" si="504"/>
        <v>0</v>
      </c>
      <c r="Z2576" s="49">
        <f t="shared" si="504"/>
        <v>0</v>
      </c>
      <c r="AA2576" s="49">
        <f t="shared" si="504"/>
        <v>0</v>
      </c>
      <c r="AB2576" s="49">
        <f t="shared" si="504"/>
        <v>0</v>
      </c>
      <c r="AC2576" s="49">
        <f t="shared" si="504"/>
        <v>0</v>
      </c>
      <c r="AD2576" s="49">
        <f t="shared" si="504"/>
        <v>0</v>
      </c>
      <c r="AE2576" s="51">
        <f t="shared" si="503"/>
        <v>0</v>
      </c>
      <c r="AF2576" s="51">
        <f>IF(C2576=A_Stammdaten!$B$12,D_SAV!$U2576-D_SAV!$AG2576,HLOOKUP(A_Stammdaten!$B$12-1,$AH$4:$AN$4004,ROW(C2576)-3,FALSE)-$AG2576)</f>
        <v>0</v>
      </c>
      <c r="AG2576" s="51">
        <f>HLOOKUP(A_Stammdaten!$B$12,$AH$4:$AN$4004,ROW(C2576)-3,FALSE)</f>
        <v>0</v>
      </c>
      <c r="AH2576" s="51">
        <f t="shared" si="507"/>
        <v>0</v>
      </c>
      <c r="AI2576" s="51">
        <f t="shared" si="508"/>
        <v>0</v>
      </c>
      <c r="AJ2576" s="51">
        <f t="shared" si="509"/>
        <v>0</v>
      </c>
      <c r="AK2576" s="51">
        <f t="shared" si="510"/>
        <v>0</v>
      </c>
      <c r="AL2576" s="51">
        <f t="shared" si="511"/>
        <v>0</v>
      </c>
      <c r="AM2576" s="51">
        <f t="shared" si="512"/>
        <v>0</v>
      </c>
      <c r="AN2576" s="51">
        <f t="shared" si="513"/>
        <v>0</v>
      </c>
    </row>
    <row r="2577" spans="1:40" x14ac:dyDescent="0.25">
      <c r="A2577" s="17"/>
      <c r="B2577" s="17"/>
      <c r="C2577" s="35"/>
      <c r="D2577" s="17"/>
      <c r="E2577" s="17"/>
      <c r="F2577" s="17"/>
      <c r="G2577" s="62">
        <f t="shared" si="514"/>
        <v>0</v>
      </c>
      <c r="H2577" s="17"/>
      <c r="I2577" s="17"/>
      <c r="J2577" s="17"/>
      <c r="K2577" s="17"/>
      <c r="L2577" s="17"/>
      <c r="M2577" s="17"/>
      <c r="N2577" s="17"/>
      <c r="O2577" s="17"/>
      <c r="P2577" s="115"/>
      <c r="Q2577" s="62">
        <f>IF(C2577&gt;A_Stammdaten!$B$12,0,SUM(G2577,H2577,J2577,K2577,M2577,N2577)-SUM(I2577,L2577,O2577,P2577))</f>
        <v>0</v>
      </c>
      <c r="R2577" s="17"/>
      <c r="S2577" s="17"/>
      <c r="T2577" s="17"/>
      <c r="U2577" s="62">
        <f t="shared" si="506"/>
        <v>0</v>
      </c>
      <c r="V2577" s="63">
        <f>IF(ISBLANK($B2577),0,VLOOKUP($B2577,Listen!$A$2:$C$45,2,FALSE))</f>
        <v>0</v>
      </c>
      <c r="W2577" s="63">
        <f>IF(ISBLANK($B2577),0,VLOOKUP($B2577,Listen!$A$2:$C$45,3,FALSE))</f>
        <v>0</v>
      </c>
      <c r="X2577" s="49">
        <f t="shared" si="505"/>
        <v>0</v>
      </c>
      <c r="Y2577" s="49">
        <f t="shared" si="504"/>
        <v>0</v>
      </c>
      <c r="Z2577" s="49">
        <f t="shared" si="504"/>
        <v>0</v>
      </c>
      <c r="AA2577" s="49">
        <f t="shared" si="504"/>
        <v>0</v>
      </c>
      <c r="AB2577" s="49">
        <f t="shared" si="504"/>
        <v>0</v>
      </c>
      <c r="AC2577" s="49">
        <f t="shared" si="504"/>
        <v>0</v>
      </c>
      <c r="AD2577" s="49">
        <f t="shared" si="504"/>
        <v>0</v>
      </c>
      <c r="AE2577" s="51">
        <f t="shared" si="503"/>
        <v>0</v>
      </c>
      <c r="AF2577" s="51">
        <f>IF(C2577=A_Stammdaten!$B$12,D_SAV!$U2577-D_SAV!$AG2577,HLOOKUP(A_Stammdaten!$B$12-1,$AH$4:$AN$4004,ROW(C2577)-3,FALSE)-$AG2577)</f>
        <v>0</v>
      </c>
      <c r="AG2577" s="51">
        <f>HLOOKUP(A_Stammdaten!$B$12,$AH$4:$AN$4004,ROW(C2577)-3,FALSE)</f>
        <v>0</v>
      </c>
      <c r="AH2577" s="51">
        <f t="shared" si="507"/>
        <v>0</v>
      </c>
      <c r="AI2577" s="51">
        <f t="shared" si="508"/>
        <v>0</v>
      </c>
      <c r="AJ2577" s="51">
        <f t="shared" si="509"/>
        <v>0</v>
      </c>
      <c r="AK2577" s="51">
        <f t="shared" si="510"/>
        <v>0</v>
      </c>
      <c r="AL2577" s="51">
        <f t="shared" si="511"/>
        <v>0</v>
      </c>
      <c r="AM2577" s="51">
        <f t="shared" si="512"/>
        <v>0</v>
      </c>
      <c r="AN2577" s="51">
        <f t="shared" si="513"/>
        <v>0</v>
      </c>
    </row>
    <row r="2578" spans="1:40" x14ac:dyDescent="0.25">
      <c r="A2578" s="17"/>
      <c r="B2578" s="17"/>
      <c r="C2578" s="35"/>
      <c r="D2578" s="17"/>
      <c r="E2578" s="17"/>
      <c r="F2578" s="17"/>
      <c r="G2578" s="62">
        <f t="shared" si="514"/>
        <v>0</v>
      </c>
      <c r="H2578" s="17"/>
      <c r="I2578" s="17"/>
      <c r="J2578" s="17"/>
      <c r="K2578" s="17"/>
      <c r="L2578" s="17"/>
      <c r="M2578" s="17"/>
      <c r="N2578" s="17"/>
      <c r="O2578" s="17"/>
      <c r="P2578" s="115"/>
      <c r="Q2578" s="62">
        <f>IF(C2578&gt;A_Stammdaten!$B$12,0,SUM(G2578,H2578,J2578,K2578,M2578,N2578)-SUM(I2578,L2578,O2578,P2578))</f>
        <v>0</v>
      </c>
      <c r="R2578" s="17"/>
      <c r="S2578" s="17"/>
      <c r="T2578" s="17"/>
      <c r="U2578" s="62">
        <f t="shared" si="506"/>
        <v>0</v>
      </c>
      <c r="V2578" s="63">
        <f>IF(ISBLANK($B2578),0,VLOOKUP($B2578,Listen!$A$2:$C$45,2,FALSE))</f>
        <v>0</v>
      </c>
      <c r="W2578" s="63">
        <f>IF(ISBLANK($B2578),0,VLOOKUP($B2578,Listen!$A$2:$C$45,3,FALSE))</f>
        <v>0</v>
      </c>
      <c r="X2578" s="49">
        <f t="shared" si="505"/>
        <v>0</v>
      </c>
      <c r="Y2578" s="49">
        <f t="shared" si="504"/>
        <v>0</v>
      </c>
      <c r="Z2578" s="49">
        <f t="shared" si="504"/>
        <v>0</v>
      </c>
      <c r="AA2578" s="49">
        <f t="shared" si="504"/>
        <v>0</v>
      </c>
      <c r="AB2578" s="49">
        <f t="shared" si="504"/>
        <v>0</v>
      </c>
      <c r="AC2578" s="49">
        <f t="shared" si="504"/>
        <v>0</v>
      </c>
      <c r="AD2578" s="49">
        <f t="shared" si="504"/>
        <v>0</v>
      </c>
      <c r="AE2578" s="51">
        <f t="shared" si="503"/>
        <v>0</v>
      </c>
      <c r="AF2578" s="51">
        <f>IF(C2578=A_Stammdaten!$B$12,D_SAV!$U2578-D_SAV!$AG2578,HLOOKUP(A_Stammdaten!$B$12-1,$AH$4:$AN$4004,ROW(C2578)-3,FALSE)-$AG2578)</f>
        <v>0</v>
      </c>
      <c r="AG2578" s="51">
        <f>HLOOKUP(A_Stammdaten!$B$12,$AH$4:$AN$4004,ROW(C2578)-3,FALSE)</f>
        <v>0</v>
      </c>
      <c r="AH2578" s="51">
        <f t="shared" si="507"/>
        <v>0</v>
      </c>
      <c r="AI2578" s="51">
        <f t="shared" si="508"/>
        <v>0</v>
      </c>
      <c r="AJ2578" s="51">
        <f t="shared" si="509"/>
        <v>0</v>
      </c>
      <c r="AK2578" s="51">
        <f t="shared" si="510"/>
        <v>0</v>
      </c>
      <c r="AL2578" s="51">
        <f t="shared" si="511"/>
        <v>0</v>
      </c>
      <c r="AM2578" s="51">
        <f t="shared" si="512"/>
        <v>0</v>
      </c>
      <c r="AN2578" s="51">
        <f t="shared" si="513"/>
        <v>0</v>
      </c>
    </row>
    <row r="2579" spans="1:40" x14ac:dyDescent="0.25">
      <c r="A2579" s="17"/>
      <c r="B2579" s="17"/>
      <c r="C2579" s="35"/>
      <c r="D2579" s="17"/>
      <c r="E2579" s="17"/>
      <c r="F2579" s="17"/>
      <c r="G2579" s="62">
        <f t="shared" si="514"/>
        <v>0</v>
      </c>
      <c r="H2579" s="17"/>
      <c r="I2579" s="17"/>
      <c r="J2579" s="17"/>
      <c r="K2579" s="17"/>
      <c r="L2579" s="17"/>
      <c r="M2579" s="17"/>
      <c r="N2579" s="17"/>
      <c r="O2579" s="17"/>
      <c r="P2579" s="115"/>
      <c r="Q2579" s="62">
        <f>IF(C2579&gt;A_Stammdaten!$B$12,0,SUM(G2579,H2579,J2579,K2579,M2579,N2579)-SUM(I2579,L2579,O2579,P2579))</f>
        <v>0</v>
      </c>
      <c r="R2579" s="17"/>
      <c r="S2579" s="17"/>
      <c r="T2579" s="17"/>
      <c r="U2579" s="62">
        <f t="shared" si="506"/>
        <v>0</v>
      </c>
      <c r="V2579" s="63">
        <f>IF(ISBLANK($B2579),0,VLOOKUP($B2579,Listen!$A$2:$C$45,2,FALSE))</f>
        <v>0</v>
      </c>
      <c r="W2579" s="63">
        <f>IF(ISBLANK($B2579),0,VLOOKUP($B2579,Listen!$A$2:$C$45,3,FALSE))</f>
        <v>0</v>
      </c>
      <c r="X2579" s="49">
        <f t="shared" si="505"/>
        <v>0</v>
      </c>
      <c r="Y2579" s="49">
        <f t="shared" si="504"/>
        <v>0</v>
      </c>
      <c r="Z2579" s="49">
        <f t="shared" si="504"/>
        <v>0</v>
      </c>
      <c r="AA2579" s="49">
        <f t="shared" si="504"/>
        <v>0</v>
      </c>
      <c r="AB2579" s="49">
        <f t="shared" si="504"/>
        <v>0</v>
      </c>
      <c r="AC2579" s="49">
        <f t="shared" si="504"/>
        <v>0</v>
      </c>
      <c r="AD2579" s="49">
        <f t="shared" si="504"/>
        <v>0</v>
      </c>
      <c r="AE2579" s="51">
        <f t="shared" si="503"/>
        <v>0</v>
      </c>
      <c r="AF2579" s="51">
        <f>IF(C2579=A_Stammdaten!$B$12,D_SAV!$U2579-D_SAV!$AG2579,HLOOKUP(A_Stammdaten!$B$12-1,$AH$4:$AN$4004,ROW(C2579)-3,FALSE)-$AG2579)</f>
        <v>0</v>
      </c>
      <c r="AG2579" s="51">
        <f>HLOOKUP(A_Stammdaten!$B$12,$AH$4:$AN$4004,ROW(C2579)-3,FALSE)</f>
        <v>0</v>
      </c>
      <c r="AH2579" s="51">
        <f t="shared" si="507"/>
        <v>0</v>
      </c>
      <c r="AI2579" s="51">
        <f t="shared" si="508"/>
        <v>0</v>
      </c>
      <c r="AJ2579" s="51">
        <f t="shared" si="509"/>
        <v>0</v>
      </c>
      <c r="AK2579" s="51">
        <f t="shared" si="510"/>
        <v>0</v>
      </c>
      <c r="AL2579" s="51">
        <f t="shared" si="511"/>
        <v>0</v>
      </c>
      <c r="AM2579" s="51">
        <f t="shared" si="512"/>
        <v>0</v>
      </c>
      <c r="AN2579" s="51">
        <f t="shared" si="513"/>
        <v>0</v>
      </c>
    </row>
    <row r="2580" spans="1:40" x14ac:dyDescent="0.25">
      <c r="A2580" s="17"/>
      <c r="B2580" s="17"/>
      <c r="C2580" s="35"/>
      <c r="D2580" s="17"/>
      <c r="E2580" s="17"/>
      <c r="F2580" s="17"/>
      <c r="G2580" s="62">
        <f t="shared" si="514"/>
        <v>0</v>
      </c>
      <c r="H2580" s="17"/>
      <c r="I2580" s="17"/>
      <c r="J2580" s="17"/>
      <c r="K2580" s="17"/>
      <c r="L2580" s="17"/>
      <c r="M2580" s="17"/>
      <c r="N2580" s="17"/>
      <c r="O2580" s="17"/>
      <c r="P2580" s="115"/>
      <c r="Q2580" s="62">
        <f>IF(C2580&gt;A_Stammdaten!$B$12,0,SUM(G2580,H2580,J2580,K2580,M2580,N2580)-SUM(I2580,L2580,O2580,P2580))</f>
        <v>0</v>
      </c>
      <c r="R2580" s="17"/>
      <c r="S2580" s="17"/>
      <c r="T2580" s="17"/>
      <c r="U2580" s="62">
        <f t="shared" si="506"/>
        <v>0</v>
      </c>
      <c r="V2580" s="63">
        <f>IF(ISBLANK($B2580),0,VLOOKUP($B2580,Listen!$A$2:$C$45,2,FALSE))</f>
        <v>0</v>
      </c>
      <c r="W2580" s="63">
        <f>IF(ISBLANK($B2580),0,VLOOKUP($B2580,Listen!$A$2:$C$45,3,FALSE))</f>
        <v>0</v>
      </c>
      <c r="X2580" s="49">
        <f t="shared" si="505"/>
        <v>0</v>
      </c>
      <c r="Y2580" s="49">
        <f t="shared" si="504"/>
        <v>0</v>
      </c>
      <c r="Z2580" s="49">
        <f t="shared" si="504"/>
        <v>0</v>
      </c>
      <c r="AA2580" s="49">
        <f t="shared" si="504"/>
        <v>0</v>
      </c>
      <c r="AB2580" s="49">
        <f t="shared" si="504"/>
        <v>0</v>
      </c>
      <c r="AC2580" s="49">
        <f t="shared" si="504"/>
        <v>0</v>
      </c>
      <c r="AD2580" s="49">
        <f t="shared" si="504"/>
        <v>0</v>
      </c>
      <c r="AE2580" s="51">
        <f t="shared" si="503"/>
        <v>0</v>
      </c>
      <c r="AF2580" s="51">
        <f>IF(C2580=A_Stammdaten!$B$12,D_SAV!$U2580-D_SAV!$AG2580,HLOOKUP(A_Stammdaten!$B$12-1,$AH$4:$AN$4004,ROW(C2580)-3,FALSE)-$AG2580)</f>
        <v>0</v>
      </c>
      <c r="AG2580" s="51">
        <f>HLOOKUP(A_Stammdaten!$B$12,$AH$4:$AN$4004,ROW(C2580)-3,FALSE)</f>
        <v>0</v>
      </c>
      <c r="AH2580" s="51">
        <f t="shared" si="507"/>
        <v>0</v>
      </c>
      <c r="AI2580" s="51">
        <f t="shared" si="508"/>
        <v>0</v>
      </c>
      <c r="AJ2580" s="51">
        <f t="shared" si="509"/>
        <v>0</v>
      </c>
      <c r="AK2580" s="51">
        <f t="shared" si="510"/>
        <v>0</v>
      </c>
      <c r="AL2580" s="51">
        <f t="shared" si="511"/>
        <v>0</v>
      </c>
      <c r="AM2580" s="51">
        <f t="shared" si="512"/>
        <v>0</v>
      </c>
      <c r="AN2580" s="51">
        <f t="shared" si="513"/>
        <v>0</v>
      </c>
    </row>
    <row r="2581" spans="1:40" x14ac:dyDescent="0.25">
      <c r="A2581" s="17"/>
      <c r="B2581" s="17"/>
      <c r="C2581" s="35"/>
      <c r="D2581" s="17"/>
      <c r="E2581" s="17"/>
      <c r="F2581" s="17"/>
      <c r="G2581" s="62">
        <f t="shared" si="514"/>
        <v>0</v>
      </c>
      <c r="H2581" s="17"/>
      <c r="I2581" s="17"/>
      <c r="J2581" s="17"/>
      <c r="K2581" s="17"/>
      <c r="L2581" s="17"/>
      <c r="M2581" s="17"/>
      <c r="N2581" s="17"/>
      <c r="O2581" s="17"/>
      <c r="P2581" s="115"/>
      <c r="Q2581" s="62">
        <f>IF(C2581&gt;A_Stammdaten!$B$12,0,SUM(G2581,H2581,J2581,K2581,M2581,N2581)-SUM(I2581,L2581,O2581,P2581))</f>
        <v>0</v>
      </c>
      <c r="R2581" s="17"/>
      <c r="S2581" s="17"/>
      <c r="T2581" s="17"/>
      <c r="U2581" s="62">
        <f t="shared" si="506"/>
        <v>0</v>
      </c>
      <c r="V2581" s="63">
        <f>IF(ISBLANK($B2581),0,VLOOKUP($B2581,Listen!$A$2:$C$45,2,FALSE))</f>
        <v>0</v>
      </c>
      <c r="W2581" s="63">
        <f>IF(ISBLANK($B2581),0,VLOOKUP($B2581,Listen!$A$2:$C$45,3,FALSE))</f>
        <v>0</v>
      </c>
      <c r="X2581" s="49">
        <f t="shared" si="505"/>
        <v>0</v>
      </c>
      <c r="Y2581" s="49">
        <f t="shared" si="504"/>
        <v>0</v>
      </c>
      <c r="Z2581" s="49">
        <f t="shared" si="504"/>
        <v>0</v>
      </c>
      <c r="AA2581" s="49">
        <f t="shared" si="504"/>
        <v>0</v>
      </c>
      <c r="AB2581" s="49">
        <f t="shared" si="504"/>
        <v>0</v>
      </c>
      <c r="AC2581" s="49">
        <f t="shared" si="504"/>
        <v>0</v>
      </c>
      <c r="AD2581" s="49">
        <f t="shared" si="504"/>
        <v>0</v>
      </c>
      <c r="AE2581" s="51">
        <f t="shared" ref="AE2581:AE2644" si="515">AG2581+AF2581</f>
        <v>0</v>
      </c>
      <c r="AF2581" s="51">
        <f>IF(C2581=A_Stammdaten!$B$12,D_SAV!$U2581-D_SAV!$AG2581,HLOOKUP(A_Stammdaten!$B$12-1,$AH$4:$AN$4004,ROW(C2581)-3,FALSE)-$AG2581)</f>
        <v>0</v>
      </c>
      <c r="AG2581" s="51">
        <f>HLOOKUP(A_Stammdaten!$B$12,$AH$4:$AN$4004,ROW(C2581)-3,FALSE)</f>
        <v>0</v>
      </c>
      <c r="AH2581" s="51">
        <f t="shared" si="507"/>
        <v>0</v>
      </c>
      <c r="AI2581" s="51">
        <f t="shared" si="508"/>
        <v>0</v>
      </c>
      <c r="AJ2581" s="51">
        <f t="shared" si="509"/>
        <v>0</v>
      </c>
      <c r="AK2581" s="51">
        <f t="shared" si="510"/>
        <v>0</v>
      </c>
      <c r="AL2581" s="51">
        <f t="shared" si="511"/>
        <v>0</v>
      </c>
      <c r="AM2581" s="51">
        <f t="shared" si="512"/>
        <v>0</v>
      </c>
      <c r="AN2581" s="51">
        <f t="shared" si="513"/>
        <v>0</v>
      </c>
    </row>
    <row r="2582" spans="1:40" x14ac:dyDescent="0.25">
      <c r="A2582" s="17"/>
      <c r="B2582" s="17"/>
      <c r="C2582" s="35"/>
      <c r="D2582" s="17"/>
      <c r="E2582" s="17"/>
      <c r="F2582" s="17"/>
      <c r="G2582" s="62">
        <f t="shared" si="514"/>
        <v>0</v>
      </c>
      <c r="H2582" s="17"/>
      <c r="I2582" s="17"/>
      <c r="J2582" s="17"/>
      <c r="K2582" s="17"/>
      <c r="L2582" s="17"/>
      <c r="M2582" s="17"/>
      <c r="N2582" s="17"/>
      <c r="O2582" s="17"/>
      <c r="P2582" s="115"/>
      <c r="Q2582" s="62">
        <f>IF(C2582&gt;A_Stammdaten!$B$12,0,SUM(G2582,H2582,J2582,K2582,M2582,N2582)-SUM(I2582,L2582,O2582,P2582))</f>
        <v>0</v>
      </c>
      <c r="R2582" s="17"/>
      <c r="S2582" s="17"/>
      <c r="T2582" s="17"/>
      <c r="U2582" s="62">
        <f t="shared" si="506"/>
        <v>0</v>
      </c>
      <c r="V2582" s="63">
        <f>IF(ISBLANK($B2582),0,VLOOKUP($B2582,Listen!$A$2:$C$45,2,FALSE))</f>
        <v>0</v>
      </c>
      <c r="W2582" s="63">
        <f>IF(ISBLANK($B2582),0,VLOOKUP($B2582,Listen!$A$2:$C$45,3,FALSE))</f>
        <v>0</v>
      </c>
      <c r="X2582" s="49">
        <f t="shared" si="505"/>
        <v>0</v>
      </c>
      <c r="Y2582" s="49">
        <f t="shared" si="504"/>
        <v>0</v>
      </c>
      <c r="Z2582" s="49">
        <f t="shared" si="504"/>
        <v>0</v>
      </c>
      <c r="AA2582" s="49">
        <f t="shared" si="504"/>
        <v>0</v>
      </c>
      <c r="AB2582" s="49">
        <f t="shared" si="504"/>
        <v>0</v>
      </c>
      <c r="AC2582" s="49">
        <f t="shared" si="504"/>
        <v>0</v>
      </c>
      <c r="AD2582" s="49">
        <f t="shared" si="504"/>
        <v>0</v>
      </c>
      <c r="AE2582" s="51">
        <f t="shared" si="515"/>
        <v>0</v>
      </c>
      <c r="AF2582" s="51">
        <f>IF(C2582=A_Stammdaten!$B$12,D_SAV!$U2582-D_SAV!$AG2582,HLOOKUP(A_Stammdaten!$B$12-1,$AH$4:$AN$4004,ROW(C2582)-3,FALSE)-$AG2582)</f>
        <v>0</v>
      </c>
      <c r="AG2582" s="51">
        <f>HLOOKUP(A_Stammdaten!$B$12,$AH$4:$AN$4004,ROW(C2582)-3,FALSE)</f>
        <v>0</v>
      </c>
      <c r="AH2582" s="51">
        <f t="shared" si="507"/>
        <v>0</v>
      </c>
      <c r="AI2582" s="51">
        <f t="shared" si="508"/>
        <v>0</v>
      </c>
      <c r="AJ2582" s="51">
        <f t="shared" si="509"/>
        <v>0</v>
      </c>
      <c r="AK2582" s="51">
        <f t="shared" si="510"/>
        <v>0</v>
      </c>
      <c r="AL2582" s="51">
        <f t="shared" si="511"/>
        <v>0</v>
      </c>
      <c r="AM2582" s="51">
        <f t="shared" si="512"/>
        <v>0</v>
      </c>
      <c r="AN2582" s="51">
        <f t="shared" si="513"/>
        <v>0</v>
      </c>
    </row>
    <row r="2583" spans="1:40" x14ac:dyDescent="0.25">
      <c r="A2583" s="17"/>
      <c r="B2583" s="17"/>
      <c r="C2583" s="35"/>
      <c r="D2583" s="17"/>
      <c r="E2583" s="17"/>
      <c r="F2583" s="17"/>
      <c r="G2583" s="62">
        <f t="shared" si="514"/>
        <v>0</v>
      </c>
      <c r="H2583" s="17"/>
      <c r="I2583" s="17"/>
      <c r="J2583" s="17"/>
      <c r="K2583" s="17"/>
      <c r="L2583" s="17"/>
      <c r="M2583" s="17"/>
      <c r="N2583" s="17"/>
      <c r="O2583" s="17"/>
      <c r="P2583" s="115"/>
      <c r="Q2583" s="62">
        <f>IF(C2583&gt;A_Stammdaten!$B$12,0,SUM(G2583,H2583,J2583,K2583,M2583,N2583)-SUM(I2583,L2583,O2583,P2583))</f>
        <v>0</v>
      </c>
      <c r="R2583" s="17"/>
      <c r="S2583" s="17"/>
      <c r="T2583" s="17"/>
      <c r="U2583" s="62">
        <f t="shared" si="506"/>
        <v>0</v>
      </c>
      <c r="V2583" s="63">
        <f>IF(ISBLANK($B2583),0,VLOOKUP($B2583,Listen!$A$2:$C$45,2,FALSE))</f>
        <v>0</v>
      </c>
      <c r="W2583" s="63">
        <f>IF(ISBLANK($B2583),0,VLOOKUP($B2583,Listen!$A$2:$C$45,3,FALSE))</f>
        <v>0</v>
      </c>
      <c r="X2583" s="49">
        <f t="shared" si="505"/>
        <v>0</v>
      </c>
      <c r="Y2583" s="49">
        <f t="shared" si="504"/>
        <v>0</v>
      </c>
      <c r="Z2583" s="49">
        <f t="shared" si="504"/>
        <v>0</v>
      </c>
      <c r="AA2583" s="49">
        <f t="shared" si="504"/>
        <v>0</v>
      </c>
      <c r="AB2583" s="49">
        <f t="shared" si="504"/>
        <v>0</v>
      </c>
      <c r="AC2583" s="49">
        <f t="shared" si="504"/>
        <v>0</v>
      </c>
      <c r="AD2583" s="49">
        <f t="shared" si="504"/>
        <v>0</v>
      </c>
      <c r="AE2583" s="51">
        <f t="shared" si="515"/>
        <v>0</v>
      </c>
      <c r="AF2583" s="51">
        <f>IF(C2583=A_Stammdaten!$B$12,D_SAV!$U2583-D_SAV!$AG2583,HLOOKUP(A_Stammdaten!$B$12-1,$AH$4:$AN$4004,ROW(C2583)-3,FALSE)-$AG2583)</f>
        <v>0</v>
      </c>
      <c r="AG2583" s="51">
        <f>HLOOKUP(A_Stammdaten!$B$12,$AH$4:$AN$4004,ROW(C2583)-3,FALSE)</f>
        <v>0</v>
      </c>
      <c r="AH2583" s="51">
        <f t="shared" si="507"/>
        <v>0</v>
      </c>
      <c r="AI2583" s="51">
        <f t="shared" si="508"/>
        <v>0</v>
      </c>
      <c r="AJ2583" s="51">
        <f t="shared" si="509"/>
        <v>0</v>
      </c>
      <c r="AK2583" s="51">
        <f t="shared" si="510"/>
        <v>0</v>
      </c>
      <c r="AL2583" s="51">
        <f t="shared" si="511"/>
        <v>0</v>
      </c>
      <c r="AM2583" s="51">
        <f t="shared" si="512"/>
        <v>0</v>
      </c>
      <c r="AN2583" s="51">
        <f t="shared" si="513"/>
        <v>0</v>
      </c>
    </row>
    <row r="2584" spans="1:40" x14ac:dyDescent="0.25">
      <c r="A2584" s="17"/>
      <c r="B2584" s="17"/>
      <c r="C2584" s="35"/>
      <c r="D2584" s="17"/>
      <c r="E2584" s="17"/>
      <c r="F2584" s="17"/>
      <c r="G2584" s="62">
        <f t="shared" si="514"/>
        <v>0</v>
      </c>
      <c r="H2584" s="17"/>
      <c r="I2584" s="17"/>
      <c r="J2584" s="17"/>
      <c r="K2584" s="17"/>
      <c r="L2584" s="17"/>
      <c r="M2584" s="17"/>
      <c r="N2584" s="17"/>
      <c r="O2584" s="17"/>
      <c r="P2584" s="115"/>
      <c r="Q2584" s="62">
        <f>IF(C2584&gt;A_Stammdaten!$B$12,0,SUM(G2584,H2584,J2584,K2584,M2584,N2584)-SUM(I2584,L2584,O2584,P2584))</f>
        <v>0</v>
      </c>
      <c r="R2584" s="17"/>
      <c r="S2584" s="17"/>
      <c r="T2584" s="17"/>
      <c r="U2584" s="62">
        <f t="shared" si="506"/>
        <v>0</v>
      </c>
      <c r="V2584" s="63">
        <f>IF(ISBLANK($B2584),0,VLOOKUP($B2584,Listen!$A$2:$C$45,2,FALSE))</f>
        <v>0</v>
      </c>
      <c r="W2584" s="63">
        <f>IF(ISBLANK($B2584),0,VLOOKUP($B2584,Listen!$A$2:$C$45,3,FALSE))</f>
        <v>0</v>
      </c>
      <c r="X2584" s="49">
        <f t="shared" si="505"/>
        <v>0</v>
      </c>
      <c r="Y2584" s="49">
        <f t="shared" si="504"/>
        <v>0</v>
      </c>
      <c r="Z2584" s="49">
        <f t="shared" si="504"/>
        <v>0</v>
      </c>
      <c r="AA2584" s="49">
        <f t="shared" si="504"/>
        <v>0</v>
      </c>
      <c r="AB2584" s="49">
        <f t="shared" si="504"/>
        <v>0</v>
      </c>
      <c r="AC2584" s="49">
        <f t="shared" si="504"/>
        <v>0</v>
      </c>
      <c r="AD2584" s="49">
        <f t="shared" si="504"/>
        <v>0</v>
      </c>
      <c r="AE2584" s="51">
        <f t="shared" si="515"/>
        <v>0</v>
      </c>
      <c r="AF2584" s="51">
        <f>IF(C2584=A_Stammdaten!$B$12,D_SAV!$U2584-D_SAV!$AG2584,HLOOKUP(A_Stammdaten!$B$12-1,$AH$4:$AN$4004,ROW(C2584)-3,FALSE)-$AG2584)</f>
        <v>0</v>
      </c>
      <c r="AG2584" s="51">
        <f>HLOOKUP(A_Stammdaten!$B$12,$AH$4:$AN$4004,ROW(C2584)-3,FALSE)</f>
        <v>0</v>
      </c>
      <c r="AH2584" s="51">
        <f t="shared" si="507"/>
        <v>0</v>
      </c>
      <c r="AI2584" s="51">
        <f t="shared" si="508"/>
        <v>0</v>
      </c>
      <c r="AJ2584" s="51">
        <f t="shared" si="509"/>
        <v>0</v>
      </c>
      <c r="AK2584" s="51">
        <f t="shared" si="510"/>
        <v>0</v>
      </c>
      <c r="AL2584" s="51">
        <f t="shared" si="511"/>
        <v>0</v>
      </c>
      <c r="AM2584" s="51">
        <f t="shared" si="512"/>
        <v>0</v>
      </c>
      <c r="AN2584" s="51">
        <f t="shared" si="513"/>
        <v>0</v>
      </c>
    </row>
    <row r="2585" spans="1:40" x14ac:dyDescent="0.25">
      <c r="A2585" s="17"/>
      <c r="B2585" s="17"/>
      <c r="C2585" s="35"/>
      <c r="D2585" s="17"/>
      <c r="E2585" s="17"/>
      <c r="F2585" s="17"/>
      <c r="G2585" s="62">
        <f t="shared" si="514"/>
        <v>0</v>
      </c>
      <c r="H2585" s="17"/>
      <c r="I2585" s="17"/>
      <c r="J2585" s="17"/>
      <c r="K2585" s="17"/>
      <c r="L2585" s="17"/>
      <c r="M2585" s="17"/>
      <c r="N2585" s="17"/>
      <c r="O2585" s="17"/>
      <c r="P2585" s="115"/>
      <c r="Q2585" s="62">
        <f>IF(C2585&gt;A_Stammdaten!$B$12,0,SUM(G2585,H2585,J2585,K2585,M2585,N2585)-SUM(I2585,L2585,O2585,P2585))</f>
        <v>0</v>
      </c>
      <c r="R2585" s="17"/>
      <c r="S2585" s="17"/>
      <c r="T2585" s="17"/>
      <c r="U2585" s="62">
        <f t="shared" si="506"/>
        <v>0</v>
      </c>
      <c r="V2585" s="63">
        <f>IF(ISBLANK($B2585),0,VLOOKUP($B2585,Listen!$A$2:$C$45,2,FALSE))</f>
        <v>0</v>
      </c>
      <c r="W2585" s="63">
        <f>IF(ISBLANK($B2585),0,VLOOKUP($B2585,Listen!$A$2:$C$45,3,FALSE))</f>
        <v>0</v>
      </c>
      <c r="X2585" s="49">
        <f t="shared" si="505"/>
        <v>0</v>
      </c>
      <c r="Y2585" s="49">
        <f t="shared" si="504"/>
        <v>0</v>
      </c>
      <c r="Z2585" s="49">
        <f t="shared" si="504"/>
        <v>0</v>
      </c>
      <c r="AA2585" s="49">
        <f t="shared" si="504"/>
        <v>0</v>
      </c>
      <c r="AB2585" s="49">
        <f t="shared" si="504"/>
        <v>0</v>
      </c>
      <c r="AC2585" s="49">
        <f t="shared" si="504"/>
        <v>0</v>
      </c>
      <c r="AD2585" s="49">
        <f t="shared" si="504"/>
        <v>0</v>
      </c>
      <c r="AE2585" s="51">
        <f t="shared" si="515"/>
        <v>0</v>
      </c>
      <c r="AF2585" s="51">
        <f>IF(C2585=A_Stammdaten!$B$12,D_SAV!$U2585-D_SAV!$AG2585,HLOOKUP(A_Stammdaten!$B$12-1,$AH$4:$AN$4004,ROW(C2585)-3,FALSE)-$AG2585)</f>
        <v>0</v>
      </c>
      <c r="AG2585" s="51">
        <f>HLOOKUP(A_Stammdaten!$B$12,$AH$4:$AN$4004,ROW(C2585)-3,FALSE)</f>
        <v>0</v>
      </c>
      <c r="AH2585" s="51">
        <f t="shared" si="507"/>
        <v>0</v>
      </c>
      <c r="AI2585" s="51">
        <f t="shared" si="508"/>
        <v>0</v>
      </c>
      <c r="AJ2585" s="51">
        <f t="shared" si="509"/>
        <v>0</v>
      </c>
      <c r="AK2585" s="51">
        <f t="shared" si="510"/>
        <v>0</v>
      </c>
      <c r="AL2585" s="51">
        <f t="shared" si="511"/>
        <v>0</v>
      </c>
      <c r="AM2585" s="51">
        <f t="shared" si="512"/>
        <v>0</v>
      </c>
      <c r="AN2585" s="51">
        <f t="shared" si="513"/>
        <v>0</v>
      </c>
    </row>
    <row r="2586" spans="1:40" x14ac:dyDescent="0.25">
      <c r="A2586" s="17"/>
      <c r="B2586" s="17"/>
      <c r="C2586" s="35"/>
      <c r="D2586" s="17"/>
      <c r="E2586" s="17"/>
      <c r="F2586" s="17"/>
      <c r="G2586" s="62">
        <f t="shared" si="514"/>
        <v>0</v>
      </c>
      <c r="H2586" s="17"/>
      <c r="I2586" s="17"/>
      <c r="J2586" s="17"/>
      <c r="K2586" s="17"/>
      <c r="L2586" s="17"/>
      <c r="M2586" s="17"/>
      <c r="N2586" s="17"/>
      <c r="O2586" s="17"/>
      <c r="P2586" s="115"/>
      <c r="Q2586" s="62">
        <f>IF(C2586&gt;A_Stammdaten!$B$12,0,SUM(G2586,H2586,J2586,K2586,M2586,N2586)-SUM(I2586,L2586,O2586,P2586))</f>
        <v>0</v>
      </c>
      <c r="R2586" s="17"/>
      <c r="S2586" s="17"/>
      <c r="T2586" s="17"/>
      <c r="U2586" s="62">
        <f t="shared" si="506"/>
        <v>0</v>
      </c>
      <c r="V2586" s="63">
        <f>IF(ISBLANK($B2586),0,VLOOKUP($B2586,Listen!$A$2:$C$45,2,FALSE))</f>
        <v>0</v>
      </c>
      <c r="W2586" s="63">
        <f>IF(ISBLANK($B2586),0,VLOOKUP($B2586,Listen!$A$2:$C$45,3,FALSE))</f>
        <v>0</v>
      </c>
      <c r="X2586" s="49">
        <f t="shared" si="505"/>
        <v>0</v>
      </c>
      <c r="Y2586" s="49">
        <f t="shared" si="504"/>
        <v>0</v>
      </c>
      <c r="Z2586" s="49">
        <f t="shared" si="504"/>
        <v>0</v>
      </c>
      <c r="AA2586" s="49">
        <f t="shared" si="504"/>
        <v>0</v>
      </c>
      <c r="AB2586" s="49">
        <f t="shared" si="504"/>
        <v>0</v>
      </c>
      <c r="AC2586" s="49">
        <f t="shared" si="504"/>
        <v>0</v>
      </c>
      <c r="AD2586" s="49">
        <f t="shared" si="504"/>
        <v>0</v>
      </c>
      <c r="AE2586" s="51">
        <f t="shared" si="515"/>
        <v>0</v>
      </c>
      <c r="AF2586" s="51">
        <f>IF(C2586=A_Stammdaten!$B$12,D_SAV!$U2586-D_SAV!$AG2586,HLOOKUP(A_Stammdaten!$B$12-1,$AH$4:$AN$4004,ROW(C2586)-3,FALSE)-$AG2586)</f>
        <v>0</v>
      </c>
      <c r="AG2586" s="51">
        <f>HLOOKUP(A_Stammdaten!$B$12,$AH$4:$AN$4004,ROW(C2586)-3,FALSE)</f>
        <v>0</v>
      </c>
      <c r="AH2586" s="51">
        <f t="shared" si="507"/>
        <v>0</v>
      </c>
      <c r="AI2586" s="51">
        <f t="shared" si="508"/>
        <v>0</v>
      </c>
      <c r="AJ2586" s="51">
        <f t="shared" si="509"/>
        <v>0</v>
      </c>
      <c r="AK2586" s="51">
        <f t="shared" si="510"/>
        <v>0</v>
      </c>
      <c r="AL2586" s="51">
        <f t="shared" si="511"/>
        <v>0</v>
      </c>
      <c r="AM2586" s="51">
        <f t="shared" si="512"/>
        <v>0</v>
      </c>
      <c r="AN2586" s="51">
        <f t="shared" si="513"/>
        <v>0</v>
      </c>
    </row>
    <row r="2587" spans="1:40" x14ac:dyDescent="0.25">
      <c r="A2587" s="17"/>
      <c r="B2587" s="17"/>
      <c r="C2587" s="35"/>
      <c r="D2587" s="17"/>
      <c r="E2587" s="17"/>
      <c r="F2587" s="17"/>
      <c r="G2587" s="62">
        <f t="shared" si="514"/>
        <v>0</v>
      </c>
      <c r="H2587" s="17"/>
      <c r="I2587" s="17"/>
      <c r="J2587" s="17"/>
      <c r="K2587" s="17"/>
      <c r="L2587" s="17"/>
      <c r="M2587" s="17"/>
      <c r="N2587" s="17"/>
      <c r="O2587" s="17"/>
      <c r="P2587" s="115"/>
      <c r="Q2587" s="62">
        <f>IF(C2587&gt;A_Stammdaten!$B$12,0,SUM(G2587,H2587,J2587,K2587,M2587,N2587)-SUM(I2587,L2587,O2587,P2587))</f>
        <v>0</v>
      </c>
      <c r="R2587" s="17"/>
      <c r="S2587" s="17"/>
      <c r="T2587" s="17"/>
      <c r="U2587" s="62">
        <f t="shared" si="506"/>
        <v>0</v>
      </c>
      <c r="V2587" s="63">
        <f>IF(ISBLANK($B2587),0,VLOOKUP($B2587,Listen!$A$2:$C$45,2,FALSE))</f>
        <v>0</v>
      </c>
      <c r="W2587" s="63">
        <f>IF(ISBLANK($B2587),0,VLOOKUP($B2587,Listen!$A$2:$C$45,3,FALSE))</f>
        <v>0</v>
      </c>
      <c r="X2587" s="49">
        <f t="shared" si="505"/>
        <v>0</v>
      </c>
      <c r="Y2587" s="49">
        <f t="shared" si="504"/>
        <v>0</v>
      </c>
      <c r="Z2587" s="49">
        <f t="shared" si="504"/>
        <v>0</v>
      </c>
      <c r="AA2587" s="49">
        <f t="shared" si="504"/>
        <v>0</v>
      </c>
      <c r="AB2587" s="49">
        <f t="shared" si="504"/>
        <v>0</v>
      </c>
      <c r="AC2587" s="49">
        <f t="shared" si="504"/>
        <v>0</v>
      </c>
      <c r="AD2587" s="49">
        <f t="shared" si="504"/>
        <v>0</v>
      </c>
      <c r="AE2587" s="51">
        <f t="shared" si="515"/>
        <v>0</v>
      </c>
      <c r="AF2587" s="51">
        <f>IF(C2587=A_Stammdaten!$B$12,D_SAV!$U2587-D_SAV!$AG2587,HLOOKUP(A_Stammdaten!$B$12-1,$AH$4:$AN$4004,ROW(C2587)-3,FALSE)-$AG2587)</f>
        <v>0</v>
      </c>
      <c r="AG2587" s="51">
        <f>HLOOKUP(A_Stammdaten!$B$12,$AH$4:$AN$4004,ROW(C2587)-3,FALSE)</f>
        <v>0</v>
      </c>
      <c r="AH2587" s="51">
        <f t="shared" si="507"/>
        <v>0</v>
      </c>
      <c r="AI2587" s="51">
        <f t="shared" si="508"/>
        <v>0</v>
      </c>
      <c r="AJ2587" s="51">
        <f t="shared" si="509"/>
        <v>0</v>
      </c>
      <c r="AK2587" s="51">
        <f t="shared" si="510"/>
        <v>0</v>
      </c>
      <c r="AL2587" s="51">
        <f t="shared" si="511"/>
        <v>0</v>
      </c>
      <c r="AM2587" s="51">
        <f t="shared" si="512"/>
        <v>0</v>
      </c>
      <c r="AN2587" s="51">
        <f t="shared" si="513"/>
        <v>0</v>
      </c>
    </row>
    <row r="2588" spans="1:40" x14ac:dyDescent="0.25">
      <c r="A2588" s="17"/>
      <c r="B2588" s="17"/>
      <c r="C2588" s="35"/>
      <c r="D2588" s="17"/>
      <c r="E2588" s="17"/>
      <c r="F2588" s="17"/>
      <c r="G2588" s="62">
        <f t="shared" si="514"/>
        <v>0</v>
      </c>
      <c r="H2588" s="17"/>
      <c r="I2588" s="17"/>
      <c r="J2588" s="17"/>
      <c r="K2588" s="17"/>
      <c r="L2588" s="17"/>
      <c r="M2588" s="17"/>
      <c r="N2588" s="17"/>
      <c r="O2588" s="17"/>
      <c r="P2588" s="115"/>
      <c r="Q2588" s="62">
        <f>IF(C2588&gt;A_Stammdaten!$B$12,0,SUM(G2588,H2588,J2588,K2588,M2588,N2588)-SUM(I2588,L2588,O2588,P2588))</f>
        <v>0</v>
      </c>
      <c r="R2588" s="17"/>
      <c r="S2588" s="17"/>
      <c r="T2588" s="17"/>
      <c r="U2588" s="62">
        <f t="shared" si="506"/>
        <v>0</v>
      </c>
      <c r="V2588" s="63">
        <f>IF(ISBLANK($B2588),0,VLOOKUP($B2588,Listen!$A$2:$C$45,2,FALSE))</f>
        <v>0</v>
      </c>
      <c r="W2588" s="63">
        <f>IF(ISBLANK($B2588),0,VLOOKUP($B2588,Listen!$A$2:$C$45,3,FALSE))</f>
        <v>0</v>
      </c>
      <c r="X2588" s="49">
        <f t="shared" si="505"/>
        <v>0</v>
      </c>
      <c r="Y2588" s="49">
        <f t="shared" si="504"/>
        <v>0</v>
      </c>
      <c r="Z2588" s="49">
        <f t="shared" si="504"/>
        <v>0</v>
      </c>
      <c r="AA2588" s="49">
        <f t="shared" si="504"/>
        <v>0</v>
      </c>
      <c r="AB2588" s="49">
        <f t="shared" si="504"/>
        <v>0</v>
      </c>
      <c r="AC2588" s="49">
        <f t="shared" si="504"/>
        <v>0</v>
      </c>
      <c r="AD2588" s="49">
        <f t="shared" si="504"/>
        <v>0</v>
      </c>
      <c r="AE2588" s="51">
        <f t="shared" si="515"/>
        <v>0</v>
      </c>
      <c r="AF2588" s="51">
        <f>IF(C2588=A_Stammdaten!$B$12,D_SAV!$U2588-D_SAV!$AG2588,HLOOKUP(A_Stammdaten!$B$12-1,$AH$4:$AN$4004,ROW(C2588)-3,FALSE)-$AG2588)</f>
        <v>0</v>
      </c>
      <c r="AG2588" s="51">
        <f>HLOOKUP(A_Stammdaten!$B$12,$AH$4:$AN$4004,ROW(C2588)-3,FALSE)</f>
        <v>0</v>
      </c>
      <c r="AH2588" s="51">
        <f t="shared" si="507"/>
        <v>0</v>
      </c>
      <c r="AI2588" s="51">
        <f t="shared" si="508"/>
        <v>0</v>
      </c>
      <c r="AJ2588" s="51">
        <f t="shared" si="509"/>
        <v>0</v>
      </c>
      <c r="AK2588" s="51">
        <f t="shared" si="510"/>
        <v>0</v>
      </c>
      <c r="AL2588" s="51">
        <f t="shared" si="511"/>
        <v>0</v>
      </c>
      <c r="AM2588" s="51">
        <f t="shared" si="512"/>
        <v>0</v>
      </c>
      <c r="AN2588" s="51">
        <f t="shared" si="513"/>
        <v>0</v>
      </c>
    </row>
    <row r="2589" spans="1:40" x14ac:dyDescent="0.25">
      <c r="A2589" s="17"/>
      <c r="B2589" s="17"/>
      <c r="C2589" s="35"/>
      <c r="D2589" s="17"/>
      <c r="E2589" s="17"/>
      <c r="F2589" s="17"/>
      <c r="G2589" s="62">
        <f t="shared" si="514"/>
        <v>0</v>
      </c>
      <c r="H2589" s="17"/>
      <c r="I2589" s="17"/>
      <c r="J2589" s="17"/>
      <c r="K2589" s="17"/>
      <c r="L2589" s="17"/>
      <c r="M2589" s="17"/>
      <c r="N2589" s="17"/>
      <c r="O2589" s="17"/>
      <c r="P2589" s="115"/>
      <c r="Q2589" s="62">
        <f>IF(C2589&gt;A_Stammdaten!$B$12,0,SUM(G2589,H2589,J2589,K2589,M2589,N2589)-SUM(I2589,L2589,O2589,P2589))</f>
        <v>0</v>
      </c>
      <c r="R2589" s="17"/>
      <c r="S2589" s="17"/>
      <c r="T2589" s="17"/>
      <c r="U2589" s="62">
        <f t="shared" si="506"/>
        <v>0</v>
      </c>
      <c r="V2589" s="63">
        <f>IF(ISBLANK($B2589),0,VLOOKUP($B2589,Listen!$A$2:$C$45,2,FALSE))</f>
        <v>0</v>
      </c>
      <c r="W2589" s="63">
        <f>IF(ISBLANK($B2589),0,VLOOKUP($B2589,Listen!$A$2:$C$45,3,FALSE))</f>
        <v>0</v>
      </c>
      <c r="X2589" s="49">
        <f t="shared" si="505"/>
        <v>0</v>
      </c>
      <c r="Y2589" s="49">
        <f t="shared" si="504"/>
        <v>0</v>
      </c>
      <c r="Z2589" s="49">
        <f t="shared" si="504"/>
        <v>0</v>
      </c>
      <c r="AA2589" s="49">
        <f t="shared" si="504"/>
        <v>0</v>
      </c>
      <c r="AB2589" s="49">
        <f t="shared" si="504"/>
        <v>0</v>
      </c>
      <c r="AC2589" s="49">
        <f t="shared" si="504"/>
        <v>0</v>
      </c>
      <c r="AD2589" s="49">
        <f t="shared" si="504"/>
        <v>0</v>
      </c>
      <c r="AE2589" s="51">
        <f t="shared" si="515"/>
        <v>0</v>
      </c>
      <c r="AF2589" s="51">
        <f>IF(C2589=A_Stammdaten!$B$12,D_SAV!$U2589-D_SAV!$AG2589,HLOOKUP(A_Stammdaten!$B$12-1,$AH$4:$AN$4004,ROW(C2589)-3,FALSE)-$AG2589)</f>
        <v>0</v>
      </c>
      <c r="AG2589" s="51">
        <f>HLOOKUP(A_Stammdaten!$B$12,$AH$4:$AN$4004,ROW(C2589)-3,FALSE)</f>
        <v>0</v>
      </c>
      <c r="AH2589" s="51">
        <f t="shared" si="507"/>
        <v>0</v>
      </c>
      <c r="AI2589" s="51">
        <f t="shared" si="508"/>
        <v>0</v>
      </c>
      <c r="AJ2589" s="51">
        <f t="shared" si="509"/>
        <v>0</v>
      </c>
      <c r="AK2589" s="51">
        <f t="shared" si="510"/>
        <v>0</v>
      </c>
      <c r="AL2589" s="51">
        <f t="shared" si="511"/>
        <v>0</v>
      </c>
      <c r="AM2589" s="51">
        <f t="shared" si="512"/>
        <v>0</v>
      </c>
      <c r="AN2589" s="51">
        <f t="shared" si="513"/>
        <v>0</v>
      </c>
    </row>
    <row r="2590" spans="1:40" x14ac:dyDescent="0.25">
      <c r="A2590" s="17"/>
      <c r="B2590" s="17"/>
      <c r="C2590" s="35"/>
      <c r="D2590" s="17"/>
      <c r="E2590" s="17"/>
      <c r="F2590" s="17"/>
      <c r="G2590" s="62">
        <f t="shared" si="514"/>
        <v>0</v>
      </c>
      <c r="H2590" s="17"/>
      <c r="I2590" s="17"/>
      <c r="J2590" s="17"/>
      <c r="K2590" s="17"/>
      <c r="L2590" s="17"/>
      <c r="M2590" s="17"/>
      <c r="N2590" s="17"/>
      <c r="O2590" s="17"/>
      <c r="P2590" s="115"/>
      <c r="Q2590" s="62">
        <f>IF(C2590&gt;A_Stammdaten!$B$12,0,SUM(G2590,H2590,J2590,K2590,M2590,N2590)-SUM(I2590,L2590,O2590,P2590))</f>
        <v>0</v>
      </c>
      <c r="R2590" s="17"/>
      <c r="S2590" s="17"/>
      <c r="T2590" s="17"/>
      <c r="U2590" s="62">
        <f t="shared" si="506"/>
        <v>0</v>
      </c>
      <c r="V2590" s="63">
        <f>IF(ISBLANK($B2590),0,VLOOKUP($B2590,Listen!$A$2:$C$45,2,FALSE))</f>
        <v>0</v>
      </c>
      <c r="W2590" s="63">
        <f>IF(ISBLANK($B2590),0,VLOOKUP($B2590,Listen!$A$2:$C$45,3,FALSE))</f>
        <v>0</v>
      </c>
      <c r="X2590" s="49">
        <f t="shared" si="505"/>
        <v>0</v>
      </c>
      <c r="Y2590" s="49">
        <f t="shared" si="504"/>
        <v>0</v>
      </c>
      <c r="Z2590" s="49">
        <f t="shared" si="504"/>
        <v>0</v>
      </c>
      <c r="AA2590" s="49">
        <f t="shared" si="504"/>
        <v>0</v>
      </c>
      <c r="AB2590" s="49">
        <f t="shared" si="504"/>
        <v>0</v>
      </c>
      <c r="AC2590" s="49">
        <f t="shared" si="504"/>
        <v>0</v>
      </c>
      <c r="AD2590" s="49">
        <f t="shared" si="504"/>
        <v>0</v>
      </c>
      <c r="AE2590" s="51">
        <f t="shared" si="515"/>
        <v>0</v>
      </c>
      <c r="AF2590" s="51">
        <f>IF(C2590=A_Stammdaten!$B$12,D_SAV!$U2590-D_SAV!$AG2590,HLOOKUP(A_Stammdaten!$B$12-1,$AH$4:$AN$4004,ROW(C2590)-3,FALSE)-$AG2590)</f>
        <v>0</v>
      </c>
      <c r="AG2590" s="51">
        <f>HLOOKUP(A_Stammdaten!$B$12,$AH$4:$AN$4004,ROW(C2590)-3,FALSE)</f>
        <v>0</v>
      </c>
      <c r="AH2590" s="51">
        <f t="shared" si="507"/>
        <v>0</v>
      </c>
      <c r="AI2590" s="51">
        <f t="shared" si="508"/>
        <v>0</v>
      </c>
      <c r="AJ2590" s="51">
        <f t="shared" si="509"/>
        <v>0</v>
      </c>
      <c r="AK2590" s="51">
        <f t="shared" si="510"/>
        <v>0</v>
      </c>
      <c r="AL2590" s="51">
        <f t="shared" si="511"/>
        <v>0</v>
      </c>
      <c r="AM2590" s="51">
        <f t="shared" si="512"/>
        <v>0</v>
      </c>
      <c r="AN2590" s="51">
        <f t="shared" si="513"/>
        <v>0</v>
      </c>
    </row>
    <row r="2591" spans="1:40" x14ac:dyDescent="0.25">
      <c r="A2591" s="17"/>
      <c r="B2591" s="17"/>
      <c r="C2591" s="35"/>
      <c r="D2591" s="17"/>
      <c r="E2591" s="17"/>
      <c r="F2591" s="17"/>
      <c r="G2591" s="62">
        <f t="shared" si="514"/>
        <v>0</v>
      </c>
      <c r="H2591" s="17"/>
      <c r="I2591" s="17"/>
      <c r="J2591" s="17"/>
      <c r="K2591" s="17"/>
      <c r="L2591" s="17"/>
      <c r="M2591" s="17"/>
      <c r="N2591" s="17"/>
      <c r="O2591" s="17"/>
      <c r="P2591" s="115"/>
      <c r="Q2591" s="62">
        <f>IF(C2591&gt;A_Stammdaten!$B$12,0,SUM(G2591,H2591,J2591,K2591,M2591,N2591)-SUM(I2591,L2591,O2591,P2591))</f>
        <v>0</v>
      </c>
      <c r="R2591" s="17"/>
      <c r="S2591" s="17"/>
      <c r="T2591" s="17"/>
      <c r="U2591" s="62">
        <f t="shared" si="506"/>
        <v>0</v>
      </c>
      <c r="V2591" s="63">
        <f>IF(ISBLANK($B2591),0,VLOOKUP($B2591,Listen!$A$2:$C$45,2,FALSE))</f>
        <v>0</v>
      </c>
      <c r="W2591" s="63">
        <f>IF(ISBLANK($B2591),0,VLOOKUP($B2591,Listen!$A$2:$C$45,3,FALSE))</f>
        <v>0</v>
      </c>
      <c r="X2591" s="49">
        <f t="shared" si="505"/>
        <v>0</v>
      </c>
      <c r="Y2591" s="49">
        <f t="shared" si="504"/>
        <v>0</v>
      </c>
      <c r="Z2591" s="49">
        <f t="shared" si="504"/>
        <v>0</v>
      </c>
      <c r="AA2591" s="49">
        <f t="shared" si="504"/>
        <v>0</v>
      </c>
      <c r="AB2591" s="49">
        <f t="shared" si="504"/>
        <v>0</v>
      </c>
      <c r="AC2591" s="49">
        <f t="shared" si="504"/>
        <v>0</v>
      </c>
      <c r="AD2591" s="49">
        <f t="shared" si="504"/>
        <v>0</v>
      </c>
      <c r="AE2591" s="51">
        <f t="shared" si="515"/>
        <v>0</v>
      </c>
      <c r="AF2591" s="51">
        <f>IF(C2591=A_Stammdaten!$B$12,D_SAV!$U2591-D_SAV!$AG2591,HLOOKUP(A_Stammdaten!$B$12-1,$AH$4:$AN$4004,ROW(C2591)-3,FALSE)-$AG2591)</f>
        <v>0</v>
      </c>
      <c r="AG2591" s="51">
        <f>HLOOKUP(A_Stammdaten!$B$12,$AH$4:$AN$4004,ROW(C2591)-3,FALSE)</f>
        <v>0</v>
      </c>
      <c r="AH2591" s="51">
        <f t="shared" si="507"/>
        <v>0</v>
      </c>
      <c r="AI2591" s="51">
        <f t="shared" si="508"/>
        <v>0</v>
      </c>
      <c r="AJ2591" s="51">
        <f t="shared" si="509"/>
        <v>0</v>
      </c>
      <c r="AK2591" s="51">
        <f t="shared" si="510"/>
        <v>0</v>
      </c>
      <c r="AL2591" s="51">
        <f t="shared" si="511"/>
        <v>0</v>
      </c>
      <c r="AM2591" s="51">
        <f t="shared" si="512"/>
        <v>0</v>
      </c>
      <c r="AN2591" s="51">
        <f t="shared" si="513"/>
        <v>0</v>
      </c>
    </row>
    <row r="2592" spans="1:40" x14ac:dyDescent="0.25">
      <c r="A2592" s="17"/>
      <c r="B2592" s="17"/>
      <c r="C2592" s="35"/>
      <c r="D2592" s="17"/>
      <c r="E2592" s="17"/>
      <c r="F2592" s="17"/>
      <c r="G2592" s="62">
        <f t="shared" si="514"/>
        <v>0</v>
      </c>
      <c r="H2592" s="17"/>
      <c r="I2592" s="17"/>
      <c r="J2592" s="17"/>
      <c r="K2592" s="17"/>
      <c r="L2592" s="17"/>
      <c r="M2592" s="17"/>
      <c r="N2592" s="17"/>
      <c r="O2592" s="17"/>
      <c r="P2592" s="115"/>
      <c r="Q2592" s="62">
        <f>IF(C2592&gt;A_Stammdaten!$B$12,0,SUM(G2592,H2592,J2592,K2592,M2592,N2592)-SUM(I2592,L2592,O2592,P2592))</f>
        <v>0</v>
      </c>
      <c r="R2592" s="17"/>
      <c r="S2592" s="17"/>
      <c r="T2592" s="17"/>
      <c r="U2592" s="62">
        <f t="shared" si="506"/>
        <v>0</v>
      </c>
      <c r="V2592" s="63">
        <f>IF(ISBLANK($B2592),0,VLOOKUP($B2592,Listen!$A$2:$C$45,2,FALSE))</f>
        <v>0</v>
      </c>
      <c r="W2592" s="63">
        <f>IF(ISBLANK($B2592),0,VLOOKUP($B2592,Listen!$A$2:$C$45,3,FALSE))</f>
        <v>0</v>
      </c>
      <c r="X2592" s="49">
        <f t="shared" si="505"/>
        <v>0</v>
      </c>
      <c r="Y2592" s="49">
        <f t="shared" si="504"/>
        <v>0</v>
      </c>
      <c r="Z2592" s="49">
        <f t="shared" si="504"/>
        <v>0</v>
      </c>
      <c r="AA2592" s="49">
        <f t="shared" si="504"/>
        <v>0</v>
      </c>
      <c r="AB2592" s="49">
        <f t="shared" si="504"/>
        <v>0</v>
      </c>
      <c r="AC2592" s="49">
        <f t="shared" si="504"/>
        <v>0</v>
      </c>
      <c r="AD2592" s="49">
        <f t="shared" si="504"/>
        <v>0</v>
      </c>
      <c r="AE2592" s="51">
        <f t="shared" si="515"/>
        <v>0</v>
      </c>
      <c r="AF2592" s="51">
        <f>IF(C2592=A_Stammdaten!$B$12,D_SAV!$U2592-D_SAV!$AG2592,HLOOKUP(A_Stammdaten!$B$12-1,$AH$4:$AN$4004,ROW(C2592)-3,FALSE)-$AG2592)</f>
        <v>0</v>
      </c>
      <c r="AG2592" s="51">
        <f>HLOOKUP(A_Stammdaten!$B$12,$AH$4:$AN$4004,ROW(C2592)-3,FALSE)</f>
        <v>0</v>
      </c>
      <c r="AH2592" s="51">
        <f t="shared" si="507"/>
        <v>0</v>
      </c>
      <c r="AI2592" s="51">
        <f t="shared" si="508"/>
        <v>0</v>
      </c>
      <c r="AJ2592" s="51">
        <f t="shared" si="509"/>
        <v>0</v>
      </c>
      <c r="AK2592" s="51">
        <f t="shared" si="510"/>
        <v>0</v>
      </c>
      <c r="AL2592" s="51">
        <f t="shared" si="511"/>
        <v>0</v>
      </c>
      <c r="AM2592" s="51">
        <f t="shared" si="512"/>
        <v>0</v>
      </c>
      <c r="AN2592" s="51">
        <f t="shared" si="513"/>
        <v>0</v>
      </c>
    </row>
    <row r="2593" spans="1:40" x14ac:dyDescent="0.25">
      <c r="A2593" s="17"/>
      <c r="B2593" s="17"/>
      <c r="C2593" s="35"/>
      <c r="D2593" s="17"/>
      <c r="E2593" s="17"/>
      <c r="F2593" s="17"/>
      <c r="G2593" s="62">
        <f t="shared" si="514"/>
        <v>0</v>
      </c>
      <c r="H2593" s="17"/>
      <c r="I2593" s="17"/>
      <c r="J2593" s="17"/>
      <c r="K2593" s="17"/>
      <c r="L2593" s="17"/>
      <c r="M2593" s="17"/>
      <c r="N2593" s="17"/>
      <c r="O2593" s="17"/>
      <c r="P2593" s="115"/>
      <c r="Q2593" s="62">
        <f>IF(C2593&gt;A_Stammdaten!$B$12,0,SUM(G2593,H2593,J2593,K2593,M2593,N2593)-SUM(I2593,L2593,O2593,P2593))</f>
        <v>0</v>
      </c>
      <c r="R2593" s="17"/>
      <c r="S2593" s="17"/>
      <c r="T2593" s="17"/>
      <c r="U2593" s="62">
        <f t="shared" si="506"/>
        <v>0</v>
      </c>
      <c r="V2593" s="63">
        <f>IF(ISBLANK($B2593),0,VLOOKUP($B2593,Listen!$A$2:$C$45,2,FALSE))</f>
        <v>0</v>
      </c>
      <c r="W2593" s="63">
        <f>IF(ISBLANK($B2593),0,VLOOKUP($B2593,Listen!$A$2:$C$45,3,FALSE))</f>
        <v>0</v>
      </c>
      <c r="X2593" s="49">
        <f t="shared" si="505"/>
        <v>0</v>
      </c>
      <c r="Y2593" s="49">
        <f t="shared" si="504"/>
        <v>0</v>
      </c>
      <c r="Z2593" s="49">
        <f t="shared" si="504"/>
        <v>0</v>
      </c>
      <c r="AA2593" s="49">
        <f t="shared" si="504"/>
        <v>0</v>
      </c>
      <c r="AB2593" s="49">
        <f t="shared" si="504"/>
        <v>0</v>
      </c>
      <c r="AC2593" s="49">
        <f t="shared" si="504"/>
        <v>0</v>
      </c>
      <c r="AD2593" s="49">
        <f t="shared" si="504"/>
        <v>0</v>
      </c>
      <c r="AE2593" s="51">
        <f t="shared" si="515"/>
        <v>0</v>
      </c>
      <c r="AF2593" s="51">
        <f>IF(C2593=A_Stammdaten!$B$12,D_SAV!$U2593-D_SAV!$AG2593,HLOOKUP(A_Stammdaten!$B$12-1,$AH$4:$AN$4004,ROW(C2593)-3,FALSE)-$AG2593)</f>
        <v>0</v>
      </c>
      <c r="AG2593" s="51">
        <f>HLOOKUP(A_Stammdaten!$B$12,$AH$4:$AN$4004,ROW(C2593)-3,FALSE)</f>
        <v>0</v>
      </c>
      <c r="AH2593" s="51">
        <f t="shared" si="507"/>
        <v>0</v>
      </c>
      <c r="AI2593" s="51">
        <f t="shared" si="508"/>
        <v>0</v>
      </c>
      <c r="AJ2593" s="51">
        <f t="shared" si="509"/>
        <v>0</v>
      </c>
      <c r="AK2593" s="51">
        <f t="shared" si="510"/>
        <v>0</v>
      </c>
      <c r="AL2593" s="51">
        <f t="shared" si="511"/>
        <v>0</v>
      </c>
      <c r="AM2593" s="51">
        <f t="shared" si="512"/>
        <v>0</v>
      </c>
      <c r="AN2593" s="51">
        <f t="shared" si="513"/>
        <v>0</v>
      </c>
    </row>
    <row r="2594" spans="1:40" x14ac:dyDescent="0.25">
      <c r="A2594" s="17"/>
      <c r="B2594" s="17"/>
      <c r="C2594" s="35"/>
      <c r="D2594" s="17"/>
      <c r="E2594" s="17"/>
      <c r="F2594" s="17"/>
      <c r="G2594" s="62">
        <f t="shared" si="514"/>
        <v>0</v>
      </c>
      <c r="H2594" s="17"/>
      <c r="I2594" s="17"/>
      <c r="J2594" s="17"/>
      <c r="K2594" s="17"/>
      <c r="L2594" s="17"/>
      <c r="M2594" s="17"/>
      <c r="N2594" s="17"/>
      <c r="O2594" s="17"/>
      <c r="P2594" s="115"/>
      <c r="Q2594" s="62">
        <f>IF(C2594&gt;A_Stammdaten!$B$12,0,SUM(G2594,H2594,J2594,K2594,M2594,N2594)-SUM(I2594,L2594,O2594,P2594))</f>
        <v>0</v>
      </c>
      <c r="R2594" s="17"/>
      <c r="S2594" s="17"/>
      <c r="T2594" s="17"/>
      <c r="U2594" s="62">
        <f t="shared" si="506"/>
        <v>0</v>
      </c>
      <c r="V2594" s="63">
        <f>IF(ISBLANK($B2594),0,VLOOKUP($B2594,Listen!$A$2:$C$45,2,FALSE))</f>
        <v>0</v>
      </c>
      <c r="W2594" s="63">
        <f>IF(ISBLANK($B2594),0,VLOOKUP($B2594,Listen!$A$2:$C$45,3,FALSE))</f>
        <v>0</v>
      </c>
      <c r="X2594" s="49">
        <f t="shared" si="505"/>
        <v>0</v>
      </c>
      <c r="Y2594" s="49">
        <f t="shared" si="504"/>
        <v>0</v>
      </c>
      <c r="Z2594" s="49">
        <f t="shared" si="504"/>
        <v>0</v>
      </c>
      <c r="AA2594" s="49">
        <f t="shared" si="504"/>
        <v>0</v>
      </c>
      <c r="AB2594" s="49">
        <f t="shared" si="504"/>
        <v>0</v>
      </c>
      <c r="AC2594" s="49">
        <f t="shared" si="504"/>
        <v>0</v>
      </c>
      <c r="AD2594" s="49">
        <f t="shared" si="504"/>
        <v>0</v>
      </c>
      <c r="AE2594" s="51">
        <f t="shared" si="515"/>
        <v>0</v>
      </c>
      <c r="AF2594" s="51">
        <f>IF(C2594=A_Stammdaten!$B$12,D_SAV!$U2594-D_SAV!$AG2594,HLOOKUP(A_Stammdaten!$B$12-1,$AH$4:$AN$4004,ROW(C2594)-3,FALSE)-$AG2594)</f>
        <v>0</v>
      </c>
      <c r="AG2594" s="51">
        <f>HLOOKUP(A_Stammdaten!$B$12,$AH$4:$AN$4004,ROW(C2594)-3,FALSE)</f>
        <v>0</v>
      </c>
      <c r="AH2594" s="51">
        <f t="shared" si="507"/>
        <v>0</v>
      </c>
      <c r="AI2594" s="51">
        <f t="shared" si="508"/>
        <v>0</v>
      </c>
      <c r="AJ2594" s="51">
        <f t="shared" si="509"/>
        <v>0</v>
      </c>
      <c r="AK2594" s="51">
        <f t="shared" si="510"/>
        <v>0</v>
      </c>
      <c r="AL2594" s="51">
        <f t="shared" si="511"/>
        <v>0</v>
      </c>
      <c r="AM2594" s="51">
        <f t="shared" si="512"/>
        <v>0</v>
      </c>
      <c r="AN2594" s="51">
        <f t="shared" si="513"/>
        <v>0</v>
      </c>
    </row>
    <row r="2595" spans="1:40" x14ac:dyDescent="0.25">
      <c r="A2595" s="17"/>
      <c r="B2595" s="17"/>
      <c r="C2595" s="35"/>
      <c r="D2595" s="17"/>
      <c r="E2595" s="17"/>
      <c r="F2595" s="17"/>
      <c r="G2595" s="62">
        <f t="shared" si="514"/>
        <v>0</v>
      </c>
      <c r="H2595" s="17"/>
      <c r="I2595" s="17"/>
      <c r="J2595" s="17"/>
      <c r="K2595" s="17"/>
      <c r="L2595" s="17"/>
      <c r="M2595" s="17"/>
      <c r="N2595" s="17"/>
      <c r="O2595" s="17"/>
      <c r="P2595" s="115"/>
      <c r="Q2595" s="62">
        <f>IF(C2595&gt;A_Stammdaten!$B$12,0,SUM(G2595,H2595,J2595,K2595,M2595,N2595)-SUM(I2595,L2595,O2595,P2595))</f>
        <v>0</v>
      </c>
      <c r="R2595" s="17"/>
      <c r="S2595" s="17"/>
      <c r="T2595" s="17"/>
      <c r="U2595" s="62">
        <f t="shared" si="506"/>
        <v>0</v>
      </c>
      <c r="V2595" s="63">
        <f>IF(ISBLANK($B2595),0,VLOOKUP($B2595,Listen!$A$2:$C$45,2,FALSE))</f>
        <v>0</v>
      </c>
      <c r="W2595" s="63">
        <f>IF(ISBLANK($B2595),0,VLOOKUP($B2595,Listen!$A$2:$C$45,3,FALSE))</f>
        <v>0</v>
      </c>
      <c r="X2595" s="49">
        <f t="shared" si="505"/>
        <v>0</v>
      </c>
      <c r="Y2595" s="49">
        <f t="shared" si="504"/>
        <v>0</v>
      </c>
      <c r="Z2595" s="49">
        <f t="shared" si="504"/>
        <v>0</v>
      </c>
      <c r="AA2595" s="49">
        <f t="shared" si="504"/>
        <v>0</v>
      </c>
      <c r="AB2595" s="49">
        <f t="shared" si="504"/>
        <v>0</v>
      </c>
      <c r="AC2595" s="49">
        <f t="shared" si="504"/>
        <v>0</v>
      </c>
      <c r="AD2595" s="49">
        <f t="shared" ref="Y2595:AD2638" si="516">$V2595</f>
        <v>0</v>
      </c>
      <c r="AE2595" s="51">
        <f t="shared" si="515"/>
        <v>0</v>
      </c>
      <c r="AF2595" s="51">
        <f>IF(C2595=A_Stammdaten!$B$12,D_SAV!$U2595-D_SAV!$AG2595,HLOOKUP(A_Stammdaten!$B$12-1,$AH$4:$AN$4004,ROW(C2595)-3,FALSE)-$AG2595)</f>
        <v>0</v>
      </c>
      <c r="AG2595" s="51">
        <f>HLOOKUP(A_Stammdaten!$B$12,$AH$4:$AN$4004,ROW(C2595)-3,FALSE)</f>
        <v>0</v>
      </c>
      <c r="AH2595" s="51">
        <f t="shared" si="507"/>
        <v>0</v>
      </c>
      <c r="AI2595" s="51">
        <f t="shared" si="508"/>
        <v>0</v>
      </c>
      <c r="AJ2595" s="51">
        <f t="shared" si="509"/>
        <v>0</v>
      </c>
      <c r="AK2595" s="51">
        <f t="shared" si="510"/>
        <v>0</v>
      </c>
      <c r="AL2595" s="51">
        <f t="shared" si="511"/>
        <v>0</v>
      </c>
      <c r="AM2595" s="51">
        <f t="shared" si="512"/>
        <v>0</v>
      </c>
      <c r="AN2595" s="51">
        <f t="shared" si="513"/>
        <v>0</v>
      </c>
    </row>
    <row r="2596" spans="1:40" x14ac:dyDescent="0.25">
      <c r="A2596" s="17"/>
      <c r="B2596" s="17"/>
      <c r="C2596" s="35"/>
      <c r="D2596" s="17"/>
      <c r="E2596" s="17"/>
      <c r="F2596" s="17"/>
      <c r="G2596" s="62">
        <f t="shared" si="514"/>
        <v>0</v>
      </c>
      <c r="H2596" s="17"/>
      <c r="I2596" s="17"/>
      <c r="J2596" s="17"/>
      <c r="K2596" s="17"/>
      <c r="L2596" s="17"/>
      <c r="M2596" s="17"/>
      <c r="N2596" s="17"/>
      <c r="O2596" s="17"/>
      <c r="P2596" s="115"/>
      <c r="Q2596" s="62">
        <f>IF(C2596&gt;A_Stammdaten!$B$12,0,SUM(G2596,H2596,J2596,K2596,M2596,N2596)-SUM(I2596,L2596,O2596,P2596))</f>
        <v>0</v>
      </c>
      <c r="R2596" s="17"/>
      <c r="S2596" s="17"/>
      <c r="T2596" s="17"/>
      <c r="U2596" s="62">
        <f t="shared" si="506"/>
        <v>0</v>
      </c>
      <c r="V2596" s="63">
        <f>IF(ISBLANK($B2596),0,VLOOKUP($B2596,Listen!$A$2:$C$45,2,FALSE))</f>
        <v>0</v>
      </c>
      <c r="W2596" s="63">
        <f>IF(ISBLANK($B2596),0,VLOOKUP($B2596,Listen!$A$2:$C$45,3,FALSE))</f>
        <v>0</v>
      </c>
      <c r="X2596" s="49">
        <f t="shared" si="505"/>
        <v>0</v>
      </c>
      <c r="Y2596" s="49">
        <f t="shared" si="516"/>
        <v>0</v>
      </c>
      <c r="Z2596" s="49">
        <f t="shared" si="516"/>
        <v>0</v>
      </c>
      <c r="AA2596" s="49">
        <f t="shared" si="516"/>
        <v>0</v>
      </c>
      <c r="AB2596" s="49">
        <f t="shared" si="516"/>
        <v>0</v>
      </c>
      <c r="AC2596" s="49">
        <f t="shared" si="516"/>
        <v>0</v>
      </c>
      <c r="AD2596" s="49">
        <f t="shared" si="516"/>
        <v>0</v>
      </c>
      <c r="AE2596" s="51">
        <f t="shared" si="515"/>
        <v>0</v>
      </c>
      <c r="AF2596" s="51">
        <f>IF(C2596=A_Stammdaten!$B$12,D_SAV!$U2596-D_SAV!$AG2596,HLOOKUP(A_Stammdaten!$B$12-1,$AH$4:$AN$4004,ROW(C2596)-3,FALSE)-$AG2596)</f>
        <v>0</v>
      </c>
      <c r="AG2596" s="51">
        <f>HLOOKUP(A_Stammdaten!$B$12,$AH$4:$AN$4004,ROW(C2596)-3,FALSE)</f>
        <v>0</v>
      </c>
      <c r="AH2596" s="51">
        <f t="shared" si="507"/>
        <v>0</v>
      </c>
      <c r="AI2596" s="51">
        <f t="shared" si="508"/>
        <v>0</v>
      </c>
      <c r="AJ2596" s="51">
        <f t="shared" si="509"/>
        <v>0</v>
      </c>
      <c r="AK2596" s="51">
        <f t="shared" si="510"/>
        <v>0</v>
      </c>
      <c r="AL2596" s="51">
        <f t="shared" si="511"/>
        <v>0</v>
      </c>
      <c r="AM2596" s="51">
        <f t="shared" si="512"/>
        <v>0</v>
      </c>
      <c r="AN2596" s="51">
        <f t="shared" si="513"/>
        <v>0</v>
      </c>
    </row>
    <row r="2597" spans="1:40" x14ac:dyDescent="0.25">
      <c r="A2597" s="17"/>
      <c r="B2597" s="17"/>
      <c r="C2597" s="35"/>
      <c r="D2597" s="17"/>
      <c r="E2597" s="17"/>
      <c r="F2597" s="17"/>
      <c r="G2597" s="62">
        <f t="shared" si="514"/>
        <v>0</v>
      </c>
      <c r="H2597" s="17"/>
      <c r="I2597" s="17"/>
      <c r="J2597" s="17"/>
      <c r="K2597" s="17"/>
      <c r="L2597" s="17"/>
      <c r="M2597" s="17"/>
      <c r="N2597" s="17"/>
      <c r="O2597" s="17"/>
      <c r="P2597" s="115"/>
      <c r="Q2597" s="62">
        <f>IF(C2597&gt;A_Stammdaten!$B$12,0,SUM(G2597,H2597,J2597,K2597,M2597,N2597)-SUM(I2597,L2597,O2597,P2597))</f>
        <v>0</v>
      </c>
      <c r="R2597" s="17"/>
      <c r="S2597" s="17"/>
      <c r="T2597" s="17"/>
      <c r="U2597" s="62">
        <f t="shared" si="506"/>
        <v>0</v>
      </c>
      <c r="V2597" s="63">
        <f>IF(ISBLANK($B2597),0,VLOOKUP($B2597,Listen!$A$2:$C$45,2,FALSE))</f>
        <v>0</v>
      </c>
      <c r="W2597" s="63">
        <f>IF(ISBLANK($B2597),0,VLOOKUP($B2597,Listen!$A$2:$C$45,3,FALSE))</f>
        <v>0</v>
      </c>
      <c r="X2597" s="49">
        <f t="shared" si="505"/>
        <v>0</v>
      </c>
      <c r="Y2597" s="49">
        <f t="shared" si="516"/>
        <v>0</v>
      </c>
      <c r="Z2597" s="49">
        <f t="shared" si="516"/>
        <v>0</v>
      </c>
      <c r="AA2597" s="49">
        <f t="shared" si="516"/>
        <v>0</v>
      </c>
      <c r="AB2597" s="49">
        <f t="shared" si="516"/>
        <v>0</v>
      </c>
      <c r="AC2597" s="49">
        <f t="shared" si="516"/>
        <v>0</v>
      </c>
      <c r="AD2597" s="49">
        <f t="shared" si="516"/>
        <v>0</v>
      </c>
      <c r="AE2597" s="51">
        <f t="shared" si="515"/>
        <v>0</v>
      </c>
      <c r="AF2597" s="51">
        <f>IF(C2597=A_Stammdaten!$B$12,D_SAV!$U2597-D_SAV!$AG2597,HLOOKUP(A_Stammdaten!$B$12-1,$AH$4:$AN$4004,ROW(C2597)-3,FALSE)-$AG2597)</f>
        <v>0</v>
      </c>
      <c r="AG2597" s="51">
        <f>HLOOKUP(A_Stammdaten!$B$12,$AH$4:$AN$4004,ROW(C2597)-3,FALSE)</f>
        <v>0</v>
      </c>
      <c r="AH2597" s="51">
        <f t="shared" si="507"/>
        <v>0</v>
      </c>
      <c r="AI2597" s="51">
        <f t="shared" si="508"/>
        <v>0</v>
      </c>
      <c r="AJ2597" s="51">
        <f t="shared" si="509"/>
        <v>0</v>
      </c>
      <c r="AK2597" s="51">
        <f t="shared" si="510"/>
        <v>0</v>
      </c>
      <c r="AL2597" s="51">
        <f t="shared" si="511"/>
        <v>0</v>
      </c>
      <c r="AM2597" s="51">
        <f t="shared" si="512"/>
        <v>0</v>
      </c>
      <c r="AN2597" s="51">
        <f t="shared" si="513"/>
        <v>0</v>
      </c>
    </row>
    <row r="2598" spans="1:40" x14ac:dyDescent="0.25">
      <c r="A2598" s="17"/>
      <c r="B2598" s="17"/>
      <c r="C2598" s="35"/>
      <c r="D2598" s="17"/>
      <c r="E2598" s="17"/>
      <c r="F2598" s="17"/>
      <c r="G2598" s="62">
        <f t="shared" si="514"/>
        <v>0</v>
      </c>
      <c r="H2598" s="17"/>
      <c r="I2598" s="17"/>
      <c r="J2598" s="17"/>
      <c r="K2598" s="17"/>
      <c r="L2598" s="17"/>
      <c r="M2598" s="17"/>
      <c r="N2598" s="17"/>
      <c r="O2598" s="17"/>
      <c r="P2598" s="115"/>
      <c r="Q2598" s="62">
        <f>IF(C2598&gt;A_Stammdaten!$B$12,0,SUM(G2598,H2598,J2598,K2598,M2598,N2598)-SUM(I2598,L2598,O2598,P2598))</f>
        <v>0</v>
      </c>
      <c r="R2598" s="17"/>
      <c r="S2598" s="17"/>
      <c r="T2598" s="17"/>
      <c r="U2598" s="62">
        <f t="shared" si="506"/>
        <v>0</v>
      </c>
      <c r="V2598" s="63">
        <f>IF(ISBLANK($B2598),0,VLOOKUP($B2598,Listen!$A$2:$C$45,2,FALSE))</f>
        <v>0</v>
      </c>
      <c r="W2598" s="63">
        <f>IF(ISBLANK($B2598),0,VLOOKUP($B2598,Listen!$A$2:$C$45,3,FALSE))</f>
        <v>0</v>
      </c>
      <c r="X2598" s="49">
        <f t="shared" si="505"/>
        <v>0</v>
      </c>
      <c r="Y2598" s="49">
        <f t="shared" si="516"/>
        <v>0</v>
      </c>
      <c r="Z2598" s="49">
        <f t="shared" si="516"/>
        <v>0</v>
      </c>
      <c r="AA2598" s="49">
        <f t="shared" si="516"/>
        <v>0</v>
      </c>
      <c r="AB2598" s="49">
        <f t="shared" si="516"/>
        <v>0</v>
      </c>
      <c r="AC2598" s="49">
        <f t="shared" si="516"/>
        <v>0</v>
      </c>
      <c r="AD2598" s="49">
        <f t="shared" si="516"/>
        <v>0</v>
      </c>
      <c r="AE2598" s="51">
        <f t="shared" si="515"/>
        <v>0</v>
      </c>
      <c r="AF2598" s="51">
        <f>IF(C2598=A_Stammdaten!$B$12,D_SAV!$U2598-D_SAV!$AG2598,HLOOKUP(A_Stammdaten!$B$12-1,$AH$4:$AN$4004,ROW(C2598)-3,FALSE)-$AG2598)</f>
        <v>0</v>
      </c>
      <c r="AG2598" s="51">
        <f>HLOOKUP(A_Stammdaten!$B$12,$AH$4:$AN$4004,ROW(C2598)-3,FALSE)</f>
        <v>0</v>
      </c>
      <c r="AH2598" s="51">
        <f t="shared" si="507"/>
        <v>0</v>
      </c>
      <c r="AI2598" s="51">
        <f t="shared" si="508"/>
        <v>0</v>
      </c>
      <c r="AJ2598" s="51">
        <f t="shared" si="509"/>
        <v>0</v>
      </c>
      <c r="AK2598" s="51">
        <f t="shared" si="510"/>
        <v>0</v>
      </c>
      <c r="AL2598" s="51">
        <f t="shared" si="511"/>
        <v>0</v>
      </c>
      <c r="AM2598" s="51">
        <f t="shared" si="512"/>
        <v>0</v>
      </c>
      <c r="AN2598" s="51">
        <f t="shared" si="513"/>
        <v>0</v>
      </c>
    </row>
    <row r="2599" spans="1:40" x14ac:dyDescent="0.25">
      <c r="A2599" s="17"/>
      <c r="B2599" s="17"/>
      <c r="C2599" s="35"/>
      <c r="D2599" s="17"/>
      <c r="E2599" s="17"/>
      <c r="F2599" s="17"/>
      <c r="G2599" s="62">
        <f t="shared" si="514"/>
        <v>0</v>
      </c>
      <c r="H2599" s="17"/>
      <c r="I2599" s="17"/>
      <c r="J2599" s="17"/>
      <c r="K2599" s="17"/>
      <c r="L2599" s="17"/>
      <c r="M2599" s="17"/>
      <c r="N2599" s="17"/>
      <c r="O2599" s="17"/>
      <c r="P2599" s="115"/>
      <c r="Q2599" s="62">
        <f>IF(C2599&gt;A_Stammdaten!$B$12,0,SUM(G2599,H2599,J2599,K2599,M2599,N2599)-SUM(I2599,L2599,O2599,P2599))</f>
        <v>0</v>
      </c>
      <c r="R2599" s="17"/>
      <c r="S2599" s="17"/>
      <c r="T2599" s="17"/>
      <c r="U2599" s="62">
        <f t="shared" si="506"/>
        <v>0</v>
      </c>
      <c r="V2599" s="63">
        <f>IF(ISBLANK($B2599),0,VLOOKUP($B2599,Listen!$A$2:$C$45,2,FALSE))</f>
        <v>0</v>
      </c>
      <c r="W2599" s="63">
        <f>IF(ISBLANK($B2599),0,VLOOKUP($B2599,Listen!$A$2:$C$45,3,FALSE))</f>
        <v>0</v>
      </c>
      <c r="X2599" s="49">
        <f t="shared" si="505"/>
        <v>0</v>
      </c>
      <c r="Y2599" s="49">
        <f t="shared" si="516"/>
        <v>0</v>
      </c>
      <c r="Z2599" s="49">
        <f t="shared" si="516"/>
        <v>0</v>
      </c>
      <c r="AA2599" s="49">
        <f t="shared" si="516"/>
        <v>0</v>
      </c>
      <c r="AB2599" s="49">
        <f t="shared" si="516"/>
        <v>0</v>
      </c>
      <c r="AC2599" s="49">
        <f t="shared" si="516"/>
        <v>0</v>
      </c>
      <c r="AD2599" s="49">
        <f t="shared" si="516"/>
        <v>0</v>
      </c>
      <c r="AE2599" s="51">
        <f t="shared" si="515"/>
        <v>0</v>
      </c>
      <c r="AF2599" s="51">
        <f>IF(C2599=A_Stammdaten!$B$12,D_SAV!$U2599-D_SAV!$AG2599,HLOOKUP(A_Stammdaten!$B$12-1,$AH$4:$AN$4004,ROW(C2599)-3,FALSE)-$AG2599)</f>
        <v>0</v>
      </c>
      <c r="AG2599" s="51">
        <f>HLOOKUP(A_Stammdaten!$B$12,$AH$4:$AN$4004,ROW(C2599)-3,FALSE)</f>
        <v>0</v>
      </c>
      <c r="AH2599" s="51">
        <f t="shared" si="507"/>
        <v>0</v>
      </c>
      <c r="AI2599" s="51">
        <f t="shared" si="508"/>
        <v>0</v>
      </c>
      <c r="AJ2599" s="51">
        <f t="shared" si="509"/>
        <v>0</v>
      </c>
      <c r="AK2599" s="51">
        <f t="shared" si="510"/>
        <v>0</v>
      </c>
      <c r="AL2599" s="51">
        <f t="shared" si="511"/>
        <v>0</v>
      </c>
      <c r="AM2599" s="51">
        <f t="shared" si="512"/>
        <v>0</v>
      </c>
      <c r="AN2599" s="51">
        <f t="shared" si="513"/>
        <v>0</v>
      </c>
    </row>
    <row r="2600" spans="1:40" x14ac:dyDescent="0.25">
      <c r="A2600" s="17"/>
      <c r="B2600" s="17"/>
      <c r="C2600" s="35"/>
      <c r="D2600" s="17"/>
      <c r="E2600" s="17"/>
      <c r="F2600" s="17"/>
      <c r="G2600" s="62">
        <f t="shared" si="514"/>
        <v>0</v>
      </c>
      <c r="H2600" s="17"/>
      <c r="I2600" s="17"/>
      <c r="J2600" s="17"/>
      <c r="K2600" s="17"/>
      <c r="L2600" s="17"/>
      <c r="M2600" s="17"/>
      <c r="N2600" s="17"/>
      <c r="O2600" s="17"/>
      <c r="P2600" s="115"/>
      <c r="Q2600" s="62">
        <f>IF(C2600&gt;A_Stammdaten!$B$12,0,SUM(G2600,H2600,J2600,K2600,M2600,N2600)-SUM(I2600,L2600,O2600,P2600))</f>
        <v>0</v>
      </c>
      <c r="R2600" s="17"/>
      <c r="S2600" s="17"/>
      <c r="T2600" s="17"/>
      <c r="U2600" s="62">
        <f t="shared" si="506"/>
        <v>0</v>
      </c>
      <c r="V2600" s="63">
        <f>IF(ISBLANK($B2600),0,VLOOKUP($B2600,Listen!$A$2:$C$45,2,FALSE))</f>
        <v>0</v>
      </c>
      <c r="W2600" s="63">
        <f>IF(ISBLANK($B2600),0,VLOOKUP($B2600,Listen!$A$2:$C$45,3,FALSE))</f>
        <v>0</v>
      </c>
      <c r="X2600" s="49">
        <f t="shared" si="505"/>
        <v>0</v>
      </c>
      <c r="Y2600" s="49">
        <f t="shared" si="516"/>
        <v>0</v>
      </c>
      <c r="Z2600" s="49">
        <f t="shared" si="516"/>
        <v>0</v>
      </c>
      <c r="AA2600" s="49">
        <f t="shared" si="516"/>
        <v>0</v>
      </c>
      <c r="AB2600" s="49">
        <f t="shared" si="516"/>
        <v>0</v>
      </c>
      <c r="AC2600" s="49">
        <f t="shared" si="516"/>
        <v>0</v>
      </c>
      <c r="AD2600" s="49">
        <f t="shared" si="516"/>
        <v>0</v>
      </c>
      <c r="AE2600" s="51">
        <f t="shared" si="515"/>
        <v>0</v>
      </c>
      <c r="AF2600" s="51">
        <f>IF(C2600=A_Stammdaten!$B$12,D_SAV!$U2600-D_SAV!$AG2600,HLOOKUP(A_Stammdaten!$B$12-1,$AH$4:$AN$4004,ROW(C2600)-3,FALSE)-$AG2600)</f>
        <v>0</v>
      </c>
      <c r="AG2600" s="51">
        <f>HLOOKUP(A_Stammdaten!$B$12,$AH$4:$AN$4004,ROW(C2600)-3,FALSE)</f>
        <v>0</v>
      </c>
      <c r="AH2600" s="51">
        <f t="shared" si="507"/>
        <v>0</v>
      </c>
      <c r="AI2600" s="51">
        <f t="shared" si="508"/>
        <v>0</v>
      </c>
      <c r="AJ2600" s="51">
        <f t="shared" si="509"/>
        <v>0</v>
      </c>
      <c r="AK2600" s="51">
        <f t="shared" si="510"/>
        <v>0</v>
      </c>
      <c r="AL2600" s="51">
        <f t="shared" si="511"/>
        <v>0</v>
      </c>
      <c r="AM2600" s="51">
        <f t="shared" si="512"/>
        <v>0</v>
      </c>
      <c r="AN2600" s="51">
        <f t="shared" si="513"/>
        <v>0</v>
      </c>
    </row>
    <row r="2601" spans="1:40" x14ac:dyDescent="0.25">
      <c r="A2601" s="17"/>
      <c r="B2601" s="17"/>
      <c r="C2601" s="35"/>
      <c r="D2601" s="17"/>
      <c r="E2601" s="17"/>
      <c r="F2601" s="17"/>
      <c r="G2601" s="62">
        <f t="shared" si="514"/>
        <v>0</v>
      </c>
      <c r="H2601" s="17"/>
      <c r="I2601" s="17"/>
      <c r="J2601" s="17"/>
      <c r="K2601" s="17"/>
      <c r="L2601" s="17"/>
      <c r="M2601" s="17"/>
      <c r="N2601" s="17"/>
      <c r="O2601" s="17"/>
      <c r="P2601" s="115"/>
      <c r="Q2601" s="62">
        <f>IF(C2601&gt;A_Stammdaten!$B$12,0,SUM(G2601,H2601,J2601,K2601,M2601,N2601)-SUM(I2601,L2601,O2601,P2601))</f>
        <v>0</v>
      </c>
      <c r="R2601" s="17"/>
      <c r="S2601" s="17"/>
      <c r="T2601" s="17"/>
      <c r="U2601" s="62">
        <f t="shared" si="506"/>
        <v>0</v>
      </c>
      <c r="V2601" s="63">
        <f>IF(ISBLANK($B2601),0,VLOOKUP($B2601,Listen!$A$2:$C$45,2,FALSE))</f>
        <v>0</v>
      </c>
      <c r="W2601" s="63">
        <f>IF(ISBLANK($B2601),0,VLOOKUP($B2601,Listen!$A$2:$C$45,3,FALSE))</f>
        <v>0</v>
      </c>
      <c r="X2601" s="49">
        <f t="shared" si="505"/>
        <v>0</v>
      </c>
      <c r="Y2601" s="49">
        <f t="shared" si="516"/>
        <v>0</v>
      </c>
      <c r="Z2601" s="49">
        <f t="shared" si="516"/>
        <v>0</v>
      </c>
      <c r="AA2601" s="49">
        <f t="shared" si="516"/>
        <v>0</v>
      </c>
      <c r="AB2601" s="49">
        <f t="shared" si="516"/>
        <v>0</v>
      </c>
      <c r="AC2601" s="49">
        <f t="shared" si="516"/>
        <v>0</v>
      </c>
      <c r="AD2601" s="49">
        <f t="shared" si="516"/>
        <v>0</v>
      </c>
      <c r="AE2601" s="51">
        <f t="shared" si="515"/>
        <v>0</v>
      </c>
      <c r="AF2601" s="51">
        <f>IF(C2601=A_Stammdaten!$B$12,D_SAV!$U2601-D_SAV!$AG2601,HLOOKUP(A_Stammdaten!$B$12-1,$AH$4:$AN$4004,ROW(C2601)-3,FALSE)-$AG2601)</f>
        <v>0</v>
      </c>
      <c r="AG2601" s="51">
        <f>HLOOKUP(A_Stammdaten!$B$12,$AH$4:$AN$4004,ROW(C2601)-3,FALSE)</f>
        <v>0</v>
      </c>
      <c r="AH2601" s="51">
        <f t="shared" si="507"/>
        <v>0</v>
      </c>
      <c r="AI2601" s="51">
        <f t="shared" si="508"/>
        <v>0</v>
      </c>
      <c r="AJ2601" s="51">
        <f t="shared" si="509"/>
        <v>0</v>
      </c>
      <c r="AK2601" s="51">
        <f t="shared" si="510"/>
        <v>0</v>
      </c>
      <c r="AL2601" s="51">
        <f t="shared" si="511"/>
        <v>0</v>
      </c>
      <c r="AM2601" s="51">
        <f t="shared" si="512"/>
        <v>0</v>
      </c>
      <c r="AN2601" s="51">
        <f t="shared" si="513"/>
        <v>0</v>
      </c>
    </row>
    <row r="2602" spans="1:40" x14ac:dyDescent="0.25">
      <c r="A2602" s="17"/>
      <c r="B2602" s="17"/>
      <c r="C2602" s="35"/>
      <c r="D2602" s="17"/>
      <c r="E2602" s="17"/>
      <c r="F2602" s="17"/>
      <c r="G2602" s="62">
        <f t="shared" si="514"/>
        <v>0</v>
      </c>
      <c r="H2602" s="17"/>
      <c r="I2602" s="17"/>
      <c r="J2602" s="17"/>
      <c r="K2602" s="17"/>
      <c r="L2602" s="17"/>
      <c r="M2602" s="17"/>
      <c r="N2602" s="17"/>
      <c r="O2602" s="17"/>
      <c r="P2602" s="115"/>
      <c r="Q2602" s="62">
        <f>IF(C2602&gt;A_Stammdaten!$B$12,0,SUM(G2602,H2602,J2602,K2602,M2602,N2602)-SUM(I2602,L2602,O2602,P2602))</f>
        <v>0</v>
      </c>
      <c r="R2602" s="17"/>
      <c r="S2602" s="17"/>
      <c r="T2602" s="17"/>
      <c r="U2602" s="62">
        <f t="shared" si="506"/>
        <v>0</v>
      </c>
      <c r="V2602" s="63">
        <f>IF(ISBLANK($B2602),0,VLOOKUP($B2602,Listen!$A$2:$C$45,2,FALSE))</f>
        <v>0</v>
      </c>
      <c r="W2602" s="63">
        <f>IF(ISBLANK($B2602),0,VLOOKUP($B2602,Listen!$A$2:$C$45,3,FALSE))</f>
        <v>0</v>
      </c>
      <c r="X2602" s="49">
        <f t="shared" si="505"/>
        <v>0</v>
      </c>
      <c r="Y2602" s="49">
        <f t="shared" si="516"/>
        <v>0</v>
      </c>
      <c r="Z2602" s="49">
        <f t="shared" si="516"/>
        <v>0</v>
      </c>
      <c r="AA2602" s="49">
        <f t="shared" si="516"/>
        <v>0</v>
      </c>
      <c r="AB2602" s="49">
        <f t="shared" si="516"/>
        <v>0</v>
      </c>
      <c r="AC2602" s="49">
        <f t="shared" si="516"/>
        <v>0</v>
      </c>
      <c r="AD2602" s="49">
        <f t="shared" si="516"/>
        <v>0</v>
      </c>
      <c r="AE2602" s="51">
        <f t="shared" si="515"/>
        <v>0</v>
      </c>
      <c r="AF2602" s="51">
        <f>IF(C2602=A_Stammdaten!$B$12,D_SAV!$U2602-D_SAV!$AG2602,HLOOKUP(A_Stammdaten!$B$12-1,$AH$4:$AN$4004,ROW(C2602)-3,FALSE)-$AG2602)</f>
        <v>0</v>
      </c>
      <c r="AG2602" s="51">
        <f>HLOOKUP(A_Stammdaten!$B$12,$AH$4:$AN$4004,ROW(C2602)-3,FALSE)</f>
        <v>0</v>
      </c>
      <c r="AH2602" s="51">
        <f t="shared" si="507"/>
        <v>0</v>
      </c>
      <c r="AI2602" s="51">
        <f t="shared" si="508"/>
        <v>0</v>
      </c>
      <c r="AJ2602" s="51">
        <f t="shared" si="509"/>
        <v>0</v>
      </c>
      <c r="AK2602" s="51">
        <f t="shared" si="510"/>
        <v>0</v>
      </c>
      <c r="AL2602" s="51">
        <f t="shared" si="511"/>
        <v>0</v>
      </c>
      <c r="AM2602" s="51">
        <f t="shared" si="512"/>
        <v>0</v>
      </c>
      <c r="AN2602" s="51">
        <f t="shared" si="513"/>
        <v>0</v>
      </c>
    </row>
    <row r="2603" spans="1:40" x14ac:dyDescent="0.25">
      <c r="A2603" s="17"/>
      <c r="B2603" s="17"/>
      <c r="C2603" s="35"/>
      <c r="D2603" s="17"/>
      <c r="E2603" s="17"/>
      <c r="F2603" s="17"/>
      <c r="G2603" s="62">
        <f t="shared" si="514"/>
        <v>0</v>
      </c>
      <c r="H2603" s="17"/>
      <c r="I2603" s="17"/>
      <c r="J2603" s="17"/>
      <c r="K2603" s="17"/>
      <c r="L2603" s="17"/>
      <c r="M2603" s="17"/>
      <c r="N2603" s="17"/>
      <c r="O2603" s="17"/>
      <c r="P2603" s="115"/>
      <c r="Q2603" s="62">
        <f>IF(C2603&gt;A_Stammdaten!$B$12,0,SUM(G2603,H2603,J2603,K2603,M2603,N2603)-SUM(I2603,L2603,O2603,P2603))</f>
        <v>0</v>
      </c>
      <c r="R2603" s="17"/>
      <c r="S2603" s="17"/>
      <c r="T2603" s="17"/>
      <c r="U2603" s="62">
        <f t="shared" si="506"/>
        <v>0</v>
      </c>
      <c r="V2603" s="63">
        <f>IF(ISBLANK($B2603),0,VLOOKUP($B2603,Listen!$A$2:$C$45,2,FALSE))</f>
        <v>0</v>
      </c>
      <c r="W2603" s="63">
        <f>IF(ISBLANK($B2603),0,VLOOKUP($B2603,Listen!$A$2:$C$45,3,FALSE))</f>
        <v>0</v>
      </c>
      <c r="X2603" s="49">
        <f t="shared" si="505"/>
        <v>0</v>
      </c>
      <c r="Y2603" s="49">
        <f t="shared" si="516"/>
        <v>0</v>
      </c>
      <c r="Z2603" s="49">
        <f t="shared" si="516"/>
        <v>0</v>
      </c>
      <c r="AA2603" s="49">
        <f t="shared" si="516"/>
        <v>0</v>
      </c>
      <c r="AB2603" s="49">
        <f t="shared" si="516"/>
        <v>0</v>
      </c>
      <c r="AC2603" s="49">
        <f t="shared" si="516"/>
        <v>0</v>
      </c>
      <c r="AD2603" s="49">
        <f t="shared" si="516"/>
        <v>0</v>
      </c>
      <c r="AE2603" s="51">
        <f t="shared" si="515"/>
        <v>0</v>
      </c>
      <c r="AF2603" s="51">
        <f>IF(C2603=A_Stammdaten!$B$12,D_SAV!$U2603-D_SAV!$AG2603,HLOOKUP(A_Stammdaten!$B$12-1,$AH$4:$AN$4004,ROW(C2603)-3,FALSE)-$AG2603)</f>
        <v>0</v>
      </c>
      <c r="AG2603" s="51">
        <f>HLOOKUP(A_Stammdaten!$B$12,$AH$4:$AN$4004,ROW(C2603)-3,FALSE)</f>
        <v>0</v>
      </c>
      <c r="AH2603" s="51">
        <f t="shared" si="507"/>
        <v>0</v>
      </c>
      <c r="AI2603" s="51">
        <f t="shared" si="508"/>
        <v>0</v>
      </c>
      <c r="AJ2603" s="51">
        <f t="shared" si="509"/>
        <v>0</v>
      </c>
      <c r="AK2603" s="51">
        <f t="shared" si="510"/>
        <v>0</v>
      </c>
      <c r="AL2603" s="51">
        <f t="shared" si="511"/>
        <v>0</v>
      </c>
      <c r="AM2603" s="51">
        <f t="shared" si="512"/>
        <v>0</v>
      </c>
      <c r="AN2603" s="51">
        <f t="shared" si="513"/>
        <v>0</v>
      </c>
    </row>
    <row r="2604" spans="1:40" x14ac:dyDescent="0.25">
      <c r="A2604" s="17"/>
      <c r="B2604" s="17"/>
      <c r="C2604" s="35"/>
      <c r="D2604" s="17"/>
      <c r="E2604" s="17"/>
      <c r="F2604" s="17"/>
      <c r="G2604" s="62">
        <f t="shared" si="514"/>
        <v>0</v>
      </c>
      <c r="H2604" s="17"/>
      <c r="I2604" s="17"/>
      <c r="J2604" s="17"/>
      <c r="K2604" s="17"/>
      <c r="L2604" s="17"/>
      <c r="M2604" s="17"/>
      <c r="N2604" s="17"/>
      <c r="O2604" s="17"/>
      <c r="P2604" s="115"/>
      <c r="Q2604" s="62">
        <f>IF(C2604&gt;A_Stammdaten!$B$12,0,SUM(G2604,H2604,J2604,K2604,M2604,N2604)-SUM(I2604,L2604,O2604,P2604))</f>
        <v>0</v>
      </c>
      <c r="R2604" s="17"/>
      <c r="S2604" s="17"/>
      <c r="T2604" s="17"/>
      <c r="U2604" s="62">
        <f t="shared" si="506"/>
        <v>0</v>
      </c>
      <c r="V2604" s="63">
        <f>IF(ISBLANK($B2604),0,VLOOKUP($B2604,Listen!$A$2:$C$45,2,FALSE))</f>
        <v>0</v>
      </c>
      <c r="W2604" s="63">
        <f>IF(ISBLANK($B2604),0,VLOOKUP($B2604,Listen!$A$2:$C$45,3,FALSE))</f>
        <v>0</v>
      </c>
      <c r="X2604" s="49">
        <f t="shared" si="505"/>
        <v>0</v>
      </c>
      <c r="Y2604" s="49">
        <f t="shared" si="516"/>
        <v>0</v>
      </c>
      <c r="Z2604" s="49">
        <f t="shared" si="516"/>
        <v>0</v>
      </c>
      <c r="AA2604" s="49">
        <f t="shared" si="516"/>
        <v>0</v>
      </c>
      <c r="AB2604" s="49">
        <f t="shared" si="516"/>
        <v>0</v>
      </c>
      <c r="AC2604" s="49">
        <f t="shared" si="516"/>
        <v>0</v>
      </c>
      <c r="AD2604" s="49">
        <f t="shared" si="516"/>
        <v>0</v>
      </c>
      <c r="AE2604" s="51">
        <f t="shared" si="515"/>
        <v>0</v>
      </c>
      <c r="AF2604" s="51">
        <f>IF(C2604=A_Stammdaten!$B$12,D_SAV!$U2604-D_SAV!$AG2604,HLOOKUP(A_Stammdaten!$B$12-1,$AH$4:$AN$4004,ROW(C2604)-3,FALSE)-$AG2604)</f>
        <v>0</v>
      </c>
      <c r="AG2604" s="51">
        <f>HLOOKUP(A_Stammdaten!$B$12,$AH$4:$AN$4004,ROW(C2604)-3,FALSE)</f>
        <v>0</v>
      </c>
      <c r="AH2604" s="51">
        <f t="shared" si="507"/>
        <v>0</v>
      </c>
      <c r="AI2604" s="51">
        <f t="shared" si="508"/>
        <v>0</v>
      </c>
      <c r="AJ2604" s="51">
        <f t="shared" si="509"/>
        <v>0</v>
      </c>
      <c r="AK2604" s="51">
        <f t="shared" si="510"/>
        <v>0</v>
      </c>
      <c r="AL2604" s="51">
        <f t="shared" si="511"/>
        <v>0</v>
      </c>
      <c r="AM2604" s="51">
        <f t="shared" si="512"/>
        <v>0</v>
      </c>
      <c r="AN2604" s="51">
        <f t="shared" si="513"/>
        <v>0</v>
      </c>
    </row>
    <row r="2605" spans="1:40" x14ac:dyDescent="0.25">
      <c r="A2605" s="17"/>
      <c r="B2605" s="17"/>
      <c r="C2605" s="35"/>
      <c r="D2605" s="17"/>
      <c r="E2605" s="17"/>
      <c r="F2605" s="17"/>
      <c r="G2605" s="62">
        <f t="shared" si="514"/>
        <v>0</v>
      </c>
      <c r="H2605" s="17"/>
      <c r="I2605" s="17"/>
      <c r="J2605" s="17"/>
      <c r="K2605" s="17"/>
      <c r="L2605" s="17"/>
      <c r="M2605" s="17"/>
      <c r="N2605" s="17"/>
      <c r="O2605" s="17"/>
      <c r="P2605" s="115"/>
      <c r="Q2605" s="62">
        <f>IF(C2605&gt;A_Stammdaten!$B$12,0,SUM(G2605,H2605,J2605,K2605,M2605,N2605)-SUM(I2605,L2605,O2605,P2605))</f>
        <v>0</v>
      </c>
      <c r="R2605" s="17"/>
      <c r="S2605" s="17"/>
      <c r="T2605" s="17"/>
      <c r="U2605" s="62">
        <f t="shared" si="506"/>
        <v>0</v>
      </c>
      <c r="V2605" s="63">
        <f>IF(ISBLANK($B2605),0,VLOOKUP($B2605,Listen!$A$2:$C$45,2,FALSE))</f>
        <v>0</v>
      </c>
      <c r="W2605" s="63">
        <f>IF(ISBLANK($B2605),0,VLOOKUP($B2605,Listen!$A$2:$C$45,3,FALSE))</f>
        <v>0</v>
      </c>
      <c r="X2605" s="49">
        <f t="shared" si="505"/>
        <v>0</v>
      </c>
      <c r="Y2605" s="49">
        <f t="shared" si="516"/>
        <v>0</v>
      </c>
      <c r="Z2605" s="49">
        <f t="shared" si="516"/>
        <v>0</v>
      </c>
      <c r="AA2605" s="49">
        <f t="shared" si="516"/>
        <v>0</v>
      </c>
      <c r="AB2605" s="49">
        <f t="shared" si="516"/>
        <v>0</v>
      </c>
      <c r="AC2605" s="49">
        <f t="shared" si="516"/>
        <v>0</v>
      </c>
      <c r="AD2605" s="49">
        <f t="shared" si="516"/>
        <v>0</v>
      </c>
      <c r="AE2605" s="51">
        <f t="shared" si="515"/>
        <v>0</v>
      </c>
      <c r="AF2605" s="51">
        <f>IF(C2605=A_Stammdaten!$B$12,D_SAV!$U2605-D_SAV!$AG2605,HLOOKUP(A_Stammdaten!$B$12-1,$AH$4:$AN$4004,ROW(C2605)-3,FALSE)-$AG2605)</f>
        <v>0</v>
      </c>
      <c r="AG2605" s="51">
        <f>HLOOKUP(A_Stammdaten!$B$12,$AH$4:$AN$4004,ROW(C2605)-3,FALSE)</f>
        <v>0</v>
      </c>
      <c r="AH2605" s="51">
        <f t="shared" si="507"/>
        <v>0</v>
      </c>
      <c r="AI2605" s="51">
        <f t="shared" si="508"/>
        <v>0</v>
      </c>
      <c r="AJ2605" s="51">
        <f t="shared" si="509"/>
        <v>0</v>
      </c>
      <c r="AK2605" s="51">
        <f t="shared" si="510"/>
        <v>0</v>
      </c>
      <c r="AL2605" s="51">
        <f t="shared" si="511"/>
        <v>0</v>
      </c>
      <c r="AM2605" s="51">
        <f t="shared" si="512"/>
        <v>0</v>
      </c>
      <c r="AN2605" s="51">
        <f t="shared" si="513"/>
        <v>0</v>
      </c>
    </row>
    <row r="2606" spans="1:40" x14ac:dyDescent="0.25">
      <c r="A2606" s="17"/>
      <c r="B2606" s="17"/>
      <c r="C2606" s="35"/>
      <c r="D2606" s="17"/>
      <c r="E2606" s="17"/>
      <c r="F2606" s="17"/>
      <c r="G2606" s="62">
        <f t="shared" si="514"/>
        <v>0</v>
      </c>
      <c r="H2606" s="17"/>
      <c r="I2606" s="17"/>
      <c r="J2606" s="17"/>
      <c r="K2606" s="17"/>
      <c r="L2606" s="17"/>
      <c r="M2606" s="17"/>
      <c r="N2606" s="17"/>
      <c r="O2606" s="17"/>
      <c r="P2606" s="115"/>
      <c r="Q2606" s="62">
        <f>IF(C2606&gt;A_Stammdaten!$B$12,0,SUM(G2606,H2606,J2606,K2606,M2606,N2606)-SUM(I2606,L2606,O2606,P2606))</f>
        <v>0</v>
      </c>
      <c r="R2606" s="17"/>
      <c r="S2606" s="17"/>
      <c r="T2606" s="17"/>
      <c r="U2606" s="62">
        <f t="shared" si="506"/>
        <v>0</v>
      </c>
      <c r="V2606" s="63">
        <f>IF(ISBLANK($B2606),0,VLOOKUP($B2606,Listen!$A$2:$C$45,2,FALSE))</f>
        <v>0</v>
      </c>
      <c r="W2606" s="63">
        <f>IF(ISBLANK($B2606),0,VLOOKUP($B2606,Listen!$A$2:$C$45,3,FALSE))</f>
        <v>0</v>
      </c>
      <c r="X2606" s="49">
        <f t="shared" si="505"/>
        <v>0</v>
      </c>
      <c r="Y2606" s="49">
        <f t="shared" si="516"/>
        <v>0</v>
      </c>
      <c r="Z2606" s="49">
        <f t="shared" si="516"/>
        <v>0</v>
      </c>
      <c r="AA2606" s="49">
        <f t="shared" si="516"/>
        <v>0</v>
      </c>
      <c r="AB2606" s="49">
        <f t="shared" si="516"/>
        <v>0</v>
      </c>
      <c r="AC2606" s="49">
        <f t="shared" si="516"/>
        <v>0</v>
      </c>
      <c r="AD2606" s="49">
        <f t="shared" si="516"/>
        <v>0</v>
      </c>
      <c r="AE2606" s="51">
        <f t="shared" si="515"/>
        <v>0</v>
      </c>
      <c r="AF2606" s="51">
        <f>IF(C2606=A_Stammdaten!$B$12,D_SAV!$U2606-D_SAV!$AG2606,HLOOKUP(A_Stammdaten!$B$12-1,$AH$4:$AN$4004,ROW(C2606)-3,FALSE)-$AG2606)</f>
        <v>0</v>
      </c>
      <c r="AG2606" s="51">
        <f>HLOOKUP(A_Stammdaten!$B$12,$AH$4:$AN$4004,ROW(C2606)-3,FALSE)</f>
        <v>0</v>
      </c>
      <c r="AH2606" s="51">
        <f t="shared" si="507"/>
        <v>0</v>
      </c>
      <c r="AI2606" s="51">
        <f t="shared" si="508"/>
        <v>0</v>
      </c>
      <c r="AJ2606" s="51">
        <f t="shared" si="509"/>
        <v>0</v>
      </c>
      <c r="AK2606" s="51">
        <f t="shared" si="510"/>
        <v>0</v>
      </c>
      <c r="AL2606" s="51">
        <f t="shared" si="511"/>
        <v>0</v>
      </c>
      <c r="AM2606" s="51">
        <f t="shared" si="512"/>
        <v>0</v>
      </c>
      <c r="AN2606" s="51">
        <f t="shared" si="513"/>
        <v>0</v>
      </c>
    </row>
    <row r="2607" spans="1:40" x14ac:dyDescent="0.25">
      <c r="A2607" s="17"/>
      <c r="B2607" s="17"/>
      <c r="C2607" s="35"/>
      <c r="D2607" s="17"/>
      <c r="E2607" s="17"/>
      <c r="F2607" s="17"/>
      <c r="G2607" s="62">
        <f t="shared" si="514"/>
        <v>0</v>
      </c>
      <c r="H2607" s="17"/>
      <c r="I2607" s="17"/>
      <c r="J2607" s="17"/>
      <c r="K2607" s="17"/>
      <c r="L2607" s="17"/>
      <c r="M2607" s="17"/>
      <c r="N2607" s="17"/>
      <c r="O2607" s="17"/>
      <c r="P2607" s="115"/>
      <c r="Q2607" s="62">
        <f>IF(C2607&gt;A_Stammdaten!$B$12,0,SUM(G2607,H2607,J2607,K2607,M2607,N2607)-SUM(I2607,L2607,O2607,P2607))</f>
        <v>0</v>
      </c>
      <c r="R2607" s="17"/>
      <c r="S2607" s="17"/>
      <c r="T2607" s="17"/>
      <c r="U2607" s="62">
        <f t="shared" si="506"/>
        <v>0</v>
      </c>
      <c r="V2607" s="63">
        <f>IF(ISBLANK($B2607),0,VLOOKUP($B2607,Listen!$A$2:$C$45,2,FALSE))</f>
        <v>0</v>
      </c>
      <c r="W2607" s="63">
        <f>IF(ISBLANK($B2607),0,VLOOKUP($B2607,Listen!$A$2:$C$45,3,FALSE))</f>
        <v>0</v>
      </c>
      <c r="X2607" s="49">
        <f t="shared" si="505"/>
        <v>0</v>
      </c>
      <c r="Y2607" s="49">
        <f t="shared" si="516"/>
        <v>0</v>
      </c>
      <c r="Z2607" s="49">
        <f t="shared" si="516"/>
        <v>0</v>
      </c>
      <c r="AA2607" s="49">
        <f t="shared" si="516"/>
        <v>0</v>
      </c>
      <c r="AB2607" s="49">
        <f t="shared" si="516"/>
        <v>0</v>
      </c>
      <c r="AC2607" s="49">
        <f t="shared" si="516"/>
        <v>0</v>
      </c>
      <c r="AD2607" s="49">
        <f t="shared" si="516"/>
        <v>0</v>
      </c>
      <c r="AE2607" s="51">
        <f t="shared" si="515"/>
        <v>0</v>
      </c>
      <c r="AF2607" s="51">
        <f>IF(C2607=A_Stammdaten!$B$12,D_SAV!$U2607-D_SAV!$AG2607,HLOOKUP(A_Stammdaten!$B$12-1,$AH$4:$AN$4004,ROW(C2607)-3,FALSE)-$AG2607)</f>
        <v>0</v>
      </c>
      <c r="AG2607" s="51">
        <f>HLOOKUP(A_Stammdaten!$B$12,$AH$4:$AN$4004,ROW(C2607)-3,FALSE)</f>
        <v>0</v>
      </c>
      <c r="AH2607" s="51">
        <f t="shared" si="507"/>
        <v>0</v>
      </c>
      <c r="AI2607" s="51">
        <f t="shared" si="508"/>
        <v>0</v>
      </c>
      <c r="AJ2607" s="51">
        <f t="shared" si="509"/>
        <v>0</v>
      </c>
      <c r="AK2607" s="51">
        <f t="shared" si="510"/>
        <v>0</v>
      </c>
      <c r="AL2607" s="51">
        <f t="shared" si="511"/>
        <v>0</v>
      </c>
      <c r="AM2607" s="51">
        <f t="shared" si="512"/>
        <v>0</v>
      </c>
      <c r="AN2607" s="51">
        <f t="shared" si="513"/>
        <v>0</v>
      </c>
    </row>
    <row r="2608" spans="1:40" x14ac:dyDescent="0.25">
      <c r="A2608" s="17"/>
      <c r="B2608" s="17"/>
      <c r="C2608" s="35"/>
      <c r="D2608" s="17"/>
      <c r="E2608" s="17"/>
      <c r="F2608" s="17"/>
      <c r="G2608" s="62">
        <f t="shared" si="514"/>
        <v>0</v>
      </c>
      <c r="H2608" s="17"/>
      <c r="I2608" s="17"/>
      <c r="J2608" s="17"/>
      <c r="K2608" s="17"/>
      <c r="L2608" s="17"/>
      <c r="M2608" s="17"/>
      <c r="N2608" s="17"/>
      <c r="O2608" s="17"/>
      <c r="P2608" s="115"/>
      <c r="Q2608" s="62">
        <f>IF(C2608&gt;A_Stammdaten!$B$12,0,SUM(G2608,H2608,J2608,K2608,M2608,N2608)-SUM(I2608,L2608,O2608,P2608))</f>
        <v>0</v>
      </c>
      <c r="R2608" s="17"/>
      <c r="S2608" s="17"/>
      <c r="T2608" s="17"/>
      <c r="U2608" s="62">
        <f t="shared" si="506"/>
        <v>0</v>
      </c>
      <c r="V2608" s="63">
        <f>IF(ISBLANK($B2608),0,VLOOKUP($B2608,Listen!$A$2:$C$45,2,FALSE))</f>
        <v>0</v>
      </c>
      <c r="W2608" s="63">
        <f>IF(ISBLANK($B2608),0,VLOOKUP($B2608,Listen!$A$2:$C$45,3,FALSE))</f>
        <v>0</v>
      </c>
      <c r="X2608" s="49">
        <f t="shared" si="505"/>
        <v>0</v>
      </c>
      <c r="Y2608" s="49">
        <f t="shared" si="516"/>
        <v>0</v>
      </c>
      <c r="Z2608" s="49">
        <f t="shared" si="516"/>
        <v>0</v>
      </c>
      <c r="AA2608" s="49">
        <f t="shared" si="516"/>
        <v>0</v>
      </c>
      <c r="AB2608" s="49">
        <f t="shared" si="516"/>
        <v>0</v>
      </c>
      <c r="AC2608" s="49">
        <f t="shared" si="516"/>
        <v>0</v>
      </c>
      <c r="AD2608" s="49">
        <f t="shared" si="516"/>
        <v>0</v>
      </c>
      <c r="AE2608" s="51">
        <f t="shared" si="515"/>
        <v>0</v>
      </c>
      <c r="AF2608" s="51">
        <f>IF(C2608=A_Stammdaten!$B$12,D_SAV!$U2608-D_SAV!$AG2608,HLOOKUP(A_Stammdaten!$B$12-1,$AH$4:$AN$4004,ROW(C2608)-3,FALSE)-$AG2608)</f>
        <v>0</v>
      </c>
      <c r="AG2608" s="51">
        <f>HLOOKUP(A_Stammdaten!$B$12,$AH$4:$AN$4004,ROW(C2608)-3,FALSE)</f>
        <v>0</v>
      </c>
      <c r="AH2608" s="51">
        <f t="shared" si="507"/>
        <v>0</v>
      </c>
      <c r="AI2608" s="51">
        <f t="shared" si="508"/>
        <v>0</v>
      </c>
      <c r="AJ2608" s="51">
        <f t="shared" si="509"/>
        <v>0</v>
      </c>
      <c r="AK2608" s="51">
        <f t="shared" si="510"/>
        <v>0</v>
      </c>
      <c r="AL2608" s="51">
        <f t="shared" si="511"/>
        <v>0</v>
      </c>
      <c r="AM2608" s="51">
        <f t="shared" si="512"/>
        <v>0</v>
      </c>
      <c r="AN2608" s="51">
        <f t="shared" si="513"/>
        <v>0</v>
      </c>
    </row>
    <row r="2609" spans="1:40" x14ac:dyDescent="0.25">
      <c r="A2609" s="17"/>
      <c r="B2609" s="17"/>
      <c r="C2609" s="35"/>
      <c r="D2609" s="17"/>
      <c r="E2609" s="17"/>
      <c r="F2609" s="17"/>
      <c r="G2609" s="62">
        <f t="shared" si="514"/>
        <v>0</v>
      </c>
      <c r="H2609" s="17"/>
      <c r="I2609" s="17"/>
      <c r="J2609" s="17"/>
      <c r="K2609" s="17"/>
      <c r="L2609" s="17"/>
      <c r="M2609" s="17"/>
      <c r="N2609" s="17"/>
      <c r="O2609" s="17"/>
      <c r="P2609" s="115"/>
      <c r="Q2609" s="62">
        <f>IF(C2609&gt;A_Stammdaten!$B$12,0,SUM(G2609,H2609,J2609,K2609,M2609,N2609)-SUM(I2609,L2609,O2609,P2609))</f>
        <v>0</v>
      </c>
      <c r="R2609" s="17"/>
      <c r="S2609" s="17"/>
      <c r="T2609" s="17"/>
      <c r="U2609" s="62">
        <f t="shared" si="506"/>
        <v>0</v>
      </c>
      <c r="V2609" s="63">
        <f>IF(ISBLANK($B2609),0,VLOOKUP($B2609,Listen!$A$2:$C$45,2,FALSE))</f>
        <v>0</v>
      </c>
      <c r="W2609" s="63">
        <f>IF(ISBLANK($B2609),0,VLOOKUP($B2609,Listen!$A$2:$C$45,3,FALSE))</f>
        <v>0</v>
      </c>
      <c r="X2609" s="49">
        <f t="shared" si="505"/>
        <v>0</v>
      </c>
      <c r="Y2609" s="49">
        <f t="shared" si="516"/>
        <v>0</v>
      </c>
      <c r="Z2609" s="49">
        <f t="shared" si="516"/>
        <v>0</v>
      </c>
      <c r="AA2609" s="49">
        <f t="shared" si="516"/>
        <v>0</v>
      </c>
      <c r="AB2609" s="49">
        <f t="shared" si="516"/>
        <v>0</v>
      </c>
      <c r="AC2609" s="49">
        <f t="shared" si="516"/>
        <v>0</v>
      </c>
      <c r="AD2609" s="49">
        <f t="shared" si="516"/>
        <v>0</v>
      </c>
      <c r="AE2609" s="51">
        <f t="shared" si="515"/>
        <v>0</v>
      </c>
      <c r="AF2609" s="51">
        <f>IF(C2609=A_Stammdaten!$B$12,D_SAV!$U2609-D_SAV!$AG2609,HLOOKUP(A_Stammdaten!$B$12-1,$AH$4:$AN$4004,ROW(C2609)-3,FALSE)-$AG2609)</f>
        <v>0</v>
      </c>
      <c r="AG2609" s="51">
        <f>HLOOKUP(A_Stammdaten!$B$12,$AH$4:$AN$4004,ROW(C2609)-3,FALSE)</f>
        <v>0</v>
      </c>
      <c r="AH2609" s="51">
        <f t="shared" si="507"/>
        <v>0</v>
      </c>
      <c r="AI2609" s="51">
        <f t="shared" si="508"/>
        <v>0</v>
      </c>
      <c r="AJ2609" s="51">
        <f t="shared" si="509"/>
        <v>0</v>
      </c>
      <c r="AK2609" s="51">
        <f t="shared" si="510"/>
        <v>0</v>
      </c>
      <c r="AL2609" s="51">
        <f t="shared" si="511"/>
        <v>0</v>
      </c>
      <c r="AM2609" s="51">
        <f t="shared" si="512"/>
        <v>0</v>
      </c>
      <c r="AN2609" s="51">
        <f t="shared" si="513"/>
        <v>0</v>
      </c>
    </row>
    <row r="2610" spans="1:40" x14ac:dyDescent="0.25">
      <c r="A2610" s="17"/>
      <c r="B2610" s="17"/>
      <c r="C2610" s="35"/>
      <c r="D2610" s="17"/>
      <c r="E2610" s="17"/>
      <c r="F2610" s="17"/>
      <c r="G2610" s="62">
        <f t="shared" si="514"/>
        <v>0</v>
      </c>
      <c r="H2610" s="17"/>
      <c r="I2610" s="17"/>
      <c r="J2610" s="17"/>
      <c r="K2610" s="17"/>
      <c r="L2610" s="17"/>
      <c r="M2610" s="17"/>
      <c r="N2610" s="17"/>
      <c r="O2610" s="17"/>
      <c r="P2610" s="115"/>
      <c r="Q2610" s="62">
        <f>IF(C2610&gt;A_Stammdaten!$B$12,0,SUM(G2610,H2610,J2610,K2610,M2610,N2610)-SUM(I2610,L2610,O2610,P2610))</f>
        <v>0</v>
      </c>
      <c r="R2610" s="17"/>
      <c r="S2610" s="17"/>
      <c r="T2610" s="17"/>
      <c r="U2610" s="62">
        <f t="shared" si="506"/>
        <v>0</v>
      </c>
      <c r="V2610" s="63">
        <f>IF(ISBLANK($B2610),0,VLOOKUP($B2610,Listen!$A$2:$C$45,2,FALSE))</f>
        <v>0</v>
      </c>
      <c r="W2610" s="63">
        <f>IF(ISBLANK($B2610),0,VLOOKUP($B2610,Listen!$A$2:$C$45,3,FALSE))</f>
        <v>0</v>
      </c>
      <c r="X2610" s="49">
        <f t="shared" si="505"/>
        <v>0</v>
      </c>
      <c r="Y2610" s="49">
        <f t="shared" si="516"/>
        <v>0</v>
      </c>
      <c r="Z2610" s="49">
        <f t="shared" si="516"/>
        <v>0</v>
      </c>
      <c r="AA2610" s="49">
        <f t="shared" si="516"/>
        <v>0</v>
      </c>
      <c r="AB2610" s="49">
        <f t="shared" si="516"/>
        <v>0</v>
      </c>
      <c r="AC2610" s="49">
        <f t="shared" si="516"/>
        <v>0</v>
      </c>
      <c r="AD2610" s="49">
        <f t="shared" si="516"/>
        <v>0</v>
      </c>
      <c r="AE2610" s="51">
        <f t="shared" si="515"/>
        <v>0</v>
      </c>
      <c r="AF2610" s="51">
        <f>IF(C2610=A_Stammdaten!$B$12,D_SAV!$U2610-D_SAV!$AG2610,HLOOKUP(A_Stammdaten!$B$12-1,$AH$4:$AN$4004,ROW(C2610)-3,FALSE)-$AG2610)</f>
        <v>0</v>
      </c>
      <c r="AG2610" s="51">
        <f>HLOOKUP(A_Stammdaten!$B$12,$AH$4:$AN$4004,ROW(C2610)-3,FALSE)</f>
        <v>0</v>
      </c>
      <c r="AH2610" s="51">
        <f t="shared" si="507"/>
        <v>0</v>
      </c>
      <c r="AI2610" s="51">
        <f t="shared" si="508"/>
        <v>0</v>
      </c>
      <c r="AJ2610" s="51">
        <f t="shared" si="509"/>
        <v>0</v>
      </c>
      <c r="AK2610" s="51">
        <f t="shared" si="510"/>
        <v>0</v>
      </c>
      <c r="AL2610" s="51">
        <f t="shared" si="511"/>
        <v>0</v>
      </c>
      <c r="AM2610" s="51">
        <f t="shared" si="512"/>
        <v>0</v>
      </c>
      <c r="AN2610" s="51">
        <f t="shared" si="513"/>
        <v>0</v>
      </c>
    </row>
    <row r="2611" spans="1:40" x14ac:dyDescent="0.25">
      <c r="A2611" s="17"/>
      <c r="B2611" s="17"/>
      <c r="C2611" s="35"/>
      <c r="D2611" s="17"/>
      <c r="E2611" s="17"/>
      <c r="F2611" s="17"/>
      <c r="G2611" s="62">
        <f t="shared" si="514"/>
        <v>0</v>
      </c>
      <c r="H2611" s="17"/>
      <c r="I2611" s="17"/>
      <c r="J2611" s="17"/>
      <c r="K2611" s="17"/>
      <c r="L2611" s="17"/>
      <c r="M2611" s="17"/>
      <c r="N2611" s="17"/>
      <c r="O2611" s="17"/>
      <c r="P2611" s="115"/>
      <c r="Q2611" s="62">
        <f>IF(C2611&gt;A_Stammdaten!$B$12,0,SUM(G2611,H2611,J2611,K2611,M2611,N2611)-SUM(I2611,L2611,O2611,P2611))</f>
        <v>0</v>
      </c>
      <c r="R2611" s="17"/>
      <c r="S2611" s="17"/>
      <c r="T2611" s="17"/>
      <c r="U2611" s="62">
        <f t="shared" si="506"/>
        <v>0</v>
      </c>
      <c r="V2611" s="63">
        <f>IF(ISBLANK($B2611),0,VLOOKUP($B2611,Listen!$A$2:$C$45,2,FALSE))</f>
        <v>0</v>
      </c>
      <c r="W2611" s="63">
        <f>IF(ISBLANK($B2611),0,VLOOKUP($B2611,Listen!$A$2:$C$45,3,FALSE))</f>
        <v>0</v>
      </c>
      <c r="X2611" s="49">
        <f t="shared" si="505"/>
        <v>0</v>
      </c>
      <c r="Y2611" s="49">
        <f t="shared" si="516"/>
        <v>0</v>
      </c>
      <c r="Z2611" s="49">
        <f t="shared" si="516"/>
        <v>0</v>
      </c>
      <c r="AA2611" s="49">
        <f t="shared" si="516"/>
        <v>0</v>
      </c>
      <c r="AB2611" s="49">
        <f t="shared" si="516"/>
        <v>0</v>
      </c>
      <c r="AC2611" s="49">
        <f t="shared" si="516"/>
        <v>0</v>
      </c>
      <c r="AD2611" s="49">
        <f t="shared" si="516"/>
        <v>0</v>
      </c>
      <c r="AE2611" s="51">
        <f t="shared" si="515"/>
        <v>0</v>
      </c>
      <c r="AF2611" s="51">
        <f>IF(C2611=A_Stammdaten!$B$12,D_SAV!$U2611-D_SAV!$AG2611,HLOOKUP(A_Stammdaten!$B$12-1,$AH$4:$AN$4004,ROW(C2611)-3,FALSE)-$AG2611)</f>
        <v>0</v>
      </c>
      <c r="AG2611" s="51">
        <f>HLOOKUP(A_Stammdaten!$B$12,$AH$4:$AN$4004,ROW(C2611)-3,FALSE)</f>
        <v>0</v>
      </c>
      <c r="AH2611" s="51">
        <f t="shared" si="507"/>
        <v>0</v>
      </c>
      <c r="AI2611" s="51">
        <f t="shared" si="508"/>
        <v>0</v>
      </c>
      <c r="AJ2611" s="51">
        <f t="shared" si="509"/>
        <v>0</v>
      </c>
      <c r="AK2611" s="51">
        <f t="shared" si="510"/>
        <v>0</v>
      </c>
      <c r="AL2611" s="51">
        <f t="shared" si="511"/>
        <v>0</v>
      </c>
      <c r="AM2611" s="51">
        <f t="shared" si="512"/>
        <v>0</v>
      </c>
      <c r="AN2611" s="51">
        <f t="shared" si="513"/>
        <v>0</v>
      </c>
    </row>
    <row r="2612" spans="1:40" x14ac:dyDescent="0.25">
      <c r="A2612" s="17"/>
      <c r="B2612" s="17"/>
      <c r="C2612" s="35"/>
      <c r="D2612" s="17"/>
      <c r="E2612" s="17"/>
      <c r="F2612" s="17"/>
      <c r="G2612" s="62">
        <f t="shared" si="514"/>
        <v>0</v>
      </c>
      <c r="H2612" s="17"/>
      <c r="I2612" s="17"/>
      <c r="J2612" s="17"/>
      <c r="K2612" s="17"/>
      <c r="L2612" s="17"/>
      <c r="M2612" s="17"/>
      <c r="N2612" s="17"/>
      <c r="O2612" s="17"/>
      <c r="P2612" s="115"/>
      <c r="Q2612" s="62">
        <f>IF(C2612&gt;A_Stammdaten!$B$12,0,SUM(G2612,H2612,J2612,K2612,M2612,N2612)-SUM(I2612,L2612,O2612,P2612))</f>
        <v>0</v>
      </c>
      <c r="R2612" s="17"/>
      <c r="S2612" s="17"/>
      <c r="T2612" s="17"/>
      <c r="U2612" s="62">
        <f t="shared" si="506"/>
        <v>0</v>
      </c>
      <c r="V2612" s="63">
        <f>IF(ISBLANK($B2612),0,VLOOKUP($B2612,Listen!$A$2:$C$45,2,FALSE))</f>
        <v>0</v>
      </c>
      <c r="W2612" s="63">
        <f>IF(ISBLANK($B2612),0,VLOOKUP($B2612,Listen!$A$2:$C$45,3,FALSE))</f>
        <v>0</v>
      </c>
      <c r="X2612" s="49">
        <f t="shared" si="505"/>
        <v>0</v>
      </c>
      <c r="Y2612" s="49">
        <f t="shared" si="516"/>
        <v>0</v>
      </c>
      <c r="Z2612" s="49">
        <f t="shared" si="516"/>
        <v>0</v>
      </c>
      <c r="AA2612" s="49">
        <f t="shared" si="516"/>
        <v>0</v>
      </c>
      <c r="AB2612" s="49">
        <f t="shared" si="516"/>
        <v>0</v>
      </c>
      <c r="AC2612" s="49">
        <f t="shared" si="516"/>
        <v>0</v>
      </c>
      <c r="AD2612" s="49">
        <f t="shared" si="516"/>
        <v>0</v>
      </c>
      <c r="AE2612" s="51">
        <f t="shared" si="515"/>
        <v>0</v>
      </c>
      <c r="AF2612" s="51">
        <f>IF(C2612=A_Stammdaten!$B$12,D_SAV!$U2612-D_SAV!$AG2612,HLOOKUP(A_Stammdaten!$B$12-1,$AH$4:$AN$4004,ROW(C2612)-3,FALSE)-$AG2612)</f>
        <v>0</v>
      </c>
      <c r="AG2612" s="51">
        <f>HLOOKUP(A_Stammdaten!$B$12,$AH$4:$AN$4004,ROW(C2612)-3,FALSE)</f>
        <v>0</v>
      </c>
      <c r="AH2612" s="51">
        <f t="shared" si="507"/>
        <v>0</v>
      </c>
      <c r="AI2612" s="51">
        <f t="shared" si="508"/>
        <v>0</v>
      </c>
      <c r="AJ2612" s="51">
        <f t="shared" si="509"/>
        <v>0</v>
      </c>
      <c r="AK2612" s="51">
        <f t="shared" si="510"/>
        <v>0</v>
      </c>
      <c r="AL2612" s="51">
        <f t="shared" si="511"/>
        <v>0</v>
      </c>
      <c r="AM2612" s="51">
        <f t="shared" si="512"/>
        <v>0</v>
      </c>
      <c r="AN2612" s="51">
        <f t="shared" si="513"/>
        <v>0</v>
      </c>
    </row>
    <row r="2613" spans="1:40" x14ac:dyDescent="0.25">
      <c r="A2613" s="17"/>
      <c r="B2613" s="17"/>
      <c r="C2613" s="35"/>
      <c r="D2613" s="17"/>
      <c r="E2613" s="17"/>
      <c r="F2613" s="17"/>
      <c r="G2613" s="62">
        <f t="shared" si="514"/>
        <v>0</v>
      </c>
      <c r="H2613" s="17"/>
      <c r="I2613" s="17"/>
      <c r="J2613" s="17"/>
      <c r="K2613" s="17"/>
      <c r="L2613" s="17"/>
      <c r="M2613" s="17"/>
      <c r="N2613" s="17"/>
      <c r="O2613" s="17"/>
      <c r="P2613" s="115"/>
      <c r="Q2613" s="62">
        <f>IF(C2613&gt;A_Stammdaten!$B$12,0,SUM(G2613,H2613,J2613,K2613,M2613,N2613)-SUM(I2613,L2613,O2613,P2613))</f>
        <v>0</v>
      </c>
      <c r="R2613" s="17"/>
      <c r="S2613" s="17"/>
      <c r="T2613" s="17"/>
      <c r="U2613" s="62">
        <f t="shared" si="506"/>
        <v>0</v>
      </c>
      <c r="V2613" s="63">
        <f>IF(ISBLANK($B2613),0,VLOOKUP($B2613,Listen!$A$2:$C$45,2,FALSE))</f>
        <v>0</v>
      </c>
      <c r="W2613" s="63">
        <f>IF(ISBLANK($B2613),0,VLOOKUP($B2613,Listen!$A$2:$C$45,3,FALSE))</f>
        <v>0</v>
      </c>
      <c r="X2613" s="49">
        <f t="shared" si="505"/>
        <v>0</v>
      </c>
      <c r="Y2613" s="49">
        <f t="shared" si="516"/>
        <v>0</v>
      </c>
      <c r="Z2613" s="49">
        <f t="shared" si="516"/>
        <v>0</v>
      </c>
      <c r="AA2613" s="49">
        <f t="shared" si="516"/>
        <v>0</v>
      </c>
      <c r="AB2613" s="49">
        <f t="shared" si="516"/>
        <v>0</v>
      </c>
      <c r="AC2613" s="49">
        <f t="shared" si="516"/>
        <v>0</v>
      </c>
      <c r="AD2613" s="49">
        <f t="shared" si="516"/>
        <v>0</v>
      </c>
      <c r="AE2613" s="51">
        <f t="shared" si="515"/>
        <v>0</v>
      </c>
      <c r="AF2613" s="51">
        <f>IF(C2613=A_Stammdaten!$B$12,D_SAV!$U2613-D_SAV!$AG2613,HLOOKUP(A_Stammdaten!$B$12-1,$AH$4:$AN$4004,ROW(C2613)-3,FALSE)-$AG2613)</f>
        <v>0</v>
      </c>
      <c r="AG2613" s="51">
        <f>HLOOKUP(A_Stammdaten!$B$12,$AH$4:$AN$4004,ROW(C2613)-3,FALSE)</f>
        <v>0</v>
      </c>
      <c r="AH2613" s="51">
        <f t="shared" si="507"/>
        <v>0</v>
      </c>
      <c r="AI2613" s="51">
        <f t="shared" si="508"/>
        <v>0</v>
      </c>
      <c r="AJ2613" s="51">
        <f t="shared" si="509"/>
        <v>0</v>
      </c>
      <c r="AK2613" s="51">
        <f t="shared" si="510"/>
        <v>0</v>
      </c>
      <c r="AL2613" s="51">
        <f t="shared" si="511"/>
        <v>0</v>
      </c>
      <c r="AM2613" s="51">
        <f t="shared" si="512"/>
        <v>0</v>
      </c>
      <c r="AN2613" s="51">
        <f t="shared" si="513"/>
        <v>0</v>
      </c>
    </row>
    <row r="2614" spans="1:40" x14ac:dyDescent="0.25">
      <c r="A2614" s="17"/>
      <c r="B2614" s="17"/>
      <c r="C2614" s="35"/>
      <c r="D2614" s="17"/>
      <c r="E2614" s="17"/>
      <c r="F2614" s="17"/>
      <c r="G2614" s="62">
        <f t="shared" si="514"/>
        <v>0</v>
      </c>
      <c r="H2614" s="17"/>
      <c r="I2614" s="17"/>
      <c r="J2614" s="17"/>
      <c r="K2614" s="17"/>
      <c r="L2614" s="17"/>
      <c r="M2614" s="17"/>
      <c r="N2614" s="17"/>
      <c r="O2614" s="17"/>
      <c r="P2614" s="115"/>
      <c r="Q2614" s="62">
        <f>IF(C2614&gt;A_Stammdaten!$B$12,0,SUM(G2614,H2614,J2614,K2614,M2614,N2614)-SUM(I2614,L2614,O2614,P2614))</f>
        <v>0</v>
      </c>
      <c r="R2614" s="17"/>
      <c r="S2614" s="17"/>
      <c r="T2614" s="17"/>
      <c r="U2614" s="62">
        <f t="shared" si="506"/>
        <v>0</v>
      </c>
      <c r="V2614" s="63">
        <f>IF(ISBLANK($B2614),0,VLOOKUP($B2614,Listen!$A$2:$C$45,2,FALSE))</f>
        <v>0</v>
      </c>
      <c r="W2614" s="63">
        <f>IF(ISBLANK($B2614),0,VLOOKUP($B2614,Listen!$A$2:$C$45,3,FALSE))</f>
        <v>0</v>
      </c>
      <c r="X2614" s="49">
        <f t="shared" si="505"/>
        <v>0</v>
      </c>
      <c r="Y2614" s="49">
        <f t="shared" si="516"/>
        <v>0</v>
      </c>
      <c r="Z2614" s="49">
        <f t="shared" si="516"/>
        <v>0</v>
      </c>
      <c r="AA2614" s="49">
        <f t="shared" si="516"/>
        <v>0</v>
      </c>
      <c r="AB2614" s="49">
        <f t="shared" si="516"/>
        <v>0</v>
      </c>
      <c r="AC2614" s="49">
        <f t="shared" si="516"/>
        <v>0</v>
      </c>
      <c r="AD2614" s="49">
        <f t="shared" si="516"/>
        <v>0</v>
      </c>
      <c r="AE2614" s="51">
        <f t="shared" si="515"/>
        <v>0</v>
      </c>
      <c r="AF2614" s="51">
        <f>IF(C2614=A_Stammdaten!$B$12,D_SAV!$U2614-D_SAV!$AG2614,HLOOKUP(A_Stammdaten!$B$12-1,$AH$4:$AN$4004,ROW(C2614)-3,FALSE)-$AG2614)</f>
        <v>0</v>
      </c>
      <c r="AG2614" s="51">
        <f>HLOOKUP(A_Stammdaten!$B$12,$AH$4:$AN$4004,ROW(C2614)-3,FALSE)</f>
        <v>0</v>
      </c>
      <c r="AH2614" s="51">
        <f t="shared" si="507"/>
        <v>0</v>
      </c>
      <c r="AI2614" s="51">
        <f t="shared" si="508"/>
        <v>0</v>
      </c>
      <c r="AJ2614" s="51">
        <f t="shared" si="509"/>
        <v>0</v>
      </c>
      <c r="AK2614" s="51">
        <f t="shared" si="510"/>
        <v>0</v>
      </c>
      <c r="AL2614" s="51">
        <f t="shared" si="511"/>
        <v>0</v>
      </c>
      <c r="AM2614" s="51">
        <f t="shared" si="512"/>
        <v>0</v>
      </c>
      <c r="AN2614" s="51">
        <f t="shared" si="513"/>
        <v>0</v>
      </c>
    </row>
    <row r="2615" spans="1:40" x14ac:dyDescent="0.25">
      <c r="A2615" s="17"/>
      <c r="B2615" s="17"/>
      <c r="C2615" s="35"/>
      <c r="D2615" s="17"/>
      <c r="E2615" s="17"/>
      <c r="F2615" s="17"/>
      <c r="G2615" s="62">
        <f t="shared" si="514"/>
        <v>0</v>
      </c>
      <c r="H2615" s="17"/>
      <c r="I2615" s="17"/>
      <c r="J2615" s="17"/>
      <c r="K2615" s="17"/>
      <c r="L2615" s="17"/>
      <c r="M2615" s="17"/>
      <c r="N2615" s="17"/>
      <c r="O2615" s="17"/>
      <c r="P2615" s="115"/>
      <c r="Q2615" s="62">
        <f>IF(C2615&gt;A_Stammdaten!$B$12,0,SUM(G2615,H2615,J2615,K2615,M2615,N2615)-SUM(I2615,L2615,O2615,P2615))</f>
        <v>0</v>
      </c>
      <c r="R2615" s="17"/>
      <c r="S2615" s="17"/>
      <c r="T2615" s="17"/>
      <c r="U2615" s="62">
        <f t="shared" si="506"/>
        <v>0</v>
      </c>
      <c r="V2615" s="63">
        <f>IF(ISBLANK($B2615),0,VLOOKUP($B2615,Listen!$A$2:$C$45,2,FALSE))</f>
        <v>0</v>
      </c>
      <c r="W2615" s="63">
        <f>IF(ISBLANK($B2615),0,VLOOKUP($B2615,Listen!$A$2:$C$45,3,FALSE))</f>
        <v>0</v>
      </c>
      <c r="X2615" s="49">
        <f t="shared" si="505"/>
        <v>0</v>
      </c>
      <c r="Y2615" s="49">
        <f t="shared" si="516"/>
        <v>0</v>
      </c>
      <c r="Z2615" s="49">
        <f t="shared" si="516"/>
        <v>0</v>
      </c>
      <c r="AA2615" s="49">
        <f t="shared" si="516"/>
        <v>0</v>
      </c>
      <c r="AB2615" s="49">
        <f t="shared" si="516"/>
        <v>0</v>
      </c>
      <c r="AC2615" s="49">
        <f t="shared" si="516"/>
        <v>0</v>
      </c>
      <c r="AD2615" s="49">
        <f t="shared" si="516"/>
        <v>0</v>
      </c>
      <c r="AE2615" s="51">
        <f t="shared" si="515"/>
        <v>0</v>
      </c>
      <c r="AF2615" s="51">
        <f>IF(C2615=A_Stammdaten!$B$12,D_SAV!$U2615-D_SAV!$AG2615,HLOOKUP(A_Stammdaten!$B$12-1,$AH$4:$AN$4004,ROW(C2615)-3,FALSE)-$AG2615)</f>
        <v>0</v>
      </c>
      <c r="AG2615" s="51">
        <f>HLOOKUP(A_Stammdaten!$B$12,$AH$4:$AN$4004,ROW(C2615)-3,FALSE)</f>
        <v>0</v>
      </c>
      <c r="AH2615" s="51">
        <f t="shared" si="507"/>
        <v>0</v>
      </c>
      <c r="AI2615" s="51">
        <f t="shared" si="508"/>
        <v>0</v>
      </c>
      <c r="AJ2615" s="51">
        <f t="shared" si="509"/>
        <v>0</v>
      </c>
      <c r="AK2615" s="51">
        <f t="shared" si="510"/>
        <v>0</v>
      </c>
      <c r="AL2615" s="51">
        <f t="shared" si="511"/>
        <v>0</v>
      </c>
      <c r="AM2615" s="51">
        <f t="shared" si="512"/>
        <v>0</v>
      </c>
      <c r="AN2615" s="51">
        <f t="shared" si="513"/>
        <v>0</v>
      </c>
    </row>
    <row r="2616" spans="1:40" x14ac:dyDescent="0.25">
      <c r="A2616" s="17"/>
      <c r="B2616" s="17"/>
      <c r="C2616" s="35"/>
      <c r="D2616" s="17"/>
      <c r="E2616" s="17"/>
      <c r="F2616" s="17"/>
      <c r="G2616" s="62">
        <f t="shared" si="514"/>
        <v>0</v>
      </c>
      <c r="H2616" s="17"/>
      <c r="I2616" s="17"/>
      <c r="J2616" s="17"/>
      <c r="K2616" s="17"/>
      <c r="L2616" s="17"/>
      <c r="M2616" s="17"/>
      <c r="N2616" s="17"/>
      <c r="O2616" s="17"/>
      <c r="P2616" s="115"/>
      <c r="Q2616" s="62">
        <f>IF(C2616&gt;A_Stammdaten!$B$12,0,SUM(G2616,H2616,J2616,K2616,M2616,N2616)-SUM(I2616,L2616,O2616,P2616))</f>
        <v>0</v>
      </c>
      <c r="R2616" s="17"/>
      <c r="S2616" s="17"/>
      <c r="T2616" s="17"/>
      <c r="U2616" s="62">
        <f t="shared" si="506"/>
        <v>0</v>
      </c>
      <c r="V2616" s="63">
        <f>IF(ISBLANK($B2616),0,VLOOKUP($B2616,Listen!$A$2:$C$45,2,FALSE))</f>
        <v>0</v>
      </c>
      <c r="W2616" s="63">
        <f>IF(ISBLANK($B2616),0,VLOOKUP($B2616,Listen!$A$2:$C$45,3,FALSE))</f>
        <v>0</v>
      </c>
      <c r="X2616" s="49">
        <f t="shared" si="505"/>
        <v>0</v>
      </c>
      <c r="Y2616" s="49">
        <f t="shared" si="516"/>
        <v>0</v>
      </c>
      <c r="Z2616" s="49">
        <f t="shared" si="516"/>
        <v>0</v>
      </c>
      <c r="AA2616" s="49">
        <f t="shared" si="516"/>
        <v>0</v>
      </c>
      <c r="AB2616" s="49">
        <f t="shared" si="516"/>
        <v>0</v>
      </c>
      <c r="AC2616" s="49">
        <f t="shared" si="516"/>
        <v>0</v>
      </c>
      <c r="AD2616" s="49">
        <f t="shared" si="516"/>
        <v>0</v>
      </c>
      <c r="AE2616" s="51">
        <f t="shared" si="515"/>
        <v>0</v>
      </c>
      <c r="AF2616" s="51">
        <f>IF(C2616=A_Stammdaten!$B$12,D_SAV!$U2616-D_SAV!$AG2616,HLOOKUP(A_Stammdaten!$B$12-1,$AH$4:$AN$4004,ROW(C2616)-3,FALSE)-$AG2616)</f>
        <v>0</v>
      </c>
      <c r="AG2616" s="51">
        <f>HLOOKUP(A_Stammdaten!$B$12,$AH$4:$AN$4004,ROW(C2616)-3,FALSE)</f>
        <v>0</v>
      </c>
      <c r="AH2616" s="51">
        <f t="shared" si="507"/>
        <v>0</v>
      </c>
      <c r="AI2616" s="51">
        <f t="shared" si="508"/>
        <v>0</v>
      </c>
      <c r="AJ2616" s="51">
        <f t="shared" si="509"/>
        <v>0</v>
      </c>
      <c r="AK2616" s="51">
        <f t="shared" si="510"/>
        <v>0</v>
      </c>
      <c r="AL2616" s="51">
        <f t="shared" si="511"/>
        <v>0</v>
      </c>
      <c r="AM2616" s="51">
        <f t="shared" si="512"/>
        <v>0</v>
      </c>
      <c r="AN2616" s="51">
        <f t="shared" si="513"/>
        <v>0</v>
      </c>
    </row>
    <row r="2617" spans="1:40" x14ac:dyDescent="0.25">
      <c r="A2617" s="17"/>
      <c r="B2617" s="17"/>
      <c r="C2617" s="35"/>
      <c r="D2617" s="17"/>
      <c r="E2617" s="17"/>
      <c r="F2617" s="17"/>
      <c r="G2617" s="62">
        <f t="shared" si="514"/>
        <v>0</v>
      </c>
      <c r="H2617" s="17"/>
      <c r="I2617" s="17"/>
      <c r="J2617" s="17"/>
      <c r="K2617" s="17"/>
      <c r="L2617" s="17"/>
      <c r="M2617" s="17"/>
      <c r="N2617" s="17"/>
      <c r="O2617" s="17"/>
      <c r="P2617" s="115"/>
      <c r="Q2617" s="62">
        <f>IF(C2617&gt;A_Stammdaten!$B$12,0,SUM(G2617,H2617,J2617,K2617,M2617,N2617)-SUM(I2617,L2617,O2617,P2617))</f>
        <v>0</v>
      </c>
      <c r="R2617" s="17"/>
      <c r="S2617" s="17"/>
      <c r="T2617" s="17"/>
      <c r="U2617" s="62">
        <f t="shared" si="506"/>
        <v>0</v>
      </c>
      <c r="V2617" s="63">
        <f>IF(ISBLANK($B2617),0,VLOOKUP($B2617,Listen!$A$2:$C$45,2,FALSE))</f>
        <v>0</v>
      </c>
      <c r="W2617" s="63">
        <f>IF(ISBLANK($B2617),0,VLOOKUP($B2617,Listen!$A$2:$C$45,3,FALSE))</f>
        <v>0</v>
      </c>
      <c r="X2617" s="49">
        <f t="shared" si="505"/>
        <v>0</v>
      </c>
      <c r="Y2617" s="49">
        <f t="shared" si="516"/>
        <v>0</v>
      </c>
      <c r="Z2617" s="49">
        <f t="shared" si="516"/>
        <v>0</v>
      </c>
      <c r="AA2617" s="49">
        <f t="shared" si="516"/>
        <v>0</v>
      </c>
      <c r="AB2617" s="49">
        <f t="shared" si="516"/>
        <v>0</v>
      </c>
      <c r="AC2617" s="49">
        <f t="shared" si="516"/>
        <v>0</v>
      </c>
      <c r="AD2617" s="49">
        <f t="shared" si="516"/>
        <v>0</v>
      </c>
      <c r="AE2617" s="51">
        <f t="shared" si="515"/>
        <v>0</v>
      </c>
      <c r="AF2617" s="51">
        <f>IF(C2617=A_Stammdaten!$B$12,D_SAV!$U2617-D_SAV!$AG2617,HLOOKUP(A_Stammdaten!$B$12-1,$AH$4:$AN$4004,ROW(C2617)-3,FALSE)-$AG2617)</f>
        <v>0</v>
      </c>
      <c r="AG2617" s="51">
        <f>HLOOKUP(A_Stammdaten!$B$12,$AH$4:$AN$4004,ROW(C2617)-3,FALSE)</f>
        <v>0</v>
      </c>
      <c r="AH2617" s="51">
        <f t="shared" si="507"/>
        <v>0</v>
      </c>
      <c r="AI2617" s="51">
        <f t="shared" si="508"/>
        <v>0</v>
      </c>
      <c r="AJ2617" s="51">
        <f t="shared" si="509"/>
        <v>0</v>
      </c>
      <c r="AK2617" s="51">
        <f t="shared" si="510"/>
        <v>0</v>
      </c>
      <c r="AL2617" s="51">
        <f t="shared" si="511"/>
        <v>0</v>
      </c>
      <c r="AM2617" s="51">
        <f t="shared" si="512"/>
        <v>0</v>
      </c>
      <c r="AN2617" s="51">
        <f t="shared" si="513"/>
        <v>0</v>
      </c>
    </row>
    <row r="2618" spans="1:40" x14ac:dyDescent="0.25">
      <c r="A2618" s="17"/>
      <c r="B2618" s="17"/>
      <c r="C2618" s="35"/>
      <c r="D2618" s="17"/>
      <c r="E2618" s="17"/>
      <c r="F2618" s="17"/>
      <c r="G2618" s="62">
        <f t="shared" si="514"/>
        <v>0</v>
      </c>
      <c r="H2618" s="17"/>
      <c r="I2618" s="17"/>
      <c r="J2618" s="17"/>
      <c r="K2618" s="17"/>
      <c r="L2618" s="17"/>
      <c r="M2618" s="17"/>
      <c r="N2618" s="17"/>
      <c r="O2618" s="17"/>
      <c r="P2618" s="115"/>
      <c r="Q2618" s="62">
        <f>IF(C2618&gt;A_Stammdaten!$B$12,0,SUM(G2618,H2618,J2618,K2618,M2618,N2618)-SUM(I2618,L2618,O2618,P2618))</f>
        <v>0</v>
      </c>
      <c r="R2618" s="17"/>
      <c r="S2618" s="17"/>
      <c r="T2618" s="17"/>
      <c r="U2618" s="62">
        <f t="shared" si="506"/>
        <v>0</v>
      </c>
      <c r="V2618" s="63">
        <f>IF(ISBLANK($B2618),0,VLOOKUP($B2618,Listen!$A$2:$C$45,2,FALSE))</f>
        <v>0</v>
      </c>
      <c r="W2618" s="63">
        <f>IF(ISBLANK($B2618),0,VLOOKUP($B2618,Listen!$A$2:$C$45,3,FALSE))</f>
        <v>0</v>
      </c>
      <c r="X2618" s="49">
        <f t="shared" si="505"/>
        <v>0</v>
      </c>
      <c r="Y2618" s="49">
        <f t="shared" si="516"/>
        <v>0</v>
      </c>
      <c r="Z2618" s="49">
        <f t="shared" si="516"/>
        <v>0</v>
      </c>
      <c r="AA2618" s="49">
        <f t="shared" si="516"/>
        <v>0</v>
      </c>
      <c r="AB2618" s="49">
        <f t="shared" si="516"/>
        <v>0</v>
      </c>
      <c r="AC2618" s="49">
        <f t="shared" si="516"/>
        <v>0</v>
      </c>
      <c r="AD2618" s="49">
        <f t="shared" si="516"/>
        <v>0</v>
      </c>
      <c r="AE2618" s="51">
        <f t="shared" si="515"/>
        <v>0</v>
      </c>
      <c r="AF2618" s="51">
        <f>IF(C2618=A_Stammdaten!$B$12,D_SAV!$U2618-D_SAV!$AG2618,HLOOKUP(A_Stammdaten!$B$12-1,$AH$4:$AN$4004,ROW(C2618)-3,FALSE)-$AG2618)</f>
        <v>0</v>
      </c>
      <c r="AG2618" s="51">
        <f>HLOOKUP(A_Stammdaten!$B$12,$AH$4:$AN$4004,ROW(C2618)-3,FALSE)</f>
        <v>0</v>
      </c>
      <c r="AH2618" s="51">
        <f t="shared" si="507"/>
        <v>0</v>
      </c>
      <c r="AI2618" s="51">
        <f t="shared" si="508"/>
        <v>0</v>
      </c>
      <c r="AJ2618" s="51">
        <f t="shared" si="509"/>
        <v>0</v>
      </c>
      <c r="AK2618" s="51">
        <f t="shared" si="510"/>
        <v>0</v>
      </c>
      <c r="AL2618" s="51">
        <f t="shared" si="511"/>
        <v>0</v>
      </c>
      <c r="AM2618" s="51">
        <f t="shared" si="512"/>
        <v>0</v>
      </c>
      <c r="AN2618" s="51">
        <f t="shared" si="513"/>
        <v>0</v>
      </c>
    </row>
    <row r="2619" spans="1:40" x14ac:dyDescent="0.25">
      <c r="A2619" s="17"/>
      <c r="B2619" s="17"/>
      <c r="C2619" s="35"/>
      <c r="D2619" s="17"/>
      <c r="E2619" s="17"/>
      <c r="F2619" s="17"/>
      <c r="G2619" s="62">
        <f t="shared" si="514"/>
        <v>0</v>
      </c>
      <c r="H2619" s="17"/>
      <c r="I2619" s="17"/>
      <c r="J2619" s="17"/>
      <c r="K2619" s="17"/>
      <c r="L2619" s="17"/>
      <c r="M2619" s="17"/>
      <c r="N2619" s="17"/>
      <c r="O2619" s="17"/>
      <c r="P2619" s="115"/>
      <c r="Q2619" s="62">
        <f>IF(C2619&gt;A_Stammdaten!$B$12,0,SUM(G2619,H2619,J2619,K2619,M2619,N2619)-SUM(I2619,L2619,O2619,P2619))</f>
        <v>0</v>
      </c>
      <c r="R2619" s="17"/>
      <c r="S2619" s="17"/>
      <c r="T2619" s="17"/>
      <c r="U2619" s="62">
        <f t="shared" si="506"/>
        <v>0</v>
      </c>
      <c r="V2619" s="63">
        <f>IF(ISBLANK($B2619),0,VLOOKUP($B2619,Listen!$A$2:$C$45,2,FALSE))</f>
        <v>0</v>
      </c>
      <c r="W2619" s="63">
        <f>IF(ISBLANK($B2619),0,VLOOKUP($B2619,Listen!$A$2:$C$45,3,FALSE))</f>
        <v>0</v>
      </c>
      <c r="X2619" s="49">
        <f t="shared" si="505"/>
        <v>0</v>
      </c>
      <c r="Y2619" s="49">
        <f t="shared" si="516"/>
        <v>0</v>
      </c>
      <c r="Z2619" s="49">
        <f t="shared" si="516"/>
        <v>0</v>
      </c>
      <c r="AA2619" s="49">
        <f t="shared" si="516"/>
        <v>0</v>
      </c>
      <c r="AB2619" s="49">
        <f t="shared" si="516"/>
        <v>0</v>
      </c>
      <c r="AC2619" s="49">
        <f t="shared" si="516"/>
        <v>0</v>
      </c>
      <c r="AD2619" s="49">
        <f t="shared" si="516"/>
        <v>0</v>
      </c>
      <c r="AE2619" s="51">
        <f t="shared" si="515"/>
        <v>0</v>
      </c>
      <c r="AF2619" s="51">
        <f>IF(C2619=A_Stammdaten!$B$12,D_SAV!$U2619-D_SAV!$AG2619,HLOOKUP(A_Stammdaten!$B$12-1,$AH$4:$AN$4004,ROW(C2619)-3,FALSE)-$AG2619)</f>
        <v>0</v>
      </c>
      <c r="AG2619" s="51">
        <f>HLOOKUP(A_Stammdaten!$B$12,$AH$4:$AN$4004,ROW(C2619)-3,FALSE)</f>
        <v>0</v>
      </c>
      <c r="AH2619" s="51">
        <f t="shared" si="507"/>
        <v>0</v>
      </c>
      <c r="AI2619" s="51">
        <f t="shared" si="508"/>
        <v>0</v>
      </c>
      <c r="AJ2619" s="51">
        <f t="shared" si="509"/>
        <v>0</v>
      </c>
      <c r="AK2619" s="51">
        <f t="shared" si="510"/>
        <v>0</v>
      </c>
      <c r="AL2619" s="51">
        <f t="shared" si="511"/>
        <v>0</v>
      </c>
      <c r="AM2619" s="51">
        <f t="shared" si="512"/>
        <v>0</v>
      </c>
      <c r="AN2619" s="51">
        <f t="shared" si="513"/>
        <v>0</v>
      </c>
    </row>
    <row r="2620" spans="1:40" x14ac:dyDescent="0.25">
      <c r="A2620" s="17"/>
      <c r="B2620" s="17"/>
      <c r="C2620" s="35"/>
      <c r="D2620" s="17"/>
      <c r="E2620" s="17"/>
      <c r="F2620" s="17"/>
      <c r="G2620" s="62">
        <f t="shared" si="514"/>
        <v>0</v>
      </c>
      <c r="H2620" s="17"/>
      <c r="I2620" s="17"/>
      <c r="J2620" s="17"/>
      <c r="K2620" s="17"/>
      <c r="L2620" s="17"/>
      <c r="M2620" s="17"/>
      <c r="N2620" s="17"/>
      <c r="O2620" s="17"/>
      <c r="P2620" s="115"/>
      <c r="Q2620" s="62">
        <f>IF(C2620&gt;A_Stammdaten!$B$12,0,SUM(G2620,H2620,J2620,K2620,M2620,N2620)-SUM(I2620,L2620,O2620,P2620))</f>
        <v>0</v>
      </c>
      <c r="R2620" s="17"/>
      <c r="S2620" s="17"/>
      <c r="T2620" s="17"/>
      <c r="U2620" s="62">
        <f t="shared" si="506"/>
        <v>0</v>
      </c>
      <c r="V2620" s="63">
        <f>IF(ISBLANK($B2620),0,VLOOKUP($B2620,Listen!$A$2:$C$45,2,FALSE))</f>
        <v>0</v>
      </c>
      <c r="W2620" s="63">
        <f>IF(ISBLANK($B2620),0,VLOOKUP($B2620,Listen!$A$2:$C$45,3,FALSE))</f>
        <v>0</v>
      </c>
      <c r="X2620" s="49">
        <f t="shared" ref="X2620:X2683" si="517">$V2620</f>
        <v>0</v>
      </c>
      <c r="Y2620" s="49">
        <f t="shared" si="516"/>
        <v>0</v>
      </c>
      <c r="Z2620" s="49">
        <f t="shared" si="516"/>
        <v>0</v>
      </c>
      <c r="AA2620" s="49">
        <f t="shared" si="516"/>
        <v>0</v>
      </c>
      <c r="AB2620" s="49">
        <f t="shared" si="516"/>
        <v>0</v>
      </c>
      <c r="AC2620" s="49">
        <f t="shared" si="516"/>
        <v>0</v>
      </c>
      <c r="AD2620" s="49">
        <f t="shared" si="516"/>
        <v>0</v>
      </c>
      <c r="AE2620" s="51">
        <f t="shared" si="515"/>
        <v>0</v>
      </c>
      <c r="AF2620" s="51">
        <f>IF(C2620=A_Stammdaten!$B$12,D_SAV!$U2620-D_SAV!$AG2620,HLOOKUP(A_Stammdaten!$B$12-1,$AH$4:$AN$4004,ROW(C2620)-3,FALSE)-$AG2620)</f>
        <v>0</v>
      </c>
      <c r="AG2620" s="51">
        <f>HLOOKUP(A_Stammdaten!$B$12,$AH$4:$AN$4004,ROW(C2620)-3,FALSE)</f>
        <v>0</v>
      </c>
      <c r="AH2620" s="51">
        <f t="shared" si="507"/>
        <v>0</v>
      </c>
      <c r="AI2620" s="51">
        <f t="shared" si="508"/>
        <v>0</v>
      </c>
      <c r="AJ2620" s="51">
        <f t="shared" si="509"/>
        <v>0</v>
      </c>
      <c r="AK2620" s="51">
        <f t="shared" si="510"/>
        <v>0</v>
      </c>
      <c r="AL2620" s="51">
        <f t="shared" si="511"/>
        <v>0</v>
      </c>
      <c r="AM2620" s="51">
        <f t="shared" si="512"/>
        <v>0</v>
      </c>
      <c r="AN2620" s="51">
        <f t="shared" si="513"/>
        <v>0</v>
      </c>
    </row>
    <row r="2621" spans="1:40" x14ac:dyDescent="0.25">
      <c r="A2621" s="17"/>
      <c r="B2621" s="17"/>
      <c r="C2621" s="35"/>
      <c r="D2621" s="17"/>
      <c r="E2621" s="17"/>
      <c r="F2621" s="17"/>
      <c r="G2621" s="62">
        <f t="shared" si="514"/>
        <v>0</v>
      </c>
      <c r="H2621" s="17"/>
      <c r="I2621" s="17"/>
      <c r="J2621" s="17"/>
      <c r="K2621" s="17"/>
      <c r="L2621" s="17"/>
      <c r="M2621" s="17"/>
      <c r="N2621" s="17"/>
      <c r="O2621" s="17"/>
      <c r="P2621" s="115"/>
      <c r="Q2621" s="62">
        <f>IF(C2621&gt;A_Stammdaten!$B$12,0,SUM(G2621,H2621,J2621,K2621,M2621,N2621)-SUM(I2621,L2621,O2621,P2621))</f>
        <v>0</v>
      </c>
      <c r="R2621" s="17"/>
      <c r="S2621" s="17"/>
      <c r="T2621" s="17"/>
      <c r="U2621" s="62">
        <f t="shared" si="506"/>
        <v>0</v>
      </c>
      <c r="V2621" s="63">
        <f>IF(ISBLANK($B2621),0,VLOOKUP($B2621,Listen!$A$2:$C$45,2,FALSE))</f>
        <v>0</v>
      </c>
      <c r="W2621" s="63">
        <f>IF(ISBLANK($B2621),0,VLOOKUP($B2621,Listen!$A$2:$C$45,3,FALSE))</f>
        <v>0</v>
      </c>
      <c r="X2621" s="49">
        <f t="shared" si="517"/>
        <v>0</v>
      </c>
      <c r="Y2621" s="49">
        <f t="shared" si="516"/>
        <v>0</v>
      </c>
      <c r="Z2621" s="49">
        <f t="shared" si="516"/>
        <v>0</v>
      </c>
      <c r="AA2621" s="49">
        <f t="shared" si="516"/>
        <v>0</v>
      </c>
      <c r="AB2621" s="49">
        <f t="shared" si="516"/>
        <v>0</v>
      </c>
      <c r="AC2621" s="49">
        <f t="shared" si="516"/>
        <v>0</v>
      </c>
      <c r="AD2621" s="49">
        <f t="shared" si="516"/>
        <v>0</v>
      </c>
      <c r="AE2621" s="51">
        <f t="shared" si="515"/>
        <v>0</v>
      </c>
      <c r="AF2621" s="51">
        <f>IF(C2621=A_Stammdaten!$B$12,D_SAV!$U2621-D_SAV!$AG2621,HLOOKUP(A_Stammdaten!$B$12-1,$AH$4:$AN$4004,ROW(C2621)-3,FALSE)-$AG2621)</f>
        <v>0</v>
      </c>
      <c r="AG2621" s="51">
        <f>HLOOKUP(A_Stammdaten!$B$12,$AH$4:$AN$4004,ROW(C2621)-3,FALSE)</f>
        <v>0</v>
      </c>
      <c r="AH2621" s="51">
        <f t="shared" si="507"/>
        <v>0</v>
      </c>
      <c r="AI2621" s="51">
        <f t="shared" si="508"/>
        <v>0</v>
      </c>
      <c r="AJ2621" s="51">
        <f t="shared" si="509"/>
        <v>0</v>
      </c>
      <c r="AK2621" s="51">
        <f t="shared" si="510"/>
        <v>0</v>
      </c>
      <c r="AL2621" s="51">
        <f t="shared" si="511"/>
        <v>0</v>
      </c>
      <c r="AM2621" s="51">
        <f t="shared" si="512"/>
        <v>0</v>
      </c>
      <c r="AN2621" s="51">
        <f t="shared" si="513"/>
        <v>0</v>
      </c>
    </row>
    <row r="2622" spans="1:40" x14ac:dyDescent="0.25">
      <c r="A2622" s="17"/>
      <c r="B2622" s="17"/>
      <c r="C2622" s="35"/>
      <c r="D2622" s="17"/>
      <c r="E2622" s="17"/>
      <c r="F2622" s="17"/>
      <c r="G2622" s="62">
        <f t="shared" si="514"/>
        <v>0</v>
      </c>
      <c r="H2622" s="17"/>
      <c r="I2622" s="17"/>
      <c r="J2622" s="17"/>
      <c r="K2622" s="17"/>
      <c r="L2622" s="17"/>
      <c r="M2622" s="17"/>
      <c r="N2622" s="17"/>
      <c r="O2622" s="17"/>
      <c r="P2622" s="115"/>
      <c r="Q2622" s="62">
        <f>IF(C2622&gt;A_Stammdaten!$B$12,0,SUM(G2622,H2622,J2622,K2622,M2622,N2622)-SUM(I2622,L2622,O2622,P2622))</f>
        <v>0</v>
      </c>
      <c r="R2622" s="17"/>
      <c r="S2622" s="17"/>
      <c r="T2622" s="17"/>
      <c r="U2622" s="62">
        <f t="shared" si="506"/>
        <v>0</v>
      </c>
      <c r="V2622" s="63">
        <f>IF(ISBLANK($B2622),0,VLOOKUP($B2622,Listen!$A$2:$C$45,2,FALSE))</f>
        <v>0</v>
      </c>
      <c r="W2622" s="63">
        <f>IF(ISBLANK($B2622),0,VLOOKUP($B2622,Listen!$A$2:$C$45,3,FALSE))</f>
        <v>0</v>
      </c>
      <c r="X2622" s="49">
        <f t="shared" si="517"/>
        <v>0</v>
      </c>
      <c r="Y2622" s="49">
        <f t="shared" si="516"/>
        <v>0</v>
      </c>
      <c r="Z2622" s="49">
        <f t="shared" si="516"/>
        <v>0</v>
      </c>
      <c r="AA2622" s="49">
        <f t="shared" si="516"/>
        <v>0</v>
      </c>
      <c r="AB2622" s="49">
        <f t="shared" si="516"/>
        <v>0</v>
      </c>
      <c r="AC2622" s="49">
        <f t="shared" si="516"/>
        <v>0</v>
      </c>
      <c r="AD2622" s="49">
        <f t="shared" si="516"/>
        <v>0</v>
      </c>
      <c r="AE2622" s="51">
        <f t="shared" si="515"/>
        <v>0</v>
      </c>
      <c r="AF2622" s="51">
        <f>IF(C2622=A_Stammdaten!$B$12,D_SAV!$U2622-D_SAV!$AG2622,HLOOKUP(A_Stammdaten!$B$12-1,$AH$4:$AN$4004,ROW(C2622)-3,FALSE)-$AG2622)</f>
        <v>0</v>
      </c>
      <c r="AG2622" s="51">
        <f>HLOOKUP(A_Stammdaten!$B$12,$AH$4:$AN$4004,ROW(C2622)-3,FALSE)</f>
        <v>0</v>
      </c>
      <c r="AH2622" s="51">
        <f t="shared" si="507"/>
        <v>0</v>
      </c>
      <c r="AI2622" s="51">
        <f t="shared" si="508"/>
        <v>0</v>
      </c>
      <c r="AJ2622" s="51">
        <f t="shared" si="509"/>
        <v>0</v>
      </c>
      <c r="AK2622" s="51">
        <f t="shared" si="510"/>
        <v>0</v>
      </c>
      <c r="AL2622" s="51">
        <f t="shared" si="511"/>
        <v>0</v>
      </c>
      <c r="AM2622" s="51">
        <f t="shared" si="512"/>
        <v>0</v>
      </c>
      <c r="AN2622" s="51">
        <f t="shared" si="513"/>
        <v>0</v>
      </c>
    </row>
    <row r="2623" spans="1:40" x14ac:dyDescent="0.25">
      <c r="A2623" s="17"/>
      <c r="B2623" s="17"/>
      <c r="C2623" s="35"/>
      <c r="D2623" s="17"/>
      <c r="E2623" s="17"/>
      <c r="F2623" s="17"/>
      <c r="G2623" s="62">
        <f t="shared" si="514"/>
        <v>0</v>
      </c>
      <c r="H2623" s="17"/>
      <c r="I2623" s="17"/>
      <c r="J2623" s="17"/>
      <c r="K2623" s="17"/>
      <c r="L2623" s="17"/>
      <c r="M2623" s="17"/>
      <c r="N2623" s="17"/>
      <c r="O2623" s="17"/>
      <c r="P2623" s="115"/>
      <c r="Q2623" s="62">
        <f>IF(C2623&gt;A_Stammdaten!$B$12,0,SUM(G2623,H2623,J2623,K2623,M2623,N2623)-SUM(I2623,L2623,O2623,P2623))</f>
        <v>0</v>
      </c>
      <c r="R2623" s="17"/>
      <c r="S2623" s="17"/>
      <c r="T2623" s="17"/>
      <c r="U2623" s="62">
        <f t="shared" si="506"/>
        <v>0</v>
      </c>
      <c r="V2623" s="63">
        <f>IF(ISBLANK($B2623),0,VLOOKUP($B2623,Listen!$A$2:$C$45,2,FALSE))</f>
        <v>0</v>
      </c>
      <c r="W2623" s="63">
        <f>IF(ISBLANK($B2623),0,VLOOKUP($B2623,Listen!$A$2:$C$45,3,FALSE))</f>
        <v>0</v>
      </c>
      <c r="X2623" s="49">
        <f t="shared" si="517"/>
        <v>0</v>
      </c>
      <c r="Y2623" s="49">
        <f t="shared" si="516"/>
        <v>0</v>
      </c>
      <c r="Z2623" s="49">
        <f t="shared" si="516"/>
        <v>0</v>
      </c>
      <c r="AA2623" s="49">
        <f t="shared" si="516"/>
        <v>0</v>
      </c>
      <c r="AB2623" s="49">
        <f t="shared" si="516"/>
        <v>0</v>
      </c>
      <c r="AC2623" s="49">
        <f t="shared" si="516"/>
        <v>0</v>
      </c>
      <c r="AD2623" s="49">
        <f t="shared" si="516"/>
        <v>0</v>
      </c>
      <c r="AE2623" s="51">
        <f t="shared" si="515"/>
        <v>0</v>
      </c>
      <c r="AF2623" s="51">
        <f>IF(C2623=A_Stammdaten!$B$12,D_SAV!$U2623-D_SAV!$AG2623,HLOOKUP(A_Stammdaten!$B$12-1,$AH$4:$AN$4004,ROW(C2623)-3,FALSE)-$AG2623)</f>
        <v>0</v>
      </c>
      <c r="AG2623" s="51">
        <f>HLOOKUP(A_Stammdaten!$B$12,$AH$4:$AN$4004,ROW(C2623)-3,FALSE)</f>
        <v>0</v>
      </c>
      <c r="AH2623" s="51">
        <f t="shared" si="507"/>
        <v>0</v>
      </c>
      <c r="AI2623" s="51">
        <f t="shared" si="508"/>
        <v>0</v>
      </c>
      <c r="AJ2623" s="51">
        <f t="shared" si="509"/>
        <v>0</v>
      </c>
      <c r="AK2623" s="51">
        <f t="shared" si="510"/>
        <v>0</v>
      </c>
      <c r="AL2623" s="51">
        <f t="shared" si="511"/>
        <v>0</v>
      </c>
      <c r="AM2623" s="51">
        <f t="shared" si="512"/>
        <v>0</v>
      </c>
      <c r="AN2623" s="51">
        <f t="shared" si="513"/>
        <v>0</v>
      </c>
    </row>
    <row r="2624" spans="1:40" x14ac:dyDescent="0.25">
      <c r="A2624" s="17"/>
      <c r="B2624" s="17"/>
      <c r="C2624" s="35"/>
      <c r="D2624" s="17"/>
      <c r="E2624" s="17"/>
      <c r="F2624" s="17"/>
      <c r="G2624" s="62">
        <f t="shared" si="514"/>
        <v>0</v>
      </c>
      <c r="H2624" s="17"/>
      <c r="I2624" s="17"/>
      <c r="J2624" s="17"/>
      <c r="K2624" s="17"/>
      <c r="L2624" s="17"/>
      <c r="M2624" s="17"/>
      <c r="N2624" s="17"/>
      <c r="O2624" s="17"/>
      <c r="P2624" s="115"/>
      <c r="Q2624" s="62">
        <f>IF(C2624&gt;A_Stammdaten!$B$12,0,SUM(G2624,H2624,J2624,K2624,M2624,N2624)-SUM(I2624,L2624,O2624,P2624))</f>
        <v>0</v>
      </c>
      <c r="R2624" s="17"/>
      <c r="S2624" s="17"/>
      <c r="T2624" s="17"/>
      <c r="U2624" s="62">
        <f t="shared" si="506"/>
        <v>0</v>
      </c>
      <c r="V2624" s="63">
        <f>IF(ISBLANK($B2624),0,VLOOKUP($B2624,Listen!$A$2:$C$45,2,FALSE))</f>
        <v>0</v>
      </c>
      <c r="W2624" s="63">
        <f>IF(ISBLANK($B2624),0,VLOOKUP($B2624,Listen!$A$2:$C$45,3,FALSE))</f>
        <v>0</v>
      </c>
      <c r="X2624" s="49">
        <f t="shared" si="517"/>
        <v>0</v>
      </c>
      <c r="Y2624" s="49">
        <f t="shared" si="516"/>
        <v>0</v>
      </c>
      <c r="Z2624" s="49">
        <f t="shared" si="516"/>
        <v>0</v>
      </c>
      <c r="AA2624" s="49">
        <f t="shared" si="516"/>
        <v>0</v>
      </c>
      <c r="AB2624" s="49">
        <f t="shared" si="516"/>
        <v>0</v>
      </c>
      <c r="AC2624" s="49">
        <f t="shared" si="516"/>
        <v>0</v>
      </c>
      <c r="AD2624" s="49">
        <f t="shared" si="516"/>
        <v>0</v>
      </c>
      <c r="AE2624" s="51">
        <f t="shared" si="515"/>
        <v>0</v>
      </c>
      <c r="AF2624" s="51">
        <f>IF(C2624=A_Stammdaten!$B$12,D_SAV!$U2624-D_SAV!$AG2624,HLOOKUP(A_Stammdaten!$B$12-1,$AH$4:$AN$4004,ROW(C2624)-3,FALSE)-$AG2624)</f>
        <v>0</v>
      </c>
      <c r="AG2624" s="51">
        <f>HLOOKUP(A_Stammdaten!$B$12,$AH$4:$AN$4004,ROW(C2624)-3,FALSE)</f>
        <v>0</v>
      </c>
      <c r="AH2624" s="51">
        <f t="shared" si="507"/>
        <v>0</v>
      </c>
      <c r="AI2624" s="51">
        <f t="shared" si="508"/>
        <v>0</v>
      </c>
      <c r="AJ2624" s="51">
        <f t="shared" si="509"/>
        <v>0</v>
      </c>
      <c r="AK2624" s="51">
        <f t="shared" si="510"/>
        <v>0</v>
      </c>
      <c r="AL2624" s="51">
        <f t="shared" si="511"/>
        <v>0</v>
      </c>
      <c r="AM2624" s="51">
        <f t="shared" si="512"/>
        <v>0</v>
      </c>
      <c r="AN2624" s="51">
        <f t="shared" si="513"/>
        <v>0</v>
      </c>
    </row>
    <row r="2625" spans="1:40" x14ac:dyDescent="0.25">
      <c r="A2625" s="17"/>
      <c r="B2625" s="17"/>
      <c r="C2625" s="35"/>
      <c r="D2625" s="17"/>
      <c r="E2625" s="17"/>
      <c r="F2625" s="17"/>
      <c r="G2625" s="62">
        <f t="shared" si="514"/>
        <v>0</v>
      </c>
      <c r="H2625" s="17"/>
      <c r="I2625" s="17"/>
      <c r="J2625" s="17"/>
      <c r="K2625" s="17"/>
      <c r="L2625" s="17"/>
      <c r="M2625" s="17"/>
      <c r="N2625" s="17"/>
      <c r="O2625" s="17"/>
      <c r="P2625" s="115"/>
      <c r="Q2625" s="62">
        <f>IF(C2625&gt;A_Stammdaten!$B$12,0,SUM(G2625,H2625,J2625,K2625,M2625,N2625)-SUM(I2625,L2625,O2625,P2625))</f>
        <v>0</v>
      </c>
      <c r="R2625" s="17"/>
      <c r="S2625" s="17"/>
      <c r="T2625" s="17"/>
      <c r="U2625" s="62">
        <f t="shared" si="506"/>
        <v>0</v>
      </c>
      <c r="V2625" s="63">
        <f>IF(ISBLANK($B2625),0,VLOOKUP($B2625,Listen!$A$2:$C$45,2,FALSE))</f>
        <v>0</v>
      </c>
      <c r="W2625" s="63">
        <f>IF(ISBLANK($B2625),0,VLOOKUP($B2625,Listen!$A$2:$C$45,3,FALSE))</f>
        <v>0</v>
      </c>
      <c r="X2625" s="49">
        <f t="shared" si="517"/>
        <v>0</v>
      </c>
      <c r="Y2625" s="49">
        <f t="shared" si="516"/>
        <v>0</v>
      </c>
      <c r="Z2625" s="49">
        <f t="shared" si="516"/>
        <v>0</v>
      </c>
      <c r="AA2625" s="49">
        <f t="shared" si="516"/>
        <v>0</v>
      </c>
      <c r="AB2625" s="49">
        <f t="shared" si="516"/>
        <v>0</v>
      </c>
      <c r="AC2625" s="49">
        <f t="shared" si="516"/>
        <v>0</v>
      </c>
      <c r="AD2625" s="49">
        <f t="shared" si="516"/>
        <v>0</v>
      </c>
      <c r="AE2625" s="51">
        <f t="shared" si="515"/>
        <v>0</v>
      </c>
      <c r="AF2625" s="51">
        <f>IF(C2625=A_Stammdaten!$B$12,D_SAV!$U2625-D_SAV!$AG2625,HLOOKUP(A_Stammdaten!$B$12-1,$AH$4:$AN$4004,ROW(C2625)-3,FALSE)-$AG2625)</f>
        <v>0</v>
      </c>
      <c r="AG2625" s="51">
        <f>HLOOKUP(A_Stammdaten!$B$12,$AH$4:$AN$4004,ROW(C2625)-3,FALSE)</f>
        <v>0</v>
      </c>
      <c r="AH2625" s="51">
        <f t="shared" si="507"/>
        <v>0</v>
      </c>
      <c r="AI2625" s="51">
        <f t="shared" si="508"/>
        <v>0</v>
      </c>
      <c r="AJ2625" s="51">
        <f t="shared" si="509"/>
        <v>0</v>
      </c>
      <c r="AK2625" s="51">
        <f t="shared" si="510"/>
        <v>0</v>
      </c>
      <c r="AL2625" s="51">
        <f t="shared" si="511"/>
        <v>0</v>
      </c>
      <c r="AM2625" s="51">
        <f t="shared" si="512"/>
        <v>0</v>
      </c>
      <c r="AN2625" s="51">
        <f t="shared" si="513"/>
        <v>0</v>
      </c>
    </row>
    <row r="2626" spans="1:40" x14ac:dyDescent="0.25">
      <c r="A2626" s="17"/>
      <c r="B2626" s="17"/>
      <c r="C2626" s="35"/>
      <c r="D2626" s="17"/>
      <c r="E2626" s="17"/>
      <c r="F2626" s="17"/>
      <c r="G2626" s="62">
        <f t="shared" si="514"/>
        <v>0</v>
      </c>
      <c r="H2626" s="17"/>
      <c r="I2626" s="17"/>
      <c r="J2626" s="17"/>
      <c r="K2626" s="17"/>
      <c r="L2626" s="17"/>
      <c r="M2626" s="17"/>
      <c r="N2626" s="17"/>
      <c r="O2626" s="17"/>
      <c r="P2626" s="115"/>
      <c r="Q2626" s="62">
        <f>IF(C2626&gt;A_Stammdaten!$B$12,0,SUM(G2626,H2626,J2626,K2626,M2626,N2626)-SUM(I2626,L2626,O2626,P2626))</f>
        <v>0</v>
      </c>
      <c r="R2626" s="17"/>
      <c r="S2626" s="17"/>
      <c r="T2626" s="17"/>
      <c r="U2626" s="62">
        <f t="shared" si="506"/>
        <v>0</v>
      </c>
      <c r="V2626" s="63">
        <f>IF(ISBLANK($B2626),0,VLOOKUP($B2626,Listen!$A$2:$C$45,2,FALSE))</f>
        <v>0</v>
      </c>
      <c r="W2626" s="63">
        <f>IF(ISBLANK($B2626),0,VLOOKUP($B2626,Listen!$A$2:$C$45,3,FALSE))</f>
        <v>0</v>
      </c>
      <c r="X2626" s="49">
        <f t="shared" si="517"/>
        <v>0</v>
      </c>
      <c r="Y2626" s="49">
        <f t="shared" si="516"/>
        <v>0</v>
      </c>
      <c r="Z2626" s="49">
        <f t="shared" si="516"/>
        <v>0</v>
      </c>
      <c r="AA2626" s="49">
        <f t="shared" si="516"/>
        <v>0</v>
      </c>
      <c r="AB2626" s="49">
        <f t="shared" si="516"/>
        <v>0</v>
      </c>
      <c r="AC2626" s="49">
        <f t="shared" si="516"/>
        <v>0</v>
      </c>
      <c r="AD2626" s="49">
        <f t="shared" si="516"/>
        <v>0</v>
      </c>
      <c r="AE2626" s="51">
        <f t="shared" si="515"/>
        <v>0</v>
      </c>
      <c r="AF2626" s="51">
        <f>IF(C2626=A_Stammdaten!$B$12,D_SAV!$U2626-D_SAV!$AG2626,HLOOKUP(A_Stammdaten!$B$12-1,$AH$4:$AN$4004,ROW(C2626)-3,FALSE)-$AG2626)</f>
        <v>0</v>
      </c>
      <c r="AG2626" s="51">
        <f>HLOOKUP(A_Stammdaten!$B$12,$AH$4:$AN$4004,ROW(C2626)-3,FALSE)</f>
        <v>0</v>
      </c>
      <c r="AH2626" s="51">
        <f t="shared" si="507"/>
        <v>0</v>
      </c>
      <c r="AI2626" s="51">
        <f t="shared" si="508"/>
        <v>0</v>
      </c>
      <c r="AJ2626" s="51">
        <f t="shared" si="509"/>
        <v>0</v>
      </c>
      <c r="AK2626" s="51">
        <f t="shared" si="510"/>
        <v>0</v>
      </c>
      <c r="AL2626" s="51">
        <f t="shared" si="511"/>
        <v>0</v>
      </c>
      <c r="AM2626" s="51">
        <f t="shared" si="512"/>
        <v>0</v>
      </c>
      <c r="AN2626" s="51">
        <f t="shared" si="513"/>
        <v>0</v>
      </c>
    </row>
    <row r="2627" spans="1:40" x14ac:dyDescent="0.25">
      <c r="A2627" s="17"/>
      <c r="B2627" s="17"/>
      <c r="C2627" s="35"/>
      <c r="D2627" s="17"/>
      <c r="E2627" s="17"/>
      <c r="F2627" s="17"/>
      <c r="G2627" s="62">
        <f t="shared" si="514"/>
        <v>0</v>
      </c>
      <c r="H2627" s="17"/>
      <c r="I2627" s="17"/>
      <c r="J2627" s="17"/>
      <c r="K2627" s="17"/>
      <c r="L2627" s="17"/>
      <c r="M2627" s="17"/>
      <c r="N2627" s="17"/>
      <c r="O2627" s="17"/>
      <c r="P2627" s="115"/>
      <c r="Q2627" s="62">
        <f>IF(C2627&gt;A_Stammdaten!$B$12,0,SUM(G2627,H2627,J2627,K2627,M2627,N2627)-SUM(I2627,L2627,O2627,P2627))</f>
        <v>0</v>
      </c>
      <c r="R2627" s="17"/>
      <c r="S2627" s="17"/>
      <c r="T2627" s="17"/>
      <c r="U2627" s="62">
        <f t="shared" si="506"/>
        <v>0</v>
      </c>
      <c r="V2627" s="63">
        <f>IF(ISBLANK($B2627),0,VLOOKUP($B2627,Listen!$A$2:$C$45,2,FALSE))</f>
        <v>0</v>
      </c>
      <c r="W2627" s="63">
        <f>IF(ISBLANK($B2627),0,VLOOKUP($B2627,Listen!$A$2:$C$45,3,FALSE))</f>
        <v>0</v>
      </c>
      <c r="X2627" s="49">
        <f t="shared" si="517"/>
        <v>0</v>
      </c>
      <c r="Y2627" s="49">
        <f t="shared" si="516"/>
        <v>0</v>
      </c>
      <c r="Z2627" s="49">
        <f t="shared" si="516"/>
        <v>0</v>
      </c>
      <c r="AA2627" s="49">
        <f t="shared" si="516"/>
        <v>0</v>
      </c>
      <c r="AB2627" s="49">
        <f t="shared" si="516"/>
        <v>0</v>
      </c>
      <c r="AC2627" s="49">
        <f t="shared" si="516"/>
        <v>0</v>
      </c>
      <c r="AD2627" s="49">
        <f t="shared" si="516"/>
        <v>0</v>
      </c>
      <c r="AE2627" s="51">
        <f t="shared" si="515"/>
        <v>0</v>
      </c>
      <c r="AF2627" s="51">
        <f>IF(C2627=A_Stammdaten!$B$12,D_SAV!$U2627-D_SAV!$AG2627,HLOOKUP(A_Stammdaten!$B$12-1,$AH$4:$AN$4004,ROW(C2627)-3,FALSE)-$AG2627)</f>
        <v>0</v>
      </c>
      <c r="AG2627" s="51">
        <f>HLOOKUP(A_Stammdaten!$B$12,$AH$4:$AN$4004,ROW(C2627)-3,FALSE)</f>
        <v>0</v>
      </c>
      <c r="AH2627" s="51">
        <f t="shared" si="507"/>
        <v>0</v>
      </c>
      <c r="AI2627" s="51">
        <f t="shared" si="508"/>
        <v>0</v>
      </c>
      <c r="AJ2627" s="51">
        <f t="shared" si="509"/>
        <v>0</v>
      </c>
      <c r="AK2627" s="51">
        <f t="shared" si="510"/>
        <v>0</v>
      </c>
      <c r="AL2627" s="51">
        <f t="shared" si="511"/>
        <v>0</v>
      </c>
      <c r="AM2627" s="51">
        <f t="shared" si="512"/>
        <v>0</v>
      </c>
      <c r="AN2627" s="51">
        <f t="shared" si="513"/>
        <v>0</v>
      </c>
    </row>
    <row r="2628" spans="1:40" x14ac:dyDescent="0.25">
      <c r="A2628" s="17"/>
      <c r="B2628" s="17"/>
      <c r="C2628" s="35"/>
      <c r="D2628" s="17"/>
      <c r="E2628" s="17"/>
      <c r="F2628" s="17"/>
      <c r="G2628" s="62">
        <f t="shared" si="514"/>
        <v>0</v>
      </c>
      <c r="H2628" s="17"/>
      <c r="I2628" s="17"/>
      <c r="J2628" s="17"/>
      <c r="K2628" s="17"/>
      <c r="L2628" s="17"/>
      <c r="M2628" s="17"/>
      <c r="N2628" s="17"/>
      <c r="O2628" s="17"/>
      <c r="P2628" s="115"/>
      <c r="Q2628" s="62">
        <f>IF(C2628&gt;A_Stammdaten!$B$12,0,SUM(G2628,H2628,J2628,K2628,M2628,N2628)-SUM(I2628,L2628,O2628,P2628))</f>
        <v>0</v>
      </c>
      <c r="R2628" s="17"/>
      <c r="S2628" s="17"/>
      <c r="T2628" s="17"/>
      <c r="U2628" s="62">
        <f t="shared" si="506"/>
        <v>0</v>
      </c>
      <c r="V2628" s="63">
        <f>IF(ISBLANK($B2628),0,VLOOKUP($B2628,Listen!$A$2:$C$45,2,FALSE))</f>
        <v>0</v>
      </c>
      <c r="W2628" s="63">
        <f>IF(ISBLANK($B2628),0,VLOOKUP($B2628,Listen!$A$2:$C$45,3,FALSE))</f>
        <v>0</v>
      </c>
      <c r="X2628" s="49">
        <f t="shared" si="517"/>
        <v>0</v>
      </c>
      <c r="Y2628" s="49">
        <f t="shared" si="516"/>
        <v>0</v>
      </c>
      <c r="Z2628" s="49">
        <f t="shared" si="516"/>
        <v>0</v>
      </c>
      <c r="AA2628" s="49">
        <f t="shared" si="516"/>
        <v>0</v>
      </c>
      <c r="AB2628" s="49">
        <f t="shared" si="516"/>
        <v>0</v>
      </c>
      <c r="AC2628" s="49">
        <f t="shared" si="516"/>
        <v>0</v>
      </c>
      <c r="AD2628" s="49">
        <f t="shared" si="516"/>
        <v>0</v>
      </c>
      <c r="AE2628" s="51">
        <f t="shared" si="515"/>
        <v>0</v>
      </c>
      <c r="AF2628" s="51">
        <f>IF(C2628=A_Stammdaten!$B$12,D_SAV!$U2628-D_SAV!$AG2628,HLOOKUP(A_Stammdaten!$B$12-1,$AH$4:$AN$4004,ROW(C2628)-3,FALSE)-$AG2628)</f>
        <v>0</v>
      </c>
      <c r="AG2628" s="51">
        <f>HLOOKUP(A_Stammdaten!$B$12,$AH$4:$AN$4004,ROW(C2628)-3,FALSE)</f>
        <v>0</v>
      </c>
      <c r="AH2628" s="51">
        <f t="shared" si="507"/>
        <v>0</v>
      </c>
      <c r="AI2628" s="51">
        <f t="shared" si="508"/>
        <v>0</v>
      </c>
      <c r="AJ2628" s="51">
        <f t="shared" si="509"/>
        <v>0</v>
      </c>
      <c r="AK2628" s="51">
        <f t="shared" si="510"/>
        <v>0</v>
      </c>
      <c r="AL2628" s="51">
        <f t="shared" si="511"/>
        <v>0</v>
      </c>
      <c r="AM2628" s="51">
        <f t="shared" si="512"/>
        <v>0</v>
      </c>
      <c r="AN2628" s="51">
        <f t="shared" si="513"/>
        <v>0</v>
      </c>
    </row>
    <row r="2629" spans="1:40" x14ac:dyDescent="0.25">
      <c r="A2629" s="17"/>
      <c r="B2629" s="17"/>
      <c r="C2629" s="35"/>
      <c r="D2629" s="17"/>
      <c r="E2629" s="17"/>
      <c r="F2629" s="17"/>
      <c r="G2629" s="62">
        <f t="shared" si="514"/>
        <v>0</v>
      </c>
      <c r="H2629" s="17"/>
      <c r="I2629" s="17"/>
      <c r="J2629" s="17"/>
      <c r="K2629" s="17"/>
      <c r="L2629" s="17"/>
      <c r="M2629" s="17"/>
      <c r="N2629" s="17"/>
      <c r="O2629" s="17"/>
      <c r="P2629" s="115"/>
      <c r="Q2629" s="62">
        <f>IF(C2629&gt;A_Stammdaten!$B$12,0,SUM(G2629,H2629,J2629,K2629,M2629,N2629)-SUM(I2629,L2629,O2629,P2629))</f>
        <v>0</v>
      </c>
      <c r="R2629" s="17"/>
      <c r="S2629" s="17"/>
      <c r="T2629" s="17"/>
      <c r="U2629" s="62">
        <f t="shared" ref="U2629:U2692" si="518">Q2629-SUM(R2629:T2629)</f>
        <v>0</v>
      </c>
      <c r="V2629" s="63">
        <f>IF(ISBLANK($B2629),0,VLOOKUP($B2629,Listen!$A$2:$C$45,2,FALSE))</f>
        <v>0</v>
      </c>
      <c r="W2629" s="63">
        <f>IF(ISBLANK($B2629),0,VLOOKUP($B2629,Listen!$A$2:$C$45,3,FALSE))</f>
        <v>0</v>
      </c>
      <c r="X2629" s="49">
        <f t="shared" si="517"/>
        <v>0</v>
      </c>
      <c r="Y2629" s="49">
        <f t="shared" si="516"/>
        <v>0</v>
      </c>
      <c r="Z2629" s="49">
        <f t="shared" si="516"/>
        <v>0</v>
      </c>
      <c r="AA2629" s="49">
        <f t="shared" si="516"/>
        <v>0</v>
      </c>
      <c r="AB2629" s="49">
        <f t="shared" si="516"/>
        <v>0</v>
      </c>
      <c r="AC2629" s="49">
        <f t="shared" si="516"/>
        <v>0</v>
      </c>
      <c r="AD2629" s="49">
        <f t="shared" si="516"/>
        <v>0</v>
      </c>
      <c r="AE2629" s="51">
        <f t="shared" si="515"/>
        <v>0</v>
      </c>
      <c r="AF2629" s="51">
        <f>IF(C2629=A_Stammdaten!$B$12,D_SAV!$U2629-D_SAV!$AG2629,HLOOKUP(A_Stammdaten!$B$12-1,$AH$4:$AN$4004,ROW(C2629)-3,FALSE)-$AG2629)</f>
        <v>0</v>
      </c>
      <c r="AG2629" s="51">
        <f>HLOOKUP(A_Stammdaten!$B$12,$AH$4:$AN$4004,ROW(C2629)-3,FALSE)</f>
        <v>0</v>
      </c>
      <c r="AH2629" s="51">
        <f t="shared" ref="AH2629:AH2692" si="519">IF(OR($C2629=0,$U2629=0),0,IF($C2629&lt;=AH$4,$U2629-$U2629/X2629*(AH$4-$C2629+1),0))</f>
        <v>0</v>
      </c>
      <c r="AI2629" s="51">
        <f t="shared" ref="AI2629:AI2692" si="520">IF(OR($C2629=0,$U2629=0,Y2629-(AI$4-$C2629)=0),0,IF($C2629&lt;AI$4,AH2629-AH2629/(Y2629-(AI$4-$C2629)),IF($C2629=AI$4,$U2629-$U2629/Y2629,0)))</f>
        <v>0</v>
      </c>
      <c r="AJ2629" s="51">
        <f t="shared" ref="AJ2629:AJ2692" si="521">IF(OR($C2629=0,$U2629=0,Z2629-(AJ$4-$C2629)=0),0,IF($C2629&lt;AJ$4,AI2629-AI2629/(Z2629-(AJ$4-$C2629)),IF($C2629=AJ$4,$U2629-$U2629/Z2629,0)))</f>
        <v>0</v>
      </c>
      <c r="AK2629" s="51">
        <f t="shared" ref="AK2629:AK2692" si="522">IF(OR($C2629=0,$U2629=0,AA2629-(AK$4-$C2629)=0),0,IF($C2629&lt;AK$4,AJ2629-AJ2629/(AA2629-(AK$4-$C2629)),IF($C2629=AK$4,$U2629-$U2629/AA2629,0)))</f>
        <v>0</v>
      </c>
      <c r="AL2629" s="51">
        <f t="shared" ref="AL2629:AL2692" si="523">IF(OR($C2629=0,$U2629=0,AB2629-(AL$4-$C2629)=0),0,IF($C2629&lt;AL$4,AK2629-AK2629/(AB2629-(AL$4-$C2629)),IF($C2629=AL$4,$U2629-$U2629/AB2629,0)))</f>
        <v>0</v>
      </c>
      <c r="AM2629" s="51">
        <f t="shared" ref="AM2629:AM2692" si="524">IF(OR($C2629=0,$U2629=0,AC2629-(AM$4-$C2629)=0),0,IF($C2629&lt;AM$4,AL2629-AL2629/(AC2629-(AM$4-$C2629)),IF($C2629=AM$4,$U2629-$U2629/AC2629,0)))</f>
        <v>0</v>
      </c>
      <c r="AN2629" s="51">
        <f t="shared" ref="AN2629:AN2692" si="525">IF(OR($C2629=0,$U2629=0,AD2629-(AN$4-$C2629)=0),0,IF($C2629&lt;AN$4,AM2629-AM2629/(AD2629-(AN$4-$C2629)),IF($C2629=AN$4,$U2629-$U2629/AD2629,0)))</f>
        <v>0</v>
      </c>
    </row>
    <row r="2630" spans="1:40" x14ac:dyDescent="0.25">
      <c r="A2630" s="17"/>
      <c r="B2630" s="17"/>
      <c r="C2630" s="35"/>
      <c r="D2630" s="17"/>
      <c r="E2630" s="17"/>
      <c r="F2630" s="17"/>
      <c r="G2630" s="62">
        <f t="shared" ref="G2630:G2693" si="526">D2630*E2630/100</f>
        <v>0</v>
      </c>
      <c r="H2630" s="17"/>
      <c r="I2630" s="17"/>
      <c r="J2630" s="17"/>
      <c r="K2630" s="17"/>
      <c r="L2630" s="17"/>
      <c r="M2630" s="17"/>
      <c r="N2630" s="17"/>
      <c r="O2630" s="17"/>
      <c r="P2630" s="115"/>
      <c r="Q2630" s="62">
        <f>IF(C2630&gt;A_Stammdaten!$B$12,0,SUM(G2630,H2630,J2630,K2630,M2630,N2630)-SUM(I2630,L2630,O2630,P2630))</f>
        <v>0</v>
      </c>
      <c r="R2630" s="17"/>
      <c r="S2630" s="17"/>
      <c r="T2630" s="17"/>
      <c r="U2630" s="62">
        <f t="shared" si="518"/>
        <v>0</v>
      </c>
      <c r="V2630" s="63">
        <f>IF(ISBLANK($B2630),0,VLOOKUP($B2630,Listen!$A$2:$C$45,2,FALSE))</f>
        <v>0</v>
      </c>
      <c r="W2630" s="63">
        <f>IF(ISBLANK($B2630),0,VLOOKUP($B2630,Listen!$A$2:$C$45,3,FALSE))</f>
        <v>0</v>
      </c>
      <c r="X2630" s="49">
        <f t="shared" si="517"/>
        <v>0</v>
      </c>
      <c r="Y2630" s="49">
        <f t="shared" si="516"/>
        <v>0</v>
      </c>
      <c r="Z2630" s="49">
        <f t="shared" si="516"/>
        <v>0</v>
      </c>
      <c r="AA2630" s="49">
        <f t="shared" si="516"/>
        <v>0</v>
      </c>
      <c r="AB2630" s="49">
        <f t="shared" si="516"/>
        <v>0</v>
      </c>
      <c r="AC2630" s="49">
        <f t="shared" si="516"/>
        <v>0</v>
      </c>
      <c r="AD2630" s="49">
        <f t="shared" si="516"/>
        <v>0</v>
      </c>
      <c r="AE2630" s="51">
        <f t="shared" si="515"/>
        <v>0</v>
      </c>
      <c r="AF2630" s="51">
        <f>IF(C2630=A_Stammdaten!$B$12,D_SAV!$U2630-D_SAV!$AG2630,HLOOKUP(A_Stammdaten!$B$12-1,$AH$4:$AN$4004,ROW(C2630)-3,FALSE)-$AG2630)</f>
        <v>0</v>
      </c>
      <c r="AG2630" s="51">
        <f>HLOOKUP(A_Stammdaten!$B$12,$AH$4:$AN$4004,ROW(C2630)-3,FALSE)</f>
        <v>0</v>
      </c>
      <c r="AH2630" s="51">
        <f t="shared" si="519"/>
        <v>0</v>
      </c>
      <c r="AI2630" s="51">
        <f t="shared" si="520"/>
        <v>0</v>
      </c>
      <c r="AJ2630" s="51">
        <f t="shared" si="521"/>
        <v>0</v>
      </c>
      <c r="AK2630" s="51">
        <f t="shared" si="522"/>
        <v>0</v>
      </c>
      <c r="AL2630" s="51">
        <f t="shared" si="523"/>
        <v>0</v>
      </c>
      <c r="AM2630" s="51">
        <f t="shared" si="524"/>
        <v>0</v>
      </c>
      <c r="AN2630" s="51">
        <f t="shared" si="525"/>
        <v>0</v>
      </c>
    </row>
    <row r="2631" spans="1:40" x14ac:dyDescent="0.25">
      <c r="A2631" s="17"/>
      <c r="B2631" s="17"/>
      <c r="C2631" s="35"/>
      <c r="D2631" s="17"/>
      <c r="E2631" s="17"/>
      <c r="F2631" s="17"/>
      <c r="G2631" s="62">
        <f t="shared" si="526"/>
        <v>0</v>
      </c>
      <c r="H2631" s="17"/>
      <c r="I2631" s="17"/>
      <c r="J2631" s="17"/>
      <c r="K2631" s="17"/>
      <c r="L2631" s="17"/>
      <c r="M2631" s="17"/>
      <c r="N2631" s="17"/>
      <c r="O2631" s="17"/>
      <c r="P2631" s="115"/>
      <c r="Q2631" s="62">
        <f>IF(C2631&gt;A_Stammdaten!$B$12,0,SUM(G2631,H2631,J2631,K2631,M2631,N2631)-SUM(I2631,L2631,O2631,P2631))</f>
        <v>0</v>
      </c>
      <c r="R2631" s="17"/>
      <c r="S2631" s="17"/>
      <c r="T2631" s="17"/>
      <c r="U2631" s="62">
        <f t="shared" si="518"/>
        <v>0</v>
      </c>
      <c r="V2631" s="63">
        <f>IF(ISBLANK($B2631),0,VLOOKUP($B2631,Listen!$A$2:$C$45,2,FALSE))</f>
        <v>0</v>
      </c>
      <c r="W2631" s="63">
        <f>IF(ISBLANK($B2631),0,VLOOKUP($B2631,Listen!$A$2:$C$45,3,FALSE))</f>
        <v>0</v>
      </c>
      <c r="X2631" s="49">
        <f t="shared" si="517"/>
        <v>0</v>
      </c>
      <c r="Y2631" s="49">
        <f t="shared" si="516"/>
        <v>0</v>
      </c>
      <c r="Z2631" s="49">
        <f t="shared" si="516"/>
        <v>0</v>
      </c>
      <c r="AA2631" s="49">
        <f t="shared" si="516"/>
        <v>0</v>
      </c>
      <c r="AB2631" s="49">
        <f t="shared" si="516"/>
        <v>0</v>
      </c>
      <c r="AC2631" s="49">
        <f t="shared" si="516"/>
        <v>0</v>
      </c>
      <c r="AD2631" s="49">
        <f t="shared" si="516"/>
        <v>0</v>
      </c>
      <c r="AE2631" s="51">
        <f t="shared" si="515"/>
        <v>0</v>
      </c>
      <c r="AF2631" s="51">
        <f>IF(C2631=A_Stammdaten!$B$12,D_SAV!$U2631-D_SAV!$AG2631,HLOOKUP(A_Stammdaten!$B$12-1,$AH$4:$AN$4004,ROW(C2631)-3,FALSE)-$AG2631)</f>
        <v>0</v>
      </c>
      <c r="AG2631" s="51">
        <f>HLOOKUP(A_Stammdaten!$B$12,$AH$4:$AN$4004,ROW(C2631)-3,FALSE)</f>
        <v>0</v>
      </c>
      <c r="AH2631" s="51">
        <f t="shared" si="519"/>
        <v>0</v>
      </c>
      <c r="AI2631" s="51">
        <f t="shared" si="520"/>
        <v>0</v>
      </c>
      <c r="AJ2631" s="51">
        <f t="shared" si="521"/>
        <v>0</v>
      </c>
      <c r="AK2631" s="51">
        <f t="shared" si="522"/>
        <v>0</v>
      </c>
      <c r="AL2631" s="51">
        <f t="shared" si="523"/>
        <v>0</v>
      </c>
      <c r="AM2631" s="51">
        <f t="shared" si="524"/>
        <v>0</v>
      </c>
      <c r="AN2631" s="51">
        <f t="shared" si="525"/>
        <v>0</v>
      </c>
    </row>
    <row r="2632" spans="1:40" x14ac:dyDescent="0.25">
      <c r="A2632" s="17"/>
      <c r="B2632" s="17"/>
      <c r="C2632" s="35"/>
      <c r="D2632" s="17"/>
      <c r="E2632" s="17"/>
      <c r="F2632" s="17"/>
      <c r="G2632" s="62">
        <f t="shared" si="526"/>
        <v>0</v>
      </c>
      <c r="H2632" s="17"/>
      <c r="I2632" s="17"/>
      <c r="J2632" s="17"/>
      <c r="K2632" s="17"/>
      <c r="L2632" s="17"/>
      <c r="M2632" s="17"/>
      <c r="N2632" s="17"/>
      <c r="O2632" s="17"/>
      <c r="P2632" s="115"/>
      <c r="Q2632" s="62">
        <f>IF(C2632&gt;A_Stammdaten!$B$12,0,SUM(G2632,H2632,J2632,K2632,M2632,N2632)-SUM(I2632,L2632,O2632,P2632))</f>
        <v>0</v>
      </c>
      <c r="R2632" s="17"/>
      <c r="S2632" s="17"/>
      <c r="T2632" s="17"/>
      <c r="U2632" s="62">
        <f t="shared" si="518"/>
        <v>0</v>
      </c>
      <c r="V2632" s="63">
        <f>IF(ISBLANK($B2632),0,VLOOKUP($B2632,Listen!$A$2:$C$45,2,FALSE))</f>
        <v>0</v>
      </c>
      <c r="W2632" s="63">
        <f>IF(ISBLANK($B2632),0,VLOOKUP($B2632,Listen!$A$2:$C$45,3,FALSE))</f>
        <v>0</v>
      </c>
      <c r="X2632" s="49">
        <f t="shared" si="517"/>
        <v>0</v>
      </c>
      <c r="Y2632" s="49">
        <f t="shared" si="516"/>
        <v>0</v>
      </c>
      <c r="Z2632" s="49">
        <f t="shared" si="516"/>
        <v>0</v>
      </c>
      <c r="AA2632" s="49">
        <f t="shared" si="516"/>
        <v>0</v>
      </c>
      <c r="AB2632" s="49">
        <f t="shared" si="516"/>
        <v>0</v>
      </c>
      <c r="AC2632" s="49">
        <f t="shared" si="516"/>
        <v>0</v>
      </c>
      <c r="AD2632" s="49">
        <f t="shared" si="516"/>
        <v>0</v>
      </c>
      <c r="AE2632" s="51">
        <f t="shared" si="515"/>
        <v>0</v>
      </c>
      <c r="AF2632" s="51">
        <f>IF(C2632=A_Stammdaten!$B$12,D_SAV!$U2632-D_SAV!$AG2632,HLOOKUP(A_Stammdaten!$B$12-1,$AH$4:$AN$4004,ROW(C2632)-3,FALSE)-$AG2632)</f>
        <v>0</v>
      </c>
      <c r="AG2632" s="51">
        <f>HLOOKUP(A_Stammdaten!$B$12,$AH$4:$AN$4004,ROW(C2632)-3,FALSE)</f>
        <v>0</v>
      </c>
      <c r="AH2632" s="51">
        <f t="shared" si="519"/>
        <v>0</v>
      </c>
      <c r="AI2632" s="51">
        <f t="shared" si="520"/>
        <v>0</v>
      </c>
      <c r="AJ2632" s="51">
        <f t="shared" si="521"/>
        <v>0</v>
      </c>
      <c r="AK2632" s="51">
        <f t="shared" si="522"/>
        <v>0</v>
      </c>
      <c r="AL2632" s="51">
        <f t="shared" si="523"/>
        <v>0</v>
      </c>
      <c r="AM2632" s="51">
        <f t="shared" si="524"/>
        <v>0</v>
      </c>
      <c r="AN2632" s="51">
        <f t="shared" si="525"/>
        <v>0</v>
      </c>
    </row>
    <row r="2633" spans="1:40" x14ac:dyDescent="0.25">
      <c r="A2633" s="17"/>
      <c r="B2633" s="17"/>
      <c r="C2633" s="35"/>
      <c r="D2633" s="17"/>
      <c r="E2633" s="17"/>
      <c r="F2633" s="17"/>
      <c r="G2633" s="62">
        <f t="shared" si="526"/>
        <v>0</v>
      </c>
      <c r="H2633" s="17"/>
      <c r="I2633" s="17"/>
      <c r="J2633" s="17"/>
      <c r="K2633" s="17"/>
      <c r="L2633" s="17"/>
      <c r="M2633" s="17"/>
      <c r="N2633" s="17"/>
      <c r="O2633" s="17"/>
      <c r="P2633" s="115"/>
      <c r="Q2633" s="62">
        <f>IF(C2633&gt;A_Stammdaten!$B$12,0,SUM(G2633,H2633,J2633,K2633,M2633,N2633)-SUM(I2633,L2633,O2633,P2633))</f>
        <v>0</v>
      </c>
      <c r="R2633" s="17"/>
      <c r="S2633" s="17"/>
      <c r="T2633" s="17"/>
      <c r="U2633" s="62">
        <f t="shared" si="518"/>
        <v>0</v>
      </c>
      <c r="V2633" s="63">
        <f>IF(ISBLANK($B2633),0,VLOOKUP($B2633,Listen!$A$2:$C$45,2,FALSE))</f>
        <v>0</v>
      </c>
      <c r="W2633" s="63">
        <f>IF(ISBLANK($B2633),0,VLOOKUP($B2633,Listen!$A$2:$C$45,3,FALSE))</f>
        <v>0</v>
      </c>
      <c r="X2633" s="49">
        <f t="shared" si="517"/>
        <v>0</v>
      </c>
      <c r="Y2633" s="49">
        <f t="shared" si="516"/>
        <v>0</v>
      </c>
      <c r="Z2633" s="49">
        <f t="shared" si="516"/>
        <v>0</v>
      </c>
      <c r="AA2633" s="49">
        <f t="shared" si="516"/>
        <v>0</v>
      </c>
      <c r="AB2633" s="49">
        <f t="shared" si="516"/>
        <v>0</v>
      </c>
      <c r="AC2633" s="49">
        <f t="shared" si="516"/>
        <v>0</v>
      </c>
      <c r="AD2633" s="49">
        <f t="shared" si="516"/>
        <v>0</v>
      </c>
      <c r="AE2633" s="51">
        <f t="shared" si="515"/>
        <v>0</v>
      </c>
      <c r="AF2633" s="51">
        <f>IF(C2633=A_Stammdaten!$B$12,D_SAV!$U2633-D_SAV!$AG2633,HLOOKUP(A_Stammdaten!$B$12-1,$AH$4:$AN$4004,ROW(C2633)-3,FALSE)-$AG2633)</f>
        <v>0</v>
      </c>
      <c r="AG2633" s="51">
        <f>HLOOKUP(A_Stammdaten!$B$12,$AH$4:$AN$4004,ROW(C2633)-3,FALSE)</f>
        <v>0</v>
      </c>
      <c r="AH2633" s="51">
        <f t="shared" si="519"/>
        <v>0</v>
      </c>
      <c r="AI2633" s="51">
        <f t="shared" si="520"/>
        <v>0</v>
      </c>
      <c r="AJ2633" s="51">
        <f t="shared" si="521"/>
        <v>0</v>
      </c>
      <c r="AK2633" s="51">
        <f t="shared" si="522"/>
        <v>0</v>
      </c>
      <c r="AL2633" s="51">
        <f t="shared" si="523"/>
        <v>0</v>
      </c>
      <c r="AM2633" s="51">
        <f t="shared" si="524"/>
        <v>0</v>
      </c>
      <c r="AN2633" s="51">
        <f t="shared" si="525"/>
        <v>0</v>
      </c>
    </row>
    <row r="2634" spans="1:40" x14ac:dyDescent="0.25">
      <c r="A2634" s="17"/>
      <c r="B2634" s="17"/>
      <c r="C2634" s="35"/>
      <c r="D2634" s="17"/>
      <c r="E2634" s="17"/>
      <c r="F2634" s="17"/>
      <c r="G2634" s="62">
        <f t="shared" si="526"/>
        <v>0</v>
      </c>
      <c r="H2634" s="17"/>
      <c r="I2634" s="17"/>
      <c r="J2634" s="17"/>
      <c r="K2634" s="17"/>
      <c r="L2634" s="17"/>
      <c r="M2634" s="17"/>
      <c r="N2634" s="17"/>
      <c r="O2634" s="17"/>
      <c r="P2634" s="115"/>
      <c r="Q2634" s="62">
        <f>IF(C2634&gt;A_Stammdaten!$B$12,0,SUM(G2634,H2634,J2634,K2634,M2634,N2634)-SUM(I2634,L2634,O2634,P2634))</f>
        <v>0</v>
      </c>
      <c r="R2634" s="17"/>
      <c r="S2634" s="17"/>
      <c r="T2634" s="17"/>
      <c r="U2634" s="62">
        <f t="shared" si="518"/>
        <v>0</v>
      </c>
      <c r="V2634" s="63">
        <f>IF(ISBLANK($B2634),0,VLOOKUP($B2634,Listen!$A$2:$C$45,2,FALSE))</f>
        <v>0</v>
      </c>
      <c r="W2634" s="63">
        <f>IF(ISBLANK($B2634),0,VLOOKUP($B2634,Listen!$A$2:$C$45,3,FALSE))</f>
        <v>0</v>
      </c>
      <c r="X2634" s="49">
        <f t="shared" si="517"/>
        <v>0</v>
      </c>
      <c r="Y2634" s="49">
        <f t="shared" si="516"/>
        <v>0</v>
      </c>
      <c r="Z2634" s="49">
        <f t="shared" si="516"/>
        <v>0</v>
      </c>
      <c r="AA2634" s="49">
        <f t="shared" si="516"/>
        <v>0</v>
      </c>
      <c r="AB2634" s="49">
        <f t="shared" si="516"/>
        <v>0</v>
      </c>
      <c r="AC2634" s="49">
        <f t="shared" si="516"/>
        <v>0</v>
      </c>
      <c r="AD2634" s="49">
        <f t="shared" si="516"/>
        <v>0</v>
      </c>
      <c r="AE2634" s="51">
        <f t="shared" si="515"/>
        <v>0</v>
      </c>
      <c r="AF2634" s="51">
        <f>IF(C2634=A_Stammdaten!$B$12,D_SAV!$U2634-D_SAV!$AG2634,HLOOKUP(A_Stammdaten!$B$12-1,$AH$4:$AN$4004,ROW(C2634)-3,FALSE)-$AG2634)</f>
        <v>0</v>
      </c>
      <c r="AG2634" s="51">
        <f>HLOOKUP(A_Stammdaten!$B$12,$AH$4:$AN$4004,ROW(C2634)-3,FALSE)</f>
        <v>0</v>
      </c>
      <c r="AH2634" s="51">
        <f t="shared" si="519"/>
        <v>0</v>
      </c>
      <c r="AI2634" s="51">
        <f t="shared" si="520"/>
        <v>0</v>
      </c>
      <c r="AJ2634" s="51">
        <f t="shared" si="521"/>
        <v>0</v>
      </c>
      <c r="AK2634" s="51">
        <f t="shared" si="522"/>
        <v>0</v>
      </c>
      <c r="AL2634" s="51">
        <f t="shared" si="523"/>
        <v>0</v>
      </c>
      <c r="AM2634" s="51">
        <f t="shared" si="524"/>
        <v>0</v>
      </c>
      <c r="AN2634" s="51">
        <f t="shared" si="525"/>
        <v>0</v>
      </c>
    </row>
    <row r="2635" spans="1:40" x14ac:dyDescent="0.25">
      <c r="A2635" s="17"/>
      <c r="B2635" s="17"/>
      <c r="C2635" s="35"/>
      <c r="D2635" s="17"/>
      <c r="E2635" s="17"/>
      <c r="F2635" s="17"/>
      <c r="G2635" s="62">
        <f t="shared" si="526"/>
        <v>0</v>
      </c>
      <c r="H2635" s="17"/>
      <c r="I2635" s="17"/>
      <c r="J2635" s="17"/>
      <c r="K2635" s="17"/>
      <c r="L2635" s="17"/>
      <c r="M2635" s="17"/>
      <c r="N2635" s="17"/>
      <c r="O2635" s="17"/>
      <c r="P2635" s="115"/>
      <c r="Q2635" s="62">
        <f>IF(C2635&gt;A_Stammdaten!$B$12,0,SUM(G2635,H2635,J2635,K2635,M2635,N2635)-SUM(I2635,L2635,O2635,P2635))</f>
        <v>0</v>
      </c>
      <c r="R2635" s="17"/>
      <c r="S2635" s="17"/>
      <c r="T2635" s="17"/>
      <c r="U2635" s="62">
        <f t="shared" si="518"/>
        <v>0</v>
      </c>
      <c r="V2635" s="63">
        <f>IF(ISBLANK($B2635),0,VLOOKUP($B2635,Listen!$A$2:$C$45,2,FALSE))</f>
        <v>0</v>
      </c>
      <c r="W2635" s="63">
        <f>IF(ISBLANK($B2635),0,VLOOKUP($B2635,Listen!$A$2:$C$45,3,FALSE))</f>
        <v>0</v>
      </c>
      <c r="X2635" s="49">
        <f t="shared" si="517"/>
        <v>0</v>
      </c>
      <c r="Y2635" s="49">
        <f t="shared" si="516"/>
        <v>0</v>
      </c>
      <c r="Z2635" s="49">
        <f t="shared" si="516"/>
        <v>0</v>
      </c>
      <c r="AA2635" s="49">
        <f t="shared" si="516"/>
        <v>0</v>
      </c>
      <c r="AB2635" s="49">
        <f t="shared" si="516"/>
        <v>0</v>
      </c>
      <c r="AC2635" s="49">
        <f t="shared" si="516"/>
        <v>0</v>
      </c>
      <c r="AD2635" s="49">
        <f t="shared" si="516"/>
        <v>0</v>
      </c>
      <c r="AE2635" s="51">
        <f t="shared" si="515"/>
        <v>0</v>
      </c>
      <c r="AF2635" s="51">
        <f>IF(C2635=A_Stammdaten!$B$12,D_SAV!$U2635-D_SAV!$AG2635,HLOOKUP(A_Stammdaten!$B$12-1,$AH$4:$AN$4004,ROW(C2635)-3,FALSE)-$AG2635)</f>
        <v>0</v>
      </c>
      <c r="AG2635" s="51">
        <f>HLOOKUP(A_Stammdaten!$B$12,$AH$4:$AN$4004,ROW(C2635)-3,FALSE)</f>
        <v>0</v>
      </c>
      <c r="AH2635" s="51">
        <f t="shared" si="519"/>
        <v>0</v>
      </c>
      <c r="AI2635" s="51">
        <f t="shared" si="520"/>
        <v>0</v>
      </c>
      <c r="AJ2635" s="51">
        <f t="shared" si="521"/>
        <v>0</v>
      </c>
      <c r="AK2635" s="51">
        <f t="shared" si="522"/>
        <v>0</v>
      </c>
      <c r="AL2635" s="51">
        <f t="shared" si="523"/>
        <v>0</v>
      </c>
      <c r="AM2635" s="51">
        <f t="shared" si="524"/>
        <v>0</v>
      </c>
      <c r="AN2635" s="51">
        <f t="shared" si="525"/>
        <v>0</v>
      </c>
    </row>
    <row r="2636" spans="1:40" x14ac:dyDescent="0.25">
      <c r="A2636" s="17"/>
      <c r="B2636" s="17"/>
      <c r="C2636" s="35"/>
      <c r="D2636" s="17"/>
      <c r="E2636" s="17"/>
      <c r="F2636" s="17"/>
      <c r="G2636" s="62">
        <f t="shared" si="526"/>
        <v>0</v>
      </c>
      <c r="H2636" s="17"/>
      <c r="I2636" s="17"/>
      <c r="J2636" s="17"/>
      <c r="K2636" s="17"/>
      <c r="L2636" s="17"/>
      <c r="M2636" s="17"/>
      <c r="N2636" s="17"/>
      <c r="O2636" s="17"/>
      <c r="P2636" s="115"/>
      <c r="Q2636" s="62">
        <f>IF(C2636&gt;A_Stammdaten!$B$12,0,SUM(G2636,H2636,J2636,K2636,M2636,N2636)-SUM(I2636,L2636,O2636,P2636))</f>
        <v>0</v>
      </c>
      <c r="R2636" s="17"/>
      <c r="S2636" s="17"/>
      <c r="T2636" s="17"/>
      <c r="U2636" s="62">
        <f t="shared" si="518"/>
        <v>0</v>
      </c>
      <c r="V2636" s="63">
        <f>IF(ISBLANK($B2636),0,VLOOKUP($B2636,Listen!$A$2:$C$45,2,FALSE))</f>
        <v>0</v>
      </c>
      <c r="W2636" s="63">
        <f>IF(ISBLANK($B2636),0,VLOOKUP($B2636,Listen!$A$2:$C$45,3,FALSE))</f>
        <v>0</v>
      </c>
      <c r="X2636" s="49">
        <f t="shared" si="517"/>
        <v>0</v>
      </c>
      <c r="Y2636" s="49">
        <f t="shared" si="516"/>
        <v>0</v>
      </c>
      <c r="Z2636" s="49">
        <f t="shared" si="516"/>
        <v>0</v>
      </c>
      <c r="AA2636" s="49">
        <f t="shared" si="516"/>
        <v>0</v>
      </c>
      <c r="AB2636" s="49">
        <f t="shared" si="516"/>
        <v>0</v>
      </c>
      <c r="AC2636" s="49">
        <f t="shared" si="516"/>
        <v>0</v>
      </c>
      <c r="AD2636" s="49">
        <f t="shared" si="516"/>
        <v>0</v>
      </c>
      <c r="AE2636" s="51">
        <f t="shared" si="515"/>
        <v>0</v>
      </c>
      <c r="AF2636" s="51">
        <f>IF(C2636=A_Stammdaten!$B$12,D_SAV!$U2636-D_SAV!$AG2636,HLOOKUP(A_Stammdaten!$B$12-1,$AH$4:$AN$4004,ROW(C2636)-3,FALSE)-$AG2636)</f>
        <v>0</v>
      </c>
      <c r="AG2636" s="51">
        <f>HLOOKUP(A_Stammdaten!$B$12,$AH$4:$AN$4004,ROW(C2636)-3,FALSE)</f>
        <v>0</v>
      </c>
      <c r="AH2636" s="51">
        <f t="shared" si="519"/>
        <v>0</v>
      </c>
      <c r="AI2636" s="51">
        <f t="shared" si="520"/>
        <v>0</v>
      </c>
      <c r="AJ2636" s="51">
        <f t="shared" si="521"/>
        <v>0</v>
      </c>
      <c r="AK2636" s="51">
        <f t="shared" si="522"/>
        <v>0</v>
      </c>
      <c r="AL2636" s="51">
        <f t="shared" si="523"/>
        <v>0</v>
      </c>
      <c r="AM2636" s="51">
        <f t="shared" si="524"/>
        <v>0</v>
      </c>
      <c r="AN2636" s="51">
        <f t="shared" si="525"/>
        <v>0</v>
      </c>
    </row>
    <row r="2637" spans="1:40" x14ac:dyDescent="0.25">
      <c r="A2637" s="17"/>
      <c r="B2637" s="17"/>
      <c r="C2637" s="35"/>
      <c r="D2637" s="17"/>
      <c r="E2637" s="17"/>
      <c r="F2637" s="17"/>
      <c r="G2637" s="62">
        <f t="shared" si="526"/>
        <v>0</v>
      </c>
      <c r="H2637" s="17"/>
      <c r="I2637" s="17"/>
      <c r="J2637" s="17"/>
      <c r="K2637" s="17"/>
      <c r="L2637" s="17"/>
      <c r="M2637" s="17"/>
      <c r="N2637" s="17"/>
      <c r="O2637" s="17"/>
      <c r="P2637" s="115"/>
      <c r="Q2637" s="62">
        <f>IF(C2637&gt;A_Stammdaten!$B$12,0,SUM(G2637,H2637,J2637,K2637,M2637,N2637)-SUM(I2637,L2637,O2637,P2637))</f>
        <v>0</v>
      </c>
      <c r="R2637" s="17"/>
      <c r="S2637" s="17"/>
      <c r="T2637" s="17"/>
      <c r="U2637" s="62">
        <f t="shared" si="518"/>
        <v>0</v>
      </c>
      <c r="V2637" s="63">
        <f>IF(ISBLANK($B2637),0,VLOOKUP($B2637,Listen!$A$2:$C$45,2,FALSE))</f>
        <v>0</v>
      </c>
      <c r="W2637" s="63">
        <f>IF(ISBLANK($B2637),0,VLOOKUP($B2637,Listen!$A$2:$C$45,3,FALSE))</f>
        <v>0</v>
      </c>
      <c r="X2637" s="49">
        <f t="shared" si="517"/>
        <v>0</v>
      </c>
      <c r="Y2637" s="49">
        <f t="shared" si="516"/>
        <v>0</v>
      </c>
      <c r="Z2637" s="49">
        <f t="shared" si="516"/>
        <v>0</v>
      </c>
      <c r="AA2637" s="49">
        <f t="shared" si="516"/>
        <v>0</v>
      </c>
      <c r="AB2637" s="49">
        <f t="shared" si="516"/>
        <v>0</v>
      </c>
      <c r="AC2637" s="49">
        <f t="shared" si="516"/>
        <v>0</v>
      </c>
      <c r="AD2637" s="49">
        <f t="shared" si="516"/>
        <v>0</v>
      </c>
      <c r="AE2637" s="51">
        <f t="shared" si="515"/>
        <v>0</v>
      </c>
      <c r="AF2637" s="51">
        <f>IF(C2637=A_Stammdaten!$B$12,D_SAV!$U2637-D_SAV!$AG2637,HLOOKUP(A_Stammdaten!$B$12-1,$AH$4:$AN$4004,ROW(C2637)-3,FALSE)-$AG2637)</f>
        <v>0</v>
      </c>
      <c r="AG2637" s="51">
        <f>HLOOKUP(A_Stammdaten!$B$12,$AH$4:$AN$4004,ROW(C2637)-3,FALSE)</f>
        <v>0</v>
      </c>
      <c r="AH2637" s="51">
        <f t="shared" si="519"/>
        <v>0</v>
      </c>
      <c r="AI2637" s="51">
        <f t="shared" si="520"/>
        <v>0</v>
      </c>
      <c r="AJ2637" s="51">
        <f t="shared" si="521"/>
        <v>0</v>
      </c>
      <c r="AK2637" s="51">
        <f t="shared" si="522"/>
        <v>0</v>
      </c>
      <c r="AL2637" s="51">
        <f t="shared" si="523"/>
        <v>0</v>
      </c>
      <c r="AM2637" s="51">
        <f t="shared" si="524"/>
        <v>0</v>
      </c>
      <c r="AN2637" s="51">
        <f t="shared" si="525"/>
        <v>0</v>
      </c>
    </row>
    <row r="2638" spans="1:40" x14ac:dyDescent="0.25">
      <c r="A2638" s="17"/>
      <c r="B2638" s="17"/>
      <c r="C2638" s="35"/>
      <c r="D2638" s="17"/>
      <c r="E2638" s="17"/>
      <c r="F2638" s="17"/>
      <c r="G2638" s="62">
        <f t="shared" si="526"/>
        <v>0</v>
      </c>
      <c r="H2638" s="17"/>
      <c r="I2638" s="17"/>
      <c r="J2638" s="17"/>
      <c r="K2638" s="17"/>
      <c r="L2638" s="17"/>
      <c r="M2638" s="17"/>
      <c r="N2638" s="17"/>
      <c r="O2638" s="17"/>
      <c r="P2638" s="115"/>
      <c r="Q2638" s="62">
        <f>IF(C2638&gt;A_Stammdaten!$B$12,0,SUM(G2638,H2638,J2638,K2638,M2638,N2638)-SUM(I2638,L2638,O2638,P2638))</f>
        <v>0</v>
      </c>
      <c r="R2638" s="17"/>
      <c r="S2638" s="17"/>
      <c r="T2638" s="17"/>
      <c r="U2638" s="62">
        <f t="shared" si="518"/>
        <v>0</v>
      </c>
      <c r="V2638" s="63">
        <f>IF(ISBLANK($B2638),0,VLOOKUP($B2638,Listen!$A$2:$C$45,2,FALSE))</f>
        <v>0</v>
      </c>
      <c r="W2638" s="63">
        <f>IF(ISBLANK($B2638),0,VLOOKUP($B2638,Listen!$A$2:$C$45,3,FALSE))</f>
        <v>0</v>
      </c>
      <c r="X2638" s="49">
        <f t="shared" si="517"/>
        <v>0</v>
      </c>
      <c r="Y2638" s="49">
        <f t="shared" si="516"/>
        <v>0</v>
      </c>
      <c r="Z2638" s="49">
        <f t="shared" si="516"/>
        <v>0</v>
      </c>
      <c r="AA2638" s="49">
        <f t="shared" ref="Y2638:AD2680" si="527">$V2638</f>
        <v>0</v>
      </c>
      <c r="AB2638" s="49">
        <f t="shared" si="527"/>
        <v>0</v>
      </c>
      <c r="AC2638" s="49">
        <f t="shared" si="527"/>
        <v>0</v>
      </c>
      <c r="AD2638" s="49">
        <f t="shared" si="527"/>
        <v>0</v>
      </c>
      <c r="AE2638" s="51">
        <f t="shared" si="515"/>
        <v>0</v>
      </c>
      <c r="AF2638" s="51">
        <f>IF(C2638=A_Stammdaten!$B$12,D_SAV!$U2638-D_SAV!$AG2638,HLOOKUP(A_Stammdaten!$B$12-1,$AH$4:$AN$4004,ROW(C2638)-3,FALSE)-$AG2638)</f>
        <v>0</v>
      </c>
      <c r="AG2638" s="51">
        <f>HLOOKUP(A_Stammdaten!$B$12,$AH$4:$AN$4004,ROW(C2638)-3,FALSE)</f>
        <v>0</v>
      </c>
      <c r="AH2638" s="51">
        <f t="shared" si="519"/>
        <v>0</v>
      </c>
      <c r="AI2638" s="51">
        <f t="shared" si="520"/>
        <v>0</v>
      </c>
      <c r="AJ2638" s="51">
        <f t="shared" si="521"/>
        <v>0</v>
      </c>
      <c r="AK2638" s="51">
        <f t="shared" si="522"/>
        <v>0</v>
      </c>
      <c r="AL2638" s="51">
        <f t="shared" si="523"/>
        <v>0</v>
      </c>
      <c r="AM2638" s="51">
        <f t="shared" si="524"/>
        <v>0</v>
      </c>
      <c r="AN2638" s="51">
        <f t="shared" si="525"/>
        <v>0</v>
      </c>
    </row>
    <row r="2639" spans="1:40" x14ac:dyDescent="0.25">
      <c r="A2639" s="17"/>
      <c r="B2639" s="17"/>
      <c r="C2639" s="35"/>
      <c r="D2639" s="17"/>
      <c r="E2639" s="17"/>
      <c r="F2639" s="17"/>
      <c r="G2639" s="62">
        <f t="shared" si="526"/>
        <v>0</v>
      </c>
      <c r="H2639" s="17"/>
      <c r="I2639" s="17"/>
      <c r="J2639" s="17"/>
      <c r="K2639" s="17"/>
      <c r="L2639" s="17"/>
      <c r="M2639" s="17"/>
      <c r="N2639" s="17"/>
      <c r="O2639" s="17"/>
      <c r="P2639" s="115"/>
      <c r="Q2639" s="62">
        <f>IF(C2639&gt;A_Stammdaten!$B$12,0,SUM(G2639,H2639,J2639,K2639,M2639,N2639)-SUM(I2639,L2639,O2639,P2639))</f>
        <v>0</v>
      </c>
      <c r="R2639" s="17"/>
      <c r="S2639" s="17"/>
      <c r="T2639" s="17"/>
      <c r="U2639" s="62">
        <f t="shared" si="518"/>
        <v>0</v>
      </c>
      <c r="V2639" s="63">
        <f>IF(ISBLANK($B2639),0,VLOOKUP($B2639,Listen!$A$2:$C$45,2,FALSE))</f>
        <v>0</v>
      </c>
      <c r="W2639" s="63">
        <f>IF(ISBLANK($B2639),0,VLOOKUP($B2639,Listen!$A$2:$C$45,3,FALSE))</f>
        <v>0</v>
      </c>
      <c r="X2639" s="49">
        <f t="shared" si="517"/>
        <v>0</v>
      </c>
      <c r="Y2639" s="49">
        <f t="shared" si="527"/>
        <v>0</v>
      </c>
      <c r="Z2639" s="49">
        <f t="shared" si="527"/>
        <v>0</v>
      </c>
      <c r="AA2639" s="49">
        <f t="shared" si="527"/>
        <v>0</v>
      </c>
      <c r="AB2639" s="49">
        <f t="shared" si="527"/>
        <v>0</v>
      </c>
      <c r="AC2639" s="49">
        <f t="shared" si="527"/>
        <v>0</v>
      </c>
      <c r="AD2639" s="49">
        <f t="shared" si="527"/>
        <v>0</v>
      </c>
      <c r="AE2639" s="51">
        <f t="shared" si="515"/>
        <v>0</v>
      </c>
      <c r="AF2639" s="51">
        <f>IF(C2639=A_Stammdaten!$B$12,D_SAV!$U2639-D_SAV!$AG2639,HLOOKUP(A_Stammdaten!$B$12-1,$AH$4:$AN$4004,ROW(C2639)-3,FALSE)-$AG2639)</f>
        <v>0</v>
      </c>
      <c r="AG2639" s="51">
        <f>HLOOKUP(A_Stammdaten!$B$12,$AH$4:$AN$4004,ROW(C2639)-3,FALSE)</f>
        <v>0</v>
      </c>
      <c r="AH2639" s="51">
        <f t="shared" si="519"/>
        <v>0</v>
      </c>
      <c r="AI2639" s="51">
        <f t="shared" si="520"/>
        <v>0</v>
      </c>
      <c r="AJ2639" s="51">
        <f t="shared" si="521"/>
        <v>0</v>
      </c>
      <c r="AK2639" s="51">
        <f t="shared" si="522"/>
        <v>0</v>
      </c>
      <c r="AL2639" s="51">
        <f t="shared" si="523"/>
        <v>0</v>
      </c>
      <c r="AM2639" s="51">
        <f t="shared" si="524"/>
        <v>0</v>
      </c>
      <c r="AN2639" s="51">
        <f t="shared" si="525"/>
        <v>0</v>
      </c>
    </row>
    <row r="2640" spans="1:40" x14ac:dyDescent="0.25">
      <c r="A2640" s="17"/>
      <c r="B2640" s="17"/>
      <c r="C2640" s="35"/>
      <c r="D2640" s="17"/>
      <c r="E2640" s="17"/>
      <c r="F2640" s="17"/>
      <c r="G2640" s="62">
        <f t="shared" si="526"/>
        <v>0</v>
      </c>
      <c r="H2640" s="17"/>
      <c r="I2640" s="17"/>
      <c r="J2640" s="17"/>
      <c r="K2640" s="17"/>
      <c r="L2640" s="17"/>
      <c r="M2640" s="17"/>
      <c r="N2640" s="17"/>
      <c r="O2640" s="17"/>
      <c r="P2640" s="115"/>
      <c r="Q2640" s="62">
        <f>IF(C2640&gt;A_Stammdaten!$B$12,0,SUM(G2640,H2640,J2640,K2640,M2640,N2640)-SUM(I2640,L2640,O2640,P2640))</f>
        <v>0</v>
      </c>
      <c r="R2640" s="17"/>
      <c r="S2640" s="17"/>
      <c r="T2640" s="17"/>
      <c r="U2640" s="62">
        <f t="shared" si="518"/>
        <v>0</v>
      </c>
      <c r="V2640" s="63">
        <f>IF(ISBLANK($B2640),0,VLOOKUP($B2640,Listen!$A$2:$C$45,2,FALSE))</f>
        <v>0</v>
      </c>
      <c r="W2640" s="63">
        <f>IF(ISBLANK($B2640),0,VLOOKUP($B2640,Listen!$A$2:$C$45,3,FALSE))</f>
        <v>0</v>
      </c>
      <c r="X2640" s="49">
        <f t="shared" si="517"/>
        <v>0</v>
      </c>
      <c r="Y2640" s="49">
        <f t="shared" si="527"/>
        <v>0</v>
      </c>
      <c r="Z2640" s="49">
        <f t="shared" si="527"/>
        <v>0</v>
      </c>
      <c r="AA2640" s="49">
        <f t="shared" si="527"/>
        <v>0</v>
      </c>
      <c r="AB2640" s="49">
        <f t="shared" si="527"/>
        <v>0</v>
      </c>
      <c r="AC2640" s="49">
        <f t="shared" si="527"/>
        <v>0</v>
      </c>
      <c r="AD2640" s="49">
        <f t="shared" si="527"/>
        <v>0</v>
      </c>
      <c r="AE2640" s="51">
        <f t="shared" si="515"/>
        <v>0</v>
      </c>
      <c r="AF2640" s="51">
        <f>IF(C2640=A_Stammdaten!$B$12,D_SAV!$U2640-D_SAV!$AG2640,HLOOKUP(A_Stammdaten!$B$12-1,$AH$4:$AN$4004,ROW(C2640)-3,FALSE)-$AG2640)</f>
        <v>0</v>
      </c>
      <c r="AG2640" s="51">
        <f>HLOOKUP(A_Stammdaten!$B$12,$AH$4:$AN$4004,ROW(C2640)-3,FALSE)</f>
        <v>0</v>
      </c>
      <c r="AH2640" s="51">
        <f t="shared" si="519"/>
        <v>0</v>
      </c>
      <c r="AI2640" s="51">
        <f t="shared" si="520"/>
        <v>0</v>
      </c>
      <c r="AJ2640" s="51">
        <f t="shared" si="521"/>
        <v>0</v>
      </c>
      <c r="AK2640" s="51">
        <f t="shared" si="522"/>
        <v>0</v>
      </c>
      <c r="AL2640" s="51">
        <f t="shared" si="523"/>
        <v>0</v>
      </c>
      <c r="AM2640" s="51">
        <f t="shared" si="524"/>
        <v>0</v>
      </c>
      <c r="AN2640" s="51">
        <f t="shared" si="525"/>
        <v>0</v>
      </c>
    </row>
    <row r="2641" spans="1:40" x14ac:dyDescent="0.25">
      <c r="A2641" s="17"/>
      <c r="B2641" s="17"/>
      <c r="C2641" s="35"/>
      <c r="D2641" s="17"/>
      <c r="E2641" s="17"/>
      <c r="F2641" s="17"/>
      <c r="G2641" s="62">
        <f t="shared" si="526"/>
        <v>0</v>
      </c>
      <c r="H2641" s="17"/>
      <c r="I2641" s="17"/>
      <c r="J2641" s="17"/>
      <c r="K2641" s="17"/>
      <c r="L2641" s="17"/>
      <c r="M2641" s="17"/>
      <c r="N2641" s="17"/>
      <c r="O2641" s="17"/>
      <c r="P2641" s="115"/>
      <c r="Q2641" s="62">
        <f>IF(C2641&gt;A_Stammdaten!$B$12,0,SUM(G2641,H2641,J2641,K2641,M2641,N2641)-SUM(I2641,L2641,O2641,P2641))</f>
        <v>0</v>
      </c>
      <c r="R2641" s="17"/>
      <c r="S2641" s="17"/>
      <c r="T2641" s="17"/>
      <c r="U2641" s="62">
        <f t="shared" si="518"/>
        <v>0</v>
      </c>
      <c r="V2641" s="63">
        <f>IF(ISBLANK($B2641),0,VLOOKUP($B2641,Listen!$A$2:$C$45,2,FALSE))</f>
        <v>0</v>
      </c>
      <c r="W2641" s="63">
        <f>IF(ISBLANK($B2641),0,VLOOKUP($B2641,Listen!$A$2:$C$45,3,FALSE))</f>
        <v>0</v>
      </c>
      <c r="X2641" s="49">
        <f t="shared" si="517"/>
        <v>0</v>
      </c>
      <c r="Y2641" s="49">
        <f t="shared" si="527"/>
        <v>0</v>
      </c>
      <c r="Z2641" s="49">
        <f t="shared" si="527"/>
        <v>0</v>
      </c>
      <c r="AA2641" s="49">
        <f t="shared" si="527"/>
        <v>0</v>
      </c>
      <c r="AB2641" s="49">
        <f t="shared" si="527"/>
        <v>0</v>
      </c>
      <c r="AC2641" s="49">
        <f t="shared" si="527"/>
        <v>0</v>
      </c>
      <c r="AD2641" s="49">
        <f t="shared" si="527"/>
        <v>0</v>
      </c>
      <c r="AE2641" s="51">
        <f t="shared" si="515"/>
        <v>0</v>
      </c>
      <c r="AF2641" s="51">
        <f>IF(C2641=A_Stammdaten!$B$12,D_SAV!$U2641-D_SAV!$AG2641,HLOOKUP(A_Stammdaten!$B$12-1,$AH$4:$AN$4004,ROW(C2641)-3,FALSE)-$AG2641)</f>
        <v>0</v>
      </c>
      <c r="AG2641" s="51">
        <f>HLOOKUP(A_Stammdaten!$B$12,$AH$4:$AN$4004,ROW(C2641)-3,FALSE)</f>
        <v>0</v>
      </c>
      <c r="AH2641" s="51">
        <f t="shared" si="519"/>
        <v>0</v>
      </c>
      <c r="AI2641" s="51">
        <f t="shared" si="520"/>
        <v>0</v>
      </c>
      <c r="AJ2641" s="51">
        <f t="shared" si="521"/>
        <v>0</v>
      </c>
      <c r="AK2641" s="51">
        <f t="shared" si="522"/>
        <v>0</v>
      </c>
      <c r="AL2641" s="51">
        <f t="shared" si="523"/>
        <v>0</v>
      </c>
      <c r="AM2641" s="51">
        <f t="shared" si="524"/>
        <v>0</v>
      </c>
      <c r="AN2641" s="51">
        <f t="shared" si="525"/>
        <v>0</v>
      </c>
    </row>
    <row r="2642" spans="1:40" x14ac:dyDescent="0.25">
      <c r="A2642" s="17"/>
      <c r="B2642" s="17"/>
      <c r="C2642" s="35"/>
      <c r="D2642" s="17"/>
      <c r="E2642" s="17"/>
      <c r="F2642" s="17"/>
      <c r="G2642" s="62">
        <f t="shared" si="526"/>
        <v>0</v>
      </c>
      <c r="H2642" s="17"/>
      <c r="I2642" s="17"/>
      <c r="J2642" s="17"/>
      <c r="K2642" s="17"/>
      <c r="L2642" s="17"/>
      <c r="M2642" s="17"/>
      <c r="N2642" s="17"/>
      <c r="O2642" s="17"/>
      <c r="P2642" s="115"/>
      <c r="Q2642" s="62">
        <f>IF(C2642&gt;A_Stammdaten!$B$12,0,SUM(G2642,H2642,J2642,K2642,M2642,N2642)-SUM(I2642,L2642,O2642,P2642))</f>
        <v>0</v>
      </c>
      <c r="R2642" s="17"/>
      <c r="S2642" s="17"/>
      <c r="T2642" s="17"/>
      <c r="U2642" s="62">
        <f t="shared" si="518"/>
        <v>0</v>
      </c>
      <c r="V2642" s="63">
        <f>IF(ISBLANK($B2642),0,VLOOKUP($B2642,Listen!$A$2:$C$45,2,FALSE))</f>
        <v>0</v>
      </c>
      <c r="W2642" s="63">
        <f>IF(ISBLANK($B2642),0,VLOOKUP($B2642,Listen!$A$2:$C$45,3,FALSE))</f>
        <v>0</v>
      </c>
      <c r="X2642" s="49">
        <f t="shared" si="517"/>
        <v>0</v>
      </c>
      <c r="Y2642" s="49">
        <f t="shared" si="527"/>
        <v>0</v>
      </c>
      <c r="Z2642" s="49">
        <f t="shared" si="527"/>
        <v>0</v>
      </c>
      <c r="AA2642" s="49">
        <f t="shared" si="527"/>
        <v>0</v>
      </c>
      <c r="AB2642" s="49">
        <f t="shared" si="527"/>
        <v>0</v>
      </c>
      <c r="AC2642" s="49">
        <f t="shared" si="527"/>
        <v>0</v>
      </c>
      <c r="AD2642" s="49">
        <f t="shared" si="527"/>
        <v>0</v>
      </c>
      <c r="AE2642" s="51">
        <f t="shared" si="515"/>
        <v>0</v>
      </c>
      <c r="AF2642" s="51">
        <f>IF(C2642=A_Stammdaten!$B$12,D_SAV!$U2642-D_SAV!$AG2642,HLOOKUP(A_Stammdaten!$B$12-1,$AH$4:$AN$4004,ROW(C2642)-3,FALSE)-$AG2642)</f>
        <v>0</v>
      </c>
      <c r="AG2642" s="51">
        <f>HLOOKUP(A_Stammdaten!$B$12,$AH$4:$AN$4004,ROW(C2642)-3,FALSE)</f>
        <v>0</v>
      </c>
      <c r="AH2642" s="51">
        <f t="shared" si="519"/>
        <v>0</v>
      </c>
      <c r="AI2642" s="51">
        <f t="shared" si="520"/>
        <v>0</v>
      </c>
      <c r="AJ2642" s="51">
        <f t="shared" si="521"/>
        <v>0</v>
      </c>
      <c r="AK2642" s="51">
        <f t="shared" si="522"/>
        <v>0</v>
      </c>
      <c r="AL2642" s="51">
        <f t="shared" si="523"/>
        <v>0</v>
      </c>
      <c r="AM2642" s="51">
        <f t="shared" si="524"/>
        <v>0</v>
      </c>
      <c r="AN2642" s="51">
        <f t="shared" si="525"/>
        <v>0</v>
      </c>
    </row>
    <row r="2643" spans="1:40" x14ac:dyDescent="0.25">
      <c r="A2643" s="17"/>
      <c r="B2643" s="17"/>
      <c r="C2643" s="35"/>
      <c r="D2643" s="17"/>
      <c r="E2643" s="17"/>
      <c r="F2643" s="17"/>
      <c r="G2643" s="62">
        <f t="shared" si="526"/>
        <v>0</v>
      </c>
      <c r="H2643" s="17"/>
      <c r="I2643" s="17"/>
      <c r="J2643" s="17"/>
      <c r="K2643" s="17"/>
      <c r="L2643" s="17"/>
      <c r="M2643" s="17"/>
      <c r="N2643" s="17"/>
      <c r="O2643" s="17"/>
      <c r="P2643" s="115"/>
      <c r="Q2643" s="62">
        <f>IF(C2643&gt;A_Stammdaten!$B$12,0,SUM(G2643,H2643,J2643,K2643,M2643,N2643)-SUM(I2643,L2643,O2643,P2643))</f>
        <v>0</v>
      </c>
      <c r="R2643" s="17"/>
      <c r="S2643" s="17"/>
      <c r="T2643" s="17"/>
      <c r="U2643" s="62">
        <f t="shared" si="518"/>
        <v>0</v>
      </c>
      <c r="V2643" s="63">
        <f>IF(ISBLANK($B2643),0,VLOOKUP($B2643,Listen!$A$2:$C$45,2,FALSE))</f>
        <v>0</v>
      </c>
      <c r="W2643" s="63">
        <f>IF(ISBLANK($B2643),0,VLOOKUP($B2643,Listen!$A$2:$C$45,3,FALSE))</f>
        <v>0</v>
      </c>
      <c r="X2643" s="49">
        <f t="shared" si="517"/>
        <v>0</v>
      </c>
      <c r="Y2643" s="49">
        <f t="shared" si="527"/>
        <v>0</v>
      </c>
      <c r="Z2643" s="49">
        <f t="shared" si="527"/>
        <v>0</v>
      </c>
      <c r="AA2643" s="49">
        <f t="shared" si="527"/>
        <v>0</v>
      </c>
      <c r="AB2643" s="49">
        <f t="shared" si="527"/>
        <v>0</v>
      </c>
      <c r="AC2643" s="49">
        <f t="shared" si="527"/>
        <v>0</v>
      </c>
      <c r="AD2643" s="49">
        <f t="shared" si="527"/>
        <v>0</v>
      </c>
      <c r="AE2643" s="51">
        <f t="shared" si="515"/>
        <v>0</v>
      </c>
      <c r="AF2643" s="51">
        <f>IF(C2643=A_Stammdaten!$B$12,D_SAV!$U2643-D_SAV!$AG2643,HLOOKUP(A_Stammdaten!$B$12-1,$AH$4:$AN$4004,ROW(C2643)-3,FALSE)-$AG2643)</f>
        <v>0</v>
      </c>
      <c r="AG2643" s="51">
        <f>HLOOKUP(A_Stammdaten!$B$12,$AH$4:$AN$4004,ROW(C2643)-3,FALSE)</f>
        <v>0</v>
      </c>
      <c r="AH2643" s="51">
        <f t="shared" si="519"/>
        <v>0</v>
      </c>
      <c r="AI2643" s="51">
        <f t="shared" si="520"/>
        <v>0</v>
      </c>
      <c r="AJ2643" s="51">
        <f t="shared" si="521"/>
        <v>0</v>
      </c>
      <c r="AK2643" s="51">
        <f t="shared" si="522"/>
        <v>0</v>
      </c>
      <c r="AL2643" s="51">
        <f t="shared" si="523"/>
        <v>0</v>
      </c>
      <c r="AM2643" s="51">
        <f t="shared" si="524"/>
        <v>0</v>
      </c>
      <c r="AN2643" s="51">
        <f t="shared" si="525"/>
        <v>0</v>
      </c>
    </row>
    <row r="2644" spans="1:40" x14ac:dyDescent="0.25">
      <c r="A2644" s="17"/>
      <c r="B2644" s="17"/>
      <c r="C2644" s="35"/>
      <c r="D2644" s="17"/>
      <c r="E2644" s="17"/>
      <c r="F2644" s="17"/>
      <c r="G2644" s="62">
        <f t="shared" si="526"/>
        <v>0</v>
      </c>
      <c r="H2644" s="17"/>
      <c r="I2644" s="17"/>
      <c r="J2644" s="17"/>
      <c r="K2644" s="17"/>
      <c r="L2644" s="17"/>
      <c r="M2644" s="17"/>
      <c r="N2644" s="17"/>
      <c r="O2644" s="17"/>
      <c r="P2644" s="115"/>
      <c r="Q2644" s="62">
        <f>IF(C2644&gt;A_Stammdaten!$B$12,0,SUM(G2644,H2644,J2644,K2644,M2644,N2644)-SUM(I2644,L2644,O2644,P2644))</f>
        <v>0</v>
      </c>
      <c r="R2644" s="17"/>
      <c r="S2644" s="17"/>
      <c r="T2644" s="17"/>
      <c r="U2644" s="62">
        <f t="shared" si="518"/>
        <v>0</v>
      </c>
      <c r="V2644" s="63">
        <f>IF(ISBLANK($B2644),0,VLOOKUP($B2644,Listen!$A$2:$C$45,2,FALSE))</f>
        <v>0</v>
      </c>
      <c r="W2644" s="63">
        <f>IF(ISBLANK($B2644),0,VLOOKUP($B2644,Listen!$A$2:$C$45,3,FALSE))</f>
        <v>0</v>
      </c>
      <c r="X2644" s="49">
        <f t="shared" si="517"/>
        <v>0</v>
      </c>
      <c r="Y2644" s="49">
        <f t="shared" si="527"/>
        <v>0</v>
      </c>
      <c r="Z2644" s="49">
        <f t="shared" si="527"/>
        <v>0</v>
      </c>
      <c r="AA2644" s="49">
        <f t="shared" si="527"/>
        <v>0</v>
      </c>
      <c r="AB2644" s="49">
        <f t="shared" si="527"/>
        <v>0</v>
      </c>
      <c r="AC2644" s="49">
        <f t="shared" si="527"/>
        <v>0</v>
      </c>
      <c r="AD2644" s="49">
        <f t="shared" si="527"/>
        <v>0</v>
      </c>
      <c r="AE2644" s="51">
        <f t="shared" si="515"/>
        <v>0</v>
      </c>
      <c r="AF2644" s="51">
        <f>IF(C2644=A_Stammdaten!$B$12,D_SAV!$U2644-D_SAV!$AG2644,HLOOKUP(A_Stammdaten!$B$12-1,$AH$4:$AN$4004,ROW(C2644)-3,FALSE)-$AG2644)</f>
        <v>0</v>
      </c>
      <c r="AG2644" s="51">
        <f>HLOOKUP(A_Stammdaten!$B$12,$AH$4:$AN$4004,ROW(C2644)-3,FALSE)</f>
        <v>0</v>
      </c>
      <c r="AH2644" s="51">
        <f t="shared" si="519"/>
        <v>0</v>
      </c>
      <c r="AI2644" s="51">
        <f t="shared" si="520"/>
        <v>0</v>
      </c>
      <c r="AJ2644" s="51">
        <f t="shared" si="521"/>
        <v>0</v>
      </c>
      <c r="AK2644" s="51">
        <f t="shared" si="522"/>
        <v>0</v>
      </c>
      <c r="AL2644" s="51">
        <f t="shared" si="523"/>
        <v>0</v>
      </c>
      <c r="AM2644" s="51">
        <f t="shared" si="524"/>
        <v>0</v>
      </c>
      <c r="AN2644" s="51">
        <f t="shared" si="525"/>
        <v>0</v>
      </c>
    </row>
    <row r="2645" spans="1:40" x14ac:dyDescent="0.25">
      <c r="A2645" s="17"/>
      <c r="B2645" s="17"/>
      <c r="C2645" s="35"/>
      <c r="D2645" s="17"/>
      <c r="E2645" s="17"/>
      <c r="F2645" s="17"/>
      <c r="G2645" s="62">
        <f t="shared" si="526"/>
        <v>0</v>
      </c>
      <c r="H2645" s="17"/>
      <c r="I2645" s="17"/>
      <c r="J2645" s="17"/>
      <c r="K2645" s="17"/>
      <c r="L2645" s="17"/>
      <c r="M2645" s="17"/>
      <c r="N2645" s="17"/>
      <c r="O2645" s="17"/>
      <c r="P2645" s="115"/>
      <c r="Q2645" s="62">
        <f>IF(C2645&gt;A_Stammdaten!$B$12,0,SUM(G2645,H2645,J2645,K2645,M2645,N2645)-SUM(I2645,L2645,O2645,P2645))</f>
        <v>0</v>
      </c>
      <c r="R2645" s="17"/>
      <c r="S2645" s="17"/>
      <c r="T2645" s="17"/>
      <c r="U2645" s="62">
        <f t="shared" si="518"/>
        <v>0</v>
      </c>
      <c r="V2645" s="63">
        <f>IF(ISBLANK($B2645),0,VLOOKUP($B2645,Listen!$A$2:$C$45,2,FALSE))</f>
        <v>0</v>
      </c>
      <c r="W2645" s="63">
        <f>IF(ISBLANK($B2645),0,VLOOKUP($B2645,Listen!$A$2:$C$45,3,FALSE))</f>
        <v>0</v>
      </c>
      <c r="X2645" s="49">
        <f t="shared" si="517"/>
        <v>0</v>
      </c>
      <c r="Y2645" s="49">
        <f t="shared" si="527"/>
        <v>0</v>
      </c>
      <c r="Z2645" s="49">
        <f t="shared" si="527"/>
        <v>0</v>
      </c>
      <c r="AA2645" s="49">
        <f t="shared" si="527"/>
        <v>0</v>
      </c>
      <c r="AB2645" s="49">
        <f t="shared" si="527"/>
        <v>0</v>
      </c>
      <c r="AC2645" s="49">
        <f t="shared" si="527"/>
        <v>0</v>
      </c>
      <c r="AD2645" s="49">
        <f t="shared" si="527"/>
        <v>0</v>
      </c>
      <c r="AE2645" s="51">
        <f t="shared" ref="AE2645:AE2708" si="528">AG2645+AF2645</f>
        <v>0</v>
      </c>
      <c r="AF2645" s="51">
        <f>IF(C2645=A_Stammdaten!$B$12,D_SAV!$U2645-D_SAV!$AG2645,HLOOKUP(A_Stammdaten!$B$12-1,$AH$4:$AN$4004,ROW(C2645)-3,FALSE)-$AG2645)</f>
        <v>0</v>
      </c>
      <c r="AG2645" s="51">
        <f>HLOOKUP(A_Stammdaten!$B$12,$AH$4:$AN$4004,ROW(C2645)-3,FALSE)</f>
        <v>0</v>
      </c>
      <c r="AH2645" s="51">
        <f t="shared" si="519"/>
        <v>0</v>
      </c>
      <c r="AI2645" s="51">
        <f t="shared" si="520"/>
        <v>0</v>
      </c>
      <c r="AJ2645" s="51">
        <f t="shared" si="521"/>
        <v>0</v>
      </c>
      <c r="AK2645" s="51">
        <f t="shared" si="522"/>
        <v>0</v>
      </c>
      <c r="AL2645" s="51">
        <f t="shared" si="523"/>
        <v>0</v>
      </c>
      <c r="AM2645" s="51">
        <f t="shared" si="524"/>
        <v>0</v>
      </c>
      <c r="AN2645" s="51">
        <f t="shared" si="525"/>
        <v>0</v>
      </c>
    </row>
    <row r="2646" spans="1:40" x14ac:dyDescent="0.25">
      <c r="A2646" s="17"/>
      <c r="B2646" s="17"/>
      <c r="C2646" s="35"/>
      <c r="D2646" s="17"/>
      <c r="E2646" s="17"/>
      <c r="F2646" s="17"/>
      <c r="G2646" s="62">
        <f t="shared" si="526"/>
        <v>0</v>
      </c>
      <c r="H2646" s="17"/>
      <c r="I2646" s="17"/>
      <c r="J2646" s="17"/>
      <c r="K2646" s="17"/>
      <c r="L2646" s="17"/>
      <c r="M2646" s="17"/>
      <c r="N2646" s="17"/>
      <c r="O2646" s="17"/>
      <c r="P2646" s="115"/>
      <c r="Q2646" s="62">
        <f>IF(C2646&gt;A_Stammdaten!$B$12,0,SUM(G2646,H2646,J2646,K2646,M2646,N2646)-SUM(I2646,L2646,O2646,P2646))</f>
        <v>0</v>
      </c>
      <c r="R2646" s="17"/>
      <c r="S2646" s="17"/>
      <c r="T2646" s="17"/>
      <c r="U2646" s="62">
        <f t="shared" si="518"/>
        <v>0</v>
      </c>
      <c r="V2646" s="63">
        <f>IF(ISBLANK($B2646),0,VLOOKUP($B2646,Listen!$A$2:$C$45,2,FALSE))</f>
        <v>0</v>
      </c>
      <c r="W2646" s="63">
        <f>IF(ISBLANK($B2646),0,VLOOKUP($B2646,Listen!$A$2:$C$45,3,FALSE))</f>
        <v>0</v>
      </c>
      <c r="X2646" s="49">
        <f t="shared" si="517"/>
        <v>0</v>
      </c>
      <c r="Y2646" s="49">
        <f t="shared" si="527"/>
        <v>0</v>
      </c>
      <c r="Z2646" s="49">
        <f t="shared" si="527"/>
        <v>0</v>
      </c>
      <c r="AA2646" s="49">
        <f t="shared" si="527"/>
        <v>0</v>
      </c>
      <c r="AB2646" s="49">
        <f t="shared" si="527"/>
        <v>0</v>
      </c>
      <c r="AC2646" s="49">
        <f t="shared" si="527"/>
        <v>0</v>
      </c>
      <c r="AD2646" s="49">
        <f t="shared" si="527"/>
        <v>0</v>
      </c>
      <c r="AE2646" s="51">
        <f t="shared" si="528"/>
        <v>0</v>
      </c>
      <c r="AF2646" s="51">
        <f>IF(C2646=A_Stammdaten!$B$12,D_SAV!$U2646-D_SAV!$AG2646,HLOOKUP(A_Stammdaten!$B$12-1,$AH$4:$AN$4004,ROW(C2646)-3,FALSE)-$AG2646)</f>
        <v>0</v>
      </c>
      <c r="AG2646" s="51">
        <f>HLOOKUP(A_Stammdaten!$B$12,$AH$4:$AN$4004,ROW(C2646)-3,FALSE)</f>
        <v>0</v>
      </c>
      <c r="AH2646" s="51">
        <f t="shared" si="519"/>
        <v>0</v>
      </c>
      <c r="AI2646" s="51">
        <f t="shared" si="520"/>
        <v>0</v>
      </c>
      <c r="AJ2646" s="51">
        <f t="shared" si="521"/>
        <v>0</v>
      </c>
      <c r="AK2646" s="51">
        <f t="shared" si="522"/>
        <v>0</v>
      </c>
      <c r="AL2646" s="51">
        <f t="shared" si="523"/>
        <v>0</v>
      </c>
      <c r="AM2646" s="51">
        <f t="shared" si="524"/>
        <v>0</v>
      </c>
      <c r="AN2646" s="51">
        <f t="shared" si="525"/>
        <v>0</v>
      </c>
    </row>
    <row r="2647" spans="1:40" x14ac:dyDescent="0.25">
      <c r="A2647" s="17"/>
      <c r="B2647" s="17"/>
      <c r="C2647" s="35"/>
      <c r="D2647" s="17"/>
      <c r="E2647" s="17"/>
      <c r="F2647" s="17"/>
      <c r="G2647" s="62">
        <f t="shared" si="526"/>
        <v>0</v>
      </c>
      <c r="H2647" s="17"/>
      <c r="I2647" s="17"/>
      <c r="J2647" s="17"/>
      <c r="K2647" s="17"/>
      <c r="L2647" s="17"/>
      <c r="M2647" s="17"/>
      <c r="N2647" s="17"/>
      <c r="O2647" s="17"/>
      <c r="P2647" s="115"/>
      <c r="Q2647" s="62">
        <f>IF(C2647&gt;A_Stammdaten!$B$12,0,SUM(G2647,H2647,J2647,K2647,M2647,N2647)-SUM(I2647,L2647,O2647,P2647))</f>
        <v>0</v>
      </c>
      <c r="R2647" s="17"/>
      <c r="S2647" s="17"/>
      <c r="T2647" s="17"/>
      <c r="U2647" s="62">
        <f t="shared" si="518"/>
        <v>0</v>
      </c>
      <c r="V2647" s="63">
        <f>IF(ISBLANK($B2647),0,VLOOKUP($B2647,Listen!$A$2:$C$45,2,FALSE))</f>
        <v>0</v>
      </c>
      <c r="W2647" s="63">
        <f>IF(ISBLANK($B2647),0,VLOOKUP($B2647,Listen!$A$2:$C$45,3,FALSE))</f>
        <v>0</v>
      </c>
      <c r="X2647" s="49">
        <f t="shared" si="517"/>
        <v>0</v>
      </c>
      <c r="Y2647" s="49">
        <f t="shared" si="527"/>
        <v>0</v>
      </c>
      <c r="Z2647" s="49">
        <f t="shared" si="527"/>
        <v>0</v>
      </c>
      <c r="AA2647" s="49">
        <f t="shared" si="527"/>
        <v>0</v>
      </c>
      <c r="AB2647" s="49">
        <f t="shared" si="527"/>
        <v>0</v>
      </c>
      <c r="AC2647" s="49">
        <f t="shared" si="527"/>
        <v>0</v>
      </c>
      <c r="AD2647" s="49">
        <f t="shared" si="527"/>
        <v>0</v>
      </c>
      <c r="AE2647" s="51">
        <f t="shared" si="528"/>
        <v>0</v>
      </c>
      <c r="AF2647" s="51">
        <f>IF(C2647=A_Stammdaten!$B$12,D_SAV!$U2647-D_SAV!$AG2647,HLOOKUP(A_Stammdaten!$B$12-1,$AH$4:$AN$4004,ROW(C2647)-3,FALSE)-$AG2647)</f>
        <v>0</v>
      </c>
      <c r="AG2647" s="51">
        <f>HLOOKUP(A_Stammdaten!$B$12,$AH$4:$AN$4004,ROW(C2647)-3,FALSE)</f>
        <v>0</v>
      </c>
      <c r="AH2647" s="51">
        <f t="shared" si="519"/>
        <v>0</v>
      </c>
      <c r="AI2647" s="51">
        <f t="shared" si="520"/>
        <v>0</v>
      </c>
      <c r="AJ2647" s="51">
        <f t="shared" si="521"/>
        <v>0</v>
      </c>
      <c r="AK2647" s="51">
        <f t="shared" si="522"/>
        <v>0</v>
      </c>
      <c r="AL2647" s="51">
        <f t="shared" si="523"/>
        <v>0</v>
      </c>
      <c r="AM2647" s="51">
        <f t="shared" si="524"/>
        <v>0</v>
      </c>
      <c r="AN2647" s="51">
        <f t="shared" si="525"/>
        <v>0</v>
      </c>
    </row>
    <row r="2648" spans="1:40" x14ac:dyDescent="0.25">
      <c r="A2648" s="17"/>
      <c r="B2648" s="17"/>
      <c r="C2648" s="35"/>
      <c r="D2648" s="17"/>
      <c r="E2648" s="17"/>
      <c r="F2648" s="17"/>
      <c r="G2648" s="62">
        <f t="shared" si="526"/>
        <v>0</v>
      </c>
      <c r="H2648" s="17"/>
      <c r="I2648" s="17"/>
      <c r="J2648" s="17"/>
      <c r="K2648" s="17"/>
      <c r="L2648" s="17"/>
      <c r="M2648" s="17"/>
      <c r="N2648" s="17"/>
      <c r="O2648" s="17"/>
      <c r="P2648" s="115"/>
      <c r="Q2648" s="62">
        <f>IF(C2648&gt;A_Stammdaten!$B$12,0,SUM(G2648,H2648,J2648,K2648,M2648,N2648)-SUM(I2648,L2648,O2648,P2648))</f>
        <v>0</v>
      </c>
      <c r="R2648" s="17"/>
      <c r="S2648" s="17"/>
      <c r="T2648" s="17"/>
      <c r="U2648" s="62">
        <f t="shared" si="518"/>
        <v>0</v>
      </c>
      <c r="V2648" s="63">
        <f>IF(ISBLANK($B2648),0,VLOOKUP($B2648,Listen!$A$2:$C$45,2,FALSE))</f>
        <v>0</v>
      </c>
      <c r="W2648" s="63">
        <f>IF(ISBLANK($B2648),0,VLOOKUP($B2648,Listen!$A$2:$C$45,3,FALSE))</f>
        <v>0</v>
      </c>
      <c r="X2648" s="49">
        <f t="shared" si="517"/>
        <v>0</v>
      </c>
      <c r="Y2648" s="49">
        <f t="shared" si="527"/>
        <v>0</v>
      </c>
      <c r="Z2648" s="49">
        <f t="shared" si="527"/>
        <v>0</v>
      </c>
      <c r="AA2648" s="49">
        <f t="shared" si="527"/>
        <v>0</v>
      </c>
      <c r="AB2648" s="49">
        <f t="shared" si="527"/>
        <v>0</v>
      </c>
      <c r="AC2648" s="49">
        <f t="shared" si="527"/>
        <v>0</v>
      </c>
      <c r="AD2648" s="49">
        <f t="shared" si="527"/>
        <v>0</v>
      </c>
      <c r="AE2648" s="51">
        <f t="shared" si="528"/>
        <v>0</v>
      </c>
      <c r="AF2648" s="51">
        <f>IF(C2648=A_Stammdaten!$B$12,D_SAV!$U2648-D_SAV!$AG2648,HLOOKUP(A_Stammdaten!$B$12-1,$AH$4:$AN$4004,ROW(C2648)-3,FALSE)-$AG2648)</f>
        <v>0</v>
      </c>
      <c r="AG2648" s="51">
        <f>HLOOKUP(A_Stammdaten!$B$12,$AH$4:$AN$4004,ROW(C2648)-3,FALSE)</f>
        <v>0</v>
      </c>
      <c r="AH2648" s="51">
        <f t="shared" si="519"/>
        <v>0</v>
      </c>
      <c r="AI2648" s="51">
        <f t="shared" si="520"/>
        <v>0</v>
      </c>
      <c r="AJ2648" s="51">
        <f t="shared" si="521"/>
        <v>0</v>
      </c>
      <c r="AK2648" s="51">
        <f t="shared" si="522"/>
        <v>0</v>
      </c>
      <c r="AL2648" s="51">
        <f t="shared" si="523"/>
        <v>0</v>
      </c>
      <c r="AM2648" s="51">
        <f t="shared" si="524"/>
        <v>0</v>
      </c>
      <c r="AN2648" s="51">
        <f t="shared" si="525"/>
        <v>0</v>
      </c>
    </row>
    <row r="2649" spans="1:40" x14ac:dyDescent="0.25">
      <c r="A2649" s="17"/>
      <c r="B2649" s="17"/>
      <c r="C2649" s="35"/>
      <c r="D2649" s="17"/>
      <c r="E2649" s="17"/>
      <c r="F2649" s="17"/>
      <c r="G2649" s="62">
        <f t="shared" si="526"/>
        <v>0</v>
      </c>
      <c r="H2649" s="17"/>
      <c r="I2649" s="17"/>
      <c r="J2649" s="17"/>
      <c r="K2649" s="17"/>
      <c r="L2649" s="17"/>
      <c r="M2649" s="17"/>
      <c r="N2649" s="17"/>
      <c r="O2649" s="17"/>
      <c r="P2649" s="115"/>
      <c r="Q2649" s="62">
        <f>IF(C2649&gt;A_Stammdaten!$B$12,0,SUM(G2649,H2649,J2649,K2649,M2649,N2649)-SUM(I2649,L2649,O2649,P2649))</f>
        <v>0</v>
      </c>
      <c r="R2649" s="17"/>
      <c r="S2649" s="17"/>
      <c r="T2649" s="17"/>
      <c r="U2649" s="62">
        <f t="shared" si="518"/>
        <v>0</v>
      </c>
      <c r="V2649" s="63">
        <f>IF(ISBLANK($B2649),0,VLOOKUP($B2649,Listen!$A$2:$C$45,2,FALSE))</f>
        <v>0</v>
      </c>
      <c r="W2649" s="63">
        <f>IF(ISBLANK($B2649),0,VLOOKUP($B2649,Listen!$A$2:$C$45,3,FALSE))</f>
        <v>0</v>
      </c>
      <c r="X2649" s="49">
        <f t="shared" si="517"/>
        <v>0</v>
      </c>
      <c r="Y2649" s="49">
        <f t="shared" si="527"/>
        <v>0</v>
      </c>
      <c r="Z2649" s="49">
        <f t="shared" si="527"/>
        <v>0</v>
      </c>
      <c r="AA2649" s="49">
        <f t="shared" si="527"/>
        <v>0</v>
      </c>
      <c r="AB2649" s="49">
        <f t="shared" si="527"/>
        <v>0</v>
      </c>
      <c r="AC2649" s="49">
        <f t="shared" si="527"/>
        <v>0</v>
      </c>
      <c r="AD2649" s="49">
        <f t="shared" si="527"/>
        <v>0</v>
      </c>
      <c r="AE2649" s="51">
        <f t="shared" si="528"/>
        <v>0</v>
      </c>
      <c r="AF2649" s="51">
        <f>IF(C2649=A_Stammdaten!$B$12,D_SAV!$U2649-D_SAV!$AG2649,HLOOKUP(A_Stammdaten!$B$12-1,$AH$4:$AN$4004,ROW(C2649)-3,FALSE)-$AG2649)</f>
        <v>0</v>
      </c>
      <c r="AG2649" s="51">
        <f>HLOOKUP(A_Stammdaten!$B$12,$AH$4:$AN$4004,ROW(C2649)-3,FALSE)</f>
        <v>0</v>
      </c>
      <c r="AH2649" s="51">
        <f t="shared" si="519"/>
        <v>0</v>
      </c>
      <c r="AI2649" s="51">
        <f t="shared" si="520"/>
        <v>0</v>
      </c>
      <c r="AJ2649" s="51">
        <f t="shared" si="521"/>
        <v>0</v>
      </c>
      <c r="AK2649" s="51">
        <f t="shared" si="522"/>
        <v>0</v>
      </c>
      <c r="AL2649" s="51">
        <f t="shared" si="523"/>
        <v>0</v>
      </c>
      <c r="AM2649" s="51">
        <f t="shared" si="524"/>
        <v>0</v>
      </c>
      <c r="AN2649" s="51">
        <f t="shared" si="525"/>
        <v>0</v>
      </c>
    </row>
    <row r="2650" spans="1:40" x14ac:dyDescent="0.25">
      <c r="A2650" s="17"/>
      <c r="B2650" s="17"/>
      <c r="C2650" s="35"/>
      <c r="D2650" s="17"/>
      <c r="E2650" s="17"/>
      <c r="F2650" s="17"/>
      <c r="G2650" s="62">
        <f t="shared" si="526"/>
        <v>0</v>
      </c>
      <c r="H2650" s="17"/>
      <c r="I2650" s="17"/>
      <c r="J2650" s="17"/>
      <c r="K2650" s="17"/>
      <c r="L2650" s="17"/>
      <c r="M2650" s="17"/>
      <c r="N2650" s="17"/>
      <c r="O2650" s="17"/>
      <c r="P2650" s="115"/>
      <c r="Q2650" s="62">
        <f>IF(C2650&gt;A_Stammdaten!$B$12,0,SUM(G2650,H2650,J2650,K2650,M2650,N2650)-SUM(I2650,L2650,O2650,P2650))</f>
        <v>0</v>
      </c>
      <c r="R2650" s="17"/>
      <c r="S2650" s="17"/>
      <c r="T2650" s="17"/>
      <c r="U2650" s="62">
        <f t="shared" si="518"/>
        <v>0</v>
      </c>
      <c r="V2650" s="63">
        <f>IF(ISBLANK($B2650),0,VLOOKUP($B2650,Listen!$A$2:$C$45,2,FALSE))</f>
        <v>0</v>
      </c>
      <c r="W2650" s="63">
        <f>IF(ISBLANK($B2650),0,VLOOKUP($B2650,Listen!$A$2:$C$45,3,FALSE))</f>
        <v>0</v>
      </c>
      <c r="X2650" s="49">
        <f t="shared" si="517"/>
        <v>0</v>
      </c>
      <c r="Y2650" s="49">
        <f t="shared" si="527"/>
        <v>0</v>
      </c>
      <c r="Z2650" s="49">
        <f t="shared" si="527"/>
        <v>0</v>
      </c>
      <c r="AA2650" s="49">
        <f t="shared" si="527"/>
        <v>0</v>
      </c>
      <c r="AB2650" s="49">
        <f t="shared" si="527"/>
        <v>0</v>
      </c>
      <c r="AC2650" s="49">
        <f t="shared" si="527"/>
        <v>0</v>
      </c>
      <c r="AD2650" s="49">
        <f t="shared" si="527"/>
        <v>0</v>
      </c>
      <c r="AE2650" s="51">
        <f t="shared" si="528"/>
        <v>0</v>
      </c>
      <c r="AF2650" s="51">
        <f>IF(C2650=A_Stammdaten!$B$12,D_SAV!$U2650-D_SAV!$AG2650,HLOOKUP(A_Stammdaten!$B$12-1,$AH$4:$AN$4004,ROW(C2650)-3,FALSE)-$AG2650)</f>
        <v>0</v>
      </c>
      <c r="AG2650" s="51">
        <f>HLOOKUP(A_Stammdaten!$B$12,$AH$4:$AN$4004,ROW(C2650)-3,FALSE)</f>
        <v>0</v>
      </c>
      <c r="AH2650" s="51">
        <f t="shared" si="519"/>
        <v>0</v>
      </c>
      <c r="AI2650" s="51">
        <f t="shared" si="520"/>
        <v>0</v>
      </c>
      <c r="AJ2650" s="51">
        <f t="shared" si="521"/>
        <v>0</v>
      </c>
      <c r="AK2650" s="51">
        <f t="shared" si="522"/>
        <v>0</v>
      </c>
      <c r="AL2650" s="51">
        <f t="shared" si="523"/>
        <v>0</v>
      </c>
      <c r="AM2650" s="51">
        <f t="shared" si="524"/>
        <v>0</v>
      </c>
      <c r="AN2650" s="51">
        <f t="shared" si="525"/>
        <v>0</v>
      </c>
    </row>
    <row r="2651" spans="1:40" x14ac:dyDescent="0.25">
      <c r="A2651" s="17"/>
      <c r="B2651" s="17"/>
      <c r="C2651" s="35"/>
      <c r="D2651" s="17"/>
      <c r="E2651" s="17"/>
      <c r="F2651" s="17"/>
      <c r="G2651" s="62">
        <f t="shared" si="526"/>
        <v>0</v>
      </c>
      <c r="H2651" s="17"/>
      <c r="I2651" s="17"/>
      <c r="J2651" s="17"/>
      <c r="K2651" s="17"/>
      <c r="L2651" s="17"/>
      <c r="M2651" s="17"/>
      <c r="N2651" s="17"/>
      <c r="O2651" s="17"/>
      <c r="P2651" s="115"/>
      <c r="Q2651" s="62">
        <f>IF(C2651&gt;A_Stammdaten!$B$12,0,SUM(G2651,H2651,J2651,K2651,M2651,N2651)-SUM(I2651,L2651,O2651,P2651))</f>
        <v>0</v>
      </c>
      <c r="R2651" s="17"/>
      <c r="S2651" s="17"/>
      <c r="T2651" s="17"/>
      <c r="U2651" s="62">
        <f t="shared" si="518"/>
        <v>0</v>
      </c>
      <c r="V2651" s="63">
        <f>IF(ISBLANK($B2651),0,VLOOKUP($B2651,Listen!$A$2:$C$45,2,FALSE))</f>
        <v>0</v>
      </c>
      <c r="W2651" s="63">
        <f>IF(ISBLANK($B2651),0,VLOOKUP($B2651,Listen!$A$2:$C$45,3,FALSE))</f>
        <v>0</v>
      </c>
      <c r="X2651" s="49">
        <f t="shared" si="517"/>
        <v>0</v>
      </c>
      <c r="Y2651" s="49">
        <f t="shared" si="527"/>
        <v>0</v>
      </c>
      <c r="Z2651" s="49">
        <f t="shared" si="527"/>
        <v>0</v>
      </c>
      <c r="AA2651" s="49">
        <f t="shared" si="527"/>
        <v>0</v>
      </c>
      <c r="AB2651" s="49">
        <f t="shared" si="527"/>
        <v>0</v>
      </c>
      <c r="AC2651" s="49">
        <f t="shared" si="527"/>
        <v>0</v>
      </c>
      <c r="AD2651" s="49">
        <f t="shared" si="527"/>
        <v>0</v>
      </c>
      <c r="AE2651" s="51">
        <f t="shared" si="528"/>
        <v>0</v>
      </c>
      <c r="AF2651" s="51">
        <f>IF(C2651=A_Stammdaten!$B$12,D_SAV!$U2651-D_SAV!$AG2651,HLOOKUP(A_Stammdaten!$B$12-1,$AH$4:$AN$4004,ROW(C2651)-3,FALSE)-$AG2651)</f>
        <v>0</v>
      </c>
      <c r="AG2651" s="51">
        <f>HLOOKUP(A_Stammdaten!$B$12,$AH$4:$AN$4004,ROW(C2651)-3,FALSE)</f>
        <v>0</v>
      </c>
      <c r="AH2651" s="51">
        <f t="shared" si="519"/>
        <v>0</v>
      </c>
      <c r="AI2651" s="51">
        <f t="shared" si="520"/>
        <v>0</v>
      </c>
      <c r="AJ2651" s="51">
        <f t="shared" si="521"/>
        <v>0</v>
      </c>
      <c r="AK2651" s="51">
        <f t="shared" si="522"/>
        <v>0</v>
      </c>
      <c r="AL2651" s="51">
        <f t="shared" si="523"/>
        <v>0</v>
      </c>
      <c r="AM2651" s="51">
        <f t="shared" si="524"/>
        <v>0</v>
      </c>
      <c r="AN2651" s="51">
        <f t="shared" si="525"/>
        <v>0</v>
      </c>
    </row>
    <row r="2652" spans="1:40" x14ac:dyDescent="0.25">
      <c r="A2652" s="17"/>
      <c r="B2652" s="17"/>
      <c r="C2652" s="35"/>
      <c r="D2652" s="17"/>
      <c r="E2652" s="17"/>
      <c r="F2652" s="17"/>
      <c r="G2652" s="62">
        <f t="shared" si="526"/>
        <v>0</v>
      </c>
      <c r="H2652" s="17"/>
      <c r="I2652" s="17"/>
      <c r="J2652" s="17"/>
      <c r="K2652" s="17"/>
      <c r="L2652" s="17"/>
      <c r="M2652" s="17"/>
      <c r="N2652" s="17"/>
      <c r="O2652" s="17"/>
      <c r="P2652" s="115"/>
      <c r="Q2652" s="62">
        <f>IF(C2652&gt;A_Stammdaten!$B$12,0,SUM(G2652,H2652,J2652,K2652,M2652,N2652)-SUM(I2652,L2652,O2652,P2652))</f>
        <v>0</v>
      </c>
      <c r="R2652" s="17"/>
      <c r="S2652" s="17"/>
      <c r="T2652" s="17"/>
      <c r="U2652" s="62">
        <f t="shared" si="518"/>
        <v>0</v>
      </c>
      <c r="V2652" s="63">
        <f>IF(ISBLANK($B2652),0,VLOOKUP($B2652,Listen!$A$2:$C$45,2,FALSE))</f>
        <v>0</v>
      </c>
      <c r="W2652" s="63">
        <f>IF(ISBLANK($B2652),0,VLOOKUP($B2652,Listen!$A$2:$C$45,3,FALSE))</f>
        <v>0</v>
      </c>
      <c r="X2652" s="49">
        <f t="shared" si="517"/>
        <v>0</v>
      </c>
      <c r="Y2652" s="49">
        <f t="shared" si="527"/>
        <v>0</v>
      </c>
      <c r="Z2652" s="49">
        <f t="shared" si="527"/>
        <v>0</v>
      </c>
      <c r="AA2652" s="49">
        <f t="shared" si="527"/>
        <v>0</v>
      </c>
      <c r="AB2652" s="49">
        <f t="shared" si="527"/>
        <v>0</v>
      </c>
      <c r="AC2652" s="49">
        <f t="shared" si="527"/>
        <v>0</v>
      </c>
      <c r="AD2652" s="49">
        <f t="shared" si="527"/>
        <v>0</v>
      </c>
      <c r="AE2652" s="51">
        <f t="shared" si="528"/>
        <v>0</v>
      </c>
      <c r="AF2652" s="51">
        <f>IF(C2652=A_Stammdaten!$B$12,D_SAV!$U2652-D_SAV!$AG2652,HLOOKUP(A_Stammdaten!$B$12-1,$AH$4:$AN$4004,ROW(C2652)-3,FALSE)-$AG2652)</f>
        <v>0</v>
      </c>
      <c r="AG2652" s="51">
        <f>HLOOKUP(A_Stammdaten!$B$12,$AH$4:$AN$4004,ROW(C2652)-3,FALSE)</f>
        <v>0</v>
      </c>
      <c r="AH2652" s="51">
        <f t="shared" si="519"/>
        <v>0</v>
      </c>
      <c r="AI2652" s="51">
        <f t="shared" si="520"/>
        <v>0</v>
      </c>
      <c r="AJ2652" s="51">
        <f t="shared" si="521"/>
        <v>0</v>
      </c>
      <c r="AK2652" s="51">
        <f t="shared" si="522"/>
        <v>0</v>
      </c>
      <c r="AL2652" s="51">
        <f t="shared" si="523"/>
        <v>0</v>
      </c>
      <c r="AM2652" s="51">
        <f t="shared" si="524"/>
        <v>0</v>
      </c>
      <c r="AN2652" s="51">
        <f t="shared" si="525"/>
        <v>0</v>
      </c>
    </row>
    <row r="2653" spans="1:40" x14ac:dyDescent="0.25">
      <c r="A2653" s="17"/>
      <c r="B2653" s="17"/>
      <c r="C2653" s="35"/>
      <c r="D2653" s="17"/>
      <c r="E2653" s="17"/>
      <c r="F2653" s="17"/>
      <c r="G2653" s="62">
        <f t="shared" si="526"/>
        <v>0</v>
      </c>
      <c r="H2653" s="17"/>
      <c r="I2653" s="17"/>
      <c r="J2653" s="17"/>
      <c r="K2653" s="17"/>
      <c r="L2653" s="17"/>
      <c r="M2653" s="17"/>
      <c r="N2653" s="17"/>
      <c r="O2653" s="17"/>
      <c r="P2653" s="115"/>
      <c r="Q2653" s="62">
        <f>IF(C2653&gt;A_Stammdaten!$B$12,0,SUM(G2653,H2653,J2653,K2653,M2653,N2653)-SUM(I2653,L2653,O2653,P2653))</f>
        <v>0</v>
      </c>
      <c r="R2653" s="17"/>
      <c r="S2653" s="17"/>
      <c r="T2653" s="17"/>
      <c r="U2653" s="62">
        <f t="shared" si="518"/>
        <v>0</v>
      </c>
      <c r="V2653" s="63">
        <f>IF(ISBLANK($B2653),0,VLOOKUP($B2653,Listen!$A$2:$C$45,2,FALSE))</f>
        <v>0</v>
      </c>
      <c r="W2653" s="63">
        <f>IF(ISBLANK($B2653),0,VLOOKUP($B2653,Listen!$A$2:$C$45,3,FALSE))</f>
        <v>0</v>
      </c>
      <c r="X2653" s="49">
        <f t="shared" si="517"/>
        <v>0</v>
      </c>
      <c r="Y2653" s="49">
        <f t="shared" si="527"/>
        <v>0</v>
      </c>
      <c r="Z2653" s="49">
        <f t="shared" si="527"/>
        <v>0</v>
      </c>
      <c r="AA2653" s="49">
        <f t="shared" si="527"/>
        <v>0</v>
      </c>
      <c r="AB2653" s="49">
        <f t="shared" si="527"/>
        <v>0</v>
      </c>
      <c r="AC2653" s="49">
        <f t="shared" si="527"/>
        <v>0</v>
      </c>
      <c r="AD2653" s="49">
        <f t="shared" si="527"/>
        <v>0</v>
      </c>
      <c r="AE2653" s="51">
        <f t="shared" si="528"/>
        <v>0</v>
      </c>
      <c r="AF2653" s="51">
        <f>IF(C2653=A_Stammdaten!$B$12,D_SAV!$U2653-D_SAV!$AG2653,HLOOKUP(A_Stammdaten!$B$12-1,$AH$4:$AN$4004,ROW(C2653)-3,FALSE)-$AG2653)</f>
        <v>0</v>
      </c>
      <c r="AG2653" s="51">
        <f>HLOOKUP(A_Stammdaten!$B$12,$AH$4:$AN$4004,ROW(C2653)-3,FALSE)</f>
        <v>0</v>
      </c>
      <c r="AH2653" s="51">
        <f t="shared" si="519"/>
        <v>0</v>
      </c>
      <c r="AI2653" s="51">
        <f t="shared" si="520"/>
        <v>0</v>
      </c>
      <c r="AJ2653" s="51">
        <f t="shared" si="521"/>
        <v>0</v>
      </c>
      <c r="AK2653" s="51">
        <f t="shared" si="522"/>
        <v>0</v>
      </c>
      <c r="AL2653" s="51">
        <f t="shared" si="523"/>
        <v>0</v>
      </c>
      <c r="AM2653" s="51">
        <f t="shared" si="524"/>
        <v>0</v>
      </c>
      <c r="AN2653" s="51">
        <f t="shared" si="525"/>
        <v>0</v>
      </c>
    </row>
    <row r="2654" spans="1:40" x14ac:dyDescent="0.25">
      <c r="A2654" s="17"/>
      <c r="B2654" s="17"/>
      <c r="C2654" s="35"/>
      <c r="D2654" s="17"/>
      <c r="E2654" s="17"/>
      <c r="F2654" s="17"/>
      <c r="G2654" s="62">
        <f t="shared" si="526"/>
        <v>0</v>
      </c>
      <c r="H2654" s="17"/>
      <c r="I2654" s="17"/>
      <c r="J2654" s="17"/>
      <c r="K2654" s="17"/>
      <c r="L2654" s="17"/>
      <c r="M2654" s="17"/>
      <c r="N2654" s="17"/>
      <c r="O2654" s="17"/>
      <c r="P2654" s="115"/>
      <c r="Q2654" s="62">
        <f>IF(C2654&gt;A_Stammdaten!$B$12,0,SUM(G2654,H2654,J2654,K2654,M2654,N2654)-SUM(I2654,L2654,O2654,P2654))</f>
        <v>0</v>
      </c>
      <c r="R2654" s="17"/>
      <c r="S2654" s="17"/>
      <c r="T2654" s="17"/>
      <c r="U2654" s="62">
        <f t="shared" si="518"/>
        <v>0</v>
      </c>
      <c r="V2654" s="63">
        <f>IF(ISBLANK($B2654),0,VLOOKUP($B2654,Listen!$A$2:$C$45,2,FALSE))</f>
        <v>0</v>
      </c>
      <c r="W2654" s="63">
        <f>IF(ISBLANK($B2654),0,VLOOKUP($B2654,Listen!$A$2:$C$45,3,FALSE))</f>
        <v>0</v>
      </c>
      <c r="X2654" s="49">
        <f t="shared" si="517"/>
        <v>0</v>
      </c>
      <c r="Y2654" s="49">
        <f t="shared" si="527"/>
        <v>0</v>
      </c>
      <c r="Z2654" s="49">
        <f t="shared" si="527"/>
        <v>0</v>
      </c>
      <c r="AA2654" s="49">
        <f t="shared" si="527"/>
        <v>0</v>
      </c>
      <c r="AB2654" s="49">
        <f t="shared" si="527"/>
        <v>0</v>
      </c>
      <c r="AC2654" s="49">
        <f t="shared" si="527"/>
        <v>0</v>
      </c>
      <c r="AD2654" s="49">
        <f t="shared" si="527"/>
        <v>0</v>
      </c>
      <c r="AE2654" s="51">
        <f t="shared" si="528"/>
        <v>0</v>
      </c>
      <c r="AF2654" s="51">
        <f>IF(C2654=A_Stammdaten!$B$12,D_SAV!$U2654-D_SAV!$AG2654,HLOOKUP(A_Stammdaten!$B$12-1,$AH$4:$AN$4004,ROW(C2654)-3,FALSE)-$AG2654)</f>
        <v>0</v>
      </c>
      <c r="AG2654" s="51">
        <f>HLOOKUP(A_Stammdaten!$B$12,$AH$4:$AN$4004,ROW(C2654)-3,FALSE)</f>
        <v>0</v>
      </c>
      <c r="AH2654" s="51">
        <f t="shared" si="519"/>
        <v>0</v>
      </c>
      <c r="AI2654" s="51">
        <f t="shared" si="520"/>
        <v>0</v>
      </c>
      <c r="AJ2654" s="51">
        <f t="shared" si="521"/>
        <v>0</v>
      </c>
      <c r="AK2654" s="51">
        <f t="shared" si="522"/>
        <v>0</v>
      </c>
      <c r="AL2654" s="51">
        <f t="shared" si="523"/>
        <v>0</v>
      </c>
      <c r="AM2654" s="51">
        <f t="shared" si="524"/>
        <v>0</v>
      </c>
      <c r="AN2654" s="51">
        <f t="shared" si="525"/>
        <v>0</v>
      </c>
    </row>
    <row r="2655" spans="1:40" x14ac:dyDescent="0.25">
      <c r="A2655" s="17"/>
      <c r="B2655" s="17"/>
      <c r="C2655" s="35"/>
      <c r="D2655" s="17"/>
      <c r="E2655" s="17"/>
      <c r="F2655" s="17"/>
      <c r="G2655" s="62">
        <f t="shared" si="526"/>
        <v>0</v>
      </c>
      <c r="H2655" s="17"/>
      <c r="I2655" s="17"/>
      <c r="J2655" s="17"/>
      <c r="K2655" s="17"/>
      <c r="L2655" s="17"/>
      <c r="M2655" s="17"/>
      <c r="N2655" s="17"/>
      <c r="O2655" s="17"/>
      <c r="P2655" s="115"/>
      <c r="Q2655" s="62">
        <f>IF(C2655&gt;A_Stammdaten!$B$12,0,SUM(G2655,H2655,J2655,K2655,M2655,N2655)-SUM(I2655,L2655,O2655,P2655))</f>
        <v>0</v>
      </c>
      <c r="R2655" s="17"/>
      <c r="S2655" s="17"/>
      <c r="T2655" s="17"/>
      <c r="U2655" s="62">
        <f t="shared" si="518"/>
        <v>0</v>
      </c>
      <c r="V2655" s="63">
        <f>IF(ISBLANK($B2655),0,VLOOKUP($B2655,Listen!$A$2:$C$45,2,FALSE))</f>
        <v>0</v>
      </c>
      <c r="W2655" s="63">
        <f>IF(ISBLANK($B2655),0,VLOOKUP($B2655,Listen!$A$2:$C$45,3,FALSE))</f>
        <v>0</v>
      </c>
      <c r="X2655" s="49">
        <f t="shared" si="517"/>
        <v>0</v>
      </c>
      <c r="Y2655" s="49">
        <f t="shared" si="527"/>
        <v>0</v>
      </c>
      <c r="Z2655" s="49">
        <f t="shared" si="527"/>
        <v>0</v>
      </c>
      <c r="AA2655" s="49">
        <f t="shared" si="527"/>
        <v>0</v>
      </c>
      <c r="AB2655" s="49">
        <f t="shared" si="527"/>
        <v>0</v>
      </c>
      <c r="AC2655" s="49">
        <f t="shared" si="527"/>
        <v>0</v>
      </c>
      <c r="AD2655" s="49">
        <f t="shared" si="527"/>
        <v>0</v>
      </c>
      <c r="AE2655" s="51">
        <f t="shared" si="528"/>
        <v>0</v>
      </c>
      <c r="AF2655" s="51">
        <f>IF(C2655=A_Stammdaten!$B$12,D_SAV!$U2655-D_SAV!$AG2655,HLOOKUP(A_Stammdaten!$B$12-1,$AH$4:$AN$4004,ROW(C2655)-3,FALSE)-$AG2655)</f>
        <v>0</v>
      </c>
      <c r="AG2655" s="51">
        <f>HLOOKUP(A_Stammdaten!$B$12,$AH$4:$AN$4004,ROW(C2655)-3,FALSE)</f>
        <v>0</v>
      </c>
      <c r="AH2655" s="51">
        <f t="shared" si="519"/>
        <v>0</v>
      </c>
      <c r="AI2655" s="51">
        <f t="shared" si="520"/>
        <v>0</v>
      </c>
      <c r="AJ2655" s="51">
        <f t="shared" si="521"/>
        <v>0</v>
      </c>
      <c r="AK2655" s="51">
        <f t="shared" si="522"/>
        <v>0</v>
      </c>
      <c r="AL2655" s="51">
        <f t="shared" si="523"/>
        <v>0</v>
      </c>
      <c r="AM2655" s="51">
        <f t="shared" si="524"/>
        <v>0</v>
      </c>
      <c r="AN2655" s="51">
        <f t="shared" si="525"/>
        <v>0</v>
      </c>
    </row>
    <row r="2656" spans="1:40" x14ac:dyDescent="0.25">
      <c r="A2656" s="17"/>
      <c r="B2656" s="17"/>
      <c r="C2656" s="35"/>
      <c r="D2656" s="17"/>
      <c r="E2656" s="17"/>
      <c r="F2656" s="17"/>
      <c r="G2656" s="62">
        <f t="shared" si="526"/>
        <v>0</v>
      </c>
      <c r="H2656" s="17"/>
      <c r="I2656" s="17"/>
      <c r="J2656" s="17"/>
      <c r="K2656" s="17"/>
      <c r="L2656" s="17"/>
      <c r="M2656" s="17"/>
      <c r="N2656" s="17"/>
      <c r="O2656" s="17"/>
      <c r="P2656" s="115"/>
      <c r="Q2656" s="62">
        <f>IF(C2656&gt;A_Stammdaten!$B$12,0,SUM(G2656,H2656,J2656,K2656,M2656,N2656)-SUM(I2656,L2656,O2656,P2656))</f>
        <v>0</v>
      </c>
      <c r="R2656" s="17"/>
      <c r="S2656" s="17"/>
      <c r="T2656" s="17"/>
      <c r="U2656" s="62">
        <f t="shared" si="518"/>
        <v>0</v>
      </c>
      <c r="V2656" s="63">
        <f>IF(ISBLANK($B2656),0,VLOOKUP($B2656,Listen!$A$2:$C$45,2,FALSE))</f>
        <v>0</v>
      </c>
      <c r="W2656" s="63">
        <f>IF(ISBLANK($B2656),0,VLOOKUP($B2656,Listen!$A$2:$C$45,3,FALSE))</f>
        <v>0</v>
      </c>
      <c r="X2656" s="49">
        <f t="shared" si="517"/>
        <v>0</v>
      </c>
      <c r="Y2656" s="49">
        <f t="shared" si="527"/>
        <v>0</v>
      </c>
      <c r="Z2656" s="49">
        <f t="shared" si="527"/>
        <v>0</v>
      </c>
      <c r="AA2656" s="49">
        <f t="shared" si="527"/>
        <v>0</v>
      </c>
      <c r="AB2656" s="49">
        <f t="shared" si="527"/>
        <v>0</v>
      </c>
      <c r="AC2656" s="49">
        <f t="shared" si="527"/>
        <v>0</v>
      </c>
      <c r="AD2656" s="49">
        <f t="shared" si="527"/>
        <v>0</v>
      </c>
      <c r="AE2656" s="51">
        <f t="shared" si="528"/>
        <v>0</v>
      </c>
      <c r="AF2656" s="51">
        <f>IF(C2656=A_Stammdaten!$B$12,D_SAV!$U2656-D_SAV!$AG2656,HLOOKUP(A_Stammdaten!$B$12-1,$AH$4:$AN$4004,ROW(C2656)-3,FALSE)-$AG2656)</f>
        <v>0</v>
      </c>
      <c r="AG2656" s="51">
        <f>HLOOKUP(A_Stammdaten!$B$12,$AH$4:$AN$4004,ROW(C2656)-3,FALSE)</f>
        <v>0</v>
      </c>
      <c r="AH2656" s="51">
        <f t="shared" si="519"/>
        <v>0</v>
      </c>
      <c r="AI2656" s="51">
        <f t="shared" si="520"/>
        <v>0</v>
      </c>
      <c r="AJ2656" s="51">
        <f t="shared" si="521"/>
        <v>0</v>
      </c>
      <c r="AK2656" s="51">
        <f t="shared" si="522"/>
        <v>0</v>
      </c>
      <c r="AL2656" s="51">
        <f t="shared" si="523"/>
        <v>0</v>
      </c>
      <c r="AM2656" s="51">
        <f t="shared" si="524"/>
        <v>0</v>
      </c>
      <c r="AN2656" s="51">
        <f t="shared" si="525"/>
        <v>0</v>
      </c>
    </row>
    <row r="2657" spans="1:40" x14ac:dyDescent="0.25">
      <c r="A2657" s="17"/>
      <c r="B2657" s="17"/>
      <c r="C2657" s="35"/>
      <c r="D2657" s="17"/>
      <c r="E2657" s="17"/>
      <c r="F2657" s="17"/>
      <c r="G2657" s="62">
        <f t="shared" si="526"/>
        <v>0</v>
      </c>
      <c r="H2657" s="17"/>
      <c r="I2657" s="17"/>
      <c r="J2657" s="17"/>
      <c r="K2657" s="17"/>
      <c r="L2657" s="17"/>
      <c r="M2657" s="17"/>
      <c r="N2657" s="17"/>
      <c r="O2657" s="17"/>
      <c r="P2657" s="115"/>
      <c r="Q2657" s="62">
        <f>IF(C2657&gt;A_Stammdaten!$B$12,0,SUM(G2657,H2657,J2657,K2657,M2657,N2657)-SUM(I2657,L2657,O2657,P2657))</f>
        <v>0</v>
      </c>
      <c r="R2657" s="17"/>
      <c r="S2657" s="17"/>
      <c r="T2657" s="17"/>
      <c r="U2657" s="62">
        <f t="shared" si="518"/>
        <v>0</v>
      </c>
      <c r="V2657" s="63">
        <f>IF(ISBLANK($B2657),0,VLOOKUP($B2657,Listen!$A$2:$C$45,2,FALSE))</f>
        <v>0</v>
      </c>
      <c r="W2657" s="63">
        <f>IF(ISBLANK($B2657),0,VLOOKUP($B2657,Listen!$A$2:$C$45,3,FALSE))</f>
        <v>0</v>
      </c>
      <c r="X2657" s="49">
        <f t="shared" si="517"/>
        <v>0</v>
      </c>
      <c r="Y2657" s="49">
        <f t="shared" si="527"/>
        <v>0</v>
      </c>
      <c r="Z2657" s="49">
        <f t="shared" si="527"/>
        <v>0</v>
      </c>
      <c r="AA2657" s="49">
        <f t="shared" si="527"/>
        <v>0</v>
      </c>
      <c r="AB2657" s="49">
        <f t="shared" si="527"/>
        <v>0</v>
      </c>
      <c r="AC2657" s="49">
        <f t="shared" si="527"/>
        <v>0</v>
      </c>
      <c r="AD2657" s="49">
        <f t="shared" si="527"/>
        <v>0</v>
      </c>
      <c r="AE2657" s="51">
        <f t="shared" si="528"/>
        <v>0</v>
      </c>
      <c r="AF2657" s="51">
        <f>IF(C2657=A_Stammdaten!$B$12,D_SAV!$U2657-D_SAV!$AG2657,HLOOKUP(A_Stammdaten!$B$12-1,$AH$4:$AN$4004,ROW(C2657)-3,FALSE)-$AG2657)</f>
        <v>0</v>
      </c>
      <c r="AG2657" s="51">
        <f>HLOOKUP(A_Stammdaten!$B$12,$AH$4:$AN$4004,ROW(C2657)-3,FALSE)</f>
        <v>0</v>
      </c>
      <c r="AH2657" s="51">
        <f t="shared" si="519"/>
        <v>0</v>
      </c>
      <c r="AI2657" s="51">
        <f t="shared" si="520"/>
        <v>0</v>
      </c>
      <c r="AJ2657" s="51">
        <f t="shared" si="521"/>
        <v>0</v>
      </c>
      <c r="AK2657" s="51">
        <f t="shared" si="522"/>
        <v>0</v>
      </c>
      <c r="AL2657" s="51">
        <f t="shared" si="523"/>
        <v>0</v>
      </c>
      <c r="AM2657" s="51">
        <f t="shared" si="524"/>
        <v>0</v>
      </c>
      <c r="AN2657" s="51">
        <f t="shared" si="525"/>
        <v>0</v>
      </c>
    </row>
    <row r="2658" spans="1:40" x14ac:dyDescent="0.25">
      <c r="A2658" s="17"/>
      <c r="B2658" s="17"/>
      <c r="C2658" s="35"/>
      <c r="D2658" s="17"/>
      <c r="E2658" s="17"/>
      <c r="F2658" s="17"/>
      <c r="G2658" s="62">
        <f t="shared" si="526"/>
        <v>0</v>
      </c>
      <c r="H2658" s="17"/>
      <c r="I2658" s="17"/>
      <c r="J2658" s="17"/>
      <c r="K2658" s="17"/>
      <c r="L2658" s="17"/>
      <c r="M2658" s="17"/>
      <c r="N2658" s="17"/>
      <c r="O2658" s="17"/>
      <c r="P2658" s="115"/>
      <c r="Q2658" s="62">
        <f>IF(C2658&gt;A_Stammdaten!$B$12,0,SUM(G2658,H2658,J2658,K2658,M2658,N2658)-SUM(I2658,L2658,O2658,P2658))</f>
        <v>0</v>
      </c>
      <c r="R2658" s="17"/>
      <c r="S2658" s="17"/>
      <c r="T2658" s="17"/>
      <c r="U2658" s="62">
        <f t="shared" si="518"/>
        <v>0</v>
      </c>
      <c r="V2658" s="63">
        <f>IF(ISBLANK($B2658),0,VLOOKUP($B2658,Listen!$A$2:$C$45,2,FALSE))</f>
        <v>0</v>
      </c>
      <c r="W2658" s="63">
        <f>IF(ISBLANK($B2658),0,VLOOKUP($B2658,Listen!$A$2:$C$45,3,FALSE))</f>
        <v>0</v>
      </c>
      <c r="X2658" s="49">
        <f t="shared" si="517"/>
        <v>0</v>
      </c>
      <c r="Y2658" s="49">
        <f t="shared" si="527"/>
        <v>0</v>
      </c>
      <c r="Z2658" s="49">
        <f t="shared" si="527"/>
        <v>0</v>
      </c>
      <c r="AA2658" s="49">
        <f t="shared" si="527"/>
        <v>0</v>
      </c>
      <c r="AB2658" s="49">
        <f t="shared" si="527"/>
        <v>0</v>
      </c>
      <c r="AC2658" s="49">
        <f t="shared" si="527"/>
        <v>0</v>
      </c>
      <c r="AD2658" s="49">
        <f t="shared" si="527"/>
        <v>0</v>
      </c>
      <c r="AE2658" s="51">
        <f t="shared" si="528"/>
        <v>0</v>
      </c>
      <c r="AF2658" s="51">
        <f>IF(C2658=A_Stammdaten!$B$12,D_SAV!$U2658-D_SAV!$AG2658,HLOOKUP(A_Stammdaten!$B$12-1,$AH$4:$AN$4004,ROW(C2658)-3,FALSE)-$AG2658)</f>
        <v>0</v>
      </c>
      <c r="AG2658" s="51">
        <f>HLOOKUP(A_Stammdaten!$B$12,$AH$4:$AN$4004,ROW(C2658)-3,FALSE)</f>
        <v>0</v>
      </c>
      <c r="AH2658" s="51">
        <f t="shared" si="519"/>
        <v>0</v>
      </c>
      <c r="AI2658" s="51">
        <f t="shared" si="520"/>
        <v>0</v>
      </c>
      <c r="AJ2658" s="51">
        <f t="shared" si="521"/>
        <v>0</v>
      </c>
      <c r="AK2658" s="51">
        <f t="shared" si="522"/>
        <v>0</v>
      </c>
      <c r="AL2658" s="51">
        <f t="shared" si="523"/>
        <v>0</v>
      </c>
      <c r="AM2658" s="51">
        <f t="shared" si="524"/>
        <v>0</v>
      </c>
      <c r="AN2658" s="51">
        <f t="shared" si="525"/>
        <v>0</v>
      </c>
    </row>
    <row r="2659" spans="1:40" x14ac:dyDescent="0.25">
      <c r="A2659" s="17"/>
      <c r="B2659" s="17"/>
      <c r="C2659" s="35"/>
      <c r="D2659" s="17"/>
      <c r="E2659" s="17"/>
      <c r="F2659" s="17"/>
      <c r="G2659" s="62">
        <f t="shared" si="526"/>
        <v>0</v>
      </c>
      <c r="H2659" s="17"/>
      <c r="I2659" s="17"/>
      <c r="J2659" s="17"/>
      <c r="K2659" s="17"/>
      <c r="L2659" s="17"/>
      <c r="M2659" s="17"/>
      <c r="N2659" s="17"/>
      <c r="O2659" s="17"/>
      <c r="P2659" s="115"/>
      <c r="Q2659" s="62">
        <f>IF(C2659&gt;A_Stammdaten!$B$12,0,SUM(G2659,H2659,J2659,K2659,M2659,N2659)-SUM(I2659,L2659,O2659,P2659))</f>
        <v>0</v>
      </c>
      <c r="R2659" s="17"/>
      <c r="S2659" s="17"/>
      <c r="T2659" s="17"/>
      <c r="U2659" s="62">
        <f t="shared" si="518"/>
        <v>0</v>
      </c>
      <c r="V2659" s="63">
        <f>IF(ISBLANK($B2659),0,VLOOKUP($B2659,Listen!$A$2:$C$45,2,FALSE))</f>
        <v>0</v>
      </c>
      <c r="W2659" s="63">
        <f>IF(ISBLANK($B2659),0,VLOOKUP($B2659,Listen!$A$2:$C$45,3,FALSE))</f>
        <v>0</v>
      </c>
      <c r="X2659" s="49">
        <f t="shared" si="517"/>
        <v>0</v>
      </c>
      <c r="Y2659" s="49">
        <f t="shared" si="527"/>
        <v>0</v>
      </c>
      <c r="Z2659" s="49">
        <f t="shared" si="527"/>
        <v>0</v>
      </c>
      <c r="AA2659" s="49">
        <f t="shared" si="527"/>
        <v>0</v>
      </c>
      <c r="AB2659" s="49">
        <f t="shared" si="527"/>
        <v>0</v>
      </c>
      <c r="AC2659" s="49">
        <f t="shared" si="527"/>
        <v>0</v>
      </c>
      <c r="AD2659" s="49">
        <f t="shared" si="527"/>
        <v>0</v>
      </c>
      <c r="AE2659" s="51">
        <f t="shared" si="528"/>
        <v>0</v>
      </c>
      <c r="AF2659" s="51">
        <f>IF(C2659=A_Stammdaten!$B$12,D_SAV!$U2659-D_SAV!$AG2659,HLOOKUP(A_Stammdaten!$B$12-1,$AH$4:$AN$4004,ROW(C2659)-3,FALSE)-$AG2659)</f>
        <v>0</v>
      </c>
      <c r="AG2659" s="51">
        <f>HLOOKUP(A_Stammdaten!$B$12,$AH$4:$AN$4004,ROW(C2659)-3,FALSE)</f>
        <v>0</v>
      </c>
      <c r="AH2659" s="51">
        <f t="shared" si="519"/>
        <v>0</v>
      </c>
      <c r="AI2659" s="51">
        <f t="shared" si="520"/>
        <v>0</v>
      </c>
      <c r="AJ2659" s="51">
        <f t="shared" si="521"/>
        <v>0</v>
      </c>
      <c r="AK2659" s="51">
        <f t="shared" si="522"/>
        <v>0</v>
      </c>
      <c r="AL2659" s="51">
        <f t="shared" si="523"/>
        <v>0</v>
      </c>
      <c r="AM2659" s="51">
        <f t="shared" si="524"/>
        <v>0</v>
      </c>
      <c r="AN2659" s="51">
        <f t="shared" si="525"/>
        <v>0</v>
      </c>
    </row>
    <row r="2660" spans="1:40" x14ac:dyDescent="0.25">
      <c r="A2660" s="17"/>
      <c r="B2660" s="17"/>
      <c r="C2660" s="35"/>
      <c r="D2660" s="17"/>
      <c r="E2660" s="17"/>
      <c r="F2660" s="17"/>
      <c r="G2660" s="62">
        <f t="shared" si="526"/>
        <v>0</v>
      </c>
      <c r="H2660" s="17"/>
      <c r="I2660" s="17"/>
      <c r="J2660" s="17"/>
      <c r="K2660" s="17"/>
      <c r="L2660" s="17"/>
      <c r="M2660" s="17"/>
      <c r="N2660" s="17"/>
      <c r="O2660" s="17"/>
      <c r="P2660" s="115"/>
      <c r="Q2660" s="62">
        <f>IF(C2660&gt;A_Stammdaten!$B$12,0,SUM(G2660,H2660,J2660,K2660,M2660,N2660)-SUM(I2660,L2660,O2660,P2660))</f>
        <v>0</v>
      </c>
      <c r="R2660" s="17"/>
      <c r="S2660" s="17"/>
      <c r="T2660" s="17"/>
      <c r="U2660" s="62">
        <f t="shared" si="518"/>
        <v>0</v>
      </c>
      <c r="V2660" s="63">
        <f>IF(ISBLANK($B2660),0,VLOOKUP($B2660,Listen!$A$2:$C$45,2,FALSE))</f>
        <v>0</v>
      </c>
      <c r="W2660" s="63">
        <f>IF(ISBLANK($B2660),0,VLOOKUP($B2660,Listen!$A$2:$C$45,3,FALSE))</f>
        <v>0</v>
      </c>
      <c r="X2660" s="49">
        <f t="shared" si="517"/>
        <v>0</v>
      </c>
      <c r="Y2660" s="49">
        <f t="shared" si="527"/>
        <v>0</v>
      </c>
      <c r="Z2660" s="49">
        <f t="shared" si="527"/>
        <v>0</v>
      </c>
      <c r="AA2660" s="49">
        <f t="shared" si="527"/>
        <v>0</v>
      </c>
      <c r="AB2660" s="49">
        <f t="shared" si="527"/>
        <v>0</v>
      </c>
      <c r="AC2660" s="49">
        <f t="shared" si="527"/>
        <v>0</v>
      </c>
      <c r="AD2660" s="49">
        <f t="shared" si="527"/>
        <v>0</v>
      </c>
      <c r="AE2660" s="51">
        <f t="shared" si="528"/>
        <v>0</v>
      </c>
      <c r="AF2660" s="51">
        <f>IF(C2660=A_Stammdaten!$B$12,D_SAV!$U2660-D_SAV!$AG2660,HLOOKUP(A_Stammdaten!$B$12-1,$AH$4:$AN$4004,ROW(C2660)-3,FALSE)-$AG2660)</f>
        <v>0</v>
      </c>
      <c r="AG2660" s="51">
        <f>HLOOKUP(A_Stammdaten!$B$12,$AH$4:$AN$4004,ROW(C2660)-3,FALSE)</f>
        <v>0</v>
      </c>
      <c r="AH2660" s="51">
        <f t="shared" si="519"/>
        <v>0</v>
      </c>
      <c r="AI2660" s="51">
        <f t="shared" si="520"/>
        <v>0</v>
      </c>
      <c r="AJ2660" s="51">
        <f t="shared" si="521"/>
        <v>0</v>
      </c>
      <c r="AK2660" s="51">
        <f t="shared" si="522"/>
        <v>0</v>
      </c>
      <c r="AL2660" s="51">
        <f t="shared" si="523"/>
        <v>0</v>
      </c>
      <c r="AM2660" s="51">
        <f t="shared" si="524"/>
        <v>0</v>
      </c>
      <c r="AN2660" s="51">
        <f t="shared" si="525"/>
        <v>0</v>
      </c>
    </row>
    <row r="2661" spans="1:40" x14ac:dyDescent="0.25">
      <c r="A2661" s="17"/>
      <c r="B2661" s="17"/>
      <c r="C2661" s="35"/>
      <c r="D2661" s="17"/>
      <c r="E2661" s="17"/>
      <c r="F2661" s="17"/>
      <c r="G2661" s="62">
        <f t="shared" si="526"/>
        <v>0</v>
      </c>
      <c r="H2661" s="17"/>
      <c r="I2661" s="17"/>
      <c r="J2661" s="17"/>
      <c r="K2661" s="17"/>
      <c r="L2661" s="17"/>
      <c r="M2661" s="17"/>
      <c r="N2661" s="17"/>
      <c r="O2661" s="17"/>
      <c r="P2661" s="115"/>
      <c r="Q2661" s="62">
        <f>IF(C2661&gt;A_Stammdaten!$B$12,0,SUM(G2661,H2661,J2661,K2661,M2661,N2661)-SUM(I2661,L2661,O2661,P2661))</f>
        <v>0</v>
      </c>
      <c r="R2661" s="17"/>
      <c r="S2661" s="17"/>
      <c r="T2661" s="17"/>
      <c r="U2661" s="62">
        <f t="shared" si="518"/>
        <v>0</v>
      </c>
      <c r="V2661" s="63">
        <f>IF(ISBLANK($B2661),0,VLOOKUP($B2661,Listen!$A$2:$C$45,2,FALSE))</f>
        <v>0</v>
      </c>
      <c r="W2661" s="63">
        <f>IF(ISBLANK($B2661),0,VLOOKUP($B2661,Listen!$A$2:$C$45,3,FALSE))</f>
        <v>0</v>
      </c>
      <c r="X2661" s="49">
        <f t="shared" si="517"/>
        <v>0</v>
      </c>
      <c r="Y2661" s="49">
        <f t="shared" si="527"/>
        <v>0</v>
      </c>
      <c r="Z2661" s="49">
        <f t="shared" si="527"/>
        <v>0</v>
      </c>
      <c r="AA2661" s="49">
        <f t="shared" si="527"/>
        <v>0</v>
      </c>
      <c r="AB2661" s="49">
        <f t="shared" si="527"/>
        <v>0</v>
      </c>
      <c r="AC2661" s="49">
        <f t="shared" si="527"/>
        <v>0</v>
      </c>
      <c r="AD2661" s="49">
        <f t="shared" si="527"/>
        <v>0</v>
      </c>
      <c r="AE2661" s="51">
        <f t="shared" si="528"/>
        <v>0</v>
      </c>
      <c r="AF2661" s="51">
        <f>IF(C2661=A_Stammdaten!$B$12,D_SAV!$U2661-D_SAV!$AG2661,HLOOKUP(A_Stammdaten!$B$12-1,$AH$4:$AN$4004,ROW(C2661)-3,FALSE)-$AG2661)</f>
        <v>0</v>
      </c>
      <c r="AG2661" s="51">
        <f>HLOOKUP(A_Stammdaten!$B$12,$AH$4:$AN$4004,ROW(C2661)-3,FALSE)</f>
        <v>0</v>
      </c>
      <c r="AH2661" s="51">
        <f t="shared" si="519"/>
        <v>0</v>
      </c>
      <c r="AI2661" s="51">
        <f t="shared" si="520"/>
        <v>0</v>
      </c>
      <c r="AJ2661" s="51">
        <f t="shared" si="521"/>
        <v>0</v>
      </c>
      <c r="AK2661" s="51">
        <f t="shared" si="522"/>
        <v>0</v>
      </c>
      <c r="AL2661" s="51">
        <f t="shared" si="523"/>
        <v>0</v>
      </c>
      <c r="AM2661" s="51">
        <f t="shared" si="524"/>
        <v>0</v>
      </c>
      <c r="AN2661" s="51">
        <f t="shared" si="525"/>
        <v>0</v>
      </c>
    </row>
    <row r="2662" spans="1:40" x14ac:dyDescent="0.25">
      <c r="A2662" s="17"/>
      <c r="B2662" s="17"/>
      <c r="C2662" s="35"/>
      <c r="D2662" s="17"/>
      <c r="E2662" s="17"/>
      <c r="F2662" s="17"/>
      <c r="G2662" s="62">
        <f t="shared" si="526"/>
        <v>0</v>
      </c>
      <c r="H2662" s="17"/>
      <c r="I2662" s="17"/>
      <c r="J2662" s="17"/>
      <c r="K2662" s="17"/>
      <c r="L2662" s="17"/>
      <c r="M2662" s="17"/>
      <c r="N2662" s="17"/>
      <c r="O2662" s="17"/>
      <c r="P2662" s="115"/>
      <c r="Q2662" s="62">
        <f>IF(C2662&gt;A_Stammdaten!$B$12,0,SUM(G2662,H2662,J2662,K2662,M2662,N2662)-SUM(I2662,L2662,O2662,P2662))</f>
        <v>0</v>
      </c>
      <c r="R2662" s="17"/>
      <c r="S2662" s="17"/>
      <c r="T2662" s="17"/>
      <c r="U2662" s="62">
        <f t="shared" si="518"/>
        <v>0</v>
      </c>
      <c r="V2662" s="63">
        <f>IF(ISBLANK($B2662),0,VLOOKUP($B2662,Listen!$A$2:$C$45,2,FALSE))</f>
        <v>0</v>
      </c>
      <c r="W2662" s="63">
        <f>IF(ISBLANK($B2662),0,VLOOKUP($B2662,Listen!$A$2:$C$45,3,FALSE))</f>
        <v>0</v>
      </c>
      <c r="X2662" s="49">
        <f t="shared" si="517"/>
        <v>0</v>
      </c>
      <c r="Y2662" s="49">
        <f t="shared" si="527"/>
        <v>0</v>
      </c>
      <c r="Z2662" s="49">
        <f t="shared" si="527"/>
        <v>0</v>
      </c>
      <c r="AA2662" s="49">
        <f t="shared" si="527"/>
        <v>0</v>
      </c>
      <c r="AB2662" s="49">
        <f t="shared" si="527"/>
        <v>0</v>
      </c>
      <c r="AC2662" s="49">
        <f t="shared" si="527"/>
        <v>0</v>
      </c>
      <c r="AD2662" s="49">
        <f t="shared" si="527"/>
        <v>0</v>
      </c>
      <c r="AE2662" s="51">
        <f t="shared" si="528"/>
        <v>0</v>
      </c>
      <c r="AF2662" s="51">
        <f>IF(C2662=A_Stammdaten!$B$12,D_SAV!$U2662-D_SAV!$AG2662,HLOOKUP(A_Stammdaten!$B$12-1,$AH$4:$AN$4004,ROW(C2662)-3,FALSE)-$AG2662)</f>
        <v>0</v>
      </c>
      <c r="AG2662" s="51">
        <f>HLOOKUP(A_Stammdaten!$B$12,$AH$4:$AN$4004,ROW(C2662)-3,FALSE)</f>
        <v>0</v>
      </c>
      <c r="AH2662" s="51">
        <f t="shared" si="519"/>
        <v>0</v>
      </c>
      <c r="AI2662" s="51">
        <f t="shared" si="520"/>
        <v>0</v>
      </c>
      <c r="AJ2662" s="51">
        <f t="shared" si="521"/>
        <v>0</v>
      </c>
      <c r="AK2662" s="51">
        <f t="shared" si="522"/>
        <v>0</v>
      </c>
      <c r="AL2662" s="51">
        <f t="shared" si="523"/>
        <v>0</v>
      </c>
      <c r="AM2662" s="51">
        <f t="shared" si="524"/>
        <v>0</v>
      </c>
      <c r="AN2662" s="51">
        <f t="shared" si="525"/>
        <v>0</v>
      </c>
    </row>
    <row r="2663" spans="1:40" x14ac:dyDescent="0.25">
      <c r="A2663" s="17"/>
      <c r="B2663" s="17"/>
      <c r="C2663" s="35"/>
      <c r="D2663" s="17"/>
      <c r="E2663" s="17"/>
      <c r="F2663" s="17"/>
      <c r="G2663" s="62">
        <f t="shared" si="526"/>
        <v>0</v>
      </c>
      <c r="H2663" s="17"/>
      <c r="I2663" s="17"/>
      <c r="J2663" s="17"/>
      <c r="K2663" s="17"/>
      <c r="L2663" s="17"/>
      <c r="M2663" s="17"/>
      <c r="N2663" s="17"/>
      <c r="O2663" s="17"/>
      <c r="P2663" s="115"/>
      <c r="Q2663" s="62">
        <f>IF(C2663&gt;A_Stammdaten!$B$12,0,SUM(G2663,H2663,J2663,K2663,M2663,N2663)-SUM(I2663,L2663,O2663,P2663))</f>
        <v>0</v>
      </c>
      <c r="R2663" s="17"/>
      <c r="S2663" s="17"/>
      <c r="T2663" s="17"/>
      <c r="U2663" s="62">
        <f t="shared" si="518"/>
        <v>0</v>
      </c>
      <c r="V2663" s="63">
        <f>IF(ISBLANK($B2663),0,VLOOKUP($B2663,Listen!$A$2:$C$45,2,FALSE))</f>
        <v>0</v>
      </c>
      <c r="W2663" s="63">
        <f>IF(ISBLANK($B2663),0,VLOOKUP($B2663,Listen!$A$2:$C$45,3,FALSE))</f>
        <v>0</v>
      </c>
      <c r="X2663" s="49">
        <f t="shared" si="517"/>
        <v>0</v>
      </c>
      <c r="Y2663" s="49">
        <f t="shared" si="527"/>
        <v>0</v>
      </c>
      <c r="Z2663" s="49">
        <f t="shared" si="527"/>
        <v>0</v>
      </c>
      <c r="AA2663" s="49">
        <f t="shared" si="527"/>
        <v>0</v>
      </c>
      <c r="AB2663" s="49">
        <f t="shared" si="527"/>
        <v>0</v>
      </c>
      <c r="AC2663" s="49">
        <f t="shared" si="527"/>
        <v>0</v>
      </c>
      <c r="AD2663" s="49">
        <f t="shared" si="527"/>
        <v>0</v>
      </c>
      <c r="AE2663" s="51">
        <f t="shared" si="528"/>
        <v>0</v>
      </c>
      <c r="AF2663" s="51">
        <f>IF(C2663=A_Stammdaten!$B$12,D_SAV!$U2663-D_SAV!$AG2663,HLOOKUP(A_Stammdaten!$B$12-1,$AH$4:$AN$4004,ROW(C2663)-3,FALSE)-$AG2663)</f>
        <v>0</v>
      </c>
      <c r="AG2663" s="51">
        <f>HLOOKUP(A_Stammdaten!$B$12,$AH$4:$AN$4004,ROW(C2663)-3,FALSE)</f>
        <v>0</v>
      </c>
      <c r="AH2663" s="51">
        <f t="shared" si="519"/>
        <v>0</v>
      </c>
      <c r="AI2663" s="51">
        <f t="shared" si="520"/>
        <v>0</v>
      </c>
      <c r="AJ2663" s="51">
        <f t="shared" si="521"/>
        <v>0</v>
      </c>
      <c r="AK2663" s="51">
        <f t="shared" si="522"/>
        <v>0</v>
      </c>
      <c r="AL2663" s="51">
        <f t="shared" si="523"/>
        <v>0</v>
      </c>
      <c r="AM2663" s="51">
        <f t="shared" si="524"/>
        <v>0</v>
      </c>
      <c r="AN2663" s="51">
        <f t="shared" si="525"/>
        <v>0</v>
      </c>
    </row>
    <row r="2664" spans="1:40" x14ac:dyDescent="0.25">
      <c r="A2664" s="17"/>
      <c r="B2664" s="17"/>
      <c r="C2664" s="35"/>
      <c r="D2664" s="17"/>
      <c r="E2664" s="17"/>
      <c r="F2664" s="17"/>
      <c r="G2664" s="62">
        <f t="shared" si="526"/>
        <v>0</v>
      </c>
      <c r="H2664" s="17"/>
      <c r="I2664" s="17"/>
      <c r="J2664" s="17"/>
      <c r="K2664" s="17"/>
      <c r="L2664" s="17"/>
      <c r="M2664" s="17"/>
      <c r="N2664" s="17"/>
      <c r="O2664" s="17"/>
      <c r="P2664" s="115"/>
      <c r="Q2664" s="62">
        <f>IF(C2664&gt;A_Stammdaten!$B$12,0,SUM(G2664,H2664,J2664,K2664,M2664,N2664)-SUM(I2664,L2664,O2664,P2664))</f>
        <v>0</v>
      </c>
      <c r="R2664" s="17"/>
      <c r="S2664" s="17"/>
      <c r="T2664" s="17"/>
      <c r="U2664" s="62">
        <f t="shared" si="518"/>
        <v>0</v>
      </c>
      <c r="V2664" s="63">
        <f>IF(ISBLANK($B2664),0,VLOOKUP($B2664,Listen!$A$2:$C$45,2,FALSE))</f>
        <v>0</v>
      </c>
      <c r="W2664" s="63">
        <f>IF(ISBLANK($B2664),0,VLOOKUP($B2664,Listen!$A$2:$C$45,3,FALSE))</f>
        <v>0</v>
      </c>
      <c r="X2664" s="49">
        <f t="shared" si="517"/>
        <v>0</v>
      </c>
      <c r="Y2664" s="49">
        <f t="shared" si="527"/>
        <v>0</v>
      </c>
      <c r="Z2664" s="49">
        <f t="shared" si="527"/>
        <v>0</v>
      </c>
      <c r="AA2664" s="49">
        <f t="shared" si="527"/>
        <v>0</v>
      </c>
      <c r="AB2664" s="49">
        <f t="shared" si="527"/>
        <v>0</v>
      </c>
      <c r="AC2664" s="49">
        <f t="shared" si="527"/>
        <v>0</v>
      </c>
      <c r="AD2664" s="49">
        <f t="shared" si="527"/>
        <v>0</v>
      </c>
      <c r="AE2664" s="51">
        <f t="shared" si="528"/>
        <v>0</v>
      </c>
      <c r="AF2664" s="51">
        <f>IF(C2664=A_Stammdaten!$B$12,D_SAV!$U2664-D_SAV!$AG2664,HLOOKUP(A_Stammdaten!$B$12-1,$AH$4:$AN$4004,ROW(C2664)-3,FALSE)-$AG2664)</f>
        <v>0</v>
      </c>
      <c r="AG2664" s="51">
        <f>HLOOKUP(A_Stammdaten!$B$12,$AH$4:$AN$4004,ROW(C2664)-3,FALSE)</f>
        <v>0</v>
      </c>
      <c r="AH2664" s="51">
        <f t="shared" si="519"/>
        <v>0</v>
      </c>
      <c r="AI2664" s="51">
        <f t="shared" si="520"/>
        <v>0</v>
      </c>
      <c r="AJ2664" s="51">
        <f t="shared" si="521"/>
        <v>0</v>
      </c>
      <c r="AK2664" s="51">
        <f t="shared" si="522"/>
        <v>0</v>
      </c>
      <c r="AL2664" s="51">
        <f t="shared" si="523"/>
        <v>0</v>
      </c>
      <c r="AM2664" s="51">
        <f t="shared" si="524"/>
        <v>0</v>
      </c>
      <c r="AN2664" s="51">
        <f t="shared" si="525"/>
        <v>0</v>
      </c>
    </row>
    <row r="2665" spans="1:40" x14ac:dyDescent="0.25">
      <c r="A2665" s="17"/>
      <c r="B2665" s="17"/>
      <c r="C2665" s="35"/>
      <c r="D2665" s="17"/>
      <c r="E2665" s="17"/>
      <c r="F2665" s="17"/>
      <c r="G2665" s="62">
        <f t="shared" si="526"/>
        <v>0</v>
      </c>
      <c r="H2665" s="17"/>
      <c r="I2665" s="17"/>
      <c r="J2665" s="17"/>
      <c r="K2665" s="17"/>
      <c r="L2665" s="17"/>
      <c r="M2665" s="17"/>
      <c r="N2665" s="17"/>
      <c r="O2665" s="17"/>
      <c r="P2665" s="115"/>
      <c r="Q2665" s="62">
        <f>IF(C2665&gt;A_Stammdaten!$B$12,0,SUM(G2665,H2665,J2665,K2665,M2665,N2665)-SUM(I2665,L2665,O2665,P2665))</f>
        <v>0</v>
      </c>
      <c r="R2665" s="17"/>
      <c r="S2665" s="17"/>
      <c r="T2665" s="17"/>
      <c r="U2665" s="62">
        <f t="shared" si="518"/>
        <v>0</v>
      </c>
      <c r="V2665" s="63">
        <f>IF(ISBLANK($B2665),0,VLOOKUP($B2665,Listen!$A$2:$C$45,2,FALSE))</f>
        <v>0</v>
      </c>
      <c r="W2665" s="63">
        <f>IF(ISBLANK($B2665),0,VLOOKUP($B2665,Listen!$A$2:$C$45,3,FALSE))</f>
        <v>0</v>
      </c>
      <c r="X2665" s="49">
        <f t="shared" si="517"/>
        <v>0</v>
      </c>
      <c r="Y2665" s="49">
        <f t="shared" si="527"/>
        <v>0</v>
      </c>
      <c r="Z2665" s="49">
        <f t="shared" si="527"/>
        <v>0</v>
      </c>
      <c r="AA2665" s="49">
        <f t="shared" si="527"/>
        <v>0</v>
      </c>
      <c r="AB2665" s="49">
        <f t="shared" si="527"/>
        <v>0</v>
      </c>
      <c r="AC2665" s="49">
        <f t="shared" si="527"/>
        <v>0</v>
      </c>
      <c r="AD2665" s="49">
        <f t="shared" si="527"/>
        <v>0</v>
      </c>
      <c r="AE2665" s="51">
        <f t="shared" si="528"/>
        <v>0</v>
      </c>
      <c r="AF2665" s="51">
        <f>IF(C2665=A_Stammdaten!$B$12,D_SAV!$U2665-D_SAV!$AG2665,HLOOKUP(A_Stammdaten!$B$12-1,$AH$4:$AN$4004,ROW(C2665)-3,FALSE)-$AG2665)</f>
        <v>0</v>
      </c>
      <c r="AG2665" s="51">
        <f>HLOOKUP(A_Stammdaten!$B$12,$AH$4:$AN$4004,ROW(C2665)-3,FALSE)</f>
        <v>0</v>
      </c>
      <c r="AH2665" s="51">
        <f t="shared" si="519"/>
        <v>0</v>
      </c>
      <c r="AI2665" s="51">
        <f t="shared" si="520"/>
        <v>0</v>
      </c>
      <c r="AJ2665" s="51">
        <f t="shared" si="521"/>
        <v>0</v>
      </c>
      <c r="AK2665" s="51">
        <f t="shared" si="522"/>
        <v>0</v>
      </c>
      <c r="AL2665" s="51">
        <f t="shared" si="523"/>
        <v>0</v>
      </c>
      <c r="AM2665" s="51">
        <f t="shared" si="524"/>
        <v>0</v>
      </c>
      <c r="AN2665" s="51">
        <f t="shared" si="525"/>
        <v>0</v>
      </c>
    </row>
    <row r="2666" spans="1:40" x14ac:dyDescent="0.25">
      <c r="A2666" s="17"/>
      <c r="B2666" s="17"/>
      <c r="C2666" s="35"/>
      <c r="D2666" s="17"/>
      <c r="E2666" s="17"/>
      <c r="F2666" s="17"/>
      <c r="G2666" s="62">
        <f t="shared" si="526"/>
        <v>0</v>
      </c>
      <c r="H2666" s="17"/>
      <c r="I2666" s="17"/>
      <c r="J2666" s="17"/>
      <c r="K2666" s="17"/>
      <c r="L2666" s="17"/>
      <c r="M2666" s="17"/>
      <c r="N2666" s="17"/>
      <c r="O2666" s="17"/>
      <c r="P2666" s="115"/>
      <c r="Q2666" s="62">
        <f>IF(C2666&gt;A_Stammdaten!$B$12,0,SUM(G2666,H2666,J2666,K2666,M2666,N2666)-SUM(I2666,L2666,O2666,P2666))</f>
        <v>0</v>
      </c>
      <c r="R2666" s="17"/>
      <c r="S2666" s="17"/>
      <c r="T2666" s="17"/>
      <c r="U2666" s="62">
        <f t="shared" si="518"/>
        <v>0</v>
      </c>
      <c r="V2666" s="63">
        <f>IF(ISBLANK($B2666),0,VLOOKUP($B2666,Listen!$A$2:$C$45,2,FALSE))</f>
        <v>0</v>
      </c>
      <c r="W2666" s="63">
        <f>IF(ISBLANK($B2666),0,VLOOKUP($B2666,Listen!$A$2:$C$45,3,FALSE))</f>
        <v>0</v>
      </c>
      <c r="X2666" s="49">
        <f t="shared" si="517"/>
        <v>0</v>
      </c>
      <c r="Y2666" s="49">
        <f t="shared" si="527"/>
        <v>0</v>
      </c>
      <c r="Z2666" s="49">
        <f t="shared" si="527"/>
        <v>0</v>
      </c>
      <c r="AA2666" s="49">
        <f t="shared" si="527"/>
        <v>0</v>
      </c>
      <c r="AB2666" s="49">
        <f t="shared" si="527"/>
        <v>0</v>
      </c>
      <c r="AC2666" s="49">
        <f t="shared" si="527"/>
        <v>0</v>
      </c>
      <c r="AD2666" s="49">
        <f t="shared" si="527"/>
        <v>0</v>
      </c>
      <c r="AE2666" s="51">
        <f t="shared" si="528"/>
        <v>0</v>
      </c>
      <c r="AF2666" s="51">
        <f>IF(C2666=A_Stammdaten!$B$12,D_SAV!$U2666-D_SAV!$AG2666,HLOOKUP(A_Stammdaten!$B$12-1,$AH$4:$AN$4004,ROW(C2666)-3,FALSE)-$AG2666)</f>
        <v>0</v>
      </c>
      <c r="AG2666" s="51">
        <f>HLOOKUP(A_Stammdaten!$B$12,$AH$4:$AN$4004,ROW(C2666)-3,FALSE)</f>
        <v>0</v>
      </c>
      <c r="AH2666" s="51">
        <f t="shared" si="519"/>
        <v>0</v>
      </c>
      <c r="AI2666" s="51">
        <f t="shared" si="520"/>
        <v>0</v>
      </c>
      <c r="AJ2666" s="51">
        <f t="shared" si="521"/>
        <v>0</v>
      </c>
      <c r="AK2666" s="51">
        <f t="shared" si="522"/>
        <v>0</v>
      </c>
      <c r="AL2666" s="51">
        <f t="shared" si="523"/>
        <v>0</v>
      </c>
      <c r="AM2666" s="51">
        <f t="shared" si="524"/>
        <v>0</v>
      </c>
      <c r="AN2666" s="51">
        <f t="shared" si="525"/>
        <v>0</v>
      </c>
    </row>
    <row r="2667" spans="1:40" x14ac:dyDescent="0.25">
      <c r="A2667" s="17"/>
      <c r="B2667" s="17"/>
      <c r="C2667" s="35"/>
      <c r="D2667" s="17"/>
      <c r="E2667" s="17"/>
      <c r="F2667" s="17"/>
      <c r="G2667" s="62">
        <f t="shared" si="526"/>
        <v>0</v>
      </c>
      <c r="H2667" s="17"/>
      <c r="I2667" s="17"/>
      <c r="J2667" s="17"/>
      <c r="K2667" s="17"/>
      <c r="L2667" s="17"/>
      <c r="M2667" s="17"/>
      <c r="N2667" s="17"/>
      <c r="O2667" s="17"/>
      <c r="P2667" s="115"/>
      <c r="Q2667" s="62">
        <f>IF(C2667&gt;A_Stammdaten!$B$12,0,SUM(G2667,H2667,J2667,K2667,M2667,N2667)-SUM(I2667,L2667,O2667,P2667))</f>
        <v>0</v>
      </c>
      <c r="R2667" s="17"/>
      <c r="S2667" s="17"/>
      <c r="T2667" s="17"/>
      <c r="U2667" s="62">
        <f t="shared" si="518"/>
        <v>0</v>
      </c>
      <c r="V2667" s="63">
        <f>IF(ISBLANK($B2667),0,VLOOKUP($B2667,Listen!$A$2:$C$45,2,FALSE))</f>
        <v>0</v>
      </c>
      <c r="W2667" s="63">
        <f>IF(ISBLANK($B2667),0,VLOOKUP($B2667,Listen!$A$2:$C$45,3,FALSE))</f>
        <v>0</v>
      </c>
      <c r="X2667" s="49">
        <f t="shared" si="517"/>
        <v>0</v>
      </c>
      <c r="Y2667" s="49">
        <f t="shared" si="527"/>
        <v>0</v>
      </c>
      <c r="Z2667" s="49">
        <f t="shared" si="527"/>
        <v>0</v>
      </c>
      <c r="AA2667" s="49">
        <f t="shared" si="527"/>
        <v>0</v>
      </c>
      <c r="AB2667" s="49">
        <f t="shared" si="527"/>
        <v>0</v>
      </c>
      <c r="AC2667" s="49">
        <f t="shared" si="527"/>
        <v>0</v>
      </c>
      <c r="AD2667" s="49">
        <f t="shared" si="527"/>
        <v>0</v>
      </c>
      <c r="AE2667" s="51">
        <f t="shared" si="528"/>
        <v>0</v>
      </c>
      <c r="AF2667" s="51">
        <f>IF(C2667=A_Stammdaten!$B$12,D_SAV!$U2667-D_SAV!$AG2667,HLOOKUP(A_Stammdaten!$B$12-1,$AH$4:$AN$4004,ROW(C2667)-3,FALSE)-$AG2667)</f>
        <v>0</v>
      </c>
      <c r="AG2667" s="51">
        <f>HLOOKUP(A_Stammdaten!$B$12,$AH$4:$AN$4004,ROW(C2667)-3,FALSE)</f>
        <v>0</v>
      </c>
      <c r="AH2667" s="51">
        <f t="shared" si="519"/>
        <v>0</v>
      </c>
      <c r="AI2667" s="51">
        <f t="shared" si="520"/>
        <v>0</v>
      </c>
      <c r="AJ2667" s="51">
        <f t="shared" si="521"/>
        <v>0</v>
      </c>
      <c r="AK2667" s="51">
        <f t="shared" si="522"/>
        <v>0</v>
      </c>
      <c r="AL2667" s="51">
        <f t="shared" si="523"/>
        <v>0</v>
      </c>
      <c r="AM2667" s="51">
        <f t="shared" si="524"/>
        <v>0</v>
      </c>
      <c r="AN2667" s="51">
        <f t="shared" si="525"/>
        <v>0</v>
      </c>
    </row>
    <row r="2668" spans="1:40" x14ac:dyDescent="0.25">
      <c r="A2668" s="17"/>
      <c r="B2668" s="17"/>
      <c r="C2668" s="35"/>
      <c r="D2668" s="17"/>
      <c r="E2668" s="17"/>
      <c r="F2668" s="17"/>
      <c r="G2668" s="62">
        <f t="shared" si="526"/>
        <v>0</v>
      </c>
      <c r="H2668" s="17"/>
      <c r="I2668" s="17"/>
      <c r="J2668" s="17"/>
      <c r="K2668" s="17"/>
      <c r="L2668" s="17"/>
      <c r="M2668" s="17"/>
      <c r="N2668" s="17"/>
      <c r="O2668" s="17"/>
      <c r="P2668" s="115"/>
      <c r="Q2668" s="62">
        <f>IF(C2668&gt;A_Stammdaten!$B$12,0,SUM(G2668,H2668,J2668,K2668,M2668,N2668)-SUM(I2668,L2668,O2668,P2668))</f>
        <v>0</v>
      </c>
      <c r="R2668" s="17"/>
      <c r="S2668" s="17"/>
      <c r="T2668" s="17"/>
      <c r="U2668" s="62">
        <f t="shared" si="518"/>
        <v>0</v>
      </c>
      <c r="V2668" s="63">
        <f>IF(ISBLANK($B2668),0,VLOOKUP($B2668,Listen!$A$2:$C$45,2,FALSE))</f>
        <v>0</v>
      </c>
      <c r="W2668" s="63">
        <f>IF(ISBLANK($B2668),0,VLOOKUP($B2668,Listen!$A$2:$C$45,3,FALSE))</f>
        <v>0</v>
      </c>
      <c r="X2668" s="49">
        <f t="shared" si="517"/>
        <v>0</v>
      </c>
      <c r="Y2668" s="49">
        <f t="shared" si="527"/>
        <v>0</v>
      </c>
      <c r="Z2668" s="49">
        <f t="shared" si="527"/>
        <v>0</v>
      </c>
      <c r="AA2668" s="49">
        <f t="shared" si="527"/>
        <v>0</v>
      </c>
      <c r="AB2668" s="49">
        <f t="shared" si="527"/>
        <v>0</v>
      </c>
      <c r="AC2668" s="49">
        <f t="shared" si="527"/>
        <v>0</v>
      </c>
      <c r="AD2668" s="49">
        <f t="shared" si="527"/>
        <v>0</v>
      </c>
      <c r="AE2668" s="51">
        <f t="shared" si="528"/>
        <v>0</v>
      </c>
      <c r="AF2668" s="51">
        <f>IF(C2668=A_Stammdaten!$B$12,D_SAV!$U2668-D_SAV!$AG2668,HLOOKUP(A_Stammdaten!$B$12-1,$AH$4:$AN$4004,ROW(C2668)-3,FALSE)-$AG2668)</f>
        <v>0</v>
      </c>
      <c r="AG2668" s="51">
        <f>HLOOKUP(A_Stammdaten!$B$12,$AH$4:$AN$4004,ROW(C2668)-3,FALSE)</f>
        <v>0</v>
      </c>
      <c r="AH2668" s="51">
        <f t="shared" si="519"/>
        <v>0</v>
      </c>
      <c r="AI2668" s="51">
        <f t="shared" si="520"/>
        <v>0</v>
      </c>
      <c r="AJ2668" s="51">
        <f t="shared" si="521"/>
        <v>0</v>
      </c>
      <c r="AK2668" s="51">
        <f t="shared" si="522"/>
        <v>0</v>
      </c>
      <c r="AL2668" s="51">
        <f t="shared" si="523"/>
        <v>0</v>
      </c>
      <c r="AM2668" s="51">
        <f t="shared" si="524"/>
        <v>0</v>
      </c>
      <c r="AN2668" s="51">
        <f t="shared" si="525"/>
        <v>0</v>
      </c>
    </row>
    <row r="2669" spans="1:40" x14ac:dyDescent="0.25">
      <c r="A2669" s="17"/>
      <c r="B2669" s="17"/>
      <c r="C2669" s="35"/>
      <c r="D2669" s="17"/>
      <c r="E2669" s="17"/>
      <c r="F2669" s="17"/>
      <c r="G2669" s="62">
        <f t="shared" si="526"/>
        <v>0</v>
      </c>
      <c r="H2669" s="17"/>
      <c r="I2669" s="17"/>
      <c r="J2669" s="17"/>
      <c r="K2669" s="17"/>
      <c r="L2669" s="17"/>
      <c r="M2669" s="17"/>
      <c r="N2669" s="17"/>
      <c r="O2669" s="17"/>
      <c r="P2669" s="115"/>
      <c r="Q2669" s="62">
        <f>IF(C2669&gt;A_Stammdaten!$B$12,0,SUM(G2669,H2669,J2669,K2669,M2669,N2669)-SUM(I2669,L2669,O2669,P2669))</f>
        <v>0</v>
      </c>
      <c r="R2669" s="17"/>
      <c r="S2669" s="17"/>
      <c r="T2669" s="17"/>
      <c r="U2669" s="62">
        <f t="shared" si="518"/>
        <v>0</v>
      </c>
      <c r="V2669" s="63">
        <f>IF(ISBLANK($B2669),0,VLOOKUP($B2669,Listen!$A$2:$C$45,2,FALSE))</f>
        <v>0</v>
      </c>
      <c r="W2669" s="63">
        <f>IF(ISBLANK($B2669),0,VLOOKUP($B2669,Listen!$A$2:$C$45,3,FALSE))</f>
        <v>0</v>
      </c>
      <c r="X2669" s="49">
        <f t="shared" si="517"/>
        <v>0</v>
      </c>
      <c r="Y2669" s="49">
        <f t="shared" si="527"/>
        <v>0</v>
      </c>
      <c r="Z2669" s="49">
        <f t="shared" si="527"/>
        <v>0</v>
      </c>
      <c r="AA2669" s="49">
        <f t="shared" si="527"/>
        <v>0</v>
      </c>
      <c r="AB2669" s="49">
        <f t="shared" si="527"/>
        <v>0</v>
      </c>
      <c r="AC2669" s="49">
        <f t="shared" si="527"/>
        <v>0</v>
      </c>
      <c r="AD2669" s="49">
        <f t="shared" si="527"/>
        <v>0</v>
      </c>
      <c r="AE2669" s="51">
        <f t="shared" si="528"/>
        <v>0</v>
      </c>
      <c r="AF2669" s="51">
        <f>IF(C2669=A_Stammdaten!$B$12,D_SAV!$U2669-D_SAV!$AG2669,HLOOKUP(A_Stammdaten!$B$12-1,$AH$4:$AN$4004,ROW(C2669)-3,FALSE)-$AG2669)</f>
        <v>0</v>
      </c>
      <c r="AG2669" s="51">
        <f>HLOOKUP(A_Stammdaten!$B$12,$AH$4:$AN$4004,ROW(C2669)-3,FALSE)</f>
        <v>0</v>
      </c>
      <c r="AH2669" s="51">
        <f t="shared" si="519"/>
        <v>0</v>
      </c>
      <c r="AI2669" s="51">
        <f t="shared" si="520"/>
        <v>0</v>
      </c>
      <c r="AJ2669" s="51">
        <f t="shared" si="521"/>
        <v>0</v>
      </c>
      <c r="AK2669" s="51">
        <f t="shared" si="522"/>
        <v>0</v>
      </c>
      <c r="AL2669" s="51">
        <f t="shared" si="523"/>
        <v>0</v>
      </c>
      <c r="AM2669" s="51">
        <f t="shared" si="524"/>
        <v>0</v>
      </c>
      <c r="AN2669" s="51">
        <f t="shared" si="525"/>
        <v>0</v>
      </c>
    </row>
    <row r="2670" spans="1:40" x14ac:dyDescent="0.25">
      <c r="A2670" s="17"/>
      <c r="B2670" s="17"/>
      <c r="C2670" s="35"/>
      <c r="D2670" s="17"/>
      <c r="E2670" s="17"/>
      <c r="F2670" s="17"/>
      <c r="G2670" s="62">
        <f t="shared" si="526"/>
        <v>0</v>
      </c>
      <c r="H2670" s="17"/>
      <c r="I2670" s="17"/>
      <c r="J2670" s="17"/>
      <c r="K2670" s="17"/>
      <c r="L2670" s="17"/>
      <c r="M2670" s="17"/>
      <c r="N2670" s="17"/>
      <c r="O2670" s="17"/>
      <c r="P2670" s="115"/>
      <c r="Q2670" s="62">
        <f>IF(C2670&gt;A_Stammdaten!$B$12,0,SUM(G2670,H2670,J2670,K2670,M2670,N2670)-SUM(I2670,L2670,O2670,P2670))</f>
        <v>0</v>
      </c>
      <c r="R2670" s="17"/>
      <c r="S2670" s="17"/>
      <c r="T2670" s="17"/>
      <c r="U2670" s="62">
        <f t="shared" si="518"/>
        <v>0</v>
      </c>
      <c r="V2670" s="63">
        <f>IF(ISBLANK($B2670),0,VLOOKUP($B2670,Listen!$A$2:$C$45,2,FALSE))</f>
        <v>0</v>
      </c>
      <c r="W2670" s="63">
        <f>IF(ISBLANK($B2670),0,VLOOKUP($B2670,Listen!$A$2:$C$45,3,FALSE))</f>
        <v>0</v>
      </c>
      <c r="X2670" s="49">
        <f t="shared" si="517"/>
        <v>0</v>
      </c>
      <c r="Y2670" s="49">
        <f t="shared" si="527"/>
        <v>0</v>
      </c>
      <c r="Z2670" s="49">
        <f t="shared" si="527"/>
        <v>0</v>
      </c>
      <c r="AA2670" s="49">
        <f t="shared" si="527"/>
        <v>0</v>
      </c>
      <c r="AB2670" s="49">
        <f t="shared" si="527"/>
        <v>0</v>
      </c>
      <c r="AC2670" s="49">
        <f t="shared" si="527"/>
        <v>0</v>
      </c>
      <c r="AD2670" s="49">
        <f t="shared" si="527"/>
        <v>0</v>
      </c>
      <c r="AE2670" s="51">
        <f t="shared" si="528"/>
        <v>0</v>
      </c>
      <c r="AF2670" s="51">
        <f>IF(C2670=A_Stammdaten!$B$12,D_SAV!$U2670-D_SAV!$AG2670,HLOOKUP(A_Stammdaten!$B$12-1,$AH$4:$AN$4004,ROW(C2670)-3,FALSE)-$AG2670)</f>
        <v>0</v>
      </c>
      <c r="AG2670" s="51">
        <f>HLOOKUP(A_Stammdaten!$B$12,$AH$4:$AN$4004,ROW(C2670)-3,FALSE)</f>
        <v>0</v>
      </c>
      <c r="AH2670" s="51">
        <f t="shared" si="519"/>
        <v>0</v>
      </c>
      <c r="AI2670" s="51">
        <f t="shared" si="520"/>
        <v>0</v>
      </c>
      <c r="AJ2670" s="51">
        <f t="shared" si="521"/>
        <v>0</v>
      </c>
      <c r="AK2670" s="51">
        <f t="shared" si="522"/>
        <v>0</v>
      </c>
      <c r="AL2670" s="51">
        <f t="shared" si="523"/>
        <v>0</v>
      </c>
      <c r="AM2670" s="51">
        <f t="shared" si="524"/>
        <v>0</v>
      </c>
      <c r="AN2670" s="51">
        <f t="shared" si="525"/>
        <v>0</v>
      </c>
    </row>
    <row r="2671" spans="1:40" x14ac:dyDescent="0.25">
      <c r="A2671" s="17"/>
      <c r="B2671" s="17"/>
      <c r="C2671" s="35"/>
      <c r="D2671" s="17"/>
      <c r="E2671" s="17"/>
      <c r="F2671" s="17"/>
      <c r="G2671" s="62">
        <f t="shared" si="526"/>
        <v>0</v>
      </c>
      <c r="H2671" s="17"/>
      <c r="I2671" s="17"/>
      <c r="J2671" s="17"/>
      <c r="K2671" s="17"/>
      <c r="L2671" s="17"/>
      <c r="M2671" s="17"/>
      <c r="N2671" s="17"/>
      <c r="O2671" s="17"/>
      <c r="P2671" s="115"/>
      <c r="Q2671" s="62">
        <f>IF(C2671&gt;A_Stammdaten!$B$12,0,SUM(G2671,H2671,J2671,K2671,M2671,N2671)-SUM(I2671,L2671,O2671,P2671))</f>
        <v>0</v>
      </c>
      <c r="R2671" s="17"/>
      <c r="S2671" s="17"/>
      <c r="T2671" s="17"/>
      <c r="U2671" s="62">
        <f t="shared" si="518"/>
        <v>0</v>
      </c>
      <c r="V2671" s="63">
        <f>IF(ISBLANK($B2671),0,VLOOKUP($B2671,Listen!$A$2:$C$45,2,FALSE))</f>
        <v>0</v>
      </c>
      <c r="W2671" s="63">
        <f>IF(ISBLANK($B2671),0,VLOOKUP($B2671,Listen!$A$2:$C$45,3,FALSE))</f>
        <v>0</v>
      </c>
      <c r="X2671" s="49">
        <f t="shared" si="517"/>
        <v>0</v>
      </c>
      <c r="Y2671" s="49">
        <f t="shared" si="527"/>
        <v>0</v>
      </c>
      <c r="Z2671" s="49">
        <f t="shared" si="527"/>
        <v>0</v>
      </c>
      <c r="AA2671" s="49">
        <f t="shared" si="527"/>
        <v>0</v>
      </c>
      <c r="AB2671" s="49">
        <f t="shared" si="527"/>
        <v>0</v>
      </c>
      <c r="AC2671" s="49">
        <f t="shared" si="527"/>
        <v>0</v>
      </c>
      <c r="AD2671" s="49">
        <f t="shared" si="527"/>
        <v>0</v>
      </c>
      <c r="AE2671" s="51">
        <f t="shared" si="528"/>
        <v>0</v>
      </c>
      <c r="AF2671" s="51">
        <f>IF(C2671=A_Stammdaten!$B$12,D_SAV!$U2671-D_SAV!$AG2671,HLOOKUP(A_Stammdaten!$B$12-1,$AH$4:$AN$4004,ROW(C2671)-3,FALSE)-$AG2671)</f>
        <v>0</v>
      </c>
      <c r="AG2671" s="51">
        <f>HLOOKUP(A_Stammdaten!$B$12,$AH$4:$AN$4004,ROW(C2671)-3,FALSE)</f>
        <v>0</v>
      </c>
      <c r="AH2671" s="51">
        <f t="shared" si="519"/>
        <v>0</v>
      </c>
      <c r="AI2671" s="51">
        <f t="shared" si="520"/>
        <v>0</v>
      </c>
      <c r="AJ2671" s="51">
        <f t="shared" si="521"/>
        <v>0</v>
      </c>
      <c r="AK2671" s="51">
        <f t="shared" si="522"/>
        <v>0</v>
      </c>
      <c r="AL2671" s="51">
        <f t="shared" si="523"/>
        <v>0</v>
      </c>
      <c r="AM2671" s="51">
        <f t="shared" si="524"/>
        <v>0</v>
      </c>
      <c r="AN2671" s="51">
        <f t="shared" si="525"/>
        <v>0</v>
      </c>
    </row>
    <row r="2672" spans="1:40" x14ac:dyDescent="0.25">
      <c r="A2672" s="17"/>
      <c r="B2672" s="17"/>
      <c r="C2672" s="35"/>
      <c r="D2672" s="17"/>
      <c r="E2672" s="17"/>
      <c r="F2672" s="17"/>
      <c r="G2672" s="62">
        <f t="shared" si="526"/>
        <v>0</v>
      </c>
      <c r="H2672" s="17"/>
      <c r="I2672" s="17"/>
      <c r="J2672" s="17"/>
      <c r="K2672" s="17"/>
      <c r="L2672" s="17"/>
      <c r="M2672" s="17"/>
      <c r="N2672" s="17"/>
      <c r="O2672" s="17"/>
      <c r="P2672" s="115"/>
      <c r="Q2672" s="62">
        <f>IF(C2672&gt;A_Stammdaten!$B$12,0,SUM(G2672,H2672,J2672,K2672,M2672,N2672)-SUM(I2672,L2672,O2672,P2672))</f>
        <v>0</v>
      </c>
      <c r="R2672" s="17"/>
      <c r="S2672" s="17"/>
      <c r="T2672" s="17"/>
      <c r="U2672" s="62">
        <f t="shared" si="518"/>
        <v>0</v>
      </c>
      <c r="V2672" s="63">
        <f>IF(ISBLANK($B2672),0,VLOOKUP($B2672,Listen!$A$2:$C$45,2,FALSE))</f>
        <v>0</v>
      </c>
      <c r="W2672" s="63">
        <f>IF(ISBLANK($B2672),0,VLOOKUP($B2672,Listen!$A$2:$C$45,3,FALSE))</f>
        <v>0</v>
      </c>
      <c r="X2672" s="49">
        <f t="shared" si="517"/>
        <v>0</v>
      </c>
      <c r="Y2672" s="49">
        <f t="shared" si="527"/>
        <v>0</v>
      </c>
      <c r="Z2672" s="49">
        <f t="shared" si="527"/>
        <v>0</v>
      </c>
      <c r="AA2672" s="49">
        <f t="shared" si="527"/>
        <v>0</v>
      </c>
      <c r="AB2672" s="49">
        <f t="shared" si="527"/>
        <v>0</v>
      </c>
      <c r="AC2672" s="49">
        <f t="shared" si="527"/>
        <v>0</v>
      </c>
      <c r="AD2672" s="49">
        <f t="shared" si="527"/>
        <v>0</v>
      </c>
      <c r="AE2672" s="51">
        <f t="shared" si="528"/>
        <v>0</v>
      </c>
      <c r="AF2672" s="51">
        <f>IF(C2672=A_Stammdaten!$B$12,D_SAV!$U2672-D_SAV!$AG2672,HLOOKUP(A_Stammdaten!$B$12-1,$AH$4:$AN$4004,ROW(C2672)-3,FALSE)-$AG2672)</f>
        <v>0</v>
      </c>
      <c r="AG2672" s="51">
        <f>HLOOKUP(A_Stammdaten!$B$12,$AH$4:$AN$4004,ROW(C2672)-3,FALSE)</f>
        <v>0</v>
      </c>
      <c r="AH2672" s="51">
        <f t="shared" si="519"/>
        <v>0</v>
      </c>
      <c r="AI2672" s="51">
        <f t="shared" si="520"/>
        <v>0</v>
      </c>
      <c r="AJ2672" s="51">
        <f t="shared" si="521"/>
        <v>0</v>
      </c>
      <c r="AK2672" s="51">
        <f t="shared" si="522"/>
        <v>0</v>
      </c>
      <c r="AL2672" s="51">
        <f t="shared" si="523"/>
        <v>0</v>
      </c>
      <c r="AM2672" s="51">
        <f t="shared" si="524"/>
        <v>0</v>
      </c>
      <c r="AN2672" s="51">
        <f t="shared" si="525"/>
        <v>0</v>
      </c>
    </row>
    <row r="2673" spans="1:40" x14ac:dyDescent="0.25">
      <c r="A2673" s="17"/>
      <c r="B2673" s="17"/>
      <c r="C2673" s="35"/>
      <c r="D2673" s="17"/>
      <c r="E2673" s="17"/>
      <c r="F2673" s="17"/>
      <c r="G2673" s="62">
        <f t="shared" si="526"/>
        <v>0</v>
      </c>
      <c r="H2673" s="17"/>
      <c r="I2673" s="17"/>
      <c r="J2673" s="17"/>
      <c r="K2673" s="17"/>
      <c r="L2673" s="17"/>
      <c r="M2673" s="17"/>
      <c r="N2673" s="17"/>
      <c r="O2673" s="17"/>
      <c r="P2673" s="115"/>
      <c r="Q2673" s="62">
        <f>IF(C2673&gt;A_Stammdaten!$B$12,0,SUM(G2673,H2673,J2673,K2673,M2673,N2673)-SUM(I2673,L2673,O2673,P2673))</f>
        <v>0</v>
      </c>
      <c r="R2673" s="17"/>
      <c r="S2673" s="17"/>
      <c r="T2673" s="17"/>
      <c r="U2673" s="62">
        <f t="shared" si="518"/>
        <v>0</v>
      </c>
      <c r="V2673" s="63">
        <f>IF(ISBLANK($B2673),0,VLOOKUP($B2673,Listen!$A$2:$C$45,2,FALSE))</f>
        <v>0</v>
      </c>
      <c r="W2673" s="63">
        <f>IF(ISBLANK($B2673),0,VLOOKUP($B2673,Listen!$A$2:$C$45,3,FALSE))</f>
        <v>0</v>
      </c>
      <c r="X2673" s="49">
        <f t="shared" si="517"/>
        <v>0</v>
      </c>
      <c r="Y2673" s="49">
        <f t="shared" si="527"/>
        <v>0</v>
      </c>
      <c r="Z2673" s="49">
        <f t="shared" si="527"/>
        <v>0</v>
      </c>
      <c r="AA2673" s="49">
        <f t="shared" si="527"/>
        <v>0</v>
      </c>
      <c r="AB2673" s="49">
        <f t="shared" si="527"/>
        <v>0</v>
      </c>
      <c r="AC2673" s="49">
        <f t="shared" si="527"/>
        <v>0</v>
      </c>
      <c r="AD2673" s="49">
        <f t="shared" si="527"/>
        <v>0</v>
      </c>
      <c r="AE2673" s="51">
        <f t="shared" si="528"/>
        <v>0</v>
      </c>
      <c r="AF2673" s="51">
        <f>IF(C2673=A_Stammdaten!$B$12,D_SAV!$U2673-D_SAV!$AG2673,HLOOKUP(A_Stammdaten!$B$12-1,$AH$4:$AN$4004,ROW(C2673)-3,FALSE)-$AG2673)</f>
        <v>0</v>
      </c>
      <c r="AG2673" s="51">
        <f>HLOOKUP(A_Stammdaten!$B$12,$AH$4:$AN$4004,ROW(C2673)-3,FALSE)</f>
        <v>0</v>
      </c>
      <c r="AH2673" s="51">
        <f t="shared" si="519"/>
        <v>0</v>
      </c>
      <c r="AI2673" s="51">
        <f t="shared" si="520"/>
        <v>0</v>
      </c>
      <c r="AJ2673" s="51">
        <f t="shared" si="521"/>
        <v>0</v>
      </c>
      <c r="AK2673" s="51">
        <f t="shared" si="522"/>
        <v>0</v>
      </c>
      <c r="AL2673" s="51">
        <f t="shared" si="523"/>
        <v>0</v>
      </c>
      <c r="AM2673" s="51">
        <f t="shared" si="524"/>
        <v>0</v>
      </c>
      <c r="AN2673" s="51">
        <f t="shared" si="525"/>
        <v>0</v>
      </c>
    </row>
    <row r="2674" spans="1:40" x14ac:dyDescent="0.25">
      <c r="A2674" s="17"/>
      <c r="B2674" s="17"/>
      <c r="C2674" s="35"/>
      <c r="D2674" s="17"/>
      <c r="E2674" s="17"/>
      <c r="F2674" s="17"/>
      <c r="G2674" s="62">
        <f t="shared" si="526"/>
        <v>0</v>
      </c>
      <c r="H2674" s="17"/>
      <c r="I2674" s="17"/>
      <c r="J2674" s="17"/>
      <c r="K2674" s="17"/>
      <c r="L2674" s="17"/>
      <c r="M2674" s="17"/>
      <c r="N2674" s="17"/>
      <c r="O2674" s="17"/>
      <c r="P2674" s="115"/>
      <c r="Q2674" s="62">
        <f>IF(C2674&gt;A_Stammdaten!$B$12,0,SUM(G2674,H2674,J2674,K2674,M2674,N2674)-SUM(I2674,L2674,O2674,P2674))</f>
        <v>0</v>
      </c>
      <c r="R2674" s="17"/>
      <c r="S2674" s="17"/>
      <c r="T2674" s="17"/>
      <c r="U2674" s="62">
        <f t="shared" si="518"/>
        <v>0</v>
      </c>
      <c r="V2674" s="63">
        <f>IF(ISBLANK($B2674),0,VLOOKUP($B2674,Listen!$A$2:$C$45,2,FALSE))</f>
        <v>0</v>
      </c>
      <c r="W2674" s="63">
        <f>IF(ISBLANK($B2674),0,VLOOKUP($B2674,Listen!$A$2:$C$45,3,FALSE))</f>
        <v>0</v>
      </c>
      <c r="X2674" s="49">
        <f t="shared" si="517"/>
        <v>0</v>
      </c>
      <c r="Y2674" s="49">
        <f t="shared" si="527"/>
        <v>0</v>
      </c>
      <c r="Z2674" s="49">
        <f t="shared" si="527"/>
        <v>0</v>
      </c>
      <c r="AA2674" s="49">
        <f t="shared" si="527"/>
        <v>0</v>
      </c>
      <c r="AB2674" s="49">
        <f t="shared" si="527"/>
        <v>0</v>
      </c>
      <c r="AC2674" s="49">
        <f t="shared" si="527"/>
        <v>0</v>
      </c>
      <c r="AD2674" s="49">
        <f t="shared" si="527"/>
        <v>0</v>
      </c>
      <c r="AE2674" s="51">
        <f t="shared" si="528"/>
        <v>0</v>
      </c>
      <c r="AF2674" s="51">
        <f>IF(C2674=A_Stammdaten!$B$12,D_SAV!$U2674-D_SAV!$AG2674,HLOOKUP(A_Stammdaten!$B$12-1,$AH$4:$AN$4004,ROW(C2674)-3,FALSE)-$AG2674)</f>
        <v>0</v>
      </c>
      <c r="AG2674" s="51">
        <f>HLOOKUP(A_Stammdaten!$B$12,$AH$4:$AN$4004,ROW(C2674)-3,FALSE)</f>
        <v>0</v>
      </c>
      <c r="AH2674" s="51">
        <f t="shared" si="519"/>
        <v>0</v>
      </c>
      <c r="AI2674" s="51">
        <f t="shared" si="520"/>
        <v>0</v>
      </c>
      <c r="AJ2674" s="51">
        <f t="shared" si="521"/>
        <v>0</v>
      </c>
      <c r="AK2674" s="51">
        <f t="shared" si="522"/>
        <v>0</v>
      </c>
      <c r="AL2674" s="51">
        <f t="shared" si="523"/>
        <v>0</v>
      </c>
      <c r="AM2674" s="51">
        <f t="shared" si="524"/>
        <v>0</v>
      </c>
      <c r="AN2674" s="51">
        <f t="shared" si="525"/>
        <v>0</v>
      </c>
    </row>
    <row r="2675" spans="1:40" x14ac:dyDescent="0.25">
      <c r="A2675" s="17"/>
      <c r="B2675" s="17"/>
      <c r="C2675" s="35"/>
      <c r="D2675" s="17"/>
      <c r="E2675" s="17"/>
      <c r="F2675" s="17"/>
      <c r="G2675" s="62">
        <f t="shared" si="526"/>
        <v>0</v>
      </c>
      <c r="H2675" s="17"/>
      <c r="I2675" s="17"/>
      <c r="J2675" s="17"/>
      <c r="K2675" s="17"/>
      <c r="L2675" s="17"/>
      <c r="M2675" s="17"/>
      <c r="N2675" s="17"/>
      <c r="O2675" s="17"/>
      <c r="P2675" s="115"/>
      <c r="Q2675" s="62">
        <f>IF(C2675&gt;A_Stammdaten!$B$12,0,SUM(G2675,H2675,J2675,K2675,M2675,N2675)-SUM(I2675,L2675,O2675,P2675))</f>
        <v>0</v>
      </c>
      <c r="R2675" s="17"/>
      <c r="S2675" s="17"/>
      <c r="T2675" s="17"/>
      <c r="U2675" s="62">
        <f t="shared" si="518"/>
        <v>0</v>
      </c>
      <c r="V2675" s="63">
        <f>IF(ISBLANK($B2675),0,VLOOKUP($B2675,Listen!$A$2:$C$45,2,FALSE))</f>
        <v>0</v>
      </c>
      <c r="W2675" s="63">
        <f>IF(ISBLANK($B2675),0,VLOOKUP($B2675,Listen!$A$2:$C$45,3,FALSE))</f>
        <v>0</v>
      </c>
      <c r="X2675" s="49">
        <f t="shared" si="517"/>
        <v>0</v>
      </c>
      <c r="Y2675" s="49">
        <f t="shared" si="527"/>
        <v>0</v>
      </c>
      <c r="Z2675" s="49">
        <f t="shared" si="527"/>
        <v>0</v>
      </c>
      <c r="AA2675" s="49">
        <f t="shared" si="527"/>
        <v>0</v>
      </c>
      <c r="AB2675" s="49">
        <f t="shared" si="527"/>
        <v>0</v>
      </c>
      <c r="AC2675" s="49">
        <f t="shared" si="527"/>
        <v>0</v>
      </c>
      <c r="AD2675" s="49">
        <f t="shared" si="527"/>
        <v>0</v>
      </c>
      <c r="AE2675" s="51">
        <f t="shared" si="528"/>
        <v>0</v>
      </c>
      <c r="AF2675" s="51">
        <f>IF(C2675=A_Stammdaten!$B$12,D_SAV!$U2675-D_SAV!$AG2675,HLOOKUP(A_Stammdaten!$B$12-1,$AH$4:$AN$4004,ROW(C2675)-3,FALSE)-$AG2675)</f>
        <v>0</v>
      </c>
      <c r="AG2675" s="51">
        <f>HLOOKUP(A_Stammdaten!$B$12,$AH$4:$AN$4004,ROW(C2675)-3,FALSE)</f>
        <v>0</v>
      </c>
      <c r="AH2675" s="51">
        <f t="shared" si="519"/>
        <v>0</v>
      </c>
      <c r="AI2675" s="51">
        <f t="shared" si="520"/>
        <v>0</v>
      </c>
      <c r="AJ2675" s="51">
        <f t="shared" si="521"/>
        <v>0</v>
      </c>
      <c r="AK2675" s="51">
        <f t="shared" si="522"/>
        <v>0</v>
      </c>
      <c r="AL2675" s="51">
        <f t="shared" si="523"/>
        <v>0</v>
      </c>
      <c r="AM2675" s="51">
        <f t="shared" si="524"/>
        <v>0</v>
      </c>
      <c r="AN2675" s="51">
        <f t="shared" si="525"/>
        <v>0</v>
      </c>
    </row>
    <row r="2676" spans="1:40" x14ac:dyDescent="0.25">
      <c r="A2676" s="17"/>
      <c r="B2676" s="17"/>
      <c r="C2676" s="35"/>
      <c r="D2676" s="17"/>
      <c r="E2676" s="17"/>
      <c r="F2676" s="17"/>
      <c r="G2676" s="62">
        <f t="shared" si="526"/>
        <v>0</v>
      </c>
      <c r="H2676" s="17"/>
      <c r="I2676" s="17"/>
      <c r="J2676" s="17"/>
      <c r="K2676" s="17"/>
      <c r="L2676" s="17"/>
      <c r="M2676" s="17"/>
      <c r="N2676" s="17"/>
      <c r="O2676" s="17"/>
      <c r="P2676" s="115"/>
      <c r="Q2676" s="62">
        <f>IF(C2676&gt;A_Stammdaten!$B$12,0,SUM(G2676,H2676,J2676,K2676,M2676,N2676)-SUM(I2676,L2676,O2676,P2676))</f>
        <v>0</v>
      </c>
      <c r="R2676" s="17"/>
      <c r="S2676" s="17"/>
      <c r="T2676" s="17"/>
      <c r="U2676" s="62">
        <f t="shared" si="518"/>
        <v>0</v>
      </c>
      <c r="V2676" s="63">
        <f>IF(ISBLANK($B2676),0,VLOOKUP($B2676,Listen!$A$2:$C$45,2,FALSE))</f>
        <v>0</v>
      </c>
      <c r="W2676" s="63">
        <f>IF(ISBLANK($B2676),0,VLOOKUP($B2676,Listen!$A$2:$C$45,3,FALSE))</f>
        <v>0</v>
      </c>
      <c r="X2676" s="49">
        <f t="shared" si="517"/>
        <v>0</v>
      </c>
      <c r="Y2676" s="49">
        <f t="shared" si="527"/>
        <v>0</v>
      </c>
      <c r="Z2676" s="49">
        <f t="shared" si="527"/>
        <v>0</v>
      </c>
      <c r="AA2676" s="49">
        <f t="shared" si="527"/>
        <v>0</v>
      </c>
      <c r="AB2676" s="49">
        <f t="shared" si="527"/>
        <v>0</v>
      </c>
      <c r="AC2676" s="49">
        <f t="shared" si="527"/>
        <v>0</v>
      </c>
      <c r="AD2676" s="49">
        <f t="shared" si="527"/>
        <v>0</v>
      </c>
      <c r="AE2676" s="51">
        <f t="shared" si="528"/>
        <v>0</v>
      </c>
      <c r="AF2676" s="51">
        <f>IF(C2676=A_Stammdaten!$B$12,D_SAV!$U2676-D_SAV!$AG2676,HLOOKUP(A_Stammdaten!$B$12-1,$AH$4:$AN$4004,ROW(C2676)-3,FALSE)-$AG2676)</f>
        <v>0</v>
      </c>
      <c r="AG2676" s="51">
        <f>HLOOKUP(A_Stammdaten!$B$12,$AH$4:$AN$4004,ROW(C2676)-3,FALSE)</f>
        <v>0</v>
      </c>
      <c r="AH2676" s="51">
        <f t="shared" si="519"/>
        <v>0</v>
      </c>
      <c r="AI2676" s="51">
        <f t="shared" si="520"/>
        <v>0</v>
      </c>
      <c r="AJ2676" s="51">
        <f t="shared" si="521"/>
        <v>0</v>
      </c>
      <c r="AK2676" s="51">
        <f t="shared" si="522"/>
        <v>0</v>
      </c>
      <c r="AL2676" s="51">
        <f t="shared" si="523"/>
        <v>0</v>
      </c>
      <c r="AM2676" s="51">
        <f t="shared" si="524"/>
        <v>0</v>
      </c>
      <c r="AN2676" s="51">
        <f t="shared" si="525"/>
        <v>0</v>
      </c>
    </row>
    <row r="2677" spans="1:40" x14ac:dyDescent="0.25">
      <c r="A2677" s="17"/>
      <c r="B2677" s="17"/>
      <c r="C2677" s="35"/>
      <c r="D2677" s="17"/>
      <c r="E2677" s="17"/>
      <c r="F2677" s="17"/>
      <c r="G2677" s="62">
        <f t="shared" si="526"/>
        <v>0</v>
      </c>
      <c r="H2677" s="17"/>
      <c r="I2677" s="17"/>
      <c r="J2677" s="17"/>
      <c r="K2677" s="17"/>
      <c r="L2677" s="17"/>
      <c r="M2677" s="17"/>
      <c r="N2677" s="17"/>
      <c r="O2677" s="17"/>
      <c r="P2677" s="115"/>
      <c r="Q2677" s="62">
        <f>IF(C2677&gt;A_Stammdaten!$B$12,0,SUM(G2677,H2677,J2677,K2677,M2677,N2677)-SUM(I2677,L2677,O2677,P2677))</f>
        <v>0</v>
      </c>
      <c r="R2677" s="17"/>
      <c r="S2677" s="17"/>
      <c r="T2677" s="17"/>
      <c r="U2677" s="62">
        <f t="shared" si="518"/>
        <v>0</v>
      </c>
      <c r="V2677" s="63">
        <f>IF(ISBLANK($B2677),0,VLOOKUP($B2677,Listen!$A$2:$C$45,2,FALSE))</f>
        <v>0</v>
      </c>
      <c r="W2677" s="63">
        <f>IF(ISBLANK($B2677),0,VLOOKUP($B2677,Listen!$A$2:$C$45,3,FALSE))</f>
        <v>0</v>
      </c>
      <c r="X2677" s="49">
        <f t="shared" si="517"/>
        <v>0</v>
      </c>
      <c r="Y2677" s="49">
        <f t="shared" si="527"/>
        <v>0</v>
      </c>
      <c r="Z2677" s="49">
        <f t="shared" si="527"/>
        <v>0</v>
      </c>
      <c r="AA2677" s="49">
        <f t="shared" si="527"/>
        <v>0</v>
      </c>
      <c r="AB2677" s="49">
        <f t="shared" si="527"/>
        <v>0</v>
      </c>
      <c r="AC2677" s="49">
        <f t="shared" si="527"/>
        <v>0</v>
      </c>
      <c r="AD2677" s="49">
        <f t="shared" si="527"/>
        <v>0</v>
      </c>
      <c r="AE2677" s="51">
        <f t="shared" si="528"/>
        <v>0</v>
      </c>
      <c r="AF2677" s="51">
        <f>IF(C2677=A_Stammdaten!$B$12,D_SAV!$U2677-D_SAV!$AG2677,HLOOKUP(A_Stammdaten!$B$12-1,$AH$4:$AN$4004,ROW(C2677)-3,FALSE)-$AG2677)</f>
        <v>0</v>
      </c>
      <c r="AG2677" s="51">
        <f>HLOOKUP(A_Stammdaten!$B$12,$AH$4:$AN$4004,ROW(C2677)-3,FALSE)</f>
        <v>0</v>
      </c>
      <c r="AH2677" s="51">
        <f t="shared" si="519"/>
        <v>0</v>
      </c>
      <c r="AI2677" s="51">
        <f t="shared" si="520"/>
        <v>0</v>
      </c>
      <c r="AJ2677" s="51">
        <f t="shared" si="521"/>
        <v>0</v>
      </c>
      <c r="AK2677" s="51">
        <f t="shared" si="522"/>
        <v>0</v>
      </c>
      <c r="AL2677" s="51">
        <f t="shared" si="523"/>
        <v>0</v>
      </c>
      <c r="AM2677" s="51">
        <f t="shared" si="524"/>
        <v>0</v>
      </c>
      <c r="AN2677" s="51">
        <f t="shared" si="525"/>
        <v>0</v>
      </c>
    </row>
    <row r="2678" spans="1:40" x14ac:dyDescent="0.25">
      <c r="A2678" s="17"/>
      <c r="B2678" s="17"/>
      <c r="C2678" s="35"/>
      <c r="D2678" s="17"/>
      <c r="E2678" s="17"/>
      <c r="F2678" s="17"/>
      <c r="G2678" s="62">
        <f t="shared" si="526"/>
        <v>0</v>
      </c>
      <c r="H2678" s="17"/>
      <c r="I2678" s="17"/>
      <c r="J2678" s="17"/>
      <c r="K2678" s="17"/>
      <c r="L2678" s="17"/>
      <c r="M2678" s="17"/>
      <c r="N2678" s="17"/>
      <c r="O2678" s="17"/>
      <c r="P2678" s="115"/>
      <c r="Q2678" s="62">
        <f>IF(C2678&gt;A_Stammdaten!$B$12,0,SUM(G2678,H2678,J2678,K2678,M2678,N2678)-SUM(I2678,L2678,O2678,P2678))</f>
        <v>0</v>
      </c>
      <c r="R2678" s="17"/>
      <c r="S2678" s="17"/>
      <c r="T2678" s="17"/>
      <c r="U2678" s="62">
        <f t="shared" si="518"/>
        <v>0</v>
      </c>
      <c r="V2678" s="63">
        <f>IF(ISBLANK($B2678),0,VLOOKUP($B2678,Listen!$A$2:$C$45,2,FALSE))</f>
        <v>0</v>
      </c>
      <c r="W2678" s="63">
        <f>IF(ISBLANK($B2678),0,VLOOKUP($B2678,Listen!$A$2:$C$45,3,FALSE))</f>
        <v>0</v>
      </c>
      <c r="X2678" s="49">
        <f t="shared" si="517"/>
        <v>0</v>
      </c>
      <c r="Y2678" s="49">
        <f t="shared" si="527"/>
        <v>0</v>
      </c>
      <c r="Z2678" s="49">
        <f t="shared" si="527"/>
        <v>0</v>
      </c>
      <c r="AA2678" s="49">
        <f t="shared" si="527"/>
        <v>0</v>
      </c>
      <c r="AB2678" s="49">
        <f t="shared" si="527"/>
        <v>0</v>
      </c>
      <c r="AC2678" s="49">
        <f t="shared" si="527"/>
        <v>0</v>
      </c>
      <c r="AD2678" s="49">
        <f t="shared" si="527"/>
        <v>0</v>
      </c>
      <c r="AE2678" s="51">
        <f t="shared" si="528"/>
        <v>0</v>
      </c>
      <c r="AF2678" s="51">
        <f>IF(C2678=A_Stammdaten!$B$12,D_SAV!$U2678-D_SAV!$AG2678,HLOOKUP(A_Stammdaten!$B$12-1,$AH$4:$AN$4004,ROW(C2678)-3,FALSE)-$AG2678)</f>
        <v>0</v>
      </c>
      <c r="AG2678" s="51">
        <f>HLOOKUP(A_Stammdaten!$B$12,$AH$4:$AN$4004,ROW(C2678)-3,FALSE)</f>
        <v>0</v>
      </c>
      <c r="AH2678" s="51">
        <f t="shared" si="519"/>
        <v>0</v>
      </c>
      <c r="AI2678" s="51">
        <f t="shared" si="520"/>
        <v>0</v>
      </c>
      <c r="AJ2678" s="51">
        <f t="shared" si="521"/>
        <v>0</v>
      </c>
      <c r="AK2678" s="51">
        <f t="shared" si="522"/>
        <v>0</v>
      </c>
      <c r="AL2678" s="51">
        <f t="shared" si="523"/>
        <v>0</v>
      </c>
      <c r="AM2678" s="51">
        <f t="shared" si="524"/>
        <v>0</v>
      </c>
      <c r="AN2678" s="51">
        <f t="shared" si="525"/>
        <v>0</v>
      </c>
    </row>
    <row r="2679" spans="1:40" x14ac:dyDescent="0.25">
      <c r="A2679" s="17"/>
      <c r="B2679" s="17"/>
      <c r="C2679" s="35"/>
      <c r="D2679" s="17"/>
      <c r="E2679" s="17"/>
      <c r="F2679" s="17"/>
      <c r="G2679" s="62">
        <f t="shared" si="526"/>
        <v>0</v>
      </c>
      <c r="H2679" s="17"/>
      <c r="I2679" s="17"/>
      <c r="J2679" s="17"/>
      <c r="K2679" s="17"/>
      <c r="L2679" s="17"/>
      <c r="M2679" s="17"/>
      <c r="N2679" s="17"/>
      <c r="O2679" s="17"/>
      <c r="P2679" s="115"/>
      <c r="Q2679" s="62">
        <f>IF(C2679&gt;A_Stammdaten!$B$12,0,SUM(G2679,H2679,J2679,K2679,M2679,N2679)-SUM(I2679,L2679,O2679,P2679))</f>
        <v>0</v>
      </c>
      <c r="R2679" s="17"/>
      <c r="S2679" s="17"/>
      <c r="T2679" s="17"/>
      <c r="U2679" s="62">
        <f t="shared" si="518"/>
        <v>0</v>
      </c>
      <c r="V2679" s="63">
        <f>IF(ISBLANK($B2679),0,VLOOKUP($B2679,Listen!$A$2:$C$45,2,FALSE))</f>
        <v>0</v>
      </c>
      <c r="W2679" s="63">
        <f>IF(ISBLANK($B2679),0,VLOOKUP($B2679,Listen!$A$2:$C$45,3,FALSE))</f>
        <v>0</v>
      </c>
      <c r="X2679" s="49">
        <f t="shared" si="517"/>
        <v>0</v>
      </c>
      <c r="Y2679" s="49">
        <f t="shared" si="527"/>
        <v>0</v>
      </c>
      <c r="Z2679" s="49">
        <f t="shared" si="527"/>
        <v>0</v>
      </c>
      <c r="AA2679" s="49">
        <f t="shared" si="527"/>
        <v>0</v>
      </c>
      <c r="AB2679" s="49">
        <f t="shared" si="527"/>
        <v>0</v>
      </c>
      <c r="AC2679" s="49">
        <f t="shared" si="527"/>
        <v>0</v>
      </c>
      <c r="AD2679" s="49">
        <f t="shared" si="527"/>
        <v>0</v>
      </c>
      <c r="AE2679" s="51">
        <f t="shared" si="528"/>
        <v>0</v>
      </c>
      <c r="AF2679" s="51">
        <f>IF(C2679=A_Stammdaten!$B$12,D_SAV!$U2679-D_SAV!$AG2679,HLOOKUP(A_Stammdaten!$B$12-1,$AH$4:$AN$4004,ROW(C2679)-3,FALSE)-$AG2679)</f>
        <v>0</v>
      </c>
      <c r="AG2679" s="51">
        <f>HLOOKUP(A_Stammdaten!$B$12,$AH$4:$AN$4004,ROW(C2679)-3,FALSE)</f>
        <v>0</v>
      </c>
      <c r="AH2679" s="51">
        <f t="shared" si="519"/>
        <v>0</v>
      </c>
      <c r="AI2679" s="51">
        <f t="shared" si="520"/>
        <v>0</v>
      </c>
      <c r="AJ2679" s="51">
        <f t="shared" si="521"/>
        <v>0</v>
      </c>
      <c r="AK2679" s="51">
        <f t="shared" si="522"/>
        <v>0</v>
      </c>
      <c r="AL2679" s="51">
        <f t="shared" si="523"/>
        <v>0</v>
      </c>
      <c r="AM2679" s="51">
        <f t="shared" si="524"/>
        <v>0</v>
      </c>
      <c r="AN2679" s="51">
        <f t="shared" si="525"/>
        <v>0</v>
      </c>
    </row>
    <row r="2680" spans="1:40" x14ac:dyDescent="0.25">
      <c r="A2680" s="17"/>
      <c r="B2680" s="17"/>
      <c r="C2680" s="35"/>
      <c r="D2680" s="17"/>
      <c r="E2680" s="17"/>
      <c r="F2680" s="17"/>
      <c r="G2680" s="62">
        <f t="shared" si="526"/>
        <v>0</v>
      </c>
      <c r="H2680" s="17"/>
      <c r="I2680" s="17"/>
      <c r="J2680" s="17"/>
      <c r="K2680" s="17"/>
      <c r="L2680" s="17"/>
      <c r="M2680" s="17"/>
      <c r="N2680" s="17"/>
      <c r="O2680" s="17"/>
      <c r="P2680" s="115"/>
      <c r="Q2680" s="62">
        <f>IF(C2680&gt;A_Stammdaten!$B$12,0,SUM(G2680,H2680,J2680,K2680,M2680,N2680)-SUM(I2680,L2680,O2680,P2680))</f>
        <v>0</v>
      </c>
      <c r="R2680" s="17"/>
      <c r="S2680" s="17"/>
      <c r="T2680" s="17"/>
      <c r="U2680" s="62">
        <f t="shared" si="518"/>
        <v>0</v>
      </c>
      <c r="V2680" s="63">
        <f>IF(ISBLANK($B2680),0,VLOOKUP($B2680,Listen!$A$2:$C$45,2,FALSE))</f>
        <v>0</v>
      </c>
      <c r="W2680" s="63">
        <f>IF(ISBLANK($B2680),0,VLOOKUP($B2680,Listen!$A$2:$C$45,3,FALSE))</f>
        <v>0</v>
      </c>
      <c r="X2680" s="49">
        <f t="shared" si="517"/>
        <v>0</v>
      </c>
      <c r="Y2680" s="49">
        <f t="shared" si="527"/>
        <v>0</v>
      </c>
      <c r="Z2680" s="49">
        <f t="shared" si="527"/>
        <v>0</v>
      </c>
      <c r="AA2680" s="49">
        <f t="shared" si="527"/>
        <v>0</v>
      </c>
      <c r="AB2680" s="49">
        <f t="shared" si="527"/>
        <v>0</v>
      </c>
      <c r="AC2680" s="49">
        <f t="shared" si="527"/>
        <v>0</v>
      </c>
      <c r="AD2680" s="49">
        <f t="shared" ref="Y2680:AD2723" si="529">$V2680</f>
        <v>0</v>
      </c>
      <c r="AE2680" s="51">
        <f t="shared" si="528"/>
        <v>0</v>
      </c>
      <c r="AF2680" s="51">
        <f>IF(C2680=A_Stammdaten!$B$12,D_SAV!$U2680-D_SAV!$AG2680,HLOOKUP(A_Stammdaten!$B$12-1,$AH$4:$AN$4004,ROW(C2680)-3,FALSE)-$AG2680)</f>
        <v>0</v>
      </c>
      <c r="AG2680" s="51">
        <f>HLOOKUP(A_Stammdaten!$B$12,$AH$4:$AN$4004,ROW(C2680)-3,FALSE)</f>
        <v>0</v>
      </c>
      <c r="AH2680" s="51">
        <f t="shared" si="519"/>
        <v>0</v>
      </c>
      <c r="AI2680" s="51">
        <f t="shared" si="520"/>
        <v>0</v>
      </c>
      <c r="AJ2680" s="51">
        <f t="shared" si="521"/>
        <v>0</v>
      </c>
      <c r="AK2680" s="51">
        <f t="shared" si="522"/>
        <v>0</v>
      </c>
      <c r="AL2680" s="51">
        <f t="shared" si="523"/>
        <v>0</v>
      </c>
      <c r="AM2680" s="51">
        <f t="shared" si="524"/>
        <v>0</v>
      </c>
      <c r="AN2680" s="51">
        <f t="shared" si="525"/>
        <v>0</v>
      </c>
    </row>
    <row r="2681" spans="1:40" x14ac:dyDescent="0.25">
      <c r="A2681" s="17"/>
      <c r="B2681" s="17"/>
      <c r="C2681" s="35"/>
      <c r="D2681" s="17"/>
      <c r="E2681" s="17"/>
      <c r="F2681" s="17"/>
      <c r="G2681" s="62">
        <f t="shared" si="526"/>
        <v>0</v>
      </c>
      <c r="H2681" s="17"/>
      <c r="I2681" s="17"/>
      <c r="J2681" s="17"/>
      <c r="K2681" s="17"/>
      <c r="L2681" s="17"/>
      <c r="M2681" s="17"/>
      <c r="N2681" s="17"/>
      <c r="O2681" s="17"/>
      <c r="P2681" s="115"/>
      <c r="Q2681" s="62">
        <f>IF(C2681&gt;A_Stammdaten!$B$12,0,SUM(G2681,H2681,J2681,K2681,M2681,N2681)-SUM(I2681,L2681,O2681,P2681))</f>
        <v>0</v>
      </c>
      <c r="R2681" s="17"/>
      <c r="S2681" s="17"/>
      <c r="T2681" s="17"/>
      <c r="U2681" s="62">
        <f t="shared" si="518"/>
        <v>0</v>
      </c>
      <c r="V2681" s="63">
        <f>IF(ISBLANK($B2681),0,VLOOKUP($B2681,Listen!$A$2:$C$45,2,FALSE))</f>
        <v>0</v>
      </c>
      <c r="W2681" s="63">
        <f>IF(ISBLANK($B2681),0,VLOOKUP($B2681,Listen!$A$2:$C$45,3,FALSE))</f>
        <v>0</v>
      </c>
      <c r="X2681" s="49">
        <f t="shared" si="517"/>
        <v>0</v>
      </c>
      <c r="Y2681" s="49">
        <f t="shared" si="529"/>
        <v>0</v>
      </c>
      <c r="Z2681" s="49">
        <f t="shared" si="529"/>
        <v>0</v>
      </c>
      <c r="AA2681" s="49">
        <f t="shared" si="529"/>
        <v>0</v>
      </c>
      <c r="AB2681" s="49">
        <f t="shared" si="529"/>
        <v>0</v>
      </c>
      <c r="AC2681" s="49">
        <f t="shared" si="529"/>
        <v>0</v>
      </c>
      <c r="AD2681" s="49">
        <f t="shared" si="529"/>
        <v>0</v>
      </c>
      <c r="AE2681" s="51">
        <f t="shared" si="528"/>
        <v>0</v>
      </c>
      <c r="AF2681" s="51">
        <f>IF(C2681=A_Stammdaten!$B$12,D_SAV!$U2681-D_SAV!$AG2681,HLOOKUP(A_Stammdaten!$B$12-1,$AH$4:$AN$4004,ROW(C2681)-3,FALSE)-$AG2681)</f>
        <v>0</v>
      </c>
      <c r="AG2681" s="51">
        <f>HLOOKUP(A_Stammdaten!$B$12,$AH$4:$AN$4004,ROW(C2681)-3,FALSE)</f>
        <v>0</v>
      </c>
      <c r="AH2681" s="51">
        <f t="shared" si="519"/>
        <v>0</v>
      </c>
      <c r="AI2681" s="51">
        <f t="shared" si="520"/>
        <v>0</v>
      </c>
      <c r="AJ2681" s="51">
        <f t="shared" si="521"/>
        <v>0</v>
      </c>
      <c r="AK2681" s="51">
        <f t="shared" si="522"/>
        <v>0</v>
      </c>
      <c r="AL2681" s="51">
        <f t="shared" si="523"/>
        <v>0</v>
      </c>
      <c r="AM2681" s="51">
        <f t="shared" si="524"/>
        <v>0</v>
      </c>
      <c r="AN2681" s="51">
        <f t="shared" si="525"/>
        <v>0</v>
      </c>
    </row>
    <row r="2682" spans="1:40" x14ac:dyDescent="0.25">
      <c r="A2682" s="17"/>
      <c r="B2682" s="17"/>
      <c r="C2682" s="35"/>
      <c r="D2682" s="17"/>
      <c r="E2682" s="17"/>
      <c r="F2682" s="17"/>
      <c r="G2682" s="62">
        <f t="shared" si="526"/>
        <v>0</v>
      </c>
      <c r="H2682" s="17"/>
      <c r="I2682" s="17"/>
      <c r="J2682" s="17"/>
      <c r="K2682" s="17"/>
      <c r="L2682" s="17"/>
      <c r="M2682" s="17"/>
      <c r="N2682" s="17"/>
      <c r="O2682" s="17"/>
      <c r="P2682" s="115"/>
      <c r="Q2682" s="62">
        <f>IF(C2682&gt;A_Stammdaten!$B$12,0,SUM(G2682,H2682,J2682,K2682,M2682,N2682)-SUM(I2682,L2682,O2682,P2682))</f>
        <v>0</v>
      </c>
      <c r="R2682" s="17"/>
      <c r="S2682" s="17"/>
      <c r="T2682" s="17"/>
      <c r="U2682" s="62">
        <f t="shared" si="518"/>
        <v>0</v>
      </c>
      <c r="V2682" s="63">
        <f>IF(ISBLANK($B2682),0,VLOOKUP($B2682,Listen!$A$2:$C$45,2,FALSE))</f>
        <v>0</v>
      </c>
      <c r="W2682" s="63">
        <f>IF(ISBLANK($B2682),0,VLOOKUP($B2682,Listen!$A$2:$C$45,3,FALSE))</f>
        <v>0</v>
      </c>
      <c r="X2682" s="49">
        <f t="shared" si="517"/>
        <v>0</v>
      </c>
      <c r="Y2682" s="49">
        <f t="shared" si="529"/>
        <v>0</v>
      </c>
      <c r="Z2682" s="49">
        <f t="shared" si="529"/>
        <v>0</v>
      </c>
      <c r="AA2682" s="49">
        <f t="shared" si="529"/>
        <v>0</v>
      </c>
      <c r="AB2682" s="49">
        <f t="shared" si="529"/>
        <v>0</v>
      </c>
      <c r="AC2682" s="49">
        <f t="shared" si="529"/>
        <v>0</v>
      </c>
      <c r="AD2682" s="49">
        <f t="shared" si="529"/>
        <v>0</v>
      </c>
      <c r="AE2682" s="51">
        <f t="shared" si="528"/>
        <v>0</v>
      </c>
      <c r="AF2682" s="51">
        <f>IF(C2682=A_Stammdaten!$B$12,D_SAV!$U2682-D_SAV!$AG2682,HLOOKUP(A_Stammdaten!$B$12-1,$AH$4:$AN$4004,ROW(C2682)-3,FALSE)-$AG2682)</f>
        <v>0</v>
      </c>
      <c r="AG2682" s="51">
        <f>HLOOKUP(A_Stammdaten!$B$12,$AH$4:$AN$4004,ROW(C2682)-3,FALSE)</f>
        <v>0</v>
      </c>
      <c r="AH2682" s="51">
        <f t="shared" si="519"/>
        <v>0</v>
      </c>
      <c r="AI2682" s="51">
        <f t="shared" si="520"/>
        <v>0</v>
      </c>
      <c r="AJ2682" s="51">
        <f t="shared" si="521"/>
        <v>0</v>
      </c>
      <c r="AK2682" s="51">
        <f t="shared" si="522"/>
        <v>0</v>
      </c>
      <c r="AL2682" s="51">
        <f t="shared" si="523"/>
        <v>0</v>
      </c>
      <c r="AM2682" s="51">
        <f t="shared" si="524"/>
        <v>0</v>
      </c>
      <c r="AN2682" s="51">
        <f t="shared" si="525"/>
        <v>0</v>
      </c>
    </row>
    <row r="2683" spans="1:40" x14ac:dyDescent="0.25">
      <c r="A2683" s="17"/>
      <c r="B2683" s="17"/>
      <c r="C2683" s="35"/>
      <c r="D2683" s="17"/>
      <c r="E2683" s="17"/>
      <c r="F2683" s="17"/>
      <c r="G2683" s="62">
        <f t="shared" si="526"/>
        <v>0</v>
      </c>
      <c r="H2683" s="17"/>
      <c r="I2683" s="17"/>
      <c r="J2683" s="17"/>
      <c r="K2683" s="17"/>
      <c r="L2683" s="17"/>
      <c r="M2683" s="17"/>
      <c r="N2683" s="17"/>
      <c r="O2683" s="17"/>
      <c r="P2683" s="115"/>
      <c r="Q2683" s="62">
        <f>IF(C2683&gt;A_Stammdaten!$B$12,0,SUM(G2683,H2683,J2683,K2683,M2683,N2683)-SUM(I2683,L2683,O2683,P2683))</f>
        <v>0</v>
      </c>
      <c r="R2683" s="17"/>
      <c r="S2683" s="17"/>
      <c r="T2683" s="17"/>
      <c r="U2683" s="62">
        <f t="shared" si="518"/>
        <v>0</v>
      </c>
      <c r="V2683" s="63">
        <f>IF(ISBLANK($B2683),0,VLOOKUP($B2683,Listen!$A$2:$C$45,2,FALSE))</f>
        <v>0</v>
      </c>
      <c r="W2683" s="63">
        <f>IF(ISBLANK($B2683),0,VLOOKUP($B2683,Listen!$A$2:$C$45,3,FALSE))</f>
        <v>0</v>
      </c>
      <c r="X2683" s="49">
        <f t="shared" si="517"/>
        <v>0</v>
      </c>
      <c r="Y2683" s="49">
        <f t="shared" si="529"/>
        <v>0</v>
      </c>
      <c r="Z2683" s="49">
        <f t="shared" si="529"/>
        <v>0</v>
      </c>
      <c r="AA2683" s="49">
        <f t="shared" si="529"/>
        <v>0</v>
      </c>
      <c r="AB2683" s="49">
        <f t="shared" si="529"/>
        <v>0</v>
      </c>
      <c r="AC2683" s="49">
        <f t="shared" si="529"/>
        <v>0</v>
      </c>
      <c r="AD2683" s="49">
        <f t="shared" si="529"/>
        <v>0</v>
      </c>
      <c r="AE2683" s="51">
        <f t="shared" si="528"/>
        <v>0</v>
      </c>
      <c r="AF2683" s="51">
        <f>IF(C2683=A_Stammdaten!$B$12,D_SAV!$U2683-D_SAV!$AG2683,HLOOKUP(A_Stammdaten!$B$12-1,$AH$4:$AN$4004,ROW(C2683)-3,FALSE)-$AG2683)</f>
        <v>0</v>
      </c>
      <c r="AG2683" s="51">
        <f>HLOOKUP(A_Stammdaten!$B$12,$AH$4:$AN$4004,ROW(C2683)-3,FALSE)</f>
        <v>0</v>
      </c>
      <c r="AH2683" s="51">
        <f t="shared" si="519"/>
        <v>0</v>
      </c>
      <c r="AI2683" s="51">
        <f t="shared" si="520"/>
        <v>0</v>
      </c>
      <c r="AJ2683" s="51">
        <f t="shared" si="521"/>
        <v>0</v>
      </c>
      <c r="AK2683" s="51">
        <f t="shared" si="522"/>
        <v>0</v>
      </c>
      <c r="AL2683" s="51">
        <f t="shared" si="523"/>
        <v>0</v>
      </c>
      <c r="AM2683" s="51">
        <f t="shared" si="524"/>
        <v>0</v>
      </c>
      <c r="AN2683" s="51">
        <f t="shared" si="525"/>
        <v>0</v>
      </c>
    </row>
    <row r="2684" spans="1:40" x14ac:dyDescent="0.25">
      <c r="A2684" s="17"/>
      <c r="B2684" s="17"/>
      <c r="C2684" s="35"/>
      <c r="D2684" s="17"/>
      <c r="E2684" s="17"/>
      <c r="F2684" s="17"/>
      <c r="G2684" s="62">
        <f t="shared" si="526"/>
        <v>0</v>
      </c>
      <c r="H2684" s="17"/>
      <c r="I2684" s="17"/>
      <c r="J2684" s="17"/>
      <c r="K2684" s="17"/>
      <c r="L2684" s="17"/>
      <c r="M2684" s="17"/>
      <c r="N2684" s="17"/>
      <c r="O2684" s="17"/>
      <c r="P2684" s="115"/>
      <c r="Q2684" s="62">
        <f>IF(C2684&gt;A_Stammdaten!$B$12,0,SUM(G2684,H2684,J2684,K2684,M2684,N2684)-SUM(I2684,L2684,O2684,P2684))</f>
        <v>0</v>
      </c>
      <c r="R2684" s="17"/>
      <c r="S2684" s="17"/>
      <c r="T2684" s="17"/>
      <c r="U2684" s="62">
        <f t="shared" si="518"/>
        <v>0</v>
      </c>
      <c r="V2684" s="63">
        <f>IF(ISBLANK($B2684),0,VLOOKUP($B2684,Listen!$A$2:$C$45,2,FALSE))</f>
        <v>0</v>
      </c>
      <c r="W2684" s="63">
        <f>IF(ISBLANK($B2684),0,VLOOKUP($B2684,Listen!$A$2:$C$45,3,FALSE))</f>
        <v>0</v>
      </c>
      <c r="X2684" s="49">
        <f t="shared" ref="X2684:X2747" si="530">$V2684</f>
        <v>0</v>
      </c>
      <c r="Y2684" s="49">
        <f t="shared" si="529"/>
        <v>0</v>
      </c>
      <c r="Z2684" s="49">
        <f t="shared" si="529"/>
        <v>0</v>
      </c>
      <c r="AA2684" s="49">
        <f t="shared" si="529"/>
        <v>0</v>
      </c>
      <c r="AB2684" s="49">
        <f t="shared" si="529"/>
        <v>0</v>
      </c>
      <c r="AC2684" s="49">
        <f t="shared" si="529"/>
        <v>0</v>
      </c>
      <c r="AD2684" s="49">
        <f t="shared" si="529"/>
        <v>0</v>
      </c>
      <c r="AE2684" s="51">
        <f t="shared" si="528"/>
        <v>0</v>
      </c>
      <c r="AF2684" s="51">
        <f>IF(C2684=A_Stammdaten!$B$12,D_SAV!$U2684-D_SAV!$AG2684,HLOOKUP(A_Stammdaten!$B$12-1,$AH$4:$AN$4004,ROW(C2684)-3,FALSE)-$AG2684)</f>
        <v>0</v>
      </c>
      <c r="AG2684" s="51">
        <f>HLOOKUP(A_Stammdaten!$B$12,$AH$4:$AN$4004,ROW(C2684)-3,FALSE)</f>
        <v>0</v>
      </c>
      <c r="AH2684" s="51">
        <f t="shared" si="519"/>
        <v>0</v>
      </c>
      <c r="AI2684" s="51">
        <f t="shared" si="520"/>
        <v>0</v>
      </c>
      <c r="AJ2684" s="51">
        <f t="shared" si="521"/>
        <v>0</v>
      </c>
      <c r="AK2684" s="51">
        <f t="shared" si="522"/>
        <v>0</v>
      </c>
      <c r="AL2684" s="51">
        <f t="shared" si="523"/>
        <v>0</v>
      </c>
      <c r="AM2684" s="51">
        <f t="shared" si="524"/>
        <v>0</v>
      </c>
      <c r="AN2684" s="51">
        <f t="shared" si="525"/>
        <v>0</v>
      </c>
    </row>
    <row r="2685" spans="1:40" x14ac:dyDescent="0.25">
      <c r="A2685" s="17"/>
      <c r="B2685" s="17"/>
      <c r="C2685" s="35"/>
      <c r="D2685" s="17"/>
      <c r="E2685" s="17"/>
      <c r="F2685" s="17"/>
      <c r="G2685" s="62">
        <f t="shared" si="526"/>
        <v>0</v>
      </c>
      <c r="H2685" s="17"/>
      <c r="I2685" s="17"/>
      <c r="J2685" s="17"/>
      <c r="K2685" s="17"/>
      <c r="L2685" s="17"/>
      <c r="M2685" s="17"/>
      <c r="N2685" s="17"/>
      <c r="O2685" s="17"/>
      <c r="P2685" s="115"/>
      <c r="Q2685" s="62">
        <f>IF(C2685&gt;A_Stammdaten!$B$12,0,SUM(G2685,H2685,J2685,K2685,M2685,N2685)-SUM(I2685,L2685,O2685,P2685))</f>
        <v>0</v>
      </c>
      <c r="R2685" s="17"/>
      <c r="S2685" s="17"/>
      <c r="T2685" s="17"/>
      <c r="U2685" s="62">
        <f t="shared" si="518"/>
        <v>0</v>
      </c>
      <c r="V2685" s="63">
        <f>IF(ISBLANK($B2685),0,VLOOKUP($B2685,Listen!$A$2:$C$45,2,FALSE))</f>
        <v>0</v>
      </c>
      <c r="W2685" s="63">
        <f>IF(ISBLANK($B2685),0,VLOOKUP($B2685,Listen!$A$2:$C$45,3,FALSE))</f>
        <v>0</v>
      </c>
      <c r="X2685" s="49">
        <f t="shared" si="530"/>
        <v>0</v>
      </c>
      <c r="Y2685" s="49">
        <f t="shared" si="529"/>
        <v>0</v>
      </c>
      <c r="Z2685" s="49">
        <f t="shared" si="529"/>
        <v>0</v>
      </c>
      <c r="AA2685" s="49">
        <f t="shared" si="529"/>
        <v>0</v>
      </c>
      <c r="AB2685" s="49">
        <f t="shared" si="529"/>
        <v>0</v>
      </c>
      <c r="AC2685" s="49">
        <f t="shared" si="529"/>
        <v>0</v>
      </c>
      <c r="AD2685" s="49">
        <f t="shared" si="529"/>
        <v>0</v>
      </c>
      <c r="AE2685" s="51">
        <f t="shared" si="528"/>
        <v>0</v>
      </c>
      <c r="AF2685" s="51">
        <f>IF(C2685=A_Stammdaten!$B$12,D_SAV!$U2685-D_SAV!$AG2685,HLOOKUP(A_Stammdaten!$B$12-1,$AH$4:$AN$4004,ROW(C2685)-3,FALSE)-$AG2685)</f>
        <v>0</v>
      </c>
      <c r="AG2685" s="51">
        <f>HLOOKUP(A_Stammdaten!$B$12,$AH$4:$AN$4004,ROW(C2685)-3,FALSE)</f>
        <v>0</v>
      </c>
      <c r="AH2685" s="51">
        <f t="shared" si="519"/>
        <v>0</v>
      </c>
      <c r="AI2685" s="51">
        <f t="shared" si="520"/>
        <v>0</v>
      </c>
      <c r="AJ2685" s="51">
        <f t="shared" si="521"/>
        <v>0</v>
      </c>
      <c r="AK2685" s="51">
        <f t="shared" si="522"/>
        <v>0</v>
      </c>
      <c r="AL2685" s="51">
        <f t="shared" si="523"/>
        <v>0</v>
      </c>
      <c r="AM2685" s="51">
        <f t="shared" si="524"/>
        <v>0</v>
      </c>
      <c r="AN2685" s="51">
        <f t="shared" si="525"/>
        <v>0</v>
      </c>
    </row>
    <row r="2686" spans="1:40" x14ac:dyDescent="0.25">
      <c r="A2686" s="17"/>
      <c r="B2686" s="17"/>
      <c r="C2686" s="35"/>
      <c r="D2686" s="17"/>
      <c r="E2686" s="17"/>
      <c r="F2686" s="17"/>
      <c r="G2686" s="62">
        <f t="shared" si="526"/>
        <v>0</v>
      </c>
      <c r="H2686" s="17"/>
      <c r="I2686" s="17"/>
      <c r="J2686" s="17"/>
      <c r="K2686" s="17"/>
      <c r="L2686" s="17"/>
      <c r="M2686" s="17"/>
      <c r="N2686" s="17"/>
      <c r="O2686" s="17"/>
      <c r="P2686" s="115"/>
      <c r="Q2686" s="62">
        <f>IF(C2686&gt;A_Stammdaten!$B$12,0,SUM(G2686,H2686,J2686,K2686,M2686,N2686)-SUM(I2686,L2686,O2686,P2686))</f>
        <v>0</v>
      </c>
      <c r="R2686" s="17"/>
      <c r="S2686" s="17"/>
      <c r="T2686" s="17"/>
      <c r="U2686" s="62">
        <f t="shared" si="518"/>
        <v>0</v>
      </c>
      <c r="V2686" s="63">
        <f>IF(ISBLANK($B2686),0,VLOOKUP($B2686,Listen!$A$2:$C$45,2,FALSE))</f>
        <v>0</v>
      </c>
      <c r="W2686" s="63">
        <f>IF(ISBLANK($B2686),0,VLOOKUP($B2686,Listen!$A$2:$C$45,3,FALSE))</f>
        <v>0</v>
      </c>
      <c r="X2686" s="49">
        <f t="shared" si="530"/>
        <v>0</v>
      </c>
      <c r="Y2686" s="49">
        <f t="shared" si="529"/>
        <v>0</v>
      </c>
      <c r="Z2686" s="49">
        <f t="shared" si="529"/>
        <v>0</v>
      </c>
      <c r="AA2686" s="49">
        <f t="shared" si="529"/>
        <v>0</v>
      </c>
      <c r="AB2686" s="49">
        <f t="shared" si="529"/>
        <v>0</v>
      </c>
      <c r="AC2686" s="49">
        <f t="shared" si="529"/>
        <v>0</v>
      </c>
      <c r="AD2686" s="49">
        <f t="shared" si="529"/>
        <v>0</v>
      </c>
      <c r="AE2686" s="51">
        <f t="shared" si="528"/>
        <v>0</v>
      </c>
      <c r="AF2686" s="51">
        <f>IF(C2686=A_Stammdaten!$B$12,D_SAV!$U2686-D_SAV!$AG2686,HLOOKUP(A_Stammdaten!$B$12-1,$AH$4:$AN$4004,ROW(C2686)-3,FALSE)-$AG2686)</f>
        <v>0</v>
      </c>
      <c r="AG2686" s="51">
        <f>HLOOKUP(A_Stammdaten!$B$12,$AH$4:$AN$4004,ROW(C2686)-3,FALSE)</f>
        <v>0</v>
      </c>
      <c r="AH2686" s="51">
        <f t="shared" si="519"/>
        <v>0</v>
      </c>
      <c r="AI2686" s="51">
        <f t="shared" si="520"/>
        <v>0</v>
      </c>
      <c r="AJ2686" s="51">
        <f t="shared" si="521"/>
        <v>0</v>
      </c>
      <c r="AK2686" s="51">
        <f t="shared" si="522"/>
        <v>0</v>
      </c>
      <c r="AL2686" s="51">
        <f t="shared" si="523"/>
        <v>0</v>
      </c>
      <c r="AM2686" s="51">
        <f t="shared" si="524"/>
        <v>0</v>
      </c>
      <c r="AN2686" s="51">
        <f t="shared" si="525"/>
        <v>0</v>
      </c>
    </row>
    <row r="2687" spans="1:40" x14ac:dyDescent="0.25">
      <c r="A2687" s="17"/>
      <c r="B2687" s="17"/>
      <c r="C2687" s="35"/>
      <c r="D2687" s="17"/>
      <c r="E2687" s="17"/>
      <c r="F2687" s="17"/>
      <c r="G2687" s="62">
        <f t="shared" si="526"/>
        <v>0</v>
      </c>
      <c r="H2687" s="17"/>
      <c r="I2687" s="17"/>
      <c r="J2687" s="17"/>
      <c r="K2687" s="17"/>
      <c r="L2687" s="17"/>
      <c r="M2687" s="17"/>
      <c r="N2687" s="17"/>
      <c r="O2687" s="17"/>
      <c r="P2687" s="115"/>
      <c r="Q2687" s="62">
        <f>IF(C2687&gt;A_Stammdaten!$B$12,0,SUM(G2687,H2687,J2687,K2687,M2687,N2687)-SUM(I2687,L2687,O2687,P2687))</f>
        <v>0</v>
      </c>
      <c r="R2687" s="17"/>
      <c r="S2687" s="17"/>
      <c r="T2687" s="17"/>
      <c r="U2687" s="62">
        <f t="shared" si="518"/>
        <v>0</v>
      </c>
      <c r="V2687" s="63">
        <f>IF(ISBLANK($B2687),0,VLOOKUP($B2687,Listen!$A$2:$C$45,2,FALSE))</f>
        <v>0</v>
      </c>
      <c r="W2687" s="63">
        <f>IF(ISBLANK($B2687),0,VLOOKUP($B2687,Listen!$A$2:$C$45,3,FALSE))</f>
        <v>0</v>
      </c>
      <c r="X2687" s="49">
        <f t="shared" si="530"/>
        <v>0</v>
      </c>
      <c r="Y2687" s="49">
        <f t="shared" si="529"/>
        <v>0</v>
      </c>
      <c r="Z2687" s="49">
        <f t="shared" si="529"/>
        <v>0</v>
      </c>
      <c r="AA2687" s="49">
        <f t="shared" si="529"/>
        <v>0</v>
      </c>
      <c r="AB2687" s="49">
        <f t="shared" si="529"/>
        <v>0</v>
      </c>
      <c r="AC2687" s="49">
        <f t="shared" si="529"/>
        <v>0</v>
      </c>
      <c r="AD2687" s="49">
        <f t="shared" si="529"/>
        <v>0</v>
      </c>
      <c r="AE2687" s="51">
        <f t="shared" si="528"/>
        <v>0</v>
      </c>
      <c r="AF2687" s="51">
        <f>IF(C2687=A_Stammdaten!$B$12,D_SAV!$U2687-D_SAV!$AG2687,HLOOKUP(A_Stammdaten!$B$12-1,$AH$4:$AN$4004,ROW(C2687)-3,FALSE)-$AG2687)</f>
        <v>0</v>
      </c>
      <c r="AG2687" s="51">
        <f>HLOOKUP(A_Stammdaten!$B$12,$AH$4:$AN$4004,ROW(C2687)-3,FALSE)</f>
        <v>0</v>
      </c>
      <c r="AH2687" s="51">
        <f t="shared" si="519"/>
        <v>0</v>
      </c>
      <c r="AI2687" s="51">
        <f t="shared" si="520"/>
        <v>0</v>
      </c>
      <c r="AJ2687" s="51">
        <f t="shared" si="521"/>
        <v>0</v>
      </c>
      <c r="AK2687" s="51">
        <f t="shared" si="522"/>
        <v>0</v>
      </c>
      <c r="AL2687" s="51">
        <f t="shared" si="523"/>
        <v>0</v>
      </c>
      <c r="AM2687" s="51">
        <f t="shared" si="524"/>
        <v>0</v>
      </c>
      <c r="AN2687" s="51">
        <f t="shared" si="525"/>
        <v>0</v>
      </c>
    </row>
    <row r="2688" spans="1:40" x14ac:dyDescent="0.25">
      <c r="A2688" s="17"/>
      <c r="B2688" s="17"/>
      <c r="C2688" s="35"/>
      <c r="D2688" s="17"/>
      <c r="E2688" s="17"/>
      <c r="F2688" s="17"/>
      <c r="G2688" s="62">
        <f t="shared" si="526"/>
        <v>0</v>
      </c>
      <c r="H2688" s="17"/>
      <c r="I2688" s="17"/>
      <c r="J2688" s="17"/>
      <c r="K2688" s="17"/>
      <c r="L2688" s="17"/>
      <c r="M2688" s="17"/>
      <c r="N2688" s="17"/>
      <c r="O2688" s="17"/>
      <c r="P2688" s="115"/>
      <c r="Q2688" s="62">
        <f>IF(C2688&gt;A_Stammdaten!$B$12,0,SUM(G2688,H2688,J2688,K2688,M2688,N2688)-SUM(I2688,L2688,O2688,P2688))</f>
        <v>0</v>
      </c>
      <c r="R2688" s="17"/>
      <c r="S2688" s="17"/>
      <c r="T2688" s="17"/>
      <c r="U2688" s="62">
        <f t="shared" si="518"/>
        <v>0</v>
      </c>
      <c r="V2688" s="63">
        <f>IF(ISBLANK($B2688),0,VLOOKUP($B2688,Listen!$A$2:$C$45,2,FALSE))</f>
        <v>0</v>
      </c>
      <c r="W2688" s="63">
        <f>IF(ISBLANK($B2688),0,VLOOKUP($B2688,Listen!$A$2:$C$45,3,FALSE))</f>
        <v>0</v>
      </c>
      <c r="X2688" s="49">
        <f t="shared" si="530"/>
        <v>0</v>
      </c>
      <c r="Y2688" s="49">
        <f t="shared" si="529"/>
        <v>0</v>
      </c>
      <c r="Z2688" s="49">
        <f t="shared" si="529"/>
        <v>0</v>
      </c>
      <c r="AA2688" s="49">
        <f t="shared" si="529"/>
        <v>0</v>
      </c>
      <c r="AB2688" s="49">
        <f t="shared" si="529"/>
        <v>0</v>
      </c>
      <c r="AC2688" s="49">
        <f t="shared" si="529"/>
        <v>0</v>
      </c>
      <c r="AD2688" s="49">
        <f t="shared" si="529"/>
        <v>0</v>
      </c>
      <c r="AE2688" s="51">
        <f t="shared" si="528"/>
        <v>0</v>
      </c>
      <c r="AF2688" s="51">
        <f>IF(C2688=A_Stammdaten!$B$12,D_SAV!$U2688-D_SAV!$AG2688,HLOOKUP(A_Stammdaten!$B$12-1,$AH$4:$AN$4004,ROW(C2688)-3,FALSE)-$AG2688)</f>
        <v>0</v>
      </c>
      <c r="AG2688" s="51">
        <f>HLOOKUP(A_Stammdaten!$B$12,$AH$4:$AN$4004,ROW(C2688)-3,FALSE)</f>
        <v>0</v>
      </c>
      <c r="AH2688" s="51">
        <f t="shared" si="519"/>
        <v>0</v>
      </c>
      <c r="AI2688" s="51">
        <f t="shared" si="520"/>
        <v>0</v>
      </c>
      <c r="AJ2688" s="51">
        <f t="shared" si="521"/>
        <v>0</v>
      </c>
      <c r="AK2688" s="51">
        <f t="shared" si="522"/>
        <v>0</v>
      </c>
      <c r="AL2688" s="51">
        <f t="shared" si="523"/>
        <v>0</v>
      </c>
      <c r="AM2688" s="51">
        <f t="shared" si="524"/>
        <v>0</v>
      </c>
      <c r="AN2688" s="51">
        <f t="shared" si="525"/>
        <v>0</v>
      </c>
    </row>
    <row r="2689" spans="1:40" x14ac:dyDescent="0.25">
      <c r="A2689" s="17"/>
      <c r="B2689" s="17"/>
      <c r="C2689" s="35"/>
      <c r="D2689" s="17"/>
      <c r="E2689" s="17"/>
      <c r="F2689" s="17"/>
      <c r="G2689" s="62">
        <f t="shared" si="526"/>
        <v>0</v>
      </c>
      <c r="H2689" s="17"/>
      <c r="I2689" s="17"/>
      <c r="J2689" s="17"/>
      <c r="K2689" s="17"/>
      <c r="L2689" s="17"/>
      <c r="M2689" s="17"/>
      <c r="N2689" s="17"/>
      <c r="O2689" s="17"/>
      <c r="P2689" s="115"/>
      <c r="Q2689" s="62">
        <f>IF(C2689&gt;A_Stammdaten!$B$12,0,SUM(G2689,H2689,J2689,K2689,M2689,N2689)-SUM(I2689,L2689,O2689,P2689))</f>
        <v>0</v>
      </c>
      <c r="R2689" s="17"/>
      <c r="S2689" s="17"/>
      <c r="T2689" s="17"/>
      <c r="U2689" s="62">
        <f t="shared" si="518"/>
        <v>0</v>
      </c>
      <c r="V2689" s="63">
        <f>IF(ISBLANK($B2689),0,VLOOKUP($B2689,Listen!$A$2:$C$45,2,FALSE))</f>
        <v>0</v>
      </c>
      <c r="W2689" s="63">
        <f>IF(ISBLANK($B2689),0,VLOOKUP($B2689,Listen!$A$2:$C$45,3,FALSE))</f>
        <v>0</v>
      </c>
      <c r="X2689" s="49">
        <f t="shared" si="530"/>
        <v>0</v>
      </c>
      <c r="Y2689" s="49">
        <f t="shared" si="529"/>
        <v>0</v>
      </c>
      <c r="Z2689" s="49">
        <f t="shared" si="529"/>
        <v>0</v>
      </c>
      <c r="AA2689" s="49">
        <f t="shared" si="529"/>
        <v>0</v>
      </c>
      <c r="AB2689" s="49">
        <f t="shared" si="529"/>
        <v>0</v>
      </c>
      <c r="AC2689" s="49">
        <f t="shared" si="529"/>
        <v>0</v>
      </c>
      <c r="AD2689" s="49">
        <f t="shared" si="529"/>
        <v>0</v>
      </c>
      <c r="AE2689" s="51">
        <f t="shared" si="528"/>
        <v>0</v>
      </c>
      <c r="AF2689" s="51">
        <f>IF(C2689=A_Stammdaten!$B$12,D_SAV!$U2689-D_SAV!$AG2689,HLOOKUP(A_Stammdaten!$B$12-1,$AH$4:$AN$4004,ROW(C2689)-3,FALSE)-$AG2689)</f>
        <v>0</v>
      </c>
      <c r="AG2689" s="51">
        <f>HLOOKUP(A_Stammdaten!$B$12,$AH$4:$AN$4004,ROW(C2689)-3,FALSE)</f>
        <v>0</v>
      </c>
      <c r="AH2689" s="51">
        <f t="shared" si="519"/>
        <v>0</v>
      </c>
      <c r="AI2689" s="51">
        <f t="shared" si="520"/>
        <v>0</v>
      </c>
      <c r="AJ2689" s="51">
        <f t="shared" si="521"/>
        <v>0</v>
      </c>
      <c r="AK2689" s="51">
        <f t="shared" si="522"/>
        <v>0</v>
      </c>
      <c r="AL2689" s="51">
        <f t="shared" si="523"/>
        <v>0</v>
      </c>
      <c r="AM2689" s="51">
        <f t="shared" si="524"/>
        <v>0</v>
      </c>
      <c r="AN2689" s="51">
        <f t="shared" si="525"/>
        <v>0</v>
      </c>
    </row>
    <row r="2690" spans="1:40" x14ac:dyDescent="0.25">
      <c r="A2690" s="17"/>
      <c r="B2690" s="17"/>
      <c r="C2690" s="35"/>
      <c r="D2690" s="17"/>
      <c r="E2690" s="17"/>
      <c r="F2690" s="17"/>
      <c r="G2690" s="62">
        <f t="shared" si="526"/>
        <v>0</v>
      </c>
      <c r="H2690" s="17"/>
      <c r="I2690" s="17"/>
      <c r="J2690" s="17"/>
      <c r="K2690" s="17"/>
      <c r="L2690" s="17"/>
      <c r="M2690" s="17"/>
      <c r="N2690" s="17"/>
      <c r="O2690" s="17"/>
      <c r="P2690" s="115"/>
      <c r="Q2690" s="62">
        <f>IF(C2690&gt;A_Stammdaten!$B$12,0,SUM(G2690,H2690,J2690,K2690,M2690,N2690)-SUM(I2690,L2690,O2690,P2690))</f>
        <v>0</v>
      </c>
      <c r="R2690" s="17"/>
      <c r="S2690" s="17"/>
      <c r="T2690" s="17"/>
      <c r="U2690" s="62">
        <f t="shared" si="518"/>
        <v>0</v>
      </c>
      <c r="V2690" s="63">
        <f>IF(ISBLANK($B2690),0,VLOOKUP($B2690,Listen!$A$2:$C$45,2,FALSE))</f>
        <v>0</v>
      </c>
      <c r="W2690" s="63">
        <f>IF(ISBLANK($B2690),0,VLOOKUP($B2690,Listen!$A$2:$C$45,3,FALSE))</f>
        <v>0</v>
      </c>
      <c r="X2690" s="49">
        <f t="shared" si="530"/>
        <v>0</v>
      </c>
      <c r="Y2690" s="49">
        <f t="shared" si="529"/>
        <v>0</v>
      </c>
      <c r="Z2690" s="49">
        <f t="shared" si="529"/>
        <v>0</v>
      </c>
      <c r="AA2690" s="49">
        <f t="shared" si="529"/>
        <v>0</v>
      </c>
      <c r="AB2690" s="49">
        <f t="shared" si="529"/>
        <v>0</v>
      </c>
      <c r="AC2690" s="49">
        <f t="shared" si="529"/>
        <v>0</v>
      </c>
      <c r="AD2690" s="49">
        <f t="shared" si="529"/>
        <v>0</v>
      </c>
      <c r="AE2690" s="51">
        <f t="shared" si="528"/>
        <v>0</v>
      </c>
      <c r="AF2690" s="51">
        <f>IF(C2690=A_Stammdaten!$B$12,D_SAV!$U2690-D_SAV!$AG2690,HLOOKUP(A_Stammdaten!$B$12-1,$AH$4:$AN$4004,ROW(C2690)-3,FALSE)-$AG2690)</f>
        <v>0</v>
      </c>
      <c r="AG2690" s="51">
        <f>HLOOKUP(A_Stammdaten!$B$12,$AH$4:$AN$4004,ROW(C2690)-3,FALSE)</f>
        <v>0</v>
      </c>
      <c r="AH2690" s="51">
        <f t="shared" si="519"/>
        <v>0</v>
      </c>
      <c r="AI2690" s="51">
        <f t="shared" si="520"/>
        <v>0</v>
      </c>
      <c r="AJ2690" s="51">
        <f t="shared" si="521"/>
        <v>0</v>
      </c>
      <c r="AK2690" s="51">
        <f t="shared" si="522"/>
        <v>0</v>
      </c>
      <c r="AL2690" s="51">
        <f t="shared" si="523"/>
        <v>0</v>
      </c>
      <c r="AM2690" s="51">
        <f t="shared" si="524"/>
        <v>0</v>
      </c>
      <c r="AN2690" s="51">
        <f t="shared" si="525"/>
        <v>0</v>
      </c>
    </row>
    <row r="2691" spans="1:40" x14ac:dyDescent="0.25">
      <c r="A2691" s="17"/>
      <c r="B2691" s="17"/>
      <c r="C2691" s="35"/>
      <c r="D2691" s="17"/>
      <c r="E2691" s="17"/>
      <c r="F2691" s="17"/>
      <c r="G2691" s="62">
        <f t="shared" si="526"/>
        <v>0</v>
      </c>
      <c r="H2691" s="17"/>
      <c r="I2691" s="17"/>
      <c r="J2691" s="17"/>
      <c r="K2691" s="17"/>
      <c r="L2691" s="17"/>
      <c r="M2691" s="17"/>
      <c r="N2691" s="17"/>
      <c r="O2691" s="17"/>
      <c r="P2691" s="115"/>
      <c r="Q2691" s="62">
        <f>IF(C2691&gt;A_Stammdaten!$B$12,0,SUM(G2691,H2691,J2691,K2691,M2691,N2691)-SUM(I2691,L2691,O2691,P2691))</f>
        <v>0</v>
      </c>
      <c r="R2691" s="17"/>
      <c r="S2691" s="17"/>
      <c r="T2691" s="17"/>
      <c r="U2691" s="62">
        <f t="shared" si="518"/>
        <v>0</v>
      </c>
      <c r="V2691" s="63">
        <f>IF(ISBLANK($B2691),0,VLOOKUP($B2691,Listen!$A$2:$C$45,2,FALSE))</f>
        <v>0</v>
      </c>
      <c r="W2691" s="63">
        <f>IF(ISBLANK($B2691),0,VLOOKUP($B2691,Listen!$A$2:$C$45,3,FALSE))</f>
        <v>0</v>
      </c>
      <c r="X2691" s="49">
        <f t="shared" si="530"/>
        <v>0</v>
      </c>
      <c r="Y2691" s="49">
        <f t="shared" si="529"/>
        <v>0</v>
      </c>
      <c r="Z2691" s="49">
        <f t="shared" si="529"/>
        <v>0</v>
      </c>
      <c r="AA2691" s="49">
        <f t="shared" si="529"/>
        <v>0</v>
      </c>
      <c r="AB2691" s="49">
        <f t="shared" si="529"/>
        <v>0</v>
      </c>
      <c r="AC2691" s="49">
        <f t="shared" si="529"/>
        <v>0</v>
      </c>
      <c r="AD2691" s="49">
        <f t="shared" si="529"/>
        <v>0</v>
      </c>
      <c r="AE2691" s="51">
        <f t="shared" si="528"/>
        <v>0</v>
      </c>
      <c r="AF2691" s="51">
        <f>IF(C2691=A_Stammdaten!$B$12,D_SAV!$U2691-D_SAV!$AG2691,HLOOKUP(A_Stammdaten!$B$12-1,$AH$4:$AN$4004,ROW(C2691)-3,FALSE)-$AG2691)</f>
        <v>0</v>
      </c>
      <c r="AG2691" s="51">
        <f>HLOOKUP(A_Stammdaten!$B$12,$AH$4:$AN$4004,ROW(C2691)-3,FALSE)</f>
        <v>0</v>
      </c>
      <c r="AH2691" s="51">
        <f t="shared" si="519"/>
        <v>0</v>
      </c>
      <c r="AI2691" s="51">
        <f t="shared" si="520"/>
        <v>0</v>
      </c>
      <c r="AJ2691" s="51">
        <f t="shared" si="521"/>
        <v>0</v>
      </c>
      <c r="AK2691" s="51">
        <f t="shared" si="522"/>
        <v>0</v>
      </c>
      <c r="AL2691" s="51">
        <f t="shared" si="523"/>
        <v>0</v>
      </c>
      <c r="AM2691" s="51">
        <f t="shared" si="524"/>
        <v>0</v>
      </c>
      <c r="AN2691" s="51">
        <f t="shared" si="525"/>
        <v>0</v>
      </c>
    </row>
    <row r="2692" spans="1:40" x14ac:dyDescent="0.25">
      <c r="A2692" s="17"/>
      <c r="B2692" s="17"/>
      <c r="C2692" s="35"/>
      <c r="D2692" s="17"/>
      <c r="E2692" s="17"/>
      <c r="F2692" s="17"/>
      <c r="G2692" s="62">
        <f t="shared" si="526"/>
        <v>0</v>
      </c>
      <c r="H2692" s="17"/>
      <c r="I2692" s="17"/>
      <c r="J2692" s="17"/>
      <c r="K2692" s="17"/>
      <c r="L2692" s="17"/>
      <c r="M2692" s="17"/>
      <c r="N2692" s="17"/>
      <c r="O2692" s="17"/>
      <c r="P2692" s="115"/>
      <c r="Q2692" s="62">
        <f>IF(C2692&gt;A_Stammdaten!$B$12,0,SUM(G2692,H2692,J2692,K2692,M2692,N2692)-SUM(I2692,L2692,O2692,P2692))</f>
        <v>0</v>
      </c>
      <c r="R2692" s="17"/>
      <c r="S2692" s="17"/>
      <c r="T2692" s="17"/>
      <c r="U2692" s="62">
        <f t="shared" si="518"/>
        <v>0</v>
      </c>
      <c r="V2692" s="63">
        <f>IF(ISBLANK($B2692),0,VLOOKUP($B2692,Listen!$A$2:$C$45,2,FALSE))</f>
        <v>0</v>
      </c>
      <c r="W2692" s="63">
        <f>IF(ISBLANK($B2692),0,VLOOKUP($B2692,Listen!$A$2:$C$45,3,FALSE))</f>
        <v>0</v>
      </c>
      <c r="X2692" s="49">
        <f t="shared" si="530"/>
        <v>0</v>
      </c>
      <c r="Y2692" s="49">
        <f t="shared" si="529"/>
        <v>0</v>
      </c>
      <c r="Z2692" s="49">
        <f t="shared" si="529"/>
        <v>0</v>
      </c>
      <c r="AA2692" s="49">
        <f t="shared" si="529"/>
        <v>0</v>
      </c>
      <c r="AB2692" s="49">
        <f t="shared" si="529"/>
        <v>0</v>
      </c>
      <c r="AC2692" s="49">
        <f t="shared" si="529"/>
        <v>0</v>
      </c>
      <c r="AD2692" s="49">
        <f t="shared" si="529"/>
        <v>0</v>
      </c>
      <c r="AE2692" s="51">
        <f t="shared" si="528"/>
        <v>0</v>
      </c>
      <c r="AF2692" s="51">
        <f>IF(C2692=A_Stammdaten!$B$12,D_SAV!$U2692-D_SAV!$AG2692,HLOOKUP(A_Stammdaten!$B$12-1,$AH$4:$AN$4004,ROW(C2692)-3,FALSE)-$AG2692)</f>
        <v>0</v>
      </c>
      <c r="AG2692" s="51">
        <f>HLOOKUP(A_Stammdaten!$B$12,$AH$4:$AN$4004,ROW(C2692)-3,FALSE)</f>
        <v>0</v>
      </c>
      <c r="AH2692" s="51">
        <f t="shared" si="519"/>
        <v>0</v>
      </c>
      <c r="AI2692" s="51">
        <f t="shared" si="520"/>
        <v>0</v>
      </c>
      <c r="AJ2692" s="51">
        <f t="shared" si="521"/>
        <v>0</v>
      </c>
      <c r="AK2692" s="51">
        <f t="shared" si="522"/>
        <v>0</v>
      </c>
      <c r="AL2692" s="51">
        <f t="shared" si="523"/>
        <v>0</v>
      </c>
      <c r="AM2692" s="51">
        <f t="shared" si="524"/>
        <v>0</v>
      </c>
      <c r="AN2692" s="51">
        <f t="shared" si="525"/>
        <v>0</v>
      </c>
    </row>
    <row r="2693" spans="1:40" x14ac:dyDescent="0.25">
      <c r="A2693" s="17"/>
      <c r="B2693" s="17"/>
      <c r="C2693" s="35"/>
      <c r="D2693" s="17"/>
      <c r="E2693" s="17"/>
      <c r="F2693" s="17"/>
      <c r="G2693" s="62">
        <f t="shared" si="526"/>
        <v>0</v>
      </c>
      <c r="H2693" s="17"/>
      <c r="I2693" s="17"/>
      <c r="J2693" s="17"/>
      <c r="K2693" s="17"/>
      <c r="L2693" s="17"/>
      <c r="M2693" s="17"/>
      <c r="N2693" s="17"/>
      <c r="O2693" s="17"/>
      <c r="P2693" s="115"/>
      <c r="Q2693" s="62">
        <f>IF(C2693&gt;A_Stammdaten!$B$12,0,SUM(G2693,H2693,J2693,K2693,M2693,N2693)-SUM(I2693,L2693,O2693,P2693))</f>
        <v>0</v>
      </c>
      <c r="R2693" s="17"/>
      <c r="S2693" s="17"/>
      <c r="T2693" s="17"/>
      <c r="U2693" s="62">
        <f t="shared" ref="U2693:U2756" si="531">Q2693-SUM(R2693:T2693)</f>
        <v>0</v>
      </c>
      <c r="V2693" s="63">
        <f>IF(ISBLANK($B2693),0,VLOOKUP($B2693,Listen!$A$2:$C$45,2,FALSE))</f>
        <v>0</v>
      </c>
      <c r="W2693" s="63">
        <f>IF(ISBLANK($B2693),0,VLOOKUP($B2693,Listen!$A$2:$C$45,3,FALSE))</f>
        <v>0</v>
      </c>
      <c r="X2693" s="49">
        <f t="shared" si="530"/>
        <v>0</v>
      </c>
      <c r="Y2693" s="49">
        <f t="shared" si="529"/>
        <v>0</v>
      </c>
      <c r="Z2693" s="49">
        <f t="shared" si="529"/>
        <v>0</v>
      </c>
      <c r="AA2693" s="49">
        <f t="shared" si="529"/>
        <v>0</v>
      </c>
      <c r="AB2693" s="49">
        <f t="shared" si="529"/>
        <v>0</v>
      </c>
      <c r="AC2693" s="49">
        <f t="shared" si="529"/>
        <v>0</v>
      </c>
      <c r="AD2693" s="49">
        <f t="shared" si="529"/>
        <v>0</v>
      </c>
      <c r="AE2693" s="51">
        <f t="shared" si="528"/>
        <v>0</v>
      </c>
      <c r="AF2693" s="51">
        <f>IF(C2693=A_Stammdaten!$B$12,D_SAV!$U2693-D_SAV!$AG2693,HLOOKUP(A_Stammdaten!$B$12-1,$AH$4:$AN$4004,ROW(C2693)-3,FALSE)-$AG2693)</f>
        <v>0</v>
      </c>
      <c r="AG2693" s="51">
        <f>HLOOKUP(A_Stammdaten!$B$12,$AH$4:$AN$4004,ROW(C2693)-3,FALSE)</f>
        <v>0</v>
      </c>
      <c r="AH2693" s="51">
        <f t="shared" ref="AH2693:AH2756" si="532">IF(OR($C2693=0,$U2693=0),0,IF($C2693&lt;=AH$4,$U2693-$U2693/X2693*(AH$4-$C2693+1),0))</f>
        <v>0</v>
      </c>
      <c r="AI2693" s="51">
        <f t="shared" ref="AI2693:AI2756" si="533">IF(OR($C2693=0,$U2693=0,Y2693-(AI$4-$C2693)=0),0,IF($C2693&lt;AI$4,AH2693-AH2693/(Y2693-(AI$4-$C2693)),IF($C2693=AI$4,$U2693-$U2693/Y2693,0)))</f>
        <v>0</v>
      </c>
      <c r="AJ2693" s="51">
        <f t="shared" ref="AJ2693:AJ2756" si="534">IF(OR($C2693=0,$U2693=0,Z2693-(AJ$4-$C2693)=0),0,IF($C2693&lt;AJ$4,AI2693-AI2693/(Z2693-(AJ$4-$C2693)),IF($C2693=AJ$4,$U2693-$U2693/Z2693,0)))</f>
        <v>0</v>
      </c>
      <c r="AK2693" s="51">
        <f t="shared" ref="AK2693:AK2756" si="535">IF(OR($C2693=0,$U2693=0,AA2693-(AK$4-$C2693)=0),0,IF($C2693&lt;AK$4,AJ2693-AJ2693/(AA2693-(AK$4-$C2693)),IF($C2693=AK$4,$U2693-$U2693/AA2693,0)))</f>
        <v>0</v>
      </c>
      <c r="AL2693" s="51">
        <f t="shared" ref="AL2693:AL2756" si="536">IF(OR($C2693=0,$U2693=0,AB2693-(AL$4-$C2693)=0),0,IF($C2693&lt;AL$4,AK2693-AK2693/(AB2693-(AL$4-$C2693)),IF($C2693=AL$4,$U2693-$U2693/AB2693,0)))</f>
        <v>0</v>
      </c>
      <c r="AM2693" s="51">
        <f t="shared" ref="AM2693:AM2756" si="537">IF(OR($C2693=0,$U2693=0,AC2693-(AM$4-$C2693)=0),0,IF($C2693&lt;AM$4,AL2693-AL2693/(AC2693-(AM$4-$C2693)),IF($C2693=AM$4,$U2693-$U2693/AC2693,0)))</f>
        <v>0</v>
      </c>
      <c r="AN2693" s="51">
        <f t="shared" ref="AN2693:AN2756" si="538">IF(OR($C2693=0,$U2693=0,AD2693-(AN$4-$C2693)=0),0,IF($C2693&lt;AN$4,AM2693-AM2693/(AD2693-(AN$4-$C2693)),IF($C2693=AN$4,$U2693-$U2693/AD2693,0)))</f>
        <v>0</v>
      </c>
    </row>
    <row r="2694" spans="1:40" x14ac:dyDescent="0.25">
      <c r="A2694" s="17"/>
      <c r="B2694" s="17"/>
      <c r="C2694" s="35"/>
      <c r="D2694" s="17"/>
      <c r="E2694" s="17"/>
      <c r="F2694" s="17"/>
      <c r="G2694" s="62">
        <f t="shared" ref="G2694:G2757" si="539">D2694*E2694/100</f>
        <v>0</v>
      </c>
      <c r="H2694" s="17"/>
      <c r="I2694" s="17"/>
      <c r="J2694" s="17"/>
      <c r="K2694" s="17"/>
      <c r="L2694" s="17"/>
      <c r="M2694" s="17"/>
      <c r="N2694" s="17"/>
      <c r="O2694" s="17"/>
      <c r="P2694" s="115"/>
      <c r="Q2694" s="62">
        <f>IF(C2694&gt;A_Stammdaten!$B$12,0,SUM(G2694,H2694,J2694,K2694,M2694,N2694)-SUM(I2694,L2694,O2694,P2694))</f>
        <v>0</v>
      </c>
      <c r="R2694" s="17"/>
      <c r="S2694" s="17"/>
      <c r="T2694" s="17"/>
      <c r="U2694" s="62">
        <f t="shared" si="531"/>
        <v>0</v>
      </c>
      <c r="V2694" s="63">
        <f>IF(ISBLANK($B2694),0,VLOOKUP($B2694,Listen!$A$2:$C$45,2,FALSE))</f>
        <v>0</v>
      </c>
      <c r="W2694" s="63">
        <f>IF(ISBLANK($B2694),0,VLOOKUP($B2694,Listen!$A$2:$C$45,3,FALSE))</f>
        <v>0</v>
      </c>
      <c r="X2694" s="49">
        <f t="shared" si="530"/>
        <v>0</v>
      </c>
      <c r="Y2694" s="49">
        <f t="shared" si="529"/>
        <v>0</v>
      </c>
      <c r="Z2694" s="49">
        <f t="shared" si="529"/>
        <v>0</v>
      </c>
      <c r="AA2694" s="49">
        <f t="shared" si="529"/>
        <v>0</v>
      </c>
      <c r="AB2694" s="49">
        <f t="shared" si="529"/>
        <v>0</v>
      </c>
      <c r="AC2694" s="49">
        <f t="shared" si="529"/>
        <v>0</v>
      </c>
      <c r="AD2694" s="49">
        <f t="shared" si="529"/>
        <v>0</v>
      </c>
      <c r="AE2694" s="51">
        <f t="shared" si="528"/>
        <v>0</v>
      </c>
      <c r="AF2694" s="51">
        <f>IF(C2694=A_Stammdaten!$B$12,D_SAV!$U2694-D_SAV!$AG2694,HLOOKUP(A_Stammdaten!$B$12-1,$AH$4:$AN$4004,ROW(C2694)-3,FALSE)-$AG2694)</f>
        <v>0</v>
      </c>
      <c r="AG2694" s="51">
        <f>HLOOKUP(A_Stammdaten!$B$12,$AH$4:$AN$4004,ROW(C2694)-3,FALSE)</f>
        <v>0</v>
      </c>
      <c r="AH2694" s="51">
        <f t="shared" si="532"/>
        <v>0</v>
      </c>
      <c r="AI2694" s="51">
        <f t="shared" si="533"/>
        <v>0</v>
      </c>
      <c r="AJ2694" s="51">
        <f t="shared" si="534"/>
        <v>0</v>
      </c>
      <c r="AK2694" s="51">
        <f t="shared" si="535"/>
        <v>0</v>
      </c>
      <c r="AL2694" s="51">
        <f t="shared" si="536"/>
        <v>0</v>
      </c>
      <c r="AM2694" s="51">
        <f t="shared" si="537"/>
        <v>0</v>
      </c>
      <c r="AN2694" s="51">
        <f t="shared" si="538"/>
        <v>0</v>
      </c>
    </row>
    <row r="2695" spans="1:40" x14ac:dyDescent="0.25">
      <c r="A2695" s="17"/>
      <c r="B2695" s="17"/>
      <c r="C2695" s="35"/>
      <c r="D2695" s="17"/>
      <c r="E2695" s="17"/>
      <c r="F2695" s="17"/>
      <c r="G2695" s="62">
        <f t="shared" si="539"/>
        <v>0</v>
      </c>
      <c r="H2695" s="17"/>
      <c r="I2695" s="17"/>
      <c r="J2695" s="17"/>
      <c r="K2695" s="17"/>
      <c r="L2695" s="17"/>
      <c r="M2695" s="17"/>
      <c r="N2695" s="17"/>
      <c r="O2695" s="17"/>
      <c r="P2695" s="115"/>
      <c r="Q2695" s="62">
        <f>IF(C2695&gt;A_Stammdaten!$B$12,0,SUM(G2695,H2695,J2695,K2695,M2695,N2695)-SUM(I2695,L2695,O2695,P2695))</f>
        <v>0</v>
      </c>
      <c r="R2695" s="17"/>
      <c r="S2695" s="17"/>
      <c r="T2695" s="17"/>
      <c r="U2695" s="62">
        <f t="shared" si="531"/>
        <v>0</v>
      </c>
      <c r="V2695" s="63">
        <f>IF(ISBLANK($B2695),0,VLOOKUP($B2695,Listen!$A$2:$C$45,2,FALSE))</f>
        <v>0</v>
      </c>
      <c r="W2695" s="63">
        <f>IF(ISBLANK($B2695),0,VLOOKUP($B2695,Listen!$A$2:$C$45,3,FALSE))</f>
        <v>0</v>
      </c>
      <c r="X2695" s="49">
        <f t="shared" si="530"/>
        <v>0</v>
      </c>
      <c r="Y2695" s="49">
        <f t="shared" si="529"/>
        <v>0</v>
      </c>
      <c r="Z2695" s="49">
        <f t="shared" si="529"/>
        <v>0</v>
      </c>
      <c r="AA2695" s="49">
        <f t="shared" si="529"/>
        <v>0</v>
      </c>
      <c r="AB2695" s="49">
        <f t="shared" si="529"/>
        <v>0</v>
      </c>
      <c r="AC2695" s="49">
        <f t="shared" si="529"/>
        <v>0</v>
      </c>
      <c r="AD2695" s="49">
        <f t="shared" si="529"/>
        <v>0</v>
      </c>
      <c r="AE2695" s="51">
        <f t="shared" si="528"/>
        <v>0</v>
      </c>
      <c r="AF2695" s="51">
        <f>IF(C2695=A_Stammdaten!$B$12,D_SAV!$U2695-D_SAV!$AG2695,HLOOKUP(A_Stammdaten!$B$12-1,$AH$4:$AN$4004,ROW(C2695)-3,FALSE)-$AG2695)</f>
        <v>0</v>
      </c>
      <c r="AG2695" s="51">
        <f>HLOOKUP(A_Stammdaten!$B$12,$AH$4:$AN$4004,ROW(C2695)-3,FALSE)</f>
        <v>0</v>
      </c>
      <c r="AH2695" s="51">
        <f t="shared" si="532"/>
        <v>0</v>
      </c>
      <c r="AI2695" s="51">
        <f t="shared" si="533"/>
        <v>0</v>
      </c>
      <c r="AJ2695" s="51">
        <f t="shared" si="534"/>
        <v>0</v>
      </c>
      <c r="AK2695" s="51">
        <f t="shared" si="535"/>
        <v>0</v>
      </c>
      <c r="AL2695" s="51">
        <f t="shared" si="536"/>
        <v>0</v>
      </c>
      <c r="AM2695" s="51">
        <f t="shared" si="537"/>
        <v>0</v>
      </c>
      <c r="AN2695" s="51">
        <f t="shared" si="538"/>
        <v>0</v>
      </c>
    </row>
    <row r="2696" spans="1:40" x14ac:dyDescent="0.25">
      <c r="A2696" s="17"/>
      <c r="B2696" s="17"/>
      <c r="C2696" s="35"/>
      <c r="D2696" s="17"/>
      <c r="E2696" s="17"/>
      <c r="F2696" s="17"/>
      <c r="G2696" s="62">
        <f t="shared" si="539"/>
        <v>0</v>
      </c>
      <c r="H2696" s="17"/>
      <c r="I2696" s="17"/>
      <c r="J2696" s="17"/>
      <c r="K2696" s="17"/>
      <c r="L2696" s="17"/>
      <c r="M2696" s="17"/>
      <c r="N2696" s="17"/>
      <c r="O2696" s="17"/>
      <c r="P2696" s="115"/>
      <c r="Q2696" s="62">
        <f>IF(C2696&gt;A_Stammdaten!$B$12,0,SUM(G2696,H2696,J2696,K2696,M2696,N2696)-SUM(I2696,L2696,O2696,P2696))</f>
        <v>0</v>
      </c>
      <c r="R2696" s="17"/>
      <c r="S2696" s="17"/>
      <c r="T2696" s="17"/>
      <c r="U2696" s="62">
        <f t="shared" si="531"/>
        <v>0</v>
      </c>
      <c r="V2696" s="63">
        <f>IF(ISBLANK($B2696),0,VLOOKUP($B2696,Listen!$A$2:$C$45,2,FALSE))</f>
        <v>0</v>
      </c>
      <c r="W2696" s="63">
        <f>IF(ISBLANK($B2696),0,VLOOKUP($B2696,Listen!$A$2:$C$45,3,FALSE))</f>
        <v>0</v>
      </c>
      <c r="X2696" s="49">
        <f t="shared" si="530"/>
        <v>0</v>
      </c>
      <c r="Y2696" s="49">
        <f t="shared" si="529"/>
        <v>0</v>
      </c>
      <c r="Z2696" s="49">
        <f t="shared" si="529"/>
        <v>0</v>
      </c>
      <c r="AA2696" s="49">
        <f t="shared" si="529"/>
        <v>0</v>
      </c>
      <c r="AB2696" s="49">
        <f t="shared" si="529"/>
        <v>0</v>
      </c>
      <c r="AC2696" s="49">
        <f t="shared" si="529"/>
        <v>0</v>
      </c>
      <c r="AD2696" s="49">
        <f t="shared" si="529"/>
        <v>0</v>
      </c>
      <c r="AE2696" s="51">
        <f t="shared" si="528"/>
        <v>0</v>
      </c>
      <c r="AF2696" s="51">
        <f>IF(C2696=A_Stammdaten!$B$12,D_SAV!$U2696-D_SAV!$AG2696,HLOOKUP(A_Stammdaten!$B$12-1,$AH$4:$AN$4004,ROW(C2696)-3,FALSE)-$AG2696)</f>
        <v>0</v>
      </c>
      <c r="AG2696" s="51">
        <f>HLOOKUP(A_Stammdaten!$B$12,$AH$4:$AN$4004,ROW(C2696)-3,FALSE)</f>
        <v>0</v>
      </c>
      <c r="AH2696" s="51">
        <f t="shared" si="532"/>
        <v>0</v>
      </c>
      <c r="AI2696" s="51">
        <f t="shared" si="533"/>
        <v>0</v>
      </c>
      <c r="AJ2696" s="51">
        <f t="shared" si="534"/>
        <v>0</v>
      </c>
      <c r="AK2696" s="51">
        <f t="shared" si="535"/>
        <v>0</v>
      </c>
      <c r="AL2696" s="51">
        <f t="shared" si="536"/>
        <v>0</v>
      </c>
      <c r="AM2696" s="51">
        <f t="shared" si="537"/>
        <v>0</v>
      </c>
      <c r="AN2696" s="51">
        <f t="shared" si="538"/>
        <v>0</v>
      </c>
    </row>
    <row r="2697" spans="1:40" x14ac:dyDescent="0.25">
      <c r="A2697" s="17"/>
      <c r="B2697" s="17"/>
      <c r="C2697" s="35"/>
      <c r="D2697" s="17"/>
      <c r="E2697" s="17"/>
      <c r="F2697" s="17"/>
      <c r="G2697" s="62">
        <f t="shared" si="539"/>
        <v>0</v>
      </c>
      <c r="H2697" s="17"/>
      <c r="I2697" s="17"/>
      <c r="J2697" s="17"/>
      <c r="K2697" s="17"/>
      <c r="L2697" s="17"/>
      <c r="M2697" s="17"/>
      <c r="N2697" s="17"/>
      <c r="O2697" s="17"/>
      <c r="P2697" s="115"/>
      <c r="Q2697" s="62">
        <f>IF(C2697&gt;A_Stammdaten!$B$12,0,SUM(G2697,H2697,J2697,K2697,M2697,N2697)-SUM(I2697,L2697,O2697,P2697))</f>
        <v>0</v>
      </c>
      <c r="R2697" s="17"/>
      <c r="S2697" s="17"/>
      <c r="T2697" s="17"/>
      <c r="U2697" s="62">
        <f t="shared" si="531"/>
        <v>0</v>
      </c>
      <c r="V2697" s="63">
        <f>IF(ISBLANK($B2697),0,VLOOKUP($B2697,Listen!$A$2:$C$45,2,FALSE))</f>
        <v>0</v>
      </c>
      <c r="W2697" s="63">
        <f>IF(ISBLANK($B2697),0,VLOOKUP($B2697,Listen!$A$2:$C$45,3,FALSE))</f>
        <v>0</v>
      </c>
      <c r="X2697" s="49">
        <f t="shared" si="530"/>
        <v>0</v>
      </c>
      <c r="Y2697" s="49">
        <f t="shared" si="529"/>
        <v>0</v>
      </c>
      <c r="Z2697" s="49">
        <f t="shared" si="529"/>
        <v>0</v>
      </c>
      <c r="AA2697" s="49">
        <f t="shared" si="529"/>
        <v>0</v>
      </c>
      <c r="AB2697" s="49">
        <f t="shared" si="529"/>
        <v>0</v>
      </c>
      <c r="AC2697" s="49">
        <f t="shared" si="529"/>
        <v>0</v>
      </c>
      <c r="AD2697" s="49">
        <f t="shared" si="529"/>
        <v>0</v>
      </c>
      <c r="AE2697" s="51">
        <f t="shared" si="528"/>
        <v>0</v>
      </c>
      <c r="AF2697" s="51">
        <f>IF(C2697=A_Stammdaten!$B$12,D_SAV!$U2697-D_SAV!$AG2697,HLOOKUP(A_Stammdaten!$B$12-1,$AH$4:$AN$4004,ROW(C2697)-3,FALSE)-$AG2697)</f>
        <v>0</v>
      </c>
      <c r="AG2697" s="51">
        <f>HLOOKUP(A_Stammdaten!$B$12,$AH$4:$AN$4004,ROW(C2697)-3,FALSE)</f>
        <v>0</v>
      </c>
      <c r="AH2697" s="51">
        <f t="shared" si="532"/>
        <v>0</v>
      </c>
      <c r="AI2697" s="51">
        <f t="shared" si="533"/>
        <v>0</v>
      </c>
      <c r="AJ2697" s="51">
        <f t="shared" si="534"/>
        <v>0</v>
      </c>
      <c r="AK2697" s="51">
        <f t="shared" si="535"/>
        <v>0</v>
      </c>
      <c r="AL2697" s="51">
        <f t="shared" si="536"/>
        <v>0</v>
      </c>
      <c r="AM2697" s="51">
        <f t="shared" si="537"/>
        <v>0</v>
      </c>
      <c r="AN2697" s="51">
        <f t="shared" si="538"/>
        <v>0</v>
      </c>
    </row>
    <row r="2698" spans="1:40" x14ac:dyDescent="0.25">
      <c r="A2698" s="17"/>
      <c r="B2698" s="17"/>
      <c r="C2698" s="35"/>
      <c r="D2698" s="17"/>
      <c r="E2698" s="17"/>
      <c r="F2698" s="17"/>
      <c r="G2698" s="62">
        <f t="shared" si="539"/>
        <v>0</v>
      </c>
      <c r="H2698" s="17"/>
      <c r="I2698" s="17"/>
      <c r="J2698" s="17"/>
      <c r="K2698" s="17"/>
      <c r="L2698" s="17"/>
      <c r="M2698" s="17"/>
      <c r="N2698" s="17"/>
      <c r="O2698" s="17"/>
      <c r="P2698" s="115"/>
      <c r="Q2698" s="62">
        <f>IF(C2698&gt;A_Stammdaten!$B$12,0,SUM(G2698,H2698,J2698,K2698,M2698,N2698)-SUM(I2698,L2698,O2698,P2698))</f>
        <v>0</v>
      </c>
      <c r="R2698" s="17"/>
      <c r="S2698" s="17"/>
      <c r="T2698" s="17"/>
      <c r="U2698" s="62">
        <f t="shared" si="531"/>
        <v>0</v>
      </c>
      <c r="V2698" s="63">
        <f>IF(ISBLANK($B2698),0,VLOOKUP($B2698,Listen!$A$2:$C$45,2,FALSE))</f>
        <v>0</v>
      </c>
      <c r="W2698" s="63">
        <f>IF(ISBLANK($B2698),0,VLOOKUP($B2698,Listen!$A$2:$C$45,3,FALSE))</f>
        <v>0</v>
      </c>
      <c r="X2698" s="49">
        <f t="shared" si="530"/>
        <v>0</v>
      </c>
      <c r="Y2698" s="49">
        <f t="shared" si="529"/>
        <v>0</v>
      </c>
      <c r="Z2698" s="49">
        <f t="shared" si="529"/>
        <v>0</v>
      </c>
      <c r="AA2698" s="49">
        <f t="shared" si="529"/>
        <v>0</v>
      </c>
      <c r="AB2698" s="49">
        <f t="shared" si="529"/>
        <v>0</v>
      </c>
      <c r="AC2698" s="49">
        <f t="shared" si="529"/>
        <v>0</v>
      </c>
      <c r="AD2698" s="49">
        <f t="shared" si="529"/>
        <v>0</v>
      </c>
      <c r="AE2698" s="51">
        <f t="shared" si="528"/>
        <v>0</v>
      </c>
      <c r="AF2698" s="51">
        <f>IF(C2698=A_Stammdaten!$B$12,D_SAV!$U2698-D_SAV!$AG2698,HLOOKUP(A_Stammdaten!$B$12-1,$AH$4:$AN$4004,ROW(C2698)-3,FALSE)-$AG2698)</f>
        <v>0</v>
      </c>
      <c r="AG2698" s="51">
        <f>HLOOKUP(A_Stammdaten!$B$12,$AH$4:$AN$4004,ROW(C2698)-3,FALSE)</f>
        <v>0</v>
      </c>
      <c r="AH2698" s="51">
        <f t="shared" si="532"/>
        <v>0</v>
      </c>
      <c r="AI2698" s="51">
        <f t="shared" si="533"/>
        <v>0</v>
      </c>
      <c r="AJ2698" s="51">
        <f t="shared" si="534"/>
        <v>0</v>
      </c>
      <c r="AK2698" s="51">
        <f t="shared" si="535"/>
        <v>0</v>
      </c>
      <c r="AL2698" s="51">
        <f t="shared" si="536"/>
        <v>0</v>
      </c>
      <c r="AM2698" s="51">
        <f t="shared" si="537"/>
        <v>0</v>
      </c>
      <c r="AN2698" s="51">
        <f t="shared" si="538"/>
        <v>0</v>
      </c>
    </row>
    <row r="2699" spans="1:40" x14ac:dyDescent="0.25">
      <c r="A2699" s="17"/>
      <c r="B2699" s="17"/>
      <c r="C2699" s="35"/>
      <c r="D2699" s="17"/>
      <c r="E2699" s="17"/>
      <c r="F2699" s="17"/>
      <c r="G2699" s="62">
        <f t="shared" si="539"/>
        <v>0</v>
      </c>
      <c r="H2699" s="17"/>
      <c r="I2699" s="17"/>
      <c r="J2699" s="17"/>
      <c r="K2699" s="17"/>
      <c r="L2699" s="17"/>
      <c r="M2699" s="17"/>
      <c r="N2699" s="17"/>
      <c r="O2699" s="17"/>
      <c r="P2699" s="115"/>
      <c r="Q2699" s="62">
        <f>IF(C2699&gt;A_Stammdaten!$B$12,0,SUM(G2699,H2699,J2699,K2699,M2699,N2699)-SUM(I2699,L2699,O2699,P2699))</f>
        <v>0</v>
      </c>
      <c r="R2699" s="17"/>
      <c r="S2699" s="17"/>
      <c r="T2699" s="17"/>
      <c r="U2699" s="62">
        <f t="shared" si="531"/>
        <v>0</v>
      </c>
      <c r="V2699" s="63">
        <f>IF(ISBLANK($B2699),0,VLOOKUP($B2699,Listen!$A$2:$C$45,2,FALSE))</f>
        <v>0</v>
      </c>
      <c r="W2699" s="63">
        <f>IF(ISBLANK($B2699),0,VLOOKUP($B2699,Listen!$A$2:$C$45,3,FALSE))</f>
        <v>0</v>
      </c>
      <c r="X2699" s="49">
        <f t="shared" si="530"/>
        <v>0</v>
      </c>
      <c r="Y2699" s="49">
        <f t="shared" si="529"/>
        <v>0</v>
      </c>
      <c r="Z2699" s="49">
        <f t="shared" si="529"/>
        <v>0</v>
      </c>
      <c r="AA2699" s="49">
        <f t="shared" si="529"/>
        <v>0</v>
      </c>
      <c r="AB2699" s="49">
        <f t="shared" si="529"/>
        <v>0</v>
      </c>
      <c r="AC2699" s="49">
        <f t="shared" si="529"/>
        <v>0</v>
      </c>
      <c r="AD2699" s="49">
        <f t="shared" si="529"/>
        <v>0</v>
      </c>
      <c r="AE2699" s="51">
        <f t="shared" si="528"/>
        <v>0</v>
      </c>
      <c r="AF2699" s="51">
        <f>IF(C2699=A_Stammdaten!$B$12,D_SAV!$U2699-D_SAV!$AG2699,HLOOKUP(A_Stammdaten!$B$12-1,$AH$4:$AN$4004,ROW(C2699)-3,FALSE)-$AG2699)</f>
        <v>0</v>
      </c>
      <c r="AG2699" s="51">
        <f>HLOOKUP(A_Stammdaten!$B$12,$AH$4:$AN$4004,ROW(C2699)-3,FALSE)</f>
        <v>0</v>
      </c>
      <c r="AH2699" s="51">
        <f t="shared" si="532"/>
        <v>0</v>
      </c>
      <c r="AI2699" s="51">
        <f t="shared" si="533"/>
        <v>0</v>
      </c>
      <c r="AJ2699" s="51">
        <f t="shared" si="534"/>
        <v>0</v>
      </c>
      <c r="AK2699" s="51">
        <f t="shared" si="535"/>
        <v>0</v>
      </c>
      <c r="AL2699" s="51">
        <f t="shared" si="536"/>
        <v>0</v>
      </c>
      <c r="AM2699" s="51">
        <f t="shared" si="537"/>
        <v>0</v>
      </c>
      <c r="AN2699" s="51">
        <f t="shared" si="538"/>
        <v>0</v>
      </c>
    </row>
    <row r="2700" spans="1:40" x14ac:dyDescent="0.25">
      <c r="A2700" s="17"/>
      <c r="B2700" s="17"/>
      <c r="C2700" s="35"/>
      <c r="D2700" s="17"/>
      <c r="E2700" s="17"/>
      <c r="F2700" s="17"/>
      <c r="G2700" s="62">
        <f t="shared" si="539"/>
        <v>0</v>
      </c>
      <c r="H2700" s="17"/>
      <c r="I2700" s="17"/>
      <c r="J2700" s="17"/>
      <c r="K2700" s="17"/>
      <c r="L2700" s="17"/>
      <c r="M2700" s="17"/>
      <c r="N2700" s="17"/>
      <c r="O2700" s="17"/>
      <c r="P2700" s="115"/>
      <c r="Q2700" s="62">
        <f>IF(C2700&gt;A_Stammdaten!$B$12,0,SUM(G2700,H2700,J2700,K2700,M2700,N2700)-SUM(I2700,L2700,O2700,P2700))</f>
        <v>0</v>
      </c>
      <c r="R2700" s="17"/>
      <c r="S2700" s="17"/>
      <c r="T2700" s="17"/>
      <c r="U2700" s="62">
        <f t="shared" si="531"/>
        <v>0</v>
      </c>
      <c r="V2700" s="63">
        <f>IF(ISBLANK($B2700),0,VLOOKUP($B2700,Listen!$A$2:$C$45,2,FALSE))</f>
        <v>0</v>
      </c>
      <c r="W2700" s="63">
        <f>IF(ISBLANK($B2700),0,VLOOKUP($B2700,Listen!$A$2:$C$45,3,FALSE))</f>
        <v>0</v>
      </c>
      <c r="X2700" s="49">
        <f t="shared" si="530"/>
        <v>0</v>
      </c>
      <c r="Y2700" s="49">
        <f t="shared" si="529"/>
        <v>0</v>
      </c>
      <c r="Z2700" s="49">
        <f t="shared" si="529"/>
        <v>0</v>
      </c>
      <c r="AA2700" s="49">
        <f t="shared" si="529"/>
        <v>0</v>
      </c>
      <c r="AB2700" s="49">
        <f t="shared" si="529"/>
        <v>0</v>
      </c>
      <c r="AC2700" s="49">
        <f t="shared" si="529"/>
        <v>0</v>
      </c>
      <c r="AD2700" s="49">
        <f t="shared" si="529"/>
        <v>0</v>
      </c>
      <c r="AE2700" s="51">
        <f t="shared" si="528"/>
        <v>0</v>
      </c>
      <c r="AF2700" s="51">
        <f>IF(C2700=A_Stammdaten!$B$12,D_SAV!$U2700-D_SAV!$AG2700,HLOOKUP(A_Stammdaten!$B$12-1,$AH$4:$AN$4004,ROW(C2700)-3,FALSE)-$AG2700)</f>
        <v>0</v>
      </c>
      <c r="AG2700" s="51">
        <f>HLOOKUP(A_Stammdaten!$B$12,$AH$4:$AN$4004,ROW(C2700)-3,FALSE)</f>
        <v>0</v>
      </c>
      <c r="AH2700" s="51">
        <f t="shared" si="532"/>
        <v>0</v>
      </c>
      <c r="AI2700" s="51">
        <f t="shared" si="533"/>
        <v>0</v>
      </c>
      <c r="AJ2700" s="51">
        <f t="shared" si="534"/>
        <v>0</v>
      </c>
      <c r="AK2700" s="51">
        <f t="shared" si="535"/>
        <v>0</v>
      </c>
      <c r="AL2700" s="51">
        <f t="shared" si="536"/>
        <v>0</v>
      </c>
      <c r="AM2700" s="51">
        <f t="shared" si="537"/>
        <v>0</v>
      </c>
      <c r="AN2700" s="51">
        <f t="shared" si="538"/>
        <v>0</v>
      </c>
    </row>
    <row r="2701" spans="1:40" x14ac:dyDescent="0.25">
      <c r="A2701" s="17"/>
      <c r="B2701" s="17"/>
      <c r="C2701" s="35"/>
      <c r="D2701" s="17"/>
      <c r="E2701" s="17"/>
      <c r="F2701" s="17"/>
      <c r="G2701" s="62">
        <f t="shared" si="539"/>
        <v>0</v>
      </c>
      <c r="H2701" s="17"/>
      <c r="I2701" s="17"/>
      <c r="J2701" s="17"/>
      <c r="K2701" s="17"/>
      <c r="L2701" s="17"/>
      <c r="M2701" s="17"/>
      <c r="N2701" s="17"/>
      <c r="O2701" s="17"/>
      <c r="P2701" s="115"/>
      <c r="Q2701" s="62">
        <f>IF(C2701&gt;A_Stammdaten!$B$12,0,SUM(G2701,H2701,J2701,K2701,M2701,N2701)-SUM(I2701,L2701,O2701,P2701))</f>
        <v>0</v>
      </c>
      <c r="R2701" s="17"/>
      <c r="S2701" s="17"/>
      <c r="T2701" s="17"/>
      <c r="U2701" s="62">
        <f t="shared" si="531"/>
        <v>0</v>
      </c>
      <c r="V2701" s="63">
        <f>IF(ISBLANK($B2701),0,VLOOKUP($B2701,Listen!$A$2:$C$45,2,FALSE))</f>
        <v>0</v>
      </c>
      <c r="W2701" s="63">
        <f>IF(ISBLANK($B2701),0,VLOOKUP($B2701,Listen!$A$2:$C$45,3,FALSE))</f>
        <v>0</v>
      </c>
      <c r="X2701" s="49">
        <f t="shared" si="530"/>
        <v>0</v>
      </c>
      <c r="Y2701" s="49">
        <f t="shared" si="529"/>
        <v>0</v>
      </c>
      <c r="Z2701" s="49">
        <f t="shared" si="529"/>
        <v>0</v>
      </c>
      <c r="AA2701" s="49">
        <f t="shared" si="529"/>
        <v>0</v>
      </c>
      <c r="AB2701" s="49">
        <f t="shared" si="529"/>
        <v>0</v>
      </c>
      <c r="AC2701" s="49">
        <f t="shared" si="529"/>
        <v>0</v>
      </c>
      <c r="AD2701" s="49">
        <f t="shared" si="529"/>
        <v>0</v>
      </c>
      <c r="AE2701" s="51">
        <f t="shared" si="528"/>
        <v>0</v>
      </c>
      <c r="AF2701" s="51">
        <f>IF(C2701=A_Stammdaten!$B$12,D_SAV!$U2701-D_SAV!$AG2701,HLOOKUP(A_Stammdaten!$B$12-1,$AH$4:$AN$4004,ROW(C2701)-3,FALSE)-$AG2701)</f>
        <v>0</v>
      </c>
      <c r="AG2701" s="51">
        <f>HLOOKUP(A_Stammdaten!$B$12,$AH$4:$AN$4004,ROW(C2701)-3,FALSE)</f>
        <v>0</v>
      </c>
      <c r="AH2701" s="51">
        <f t="shared" si="532"/>
        <v>0</v>
      </c>
      <c r="AI2701" s="51">
        <f t="shared" si="533"/>
        <v>0</v>
      </c>
      <c r="AJ2701" s="51">
        <f t="shared" si="534"/>
        <v>0</v>
      </c>
      <c r="AK2701" s="51">
        <f t="shared" si="535"/>
        <v>0</v>
      </c>
      <c r="AL2701" s="51">
        <f t="shared" si="536"/>
        <v>0</v>
      </c>
      <c r="AM2701" s="51">
        <f t="shared" si="537"/>
        <v>0</v>
      </c>
      <c r="AN2701" s="51">
        <f t="shared" si="538"/>
        <v>0</v>
      </c>
    </row>
    <row r="2702" spans="1:40" x14ac:dyDescent="0.25">
      <c r="A2702" s="17"/>
      <c r="B2702" s="17"/>
      <c r="C2702" s="35"/>
      <c r="D2702" s="17"/>
      <c r="E2702" s="17"/>
      <c r="F2702" s="17"/>
      <c r="G2702" s="62">
        <f t="shared" si="539"/>
        <v>0</v>
      </c>
      <c r="H2702" s="17"/>
      <c r="I2702" s="17"/>
      <c r="J2702" s="17"/>
      <c r="K2702" s="17"/>
      <c r="L2702" s="17"/>
      <c r="M2702" s="17"/>
      <c r="N2702" s="17"/>
      <c r="O2702" s="17"/>
      <c r="P2702" s="115"/>
      <c r="Q2702" s="62">
        <f>IF(C2702&gt;A_Stammdaten!$B$12,0,SUM(G2702,H2702,J2702,K2702,M2702,N2702)-SUM(I2702,L2702,O2702,P2702))</f>
        <v>0</v>
      </c>
      <c r="R2702" s="17"/>
      <c r="S2702" s="17"/>
      <c r="T2702" s="17"/>
      <c r="U2702" s="62">
        <f t="shared" si="531"/>
        <v>0</v>
      </c>
      <c r="V2702" s="63">
        <f>IF(ISBLANK($B2702),0,VLOOKUP($B2702,Listen!$A$2:$C$45,2,FALSE))</f>
        <v>0</v>
      </c>
      <c r="W2702" s="63">
        <f>IF(ISBLANK($B2702),0,VLOOKUP($B2702,Listen!$A$2:$C$45,3,FALSE))</f>
        <v>0</v>
      </c>
      <c r="X2702" s="49">
        <f t="shared" si="530"/>
        <v>0</v>
      </c>
      <c r="Y2702" s="49">
        <f t="shared" si="529"/>
        <v>0</v>
      </c>
      <c r="Z2702" s="49">
        <f t="shared" si="529"/>
        <v>0</v>
      </c>
      <c r="AA2702" s="49">
        <f t="shared" si="529"/>
        <v>0</v>
      </c>
      <c r="AB2702" s="49">
        <f t="shared" si="529"/>
        <v>0</v>
      </c>
      <c r="AC2702" s="49">
        <f t="shared" si="529"/>
        <v>0</v>
      </c>
      <c r="AD2702" s="49">
        <f t="shared" si="529"/>
        <v>0</v>
      </c>
      <c r="AE2702" s="51">
        <f t="shared" si="528"/>
        <v>0</v>
      </c>
      <c r="AF2702" s="51">
        <f>IF(C2702=A_Stammdaten!$B$12,D_SAV!$U2702-D_SAV!$AG2702,HLOOKUP(A_Stammdaten!$B$12-1,$AH$4:$AN$4004,ROW(C2702)-3,FALSE)-$AG2702)</f>
        <v>0</v>
      </c>
      <c r="AG2702" s="51">
        <f>HLOOKUP(A_Stammdaten!$B$12,$AH$4:$AN$4004,ROW(C2702)-3,FALSE)</f>
        <v>0</v>
      </c>
      <c r="AH2702" s="51">
        <f t="shared" si="532"/>
        <v>0</v>
      </c>
      <c r="AI2702" s="51">
        <f t="shared" si="533"/>
        <v>0</v>
      </c>
      <c r="AJ2702" s="51">
        <f t="shared" si="534"/>
        <v>0</v>
      </c>
      <c r="AK2702" s="51">
        <f t="shared" si="535"/>
        <v>0</v>
      </c>
      <c r="AL2702" s="51">
        <f t="shared" si="536"/>
        <v>0</v>
      </c>
      <c r="AM2702" s="51">
        <f t="shared" si="537"/>
        <v>0</v>
      </c>
      <c r="AN2702" s="51">
        <f t="shared" si="538"/>
        <v>0</v>
      </c>
    </row>
    <row r="2703" spans="1:40" x14ac:dyDescent="0.25">
      <c r="A2703" s="17"/>
      <c r="B2703" s="17"/>
      <c r="C2703" s="35"/>
      <c r="D2703" s="17"/>
      <c r="E2703" s="17"/>
      <c r="F2703" s="17"/>
      <c r="G2703" s="62">
        <f t="shared" si="539"/>
        <v>0</v>
      </c>
      <c r="H2703" s="17"/>
      <c r="I2703" s="17"/>
      <c r="J2703" s="17"/>
      <c r="K2703" s="17"/>
      <c r="L2703" s="17"/>
      <c r="M2703" s="17"/>
      <c r="N2703" s="17"/>
      <c r="O2703" s="17"/>
      <c r="P2703" s="115"/>
      <c r="Q2703" s="62">
        <f>IF(C2703&gt;A_Stammdaten!$B$12,0,SUM(G2703,H2703,J2703,K2703,M2703,N2703)-SUM(I2703,L2703,O2703,P2703))</f>
        <v>0</v>
      </c>
      <c r="R2703" s="17"/>
      <c r="S2703" s="17"/>
      <c r="T2703" s="17"/>
      <c r="U2703" s="62">
        <f t="shared" si="531"/>
        <v>0</v>
      </c>
      <c r="V2703" s="63">
        <f>IF(ISBLANK($B2703),0,VLOOKUP($B2703,Listen!$A$2:$C$45,2,FALSE))</f>
        <v>0</v>
      </c>
      <c r="W2703" s="63">
        <f>IF(ISBLANK($B2703),0,VLOOKUP($B2703,Listen!$A$2:$C$45,3,FALSE))</f>
        <v>0</v>
      </c>
      <c r="X2703" s="49">
        <f t="shared" si="530"/>
        <v>0</v>
      </c>
      <c r="Y2703" s="49">
        <f t="shared" si="529"/>
        <v>0</v>
      </c>
      <c r="Z2703" s="49">
        <f t="shared" si="529"/>
        <v>0</v>
      </c>
      <c r="AA2703" s="49">
        <f t="shared" si="529"/>
        <v>0</v>
      </c>
      <c r="AB2703" s="49">
        <f t="shared" si="529"/>
        <v>0</v>
      </c>
      <c r="AC2703" s="49">
        <f t="shared" si="529"/>
        <v>0</v>
      </c>
      <c r="AD2703" s="49">
        <f t="shared" si="529"/>
        <v>0</v>
      </c>
      <c r="AE2703" s="51">
        <f t="shared" si="528"/>
        <v>0</v>
      </c>
      <c r="AF2703" s="51">
        <f>IF(C2703=A_Stammdaten!$B$12,D_SAV!$U2703-D_SAV!$AG2703,HLOOKUP(A_Stammdaten!$B$12-1,$AH$4:$AN$4004,ROW(C2703)-3,FALSE)-$AG2703)</f>
        <v>0</v>
      </c>
      <c r="AG2703" s="51">
        <f>HLOOKUP(A_Stammdaten!$B$12,$AH$4:$AN$4004,ROW(C2703)-3,FALSE)</f>
        <v>0</v>
      </c>
      <c r="AH2703" s="51">
        <f t="shared" si="532"/>
        <v>0</v>
      </c>
      <c r="AI2703" s="51">
        <f t="shared" si="533"/>
        <v>0</v>
      </c>
      <c r="AJ2703" s="51">
        <f t="shared" si="534"/>
        <v>0</v>
      </c>
      <c r="AK2703" s="51">
        <f t="shared" si="535"/>
        <v>0</v>
      </c>
      <c r="AL2703" s="51">
        <f t="shared" si="536"/>
        <v>0</v>
      </c>
      <c r="AM2703" s="51">
        <f t="shared" si="537"/>
        <v>0</v>
      </c>
      <c r="AN2703" s="51">
        <f t="shared" si="538"/>
        <v>0</v>
      </c>
    </row>
    <row r="2704" spans="1:40" x14ac:dyDescent="0.25">
      <c r="A2704" s="17"/>
      <c r="B2704" s="17"/>
      <c r="C2704" s="35"/>
      <c r="D2704" s="17"/>
      <c r="E2704" s="17"/>
      <c r="F2704" s="17"/>
      <c r="G2704" s="62">
        <f t="shared" si="539"/>
        <v>0</v>
      </c>
      <c r="H2704" s="17"/>
      <c r="I2704" s="17"/>
      <c r="J2704" s="17"/>
      <c r="K2704" s="17"/>
      <c r="L2704" s="17"/>
      <c r="M2704" s="17"/>
      <c r="N2704" s="17"/>
      <c r="O2704" s="17"/>
      <c r="P2704" s="115"/>
      <c r="Q2704" s="62">
        <f>IF(C2704&gt;A_Stammdaten!$B$12,0,SUM(G2704,H2704,J2704,K2704,M2704,N2704)-SUM(I2704,L2704,O2704,P2704))</f>
        <v>0</v>
      </c>
      <c r="R2704" s="17"/>
      <c r="S2704" s="17"/>
      <c r="T2704" s="17"/>
      <c r="U2704" s="62">
        <f t="shared" si="531"/>
        <v>0</v>
      </c>
      <c r="V2704" s="63">
        <f>IF(ISBLANK($B2704),0,VLOOKUP($B2704,Listen!$A$2:$C$45,2,FALSE))</f>
        <v>0</v>
      </c>
      <c r="W2704" s="63">
        <f>IF(ISBLANK($B2704),0,VLOOKUP($B2704,Listen!$A$2:$C$45,3,FALSE))</f>
        <v>0</v>
      </c>
      <c r="X2704" s="49">
        <f t="shared" si="530"/>
        <v>0</v>
      </c>
      <c r="Y2704" s="49">
        <f t="shared" si="529"/>
        <v>0</v>
      </c>
      <c r="Z2704" s="49">
        <f t="shared" si="529"/>
        <v>0</v>
      </c>
      <c r="AA2704" s="49">
        <f t="shared" si="529"/>
        <v>0</v>
      </c>
      <c r="AB2704" s="49">
        <f t="shared" si="529"/>
        <v>0</v>
      </c>
      <c r="AC2704" s="49">
        <f t="shared" si="529"/>
        <v>0</v>
      </c>
      <c r="AD2704" s="49">
        <f t="shared" si="529"/>
        <v>0</v>
      </c>
      <c r="AE2704" s="51">
        <f t="shared" si="528"/>
        <v>0</v>
      </c>
      <c r="AF2704" s="51">
        <f>IF(C2704=A_Stammdaten!$B$12,D_SAV!$U2704-D_SAV!$AG2704,HLOOKUP(A_Stammdaten!$B$12-1,$AH$4:$AN$4004,ROW(C2704)-3,FALSE)-$AG2704)</f>
        <v>0</v>
      </c>
      <c r="AG2704" s="51">
        <f>HLOOKUP(A_Stammdaten!$B$12,$AH$4:$AN$4004,ROW(C2704)-3,FALSE)</f>
        <v>0</v>
      </c>
      <c r="AH2704" s="51">
        <f t="shared" si="532"/>
        <v>0</v>
      </c>
      <c r="AI2704" s="51">
        <f t="shared" si="533"/>
        <v>0</v>
      </c>
      <c r="AJ2704" s="51">
        <f t="shared" si="534"/>
        <v>0</v>
      </c>
      <c r="AK2704" s="51">
        <f t="shared" si="535"/>
        <v>0</v>
      </c>
      <c r="AL2704" s="51">
        <f t="shared" si="536"/>
        <v>0</v>
      </c>
      <c r="AM2704" s="51">
        <f t="shared" si="537"/>
        <v>0</v>
      </c>
      <c r="AN2704" s="51">
        <f t="shared" si="538"/>
        <v>0</v>
      </c>
    </row>
    <row r="2705" spans="1:40" x14ac:dyDescent="0.25">
      <c r="A2705" s="17"/>
      <c r="B2705" s="17"/>
      <c r="C2705" s="35"/>
      <c r="D2705" s="17"/>
      <c r="E2705" s="17"/>
      <c r="F2705" s="17"/>
      <c r="G2705" s="62">
        <f t="shared" si="539"/>
        <v>0</v>
      </c>
      <c r="H2705" s="17"/>
      <c r="I2705" s="17"/>
      <c r="J2705" s="17"/>
      <c r="K2705" s="17"/>
      <c r="L2705" s="17"/>
      <c r="M2705" s="17"/>
      <c r="N2705" s="17"/>
      <c r="O2705" s="17"/>
      <c r="P2705" s="115"/>
      <c r="Q2705" s="62">
        <f>IF(C2705&gt;A_Stammdaten!$B$12,0,SUM(G2705,H2705,J2705,K2705,M2705,N2705)-SUM(I2705,L2705,O2705,P2705))</f>
        <v>0</v>
      </c>
      <c r="R2705" s="17"/>
      <c r="S2705" s="17"/>
      <c r="T2705" s="17"/>
      <c r="U2705" s="62">
        <f t="shared" si="531"/>
        <v>0</v>
      </c>
      <c r="V2705" s="63">
        <f>IF(ISBLANK($B2705),0,VLOOKUP($B2705,Listen!$A$2:$C$45,2,FALSE))</f>
        <v>0</v>
      </c>
      <c r="W2705" s="63">
        <f>IF(ISBLANK($B2705),0,VLOOKUP($B2705,Listen!$A$2:$C$45,3,FALSE))</f>
        <v>0</v>
      </c>
      <c r="X2705" s="49">
        <f t="shared" si="530"/>
        <v>0</v>
      </c>
      <c r="Y2705" s="49">
        <f t="shared" si="529"/>
        <v>0</v>
      </c>
      <c r="Z2705" s="49">
        <f t="shared" si="529"/>
        <v>0</v>
      </c>
      <c r="AA2705" s="49">
        <f t="shared" si="529"/>
        <v>0</v>
      </c>
      <c r="AB2705" s="49">
        <f t="shared" si="529"/>
        <v>0</v>
      </c>
      <c r="AC2705" s="49">
        <f t="shared" si="529"/>
        <v>0</v>
      </c>
      <c r="AD2705" s="49">
        <f t="shared" si="529"/>
        <v>0</v>
      </c>
      <c r="AE2705" s="51">
        <f t="shared" si="528"/>
        <v>0</v>
      </c>
      <c r="AF2705" s="51">
        <f>IF(C2705=A_Stammdaten!$B$12,D_SAV!$U2705-D_SAV!$AG2705,HLOOKUP(A_Stammdaten!$B$12-1,$AH$4:$AN$4004,ROW(C2705)-3,FALSE)-$AG2705)</f>
        <v>0</v>
      </c>
      <c r="AG2705" s="51">
        <f>HLOOKUP(A_Stammdaten!$B$12,$AH$4:$AN$4004,ROW(C2705)-3,FALSE)</f>
        <v>0</v>
      </c>
      <c r="AH2705" s="51">
        <f t="shared" si="532"/>
        <v>0</v>
      </c>
      <c r="AI2705" s="51">
        <f t="shared" si="533"/>
        <v>0</v>
      </c>
      <c r="AJ2705" s="51">
        <f t="shared" si="534"/>
        <v>0</v>
      </c>
      <c r="AK2705" s="51">
        <f t="shared" si="535"/>
        <v>0</v>
      </c>
      <c r="AL2705" s="51">
        <f t="shared" si="536"/>
        <v>0</v>
      </c>
      <c r="AM2705" s="51">
        <f t="shared" si="537"/>
        <v>0</v>
      </c>
      <c r="AN2705" s="51">
        <f t="shared" si="538"/>
        <v>0</v>
      </c>
    </row>
    <row r="2706" spans="1:40" x14ac:dyDescent="0.25">
      <c r="A2706" s="17"/>
      <c r="B2706" s="17"/>
      <c r="C2706" s="35"/>
      <c r="D2706" s="17"/>
      <c r="E2706" s="17"/>
      <c r="F2706" s="17"/>
      <c r="G2706" s="62">
        <f t="shared" si="539"/>
        <v>0</v>
      </c>
      <c r="H2706" s="17"/>
      <c r="I2706" s="17"/>
      <c r="J2706" s="17"/>
      <c r="K2706" s="17"/>
      <c r="L2706" s="17"/>
      <c r="M2706" s="17"/>
      <c r="N2706" s="17"/>
      <c r="O2706" s="17"/>
      <c r="P2706" s="115"/>
      <c r="Q2706" s="62">
        <f>IF(C2706&gt;A_Stammdaten!$B$12,0,SUM(G2706,H2706,J2706,K2706,M2706,N2706)-SUM(I2706,L2706,O2706,P2706))</f>
        <v>0</v>
      </c>
      <c r="R2706" s="17"/>
      <c r="S2706" s="17"/>
      <c r="T2706" s="17"/>
      <c r="U2706" s="62">
        <f t="shared" si="531"/>
        <v>0</v>
      </c>
      <c r="V2706" s="63">
        <f>IF(ISBLANK($B2706),0,VLOOKUP($B2706,Listen!$A$2:$C$45,2,FALSE))</f>
        <v>0</v>
      </c>
      <c r="W2706" s="63">
        <f>IF(ISBLANK($B2706),0,VLOOKUP($B2706,Listen!$A$2:$C$45,3,FALSE))</f>
        <v>0</v>
      </c>
      <c r="X2706" s="49">
        <f t="shared" si="530"/>
        <v>0</v>
      </c>
      <c r="Y2706" s="49">
        <f t="shared" si="529"/>
        <v>0</v>
      </c>
      <c r="Z2706" s="49">
        <f t="shared" si="529"/>
        <v>0</v>
      </c>
      <c r="AA2706" s="49">
        <f t="shared" si="529"/>
        <v>0</v>
      </c>
      <c r="AB2706" s="49">
        <f t="shared" si="529"/>
        <v>0</v>
      </c>
      <c r="AC2706" s="49">
        <f t="shared" si="529"/>
        <v>0</v>
      </c>
      <c r="AD2706" s="49">
        <f t="shared" si="529"/>
        <v>0</v>
      </c>
      <c r="AE2706" s="51">
        <f t="shared" si="528"/>
        <v>0</v>
      </c>
      <c r="AF2706" s="51">
        <f>IF(C2706=A_Stammdaten!$B$12,D_SAV!$U2706-D_SAV!$AG2706,HLOOKUP(A_Stammdaten!$B$12-1,$AH$4:$AN$4004,ROW(C2706)-3,FALSE)-$AG2706)</f>
        <v>0</v>
      </c>
      <c r="AG2706" s="51">
        <f>HLOOKUP(A_Stammdaten!$B$12,$AH$4:$AN$4004,ROW(C2706)-3,FALSE)</f>
        <v>0</v>
      </c>
      <c r="AH2706" s="51">
        <f t="shared" si="532"/>
        <v>0</v>
      </c>
      <c r="AI2706" s="51">
        <f t="shared" si="533"/>
        <v>0</v>
      </c>
      <c r="AJ2706" s="51">
        <f t="shared" si="534"/>
        <v>0</v>
      </c>
      <c r="AK2706" s="51">
        <f t="shared" si="535"/>
        <v>0</v>
      </c>
      <c r="AL2706" s="51">
        <f t="shared" si="536"/>
        <v>0</v>
      </c>
      <c r="AM2706" s="51">
        <f t="shared" si="537"/>
        <v>0</v>
      </c>
      <c r="AN2706" s="51">
        <f t="shared" si="538"/>
        <v>0</v>
      </c>
    </row>
    <row r="2707" spans="1:40" x14ac:dyDescent="0.25">
      <c r="A2707" s="17"/>
      <c r="B2707" s="17"/>
      <c r="C2707" s="35"/>
      <c r="D2707" s="17"/>
      <c r="E2707" s="17"/>
      <c r="F2707" s="17"/>
      <c r="G2707" s="62">
        <f t="shared" si="539"/>
        <v>0</v>
      </c>
      <c r="H2707" s="17"/>
      <c r="I2707" s="17"/>
      <c r="J2707" s="17"/>
      <c r="K2707" s="17"/>
      <c r="L2707" s="17"/>
      <c r="M2707" s="17"/>
      <c r="N2707" s="17"/>
      <c r="O2707" s="17"/>
      <c r="P2707" s="115"/>
      <c r="Q2707" s="62">
        <f>IF(C2707&gt;A_Stammdaten!$B$12,0,SUM(G2707,H2707,J2707,K2707,M2707,N2707)-SUM(I2707,L2707,O2707,P2707))</f>
        <v>0</v>
      </c>
      <c r="R2707" s="17"/>
      <c r="S2707" s="17"/>
      <c r="T2707" s="17"/>
      <c r="U2707" s="62">
        <f t="shared" si="531"/>
        <v>0</v>
      </c>
      <c r="V2707" s="63">
        <f>IF(ISBLANK($B2707),0,VLOOKUP($B2707,Listen!$A$2:$C$45,2,FALSE))</f>
        <v>0</v>
      </c>
      <c r="W2707" s="63">
        <f>IF(ISBLANK($B2707),0,VLOOKUP($B2707,Listen!$A$2:$C$45,3,FALSE))</f>
        <v>0</v>
      </c>
      <c r="X2707" s="49">
        <f t="shared" si="530"/>
        <v>0</v>
      </c>
      <c r="Y2707" s="49">
        <f t="shared" si="529"/>
        <v>0</v>
      </c>
      <c r="Z2707" s="49">
        <f t="shared" si="529"/>
        <v>0</v>
      </c>
      <c r="AA2707" s="49">
        <f t="shared" si="529"/>
        <v>0</v>
      </c>
      <c r="AB2707" s="49">
        <f t="shared" si="529"/>
        <v>0</v>
      </c>
      <c r="AC2707" s="49">
        <f t="shared" si="529"/>
        <v>0</v>
      </c>
      <c r="AD2707" s="49">
        <f t="shared" si="529"/>
        <v>0</v>
      </c>
      <c r="AE2707" s="51">
        <f t="shared" si="528"/>
        <v>0</v>
      </c>
      <c r="AF2707" s="51">
        <f>IF(C2707=A_Stammdaten!$B$12,D_SAV!$U2707-D_SAV!$AG2707,HLOOKUP(A_Stammdaten!$B$12-1,$AH$4:$AN$4004,ROW(C2707)-3,FALSE)-$AG2707)</f>
        <v>0</v>
      </c>
      <c r="AG2707" s="51">
        <f>HLOOKUP(A_Stammdaten!$B$12,$AH$4:$AN$4004,ROW(C2707)-3,FALSE)</f>
        <v>0</v>
      </c>
      <c r="AH2707" s="51">
        <f t="shared" si="532"/>
        <v>0</v>
      </c>
      <c r="AI2707" s="51">
        <f t="shared" si="533"/>
        <v>0</v>
      </c>
      <c r="AJ2707" s="51">
        <f t="shared" si="534"/>
        <v>0</v>
      </c>
      <c r="AK2707" s="51">
        <f t="shared" si="535"/>
        <v>0</v>
      </c>
      <c r="AL2707" s="51">
        <f t="shared" si="536"/>
        <v>0</v>
      </c>
      <c r="AM2707" s="51">
        <f t="shared" si="537"/>
        <v>0</v>
      </c>
      <c r="AN2707" s="51">
        <f t="shared" si="538"/>
        <v>0</v>
      </c>
    </row>
    <row r="2708" spans="1:40" x14ac:dyDescent="0.25">
      <c r="A2708" s="17"/>
      <c r="B2708" s="17"/>
      <c r="C2708" s="35"/>
      <c r="D2708" s="17"/>
      <c r="E2708" s="17"/>
      <c r="F2708" s="17"/>
      <c r="G2708" s="62">
        <f t="shared" si="539"/>
        <v>0</v>
      </c>
      <c r="H2708" s="17"/>
      <c r="I2708" s="17"/>
      <c r="J2708" s="17"/>
      <c r="K2708" s="17"/>
      <c r="L2708" s="17"/>
      <c r="M2708" s="17"/>
      <c r="N2708" s="17"/>
      <c r="O2708" s="17"/>
      <c r="P2708" s="115"/>
      <c r="Q2708" s="62">
        <f>IF(C2708&gt;A_Stammdaten!$B$12,0,SUM(G2708,H2708,J2708,K2708,M2708,N2708)-SUM(I2708,L2708,O2708,P2708))</f>
        <v>0</v>
      </c>
      <c r="R2708" s="17"/>
      <c r="S2708" s="17"/>
      <c r="T2708" s="17"/>
      <c r="U2708" s="62">
        <f t="shared" si="531"/>
        <v>0</v>
      </c>
      <c r="V2708" s="63">
        <f>IF(ISBLANK($B2708),0,VLOOKUP($B2708,Listen!$A$2:$C$45,2,FALSE))</f>
        <v>0</v>
      </c>
      <c r="W2708" s="63">
        <f>IF(ISBLANK($B2708),0,VLOOKUP($B2708,Listen!$A$2:$C$45,3,FALSE))</f>
        <v>0</v>
      </c>
      <c r="X2708" s="49">
        <f t="shared" si="530"/>
        <v>0</v>
      </c>
      <c r="Y2708" s="49">
        <f t="shared" si="529"/>
        <v>0</v>
      </c>
      <c r="Z2708" s="49">
        <f t="shared" si="529"/>
        <v>0</v>
      </c>
      <c r="AA2708" s="49">
        <f t="shared" si="529"/>
        <v>0</v>
      </c>
      <c r="AB2708" s="49">
        <f t="shared" si="529"/>
        <v>0</v>
      </c>
      <c r="AC2708" s="49">
        <f t="shared" si="529"/>
        <v>0</v>
      </c>
      <c r="AD2708" s="49">
        <f t="shared" si="529"/>
        <v>0</v>
      </c>
      <c r="AE2708" s="51">
        <f t="shared" si="528"/>
        <v>0</v>
      </c>
      <c r="AF2708" s="51">
        <f>IF(C2708=A_Stammdaten!$B$12,D_SAV!$U2708-D_SAV!$AG2708,HLOOKUP(A_Stammdaten!$B$12-1,$AH$4:$AN$4004,ROW(C2708)-3,FALSE)-$AG2708)</f>
        <v>0</v>
      </c>
      <c r="AG2708" s="51">
        <f>HLOOKUP(A_Stammdaten!$B$12,$AH$4:$AN$4004,ROW(C2708)-3,FALSE)</f>
        <v>0</v>
      </c>
      <c r="AH2708" s="51">
        <f t="shared" si="532"/>
        <v>0</v>
      </c>
      <c r="AI2708" s="51">
        <f t="shared" si="533"/>
        <v>0</v>
      </c>
      <c r="AJ2708" s="51">
        <f t="shared" si="534"/>
        <v>0</v>
      </c>
      <c r="AK2708" s="51">
        <f t="shared" si="535"/>
        <v>0</v>
      </c>
      <c r="AL2708" s="51">
        <f t="shared" si="536"/>
        <v>0</v>
      </c>
      <c r="AM2708" s="51">
        <f t="shared" si="537"/>
        <v>0</v>
      </c>
      <c r="AN2708" s="51">
        <f t="shared" si="538"/>
        <v>0</v>
      </c>
    </row>
    <row r="2709" spans="1:40" x14ac:dyDescent="0.25">
      <c r="A2709" s="17"/>
      <c r="B2709" s="17"/>
      <c r="C2709" s="35"/>
      <c r="D2709" s="17"/>
      <c r="E2709" s="17"/>
      <c r="F2709" s="17"/>
      <c r="G2709" s="62">
        <f t="shared" si="539"/>
        <v>0</v>
      </c>
      <c r="H2709" s="17"/>
      <c r="I2709" s="17"/>
      <c r="J2709" s="17"/>
      <c r="K2709" s="17"/>
      <c r="L2709" s="17"/>
      <c r="M2709" s="17"/>
      <c r="N2709" s="17"/>
      <c r="O2709" s="17"/>
      <c r="P2709" s="115"/>
      <c r="Q2709" s="62">
        <f>IF(C2709&gt;A_Stammdaten!$B$12,0,SUM(G2709,H2709,J2709,K2709,M2709,N2709)-SUM(I2709,L2709,O2709,P2709))</f>
        <v>0</v>
      </c>
      <c r="R2709" s="17"/>
      <c r="S2709" s="17"/>
      <c r="T2709" s="17"/>
      <c r="U2709" s="62">
        <f t="shared" si="531"/>
        <v>0</v>
      </c>
      <c r="V2709" s="63">
        <f>IF(ISBLANK($B2709),0,VLOOKUP($B2709,Listen!$A$2:$C$45,2,FALSE))</f>
        <v>0</v>
      </c>
      <c r="W2709" s="63">
        <f>IF(ISBLANK($B2709),0,VLOOKUP($B2709,Listen!$A$2:$C$45,3,FALSE))</f>
        <v>0</v>
      </c>
      <c r="X2709" s="49">
        <f t="shared" si="530"/>
        <v>0</v>
      </c>
      <c r="Y2709" s="49">
        <f t="shared" si="529"/>
        <v>0</v>
      </c>
      <c r="Z2709" s="49">
        <f t="shared" si="529"/>
        <v>0</v>
      </c>
      <c r="AA2709" s="49">
        <f t="shared" si="529"/>
        <v>0</v>
      </c>
      <c r="AB2709" s="49">
        <f t="shared" si="529"/>
        <v>0</v>
      </c>
      <c r="AC2709" s="49">
        <f t="shared" si="529"/>
        <v>0</v>
      </c>
      <c r="AD2709" s="49">
        <f t="shared" si="529"/>
        <v>0</v>
      </c>
      <c r="AE2709" s="51">
        <f t="shared" ref="AE2709:AE2772" si="540">AG2709+AF2709</f>
        <v>0</v>
      </c>
      <c r="AF2709" s="51">
        <f>IF(C2709=A_Stammdaten!$B$12,D_SAV!$U2709-D_SAV!$AG2709,HLOOKUP(A_Stammdaten!$B$12-1,$AH$4:$AN$4004,ROW(C2709)-3,FALSE)-$AG2709)</f>
        <v>0</v>
      </c>
      <c r="AG2709" s="51">
        <f>HLOOKUP(A_Stammdaten!$B$12,$AH$4:$AN$4004,ROW(C2709)-3,FALSE)</f>
        <v>0</v>
      </c>
      <c r="AH2709" s="51">
        <f t="shared" si="532"/>
        <v>0</v>
      </c>
      <c r="AI2709" s="51">
        <f t="shared" si="533"/>
        <v>0</v>
      </c>
      <c r="AJ2709" s="51">
        <f t="shared" si="534"/>
        <v>0</v>
      </c>
      <c r="AK2709" s="51">
        <f t="shared" si="535"/>
        <v>0</v>
      </c>
      <c r="AL2709" s="51">
        <f t="shared" si="536"/>
        <v>0</v>
      </c>
      <c r="AM2709" s="51">
        <f t="shared" si="537"/>
        <v>0</v>
      </c>
      <c r="AN2709" s="51">
        <f t="shared" si="538"/>
        <v>0</v>
      </c>
    </row>
    <row r="2710" spans="1:40" x14ac:dyDescent="0.25">
      <c r="A2710" s="17"/>
      <c r="B2710" s="17"/>
      <c r="C2710" s="35"/>
      <c r="D2710" s="17"/>
      <c r="E2710" s="17"/>
      <c r="F2710" s="17"/>
      <c r="G2710" s="62">
        <f t="shared" si="539"/>
        <v>0</v>
      </c>
      <c r="H2710" s="17"/>
      <c r="I2710" s="17"/>
      <c r="J2710" s="17"/>
      <c r="K2710" s="17"/>
      <c r="L2710" s="17"/>
      <c r="M2710" s="17"/>
      <c r="N2710" s="17"/>
      <c r="O2710" s="17"/>
      <c r="P2710" s="115"/>
      <c r="Q2710" s="62">
        <f>IF(C2710&gt;A_Stammdaten!$B$12,0,SUM(G2710,H2710,J2710,K2710,M2710,N2710)-SUM(I2710,L2710,O2710,P2710))</f>
        <v>0</v>
      </c>
      <c r="R2710" s="17"/>
      <c r="S2710" s="17"/>
      <c r="T2710" s="17"/>
      <c r="U2710" s="62">
        <f t="shared" si="531"/>
        <v>0</v>
      </c>
      <c r="V2710" s="63">
        <f>IF(ISBLANK($B2710),0,VLOOKUP($B2710,Listen!$A$2:$C$45,2,FALSE))</f>
        <v>0</v>
      </c>
      <c r="W2710" s="63">
        <f>IF(ISBLANK($B2710),0,VLOOKUP($B2710,Listen!$A$2:$C$45,3,FALSE))</f>
        <v>0</v>
      </c>
      <c r="X2710" s="49">
        <f t="shared" si="530"/>
        <v>0</v>
      </c>
      <c r="Y2710" s="49">
        <f t="shared" si="529"/>
        <v>0</v>
      </c>
      <c r="Z2710" s="49">
        <f t="shared" si="529"/>
        <v>0</v>
      </c>
      <c r="AA2710" s="49">
        <f t="shared" si="529"/>
        <v>0</v>
      </c>
      <c r="AB2710" s="49">
        <f t="shared" si="529"/>
        <v>0</v>
      </c>
      <c r="AC2710" s="49">
        <f t="shared" si="529"/>
        <v>0</v>
      </c>
      <c r="AD2710" s="49">
        <f t="shared" si="529"/>
        <v>0</v>
      </c>
      <c r="AE2710" s="51">
        <f t="shared" si="540"/>
        <v>0</v>
      </c>
      <c r="AF2710" s="51">
        <f>IF(C2710=A_Stammdaten!$B$12,D_SAV!$U2710-D_SAV!$AG2710,HLOOKUP(A_Stammdaten!$B$12-1,$AH$4:$AN$4004,ROW(C2710)-3,FALSE)-$AG2710)</f>
        <v>0</v>
      </c>
      <c r="AG2710" s="51">
        <f>HLOOKUP(A_Stammdaten!$B$12,$AH$4:$AN$4004,ROW(C2710)-3,FALSE)</f>
        <v>0</v>
      </c>
      <c r="AH2710" s="51">
        <f t="shared" si="532"/>
        <v>0</v>
      </c>
      <c r="AI2710" s="51">
        <f t="shared" si="533"/>
        <v>0</v>
      </c>
      <c r="AJ2710" s="51">
        <f t="shared" si="534"/>
        <v>0</v>
      </c>
      <c r="AK2710" s="51">
        <f t="shared" si="535"/>
        <v>0</v>
      </c>
      <c r="AL2710" s="51">
        <f t="shared" si="536"/>
        <v>0</v>
      </c>
      <c r="AM2710" s="51">
        <f t="shared" si="537"/>
        <v>0</v>
      </c>
      <c r="AN2710" s="51">
        <f t="shared" si="538"/>
        <v>0</v>
      </c>
    </row>
    <row r="2711" spans="1:40" x14ac:dyDescent="0.25">
      <c r="A2711" s="17"/>
      <c r="B2711" s="17"/>
      <c r="C2711" s="35"/>
      <c r="D2711" s="17"/>
      <c r="E2711" s="17"/>
      <c r="F2711" s="17"/>
      <c r="G2711" s="62">
        <f t="shared" si="539"/>
        <v>0</v>
      </c>
      <c r="H2711" s="17"/>
      <c r="I2711" s="17"/>
      <c r="J2711" s="17"/>
      <c r="K2711" s="17"/>
      <c r="L2711" s="17"/>
      <c r="M2711" s="17"/>
      <c r="N2711" s="17"/>
      <c r="O2711" s="17"/>
      <c r="P2711" s="115"/>
      <c r="Q2711" s="62">
        <f>IF(C2711&gt;A_Stammdaten!$B$12,0,SUM(G2711,H2711,J2711,K2711,M2711,N2711)-SUM(I2711,L2711,O2711,P2711))</f>
        <v>0</v>
      </c>
      <c r="R2711" s="17"/>
      <c r="S2711" s="17"/>
      <c r="T2711" s="17"/>
      <c r="U2711" s="62">
        <f t="shared" si="531"/>
        <v>0</v>
      </c>
      <c r="V2711" s="63">
        <f>IF(ISBLANK($B2711),0,VLOOKUP($B2711,Listen!$A$2:$C$45,2,FALSE))</f>
        <v>0</v>
      </c>
      <c r="W2711" s="63">
        <f>IF(ISBLANK($B2711),0,VLOOKUP($B2711,Listen!$A$2:$C$45,3,FALSE))</f>
        <v>0</v>
      </c>
      <c r="X2711" s="49">
        <f t="shared" si="530"/>
        <v>0</v>
      </c>
      <c r="Y2711" s="49">
        <f t="shared" si="529"/>
        <v>0</v>
      </c>
      <c r="Z2711" s="49">
        <f t="shared" si="529"/>
        <v>0</v>
      </c>
      <c r="AA2711" s="49">
        <f t="shared" si="529"/>
        <v>0</v>
      </c>
      <c r="AB2711" s="49">
        <f t="shared" si="529"/>
        <v>0</v>
      </c>
      <c r="AC2711" s="49">
        <f t="shared" si="529"/>
        <v>0</v>
      </c>
      <c r="AD2711" s="49">
        <f t="shared" si="529"/>
        <v>0</v>
      </c>
      <c r="AE2711" s="51">
        <f t="shared" si="540"/>
        <v>0</v>
      </c>
      <c r="AF2711" s="51">
        <f>IF(C2711=A_Stammdaten!$B$12,D_SAV!$U2711-D_SAV!$AG2711,HLOOKUP(A_Stammdaten!$B$12-1,$AH$4:$AN$4004,ROW(C2711)-3,FALSE)-$AG2711)</f>
        <v>0</v>
      </c>
      <c r="AG2711" s="51">
        <f>HLOOKUP(A_Stammdaten!$B$12,$AH$4:$AN$4004,ROW(C2711)-3,FALSE)</f>
        <v>0</v>
      </c>
      <c r="AH2711" s="51">
        <f t="shared" si="532"/>
        <v>0</v>
      </c>
      <c r="AI2711" s="51">
        <f t="shared" si="533"/>
        <v>0</v>
      </c>
      <c r="AJ2711" s="51">
        <f t="shared" si="534"/>
        <v>0</v>
      </c>
      <c r="AK2711" s="51">
        <f t="shared" si="535"/>
        <v>0</v>
      </c>
      <c r="AL2711" s="51">
        <f t="shared" si="536"/>
        <v>0</v>
      </c>
      <c r="AM2711" s="51">
        <f t="shared" si="537"/>
        <v>0</v>
      </c>
      <c r="AN2711" s="51">
        <f t="shared" si="538"/>
        <v>0</v>
      </c>
    </row>
    <row r="2712" spans="1:40" x14ac:dyDescent="0.25">
      <c r="A2712" s="17"/>
      <c r="B2712" s="17"/>
      <c r="C2712" s="35"/>
      <c r="D2712" s="17"/>
      <c r="E2712" s="17"/>
      <c r="F2712" s="17"/>
      <c r="G2712" s="62">
        <f t="shared" si="539"/>
        <v>0</v>
      </c>
      <c r="H2712" s="17"/>
      <c r="I2712" s="17"/>
      <c r="J2712" s="17"/>
      <c r="K2712" s="17"/>
      <c r="L2712" s="17"/>
      <c r="M2712" s="17"/>
      <c r="N2712" s="17"/>
      <c r="O2712" s="17"/>
      <c r="P2712" s="115"/>
      <c r="Q2712" s="62">
        <f>IF(C2712&gt;A_Stammdaten!$B$12,0,SUM(G2712,H2712,J2712,K2712,M2712,N2712)-SUM(I2712,L2712,O2712,P2712))</f>
        <v>0</v>
      </c>
      <c r="R2712" s="17"/>
      <c r="S2712" s="17"/>
      <c r="T2712" s="17"/>
      <c r="U2712" s="62">
        <f t="shared" si="531"/>
        <v>0</v>
      </c>
      <c r="V2712" s="63">
        <f>IF(ISBLANK($B2712),0,VLOOKUP($B2712,Listen!$A$2:$C$45,2,FALSE))</f>
        <v>0</v>
      </c>
      <c r="W2712" s="63">
        <f>IF(ISBLANK($B2712),0,VLOOKUP($B2712,Listen!$A$2:$C$45,3,FALSE))</f>
        <v>0</v>
      </c>
      <c r="X2712" s="49">
        <f t="shared" si="530"/>
        <v>0</v>
      </c>
      <c r="Y2712" s="49">
        <f t="shared" si="529"/>
        <v>0</v>
      </c>
      <c r="Z2712" s="49">
        <f t="shared" si="529"/>
        <v>0</v>
      </c>
      <c r="AA2712" s="49">
        <f t="shared" si="529"/>
        <v>0</v>
      </c>
      <c r="AB2712" s="49">
        <f t="shared" si="529"/>
        <v>0</v>
      </c>
      <c r="AC2712" s="49">
        <f t="shared" si="529"/>
        <v>0</v>
      </c>
      <c r="AD2712" s="49">
        <f t="shared" si="529"/>
        <v>0</v>
      </c>
      <c r="AE2712" s="51">
        <f t="shared" si="540"/>
        <v>0</v>
      </c>
      <c r="AF2712" s="51">
        <f>IF(C2712=A_Stammdaten!$B$12,D_SAV!$U2712-D_SAV!$AG2712,HLOOKUP(A_Stammdaten!$B$12-1,$AH$4:$AN$4004,ROW(C2712)-3,FALSE)-$AG2712)</f>
        <v>0</v>
      </c>
      <c r="AG2712" s="51">
        <f>HLOOKUP(A_Stammdaten!$B$12,$AH$4:$AN$4004,ROW(C2712)-3,FALSE)</f>
        <v>0</v>
      </c>
      <c r="AH2712" s="51">
        <f t="shared" si="532"/>
        <v>0</v>
      </c>
      <c r="AI2712" s="51">
        <f t="shared" si="533"/>
        <v>0</v>
      </c>
      <c r="AJ2712" s="51">
        <f t="shared" si="534"/>
        <v>0</v>
      </c>
      <c r="AK2712" s="51">
        <f t="shared" si="535"/>
        <v>0</v>
      </c>
      <c r="AL2712" s="51">
        <f t="shared" si="536"/>
        <v>0</v>
      </c>
      <c r="AM2712" s="51">
        <f t="shared" si="537"/>
        <v>0</v>
      </c>
      <c r="AN2712" s="51">
        <f t="shared" si="538"/>
        <v>0</v>
      </c>
    </row>
    <row r="2713" spans="1:40" x14ac:dyDescent="0.25">
      <c r="A2713" s="17"/>
      <c r="B2713" s="17"/>
      <c r="C2713" s="35"/>
      <c r="D2713" s="17"/>
      <c r="E2713" s="17"/>
      <c r="F2713" s="17"/>
      <c r="G2713" s="62">
        <f t="shared" si="539"/>
        <v>0</v>
      </c>
      <c r="H2713" s="17"/>
      <c r="I2713" s="17"/>
      <c r="J2713" s="17"/>
      <c r="K2713" s="17"/>
      <c r="L2713" s="17"/>
      <c r="M2713" s="17"/>
      <c r="N2713" s="17"/>
      <c r="O2713" s="17"/>
      <c r="P2713" s="115"/>
      <c r="Q2713" s="62">
        <f>IF(C2713&gt;A_Stammdaten!$B$12,0,SUM(G2713,H2713,J2713,K2713,M2713,N2713)-SUM(I2713,L2713,O2713,P2713))</f>
        <v>0</v>
      </c>
      <c r="R2713" s="17"/>
      <c r="S2713" s="17"/>
      <c r="T2713" s="17"/>
      <c r="U2713" s="62">
        <f t="shared" si="531"/>
        <v>0</v>
      </c>
      <c r="V2713" s="63">
        <f>IF(ISBLANK($B2713),0,VLOOKUP($B2713,Listen!$A$2:$C$45,2,FALSE))</f>
        <v>0</v>
      </c>
      <c r="W2713" s="63">
        <f>IF(ISBLANK($B2713),0,VLOOKUP($B2713,Listen!$A$2:$C$45,3,FALSE))</f>
        <v>0</v>
      </c>
      <c r="X2713" s="49">
        <f t="shared" si="530"/>
        <v>0</v>
      </c>
      <c r="Y2713" s="49">
        <f t="shared" si="529"/>
        <v>0</v>
      </c>
      <c r="Z2713" s="49">
        <f t="shared" si="529"/>
        <v>0</v>
      </c>
      <c r="AA2713" s="49">
        <f t="shared" si="529"/>
        <v>0</v>
      </c>
      <c r="AB2713" s="49">
        <f t="shared" si="529"/>
        <v>0</v>
      </c>
      <c r="AC2713" s="49">
        <f t="shared" si="529"/>
        <v>0</v>
      </c>
      <c r="AD2713" s="49">
        <f t="shared" si="529"/>
        <v>0</v>
      </c>
      <c r="AE2713" s="51">
        <f t="shared" si="540"/>
        <v>0</v>
      </c>
      <c r="AF2713" s="51">
        <f>IF(C2713=A_Stammdaten!$B$12,D_SAV!$U2713-D_SAV!$AG2713,HLOOKUP(A_Stammdaten!$B$12-1,$AH$4:$AN$4004,ROW(C2713)-3,FALSE)-$AG2713)</f>
        <v>0</v>
      </c>
      <c r="AG2713" s="51">
        <f>HLOOKUP(A_Stammdaten!$B$12,$AH$4:$AN$4004,ROW(C2713)-3,FALSE)</f>
        <v>0</v>
      </c>
      <c r="AH2713" s="51">
        <f t="shared" si="532"/>
        <v>0</v>
      </c>
      <c r="AI2713" s="51">
        <f t="shared" si="533"/>
        <v>0</v>
      </c>
      <c r="AJ2713" s="51">
        <f t="shared" si="534"/>
        <v>0</v>
      </c>
      <c r="AK2713" s="51">
        <f t="shared" si="535"/>
        <v>0</v>
      </c>
      <c r="AL2713" s="51">
        <f t="shared" si="536"/>
        <v>0</v>
      </c>
      <c r="AM2713" s="51">
        <f t="shared" si="537"/>
        <v>0</v>
      </c>
      <c r="AN2713" s="51">
        <f t="shared" si="538"/>
        <v>0</v>
      </c>
    </row>
    <row r="2714" spans="1:40" x14ac:dyDescent="0.25">
      <c r="A2714" s="17"/>
      <c r="B2714" s="17"/>
      <c r="C2714" s="35"/>
      <c r="D2714" s="17"/>
      <c r="E2714" s="17"/>
      <c r="F2714" s="17"/>
      <c r="G2714" s="62">
        <f t="shared" si="539"/>
        <v>0</v>
      </c>
      <c r="H2714" s="17"/>
      <c r="I2714" s="17"/>
      <c r="J2714" s="17"/>
      <c r="K2714" s="17"/>
      <c r="L2714" s="17"/>
      <c r="M2714" s="17"/>
      <c r="N2714" s="17"/>
      <c r="O2714" s="17"/>
      <c r="P2714" s="115"/>
      <c r="Q2714" s="62">
        <f>IF(C2714&gt;A_Stammdaten!$B$12,0,SUM(G2714,H2714,J2714,K2714,M2714,N2714)-SUM(I2714,L2714,O2714,P2714))</f>
        <v>0</v>
      </c>
      <c r="R2714" s="17"/>
      <c r="S2714" s="17"/>
      <c r="T2714" s="17"/>
      <c r="U2714" s="62">
        <f t="shared" si="531"/>
        <v>0</v>
      </c>
      <c r="V2714" s="63">
        <f>IF(ISBLANK($B2714),0,VLOOKUP($B2714,Listen!$A$2:$C$45,2,FALSE))</f>
        <v>0</v>
      </c>
      <c r="W2714" s="63">
        <f>IF(ISBLANK($B2714),0,VLOOKUP($B2714,Listen!$A$2:$C$45,3,FALSE))</f>
        <v>0</v>
      </c>
      <c r="X2714" s="49">
        <f t="shared" si="530"/>
        <v>0</v>
      </c>
      <c r="Y2714" s="49">
        <f t="shared" si="529"/>
        <v>0</v>
      </c>
      <c r="Z2714" s="49">
        <f t="shared" si="529"/>
        <v>0</v>
      </c>
      <c r="AA2714" s="49">
        <f t="shared" si="529"/>
        <v>0</v>
      </c>
      <c r="AB2714" s="49">
        <f t="shared" si="529"/>
        <v>0</v>
      </c>
      <c r="AC2714" s="49">
        <f t="shared" si="529"/>
        <v>0</v>
      </c>
      <c r="AD2714" s="49">
        <f t="shared" si="529"/>
        <v>0</v>
      </c>
      <c r="AE2714" s="51">
        <f t="shared" si="540"/>
        <v>0</v>
      </c>
      <c r="AF2714" s="51">
        <f>IF(C2714=A_Stammdaten!$B$12,D_SAV!$U2714-D_SAV!$AG2714,HLOOKUP(A_Stammdaten!$B$12-1,$AH$4:$AN$4004,ROW(C2714)-3,FALSE)-$AG2714)</f>
        <v>0</v>
      </c>
      <c r="AG2714" s="51">
        <f>HLOOKUP(A_Stammdaten!$B$12,$AH$4:$AN$4004,ROW(C2714)-3,FALSE)</f>
        <v>0</v>
      </c>
      <c r="AH2714" s="51">
        <f t="shared" si="532"/>
        <v>0</v>
      </c>
      <c r="AI2714" s="51">
        <f t="shared" si="533"/>
        <v>0</v>
      </c>
      <c r="AJ2714" s="51">
        <f t="shared" si="534"/>
        <v>0</v>
      </c>
      <c r="AK2714" s="51">
        <f t="shared" si="535"/>
        <v>0</v>
      </c>
      <c r="AL2714" s="51">
        <f t="shared" si="536"/>
        <v>0</v>
      </c>
      <c r="AM2714" s="51">
        <f t="shared" si="537"/>
        <v>0</v>
      </c>
      <c r="AN2714" s="51">
        <f t="shared" si="538"/>
        <v>0</v>
      </c>
    </row>
    <row r="2715" spans="1:40" x14ac:dyDescent="0.25">
      <c r="A2715" s="17"/>
      <c r="B2715" s="17"/>
      <c r="C2715" s="35"/>
      <c r="D2715" s="17"/>
      <c r="E2715" s="17"/>
      <c r="F2715" s="17"/>
      <c r="G2715" s="62">
        <f t="shared" si="539"/>
        <v>0</v>
      </c>
      <c r="H2715" s="17"/>
      <c r="I2715" s="17"/>
      <c r="J2715" s="17"/>
      <c r="K2715" s="17"/>
      <c r="L2715" s="17"/>
      <c r="M2715" s="17"/>
      <c r="N2715" s="17"/>
      <c r="O2715" s="17"/>
      <c r="P2715" s="115"/>
      <c r="Q2715" s="62">
        <f>IF(C2715&gt;A_Stammdaten!$B$12,0,SUM(G2715,H2715,J2715,K2715,M2715,N2715)-SUM(I2715,L2715,O2715,P2715))</f>
        <v>0</v>
      </c>
      <c r="R2715" s="17"/>
      <c r="S2715" s="17"/>
      <c r="T2715" s="17"/>
      <c r="U2715" s="62">
        <f t="shared" si="531"/>
        <v>0</v>
      </c>
      <c r="V2715" s="63">
        <f>IF(ISBLANK($B2715),0,VLOOKUP($B2715,Listen!$A$2:$C$45,2,FALSE))</f>
        <v>0</v>
      </c>
      <c r="W2715" s="63">
        <f>IF(ISBLANK($B2715),0,VLOOKUP($B2715,Listen!$A$2:$C$45,3,FALSE))</f>
        <v>0</v>
      </c>
      <c r="X2715" s="49">
        <f t="shared" si="530"/>
        <v>0</v>
      </c>
      <c r="Y2715" s="49">
        <f t="shared" si="529"/>
        <v>0</v>
      </c>
      <c r="Z2715" s="49">
        <f t="shared" si="529"/>
        <v>0</v>
      </c>
      <c r="AA2715" s="49">
        <f t="shared" si="529"/>
        <v>0</v>
      </c>
      <c r="AB2715" s="49">
        <f t="shared" si="529"/>
        <v>0</v>
      </c>
      <c r="AC2715" s="49">
        <f t="shared" si="529"/>
        <v>0</v>
      </c>
      <c r="AD2715" s="49">
        <f t="shared" si="529"/>
        <v>0</v>
      </c>
      <c r="AE2715" s="51">
        <f t="shared" si="540"/>
        <v>0</v>
      </c>
      <c r="AF2715" s="51">
        <f>IF(C2715=A_Stammdaten!$B$12,D_SAV!$U2715-D_SAV!$AG2715,HLOOKUP(A_Stammdaten!$B$12-1,$AH$4:$AN$4004,ROW(C2715)-3,FALSE)-$AG2715)</f>
        <v>0</v>
      </c>
      <c r="AG2715" s="51">
        <f>HLOOKUP(A_Stammdaten!$B$12,$AH$4:$AN$4004,ROW(C2715)-3,FALSE)</f>
        <v>0</v>
      </c>
      <c r="AH2715" s="51">
        <f t="shared" si="532"/>
        <v>0</v>
      </c>
      <c r="AI2715" s="51">
        <f t="shared" si="533"/>
        <v>0</v>
      </c>
      <c r="AJ2715" s="51">
        <f t="shared" si="534"/>
        <v>0</v>
      </c>
      <c r="AK2715" s="51">
        <f t="shared" si="535"/>
        <v>0</v>
      </c>
      <c r="AL2715" s="51">
        <f t="shared" si="536"/>
        <v>0</v>
      </c>
      <c r="AM2715" s="51">
        <f t="shared" si="537"/>
        <v>0</v>
      </c>
      <c r="AN2715" s="51">
        <f t="shared" si="538"/>
        <v>0</v>
      </c>
    </row>
    <row r="2716" spans="1:40" x14ac:dyDescent="0.25">
      <c r="A2716" s="17"/>
      <c r="B2716" s="17"/>
      <c r="C2716" s="35"/>
      <c r="D2716" s="17"/>
      <c r="E2716" s="17"/>
      <c r="F2716" s="17"/>
      <c r="G2716" s="62">
        <f t="shared" si="539"/>
        <v>0</v>
      </c>
      <c r="H2716" s="17"/>
      <c r="I2716" s="17"/>
      <c r="J2716" s="17"/>
      <c r="K2716" s="17"/>
      <c r="L2716" s="17"/>
      <c r="M2716" s="17"/>
      <c r="N2716" s="17"/>
      <c r="O2716" s="17"/>
      <c r="P2716" s="115"/>
      <c r="Q2716" s="62">
        <f>IF(C2716&gt;A_Stammdaten!$B$12,0,SUM(G2716,H2716,J2716,K2716,M2716,N2716)-SUM(I2716,L2716,O2716,P2716))</f>
        <v>0</v>
      </c>
      <c r="R2716" s="17"/>
      <c r="S2716" s="17"/>
      <c r="T2716" s="17"/>
      <c r="U2716" s="62">
        <f t="shared" si="531"/>
        <v>0</v>
      </c>
      <c r="V2716" s="63">
        <f>IF(ISBLANK($B2716),0,VLOOKUP($B2716,Listen!$A$2:$C$45,2,FALSE))</f>
        <v>0</v>
      </c>
      <c r="W2716" s="63">
        <f>IF(ISBLANK($B2716),0,VLOOKUP($B2716,Listen!$A$2:$C$45,3,FALSE))</f>
        <v>0</v>
      </c>
      <c r="X2716" s="49">
        <f t="shared" si="530"/>
        <v>0</v>
      </c>
      <c r="Y2716" s="49">
        <f t="shared" si="529"/>
        <v>0</v>
      </c>
      <c r="Z2716" s="49">
        <f t="shared" si="529"/>
        <v>0</v>
      </c>
      <c r="AA2716" s="49">
        <f t="shared" si="529"/>
        <v>0</v>
      </c>
      <c r="AB2716" s="49">
        <f t="shared" si="529"/>
        <v>0</v>
      </c>
      <c r="AC2716" s="49">
        <f t="shared" si="529"/>
        <v>0</v>
      </c>
      <c r="AD2716" s="49">
        <f t="shared" si="529"/>
        <v>0</v>
      </c>
      <c r="AE2716" s="51">
        <f t="shared" si="540"/>
        <v>0</v>
      </c>
      <c r="AF2716" s="51">
        <f>IF(C2716=A_Stammdaten!$B$12,D_SAV!$U2716-D_SAV!$AG2716,HLOOKUP(A_Stammdaten!$B$12-1,$AH$4:$AN$4004,ROW(C2716)-3,FALSE)-$AG2716)</f>
        <v>0</v>
      </c>
      <c r="AG2716" s="51">
        <f>HLOOKUP(A_Stammdaten!$B$12,$AH$4:$AN$4004,ROW(C2716)-3,FALSE)</f>
        <v>0</v>
      </c>
      <c r="AH2716" s="51">
        <f t="shared" si="532"/>
        <v>0</v>
      </c>
      <c r="AI2716" s="51">
        <f t="shared" si="533"/>
        <v>0</v>
      </c>
      <c r="AJ2716" s="51">
        <f t="shared" si="534"/>
        <v>0</v>
      </c>
      <c r="AK2716" s="51">
        <f t="shared" si="535"/>
        <v>0</v>
      </c>
      <c r="AL2716" s="51">
        <f t="shared" si="536"/>
        <v>0</v>
      </c>
      <c r="AM2716" s="51">
        <f t="shared" si="537"/>
        <v>0</v>
      </c>
      <c r="AN2716" s="51">
        <f t="shared" si="538"/>
        <v>0</v>
      </c>
    </row>
    <row r="2717" spans="1:40" x14ac:dyDescent="0.25">
      <c r="A2717" s="17"/>
      <c r="B2717" s="17"/>
      <c r="C2717" s="35"/>
      <c r="D2717" s="17"/>
      <c r="E2717" s="17"/>
      <c r="F2717" s="17"/>
      <c r="G2717" s="62">
        <f t="shared" si="539"/>
        <v>0</v>
      </c>
      <c r="H2717" s="17"/>
      <c r="I2717" s="17"/>
      <c r="J2717" s="17"/>
      <c r="K2717" s="17"/>
      <c r="L2717" s="17"/>
      <c r="M2717" s="17"/>
      <c r="N2717" s="17"/>
      <c r="O2717" s="17"/>
      <c r="P2717" s="115"/>
      <c r="Q2717" s="62">
        <f>IF(C2717&gt;A_Stammdaten!$B$12,0,SUM(G2717,H2717,J2717,K2717,M2717,N2717)-SUM(I2717,L2717,O2717,P2717))</f>
        <v>0</v>
      </c>
      <c r="R2717" s="17"/>
      <c r="S2717" s="17"/>
      <c r="T2717" s="17"/>
      <c r="U2717" s="62">
        <f t="shared" si="531"/>
        <v>0</v>
      </c>
      <c r="V2717" s="63">
        <f>IF(ISBLANK($B2717),0,VLOOKUP($B2717,Listen!$A$2:$C$45,2,FALSE))</f>
        <v>0</v>
      </c>
      <c r="W2717" s="63">
        <f>IF(ISBLANK($B2717),0,VLOOKUP($B2717,Listen!$A$2:$C$45,3,FALSE))</f>
        <v>0</v>
      </c>
      <c r="X2717" s="49">
        <f t="shared" si="530"/>
        <v>0</v>
      </c>
      <c r="Y2717" s="49">
        <f t="shared" si="529"/>
        <v>0</v>
      </c>
      <c r="Z2717" s="49">
        <f t="shared" si="529"/>
        <v>0</v>
      </c>
      <c r="AA2717" s="49">
        <f t="shared" si="529"/>
        <v>0</v>
      </c>
      <c r="AB2717" s="49">
        <f t="shared" si="529"/>
        <v>0</v>
      </c>
      <c r="AC2717" s="49">
        <f t="shared" si="529"/>
        <v>0</v>
      </c>
      <c r="AD2717" s="49">
        <f t="shared" si="529"/>
        <v>0</v>
      </c>
      <c r="AE2717" s="51">
        <f t="shared" si="540"/>
        <v>0</v>
      </c>
      <c r="AF2717" s="51">
        <f>IF(C2717=A_Stammdaten!$B$12,D_SAV!$U2717-D_SAV!$AG2717,HLOOKUP(A_Stammdaten!$B$12-1,$AH$4:$AN$4004,ROW(C2717)-3,FALSE)-$AG2717)</f>
        <v>0</v>
      </c>
      <c r="AG2717" s="51">
        <f>HLOOKUP(A_Stammdaten!$B$12,$AH$4:$AN$4004,ROW(C2717)-3,FALSE)</f>
        <v>0</v>
      </c>
      <c r="AH2717" s="51">
        <f t="shared" si="532"/>
        <v>0</v>
      </c>
      <c r="AI2717" s="51">
        <f t="shared" si="533"/>
        <v>0</v>
      </c>
      <c r="AJ2717" s="51">
        <f t="shared" si="534"/>
        <v>0</v>
      </c>
      <c r="AK2717" s="51">
        <f t="shared" si="535"/>
        <v>0</v>
      </c>
      <c r="AL2717" s="51">
        <f t="shared" si="536"/>
        <v>0</v>
      </c>
      <c r="AM2717" s="51">
        <f t="shared" si="537"/>
        <v>0</v>
      </c>
      <c r="AN2717" s="51">
        <f t="shared" si="538"/>
        <v>0</v>
      </c>
    </row>
    <row r="2718" spans="1:40" x14ac:dyDescent="0.25">
      <c r="A2718" s="17"/>
      <c r="B2718" s="17"/>
      <c r="C2718" s="35"/>
      <c r="D2718" s="17"/>
      <c r="E2718" s="17"/>
      <c r="F2718" s="17"/>
      <c r="G2718" s="62">
        <f t="shared" si="539"/>
        <v>0</v>
      </c>
      <c r="H2718" s="17"/>
      <c r="I2718" s="17"/>
      <c r="J2718" s="17"/>
      <c r="K2718" s="17"/>
      <c r="L2718" s="17"/>
      <c r="M2718" s="17"/>
      <c r="N2718" s="17"/>
      <c r="O2718" s="17"/>
      <c r="P2718" s="115"/>
      <c r="Q2718" s="62">
        <f>IF(C2718&gt;A_Stammdaten!$B$12,0,SUM(G2718,H2718,J2718,K2718,M2718,N2718)-SUM(I2718,L2718,O2718,P2718))</f>
        <v>0</v>
      </c>
      <c r="R2718" s="17"/>
      <c r="S2718" s="17"/>
      <c r="T2718" s="17"/>
      <c r="U2718" s="62">
        <f t="shared" si="531"/>
        <v>0</v>
      </c>
      <c r="V2718" s="63">
        <f>IF(ISBLANK($B2718),0,VLOOKUP($B2718,Listen!$A$2:$C$45,2,FALSE))</f>
        <v>0</v>
      </c>
      <c r="W2718" s="63">
        <f>IF(ISBLANK($B2718),0,VLOOKUP($B2718,Listen!$A$2:$C$45,3,FALSE))</f>
        <v>0</v>
      </c>
      <c r="X2718" s="49">
        <f t="shared" si="530"/>
        <v>0</v>
      </c>
      <c r="Y2718" s="49">
        <f t="shared" si="529"/>
        <v>0</v>
      </c>
      <c r="Z2718" s="49">
        <f t="shared" si="529"/>
        <v>0</v>
      </c>
      <c r="AA2718" s="49">
        <f t="shared" si="529"/>
        <v>0</v>
      </c>
      <c r="AB2718" s="49">
        <f t="shared" si="529"/>
        <v>0</v>
      </c>
      <c r="AC2718" s="49">
        <f t="shared" si="529"/>
        <v>0</v>
      </c>
      <c r="AD2718" s="49">
        <f t="shared" si="529"/>
        <v>0</v>
      </c>
      <c r="AE2718" s="51">
        <f t="shared" si="540"/>
        <v>0</v>
      </c>
      <c r="AF2718" s="51">
        <f>IF(C2718=A_Stammdaten!$B$12,D_SAV!$U2718-D_SAV!$AG2718,HLOOKUP(A_Stammdaten!$B$12-1,$AH$4:$AN$4004,ROW(C2718)-3,FALSE)-$AG2718)</f>
        <v>0</v>
      </c>
      <c r="AG2718" s="51">
        <f>HLOOKUP(A_Stammdaten!$B$12,$AH$4:$AN$4004,ROW(C2718)-3,FALSE)</f>
        <v>0</v>
      </c>
      <c r="AH2718" s="51">
        <f t="shared" si="532"/>
        <v>0</v>
      </c>
      <c r="AI2718" s="51">
        <f t="shared" si="533"/>
        <v>0</v>
      </c>
      <c r="AJ2718" s="51">
        <f t="shared" si="534"/>
        <v>0</v>
      </c>
      <c r="AK2718" s="51">
        <f t="shared" si="535"/>
        <v>0</v>
      </c>
      <c r="AL2718" s="51">
        <f t="shared" si="536"/>
        <v>0</v>
      </c>
      <c r="AM2718" s="51">
        <f t="shared" si="537"/>
        <v>0</v>
      </c>
      <c r="AN2718" s="51">
        <f t="shared" si="538"/>
        <v>0</v>
      </c>
    </row>
    <row r="2719" spans="1:40" x14ac:dyDescent="0.25">
      <c r="A2719" s="17"/>
      <c r="B2719" s="17"/>
      <c r="C2719" s="35"/>
      <c r="D2719" s="17"/>
      <c r="E2719" s="17"/>
      <c r="F2719" s="17"/>
      <c r="G2719" s="62">
        <f t="shared" si="539"/>
        <v>0</v>
      </c>
      <c r="H2719" s="17"/>
      <c r="I2719" s="17"/>
      <c r="J2719" s="17"/>
      <c r="K2719" s="17"/>
      <c r="L2719" s="17"/>
      <c r="M2719" s="17"/>
      <c r="N2719" s="17"/>
      <c r="O2719" s="17"/>
      <c r="P2719" s="115"/>
      <c r="Q2719" s="62">
        <f>IF(C2719&gt;A_Stammdaten!$B$12,0,SUM(G2719,H2719,J2719,K2719,M2719,N2719)-SUM(I2719,L2719,O2719,P2719))</f>
        <v>0</v>
      </c>
      <c r="R2719" s="17"/>
      <c r="S2719" s="17"/>
      <c r="T2719" s="17"/>
      <c r="U2719" s="62">
        <f t="shared" si="531"/>
        <v>0</v>
      </c>
      <c r="V2719" s="63">
        <f>IF(ISBLANK($B2719),0,VLOOKUP($B2719,Listen!$A$2:$C$45,2,FALSE))</f>
        <v>0</v>
      </c>
      <c r="W2719" s="63">
        <f>IF(ISBLANK($B2719),0,VLOOKUP($B2719,Listen!$A$2:$C$45,3,FALSE))</f>
        <v>0</v>
      </c>
      <c r="X2719" s="49">
        <f t="shared" si="530"/>
        <v>0</v>
      </c>
      <c r="Y2719" s="49">
        <f t="shared" si="529"/>
        <v>0</v>
      </c>
      <c r="Z2719" s="49">
        <f t="shared" si="529"/>
        <v>0</v>
      </c>
      <c r="AA2719" s="49">
        <f t="shared" si="529"/>
        <v>0</v>
      </c>
      <c r="AB2719" s="49">
        <f t="shared" si="529"/>
        <v>0</v>
      </c>
      <c r="AC2719" s="49">
        <f t="shared" si="529"/>
        <v>0</v>
      </c>
      <c r="AD2719" s="49">
        <f t="shared" si="529"/>
        <v>0</v>
      </c>
      <c r="AE2719" s="51">
        <f t="shared" si="540"/>
        <v>0</v>
      </c>
      <c r="AF2719" s="51">
        <f>IF(C2719=A_Stammdaten!$B$12,D_SAV!$U2719-D_SAV!$AG2719,HLOOKUP(A_Stammdaten!$B$12-1,$AH$4:$AN$4004,ROW(C2719)-3,FALSE)-$AG2719)</f>
        <v>0</v>
      </c>
      <c r="AG2719" s="51">
        <f>HLOOKUP(A_Stammdaten!$B$12,$AH$4:$AN$4004,ROW(C2719)-3,FALSE)</f>
        <v>0</v>
      </c>
      <c r="AH2719" s="51">
        <f t="shared" si="532"/>
        <v>0</v>
      </c>
      <c r="AI2719" s="51">
        <f t="shared" si="533"/>
        <v>0</v>
      </c>
      <c r="AJ2719" s="51">
        <f t="shared" si="534"/>
        <v>0</v>
      </c>
      <c r="AK2719" s="51">
        <f t="shared" si="535"/>
        <v>0</v>
      </c>
      <c r="AL2719" s="51">
        <f t="shared" si="536"/>
        <v>0</v>
      </c>
      <c r="AM2719" s="51">
        <f t="shared" si="537"/>
        <v>0</v>
      </c>
      <c r="AN2719" s="51">
        <f t="shared" si="538"/>
        <v>0</v>
      </c>
    </row>
    <row r="2720" spans="1:40" x14ac:dyDescent="0.25">
      <c r="A2720" s="17"/>
      <c r="B2720" s="17"/>
      <c r="C2720" s="35"/>
      <c r="D2720" s="17"/>
      <c r="E2720" s="17"/>
      <c r="F2720" s="17"/>
      <c r="G2720" s="62">
        <f t="shared" si="539"/>
        <v>0</v>
      </c>
      <c r="H2720" s="17"/>
      <c r="I2720" s="17"/>
      <c r="J2720" s="17"/>
      <c r="K2720" s="17"/>
      <c r="L2720" s="17"/>
      <c r="M2720" s="17"/>
      <c r="N2720" s="17"/>
      <c r="O2720" s="17"/>
      <c r="P2720" s="115"/>
      <c r="Q2720" s="62">
        <f>IF(C2720&gt;A_Stammdaten!$B$12,0,SUM(G2720,H2720,J2720,K2720,M2720,N2720)-SUM(I2720,L2720,O2720,P2720))</f>
        <v>0</v>
      </c>
      <c r="R2720" s="17"/>
      <c r="S2720" s="17"/>
      <c r="T2720" s="17"/>
      <c r="U2720" s="62">
        <f t="shared" si="531"/>
        <v>0</v>
      </c>
      <c r="V2720" s="63">
        <f>IF(ISBLANK($B2720),0,VLOOKUP($B2720,Listen!$A$2:$C$45,2,FALSE))</f>
        <v>0</v>
      </c>
      <c r="W2720" s="63">
        <f>IF(ISBLANK($B2720),0,VLOOKUP($B2720,Listen!$A$2:$C$45,3,FALSE))</f>
        <v>0</v>
      </c>
      <c r="X2720" s="49">
        <f t="shared" si="530"/>
        <v>0</v>
      </c>
      <c r="Y2720" s="49">
        <f t="shared" si="529"/>
        <v>0</v>
      </c>
      <c r="Z2720" s="49">
        <f t="shared" si="529"/>
        <v>0</v>
      </c>
      <c r="AA2720" s="49">
        <f t="shared" si="529"/>
        <v>0</v>
      </c>
      <c r="AB2720" s="49">
        <f t="shared" si="529"/>
        <v>0</v>
      </c>
      <c r="AC2720" s="49">
        <f t="shared" si="529"/>
        <v>0</v>
      </c>
      <c r="AD2720" s="49">
        <f t="shared" si="529"/>
        <v>0</v>
      </c>
      <c r="AE2720" s="51">
        <f t="shared" si="540"/>
        <v>0</v>
      </c>
      <c r="AF2720" s="51">
        <f>IF(C2720=A_Stammdaten!$B$12,D_SAV!$U2720-D_SAV!$AG2720,HLOOKUP(A_Stammdaten!$B$12-1,$AH$4:$AN$4004,ROW(C2720)-3,FALSE)-$AG2720)</f>
        <v>0</v>
      </c>
      <c r="AG2720" s="51">
        <f>HLOOKUP(A_Stammdaten!$B$12,$AH$4:$AN$4004,ROW(C2720)-3,FALSE)</f>
        <v>0</v>
      </c>
      <c r="AH2720" s="51">
        <f t="shared" si="532"/>
        <v>0</v>
      </c>
      <c r="AI2720" s="51">
        <f t="shared" si="533"/>
        <v>0</v>
      </c>
      <c r="AJ2720" s="51">
        <f t="shared" si="534"/>
        <v>0</v>
      </c>
      <c r="AK2720" s="51">
        <f t="shared" si="535"/>
        <v>0</v>
      </c>
      <c r="AL2720" s="51">
        <f t="shared" si="536"/>
        <v>0</v>
      </c>
      <c r="AM2720" s="51">
        <f t="shared" si="537"/>
        <v>0</v>
      </c>
      <c r="AN2720" s="51">
        <f t="shared" si="538"/>
        <v>0</v>
      </c>
    </row>
    <row r="2721" spans="1:40" x14ac:dyDescent="0.25">
      <c r="A2721" s="17"/>
      <c r="B2721" s="17"/>
      <c r="C2721" s="35"/>
      <c r="D2721" s="17"/>
      <c r="E2721" s="17"/>
      <c r="F2721" s="17"/>
      <c r="G2721" s="62">
        <f t="shared" si="539"/>
        <v>0</v>
      </c>
      <c r="H2721" s="17"/>
      <c r="I2721" s="17"/>
      <c r="J2721" s="17"/>
      <c r="K2721" s="17"/>
      <c r="L2721" s="17"/>
      <c r="M2721" s="17"/>
      <c r="N2721" s="17"/>
      <c r="O2721" s="17"/>
      <c r="P2721" s="115"/>
      <c r="Q2721" s="62">
        <f>IF(C2721&gt;A_Stammdaten!$B$12,0,SUM(G2721,H2721,J2721,K2721,M2721,N2721)-SUM(I2721,L2721,O2721,P2721))</f>
        <v>0</v>
      </c>
      <c r="R2721" s="17"/>
      <c r="S2721" s="17"/>
      <c r="T2721" s="17"/>
      <c r="U2721" s="62">
        <f t="shared" si="531"/>
        <v>0</v>
      </c>
      <c r="V2721" s="63">
        <f>IF(ISBLANK($B2721),0,VLOOKUP($B2721,Listen!$A$2:$C$45,2,FALSE))</f>
        <v>0</v>
      </c>
      <c r="W2721" s="63">
        <f>IF(ISBLANK($B2721),0,VLOOKUP($B2721,Listen!$A$2:$C$45,3,FALSE))</f>
        <v>0</v>
      </c>
      <c r="X2721" s="49">
        <f t="shared" si="530"/>
        <v>0</v>
      </c>
      <c r="Y2721" s="49">
        <f t="shared" si="529"/>
        <v>0</v>
      </c>
      <c r="Z2721" s="49">
        <f t="shared" si="529"/>
        <v>0</v>
      </c>
      <c r="AA2721" s="49">
        <f t="shared" si="529"/>
        <v>0</v>
      </c>
      <c r="AB2721" s="49">
        <f t="shared" si="529"/>
        <v>0</v>
      </c>
      <c r="AC2721" s="49">
        <f t="shared" si="529"/>
        <v>0</v>
      </c>
      <c r="AD2721" s="49">
        <f t="shared" si="529"/>
        <v>0</v>
      </c>
      <c r="AE2721" s="51">
        <f t="shared" si="540"/>
        <v>0</v>
      </c>
      <c r="AF2721" s="51">
        <f>IF(C2721=A_Stammdaten!$B$12,D_SAV!$U2721-D_SAV!$AG2721,HLOOKUP(A_Stammdaten!$B$12-1,$AH$4:$AN$4004,ROW(C2721)-3,FALSE)-$AG2721)</f>
        <v>0</v>
      </c>
      <c r="AG2721" s="51">
        <f>HLOOKUP(A_Stammdaten!$B$12,$AH$4:$AN$4004,ROW(C2721)-3,FALSE)</f>
        <v>0</v>
      </c>
      <c r="AH2721" s="51">
        <f t="shared" si="532"/>
        <v>0</v>
      </c>
      <c r="AI2721" s="51">
        <f t="shared" si="533"/>
        <v>0</v>
      </c>
      <c r="AJ2721" s="51">
        <f t="shared" si="534"/>
        <v>0</v>
      </c>
      <c r="AK2721" s="51">
        <f t="shared" si="535"/>
        <v>0</v>
      </c>
      <c r="AL2721" s="51">
        <f t="shared" si="536"/>
        <v>0</v>
      </c>
      <c r="AM2721" s="51">
        <f t="shared" si="537"/>
        <v>0</v>
      </c>
      <c r="AN2721" s="51">
        <f t="shared" si="538"/>
        <v>0</v>
      </c>
    </row>
    <row r="2722" spans="1:40" x14ac:dyDescent="0.25">
      <c r="A2722" s="17"/>
      <c r="B2722" s="17"/>
      <c r="C2722" s="35"/>
      <c r="D2722" s="17"/>
      <c r="E2722" s="17"/>
      <c r="F2722" s="17"/>
      <c r="G2722" s="62">
        <f t="shared" si="539"/>
        <v>0</v>
      </c>
      <c r="H2722" s="17"/>
      <c r="I2722" s="17"/>
      <c r="J2722" s="17"/>
      <c r="K2722" s="17"/>
      <c r="L2722" s="17"/>
      <c r="M2722" s="17"/>
      <c r="N2722" s="17"/>
      <c r="O2722" s="17"/>
      <c r="P2722" s="115"/>
      <c r="Q2722" s="62">
        <f>IF(C2722&gt;A_Stammdaten!$B$12,0,SUM(G2722,H2722,J2722,K2722,M2722,N2722)-SUM(I2722,L2722,O2722,P2722))</f>
        <v>0</v>
      </c>
      <c r="R2722" s="17"/>
      <c r="S2722" s="17"/>
      <c r="T2722" s="17"/>
      <c r="U2722" s="62">
        <f t="shared" si="531"/>
        <v>0</v>
      </c>
      <c r="V2722" s="63">
        <f>IF(ISBLANK($B2722),0,VLOOKUP($B2722,Listen!$A$2:$C$45,2,FALSE))</f>
        <v>0</v>
      </c>
      <c r="W2722" s="63">
        <f>IF(ISBLANK($B2722),0,VLOOKUP($B2722,Listen!$A$2:$C$45,3,FALSE))</f>
        <v>0</v>
      </c>
      <c r="X2722" s="49">
        <f t="shared" si="530"/>
        <v>0</v>
      </c>
      <c r="Y2722" s="49">
        <f t="shared" si="529"/>
        <v>0</v>
      </c>
      <c r="Z2722" s="49">
        <f t="shared" si="529"/>
        <v>0</v>
      </c>
      <c r="AA2722" s="49">
        <f t="shared" si="529"/>
        <v>0</v>
      </c>
      <c r="AB2722" s="49">
        <f t="shared" si="529"/>
        <v>0</v>
      </c>
      <c r="AC2722" s="49">
        <f t="shared" si="529"/>
        <v>0</v>
      </c>
      <c r="AD2722" s="49">
        <f t="shared" si="529"/>
        <v>0</v>
      </c>
      <c r="AE2722" s="51">
        <f t="shared" si="540"/>
        <v>0</v>
      </c>
      <c r="AF2722" s="51">
        <f>IF(C2722=A_Stammdaten!$B$12,D_SAV!$U2722-D_SAV!$AG2722,HLOOKUP(A_Stammdaten!$B$12-1,$AH$4:$AN$4004,ROW(C2722)-3,FALSE)-$AG2722)</f>
        <v>0</v>
      </c>
      <c r="AG2722" s="51">
        <f>HLOOKUP(A_Stammdaten!$B$12,$AH$4:$AN$4004,ROW(C2722)-3,FALSE)</f>
        <v>0</v>
      </c>
      <c r="AH2722" s="51">
        <f t="shared" si="532"/>
        <v>0</v>
      </c>
      <c r="AI2722" s="51">
        <f t="shared" si="533"/>
        <v>0</v>
      </c>
      <c r="AJ2722" s="51">
        <f t="shared" si="534"/>
        <v>0</v>
      </c>
      <c r="AK2722" s="51">
        <f t="shared" si="535"/>
        <v>0</v>
      </c>
      <c r="AL2722" s="51">
        <f t="shared" si="536"/>
        <v>0</v>
      </c>
      <c r="AM2722" s="51">
        <f t="shared" si="537"/>
        <v>0</v>
      </c>
      <c r="AN2722" s="51">
        <f t="shared" si="538"/>
        <v>0</v>
      </c>
    </row>
    <row r="2723" spans="1:40" x14ac:dyDescent="0.25">
      <c r="A2723" s="17"/>
      <c r="B2723" s="17"/>
      <c r="C2723" s="35"/>
      <c r="D2723" s="17"/>
      <c r="E2723" s="17"/>
      <c r="F2723" s="17"/>
      <c r="G2723" s="62">
        <f t="shared" si="539"/>
        <v>0</v>
      </c>
      <c r="H2723" s="17"/>
      <c r="I2723" s="17"/>
      <c r="J2723" s="17"/>
      <c r="K2723" s="17"/>
      <c r="L2723" s="17"/>
      <c r="M2723" s="17"/>
      <c r="N2723" s="17"/>
      <c r="O2723" s="17"/>
      <c r="P2723" s="115"/>
      <c r="Q2723" s="62">
        <f>IF(C2723&gt;A_Stammdaten!$B$12,0,SUM(G2723,H2723,J2723,K2723,M2723,N2723)-SUM(I2723,L2723,O2723,P2723))</f>
        <v>0</v>
      </c>
      <c r="R2723" s="17"/>
      <c r="S2723" s="17"/>
      <c r="T2723" s="17"/>
      <c r="U2723" s="62">
        <f t="shared" si="531"/>
        <v>0</v>
      </c>
      <c r="V2723" s="63">
        <f>IF(ISBLANK($B2723),0,VLOOKUP($B2723,Listen!$A$2:$C$45,2,FALSE))</f>
        <v>0</v>
      </c>
      <c r="W2723" s="63">
        <f>IF(ISBLANK($B2723),0,VLOOKUP($B2723,Listen!$A$2:$C$45,3,FALSE))</f>
        <v>0</v>
      </c>
      <c r="X2723" s="49">
        <f t="shared" si="530"/>
        <v>0</v>
      </c>
      <c r="Y2723" s="49">
        <f t="shared" si="529"/>
        <v>0</v>
      </c>
      <c r="Z2723" s="49">
        <f t="shared" si="529"/>
        <v>0</v>
      </c>
      <c r="AA2723" s="49">
        <f t="shared" ref="Y2723:AD2765" si="541">$V2723</f>
        <v>0</v>
      </c>
      <c r="AB2723" s="49">
        <f t="shared" si="541"/>
        <v>0</v>
      </c>
      <c r="AC2723" s="49">
        <f t="shared" si="541"/>
        <v>0</v>
      </c>
      <c r="AD2723" s="49">
        <f t="shared" si="541"/>
        <v>0</v>
      </c>
      <c r="AE2723" s="51">
        <f t="shared" si="540"/>
        <v>0</v>
      </c>
      <c r="AF2723" s="51">
        <f>IF(C2723=A_Stammdaten!$B$12,D_SAV!$U2723-D_SAV!$AG2723,HLOOKUP(A_Stammdaten!$B$12-1,$AH$4:$AN$4004,ROW(C2723)-3,FALSE)-$AG2723)</f>
        <v>0</v>
      </c>
      <c r="AG2723" s="51">
        <f>HLOOKUP(A_Stammdaten!$B$12,$AH$4:$AN$4004,ROW(C2723)-3,FALSE)</f>
        <v>0</v>
      </c>
      <c r="AH2723" s="51">
        <f t="shared" si="532"/>
        <v>0</v>
      </c>
      <c r="AI2723" s="51">
        <f t="shared" si="533"/>
        <v>0</v>
      </c>
      <c r="AJ2723" s="51">
        <f t="shared" si="534"/>
        <v>0</v>
      </c>
      <c r="AK2723" s="51">
        <f t="shared" si="535"/>
        <v>0</v>
      </c>
      <c r="AL2723" s="51">
        <f t="shared" si="536"/>
        <v>0</v>
      </c>
      <c r="AM2723" s="51">
        <f t="shared" si="537"/>
        <v>0</v>
      </c>
      <c r="AN2723" s="51">
        <f t="shared" si="538"/>
        <v>0</v>
      </c>
    </row>
    <row r="2724" spans="1:40" x14ac:dyDescent="0.25">
      <c r="A2724" s="17"/>
      <c r="B2724" s="17"/>
      <c r="C2724" s="35"/>
      <c r="D2724" s="17"/>
      <c r="E2724" s="17"/>
      <c r="F2724" s="17"/>
      <c r="G2724" s="62">
        <f t="shared" si="539"/>
        <v>0</v>
      </c>
      <c r="H2724" s="17"/>
      <c r="I2724" s="17"/>
      <c r="J2724" s="17"/>
      <c r="K2724" s="17"/>
      <c r="L2724" s="17"/>
      <c r="M2724" s="17"/>
      <c r="N2724" s="17"/>
      <c r="O2724" s="17"/>
      <c r="P2724" s="115"/>
      <c r="Q2724" s="62">
        <f>IF(C2724&gt;A_Stammdaten!$B$12,0,SUM(G2724,H2724,J2724,K2724,M2724,N2724)-SUM(I2724,L2724,O2724,P2724))</f>
        <v>0</v>
      </c>
      <c r="R2724" s="17"/>
      <c r="S2724" s="17"/>
      <c r="T2724" s="17"/>
      <c r="U2724" s="62">
        <f t="shared" si="531"/>
        <v>0</v>
      </c>
      <c r="V2724" s="63">
        <f>IF(ISBLANK($B2724),0,VLOOKUP($B2724,Listen!$A$2:$C$45,2,FALSE))</f>
        <v>0</v>
      </c>
      <c r="W2724" s="63">
        <f>IF(ISBLANK($B2724),0,VLOOKUP($B2724,Listen!$A$2:$C$45,3,FALSE))</f>
        <v>0</v>
      </c>
      <c r="X2724" s="49">
        <f t="shared" si="530"/>
        <v>0</v>
      </c>
      <c r="Y2724" s="49">
        <f t="shared" si="541"/>
        <v>0</v>
      </c>
      <c r="Z2724" s="49">
        <f t="shared" si="541"/>
        <v>0</v>
      </c>
      <c r="AA2724" s="49">
        <f t="shared" si="541"/>
        <v>0</v>
      </c>
      <c r="AB2724" s="49">
        <f t="shared" si="541"/>
        <v>0</v>
      </c>
      <c r="AC2724" s="49">
        <f t="shared" si="541"/>
        <v>0</v>
      </c>
      <c r="AD2724" s="49">
        <f t="shared" si="541"/>
        <v>0</v>
      </c>
      <c r="AE2724" s="51">
        <f t="shared" si="540"/>
        <v>0</v>
      </c>
      <c r="AF2724" s="51">
        <f>IF(C2724=A_Stammdaten!$B$12,D_SAV!$U2724-D_SAV!$AG2724,HLOOKUP(A_Stammdaten!$B$12-1,$AH$4:$AN$4004,ROW(C2724)-3,FALSE)-$AG2724)</f>
        <v>0</v>
      </c>
      <c r="AG2724" s="51">
        <f>HLOOKUP(A_Stammdaten!$B$12,$AH$4:$AN$4004,ROW(C2724)-3,FALSE)</f>
        <v>0</v>
      </c>
      <c r="AH2724" s="51">
        <f t="shared" si="532"/>
        <v>0</v>
      </c>
      <c r="AI2724" s="51">
        <f t="shared" si="533"/>
        <v>0</v>
      </c>
      <c r="AJ2724" s="51">
        <f t="shared" si="534"/>
        <v>0</v>
      </c>
      <c r="AK2724" s="51">
        <f t="shared" si="535"/>
        <v>0</v>
      </c>
      <c r="AL2724" s="51">
        <f t="shared" si="536"/>
        <v>0</v>
      </c>
      <c r="AM2724" s="51">
        <f t="shared" si="537"/>
        <v>0</v>
      </c>
      <c r="AN2724" s="51">
        <f t="shared" si="538"/>
        <v>0</v>
      </c>
    </row>
    <row r="2725" spans="1:40" x14ac:dyDescent="0.25">
      <c r="A2725" s="17"/>
      <c r="B2725" s="17"/>
      <c r="C2725" s="35"/>
      <c r="D2725" s="17"/>
      <c r="E2725" s="17"/>
      <c r="F2725" s="17"/>
      <c r="G2725" s="62">
        <f t="shared" si="539"/>
        <v>0</v>
      </c>
      <c r="H2725" s="17"/>
      <c r="I2725" s="17"/>
      <c r="J2725" s="17"/>
      <c r="K2725" s="17"/>
      <c r="L2725" s="17"/>
      <c r="M2725" s="17"/>
      <c r="N2725" s="17"/>
      <c r="O2725" s="17"/>
      <c r="P2725" s="115"/>
      <c r="Q2725" s="62">
        <f>IF(C2725&gt;A_Stammdaten!$B$12,0,SUM(G2725,H2725,J2725,K2725,M2725,N2725)-SUM(I2725,L2725,O2725,P2725))</f>
        <v>0</v>
      </c>
      <c r="R2725" s="17"/>
      <c r="S2725" s="17"/>
      <c r="T2725" s="17"/>
      <c r="U2725" s="62">
        <f t="shared" si="531"/>
        <v>0</v>
      </c>
      <c r="V2725" s="63">
        <f>IF(ISBLANK($B2725),0,VLOOKUP($B2725,Listen!$A$2:$C$45,2,FALSE))</f>
        <v>0</v>
      </c>
      <c r="W2725" s="63">
        <f>IF(ISBLANK($B2725),0,VLOOKUP($B2725,Listen!$A$2:$C$45,3,FALSE))</f>
        <v>0</v>
      </c>
      <c r="X2725" s="49">
        <f t="shared" si="530"/>
        <v>0</v>
      </c>
      <c r="Y2725" s="49">
        <f t="shared" si="541"/>
        <v>0</v>
      </c>
      <c r="Z2725" s="49">
        <f t="shared" si="541"/>
        <v>0</v>
      </c>
      <c r="AA2725" s="49">
        <f t="shared" si="541"/>
        <v>0</v>
      </c>
      <c r="AB2725" s="49">
        <f t="shared" si="541"/>
        <v>0</v>
      </c>
      <c r="AC2725" s="49">
        <f t="shared" si="541"/>
        <v>0</v>
      </c>
      <c r="AD2725" s="49">
        <f t="shared" si="541"/>
        <v>0</v>
      </c>
      <c r="AE2725" s="51">
        <f t="shared" si="540"/>
        <v>0</v>
      </c>
      <c r="AF2725" s="51">
        <f>IF(C2725=A_Stammdaten!$B$12,D_SAV!$U2725-D_SAV!$AG2725,HLOOKUP(A_Stammdaten!$B$12-1,$AH$4:$AN$4004,ROW(C2725)-3,FALSE)-$AG2725)</f>
        <v>0</v>
      </c>
      <c r="AG2725" s="51">
        <f>HLOOKUP(A_Stammdaten!$B$12,$AH$4:$AN$4004,ROW(C2725)-3,FALSE)</f>
        <v>0</v>
      </c>
      <c r="AH2725" s="51">
        <f t="shared" si="532"/>
        <v>0</v>
      </c>
      <c r="AI2725" s="51">
        <f t="shared" si="533"/>
        <v>0</v>
      </c>
      <c r="AJ2725" s="51">
        <f t="shared" si="534"/>
        <v>0</v>
      </c>
      <c r="AK2725" s="51">
        <f t="shared" si="535"/>
        <v>0</v>
      </c>
      <c r="AL2725" s="51">
        <f t="shared" si="536"/>
        <v>0</v>
      </c>
      <c r="AM2725" s="51">
        <f t="shared" si="537"/>
        <v>0</v>
      </c>
      <c r="AN2725" s="51">
        <f t="shared" si="538"/>
        <v>0</v>
      </c>
    </row>
    <row r="2726" spans="1:40" x14ac:dyDescent="0.25">
      <c r="A2726" s="17"/>
      <c r="B2726" s="17"/>
      <c r="C2726" s="35"/>
      <c r="D2726" s="17"/>
      <c r="E2726" s="17"/>
      <c r="F2726" s="17"/>
      <c r="G2726" s="62">
        <f t="shared" si="539"/>
        <v>0</v>
      </c>
      <c r="H2726" s="17"/>
      <c r="I2726" s="17"/>
      <c r="J2726" s="17"/>
      <c r="K2726" s="17"/>
      <c r="L2726" s="17"/>
      <c r="M2726" s="17"/>
      <c r="N2726" s="17"/>
      <c r="O2726" s="17"/>
      <c r="P2726" s="115"/>
      <c r="Q2726" s="62">
        <f>IF(C2726&gt;A_Stammdaten!$B$12,0,SUM(G2726,H2726,J2726,K2726,M2726,N2726)-SUM(I2726,L2726,O2726,P2726))</f>
        <v>0</v>
      </c>
      <c r="R2726" s="17"/>
      <c r="S2726" s="17"/>
      <c r="T2726" s="17"/>
      <c r="U2726" s="62">
        <f t="shared" si="531"/>
        <v>0</v>
      </c>
      <c r="V2726" s="63">
        <f>IF(ISBLANK($B2726),0,VLOOKUP($B2726,Listen!$A$2:$C$45,2,FALSE))</f>
        <v>0</v>
      </c>
      <c r="W2726" s="63">
        <f>IF(ISBLANK($B2726),0,VLOOKUP($B2726,Listen!$A$2:$C$45,3,FALSE))</f>
        <v>0</v>
      </c>
      <c r="X2726" s="49">
        <f t="shared" si="530"/>
        <v>0</v>
      </c>
      <c r="Y2726" s="49">
        <f t="shared" si="541"/>
        <v>0</v>
      </c>
      <c r="Z2726" s="49">
        <f t="shared" si="541"/>
        <v>0</v>
      </c>
      <c r="AA2726" s="49">
        <f t="shared" si="541"/>
        <v>0</v>
      </c>
      <c r="AB2726" s="49">
        <f t="shared" si="541"/>
        <v>0</v>
      </c>
      <c r="AC2726" s="49">
        <f t="shared" si="541"/>
        <v>0</v>
      </c>
      <c r="AD2726" s="49">
        <f t="shared" si="541"/>
        <v>0</v>
      </c>
      <c r="AE2726" s="51">
        <f t="shared" si="540"/>
        <v>0</v>
      </c>
      <c r="AF2726" s="51">
        <f>IF(C2726=A_Stammdaten!$B$12,D_SAV!$U2726-D_SAV!$AG2726,HLOOKUP(A_Stammdaten!$B$12-1,$AH$4:$AN$4004,ROW(C2726)-3,FALSE)-$AG2726)</f>
        <v>0</v>
      </c>
      <c r="AG2726" s="51">
        <f>HLOOKUP(A_Stammdaten!$B$12,$AH$4:$AN$4004,ROW(C2726)-3,FALSE)</f>
        <v>0</v>
      </c>
      <c r="AH2726" s="51">
        <f t="shared" si="532"/>
        <v>0</v>
      </c>
      <c r="AI2726" s="51">
        <f t="shared" si="533"/>
        <v>0</v>
      </c>
      <c r="AJ2726" s="51">
        <f t="shared" si="534"/>
        <v>0</v>
      </c>
      <c r="AK2726" s="51">
        <f t="shared" si="535"/>
        <v>0</v>
      </c>
      <c r="AL2726" s="51">
        <f t="shared" si="536"/>
        <v>0</v>
      </c>
      <c r="AM2726" s="51">
        <f t="shared" si="537"/>
        <v>0</v>
      </c>
      <c r="AN2726" s="51">
        <f t="shared" si="538"/>
        <v>0</v>
      </c>
    </row>
    <row r="2727" spans="1:40" x14ac:dyDescent="0.25">
      <c r="A2727" s="17"/>
      <c r="B2727" s="17"/>
      <c r="C2727" s="35"/>
      <c r="D2727" s="17"/>
      <c r="E2727" s="17"/>
      <c r="F2727" s="17"/>
      <c r="G2727" s="62">
        <f t="shared" si="539"/>
        <v>0</v>
      </c>
      <c r="H2727" s="17"/>
      <c r="I2727" s="17"/>
      <c r="J2727" s="17"/>
      <c r="K2727" s="17"/>
      <c r="L2727" s="17"/>
      <c r="M2727" s="17"/>
      <c r="N2727" s="17"/>
      <c r="O2727" s="17"/>
      <c r="P2727" s="115"/>
      <c r="Q2727" s="62">
        <f>IF(C2727&gt;A_Stammdaten!$B$12,0,SUM(G2727,H2727,J2727,K2727,M2727,N2727)-SUM(I2727,L2727,O2727,P2727))</f>
        <v>0</v>
      </c>
      <c r="R2727" s="17"/>
      <c r="S2727" s="17"/>
      <c r="T2727" s="17"/>
      <c r="U2727" s="62">
        <f t="shared" si="531"/>
        <v>0</v>
      </c>
      <c r="V2727" s="63">
        <f>IF(ISBLANK($B2727),0,VLOOKUP($B2727,Listen!$A$2:$C$45,2,FALSE))</f>
        <v>0</v>
      </c>
      <c r="W2727" s="63">
        <f>IF(ISBLANK($B2727),0,VLOOKUP($B2727,Listen!$A$2:$C$45,3,FALSE))</f>
        <v>0</v>
      </c>
      <c r="X2727" s="49">
        <f t="shared" si="530"/>
        <v>0</v>
      </c>
      <c r="Y2727" s="49">
        <f t="shared" si="541"/>
        <v>0</v>
      </c>
      <c r="Z2727" s="49">
        <f t="shared" si="541"/>
        <v>0</v>
      </c>
      <c r="AA2727" s="49">
        <f t="shared" si="541"/>
        <v>0</v>
      </c>
      <c r="AB2727" s="49">
        <f t="shared" si="541"/>
        <v>0</v>
      </c>
      <c r="AC2727" s="49">
        <f t="shared" si="541"/>
        <v>0</v>
      </c>
      <c r="AD2727" s="49">
        <f t="shared" si="541"/>
        <v>0</v>
      </c>
      <c r="AE2727" s="51">
        <f t="shared" si="540"/>
        <v>0</v>
      </c>
      <c r="AF2727" s="51">
        <f>IF(C2727=A_Stammdaten!$B$12,D_SAV!$U2727-D_SAV!$AG2727,HLOOKUP(A_Stammdaten!$B$12-1,$AH$4:$AN$4004,ROW(C2727)-3,FALSE)-$AG2727)</f>
        <v>0</v>
      </c>
      <c r="AG2727" s="51">
        <f>HLOOKUP(A_Stammdaten!$B$12,$AH$4:$AN$4004,ROW(C2727)-3,FALSE)</f>
        <v>0</v>
      </c>
      <c r="AH2727" s="51">
        <f t="shared" si="532"/>
        <v>0</v>
      </c>
      <c r="AI2727" s="51">
        <f t="shared" si="533"/>
        <v>0</v>
      </c>
      <c r="AJ2727" s="51">
        <f t="shared" si="534"/>
        <v>0</v>
      </c>
      <c r="AK2727" s="51">
        <f t="shared" si="535"/>
        <v>0</v>
      </c>
      <c r="AL2727" s="51">
        <f t="shared" si="536"/>
        <v>0</v>
      </c>
      <c r="AM2727" s="51">
        <f t="shared" si="537"/>
        <v>0</v>
      </c>
      <c r="AN2727" s="51">
        <f t="shared" si="538"/>
        <v>0</v>
      </c>
    </row>
    <row r="2728" spans="1:40" x14ac:dyDescent="0.25">
      <c r="A2728" s="17"/>
      <c r="B2728" s="17"/>
      <c r="C2728" s="35"/>
      <c r="D2728" s="17"/>
      <c r="E2728" s="17"/>
      <c r="F2728" s="17"/>
      <c r="G2728" s="62">
        <f t="shared" si="539"/>
        <v>0</v>
      </c>
      <c r="H2728" s="17"/>
      <c r="I2728" s="17"/>
      <c r="J2728" s="17"/>
      <c r="K2728" s="17"/>
      <c r="L2728" s="17"/>
      <c r="M2728" s="17"/>
      <c r="N2728" s="17"/>
      <c r="O2728" s="17"/>
      <c r="P2728" s="115"/>
      <c r="Q2728" s="62">
        <f>IF(C2728&gt;A_Stammdaten!$B$12,0,SUM(G2728,H2728,J2728,K2728,M2728,N2728)-SUM(I2728,L2728,O2728,P2728))</f>
        <v>0</v>
      </c>
      <c r="R2728" s="17"/>
      <c r="S2728" s="17"/>
      <c r="T2728" s="17"/>
      <c r="U2728" s="62">
        <f t="shared" si="531"/>
        <v>0</v>
      </c>
      <c r="V2728" s="63">
        <f>IF(ISBLANK($B2728),0,VLOOKUP($B2728,Listen!$A$2:$C$45,2,FALSE))</f>
        <v>0</v>
      </c>
      <c r="W2728" s="63">
        <f>IF(ISBLANK($B2728),0,VLOOKUP($B2728,Listen!$A$2:$C$45,3,FALSE))</f>
        <v>0</v>
      </c>
      <c r="X2728" s="49">
        <f t="shared" si="530"/>
        <v>0</v>
      </c>
      <c r="Y2728" s="49">
        <f t="shared" si="541"/>
        <v>0</v>
      </c>
      <c r="Z2728" s="49">
        <f t="shared" si="541"/>
        <v>0</v>
      </c>
      <c r="AA2728" s="49">
        <f t="shared" si="541"/>
        <v>0</v>
      </c>
      <c r="AB2728" s="49">
        <f t="shared" si="541"/>
        <v>0</v>
      </c>
      <c r="AC2728" s="49">
        <f t="shared" si="541"/>
        <v>0</v>
      </c>
      <c r="AD2728" s="49">
        <f t="shared" si="541"/>
        <v>0</v>
      </c>
      <c r="AE2728" s="51">
        <f t="shared" si="540"/>
        <v>0</v>
      </c>
      <c r="AF2728" s="51">
        <f>IF(C2728=A_Stammdaten!$B$12,D_SAV!$U2728-D_SAV!$AG2728,HLOOKUP(A_Stammdaten!$B$12-1,$AH$4:$AN$4004,ROW(C2728)-3,FALSE)-$AG2728)</f>
        <v>0</v>
      </c>
      <c r="AG2728" s="51">
        <f>HLOOKUP(A_Stammdaten!$B$12,$AH$4:$AN$4004,ROW(C2728)-3,FALSE)</f>
        <v>0</v>
      </c>
      <c r="AH2728" s="51">
        <f t="shared" si="532"/>
        <v>0</v>
      </c>
      <c r="AI2728" s="51">
        <f t="shared" si="533"/>
        <v>0</v>
      </c>
      <c r="AJ2728" s="51">
        <f t="shared" si="534"/>
        <v>0</v>
      </c>
      <c r="AK2728" s="51">
        <f t="shared" si="535"/>
        <v>0</v>
      </c>
      <c r="AL2728" s="51">
        <f t="shared" si="536"/>
        <v>0</v>
      </c>
      <c r="AM2728" s="51">
        <f t="shared" si="537"/>
        <v>0</v>
      </c>
      <c r="AN2728" s="51">
        <f t="shared" si="538"/>
        <v>0</v>
      </c>
    </row>
    <row r="2729" spans="1:40" x14ac:dyDescent="0.25">
      <c r="A2729" s="17"/>
      <c r="B2729" s="17"/>
      <c r="C2729" s="35"/>
      <c r="D2729" s="17"/>
      <c r="E2729" s="17"/>
      <c r="F2729" s="17"/>
      <c r="G2729" s="62">
        <f t="shared" si="539"/>
        <v>0</v>
      </c>
      <c r="H2729" s="17"/>
      <c r="I2729" s="17"/>
      <c r="J2729" s="17"/>
      <c r="K2729" s="17"/>
      <c r="L2729" s="17"/>
      <c r="M2729" s="17"/>
      <c r="N2729" s="17"/>
      <c r="O2729" s="17"/>
      <c r="P2729" s="115"/>
      <c r="Q2729" s="62">
        <f>IF(C2729&gt;A_Stammdaten!$B$12,0,SUM(G2729,H2729,J2729,K2729,M2729,N2729)-SUM(I2729,L2729,O2729,P2729))</f>
        <v>0</v>
      </c>
      <c r="R2729" s="17"/>
      <c r="S2729" s="17"/>
      <c r="T2729" s="17"/>
      <c r="U2729" s="62">
        <f t="shared" si="531"/>
        <v>0</v>
      </c>
      <c r="V2729" s="63">
        <f>IF(ISBLANK($B2729),0,VLOOKUP($B2729,Listen!$A$2:$C$45,2,FALSE))</f>
        <v>0</v>
      </c>
      <c r="W2729" s="63">
        <f>IF(ISBLANK($B2729),0,VLOOKUP($B2729,Listen!$A$2:$C$45,3,FALSE))</f>
        <v>0</v>
      </c>
      <c r="X2729" s="49">
        <f t="shared" si="530"/>
        <v>0</v>
      </c>
      <c r="Y2729" s="49">
        <f t="shared" si="541"/>
        <v>0</v>
      </c>
      <c r="Z2729" s="49">
        <f t="shared" si="541"/>
        <v>0</v>
      </c>
      <c r="AA2729" s="49">
        <f t="shared" si="541"/>
        <v>0</v>
      </c>
      <c r="AB2729" s="49">
        <f t="shared" si="541"/>
        <v>0</v>
      </c>
      <c r="AC2729" s="49">
        <f t="shared" si="541"/>
        <v>0</v>
      </c>
      <c r="AD2729" s="49">
        <f t="shared" si="541"/>
        <v>0</v>
      </c>
      <c r="AE2729" s="51">
        <f t="shared" si="540"/>
        <v>0</v>
      </c>
      <c r="AF2729" s="51">
        <f>IF(C2729=A_Stammdaten!$B$12,D_SAV!$U2729-D_SAV!$AG2729,HLOOKUP(A_Stammdaten!$B$12-1,$AH$4:$AN$4004,ROW(C2729)-3,FALSE)-$AG2729)</f>
        <v>0</v>
      </c>
      <c r="AG2729" s="51">
        <f>HLOOKUP(A_Stammdaten!$B$12,$AH$4:$AN$4004,ROW(C2729)-3,FALSE)</f>
        <v>0</v>
      </c>
      <c r="AH2729" s="51">
        <f t="shared" si="532"/>
        <v>0</v>
      </c>
      <c r="AI2729" s="51">
        <f t="shared" si="533"/>
        <v>0</v>
      </c>
      <c r="AJ2729" s="51">
        <f t="shared" si="534"/>
        <v>0</v>
      </c>
      <c r="AK2729" s="51">
        <f t="shared" si="535"/>
        <v>0</v>
      </c>
      <c r="AL2729" s="51">
        <f t="shared" si="536"/>
        <v>0</v>
      </c>
      <c r="AM2729" s="51">
        <f t="shared" si="537"/>
        <v>0</v>
      </c>
      <c r="AN2729" s="51">
        <f t="shared" si="538"/>
        <v>0</v>
      </c>
    </row>
    <row r="2730" spans="1:40" x14ac:dyDescent="0.25">
      <c r="A2730" s="17"/>
      <c r="B2730" s="17"/>
      <c r="C2730" s="35"/>
      <c r="D2730" s="17"/>
      <c r="E2730" s="17"/>
      <c r="F2730" s="17"/>
      <c r="G2730" s="62">
        <f t="shared" si="539"/>
        <v>0</v>
      </c>
      <c r="H2730" s="17"/>
      <c r="I2730" s="17"/>
      <c r="J2730" s="17"/>
      <c r="K2730" s="17"/>
      <c r="L2730" s="17"/>
      <c r="M2730" s="17"/>
      <c r="N2730" s="17"/>
      <c r="O2730" s="17"/>
      <c r="P2730" s="115"/>
      <c r="Q2730" s="62">
        <f>IF(C2730&gt;A_Stammdaten!$B$12,0,SUM(G2730,H2730,J2730,K2730,M2730,N2730)-SUM(I2730,L2730,O2730,P2730))</f>
        <v>0</v>
      </c>
      <c r="R2730" s="17"/>
      <c r="S2730" s="17"/>
      <c r="T2730" s="17"/>
      <c r="U2730" s="62">
        <f t="shared" si="531"/>
        <v>0</v>
      </c>
      <c r="V2730" s="63">
        <f>IF(ISBLANK($B2730),0,VLOOKUP($B2730,Listen!$A$2:$C$45,2,FALSE))</f>
        <v>0</v>
      </c>
      <c r="W2730" s="63">
        <f>IF(ISBLANK($B2730),0,VLOOKUP($B2730,Listen!$A$2:$C$45,3,FALSE))</f>
        <v>0</v>
      </c>
      <c r="X2730" s="49">
        <f t="shared" si="530"/>
        <v>0</v>
      </c>
      <c r="Y2730" s="49">
        <f t="shared" si="541"/>
        <v>0</v>
      </c>
      <c r="Z2730" s="49">
        <f t="shared" si="541"/>
        <v>0</v>
      </c>
      <c r="AA2730" s="49">
        <f t="shared" si="541"/>
        <v>0</v>
      </c>
      <c r="AB2730" s="49">
        <f t="shared" si="541"/>
        <v>0</v>
      </c>
      <c r="AC2730" s="49">
        <f t="shared" si="541"/>
        <v>0</v>
      </c>
      <c r="AD2730" s="49">
        <f t="shared" si="541"/>
        <v>0</v>
      </c>
      <c r="AE2730" s="51">
        <f t="shared" si="540"/>
        <v>0</v>
      </c>
      <c r="AF2730" s="51">
        <f>IF(C2730=A_Stammdaten!$B$12,D_SAV!$U2730-D_SAV!$AG2730,HLOOKUP(A_Stammdaten!$B$12-1,$AH$4:$AN$4004,ROW(C2730)-3,FALSE)-$AG2730)</f>
        <v>0</v>
      </c>
      <c r="AG2730" s="51">
        <f>HLOOKUP(A_Stammdaten!$B$12,$AH$4:$AN$4004,ROW(C2730)-3,FALSE)</f>
        <v>0</v>
      </c>
      <c r="AH2730" s="51">
        <f t="shared" si="532"/>
        <v>0</v>
      </c>
      <c r="AI2730" s="51">
        <f t="shared" si="533"/>
        <v>0</v>
      </c>
      <c r="AJ2730" s="51">
        <f t="shared" si="534"/>
        <v>0</v>
      </c>
      <c r="AK2730" s="51">
        <f t="shared" si="535"/>
        <v>0</v>
      </c>
      <c r="AL2730" s="51">
        <f t="shared" si="536"/>
        <v>0</v>
      </c>
      <c r="AM2730" s="51">
        <f t="shared" si="537"/>
        <v>0</v>
      </c>
      <c r="AN2730" s="51">
        <f t="shared" si="538"/>
        <v>0</v>
      </c>
    </row>
    <row r="2731" spans="1:40" x14ac:dyDescent="0.25">
      <c r="A2731" s="17"/>
      <c r="B2731" s="17"/>
      <c r="C2731" s="35"/>
      <c r="D2731" s="17"/>
      <c r="E2731" s="17"/>
      <c r="F2731" s="17"/>
      <c r="G2731" s="62">
        <f t="shared" si="539"/>
        <v>0</v>
      </c>
      <c r="H2731" s="17"/>
      <c r="I2731" s="17"/>
      <c r="J2731" s="17"/>
      <c r="K2731" s="17"/>
      <c r="L2731" s="17"/>
      <c r="M2731" s="17"/>
      <c r="N2731" s="17"/>
      <c r="O2731" s="17"/>
      <c r="P2731" s="115"/>
      <c r="Q2731" s="62">
        <f>IF(C2731&gt;A_Stammdaten!$B$12,0,SUM(G2731,H2731,J2731,K2731,M2731,N2731)-SUM(I2731,L2731,O2731,P2731))</f>
        <v>0</v>
      </c>
      <c r="R2731" s="17"/>
      <c r="S2731" s="17"/>
      <c r="T2731" s="17"/>
      <c r="U2731" s="62">
        <f t="shared" si="531"/>
        <v>0</v>
      </c>
      <c r="V2731" s="63">
        <f>IF(ISBLANK($B2731),0,VLOOKUP($B2731,Listen!$A$2:$C$45,2,FALSE))</f>
        <v>0</v>
      </c>
      <c r="W2731" s="63">
        <f>IF(ISBLANK($B2731),0,VLOOKUP($B2731,Listen!$A$2:$C$45,3,FALSE))</f>
        <v>0</v>
      </c>
      <c r="X2731" s="49">
        <f t="shared" si="530"/>
        <v>0</v>
      </c>
      <c r="Y2731" s="49">
        <f t="shared" si="541"/>
        <v>0</v>
      </c>
      <c r="Z2731" s="49">
        <f t="shared" si="541"/>
        <v>0</v>
      </c>
      <c r="AA2731" s="49">
        <f t="shared" si="541"/>
        <v>0</v>
      </c>
      <c r="AB2731" s="49">
        <f t="shared" si="541"/>
        <v>0</v>
      </c>
      <c r="AC2731" s="49">
        <f t="shared" si="541"/>
        <v>0</v>
      </c>
      <c r="AD2731" s="49">
        <f t="shared" si="541"/>
        <v>0</v>
      </c>
      <c r="AE2731" s="51">
        <f t="shared" si="540"/>
        <v>0</v>
      </c>
      <c r="AF2731" s="51">
        <f>IF(C2731=A_Stammdaten!$B$12,D_SAV!$U2731-D_SAV!$AG2731,HLOOKUP(A_Stammdaten!$B$12-1,$AH$4:$AN$4004,ROW(C2731)-3,FALSE)-$AG2731)</f>
        <v>0</v>
      </c>
      <c r="AG2731" s="51">
        <f>HLOOKUP(A_Stammdaten!$B$12,$AH$4:$AN$4004,ROW(C2731)-3,FALSE)</f>
        <v>0</v>
      </c>
      <c r="AH2731" s="51">
        <f t="shared" si="532"/>
        <v>0</v>
      </c>
      <c r="AI2731" s="51">
        <f t="shared" si="533"/>
        <v>0</v>
      </c>
      <c r="AJ2731" s="51">
        <f t="shared" si="534"/>
        <v>0</v>
      </c>
      <c r="AK2731" s="51">
        <f t="shared" si="535"/>
        <v>0</v>
      </c>
      <c r="AL2731" s="51">
        <f t="shared" si="536"/>
        <v>0</v>
      </c>
      <c r="AM2731" s="51">
        <f t="shared" si="537"/>
        <v>0</v>
      </c>
      <c r="AN2731" s="51">
        <f t="shared" si="538"/>
        <v>0</v>
      </c>
    </row>
    <row r="2732" spans="1:40" x14ac:dyDescent="0.25">
      <c r="A2732" s="17"/>
      <c r="B2732" s="17"/>
      <c r="C2732" s="35"/>
      <c r="D2732" s="17"/>
      <c r="E2732" s="17"/>
      <c r="F2732" s="17"/>
      <c r="G2732" s="62">
        <f t="shared" si="539"/>
        <v>0</v>
      </c>
      <c r="H2732" s="17"/>
      <c r="I2732" s="17"/>
      <c r="J2732" s="17"/>
      <c r="K2732" s="17"/>
      <c r="L2732" s="17"/>
      <c r="M2732" s="17"/>
      <c r="N2732" s="17"/>
      <c r="O2732" s="17"/>
      <c r="P2732" s="115"/>
      <c r="Q2732" s="62">
        <f>IF(C2732&gt;A_Stammdaten!$B$12,0,SUM(G2732,H2732,J2732,K2732,M2732,N2732)-SUM(I2732,L2732,O2732,P2732))</f>
        <v>0</v>
      </c>
      <c r="R2732" s="17"/>
      <c r="S2732" s="17"/>
      <c r="T2732" s="17"/>
      <c r="U2732" s="62">
        <f t="shared" si="531"/>
        <v>0</v>
      </c>
      <c r="V2732" s="63">
        <f>IF(ISBLANK($B2732),0,VLOOKUP($B2732,Listen!$A$2:$C$45,2,FALSE))</f>
        <v>0</v>
      </c>
      <c r="W2732" s="63">
        <f>IF(ISBLANK($B2732),0,VLOOKUP($B2732,Listen!$A$2:$C$45,3,FALSE))</f>
        <v>0</v>
      </c>
      <c r="X2732" s="49">
        <f t="shared" si="530"/>
        <v>0</v>
      </c>
      <c r="Y2732" s="49">
        <f t="shared" si="541"/>
        <v>0</v>
      </c>
      <c r="Z2732" s="49">
        <f t="shared" si="541"/>
        <v>0</v>
      </c>
      <c r="AA2732" s="49">
        <f t="shared" si="541"/>
        <v>0</v>
      </c>
      <c r="AB2732" s="49">
        <f t="shared" si="541"/>
        <v>0</v>
      </c>
      <c r="AC2732" s="49">
        <f t="shared" si="541"/>
        <v>0</v>
      </c>
      <c r="AD2732" s="49">
        <f t="shared" si="541"/>
        <v>0</v>
      </c>
      <c r="AE2732" s="51">
        <f t="shared" si="540"/>
        <v>0</v>
      </c>
      <c r="AF2732" s="51">
        <f>IF(C2732=A_Stammdaten!$B$12,D_SAV!$U2732-D_SAV!$AG2732,HLOOKUP(A_Stammdaten!$B$12-1,$AH$4:$AN$4004,ROW(C2732)-3,FALSE)-$AG2732)</f>
        <v>0</v>
      </c>
      <c r="AG2732" s="51">
        <f>HLOOKUP(A_Stammdaten!$B$12,$AH$4:$AN$4004,ROW(C2732)-3,FALSE)</f>
        <v>0</v>
      </c>
      <c r="AH2732" s="51">
        <f t="shared" si="532"/>
        <v>0</v>
      </c>
      <c r="AI2732" s="51">
        <f t="shared" si="533"/>
        <v>0</v>
      </c>
      <c r="AJ2732" s="51">
        <f t="shared" si="534"/>
        <v>0</v>
      </c>
      <c r="AK2732" s="51">
        <f t="shared" si="535"/>
        <v>0</v>
      </c>
      <c r="AL2732" s="51">
        <f t="shared" si="536"/>
        <v>0</v>
      </c>
      <c r="AM2732" s="51">
        <f t="shared" si="537"/>
        <v>0</v>
      </c>
      <c r="AN2732" s="51">
        <f t="shared" si="538"/>
        <v>0</v>
      </c>
    </row>
    <row r="2733" spans="1:40" x14ac:dyDescent="0.25">
      <c r="A2733" s="17"/>
      <c r="B2733" s="17"/>
      <c r="C2733" s="35"/>
      <c r="D2733" s="17"/>
      <c r="E2733" s="17"/>
      <c r="F2733" s="17"/>
      <c r="G2733" s="62">
        <f t="shared" si="539"/>
        <v>0</v>
      </c>
      <c r="H2733" s="17"/>
      <c r="I2733" s="17"/>
      <c r="J2733" s="17"/>
      <c r="K2733" s="17"/>
      <c r="L2733" s="17"/>
      <c r="M2733" s="17"/>
      <c r="N2733" s="17"/>
      <c r="O2733" s="17"/>
      <c r="P2733" s="115"/>
      <c r="Q2733" s="62">
        <f>IF(C2733&gt;A_Stammdaten!$B$12,0,SUM(G2733,H2733,J2733,K2733,M2733,N2733)-SUM(I2733,L2733,O2733,P2733))</f>
        <v>0</v>
      </c>
      <c r="R2733" s="17"/>
      <c r="S2733" s="17"/>
      <c r="T2733" s="17"/>
      <c r="U2733" s="62">
        <f t="shared" si="531"/>
        <v>0</v>
      </c>
      <c r="V2733" s="63">
        <f>IF(ISBLANK($B2733),0,VLOOKUP($B2733,Listen!$A$2:$C$45,2,FALSE))</f>
        <v>0</v>
      </c>
      <c r="W2733" s="63">
        <f>IF(ISBLANK($B2733),0,VLOOKUP($B2733,Listen!$A$2:$C$45,3,FALSE))</f>
        <v>0</v>
      </c>
      <c r="X2733" s="49">
        <f t="shared" si="530"/>
        <v>0</v>
      </c>
      <c r="Y2733" s="49">
        <f t="shared" si="541"/>
        <v>0</v>
      </c>
      <c r="Z2733" s="49">
        <f t="shared" si="541"/>
        <v>0</v>
      </c>
      <c r="AA2733" s="49">
        <f t="shared" si="541"/>
        <v>0</v>
      </c>
      <c r="AB2733" s="49">
        <f t="shared" si="541"/>
        <v>0</v>
      </c>
      <c r="AC2733" s="49">
        <f t="shared" si="541"/>
        <v>0</v>
      </c>
      <c r="AD2733" s="49">
        <f t="shared" si="541"/>
        <v>0</v>
      </c>
      <c r="AE2733" s="51">
        <f t="shared" si="540"/>
        <v>0</v>
      </c>
      <c r="AF2733" s="51">
        <f>IF(C2733=A_Stammdaten!$B$12,D_SAV!$U2733-D_SAV!$AG2733,HLOOKUP(A_Stammdaten!$B$12-1,$AH$4:$AN$4004,ROW(C2733)-3,FALSE)-$AG2733)</f>
        <v>0</v>
      </c>
      <c r="AG2733" s="51">
        <f>HLOOKUP(A_Stammdaten!$B$12,$AH$4:$AN$4004,ROW(C2733)-3,FALSE)</f>
        <v>0</v>
      </c>
      <c r="AH2733" s="51">
        <f t="shared" si="532"/>
        <v>0</v>
      </c>
      <c r="AI2733" s="51">
        <f t="shared" si="533"/>
        <v>0</v>
      </c>
      <c r="AJ2733" s="51">
        <f t="shared" si="534"/>
        <v>0</v>
      </c>
      <c r="AK2733" s="51">
        <f t="shared" si="535"/>
        <v>0</v>
      </c>
      <c r="AL2733" s="51">
        <f t="shared" si="536"/>
        <v>0</v>
      </c>
      <c r="AM2733" s="51">
        <f t="shared" si="537"/>
        <v>0</v>
      </c>
      <c r="AN2733" s="51">
        <f t="shared" si="538"/>
        <v>0</v>
      </c>
    </row>
    <row r="2734" spans="1:40" x14ac:dyDescent="0.25">
      <c r="A2734" s="17"/>
      <c r="B2734" s="17"/>
      <c r="C2734" s="35"/>
      <c r="D2734" s="17"/>
      <c r="E2734" s="17"/>
      <c r="F2734" s="17"/>
      <c r="G2734" s="62">
        <f t="shared" si="539"/>
        <v>0</v>
      </c>
      <c r="H2734" s="17"/>
      <c r="I2734" s="17"/>
      <c r="J2734" s="17"/>
      <c r="K2734" s="17"/>
      <c r="L2734" s="17"/>
      <c r="M2734" s="17"/>
      <c r="N2734" s="17"/>
      <c r="O2734" s="17"/>
      <c r="P2734" s="115"/>
      <c r="Q2734" s="62">
        <f>IF(C2734&gt;A_Stammdaten!$B$12,0,SUM(G2734,H2734,J2734,K2734,M2734,N2734)-SUM(I2734,L2734,O2734,P2734))</f>
        <v>0</v>
      </c>
      <c r="R2734" s="17"/>
      <c r="S2734" s="17"/>
      <c r="T2734" s="17"/>
      <c r="U2734" s="62">
        <f t="shared" si="531"/>
        <v>0</v>
      </c>
      <c r="V2734" s="63">
        <f>IF(ISBLANK($B2734),0,VLOOKUP($B2734,Listen!$A$2:$C$45,2,FALSE))</f>
        <v>0</v>
      </c>
      <c r="W2734" s="63">
        <f>IF(ISBLANK($B2734),0,VLOOKUP($B2734,Listen!$A$2:$C$45,3,FALSE))</f>
        <v>0</v>
      </c>
      <c r="X2734" s="49">
        <f t="shared" si="530"/>
        <v>0</v>
      </c>
      <c r="Y2734" s="49">
        <f t="shared" si="541"/>
        <v>0</v>
      </c>
      <c r="Z2734" s="49">
        <f t="shared" si="541"/>
        <v>0</v>
      </c>
      <c r="AA2734" s="49">
        <f t="shared" si="541"/>
        <v>0</v>
      </c>
      <c r="AB2734" s="49">
        <f t="shared" si="541"/>
        <v>0</v>
      </c>
      <c r="AC2734" s="49">
        <f t="shared" si="541"/>
        <v>0</v>
      </c>
      <c r="AD2734" s="49">
        <f t="shared" si="541"/>
        <v>0</v>
      </c>
      <c r="AE2734" s="51">
        <f t="shared" si="540"/>
        <v>0</v>
      </c>
      <c r="AF2734" s="51">
        <f>IF(C2734=A_Stammdaten!$B$12,D_SAV!$U2734-D_SAV!$AG2734,HLOOKUP(A_Stammdaten!$B$12-1,$AH$4:$AN$4004,ROW(C2734)-3,FALSE)-$AG2734)</f>
        <v>0</v>
      </c>
      <c r="AG2734" s="51">
        <f>HLOOKUP(A_Stammdaten!$B$12,$AH$4:$AN$4004,ROW(C2734)-3,FALSE)</f>
        <v>0</v>
      </c>
      <c r="AH2734" s="51">
        <f t="shared" si="532"/>
        <v>0</v>
      </c>
      <c r="AI2734" s="51">
        <f t="shared" si="533"/>
        <v>0</v>
      </c>
      <c r="AJ2734" s="51">
        <f t="shared" si="534"/>
        <v>0</v>
      </c>
      <c r="AK2734" s="51">
        <f t="shared" si="535"/>
        <v>0</v>
      </c>
      <c r="AL2734" s="51">
        <f t="shared" si="536"/>
        <v>0</v>
      </c>
      <c r="AM2734" s="51">
        <f t="shared" si="537"/>
        <v>0</v>
      </c>
      <c r="AN2734" s="51">
        <f t="shared" si="538"/>
        <v>0</v>
      </c>
    </row>
    <row r="2735" spans="1:40" x14ac:dyDescent="0.25">
      <c r="A2735" s="17"/>
      <c r="B2735" s="17"/>
      <c r="C2735" s="35"/>
      <c r="D2735" s="17"/>
      <c r="E2735" s="17"/>
      <c r="F2735" s="17"/>
      <c r="G2735" s="62">
        <f t="shared" si="539"/>
        <v>0</v>
      </c>
      <c r="H2735" s="17"/>
      <c r="I2735" s="17"/>
      <c r="J2735" s="17"/>
      <c r="K2735" s="17"/>
      <c r="L2735" s="17"/>
      <c r="M2735" s="17"/>
      <c r="N2735" s="17"/>
      <c r="O2735" s="17"/>
      <c r="P2735" s="115"/>
      <c r="Q2735" s="62">
        <f>IF(C2735&gt;A_Stammdaten!$B$12,0,SUM(G2735,H2735,J2735,K2735,M2735,N2735)-SUM(I2735,L2735,O2735,P2735))</f>
        <v>0</v>
      </c>
      <c r="R2735" s="17"/>
      <c r="S2735" s="17"/>
      <c r="T2735" s="17"/>
      <c r="U2735" s="62">
        <f t="shared" si="531"/>
        <v>0</v>
      </c>
      <c r="V2735" s="63">
        <f>IF(ISBLANK($B2735),0,VLOOKUP($B2735,Listen!$A$2:$C$45,2,FALSE))</f>
        <v>0</v>
      </c>
      <c r="W2735" s="63">
        <f>IF(ISBLANK($B2735),0,VLOOKUP($B2735,Listen!$A$2:$C$45,3,FALSE))</f>
        <v>0</v>
      </c>
      <c r="X2735" s="49">
        <f t="shared" si="530"/>
        <v>0</v>
      </c>
      <c r="Y2735" s="49">
        <f t="shared" si="541"/>
        <v>0</v>
      </c>
      <c r="Z2735" s="49">
        <f t="shared" si="541"/>
        <v>0</v>
      </c>
      <c r="AA2735" s="49">
        <f t="shared" si="541"/>
        <v>0</v>
      </c>
      <c r="AB2735" s="49">
        <f t="shared" si="541"/>
        <v>0</v>
      </c>
      <c r="AC2735" s="49">
        <f t="shared" si="541"/>
        <v>0</v>
      </c>
      <c r="AD2735" s="49">
        <f t="shared" si="541"/>
        <v>0</v>
      </c>
      <c r="AE2735" s="51">
        <f t="shared" si="540"/>
        <v>0</v>
      </c>
      <c r="AF2735" s="51">
        <f>IF(C2735=A_Stammdaten!$B$12,D_SAV!$U2735-D_SAV!$AG2735,HLOOKUP(A_Stammdaten!$B$12-1,$AH$4:$AN$4004,ROW(C2735)-3,FALSE)-$AG2735)</f>
        <v>0</v>
      </c>
      <c r="AG2735" s="51">
        <f>HLOOKUP(A_Stammdaten!$B$12,$AH$4:$AN$4004,ROW(C2735)-3,FALSE)</f>
        <v>0</v>
      </c>
      <c r="AH2735" s="51">
        <f t="shared" si="532"/>
        <v>0</v>
      </c>
      <c r="AI2735" s="51">
        <f t="shared" si="533"/>
        <v>0</v>
      </c>
      <c r="AJ2735" s="51">
        <f t="shared" si="534"/>
        <v>0</v>
      </c>
      <c r="AK2735" s="51">
        <f t="shared" si="535"/>
        <v>0</v>
      </c>
      <c r="AL2735" s="51">
        <f t="shared" si="536"/>
        <v>0</v>
      </c>
      <c r="AM2735" s="51">
        <f t="shared" si="537"/>
        <v>0</v>
      </c>
      <c r="AN2735" s="51">
        <f t="shared" si="538"/>
        <v>0</v>
      </c>
    </row>
    <row r="2736" spans="1:40" x14ac:dyDescent="0.25">
      <c r="A2736" s="17"/>
      <c r="B2736" s="17"/>
      <c r="C2736" s="35"/>
      <c r="D2736" s="17"/>
      <c r="E2736" s="17"/>
      <c r="F2736" s="17"/>
      <c r="G2736" s="62">
        <f t="shared" si="539"/>
        <v>0</v>
      </c>
      <c r="H2736" s="17"/>
      <c r="I2736" s="17"/>
      <c r="J2736" s="17"/>
      <c r="K2736" s="17"/>
      <c r="L2736" s="17"/>
      <c r="M2736" s="17"/>
      <c r="N2736" s="17"/>
      <c r="O2736" s="17"/>
      <c r="P2736" s="115"/>
      <c r="Q2736" s="62">
        <f>IF(C2736&gt;A_Stammdaten!$B$12,0,SUM(G2736,H2736,J2736,K2736,M2736,N2736)-SUM(I2736,L2736,O2736,P2736))</f>
        <v>0</v>
      </c>
      <c r="R2736" s="17"/>
      <c r="S2736" s="17"/>
      <c r="T2736" s="17"/>
      <c r="U2736" s="62">
        <f t="shared" si="531"/>
        <v>0</v>
      </c>
      <c r="V2736" s="63">
        <f>IF(ISBLANK($B2736),0,VLOOKUP($B2736,Listen!$A$2:$C$45,2,FALSE))</f>
        <v>0</v>
      </c>
      <c r="W2736" s="63">
        <f>IF(ISBLANK($B2736),0,VLOOKUP($B2736,Listen!$A$2:$C$45,3,FALSE))</f>
        <v>0</v>
      </c>
      <c r="X2736" s="49">
        <f t="shared" si="530"/>
        <v>0</v>
      </c>
      <c r="Y2736" s="49">
        <f t="shared" si="541"/>
        <v>0</v>
      </c>
      <c r="Z2736" s="49">
        <f t="shared" si="541"/>
        <v>0</v>
      </c>
      <c r="AA2736" s="49">
        <f t="shared" si="541"/>
        <v>0</v>
      </c>
      <c r="AB2736" s="49">
        <f t="shared" si="541"/>
        <v>0</v>
      </c>
      <c r="AC2736" s="49">
        <f t="shared" si="541"/>
        <v>0</v>
      </c>
      <c r="AD2736" s="49">
        <f t="shared" si="541"/>
        <v>0</v>
      </c>
      <c r="AE2736" s="51">
        <f t="shared" si="540"/>
        <v>0</v>
      </c>
      <c r="AF2736" s="51">
        <f>IF(C2736=A_Stammdaten!$B$12,D_SAV!$U2736-D_SAV!$AG2736,HLOOKUP(A_Stammdaten!$B$12-1,$AH$4:$AN$4004,ROW(C2736)-3,FALSE)-$AG2736)</f>
        <v>0</v>
      </c>
      <c r="AG2736" s="51">
        <f>HLOOKUP(A_Stammdaten!$B$12,$AH$4:$AN$4004,ROW(C2736)-3,FALSE)</f>
        <v>0</v>
      </c>
      <c r="AH2736" s="51">
        <f t="shared" si="532"/>
        <v>0</v>
      </c>
      <c r="AI2736" s="51">
        <f t="shared" si="533"/>
        <v>0</v>
      </c>
      <c r="AJ2736" s="51">
        <f t="shared" si="534"/>
        <v>0</v>
      </c>
      <c r="AK2736" s="51">
        <f t="shared" si="535"/>
        <v>0</v>
      </c>
      <c r="AL2736" s="51">
        <f t="shared" si="536"/>
        <v>0</v>
      </c>
      <c r="AM2736" s="51">
        <f t="shared" si="537"/>
        <v>0</v>
      </c>
      <c r="AN2736" s="51">
        <f t="shared" si="538"/>
        <v>0</v>
      </c>
    </row>
    <row r="2737" spans="1:40" x14ac:dyDescent="0.25">
      <c r="A2737" s="17"/>
      <c r="B2737" s="17"/>
      <c r="C2737" s="35"/>
      <c r="D2737" s="17"/>
      <c r="E2737" s="17"/>
      <c r="F2737" s="17"/>
      <c r="G2737" s="62">
        <f t="shared" si="539"/>
        <v>0</v>
      </c>
      <c r="H2737" s="17"/>
      <c r="I2737" s="17"/>
      <c r="J2737" s="17"/>
      <c r="K2737" s="17"/>
      <c r="L2737" s="17"/>
      <c r="M2737" s="17"/>
      <c r="N2737" s="17"/>
      <c r="O2737" s="17"/>
      <c r="P2737" s="115"/>
      <c r="Q2737" s="62">
        <f>IF(C2737&gt;A_Stammdaten!$B$12,0,SUM(G2737,H2737,J2737,K2737,M2737,N2737)-SUM(I2737,L2737,O2737,P2737))</f>
        <v>0</v>
      </c>
      <c r="R2737" s="17"/>
      <c r="S2737" s="17"/>
      <c r="T2737" s="17"/>
      <c r="U2737" s="62">
        <f t="shared" si="531"/>
        <v>0</v>
      </c>
      <c r="V2737" s="63">
        <f>IF(ISBLANK($B2737),0,VLOOKUP($B2737,Listen!$A$2:$C$45,2,FALSE))</f>
        <v>0</v>
      </c>
      <c r="W2737" s="63">
        <f>IF(ISBLANK($B2737),0,VLOOKUP($B2737,Listen!$A$2:$C$45,3,FALSE))</f>
        <v>0</v>
      </c>
      <c r="X2737" s="49">
        <f t="shared" si="530"/>
        <v>0</v>
      </c>
      <c r="Y2737" s="49">
        <f t="shared" si="541"/>
        <v>0</v>
      </c>
      <c r="Z2737" s="49">
        <f t="shared" si="541"/>
        <v>0</v>
      </c>
      <c r="AA2737" s="49">
        <f t="shared" si="541"/>
        <v>0</v>
      </c>
      <c r="AB2737" s="49">
        <f t="shared" si="541"/>
        <v>0</v>
      </c>
      <c r="AC2737" s="49">
        <f t="shared" si="541"/>
        <v>0</v>
      </c>
      <c r="AD2737" s="49">
        <f t="shared" si="541"/>
        <v>0</v>
      </c>
      <c r="AE2737" s="51">
        <f t="shared" si="540"/>
        <v>0</v>
      </c>
      <c r="AF2737" s="51">
        <f>IF(C2737=A_Stammdaten!$B$12,D_SAV!$U2737-D_SAV!$AG2737,HLOOKUP(A_Stammdaten!$B$12-1,$AH$4:$AN$4004,ROW(C2737)-3,FALSE)-$AG2737)</f>
        <v>0</v>
      </c>
      <c r="AG2737" s="51">
        <f>HLOOKUP(A_Stammdaten!$B$12,$AH$4:$AN$4004,ROW(C2737)-3,FALSE)</f>
        <v>0</v>
      </c>
      <c r="AH2737" s="51">
        <f t="shared" si="532"/>
        <v>0</v>
      </c>
      <c r="AI2737" s="51">
        <f t="shared" si="533"/>
        <v>0</v>
      </c>
      <c r="AJ2737" s="51">
        <f t="shared" si="534"/>
        <v>0</v>
      </c>
      <c r="AK2737" s="51">
        <f t="shared" si="535"/>
        <v>0</v>
      </c>
      <c r="AL2737" s="51">
        <f t="shared" si="536"/>
        <v>0</v>
      </c>
      <c r="AM2737" s="51">
        <f t="shared" si="537"/>
        <v>0</v>
      </c>
      <c r="AN2737" s="51">
        <f t="shared" si="538"/>
        <v>0</v>
      </c>
    </row>
    <row r="2738" spans="1:40" x14ac:dyDescent="0.25">
      <c r="A2738" s="17"/>
      <c r="B2738" s="17"/>
      <c r="C2738" s="35"/>
      <c r="D2738" s="17"/>
      <c r="E2738" s="17"/>
      <c r="F2738" s="17"/>
      <c r="G2738" s="62">
        <f t="shared" si="539"/>
        <v>0</v>
      </c>
      <c r="H2738" s="17"/>
      <c r="I2738" s="17"/>
      <c r="J2738" s="17"/>
      <c r="K2738" s="17"/>
      <c r="L2738" s="17"/>
      <c r="M2738" s="17"/>
      <c r="N2738" s="17"/>
      <c r="O2738" s="17"/>
      <c r="P2738" s="115"/>
      <c r="Q2738" s="62">
        <f>IF(C2738&gt;A_Stammdaten!$B$12,0,SUM(G2738,H2738,J2738,K2738,M2738,N2738)-SUM(I2738,L2738,O2738,P2738))</f>
        <v>0</v>
      </c>
      <c r="R2738" s="17"/>
      <c r="S2738" s="17"/>
      <c r="T2738" s="17"/>
      <c r="U2738" s="62">
        <f t="shared" si="531"/>
        <v>0</v>
      </c>
      <c r="V2738" s="63">
        <f>IF(ISBLANK($B2738),0,VLOOKUP($B2738,Listen!$A$2:$C$45,2,FALSE))</f>
        <v>0</v>
      </c>
      <c r="W2738" s="63">
        <f>IF(ISBLANK($B2738),0,VLOOKUP($B2738,Listen!$A$2:$C$45,3,FALSE))</f>
        <v>0</v>
      </c>
      <c r="X2738" s="49">
        <f t="shared" si="530"/>
        <v>0</v>
      </c>
      <c r="Y2738" s="49">
        <f t="shared" si="541"/>
        <v>0</v>
      </c>
      <c r="Z2738" s="49">
        <f t="shared" si="541"/>
        <v>0</v>
      </c>
      <c r="AA2738" s="49">
        <f t="shared" si="541"/>
        <v>0</v>
      </c>
      <c r="AB2738" s="49">
        <f t="shared" si="541"/>
        <v>0</v>
      </c>
      <c r="AC2738" s="49">
        <f t="shared" si="541"/>
        <v>0</v>
      </c>
      <c r="AD2738" s="49">
        <f t="shared" si="541"/>
        <v>0</v>
      </c>
      <c r="AE2738" s="51">
        <f t="shared" si="540"/>
        <v>0</v>
      </c>
      <c r="AF2738" s="51">
        <f>IF(C2738=A_Stammdaten!$B$12,D_SAV!$U2738-D_SAV!$AG2738,HLOOKUP(A_Stammdaten!$B$12-1,$AH$4:$AN$4004,ROW(C2738)-3,FALSE)-$AG2738)</f>
        <v>0</v>
      </c>
      <c r="AG2738" s="51">
        <f>HLOOKUP(A_Stammdaten!$B$12,$AH$4:$AN$4004,ROW(C2738)-3,FALSE)</f>
        <v>0</v>
      </c>
      <c r="AH2738" s="51">
        <f t="shared" si="532"/>
        <v>0</v>
      </c>
      <c r="AI2738" s="51">
        <f t="shared" si="533"/>
        <v>0</v>
      </c>
      <c r="AJ2738" s="51">
        <f t="shared" si="534"/>
        <v>0</v>
      </c>
      <c r="AK2738" s="51">
        <f t="shared" si="535"/>
        <v>0</v>
      </c>
      <c r="AL2738" s="51">
        <f t="shared" si="536"/>
        <v>0</v>
      </c>
      <c r="AM2738" s="51">
        <f t="shared" si="537"/>
        <v>0</v>
      </c>
      <c r="AN2738" s="51">
        <f t="shared" si="538"/>
        <v>0</v>
      </c>
    </row>
    <row r="2739" spans="1:40" x14ac:dyDescent="0.25">
      <c r="A2739" s="17"/>
      <c r="B2739" s="17"/>
      <c r="C2739" s="35"/>
      <c r="D2739" s="17"/>
      <c r="E2739" s="17"/>
      <c r="F2739" s="17"/>
      <c r="G2739" s="62">
        <f t="shared" si="539"/>
        <v>0</v>
      </c>
      <c r="H2739" s="17"/>
      <c r="I2739" s="17"/>
      <c r="J2739" s="17"/>
      <c r="K2739" s="17"/>
      <c r="L2739" s="17"/>
      <c r="M2739" s="17"/>
      <c r="N2739" s="17"/>
      <c r="O2739" s="17"/>
      <c r="P2739" s="115"/>
      <c r="Q2739" s="62">
        <f>IF(C2739&gt;A_Stammdaten!$B$12,0,SUM(G2739,H2739,J2739,K2739,M2739,N2739)-SUM(I2739,L2739,O2739,P2739))</f>
        <v>0</v>
      </c>
      <c r="R2739" s="17"/>
      <c r="S2739" s="17"/>
      <c r="T2739" s="17"/>
      <c r="U2739" s="62">
        <f t="shared" si="531"/>
        <v>0</v>
      </c>
      <c r="V2739" s="63">
        <f>IF(ISBLANK($B2739),0,VLOOKUP($B2739,Listen!$A$2:$C$45,2,FALSE))</f>
        <v>0</v>
      </c>
      <c r="W2739" s="63">
        <f>IF(ISBLANK($B2739),0,VLOOKUP($B2739,Listen!$A$2:$C$45,3,FALSE))</f>
        <v>0</v>
      </c>
      <c r="X2739" s="49">
        <f t="shared" si="530"/>
        <v>0</v>
      </c>
      <c r="Y2739" s="49">
        <f t="shared" si="541"/>
        <v>0</v>
      </c>
      <c r="Z2739" s="49">
        <f t="shared" si="541"/>
        <v>0</v>
      </c>
      <c r="AA2739" s="49">
        <f t="shared" si="541"/>
        <v>0</v>
      </c>
      <c r="AB2739" s="49">
        <f t="shared" si="541"/>
        <v>0</v>
      </c>
      <c r="AC2739" s="49">
        <f t="shared" si="541"/>
        <v>0</v>
      </c>
      <c r="AD2739" s="49">
        <f t="shared" si="541"/>
        <v>0</v>
      </c>
      <c r="AE2739" s="51">
        <f t="shared" si="540"/>
        <v>0</v>
      </c>
      <c r="AF2739" s="51">
        <f>IF(C2739=A_Stammdaten!$B$12,D_SAV!$U2739-D_SAV!$AG2739,HLOOKUP(A_Stammdaten!$B$12-1,$AH$4:$AN$4004,ROW(C2739)-3,FALSE)-$AG2739)</f>
        <v>0</v>
      </c>
      <c r="AG2739" s="51">
        <f>HLOOKUP(A_Stammdaten!$B$12,$AH$4:$AN$4004,ROW(C2739)-3,FALSE)</f>
        <v>0</v>
      </c>
      <c r="AH2739" s="51">
        <f t="shared" si="532"/>
        <v>0</v>
      </c>
      <c r="AI2739" s="51">
        <f t="shared" si="533"/>
        <v>0</v>
      </c>
      <c r="AJ2739" s="51">
        <f t="shared" si="534"/>
        <v>0</v>
      </c>
      <c r="AK2739" s="51">
        <f t="shared" si="535"/>
        <v>0</v>
      </c>
      <c r="AL2739" s="51">
        <f t="shared" si="536"/>
        <v>0</v>
      </c>
      <c r="AM2739" s="51">
        <f t="shared" si="537"/>
        <v>0</v>
      </c>
      <c r="AN2739" s="51">
        <f t="shared" si="538"/>
        <v>0</v>
      </c>
    </row>
    <row r="2740" spans="1:40" x14ac:dyDescent="0.25">
      <c r="A2740" s="17"/>
      <c r="B2740" s="17"/>
      <c r="C2740" s="35"/>
      <c r="D2740" s="17"/>
      <c r="E2740" s="17"/>
      <c r="F2740" s="17"/>
      <c r="G2740" s="62">
        <f t="shared" si="539"/>
        <v>0</v>
      </c>
      <c r="H2740" s="17"/>
      <c r="I2740" s="17"/>
      <c r="J2740" s="17"/>
      <c r="K2740" s="17"/>
      <c r="L2740" s="17"/>
      <c r="M2740" s="17"/>
      <c r="N2740" s="17"/>
      <c r="O2740" s="17"/>
      <c r="P2740" s="115"/>
      <c r="Q2740" s="62">
        <f>IF(C2740&gt;A_Stammdaten!$B$12,0,SUM(G2740,H2740,J2740,K2740,M2740,N2740)-SUM(I2740,L2740,O2740,P2740))</f>
        <v>0</v>
      </c>
      <c r="R2740" s="17"/>
      <c r="S2740" s="17"/>
      <c r="T2740" s="17"/>
      <c r="U2740" s="62">
        <f t="shared" si="531"/>
        <v>0</v>
      </c>
      <c r="V2740" s="63">
        <f>IF(ISBLANK($B2740),0,VLOOKUP($B2740,Listen!$A$2:$C$45,2,FALSE))</f>
        <v>0</v>
      </c>
      <c r="W2740" s="63">
        <f>IF(ISBLANK($B2740),0,VLOOKUP($B2740,Listen!$A$2:$C$45,3,FALSE))</f>
        <v>0</v>
      </c>
      <c r="X2740" s="49">
        <f t="shared" si="530"/>
        <v>0</v>
      </c>
      <c r="Y2740" s="49">
        <f t="shared" si="541"/>
        <v>0</v>
      </c>
      <c r="Z2740" s="49">
        <f t="shared" si="541"/>
        <v>0</v>
      </c>
      <c r="AA2740" s="49">
        <f t="shared" si="541"/>
        <v>0</v>
      </c>
      <c r="AB2740" s="49">
        <f t="shared" si="541"/>
        <v>0</v>
      </c>
      <c r="AC2740" s="49">
        <f t="shared" si="541"/>
        <v>0</v>
      </c>
      <c r="AD2740" s="49">
        <f t="shared" si="541"/>
        <v>0</v>
      </c>
      <c r="AE2740" s="51">
        <f t="shared" si="540"/>
        <v>0</v>
      </c>
      <c r="AF2740" s="51">
        <f>IF(C2740=A_Stammdaten!$B$12,D_SAV!$U2740-D_SAV!$AG2740,HLOOKUP(A_Stammdaten!$B$12-1,$AH$4:$AN$4004,ROW(C2740)-3,FALSE)-$AG2740)</f>
        <v>0</v>
      </c>
      <c r="AG2740" s="51">
        <f>HLOOKUP(A_Stammdaten!$B$12,$AH$4:$AN$4004,ROW(C2740)-3,FALSE)</f>
        <v>0</v>
      </c>
      <c r="AH2740" s="51">
        <f t="shared" si="532"/>
        <v>0</v>
      </c>
      <c r="AI2740" s="51">
        <f t="shared" si="533"/>
        <v>0</v>
      </c>
      <c r="AJ2740" s="51">
        <f t="shared" si="534"/>
        <v>0</v>
      </c>
      <c r="AK2740" s="51">
        <f t="shared" si="535"/>
        <v>0</v>
      </c>
      <c r="AL2740" s="51">
        <f t="shared" si="536"/>
        <v>0</v>
      </c>
      <c r="AM2740" s="51">
        <f t="shared" si="537"/>
        <v>0</v>
      </c>
      <c r="AN2740" s="51">
        <f t="shared" si="538"/>
        <v>0</v>
      </c>
    </row>
    <row r="2741" spans="1:40" x14ac:dyDescent="0.25">
      <c r="A2741" s="17"/>
      <c r="B2741" s="17"/>
      <c r="C2741" s="35"/>
      <c r="D2741" s="17"/>
      <c r="E2741" s="17"/>
      <c r="F2741" s="17"/>
      <c r="G2741" s="62">
        <f t="shared" si="539"/>
        <v>0</v>
      </c>
      <c r="H2741" s="17"/>
      <c r="I2741" s="17"/>
      <c r="J2741" s="17"/>
      <c r="K2741" s="17"/>
      <c r="L2741" s="17"/>
      <c r="M2741" s="17"/>
      <c r="N2741" s="17"/>
      <c r="O2741" s="17"/>
      <c r="P2741" s="115"/>
      <c r="Q2741" s="62">
        <f>IF(C2741&gt;A_Stammdaten!$B$12,0,SUM(G2741,H2741,J2741,K2741,M2741,N2741)-SUM(I2741,L2741,O2741,P2741))</f>
        <v>0</v>
      </c>
      <c r="R2741" s="17"/>
      <c r="S2741" s="17"/>
      <c r="T2741" s="17"/>
      <c r="U2741" s="62">
        <f t="shared" si="531"/>
        <v>0</v>
      </c>
      <c r="V2741" s="63">
        <f>IF(ISBLANK($B2741),0,VLOOKUP($B2741,Listen!$A$2:$C$45,2,FALSE))</f>
        <v>0</v>
      </c>
      <c r="W2741" s="63">
        <f>IF(ISBLANK($B2741),0,VLOOKUP($B2741,Listen!$A$2:$C$45,3,FALSE))</f>
        <v>0</v>
      </c>
      <c r="X2741" s="49">
        <f t="shared" si="530"/>
        <v>0</v>
      </c>
      <c r="Y2741" s="49">
        <f t="shared" si="541"/>
        <v>0</v>
      </c>
      <c r="Z2741" s="49">
        <f t="shared" si="541"/>
        <v>0</v>
      </c>
      <c r="AA2741" s="49">
        <f t="shared" si="541"/>
        <v>0</v>
      </c>
      <c r="AB2741" s="49">
        <f t="shared" si="541"/>
        <v>0</v>
      </c>
      <c r="AC2741" s="49">
        <f t="shared" si="541"/>
        <v>0</v>
      </c>
      <c r="AD2741" s="49">
        <f t="shared" si="541"/>
        <v>0</v>
      </c>
      <c r="AE2741" s="51">
        <f t="shared" si="540"/>
        <v>0</v>
      </c>
      <c r="AF2741" s="51">
        <f>IF(C2741=A_Stammdaten!$B$12,D_SAV!$U2741-D_SAV!$AG2741,HLOOKUP(A_Stammdaten!$B$12-1,$AH$4:$AN$4004,ROW(C2741)-3,FALSE)-$AG2741)</f>
        <v>0</v>
      </c>
      <c r="AG2741" s="51">
        <f>HLOOKUP(A_Stammdaten!$B$12,$AH$4:$AN$4004,ROW(C2741)-3,FALSE)</f>
        <v>0</v>
      </c>
      <c r="AH2741" s="51">
        <f t="shared" si="532"/>
        <v>0</v>
      </c>
      <c r="AI2741" s="51">
        <f t="shared" si="533"/>
        <v>0</v>
      </c>
      <c r="AJ2741" s="51">
        <f t="shared" si="534"/>
        <v>0</v>
      </c>
      <c r="AK2741" s="51">
        <f t="shared" si="535"/>
        <v>0</v>
      </c>
      <c r="AL2741" s="51">
        <f t="shared" si="536"/>
        <v>0</v>
      </c>
      <c r="AM2741" s="51">
        <f t="shared" si="537"/>
        <v>0</v>
      </c>
      <c r="AN2741" s="51">
        <f t="shared" si="538"/>
        <v>0</v>
      </c>
    </row>
    <row r="2742" spans="1:40" x14ac:dyDescent="0.25">
      <c r="A2742" s="17"/>
      <c r="B2742" s="17"/>
      <c r="C2742" s="35"/>
      <c r="D2742" s="17"/>
      <c r="E2742" s="17"/>
      <c r="F2742" s="17"/>
      <c r="G2742" s="62">
        <f t="shared" si="539"/>
        <v>0</v>
      </c>
      <c r="H2742" s="17"/>
      <c r="I2742" s="17"/>
      <c r="J2742" s="17"/>
      <c r="K2742" s="17"/>
      <c r="L2742" s="17"/>
      <c r="M2742" s="17"/>
      <c r="N2742" s="17"/>
      <c r="O2742" s="17"/>
      <c r="P2742" s="115"/>
      <c r="Q2742" s="62">
        <f>IF(C2742&gt;A_Stammdaten!$B$12,0,SUM(G2742,H2742,J2742,K2742,M2742,N2742)-SUM(I2742,L2742,O2742,P2742))</f>
        <v>0</v>
      </c>
      <c r="R2742" s="17"/>
      <c r="S2742" s="17"/>
      <c r="T2742" s="17"/>
      <c r="U2742" s="62">
        <f t="shared" si="531"/>
        <v>0</v>
      </c>
      <c r="V2742" s="63">
        <f>IF(ISBLANK($B2742),0,VLOOKUP($B2742,Listen!$A$2:$C$45,2,FALSE))</f>
        <v>0</v>
      </c>
      <c r="W2742" s="63">
        <f>IF(ISBLANK($B2742),0,VLOOKUP($B2742,Listen!$A$2:$C$45,3,FALSE))</f>
        <v>0</v>
      </c>
      <c r="X2742" s="49">
        <f t="shared" si="530"/>
        <v>0</v>
      </c>
      <c r="Y2742" s="49">
        <f t="shared" si="541"/>
        <v>0</v>
      </c>
      <c r="Z2742" s="49">
        <f t="shared" si="541"/>
        <v>0</v>
      </c>
      <c r="AA2742" s="49">
        <f t="shared" si="541"/>
        <v>0</v>
      </c>
      <c r="AB2742" s="49">
        <f t="shared" si="541"/>
        <v>0</v>
      </c>
      <c r="AC2742" s="49">
        <f t="shared" si="541"/>
        <v>0</v>
      </c>
      <c r="AD2742" s="49">
        <f t="shared" si="541"/>
        <v>0</v>
      </c>
      <c r="AE2742" s="51">
        <f t="shared" si="540"/>
        <v>0</v>
      </c>
      <c r="AF2742" s="51">
        <f>IF(C2742=A_Stammdaten!$B$12,D_SAV!$U2742-D_SAV!$AG2742,HLOOKUP(A_Stammdaten!$B$12-1,$AH$4:$AN$4004,ROW(C2742)-3,FALSE)-$AG2742)</f>
        <v>0</v>
      </c>
      <c r="AG2742" s="51">
        <f>HLOOKUP(A_Stammdaten!$B$12,$AH$4:$AN$4004,ROW(C2742)-3,FALSE)</f>
        <v>0</v>
      </c>
      <c r="AH2742" s="51">
        <f t="shared" si="532"/>
        <v>0</v>
      </c>
      <c r="AI2742" s="51">
        <f t="shared" si="533"/>
        <v>0</v>
      </c>
      <c r="AJ2742" s="51">
        <f t="shared" si="534"/>
        <v>0</v>
      </c>
      <c r="AK2742" s="51">
        <f t="shared" si="535"/>
        <v>0</v>
      </c>
      <c r="AL2742" s="51">
        <f t="shared" si="536"/>
        <v>0</v>
      </c>
      <c r="AM2742" s="51">
        <f t="shared" si="537"/>
        <v>0</v>
      </c>
      <c r="AN2742" s="51">
        <f t="shared" si="538"/>
        <v>0</v>
      </c>
    </row>
    <row r="2743" spans="1:40" x14ac:dyDescent="0.25">
      <c r="A2743" s="17"/>
      <c r="B2743" s="17"/>
      <c r="C2743" s="35"/>
      <c r="D2743" s="17"/>
      <c r="E2743" s="17"/>
      <c r="F2743" s="17"/>
      <c r="G2743" s="62">
        <f t="shared" si="539"/>
        <v>0</v>
      </c>
      <c r="H2743" s="17"/>
      <c r="I2743" s="17"/>
      <c r="J2743" s="17"/>
      <c r="K2743" s="17"/>
      <c r="L2743" s="17"/>
      <c r="M2743" s="17"/>
      <c r="N2743" s="17"/>
      <c r="O2743" s="17"/>
      <c r="P2743" s="115"/>
      <c r="Q2743" s="62">
        <f>IF(C2743&gt;A_Stammdaten!$B$12,0,SUM(G2743,H2743,J2743,K2743,M2743,N2743)-SUM(I2743,L2743,O2743,P2743))</f>
        <v>0</v>
      </c>
      <c r="R2743" s="17"/>
      <c r="S2743" s="17"/>
      <c r="T2743" s="17"/>
      <c r="U2743" s="62">
        <f t="shared" si="531"/>
        <v>0</v>
      </c>
      <c r="V2743" s="63">
        <f>IF(ISBLANK($B2743),0,VLOOKUP($B2743,Listen!$A$2:$C$45,2,FALSE))</f>
        <v>0</v>
      </c>
      <c r="W2743" s="63">
        <f>IF(ISBLANK($B2743),0,VLOOKUP($B2743,Listen!$A$2:$C$45,3,FALSE))</f>
        <v>0</v>
      </c>
      <c r="X2743" s="49">
        <f t="shared" si="530"/>
        <v>0</v>
      </c>
      <c r="Y2743" s="49">
        <f t="shared" si="541"/>
        <v>0</v>
      </c>
      <c r="Z2743" s="49">
        <f t="shared" si="541"/>
        <v>0</v>
      </c>
      <c r="AA2743" s="49">
        <f t="shared" si="541"/>
        <v>0</v>
      </c>
      <c r="AB2743" s="49">
        <f t="shared" si="541"/>
        <v>0</v>
      </c>
      <c r="AC2743" s="49">
        <f t="shared" si="541"/>
        <v>0</v>
      </c>
      <c r="AD2743" s="49">
        <f t="shared" si="541"/>
        <v>0</v>
      </c>
      <c r="AE2743" s="51">
        <f t="shared" si="540"/>
        <v>0</v>
      </c>
      <c r="AF2743" s="51">
        <f>IF(C2743=A_Stammdaten!$B$12,D_SAV!$U2743-D_SAV!$AG2743,HLOOKUP(A_Stammdaten!$B$12-1,$AH$4:$AN$4004,ROW(C2743)-3,FALSE)-$AG2743)</f>
        <v>0</v>
      </c>
      <c r="AG2743" s="51">
        <f>HLOOKUP(A_Stammdaten!$B$12,$AH$4:$AN$4004,ROW(C2743)-3,FALSE)</f>
        <v>0</v>
      </c>
      <c r="AH2743" s="51">
        <f t="shared" si="532"/>
        <v>0</v>
      </c>
      <c r="AI2743" s="51">
        <f t="shared" si="533"/>
        <v>0</v>
      </c>
      <c r="AJ2743" s="51">
        <f t="shared" si="534"/>
        <v>0</v>
      </c>
      <c r="AK2743" s="51">
        <f t="shared" si="535"/>
        <v>0</v>
      </c>
      <c r="AL2743" s="51">
        <f t="shared" si="536"/>
        <v>0</v>
      </c>
      <c r="AM2743" s="51">
        <f t="shared" si="537"/>
        <v>0</v>
      </c>
      <c r="AN2743" s="51">
        <f t="shared" si="538"/>
        <v>0</v>
      </c>
    </row>
    <row r="2744" spans="1:40" x14ac:dyDescent="0.25">
      <c r="A2744" s="17"/>
      <c r="B2744" s="17"/>
      <c r="C2744" s="35"/>
      <c r="D2744" s="17"/>
      <c r="E2744" s="17"/>
      <c r="F2744" s="17"/>
      <c r="G2744" s="62">
        <f t="shared" si="539"/>
        <v>0</v>
      </c>
      <c r="H2744" s="17"/>
      <c r="I2744" s="17"/>
      <c r="J2744" s="17"/>
      <c r="K2744" s="17"/>
      <c r="L2744" s="17"/>
      <c r="M2744" s="17"/>
      <c r="N2744" s="17"/>
      <c r="O2744" s="17"/>
      <c r="P2744" s="115"/>
      <c r="Q2744" s="62">
        <f>IF(C2744&gt;A_Stammdaten!$B$12,0,SUM(G2744,H2744,J2744,K2744,M2744,N2744)-SUM(I2744,L2744,O2744,P2744))</f>
        <v>0</v>
      </c>
      <c r="R2744" s="17"/>
      <c r="S2744" s="17"/>
      <c r="T2744" s="17"/>
      <c r="U2744" s="62">
        <f t="shared" si="531"/>
        <v>0</v>
      </c>
      <c r="V2744" s="63">
        <f>IF(ISBLANK($B2744),0,VLOOKUP($B2744,Listen!$A$2:$C$45,2,FALSE))</f>
        <v>0</v>
      </c>
      <c r="W2744" s="63">
        <f>IF(ISBLANK($B2744),0,VLOOKUP($B2744,Listen!$A$2:$C$45,3,FALSE))</f>
        <v>0</v>
      </c>
      <c r="X2744" s="49">
        <f t="shared" si="530"/>
        <v>0</v>
      </c>
      <c r="Y2744" s="49">
        <f t="shared" si="541"/>
        <v>0</v>
      </c>
      <c r="Z2744" s="49">
        <f t="shared" si="541"/>
        <v>0</v>
      </c>
      <c r="AA2744" s="49">
        <f t="shared" si="541"/>
        <v>0</v>
      </c>
      <c r="AB2744" s="49">
        <f t="shared" si="541"/>
        <v>0</v>
      </c>
      <c r="AC2744" s="49">
        <f t="shared" si="541"/>
        <v>0</v>
      </c>
      <c r="AD2744" s="49">
        <f t="shared" si="541"/>
        <v>0</v>
      </c>
      <c r="AE2744" s="51">
        <f t="shared" si="540"/>
        <v>0</v>
      </c>
      <c r="AF2744" s="51">
        <f>IF(C2744=A_Stammdaten!$B$12,D_SAV!$U2744-D_SAV!$AG2744,HLOOKUP(A_Stammdaten!$B$12-1,$AH$4:$AN$4004,ROW(C2744)-3,FALSE)-$AG2744)</f>
        <v>0</v>
      </c>
      <c r="AG2744" s="51">
        <f>HLOOKUP(A_Stammdaten!$B$12,$AH$4:$AN$4004,ROW(C2744)-3,FALSE)</f>
        <v>0</v>
      </c>
      <c r="AH2744" s="51">
        <f t="shared" si="532"/>
        <v>0</v>
      </c>
      <c r="AI2744" s="51">
        <f t="shared" si="533"/>
        <v>0</v>
      </c>
      <c r="AJ2744" s="51">
        <f t="shared" si="534"/>
        <v>0</v>
      </c>
      <c r="AK2744" s="51">
        <f t="shared" si="535"/>
        <v>0</v>
      </c>
      <c r="AL2744" s="51">
        <f t="shared" si="536"/>
        <v>0</v>
      </c>
      <c r="AM2744" s="51">
        <f t="shared" si="537"/>
        <v>0</v>
      </c>
      <c r="AN2744" s="51">
        <f t="shared" si="538"/>
        <v>0</v>
      </c>
    </row>
    <row r="2745" spans="1:40" x14ac:dyDescent="0.25">
      <c r="A2745" s="17"/>
      <c r="B2745" s="17"/>
      <c r="C2745" s="35"/>
      <c r="D2745" s="17"/>
      <c r="E2745" s="17"/>
      <c r="F2745" s="17"/>
      <c r="G2745" s="62">
        <f t="shared" si="539"/>
        <v>0</v>
      </c>
      <c r="H2745" s="17"/>
      <c r="I2745" s="17"/>
      <c r="J2745" s="17"/>
      <c r="K2745" s="17"/>
      <c r="L2745" s="17"/>
      <c r="M2745" s="17"/>
      <c r="N2745" s="17"/>
      <c r="O2745" s="17"/>
      <c r="P2745" s="115"/>
      <c r="Q2745" s="62">
        <f>IF(C2745&gt;A_Stammdaten!$B$12,0,SUM(G2745,H2745,J2745,K2745,M2745,N2745)-SUM(I2745,L2745,O2745,P2745))</f>
        <v>0</v>
      </c>
      <c r="R2745" s="17"/>
      <c r="S2745" s="17"/>
      <c r="T2745" s="17"/>
      <c r="U2745" s="62">
        <f t="shared" si="531"/>
        <v>0</v>
      </c>
      <c r="V2745" s="63">
        <f>IF(ISBLANK($B2745),0,VLOOKUP($B2745,Listen!$A$2:$C$45,2,FALSE))</f>
        <v>0</v>
      </c>
      <c r="W2745" s="63">
        <f>IF(ISBLANK($B2745),0,VLOOKUP($B2745,Listen!$A$2:$C$45,3,FALSE))</f>
        <v>0</v>
      </c>
      <c r="X2745" s="49">
        <f t="shared" si="530"/>
        <v>0</v>
      </c>
      <c r="Y2745" s="49">
        <f t="shared" si="541"/>
        <v>0</v>
      </c>
      <c r="Z2745" s="49">
        <f t="shared" si="541"/>
        <v>0</v>
      </c>
      <c r="AA2745" s="49">
        <f t="shared" si="541"/>
        <v>0</v>
      </c>
      <c r="AB2745" s="49">
        <f t="shared" si="541"/>
        <v>0</v>
      </c>
      <c r="AC2745" s="49">
        <f t="shared" si="541"/>
        <v>0</v>
      </c>
      <c r="AD2745" s="49">
        <f t="shared" si="541"/>
        <v>0</v>
      </c>
      <c r="AE2745" s="51">
        <f t="shared" si="540"/>
        <v>0</v>
      </c>
      <c r="AF2745" s="51">
        <f>IF(C2745=A_Stammdaten!$B$12,D_SAV!$U2745-D_SAV!$AG2745,HLOOKUP(A_Stammdaten!$B$12-1,$AH$4:$AN$4004,ROW(C2745)-3,FALSE)-$AG2745)</f>
        <v>0</v>
      </c>
      <c r="AG2745" s="51">
        <f>HLOOKUP(A_Stammdaten!$B$12,$AH$4:$AN$4004,ROW(C2745)-3,FALSE)</f>
        <v>0</v>
      </c>
      <c r="AH2745" s="51">
        <f t="shared" si="532"/>
        <v>0</v>
      </c>
      <c r="AI2745" s="51">
        <f t="shared" si="533"/>
        <v>0</v>
      </c>
      <c r="AJ2745" s="51">
        <f t="shared" si="534"/>
        <v>0</v>
      </c>
      <c r="AK2745" s="51">
        <f t="shared" si="535"/>
        <v>0</v>
      </c>
      <c r="AL2745" s="51">
        <f t="shared" si="536"/>
        <v>0</v>
      </c>
      <c r="AM2745" s="51">
        <f t="shared" si="537"/>
        <v>0</v>
      </c>
      <c r="AN2745" s="51">
        <f t="shared" si="538"/>
        <v>0</v>
      </c>
    </row>
    <row r="2746" spans="1:40" x14ac:dyDescent="0.25">
      <c r="A2746" s="17"/>
      <c r="B2746" s="17"/>
      <c r="C2746" s="35"/>
      <c r="D2746" s="17"/>
      <c r="E2746" s="17"/>
      <c r="F2746" s="17"/>
      <c r="G2746" s="62">
        <f t="shared" si="539"/>
        <v>0</v>
      </c>
      <c r="H2746" s="17"/>
      <c r="I2746" s="17"/>
      <c r="J2746" s="17"/>
      <c r="K2746" s="17"/>
      <c r="L2746" s="17"/>
      <c r="M2746" s="17"/>
      <c r="N2746" s="17"/>
      <c r="O2746" s="17"/>
      <c r="P2746" s="115"/>
      <c r="Q2746" s="62">
        <f>IF(C2746&gt;A_Stammdaten!$B$12,0,SUM(G2746,H2746,J2746,K2746,M2746,N2746)-SUM(I2746,L2746,O2746,P2746))</f>
        <v>0</v>
      </c>
      <c r="R2746" s="17"/>
      <c r="S2746" s="17"/>
      <c r="T2746" s="17"/>
      <c r="U2746" s="62">
        <f t="shared" si="531"/>
        <v>0</v>
      </c>
      <c r="V2746" s="63">
        <f>IF(ISBLANK($B2746),0,VLOOKUP($B2746,Listen!$A$2:$C$45,2,FALSE))</f>
        <v>0</v>
      </c>
      <c r="W2746" s="63">
        <f>IF(ISBLANK($B2746),0,VLOOKUP($B2746,Listen!$A$2:$C$45,3,FALSE))</f>
        <v>0</v>
      </c>
      <c r="X2746" s="49">
        <f t="shared" si="530"/>
        <v>0</v>
      </c>
      <c r="Y2746" s="49">
        <f t="shared" si="541"/>
        <v>0</v>
      </c>
      <c r="Z2746" s="49">
        <f t="shared" si="541"/>
        <v>0</v>
      </c>
      <c r="AA2746" s="49">
        <f t="shared" si="541"/>
        <v>0</v>
      </c>
      <c r="AB2746" s="49">
        <f t="shared" si="541"/>
        <v>0</v>
      </c>
      <c r="AC2746" s="49">
        <f t="shared" si="541"/>
        <v>0</v>
      </c>
      <c r="AD2746" s="49">
        <f t="shared" si="541"/>
        <v>0</v>
      </c>
      <c r="AE2746" s="51">
        <f t="shared" si="540"/>
        <v>0</v>
      </c>
      <c r="AF2746" s="51">
        <f>IF(C2746=A_Stammdaten!$B$12,D_SAV!$U2746-D_SAV!$AG2746,HLOOKUP(A_Stammdaten!$B$12-1,$AH$4:$AN$4004,ROW(C2746)-3,FALSE)-$AG2746)</f>
        <v>0</v>
      </c>
      <c r="AG2746" s="51">
        <f>HLOOKUP(A_Stammdaten!$B$12,$AH$4:$AN$4004,ROW(C2746)-3,FALSE)</f>
        <v>0</v>
      </c>
      <c r="AH2746" s="51">
        <f t="shared" si="532"/>
        <v>0</v>
      </c>
      <c r="AI2746" s="51">
        <f t="shared" si="533"/>
        <v>0</v>
      </c>
      <c r="AJ2746" s="51">
        <f t="shared" si="534"/>
        <v>0</v>
      </c>
      <c r="AK2746" s="51">
        <f t="shared" si="535"/>
        <v>0</v>
      </c>
      <c r="AL2746" s="51">
        <f t="shared" si="536"/>
        <v>0</v>
      </c>
      <c r="AM2746" s="51">
        <f t="shared" si="537"/>
        <v>0</v>
      </c>
      <c r="AN2746" s="51">
        <f t="shared" si="538"/>
        <v>0</v>
      </c>
    </row>
    <row r="2747" spans="1:40" x14ac:dyDescent="0.25">
      <c r="A2747" s="17"/>
      <c r="B2747" s="17"/>
      <c r="C2747" s="35"/>
      <c r="D2747" s="17"/>
      <c r="E2747" s="17"/>
      <c r="F2747" s="17"/>
      <c r="G2747" s="62">
        <f t="shared" si="539"/>
        <v>0</v>
      </c>
      <c r="H2747" s="17"/>
      <c r="I2747" s="17"/>
      <c r="J2747" s="17"/>
      <c r="K2747" s="17"/>
      <c r="L2747" s="17"/>
      <c r="M2747" s="17"/>
      <c r="N2747" s="17"/>
      <c r="O2747" s="17"/>
      <c r="P2747" s="115"/>
      <c r="Q2747" s="62">
        <f>IF(C2747&gt;A_Stammdaten!$B$12,0,SUM(G2747,H2747,J2747,K2747,M2747,N2747)-SUM(I2747,L2747,O2747,P2747))</f>
        <v>0</v>
      </c>
      <c r="R2747" s="17"/>
      <c r="S2747" s="17"/>
      <c r="T2747" s="17"/>
      <c r="U2747" s="62">
        <f t="shared" si="531"/>
        <v>0</v>
      </c>
      <c r="V2747" s="63">
        <f>IF(ISBLANK($B2747),0,VLOOKUP($B2747,Listen!$A$2:$C$45,2,FALSE))</f>
        <v>0</v>
      </c>
      <c r="W2747" s="63">
        <f>IF(ISBLANK($B2747),0,VLOOKUP($B2747,Listen!$A$2:$C$45,3,FALSE))</f>
        <v>0</v>
      </c>
      <c r="X2747" s="49">
        <f t="shared" si="530"/>
        <v>0</v>
      </c>
      <c r="Y2747" s="49">
        <f t="shared" si="541"/>
        <v>0</v>
      </c>
      <c r="Z2747" s="49">
        <f t="shared" si="541"/>
        <v>0</v>
      </c>
      <c r="AA2747" s="49">
        <f t="shared" si="541"/>
        <v>0</v>
      </c>
      <c r="AB2747" s="49">
        <f t="shared" si="541"/>
        <v>0</v>
      </c>
      <c r="AC2747" s="49">
        <f t="shared" si="541"/>
        <v>0</v>
      </c>
      <c r="AD2747" s="49">
        <f t="shared" si="541"/>
        <v>0</v>
      </c>
      <c r="AE2747" s="51">
        <f t="shared" si="540"/>
        <v>0</v>
      </c>
      <c r="AF2747" s="51">
        <f>IF(C2747=A_Stammdaten!$B$12,D_SAV!$U2747-D_SAV!$AG2747,HLOOKUP(A_Stammdaten!$B$12-1,$AH$4:$AN$4004,ROW(C2747)-3,FALSE)-$AG2747)</f>
        <v>0</v>
      </c>
      <c r="AG2747" s="51">
        <f>HLOOKUP(A_Stammdaten!$B$12,$AH$4:$AN$4004,ROW(C2747)-3,FALSE)</f>
        <v>0</v>
      </c>
      <c r="AH2747" s="51">
        <f t="shared" si="532"/>
        <v>0</v>
      </c>
      <c r="AI2747" s="51">
        <f t="shared" si="533"/>
        <v>0</v>
      </c>
      <c r="AJ2747" s="51">
        <f t="shared" si="534"/>
        <v>0</v>
      </c>
      <c r="AK2747" s="51">
        <f t="shared" si="535"/>
        <v>0</v>
      </c>
      <c r="AL2747" s="51">
        <f t="shared" si="536"/>
        <v>0</v>
      </c>
      <c r="AM2747" s="51">
        <f t="shared" si="537"/>
        <v>0</v>
      </c>
      <c r="AN2747" s="51">
        <f t="shared" si="538"/>
        <v>0</v>
      </c>
    </row>
    <row r="2748" spans="1:40" x14ac:dyDescent="0.25">
      <c r="A2748" s="17"/>
      <c r="B2748" s="17"/>
      <c r="C2748" s="35"/>
      <c r="D2748" s="17"/>
      <c r="E2748" s="17"/>
      <c r="F2748" s="17"/>
      <c r="G2748" s="62">
        <f t="shared" si="539"/>
        <v>0</v>
      </c>
      <c r="H2748" s="17"/>
      <c r="I2748" s="17"/>
      <c r="J2748" s="17"/>
      <c r="K2748" s="17"/>
      <c r="L2748" s="17"/>
      <c r="M2748" s="17"/>
      <c r="N2748" s="17"/>
      <c r="O2748" s="17"/>
      <c r="P2748" s="115"/>
      <c r="Q2748" s="62">
        <f>IF(C2748&gt;A_Stammdaten!$B$12,0,SUM(G2748,H2748,J2748,K2748,M2748,N2748)-SUM(I2748,L2748,O2748,P2748))</f>
        <v>0</v>
      </c>
      <c r="R2748" s="17"/>
      <c r="S2748" s="17"/>
      <c r="T2748" s="17"/>
      <c r="U2748" s="62">
        <f t="shared" si="531"/>
        <v>0</v>
      </c>
      <c r="V2748" s="63">
        <f>IF(ISBLANK($B2748),0,VLOOKUP($B2748,Listen!$A$2:$C$45,2,FALSE))</f>
        <v>0</v>
      </c>
      <c r="W2748" s="63">
        <f>IF(ISBLANK($B2748),0,VLOOKUP($B2748,Listen!$A$2:$C$45,3,FALSE))</f>
        <v>0</v>
      </c>
      <c r="X2748" s="49">
        <f t="shared" ref="X2748:X2811" si="542">$V2748</f>
        <v>0</v>
      </c>
      <c r="Y2748" s="49">
        <f t="shared" si="541"/>
        <v>0</v>
      </c>
      <c r="Z2748" s="49">
        <f t="shared" si="541"/>
        <v>0</v>
      </c>
      <c r="AA2748" s="49">
        <f t="shared" si="541"/>
        <v>0</v>
      </c>
      <c r="AB2748" s="49">
        <f t="shared" si="541"/>
        <v>0</v>
      </c>
      <c r="AC2748" s="49">
        <f t="shared" si="541"/>
        <v>0</v>
      </c>
      <c r="AD2748" s="49">
        <f t="shared" si="541"/>
        <v>0</v>
      </c>
      <c r="AE2748" s="51">
        <f t="shared" si="540"/>
        <v>0</v>
      </c>
      <c r="AF2748" s="51">
        <f>IF(C2748=A_Stammdaten!$B$12,D_SAV!$U2748-D_SAV!$AG2748,HLOOKUP(A_Stammdaten!$B$12-1,$AH$4:$AN$4004,ROW(C2748)-3,FALSE)-$AG2748)</f>
        <v>0</v>
      </c>
      <c r="AG2748" s="51">
        <f>HLOOKUP(A_Stammdaten!$B$12,$AH$4:$AN$4004,ROW(C2748)-3,FALSE)</f>
        <v>0</v>
      </c>
      <c r="AH2748" s="51">
        <f t="shared" si="532"/>
        <v>0</v>
      </c>
      <c r="AI2748" s="51">
        <f t="shared" si="533"/>
        <v>0</v>
      </c>
      <c r="AJ2748" s="51">
        <f t="shared" si="534"/>
        <v>0</v>
      </c>
      <c r="AK2748" s="51">
        <f t="shared" si="535"/>
        <v>0</v>
      </c>
      <c r="AL2748" s="51">
        <f t="shared" si="536"/>
        <v>0</v>
      </c>
      <c r="AM2748" s="51">
        <f t="shared" si="537"/>
        <v>0</v>
      </c>
      <c r="AN2748" s="51">
        <f t="shared" si="538"/>
        <v>0</v>
      </c>
    </row>
    <row r="2749" spans="1:40" x14ac:dyDescent="0.25">
      <c r="A2749" s="17"/>
      <c r="B2749" s="17"/>
      <c r="C2749" s="35"/>
      <c r="D2749" s="17"/>
      <c r="E2749" s="17"/>
      <c r="F2749" s="17"/>
      <c r="G2749" s="62">
        <f t="shared" si="539"/>
        <v>0</v>
      </c>
      <c r="H2749" s="17"/>
      <c r="I2749" s="17"/>
      <c r="J2749" s="17"/>
      <c r="K2749" s="17"/>
      <c r="L2749" s="17"/>
      <c r="M2749" s="17"/>
      <c r="N2749" s="17"/>
      <c r="O2749" s="17"/>
      <c r="P2749" s="115"/>
      <c r="Q2749" s="62">
        <f>IF(C2749&gt;A_Stammdaten!$B$12,0,SUM(G2749,H2749,J2749,K2749,M2749,N2749)-SUM(I2749,L2749,O2749,P2749))</f>
        <v>0</v>
      </c>
      <c r="R2749" s="17"/>
      <c r="S2749" s="17"/>
      <c r="T2749" s="17"/>
      <c r="U2749" s="62">
        <f t="shared" si="531"/>
        <v>0</v>
      </c>
      <c r="V2749" s="63">
        <f>IF(ISBLANK($B2749),0,VLOOKUP($B2749,Listen!$A$2:$C$45,2,FALSE))</f>
        <v>0</v>
      </c>
      <c r="W2749" s="63">
        <f>IF(ISBLANK($B2749),0,VLOOKUP($B2749,Listen!$A$2:$C$45,3,FALSE))</f>
        <v>0</v>
      </c>
      <c r="X2749" s="49">
        <f t="shared" si="542"/>
        <v>0</v>
      </c>
      <c r="Y2749" s="49">
        <f t="shared" si="541"/>
        <v>0</v>
      </c>
      <c r="Z2749" s="49">
        <f t="shared" si="541"/>
        <v>0</v>
      </c>
      <c r="AA2749" s="49">
        <f t="shared" si="541"/>
        <v>0</v>
      </c>
      <c r="AB2749" s="49">
        <f t="shared" si="541"/>
        <v>0</v>
      </c>
      <c r="AC2749" s="49">
        <f t="shared" si="541"/>
        <v>0</v>
      </c>
      <c r="AD2749" s="49">
        <f t="shared" si="541"/>
        <v>0</v>
      </c>
      <c r="AE2749" s="51">
        <f t="shared" si="540"/>
        <v>0</v>
      </c>
      <c r="AF2749" s="51">
        <f>IF(C2749=A_Stammdaten!$B$12,D_SAV!$U2749-D_SAV!$AG2749,HLOOKUP(A_Stammdaten!$B$12-1,$AH$4:$AN$4004,ROW(C2749)-3,FALSE)-$AG2749)</f>
        <v>0</v>
      </c>
      <c r="AG2749" s="51">
        <f>HLOOKUP(A_Stammdaten!$B$12,$AH$4:$AN$4004,ROW(C2749)-3,FALSE)</f>
        <v>0</v>
      </c>
      <c r="AH2749" s="51">
        <f t="shared" si="532"/>
        <v>0</v>
      </c>
      <c r="AI2749" s="51">
        <f t="shared" si="533"/>
        <v>0</v>
      </c>
      <c r="AJ2749" s="51">
        <f t="shared" si="534"/>
        <v>0</v>
      </c>
      <c r="AK2749" s="51">
        <f t="shared" si="535"/>
        <v>0</v>
      </c>
      <c r="AL2749" s="51">
        <f t="shared" si="536"/>
        <v>0</v>
      </c>
      <c r="AM2749" s="51">
        <f t="shared" si="537"/>
        <v>0</v>
      </c>
      <c r="AN2749" s="51">
        <f t="shared" si="538"/>
        <v>0</v>
      </c>
    </row>
    <row r="2750" spans="1:40" x14ac:dyDescent="0.25">
      <c r="A2750" s="17"/>
      <c r="B2750" s="17"/>
      <c r="C2750" s="35"/>
      <c r="D2750" s="17"/>
      <c r="E2750" s="17"/>
      <c r="F2750" s="17"/>
      <c r="G2750" s="62">
        <f t="shared" si="539"/>
        <v>0</v>
      </c>
      <c r="H2750" s="17"/>
      <c r="I2750" s="17"/>
      <c r="J2750" s="17"/>
      <c r="K2750" s="17"/>
      <c r="L2750" s="17"/>
      <c r="M2750" s="17"/>
      <c r="N2750" s="17"/>
      <c r="O2750" s="17"/>
      <c r="P2750" s="115"/>
      <c r="Q2750" s="62">
        <f>IF(C2750&gt;A_Stammdaten!$B$12,0,SUM(G2750,H2750,J2750,K2750,M2750,N2750)-SUM(I2750,L2750,O2750,P2750))</f>
        <v>0</v>
      </c>
      <c r="R2750" s="17"/>
      <c r="S2750" s="17"/>
      <c r="T2750" s="17"/>
      <c r="U2750" s="62">
        <f t="shared" si="531"/>
        <v>0</v>
      </c>
      <c r="V2750" s="63">
        <f>IF(ISBLANK($B2750),0,VLOOKUP($B2750,Listen!$A$2:$C$45,2,FALSE))</f>
        <v>0</v>
      </c>
      <c r="W2750" s="63">
        <f>IF(ISBLANK($B2750),0,VLOOKUP($B2750,Listen!$A$2:$C$45,3,FALSE))</f>
        <v>0</v>
      </c>
      <c r="X2750" s="49">
        <f t="shared" si="542"/>
        <v>0</v>
      </c>
      <c r="Y2750" s="49">
        <f t="shared" si="541"/>
        <v>0</v>
      </c>
      <c r="Z2750" s="49">
        <f t="shared" si="541"/>
        <v>0</v>
      </c>
      <c r="AA2750" s="49">
        <f t="shared" si="541"/>
        <v>0</v>
      </c>
      <c r="AB2750" s="49">
        <f t="shared" si="541"/>
        <v>0</v>
      </c>
      <c r="AC2750" s="49">
        <f t="shared" si="541"/>
        <v>0</v>
      </c>
      <c r="AD2750" s="49">
        <f t="shared" si="541"/>
        <v>0</v>
      </c>
      <c r="AE2750" s="51">
        <f t="shared" si="540"/>
        <v>0</v>
      </c>
      <c r="AF2750" s="51">
        <f>IF(C2750=A_Stammdaten!$B$12,D_SAV!$U2750-D_SAV!$AG2750,HLOOKUP(A_Stammdaten!$B$12-1,$AH$4:$AN$4004,ROW(C2750)-3,FALSE)-$AG2750)</f>
        <v>0</v>
      </c>
      <c r="AG2750" s="51">
        <f>HLOOKUP(A_Stammdaten!$B$12,$AH$4:$AN$4004,ROW(C2750)-3,FALSE)</f>
        <v>0</v>
      </c>
      <c r="AH2750" s="51">
        <f t="shared" si="532"/>
        <v>0</v>
      </c>
      <c r="AI2750" s="51">
        <f t="shared" si="533"/>
        <v>0</v>
      </c>
      <c r="AJ2750" s="51">
        <f t="shared" si="534"/>
        <v>0</v>
      </c>
      <c r="AK2750" s="51">
        <f t="shared" si="535"/>
        <v>0</v>
      </c>
      <c r="AL2750" s="51">
        <f t="shared" si="536"/>
        <v>0</v>
      </c>
      <c r="AM2750" s="51">
        <f t="shared" si="537"/>
        <v>0</v>
      </c>
      <c r="AN2750" s="51">
        <f t="shared" si="538"/>
        <v>0</v>
      </c>
    </row>
    <row r="2751" spans="1:40" x14ac:dyDescent="0.25">
      <c r="A2751" s="17"/>
      <c r="B2751" s="17"/>
      <c r="C2751" s="35"/>
      <c r="D2751" s="17"/>
      <c r="E2751" s="17"/>
      <c r="F2751" s="17"/>
      <c r="G2751" s="62">
        <f t="shared" si="539"/>
        <v>0</v>
      </c>
      <c r="H2751" s="17"/>
      <c r="I2751" s="17"/>
      <c r="J2751" s="17"/>
      <c r="K2751" s="17"/>
      <c r="L2751" s="17"/>
      <c r="M2751" s="17"/>
      <c r="N2751" s="17"/>
      <c r="O2751" s="17"/>
      <c r="P2751" s="115"/>
      <c r="Q2751" s="62">
        <f>IF(C2751&gt;A_Stammdaten!$B$12,0,SUM(G2751,H2751,J2751,K2751,M2751,N2751)-SUM(I2751,L2751,O2751,P2751))</f>
        <v>0</v>
      </c>
      <c r="R2751" s="17"/>
      <c r="S2751" s="17"/>
      <c r="T2751" s="17"/>
      <c r="U2751" s="62">
        <f t="shared" si="531"/>
        <v>0</v>
      </c>
      <c r="V2751" s="63">
        <f>IF(ISBLANK($B2751),0,VLOOKUP($B2751,Listen!$A$2:$C$45,2,FALSE))</f>
        <v>0</v>
      </c>
      <c r="W2751" s="63">
        <f>IF(ISBLANK($B2751),0,VLOOKUP($B2751,Listen!$A$2:$C$45,3,FALSE))</f>
        <v>0</v>
      </c>
      <c r="X2751" s="49">
        <f t="shared" si="542"/>
        <v>0</v>
      </c>
      <c r="Y2751" s="49">
        <f t="shared" si="541"/>
        <v>0</v>
      </c>
      <c r="Z2751" s="49">
        <f t="shared" si="541"/>
        <v>0</v>
      </c>
      <c r="AA2751" s="49">
        <f t="shared" si="541"/>
        <v>0</v>
      </c>
      <c r="AB2751" s="49">
        <f t="shared" si="541"/>
        <v>0</v>
      </c>
      <c r="AC2751" s="49">
        <f t="shared" si="541"/>
        <v>0</v>
      </c>
      <c r="AD2751" s="49">
        <f t="shared" si="541"/>
        <v>0</v>
      </c>
      <c r="AE2751" s="51">
        <f t="shared" si="540"/>
        <v>0</v>
      </c>
      <c r="AF2751" s="51">
        <f>IF(C2751=A_Stammdaten!$B$12,D_SAV!$U2751-D_SAV!$AG2751,HLOOKUP(A_Stammdaten!$B$12-1,$AH$4:$AN$4004,ROW(C2751)-3,FALSE)-$AG2751)</f>
        <v>0</v>
      </c>
      <c r="AG2751" s="51">
        <f>HLOOKUP(A_Stammdaten!$B$12,$AH$4:$AN$4004,ROW(C2751)-3,FALSE)</f>
        <v>0</v>
      </c>
      <c r="AH2751" s="51">
        <f t="shared" si="532"/>
        <v>0</v>
      </c>
      <c r="AI2751" s="51">
        <f t="shared" si="533"/>
        <v>0</v>
      </c>
      <c r="AJ2751" s="51">
        <f t="shared" si="534"/>
        <v>0</v>
      </c>
      <c r="AK2751" s="51">
        <f t="shared" si="535"/>
        <v>0</v>
      </c>
      <c r="AL2751" s="51">
        <f t="shared" si="536"/>
        <v>0</v>
      </c>
      <c r="AM2751" s="51">
        <f t="shared" si="537"/>
        <v>0</v>
      </c>
      <c r="AN2751" s="51">
        <f t="shared" si="538"/>
        <v>0</v>
      </c>
    </row>
    <row r="2752" spans="1:40" x14ac:dyDescent="0.25">
      <c r="A2752" s="17"/>
      <c r="B2752" s="17"/>
      <c r="C2752" s="35"/>
      <c r="D2752" s="17"/>
      <c r="E2752" s="17"/>
      <c r="F2752" s="17"/>
      <c r="G2752" s="62">
        <f t="shared" si="539"/>
        <v>0</v>
      </c>
      <c r="H2752" s="17"/>
      <c r="I2752" s="17"/>
      <c r="J2752" s="17"/>
      <c r="K2752" s="17"/>
      <c r="L2752" s="17"/>
      <c r="M2752" s="17"/>
      <c r="N2752" s="17"/>
      <c r="O2752" s="17"/>
      <c r="P2752" s="115"/>
      <c r="Q2752" s="62">
        <f>IF(C2752&gt;A_Stammdaten!$B$12,0,SUM(G2752,H2752,J2752,K2752,M2752,N2752)-SUM(I2752,L2752,O2752,P2752))</f>
        <v>0</v>
      </c>
      <c r="R2752" s="17"/>
      <c r="S2752" s="17"/>
      <c r="T2752" s="17"/>
      <c r="U2752" s="62">
        <f t="shared" si="531"/>
        <v>0</v>
      </c>
      <c r="V2752" s="63">
        <f>IF(ISBLANK($B2752),0,VLOOKUP($B2752,Listen!$A$2:$C$45,2,FALSE))</f>
        <v>0</v>
      </c>
      <c r="W2752" s="63">
        <f>IF(ISBLANK($B2752),0,VLOOKUP($B2752,Listen!$A$2:$C$45,3,FALSE))</f>
        <v>0</v>
      </c>
      <c r="X2752" s="49">
        <f t="shared" si="542"/>
        <v>0</v>
      </c>
      <c r="Y2752" s="49">
        <f t="shared" si="541"/>
        <v>0</v>
      </c>
      <c r="Z2752" s="49">
        <f t="shared" si="541"/>
        <v>0</v>
      </c>
      <c r="AA2752" s="49">
        <f t="shared" si="541"/>
        <v>0</v>
      </c>
      <c r="AB2752" s="49">
        <f t="shared" si="541"/>
        <v>0</v>
      </c>
      <c r="AC2752" s="49">
        <f t="shared" si="541"/>
        <v>0</v>
      </c>
      <c r="AD2752" s="49">
        <f t="shared" si="541"/>
        <v>0</v>
      </c>
      <c r="AE2752" s="51">
        <f t="shared" si="540"/>
        <v>0</v>
      </c>
      <c r="AF2752" s="51">
        <f>IF(C2752=A_Stammdaten!$B$12,D_SAV!$U2752-D_SAV!$AG2752,HLOOKUP(A_Stammdaten!$B$12-1,$AH$4:$AN$4004,ROW(C2752)-3,FALSE)-$AG2752)</f>
        <v>0</v>
      </c>
      <c r="AG2752" s="51">
        <f>HLOOKUP(A_Stammdaten!$B$12,$AH$4:$AN$4004,ROW(C2752)-3,FALSE)</f>
        <v>0</v>
      </c>
      <c r="AH2752" s="51">
        <f t="shared" si="532"/>
        <v>0</v>
      </c>
      <c r="AI2752" s="51">
        <f t="shared" si="533"/>
        <v>0</v>
      </c>
      <c r="AJ2752" s="51">
        <f t="shared" si="534"/>
        <v>0</v>
      </c>
      <c r="AK2752" s="51">
        <f t="shared" si="535"/>
        <v>0</v>
      </c>
      <c r="AL2752" s="51">
        <f t="shared" si="536"/>
        <v>0</v>
      </c>
      <c r="AM2752" s="51">
        <f t="shared" si="537"/>
        <v>0</v>
      </c>
      <c r="AN2752" s="51">
        <f t="shared" si="538"/>
        <v>0</v>
      </c>
    </row>
    <row r="2753" spans="1:40" x14ac:dyDescent="0.25">
      <c r="A2753" s="17"/>
      <c r="B2753" s="17"/>
      <c r="C2753" s="35"/>
      <c r="D2753" s="17"/>
      <c r="E2753" s="17"/>
      <c r="F2753" s="17"/>
      <c r="G2753" s="62">
        <f t="shared" si="539"/>
        <v>0</v>
      </c>
      <c r="H2753" s="17"/>
      <c r="I2753" s="17"/>
      <c r="J2753" s="17"/>
      <c r="K2753" s="17"/>
      <c r="L2753" s="17"/>
      <c r="M2753" s="17"/>
      <c r="N2753" s="17"/>
      <c r="O2753" s="17"/>
      <c r="P2753" s="115"/>
      <c r="Q2753" s="62">
        <f>IF(C2753&gt;A_Stammdaten!$B$12,0,SUM(G2753,H2753,J2753,K2753,M2753,N2753)-SUM(I2753,L2753,O2753,P2753))</f>
        <v>0</v>
      </c>
      <c r="R2753" s="17"/>
      <c r="S2753" s="17"/>
      <c r="T2753" s="17"/>
      <c r="U2753" s="62">
        <f t="shared" si="531"/>
        <v>0</v>
      </c>
      <c r="V2753" s="63">
        <f>IF(ISBLANK($B2753),0,VLOOKUP($B2753,Listen!$A$2:$C$45,2,FALSE))</f>
        <v>0</v>
      </c>
      <c r="W2753" s="63">
        <f>IF(ISBLANK($B2753),0,VLOOKUP($B2753,Listen!$A$2:$C$45,3,FALSE))</f>
        <v>0</v>
      </c>
      <c r="X2753" s="49">
        <f t="shared" si="542"/>
        <v>0</v>
      </c>
      <c r="Y2753" s="49">
        <f t="shared" si="541"/>
        <v>0</v>
      </c>
      <c r="Z2753" s="49">
        <f t="shared" si="541"/>
        <v>0</v>
      </c>
      <c r="AA2753" s="49">
        <f t="shared" si="541"/>
        <v>0</v>
      </c>
      <c r="AB2753" s="49">
        <f t="shared" si="541"/>
        <v>0</v>
      </c>
      <c r="AC2753" s="49">
        <f t="shared" si="541"/>
        <v>0</v>
      </c>
      <c r="AD2753" s="49">
        <f t="shared" si="541"/>
        <v>0</v>
      </c>
      <c r="AE2753" s="51">
        <f t="shared" si="540"/>
        <v>0</v>
      </c>
      <c r="AF2753" s="51">
        <f>IF(C2753=A_Stammdaten!$B$12,D_SAV!$U2753-D_SAV!$AG2753,HLOOKUP(A_Stammdaten!$B$12-1,$AH$4:$AN$4004,ROW(C2753)-3,FALSE)-$AG2753)</f>
        <v>0</v>
      </c>
      <c r="AG2753" s="51">
        <f>HLOOKUP(A_Stammdaten!$B$12,$AH$4:$AN$4004,ROW(C2753)-3,FALSE)</f>
        <v>0</v>
      </c>
      <c r="AH2753" s="51">
        <f t="shared" si="532"/>
        <v>0</v>
      </c>
      <c r="AI2753" s="51">
        <f t="shared" si="533"/>
        <v>0</v>
      </c>
      <c r="AJ2753" s="51">
        <f t="shared" si="534"/>
        <v>0</v>
      </c>
      <c r="AK2753" s="51">
        <f t="shared" si="535"/>
        <v>0</v>
      </c>
      <c r="AL2753" s="51">
        <f t="shared" si="536"/>
        <v>0</v>
      </c>
      <c r="AM2753" s="51">
        <f t="shared" si="537"/>
        <v>0</v>
      </c>
      <c r="AN2753" s="51">
        <f t="shared" si="538"/>
        <v>0</v>
      </c>
    </row>
    <row r="2754" spans="1:40" x14ac:dyDescent="0.25">
      <c r="A2754" s="17"/>
      <c r="B2754" s="17"/>
      <c r="C2754" s="35"/>
      <c r="D2754" s="17"/>
      <c r="E2754" s="17"/>
      <c r="F2754" s="17"/>
      <c r="G2754" s="62">
        <f t="shared" si="539"/>
        <v>0</v>
      </c>
      <c r="H2754" s="17"/>
      <c r="I2754" s="17"/>
      <c r="J2754" s="17"/>
      <c r="K2754" s="17"/>
      <c r="L2754" s="17"/>
      <c r="M2754" s="17"/>
      <c r="N2754" s="17"/>
      <c r="O2754" s="17"/>
      <c r="P2754" s="115"/>
      <c r="Q2754" s="62">
        <f>IF(C2754&gt;A_Stammdaten!$B$12,0,SUM(G2754,H2754,J2754,K2754,M2754,N2754)-SUM(I2754,L2754,O2754,P2754))</f>
        <v>0</v>
      </c>
      <c r="R2754" s="17"/>
      <c r="S2754" s="17"/>
      <c r="T2754" s="17"/>
      <c r="U2754" s="62">
        <f t="shared" si="531"/>
        <v>0</v>
      </c>
      <c r="V2754" s="63">
        <f>IF(ISBLANK($B2754),0,VLOOKUP($B2754,Listen!$A$2:$C$45,2,FALSE))</f>
        <v>0</v>
      </c>
      <c r="W2754" s="63">
        <f>IF(ISBLANK($B2754),0,VLOOKUP($B2754,Listen!$A$2:$C$45,3,FALSE))</f>
        <v>0</v>
      </c>
      <c r="X2754" s="49">
        <f t="shared" si="542"/>
        <v>0</v>
      </c>
      <c r="Y2754" s="49">
        <f t="shared" si="541"/>
        <v>0</v>
      </c>
      <c r="Z2754" s="49">
        <f t="shared" si="541"/>
        <v>0</v>
      </c>
      <c r="AA2754" s="49">
        <f t="shared" si="541"/>
        <v>0</v>
      </c>
      <c r="AB2754" s="49">
        <f t="shared" si="541"/>
        <v>0</v>
      </c>
      <c r="AC2754" s="49">
        <f t="shared" si="541"/>
        <v>0</v>
      </c>
      <c r="AD2754" s="49">
        <f t="shared" si="541"/>
        <v>0</v>
      </c>
      <c r="AE2754" s="51">
        <f t="shared" si="540"/>
        <v>0</v>
      </c>
      <c r="AF2754" s="51">
        <f>IF(C2754=A_Stammdaten!$B$12,D_SAV!$U2754-D_SAV!$AG2754,HLOOKUP(A_Stammdaten!$B$12-1,$AH$4:$AN$4004,ROW(C2754)-3,FALSE)-$AG2754)</f>
        <v>0</v>
      </c>
      <c r="AG2754" s="51">
        <f>HLOOKUP(A_Stammdaten!$B$12,$AH$4:$AN$4004,ROW(C2754)-3,FALSE)</f>
        <v>0</v>
      </c>
      <c r="AH2754" s="51">
        <f t="shared" si="532"/>
        <v>0</v>
      </c>
      <c r="AI2754" s="51">
        <f t="shared" si="533"/>
        <v>0</v>
      </c>
      <c r="AJ2754" s="51">
        <f t="shared" si="534"/>
        <v>0</v>
      </c>
      <c r="AK2754" s="51">
        <f t="shared" si="535"/>
        <v>0</v>
      </c>
      <c r="AL2754" s="51">
        <f t="shared" si="536"/>
        <v>0</v>
      </c>
      <c r="AM2754" s="51">
        <f t="shared" si="537"/>
        <v>0</v>
      </c>
      <c r="AN2754" s="51">
        <f t="shared" si="538"/>
        <v>0</v>
      </c>
    </row>
    <row r="2755" spans="1:40" x14ac:dyDescent="0.25">
      <c r="A2755" s="17"/>
      <c r="B2755" s="17"/>
      <c r="C2755" s="35"/>
      <c r="D2755" s="17"/>
      <c r="E2755" s="17"/>
      <c r="F2755" s="17"/>
      <c r="G2755" s="62">
        <f t="shared" si="539"/>
        <v>0</v>
      </c>
      <c r="H2755" s="17"/>
      <c r="I2755" s="17"/>
      <c r="J2755" s="17"/>
      <c r="K2755" s="17"/>
      <c r="L2755" s="17"/>
      <c r="M2755" s="17"/>
      <c r="N2755" s="17"/>
      <c r="O2755" s="17"/>
      <c r="P2755" s="115"/>
      <c r="Q2755" s="62">
        <f>IF(C2755&gt;A_Stammdaten!$B$12,0,SUM(G2755,H2755,J2755,K2755,M2755,N2755)-SUM(I2755,L2755,O2755,P2755))</f>
        <v>0</v>
      </c>
      <c r="R2755" s="17"/>
      <c r="S2755" s="17"/>
      <c r="T2755" s="17"/>
      <c r="U2755" s="62">
        <f t="shared" si="531"/>
        <v>0</v>
      </c>
      <c r="V2755" s="63">
        <f>IF(ISBLANK($B2755),0,VLOOKUP($B2755,Listen!$A$2:$C$45,2,FALSE))</f>
        <v>0</v>
      </c>
      <c r="W2755" s="63">
        <f>IF(ISBLANK($B2755),0,VLOOKUP($B2755,Listen!$A$2:$C$45,3,FALSE))</f>
        <v>0</v>
      </c>
      <c r="X2755" s="49">
        <f t="shared" si="542"/>
        <v>0</v>
      </c>
      <c r="Y2755" s="49">
        <f t="shared" si="541"/>
        <v>0</v>
      </c>
      <c r="Z2755" s="49">
        <f t="shared" si="541"/>
        <v>0</v>
      </c>
      <c r="AA2755" s="49">
        <f t="shared" si="541"/>
        <v>0</v>
      </c>
      <c r="AB2755" s="49">
        <f t="shared" si="541"/>
        <v>0</v>
      </c>
      <c r="AC2755" s="49">
        <f t="shared" si="541"/>
        <v>0</v>
      </c>
      <c r="AD2755" s="49">
        <f t="shared" si="541"/>
        <v>0</v>
      </c>
      <c r="AE2755" s="51">
        <f t="shared" si="540"/>
        <v>0</v>
      </c>
      <c r="AF2755" s="51">
        <f>IF(C2755=A_Stammdaten!$B$12,D_SAV!$U2755-D_SAV!$AG2755,HLOOKUP(A_Stammdaten!$B$12-1,$AH$4:$AN$4004,ROW(C2755)-3,FALSE)-$AG2755)</f>
        <v>0</v>
      </c>
      <c r="AG2755" s="51">
        <f>HLOOKUP(A_Stammdaten!$B$12,$AH$4:$AN$4004,ROW(C2755)-3,FALSE)</f>
        <v>0</v>
      </c>
      <c r="AH2755" s="51">
        <f t="shared" si="532"/>
        <v>0</v>
      </c>
      <c r="AI2755" s="51">
        <f t="shared" si="533"/>
        <v>0</v>
      </c>
      <c r="AJ2755" s="51">
        <f t="shared" si="534"/>
        <v>0</v>
      </c>
      <c r="AK2755" s="51">
        <f t="shared" si="535"/>
        <v>0</v>
      </c>
      <c r="AL2755" s="51">
        <f t="shared" si="536"/>
        <v>0</v>
      </c>
      <c r="AM2755" s="51">
        <f t="shared" si="537"/>
        <v>0</v>
      </c>
      <c r="AN2755" s="51">
        <f t="shared" si="538"/>
        <v>0</v>
      </c>
    </row>
    <row r="2756" spans="1:40" x14ac:dyDescent="0.25">
      <c r="A2756" s="17"/>
      <c r="B2756" s="17"/>
      <c r="C2756" s="35"/>
      <c r="D2756" s="17"/>
      <c r="E2756" s="17"/>
      <c r="F2756" s="17"/>
      <c r="G2756" s="62">
        <f t="shared" si="539"/>
        <v>0</v>
      </c>
      <c r="H2756" s="17"/>
      <c r="I2756" s="17"/>
      <c r="J2756" s="17"/>
      <c r="K2756" s="17"/>
      <c r="L2756" s="17"/>
      <c r="M2756" s="17"/>
      <c r="N2756" s="17"/>
      <c r="O2756" s="17"/>
      <c r="P2756" s="115"/>
      <c r="Q2756" s="62">
        <f>IF(C2756&gt;A_Stammdaten!$B$12,0,SUM(G2756,H2756,J2756,K2756,M2756,N2756)-SUM(I2756,L2756,O2756,P2756))</f>
        <v>0</v>
      </c>
      <c r="R2756" s="17"/>
      <c r="S2756" s="17"/>
      <c r="T2756" s="17"/>
      <c r="U2756" s="62">
        <f t="shared" si="531"/>
        <v>0</v>
      </c>
      <c r="V2756" s="63">
        <f>IF(ISBLANK($B2756),0,VLOOKUP($B2756,Listen!$A$2:$C$45,2,FALSE))</f>
        <v>0</v>
      </c>
      <c r="W2756" s="63">
        <f>IF(ISBLANK($B2756),0,VLOOKUP($B2756,Listen!$A$2:$C$45,3,FALSE))</f>
        <v>0</v>
      </c>
      <c r="X2756" s="49">
        <f t="shared" si="542"/>
        <v>0</v>
      </c>
      <c r="Y2756" s="49">
        <f t="shared" si="541"/>
        <v>0</v>
      </c>
      <c r="Z2756" s="49">
        <f t="shared" si="541"/>
        <v>0</v>
      </c>
      <c r="AA2756" s="49">
        <f t="shared" si="541"/>
        <v>0</v>
      </c>
      <c r="AB2756" s="49">
        <f t="shared" si="541"/>
        <v>0</v>
      </c>
      <c r="AC2756" s="49">
        <f t="shared" si="541"/>
        <v>0</v>
      </c>
      <c r="AD2756" s="49">
        <f t="shared" si="541"/>
        <v>0</v>
      </c>
      <c r="AE2756" s="51">
        <f t="shared" si="540"/>
        <v>0</v>
      </c>
      <c r="AF2756" s="51">
        <f>IF(C2756=A_Stammdaten!$B$12,D_SAV!$U2756-D_SAV!$AG2756,HLOOKUP(A_Stammdaten!$B$12-1,$AH$4:$AN$4004,ROW(C2756)-3,FALSE)-$AG2756)</f>
        <v>0</v>
      </c>
      <c r="AG2756" s="51">
        <f>HLOOKUP(A_Stammdaten!$B$12,$AH$4:$AN$4004,ROW(C2756)-3,FALSE)</f>
        <v>0</v>
      </c>
      <c r="AH2756" s="51">
        <f t="shared" si="532"/>
        <v>0</v>
      </c>
      <c r="AI2756" s="51">
        <f t="shared" si="533"/>
        <v>0</v>
      </c>
      <c r="AJ2756" s="51">
        <f t="shared" si="534"/>
        <v>0</v>
      </c>
      <c r="AK2756" s="51">
        <f t="shared" si="535"/>
        <v>0</v>
      </c>
      <c r="AL2756" s="51">
        <f t="shared" si="536"/>
        <v>0</v>
      </c>
      <c r="AM2756" s="51">
        <f t="shared" si="537"/>
        <v>0</v>
      </c>
      <c r="AN2756" s="51">
        <f t="shared" si="538"/>
        <v>0</v>
      </c>
    </row>
    <row r="2757" spans="1:40" x14ac:dyDescent="0.25">
      <c r="A2757" s="17"/>
      <c r="B2757" s="17"/>
      <c r="C2757" s="35"/>
      <c r="D2757" s="17"/>
      <c r="E2757" s="17"/>
      <c r="F2757" s="17"/>
      <c r="G2757" s="62">
        <f t="shared" si="539"/>
        <v>0</v>
      </c>
      <c r="H2757" s="17"/>
      <c r="I2757" s="17"/>
      <c r="J2757" s="17"/>
      <c r="K2757" s="17"/>
      <c r="L2757" s="17"/>
      <c r="M2757" s="17"/>
      <c r="N2757" s="17"/>
      <c r="O2757" s="17"/>
      <c r="P2757" s="115"/>
      <c r="Q2757" s="62">
        <f>IF(C2757&gt;A_Stammdaten!$B$12,0,SUM(G2757,H2757,J2757,K2757,M2757,N2757)-SUM(I2757,L2757,O2757,P2757))</f>
        <v>0</v>
      </c>
      <c r="R2757" s="17"/>
      <c r="S2757" s="17"/>
      <c r="T2757" s="17"/>
      <c r="U2757" s="62">
        <f t="shared" ref="U2757:U2820" si="543">Q2757-SUM(R2757:T2757)</f>
        <v>0</v>
      </c>
      <c r="V2757" s="63">
        <f>IF(ISBLANK($B2757),0,VLOOKUP($B2757,Listen!$A$2:$C$45,2,FALSE))</f>
        <v>0</v>
      </c>
      <c r="W2757" s="63">
        <f>IF(ISBLANK($B2757),0,VLOOKUP($B2757,Listen!$A$2:$C$45,3,FALSE))</f>
        <v>0</v>
      </c>
      <c r="X2757" s="49">
        <f t="shared" si="542"/>
        <v>0</v>
      </c>
      <c r="Y2757" s="49">
        <f t="shared" si="541"/>
        <v>0</v>
      </c>
      <c r="Z2757" s="49">
        <f t="shared" si="541"/>
        <v>0</v>
      </c>
      <c r="AA2757" s="49">
        <f t="shared" si="541"/>
        <v>0</v>
      </c>
      <c r="AB2757" s="49">
        <f t="shared" si="541"/>
        <v>0</v>
      </c>
      <c r="AC2757" s="49">
        <f t="shared" si="541"/>
        <v>0</v>
      </c>
      <c r="AD2757" s="49">
        <f t="shared" si="541"/>
        <v>0</v>
      </c>
      <c r="AE2757" s="51">
        <f t="shared" si="540"/>
        <v>0</v>
      </c>
      <c r="AF2757" s="51">
        <f>IF(C2757=A_Stammdaten!$B$12,D_SAV!$U2757-D_SAV!$AG2757,HLOOKUP(A_Stammdaten!$B$12-1,$AH$4:$AN$4004,ROW(C2757)-3,FALSE)-$AG2757)</f>
        <v>0</v>
      </c>
      <c r="AG2757" s="51">
        <f>HLOOKUP(A_Stammdaten!$B$12,$AH$4:$AN$4004,ROW(C2757)-3,FALSE)</f>
        <v>0</v>
      </c>
      <c r="AH2757" s="51">
        <f t="shared" ref="AH2757:AH2820" si="544">IF(OR($C2757=0,$U2757=0),0,IF($C2757&lt;=AH$4,$U2757-$U2757/X2757*(AH$4-$C2757+1),0))</f>
        <v>0</v>
      </c>
      <c r="AI2757" s="51">
        <f t="shared" ref="AI2757:AI2820" si="545">IF(OR($C2757=0,$U2757=0,Y2757-(AI$4-$C2757)=0),0,IF($C2757&lt;AI$4,AH2757-AH2757/(Y2757-(AI$4-$C2757)),IF($C2757=AI$4,$U2757-$U2757/Y2757,0)))</f>
        <v>0</v>
      </c>
      <c r="AJ2757" s="51">
        <f t="shared" ref="AJ2757:AJ2820" si="546">IF(OR($C2757=0,$U2757=0,Z2757-(AJ$4-$C2757)=0),0,IF($C2757&lt;AJ$4,AI2757-AI2757/(Z2757-(AJ$4-$C2757)),IF($C2757=AJ$4,$U2757-$U2757/Z2757,0)))</f>
        <v>0</v>
      </c>
      <c r="AK2757" s="51">
        <f t="shared" ref="AK2757:AK2820" si="547">IF(OR($C2757=0,$U2757=0,AA2757-(AK$4-$C2757)=0),0,IF($C2757&lt;AK$4,AJ2757-AJ2757/(AA2757-(AK$4-$C2757)),IF($C2757=AK$4,$U2757-$U2757/AA2757,0)))</f>
        <v>0</v>
      </c>
      <c r="AL2757" s="51">
        <f t="shared" ref="AL2757:AL2820" si="548">IF(OR($C2757=0,$U2757=0,AB2757-(AL$4-$C2757)=0),0,IF($C2757&lt;AL$4,AK2757-AK2757/(AB2757-(AL$4-$C2757)),IF($C2757=AL$4,$U2757-$U2757/AB2757,0)))</f>
        <v>0</v>
      </c>
      <c r="AM2757" s="51">
        <f t="shared" ref="AM2757:AM2820" si="549">IF(OR($C2757=0,$U2757=0,AC2757-(AM$4-$C2757)=0),0,IF($C2757&lt;AM$4,AL2757-AL2757/(AC2757-(AM$4-$C2757)),IF($C2757=AM$4,$U2757-$U2757/AC2757,0)))</f>
        <v>0</v>
      </c>
      <c r="AN2757" s="51">
        <f t="shared" ref="AN2757:AN2820" si="550">IF(OR($C2757=0,$U2757=0,AD2757-(AN$4-$C2757)=0),0,IF($C2757&lt;AN$4,AM2757-AM2757/(AD2757-(AN$4-$C2757)),IF($C2757=AN$4,$U2757-$U2757/AD2757,0)))</f>
        <v>0</v>
      </c>
    </row>
    <row r="2758" spans="1:40" x14ac:dyDescent="0.25">
      <c r="A2758" s="17"/>
      <c r="B2758" s="17"/>
      <c r="C2758" s="35"/>
      <c r="D2758" s="17"/>
      <c r="E2758" s="17"/>
      <c r="F2758" s="17"/>
      <c r="G2758" s="62">
        <f t="shared" ref="G2758:G2821" si="551">D2758*E2758/100</f>
        <v>0</v>
      </c>
      <c r="H2758" s="17"/>
      <c r="I2758" s="17"/>
      <c r="J2758" s="17"/>
      <c r="K2758" s="17"/>
      <c r="L2758" s="17"/>
      <c r="M2758" s="17"/>
      <c r="N2758" s="17"/>
      <c r="O2758" s="17"/>
      <c r="P2758" s="115"/>
      <c r="Q2758" s="62">
        <f>IF(C2758&gt;A_Stammdaten!$B$12,0,SUM(G2758,H2758,J2758,K2758,M2758,N2758)-SUM(I2758,L2758,O2758,P2758))</f>
        <v>0</v>
      </c>
      <c r="R2758" s="17"/>
      <c r="S2758" s="17"/>
      <c r="T2758" s="17"/>
      <c r="U2758" s="62">
        <f t="shared" si="543"/>
        <v>0</v>
      </c>
      <c r="V2758" s="63">
        <f>IF(ISBLANK($B2758),0,VLOOKUP($B2758,Listen!$A$2:$C$45,2,FALSE))</f>
        <v>0</v>
      </c>
      <c r="W2758" s="63">
        <f>IF(ISBLANK($B2758),0,VLOOKUP($B2758,Listen!$A$2:$C$45,3,FALSE))</f>
        <v>0</v>
      </c>
      <c r="X2758" s="49">
        <f t="shared" si="542"/>
        <v>0</v>
      </c>
      <c r="Y2758" s="49">
        <f t="shared" si="541"/>
        <v>0</v>
      </c>
      <c r="Z2758" s="49">
        <f t="shared" si="541"/>
        <v>0</v>
      </c>
      <c r="AA2758" s="49">
        <f t="shared" si="541"/>
        <v>0</v>
      </c>
      <c r="AB2758" s="49">
        <f t="shared" si="541"/>
        <v>0</v>
      </c>
      <c r="AC2758" s="49">
        <f t="shared" si="541"/>
        <v>0</v>
      </c>
      <c r="AD2758" s="49">
        <f t="shared" si="541"/>
        <v>0</v>
      </c>
      <c r="AE2758" s="51">
        <f t="shared" si="540"/>
        <v>0</v>
      </c>
      <c r="AF2758" s="51">
        <f>IF(C2758=A_Stammdaten!$B$12,D_SAV!$U2758-D_SAV!$AG2758,HLOOKUP(A_Stammdaten!$B$12-1,$AH$4:$AN$4004,ROW(C2758)-3,FALSE)-$AG2758)</f>
        <v>0</v>
      </c>
      <c r="AG2758" s="51">
        <f>HLOOKUP(A_Stammdaten!$B$12,$AH$4:$AN$4004,ROW(C2758)-3,FALSE)</f>
        <v>0</v>
      </c>
      <c r="AH2758" s="51">
        <f t="shared" si="544"/>
        <v>0</v>
      </c>
      <c r="AI2758" s="51">
        <f t="shared" si="545"/>
        <v>0</v>
      </c>
      <c r="AJ2758" s="51">
        <f t="shared" si="546"/>
        <v>0</v>
      </c>
      <c r="AK2758" s="51">
        <f t="shared" si="547"/>
        <v>0</v>
      </c>
      <c r="AL2758" s="51">
        <f t="shared" si="548"/>
        <v>0</v>
      </c>
      <c r="AM2758" s="51">
        <f t="shared" si="549"/>
        <v>0</v>
      </c>
      <c r="AN2758" s="51">
        <f t="shared" si="550"/>
        <v>0</v>
      </c>
    </row>
    <row r="2759" spans="1:40" x14ac:dyDescent="0.25">
      <c r="A2759" s="17"/>
      <c r="B2759" s="17"/>
      <c r="C2759" s="35"/>
      <c r="D2759" s="17"/>
      <c r="E2759" s="17"/>
      <c r="F2759" s="17"/>
      <c r="G2759" s="62">
        <f t="shared" si="551"/>
        <v>0</v>
      </c>
      <c r="H2759" s="17"/>
      <c r="I2759" s="17"/>
      <c r="J2759" s="17"/>
      <c r="K2759" s="17"/>
      <c r="L2759" s="17"/>
      <c r="M2759" s="17"/>
      <c r="N2759" s="17"/>
      <c r="O2759" s="17"/>
      <c r="P2759" s="115"/>
      <c r="Q2759" s="62">
        <f>IF(C2759&gt;A_Stammdaten!$B$12,0,SUM(G2759,H2759,J2759,K2759,M2759,N2759)-SUM(I2759,L2759,O2759,P2759))</f>
        <v>0</v>
      </c>
      <c r="R2759" s="17"/>
      <c r="S2759" s="17"/>
      <c r="T2759" s="17"/>
      <c r="U2759" s="62">
        <f t="shared" si="543"/>
        <v>0</v>
      </c>
      <c r="V2759" s="63">
        <f>IF(ISBLANK($B2759),0,VLOOKUP($B2759,Listen!$A$2:$C$45,2,FALSE))</f>
        <v>0</v>
      </c>
      <c r="W2759" s="63">
        <f>IF(ISBLANK($B2759),0,VLOOKUP($B2759,Listen!$A$2:$C$45,3,FALSE))</f>
        <v>0</v>
      </c>
      <c r="X2759" s="49">
        <f t="shared" si="542"/>
        <v>0</v>
      </c>
      <c r="Y2759" s="49">
        <f t="shared" si="541"/>
        <v>0</v>
      </c>
      <c r="Z2759" s="49">
        <f t="shared" si="541"/>
        <v>0</v>
      </c>
      <c r="AA2759" s="49">
        <f t="shared" si="541"/>
        <v>0</v>
      </c>
      <c r="AB2759" s="49">
        <f t="shared" si="541"/>
        <v>0</v>
      </c>
      <c r="AC2759" s="49">
        <f t="shared" si="541"/>
        <v>0</v>
      </c>
      <c r="AD2759" s="49">
        <f t="shared" si="541"/>
        <v>0</v>
      </c>
      <c r="AE2759" s="51">
        <f t="shared" si="540"/>
        <v>0</v>
      </c>
      <c r="AF2759" s="51">
        <f>IF(C2759=A_Stammdaten!$B$12,D_SAV!$U2759-D_SAV!$AG2759,HLOOKUP(A_Stammdaten!$B$12-1,$AH$4:$AN$4004,ROW(C2759)-3,FALSE)-$AG2759)</f>
        <v>0</v>
      </c>
      <c r="AG2759" s="51">
        <f>HLOOKUP(A_Stammdaten!$B$12,$AH$4:$AN$4004,ROW(C2759)-3,FALSE)</f>
        <v>0</v>
      </c>
      <c r="AH2759" s="51">
        <f t="shared" si="544"/>
        <v>0</v>
      </c>
      <c r="AI2759" s="51">
        <f t="shared" si="545"/>
        <v>0</v>
      </c>
      <c r="AJ2759" s="51">
        <f t="shared" si="546"/>
        <v>0</v>
      </c>
      <c r="AK2759" s="51">
        <f t="shared" si="547"/>
        <v>0</v>
      </c>
      <c r="AL2759" s="51">
        <f t="shared" si="548"/>
        <v>0</v>
      </c>
      <c r="AM2759" s="51">
        <f t="shared" si="549"/>
        <v>0</v>
      </c>
      <c r="AN2759" s="51">
        <f t="shared" si="550"/>
        <v>0</v>
      </c>
    </row>
    <row r="2760" spans="1:40" x14ac:dyDescent="0.25">
      <c r="A2760" s="17"/>
      <c r="B2760" s="17"/>
      <c r="C2760" s="35"/>
      <c r="D2760" s="17"/>
      <c r="E2760" s="17"/>
      <c r="F2760" s="17"/>
      <c r="G2760" s="62">
        <f t="shared" si="551"/>
        <v>0</v>
      </c>
      <c r="H2760" s="17"/>
      <c r="I2760" s="17"/>
      <c r="J2760" s="17"/>
      <c r="K2760" s="17"/>
      <c r="L2760" s="17"/>
      <c r="M2760" s="17"/>
      <c r="N2760" s="17"/>
      <c r="O2760" s="17"/>
      <c r="P2760" s="115"/>
      <c r="Q2760" s="62">
        <f>IF(C2760&gt;A_Stammdaten!$B$12,0,SUM(G2760,H2760,J2760,K2760,M2760,N2760)-SUM(I2760,L2760,O2760,P2760))</f>
        <v>0</v>
      </c>
      <c r="R2760" s="17"/>
      <c r="S2760" s="17"/>
      <c r="T2760" s="17"/>
      <c r="U2760" s="62">
        <f t="shared" si="543"/>
        <v>0</v>
      </c>
      <c r="V2760" s="63">
        <f>IF(ISBLANK($B2760),0,VLOOKUP($B2760,Listen!$A$2:$C$45,2,FALSE))</f>
        <v>0</v>
      </c>
      <c r="W2760" s="63">
        <f>IF(ISBLANK($B2760),0,VLOOKUP($B2760,Listen!$A$2:$C$45,3,FALSE))</f>
        <v>0</v>
      </c>
      <c r="X2760" s="49">
        <f t="shared" si="542"/>
        <v>0</v>
      </c>
      <c r="Y2760" s="49">
        <f t="shared" si="541"/>
        <v>0</v>
      </c>
      <c r="Z2760" s="49">
        <f t="shared" si="541"/>
        <v>0</v>
      </c>
      <c r="AA2760" s="49">
        <f t="shared" si="541"/>
        <v>0</v>
      </c>
      <c r="AB2760" s="49">
        <f t="shared" si="541"/>
        <v>0</v>
      </c>
      <c r="AC2760" s="49">
        <f t="shared" si="541"/>
        <v>0</v>
      </c>
      <c r="AD2760" s="49">
        <f t="shared" si="541"/>
        <v>0</v>
      </c>
      <c r="AE2760" s="51">
        <f t="shared" si="540"/>
        <v>0</v>
      </c>
      <c r="AF2760" s="51">
        <f>IF(C2760=A_Stammdaten!$B$12,D_SAV!$U2760-D_SAV!$AG2760,HLOOKUP(A_Stammdaten!$B$12-1,$AH$4:$AN$4004,ROW(C2760)-3,FALSE)-$AG2760)</f>
        <v>0</v>
      </c>
      <c r="AG2760" s="51">
        <f>HLOOKUP(A_Stammdaten!$B$12,$AH$4:$AN$4004,ROW(C2760)-3,FALSE)</f>
        <v>0</v>
      </c>
      <c r="AH2760" s="51">
        <f t="shared" si="544"/>
        <v>0</v>
      </c>
      <c r="AI2760" s="51">
        <f t="shared" si="545"/>
        <v>0</v>
      </c>
      <c r="AJ2760" s="51">
        <f t="shared" si="546"/>
        <v>0</v>
      </c>
      <c r="AK2760" s="51">
        <f t="shared" si="547"/>
        <v>0</v>
      </c>
      <c r="AL2760" s="51">
        <f t="shared" si="548"/>
        <v>0</v>
      </c>
      <c r="AM2760" s="51">
        <f t="shared" si="549"/>
        <v>0</v>
      </c>
      <c r="AN2760" s="51">
        <f t="shared" si="550"/>
        <v>0</v>
      </c>
    </row>
    <row r="2761" spans="1:40" x14ac:dyDescent="0.25">
      <c r="A2761" s="17"/>
      <c r="B2761" s="17"/>
      <c r="C2761" s="35"/>
      <c r="D2761" s="17"/>
      <c r="E2761" s="17"/>
      <c r="F2761" s="17"/>
      <c r="G2761" s="62">
        <f t="shared" si="551"/>
        <v>0</v>
      </c>
      <c r="H2761" s="17"/>
      <c r="I2761" s="17"/>
      <c r="J2761" s="17"/>
      <c r="K2761" s="17"/>
      <c r="L2761" s="17"/>
      <c r="M2761" s="17"/>
      <c r="N2761" s="17"/>
      <c r="O2761" s="17"/>
      <c r="P2761" s="115"/>
      <c r="Q2761" s="62">
        <f>IF(C2761&gt;A_Stammdaten!$B$12,0,SUM(G2761,H2761,J2761,K2761,M2761,N2761)-SUM(I2761,L2761,O2761,P2761))</f>
        <v>0</v>
      </c>
      <c r="R2761" s="17"/>
      <c r="S2761" s="17"/>
      <c r="T2761" s="17"/>
      <c r="U2761" s="62">
        <f t="shared" si="543"/>
        <v>0</v>
      </c>
      <c r="V2761" s="63">
        <f>IF(ISBLANK($B2761),0,VLOOKUP($B2761,Listen!$A$2:$C$45,2,FALSE))</f>
        <v>0</v>
      </c>
      <c r="W2761" s="63">
        <f>IF(ISBLANK($B2761),0,VLOOKUP($B2761,Listen!$A$2:$C$45,3,FALSE))</f>
        <v>0</v>
      </c>
      <c r="X2761" s="49">
        <f t="shared" si="542"/>
        <v>0</v>
      </c>
      <c r="Y2761" s="49">
        <f t="shared" si="541"/>
        <v>0</v>
      </c>
      <c r="Z2761" s="49">
        <f t="shared" si="541"/>
        <v>0</v>
      </c>
      <c r="AA2761" s="49">
        <f t="shared" si="541"/>
        <v>0</v>
      </c>
      <c r="AB2761" s="49">
        <f t="shared" si="541"/>
        <v>0</v>
      </c>
      <c r="AC2761" s="49">
        <f t="shared" si="541"/>
        <v>0</v>
      </c>
      <c r="AD2761" s="49">
        <f t="shared" si="541"/>
        <v>0</v>
      </c>
      <c r="AE2761" s="51">
        <f t="shared" si="540"/>
        <v>0</v>
      </c>
      <c r="AF2761" s="51">
        <f>IF(C2761=A_Stammdaten!$B$12,D_SAV!$U2761-D_SAV!$AG2761,HLOOKUP(A_Stammdaten!$B$12-1,$AH$4:$AN$4004,ROW(C2761)-3,FALSE)-$AG2761)</f>
        <v>0</v>
      </c>
      <c r="AG2761" s="51">
        <f>HLOOKUP(A_Stammdaten!$B$12,$AH$4:$AN$4004,ROW(C2761)-3,FALSE)</f>
        <v>0</v>
      </c>
      <c r="AH2761" s="51">
        <f t="shared" si="544"/>
        <v>0</v>
      </c>
      <c r="AI2761" s="51">
        <f t="shared" si="545"/>
        <v>0</v>
      </c>
      <c r="AJ2761" s="51">
        <f t="shared" si="546"/>
        <v>0</v>
      </c>
      <c r="AK2761" s="51">
        <f t="shared" si="547"/>
        <v>0</v>
      </c>
      <c r="AL2761" s="51">
        <f t="shared" si="548"/>
        <v>0</v>
      </c>
      <c r="AM2761" s="51">
        <f t="shared" si="549"/>
        <v>0</v>
      </c>
      <c r="AN2761" s="51">
        <f t="shared" si="550"/>
        <v>0</v>
      </c>
    </row>
    <row r="2762" spans="1:40" x14ac:dyDescent="0.25">
      <c r="A2762" s="17"/>
      <c r="B2762" s="17"/>
      <c r="C2762" s="35"/>
      <c r="D2762" s="17"/>
      <c r="E2762" s="17"/>
      <c r="F2762" s="17"/>
      <c r="G2762" s="62">
        <f t="shared" si="551"/>
        <v>0</v>
      </c>
      <c r="H2762" s="17"/>
      <c r="I2762" s="17"/>
      <c r="J2762" s="17"/>
      <c r="K2762" s="17"/>
      <c r="L2762" s="17"/>
      <c r="M2762" s="17"/>
      <c r="N2762" s="17"/>
      <c r="O2762" s="17"/>
      <c r="P2762" s="115"/>
      <c r="Q2762" s="62">
        <f>IF(C2762&gt;A_Stammdaten!$B$12,0,SUM(G2762,H2762,J2762,K2762,M2762,N2762)-SUM(I2762,L2762,O2762,P2762))</f>
        <v>0</v>
      </c>
      <c r="R2762" s="17"/>
      <c r="S2762" s="17"/>
      <c r="T2762" s="17"/>
      <c r="U2762" s="62">
        <f t="shared" si="543"/>
        <v>0</v>
      </c>
      <c r="V2762" s="63">
        <f>IF(ISBLANK($B2762),0,VLOOKUP($B2762,Listen!$A$2:$C$45,2,FALSE))</f>
        <v>0</v>
      </c>
      <c r="W2762" s="63">
        <f>IF(ISBLANK($B2762),0,VLOOKUP($B2762,Listen!$A$2:$C$45,3,FALSE))</f>
        <v>0</v>
      </c>
      <c r="X2762" s="49">
        <f t="shared" si="542"/>
        <v>0</v>
      </c>
      <c r="Y2762" s="49">
        <f t="shared" si="541"/>
        <v>0</v>
      </c>
      <c r="Z2762" s="49">
        <f t="shared" si="541"/>
        <v>0</v>
      </c>
      <c r="AA2762" s="49">
        <f t="shared" si="541"/>
        <v>0</v>
      </c>
      <c r="AB2762" s="49">
        <f t="shared" si="541"/>
        <v>0</v>
      </c>
      <c r="AC2762" s="49">
        <f t="shared" si="541"/>
        <v>0</v>
      </c>
      <c r="AD2762" s="49">
        <f t="shared" si="541"/>
        <v>0</v>
      </c>
      <c r="AE2762" s="51">
        <f t="shared" si="540"/>
        <v>0</v>
      </c>
      <c r="AF2762" s="51">
        <f>IF(C2762=A_Stammdaten!$B$12,D_SAV!$U2762-D_SAV!$AG2762,HLOOKUP(A_Stammdaten!$B$12-1,$AH$4:$AN$4004,ROW(C2762)-3,FALSE)-$AG2762)</f>
        <v>0</v>
      </c>
      <c r="AG2762" s="51">
        <f>HLOOKUP(A_Stammdaten!$B$12,$AH$4:$AN$4004,ROW(C2762)-3,FALSE)</f>
        <v>0</v>
      </c>
      <c r="AH2762" s="51">
        <f t="shared" si="544"/>
        <v>0</v>
      </c>
      <c r="AI2762" s="51">
        <f t="shared" si="545"/>
        <v>0</v>
      </c>
      <c r="AJ2762" s="51">
        <f t="shared" si="546"/>
        <v>0</v>
      </c>
      <c r="AK2762" s="51">
        <f t="shared" si="547"/>
        <v>0</v>
      </c>
      <c r="AL2762" s="51">
        <f t="shared" si="548"/>
        <v>0</v>
      </c>
      <c r="AM2762" s="51">
        <f t="shared" si="549"/>
        <v>0</v>
      </c>
      <c r="AN2762" s="51">
        <f t="shared" si="550"/>
        <v>0</v>
      </c>
    </row>
    <row r="2763" spans="1:40" x14ac:dyDescent="0.25">
      <c r="A2763" s="17"/>
      <c r="B2763" s="17"/>
      <c r="C2763" s="35"/>
      <c r="D2763" s="17"/>
      <c r="E2763" s="17"/>
      <c r="F2763" s="17"/>
      <c r="G2763" s="62">
        <f t="shared" si="551"/>
        <v>0</v>
      </c>
      <c r="H2763" s="17"/>
      <c r="I2763" s="17"/>
      <c r="J2763" s="17"/>
      <c r="K2763" s="17"/>
      <c r="L2763" s="17"/>
      <c r="M2763" s="17"/>
      <c r="N2763" s="17"/>
      <c r="O2763" s="17"/>
      <c r="P2763" s="115"/>
      <c r="Q2763" s="62">
        <f>IF(C2763&gt;A_Stammdaten!$B$12,0,SUM(G2763,H2763,J2763,K2763,M2763,N2763)-SUM(I2763,L2763,O2763,P2763))</f>
        <v>0</v>
      </c>
      <c r="R2763" s="17"/>
      <c r="S2763" s="17"/>
      <c r="T2763" s="17"/>
      <c r="U2763" s="62">
        <f t="shared" si="543"/>
        <v>0</v>
      </c>
      <c r="V2763" s="63">
        <f>IF(ISBLANK($B2763),0,VLOOKUP($B2763,Listen!$A$2:$C$45,2,FALSE))</f>
        <v>0</v>
      </c>
      <c r="W2763" s="63">
        <f>IF(ISBLANK($B2763),0,VLOOKUP($B2763,Listen!$A$2:$C$45,3,FALSE))</f>
        <v>0</v>
      </c>
      <c r="X2763" s="49">
        <f t="shared" si="542"/>
        <v>0</v>
      </c>
      <c r="Y2763" s="49">
        <f t="shared" si="541"/>
        <v>0</v>
      </c>
      <c r="Z2763" s="49">
        <f t="shared" si="541"/>
        <v>0</v>
      </c>
      <c r="AA2763" s="49">
        <f t="shared" si="541"/>
        <v>0</v>
      </c>
      <c r="AB2763" s="49">
        <f t="shared" si="541"/>
        <v>0</v>
      </c>
      <c r="AC2763" s="49">
        <f t="shared" si="541"/>
        <v>0</v>
      </c>
      <c r="AD2763" s="49">
        <f t="shared" si="541"/>
        <v>0</v>
      </c>
      <c r="AE2763" s="51">
        <f t="shared" si="540"/>
        <v>0</v>
      </c>
      <c r="AF2763" s="51">
        <f>IF(C2763=A_Stammdaten!$B$12,D_SAV!$U2763-D_SAV!$AG2763,HLOOKUP(A_Stammdaten!$B$12-1,$AH$4:$AN$4004,ROW(C2763)-3,FALSE)-$AG2763)</f>
        <v>0</v>
      </c>
      <c r="AG2763" s="51">
        <f>HLOOKUP(A_Stammdaten!$B$12,$AH$4:$AN$4004,ROW(C2763)-3,FALSE)</f>
        <v>0</v>
      </c>
      <c r="AH2763" s="51">
        <f t="shared" si="544"/>
        <v>0</v>
      </c>
      <c r="AI2763" s="51">
        <f t="shared" si="545"/>
        <v>0</v>
      </c>
      <c r="AJ2763" s="51">
        <f t="shared" si="546"/>
        <v>0</v>
      </c>
      <c r="AK2763" s="51">
        <f t="shared" si="547"/>
        <v>0</v>
      </c>
      <c r="AL2763" s="51">
        <f t="shared" si="548"/>
        <v>0</v>
      </c>
      <c r="AM2763" s="51">
        <f t="shared" si="549"/>
        <v>0</v>
      </c>
      <c r="AN2763" s="51">
        <f t="shared" si="550"/>
        <v>0</v>
      </c>
    </row>
    <row r="2764" spans="1:40" x14ac:dyDescent="0.25">
      <c r="A2764" s="17"/>
      <c r="B2764" s="17"/>
      <c r="C2764" s="35"/>
      <c r="D2764" s="17"/>
      <c r="E2764" s="17"/>
      <c r="F2764" s="17"/>
      <c r="G2764" s="62">
        <f t="shared" si="551"/>
        <v>0</v>
      </c>
      <c r="H2764" s="17"/>
      <c r="I2764" s="17"/>
      <c r="J2764" s="17"/>
      <c r="K2764" s="17"/>
      <c r="L2764" s="17"/>
      <c r="M2764" s="17"/>
      <c r="N2764" s="17"/>
      <c r="O2764" s="17"/>
      <c r="P2764" s="115"/>
      <c r="Q2764" s="62">
        <f>IF(C2764&gt;A_Stammdaten!$B$12,0,SUM(G2764,H2764,J2764,K2764,M2764,N2764)-SUM(I2764,L2764,O2764,P2764))</f>
        <v>0</v>
      </c>
      <c r="R2764" s="17"/>
      <c r="S2764" s="17"/>
      <c r="T2764" s="17"/>
      <c r="U2764" s="62">
        <f t="shared" si="543"/>
        <v>0</v>
      </c>
      <c r="V2764" s="63">
        <f>IF(ISBLANK($B2764),0,VLOOKUP($B2764,Listen!$A$2:$C$45,2,FALSE))</f>
        <v>0</v>
      </c>
      <c r="W2764" s="63">
        <f>IF(ISBLANK($B2764),0,VLOOKUP($B2764,Listen!$A$2:$C$45,3,FALSE))</f>
        <v>0</v>
      </c>
      <c r="X2764" s="49">
        <f t="shared" si="542"/>
        <v>0</v>
      </c>
      <c r="Y2764" s="49">
        <f t="shared" si="541"/>
        <v>0</v>
      </c>
      <c r="Z2764" s="49">
        <f t="shared" si="541"/>
        <v>0</v>
      </c>
      <c r="AA2764" s="49">
        <f t="shared" si="541"/>
        <v>0</v>
      </c>
      <c r="AB2764" s="49">
        <f t="shared" si="541"/>
        <v>0</v>
      </c>
      <c r="AC2764" s="49">
        <f t="shared" si="541"/>
        <v>0</v>
      </c>
      <c r="AD2764" s="49">
        <f t="shared" si="541"/>
        <v>0</v>
      </c>
      <c r="AE2764" s="51">
        <f t="shared" si="540"/>
        <v>0</v>
      </c>
      <c r="AF2764" s="51">
        <f>IF(C2764=A_Stammdaten!$B$12,D_SAV!$U2764-D_SAV!$AG2764,HLOOKUP(A_Stammdaten!$B$12-1,$AH$4:$AN$4004,ROW(C2764)-3,FALSE)-$AG2764)</f>
        <v>0</v>
      </c>
      <c r="AG2764" s="51">
        <f>HLOOKUP(A_Stammdaten!$B$12,$AH$4:$AN$4004,ROW(C2764)-3,FALSE)</f>
        <v>0</v>
      </c>
      <c r="AH2764" s="51">
        <f t="shared" si="544"/>
        <v>0</v>
      </c>
      <c r="AI2764" s="51">
        <f t="shared" si="545"/>
        <v>0</v>
      </c>
      <c r="AJ2764" s="51">
        <f t="shared" si="546"/>
        <v>0</v>
      </c>
      <c r="AK2764" s="51">
        <f t="shared" si="547"/>
        <v>0</v>
      </c>
      <c r="AL2764" s="51">
        <f t="shared" si="548"/>
        <v>0</v>
      </c>
      <c r="AM2764" s="51">
        <f t="shared" si="549"/>
        <v>0</v>
      </c>
      <c r="AN2764" s="51">
        <f t="shared" si="550"/>
        <v>0</v>
      </c>
    </row>
    <row r="2765" spans="1:40" x14ac:dyDescent="0.25">
      <c r="A2765" s="17"/>
      <c r="B2765" s="17"/>
      <c r="C2765" s="35"/>
      <c r="D2765" s="17"/>
      <c r="E2765" s="17"/>
      <c r="F2765" s="17"/>
      <c r="G2765" s="62">
        <f t="shared" si="551"/>
        <v>0</v>
      </c>
      <c r="H2765" s="17"/>
      <c r="I2765" s="17"/>
      <c r="J2765" s="17"/>
      <c r="K2765" s="17"/>
      <c r="L2765" s="17"/>
      <c r="M2765" s="17"/>
      <c r="N2765" s="17"/>
      <c r="O2765" s="17"/>
      <c r="P2765" s="115"/>
      <c r="Q2765" s="62">
        <f>IF(C2765&gt;A_Stammdaten!$B$12,0,SUM(G2765,H2765,J2765,K2765,M2765,N2765)-SUM(I2765,L2765,O2765,P2765))</f>
        <v>0</v>
      </c>
      <c r="R2765" s="17"/>
      <c r="S2765" s="17"/>
      <c r="T2765" s="17"/>
      <c r="U2765" s="62">
        <f t="shared" si="543"/>
        <v>0</v>
      </c>
      <c r="V2765" s="63">
        <f>IF(ISBLANK($B2765),0,VLOOKUP($B2765,Listen!$A$2:$C$45,2,FALSE))</f>
        <v>0</v>
      </c>
      <c r="W2765" s="63">
        <f>IF(ISBLANK($B2765),0,VLOOKUP($B2765,Listen!$A$2:$C$45,3,FALSE))</f>
        <v>0</v>
      </c>
      <c r="X2765" s="49">
        <f t="shared" si="542"/>
        <v>0</v>
      </c>
      <c r="Y2765" s="49">
        <f t="shared" si="541"/>
        <v>0</v>
      </c>
      <c r="Z2765" s="49">
        <f t="shared" si="541"/>
        <v>0</v>
      </c>
      <c r="AA2765" s="49">
        <f t="shared" si="541"/>
        <v>0</v>
      </c>
      <c r="AB2765" s="49">
        <f t="shared" si="541"/>
        <v>0</v>
      </c>
      <c r="AC2765" s="49">
        <f t="shared" si="541"/>
        <v>0</v>
      </c>
      <c r="AD2765" s="49">
        <f t="shared" ref="Y2765:AD2808" si="552">$V2765</f>
        <v>0</v>
      </c>
      <c r="AE2765" s="51">
        <f t="shared" si="540"/>
        <v>0</v>
      </c>
      <c r="AF2765" s="51">
        <f>IF(C2765=A_Stammdaten!$B$12,D_SAV!$U2765-D_SAV!$AG2765,HLOOKUP(A_Stammdaten!$B$12-1,$AH$4:$AN$4004,ROW(C2765)-3,FALSE)-$AG2765)</f>
        <v>0</v>
      </c>
      <c r="AG2765" s="51">
        <f>HLOOKUP(A_Stammdaten!$B$12,$AH$4:$AN$4004,ROW(C2765)-3,FALSE)</f>
        <v>0</v>
      </c>
      <c r="AH2765" s="51">
        <f t="shared" si="544"/>
        <v>0</v>
      </c>
      <c r="AI2765" s="51">
        <f t="shared" si="545"/>
        <v>0</v>
      </c>
      <c r="AJ2765" s="51">
        <f t="shared" si="546"/>
        <v>0</v>
      </c>
      <c r="AK2765" s="51">
        <f t="shared" si="547"/>
        <v>0</v>
      </c>
      <c r="AL2765" s="51">
        <f t="shared" si="548"/>
        <v>0</v>
      </c>
      <c r="AM2765" s="51">
        <f t="shared" si="549"/>
        <v>0</v>
      </c>
      <c r="AN2765" s="51">
        <f t="shared" si="550"/>
        <v>0</v>
      </c>
    </row>
    <row r="2766" spans="1:40" x14ac:dyDescent="0.25">
      <c r="A2766" s="17"/>
      <c r="B2766" s="17"/>
      <c r="C2766" s="35"/>
      <c r="D2766" s="17"/>
      <c r="E2766" s="17"/>
      <c r="F2766" s="17"/>
      <c r="G2766" s="62">
        <f t="shared" si="551"/>
        <v>0</v>
      </c>
      <c r="H2766" s="17"/>
      <c r="I2766" s="17"/>
      <c r="J2766" s="17"/>
      <c r="K2766" s="17"/>
      <c r="L2766" s="17"/>
      <c r="M2766" s="17"/>
      <c r="N2766" s="17"/>
      <c r="O2766" s="17"/>
      <c r="P2766" s="115"/>
      <c r="Q2766" s="62">
        <f>IF(C2766&gt;A_Stammdaten!$B$12,0,SUM(G2766,H2766,J2766,K2766,M2766,N2766)-SUM(I2766,L2766,O2766,P2766))</f>
        <v>0</v>
      </c>
      <c r="R2766" s="17"/>
      <c r="S2766" s="17"/>
      <c r="T2766" s="17"/>
      <c r="U2766" s="62">
        <f t="shared" si="543"/>
        <v>0</v>
      </c>
      <c r="V2766" s="63">
        <f>IF(ISBLANK($B2766),0,VLOOKUP($B2766,Listen!$A$2:$C$45,2,FALSE))</f>
        <v>0</v>
      </c>
      <c r="W2766" s="63">
        <f>IF(ISBLANK($B2766),0,VLOOKUP($B2766,Listen!$A$2:$C$45,3,FALSE))</f>
        <v>0</v>
      </c>
      <c r="X2766" s="49">
        <f t="shared" si="542"/>
        <v>0</v>
      </c>
      <c r="Y2766" s="49">
        <f t="shared" si="552"/>
        <v>0</v>
      </c>
      <c r="Z2766" s="49">
        <f t="shared" si="552"/>
        <v>0</v>
      </c>
      <c r="AA2766" s="49">
        <f t="shared" si="552"/>
        <v>0</v>
      </c>
      <c r="AB2766" s="49">
        <f t="shared" si="552"/>
        <v>0</v>
      </c>
      <c r="AC2766" s="49">
        <f t="shared" si="552"/>
        <v>0</v>
      </c>
      <c r="AD2766" s="49">
        <f t="shared" si="552"/>
        <v>0</v>
      </c>
      <c r="AE2766" s="51">
        <f t="shared" si="540"/>
        <v>0</v>
      </c>
      <c r="AF2766" s="51">
        <f>IF(C2766=A_Stammdaten!$B$12,D_SAV!$U2766-D_SAV!$AG2766,HLOOKUP(A_Stammdaten!$B$12-1,$AH$4:$AN$4004,ROW(C2766)-3,FALSE)-$AG2766)</f>
        <v>0</v>
      </c>
      <c r="AG2766" s="51">
        <f>HLOOKUP(A_Stammdaten!$B$12,$AH$4:$AN$4004,ROW(C2766)-3,FALSE)</f>
        <v>0</v>
      </c>
      <c r="AH2766" s="51">
        <f t="shared" si="544"/>
        <v>0</v>
      </c>
      <c r="AI2766" s="51">
        <f t="shared" si="545"/>
        <v>0</v>
      </c>
      <c r="AJ2766" s="51">
        <f t="shared" si="546"/>
        <v>0</v>
      </c>
      <c r="AK2766" s="51">
        <f t="shared" si="547"/>
        <v>0</v>
      </c>
      <c r="AL2766" s="51">
        <f t="shared" si="548"/>
        <v>0</v>
      </c>
      <c r="AM2766" s="51">
        <f t="shared" si="549"/>
        <v>0</v>
      </c>
      <c r="AN2766" s="51">
        <f t="shared" si="550"/>
        <v>0</v>
      </c>
    </row>
    <row r="2767" spans="1:40" x14ac:dyDescent="0.25">
      <c r="A2767" s="17"/>
      <c r="B2767" s="17"/>
      <c r="C2767" s="35"/>
      <c r="D2767" s="17"/>
      <c r="E2767" s="17"/>
      <c r="F2767" s="17"/>
      <c r="G2767" s="62">
        <f t="shared" si="551"/>
        <v>0</v>
      </c>
      <c r="H2767" s="17"/>
      <c r="I2767" s="17"/>
      <c r="J2767" s="17"/>
      <c r="K2767" s="17"/>
      <c r="L2767" s="17"/>
      <c r="M2767" s="17"/>
      <c r="N2767" s="17"/>
      <c r="O2767" s="17"/>
      <c r="P2767" s="115"/>
      <c r="Q2767" s="62">
        <f>IF(C2767&gt;A_Stammdaten!$B$12,0,SUM(G2767,H2767,J2767,K2767,M2767,N2767)-SUM(I2767,L2767,O2767,P2767))</f>
        <v>0</v>
      </c>
      <c r="R2767" s="17"/>
      <c r="S2767" s="17"/>
      <c r="T2767" s="17"/>
      <c r="U2767" s="62">
        <f t="shared" si="543"/>
        <v>0</v>
      </c>
      <c r="V2767" s="63">
        <f>IF(ISBLANK($B2767),0,VLOOKUP($B2767,Listen!$A$2:$C$45,2,FALSE))</f>
        <v>0</v>
      </c>
      <c r="W2767" s="63">
        <f>IF(ISBLANK($B2767),0,VLOOKUP($B2767,Listen!$A$2:$C$45,3,FALSE))</f>
        <v>0</v>
      </c>
      <c r="X2767" s="49">
        <f t="shared" si="542"/>
        <v>0</v>
      </c>
      <c r="Y2767" s="49">
        <f t="shared" si="552"/>
        <v>0</v>
      </c>
      <c r="Z2767" s="49">
        <f t="shared" si="552"/>
        <v>0</v>
      </c>
      <c r="AA2767" s="49">
        <f t="shared" si="552"/>
        <v>0</v>
      </c>
      <c r="AB2767" s="49">
        <f t="shared" si="552"/>
        <v>0</v>
      </c>
      <c r="AC2767" s="49">
        <f t="shared" si="552"/>
        <v>0</v>
      </c>
      <c r="AD2767" s="49">
        <f t="shared" si="552"/>
        <v>0</v>
      </c>
      <c r="AE2767" s="51">
        <f t="shared" si="540"/>
        <v>0</v>
      </c>
      <c r="AF2767" s="51">
        <f>IF(C2767=A_Stammdaten!$B$12,D_SAV!$U2767-D_SAV!$AG2767,HLOOKUP(A_Stammdaten!$B$12-1,$AH$4:$AN$4004,ROW(C2767)-3,FALSE)-$AG2767)</f>
        <v>0</v>
      </c>
      <c r="AG2767" s="51">
        <f>HLOOKUP(A_Stammdaten!$B$12,$AH$4:$AN$4004,ROW(C2767)-3,FALSE)</f>
        <v>0</v>
      </c>
      <c r="AH2767" s="51">
        <f t="shared" si="544"/>
        <v>0</v>
      </c>
      <c r="AI2767" s="51">
        <f t="shared" si="545"/>
        <v>0</v>
      </c>
      <c r="AJ2767" s="51">
        <f t="shared" si="546"/>
        <v>0</v>
      </c>
      <c r="AK2767" s="51">
        <f t="shared" si="547"/>
        <v>0</v>
      </c>
      <c r="AL2767" s="51">
        <f t="shared" si="548"/>
        <v>0</v>
      </c>
      <c r="AM2767" s="51">
        <f t="shared" si="549"/>
        <v>0</v>
      </c>
      <c r="AN2767" s="51">
        <f t="shared" si="550"/>
        <v>0</v>
      </c>
    </row>
    <row r="2768" spans="1:40" x14ac:dyDescent="0.25">
      <c r="A2768" s="17"/>
      <c r="B2768" s="17"/>
      <c r="C2768" s="35"/>
      <c r="D2768" s="17"/>
      <c r="E2768" s="17"/>
      <c r="F2768" s="17"/>
      <c r="G2768" s="62">
        <f t="shared" si="551"/>
        <v>0</v>
      </c>
      <c r="H2768" s="17"/>
      <c r="I2768" s="17"/>
      <c r="J2768" s="17"/>
      <c r="K2768" s="17"/>
      <c r="L2768" s="17"/>
      <c r="M2768" s="17"/>
      <c r="N2768" s="17"/>
      <c r="O2768" s="17"/>
      <c r="P2768" s="115"/>
      <c r="Q2768" s="62">
        <f>IF(C2768&gt;A_Stammdaten!$B$12,0,SUM(G2768,H2768,J2768,K2768,M2768,N2768)-SUM(I2768,L2768,O2768,P2768))</f>
        <v>0</v>
      </c>
      <c r="R2768" s="17"/>
      <c r="S2768" s="17"/>
      <c r="T2768" s="17"/>
      <c r="U2768" s="62">
        <f t="shared" si="543"/>
        <v>0</v>
      </c>
      <c r="V2768" s="63">
        <f>IF(ISBLANK($B2768),0,VLOOKUP($B2768,Listen!$A$2:$C$45,2,FALSE))</f>
        <v>0</v>
      </c>
      <c r="W2768" s="63">
        <f>IF(ISBLANK($B2768),0,VLOOKUP($B2768,Listen!$A$2:$C$45,3,FALSE))</f>
        <v>0</v>
      </c>
      <c r="X2768" s="49">
        <f t="shared" si="542"/>
        <v>0</v>
      </c>
      <c r="Y2768" s="49">
        <f t="shared" si="552"/>
        <v>0</v>
      </c>
      <c r="Z2768" s="49">
        <f t="shared" si="552"/>
        <v>0</v>
      </c>
      <c r="AA2768" s="49">
        <f t="shared" si="552"/>
        <v>0</v>
      </c>
      <c r="AB2768" s="49">
        <f t="shared" si="552"/>
        <v>0</v>
      </c>
      <c r="AC2768" s="49">
        <f t="shared" si="552"/>
        <v>0</v>
      </c>
      <c r="AD2768" s="49">
        <f t="shared" si="552"/>
        <v>0</v>
      </c>
      <c r="AE2768" s="51">
        <f t="shared" si="540"/>
        <v>0</v>
      </c>
      <c r="AF2768" s="51">
        <f>IF(C2768=A_Stammdaten!$B$12,D_SAV!$U2768-D_SAV!$AG2768,HLOOKUP(A_Stammdaten!$B$12-1,$AH$4:$AN$4004,ROW(C2768)-3,FALSE)-$AG2768)</f>
        <v>0</v>
      </c>
      <c r="AG2768" s="51">
        <f>HLOOKUP(A_Stammdaten!$B$12,$AH$4:$AN$4004,ROW(C2768)-3,FALSE)</f>
        <v>0</v>
      </c>
      <c r="AH2768" s="51">
        <f t="shared" si="544"/>
        <v>0</v>
      </c>
      <c r="AI2768" s="51">
        <f t="shared" si="545"/>
        <v>0</v>
      </c>
      <c r="AJ2768" s="51">
        <f t="shared" si="546"/>
        <v>0</v>
      </c>
      <c r="AK2768" s="51">
        <f t="shared" si="547"/>
        <v>0</v>
      </c>
      <c r="AL2768" s="51">
        <f t="shared" si="548"/>
        <v>0</v>
      </c>
      <c r="AM2768" s="51">
        <f t="shared" si="549"/>
        <v>0</v>
      </c>
      <c r="AN2768" s="51">
        <f t="shared" si="550"/>
        <v>0</v>
      </c>
    </row>
    <row r="2769" spans="1:40" x14ac:dyDescent="0.25">
      <c r="A2769" s="17"/>
      <c r="B2769" s="17"/>
      <c r="C2769" s="35"/>
      <c r="D2769" s="17"/>
      <c r="E2769" s="17"/>
      <c r="F2769" s="17"/>
      <c r="G2769" s="62">
        <f t="shared" si="551"/>
        <v>0</v>
      </c>
      <c r="H2769" s="17"/>
      <c r="I2769" s="17"/>
      <c r="J2769" s="17"/>
      <c r="K2769" s="17"/>
      <c r="L2769" s="17"/>
      <c r="M2769" s="17"/>
      <c r="N2769" s="17"/>
      <c r="O2769" s="17"/>
      <c r="P2769" s="115"/>
      <c r="Q2769" s="62">
        <f>IF(C2769&gt;A_Stammdaten!$B$12,0,SUM(G2769,H2769,J2769,K2769,M2769,N2769)-SUM(I2769,L2769,O2769,P2769))</f>
        <v>0</v>
      </c>
      <c r="R2769" s="17"/>
      <c r="S2769" s="17"/>
      <c r="T2769" s="17"/>
      <c r="U2769" s="62">
        <f t="shared" si="543"/>
        <v>0</v>
      </c>
      <c r="V2769" s="63">
        <f>IF(ISBLANK($B2769),0,VLOOKUP($B2769,Listen!$A$2:$C$45,2,FALSE))</f>
        <v>0</v>
      </c>
      <c r="W2769" s="63">
        <f>IF(ISBLANK($B2769),0,VLOOKUP($B2769,Listen!$A$2:$C$45,3,FALSE))</f>
        <v>0</v>
      </c>
      <c r="X2769" s="49">
        <f t="shared" si="542"/>
        <v>0</v>
      </c>
      <c r="Y2769" s="49">
        <f t="shared" si="552"/>
        <v>0</v>
      </c>
      <c r="Z2769" s="49">
        <f t="shared" si="552"/>
        <v>0</v>
      </c>
      <c r="AA2769" s="49">
        <f t="shared" si="552"/>
        <v>0</v>
      </c>
      <c r="AB2769" s="49">
        <f t="shared" si="552"/>
        <v>0</v>
      </c>
      <c r="AC2769" s="49">
        <f t="shared" si="552"/>
        <v>0</v>
      </c>
      <c r="AD2769" s="49">
        <f t="shared" si="552"/>
        <v>0</v>
      </c>
      <c r="AE2769" s="51">
        <f t="shared" si="540"/>
        <v>0</v>
      </c>
      <c r="AF2769" s="51">
        <f>IF(C2769=A_Stammdaten!$B$12,D_SAV!$U2769-D_SAV!$AG2769,HLOOKUP(A_Stammdaten!$B$12-1,$AH$4:$AN$4004,ROW(C2769)-3,FALSE)-$AG2769)</f>
        <v>0</v>
      </c>
      <c r="AG2769" s="51">
        <f>HLOOKUP(A_Stammdaten!$B$12,$AH$4:$AN$4004,ROW(C2769)-3,FALSE)</f>
        <v>0</v>
      </c>
      <c r="AH2769" s="51">
        <f t="shared" si="544"/>
        <v>0</v>
      </c>
      <c r="AI2769" s="51">
        <f t="shared" si="545"/>
        <v>0</v>
      </c>
      <c r="AJ2769" s="51">
        <f t="shared" si="546"/>
        <v>0</v>
      </c>
      <c r="AK2769" s="51">
        <f t="shared" si="547"/>
        <v>0</v>
      </c>
      <c r="AL2769" s="51">
        <f t="shared" si="548"/>
        <v>0</v>
      </c>
      <c r="AM2769" s="51">
        <f t="shared" si="549"/>
        <v>0</v>
      </c>
      <c r="AN2769" s="51">
        <f t="shared" si="550"/>
        <v>0</v>
      </c>
    </row>
    <row r="2770" spans="1:40" x14ac:dyDescent="0.25">
      <c r="A2770" s="17"/>
      <c r="B2770" s="17"/>
      <c r="C2770" s="35"/>
      <c r="D2770" s="17"/>
      <c r="E2770" s="17"/>
      <c r="F2770" s="17"/>
      <c r="G2770" s="62">
        <f t="shared" si="551"/>
        <v>0</v>
      </c>
      <c r="H2770" s="17"/>
      <c r="I2770" s="17"/>
      <c r="J2770" s="17"/>
      <c r="K2770" s="17"/>
      <c r="L2770" s="17"/>
      <c r="M2770" s="17"/>
      <c r="N2770" s="17"/>
      <c r="O2770" s="17"/>
      <c r="P2770" s="115"/>
      <c r="Q2770" s="62">
        <f>IF(C2770&gt;A_Stammdaten!$B$12,0,SUM(G2770,H2770,J2770,K2770,M2770,N2770)-SUM(I2770,L2770,O2770,P2770))</f>
        <v>0</v>
      </c>
      <c r="R2770" s="17"/>
      <c r="S2770" s="17"/>
      <c r="T2770" s="17"/>
      <c r="U2770" s="62">
        <f t="shared" si="543"/>
        <v>0</v>
      </c>
      <c r="V2770" s="63">
        <f>IF(ISBLANK($B2770),0,VLOOKUP($B2770,Listen!$A$2:$C$45,2,FALSE))</f>
        <v>0</v>
      </c>
      <c r="W2770" s="63">
        <f>IF(ISBLANK($B2770),0,VLOOKUP($B2770,Listen!$A$2:$C$45,3,FALSE))</f>
        <v>0</v>
      </c>
      <c r="X2770" s="49">
        <f t="shared" si="542"/>
        <v>0</v>
      </c>
      <c r="Y2770" s="49">
        <f t="shared" si="552"/>
        <v>0</v>
      </c>
      <c r="Z2770" s="49">
        <f t="shared" si="552"/>
        <v>0</v>
      </c>
      <c r="AA2770" s="49">
        <f t="shared" si="552"/>
        <v>0</v>
      </c>
      <c r="AB2770" s="49">
        <f t="shared" si="552"/>
        <v>0</v>
      </c>
      <c r="AC2770" s="49">
        <f t="shared" si="552"/>
        <v>0</v>
      </c>
      <c r="AD2770" s="49">
        <f t="shared" si="552"/>
        <v>0</v>
      </c>
      <c r="AE2770" s="51">
        <f t="shared" si="540"/>
        <v>0</v>
      </c>
      <c r="AF2770" s="51">
        <f>IF(C2770=A_Stammdaten!$B$12,D_SAV!$U2770-D_SAV!$AG2770,HLOOKUP(A_Stammdaten!$B$12-1,$AH$4:$AN$4004,ROW(C2770)-3,FALSE)-$AG2770)</f>
        <v>0</v>
      </c>
      <c r="AG2770" s="51">
        <f>HLOOKUP(A_Stammdaten!$B$12,$AH$4:$AN$4004,ROW(C2770)-3,FALSE)</f>
        <v>0</v>
      </c>
      <c r="AH2770" s="51">
        <f t="shared" si="544"/>
        <v>0</v>
      </c>
      <c r="AI2770" s="51">
        <f t="shared" si="545"/>
        <v>0</v>
      </c>
      <c r="AJ2770" s="51">
        <f t="shared" si="546"/>
        <v>0</v>
      </c>
      <c r="AK2770" s="51">
        <f t="shared" si="547"/>
        <v>0</v>
      </c>
      <c r="AL2770" s="51">
        <f t="shared" si="548"/>
        <v>0</v>
      </c>
      <c r="AM2770" s="51">
        <f t="shared" si="549"/>
        <v>0</v>
      </c>
      <c r="AN2770" s="51">
        <f t="shared" si="550"/>
        <v>0</v>
      </c>
    </row>
    <row r="2771" spans="1:40" x14ac:dyDescent="0.25">
      <c r="A2771" s="17"/>
      <c r="B2771" s="17"/>
      <c r="C2771" s="35"/>
      <c r="D2771" s="17"/>
      <c r="E2771" s="17"/>
      <c r="F2771" s="17"/>
      <c r="G2771" s="62">
        <f t="shared" si="551"/>
        <v>0</v>
      </c>
      <c r="H2771" s="17"/>
      <c r="I2771" s="17"/>
      <c r="J2771" s="17"/>
      <c r="K2771" s="17"/>
      <c r="L2771" s="17"/>
      <c r="M2771" s="17"/>
      <c r="N2771" s="17"/>
      <c r="O2771" s="17"/>
      <c r="P2771" s="115"/>
      <c r="Q2771" s="62">
        <f>IF(C2771&gt;A_Stammdaten!$B$12,0,SUM(G2771,H2771,J2771,K2771,M2771,N2771)-SUM(I2771,L2771,O2771,P2771))</f>
        <v>0</v>
      </c>
      <c r="R2771" s="17"/>
      <c r="S2771" s="17"/>
      <c r="T2771" s="17"/>
      <c r="U2771" s="62">
        <f t="shared" si="543"/>
        <v>0</v>
      </c>
      <c r="V2771" s="63">
        <f>IF(ISBLANK($B2771),0,VLOOKUP($B2771,Listen!$A$2:$C$45,2,FALSE))</f>
        <v>0</v>
      </c>
      <c r="W2771" s="63">
        <f>IF(ISBLANK($B2771),0,VLOOKUP($B2771,Listen!$A$2:$C$45,3,FALSE))</f>
        <v>0</v>
      </c>
      <c r="X2771" s="49">
        <f t="shared" si="542"/>
        <v>0</v>
      </c>
      <c r="Y2771" s="49">
        <f t="shared" si="552"/>
        <v>0</v>
      </c>
      <c r="Z2771" s="49">
        <f t="shared" si="552"/>
        <v>0</v>
      </c>
      <c r="AA2771" s="49">
        <f t="shared" si="552"/>
        <v>0</v>
      </c>
      <c r="AB2771" s="49">
        <f t="shared" si="552"/>
        <v>0</v>
      </c>
      <c r="AC2771" s="49">
        <f t="shared" si="552"/>
        <v>0</v>
      </c>
      <c r="AD2771" s="49">
        <f t="shared" si="552"/>
        <v>0</v>
      </c>
      <c r="AE2771" s="51">
        <f t="shared" si="540"/>
        <v>0</v>
      </c>
      <c r="AF2771" s="51">
        <f>IF(C2771=A_Stammdaten!$B$12,D_SAV!$U2771-D_SAV!$AG2771,HLOOKUP(A_Stammdaten!$B$12-1,$AH$4:$AN$4004,ROW(C2771)-3,FALSE)-$AG2771)</f>
        <v>0</v>
      </c>
      <c r="AG2771" s="51">
        <f>HLOOKUP(A_Stammdaten!$B$12,$AH$4:$AN$4004,ROW(C2771)-3,FALSE)</f>
        <v>0</v>
      </c>
      <c r="AH2771" s="51">
        <f t="shared" si="544"/>
        <v>0</v>
      </c>
      <c r="AI2771" s="51">
        <f t="shared" si="545"/>
        <v>0</v>
      </c>
      <c r="AJ2771" s="51">
        <f t="shared" si="546"/>
        <v>0</v>
      </c>
      <c r="AK2771" s="51">
        <f t="shared" si="547"/>
        <v>0</v>
      </c>
      <c r="AL2771" s="51">
        <f t="shared" si="548"/>
        <v>0</v>
      </c>
      <c r="AM2771" s="51">
        <f t="shared" si="549"/>
        <v>0</v>
      </c>
      <c r="AN2771" s="51">
        <f t="shared" si="550"/>
        <v>0</v>
      </c>
    </row>
    <row r="2772" spans="1:40" x14ac:dyDescent="0.25">
      <c r="A2772" s="17"/>
      <c r="B2772" s="17"/>
      <c r="C2772" s="35"/>
      <c r="D2772" s="17"/>
      <c r="E2772" s="17"/>
      <c r="F2772" s="17"/>
      <c r="G2772" s="62">
        <f t="shared" si="551"/>
        <v>0</v>
      </c>
      <c r="H2772" s="17"/>
      <c r="I2772" s="17"/>
      <c r="J2772" s="17"/>
      <c r="K2772" s="17"/>
      <c r="L2772" s="17"/>
      <c r="M2772" s="17"/>
      <c r="N2772" s="17"/>
      <c r="O2772" s="17"/>
      <c r="P2772" s="115"/>
      <c r="Q2772" s="62">
        <f>IF(C2772&gt;A_Stammdaten!$B$12,0,SUM(G2772,H2772,J2772,K2772,M2772,N2772)-SUM(I2772,L2772,O2772,P2772))</f>
        <v>0</v>
      </c>
      <c r="R2772" s="17"/>
      <c r="S2772" s="17"/>
      <c r="T2772" s="17"/>
      <c r="U2772" s="62">
        <f t="shared" si="543"/>
        <v>0</v>
      </c>
      <c r="V2772" s="63">
        <f>IF(ISBLANK($B2772),0,VLOOKUP($B2772,Listen!$A$2:$C$45,2,FALSE))</f>
        <v>0</v>
      </c>
      <c r="W2772" s="63">
        <f>IF(ISBLANK($B2772),0,VLOOKUP($B2772,Listen!$A$2:$C$45,3,FALSE))</f>
        <v>0</v>
      </c>
      <c r="X2772" s="49">
        <f t="shared" si="542"/>
        <v>0</v>
      </c>
      <c r="Y2772" s="49">
        <f t="shared" si="552"/>
        <v>0</v>
      </c>
      <c r="Z2772" s="49">
        <f t="shared" si="552"/>
        <v>0</v>
      </c>
      <c r="AA2772" s="49">
        <f t="shared" si="552"/>
        <v>0</v>
      </c>
      <c r="AB2772" s="49">
        <f t="shared" si="552"/>
        <v>0</v>
      </c>
      <c r="AC2772" s="49">
        <f t="shared" si="552"/>
        <v>0</v>
      </c>
      <c r="AD2772" s="49">
        <f t="shared" si="552"/>
        <v>0</v>
      </c>
      <c r="AE2772" s="51">
        <f t="shared" si="540"/>
        <v>0</v>
      </c>
      <c r="AF2772" s="51">
        <f>IF(C2772=A_Stammdaten!$B$12,D_SAV!$U2772-D_SAV!$AG2772,HLOOKUP(A_Stammdaten!$B$12-1,$AH$4:$AN$4004,ROW(C2772)-3,FALSE)-$AG2772)</f>
        <v>0</v>
      </c>
      <c r="AG2772" s="51">
        <f>HLOOKUP(A_Stammdaten!$B$12,$AH$4:$AN$4004,ROW(C2772)-3,FALSE)</f>
        <v>0</v>
      </c>
      <c r="AH2772" s="51">
        <f t="shared" si="544"/>
        <v>0</v>
      </c>
      <c r="AI2772" s="51">
        <f t="shared" si="545"/>
        <v>0</v>
      </c>
      <c r="AJ2772" s="51">
        <f t="shared" si="546"/>
        <v>0</v>
      </c>
      <c r="AK2772" s="51">
        <f t="shared" si="547"/>
        <v>0</v>
      </c>
      <c r="AL2772" s="51">
        <f t="shared" si="548"/>
        <v>0</v>
      </c>
      <c r="AM2772" s="51">
        <f t="shared" si="549"/>
        <v>0</v>
      </c>
      <c r="AN2772" s="51">
        <f t="shared" si="550"/>
        <v>0</v>
      </c>
    </row>
    <row r="2773" spans="1:40" x14ac:dyDescent="0.25">
      <c r="A2773" s="17"/>
      <c r="B2773" s="17"/>
      <c r="C2773" s="35"/>
      <c r="D2773" s="17"/>
      <c r="E2773" s="17"/>
      <c r="F2773" s="17"/>
      <c r="G2773" s="62">
        <f t="shared" si="551"/>
        <v>0</v>
      </c>
      <c r="H2773" s="17"/>
      <c r="I2773" s="17"/>
      <c r="J2773" s="17"/>
      <c r="K2773" s="17"/>
      <c r="L2773" s="17"/>
      <c r="M2773" s="17"/>
      <c r="N2773" s="17"/>
      <c r="O2773" s="17"/>
      <c r="P2773" s="115"/>
      <c r="Q2773" s="62">
        <f>IF(C2773&gt;A_Stammdaten!$B$12,0,SUM(G2773,H2773,J2773,K2773,M2773,N2773)-SUM(I2773,L2773,O2773,P2773))</f>
        <v>0</v>
      </c>
      <c r="R2773" s="17"/>
      <c r="S2773" s="17"/>
      <c r="T2773" s="17"/>
      <c r="U2773" s="62">
        <f t="shared" si="543"/>
        <v>0</v>
      </c>
      <c r="V2773" s="63">
        <f>IF(ISBLANK($B2773),0,VLOOKUP($B2773,Listen!$A$2:$C$45,2,FALSE))</f>
        <v>0</v>
      </c>
      <c r="W2773" s="63">
        <f>IF(ISBLANK($B2773),0,VLOOKUP($B2773,Listen!$A$2:$C$45,3,FALSE))</f>
        <v>0</v>
      </c>
      <c r="X2773" s="49">
        <f t="shared" si="542"/>
        <v>0</v>
      </c>
      <c r="Y2773" s="49">
        <f t="shared" si="552"/>
        <v>0</v>
      </c>
      <c r="Z2773" s="49">
        <f t="shared" si="552"/>
        <v>0</v>
      </c>
      <c r="AA2773" s="49">
        <f t="shared" si="552"/>
        <v>0</v>
      </c>
      <c r="AB2773" s="49">
        <f t="shared" si="552"/>
        <v>0</v>
      </c>
      <c r="AC2773" s="49">
        <f t="shared" si="552"/>
        <v>0</v>
      </c>
      <c r="AD2773" s="49">
        <f t="shared" si="552"/>
        <v>0</v>
      </c>
      <c r="AE2773" s="51">
        <f t="shared" ref="AE2773:AE2836" si="553">AG2773+AF2773</f>
        <v>0</v>
      </c>
      <c r="AF2773" s="51">
        <f>IF(C2773=A_Stammdaten!$B$12,D_SAV!$U2773-D_SAV!$AG2773,HLOOKUP(A_Stammdaten!$B$12-1,$AH$4:$AN$4004,ROW(C2773)-3,FALSE)-$AG2773)</f>
        <v>0</v>
      </c>
      <c r="AG2773" s="51">
        <f>HLOOKUP(A_Stammdaten!$B$12,$AH$4:$AN$4004,ROW(C2773)-3,FALSE)</f>
        <v>0</v>
      </c>
      <c r="AH2773" s="51">
        <f t="shared" si="544"/>
        <v>0</v>
      </c>
      <c r="AI2773" s="51">
        <f t="shared" si="545"/>
        <v>0</v>
      </c>
      <c r="AJ2773" s="51">
        <f t="shared" si="546"/>
        <v>0</v>
      </c>
      <c r="AK2773" s="51">
        <f t="shared" si="547"/>
        <v>0</v>
      </c>
      <c r="AL2773" s="51">
        <f t="shared" si="548"/>
        <v>0</v>
      </c>
      <c r="AM2773" s="51">
        <f t="shared" si="549"/>
        <v>0</v>
      </c>
      <c r="AN2773" s="51">
        <f t="shared" si="550"/>
        <v>0</v>
      </c>
    </row>
    <row r="2774" spans="1:40" x14ac:dyDescent="0.25">
      <c r="A2774" s="17"/>
      <c r="B2774" s="17"/>
      <c r="C2774" s="35"/>
      <c r="D2774" s="17"/>
      <c r="E2774" s="17"/>
      <c r="F2774" s="17"/>
      <c r="G2774" s="62">
        <f t="shared" si="551"/>
        <v>0</v>
      </c>
      <c r="H2774" s="17"/>
      <c r="I2774" s="17"/>
      <c r="J2774" s="17"/>
      <c r="K2774" s="17"/>
      <c r="L2774" s="17"/>
      <c r="M2774" s="17"/>
      <c r="N2774" s="17"/>
      <c r="O2774" s="17"/>
      <c r="P2774" s="115"/>
      <c r="Q2774" s="62">
        <f>IF(C2774&gt;A_Stammdaten!$B$12,0,SUM(G2774,H2774,J2774,K2774,M2774,N2774)-SUM(I2774,L2774,O2774,P2774))</f>
        <v>0</v>
      </c>
      <c r="R2774" s="17"/>
      <c r="S2774" s="17"/>
      <c r="T2774" s="17"/>
      <c r="U2774" s="62">
        <f t="shared" si="543"/>
        <v>0</v>
      </c>
      <c r="V2774" s="63">
        <f>IF(ISBLANK($B2774),0,VLOOKUP($B2774,Listen!$A$2:$C$45,2,FALSE))</f>
        <v>0</v>
      </c>
      <c r="W2774" s="63">
        <f>IF(ISBLANK($B2774),0,VLOOKUP($B2774,Listen!$A$2:$C$45,3,FALSE))</f>
        <v>0</v>
      </c>
      <c r="X2774" s="49">
        <f t="shared" si="542"/>
        <v>0</v>
      </c>
      <c r="Y2774" s="49">
        <f t="shared" si="552"/>
        <v>0</v>
      </c>
      <c r="Z2774" s="49">
        <f t="shared" si="552"/>
        <v>0</v>
      </c>
      <c r="AA2774" s="49">
        <f t="shared" si="552"/>
        <v>0</v>
      </c>
      <c r="AB2774" s="49">
        <f t="shared" si="552"/>
        <v>0</v>
      </c>
      <c r="AC2774" s="49">
        <f t="shared" si="552"/>
        <v>0</v>
      </c>
      <c r="AD2774" s="49">
        <f t="shared" si="552"/>
        <v>0</v>
      </c>
      <c r="AE2774" s="51">
        <f t="shared" si="553"/>
        <v>0</v>
      </c>
      <c r="AF2774" s="51">
        <f>IF(C2774=A_Stammdaten!$B$12,D_SAV!$U2774-D_SAV!$AG2774,HLOOKUP(A_Stammdaten!$B$12-1,$AH$4:$AN$4004,ROW(C2774)-3,FALSE)-$AG2774)</f>
        <v>0</v>
      </c>
      <c r="AG2774" s="51">
        <f>HLOOKUP(A_Stammdaten!$B$12,$AH$4:$AN$4004,ROW(C2774)-3,FALSE)</f>
        <v>0</v>
      </c>
      <c r="AH2774" s="51">
        <f t="shared" si="544"/>
        <v>0</v>
      </c>
      <c r="AI2774" s="51">
        <f t="shared" si="545"/>
        <v>0</v>
      </c>
      <c r="AJ2774" s="51">
        <f t="shared" si="546"/>
        <v>0</v>
      </c>
      <c r="AK2774" s="51">
        <f t="shared" si="547"/>
        <v>0</v>
      </c>
      <c r="AL2774" s="51">
        <f t="shared" si="548"/>
        <v>0</v>
      </c>
      <c r="AM2774" s="51">
        <f t="shared" si="549"/>
        <v>0</v>
      </c>
      <c r="AN2774" s="51">
        <f t="shared" si="550"/>
        <v>0</v>
      </c>
    </row>
    <row r="2775" spans="1:40" x14ac:dyDescent="0.25">
      <c r="A2775" s="17"/>
      <c r="B2775" s="17"/>
      <c r="C2775" s="35"/>
      <c r="D2775" s="17"/>
      <c r="E2775" s="17"/>
      <c r="F2775" s="17"/>
      <c r="G2775" s="62">
        <f t="shared" si="551"/>
        <v>0</v>
      </c>
      <c r="H2775" s="17"/>
      <c r="I2775" s="17"/>
      <c r="J2775" s="17"/>
      <c r="K2775" s="17"/>
      <c r="L2775" s="17"/>
      <c r="M2775" s="17"/>
      <c r="N2775" s="17"/>
      <c r="O2775" s="17"/>
      <c r="P2775" s="115"/>
      <c r="Q2775" s="62">
        <f>IF(C2775&gt;A_Stammdaten!$B$12,0,SUM(G2775,H2775,J2775,K2775,M2775,N2775)-SUM(I2775,L2775,O2775,P2775))</f>
        <v>0</v>
      </c>
      <c r="R2775" s="17"/>
      <c r="S2775" s="17"/>
      <c r="T2775" s="17"/>
      <c r="U2775" s="62">
        <f t="shared" si="543"/>
        <v>0</v>
      </c>
      <c r="V2775" s="63">
        <f>IF(ISBLANK($B2775),0,VLOOKUP($B2775,Listen!$A$2:$C$45,2,FALSE))</f>
        <v>0</v>
      </c>
      <c r="W2775" s="63">
        <f>IF(ISBLANK($B2775),0,VLOOKUP($B2775,Listen!$A$2:$C$45,3,FALSE))</f>
        <v>0</v>
      </c>
      <c r="X2775" s="49">
        <f t="shared" si="542"/>
        <v>0</v>
      </c>
      <c r="Y2775" s="49">
        <f t="shared" si="552"/>
        <v>0</v>
      </c>
      <c r="Z2775" s="49">
        <f t="shared" si="552"/>
        <v>0</v>
      </c>
      <c r="AA2775" s="49">
        <f t="shared" si="552"/>
        <v>0</v>
      </c>
      <c r="AB2775" s="49">
        <f t="shared" si="552"/>
        <v>0</v>
      </c>
      <c r="AC2775" s="49">
        <f t="shared" si="552"/>
        <v>0</v>
      </c>
      <c r="AD2775" s="49">
        <f t="shared" si="552"/>
        <v>0</v>
      </c>
      <c r="AE2775" s="51">
        <f t="shared" si="553"/>
        <v>0</v>
      </c>
      <c r="AF2775" s="51">
        <f>IF(C2775=A_Stammdaten!$B$12,D_SAV!$U2775-D_SAV!$AG2775,HLOOKUP(A_Stammdaten!$B$12-1,$AH$4:$AN$4004,ROW(C2775)-3,FALSE)-$AG2775)</f>
        <v>0</v>
      </c>
      <c r="AG2775" s="51">
        <f>HLOOKUP(A_Stammdaten!$B$12,$AH$4:$AN$4004,ROW(C2775)-3,FALSE)</f>
        <v>0</v>
      </c>
      <c r="AH2775" s="51">
        <f t="shared" si="544"/>
        <v>0</v>
      </c>
      <c r="AI2775" s="51">
        <f t="shared" si="545"/>
        <v>0</v>
      </c>
      <c r="AJ2775" s="51">
        <f t="shared" si="546"/>
        <v>0</v>
      </c>
      <c r="AK2775" s="51">
        <f t="shared" si="547"/>
        <v>0</v>
      </c>
      <c r="AL2775" s="51">
        <f t="shared" si="548"/>
        <v>0</v>
      </c>
      <c r="AM2775" s="51">
        <f t="shared" si="549"/>
        <v>0</v>
      </c>
      <c r="AN2775" s="51">
        <f t="shared" si="550"/>
        <v>0</v>
      </c>
    </row>
    <row r="2776" spans="1:40" x14ac:dyDescent="0.25">
      <c r="A2776" s="17"/>
      <c r="B2776" s="17"/>
      <c r="C2776" s="35"/>
      <c r="D2776" s="17"/>
      <c r="E2776" s="17"/>
      <c r="F2776" s="17"/>
      <c r="G2776" s="62">
        <f t="shared" si="551"/>
        <v>0</v>
      </c>
      <c r="H2776" s="17"/>
      <c r="I2776" s="17"/>
      <c r="J2776" s="17"/>
      <c r="K2776" s="17"/>
      <c r="L2776" s="17"/>
      <c r="M2776" s="17"/>
      <c r="N2776" s="17"/>
      <c r="O2776" s="17"/>
      <c r="P2776" s="115"/>
      <c r="Q2776" s="62">
        <f>IF(C2776&gt;A_Stammdaten!$B$12,0,SUM(G2776,H2776,J2776,K2776,M2776,N2776)-SUM(I2776,L2776,O2776,P2776))</f>
        <v>0</v>
      </c>
      <c r="R2776" s="17"/>
      <c r="S2776" s="17"/>
      <c r="T2776" s="17"/>
      <c r="U2776" s="62">
        <f t="shared" si="543"/>
        <v>0</v>
      </c>
      <c r="V2776" s="63">
        <f>IF(ISBLANK($B2776),0,VLOOKUP($B2776,Listen!$A$2:$C$45,2,FALSE))</f>
        <v>0</v>
      </c>
      <c r="W2776" s="63">
        <f>IF(ISBLANK($B2776),0,VLOOKUP($B2776,Listen!$A$2:$C$45,3,FALSE))</f>
        <v>0</v>
      </c>
      <c r="X2776" s="49">
        <f t="shared" si="542"/>
        <v>0</v>
      </c>
      <c r="Y2776" s="49">
        <f t="shared" si="552"/>
        <v>0</v>
      </c>
      <c r="Z2776" s="49">
        <f t="shared" si="552"/>
        <v>0</v>
      </c>
      <c r="AA2776" s="49">
        <f t="shared" si="552"/>
        <v>0</v>
      </c>
      <c r="AB2776" s="49">
        <f t="shared" si="552"/>
        <v>0</v>
      </c>
      <c r="AC2776" s="49">
        <f t="shared" si="552"/>
        <v>0</v>
      </c>
      <c r="AD2776" s="49">
        <f t="shared" si="552"/>
        <v>0</v>
      </c>
      <c r="AE2776" s="51">
        <f t="shared" si="553"/>
        <v>0</v>
      </c>
      <c r="AF2776" s="51">
        <f>IF(C2776=A_Stammdaten!$B$12,D_SAV!$U2776-D_SAV!$AG2776,HLOOKUP(A_Stammdaten!$B$12-1,$AH$4:$AN$4004,ROW(C2776)-3,FALSE)-$AG2776)</f>
        <v>0</v>
      </c>
      <c r="AG2776" s="51">
        <f>HLOOKUP(A_Stammdaten!$B$12,$AH$4:$AN$4004,ROW(C2776)-3,FALSE)</f>
        <v>0</v>
      </c>
      <c r="AH2776" s="51">
        <f t="shared" si="544"/>
        <v>0</v>
      </c>
      <c r="AI2776" s="51">
        <f t="shared" si="545"/>
        <v>0</v>
      </c>
      <c r="AJ2776" s="51">
        <f t="shared" si="546"/>
        <v>0</v>
      </c>
      <c r="AK2776" s="51">
        <f t="shared" si="547"/>
        <v>0</v>
      </c>
      <c r="AL2776" s="51">
        <f t="shared" si="548"/>
        <v>0</v>
      </c>
      <c r="AM2776" s="51">
        <f t="shared" si="549"/>
        <v>0</v>
      </c>
      <c r="AN2776" s="51">
        <f t="shared" si="550"/>
        <v>0</v>
      </c>
    </row>
    <row r="2777" spans="1:40" x14ac:dyDescent="0.25">
      <c r="A2777" s="17"/>
      <c r="B2777" s="17"/>
      <c r="C2777" s="35"/>
      <c r="D2777" s="17"/>
      <c r="E2777" s="17"/>
      <c r="F2777" s="17"/>
      <c r="G2777" s="62">
        <f t="shared" si="551"/>
        <v>0</v>
      </c>
      <c r="H2777" s="17"/>
      <c r="I2777" s="17"/>
      <c r="J2777" s="17"/>
      <c r="K2777" s="17"/>
      <c r="L2777" s="17"/>
      <c r="M2777" s="17"/>
      <c r="N2777" s="17"/>
      <c r="O2777" s="17"/>
      <c r="P2777" s="115"/>
      <c r="Q2777" s="62">
        <f>IF(C2777&gt;A_Stammdaten!$B$12,0,SUM(G2777,H2777,J2777,K2777,M2777,N2777)-SUM(I2777,L2777,O2777,P2777))</f>
        <v>0</v>
      </c>
      <c r="R2777" s="17"/>
      <c r="S2777" s="17"/>
      <c r="T2777" s="17"/>
      <c r="U2777" s="62">
        <f t="shared" si="543"/>
        <v>0</v>
      </c>
      <c r="V2777" s="63">
        <f>IF(ISBLANK($B2777),0,VLOOKUP($B2777,Listen!$A$2:$C$45,2,FALSE))</f>
        <v>0</v>
      </c>
      <c r="W2777" s="63">
        <f>IF(ISBLANK($B2777),0,VLOOKUP($B2777,Listen!$A$2:$C$45,3,FALSE))</f>
        <v>0</v>
      </c>
      <c r="X2777" s="49">
        <f t="shared" si="542"/>
        <v>0</v>
      </c>
      <c r="Y2777" s="49">
        <f t="shared" si="552"/>
        <v>0</v>
      </c>
      <c r="Z2777" s="49">
        <f t="shared" si="552"/>
        <v>0</v>
      </c>
      <c r="AA2777" s="49">
        <f t="shared" si="552"/>
        <v>0</v>
      </c>
      <c r="AB2777" s="49">
        <f t="shared" si="552"/>
        <v>0</v>
      </c>
      <c r="AC2777" s="49">
        <f t="shared" si="552"/>
        <v>0</v>
      </c>
      <c r="AD2777" s="49">
        <f t="shared" si="552"/>
        <v>0</v>
      </c>
      <c r="AE2777" s="51">
        <f t="shared" si="553"/>
        <v>0</v>
      </c>
      <c r="AF2777" s="51">
        <f>IF(C2777=A_Stammdaten!$B$12,D_SAV!$U2777-D_SAV!$AG2777,HLOOKUP(A_Stammdaten!$B$12-1,$AH$4:$AN$4004,ROW(C2777)-3,FALSE)-$AG2777)</f>
        <v>0</v>
      </c>
      <c r="AG2777" s="51">
        <f>HLOOKUP(A_Stammdaten!$B$12,$AH$4:$AN$4004,ROW(C2777)-3,FALSE)</f>
        <v>0</v>
      </c>
      <c r="AH2777" s="51">
        <f t="shared" si="544"/>
        <v>0</v>
      </c>
      <c r="AI2777" s="51">
        <f t="shared" si="545"/>
        <v>0</v>
      </c>
      <c r="AJ2777" s="51">
        <f t="shared" si="546"/>
        <v>0</v>
      </c>
      <c r="AK2777" s="51">
        <f t="shared" si="547"/>
        <v>0</v>
      </c>
      <c r="AL2777" s="51">
        <f t="shared" si="548"/>
        <v>0</v>
      </c>
      <c r="AM2777" s="51">
        <f t="shared" si="549"/>
        <v>0</v>
      </c>
      <c r="AN2777" s="51">
        <f t="shared" si="550"/>
        <v>0</v>
      </c>
    </row>
    <row r="2778" spans="1:40" x14ac:dyDescent="0.25">
      <c r="A2778" s="17"/>
      <c r="B2778" s="17"/>
      <c r="C2778" s="35"/>
      <c r="D2778" s="17"/>
      <c r="E2778" s="17"/>
      <c r="F2778" s="17"/>
      <c r="G2778" s="62">
        <f t="shared" si="551"/>
        <v>0</v>
      </c>
      <c r="H2778" s="17"/>
      <c r="I2778" s="17"/>
      <c r="J2778" s="17"/>
      <c r="K2778" s="17"/>
      <c r="L2778" s="17"/>
      <c r="M2778" s="17"/>
      <c r="N2778" s="17"/>
      <c r="O2778" s="17"/>
      <c r="P2778" s="115"/>
      <c r="Q2778" s="62">
        <f>IF(C2778&gt;A_Stammdaten!$B$12,0,SUM(G2778,H2778,J2778,K2778,M2778,N2778)-SUM(I2778,L2778,O2778,P2778))</f>
        <v>0</v>
      </c>
      <c r="R2778" s="17"/>
      <c r="S2778" s="17"/>
      <c r="T2778" s="17"/>
      <c r="U2778" s="62">
        <f t="shared" si="543"/>
        <v>0</v>
      </c>
      <c r="V2778" s="63">
        <f>IF(ISBLANK($B2778),0,VLOOKUP($B2778,Listen!$A$2:$C$45,2,FALSE))</f>
        <v>0</v>
      </c>
      <c r="W2778" s="63">
        <f>IF(ISBLANK($B2778),0,VLOOKUP($B2778,Listen!$A$2:$C$45,3,FALSE))</f>
        <v>0</v>
      </c>
      <c r="X2778" s="49">
        <f t="shared" si="542"/>
        <v>0</v>
      </c>
      <c r="Y2778" s="49">
        <f t="shared" si="552"/>
        <v>0</v>
      </c>
      <c r="Z2778" s="49">
        <f t="shared" si="552"/>
        <v>0</v>
      </c>
      <c r="AA2778" s="49">
        <f t="shared" si="552"/>
        <v>0</v>
      </c>
      <c r="AB2778" s="49">
        <f t="shared" si="552"/>
        <v>0</v>
      </c>
      <c r="AC2778" s="49">
        <f t="shared" si="552"/>
        <v>0</v>
      </c>
      <c r="AD2778" s="49">
        <f t="shared" si="552"/>
        <v>0</v>
      </c>
      <c r="AE2778" s="51">
        <f t="shared" si="553"/>
        <v>0</v>
      </c>
      <c r="AF2778" s="51">
        <f>IF(C2778=A_Stammdaten!$B$12,D_SAV!$U2778-D_SAV!$AG2778,HLOOKUP(A_Stammdaten!$B$12-1,$AH$4:$AN$4004,ROW(C2778)-3,FALSE)-$AG2778)</f>
        <v>0</v>
      </c>
      <c r="AG2778" s="51">
        <f>HLOOKUP(A_Stammdaten!$B$12,$AH$4:$AN$4004,ROW(C2778)-3,FALSE)</f>
        <v>0</v>
      </c>
      <c r="AH2778" s="51">
        <f t="shared" si="544"/>
        <v>0</v>
      </c>
      <c r="AI2778" s="51">
        <f t="shared" si="545"/>
        <v>0</v>
      </c>
      <c r="AJ2778" s="51">
        <f t="shared" si="546"/>
        <v>0</v>
      </c>
      <c r="AK2778" s="51">
        <f t="shared" si="547"/>
        <v>0</v>
      </c>
      <c r="AL2778" s="51">
        <f t="shared" si="548"/>
        <v>0</v>
      </c>
      <c r="AM2778" s="51">
        <f t="shared" si="549"/>
        <v>0</v>
      </c>
      <c r="AN2778" s="51">
        <f t="shared" si="550"/>
        <v>0</v>
      </c>
    </row>
    <row r="2779" spans="1:40" x14ac:dyDescent="0.25">
      <c r="A2779" s="17"/>
      <c r="B2779" s="17"/>
      <c r="C2779" s="35"/>
      <c r="D2779" s="17"/>
      <c r="E2779" s="17"/>
      <c r="F2779" s="17"/>
      <c r="G2779" s="62">
        <f t="shared" si="551"/>
        <v>0</v>
      </c>
      <c r="H2779" s="17"/>
      <c r="I2779" s="17"/>
      <c r="J2779" s="17"/>
      <c r="K2779" s="17"/>
      <c r="L2779" s="17"/>
      <c r="M2779" s="17"/>
      <c r="N2779" s="17"/>
      <c r="O2779" s="17"/>
      <c r="P2779" s="115"/>
      <c r="Q2779" s="62">
        <f>IF(C2779&gt;A_Stammdaten!$B$12,0,SUM(G2779,H2779,J2779,K2779,M2779,N2779)-SUM(I2779,L2779,O2779,P2779))</f>
        <v>0</v>
      </c>
      <c r="R2779" s="17"/>
      <c r="S2779" s="17"/>
      <c r="T2779" s="17"/>
      <c r="U2779" s="62">
        <f t="shared" si="543"/>
        <v>0</v>
      </c>
      <c r="V2779" s="63">
        <f>IF(ISBLANK($B2779),0,VLOOKUP($B2779,Listen!$A$2:$C$45,2,FALSE))</f>
        <v>0</v>
      </c>
      <c r="W2779" s="63">
        <f>IF(ISBLANK($B2779),0,VLOOKUP($B2779,Listen!$A$2:$C$45,3,FALSE))</f>
        <v>0</v>
      </c>
      <c r="X2779" s="49">
        <f t="shared" si="542"/>
        <v>0</v>
      </c>
      <c r="Y2779" s="49">
        <f t="shared" si="552"/>
        <v>0</v>
      </c>
      <c r="Z2779" s="49">
        <f t="shared" si="552"/>
        <v>0</v>
      </c>
      <c r="AA2779" s="49">
        <f t="shared" si="552"/>
        <v>0</v>
      </c>
      <c r="AB2779" s="49">
        <f t="shared" si="552"/>
        <v>0</v>
      </c>
      <c r="AC2779" s="49">
        <f t="shared" si="552"/>
        <v>0</v>
      </c>
      <c r="AD2779" s="49">
        <f t="shared" si="552"/>
        <v>0</v>
      </c>
      <c r="AE2779" s="51">
        <f t="shared" si="553"/>
        <v>0</v>
      </c>
      <c r="AF2779" s="51">
        <f>IF(C2779=A_Stammdaten!$B$12,D_SAV!$U2779-D_SAV!$AG2779,HLOOKUP(A_Stammdaten!$B$12-1,$AH$4:$AN$4004,ROW(C2779)-3,FALSE)-$AG2779)</f>
        <v>0</v>
      </c>
      <c r="AG2779" s="51">
        <f>HLOOKUP(A_Stammdaten!$B$12,$AH$4:$AN$4004,ROW(C2779)-3,FALSE)</f>
        <v>0</v>
      </c>
      <c r="AH2779" s="51">
        <f t="shared" si="544"/>
        <v>0</v>
      </c>
      <c r="AI2779" s="51">
        <f t="shared" si="545"/>
        <v>0</v>
      </c>
      <c r="AJ2779" s="51">
        <f t="shared" si="546"/>
        <v>0</v>
      </c>
      <c r="AK2779" s="51">
        <f t="shared" si="547"/>
        <v>0</v>
      </c>
      <c r="AL2779" s="51">
        <f t="shared" si="548"/>
        <v>0</v>
      </c>
      <c r="AM2779" s="51">
        <f t="shared" si="549"/>
        <v>0</v>
      </c>
      <c r="AN2779" s="51">
        <f t="shared" si="550"/>
        <v>0</v>
      </c>
    </row>
    <row r="2780" spans="1:40" x14ac:dyDescent="0.25">
      <c r="A2780" s="17"/>
      <c r="B2780" s="17"/>
      <c r="C2780" s="35"/>
      <c r="D2780" s="17"/>
      <c r="E2780" s="17"/>
      <c r="F2780" s="17"/>
      <c r="G2780" s="62">
        <f t="shared" si="551"/>
        <v>0</v>
      </c>
      <c r="H2780" s="17"/>
      <c r="I2780" s="17"/>
      <c r="J2780" s="17"/>
      <c r="K2780" s="17"/>
      <c r="L2780" s="17"/>
      <c r="M2780" s="17"/>
      <c r="N2780" s="17"/>
      <c r="O2780" s="17"/>
      <c r="P2780" s="115"/>
      <c r="Q2780" s="62">
        <f>IF(C2780&gt;A_Stammdaten!$B$12,0,SUM(G2780,H2780,J2780,K2780,M2780,N2780)-SUM(I2780,L2780,O2780,P2780))</f>
        <v>0</v>
      </c>
      <c r="R2780" s="17"/>
      <c r="S2780" s="17"/>
      <c r="T2780" s="17"/>
      <c r="U2780" s="62">
        <f t="shared" si="543"/>
        <v>0</v>
      </c>
      <c r="V2780" s="63">
        <f>IF(ISBLANK($B2780),0,VLOOKUP($B2780,Listen!$A$2:$C$45,2,FALSE))</f>
        <v>0</v>
      </c>
      <c r="W2780" s="63">
        <f>IF(ISBLANK($B2780),0,VLOOKUP($B2780,Listen!$A$2:$C$45,3,FALSE))</f>
        <v>0</v>
      </c>
      <c r="X2780" s="49">
        <f t="shared" si="542"/>
        <v>0</v>
      </c>
      <c r="Y2780" s="49">
        <f t="shared" si="552"/>
        <v>0</v>
      </c>
      <c r="Z2780" s="49">
        <f t="shared" si="552"/>
        <v>0</v>
      </c>
      <c r="AA2780" s="49">
        <f t="shared" si="552"/>
        <v>0</v>
      </c>
      <c r="AB2780" s="49">
        <f t="shared" si="552"/>
        <v>0</v>
      </c>
      <c r="AC2780" s="49">
        <f t="shared" si="552"/>
        <v>0</v>
      </c>
      <c r="AD2780" s="49">
        <f t="shared" si="552"/>
        <v>0</v>
      </c>
      <c r="AE2780" s="51">
        <f t="shared" si="553"/>
        <v>0</v>
      </c>
      <c r="AF2780" s="51">
        <f>IF(C2780=A_Stammdaten!$B$12,D_SAV!$U2780-D_SAV!$AG2780,HLOOKUP(A_Stammdaten!$B$12-1,$AH$4:$AN$4004,ROW(C2780)-3,FALSE)-$AG2780)</f>
        <v>0</v>
      </c>
      <c r="AG2780" s="51">
        <f>HLOOKUP(A_Stammdaten!$B$12,$AH$4:$AN$4004,ROW(C2780)-3,FALSE)</f>
        <v>0</v>
      </c>
      <c r="AH2780" s="51">
        <f t="shared" si="544"/>
        <v>0</v>
      </c>
      <c r="AI2780" s="51">
        <f t="shared" si="545"/>
        <v>0</v>
      </c>
      <c r="AJ2780" s="51">
        <f t="shared" si="546"/>
        <v>0</v>
      </c>
      <c r="AK2780" s="51">
        <f t="shared" si="547"/>
        <v>0</v>
      </c>
      <c r="AL2780" s="51">
        <f t="shared" si="548"/>
        <v>0</v>
      </c>
      <c r="AM2780" s="51">
        <f t="shared" si="549"/>
        <v>0</v>
      </c>
      <c r="AN2780" s="51">
        <f t="shared" si="550"/>
        <v>0</v>
      </c>
    </row>
    <row r="2781" spans="1:40" x14ac:dyDescent="0.25">
      <c r="A2781" s="17"/>
      <c r="B2781" s="17"/>
      <c r="C2781" s="35"/>
      <c r="D2781" s="17"/>
      <c r="E2781" s="17"/>
      <c r="F2781" s="17"/>
      <c r="G2781" s="62">
        <f t="shared" si="551"/>
        <v>0</v>
      </c>
      <c r="H2781" s="17"/>
      <c r="I2781" s="17"/>
      <c r="J2781" s="17"/>
      <c r="K2781" s="17"/>
      <c r="L2781" s="17"/>
      <c r="M2781" s="17"/>
      <c r="N2781" s="17"/>
      <c r="O2781" s="17"/>
      <c r="P2781" s="115"/>
      <c r="Q2781" s="62">
        <f>IF(C2781&gt;A_Stammdaten!$B$12,0,SUM(G2781,H2781,J2781,K2781,M2781,N2781)-SUM(I2781,L2781,O2781,P2781))</f>
        <v>0</v>
      </c>
      <c r="R2781" s="17"/>
      <c r="S2781" s="17"/>
      <c r="T2781" s="17"/>
      <c r="U2781" s="62">
        <f t="shared" si="543"/>
        <v>0</v>
      </c>
      <c r="V2781" s="63">
        <f>IF(ISBLANK($B2781),0,VLOOKUP($B2781,Listen!$A$2:$C$45,2,FALSE))</f>
        <v>0</v>
      </c>
      <c r="W2781" s="63">
        <f>IF(ISBLANK($B2781),0,VLOOKUP($B2781,Listen!$A$2:$C$45,3,FALSE))</f>
        <v>0</v>
      </c>
      <c r="X2781" s="49">
        <f t="shared" si="542"/>
        <v>0</v>
      </c>
      <c r="Y2781" s="49">
        <f t="shared" si="552"/>
        <v>0</v>
      </c>
      <c r="Z2781" s="49">
        <f t="shared" si="552"/>
        <v>0</v>
      </c>
      <c r="AA2781" s="49">
        <f t="shared" si="552"/>
        <v>0</v>
      </c>
      <c r="AB2781" s="49">
        <f t="shared" si="552"/>
        <v>0</v>
      </c>
      <c r="AC2781" s="49">
        <f t="shared" si="552"/>
        <v>0</v>
      </c>
      <c r="AD2781" s="49">
        <f t="shared" si="552"/>
        <v>0</v>
      </c>
      <c r="AE2781" s="51">
        <f t="shared" si="553"/>
        <v>0</v>
      </c>
      <c r="AF2781" s="51">
        <f>IF(C2781=A_Stammdaten!$B$12,D_SAV!$U2781-D_SAV!$AG2781,HLOOKUP(A_Stammdaten!$B$12-1,$AH$4:$AN$4004,ROW(C2781)-3,FALSE)-$AG2781)</f>
        <v>0</v>
      </c>
      <c r="AG2781" s="51">
        <f>HLOOKUP(A_Stammdaten!$B$12,$AH$4:$AN$4004,ROW(C2781)-3,FALSE)</f>
        <v>0</v>
      </c>
      <c r="AH2781" s="51">
        <f t="shared" si="544"/>
        <v>0</v>
      </c>
      <c r="AI2781" s="51">
        <f t="shared" si="545"/>
        <v>0</v>
      </c>
      <c r="AJ2781" s="51">
        <f t="shared" si="546"/>
        <v>0</v>
      </c>
      <c r="AK2781" s="51">
        <f t="shared" si="547"/>
        <v>0</v>
      </c>
      <c r="AL2781" s="51">
        <f t="shared" si="548"/>
        <v>0</v>
      </c>
      <c r="AM2781" s="51">
        <f t="shared" si="549"/>
        <v>0</v>
      </c>
      <c r="AN2781" s="51">
        <f t="shared" si="550"/>
        <v>0</v>
      </c>
    </row>
    <row r="2782" spans="1:40" x14ac:dyDescent="0.25">
      <c r="A2782" s="17"/>
      <c r="B2782" s="17"/>
      <c r="C2782" s="35"/>
      <c r="D2782" s="17"/>
      <c r="E2782" s="17"/>
      <c r="F2782" s="17"/>
      <c r="G2782" s="62">
        <f t="shared" si="551"/>
        <v>0</v>
      </c>
      <c r="H2782" s="17"/>
      <c r="I2782" s="17"/>
      <c r="J2782" s="17"/>
      <c r="K2782" s="17"/>
      <c r="L2782" s="17"/>
      <c r="M2782" s="17"/>
      <c r="N2782" s="17"/>
      <c r="O2782" s="17"/>
      <c r="P2782" s="115"/>
      <c r="Q2782" s="62">
        <f>IF(C2782&gt;A_Stammdaten!$B$12,0,SUM(G2782,H2782,J2782,K2782,M2782,N2782)-SUM(I2782,L2782,O2782,P2782))</f>
        <v>0</v>
      </c>
      <c r="R2782" s="17"/>
      <c r="S2782" s="17"/>
      <c r="T2782" s="17"/>
      <c r="U2782" s="62">
        <f t="shared" si="543"/>
        <v>0</v>
      </c>
      <c r="V2782" s="63">
        <f>IF(ISBLANK($B2782),0,VLOOKUP($B2782,Listen!$A$2:$C$45,2,FALSE))</f>
        <v>0</v>
      </c>
      <c r="W2782" s="63">
        <f>IF(ISBLANK($B2782),0,VLOOKUP($B2782,Listen!$A$2:$C$45,3,FALSE))</f>
        <v>0</v>
      </c>
      <c r="X2782" s="49">
        <f t="shared" si="542"/>
        <v>0</v>
      </c>
      <c r="Y2782" s="49">
        <f t="shared" si="552"/>
        <v>0</v>
      </c>
      <c r="Z2782" s="49">
        <f t="shared" si="552"/>
        <v>0</v>
      </c>
      <c r="AA2782" s="49">
        <f t="shared" si="552"/>
        <v>0</v>
      </c>
      <c r="AB2782" s="49">
        <f t="shared" si="552"/>
        <v>0</v>
      </c>
      <c r="AC2782" s="49">
        <f t="shared" si="552"/>
        <v>0</v>
      </c>
      <c r="AD2782" s="49">
        <f t="shared" si="552"/>
        <v>0</v>
      </c>
      <c r="AE2782" s="51">
        <f t="shared" si="553"/>
        <v>0</v>
      </c>
      <c r="AF2782" s="51">
        <f>IF(C2782=A_Stammdaten!$B$12,D_SAV!$U2782-D_SAV!$AG2782,HLOOKUP(A_Stammdaten!$B$12-1,$AH$4:$AN$4004,ROW(C2782)-3,FALSE)-$AG2782)</f>
        <v>0</v>
      </c>
      <c r="AG2782" s="51">
        <f>HLOOKUP(A_Stammdaten!$B$12,$AH$4:$AN$4004,ROW(C2782)-3,FALSE)</f>
        <v>0</v>
      </c>
      <c r="AH2782" s="51">
        <f t="shared" si="544"/>
        <v>0</v>
      </c>
      <c r="AI2782" s="51">
        <f t="shared" si="545"/>
        <v>0</v>
      </c>
      <c r="AJ2782" s="51">
        <f t="shared" si="546"/>
        <v>0</v>
      </c>
      <c r="AK2782" s="51">
        <f t="shared" si="547"/>
        <v>0</v>
      </c>
      <c r="AL2782" s="51">
        <f t="shared" si="548"/>
        <v>0</v>
      </c>
      <c r="AM2782" s="51">
        <f t="shared" si="549"/>
        <v>0</v>
      </c>
      <c r="AN2782" s="51">
        <f t="shared" si="550"/>
        <v>0</v>
      </c>
    </row>
    <row r="2783" spans="1:40" x14ac:dyDescent="0.25">
      <c r="A2783" s="17"/>
      <c r="B2783" s="17"/>
      <c r="C2783" s="35"/>
      <c r="D2783" s="17"/>
      <c r="E2783" s="17"/>
      <c r="F2783" s="17"/>
      <c r="G2783" s="62">
        <f t="shared" si="551"/>
        <v>0</v>
      </c>
      <c r="H2783" s="17"/>
      <c r="I2783" s="17"/>
      <c r="J2783" s="17"/>
      <c r="K2783" s="17"/>
      <c r="L2783" s="17"/>
      <c r="M2783" s="17"/>
      <c r="N2783" s="17"/>
      <c r="O2783" s="17"/>
      <c r="P2783" s="115"/>
      <c r="Q2783" s="62">
        <f>IF(C2783&gt;A_Stammdaten!$B$12,0,SUM(G2783,H2783,J2783,K2783,M2783,N2783)-SUM(I2783,L2783,O2783,P2783))</f>
        <v>0</v>
      </c>
      <c r="R2783" s="17"/>
      <c r="S2783" s="17"/>
      <c r="T2783" s="17"/>
      <c r="U2783" s="62">
        <f t="shared" si="543"/>
        <v>0</v>
      </c>
      <c r="V2783" s="63">
        <f>IF(ISBLANK($B2783),0,VLOOKUP($B2783,Listen!$A$2:$C$45,2,FALSE))</f>
        <v>0</v>
      </c>
      <c r="W2783" s="63">
        <f>IF(ISBLANK($B2783),0,VLOOKUP($B2783,Listen!$A$2:$C$45,3,FALSE))</f>
        <v>0</v>
      </c>
      <c r="X2783" s="49">
        <f t="shared" si="542"/>
        <v>0</v>
      </c>
      <c r="Y2783" s="49">
        <f t="shared" si="552"/>
        <v>0</v>
      </c>
      <c r="Z2783" s="49">
        <f t="shared" si="552"/>
        <v>0</v>
      </c>
      <c r="AA2783" s="49">
        <f t="shared" si="552"/>
        <v>0</v>
      </c>
      <c r="AB2783" s="49">
        <f t="shared" si="552"/>
        <v>0</v>
      </c>
      <c r="AC2783" s="49">
        <f t="shared" si="552"/>
        <v>0</v>
      </c>
      <c r="AD2783" s="49">
        <f t="shared" si="552"/>
        <v>0</v>
      </c>
      <c r="AE2783" s="51">
        <f t="shared" si="553"/>
        <v>0</v>
      </c>
      <c r="AF2783" s="51">
        <f>IF(C2783=A_Stammdaten!$B$12,D_SAV!$U2783-D_SAV!$AG2783,HLOOKUP(A_Stammdaten!$B$12-1,$AH$4:$AN$4004,ROW(C2783)-3,FALSE)-$AG2783)</f>
        <v>0</v>
      </c>
      <c r="AG2783" s="51">
        <f>HLOOKUP(A_Stammdaten!$B$12,$AH$4:$AN$4004,ROW(C2783)-3,FALSE)</f>
        <v>0</v>
      </c>
      <c r="AH2783" s="51">
        <f t="shared" si="544"/>
        <v>0</v>
      </c>
      <c r="AI2783" s="51">
        <f t="shared" si="545"/>
        <v>0</v>
      </c>
      <c r="AJ2783" s="51">
        <f t="shared" si="546"/>
        <v>0</v>
      </c>
      <c r="AK2783" s="51">
        <f t="shared" si="547"/>
        <v>0</v>
      </c>
      <c r="AL2783" s="51">
        <f t="shared" si="548"/>
        <v>0</v>
      </c>
      <c r="AM2783" s="51">
        <f t="shared" si="549"/>
        <v>0</v>
      </c>
      <c r="AN2783" s="51">
        <f t="shared" si="550"/>
        <v>0</v>
      </c>
    </row>
    <row r="2784" spans="1:40" x14ac:dyDescent="0.25">
      <c r="A2784" s="17"/>
      <c r="B2784" s="17"/>
      <c r="C2784" s="35"/>
      <c r="D2784" s="17"/>
      <c r="E2784" s="17"/>
      <c r="F2784" s="17"/>
      <c r="G2784" s="62">
        <f t="shared" si="551"/>
        <v>0</v>
      </c>
      <c r="H2784" s="17"/>
      <c r="I2784" s="17"/>
      <c r="J2784" s="17"/>
      <c r="K2784" s="17"/>
      <c r="L2784" s="17"/>
      <c r="M2784" s="17"/>
      <c r="N2784" s="17"/>
      <c r="O2784" s="17"/>
      <c r="P2784" s="115"/>
      <c r="Q2784" s="62">
        <f>IF(C2784&gt;A_Stammdaten!$B$12,0,SUM(G2784,H2784,J2784,K2784,M2784,N2784)-SUM(I2784,L2784,O2784,P2784))</f>
        <v>0</v>
      </c>
      <c r="R2784" s="17"/>
      <c r="S2784" s="17"/>
      <c r="T2784" s="17"/>
      <c r="U2784" s="62">
        <f t="shared" si="543"/>
        <v>0</v>
      </c>
      <c r="V2784" s="63">
        <f>IF(ISBLANK($B2784),0,VLOOKUP($B2784,Listen!$A$2:$C$45,2,FALSE))</f>
        <v>0</v>
      </c>
      <c r="W2784" s="63">
        <f>IF(ISBLANK($B2784),0,VLOOKUP($B2784,Listen!$A$2:$C$45,3,FALSE))</f>
        <v>0</v>
      </c>
      <c r="X2784" s="49">
        <f t="shared" si="542"/>
        <v>0</v>
      </c>
      <c r="Y2784" s="49">
        <f t="shared" si="552"/>
        <v>0</v>
      </c>
      <c r="Z2784" s="49">
        <f t="shared" si="552"/>
        <v>0</v>
      </c>
      <c r="AA2784" s="49">
        <f t="shared" si="552"/>
        <v>0</v>
      </c>
      <c r="AB2784" s="49">
        <f t="shared" si="552"/>
        <v>0</v>
      </c>
      <c r="AC2784" s="49">
        <f t="shared" si="552"/>
        <v>0</v>
      </c>
      <c r="AD2784" s="49">
        <f t="shared" si="552"/>
        <v>0</v>
      </c>
      <c r="AE2784" s="51">
        <f t="shared" si="553"/>
        <v>0</v>
      </c>
      <c r="AF2784" s="51">
        <f>IF(C2784=A_Stammdaten!$B$12,D_SAV!$U2784-D_SAV!$AG2784,HLOOKUP(A_Stammdaten!$B$12-1,$AH$4:$AN$4004,ROW(C2784)-3,FALSE)-$AG2784)</f>
        <v>0</v>
      </c>
      <c r="AG2784" s="51">
        <f>HLOOKUP(A_Stammdaten!$B$12,$AH$4:$AN$4004,ROW(C2784)-3,FALSE)</f>
        <v>0</v>
      </c>
      <c r="AH2784" s="51">
        <f t="shared" si="544"/>
        <v>0</v>
      </c>
      <c r="AI2784" s="51">
        <f t="shared" si="545"/>
        <v>0</v>
      </c>
      <c r="AJ2784" s="51">
        <f t="shared" si="546"/>
        <v>0</v>
      </c>
      <c r="AK2784" s="51">
        <f t="shared" si="547"/>
        <v>0</v>
      </c>
      <c r="AL2784" s="51">
        <f t="shared" si="548"/>
        <v>0</v>
      </c>
      <c r="AM2784" s="51">
        <f t="shared" si="549"/>
        <v>0</v>
      </c>
      <c r="AN2784" s="51">
        <f t="shared" si="550"/>
        <v>0</v>
      </c>
    </row>
    <row r="2785" spans="1:40" x14ac:dyDescent="0.25">
      <c r="A2785" s="17"/>
      <c r="B2785" s="17"/>
      <c r="C2785" s="35"/>
      <c r="D2785" s="17"/>
      <c r="E2785" s="17"/>
      <c r="F2785" s="17"/>
      <c r="G2785" s="62">
        <f t="shared" si="551"/>
        <v>0</v>
      </c>
      <c r="H2785" s="17"/>
      <c r="I2785" s="17"/>
      <c r="J2785" s="17"/>
      <c r="K2785" s="17"/>
      <c r="L2785" s="17"/>
      <c r="M2785" s="17"/>
      <c r="N2785" s="17"/>
      <c r="O2785" s="17"/>
      <c r="P2785" s="115"/>
      <c r="Q2785" s="62">
        <f>IF(C2785&gt;A_Stammdaten!$B$12,0,SUM(G2785,H2785,J2785,K2785,M2785,N2785)-SUM(I2785,L2785,O2785,P2785))</f>
        <v>0</v>
      </c>
      <c r="R2785" s="17"/>
      <c r="S2785" s="17"/>
      <c r="T2785" s="17"/>
      <c r="U2785" s="62">
        <f t="shared" si="543"/>
        <v>0</v>
      </c>
      <c r="V2785" s="63">
        <f>IF(ISBLANK($B2785),0,VLOOKUP($B2785,Listen!$A$2:$C$45,2,FALSE))</f>
        <v>0</v>
      </c>
      <c r="W2785" s="63">
        <f>IF(ISBLANK($B2785),0,VLOOKUP($B2785,Listen!$A$2:$C$45,3,FALSE))</f>
        <v>0</v>
      </c>
      <c r="X2785" s="49">
        <f t="shared" si="542"/>
        <v>0</v>
      </c>
      <c r="Y2785" s="49">
        <f t="shared" si="552"/>
        <v>0</v>
      </c>
      <c r="Z2785" s="49">
        <f t="shared" si="552"/>
        <v>0</v>
      </c>
      <c r="AA2785" s="49">
        <f t="shared" si="552"/>
        <v>0</v>
      </c>
      <c r="AB2785" s="49">
        <f t="shared" si="552"/>
        <v>0</v>
      </c>
      <c r="AC2785" s="49">
        <f t="shared" si="552"/>
        <v>0</v>
      </c>
      <c r="AD2785" s="49">
        <f t="shared" si="552"/>
        <v>0</v>
      </c>
      <c r="AE2785" s="51">
        <f t="shared" si="553"/>
        <v>0</v>
      </c>
      <c r="AF2785" s="51">
        <f>IF(C2785=A_Stammdaten!$B$12,D_SAV!$U2785-D_SAV!$AG2785,HLOOKUP(A_Stammdaten!$B$12-1,$AH$4:$AN$4004,ROW(C2785)-3,FALSE)-$AG2785)</f>
        <v>0</v>
      </c>
      <c r="AG2785" s="51">
        <f>HLOOKUP(A_Stammdaten!$B$12,$AH$4:$AN$4004,ROW(C2785)-3,FALSE)</f>
        <v>0</v>
      </c>
      <c r="AH2785" s="51">
        <f t="shared" si="544"/>
        <v>0</v>
      </c>
      <c r="AI2785" s="51">
        <f t="shared" si="545"/>
        <v>0</v>
      </c>
      <c r="AJ2785" s="51">
        <f t="shared" si="546"/>
        <v>0</v>
      </c>
      <c r="AK2785" s="51">
        <f t="shared" si="547"/>
        <v>0</v>
      </c>
      <c r="AL2785" s="51">
        <f t="shared" si="548"/>
        <v>0</v>
      </c>
      <c r="AM2785" s="51">
        <f t="shared" si="549"/>
        <v>0</v>
      </c>
      <c r="AN2785" s="51">
        <f t="shared" si="550"/>
        <v>0</v>
      </c>
    </row>
    <row r="2786" spans="1:40" x14ac:dyDescent="0.25">
      <c r="A2786" s="17"/>
      <c r="B2786" s="17"/>
      <c r="C2786" s="35"/>
      <c r="D2786" s="17"/>
      <c r="E2786" s="17"/>
      <c r="F2786" s="17"/>
      <c r="G2786" s="62">
        <f t="shared" si="551"/>
        <v>0</v>
      </c>
      <c r="H2786" s="17"/>
      <c r="I2786" s="17"/>
      <c r="J2786" s="17"/>
      <c r="K2786" s="17"/>
      <c r="L2786" s="17"/>
      <c r="M2786" s="17"/>
      <c r="N2786" s="17"/>
      <c r="O2786" s="17"/>
      <c r="P2786" s="115"/>
      <c r="Q2786" s="62">
        <f>IF(C2786&gt;A_Stammdaten!$B$12,0,SUM(G2786,H2786,J2786,K2786,M2786,N2786)-SUM(I2786,L2786,O2786,P2786))</f>
        <v>0</v>
      </c>
      <c r="R2786" s="17"/>
      <c r="S2786" s="17"/>
      <c r="T2786" s="17"/>
      <c r="U2786" s="62">
        <f t="shared" si="543"/>
        <v>0</v>
      </c>
      <c r="V2786" s="63">
        <f>IF(ISBLANK($B2786),0,VLOOKUP($B2786,Listen!$A$2:$C$45,2,FALSE))</f>
        <v>0</v>
      </c>
      <c r="W2786" s="63">
        <f>IF(ISBLANK($B2786),0,VLOOKUP($B2786,Listen!$A$2:$C$45,3,FALSE))</f>
        <v>0</v>
      </c>
      <c r="X2786" s="49">
        <f t="shared" si="542"/>
        <v>0</v>
      </c>
      <c r="Y2786" s="49">
        <f t="shared" si="552"/>
        <v>0</v>
      </c>
      <c r="Z2786" s="49">
        <f t="shared" si="552"/>
        <v>0</v>
      </c>
      <c r="AA2786" s="49">
        <f t="shared" si="552"/>
        <v>0</v>
      </c>
      <c r="AB2786" s="49">
        <f t="shared" si="552"/>
        <v>0</v>
      </c>
      <c r="AC2786" s="49">
        <f t="shared" si="552"/>
        <v>0</v>
      </c>
      <c r="AD2786" s="49">
        <f t="shared" si="552"/>
        <v>0</v>
      </c>
      <c r="AE2786" s="51">
        <f t="shared" si="553"/>
        <v>0</v>
      </c>
      <c r="AF2786" s="51">
        <f>IF(C2786=A_Stammdaten!$B$12,D_SAV!$U2786-D_SAV!$AG2786,HLOOKUP(A_Stammdaten!$B$12-1,$AH$4:$AN$4004,ROW(C2786)-3,FALSE)-$AG2786)</f>
        <v>0</v>
      </c>
      <c r="AG2786" s="51">
        <f>HLOOKUP(A_Stammdaten!$B$12,$AH$4:$AN$4004,ROW(C2786)-3,FALSE)</f>
        <v>0</v>
      </c>
      <c r="AH2786" s="51">
        <f t="shared" si="544"/>
        <v>0</v>
      </c>
      <c r="AI2786" s="51">
        <f t="shared" si="545"/>
        <v>0</v>
      </c>
      <c r="AJ2786" s="51">
        <f t="shared" si="546"/>
        <v>0</v>
      </c>
      <c r="AK2786" s="51">
        <f t="shared" si="547"/>
        <v>0</v>
      </c>
      <c r="AL2786" s="51">
        <f t="shared" si="548"/>
        <v>0</v>
      </c>
      <c r="AM2786" s="51">
        <f t="shared" si="549"/>
        <v>0</v>
      </c>
      <c r="AN2786" s="51">
        <f t="shared" si="550"/>
        <v>0</v>
      </c>
    </row>
    <row r="2787" spans="1:40" x14ac:dyDescent="0.25">
      <c r="A2787" s="17"/>
      <c r="B2787" s="17"/>
      <c r="C2787" s="35"/>
      <c r="D2787" s="17"/>
      <c r="E2787" s="17"/>
      <c r="F2787" s="17"/>
      <c r="G2787" s="62">
        <f t="shared" si="551"/>
        <v>0</v>
      </c>
      <c r="H2787" s="17"/>
      <c r="I2787" s="17"/>
      <c r="J2787" s="17"/>
      <c r="K2787" s="17"/>
      <c r="L2787" s="17"/>
      <c r="M2787" s="17"/>
      <c r="N2787" s="17"/>
      <c r="O2787" s="17"/>
      <c r="P2787" s="115"/>
      <c r="Q2787" s="62">
        <f>IF(C2787&gt;A_Stammdaten!$B$12,0,SUM(G2787,H2787,J2787,K2787,M2787,N2787)-SUM(I2787,L2787,O2787,P2787))</f>
        <v>0</v>
      </c>
      <c r="R2787" s="17"/>
      <c r="S2787" s="17"/>
      <c r="T2787" s="17"/>
      <c r="U2787" s="62">
        <f t="shared" si="543"/>
        <v>0</v>
      </c>
      <c r="V2787" s="63">
        <f>IF(ISBLANK($B2787),0,VLOOKUP($B2787,Listen!$A$2:$C$45,2,FALSE))</f>
        <v>0</v>
      </c>
      <c r="W2787" s="63">
        <f>IF(ISBLANK($B2787),0,VLOOKUP($B2787,Listen!$A$2:$C$45,3,FALSE))</f>
        <v>0</v>
      </c>
      <c r="X2787" s="49">
        <f t="shared" si="542"/>
        <v>0</v>
      </c>
      <c r="Y2787" s="49">
        <f t="shared" si="552"/>
        <v>0</v>
      </c>
      <c r="Z2787" s="49">
        <f t="shared" si="552"/>
        <v>0</v>
      </c>
      <c r="AA2787" s="49">
        <f t="shared" si="552"/>
        <v>0</v>
      </c>
      <c r="AB2787" s="49">
        <f t="shared" si="552"/>
        <v>0</v>
      </c>
      <c r="AC2787" s="49">
        <f t="shared" si="552"/>
        <v>0</v>
      </c>
      <c r="AD2787" s="49">
        <f t="shared" si="552"/>
        <v>0</v>
      </c>
      <c r="AE2787" s="51">
        <f t="shared" si="553"/>
        <v>0</v>
      </c>
      <c r="AF2787" s="51">
        <f>IF(C2787=A_Stammdaten!$B$12,D_SAV!$U2787-D_SAV!$AG2787,HLOOKUP(A_Stammdaten!$B$12-1,$AH$4:$AN$4004,ROW(C2787)-3,FALSE)-$AG2787)</f>
        <v>0</v>
      </c>
      <c r="AG2787" s="51">
        <f>HLOOKUP(A_Stammdaten!$B$12,$AH$4:$AN$4004,ROW(C2787)-3,FALSE)</f>
        <v>0</v>
      </c>
      <c r="AH2787" s="51">
        <f t="shared" si="544"/>
        <v>0</v>
      </c>
      <c r="AI2787" s="51">
        <f t="shared" si="545"/>
        <v>0</v>
      </c>
      <c r="AJ2787" s="51">
        <f t="shared" si="546"/>
        <v>0</v>
      </c>
      <c r="AK2787" s="51">
        <f t="shared" si="547"/>
        <v>0</v>
      </c>
      <c r="AL2787" s="51">
        <f t="shared" si="548"/>
        <v>0</v>
      </c>
      <c r="AM2787" s="51">
        <f t="shared" si="549"/>
        <v>0</v>
      </c>
      <c r="AN2787" s="51">
        <f t="shared" si="550"/>
        <v>0</v>
      </c>
    </row>
    <row r="2788" spans="1:40" x14ac:dyDescent="0.25">
      <c r="A2788" s="17"/>
      <c r="B2788" s="17"/>
      <c r="C2788" s="35"/>
      <c r="D2788" s="17"/>
      <c r="E2788" s="17"/>
      <c r="F2788" s="17"/>
      <c r="G2788" s="62">
        <f t="shared" si="551"/>
        <v>0</v>
      </c>
      <c r="H2788" s="17"/>
      <c r="I2788" s="17"/>
      <c r="J2788" s="17"/>
      <c r="K2788" s="17"/>
      <c r="L2788" s="17"/>
      <c r="M2788" s="17"/>
      <c r="N2788" s="17"/>
      <c r="O2788" s="17"/>
      <c r="P2788" s="115"/>
      <c r="Q2788" s="62">
        <f>IF(C2788&gt;A_Stammdaten!$B$12,0,SUM(G2788,H2788,J2788,K2788,M2788,N2788)-SUM(I2788,L2788,O2788,P2788))</f>
        <v>0</v>
      </c>
      <c r="R2788" s="17"/>
      <c r="S2788" s="17"/>
      <c r="T2788" s="17"/>
      <c r="U2788" s="62">
        <f t="shared" si="543"/>
        <v>0</v>
      </c>
      <c r="V2788" s="63">
        <f>IF(ISBLANK($B2788),0,VLOOKUP($B2788,Listen!$A$2:$C$45,2,FALSE))</f>
        <v>0</v>
      </c>
      <c r="W2788" s="63">
        <f>IF(ISBLANK($B2788),0,VLOOKUP($B2788,Listen!$A$2:$C$45,3,FALSE))</f>
        <v>0</v>
      </c>
      <c r="X2788" s="49">
        <f t="shared" si="542"/>
        <v>0</v>
      </c>
      <c r="Y2788" s="49">
        <f t="shared" si="552"/>
        <v>0</v>
      </c>
      <c r="Z2788" s="49">
        <f t="shared" si="552"/>
        <v>0</v>
      </c>
      <c r="AA2788" s="49">
        <f t="shared" si="552"/>
        <v>0</v>
      </c>
      <c r="AB2788" s="49">
        <f t="shared" si="552"/>
        <v>0</v>
      </c>
      <c r="AC2788" s="49">
        <f t="shared" si="552"/>
        <v>0</v>
      </c>
      <c r="AD2788" s="49">
        <f t="shared" si="552"/>
        <v>0</v>
      </c>
      <c r="AE2788" s="51">
        <f t="shared" si="553"/>
        <v>0</v>
      </c>
      <c r="AF2788" s="51">
        <f>IF(C2788=A_Stammdaten!$B$12,D_SAV!$U2788-D_SAV!$AG2788,HLOOKUP(A_Stammdaten!$B$12-1,$AH$4:$AN$4004,ROW(C2788)-3,FALSE)-$AG2788)</f>
        <v>0</v>
      </c>
      <c r="AG2788" s="51">
        <f>HLOOKUP(A_Stammdaten!$B$12,$AH$4:$AN$4004,ROW(C2788)-3,FALSE)</f>
        <v>0</v>
      </c>
      <c r="AH2788" s="51">
        <f t="shared" si="544"/>
        <v>0</v>
      </c>
      <c r="AI2788" s="51">
        <f t="shared" si="545"/>
        <v>0</v>
      </c>
      <c r="AJ2788" s="51">
        <f t="shared" si="546"/>
        <v>0</v>
      </c>
      <c r="AK2788" s="51">
        <f t="shared" si="547"/>
        <v>0</v>
      </c>
      <c r="AL2788" s="51">
        <f t="shared" si="548"/>
        <v>0</v>
      </c>
      <c r="AM2788" s="51">
        <f t="shared" si="549"/>
        <v>0</v>
      </c>
      <c r="AN2788" s="51">
        <f t="shared" si="550"/>
        <v>0</v>
      </c>
    </row>
    <row r="2789" spans="1:40" x14ac:dyDescent="0.25">
      <c r="A2789" s="17"/>
      <c r="B2789" s="17"/>
      <c r="C2789" s="35"/>
      <c r="D2789" s="17"/>
      <c r="E2789" s="17"/>
      <c r="F2789" s="17"/>
      <c r="G2789" s="62">
        <f t="shared" si="551"/>
        <v>0</v>
      </c>
      <c r="H2789" s="17"/>
      <c r="I2789" s="17"/>
      <c r="J2789" s="17"/>
      <c r="K2789" s="17"/>
      <c r="L2789" s="17"/>
      <c r="M2789" s="17"/>
      <c r="N2789" s="17"/>
      <c r="O2789" s="17"/>
      <c r="P2789" s="115"/>
      <c r="Q2789" s="62">
        <f>IF(C2789&gt;A_Stammdaten!$B$12,0,SUM(G2789,H2789,J2789,K2789,M2789,N2789)-SUM(I2789,L2789,O2789,P2789))</f>
        <v>0</v>
      </c>
      <c r="R2789" s="17"/>
      <c r="S2789" s="17"/>
      <c r="T2789" s="17"/>
      <c r="U2789" s="62">
        <f t="shared" si="543"/>
        <v>0</v>
      </c>
      <c r="V2789" s="63">
        <f>IF(ISBLANK($B2789),0,VLOOKUP($B2789,Listen!$A$2:$C$45,2,FALSE))</f>
        <v>0</v>
      </c>
      <c r="W2789" s="63">
        <f>IF(ISBLANK($B2789),0,VLOOKUP($B2789,Listen!$A$2:$C$45,3,FALSE))</f>
        <v>0</v>
      </c>
      <c r="X2789" s="49">
        <f t="shared" si="542"/>
        <v>0</v>
      </c>
      <c r="Y2789" s="49">
        <f t="shared" si="552"/>
        <v>0</v>
      </c>
      <c r="Z2789" s="49">
        <f t="shared" si="552"/>
        <v>0</v>
      </c>
      <c r="AA2789" s="49">
        <f t="shared" si="552"/>
        <v>0</v>
      </c>
      <c r="AB2789" s="49">
        <f t="shared" si="552"/>
        <v>0</v>
      </c>
      <c r="AC2789" s="49">
        <f t="shared" si="552"/>
        <v>0</v>
      </c>
      <c r="AD2789" s="49">
        <f t="shared" si="552"/>
        <v>0</v>
      </c>
      <c r="AE2789" s="51">
        <f t="shared" si="553"/>
        <v>0</v>
      </c>
      <c r="AF2789" s="51">
        <f>IF(C2789=A_Stammdaten!$B$12,D_SAV!$U2789-D_SAV!$AG2789,HLOOKUP(A_Stammdaten!$B$12-1,$AH$4:$AN$4004,ROW(C2789)-3,FALSE)-$AG2789)</f>
        <v>0</v>
      </c>
      <c r="AG2789" s="51">
        <f>HLOOKUP(A_Stammdaten!$B$12,$AH$4:$AN$4004,ROW(C2789)-3,FALSE)</f>
        <v>0</v>
      </c>
      <c r="AH2789" s="51">
        <f t="shared" si="544"/>
        <v>0</v>
      </c>
      <c r="AI2789" s="51">
        <f t="shared" si="545"/>
        <v>0</v>
      </c>
      <c r="AJ2789" s="51">
        <f t="shared" si="546"/>
        <v>0</v>
      </c>
      <c r="AK2789" s="51">
        <f t="shared" si="547"/>
        <v>0</v>
      </c>
      <c r="AL2789" s="51">
        <f t="shared" si="548"/>
        <v>0</v>
      </c>
      <c r="AM2789" s="51">
        <f t="shared" si="549"/>
        <v>0</v>
      </c>
      <c r="AN2789" s="51">
        <f t="shared" si="550"/>
        <v>0</v>
      </c>
    </row>
    <row r="2790" spans="1:40" x14ac:dyDescent="0.25">
      <c r="A2790" s="17"/>
      <c r="B2790" s="17"/>
      <c r="C2790" s="35"/>
      <c r="D2790" s="17"/>
      <c r="E2790" s="17"/>
      <c r="F2790" s="17"/>
      <c r="G2790" s="62">
        <f t="shared" si="551"/>
        <v>0</v>
      </c>
      <c r="H2790" s="17"/>
      <c r="I2790" s="17"/>
      <c r="J2790" s="17"/>
      <c r="K2790" s="17"/>
      <c r="L2790" s="17"/>
      <c r="M2790" s="17"/>
      <c r="N2790" s="17"/>
      <c r="O2790" s="17"/>
      <c r="P2790" s="115"/>
      <c r="Q2790" s="62">
        <f>IF(C2790&gt;A_Stammdaten!$B$12,0,SUM(G2790,H2790,J2790,K2790,M2790,N2790)-SUM(I2790,L2790,O2790,P2790))</f>
        <v>0</v>
      </c>
      <c r="R2790" s="17"/>
      <c r="S2790" s="17"/>
      <c r="T2790" s="17"/>
      <c r="U2790" s="62">
        <f t="shared" si="543"/>
        <v>0</v>
      </c>
      <c r="V2790" s="63">
        <f>IF(ISBLANK($B2790),0,VLOOKUP($B2790,Listen!$A$2:$C$45,2,FALSE))</f>
        <v>0</v>
      </c>
      <c r="W2790" s="63">
        <f>IF(ISBLANK($B2790),0,VLOOKUP($B2790,Listen!$A$2:$C$45,3,FALSE))</f>
        <v>0</v>
      </c>
      <c r="X2790" s="49">
        <f t="shared" si="542"/>
        <v>0</v>
      </c>
      <c r="Y2790" s="49">
        <f t="shared" si="552"/>
        <v>0</v>
      </c>
      <c r="Z2790" s="49">
        <f t="shared" si="552"/>
        <v>0</v>
      </c>
      <c r="AA2790" s="49">
        <f t="shared" si="552"/>
        <v>0</v>
      </c>
      <c r="AB2790" s="49">
        <f t="shared" si="552"/>
        <v>0</v>
      </c>
      <c r="AC2790" s="49">
        <f t="shared" si="552"/>
        <v>0</v>
      </c>
      <c r="AD2790" s="49">
        <f t="shared" si="552"/>
        <v>0</v>
      </c>
      <c r="AE2790" s="51">
        <f t="shared" si="553"/>
        <v>0</v>
      </c>
      <c r="AF2790" s="51">
        <f>IF(C2790=A_Stammdaten!$B$12,D_SAV!$U2790-D_SAV!$AG2790,HLOOKUP(A_Stammdaten!$B$12-1,$AH$4:$AN$4004,ROW(C2790)-3,FALSE)-$AG2790)</f>
        <v>0</v>
      </c>
      <c r="AG2790" s="51">
        <f>HLOOKUP(A_Stammdaten!$B$12,$AH$4:$AN$4004,ROW(C2790)-3,FALSE)</f>
        <v>0</v>
      </c>
      <c r="AH2790" s="51">
        <f t="shared" si="544"/>
        <v>0</v>
      </c>
      <c r="AI2790" s="51">
        <f t="shared" si="545"/>
        <v>0</v>
      </c>
      <c r="AJ2790" s="51">
        <f t="shared" si="546"/>
        <v>0</v>
      </c>
      <c r="AK2790" s="51">
        <f t="shared" si="547"/>
        <v>0</v>
      </c>
      <c r="AL2790" s="51">
        <f t="shared" si="548"/>
        <v>0</v>
      </c>
      <c r="AM2790" s="51">
        <f t="shared" si="549"/>
        <v>0</v>
      </c>
      <c r="AN2790" s="51">
        <f t="shared" si="550"/>
        <v>0</v>
      </c>
    </row>
    <row r="2791" spans="1:40" x14ac:dyDescent="0.25">
      <c r="A2791" s="17"/>
      <c r="B2791" s="17"/>
      <c r="C2791" s="35"/>
      <c r="D2791" s="17"/>
      <c r="E2791" s="17"/>
      <c r="F2791" s="17"/>
      <c r="G2791" s="62">
        <f t="shared" si="551"/>
        <v>0</v>
      </c>
      <c r="H2791" s="17"/>
      <c r="I2791" s="17"/>
      <c r="J2791" s="17"/>
      <c r="K2791" s="17"/>
      <c r="L2791" s="17"/>
      <c r="M2791" s="17"/>
      <c r="N2791" s="17"/>
      <c r="O2791" s="17"/>
      <c r="P2791" s="115"/>
      <c r="Q2791" s="62">
        <f>IF(C2791&gt;A_Stammdaten!$B$12,0,SUM(G2791,H2791,J2791,K2791,M2791,N2791)-SUM(I2791,L2791,O2791,P2791))</f>
        <v>0</v>
      </c>
      <c r="R2791" s="17"/>
      <c r="S2791" s="17"/>
      <c r="T2791" s="17"/>
      <c r="U2791" s="62">
        <f t="shared" si="543"/>
        <v>0</v>
      </c>
      <c r="V2791" s="63">
        <f>IF(ISBLANK($B2791),0,VLOOKUP($B2791,Listen!$A$2:$C$45,2,FALSE))</f>
        <v>0</v>
      </c>
      <c r="W2791" s="63">
        <f>IF(ISBLANK($B2791),0,VLOOKUP($B2791,Listen!$A$2:$C$45,3,FALSE))</f>
        <v>0</v>
      </c>
      <c r="X2791" s="49">
        <f t="shared" si="542"/>
        <v>0</v>
      </c>
      <c r="Y2791" s="49">
        <f t="shared" si="552"/>
        <v>0</v>
      </c>
      <c r="Z2791" s="49">
        <f t="shared" si="552"/>
        <v>0</v>
      </c>
      <c r="AA2791" s="49">
        <f t="shared" si="552"/>
        <v>0</v>
      </c>
      <c r="AB2791" s="49">
        <f t="shared" si="552"/>
        <v>0</v>
      </c>
      <c r="AC2791" s="49">
        <f t="shared" si="552"/>
        <v>0</v>
      </c>
      <c r="AD2791" s="49">
        <f t="shared" si="552"/>
        <v>0</v>
      </c>
      <c r="AE2791" s="51">
        <f t="shared" si="553"/>
        <v>0</v>
      </c>
      <c r="AF2791" s="51">
        <f>IF(C2791=A_Stammdaten!$B$12,D_SAV!$U2791-D_SAV!$AG2791,HLOOKUP(A_Stammdaten!$B$12-1,$AH$4:$AN$4004,ROW(C2791)-3,FALSE)-$AG2791)</f>
        <v>0</v>
      </c>
      <c r="AG2791" s="51">
        <f>HLOOKUP(A_Stammdaten!$B$12,$AH$4:$AN$4004,ROW(C2791)-3,FALSE)</f>
        <v>0</v>
      </c>
      <c r="AH2791" s="51">
        <f t="shared" si="544"/>
        <v>0</v>
      </c>
      <c r="AI2791" s="51">
        <f t="shared" si="545"/>
        <v>0</v>
      </c>
      <c r="AJ2791" s="51">
        <f t="shared" si="546"/>
        <v>0</v>
      </c>
      <c r="AK2791" s="51">
        <f t="shared" si="547"/>
        <v>0</v>
      </c>
      <c r="AL2791" s="51">
        <f t="shared" si="548"/>
        <v>0</v>
      </c>
      <c r="AM2791" s="51">
        <f t="shared" si="549"/>
        <v>0</v>
      </c>
      <c r="AN2791" s="51">
        <f t="shared" si="550"/>
        <v>0</v>
      </c>
    </row>
    <row r="2792" spans="1:40" x14ac:dyDescent="0.25">
      <c r="A2792" s="17"/>
      <c r="B2792" s="17"/>
      <c r="C2792" s="35"/>
      <c r="D2792" s="17"/>
      <c r="E2792" s="17"/>
      <c r="F2792" s="17"/>
      <c r="G2792" s="62">
        <f t="shared" si="551"/>
        <v>0</v>
      </c>
      <c r="H2792" s="17"/>
      <c r="I2792" s="17"/>
      <c r="J2792" s="17"/>
      <c r="K2792" s="17"/>
      <c r="L2792" s="17"/>
      <c r="M2792" s="17"/>
      <c r="N2792" s="17"/>
      <c r="O2792" s="17"/>
      <c r="P2792" s="115"/>
      <c r="Q2792" s="62">
        <f>IF(C2792&gt;A_Stammdaten!$B$12,0,SUM(G2792,H2792,J2792,K2792,M2792,N2792)-SUM(I2792,L2792,O2792,P2792))</f>
        <v>0</v>
      </c>
      <c r="R2792" s="17"/>
      <c r="S2792" s="17"/>
      <c r="T2792" s="17"/>
      <c r="U2792" s="62">
        <f t="shared" si="543"/>
        <v>0</v>
      </c>
      <c r="V2792" s="63">
        <f>IF(ISBLANK($B2792),0,VLOOKUP($B2792,Listen!$A$2:$C$45,2,FALSE))</f>
        <v>0</v>
      </c>
      <c r="W2792" s="63">
        <f>IF(ISBLANK($B2792),0,VLOOKUP($B2792,Listen!$A$2:$C$45,3,FALSE))</f>
        <v>0</v>
      </c>
      <c r="X2792" s="49">
        <f t="shared" si="542"/>
        <v>0</v>
      </c>
      <c r="Y2792" s="49">
        <f t="shared" si="552"/>
        <v>0</v>
      </c>
      <c r="Z2792" s="49">
        <f t="shared" si="552"/>
        <v>0</v>
      </c>
      <c r="AA2792" s="49">
        <f t="shared" si="552"/>
        <v>0</v>
      </c>
      <c r="AB2792" s="49">
        <f t="shared" si="552"/>
        <v>0</v>
      </c>
      <c r="AC2792" s="49">
        <f t="shared" si="552"/>
        <v>0</v>
      </c>
      <c r="AD2792" s="49">
        <f t="shared" si="552"/>
        <v>0</v>
      </c>
      <c r="AE2792" s="51">
        <f t="shared" si="553"/>
        <v>0</v>
      </c>
      <c r="AF2792" s="51">
        <f>IF(C2792=A_Stammdaten!$B$12,D_SAV!$U2792-D_SAV!$AG2792,HLOOKUP(A_Stammdaten!$B$12-1,$AH$4:$AN$4004,ROW(C2792)-3,FALSE)-$AG2792)</f>
        <v>0</v>
      </c>
      <c r="AG2792" s="51">
        <f>HLOOKUP(A_Stammdaten!$B$12,$AH$4:$AN$4004,ROW(C2792)-3,FALSE)</f>
        <v>0</v>
      </c>
      <c r="AH2792" s="51">
        <f t="shared" si="544"/>
        <v>0</v>
      </c>
      <c r="AI2792" s="51">
        <f t="shared" si="545"/>
        <v>0</v>
      </c>
      <c r="AJ2792" s="51">
        <f t="shared" si="546"/>
        <v>0</v>
      </c>
      <c r="AK2792" s="51">
        <f t="shared" si="547"/>
        <v>0</v>
      </c>
      <c r="AL2792" s="51">
        <f t="shared" si="548"/>
        <v>0</v>
      </c>
      <c r="AM2792" s="51">
        <f t="shared" si="549"/>
        <v>0</v>
      </c>
      <c r="AN2792" s="51">
        <f t="shared" si="550"/>
        <v>0</v>
      </c>
    </row>
    <row r="2793" spans="1:40" x14ac:dyDescent="0.25">
      <c r="A2793" s="17"/>
      <c r="B2793" s="17"/>
      <c r="C2793" s="35"/>
      <c r="D2793" s="17"/>
      <c r="E2793" s="17"/>
      <c r="F2793" s="17"/>
      <c r="G2793" s="62">
        <f t="shared" si="551"/>
        <v>0</v>
      </c>
      <c r="H2793" s="17"/>
      <c r="I2793" s="17"/>
      <c r="J2793" s="17"/>
      <c r="K2793" s="17"/>
      <c r="L2793" s="17"/>
      <c r="M2793" s="17"/>
      <c r="N2793" s="17"/>
      <c r="O2793" s="17"/>
      <c r="P2793" s="115"/>
      <c r="Q2793" s="62">
        <f>IF(C2793&gt;A_Stammdaten!$B$12,0,SUM(G2793,H2793,J2793,K2793,M2793,N2793)-SUM(I2793,L2793,O2793,P2793))</f>
        <v>0</v>
      </c>
      <c r="R2793" s="17"/>
      <c r="S2793" s="17"/>
      <c r="T2793" s="17"/>
      <c r="U2793" s="62">
        <f t="shared" si="543"/>
        <v>0</v>
      </c>
      <c r="V2793" s="63">
        <f>IF(ISBLANK($B2793),0,VLOOKUP($B2793,Listen!$A$2:$C$45,2,FALSE))</f>
        <v>0</v>
      </c>
      <c r="W2793" s="63">
        <f>IF(ISBLANK($B2793),0,VLOOKUP($B2793,Listen!$A$2:$C$45,3,FALSE))</f>
        <v>0</v>
      </c>
      <c r="X2793" s="49">
        <f t="shared" si="542"/>
        <v>0</v>
      </c>
      <c r="Y2793" s="49">
        <f t="shared" si="552"/>
        <v>0</v>
      </c>
      <c r="Z2793" s="49">
        <f t="shared" si="552"/>
        <v>0</v>
      </c>
      <c r="AA2793" s="49">
        <f t="shared" si="552"/>
        <v>0</v>
      </c>
      <c r="AB2793" s="49">
        <f t="shared" si="552"/>
        <v>0</v>
      </c>
      <c r="AC2793" s="49">
        <f t="shared" si="552"/>
        <v>0</v>
      </c>
      <c r="AD2793" s="49">
        <f t="shared" si="552"/>
        <v>0</v>
      </c>
      <c r="AE2793" s="51">
        <f t="shared" si="553"/>
        <v>0</v>
      </c>
      <c r="AF2793" s="51">
        <f>IF(C2793=A_Stammdaten!$B$12,D_SAV!$U2793-D_SAV!$AG2793,HLOOKUP(A_Stammdaten!$B$12-1,$AH$4:$AN$4004,ROW(C2793)-3,FALSE)-$AG2793)</f>
        <v>0</v>
      </c>
      <c r="AG2793" s="51">
        <f>HLOOKUP(A_Stammdaten!$B$12,$AH$4:$AN$4004,ROW(C2793)-3,FALSE)</f>
        <v>0</v>
      </c>
      <c r="AH2793" s="51">
        <f t="shared" si="544"/>
        <v>0</v>
      </c>
      <c r="AI2793" s="51">
        <f t="shared" si="545"/>
        <v>0</v>
      </c>
      <c r="AJ2793" s="51">
        <f t="shared" si="546"/>
        <v>0</v>
      </c>
      <c r="AK2793" s="51">
        <f t="shared" si="547"/>
        <v>0</v>
      </c>
      <c r="AL2793" s="51">
        <f t="shared" si="548"/>
        <v>0</v>
      </c>
      <c r="AM2793" s="51">
        <f t="shared" si="549"/>
        <v>0</v>
      </c>
      <c r="AN2793" s="51">
        <f t="shared" si="550"/>
        <v>0</v>
      </c>
    </row>
    <row r="2794" spans="1:40" x14ac:dyDescent="0.25">
      <c r="A2794" s="17"/>
      <c r="B2794" s="17"/>
      <c r="C2794" s="35"/>
      <c r="D2794" s="17"/>
      <c r="E2794" s="17"/>
      <c r="F2794" s="17"/>
      <c r="G2794" s="62">
        <f t="shared" si="551"/>
        <v>0</v>
      </c>
      <c r="H2794" s="17"/>
      <c r="I2794" s="17"/>
      <c r="J2794" s="17"/>
      <c r="K2794" s="17"/>
      <c r="L2794" s="17"/>
      <c r="M2794" s="17"/>
      <c r="N2794" s="17"/>
      <c r="O2794" s="17"/>
      <c r="P2794" s="115"/>
      <c r="Q2794" s="62">
        <f>IF(C2794&gt;A_Stammdaten!$B$12,0,SUM(G2794,H2794,J2794,K2794,M2794,N2794)-SUM(I2794,L2794,O2794,P2794))</f>
        <v>0</v>
      </c>
      <c r="R2794" s="17"/>
      <c r="S2794" s="17"/>
      <c r="T2794" s="17"/>
      <c r="U2794" s="62">
        <f t="shared" si="543"/>
        <v>0</v>
      </c>
      <c r="V2794" s="63">
        <f>IF(ISBLANK($B2794),0,VLOOKUP($B2794,Listen!$A$2:$C$45,2,FALSE))</f>
        <v>0</v>
      </c>
      <c r="W2794" s="63">
        <f>IF(ISBLANK($B2794),0,VLOOKUP($B2794,Listen!$A$2:$C$45,3,FALSE))</f>
        <v>0</v>
      </c>
      <c r="X2794" s="49">
        <f t="shared" si="542"/>
        <v>0</v>
      </c>
      <c r="Y2794" s="49">
        <f t="shared" si="552"/>
        <v>0</v>
      </c>
      <c r="Z2794" s="49">
        <f t="shared" si="552"/>
        <v>0</v>
      </c>
      <c r="AA2794" s="49">
        <f t="shared" si="552"/>
        <v>0</v>
      </c>
      <c r="AB2794" s="49">
        <f t="shared" si="552"/>
        <v>0</v>
      </c>
      <c r="AC2794" s="49">
        <f t="shared" si="552"/>
        <v>0</v>
      </c>
      <c r="AD2794" s="49">
        <f t="shared" si="552"/>
        <v>0</v>
      </c>
      <c r="AE2794" s="51">
        <f t="shared" si="553"/>
        <v>0</v>
      </c>
      <c r="AF2794" s="51">
        <f>IF(C2794=A_Stammdaten!$B$12,D_SAV!$U2794-D_SAV!$AG2794,HLOOKUP(A_Stammdaten!$B$12-1,$AH$4:$AN$4004,ROW(C2794)-3,FALSE)-$AG2794)</f>
        <v>0</v>
      </c>
      <c r="AG2794" s="51">
        <f>HLOOKUP(A_Stammdaten!$B$12,$AH$4:$AN$4004,ROW(C2794)-3,FALSE)</f>
        <v>0</v>
      </c>
      <c r="AH2794" s="51">
        <f t="shared" si="544"/>
        <v>0</v>
      </c>
      <c r="AI2794" s="51">
        <f t="shared" si="545"/>
        <v>0</v>
      </c>
      <c r="AJ2794" s="51">
        <f t="shared" si="546"/>
        <v>0</v>
      </c>
      <c r="AK2794" s="51">
        <f t="shared" si="547"/>
        <v>0</v>
      </c>
      <c r="AL2794" s="51">
        <f t="shared" si="548"/>
        <v>0</v>
      </c>
      <c r="AM2794" s="51">
        <f t="shared" si="549"/>
        <v>0</v>
      </c>
      <c r="AN2794" s="51">
        <f t="shared" si="550"/>
        <v>0</v>
      </c>
    </row>
    <row r="2795" spans="1:40" x14ac:dyDescent="0.25">
      <c r="A2795" s="17"/>
      <c r="B2795" s="17"/>
      <c r="C2795" s="35"/>
      <c r="D2795" s="17"/>
      <c r="E2795" s="17"/>
      <c r="F2795" s="17"/>
      <c r="G2795" s="62">
        <f t="shared" si="551"/>
        <v>0</v>
      </c>
      <c r="H2795" s="17"/>
      <c r="I2795" s="17"/>
      <c r="J2795" s="17"/>
      <c r="K2795" s="17"/>
      <c r="L2795" s="17"/>
      <c r="M2795" s="17"/>
      <c r="N2795" s="17"/>
      <c r="O2795" s="17"/>
      <c r="P2795" s="115"/>
      <c r="Q2795" s="62">
        <f>IF(C2795&gt;A_Stammdaten!$B$12,0,SUM(G2795,H2795,J2795,K2795,M2795,N2795)-SUM(I2795,L2795,O2795,P2795))</f>
        <v>0</v>
      </c>
      <c r="R2795" s="17"/>
      <c r="S2795" s="17"/>
      <c r="T2795" s="17"/>
      <c r="U2795" s="62">
        <f t="shared" si="543"/>
        <v>0</v>
      </c>
      <c r="V2795" s="63">
        <f>IF(ISBLANK($B2795),0,VLOOKUP($B2795,Listen!$A$2:$C$45,2,FALSE))</f>
        <v>0</v>
      </c>
      <c r="W2795" s="63">
        <f>IF(ISBLANK($B2795),0,VLOOKUP($B2795,Listen!$A$2:$C$45,3,FALSE))</f>
        <v>0</v>
      </c>
      <c r="X2795" s="49">
        <f t="shared" si="542"/>
        <v>0</v>
      </c>
      <c r="Y2795" s="49">
        <f t="shared" si="552"/>
        <v>0</v>
      </c>
      <c r="Z2795" s="49">
        <f t="shared" si="552"/>
        <v>0</v>
      </c>
      <c r="AA2795" s="49">
        <f t="shared" si="552"/>
        <v>0</v>
      </c>
      <c r="AB2795" s="49">
        <f t="shared" si="552"/>
        <v>0</v>
      </c>
      <c r="AC2795" s="49">
        <f t="shared" si="552"/>
        <v>0</v>
      </c>
      <c r="AD2795" s="49">
        <f t="shared" si="552"/>
        <v>0</v>
      </c>
      <c r="AE2795" s="51">
        <f t="shared" si="553"/>
        <v>0</v>
      </c>
      <c r="AF2795" s="51">
        <f>IF(C2795=A_Stammdaten!$B$12,D_SAV!$U2795-D_SAV!$AG2795,HLOOKUP(A_Stammdaten!$B$12-1,$AH$4:$AN$4004,ROW(C2795)-3,FALSE)-$AG2795)</f>
        <v>0</v>
      </c>
      <c r="AG2795" s="51">
        <f>HLOOKUP(A_Stammdaten!$B$12,$AH$4:$AN$4004,ROW(C2795)-3,FALSE)</f>
        <v>0</v>
      </c>
      <c r="AH2795" s="51">
        <f t="shared" si="544"/>
        <v>0</v>
      </c>
      <c r="AI2795" s="51">
        <f t="shared" si="545"/>
        <v>0</v>
      </c>
      <c r="AJ2795" s="51">
        <f t="shared" si="546"/>
        <v>0</v>
      </c>
      <c r="AK2795" s="51">
        <f t="shared" si="547"/>
        <v>0</v>
      </c>
      <c r="AL2795" s="51">
        <f t="shared" si="548"/>
        <v>0</v>
      </c>
      <c r="AM2795" s="51">
        <f t="shared" si="549"/>
        <v>0</v>
      </c>
      <c r="AN2795" s="51">
        <f t="shared" si="550"/>
        <v>0</v>
      </c>
    </row>
    <row r="2796" spans="1:40" x14ac:dyDescent="0.25">
      <c r="A2796" s="17"/>
      <c r="B2796" s="17"/>
      <c r="C2796" s="35"/>
      <c r="D2796" s="17"/>
      <c r="E2796" s="17"/>
      <c r="F2796" s="17"/>
      <c r="G2796" s="62">
        <f t="shared" si="551"/>
        <v>0</v>
      </c>
      <c r="H2796" s="17"/>
      <c r="I2796" s="17"/>
      <c r="J2796" s="17"/>
      <c r="K2796" s="17"/>
      <c r="L2796" s="17"/>
      <c r="M2796" s="17"/>
      <c r="N2796" s="17"/>
      <c r="O2796" s="17"/>
      <c r="P2796" s="115"/>
      <c r="Q2796" s="62">
        <f>IF(C2796&gt;A_Stammdaten!$B$12,0,SUM(G2796,H2796,J2796,K2796,M2796,N2796)-SUM(I2796,L2796,O2796,P2796))</f>
        <v>0</v>
      </c>
      <c r="R2796" s="17"/>
      <c r="S2796" s="17"/>
      <c r="T2796" s="17"/>
      <c r="U2796" s="62">
        <f t="shared" si="543"/>
        <v>0</v>
      </c>
      <c r="V2796" s="63">
        <f>IF(ISBLANK($B2796),0,VLOOKUP($B2796,Listen!$A$2:$C$45,2,FALSE))</f>
        <v>0</v>
      </c>
      <c r="W2796" s="63">
        <f>IF(ISBLANK($B2796),0,VLOOKUP($B2796,Listen!$A$2:$C$45,3,FALSE))</f>
        <v>0</v>
      </c>
      <c r="X2796" s="49">
        <f t="shared" si="542"/>
        <v>0</v>
      </c>
      <c r="Y2796" s="49">
        <f t="shared" si="552"/>
        <v>0</v>
      </c>
      <c r="Z2796" s="49">
        <f t="shared" si="552"/>
        <v>0</v>
      </c>
      <c r="AA2796" s="49">
        <f t="shared" si="552"/>
        <v>0</v>
      </c>
      <c r="AB2796" s="49">
        <f t="shared" si="552"/>
        <v>0</v>
      </c>
      <c r="AC2796" s="49">
        <f t="shared" si="552"/>
        <v>0</v>
      </c>
      <c r="AD2796" s="49">
        <f t="shared" si="552"/>
        <v>0</v>
      </c>
      <c r="AE2796" s="51">
        <f t="shared" si="553"/>
        <v>0</v>
      </c>
      <c r="AF2796" s="51">
        <f>IF(C2796=A_Stammdaten!$B$12,D_SAV!$U2796-D_SAV!$AG2796,HLOOKUP(A_Stammdaten!$B$12-1,$AH$4:$AN$4004,ROW(C2796)-3,FALSE)-$AG2796)</f>
        <v>0</v>
      </c>
      <c r="AG2796" s="51">
        <f>HLOOKUP(A_Stammdaten!$B$12,$AH$4:$AN$4004,ROW(C2796)-3,FALSE)</f>
        <v>0</v>
      </c>
      <c r="AH2796" s="51">
        <f t="shared" si="544"/>
        <v>0</v>
      </c>
      <c r="AI2796" s="51">
        <f t="shared" si="545"/>
        <v>0</v>
      </c>
      <c r="AJ2796" s="51">
        <f t="shared" si="546"/>
        <v>0</v>
      </c>
      <c r="AK2796" s="51">
        <f t="shared" si="547"/>
        <v>0</v>
      </c>
      <c r="AL2796" s="51">
        <f t="shared" si="548"/>
        <v>0</v>
      </c>
      <c r="AM2796" s="51">
        <f t="shared" si="549"/>
        <v>0</v>
      </c>
      <c r="AN2796" s="51">
        <f t="shared" si="550"/>
        <v>0</v>
      </c>
    </row>
    <row r="2797" spans="1:40" x14ac:dyDescent="0.25">
      <c r="A2797" s="17"/>
      <c r="B2797" s="17"/>
      <c r="C2797" s="35"/>
      <c r="D2797" s="17"/>
      <c r="E2797" s="17"/>
      <c r="F2797" s="17"/>
      <c r="G2797" s="62">
        <f t="shared" si="551"/>
        <v>0</v>
      </c>
      <c r="H2797" s="17"/>
      <c r="I2797" s="17"/>
      <c r="J2797" s="17"/>
      <c r="K2797" s="17"/>
      <c r="L2797" s="17"/>
      <c r="M2797" s="17"/>
      <c r="N2797" s="17"/>
      <c r="O2797" s="17"/>
      <c r="P2797" s="115"/>
      <c r="Q2797" s="62">
        <f>IF(C2797&gt;A_Stammdaten!$B$12,0,SUM(G2797,H2797,J2797,K2797,M2797,N2797)-SUM(I2797,L2797,O2797,P2797))</f>
        <v>0</v>
      </c>
      <c r="R2797" s="17"/>
      <c r="S2797" s="17"/>
      <c r="T2797" s="17"/>
      <c r="U2797" s="62">
        <f t="shared" si="543"/>
        <v>0</v>
      </c>
      <c r="V2797" s="63">
        <f>IF(ISBLANK($B2797),0,VLOOKUP($B2797,Listen!$A$2:$C$45,2,FALSE))</f>
        <v>0</v>
      </c>
      <c r="W2797" s="63">
        <f>IF(ISBLANK($B2797),0,VLOOKUP($B2797,Listen!$A$2:$C$45,3,FALSE))</f>
        <v>0</v>
      </c>
      <c r="X2797" s="49">
        <f t="shared" si="542"/>
        <v>0</v>
      </c>
      <c r="Y2797" s="49">
        <f t="shared" si="552"/>
        <v>0</v>
      </c>
      <c r="Z2797" s="49">
        <f t="shared" si="552"/>
        <v>0</v>
      </c>
      <c r="AA2797" s="49">
        <f t="shared" si="552"/>
        <v>0</v>
      </c>
      <c r="AB2797" s="49">
        <f t="shared" si="552"/>
        <v>0</v>
      </c>
      <c r="AC2797" s="49">
        <f t="shared" si="552"/>
        <v>0</v>
      </c>
      <c r="AD2797" s="49">
        <f t="shared" si="552"/>
        <v>0</v>
      </c>
      <c r="AE2797" s="51">
        <f t="shared" si="553"/>
        <v>0</v>
      </c>
      <c r="AF2797" s="51">
        <f>IF(C2797=A_Stammdaten!$B$12,D_SAV!$U2797-D_SAV!$AG2797,HLOOKUP(A_Stammdaten!$B$12-1,$AH$4:$AN$4004,ROW(C2797)-3,FALSE)-$AG2797)</f>
        <v>0</v>
      </c>
      <c r="AG2797" s="51">
        <f>HLOOKUP(A_Stammdaten!$B$12,$AH$4:$AN$4004,ROW(C2797)-3,FALSE)</f>
        <v>0</v>
      </c>
      <c r="AH2797" s="51">
        <f t="shared" si="544"/>
        <v>0</v>
      </c>
      <c r="AI2797" s="51">
        <f t="shared" si="545"/>
        <v>0</v>
      </c>
      <c r="AJ2797" s="51">
        <f t="shared" si="546"/>
        <v>0</v>
      </c>
      <c r="AK2797" s="51">
        <f t="shared" si="547"/>
        <v>0</v>
      </c>
      <c r="AL2797" s="51">
        <f t="shared" si="548"/>
        <v>0</v>
      </c>
      <c r="AM2797" s="51">
        <f t="shared" si="549"/>
        <v>0</v>
      </c>
      <c r="AN2797" s="51">
        <f t="shared" si="550"/>
        <v>0</v>
      </c>
    </row>
    <row r="2798" spans="1:40" x14ac:dyDescent="0.25">
      <c r="A2798" s="17"/>
      <c r="B2798" s="17"/>
      <c r="C2798" s="35"/>
      <c r="D2798" s="17"/>
      <c r="E2798" s="17"/>
      <c r="F2798" s="17"/>
      <c r="G2798" s="62">
        <f t="shared" si="551"/>
        <v>0</v>
      </c>
      <c r="H2798" s="17"/>
      <c r="I2798" s="17"/>
      <c r="J2798" s="17"/>
      <c r="K2798" s="17"/>
      <c r="L2798" s="17"/>
      <c r="M2798" s="17"/>
      <c r="N2798" s="17"/>
      <c r="O2798" s="17"/>
      <c r="P2798" s="115"/>
      <c r="Q2798" s="62">
        <f>IF(C2798&gt;A_Stammdaten!$B$12,0,SUM(G2798,H2798,J2798,K2798,M2798,N2798)-SUM(I2798,L2798,O2798,P2798))</f>
        <v>0</v>
      </c>
      <c r="R2798" s="17"/>
      <c r="S2798" s="17"/>
      <c r="T2798" s="17"/>
      <c r="U2798" s="62">
        <f t="shared" si="543"/>
        <v>0</v>
      </c>
      <c r="V2798" s="63">
        <f>IF(ISBLANK($B2798),0,VLOOKUP($B2798,Listen!$A$2:$C$45,2,FALSE))</f>
        <v>0</v>
      </c>
      <c r="W2798" s="63">
        <f>IF(ISBLANK($B2798),0,VLOOKUP($B2798,Listen!$A$2:$C$45,3,FALSE))</f>
        <v>0</v>
      </c>
      <c r="X2798" s="49">
        <f t="shared" si="542"/>
        <v>0</v>
      </c>
      <c r="Y2798" s="49">
        <f t="shared" si="552"/>
        <v>0</v>
      </c>
      <c r="Z2798" s="49">
        <f t="shared" si="552"/>
        <v>0</v>
      </c>
      <c r="AA2798" s="49">
        <f t="shared" si="552"/>
        <v>0</v>
      </c>
      <c r="AB2798" s="49">
        <f t="shared" si="552"/>
        <v>0</v>
      </c>
      <c r="AC2798" s="49">
        <f t="shared" si="552"/>
        <v>0</v>
      </c>
      <c r="AD2798" s="49">
        <f t="shared" si="552"/>
        <v>0</v>
      </c>
      <c r="AE2798" s="51">
        <f t="shared" si="553"/>
        <v>0</v>
      </c>
      <c r="AF2798" s="51">
        <f>IF(C2798=A_Stammdaten!$B$12,D_SAV!$U2798-D_SAV!$AG2798,HLOOKUP(A_Stammdaten!$B$12-1,$AH$4:$AN$4004,ROW(C2798)-3,FALSE)-$AG2798)</f>
        <v>0</v>
      </c>
      <c r="AG2798" s="51">
        <f>HLOOKUP(A_Stammdaten!$B$12,$AH$4:$AN$4004,ROW(C2798)-3,FALSE)</f>
        <v>0</v>
      </c>
      <c r="AH2798" s="51">
        <f t="shared" si="544"/>
        <v>0</v>
      </c>
      <c r="AI2798" s="51">
        <f t="shared" si="545"/>
        <v>0</v>
      </c>
      <c r="AJ2798" s="51">
        <f t="shared" si="546"/>
        <v>0</v>
      </c>
      <c r="AK2798" s="51">
        <f t="shared" si="547"/>
        <v>0</v>
      </c>
      <c r="AL2798" s="51">
        <f t="shared" si="548"/>
        <v>0</v>
      </c>
      <c r="AM2798" s="51">
        <f t="shared" si="549"/>
        <v>0</v>
      </c>
      <c r="AN2798" s="51">
        <f t="shared" si="550"/>
        <v>0</v>
      </c>
    </row>
    <row r="2799" spans="1:40" x14ac:dyDescent="0.25">
      <c r="A2799" s="17"/>
      <c r="B2799" s="17"/>
      <c r="C2799" s="35"/>
      <c r="D2799" s="17"/>
      <c r="E2799" s="17"/>
      <c r="F2799" s="17"/>
      <c r="G2799" s="62">
        <f t="shared" si="551"/>
        <v>0</v>
      </c>
      <c r="H2799" s="17"/>
      <c r="I2799" s="17"/>
      <c r="J2799" s="17"/>
      <c r="K2799" s="17"/>
      <c r="L2799" s="17"/>
      <c r="M2799" s="17"/>
      <c r="N2799" s="17"/>
      <c r="O2799" s="17"/>
      <c r="P2799" s="115"/>
      <c r="Q2799" s="62">
        <f>IF(C2799&gt;A_Stammdaten!$B$12,0,SUM(G2799,H2799,J2799,K2799,M2799,N2799)-SUM(I2799,L2799,O2799,P2799))</f>
        <v>0</v>
      </c>
      <c r="R2799" s="17"/>
      <c r="S2799" s="17"/>
      <c r="T2799" s="17"/>
      <c r="U2799" s="62">
        <f t="shared" si="543"/>
        <v>0</v>
      </c>
      <c r="V2799" s="63">
        <f>IF(ISBLANK($B2799),0,VLOOKUP($B2799,Listen!$A$2:$C$45,2,FALSE))</f>
        <v>0</v>
      </c>
      <c r="W2799" s="63">
        <f>IF(ISBLANK($B2799),0,VLOOKUP($B2799,Listen!$A$2:$C$45,3,FALSE))</f>
        <v>0</v>
      </c>
      <c r="X2799" s="49">
        <f t="shared" si="542"/>
        <v>0</v>
      </c>
      <c r="Y2799" s="49">
        <f t="shared" si="552"/>
        <v>0</v>
      </c>
      <c r="Z2799" s="49">
        <f t="shared" si="552"/>
        <v>0</v>
      </c>
      <c r="AA2799" s="49">
        <f t="shared" si="552"/>
        <v>0</v>
      </c>
      <c r="AB2799" s="49">
        <f t="shared" si="552"/>
        <v>0</v>
      </c>
      <c r="AC2799" s="49">
        <f t="shared" si="552"/>
        <v>0</v>
      </c>
      <c r="AD2799" s="49">
        <f t="shared" si="552"/>
        <v>0</v>
      </c>
      <c r="AE2799" s="51">
        <f t="shared" si="553"/>
        <v>0</v>
      </c>
      <c r="AF2799" s="51">
        <f>IF(C2799=A_Stammdaten!$B$12,D_SAV!$U2799-D_SAV!$AG2799,HLOOKUP(A_Stammdaten!$B$12-1,$AH$4:$AN$4004,ROW(C2799)-3,FALSE)-$AG2799)</f>
        <v>0</v>
      </c>
      <c r="AG2799" s="51">
        <f>HLOOKUP(A_Stammdaten!$B$12,$AH$4:$AN$4004,ROW(C2799)-3,FALSE)</f>
        <v>0</v>
      </c>
      <c r="AH2799" s="51">
        <f t="shared" si="544"/>
        <v>0</v>
      </c>
      <c r="AI2799" s="51">
        <f t="shared" si="545"/>
        <v>0</v>
      </c>
      <c r="AJ2799" s="51">
        <f t="shared" si="546"/>
        <v>0</v>
      </c>
      <c r="AK2799" s="51">
        <f t="shared" si="547"/>
        <v>0</v>
      </c>
      <c r="AL2799" s="51">
        <f t="shared" si="548"/>
        <v>0</v>
      </c>
      <c r="AM2799" s="51">
        <f t="shared" si="549"/>
        <v>0</v>
      </c>
      <c r="AN2799" s="51">
        <f t="shared" si="550"/>
        <v>0</v>
      </c>
    </row>
    <row r="2800" spans="1:40" x14ac:dyDescent="0.25">
      <c r="A2800" s="17"/>
      <c r="B2800" s="17"/>
      <c r="C2800" s="35"/>
      <c r="D2800" s="17"/>
      <c r="E2800" s="17"/>
      <c r="F2800" s="17"/>
      <c r="G2800" s="62">
        <f t="shared" si="551"/>
        <v>0</v>
      </c>
      <c r="H2800" s="17"/>
      <c r="I2800" s="17"/>
      <c r="J2800" s="17"/>
      <c r="K2800" s="17"/>
      <c r="L2800" s="17"/>
      <c r="M2800" s="17"/>
      <c r="N2800" s="17"/>
      <c r="O2800" s="17"/>
      <c r="P2800" s="115"/>
      <c r="Q2800" s="62">
        <f>IF(C2800&gt;A_Stammdaten!$B$12,0,SUM(G2800,H2800,J2800,K2800,M2800,N2800)-SUM(I2800,L2800,O2800,P2800))</f>
        <v>0</v>
      </c>
      <c r="R2800" s="17"/>
      <c r="S2800" s="17"/>
      <c r="T2800" s="17"/>
      <c r="U2800" s="62">
        <f t="shared" si="543"/>
        <v>0</v>
      </c>
      <c r="V2800" s="63">
        <f>IF(ISBLANK($B2800),0,VLOOKUP($B2800,Listen!$A$2:$C$45,2,FALSE))</f>
        <v>0</v>
      </c>
      <c r="W2800" s="63">
        <f>IF(ISBLANK($B2800),0,VLOOKUP($B2800,Listen!$A$2:$C$45,3,FALSE))</f>
        <v>0</v>
      </c>
      <c r="X2800" s="49">
        <f t="shared" si="542"/>
        <v>0</v>
      </c>
      <c r="Y2800" s="49">
        <f t="shared" si="552"/>
        <v>0</v>
      </c>
      <c r="Z2800" s="49">
        <f t="shared" si="552"/>
        <v>0</v>
      </c>
      <c r="AA2800" s="49">
        <f t="shared" si="552"/>
        <v>0</v>
      </c>
      <c r="AB2800" s="49">
        <f t="shared" si="552"/>
        <v>0</v>
      </c>
      <c r="AC2800" s="49">
        <f t="shared" si="552"/>
        <v>0</v>
      </c>
      <c r="AD2800" s="49">
        <f t="shared" si="552"/>
        <v>0</v>
      </c>
      <c r="AE2800" s="51">
        <f t="shared" si="553"/>
        <v>0</v>
      </c>
      <c r="AF2800" s="51">
        <f>IF(C2800=A_Stammdaten!$B$12,D_SAV!$U2800-D_SAV!$AG2800,HLOOKUP(A_Stammdaten!$B$12-1,$AH$4:$AN$4004,ROW(C2800)-3,FALSE)-$AG2800)</f>
        <v>0</v>
      </c>
      <c r="AG2800" s="51">
        <f>HLOOKUP(A_Stammdaten!$B$12,$AH$4:$AN$4004,ROW(C2800)-3,FALSE)</f>
        <v>0</v>
      </c>
      <c r="AH2800" s="51">
        <f t="shared" si="544"/>
        <v>0</v>
      </c>
      <c r="AI2800" s="51">
        <f t="shared" si="545"/>
        <v>0</v>
      </c>
      <c r="AJ2800" s="51">
        <f t="shared" si="546"/>
        <v>0</v>
      </c>
      <c r="AK2800" s="51">
        <f t="shared" si="547"/>
        <v>0</v>
      </c>
      <c r="AL2800" s="51">
        <f t="shared" si="548"/>
        <v>0</v>
      </c>
      <c r="AM2800" s="51">
        <f t="shared" si="549"/>
        <v>0</v>
      </c>
      <c r="AN2800" s="51">
        <f t="shared" si="550"/>
        <v>0</v>
      </c>
    </row>
    <row r="2801" spans="1:40" x14ac:dyDescent="0.25">
      <c r="A2801" s="17"/>
      <c r="B2801" s="17"/>
      <c r="C2801" s="35"/>
      <c r="D2801" s="17"/>
      <c r="E2801" s="17"/>
      <c r="F2801" s="17"/>
      <c r="G2801" s="62">
        <f t="shared" si="551"/>
        <v>0</v>
      </c>
      <c r="H2801" s="17"/>
      <c r="I2801" s="17"/>
      <c r="J2801" s="17"/>
      <c r="K2801" s="17"/>
      <c r="L2801" s="17"/>
      <c r="M2801" s="17"/>
      <c r="N2801" s="17"/>
      <c r="O2801" s="17"/>
      <c r="P2801" s="115"/>
      <c r="Q2801" s="62">
        <f>IF(C2801&gt;A_Stammdaten!$B$12,0,SUM(G2801,H2801,J2801,K2801,M2801,N2801)-SUM(I2801,L2801,O2801,P2801))</f>
        <v>0</v>
      </c>
      <c r="R2801" s="17"/>
      <c r="S2801" s="17"/>
      <c r="T2801" s="17"/>
      <c r="U2801" s="62">
        <f t="shared" si="543"/>
        <v>0</v>
      </c>
      <c r="V2801" s="63">
        <f>IF(ISBLANK($B2801),0,VLOOKUP($B2801,Listen!$A$2:$C$45,2,FALSE))</f>
        <v>0</v>
      </c>
      <c r="W2801" s="63">
        <f>IF(ISBLANK($B2801),0,VLOOKUP($B2801,Listen!$A$2:$C$45,3,FALSE))</f>
        <v>0</v>
      </c>
      <c r="X2801" s="49">
        <f t="shared" si="542"/>
        <v>0</v>
      </c>
      <c r="Y2801" s="49">
        <f t="shared" si="552"/>
        <v>0</v>
      </c>
      <c r="Z2801" s="49">
        <f t="shared" si="552"/>
        <v>0</v>
      </c>
      <c r="AA2801" s="49">
        <f t="shared" si="552"/>
        <v>0</v>
      </c>
      <c r="AB2801" s="49">
        <f t="shared" si="552"/>
        <v>0</v>
      </c>
      <c r="AC2801" s="49">
        <f t="shared" si="552"/>
        <v>0</v>
      </c>
      <c r="AD2801" s="49">
        <f t="shared" si="552"/>
        <v>0</v>
      </c>
      <c r="AE2801" s="51">
        <f t="shared" si="553"/>
        <v>0</v>
      </c>
      <c r="AF2801" s="51">
        <f>IF(C2801=A_Stammdaten!$B$12,D_SAV!$U2801-D_SAV!$AG2801,HLOOKUP(A_Stammdaten!$B$12-1,$AH$4:$AN$4004,ROW(C2801)-3,FALSE)-$AG2801)</f>
        <v>0</v>
      </c>
      <c r="AG2801" s="51">
        <f>HLOOKUP(A_Stammdaten!$B$12,$AH$4:$AN$4004,ROW(C2801)-3,FALSE)</f>
        <v>0</v>
      </c>
      <c r="AH2801" s="51">
        <f t="shared" si="544"/>
        <v>0</v>
      </c>
      <c r="AI2801" s="51">
        <f t="shared" si="545"/>
        <v>0</v>
      </c>
      <c r="AJ2801" s="51">
        <f t="shared" si="546"/>
        <v>0</v>
      </c>
      <c r="AK2801" s="51">
        <f t="shared" si="547"/>
        <v>0</v>
      </c>
      <c r="AL2801" s="51">
        <f t="shared" si="548"/>
        <v>0</v>
      </c>
      <c r="AM2801" s="51">
        <f t="shared" si="549"/>
        <v>0</v>
      </c>
      <c r="AN2801" s="51">
        <f t="shared" si="550"/>
        <v>0</v>
      </c>
    </row>
    <row r="2802" spans="1:40" x14ac:dyDescent="0.25">
      <c r="A2802" s="17"/>
      <c r="B2802" s="17"/>
      <c r="C2802" s="35"/>
      <c r="D2802" s="17"/>
      <c r="E2802" s="17"/>
      <c r="F2802" s="17"/>
      <c r="G2802" s="62">
        <f t="shared" si="551"/>
        <v>0</v>
      </c>
      <c r="H2802" s="17"/>
      <c r="I2802" s="17"/>
      <c r="J2802" s="17"/>
      <c r="K2802" s="17"/>
      <c r="L2802" s="17"/>
      <c r="M2802" s="17"/>
      <c r="N2802" s="17"/>
      <c r="O2802" s="17"/>
      <c r="P2802" s="115"/>
      <c r="Q2802" s="62">
        <f>IF(C2802&gt;A_Stammdaten!$B$12,0,SUM(G2802,H2802,J2802,K2802,M2802,N2802)-SUM(I2802,L2802,O2802,P2802))</f>
        <v>0</v>
      </c>
      <c r="R2802" s="17"/>
      <c r="S2802" s="17"/>
      <c r="T2802" s="17"/>
      <c r="U2802" s="62">
        <f t="shared" si="543"/>
        <v>0</v>
      </c>
      <c r="V2802" s="63">
        <f>IF(ISBLANK($B2802),0,VLOOKUP($B2802,Listen!$A$2:$C$45,2,FALSE))</f>
        <v>0</v>
      </c>
      <c r="W2802" s="63">
        <f>IF(ISBLANK($B2802),0,VLOOKUP($B2802,Listen!$A$2:$C$45,3,FALSE))</f>
        <v>0</v>
      </c>
      <c r="X2802" s="49">
        <f t="shared" si="542"/>
        <v>0</v>
      </c>
      <c r="Y2802" s="49">
        <f t="shared" si="552"/>
        <v>0</v>
      </c>
      <c r="Z2802" s="49">
        <f t="shared" si="552"/>
        <v>0</v>
      </c>
      <c r="AA2802" s="49">
        <f t="shared" si="552"/>
        <v>0</v>
      </c>
      <c r="AB2802" s="49">
        <f t="shared" si="552"/>
        <v>0</v>
      </c>
      <c r="AC2802" s="49">
        <f t="shared" si="552"/>
        <v>0</v>
      </c>
      <c r="AD2802" s="49">
        <f t="shared" si="552"/>
        <v>0</v>
      </c>
      <c r="AE2802" s="51">
        <f t="shared" si="553"/>
        <v>0</v>
      </c>
      <c r="AF2802" s="51">
        <f>IF(C2802=A_Stammdaten!$B$12,D_SAV!$U2802-D_SAV!$AG2802,HLOOKUP(A_Stammdaten!$B$12-1,$AH$4:$AN$4004,ROW(C2802)-3,FALSE)-$AG2802)</f>
        <v>0</v>
      </c>
      <c r="AG2802" s="51">
        <f>HLOOKUP(A_Stammdaten!$B$12,$AH$4:$AN$4004,ROW(C2802)-3,FALSE)</f>
        <v>0</v>
      </c>
      <c r="AH2802" s="51">
        <f t="shared" si="544"/>
        <v>0</v>
      </c>
      <c r="AI2802" s="51">
        <f t="shared" si="545"/>
        <v>0</v>
      </c>
      <c r="AJ2802" s="51">
        <f t="shared" si="546"/>
        <v>0</v>
      </c>
      <c r="AK2802" s="51">
        <f t="shared" si="547"/>
        <v>0</v>
      </c>
      <c r="AL2802" s="51">
        <f t="shared" si="548"/>
        <v>0</v>
      </c>
      <c r="AM2802" s="51">
        <f t="shared" si="549"/>
        <v>0</v>
      </c>
      <c r="AN2802" s="51">
        <f t="shared" si="550"/>
        <v>0</v>
      </c>
    </row>
    <row r="2803" spans="1:40" x14ac:dyDescent="0.25">
      <c r="A2803" s="17"/>
      <c r="B2803" s="17"/>
      <c r="C2803" s="35"/>
      <c r="D2803" s="17"/>
      <c r="E2803" s="17"/>
      <c r="F2803" s="17"/>
      <c r="G2803" s="62">
        <f t="shared" si="551"/>
        <v>0</v>
      </c>
      <c r="H2803" s="17"/>
      <c r="I2803" s="17"/>
      <c r="J2803" s="17"/>
      <c r="K2803" s="17"/>
      <c r="L2803" s="17"/>
      <c r="M2803" s="17"/>
      <c r="N2803" s="17"/>
      <c r="O2803" s="17"/>
      <c r="P2803" s="115"/>
      <c r="Q2803" s="62">
        <f>IF(C2803&gt;A_Stammdaten!$B$12,0,SUM(G2803,H2803,J2803,K2803,M2803,N2803)-SUM(I2803,L2803,O2803,P2803))</f>
        <v>0</v>
      </c>
      <c r="R2803" s="17"/>
      <c r="S2803" s="17"/>
      <c r="T2803" s="17"/>
      <c r="U2803" s="62">
        <f t="shared" si="543"/>
        <v>0</v>
      </c>
      <c r="V2803" s="63">
        <f>IF(ISBLANK($B2803),0,VLOOKUP($B2803,Listen!$A$2:$C$45,2,FALSE))</f>
        <v>0</v>
      </c>
      <c r="W2803" s="63">
        <f>IF(ISBLANK($B2803),0,VLOOKUP($B2803,Listen!$A$2:$C$45,3,FALSE))</f>
        <v>0</v>
      </c>
      <c r="X2803" s="49">
        <f t="shared" si="542"/>
        <v>0</v>
      </c>
      <c r="Y2803" s="49">
        <f t="shared" si="552"/>
        <v>0</v>
      </c>
      <c r="Z2803" s="49">
        <f t="shared" si="552"/>
        <v>0</v>
      </c>
      <c r="AA2803" s="49">
        <f t="shared" si="552"/>
        <v>0</v>
      </c>
      <c r="AB2803" s="49">
        <f t="shared" si="552"/>
        <v>0</v>
      </c>
      <c r="AC2803" s="49">
        <f t="shared" si="552"/>
        <v>0</v>
      </c>
      <c r="AD2803" s="49">
        <f t="shared" si="552"/>
        <v>0</v>
      </c>
      <c r="AE2803" s="51">
        <f t="shared" si="553"/>
        <v>0</v>
      </c>
      <c r="AF2803" s="51">
        <f>IF(C2803=A_Stammdaten!$B$12,D_SAV!$U2803-D_SAV!$AG2803,HLOOKUP(A_Stammdaten!$B$12-1,$AH$4:$AN$4004,ROW(C2803)-3,FALSE)-$AG2803)</f>
        <v>0</v>
      </c>
      <c r="AG2803" s="51">
        <f>HLOOKUP(A_Stammdaten!$B$12,$AH$4:$AN$4004,ROW(C2803)-3,FALSE)</f>
        <v>0</v>
      </c>
      <c r="AH2803" s="51">
        <f t="shared" si="544"/>
        <v>0</v>
      </c>
      <c r="AI2803" s="51">
        <f t="shared" si="545"/>
        <v>0</v>
      </c>
      <c r="AJ2803" s="51">
        <f t="shared" si="546"/>
        <v>0</v>
      </c>
      <c r="AK2803" s="51">
        <f t="shared" si="547"/>
        <v>0</v>
      </c>
      <c r="AL2803" s="51">
        <f t="shared" si="548"/>
        <v>0</v>
      </c>
      <c r="AM2803" s="51">
        <f t="shared" si="549"/>
        <v>0</v>
      </c>
      <c r="AN2803" s="51">
        <f t="shared" si="550"/>
        <v>0</v>
      </c>
    </row>
    <row r="2804" spans="1:40" x14ac:dyDescent="0.25">
      <c r="A2804" s="17"/>
      <c r="B2804" s="17"/>
      <c r="C2804" s="35"/>
      <c r="D2804" s="17"/>
      <c r="E2804" s="17"/>
      <c r="F2804" s="17"/>
      <c r="G2804" s="62">
        <f t="shared" si="551"/>
        <v>0</v>
      </c>
      <c r="H2804" s="17"/>
      <c r="I2804" s="17"/>
      <c r="J2804" s="17"/>
      <c r="K2804" s="17"/>
      <c r="L2804" s="17"/>
      <c r="M2804" s="17"/>
      <c r="N2804" s="17"/>
      <c r="O2804" s="17"/>
      <c r="P2804" s="115"/>
      <c r="Q2804" s="62">
        <f>IF(C2804&gt;A_Stammdaten!$B$12,0,SUM(G2804,H2804,J2804,K2804,M2804,N2804)-SUM(I2804,L2804,O2804,P2804))</f>
        <v>0</v>
      </c>
      <c r="R2804" s="17"/>
      <c r="S2804" s="17"/>
      <c r="T2804" s="17"/>
      <c r="U2804" s="62">
        <f t="shared" si="543"/>
        <v>0</v>
      </c>
      <c r="V2804" s="63">
        <f>IF(ISBLANK($B2804),0,VLOOKUP($B2804,Listen!$A$2:$C$45,2,FALSE))</f>
        <v>0</v>
      </c>
      <c r="W2804" s="63">
        <f>IF(ISBLANK($B2804),0,VLOOKUP($B2804,Listen!$A$2:$C$45,3,FALSE))</f>
        <v>0</v>
      </c>
      <c r="X2804" s="49">
        <f t="shared" si="542"/>
        <v>0</v>
      </c>
      <c r="Y2804" s="49">
        <f t="shared" si="552"/>
        <v>0</v>
      </c>
      <c r="Z2804" s="49">
        <f t="shared" si="552"/>
        <v>0</v>
      </c>
      <c r="AA2804" s="49">
        <f t="shared" si="552"/>
        <v>0</v>
      </c>
      <c r="AB2804" s="49">
        <f t="shared" si="552"/>
        <v>0</v>
      </c>
      <c r="AC2804" s="49">
        <f t="shared" si="552"/>
        <v>0</v>
      </c>
      <c r="AD2804" s="49">
        <f t="shared" si="552"/>
        <v>0</v>
      </c>
      <c r="AE2804" s="51">
        <f t="shared" si="553"/>
        <v>0</v>
      </c>
      <c r="AF2804" s="51">
        <f>IF(C2804=A_Stammdaten!$B$12,D_SAV!$U2804-D_SAV!$AG2804,HLOOKUP(A_Stammdaten!$B$12-1,$AH$4:$AN$4004,ROW(C2804)-3,FALSE)-$AG2804)</f>
        <v>0</v>
      </c>
      <c r="AG2804" s="51">
        <f>HLOOKUP(A_Stammdaten!$B$12,$AH$4:$AN$4004,ROW(C2804)-3,FALSE)</f>
        <v>0</v>
      </c>
      <c r="AH2804" s="51">
        <f t="shared" si="544"/>
        <v>0</v>
      </c>
      <c r="AI2804" s="51">
        <f t="shared" si="545"/>
        <v>0</v>
      </c>
      <c r="AJ2804" s="51">
        <f t="shared" si="546"/>
        <v>0</v>
      </c>
      <c r="AK2804" s="51">
        <f t="shared" si="547"/>
        <v>0</v>
      </c>
      <c r="AL2804" s="51">
        <f t="shared" si="548"/>
        <v>0</v>
      </c>
      <c r="AM2804" s="51">
        <f t="shared" si="549"/>
        <v>0</v>
      </c>
      <c r="AN2804" s="51">
        <f t="shared" si="550"/>
        <v>0</v>
      </c>
    </row>
    <row r="2805" spans="1:40" x14ac:dyDescent="0.25">
      <c r="A2805" s="17"/>
      <c r="B2805" s="17"/>
      <c r="C2805" s="35"/>
      <c r="D2805" s="17"/>
      <c r="E2805" s="17"/>
      <c r="F2805" s="17"/>
      <c r="G2805" s="62">
        <f t="shared" si="551"/>
        <v>0</v>
      </c>
      <c r="H2805" s="17"/>
      <c r="I2805" s="17"/>
      <c r="J2805" s="17"/>
      <c r="K2805" s="17"/>
      <c r="L2805" s="17"/>
      <c r="M2805" s="17"/>
      <c r="N2805" s="17"/>
      <c r="O2805" s="17"/>
      <c r="P2805" s="115"/>
      <c r="Q2805" s="62">
        <f>IF(C2805&gt;A_Stammdaten!$B$12,0,SUM(G2805,H2805,J2805,K2805,M2805,N2805)-SUM(I2805,L2805,O2805,P2805))</f>
        <v>0</v>
      </c>
      <c r="R2805" s="17"/>
      <c r="S2805" s="17"/>
      <c r="T2805" s="17"/>
      <c r="U2805" s="62">
        <f t="shared" si="543"/>
        <v>0</v>
      </c>
      <c r="V2805" s="63">
        <f>IF(ISBLANK($B2805),0,VLOOKUP($B2805,Listen!$A$2:$C$45,2,FALSE))</f>
        <v>0</v>
      </c>
      <c r="W2805" s="63">
        <f>IF(ISBLANK($B2805),0,VLOOKUP($B2805,Listen!$A$2:$C$45,3,FALSE))</f>
        <v>0</v>
      </c>
      <c r="X2805" s="49">
        <f t="shared" si="542"/>
        <v>0</v>
      </c>
      <c r="Y2805" s="49">
        <f t="shared" si="552"/>
        <v>0</v>
      </c>
      <c r="Z2805" s="49">
        <f t="shared" si="552"/>
        <v>0</v>
      </c>
      <c r="AA2805" s="49">
        <f t="shared" si="552"/>
        <v>0</v>
      </c>
      <c r="AB2805" s="49">
        <f t="shared" si="552"/>
        <v>0</v>
      </c>
      <c r="AC2805" s="49">
        <f t="shared" si="552"/>
        <v>0</v>
      </c>
      <c r="AD2805" s="49">
        <f t="shared" si="552"/>
        <v>0</v>
      </c>
      <c r="AE2805" s="51">
        <f t="shared" si="553"/>
        <v>0</v>
      </c>
      <c r="AF2805" s="51">
        <f>IF(C2805=A_Stammdaten!$B$12,D_SAV!$U2805-D_SAV!$AG2805,HLOOKUP(A_Stammdaten!$B$12-1,$AH$4:$AN$4004,ROW(C2805)-3,FALSE)-$AG2805)</f>
        <v>0</v>
      </c>
      <c r="AG2805" s="51">
        <f>HLOOKUP(A_Stammdaten!$B$12,$AH$4:$AN$4004,ROW(C2805)-3,FALSE)</f>
        <v>0</v>
      </c>
      <c r="AH2805" s="51">
        <f t="shared" si="544"/>
        <v>0</v>
      </c>
      <c r="AI2805" s="51">
        <f t="shared" si="545"/>
        <v>0</v>
      </c>
      <c r="AJ2805" s="51">
        <f t="shared" si="546"/>
        <v>0</v>
      </c>
      <c r="AK2805" s="51">
        <f t="shared" si="547"/>
        <v>0</v>
      </c>
      <c r="AL2805" s="51">
        <f t="shared" si="548"/>
        <v>0</v>
      </c>
      <c r="AM2805" s="51">
        <f t="shared" si="549"/>
        <v>0</v>
      </c>
      <c r="AN2805" s="51">
        <f t="shared" si="550"/>
        <v>0</v>
      </c>
    </row>
    <row r="2806" spans="1:40" x14ac:dyDescent="0.25">
      <c r="A2806" s="17"/>
      <c r="B2806" s="17"/>
      <c r="C2806" s="35"/>
      <c r="D2806" s="17"/>
      <c r="E2806" s="17"/>
      <c r="F2806" s="17"/>
      <c r="G2806" s="62">
        <f t="shared" si="551"/>
        <v>0</v>
      </c>
      <c r="H2806" s="17"/>
      <c r="I2806" s="17"/>
      <c r="J2806" s="17"/>
      <c r="K2806" s="17"/>
      <c r="L2806" s="17"/>
      <c r="M2806" s="17"/>
      <c r="N2806" s="17"/>
      <c r="O2806" s="17"/>
      <c r="P2806" s="115"/>
      <c r="Q2806" s="62">
        <f>IF(C2806&gt;A_Stammdaten!$B$12,0,SUM(G2806,H2806,J2806,K2806,M2806,N2806)-SUM(I2806,L2806,O2806,P2806))</f>
        <v>0</v>
      </c>
      <c r="R2806" s="17"/>
      <c r="S2806" s="17"/>
      <c r="T2806" s="17"/>
      <c r="U2806" s="62">
        <f t="shared" si="543"/>
        <v>0</v>
      </c>
      <c r="V2806" s="63">
        <f>IF(ISBLANK($B2806),0,VLOOKUP($B2806,Listen!$A$2:$C$45,2,FALSE))</f>
        <v>0</v>
      </c>
      <c r="W2806" s="63">
        <f>IF(ISBLANK($B2806),0,VLOOKUP($B2806,Listen!$A$2:$C$45,3,FALSE))</f>
        <v>0</v>
      </c>
      <c r="X2806" s="49">
        <f t="shared" si="542"/>
        <v>0</v>
      </c>
      <c r="Y2806" s="49">
        <f t="shared" si="552"/>
        <v>0</v>
      </c>
      <c r="Z2806" s="49">
        <f t="shared" si="552"/>
        <v>0</v>
      </c>
      <c r="AA2806" s="49">
        <f t="shared" si="552"/>
        <v>0</v>
      </c>
      <c r="AB2806" s="49">
        <f t="shared" si="552"/>
        <v>0</v>
      </c>
      <c r="AC2806" s="49">
        <f t="shared" si="552"/>
        <v>0</v>
      </c>
      <c r="AD2806" s="49">
        <f t="shared" si="552"/>
        <v>0</v>
      </c>
      <c r="AE2806" s="51">
        <f t="shared" si="553"/>
        <v>0</v>
      </c>
      <c r="AF2806" s="51">
        <f>IF(C2806=A_Stammdaten!$B$12,D_SAV!$U2806-D_SAV!$AG2806,HLOOKUP(A_Stammdaten!$B$12-1,$AH$4:$AN$4004,ROW(C2806)-3,FALSE)-$AG2806)</f>
        <v>0</v>
      </c>
      <c r="AG2806" s="51">
        <f>HLOOKUP(A_Stammdaten!$B$12,$AH$4:$AN$4004,ROW(C2806)-3,FALSE)</f>
        <v>0</v>
      </c>
      <c r="AH2806" s="51">
        <f t="shared" si="544"/>
        <v>0</v>
      </c>
      <c r="AI2806" s="51">
        <f t="shared" si="545"/>
        <v>0</v>
      </c>
      <c r="AJ2806" s="51">
        <f t="shared" si="546"/>
        <v>0</v>
      </c>
      <c r="AK2806" s="51">
        <f t="shared" si="547"/>
        <v>0</v>
      </c>
      <c r="AL2806" s="51">
        <f t="shared" si="548"/>
        <v>0</v>
      </c>
      <c r="AM2806" s="51">
        <f t="shared" si="549"/>
        <v>0</v>
      </c>
      <c r="AN2806" s="51">
        <f t="shared" si="550"/>
        <v>0</v>
      </c>
    </row>
    <row r="2807" spans="1:40" x14ac:dyDescent="0.25">
      <c r="A2807" s="17"/>
      <c r="B2807" s="17"/>
      <c r="C2807" s="35"/>
      <c r="D2807" s="17"/>
      <c r="E2807" s="17"/>
      <c r="F2807" s="17"/>
      <c r="G2807" s="62">
        <f t="shared" si="551"/>
        <v>0</v>
      </c>
      <c r="H2807" s="17"/>
      <c r="I2807" s="17"/>
      <c r="J2807" s="17"/>
      <c r="K2807" s="17"/>
      <c r="L2807" s="17"/>
      <c r="M2807" s="17"/>
      <c r="N2807" s="17"/>
      <c r="O2807" s="17"/>
      <c r="P2807" s="115"/>
      <c r="Q2807" s="62">
        <f>IF(C2807&gt;A_Stammdaten!$B$12,0,SUM(G2807,H2807,J2807,K2807,M2807,N2807)-SUM(I2807,L2807,O2807,P2807))</f>
        <v>0</v>
      </c>
      <c r="R2807" s="17"/>
      <c r="S2807" s="17"/>
      <c r="T2807" s="17"/>
      <c r="U2807" s="62">
        <f t="shared" si="543"/>
        <v>0</v>
      </c>
      <c r="V2807" s="63">
        <f>IF(ISBLANK($B2807),0,VLOOKUP($B2807,Listen!$A$2:$C$45,2,FALSE))</f>
        <v>0</v>
      </c>
      <c r="W2807" s="63">
        <f>IF(ISBLANK($B2807),0,VLOOKUP($B2807,Listen!$A$2:$C$45,3,FALSE))</f>
        <v>0</v>
      </c>
      <c r="X2807" s="49">
        <f t="shared" si="542"/>
        <v>0</v>
      </c>
      <c r="Y2807" s="49">
        <f t="shared" si="552"/>
        <v>0</v>
      </c>
      <c r="Z2807" s="49">
        <f t="shared" si="552"/>
        <v>0</v>
      </c>
      <c r="AA2807" s="49">
        <f t="shared" si="552"/>
        <v>0</v>
      </c>
      <c r="AB2807" s="49">
        <f t="shared" si="552"/>
        <v>0</v>
      </c>
      <c r="AC2807" s="49">
        <f t="shared" si="552"/>
        <v>0</v>
      </c>
      <c r="AD2807" s="49">
        <f t="shared" si="552"/>
        <v>0</v>
      </c>
      <c r="AE2807" s="51">
        <f t="shared" si="553"/>
        <v>0</v>
      </c>
      <c r="AF2807" s="51">
        <f>IF(C2807=A_Stammdaten!$B$12,D_SAV!$U2807-D_SAV!$AG2807,HLOOKUP(A_Stammdaten!$B$12-1,$AH$4:$AN$4004,ROW(C2807)-3,FALSE)-$AG2807)</f>
        <v>0</v>
      </c>
      <c r="AG2807" s="51">
        <f>HLOOKUP(A_Stammdaten!$B$12,$AH$4:$AN$4004,ROW(C2807)-3,FALSE)</f>
        <v>0</v>
      </c>
      <c r="AH2807" s="51">
        <f t="shared" si="544"/>
        <v>0</v>
      </c>
      <c r="AI2807" s="51">
        <f t="shared" si="545"/>
        <v>0</v>
      </c>
      <c r="AJ2807" s="51">
        <f t="shared" si="546"/>
        <v>0</v>
      </c>
      <c r="AK2807" s="51">
        <f t="shared" si="547"/>
        <v>0</v>
      </c>
      <c r="AL2807" s="51">
        <f t="shared" si="548"/>
        <v>0</v>
      </c>
      <c r="AM2807" s="51">
        <f t="shared" si="549"/>
        <v>0</v>
      </c>
      <c r="AN2807" s="51">
        <f t="shared" si="550"/>
        <v>0</v>
      </c>
    </row>
    <row r="2808" spans="1:40" x14ac:dyDescent="0.25">
      <c r="A2808" s="17"/>
      <c r="B2808" s="17"/>
      <c r="C2808" s="35"/>
      <c r="D2808" s="17"/>
      <c r="E2808" s="17"/>
      <c r="F2808" s="17"/>
      <c r="G2808" s="62">
        <f t="shared" si="551"/>
        <v>0</v>
      </c>
      <c r="H2808" s="17"/>
      <c r="I2808" s="17"/>
      <c r="J2808" s="17"/>
      <c r="K2808" s="17"/>
      <c r="L2808" s="17"/>
      <c r="M2808" s="17"/>
      <c r="N2808" s="17"/>
      <c r="O2808" s="17"/>
      <c r="P2808" s="115"/>
      <c r="Q2808" s="62">
        <f>IF(C2808&gt;A_Stammdaten!$B$12,0,SUM(G2808,H2808,J2808,K2808,M2808,N2808)-SUM(I2808,L2808,O2808,P2808))</f>
        <v>0</v>
      </c>
      <c r="R2808" s="17"/>
      <c r="S2808" s="17"/>
      <c r="T2808" s="17"/>
      <c r="U2808" s="62">
        <f t="shared" si="543"/>
        <v>0</v>
      </c>
      <c r="V2808" s="63">
        <f>IF(ISBLANK($B2808),0,VLOOKUP($B2808,Listen!$A$2:$C$45,2,FALSE))</f>
        <v>0</v>
      </c>
      <c r="W2808" s="63">
        <f>IF(ISBLANK($B2808),0,VLOOKUP($B2808,Listen!$A$2:$C$45,3,FALSE))</f>
        <v>0</v>
      </c>
      <c r="X2808" s="49">
        <f t="shared" si="542"/>
        <v>0</v>
      </c>
      <c r="Y2808" s="49">
        <f t="shared" si="552"/>
        <v>0</v>
      </c>
      <c r="Z2808" s="49">
        <f t="shared" si="552"/>
        <v>0</v>
      </c>
      <c r="AA2808" s="49">
        <f t="shared" ref="Y2808:AD2850" si="554">$V2808</f>
        <v>0</v>
      </c>
      <c r="AB2808" s="49">
        <f t="shared" si="554"/>
        <v>0</v>
      </c>
      <c r="AC2808" s="49">
        <f t="shared" si="554"/>
        <v>0</v>
      </c>
      <c r="AD2808" s="49">
        <f t="shared" si="554"/>
        <v>0</v>
      </c>
      <c r="AE2808" s="51">
        <f t="shared" si="553"/>
        <v>0</v>
      </c>
      <c r="AF2808" s="51">
        <f>IF(C2808=A_Stammdaten!$B$12,D_SAV!$U2808-D_SAV!$AG2808,HLOOKUP(A_Stammdaten!$B$12-1,$AH$4:$AN$4004,ROW(C2808)-3,FALSE)-$AG2808)</f>
        <v>0</v>
      </c>
      <c r="AG2808" s="51">
        <f>HLOOKUP(A_Stammdaten!$B$12,$AH$4:$AN$4004,ROW(C2808)-3,FALSE)</f>
        <v>0</v>
      </c>
      <c r="AH2808" s="51">
        <f t="shared" si="544"/>
        <v>0</v>
      </c>
      <c r="AI2808" s="51">
        <f t="shared" si="545"/>
        <v>0</v>
      </c>
      <c r="AJ2808" s="51">
        <f t="shared" si="546"/>
        <v>0</v>
      </c>
      <c r="AK2808" s="51">
        <f t="shared" si="547"/>
        <v>0</v>
      </c>
      <c r="AL2808" s="51">
        <f t="shared" si="548"/>
        <v>0</v>
      </c>
      <c r="AM2808" s="51">
        <f t="shared" si="549"/>
        <v>0</v>
      </c>
      <c r="AN2808" s="51">
        <f t="shared" si="550"/>
        <v>0</v>
      </c>
    </row>
    <row r="2809" spans="1:40" x14ac:dyDescent="0.25">
      <c r="A2809" s="17"/>
      <c r="B2809" s="17"/>
      <c r="C2809" s="35"/>
      <c r="D2809" s="17"/>
      <c r="E2809" s="17"/>
      <c r="F2809" s="17"/>
      <c r="G2809" s="62">
        <f t="shared" si="551"/>
        <v>0</v>
      </c>
      <c r="H2809" s="17"/>
      <c r="I2809" s="17"/>
      <c r="J2809" s="17"/>
      <c r="K2809" s="17"/>
      <c r="L2809" s="17"/>
      <c r="M2809" s="17"/>
      <c r="N2809" s="17"/>
      <c r="O2809" s="17"/>
      <c r="P2809" s="115"/>
      <c r="Q2809" s="62">
        <f>IF(C2809&gt;A_Stammdaten!$B$12,0,SUM(G2809,H2809,J2809,K2809,M2809,N2809)-SUM(I2809,L2809,O2809,P2809))</f>
        <v>0</v>
      </c>
      <c r="R2809" s="17"/>
      <c r="S2809" s="17"/>
      <c r="T2809" s="17"/>
      <c r="U2809" s="62">
        <f t="shared" si="543"/>
        <v>0</v>
      </c>
      <c r="V2809" s="63">
        <f>IF(ISBLANK($B2809),0,VLOOKUP($B2809,Listen!$A$2:$C$45,2,FALSE))</f>
        <v>0</v>
      </c>
      <c r="W2809" s="63">
        <f>IF(ISBLANK($B2809),0,VLOOKUP($B2809,Listen!$A$2:$C$45,3,FALSE))</f>
        <v>0</v>
      </c>
      <c r="X2809" s="49">
        <f t="shared" si="542"/>
        <v>0</v>
      </c>
      <c r="Y2809" s="49">
        <f t="shared" si="554"/>
        <v>0</v>
      </c>
      <c r="Z2809" s="49">
        <f t="shared" si="554"/>
        <v>0</v>
      </c>
      <c r="AA2809" s="49">
        <f t="shared" si="554"/>
        <v>0</v>
      </c>
      <c r="AB2809" s="49">
        <f t="shared" si="554"/>
        <v>0</v>
      </c>
      <c r="AC2809" s="49">
        <f t="shared" si="554"/>
        <v>0</v>
      </c>
      <c r="AD2809" s="49">
        <f t="shared" si="554"/>
        <v>0</v>
      </c>
      <c r="AE2809" s="51">
        <f t="shared" si="553"/>
        <v>0</v>
      </c>
      <c r="AF2809" s="51">
        <f>IF(C2809=A_Stammdaten!$B$12,D_SAV!$U2809-D_SAV!$AG2809,HLOOKUP(A_Stammdaten!$B$12-1,$AH$4:$AN$4004,ROW(C2809)-3,FALSE)-$AG2809)</f>
        <v>0</v>
      </c>
      <c r="AG2809" s="51">
        <f>HLOOKUP(A_Stammdaten!$B$12,$AH$4:$AN$4004,ROW(C2809)-3,FALSE)</f>
        <v>0</v>
      </c>
      <c r="AH2809" s="51">
        <f t="shared" si="544"/>
        <v>0</v>
      </c>
      <c r="AI2809" s="51">
        <f t="shared" si="545"/>
        <v>0</v>
      </c>
      <c r="AJ2809" s="51">
        <f t="shared" si="546"/>
        <v>0</v>
      </c>
      <c r="AK2809" s="51">
        <f t="shared" si="547"/>
        <v>0</v>
      </c>
      <c r="AL2809" s="51">
        <f t="shared" si="548"/>
        <v>0</v>
      </c>
      <c r="AM2809" s="51">
        <f t="shared" si="549"/>
        <v>0</v>
      </c>
      <c r="AN2809" s="51">
        <f t="shared" si="550"/>
        <v>0</v>
      </c>
    </row>
    <row r="2810" spans="1:40" x14ac:dyDescent="0.25">
      <c r="A2810" s="17"/>
      <c r="B2810" s="17"/>
      <c r="C2810" s="35"/>
      <c r="D2810" s="17"/>
      <c r="E2810" s="17"/>
      <c r="F2810" s="17"/>
      <c r="G2810" s="62">
        <f t="shared" si="551"/>
        <v>0</v>
      </c>
      <c r="H2810" s="17"/>
      <c r="I2810" s="17"/>
      <c r="J2810" s="17"/>
      <c r="K2810" s="17"/>
      <c r="L2810" s="17"/>
      <c r="M2810" s="17"/>
      <c r="N2810" s="17"/>
      <c r="O2810" s="17"/>
      <c r="P2810" s="115"/>
      <c r="Q2810" s="62">
        <f>IF(C2810&gt;A_Stammdaten!$B$12,0,SUM(G2810,H2810,J2810,K2810,M2810,N2810)-SUM(I2810,L2810,O2810,P2810))</f>
        <v>0</v>
      </c>
      <c r="R2810" s="17"/>
      <c r="S2810" s="17"/>
      <c r="T2810" s="17"/>
      <c r="U2810" s="62">
        <f t="shared" si="543"/>
        <v>0</v>
      </c>
      <c r="V2810" s="63">
        <f>IF(ISBLANK($B2810),0,VLOOKUP($B2810,Listen!$A$2:$C$45,2,FALSE))</f>
        <v>0</v>
      </c>
      <c r="W2810" s="63">
        <f>IF(ISBLANK($B2810),0,VLOOKUP($B2810,Listen!$A$2:$C$45,3,FALSE))</f>
        <v>0</v>
      </c>
      <c r="X2810" s="49">
        <f t="shared" si="542"/>
        <v>0</v>
      </c>
      <c r="Y2810" s="49">
        <f t="shared" si="554"/>
        <v>0</v>
      </c>
      <c r="Z2810" s="49">
        <f t="shared" si="554"/>
        <v>0</v>
      </c>
      <c r="AA2810" s="49">
        <f t="shared" si="554"/>
        <v>0</v>
      </c>
      <c r="AB2810" s="49">
        <f t="shared" si="554"/>
        <v>0</v>
      </c>
      <c r="AC2810" s="49">
        <f t="shared" si="554"/>
        <v>0</v>
      </c>
      <c r="AD2810" s="49">
        <f t="shared" si="554"/>
        <v>0</v>
      </c>
      <c r="AE2810" s="51">
        <f t="shared" si="553"/>
        <v>0</v>
      </c>
      <c r="AF2810" s="51">
        <f>IF(C2810=A_Stammdaten!$B$12,D_SAV!$U2810-D_SAV!$AG2810,HLOOKUP(A_Stammdaten!$B$12-1,$AH$4:$AN$4004,ROW(C2810)-3,FALSE)-$AG2810)</f>
        <v>0</v>
      </c>
      <c r="AG2810" s="51">
        <f>HLOOKUP(A_Stammdaten!$B$12,$AH$4:$AN$4004,ROW(C2810)-3,FALSE)</f>
        <v>0</v>
      </c>
      <c r="AH2810" s="51">
        <f t="shared" si="544"/>
        <v>0</v>
      </c>
      <c r="AI2810" s="51">
        <f t="shared" si="545"/>
        <v>0</v>
      </c>
      <c r="AJ2810" s="51">
        <f t="shared" si="546"/>
        <v>0</v>
      </c>
      <c r="AK2810" s="51">
        <f t="shared" si="547"/>
        <v>0</v>
      </c>
      <c r="AL2810" s="51">
        <f t="shared" si="548"/>
        <v>0</v>
      </c>
      <c r="AM2810" s="51">
        <f t="shared" si="549"/>
        <v>0</v>
      </c>
      <c r="AN2810" s="51">
        <f t="shared" si="550"/>
        <v>0</v>
      </c>
    </row>
    <row r="2811" spans="1:40" x14ac:dyDescent="0.25">
      <c r="A2811" s="17"/>
      <c r="B2811" s="17"/>
      <c r="C2811" s="35"/>
      <c r="D2811" s="17"/>
      <c r="E2811" s="17"/>
      <c r="F2811" s="17"/>
      <c r="G2811" s="62">
        <f t="shared" si="551"/>
        <v>0</v>
      </c>
      <c r="H2811" s="17"/>
      <c r="I2811" s="17"/>
      <c r="J2811" s="17"/>
      <c r="K2811" s="17"/>
      <c r="L2811" s="17"/>
      <c r="M2811" s="17"/>
      <c r="N2811" s="17"/>
      <c r="O2811" s="17"/>
      <c r="P2811" s="115"/>
      <c r="Q2811" s="62">
        <f>IF(C2811&gt;A_Stammdaten!$B$12,0,SUM(G2811,H2811,J2811,K2811,M2811,N2811)-SUM(I2811,L2811,O2811,P2811))</f>
        <v>0</v>
      </c>
      <c r="R2811" s="17"/>
      <c r="S2811" s="17"/>
      <c r="T2811" s="17"/>
      <c r="U2811" s="62">
        <f t="shared" si="543"/>
        <v>0</v>
      </c>
      <c r="V2811" s="63">
        <f>IF(ISBLANK($B2811),0,VLOOKUP($B2811,Listen!$A$2:$C$45,2,FALSE))</f>
        <v>0</v>
      </c>
      <c r="W2811" s="63">
        <f>IF(ISBLANK($B2811),0,VLOOKUP($B2811,Listen!$A$2:$C$45,3,FALSE))</f>
        <v>0</v>
      </c>
      <c r="X2811" s="49">
        <f t="shared" si="542"/>
        <v>0</v>
      </c>
      <c r="Y2811" s="49">
        <f t="shared" si="554"/>
        <v>0</v>
      </c>
      <c r="Z2811" s="49">
        <f t="shared" si="554"/>
        <v>0</v>
      </c>
      <c r="AA2811" s="49">
        <f t="shared" si="554"/>
        <v>0</v>
      </c>
      <c r="AB2811" s="49">
        <f t="shared" si="554"/>
        <v>0</v>
      </c>
      <c r="AC2811" s="49">
        <f t="shared" si="554"/>
        <v>0</v>
      </c>
      <c r="AD2811" s="49">
        <f t="shared" si="554"/>
        <v>0</v>
      </c>
      <c r="AE2811" s="51">
        <f t="shared" si="553"/>
        <v>0</v>
      </c>
      <c r="AF2811" s="51">
        <f>IF(C2811=A_Stammdaten!$B$12,D_SAV!$U2811-D_SAV!$AG2811,HLOOKUP(A_Stammdaten!$B$12-1,$AH$4:$AN$4004,ROW(C2811)-3,FALSE)-$AG2811)</f>
        <v>0</v>
      </c>
      <c r="AG2811" s="51">
        <f>HLOOKUP(A_Stammdaten!$B$12,$AH$4:$AN$4004,ROW(C2811)-3,FALSE)</f>
        <v>0</v>
      </c>
      <c r="AH2811" s="51">
        <f t="shared" si="544"/>
        <v>0</v>
      </c>
      <c r="AI2811" s="51">
        <f t="shared" si="545"/>
        <v>0</v>
      </c>
      <c r="AJ2811" s="51">
        <f t="shared" si="546"/>
        <v>0</v>
      </c>
      <c r="AK2811" s="51">
        <f t="shared" si="547"/>
        <v>0</v>
      </c>
      <c r="AL2811" s="51">
        <f t="shared" si="548"/>
        <v>0</v>
      </c>
      <c r="AM2811" s="51">
        <f t="shared" si="549"/>
        <v>0</v>
      </c>
      <c r="AN2811" s="51">
        <f t="shared" si="550"/>
        <v>0</v>
      </c>
    </row>
    <row r="2812" spans="1:40" x14ac:dyDescent="0.25">
      <c r="A2812" s="17"/>
      <c r="B2812" s="17"/>
      <c r="C2812" s="35"/>
      <c r="D2812" s="17"/>
      <c r="E2812" s="17"/>
      <c r="F2812" s="17"/>
      <c r="G2812" s="62">
        <f t="shared" si="551"/>
        <v>0</v>
      </c>
      <c r="H2812" s="17"/>
      <c r="I2812" s="17"/>
      <c r="J2812" s="17"/>
      <c r="K2812" s="17"/>
      <c r="L2812" s="17"/>
      <c r="M2812" s="17"/>
      <c r="N2812" s="17"/>
      <c r="O2812" s="17"/>
      <c r="P2812" s="115"/>
      <c r="Q2812" s="62">
        <f>IF(C2812&gt;A_Stammdaten!$B$12,0,SUM(G2812,H2812,J2812,K2812,M2812,N2812)-SUM(I2812,L2812,O2812,P2812))</f>
        <v>0</v>
      </c>
      <c r="R2812" s="17"/>
      <c r="S2812" s="17"/>
      <c r="T2812" s="17"/>
      <c r="U2812" s="62">
        <f t="shared" si="543"/>
        <v>0</v>
      </c>
      <c r="V2812" s="63">
        <f>IF(ISBLANK($B2812),0,VLOOKUP($B2812,Listen!$A$2:$C$45,2,FALSE))</f>
        <v>0</v>
      </c>
      <c r="W2812" s="63">
        <f>IF(ISBLANK($B2812),0,VLOOKUP($B2812,Listen!$A$2:$C$45,3,FALSE))</f>
        <v>0</v>
      </c>
      <c r="X2812" s="49">
        <f t="shared" ref="X2812:X2875" si="555">$V2812</f>
        <v>0</v>
      </c>
      <c r="Y2812" s="49">
        <f t="shared" si="554"/>
        <v>0</v>
      </c>
      <c r="Z2812" s="49">
        <f t="shared" si="554"/>
        <v>0</v>
      </c>
      <c r="AA2812" s="49">
        <f t="shared" si="554"/>
        <v>0</v>
      </c>
      <c r="AB2812" s="49">
        <f t="shared" si="554"/>
        <v>0</v>
      </c>
      <c r="AC2812" s="49">
        <f t="shared" si="554"/>
        <v>0</v>
      </c>
      <c r="AD2812" s="49">
        <f t="shared" si="554"/>
        <v>0</v>
      </c>
      <c r="AE2812" s="51">
        <f t="shared" si="553"/>
        <v>0</v>
      </c>
      <c r="AF2812" s="51">
        <f>IF(C2812=A_Stammdaten!$B$12,D_SAV!$U2812-D_SAV!$AG2812,HLOOKUP(A_Stammdaten!$B$12-1,$AH$4:$AN$4004,ROW(C2812)-3,FALSE)-$AG2812)</f>
        <v>0</v>
      </c>
      <c r="AG2812" s="51">
        <f>HLOOKUP(A_Stammdaten!$B$12,$AH$4:$AN$4004,ROW(C2812)-3,FALSE)</f>
        <v>0</v>
      </c>
      <c r="AH2812" s="51">
        <f t="shared" si="544"/>
        <v>0</v>
      </c>
      <c r="AI2812" s="51">
        <f t="shared" si="545"/>
        <v>0</v>
      </c>
      <c r="AJ2812" s="51">
        <f t="shared" si="546"/>
        <v>0</v>
      </c>
      <c r="AK2812" s="51">
        <f t="shared" si="547"/>
        <v>0</v>
      </c>
      <c r="AL2812" s="51">
        <f t="shared" si="548"/>
        <v>0</v>
      </c>
      <c r="AM2812" s="51">
        <f t="shared" si="549"/>
        <v>0</v>
      </c>
      <c r="AN2812" s="51">
        <f t="shared" si="550"/>
        <v>0</v>
      </c>
    </row>
    <row r="2813" spans="1:40" x14ac:dyDescent="0.25">
      <c r="A2813" s="17"/>
      <c r="B2813" s="17"/>
      <c r="C2813" s="35"/>
      <c r="D2813" s="17"/>
      <c r="E2813" s="17"/>
      <c r="F2813" s="17"/>
      <c r="G2813" s="62">
        <f t="shared" si="551"/>
        <v>0</v>
      </c>
      <c r="H2813" s="17"/>
      <c r="I2813" s="17"/>
      <c r="J2813" s="17"/>
      <c r="K2813" s="17"/>
      <c r="L2813" s="17"/>
      <c r="M2813" s="17"/>
      <c r="N2813" s="17"/>
      <c r="O2813" s="17"/>
      <c r="P2813" s="115"/>
      <c r="Q2813" s="62">
        <f>IF(C2813&gt;A_Stammdaten!$B$12,0,SUM(G2813,H2813,J2813,K2813,M2813,N2813)-SUM(I2813,L2813,O2813,P2813))</f>
        <v>0</v>
      </c>
      <c r="R2813" s="17"/>
      <c r="S2813" s="17"/>
      <c r="T2813" s="17"/>
      <c r="U2813" s="62">
        <f t="shared" si="543"/>
        <v>0</v>
      </c>
      <c r="V2813" s="63">
        <f>IF(ISBLANK($B2813),0,VLOOKUP($B2813,Listen!$A$2:$C$45,2,FALSE))</f>
        <v>0</v>
      </c>
      <c r="W2813" s="63">
        <f>IF(ISBLANK($B2813),0,VLOOKUP($B2813,Listen!$A$2:$C$45,3,FALSE))</f>
        <v>0</v>
      </c>
      <c r="X2813" s="49">
        <f t="shared" si="555"/>
        <v>0</v>
      </c>
      <c r="Y2813" s="49">
        <f t="shared" si="554"/>
        <v>0</v>
      </c>
      <c r="Z2813" s="49">
        <f t="shared" si="554"/>
        <v>0</v>
      </c>
      <c r="AA2813" s="49">
        <f t="shared" si="554"/>
        <v>0</v>
      </c>
      <c r="AB2813" s="49">
        <f t="shared" si="554"/>
        <v>0</v>
      </c>
      <c r="AC2813" s="49">
        <f t="shared" si="554"/>
        <v>0</v>
      </c>
      <c r="AD2813" s="49">
        <f t="shared" si="554"/>
        <v>0</v>
      </c>
      <c r="AE2813" s="51">
        <f t="shared" si="553"/>
        <v>0</v>
      </c>
      <c r="AF2813" s="51">
        <f>IF(C2813=A_Stammdaten!$B$12,D_SAV!$U2813-D_SAV!$AG2813,HLOOKUP(A_Stammdaten!$B$12-1,$AH$4:$AN$4004,ROW(C2813)-3,FALSE)-$AG2813)</f>
        <v>0</v>
      </c>
      <c r="AG2813" s="51">
        <f>HLOOKUP(A_Stammdaten!$B$12,$AH$4:$AN$4004,ROW(C2813)-3,FALSE)</f>
        <v>0</v>
      </c>
      <c r="AH2813" s="51">
        <f t="shared" si="544"/>
        <v>0</v>
      </c>
      <c r="AI2813" s="51">
        <f t="shared" si="545"/>
        <v>0</v>
      </c>
      <c r="AJ2813" s="51">
        <f t="shared" si="546"/>
        <v>0</v>
      </c>
      <c r="AK2813" s="51">
        <f t="shared" si="547"/>
        <v>0</v>
      </c>
      <c r="AL2813" s="51">
        <f t="shared" si="548"/>
        <v>0</v>
      </c>
      <c r="AM2813" s="51">
        <f t="shared" si="549"/>
        <v>0</v>
      </c>
      <c r="AN2813" s="51">
        <f t="shared" si="550"/>
        <v>0</v>
      </c>
    </row>
    <row r="2814" spans="1:40" x14ac:dyDescent="0.25">
      <c r="A2814" s="17"/>
      <c r="B2814" s="17"/>
      <c r="C2814" s="35"/>
      <c r="D2814" s="17"/>
      <c r="E2814" s="17"/>
      <c r="F2814" s="17"/>
      <c r="G2814" s="62">
        <f t="shared" si="551"/>
        <v>0</v>
      </c>
      <c r="H2814" s="17"/>
      <c r="I2814" s="17"/>
      <c r="J2814" s="17"/>
      <c r="K2814" s="17"/>
      <c r="L2814" s="17"/>
      <c r="M2814" s="17"/>
      <c r="N2814" s="17"/>
      <c r="O2814" s="17"/>
      <c r="P2814" s="115"/>
      <c r="Q2814" s="62">
        <f>IF(C2814&gt;A_Stammdaten!$B$12,0,SUM(G2814,H2814,J2814,K2814,M2814,N2814)-SUM(I2814,L2814,O2814,P2814))</f>
        <v>0</v>
      </c>
      <c r="R2814" s="17"/>
      <c r="S2814" s="17"/>
      <c r="T2814" s="17"/>
      <c r="U2814" s="62">
        <f t="shared" si="543"/>
        <v>0</v>
      </c>
      <c r="V2814" s="63">
        <f>IF(ISBLANK($B2814),0,VLOOKUP($B2814,Listen!$A$2:$C$45,2,FALSE))</f>
        <v>0</v>
      </c>
      <c r="W2814" s="63">
        <f>IF(ISBLANK($B2814),0,VLOOKUP($B2814,Listen!$A$2:$C$45,3,FALSE))</f>
        <v>0</v>
      </c>
      <c r="X2814" s="49">
        <f t="shared" si="555"/>
        <v>0</v>
      </c>
      <c r="Y2814" s="49">
        <f t="shared" si="554"/>
        <v>0</v>
      </c>
      <c r="Z2814" s="49">
        <f t="shared" si="554"/>
        <v>0</v>
      </c>
      <c r="AA2814" s="49">
        <f t="shared" si="554"/>
        <v>0</v>
      </c>
      <c r="AB2814" s="49">
        <f t="shared" si="554"/>
        <v>0</v>
      </c>
      <c r="AC2814" s="49">
        <f t="shared" si="554"/>
        <v>0</v>
      </c>
      <c r="AD2814" s="49">
        <f t="shared" si="554"/>
        <v>0</v>
      </c>
      <c r="AE2814" s="51">
        <f t="shared" si="553"/>
        <v>0</v>
      </c>
      <c r="AF2814" s="51">
        <f>IF(C2814=A_Stammdaten!$B$12,D_SAV!$U2814-D_SAV!$AG2814,HLOOKUP(A_Stammdaten!$B$12-1,$AH$4:$AN$4004,ROW(C2814)-3,FALSE)-$AG2814)</f>
        <v>0</v>
      </c>
      <c r="AG2814" s="51">
        <f>HLOOKUP(A_Stammdaten!$B$12,$AH$4:$AN$4004,ROW(C2814)-3,FALSE)</f>
        <v>0</v>
      </c>
      <c r="AH2814" s="51">
        <f t="shared" si="544"/>
        <v>0</v>
      </c>
      <c r="AI2814" s="51">
        <f t="shared" si="545"/>
        <v>0</v>
      </c>
      <c r="AJ2814" s="51">
        <f t="shared" si="546"/>
        <v>0</v>
      </c>
      <c r="AK2814" s="51">
        <f t="shared" si="547"/>
        <v>0</v>
      </c>
      <c r="AL2814" s="51">
        <f t="shared" si="548"/>
        <v>0</v>
      </c>
      <c r="AM2814" s="51">
        <f t="shared" si="549"/>
        <v>0</v>
      </c>
      <c r="AN2814" s="51">
        <f t="shared" si="550"/>
        <v>0</v>
      </c>
    </row>
    <row r="2815" spans="1:40" x14ac:dyDescent="0.25">
      <c r="A2815" s="17"/>
      <c r="B2815" s="17"/>
      <c r="C2815" s="35"/>
      <c r="D2815" s="17"/>
      <c r="E2815" s="17"/>
      <c r="F2815" s="17"/>
      <c r="G2815" s="62">
        <f t="shared" si="551"/>
        <v>0</v>
      </c>
      <c r="H2815" s="17"/>
      <c r="I2815" s="17"/>
      <c r="J2815" s="17"/>
      <c r="K2815" s="17"/>
      <c r="L2815" s="17"/>
      <c r="M2815" s="17"/>
      <c r="N2815" s="17"/>
      <c r="O2815" s="17"/>
      <c r="P2815" s="115"/>
      <c r="Q2815" s="62">
        <f>IF(C2815&gt;A_Stammdaten!$B$12,0,SUM(G2815,H2815,J2815,K2815,M2815,N2815)-SUM(I2815,L2815,O2815,P2815))</f>
        <v>0</v>
      </c>
      <c r="R2815" s="17"/>
      <c r="S2815" s="17"/>
      <c r="T2815" s="17"/>
      <c r="U2815" s="62">
        <f t="shared" si="543"/>
        <v>0</v>
      </c>
      <c r="V2815" s="63">
        <f>IF(ISBLANK($B2815),0,VLOOKUP($B2815,Listen!$A$2:$C$45,2,FALSE))</f>
        <v>0</v>
      </c>
      <c r="W2815" s="63">
        <f>IF(ISBLANK($B2815),0,VLOOKUP($B2815,Listen!$A$2:$C$45,3,FALSE))</f>
        <v>0</v>
      </c>
      <c r="X2815" s="49">
        <f t="shared" si="555"/>
        <v>0</v>
      </c>
      <c r="Y2815" s="49">
        <f t="shared" si="554"/>
        <v>0</v>
      </c>
      <c r="Z2815" s="49">
        <f t="shared" si="554"/>
        <v>0</v>
      </c>
      <c r="AA2815" s="49">
        <f t="shared" si="554"/>
        <v>0</v>
      </c>
      <c r="AB2815" s="49">
        <f t="shared" si="554"/>
        <v>0</v>
      </c>
      <c r="AC2815" s="49">
        <f t="shared" si="554"/>
        <v>0</v>
      </c>
      <c r="AD2815" s="49">
        <f t="shared" si="554"/>
        <v>0</v>
      </c>
      <c r="AE2815" s="51">
        <f t="shared" si="553"/>
        <v>0</v>
      </c>
      <c r="AF2815" s="51">
        <f>IF(C2815=A_Stammdaten!$B$12,D_SAV!$U2815-D_SAV!$AG2815,HLOOKUP(A_Stammdaten!$B$12-1,$AH$4:$AN$4004,ROW(C2815)-3,FALSE)-$AG2815)</f>
        <v>0</v>
      </c>
      <c r="AG2815" s="51">
        <f>HLOOKUP(A_Stammdaten!$B$12,$AH$4:$AN$4004,ROW(C2815)-3,FALSE)</f>
        <v>0</v>
      </c>
      <c r="AH2815" s="51">
        <f t="shared" si="544"/>
        <v>0</v>
      </c>
      <c r="AI2815" s="51">
        <f t="shared" si="545"/>
        <v>0</v>
      </c>
      <c r="AJ2815" s="51">
        <f t="shared" si="546"/>
        <v>0</v>
      </c>
      <c r="AK2815" s="51">
        <f t="shared" si="547"/>
        <v>0</v>
      </c>
      <c r="AL2815" s="51">
        <f t="shared" si="548"/>
        <v>0</v>
      </c>
      <c r="AM2815" s="51">
        <f t="shared" si="549"/>
        <v>0</v>
      </c>
      <c r="AN2815" s="51">
        <f t="shared" si="550"/>
        <v>0</v>
      </c>
    </row>
    <row r="2816" spans="1:40" x14ac:dyDescent="0.25">
      <c r="A2816" s="17"/>
      <c r="B2816" s="17"/>
      <c r="C2816" s="35"/>
      <c r="D2816" s="17"/>
      <c r="E2816" s="17"/>
      <c r="F2816" s="17"/>
      <c r="G2816" s="62">
        <f t="shared" si="551"/>
        <v>0</v>
      </c>
      <c r="H2816" s="17"/>
      <c r="I2816" s="17"/>
      <c r="J2816" s="17"/>
      <c r="K2816" s="17"/>
      <c r="L2816" s="17"/>
      <c r="M2816" s="17"/>
      <c r="N2816" s="17"/>
      <c r="O2816" s="17"/>
      <c r="P2816" s="115"/>
      <c r="Q2816" s="62">
        <f>IF(C2816&gt;A_Stammdaten!$B$12,0,SUM(G2816,H2816,J2816,K2816,M2816,N2816)-SUM(I2816,L2816,O2816,P2816))</f>
        <v>0</v>
      </c>
      <c r="R2816" s="17"/>
      <c r="S2816" s="17"/>
      <c r="T2816" s="17"/>
      <c r="U2816" s="62">
        <f t="shared" si="543"/>
        <v>0</v>
      </c>
      <c r="V2816" s="63">
        <f>IF(ISBLANK($B2816),0,VLOOKUP($B2816,Listen!$A$2:$C$45,2,FALSE))</f>
        <v>0</v>
      </c>
      <c r="W2816" s="63">
        <f>IF(ISBLANK($B2816),0,VLOOKUP($B2816,Listen!$A$2:$C$45,3,FALSE))</f>
        <v>0</v>
      </c>
      <c r="X2816" s="49">
        <f t="shared" si="555"/>
        <v>0</v>
      </c>
      <c r="Y2816" s="49">
        <f t="shared" si="554"/>
        <v>0</v>
      </c>
      <c r="Z2816" s="49">
        <f t="shared" si="554"/>
        <v>0</v>
      </c>
      <c r="AA2816" s="49">
        <f t="shared" si="554"/>
        <v>0</v>
      </c>
      <c r="AB2816" s="49">
        <f t="shared" si="554"/>
        <v>0</v>
      </c>
      <c r="AC2816" s="49">
        <f t="shared" si="554"/>
        <v>0</v>
      </c>
      <c r="AD2816" s="49">
        <f t="shared" si="554"/>
        <v>0</v>
      </c>
      <c r="AE2816" s="51">
        <f t="shared" si="553"/>
        <v>0</v>
      </c>
      <c r="AF2816" s="51">
        <f>IF(C2816=A_Stammdaten!$B$12,D_SAV!$U2816-D_SAV!$AG2816,HLOOKUP(A_Stammdaten!$B$12-1,$AH$4:$AN$4004,ROW(C2816)-3,FALSE)-$AG2816)</f>
        <v>0</v>
      </c>
      <c r="AG2816" s="51">
        <f>HLOOKUP(A_Stammdaten!$B$12,$AH$4:$AN$4004,ROW(C2816)-3,FALSE)</f>
        <v>0</v>
      </c>
      <c r="AH2816" s="51">
        <f t="shared" si="544"/>
        <v>0</v>
      </c>
      <c r="AI2816" s="51">
        <f t="shared" si="545"/>
        <v>0</v>
      </c>
      <c r="AJ2816" s="51">
        <f t="shared" si="546"/>
        <v>0</v>
      </c>
      <c r="AK2816" s="51">
        <f t="shared" si="547"/>
        <v>0</v>
      </c>
      <c r="AL2816" s="51">
        <f t="shared" si="548"/>
        <v>0</v>
      </c>
      <c r="AM2816" s="51">
        <f t="shared" si="549"/>
        <v>0</v>
      </c>
      <c r="AN2816" s="51">
        <f t="shared" si="550"/>
        <v>0</v>
      </c>
    </row>
    <row r="2817" spans="1:40" x14ac:dyDescent="0.25">
      <c r="A2817" s="17"/>
      <c r="B2817" s="17"/>
      <c r="C2817" s="35"/>
      <c r="D2817" s="17"/>
      <c r="E2817" s="17"/>
      <c r="F2817" s="17"/>
      <c r="G2817" s="62">
        <f t="shared" si="551"/>
        <v>0</v>
      </c>
      <c r="H2817" s="17"/>
      <c r="I2817" s="17"/>
      <c r="J2817" s="17"/>
      <c r="K2817" s="17"/>
      <c r="L2817" s="17"/>
      <c r="M2817" s="17"/>
      <c r="N2817" s="17"/>
      <c r="O2817" s="17"/>
      <c r="P2817" s="115"/>
      <c r="Q2817" s="62">
        <f>IF(C2817&gt;A_Stammdaten!$B$12,0,SUM(G2817,H2817,J2817,K2817,M2817,N2817)-SUM(I2817,L2817,O2817,P2817))</f>
        <v>0</v>
      </c>
      <c r="R2817" s="17"/>
      <c r="S2817" s="17"/>
      <c r="T2817" s="17"/>
      <c r="U2817" s="62">
        <f t="shared" si="543"/>
        <v>0</v>
      </c>
      <c r="V2817" s="63">
        <f>IF(ISBLANK($B2817),0,VLOOKUP($B2817,Listen!$A$2:$C$45,2,FALSE))</f>
        <v>0</v>
      </c>
      <c r="W2817" s="63">
        <f>IF(ISBLANK($B2817),0,VLOOKUP($B2817,Listen!$A$2:$C$45,3,FALSE))</f>
        <v>0</v>
      </c>
      <c r="X2817" s="49">
        <f t="shared" si="555"/>
        <v>0</v>
      </c>
      <c r="Y2817" s="49">
        <f t="shared" si="554"/>
        <v>0</v>
      </c>
      <c r="Z2817" s="49">
        <f t="shared" si="554"/>
        <v>0</v>
      </c>
      <c r="AA2817" s="49">
        <f t="shared" si="554"/>
        <v>0</v>
      </c>
      <c r="AB2817" s="49">
        <f t="shared" si="554"/>
        <v>0</v>
      </c>
      <c r="AC2817" s="49">
        <f t="shared" si="554"/>
        <v>0</v>
      </c>
      <c r="AD2817" s="49">
        <f t="shared" si="554"/>
        <v>0</v>
      </c>
      <c r="AE2817" s="51">
        <f t="shared" si="553"/>
        <v>0</v>
      </c>
      <c r="AF2817" s="51">
        <f>IF(C2817=A_Stammdaten!$B$12,D_SAV!$U2817-D_SAV!$AG2817,HLOOKUP(A_Stammdaten!$B$12-1,$AH$4:$AN$4004,ROW(C2817)-3,FALSE)-$AG2817)</f>
        <v>0</v>
      </c>
      <c r="AG2817" s="51">
        <f>HLOOKUP(A_Stammdaten!$B$12,$AH$4:$AN$4004,ROW(C2817)-3,FALSE)</f>
        <v>0</v>
      </c>
      <c r="AH2817" s="51">
        <f t="shared" si="544"/>
        <v>0</v>
      </c>
      <c r="AI2817" s="51">
        <f t="shared" si="545"/>
        <v>0</v>
      </c>
      <c r="AJ2817" s="51">
        <f t="shared" si="546"/>
        <v>0</v>
      </c>
      <c r="AK2817" s="51">
        <f t="shared" si="547"/>
        <v>0</v>
      </c>
      <c r="AL2817" s="51">
        <f t="shared" si="548"/>
        <v>0</v>
      </c>
      <c r="AM2817" s="51">
        <f t="shared" si="549"/>
        <v>0</v>
      </c>
      <c r="AN2817" s="51">
        <f t="shared" si="550"/>
        <v>0</v>
      </c>
    </row>
    <row r="2818" spans="1:40" x14ac:dyDescent="0.25">
      <c r="A2818" s="17"/>
      <c r="B2818" s="17"/>
      <c r="C2818" s="35"/>
      <c r="D2818" s="17"/>
      <c r="E2818" s="17"/>
      <c r="F2818" s="17"/>
      <c r="G2818" s="62">
        <f t="shared" si="551"/>
        <v>0</v>
      </c>
      <c r="H2818" s="17"/>
      <c r="I2818" s="17"/>
      <c r="J2818" s="17"/>
      <c r="K2818" s="17"/>
      <c r="L2818" s="17"/>
      <c r="M2818" s="17"/>
      <c r="N2818" s="17"/>
      <c r="O2818" s="17"/>
      <c r="P2818" s="115"/>
      <c r="Q2818" s="62">
        <f>IF(C2818&gt;A_Stammdaten!$B$12,0,SUM(G2818,H2818,J2818,K2818,M2818,N2818)-SUM(I2818,L2818,O2818,P2818))</f>
        <v>0</v>
      </c>
      <c r="R2818" s="17"/>
      <c r="S2818" s="17"/>
      <c r="T2818" s="17"/>
      <c r="U2818" s="62">
        <f t="shared" si="543"/>
        <v>0</v>
      </c>
      <c r="V2818" s="63">
        <f>IF(ISBLANK($B2818),0,VLOOKUP($B2818,Listen!$A$2:$C$45,2,FALSE))</f>
        <v>0</v>
      </c>
      <c r="W2818" s="63">
        <f>IF(ISBLANK($B2818),0,VLOOKUP($B2818,Listen!$A$2:$C$45,3,FALSE))</f>
        <v>0</v>
      </c>
      <c r="X2818" s="49">
        <f t="shared" si="555"/>
        <v>0</v>
      </c>
      <c r="Y2818" s="49">
        <f t="shared" si="554"/>
        <v>0</v>
      </c>
      <c r="Z2818" s="49">
        <f t="shared" si="554"/>
        <v>0</v>
      </c>
      <c r="AA2818" s="49">
        <f t="shared" si="554"/>
        <v>0</v>
      </c>
      <c r="AB2818" s="49">
        <f t="shared" si="554"/>
        <v>0</v>
      </c>
      <c r="AC2818" s="49">
        <f t="shared" si="554"/>
        <v>0</v>
      </c>
      <c r="AD2818" s="49">
        <f t="shared" si="554"/>
        <v>0</v>
      </c>
      <c r="AE2818" s="51">
        <f t="shared" si="553"/>
        <v>0</v>
      </c>
      <c r="AF2818" s="51">
        <f>IF(C2818=A_Stammdaten!$B$12,D_SAV!$U2818-D_SAV!$AG2818,HLOOKUP(A_Stammdaten!$B$12-1,$AH$4:$AN$4004,ROW(C2818)-3,FALSE)-$AG2818)</f>
        <v>0</v>
      </c>
      <c r="AG2818" s="51">
        <f>HLOOKUP(A_Stammdaten!$B$12,$AH$4:$AN$4004,ROW(C2818)-3,FALSE)</f>
        <v>0</v>
      </c>
      <c r="AH2818" s="51">
        <f t="shared" si="544"/>
        <v>0</v>
      </c>
      <c r="AI2818" s="51">
        <f t="shared" si="545"/>
        <v>0</v>
      </c>
      <c r="AJ2818" s="51">
        <f t="shared" si="546"/>
        <v>0</v>
      </c>
      <c r="AK2818" s="51">
        <f t="shared" si="547"/>
        <v>0</v>
      </c>
      <c r="AL2818" s="51">
        <f t="shared" si="548"/>
        <v>0</v>
      </c>
      <c r="AM2818" s="51">
        <f t="shared" si="549"/>
        <v>0</v>
      </c>
      <c r="AN2818" s="51">
        <f t="shared" si="550"/>
        <v>0</v>
      </c>
    </row>
    <row r="2819" spans="1:40" x14ac:dyDescent="0.25">
      <c r="A2819" s="17"/>
      <c r="B2819" s="17"/>
      <c r="C2819" s="35"/>
      <c r="D2819" s="17"/>
      <c r="E2819" s="17"/>
      <c r="F2819" s="17"/>
      <c r="G2819" s="62">
        <f t="shared" si="551"/>
        <v>0</v>
      </c>
      <c r="H2819" s="17"/>
      <c r="I2819" s="17"/>
      <c r="J2819" s="17"/>
      <c r="K2819" s="17"/>
      <c r="L2819" s="17"/>
      <c r="M2819" s="17"/>
      <c r="N2819" s="17"/>
      <c r="O2819" s="17"/>
      <c r="P2819" s="115"/>
      <c r="Q2819" s="62">
        <f>IF(C2819&gt;A_Stammdaten!$B$12,0,SUM(G2819,H2819,J2819,K2819,M2819,N2819)-SUM(I2819,L2819,O2819,P2819))</f>
        <v>0</v>
      </c>
      <c r="R2819" s="17"/>
      <c r="S2819" s="17"/>
      <c r="T2819" s="17"/>
      <c r="U2819" s="62">
        <f t="shared" si="543"/>
        <v>0</v>
      </c>
      <c r="V2819" s="63">
        <f>IF(ISBLANK($B2819),0,VLOOKUP($B2819,Listen!$A$2:$C$45,2,FALSE))</f>
        <v>0</v>
      </c>
      <c r="W2819" s="63">
        <f>IF(ISBLANK($B2819),0,VLOOKUP($B2819,Listen!$A$2:$C$45,3,FALSE))</f>
        <v>0</v>
      </c>
      <c r="X2819" s="49">
        <f t="shared" si="555"/>
        <v>0</v>
      </c>
      <c r="Y2819" s="49">
        <f t="shared" si="554"/>
        <v>0</v>
      </c>
      <c r="Z2819" s="49">
        <f t="shared" si="554"/>
        <v>0</v>
      </c>
      <c r="AA2819" s="49">
        <f t="shared" si="554"/>
        <v>0</v>
      </c>
      <c r="AB2819" s="49">
        <f t="shared" si="554"/>
        <v>0</v>
      </c>
      <c r="AC2819" s="49">
        <f t="shared" si="554"/>
        <v>0</v>
      </c>
      <c r="AD2819" s="49">
        <f t="shared" si="554"/>
        <v>0</v>
      </c>
      <c r="AE2819" s="51">
        <f t="shared" si="553"/>
        <v>0</v>
      </c>
      <c r="AF2819" s="51">
        <f>IF(C2819=A_Stammdaten!$B$12,D_SAV!$U2819-D_SAV!$AG2819,HLOOKUP(A_Stammdaten!$B$12-1,$AH$4:$AN$4004,ROW(C2819)-3,FALSE)-$AG2819)</f>
        <v>0</v>
      </c>
      <c r="AG2819" s="51">
        <f>HLOOKUP(A_Stammdaten!$B$12,$AH$4:$AN$4004,ROW(C2819)-3,FALSE)</f>
        <v>0</v>
      </c>
      <c r="AH2819" s="51">
        <f t="shared" si="544"/>
        <v>0</v>
      </c>
      <c r="AI2819" s="51">
        <f t="shared" si="545"/>
        <v>0</v>
      </c>
      <c r="AJ2819" s="51">
        <f t="shared" si="546"/>
        <v>0</v>
      </c>
      <c r="AK2819" s="51">
        <f t="shared" si="547"/>
        <v>0</v>
      </c>
      <c r="AL2819" s="51">
        <f t="shared" si="548"/>
        <v>0</v>
      </c>
      <c r="AM2819" s="51">
        <f t="shared" si="549"/>
        <v>0</v>
      </c>
      <c r="AN2819" s="51">
        <f t="shared" si="550"/>
        <v>0</v>
      </c>
    </row>
    <row r="2820" spans="1:40" x14ac:dyDescent="0.25">
      <c r="A2820" s="17"/>
      <c r="B2820" s="17"/>
      <c r="C2820" s="35"/>
      <c r="D2820" s="17"/>
      <c r="E2820" s="17"/>
      <c r="F2820" s="17"/>
      <c r="G2820" s="62">
        <f t="shared" si="551"/>
        <v>0</v>
      </c>
      <c r="H2820" s="17"/>
      <c r="I2820" s="17"/>
      <c r="J2820" s="17"/>
      <c r="K2820" s="17"/>
      <c r="L2820" s="17"/>
      <c r="M2820" s="17"/>
      <c r="N2820" s="17"/>
      <c r="O2820" s="17"/>
      <c r="P2820" s="115"/>
      <c r="Q2820" s="62">
        <f>IF(C2820&gt;A_Stammdaten!$B$12,0,SUM(G2820,H2820,J2820,K2820,M2820,N2820)-SUM(I2820,L2820,O2820,P2820))</f>
        <v>0</v>
      </c>
      <c r="R2820" s="17"/>
      <c r="S2820" s="17"/>
      <c r="T2820" s="17"/>
      <c r="U2820" s="62">
        <f t="shared" si="543"/>
        <v>0</v>
      </c>
      <c r="V2820" s="63">
        <f>IF(ISBLANK($B2820),0,VLOOKUP($B2820,Listen!$A$2:$C$45,2,FALSE))</f>
        <v>0</v>
      </c>
      <c r="W2820" s="63">
        <f>IF(ISBLANK($B2820),0,VLOOKUP($B2820,Listen!$A$2:$C$45,3,FALSE))</f>
        <v>0</v>
      </c>
      <c r="X2820" s="49">
        <f t="shared" si="555"/>
        <v>0</v>
      </c>
      <c r="Y2820" s="49">
        <f t="shared" si="554"/>
        <v>0</v>
      </c>
      <c r="Z2820" s="49">
        <f t="shared" si="554"/>
        <v>0</v>
      </c>
      <c r="AA2820" s="49">
        <f t="shared" si="554"/>
        <v>0</v>
      </c>
      <c r="AB2820" s="49">
        <f t="shared" si="554"/>
        <v>0</v>
      </c>
      <c r="AC2820" s="49">
        <f t="shared" si="554"/>
        <v>0</v>
      </c>
      <c r="AD2820" s="49">
        <f t="shared" si="554"/>
        <v>0</v>
      </c>
      <c r="AE2820" s="51">
        <f t="shared" si="553"/>
        <v>0</v>
      </c>
      <c r="AF2820" s="51">
        <f>IF(C2820=A_Stammdaten!$B$12,D_SAV!$U2820-D_SAV!$AG2820,HLOOKUP(A_Stammdaten!$B$12-1,$AH$4:$AN$4004,ROW(C2820)-3,FALSE)-$AG2820)</f>
        <v>0</v>
      </c>
      <c r="AG2820" s="51">
        <f>HLOOKUP(A_Stammdaten!$B$12,$AH$4:$AN$4004,ROW(C2820)-3,FALSE)</f>
        <v>0</v>
      </c>
      <c r="AH2820" s="51">
        <f t="shared" si="544"/>
        <v>0</v>
      </c>
      <c r="AI2820" s="51">
        <f t="shared" si="545"/>
        <v>0</v>
      </c>
      <c r="AJ2820" s="51">
        <f t="shared" si="546"/>
        <v>0</v>
      </c>
      <c r="AK2820" s="51">
        <f t="shared" si="547"/>
        <v>0</v>
      </c>
      <c r="AL2820" s="51">
        <f t="shared" si="548"/>
        <v>0</v>
      </c>
      <c r="AM2820" s="51">
        <f t="shared" si="549"/>
        <v>0</v>
      </c>
      <c r="AN2820" s="51">
        <f t="shared" si="550"/>
        <v>0</v>
      </c>
    </row>
    <row r="2821" spans="1:40" x14ac:dyDescent="0.25">
      <c r="A2821" s="17"/>
      <c r="B2821" s="17"/>
      <c r="C2821" s="35"/>
      <c r="D2821" s="17"/>
      <c r="E2821" s="17"/>
      <c r="F2821" s="17"/>
      <c r="G2821" s="62">
        <f t="shared" si="551"/>
        <v>0</v>
      </c>
      <c r="H2821" s="17"/>
      <c r="I2821" s="17"/>
      <c r="J2821" s="17"/>
      <c r="K2821" s="17"/>
      <c r="L2821" s="17"/>
      <c r="M2821" s="17"/>
      <c r="N2821" s="17"/>
      <c r="O2821" s="17"/>
      <c r="P2821" s="115"/>
      <c r="Q2821" s="62">
        <f>IF(C2821&gt;A_Stammdaten!$B$12,0,SUM(G2821,H2821,J2821,K2821,M2821,N2821)-SUM(I2821,L2821,O2821,P2821))</f>
        <v>0</v>
      </c>
      <c r="R2821" s="17"/>
      <c r="S2821" s="17"/>
      <c r="T2821" s="17"/>
      <c r="U2821" s="62">
        <f t="shared" ref="U2821:U2884" si="556">Q2821-SUM(R2821:T2821)</f>
        <v>0</v>
      </c>
      <c r="V2821" s="63">
        <f>IF(ISBLANK($B2821),0,VLOOKUP($B2821,Listen!$A$2:$C$45,2,FALSE))</f>
        <v>0</v>
      </c>
      <c r="W2821" s="63">
        <f>IF(ISBLANK($B2821),0,VLOOKUP($B2821,Listen!$A$2:$C$45,3,FALSE))</f>
        <v>0</v>
      </c>
      <c r="X2821" s="49">
        <f t="shared" si="555"/>
        <v>0</v>
      </c>
      <c r="Y2821" s="49">
        <f t="shared" si="554"/>
        <v>0</v>
      </c>
      <c r="Z2821" s="49">
        <f t="shared" si="554"/>
        <v>0</v>
      </c>
      <c r="AA2821" s="49">
        <f t="shared" si="554"/>
        <v>0</v>
      </c>
      <c r="AB2821" s="49">
        <f t="shared" si="554"/>
        <v>0</v>
      </c>
      <c r="AC2821" s="49">
        <f t="shared" si="554"/>
        <v>0</v>
      </c>
      <c r="AD2821" s="49">
        <f t="shared" si="554"/>
        <v>0</v>
      </c>
      <c r="AE2821" s="51">
        <f t="shared" si="553"/>
        <v>0</v>
      </c>
      <c r="AF2821" s="51">
        <f>IF(C2821=A_Stammdaten!$B$12,D_SAV!$U2821-D_SAV!$AG2821,HLOOKUP(A_Stammdaten!$B$12-1,$AH$4:$AN$4004,ROW(C2821)-3,FALSE)-$AG2821)</f>
        <v>0</v>
      </c>
      <c r="AG2821" s="51">
        <f>HLOOKUP(A_Stammdaten!$B$12,$AH$4:$AN$4004,ROW(C2821)-3,FALSE)</f>
        <v>0</v>
      </c>
      <c r="AH2821" s="51">
        <f t="shared" ref="AH2821:AH2884" si="557">IF(OR($C2821=0,$U2821=0),0,IF($C2821&lt;=AH$4,$U2821-$U2821/X2821*(AH$4-$C2821+1),0))</f>
        <v>0</v>
      </c>
      <c r="AI2821" s="51">
        <f t="shared" ref="AI2821:AI2884" si="558">IF(OR($C2821=0,$U2821=0,Y2821-(AI$4-$C2821)=0),0,IF($C2821&lt;AI$4,AH2821-AH2821/(Y2821-(AI$4-$C2821)),IF($C2821=AI$4,$U2821-$U2821/Y2821,0)))</f>
        <v>0</v>
      </c>
      <c r="AJ2821" s="51">
        <f t="shared" ref="AJ2821:AJ2884" si="559">IF(OR($C2821=0,$U2821=0,Z2821-(AJ$4-$C2821)=0),0,IF($C2821&lt;AJ$4,AI2821-AI2821/(Z2821-(AJ$4-$C2821)),IF($C2821=AJ$4,$U2821-$U2821/Z2821,0)))</f>
        <v>0</v>
      </c>
      <c r="AK2821" s="51">
        <f t="shared" ref="AK2821:AK2884" si="560">IF(OR($C2821=0,$U2821=0,AA2821-(AK$4-$C2821)=0),0,IF($C2821&lt;AK$4,AJ2821-AJ2821/(AA2821-(AK$4-$C2821)),IF($C2821=AK$4,$U2821-$U2821/AA2821,0)))</f>
        <v>0</v>
      </c>
      <c r="AL2821" s="51">
        <f t="shared" ref="AL2821:AL2884" si="561">IF(OR($C2821=0,$U2821=0,AB2821-(AL$4-$C2821)=0),0,IF($C2821&lt;AL$4,AK2821-AK2821/(AB2821-(AL$4-$C2821)),IF($C2821=AL$4,$U2821-$U2821/AB2821,0)))</f>
        <v>0</v>
      </c>
      <c r="AM2821" s="51">
        <f t="shared" ref="AM2821:AM2884" si="562">IF(OR($C2821=0,$U2821=0,AC2821-(AM$4-$C2821)=0),0,IF($C2821&lt;AM$4,AL2821-AL2821/(AC2821-(AM$4-$C2821)),IF($C2821=AM$4,$U2821-$U2821/AC2821,0)))</f>
        <v>0</v>
      </c>
      <c r="AN2821" s="51">
        <f t="shared" ref="AN2821:AN2884" si="563">IF(OR($C2821=0,$U2821=0,AD2821-(AN$4-$C2821)=0),0,IF($C2821&lt;AN$4,AM2821-AM2821/(AD2821-(AN$4-$C2821)),IF($C2821=AN$4,$U2821-$U2821/AD2821,0)))</f>
        <v>0</v>
      </c>
    </row>
    <row r="2822" spans="1:40" x14ac:dyDescent="0.25">
      <c r="A2822" s="17"/>
      <c r="B2822" s="17"/>
      <c r="C2822" s="35"/>
      <c r="D2822" s="17"/>
      <c r="E2822" s="17"/>
      <c r="F2822" s="17"/>
      <c r="G2822" s="62">
        <f t="shared" ref="G2822:G2885" si="564">D2822*E2822/100</f>
        <v>0</v>
      </c>
      <c r="H2822" s="17"/>
      <c r="I2822" s="17"/>
      <c r="J2822" s="17"/>
      <c r="K2822" s="17"/>
      <c r="L2822" s="17"/>
      <c r="M2822" s="17"/>
      <c r="N2822" s="17"/>
      <c r="O2822" s="17"/>
      <c r="P2822" s="115"/>
      <c r="Q2822" s="62">
        <f>IF(C2822&gt;A_Stammdaten!$B$12,0,SUM(G2822,H2822,J2822,K2822,M2822,N2822)-SUM(I2822,L2822,O2822,P2822))</f>
        <v>0</v>
      </c>
      <c r="R2822" s="17"/>
      <c r="S2822" s="17"/>
      <c r="T2822" s="17"/>
      <c r="U2822" s="62">
        <f t="shared" si="556"/>
        <v>0</v>
      </c>
      <c r="V2822" s="63">
        <f>IF(ISBLANK($B2822),0,VLOOKUP($B2822,Listen!$A$2:$C$45,2,FALSE))</f>
        <v>0</v>
      </c>
      <c r="W2822" s="63">
        <f>IF(ISBLANK($B2822),0,VLOOKUP($B2822,Listen!$A$2:$C$45,3,FALSE))</f>
        <v>0</v>
      </c>
      <c r="X2822" s="49">
        <f t="shared" si="555"/>
        <v>0</v>
      </c>
      <c r="Y2822" s="49">
        <f t="shared" si="554"/>
        <v>0</v>
      </c>
      <c r="Z2822" s="49">
        <f t="shared" si="554"/>
        <v>0</v>
      </c>
      <c r="AA2822" s="49">
        <f t="shared" si="554"/>
        <v>0</v>
      </c>
      <c r="AB2822" s="49">
        <f t="shared" si="554"/>
        <v>0</v>
      </c>
      <c r="AC2822" s="49">
        <f t="shared" si="554"/>
        <v>0</v>
      </c>
      <c r="AD2822" s="49">
        <f t="shared" si="554"/>
        <v>0</v>
      </c>
      <c r="AE2822" s="51">
        <f t="shared" si="553"/>
        <v>0</v>
      </c>
      <c r="AF2822" s="51">
        <f>IF(C2822=A_Stammdaten!$B$12,D_SAV!$U2822-D_SAV!$AG2822,HLOOKUP(A_Stammdaten!$B$12-1,$AH$4:$AN$4004,ROW(C2822)-3,FALSE)-$AG2822)</f>
        <v>0</v>
      </c>
      <c r="AG2822" s="51">
        <f>HLOOKUP(A_Stammdaten!$B$12,$AH$4:$AN$4004,ROW(C2822)-3,FALSE)</f>
        <v>0</v>
      </c>
      <c r="AH2822" s="51">
        <f t="shared" si="557"/>
        <v>0</v>
      </c>
      <c r="AI2822" s="51">
        <f t="shared" si="558"/>
        <v>0</v>
      </c>
      <c r="AJ2822" s="51">
        <f t="shared" si="559"/>
        <v>0</v>
      </c>
      <c r="AK2822" s="51">
        <f t="shared" si="560"/>
        <v>0</v>
      </c>
      <c r="AL2822" s="51">
        <f t="shared" si="561"/>
        <v>0</v>
      </c>
      <c r="AM2822" s="51">
        <f t="shared" si="562"/>
        <v>0</v>
      </c>
      <c r="AN2822" s="51">
        <f t="shared" si="563"/>
        <v>0</v>
      </c>
    </row>
    <row r="2823" spans="1:40" x14ac:dyDescent="0.25">
      <c r="A2823" s="17"/>
      <c r="B2823" s="17"/>
      <c r="C2823" s="35"/>
      <c r="D2823" s="17"/>
      <c r="E2823" s="17"/>
      <c r="F2823" s="17"/>
      <c r="G2823" s="62">
        <f t="shared" si="564"/>
        <v>0</v>
      </c>
      <c r="H2823" s="17"/>
      <c r="I2823" s="17"/>
      <c r="J2823" s="17"/>
      <c r="K2823" s="17"/>
      <c r="L2823" s="17"/>
      <c r="M2823" s="17"/>
      <c r="N2823" s="17"/>
      <c r="O2823" s="17"/>
      <c r="P2823" s="115"/>
      <c r="Q2823" s="62">
        <f>IF(C2823&gt;A_Stammdaten!$B$12,0,SUM(G2823,H2823,J2823,K2823,M2823,N2823)-SUM(I2823,L2823,O2823,P2823))</f>
        <v>0</v>
      </c>
      <c r="R2823" s="17"/>
      <c r="S2823" s="17"/>
      <c r="T2823" s="17"/>
      <c r="U2823" s="62">
        <f t="shared" si="556"/>
        <v>0</v>
      </c>
      <c r="V2823" s="63">
        <f>IF(ISBLANK($B2823),0,VLOOKUP($B2823,Listen!$A$2:$C$45,2,FALSE))</f>
        <v>0</v>
      </c>
      <c r="W2823" s="63">
        <f>IF(ISBLANK($B2823),0,VLOOKUP($B2823,Listen!$A$2:$C$45,3,FALSE))</f>
        <v>0</v>
      </c>
      <c r="X2823" s="49">
        <f t="shared" si="555"/>
        <v>0</v>
      </c>
      <c r="Y2823" s="49">
        <f t="shared" si="554"/>
        <v>0</v>
      </c>
      <c r="Z2823" s="49">
        <f t="shared" si="554"/>
        <v>0</v>
      </c>
      <c r="AA2823" s="49">
        <f t="shared" si="554"/>
        <v>0</v>
      </c>
      <c r="AB2823" s="49">
        <f t="shared" si="554"/>
        <v>0</v>
      </c>
      <c r="AC2823" s="49">
        <f t="shared" si="554"/>
        <v>0</v>
      </c>
      <c r="AD2823" s="49">
        <f t="shared" si="554"/>
        <v>0</v>
      </c>
      <c r="AE2823" s="51">
        <f t="shared" si="553"/>
        <v>0</v>
      </c>
      <c r="AF2823" s="51">
        <f>IF(C2823=A_Stammdaten!$B$12,D_SAV!$U2823-D_SAV!$AG2823,HLOOKUP(A_Stammdaten!$B$12-1,$AH$4:$AN$4004,ROW(C2823)-3,FALSE)-$AG2823)</f>
        <v>0</v>
      </c>
      <c r="AG2823" s="51">
        <f>HLOOKUP(A_Stammdaten!$B$12,$AH$4:$AN$4004,ROW(C2823)-3,FALSE)</f>
        <v>0</v>
      </c>
      <c r="AH2823" s="51">
        <f t="shared" si="557"/>
        <v>0</v>
      </c>
      <c r="AI2823" s="51">
        <f t="shared" si="558"/>
        <v>0</v>
      </c>
      <c r="AJ2823" s="51">
        <f t="shared" si="559"/>
        <v>0</v>
      </c>
      <c r="AK2823" s="51">
        <f t="shared" si="560"/>
        <v>0</v>
      </c>
      <c r="AL2823" s="51">
        <f t="shared" si="561"/>
        <v>0</v>
      </c>
      <c r="AM2823" s="51">
        <f t="shared" si="562"/>
        <v>0</v>
      </c>
      <c r="AN2823" s="51">
        <f t="shared" si="563"/>
        <v>0</v>
      </c>
    </row>
    <row r="2824" spans="1:40" x14ac:dyDescent="0.25">
      <c r="A2824" s="17"/>
      <c r="B2824" s="17"/>
      <c r="C2824" s="35"/>
      <c r="D2824" s="17"/>
      <c r="E2824" s="17"/>
      <c r="F2824" s="17"/>
      <c r="G2824" s="62">
        <f t="shared" si="564"/>
        <v>0</v>
      </c>
      <c r="H2824" s="17"/>
      <c r="I2824" s="17"/>
      <c r="J2824" s="17"/>
      <c r="K2824" s="17"/>
      <c r="L2824" s="17"/>
      <c r="M2824" s="17"/>
      <c r="N2824" s="17"/>
      <c r="O2824" s="17"/>
      <c r="P2824" s="115"/>
      <c r="Q2824" s="62">
        <f>IF(C2824&gt;A_Stammdaten!$B$12,0,SUM(G2824,H2824,J2824,K2824,M2824,N2824)-SUM(I2824,L2824,O2824,P2824))</f>
        <v>0</v>
      </c>
      <c r="R2824" s="17"/>
      <c r="S2824" s="17"/>
      <c r="T2824" s="17"/>
      <c r="U2824" s="62">
        <f t="shared" si="556"/>
        <v>0</v>
      </c>
      <c r="V2824" s="63">
        <f>IF(ISBLANK($B2824),0,VLOOKUP($B2824,Listen!$A$2:$C$45,2,FALSE))</f>
        <v>0</v>
      </c>
      <c r="W2824" s="63">
        <f>IF(ISBLANK($B2824),0,VLOOKUP($B2824,Listen!$A$2:$C$45,3,FALSE))</f>
        <v>0</v>
      </c>
      <c r="X2824" s="49">
        <f t="shared" si="555"/>
        <v>0</v>
      </c>
      <c r="Y2824" s="49">
        <f t="shared" si="554"/>
        <v>0</v>
      </c>
      <c r="Z2824" s="49">
        <f t="shared" si="554"/>
        <v>0</v>
      </c>
      <c r="AA2824" s="49">
        <f t="shared" si="554"/>
        <v>0</v>
      </c>
      <c r="AB2824" s="49">
        <f t="shared" si="554"/>
        <v>0</v>
      </c>
      <c r="AC2824" s="49">
        <f t="shared" si="554"/>
        <v>0</v>
      </c>
      <c r="AD2824" s="49">
        <f t="shared" si="554"/>
        <v>0</v>
      </c>
      <c r="AE2824" s="51">
        <f t="shared" si="553"/>
        <v>0</v>
      </c>
      <c r="AF2824" s="51">
        <f>IF(C2824=A_Stammdaten!$B$12,D_SAV!$U2824-D_SAV!$AG2824,HLOOKUP(A_Stammdaten!$B$12-1,$AH$4:$AN$4004,ROW(C2824)-3,FALSE)-$AG2824)</f>
        <v>0</v>
      </c>
      <c r="AG2824" s="51">
        <f>HLOOKUP(A_Stammdaten!$B$12,$AH$4:$AN$4004,ROW(C2824)-3,FALSE)</f>
        <v>0</v>
      </c>
      <c r="AH2824" s="51">
        <f t="shared" si="557"/>
        <v>0</v>
      </c>
      <c r="AI2824" s="51">
        <f t="shared" si="558"/>
        <v>0</v>
      </c>
      <c r="AJ2824" s="51">
        <f t="shared" si="559"/>
        <v>0</v>
      </c>
      <c r="AK2824" s="51">
        <f t="shared" si="560"/>
        <v>0</v>
      </c>
      <c r="AL2824" s="51">
        <f t="shared" si="561"/>
        <v>0</v>
      </c>
      <c r="AM2824" s="51">
        <f t="shared" si="562"/>
        <v>0</v>
      </c>
      <c r="AN2824" s="51">
        <f t="shared" si="563"/>
        <v>0</v>
      </c>
    </row>
    <row r="2825" spans="1:40" x14ac:dyDescent="0.25">
      <c r="A2825" s="17"/>
      <c r="B2825" s="17"/>
      <c r="C2825" s="35"/>
      <c r="D2825" s="17"/>
      <c r="E2825" s="17"/>
      <c r="F2825" s="17"/>
      <c r="G2825" s="62">
        <f t="shared" si="564"/>
        <v>0</v>
      </c>
      <c r="H2825" s="17"/>
      <c r="I2825" s="17"/>
      <c r="J2825" s="17"/>
      <c r="K2825" s="17"/>
      <c r="L2825" s="17"/>
      <c r="M2825" s="17"/>
      <c r="N2825" s="17"/>
      <c r="O2825" s="17"/>
      <c r="P2825" s="115"/>
      <c r="Q2825" s="62">
        <f>IF(C2825&gt;A_Stammdaten!$B$12,0,SUM(G2825,H2825,J2825,K2825,M2825,N2825)-SUM(I2825,L2825,O2825,P2825))</f>
        <v>0</v>
      </c>
      <c r="R2825" s="17"/>
      <c r="S2825" s="17"/>
      <c r="T2825" s="17"/>
      <c r="U2825" s="62">
        <f t="shared" si="556"/>
        <v>0</v>
      </c>
      <c r="V2825" s="63">
        <f>IF(ISBLANK($B2825),0,VLOOKUP($B2825,Listen!$A$2:$C$45,2,FALSE))</f>
        <v>0</v>
      </c>
      <c r="W2825" s="63">
        <f>IF(ISBLANK($B2825),0,VLOOKUP($B2825,Listen!$A$2:$C$45,3,FALSE))</f>
        <v>0</v>
      </c>
      <c r="X2825" s="49">
        <f t="shared" si="555"/>
        <v>0</v>
      </c>
      <c r="Y2825" s="49">
        <f t="shared" si="554"/>
        <v>0</v>
      </c>
      <c r="Z2825" s="49">
        <f t="shared" si="554"/>
        <v>0</v>
      </c>
      <c r="AA2825" s="49">
        <f t="shared" si="554"/>
        <v>0</v>
      </c>
      <c r="AB2825" s="49">
        <f t="shared" si="554"/>
        <v>0</v>
      </c>
      <c r="AC2825" s="49">
        <f t="shared" si="554"/>
        <v>0</v>
      </c>
      <c r="AD2825" s="49">
        <f t="shared" si="554"/>
        <v>0</v>
      </c>
      <c r="AE2825" s="51">
        <f t="shared" si="553"/>
        <v>0</v>
      </c>
      <c r="AF2825" s="51">
        <f>IF(C2825=A_Stammdaten!$B$12,D_SAV!$U2825-D_SAV!$AG2825,HLOOKUP(A_Stammdaten!$B$12-1,$AH$4:$AN$4004,ROW(C2825)-3,FALSE)-$AG2825)</f>
        <v>0</v>
      </c>
      <c r="AG2825" s="51">
        <f>HLOOKUP(A_Stammdaten!$B$12,$AH$4:$AN$4004,ROW(C2825)-3,FALSE)</f>
        <v>0</v>
      </c>
      <c r="AH2825" s="51">
        <f t="shared" si="557"/>
        <v>0</v>
      </c>
      <c r="AI2825" s="51">
        <f t="shared" si="558"/>
        <v>0</v>
      </c>
      <c r="AJ2825" s="51">
        <f t="shared" si="559"/>
        <v>0</v>
      </c>
      <c r="AK2825" s="51">
        <f t="shared" si="560"/>
        <v>0</v>
      </c>
      <c r="AL2825" s="51">
        <f t="shared" si="561"/>
        <v>0</v>
      </c>
      <c r="AM2825" s="51">
        <f t="shared" si="562"/>
        <v>0</v>
      </c>
      <c r="AN2825" s="51">
        <f t="shared" si="563"/>
        <v>0</v>
      </c>
    </row>
    <row r="2826" spans="1:40" x14ac:dyDescent="0.25">
      <c r="A2826" s="17"/>
      <c r="B2826" s="17"/>
      <c r="C2826" s="35"/>
      <c r="D2826" s="17"/>
      <c r="E2826" s="17"/>
      <c r="F2826" s="17"/>
      <c r="G2826" s="62">
        <f t="shared" si="564"/>
        <v>0</v>
      </c>
      <c r="H2826" s="17"/>
      <c r="I2826" s="17"/>
      <c r="J2826" s="17"/>
      <c r="K2826" s="17"/>
      <c r="L2826" s="17"/>
      <c r="M2826" s="17"/>
      <c r="N2826" s="17"/>
      <c r="O2826" s="17"/>
      <c r="P2826" s="115"/>
      <c r="Q2826" s="62">
        <f>IF(C2826&gt;A_Stammdaten!$B$12,0,SUM(G2826,H2826,J2826,K2826,M2826,N2826)-SUM(I2826,L2826,O2826,P2826))</f>
        <v>0</v>
      </c>
      <c r="R2826" s="17"/>
      <c r="S2826" s="17"/>
      <c r="T2826" s="17"/>
      <c r="U2826" s="62">
        <f t="shared" si="556"/>
        <v>0</v>
      </c>
      <c r="V2826" s="63">
        <f>IF(ISBLANK($B2826),0,VLOOKUP($B2826,Listen!$A$2:$C$45,2,FALSE))</f>
        <v>0</v>
      </c>
      <c r="W2826" s="63">
        <f>IF(ISBLANK($B2826),0,VLOOKUP($B2826,Listen!$A$2:$C$45,3,FALSE))</f>
        <v>0</v>
      </c>
      <c r="X2826" s="49">
        <f t="shared" si="555"/>
        <v>0</v>
      </c>
      <c r="Y2826" s="49">
        <f t="shared" si="554"/>
        <v>0</v>
      </c>
      <c r="Z2826" s="49">
        <f t="shared" si="554"/>
        <v>0</v>
      </c>
      <c r="AA2826" s="49">
        <f t="shared" si="554"/>
        <v>0</v>
      </c>
      <c r="AB2826" s="49">
        <f t="shared" si="554"/>
        <v>0</v>
      </c>
      <c r="AC2826" s="49">
        <f t="shared" si="554"/>
        <v>0</v>
      </c>
      <c r="AD2826" s="49">
        <f t="shared" si="554"/>
        <v>0</v>
      </c>
      <c r="AE2826" s="51">
        <f t="shared" si="553"/>
        <v>0</v>
      </c>
      <c r="AF2826" s="51">
        <f>IF(C2826=A_Stammdaten!$B$12,D_SAV!$U2826-D_SAV!$AG2826,HLOOKUP(A_Stammdaten!$B$12-1,$AH$4:$AN$4004,ROW(C2826)-3,FALSE)-$AG2826)</f>
        <v>0</v>
      </c>
      <c r="AG2826" s="51">
        <f>HLOOKUP(A_Stammdaten!$B$12,$AH$4:$AN$4004,ROW(C2826)-3,FALSE)</f>
        <v>0</v>
      </c>
      <c r="AH2826" s="51">
        <f t="shared" si="557"/>
        <v>0</v>
      </c>
      <c r="AI2826" s="51">
        <f t="shared" si="558"/>
        <v>0</v>
      </c>
      <c r="AJ2826" s="51">
        <f t="shared" si="559"/>
        <v>0</v>
      </c>
      <c r="AK2826" s="51">
        <f t="shared" si="560"/>
        <v>0</v>
      </c>
      <c r="AL2826" s="51">
        <f t="shared" si="561"/>
        <v>0</v>
      </c>
      <c r="AM2826" s="51">
        <f t="shared" si="562"/>
        <v>0</v>
      </c>
      <c r="AN2826" s="51">
        <f t="shared" si="563"/>
        <v>0</v>
      </c>
    </row>
    <row r="2827" spans="1:40" x14ac:dyDescent="0.25">
      <c r="A2827" s="17"/>
      <c r="B2827" s="17"/>
      <c r="C2827" s="35"/>
      <c r="D2827" s="17"/>
      <c r="E2827" s="17"/>
      <c r="F2827" s="17"/>
      <c r="G2827" s="62">
        <f t="shared" si="564"/>
        <v>0</v>
      </c>
      <c r="H2827" s="17"/>
      <c r="I2827" s="17"/>
      <c r="J2827" s="17"/>
      <c r="K2827" s="17"/>
      <c r="L2827" s="17"/>
      <c r="M2827" s="17"/>
      <c r="N2827" s="17"/>
      <c r="O2827" s="17"/>
      <c r="P2827" s="115"/>
      <c r="Q2827" s="62">
        <f>IF(C2827&gt;A_Stammdaten!$B$12,0,SUM(G2827,H2827,J2827,K2827,M2827,N2827)-SUM(I2827,L2827,O2827,P2827))</f>
        <v>0</v>
      </c>
      <c r="R2827" s="17"/>
      <c r="S2827" s="17"/>
      <c r="T2827" s="17"/>
      <c r="U2827" s="62">
        <f t="shared" si="556"/>
        <v>0</v>
      </c>
      <c r="V2827" s="63">
        <f>IF(ISBLANK($B2827),0,VLOOKUP($B2827,Listen!$A$2:$C$45,2,FALSE))</f>
        <v>0</v>
      </c>
      <c r="W2827" s="63">
        <f>IF(ISBLANK($B2827),0,VLOOKUP($B2827,Listen!$A$2:$C$45,3,FALSE))</f>
        <v>0</v>
      </c>
      <c r="X2827" s="49">
        <f t="shared" si="555"/>
        <v>0</v>
      </c>
      <c r="Y2827" s="49">
        <f t="shared" si="554"/>
        <v>0</v>
      </c>
      <c r="Z2827" s="49">
        <f t="shared" si="554"/>
        <v>0</v>
      </c>
      <c r="AA2827" s="49">
        <f t="shared" si="554"/>
        <v>0</v>
      </c>
      <c r="AB2827" s="49">
        <f t="shared" si="554"/>
        <v>0</v>
      </c>
      <c r="AC2827" s="49">
        <f t="shared" si="554"/>
        <v>0</v>
      </c>
      <c r="AD2827" s="49">
        <f t="shared" si="554"/>
        <v>0</v>
      </c>
      <c r="AE2827" s="51">
        <f t="shared" si="553"/>
        <v>0</v>
      </c>
      <c r="AF2827" s="51">
        <f>IF(C2827=A_Stammdaten!$B$12,D_SAV!$U2827-D_SAV!$AG2827,HLOOKUP(A_Stammdaten!$B$12-1,$AH$4:$AN$4004,ROW(C2827)-3,FALSE)-$AG2827)</f>
        <v>0</v>
      </c>
      <c r="AG2827" s="51">
        <f>HLOOKUP(A_Stammdaten!$B$12,$AH$4:$AN$4004,ROW(C2827)-3,FALSE)</f>
        <v>0</v>
      </c>
      <c r="AH2827" s="51">
        <f t="shared" si="557"/>
        <v>0</v>
      </c>
      <c r="AI2827" s="51">
        <f t="shared" si="558"/>
        <v>0</v>
      </c>
      <c r="AJ2827" s="51">
        <f t="shared" si="559"/>
        <v>0</v>
      </c>
      <c r="AK2827" s="51">
        <f t="shared" si="560"/>
        <v>0</v>
      </c>
      <c r="AL2827" s="51">
        <f t="shared" si="561"/>
        <v>0</v>
      </c>
      <c r="AM2827" s="51">
        <f t="shared" si="562"/>
        <v>0</v>
      </c>
      <c r="AN2827" s="51">
        <f t="shared" si="563"/>
        <v>0</v>
      </c>
    </row>
    <row r="2828" spans="1:40" x14ac:dyDescent="0.25">
      <c r="A2828" s="17"/>
      <c r="B2828" s="17"/>
      <c r="C2828" s="35"/>
      <c r="D2828" s="17"/>
      <c r="E2828" s="17"/>
      <c r="F2828" s="17"/>
      <c r="G2828" s="62">
        <f t="shared" si="564"/>
        <v>0</v>
      </c>
      <c r="H2828" s="17"/>
      <c r="I2828" s="17"/>
      <c r="J2828" s="17"/>
      <c r="K2828" s="17"/>
      <c r="L2828" s="17"/>
      <c r="M2828" s="17"/>
      <c r="N2828" s="17"/>
      <c r="O2828" s="17"/>
      <c r="P2828" s="115"/>
      <c r="Q2828" s="62">
        <f>IF(C2828&gt;A_Stammdaten!$B$12,0,SUM(G2828,H2828,J2828,K2828,M2828,N2828)-SUM(I2828,L2828,O2828,P2828))</f>
        <v>0</v>
      </c>
      <c r="R2828" s="17"/>
      <c r="S2828" s="17"/>
      <c r="T2828" s="17"/>
      <c r="U2828" s="62">
        <f t="shared" si="556"/>
        <v>0</v>
      </c>
      <c r="V2828" s="63">
        <f>IF(ISBLANK($B2828),0,VLOOKUP($B2828,Listen!$A$2:$C$45,2,FALSE))</f>
        <v>0</v>
      </c>
      <c r="W2828" s="63">
        <f>IF(ISBLANK($B2828),0,VLOOKUP($B2828,Listen!$A$2:$C$45,3,FALSE))</f>
        <v>0</v>
      </c>
      <c r="X2828" s="49">
        <f t="shared" si="555"/>
        <v>0</v>
      </c>
      <c r="Y2828" s="49">
        <f t="shared" si="554"/>
        <v>0</v>
      </c>
      <c r="Z2828" s="49">
        <f t="shared" si="554"/>
        <v>0</v>
      </c>
      <c r="AA2828" s="49">
        <f t="shared" si="554"/>
        <v>0</v>
      </c>
      <c r="AB2828" s="49">
        <f t="shared" si="554"/>
        <v>0</v>
      </c>
      <c r="AC2828" s="49">
        <f t="shared" si="554"/>
        <v>0</v>
      </c>
      <c r="AD2828" s="49">
        <f t="shared" si="554"/>
        <v>0</v>
      </c>
      <c r="AE2828" s="51">
        <f t="shared" si="553"/>
        <v>0</v>
      </c>
      <c r="AF2828" s="51">
        <f>IF(C2828=A_Stammdaten!$B$12,D_SAV!$U2828-D_SAV!$AG2828,HLOOKUP(A_Stammdaten!$B$12-1,$AH$4:$AN$4004,ROW(C2828)-3,FALSE)-$AG2828)</f>
        <v>0</v>
      </c>
      <c r="AG2828" s="51">
        <f>HLOOKUP(A_Stammdaten!$B$12,$AH$4:$AN$4004,ROW(C2828)-3,FALSE)</f>
        <v>0</v>
      </c>
      <c r="AH2828" s="51">
        <f t="shared" si="557"/>
        <v>0</v>
      </c>
      <c r="AI2828" s="51">
        <f t="shared" si="558"/>
        <v>0</v>
      </c>
      <c r="AJ2828" s="51">
        <f t="shared" si="559"/>
        <v>0</v>
      </c>
      <c r="AK2828" s="51">
        <f t="shared" si="560"/>
        <v>0</v>
      </c>
      <c r="AL2828" s="51">
        <f t="shared" si="561"/>
        <v>0</v>
      </c>
      <c r="AM2828" s="51">
        <f t="shared" si="562"/>
        <v>0</v>
      </c>
      <c r="AN2828" s="51">
        <f t="shared" si="563"/>
        <v>0</v>
      </c>
    </row>
    <row r="2829" spans="1:40" x14ac:dyDescent="0.25">
      <c r="A2829" s="17"/>
      <c r="B2829" s="17"/>
      <c r="C2829" s="35"/>
      <c r="D2829" s="17"/>
      <c r="E2829" s="17"/>
      <c r="F2829" s="17"/>
      <c r="G2829" s="62">
        <f t="shared" si="564"/>
        <v>0</v>
      </c>
      <c r="H2829" s="17"/>
      <c r="I2829" s="17"/>
      <c r="J2829" s="17"/>
      <c r="K2829" s="17"/>
      <c r="L2829" s="17"/>
      <c r="M2829" s="17"/>
      <c r="N2829" s="17"/>
      <c r="O2829" s="17"/>
      <c r="P2829" s="115"/>
      <c r="Q2829" s="62">
        <f>IF(C2829&gt;A_Stammdaten!$B$12,0,SUM(G2829,H2829,J2829,K2829,M2829,N2829)-SUM(I2829,L2829,O2829,P2829))</f>
        <v>0</v>
      </c>
      <c r="R2829" s="17"/>
      <c r="S2829" s="17"/>
      <c r="T2829" s="17"/>
      <c r="U2829" s="62">
        <f t="shared" si="556"/>
        <v>0</v>
      </c>
      <c r="V2829" s="63">
        <f>IF(ISBLANK($B2829),0,VLOOKUP($B2829,Listen!$A$2:$C$45,2,FALSE))</f>
        <v>0</v>
      </c>
      <c r="W2829" s="63">
        <f>IF(ISBLANK($B2829),0,VLOOKUP($B2829,Listen!$A$2:$C$45,3,FALSE))</f>
        <v>0</v>
      </c>
      <c r="X2829" s="49">
        <f t="shared" si="555"/>
        <v>0</v>
      </c>
      <c r="Y2829" s="49">
        <f t="shared" si="554"/>
        <v>0</v>
      </c>
      <c r="Z2829" s="49">
        <f t="shared" si="554"/>
        <v>0</v>
      </c>
      <c r="AA2829" s="49">
        <f t="shared" si="554"/>
        <v>0</v>
      </c>
      <c r="AB2829" s="49">
        <f t="shared" si="554"/>
        <v>0</v>
      </c>
      <c r="AC2829" s="49">
        <f t="shared" si="554"/>
        <v>0</v>
      </c>
      <c r="AD2829" s="49">
        <f t="shared" si="554"/>
        <v>0</v>
      </c>
      <c r="AE2829" s="51">
        <f t="shared" si="553"/>
        <v>0</v>
      </c>
      <c r="AF2829" s="51">
        <f>IF(C2829=A_Stammdaten!$B$12,D_SAV!$U2829-D_SAV!$AG2829,HLOOKUP(A_Stammdaten!$B$12-1,$AH$4:$AN$4004,ROW(C2829)-3,FALSE)-$AG2829)</f>
        <v>0</v>
      </c>
      <c r="AG2829" s="51">
        <f>HLOOKUP(A_Stammdaten!$B$12,$AH$4:$AN$4004,ROW(C2829)-3,FALSE)</f>
        <v>0</v>
      </c>
      <c r="AH2829" s="51">
        <f t="shared" si="557"/>
        <v>0</v>
      </c>
      <c r="AI2829" s="51">
        <f t="shared" si="558"/>
        <v>0</v>
      </c>
      <c r="AJ2829" s="51">
        <f t="shared" si="559"/>
        <v>0</v>
      </c>
      <c r="AK2829" s="51">
        <f t="shared" si="560"/>
        <v>0</v>
      </c>
      <c r="AL2829" s="51">
        <f t="shared" si="561"/>
        <v>0</v>
      </c>
      <c r="AM2829" s="51">
        <f t="shared" si="562"/>
        <v>0</v>
      </c>
      <c r="AN2829" s="51">
        <f t="shared" si="563"/>
        <v>0</v>
      </c>
    </row>
    <row r="2830" spans="1:40" x14ac:dyDescent="0.25">
      <c r="A2830" s="17"/>
      <c r="B2830" s="17"/>
      <c r="C2830" s="35"/>
      <c r="D2830" s="17"/>
      <c r="E2830" s="17"/>
      <c r="F2830" s="17"/>
      <c r="G2830" s="62">
        <f t="shared" si="564"/>
        <v>0</v>
      </c>
      <c r="H2830" s="17"/>
      <c r="I2830" s="17"/>
      <c r="J2830" s="17"/>
      <c r="K2830" s="17"/>
      <c r="L2830" s="17"/>
      <c r="M2830" s="17"/>
      <c r="N2830" s="17"/>
      <c r="O2830" s="17"/>
      <c r="P2830" s="115"/>
      <c r="Q2830" s="62">
        <f>IF(C2830&gt;A_Stammdaten!$B$12,0,SUM(G2830,H2830,J2830,K2830,M2830,N2830)-SUM(I2830,L2830,O2830,P2830))</f>
        <v>0</v>
      </c>
      <c r="R2830" s="17"/>
      <c r="S2830" s="17"/>
      <c r="T2830" s="17"/>
      <c r="U2830" s="62">
        <f t="shared" si="556"/>
        <v>0</v>
      </c>
      <c r="V2830" s="63">
        <f>IF(ISBLANK($B2830),0,VLOOKUP($B2830,Listen!$A$2:$C$45,2,FALSE))</f>
        <v>0</v>
      </c>
      <c r="W2830" s="63">
        <f>IF(ISBLANK($B2830),0,VLOOKUP($B2830,Listen!$A$2:$C$45,3,FALSE))</f>
        <v>0</v>
      </c>
      <c r="X2830" s="49">
        <f t="shared" si="555"/>
        <v>0</v>
      </c>
      <c r="Y2830" s="49">
        <f t="shared" si="554"/>
        <v>0</v>
      </c>
      <c r="Z2830" s="49">
        <f t="shared" si="554"/>
        <v>0</v>
      </c>
      <c r="AA2830" s="49">
        <f t="shared" si="554"/>
        <v>0</v>
      </c>
      <c r="AB2830" s="49">
        <f t="shared" si="554"/>
        <v>0</v>
      </c>
      <c r="AC2830" s="49">
        <f t="shared" si="554"/>
        <v>0</v>
      </c>
      <c r="AD2830" s="49">
        <f t="shared" si="554"/>
        <v>0</v>
      </c>
      <c r="AE2830" s="51">
        <f t="shared" si="553"/>
        <v>0</v>
      </c>
      <c r="AF2830" s="51">
        <f>IF(C2830=A_Stammdaten!$B$12,D_SAV!$U2830-D_SAV!$AG2830,HLOOKUP(A_Stammdaten!$B$12-1,$AH$4:$AN$4004,ROW(C2830)-3,FALSE)-$AG2830)</f>
        <v>0</v>
      </c>
      <c r="AG2830" s="51">
        <f>HLOOKUP(A_Stammdaten!$B$12,$AH$4:$AN$4004,ROW(C2830)-3,FALSE)</f>
        <v>0</v>
      </c>
      <c r="AH2830" s="51">
        <f t="shared" si="557"/>
        <v>0</v>
      </c>
      <c r="AI2830" s="51">
        <f t="shared" si="558"/>
        <v>0</v>
      </c>
      <c r="AJ2830" s="51">
        <f t="shared" si="559"/>
        <v>0</v>
      </c>
      <c r="AK2830" s="51">
        <f t="shared" si="560"/>
        <v>0</v>
      </c>
      <c r="AL2830" s="51">
        <f t="shared" si="561"/>
        <v>0</v>
      </c>
      <c r="AM2830" s="51">
        <f t="shared" si="562"/>
        <v>0</v>
      </c>
      <c r="AN2830" s="51">
        <f t="shared" si="563"/>
        <v>0</v>
      </c>
    </row>
    <row r="2831" spans="1:40" x14ac:dyDescent="0.25">
      <c r="A2831" s="17"/>
      <c r="B2831" s="17"/>
      <c r="C2831" s="35"/>
      <c r="D2831" s="17"/>
      <c r="E2831" s="17"/>
      <c r="F2831" s="17"/>
      <c r="G2831" s="62">
        <f t="shared" si="564"/>
        <v>0</v>
      </c>
      <c r="H2831" s="17"/>
      <c r="I2831" s="17"/>
      <c r="J2831" s="17"/>
      <c r="K2831" s="17"/>
      <c r="L2831" s="17"/>
      <c r="M2831" s="17"/>
      <c r="N2831" s="17"/>
      <c r="O2831" s="17"/>
      <c r="P2831" s="115"/>
      <c r="Q2831" s="62">
        <f>IF(C2831&gt;A_Stammdaten!$B$12,0,SUM(G2831,H2831,J2831,K2831,M2831,N2831)-SUM(I2831,L2831,O2831,P2831))</f>
        <v>0</v>
      </c>
      <c r="R2831" s="17"/>
      <c r="S2831" s="17"/>
      <c r="T2831" s="17"/>
      <c r="U2831" s="62">
        <f t="shared" si="556"/>
        <v>0</v>
      </c>
      <c r="V2831" s="63">
        <f>IF(ISBLANK($B2831),0,VLOOKUP($B2831,Listen!$A$2:$C$45,2,FALSE))</f>
        <v>0</v>
      </c>
      <c r="W2831" s="63">
        <f>IF(ISBLANK($B2831),0,VLOOKUP($B2831,Listen!$A$2:$C$45,3,FALSE))</f>
        <v>0</v>
      </c>
      <c r="X2831" s="49">
        <f t="shared" si="555"/>
        <v>0</v>
      </c>
      <c r="Y2831" s="49">
        <f t="shared" si="554"/>
        <v>0</v>
      </c>
      <c r="Z2831" s="49">
        <f t="shared" si="554"/>
        <v>0</v>
      </c>
      <c r="AA2831" s="49">
        <f t="shared" si="554"/>
        <v>0</v>
      </c>
      <c r="AB2831" s="49">
        <f t="shared" si="554"/>
        <v>0</v>
      </c>
      <c r="AC2831" s="49">
        <f t="shared" si="554"/>
        <v>0</v>
      </c>
      <c r="AD2831" s="49">
        <f t="shared" si="554"/>
        <v>0</v>
      </c>
      <c r="AE2831" s="51">
        <f t="shared" si="553"/>
        <v>0</v>
      </c>
      <c r="AF2831" s="51">
        <f>IF(C2831=A_Stammdaten!$B$12,D_SAV!$U2831-D_SAV!$AG2831,HLOOKUP(A_Stammdaten!$B$12-1,$AH$4:$AN$4004,ROW(C2831)-3,FALSE)-$AG2831)</f>
        <v>0</v>
      </c>
      <c r="AG2831" s="51">
        <f>HLOOKUP(A_Stammdaten!$B$12,$AH$4:$AN$4004,ROW(C2831)-3,FALSE)</f>
        <v>0</v>
      </c>
      <c r="AH2831" s="51">
        <f t="shared" si="557"/>
        <v>0</v>
      </c>
      <c r="AI2831" s="51">
        <f t="shared" si="558"/>
        <v>0</v>
      </c>
      <c r="AJ2831" s="51">
        <f t="shared" si="559"/>
        <v>0</v>
      </c>
      <c r="AK2831" s="51">
        <f t="shared" si="560"/>
        <v>0</v>
      </c>
      <c r="AL2831" s="51">
        <f t="shared" si="561"/>
        <v>0</v>
      </c>
      <c r="AM2831" s="51">
        <f t="shared" si="562"/>
        <v>0</v>
      </c>
      <c r="AN2831" s="51">
        <f t="shared" si="563"/>
        <v>0</v>
      </c>
    </row>
    <row r="2832" spans="1:40" x14ac:dyDescent="0.25">
      <c r="A2832" s="17"/>
      <c r="B2832" s="17"/>
      <c r="C2832" s="35"/>
      <c r="D2832" s="17"/>
      <c r="E2832" s="17"/>
      <c r="F2832" s="17"/>
      <c r="G2832" s="62">
        <f t="shared" si="564"/>
        <v>0</v>
      </c>
      <c r="H2832" s="17"/>
      <c r="I2832" s="17"/>
      <c r="J2832" s="17"/>
      <c r="K2832" s="17"/>
      <c r="L2832" s="17"/>
      <c r="M2832" s="17"/>
      <c r="N2832" s="17"/>
      <c r="O2832" s="17"/>
      <c r="P2832" s="115"/>
      <c r="Q2832" s="62">
        <f>IF(C2832&gt;A_Stammdaten!$B$12,0,SUM(G2832,H2832,J2832,K2832,M2832,N2832)-SUM(I2832,L2832,O2832,P2832))</f>
        <v>0</v>
      </c>
      <c r="R2832" s="17"/>
      <c r="S2832" s="17"/>
      <c r="T2832" s="17"/>
      <c r="U2832" s="62">
        <f t="shared" si="556"/>
        <v>0</v>
      </c>
      <c r="V2832" s="63">
        <f>IF(ISBLANK($B2832),0,VLOOKUP($B2832,Listen!$A$2:$C$45,2,FALSE))</f>
        <v>0</v>
      </c>
      <c r="W2832" s="63">
        <f>IF(ISBLANK($B2832),0,VLOOKUP($B2832,Listen!$A$2:$C$45,3,FALSE))</f>
        <v>0</v>
      </c>
      <c r="X2832" s="49">
        <f t="shared" si="555"/>
        <v>0</v>
      </c>
      <c r="Y2832" s="49">
        <f t="shared" si="554"/>
        <v>0</v>
      </c>
      <c r="Z2832" s="49">
        <f t="shared" si="554"/>
        <v>0</v>
      </c>
      <c r="AA2832" s="49">
        <f t="shared" si="554"/>
        <v>0</v>
      </c>
      <c r="AB2832" s="49">
        <f t="shared" si="554"/>
        <v>0</v>
      </c>
      <c r="AC2832" s="49">
        <f t="shared" si="554"/>
        <v>0</v>
      </c>
      <c r="AD2832" s="49">
        <f t="shared" si="554"/>
        <v>0</v>
      </c>
      <c r="AE2832" s="51">
        <f t="shared" si="553"/>
        <v>0</v>
      </c>
      <c r="AF2832" s="51">
        <f>IF(C2832=A_Stammdaten!$B$12,D_SAV!$U2832-D_SAV!$AG2832,HLOOKUP(A_Stammdaten!$B$12-1,$AH$4:$AN$4004,ROW(C2832)-3,FALSE)-$AG2832)</f>
        <v>0</v>
      </c>
      <c r="AG2832" s="51">
        <f>HLOOKUP(A_Stammdaten!$B$12,$AH$4:$AN$4004,ROW(C2832)-3,FALSE)</f>
        <v>0</v>
      </c>
      <c r="AH2832" s="51">
        <f t="shared" si="557"/>
        <v>0</v>
      </c>
      <c r="AI2832" s="51">
        <f t="shared" si="558"/>
        <v>0</v>
      </c>
      <c r="AJ2832" s="51">
        <f t="shared" si="559"/>
        <v>0</v>
      </c>
      <c r="AK2832" s="51">
        <f t="shared" si="560"/>
        <v>0</v>
      </c>
      <c r="AL2832" s="51">
        <f t="shared" si="561"/>
        <v>0</v>
      </c>
      <c r="AM2832" s="51">
        <f t="shared" si="562"/>
        <v>0</v>
      </c>
      <c r="AN2832" s="51">
        <f t="shared" si="563"/>
        <v>0</v>
      </c>
    </row>
    <row r="2833" spans="1:40" x14ac:dyDescent="0.25">
      <c r="A2833" s="17"/>
      <c r="B2833" s="17"/>
      <c r="C2833" s="35"/>
      <c r="D2833" s="17"/>
      <c r="E2833" s="17"/>
      <c r="F2833" s="17"/>
      <c r="G2833" s="62">
        <f t="shared" si="564"/>
        <v>0</v>
      </c>
      <c r="H2833" s="17"/>
      <c r="I2833" s="17"/>
      <c r="J2833" s="17"/>
      <c r="K2833" s="17"/>
      <c r="L2833" s="17"/>
      <c r="M2833" s="17"/>
      <c r="N2833" s="17"/>
      <c r="O2833" s="17"/>
      <c r="P2833" s="115"/>
      <c r="Q2833" s="62">
        <f>IF(C2833&gt;A_Stammdaten!$B$12,0,SUM(G2833,H2833,J2833,K2833,M2833,N2833)-SUM(I2833,L2833,O2833,P2833))</f>
        <v>0</v>
      </c>
      <c r="R2833" s="17"/>
      <c r="S2833" s="17"/>
      <c r="T2833" s="17"/>
      <c r="U2833" s="62">
        <f t="shared" si="556"/>
        <v>0</v>
      </c>
      <c r="V2833" s="63">
        <f>IF(ISBLANK($B2833),0,VLOOKUP($B2833,Listen!$A$2:$C$45,2,FALSE))</f>
        <v>0</v>
      </c>
      <c r="W2833" s="63">
        <f>IF(ISBLANK($B2833),0,VLOOKUP($B2833,Listen!$A$2:$C$45,3,FALSE))</f>
        <v>0</v>
      </c>
      <c r="X2833" s="49">
        <f t="shared" si="555"/>
        <v>0</v>
      </c>
      <c r="Y2833" s="49">
        <f t="shared" si="554"/>
        <v>0</v>
      </c>
      <c r="Z2833" s="49">
        <f t="shared" si="554"/>
        <v>0</v>
      </c>
      <c r="AA2833" s="49">
        <f t="shared" si="554"/>
        <v>0</v>
      </c>
      <c r="AB2833" s="49">
        <f t="shared" si="554"/>
        <v>0</v>
      </c>
      <c r="AC2833" s="49">
        <f t="shared" si="554"/>
        <v>0</v>
      </c>
      <c r="AD2833" s="49">
        <f t="shared" si="554"/>
        <v>0</v>
      </c>
      <c r="AE2833" s="51">
        <f t="shared" si="553"/>
        <v>0</v>
      </c>
      <c r="AF2833" s="51">
        <f>IF(C2833=A_Stammdaten!$B$12,D_SAV!$U2833-D_SAV!$AG2833,HLOOKUP(A_Stammdaten!$B$12-1,$AH$4:$AN$4004,ROW(C2833)-3,FALSE)-$AG2833)</f>
        <v>0</v>
      </c>
      <c r="AG2833" s="51">
        <f>HLOOKUP(A_Stammdaten!$B$12,$AH$4:$AN$4004,ROW(C2833)-3,FALSE)</f>
        <v>0</v>
      </c>
      <c r="AH2833" s="51">
        <f t="shared" si="557"/>
        <v>0</v>
      </c>
      <c r="AI2833" s="51">
        <f t="shared" si="558"/>
        <v>0</v>
      </c>
      <c r="AJ2833" s="51">
        <f t="shared" si="559"/>
        <v>0</v>
      </c>
      <c r="AK2833" s="51">
        <f t="shared" si="560"/>
        <v>0</v>
      </c>
      <c r="AL2833" s="51">
        <f t="shared" si="561"/>
        <v>0</v>
      </c>
      <c r="AM2833" s="51">
        <f t="shared" si="562"/>
        <v>0</v>
      </c>
      <c r="AN2833" s="51">
        <f t="shared" si="563"/>
        <v>0</v>
      </c>
    </row>
    <row r="2834" spans="1:40" x14ac:dyDescent="0.25">
      <c r="A2834" s="17"/>
      <c r="B2834" s="17"/>
      <c r="C2834" s="35"/>
      <c r="D2834" s="17"/>
      <c r="E2834" s="17"/>
      <c r="F2834" s="17"/>
      <c r="G2834" s="62">
        <f t="shared" si="564"/>
        <v>0</v>
      </c>
      <c r="H2834" s="17"/>
      <c r="I2834" s="17"/>
      <c r="J2834" s="17"/>
      <c r="K2834" s="17"/>
      <c r="L2834" s="17"/>
      <c r="M2834" s="17"/>
      <c r="N2834" s="17"/>
      <c r="O2834" s="17"/>
      <c r="P2834" s="115"/>
      <c r="Q2834" s="62">
        <f>IF(C2834&gt;A_Stammdaten!$B$12,0,SUM(G2834,H2834,J2834,K2834,M2834,N2834)-SUM(I2834,L2834,O2834,P2834))</f>
        <v>0</v>
      </c>
      <c r="R2834" s="17"/>
      <c r="S2834" s="17"/>
      <c r="T2834" s="17"/>
      <c r="U2834" s="62">
        <f t="shared" si="556"/>
        <v>0</v>
      </c>
      <c r="V2834" s="63">
        <f>IF(ISBLANK($B2834),0,VLOOKUP($B2834,Listen!$A$2:$C$45,2,FALSE))</f>
        <v>0</v>
      </c>
      <c r="W2834" s="63">
        <f>IF(ISBLANK($B2834),0,VLOOKUP($B2834,Listen!$A$2:$C$45,3,FALSE))</f>
        <v>0</v>
      </c>
      <c r="X2834" s="49">
        <f t="shared" si="555"/>
        <v>0</v>
      </c>
      <c r="Y2834" s="49">
        <f t="shared" si="554"/>
        <v>0</v>
      </c>
      <c r="Z2834" s="49">
        <f t="shared" si="554"/>
        <v>0</v>
      </c>
      <c r="AA2834" s="49">
        <f t="shared" si="554"/>
        <v>0</v>
      </c>
      <c r="AB2834" s="49">
        <f t="shared" si="554"/>
        <v>0</v>
      </c>
      <c r="AC2834" s="49">
        <f t="shared" si="554"/>
        <v>0</v>
      </c>
      <c r="AD2834" s="49">
        <f t="shared" si="554"/>
        <v>0</v>
      </c>
      <c r="AE2834" s="51">
        <f t="shared" si="553"/>
        <v>0</v>
      </c>
      <c r="AF2834" s="51">
        <f>IF(C2834=A_Stammdaten!$B$12,D_SAV!$U2834-D_SAV!$AG2834,HLOOKUP(A_Stammdaten!$B$12-1,$AH$4:$AN$4004,ROW(C2834)-3,FALSE)-$AG2834)</f>
        <v>0</v>
      </c>
      <c r="AG2834" s="51">
        <f>HLOOKUP(A_Stammdaten!$B$12,$AH$4:$AN$4004,ROW(C2834)-3,FALSE)</f>
        <v>0</v>
      </c>
      <c r="AH2834" s="51">
        <f t="shared" si="557"/>
        <v>0</v>
      </c>
      <c r="AI2834" s="51">
        <f t="shared" si="558"/>
        <v>0</v>
      </c>
      <c r="AJ2834" s="51">
        <f t="shared" si="559"/>
        <v>0</v>
      </c>
      <c r="AK2834" s="51">
        <f t="shared" si="560"/>
        <v>0</v>
      </c>
      <c r="AL2834" s="51">
        <f t="shared" si="561"/>
        <v>0</v>
      </c>
      <c r="AM2834" s="51">
        <f t="shared" si="562"/>
        <v>0</v>
      </c>
      <c r="AN2834" s="51">
        <f t="shared" si="563"/>
        <v>0</v>
      </c>
    </row>
    <row r="2835" spans="1:40" x14ac:dyDescent="0.25">
      <c r="A2835" s="17"/>
      <c r="B2835" s="17"/>
      <c r="C2835" s="35"/>
      <c r="D2835" s="17"/>
      <c r="E2835" s="17"/>
      <c r="F2835" s="17"/>
      <c r="G2835" s="62">
        <f t="shared" si="564"/>
        <v>0</v>
      </c>
      <c r="H2835" s="17"/>
      <c r="I2835" s="17"/>
      <c r="J2835" s="17"/>
      <c r="K2835" s="17"/>
      <c r="L2835" s="17"/>
      <c r="M2835" s="17"/>
      <c r="N2835" s="17"/>
      <c r="O2835" s="17"/>
      <c r="P2835" s="115"/>
      <c r="Q2835" s="62">
        <f>IF(C2835&gt;A_Stammdaten!$B$12,0,SUM(G2835,H2835,J2835,K2835,M2835,N2835)-SUM(I2835,L2835,O2835,P2835))</f>
        <v>0</v>
      </c>
      <c r="R2835" s="17"/>
      <c r="S2835" s="17"/>
      <c r="T2835" s="17"/>
      <c r="U2835" s="62">
        <f t="shared" si="556"/>
        <v>0</v>
      </c>
      <c r="V2835" s="63">
        <f>IF(ISBLANK($B2835),0,VLOOKUP($B2835,Listen!$A$2:$C$45,2,FALSE))</f>
        <v>0</v>
      </c>
      <c r="W2835" s="63">
        <f>IF(ISBLANK($B2835),0,VLOOKUP($B2835,Listen!$A$2:$C$45,3,FALSE))</f>
        <v>0</v>
      </c>
      <c r="X2835" s="49">
        <f t="shared" si="555"/>
        <v>0</v>
      </c>
      <c r="Y2835" s="49">
        <f t="shared" si="554"/>
        <v>0</v>
      </c>
      <c r="Z2835" s="49">
        <f t="shared" si="554"/>
        <v>0</v>
      </c>
      <c r="AA2835" s="49">
        <f t="shared" si="554"/>
        <v>0</v>
      </c>
      <c r="AB2835" s="49">
        <f t="shared" si="554"/>
        <v>0</v>
      </c>
      <c r="AC2835" s="49">
        <f t="shared" si="554"/>
        <v>0</v>
      </c>
      <c r="AD2835" s="49">
        <f t="shared" si="554"/>
        <v>0</v>
      </c>
      <c r="AE2835" s="51">
        <f t="shared" si="553"/>
        <v>0</v>
      </c>
      <c r="AF2835" s="51">
        <f>IF(C2835=A_Stammdaten!$B$12,D_SAV!$U2835-D_SAV!$AG2835,HLOOKUP(A_Stammdaten!$B$12-1,$AH$4:$AN$4004,ROW(C2835)-3,FALSE)-$AG2835)</f>
        <v>0</v>
      </c>
      <c r="AG2835" s="51">
        <f>HLOOKUP(A_Stammdaten!$B$12,$AH$4:$AN$4004,ROW(C2835)-3,FALSE)</f>
        <v>0</v>
      </c>
      <c r="AH2835" s="51">
        <f t="shared" si="557"/>
        <v>0</v>
      </c>
      <c r="AI2835" s="51">
        <f t="shared" si="558"/>
        <v>0</v>
      </c>
      <c r="AJ2835" s="51">
        <f t="shared" si="559"/>
        <v>0</v>
      </c>
      <c r="AK2835" s="51">
        <f t="shared" si="560"/>
        <v>0</v>
      </c>
      <c r="AL2835" s="51">
        <f t="shared" si="561"/>
        <v>0</v>
      </c>
      <c r="AM2835" s="51">
        <f t="shared" si="562"/>
        <v>0</v>
      </c>
      <c r="AN2835" s="51">
        <f t="shared" si="563"/>
        <v>0</v>
      </c>
    </row>
    <row r="2836" spans="1:40" x14ac:dyDescent="0.25">
      <c r="A2836" s="17"/>
      <c r="B2836" s="17"/>
      <c r="C2836" s="35"/>
      <c r="D2836" s="17"/>
      <c r="E2836" s="17"/>
      <c r="F2836" s="17"/>
      <c r="G2836" s="62">
        <f t="shared" si="564"/>
        <v>0</v>
      </c>
      <c r="H2836" s="17"/>
      <c r="I2836" s="17"/>
      <c r="J2836" s="17"/>
      <c r="K2836" s="17"/>
      <c r="L2836" s="17"/>
      <c r="M2836" s="17"/>
      <c r="N2836" s="17"/>
      <c r="O2836" s="17"/>
      <c r="P2836" s="115"/>
      <c r="Q2836" s="62">
        <f>IF(C2836&gt;A_Stammdaten!$B$12,0,SUM(G2836,H2836,J2836,K2836,M2836,N2836)-SUM(I2836,L2836,O2836,P2836))</f>
        <v>0</v>
      </c>
      <c r="R2836" s="17"/>
      <c r="S2836" s="17"/>
      <c r="T2836" s="17"/>
      <c r="U2836" s="62">
        <f t="shared" si="556"/>
        <v>0</v>
      </c>
      <c r="V2836" s="63">
        <f>IF(ISBLANK($B2836),0,VLOOKUP($B2836,Listen!$A$2:$C$45,2,FALSE))</f>
        <v>0</v>
      </c>
      <c r="W2836" s="63">
        <f>IF(ISBLANK($B2836),0,VLOOKUP($B2836,Listen!$A$2:$C$45,3,FALSE))</f>
        <v>0</v>
      </c>
      <c r="X2836" s="49">
        <f t="shared" si="555"/>
        <v>0</v>
      </c>
      <c r="Y2836" s="49">
        <f t="shared" si="554"/>
        <v>0</v>
      </c>
      <c r="Z2836" s="49">
        <f t="shared" si="554"/>
        <v>0</v>
      </c>
      <c r="AA2836" s="49">
        <f t="shared" si="554"/>
        <v>0</v>
      </c>
      <c r="AB2836" s="49">
        <f t="shared" si="554"/>
        <v>0</v>
      </c>
      <c r="AC2836" s="49">
        <f t="shared" si="554"/>
        <v>0</v>
      </c>
      <c r="AD2836" s="49">
        <f t="shared" si="554"/>
        <v>0</v>
      </c>
      <c r="AE2836" s="51">
        <f t="shared" si="553"/>
        <v>0</v>
      </c>
      <c r="AF2836" s="51">
        <f>IF(C2836=A_Stammdaten!$B$12,D_SAV!$U2836-D_SAV!$AG2836,HLOOKUP(A_Stammdaten!$B$12-1,$AH$4:$AN$4004,ROW(C2836)-3,FALSE)-$AG2836)</f>
        <v>0</v>
      </c>
      <c r="AG2836" s="51">
        <f>HLOOKUP(A_Stammdaten!$B$12,$AH$4:$AN$4004,ROW(C2836)-3,FALSE)</f>
        <v>0</v>
      </c>
      <c r="AH2836" s="51">
        <f t="shared" si="557"/>
        <v>0</v>
      </c>
      <c r="AI2836" s="51">
        <f t="shared" si="558"/>
        <v>0</v>
      </c>
      <c r="AJ2836" s="51">
        <f t="shared" si="559"/>
        <v>0</v>
      </c>
      <c r="AK2836" s="51">
        <f t="shared" si="560"/>
        <v>0</v>
      </c>
      <c r="AL2836" s="51">
        <f t="shared" si="561"/>
        <v>0</v>
      </c>
      <c r="AM2836" s="51">
        <f t="shared" si="562"/>
        <v>0</v>
      </c>
      <c r="AN2836" s="51">
        <f t="shared" si="563"/>
        <v>0</v>
      </c>
    </row>
    <row r="2837" spans="1:40" x14ac:dyDescent="0.25">
      <c r="A2837" s="17"/>
      <c r="B2837" s="17"/>
      <c r="C2837" s="35"/>
      <c r="D2837" s="17"/>
      <c r="E2837" s="17"/>
      <c r="F2837" s="17"/>
      <c r="G2837" s="62">
        <f t="shared" si="564"/>
        <v>0</v>
      </c>
      <c r="H2837" s="17"/>
      <c r="I2837" s="17"/>
      <c r="J2837" s="17"/>
      <c r="K2837" s="17"/>
      <c r="L2837" s="17"/>
      <c r="M2837" s="17"/>
      <c r="N2837" s="17"/>
      <c r="O2837" s="17"/>
      <c r="P2837" s="115"/>
      <c r="Q2837" s="62">
        <f>IF(C2837&gt;A_Stammdaten!$B$12,0,SUM(G2837,H2837,J2837,K2837,M2837,N2837)-SUM(I2837,L2837,O2837,P2837))</f>
        <v>0</v>
      </c>
      <c r="R2837" s="17"/>
      <c r="S2837" s="17"/>
      <c r="T2837" s="17"/>
      <c r="U2837" s="62">
        <f t="shared" si="556"/>
        <v>0</v>
      </c>
      <c r="V2837" s="63">
        <f>IF(ISBLANK($B2837),0,VLOOKUP($B2837,Listen!$A$2:$C$45,2,FALSE))</f>
        <v>0</v>
      </c>
      <c r="W2837" s="63">
        <f>IF(ISBLANK($B2837),0,VLOOKUP($B2837,Listen!$A$2:$C$45,3,FALSE))</f>
        <v>0</v>
      </c>
      <c r="X2837" s="49">
        <f t="shared" si="555"/>
        <v>0</v>
      </c>
      <c r="Y2837" s="49">
        <f t="shared" si="554"/>
        <v>0</v>
      </c>
      <c r="Z2837" s="49">
        <f t="shared" si="554"/>
        <v>0</v>
      </c>
      <c r="AA2837" s="49">
        <f t="shared" si="554"/>
        <v>0</v>
      </c>
      <c r="AB2837" s="49">
        <f t="shared" si="554"/>
        <v>0</v>
      </c>
      <c r="AC2837" s="49">
        <f t="shared" si="554"/>
        <v>0</v>
      </c>
      <c r="AD2837" s="49">
        <f t="shared" si="554"/>
        <v>0</v>
      </c>
      <c r="AE2837" s="51">
        <f t="shared" ref="AE2837:AE2900" si="565">AG2837+AF2837</f>
        <v>0</v>
      </c>
      <c r="AF2837" s="51">
        <f>IF(C2837=A_Stammdaten!$B$12,D_SAV!$U2837-D_SAV!$AG2837,HLOOKUP(A_Stammdaten!$B$12-1,$AH$4:$AN$4004,ROW(C2837)-3,FALSE)-$AG2837)</f>
        <v>0</v>
      </c>
      <c r="AG2837" s="51">
        <f>HLOOKUP(A_Stammdaten!$B$12,$AH$4:$AN$4004,ROW(C2837)-3,FALSE)</f>
        <v>0</v>
      </c>
      <c r="AH2837" s="51">
        <f t="shared" si="557"/>
        <v>0</v>
      </c>
      <c r="AI2837" s="51">
        <f t="shared" si="558"/>
        <v>0</v>
      </c>
      <c r="AJ2837" s="51">
        <f t="shared" si="559"/>
        <v>0</v>
      </c>
      <c r="AK2837" s="51">
        <f t="shared" si="560"/>
        <v>0</v>
      </c>
      <c r="AL2837" s="51">
        <f t="shared" si="561"/>
        <v>0</v>
      </c>
      <c r="AM2837" s="51">
        <f t="shared" si="562"/>
        <v>0</v>
      </c>
      <c r="AN2837" s="51">
        <f t="shared" si="563"/>
        <v>0</v>
      </c>
    </row>
    <row r="2838" spans="1:40" x14ac:dyDescent="0.25">
      <c r="A2838" s="17"/>
      <c r="B2838" s="17"/>
      <c r="C2838" s="35"/>
      <c r="D2838" s="17"/>
      <c r="E2838" s="17"/>
      <c r="F2838" s="17"/>
      <c r="G2838" s="62">
        <f t="shared" si="564"/>
        <v>0</v>
      </c>
      <c r="H2838" s="17"/>
      <c r="I2838" s="17"/>
      <c r="J2838" s="17"/>
      <c r="K2838" s="17"/>
      <c r="L2838" s="17"/>
      <c r="M2838" s="17"/>
      <c r="N2838" s="17"/>
      <c r="O2838" s="17"/>
      <c r="P2838" s="115"/>
      <c r="Q2838" s="62">
        <f>IF(C2838&gt;A_Stammdaten!$B$12,0,SUM(G2838,H2838,J2838,K2838,M2838,N2838)-SUM(I2838,L2838,O2838,P2838))</f>
        <v>0</v>
      </c>
      <c r="R2838" s="17"/>
      <c r="S2838" s="17"/>
      <c r="T2838" s="17"/>
      <c r="U2838" s="62">
        <f t="shared" si="556"/>
        <v>0</v>
      </c>
      <c r="V2838" s="63">
        <f>IF(ISBLANK($B2838),0,VLOOKUP($B2838,Listen!$A$2:$C$45,2,FALSE))</f>
        <v>0</v>
      </c>
      <c r="W2838" s="63">
        <f>IF(ISBLANK($B2838),0,VLOOKUP($B2838,Listen!$A$2:$C$45,3,FALSE))</f>
        <v>0</v>
      </c>
      <c r="X2838" s="49">
        <f t="shared" si="555"/>
        <v>0</v>
      </c>
      <c r="Y2838" s="49">
        <f t="shared" si="554"/>
        <v>0</v>
      </c>
      <c r="Z2838" s="49">
        <f t="shared" si="554"/>
        <v>0</v>
      </c>
      <c r="AA2838" s="49">
        <f t="shared" si="554"/>
        <v>0</v>
      </c>
      <c r="AB2838" s="49">
        <f t="shared" si="554"/>
        <v>0</v>
      </c>
      <c r="AC2838" s="49">
        <f t="shared" si="554"/>
        <v>0</v>
      </c>
      <c r="AD2838" s="49">
        <f t="shared" si="554"/>
        <v>0</v>
      </c>
      <c r="AE2838" s="51">
        <f t="shared" si="565"/>
        <v>0</v>
      </c>
      <c r="AF2838" s="51">
        <f>IF(C2838=A_Stammdaten!$B$12,D_SAV!$U2838-D_SAV!$AG2838,HLOOKUP(A_Stammdaten!$B$12-1,$AH$4:$AN$4004,ROW(C2838)-3,FALSE)-$AG2838)</f>
        <v>0</v>
      </c>
      <c r="AG2838" s="51">
        <f>HLOOKUP(A_Stammdaten!$B$12,$AH$4:$AN$4004,ROW(C2838)-3,FALSE)</f>
        <v>0</v>
      </c>
      <c r="AH2838" s="51">
        <f t="shared" si="557"/>
        <v>0</v>
      </c>
      <c r="AI2838" s="51">
        <f t="shared" si="558"/>
        <v>0</v>
      </c>
      <c r="AJ2838" s="51">
        <f t="shared" si="559"/>
        <v>0</v>
      </c>
      <c r="AK2838" s="51">
        <f t="shared" si="560"/>
        <v>0</v>
      </c>
      <c r="AL2838" s="51">
        <f t="shared" si="561"/>
        <v>0</v>
      </c>
      <c r="AM2838" s="51">
        <f t="shared" si="562"/>
        <v>0</v>
      </c>
      <c r="AN2838" s="51">
        <f t="shared" si="563"/>
        <v>0</v>
      </c>
    </row>
    <row r="2839" spans="1:40" x14ac:dyDescent="0.25">
      <c r="A2839" s="17"/>
      <c r="B2839" s="17"/>
      <c r="C2839" s="35"/>
      <c r="D2839" s="17"/>
      <c r="E2839" s="17"/>
      <c r="F2839" s="17"/>
      <c r="G2839" s="62">
        <f t="shared" si="564"/>
        <v>0</v>
      </c>
      <c r="H2839" s="17"/>
      <c r="I2839" s="17"/>
      <c r="J2839" s="17"/>
      <c r="K2839" s="17"/>
      <c r="L2839" s="17"/>
      <c r="M2839" s="17"/>
      <c r="N2839" s="17"/>
      <c r="O2839" s="17"/>
      <c r="P2839" s="115"/>
      <c r="Q2839" s="62">
        <f>IF(C2839&gt;A_Stammdaten!$B$12,0,SUM(G2839,H2839,J2839,K2839,M2839,N2839)-SUM(I2839,L2839,O2839,P2839))</f>
        <v>0</v>
      </c>
      <c r="R2839" s="17"/>
      <c r="S2839" s="17"/>
      <c r="T2839" s="17"/>
      <c r="U2839" s="62">
        <f t="shared" si="556"/>
        <v>0</v>
      </c>
      <c r="V2839" s="63">
        <f>IF(ISBLANK($B2839),0,VLOOKUP($B2839,Listen!$A$2:$C$45,2,FALSE))</f>
        <v>0</v>
      </c>
      <c r="W2839" s="63">
        <f>IF(ISBLANK($B2839),0,VLOOKUP($B2839,Listen!$A$2:$C$45,3,FALSE))</f>
        <v>0</v>
      </c>
      <c r="X2839" s="49">
        <f t="shared" si="555"/>
        <v>0</v>
      </c>
      <c r="Y2839" s="49">
        <f t="shared" si="554"/>
        <v>0</v>
      </c>
      <c r="Z2839" s="49">
        <f t="shared" si="554"/>
        <v>0</v>
      </c>
      <c r="AA2839" s="49">
        <f t="shared" si="554"/>
        <v>0</v>
      </c>
      <c r="AB2839" s="49">
        <f t="shared" si="554"/>
        <v>0</v>
      </c>
      <c r="AC2839" s="49">
        <f t="shared" si="554"/>
        <v>0</v>
      </c>
      <c r="AD2839" s="49">
        <f t="shared" si="554"/>
        <v>0</v>
      </c>
      <c r="AE2839" s="51">
        <f t="shared" si="565"/>
        <v>0</v>
      </c>
      <c r="AF2839" s="51">
        <f>IF(C2839=A_Stammdaten!$B$12,D_SAV!$U2839-D_SAV!$AG2839,HLOOKUP(A_Stammdaten!$B$12-1,$AH$4:$AN$4004,ROW(C2839)-3,FALSE)-$AG2839)</f>
        <v>0</v>
      </c>
      <c r="AG2839" s="51">
        <f>HLOOKUP(A_Stammdaten!$B$12,$AH$4:$AN$4004,ROW(C2839)-3,FALSE)</f>
        <v>0</v>
      </c>
      <c r="AH2839" s="51">
        <f t="shared" si="557"/>
        <v>0</v>
      </c>
      <c r="AI2839" s="51">
        <f t="shared" si="558"/>
        <v>0</v>
      </c>
      <c r="AJ2839" s="51">
        <f t="shared" si="559"/>
        <v>0</v>
      </c>
      <c r="AK2839" s="51">
        <f t="shared" si="560"/>
        <v>0</v>
      </c>
      <c r="AL2839" s="51">
        <f t="shared" si="561"/>
        <v>0</v>
      </c>
      <c r="AM2839" s="51">
        <f t="shared" si="562"/>
        <v>0</v>
      </c>
      <c r="AN2839" s="51">
        <f t="shared" si="563"/>
        <v>0</v>
      </c>
    </row>
    <row r="2840" spans="1:40" x14ac:dyDescent="0.25">
      <c r="A2840" s="17"/>
      <c r="B2840" s="17"/>
      <c r="C2840" s="35"/>
      <c r="D2840" s="17"/>
      <c r="E2840" s="17"/>
      <c r="F2840" s="17"/>
      <c r="G2840" s="62">
        <f t="shared" si="564"/>
        <v>0</v>
      </c>
      <c r="H2840" s="17"/>
      <c r="I2840" s="17"/>
      <c r="J2840" s="17"/>
      <c r="K2840" s="17"/>
      <c r="L2840" s="17"/>
      <c r="M2840" s="17"/>
      <c r="N2840" s="17"/>
      <c r="O2840" s="17"/>
      <c r="P2840" s="115"/>
      <c r="Q2840" s="62">
        <f>IF(C2840&gt;A_Stammdaten!$B$12,0,SUM(G2840,H2840,J2840,K2840,M2840,N2840)-SUM(I2840,L2840,O2840,P2840))</f>
        <v>0</v>
      </c>
      <c r="R2840" s="17"/>
      <c r="S2840" s="17"/>
      <c r="T2840" s="17"/>
      <c r="U2840" s="62">
        <f t="shared" si="556"/>
        <v>0</v>
      </c>
      <c r="V2840" s="63">
        <f>IF(ISBLANK($B2840),0,VLOOKUP($B2840,Listen!$A$2:$C$45,2,FALSE))</f>
        <v>0</v>
      </c>
      <c r="W2840" s="63">
        <f>IF(ISBLANK($B2840),0,VLOOKUP($B2840,Listen!$A$2:$C$45,3,FALSE))</f>
        <v>0</v>
      </c>
      <c r="X2840" s="49">
        <f t="shared" si="555"/>
        <v>0</v>
      </c>
      <c r="Y2840" s="49">
        <f t="shared" si="554"/>
        <v>0</v>
      </c>
      <c r="Z2840" s="49">
        <f t="shared" si="554"/>
        <v>0</v>
      </c>
      <c r="AA2840" s="49">
        <f t="shared" si="554"/>
        <v>0</v>
      </c>
      <c r="AB2840" s="49">
        <f t="shared" si="554"/>
        <v>0</v>
      </c>
      <c r="AC2840" s="49">
        <f t="shared" si="554"/>
        <v>0</v>
      </c>
      <c r="AD2840" s="49">
        <f t="shared" si="554"/>
        <v>0</v>
      </c>
      <c r="AE2840" s="51">
        <f t="shared" si="565"/>
        <v>0</v>
      </c>
      <c r="AF2840" s="51">
        <f>IF(C2840=A_Stammdaten!$B$12,D_SAV!$U2840-D_SAV!$AG2840,HLOOKUP(A_Stammdaten!$B$12-1,$AH$4:$AN$4004,ROW(C2840)-3,FALSE)-$AG2840)</f>
        <v>0</v>
      </c>
      <c r="AG2840" s="51">
        <f>HLOOKUP(A_Stammdaten!$B$12,$AH$4:$AN$4004,ROW(C2840)-3,FALSE)</f>
        <v>0</v>
      </c>
      <c r="AH2840" s="51">
        <f t="shared" si="557"/>
        <v>0</v>
      </c>
      <c r="AI2840" s="51">
        <f t="shared" si="558"/>
        <v>0</v>
      </c>
      <c r="AJ2840" s="51">
        <f t="shared" si="559"/>
        <v>0</v>
      </c>
      <c r="AK2840" s="51">
        <f t="shared" si="560"/>
        <v>0</v>
      </c>
      <c r="AL2840" s="51">
        <f t="shared" si="561"/>
        <v>0</v>
      </c>
      <c r="AM2840" s="51">
        <f t="shared" si="562"/>
        <v>0</v>
      </c>
      <c r="AN2840" s="51">
        <f t="shared" si="563"/>
        <v>0</v>
      </c>
    </row>
    <row r="2841" spans="1:40" x14ac:dyDescent="0.25">
      <c r="A2841" s="17"/>
      <c r="B2841" s="17"/>
      <c r="C2841" s="35"/>
      <c r="D2841" s="17"/>
      <c r="E2841" s="17"/>
      <c r="F2841" s="17"/>
      <c r="G2841" s="62">
        <f t="shared" si="564"/>
        <v>0</v>
      </c>
      <c r="H2841" s="17"/>
      <c r="I2841" s="17"/>
      <c r="J2841" s="17"/>
      <c r="K2841" s="17"/>
      <c r="L2841" s="17"/>
      <c r="M2841" s="17"/>
      <c r="N2841" s="17"/>
      <c r="O2841" s="17"/>
      <c r="P2841" s="115"/>
      <c r="Q2841" s="62">
        <f>IF(C2841&gt;A_Stammdaten!$B$12,0,SUM(G2841,H2841,J2841,K2841,M2841,N2841)-SUM(I2841,L2841,O2841,P2841))</f>
        <v>0</v>
      </c>
      <c r="R2841" s="17"/>
      <c r="S2841" s="17"/>
      <c r="T2841" s="17"/>
      <c r="U2841" s="62">
        <f t="shared" si="556"/>
        <v>0</v>
      </c>
      <c r="V2841" s="63">
        <f>IF(ISBLANK($B2841),0,VLOOKUP($B2841,Listen!$A$2:$C$45,2,FALSE))</f>
        <v>0</v>
      </c>
      <c r="W2841" s="63">
        <f>IF(ISBLANK($B2841),0,VLOOKUP($B2841,Listen!$A$2:$C$45,3,FALSE))</f>
        <v>0</v>
      </c>
      <c r="X2841" s="49">
        <f t="shared" si="555"/>
        <v>0</v>
      </c>
      <c r="Y2841" s="49">
        <f t="shared" si="554"/>
        <v>0</v>
      </c>
      <c r="Z2841" s="49">
        <f t="shared" si="554"/>
        <v>0</v>
      </c>
      <c r="AA2841" s="49">
        <f t="shared" si="554"/>
        <v>0</v>
      </c>
      <c r="AB2841" s="49">
        <f t="shared" si="554"/>
        <v>0</v>
      </c>
      <c r="AC2841" s="49">
        <f t="shared" si="554"/>
        <v>0</v>
      </c>
      <c r="AD2841" s="49">
        <f t="shared" si="554"/>
        <v>0</v>
      </c>
      <c r="AE2841" s="51">
        <f t="shared" si="565"/>
        <v>0</v>
      </c>
      <c r="AF2841" s="51">
        <f>IF(C2841=A_Stammdaten!$B$12,D_SAV!$U2841-D_SAV!$AG2841,HLOOKUP(A_Stammdaten!$B$12-1,$AH$4:$AN$4004,ROW(C2841)-3,FALSE)-$AG2841)</f>
        <v>0</v>
      </c>
      <c r="AG2841" s="51">
        <f>HLOOKUP(A_Stammdaten!$B$12,$AH$4:$AN$4004,ROW(C2841)-3,FALSE)</f>
        <v>0</v>
      </c>
      <c r="AH2841" s="51">
        <f t="shared" si="557"/>
        <v>0</v>
      </c>
      <c r="AI2841" s="51">
        <f t="shared" si="558"/>
        <v>0</v>
      </c>
      <c r="AJ2841" s="51">
        <f t="shared" si="559"/>
        <v>0</v>
      </c>
      <c r="AK2841" s="51">
        <f t="shared" si="560"/>
        <v>0</v>
      </c>
      <c r="AL2841" s="51">
        <f t="shared" si="561"/>
        <v>0</v>
      </c>
      <c r="AM2841" s="51">
        <f t="shared" si="562"/>
        <v>0</v>
      </c>
      <c r="AN2841" s="51">
        <f t="shared" si="563"/>
        <v>0</v>
      </c>
    </row>
    <row r="2842" spans="1:40" x14ac:dyDescent="0.25">
      <c r="A2842" s="17"/>
      <c r="B2842" s="17"/>
      <c r="C2842" s="35"/>
      <c r="D2842" s="17"/>
      <c r="E2842" s="17"/>
      <c r="F2842" s="17"/>
      <c r="G2842" s="62">
        <f t="shared" si="564"/>
        <v>0</v>
      </c>
      <c r="H2842" s="17"/>
      <c r="I2842" s="17"/>
      <c r="J2842" s="17"/>
      <c r="K2842" s="17"/>
      <c r="L2842" s="17"/>
      <c r="M2842" s="17"/>
      <c r="N2842" s="17"/>
      <c r="O2842" s="17"/>
      <c r="P2842" s="115"/>
      <c r="Q2842" s="62">
        <f>IF(C2842&gt;A_Stammdaten!$B$12,0,SUM(G2842,H2842,J2842,K2842,M2842,N2842)-SUM(I2842,L2842,O2842,P2842))</f>
        <v>0</v>
      </c>
      <c r="R2842" s="17"/>
      <c r="S2842" s="17"/>
      <c r="T2842" s="17"/>
      <c r="U2842" s="62">
        <f t="shared" si="556"/>
        <v>0</v>
      </c>
      <c r="V2842" s="63">
        <f>IF(ISBLANK($B2842),0,VLOOKUP($B2842,Listen!$A$2:$C$45,2,FALSE))</f>
        <v>0</v>
      </c>
      <c r="W2842" s="63">
        <f>IF(ISBLANK($B2842),0,VLOOKUP($B2842,Listen!$A$2:$C$45,3,FALSE))</f>
        <v>0</v>
      </c>
      <c r="X2842" s="49">
        <f t="shared" si="555"/>
        <v>0</v>
      </c>
      <c r="Y2842" s="49">
        <f t="shared" si="554"/>
        <v>0</v>
      </c>
      <c r="Z2842" s="49">
        <f t="shared" si="554"/>
        <v>0</v>
      </c>
      <c r="AA2842" s="49">
        <f t="shared" si="554"/>
        <v>0</v>
      </c>
      <c r="AB2842" s="49">
        <f t="shared" si="554"/>
        <v>0</v>
      </c>
      <c r="AC2842" s="49">
        <f t="shared" si="554"/>
        <v>0</v>
      </c>
      <c r="AD2842" s="49">
        <f t="shared" si="554"/>
        <v>0</v>
      </c>
      <c r="AE2842" s="51">
        <f t="shared" si="565"/>
        <v>0</v>
      </c>
      <c r="AF2842" s="51">
        <f>IF(C2842=A_Stammdaten!$B$12,D_SAV!$U2842-D_SAV!$AG2842,HLOOKUP(A_Stammdaten!$B$12-1,$AH$4:$AN$4004,ROW(C2842)-3,FALSE)-$AG2842)</f>
        <v>0</v>
      </c>
      <c r="AG2842" s="51">
        <f>HLOOKUP(A_Stammdaten!$B$12,$AH$4:$AN$4004,ROW(C2842)-3,FALSE)</f>
        <v>0</v>
      </c>
      <c r="AH2842" s="51">
        <f t="shared" si="557"/>
        <v>0</v>
      </c>
      <c r="AI2842" s="51">
        <f t="shared" si="558"/>
        <v>0</v>
      </c>
      <c r="AJ2842" s="51">
        <f t="shared" si="559"/>
        <v>0</v>
      </c>
      <c r="AK2842" s="51">
        <f t="shared" si="560"/>
        <v>0</v>
      </c>
      <c r="AL2842" s="51">
        <f t="shared" si="561"/>
        <v>0</v>
      </c>
      <c r="AM2842" s="51">
        <f t="shared" si="562"/>
        <v>0</v>
      </c>
      <c r="AN2842" s="51">
        <f t="shared" si="563"/>
        <v>0</v>
      </c>
    </row>
    <row r="2843" spans="1:40" x14ac:dyDescent="0.25">
      <c r="A2843" s="17"/>
      <c r="B2843" s="17"/>
      <c r="C2843" s="35"/>
      <c r="D2843" s="17"/>
      <c r="E2843" s="17"/>
      <c r="F2843" s="17"/>
      <c r="G2843" s="62">
        <f t="shared" si="564"/>
        <v>0</v>
      </c>
      <c r="H2843" s="17"/>
      <c r="I2843" s="17"/>
      <c r="J2843" s="17"/>
      <c r="K2843" s="17"/>
      <c r="L2843" s="17"/>
      <c r="M2843" s="17"/>
      <c r="N2843" s="17"/>
      <c r="O2843" s="17"/>
      <c r="P2843" s="115"/>
      <c r="Q2843" s="62">
        <f>IF(C2843&gt;A_Stammdaten!$B$12,0,SUM(G2843,H2843,J2843,K2843,M2843,N2843)-SUM(I2843,L2843,O2843,P2843))</f>
        <v>0</v>
      </c>
      <c r="R2843" s="17"/>
      <c r="S2843" s="17"/>
      <c r="T2843" s="17"/>
      <c r="U2843" s="62">
        <f t="shared" si="556"/>
        <v>0</v>
      </c>
      <c r="V2843" s="63">
        <f>IF(ISBLANK($B2843),0,VLOOKUP($B2843,Listen!$A$2:$C$45,2,FALSE))</f>
        <v>0</v>
      </c>
      <c r="W2843" s="63">
        <f>IF(ISBLANK($B2843),0,VLOOKUP($B2843,Listen!$A$2:$C$45,3,FALSE))</f>
        <v>0</v>
      </c>
      <c r="X2843" s="49">
        <f t="shared" si="555"/>
        <v>0</v>
      </c>
      <c r="Y2843" s="49">
        <f t="shared" si="554"/>
        <v>0</v>
      </c>
      <c r="Z2843" s="49">
        <f t="shared" si="554"/>
        <v>0</v>
      </c>
      <c r="AA2843" s="49">
        <f t="shared" si="554"/>
        <v>0</v>
      </c>
      <c r="AB2843" s="49">
        <f t="shared" si="554"/>
        <v>0</v>
      </c>
      <c r="AC2843" s="49">
        <f t="shared" si="554"/>
        <v>0</v>
      </c>
      <c r="AD2843" s="49">
        <f t="shared" si="554"/>
        <v>0</v>
      </c>
      <c r="AE2843" s="51">
        <f t="shared" si="565"/>
        <v>0</v>
      </c>
      <c r="AF2843" s="51">
        <f>IF(C2843=A_Stammdaten!$B$12,D_SAV!$U2843-D_SAV!$AG2843,HLOOKUP(A_Stammdaten!$B$12-1,$AH$4:$AN$4004,ROW(C2843)-3,FALSE)-$AG2843)</f>
        <v>0</v>
      </c>
      <c r="AG2843" s="51">
        <f>HLOOKUP(A_Stammdaten!$B$12,$AH$4:$AN$4004,ROW(C2843)-3,FALSE)</f>
        <v>0</v>
      </c>
      <c r="AH2843" s="51">
        <f t="shared" si="557"/>
        <v>0</v>
      </c>
      <c r="AI2843" s="51">
        <f t="shared" si="558"/>
        <v>0</v>
      </c>
      <c r="AJ2843" s="51">
        <f t="shared" si="559"/>
        <v>0</v>
      </c>
      <c r="AK2843" s="51">
        <f t="shared" si="560"/>
        <v>0</v>
      </c>
      <c r="AL2843" s="51">
        <f t="shared" si="561"/>
        <v>0</v>
      </c>
      <c r="AM2843" s="51">
        <f t="shared" si="562"/>
        <v>0</v>
      </c>
      <c r="AN2843" s="51">
        <f t="shared" si="563"/>
        <v>0</v>
      </c>
    </row>
    <row r="2844" spans="1:40" x14ac:dyDescent="0.25">
      <c r="A2844" s="17"/>
      <c r="B2844" s="17"/>
      <c r="C2844" s="35"/>
      <c r="D2844" s="17"/>
      <c r="E2844" s="17"/>
      <c r="F2844" s="17"/>
      <c r="G2844" s="62">
        <f t="shared" si="564"/>
        <v>0</v>
      </c>
      <c r="H2844" s="17"/>
      <c r="I2844" s="17"/>
      <c r="J2844" s="17"/>
      <c r="K2844" s="17"/>
      <c r="L2844" s="17"/>
      <c r="M2844" s="17"/>
      <c r="N2844" s="17"/>
      <c r="O2844" s="17"/>
      <c r="P2844" s="115"/>
      <c r="Q2844" s="62">
        <f>IF(C2844&gt;A_Stammdaten!$B$12,0,SUM(G2844,H2844,J2844,K2844,M2844,N2844)-SUM(I2844,L2844,O2844,P2844))</f>
        <v>0</v>
      </c>
      <c r="R2844" s="17"/>
      <c r="S2844" s="17"/>
      <c r="T2844" s="17"/>
      <c r="U2844" s="62">
        <f t="shared" si="556"/>
        <v>0</v>
      </c>
      <c r="V2844" s="63">
        <f>IF(ISBLANK($B2844),0,VLOOKUP($B2844,Listen!$A$2:$C$45,2,FALSE))</f>
        <v>0</v>
      </c>
      <c r="W2844" s="63">
        <f>IF(ISBLANK($B2844),0,VLOOKUP($B2844,Listen!$A$2:$C$45,3,FALSE))</f>
        <v>0</v>
      </c>
      <c r="X2844" s="49">
        <f t="shared" si="555"/>
        <v>0</v>
      </c>
      <c r="Y2844" s="49">
        <f t="shared" si="554"/>
        <v>0</v>
      </c>
      <c r="Z2844" s="49">
        <f t="shared" si="554"/>
        <v>0</v>
      </c>
      <c r="AA2844" s="49">
        <f t="shared" si="554"/>
        <v>0</v>
      </c>
      <c r="AB2844" s="49">
        <f t="shared" si="554"/>
        <v>0</v>
      </c>
      <c r="AC2844" s="49">
        <f t="shared" si="554"/>
        <v>0</v>
      </c>
      <c r="AD2844" s="49">
        <f t="shared" si="554"/>
        <v>0</v>
      </c>
      <c r="AE2844" s="51">
        <f t="shared" si="565"/>
        <v>0</v>
      </c>
      <c r="AF2844" s="51">
        <f>IF(C2844=A_Stammdaten!$B$12,D_SAV!$U2844-D_SAV!$AG2844,HLOOKUP(A_Stammdaten!$B$12-1,$AH$4:$AN$4004,ROW(C2844)-3,FALSE)-$AG2844)</f>
        <v>0</v>
      </c>
      <c r="AG2844" s="51">
        <f>HLOOKUP(A_Stammdaten!$B$12,$AH$4:$AN$4004,ROW(C2844)-3,FALSE)</f>
        <v>0</v>
      </c>
      <c r="AH2844" s="51">
        <f t="shared" si="557"/>
        <v>0</v>
      </c>
      <c r="AI2844" s="51">
        <f t="shared" si="558"/>
        <v>0</v>
      </c>
      <c r="AJ2844" s="51">
        <f t="shared" si="559"/>
        <v>0</v>
      </c>
      <c r="AK2844" s="51">
        <f t="shared" si="560"/>
        <v>0</v>
      </c>
      <c r="AL2844" s="51">
        <f t="shared" si="561"/>
        <v>0</v>
      </c>
      <c r="AM2844" s="51">
        <f t="shared" si="562"/>
        <v>0</v>
      </c>
      <c r="AN2844" s="51">
        <f t="shared" si="563"/>
        <v>0</v>
      </c>
    </row>
    <row r="2845" spans="1:40" x14ac:dyDescent="0.25">
      <c r="A2845" s="17"/>
      <c r="B2845" s="17"/>
      <c r="C2845" s="35"/>
      <c r="D2845" s="17"/>
      <c r="E2845" s="17"/>
      <c r="F2845" s="17"/>
      <c r="G2845" s="62">
        <f t="shared" si="564"/>
        <v>0</v>
      </c>
      <c r="H2845" s="17"/>
      <c r="I2845" s="17"/>
      <c r="J2845" s="17"/>
      <c r="K2845" s="17"/>
      <c r="L2845" s="17"/>
      <c r="M2845" s="17"/>
      <c r="N2845" s="17"/>
      <c r="O2845" s="17"/>
      <c r="P2845" s="115"/>
      <c r="Q2845" s="62">
        <f>IF(C2845&gt;A_Stammdaten!$B$12,0,SUM(G2845,H2845,J2845,K2845,M2845,N2845)-SUM(I2845,L2845,O2845,P2845))</f>
        <v>0</v>
      </c>
      <c r="R2845" s="17"/>
      <c r="S2845" s="17"/>
      <c r="T2845" s="17"/>
      <c r="U2845" s="62">
        <f t="shared" si="556"/>
        <v>0</v>
      </c>
      <c r="V2845" s="63">
        <f>IF(ISBLANK($B2845),0,VLOOKUP($B2845,Listen!$A$2:$C$45,2,FALSE))</f>
        <v>0</v>
      </c>
      <c r="W2845" s="63">
        <f>IF(ISBLANK($B2845),0,VLOOKUP($B2845,Listen!$A$2:$C$45,3,FALSE))</f>
        <v>0</v>
      </c>
      <c r="X2845" s="49">
        <f t="shared" si="555"/>
        <v>0</v>
      </c>
      <c r="Y2845" s="49">
        <f t="shared" si="554"/>
        <v>0</v>
      </c>
      <c r="Z2845" s="49">
        <f t="shared" si="554"/>
        <v>0</v>
      </c>
      <c r="AA2845" s="49">
        <f t="shared" si="554"/>
        <v>0</v>
      </c>
      <c r="AB2845" s="49">
        <f t="shared" si="554"/>
        <v>0</v>
      </c>
      <c r="AC2845" s="49">
        <f t="shared" si="554"/>
        <v>0</v>
      </c>
      <c r="AD2845" s="49">
        <f t="shared" si="554"/>
        <v>0</v>
      </c>
      <c r="AE2845" s="51">
        <f t="shared" si="565"/>
        <v>0</v>
      </c>
      <c r="AF2845" s="51">
        <f>IF(C2845=A_Stammdaten!$B$12,D_SAV!$U2845-D_SAV!$AG2845,HLOOKUP(A_Stammdaten!$B$12-1,$AH$4:$AN$4004,ROW(C2845)-3,FALSE)-$AG2845)</f>
        <v>0</v>
      </c>
      <c r="AG2845" s="51">
        <f>HLOOKUP(A_Stammdaten!$B$12,$AH$4:$AN$4004,ROW(C2845)-3,FALSE)</f>
        <v>0</v>
      </c>
      <c r="AH2845" s="51">
        <f t="shared" si="557"/>
        <v>0</v>
      </c>
      <c r="AI2845" s="51">
        <f t="shared" si="558"/>
        <v>0</v>
      </c>
      <c r="AJ2845" s="51">
        <f t="shared" si="559"/>
        <v>0</v>
      </c>
      <c r="AK2845" s="51">
        <f t="shared" si="560"/>
        <v>0</v>
      </c>
      <c r="AL2845" s="51">
        <f t="shared" si="561"/>
        <v>0</v>
      </c>
      <c r="AM2845" s="51">
        <f t="shared" si="562"/>
        <v>0</v>
      </c>
      <c r="AN2845" s="51">
        <f t="shared" si="563"/>
        <v>0</v>
      </c>
    </row>
    <row r="2846" spans="1:40" x14ac:dyDescent="0.25">
      <c r="A2846" s="17"/>
      <c r="B2846" s="17"/>
      <c r="C2846" s="35"/>
      <c r="D2846" s="17"/>
      <c r="E2846" s="17"/>
      <c r="F2846" s="17"/>
      <c r="G2846" s="62">
        <f t="shared" si="564"/>
        <v>0</v>
      </c>
      <c r="H2846" s="17"/>
      <c r="I2846" s="17"/>
      <c r="J2846" s="17"/>
      <c r="K2846" s="17"/>
      <c r="L2846" s="17"/>
      <c r="M2846" s="17"/>
      <c r="N2846" s="17"/>
      <c r="O2846" s="17"/>
      <c r="P2846" s="115"/>
      <c r="Q2846" s="62">
        <f>IF(C2846&gt;A_Stammdaten!$B$12,0,SUM(G2846,H2846,J2846,K2846,M2846,N2846)-SUM(I2846,L2846,O2846,P2846))</f>
        <v>0</v>
      </c>
      <c r="R2846" s="17"/>
      <c r="S2846" s="17"/>
      <c r="T2846" s="17"/>
      <c r="U2846" s="62">
        <f t="shared" si="556"/>
        <v>0</v>
      </c>
      <c r="V2846" s="63">
        <f>IF(ISBLANK($B2846),0,VLOOKUP($B2846,Listen!$A$2:$C$45,2,FALSE))</f>
        <v>0</v>
      </c>
      <c r="W2846" s="63">
        <f>IF(ISBLANK($B2846),0,VLOOKUP($B2846,Listen!$A$2:$C$45,3,FALSE))</f>
        <v>0</v>
      </c>
      <c r="X2846" s="49">
        <f t="shared" si="555"/>
        <v>0</v>
      </c>
      <c r="Y2846" s="49">
        <f t="shared" si="554"/>
        <v>0</v>
      </c>
      <c r="Z2846" s="49">
        <f t="shared" si="554"/>
        <v>0</v>
      </c>
      <c r="AA2846" s="49">
        <f t="shared" si="554"/>
        <v>0</v>
      </c>
      <c r="AB2846" s="49">
        <f t="shared" si="554"/>
        <v>0</v>
      </c>
      <c r="AC2846" s="49">
        <f t="shared" si="554"/>
        <v>0</v>
      </c>
      <c r="AD2846" s="49">
        <f t="shared" si="554"/>
        <v>0</v>
      </c>
      <c r="AE2846" s="51">
        <f t="shared" si="565"/>
        <v>0</v>
      </c>
      <c r="AF2846" s="51">
        <f>IF(C2846=A_Stammdaten!$B$12,D_SAV!$U2846-D_SAV!$AG2846,HLOOKUP(A_Stammdaten!$B$12-1,$AH$4:$AN$4004,ROW(C2846)-3,FALSE)-$AG2846)</f>
        <v>0</v>
      </c>
      <c r="AG2846" s="51">
        <f>HLOOKUP(A_Stammdaten!$B$12,$AH$4:$AN$4004,ROW(C2846)-3,FALSE)</f>
        <v>0</v>
      </c>
      <c r="AH2846" s="51">
        <f t="shared" si="557"/>
        <v>0</v>
      </c>
      <c r="AI2846" s="51">
        <f t="shared" si="558"/>
        <v>0</v>
      </c>
      <c r="AJ2846" s="51">
        <f t="shared" si="559"/>
        <v>0</v>
      </c>
      <c r="AK2846" s="51">
        <f t="shared" si="560"/>
        <v>0</v>
      </c>
      <c r="AL2846" s="51">
        <f t="shared" si="561"/>
        <v>0</v>
      </c>
      <c r="AM2846" s="51">
        <f t="shared" si="562"/>
        <v>0</v>
      </c>
      <c r="AN2846" s="51">
        <f t="shared" si="563"/>
        <v>0</v>
      </c>
    </row>
    <row r="2847" spans="1:40" x14ac:dyDescent="0.25">
      <c r="A2847" s="17"/>
      <c r="B2847" s="17"/>
      <c r="C2847" s="35"/>
      <c r="D2847" s="17"/>
      <c r="E2847" s="17"/>
      <c r="F2847" s="17"/>
      <c r="G2847" s="62">
        <f t="shared" si="564"/>
        <v>0</v>
      </c>
      <c r="H2847" s="17"/>
      <c r="I2847" s="17"/>
      <c r="J2847" s="17"/>
      <c r="K2847" s="17"/>
      <c r="L2847" s="17"/>
      <c r="M2847" s="17"/>
      <c r="N2847" s="17"/>
      <c r="O2847" s="17"/>
      <c r="P2847" s="115"/>
      <c r="Q2847" s="62">
        <f>IF(C2847&gt;A_Stammdaten!$B$12,0,SUM(G2847,H2847,J2847,K2847,M2847,N2847)-SUM(I2847,L2847,O2847,P2847))</f>
        <v>0</v>
      </c>
      <c r="R2847" s="17"/>
      <c r="S2847" s="17"/>
      <c r="T2847" s="17"/>
      <c r="U2847" s="62">
        <f t="shared" si="556"/>
        <v>0</v>
      </c>
      <c r="V2847" s="63">
        <f>IF(ISBLANK($B2847),0,VLOOKUP($B2847,Listen!$A$2:$C$45,2,FALSE))</f>
        <v>0</v>
      </c>
      <c r="W2847" s="63">
        <f>IF(ISBLANK($B2847),0,VLOOKUP($B2847,Listen!$A$2:$C$45,3,FALSE))</f>
        <v>0</v>
      </c>
      <c r="X2847" s="49">
        <f t="shared" si="555"/>
        <v>0</v>
      </c>
      <c r="Y2847" s="49">
        <f t="shared" si="554"/>
        <v>0</v>
      </c>
      <c r="Z2847" s="49">
        <f t="shared" si="554"/>
        <v>0</v>
      </c>
      <c r="AA2847" s="49">
        <f t="shared" si="554"/>
        <v>0</v>
      </c>
      <c r="AB2847" s="49">
        <f t="shared" si="554"/>
        <v>0</v>
      </c>
      <c r="AC2847" s="49">
        <f t="shared" si="554"/>
        <v>0</v>
      </c>
      <c r="AD2847" s="49">
        <f t="shared" si="554"/>
        <v>0</v>
      </c>
      <c r="AE2847" s="51">
        <f t="shared" si="565"/>
        <v>0</v>
      </c>
      <c r="AF2847" s="51">
        <f>IF(C2847=A_Stammdaten!$B$12,D_SAV!$U2847-D_SAV!$AG2847,HLOOKUP(A_Stammdaten!$B$12-1,$AH$4:$AN$4004,ROW(C2847)-3,FALSE)-$AG2847)</f>
        <v>0</v>
      </c>
      <c r="AG2847" s="51">
        <f>HLOOKUP(A_Stammdaten!$B$12,$AH$4:$AN$4004,ROW(C2847)-3,FALSE)</f>
        <v>0</v>
      </c>
      <c r="AH2847" s="51">
        <f t="shared" si="557"/>
        <v>0</v>
      </c>
      <c r="AI2847" s="51">
        <f t="shared" si="558"/>
        <v>0</v>
      </c>
      <c r="AJ2847" s="51">
        <f t="shared" si="559"/>
        <v>0</v>
      </c>
      <c r="AK2847" s="51">
        <f t="shared" si="560"/>
        <v>0</v>
      </c>
      <c r="AL2847" s="51">
        <f t="shared" si="561"/>
        <v>0</v>
      </c>
      <c r="AM2847" s="51">
        <f t="shared" si="562"/>
        <v>0</v>
      </c>
      <c r="AN2847" s="51">
        <f t="shared" si="563"/>
        <v>0</v>
      </c>
    </row>
    <row r="2848" spans="1:40" x14ac:dyDescent="0.25">
      <c r="A2848" s="17"/>
      <c r="B2848" s="17"/>
      <c r="C2848" s="35"/>
      <c r="D2848" s="17"/>
      <c r="E2848" s="17"/>
      <c r="F2848" s="17"/>
      <c r="G2848" s="62">
        <f t="shared" si="564"/>
        <v>0</v>
      </c>
      <c r="H2848" s="17"/>
      <c r="I2848" s="17"/>
      <c r="J2848" s="17"/>
      <c r="K2848" s="17"/>
      <c r="L2848" s="17"/>
      <c r="M2848" s="17"/>
      <c r="N2848" s="17"/>
      <c r="O2848" s="17"/>
      <c r="P2848" s="115"/>
      <c r="Q2848" s="62">
        <f>IF(C2848&gt;A_Stammdaten!$B$12,0,SUM(G2848,H2848,J2848,K2848,M2848,N2848)-SUM(I2848,L2848,O2848,P2848))</f>
        <v>0</v>
      </c>
      <c r="R2848" s="17"/>
      <c r="S2848" s="17"/>
      <c r="T2848" s="17"/>
      <c r="U2848" s="62">
        <f t="shared" si="556"/>
        <v>0</v>
      </c>
      <c r="V2848" s="63">
        <f>IF(ISBLANK($B2848),0,VLOOKUP($B2848,Listen!$A$2:$C$45,2,FALSE))</f>
        <v>0</v>
      </c>
      <c r="W2848" s="63">
        <f>IF(ISBLANK($B2848),0,VLOOKUP($B2848,Listen!$A$2:$C$45,3,FALSE))</f>
        <v>0</v>
      </c>
      <c r="X2848" s="49">
        <f t="shared" si="555"/>
        <v>0</v>
      </c>
      <c r="Y2848" s="49">
        <f t="shared" si="554"/>
        <v>0</v>
      </c>
      <c r="Z2848" s="49">
        <f t="shared" si="554"/>
        <v>0</v>
      </c>
      <c r="AA2848" s="49">
        <f t="shared" si="554"/>
        <v>0</v>
      </c>
      <c r="AB2848" s="49">
        <f t="shared" si="554"/>
        <v>0</v>
      </c>
      <c r="AC2848" s="49">
        <f t="shared" si="554"/>
        <v>0</v>
      </c>
      <c r="AD2848" s="49">
        <f t="shared" si="554"/>
        <v>0</v>
      </c>
      <c r="AE2848" s="51">
        <f t="shared" si="565"/>
        <v>0</v>
      </c>
      <c r="AF2848" s="51">
        <f>IF(C2848=A_Stammdaten!$B$12,D_SAV!$U2848-D_SAV!$AG2848,HLOOKUP(A_Stammdaten!$B$12-1,$AH$4:$AN$4004,ROW(C2848)-3,FALSE)-$AG2848)</f>
        <v>0</v>
      </c>
      <c r="AG2848" s="51">
        <f>HLOOKUP(A_Stammdaten!$B$12,$AH$4:$AN$4004,ROW(C2848)-3,FALSE)</f>
        <v>0</v>
      </c>
      <c r="AH2848" s="51">
        <f t="shared" si="557"/>
        <v>0</v>
      </c>
      <c r="AI2848" s="51">
        <f t="shared" si="558"/>
        <v>0</v>
      </c>
      <c r="AJ2848" s="51">
        <f t="shared" si="559"/>
        <v>0</v>
      </c>
      <c r="AK2848" s="51">
        <f t="shared" si="560"/>
        <v>0</v>
      </c>
      <c r="AL2848" s="51">
        <f t="shared" si="561"/>
        <v>0</v>
      </c>
      <c r="AM2848" s="51">
        <f t="shared" si="562"/>
        <v>0</v>
      </c>
      <c r="AN2848" s="51">
        <f t="shared" si="563"/>
        <v>0</v>
      </c>
    </row>
    <row r="2849" spans="1:40" x14ac:dyDescent="0.25">
      <c r="A2849" s="17"/>
      <c r="B2849" s="17"/>
      <c r="C2849" s="35"/>
      <c r="D2849" s="17"/>
      <c r="E2849" s="17"/>
      <c r="F2849" s="17"/>
      <c r="G2849" s="62">
        <f t="shared" si="564"/>
        <v>0</v>
      </c>
      <c r="H2849" s="17"/>
      <c r="I2849" s="17"/>
      <c r="J2849" s="17"/>
      <c r="K2849" s="17"/>
      <c r="L2849" s="17"/>
      <c r="M2849" s="17"/>
      <c r="N2849" s="17"/>
      <c r="O2849" s="17"/>
      <c r="P2849" s="115"/>
      <c r="Q2849" s="62">
        <f>IF(C2849&gt;A_Stammdaten!$B$12,0,SUM(G2849,H2849,J2849,K2849,M2849,N2849)-SUM(I2849,L2849,O2849,P2849))</f>
        <v>0</v>
      </c>
      <c r="R2849" s="17"/>
      <c r="S2849" s="17"/>
      <c r="T2849" s="17"/>
      <c r="U2849" s="62">
        <f t="shared" si="556"/>
        <v>0</v>
      </c>
      <c r="V2849" s="63">
        <f>IF(ISBLANK($B2849),0,VLOOKUP($B2849,Listen!$A$2:$C$45,2,FALSE))</f>
        <v>0</v>
      </c>
      <c r="W2849" s="63">
        <f>IF(ISBLANK($B2849),0,VLOOKUP($B2849,Listen!$A$2:$C$45,3,FALSE))</f>
        <v>0</v>
      </c>
      <c r="X2849" s="49">
        <f t="shared" si="555"/>
        <v>0</v>
      </c>
      <c r="Y2849" s="49">
        <f t="shared" si="554"/>
        <v>0</v>
      </c>
      <c r="Z2849" s="49">
        <f t="shared" si="554"/>
        <v>0</v>
      </c>
      <c r="AA2849" s="49">
        <f t="shared" si="554"/>
        <v>0</v>
      </c>
      <c r="AB2849" s="49">
        <f t="shared" si="554"/>
        <v>0</v>
      </c>
      <c r="AC2849" s="49">
        <f t="shared" si="554"/>
        <v>0</v>
      </c>
      <c r="AD2849" s="49">
        <f t="shared" si="554"/>
        <v>0</v>
      </c>
      <c r="AE2849" s="51">
        <f t="shared" si="565"/>
        <v>0</v>
      </c>
      <c r="AF2849" s="51">
        <f>IF(C2849=A_Stammdaten!$B$12,D_SAV!$U2849-D_SAV!$AG2849,HLOOKUP(A_Stammdaten!$B$12-1,$AH$4:$AN$4004,ROW(C2849)-3,FALSE)-$AG2849)</f>
        <v>0</v>
      </c>
      <c r="AG2849" s="51">
        <f>HLOOKUP(A_Stammdaten!$B$12,$AH$4:$AN$4004,ROW(C2849)-3,FALSE)</f>
        <v>0</v>
      </c>
      <c r="AH2849" s="51">
        <f t="shared" si="557"/>
        <v>0</v>
      </c>
      <c r="AI2849" s="51">
        <f t="shared" si="558"/>
        <v>0</v>
      </c>
      <c r="AJ2849" s="51">
        <f t="shared" si="559"/>
        <v>0</v>
      </c>
      <c r="AK2849" s="51">
        <f t="shared" si="560"/>
        <v>0</v>
      </c>
      <c r="AL2849" s="51">
        <f t="shared" si="561"/>
        <v>0</v>
      </c>
      <c r="AM2849" s="51">
        <f t="shared" si="562"/>
        <v>0</v>
      </c>
      <c r="AN2849" s="51">
        <f t="shared" si="563"/>
        <v>0</v>
      </c>
    </row>
    <row r="2850" spans="1:40" x14ac:dyDescent="0.25">
      <c r="A2850" s="17"/>
      <c r="B2850" s="17"/>
      <c r="C2850" s="35"/>
      <c r="D2850" s="17"/>
      <c r="E2850" s="17"/>
      <c r="F2850" s="17"/>
      <c r="G2850" s="62">
        <f t="shared" si="564"/>
        <v>0</v>
      </c>
      <c r="H2850" s="17"/>
      <c r="I2850" s="17"/>
      <c r="J2850" s="17"/>
      <c r="K2850" s="17"/>
      <c r="L2850" s="17"/>
      <c r="M2850" s="17"/>
      <c r="N2850" s="17"/>
      <c r="O2850" s="17"/>
      <c r="P2850" s="115"/>
      <c r="Q2850" s="62">
        <f>IF(C2850&gt;A_Stammdaten!$B$12,0,SUM(G2850,H2850,J2850,K2850,M2850,N2850)-SUM(I2850,L2850,O2850,P2850))</f>
        <v>0</v>
      </c>
      <c r="R2850" s="17"/>
      <c r="S2850" s="17"/>
      <c r="T2850" s="17"/>
      <c r="U2850" s="62">
        <f t="shared" si="556"/>
        <v>0</v>
      </c>
      <c r="V2850" s="63">
        <f>IF(ISBLANK($B2850),0,VLOOKUP($B2850,Listen!$A$2:$C$45,2,FALSE))</f>
        <v>0</v>
      </c>
      <c r="W2850" s="63">
        <f>IF(ISBLANK($B2850),0,VLOOKUP($B2850,Listen!$A$2:$C$45,3,FALSE))</f>
        <v>0</v>
      </c>
      <c r="X2850" s="49">
        <f t="shared" si="555"/>
        <v>0</v>
      </c>
      <c r="Y2850" s="49">
        <f t="shared" si="554"/>
        <v>0</v>
      </c>
      <c r="Z2850" s="49">
        <f t="shared" si="554"/>
        <v>0</v>
      </c>
      <c r="AA2850" s="49">
        <f t="shared" si="554"/>
        <v>0</v>
      </c>
      <c r="AB2850" s="49">
        <f t="shared" si="554"/>
        <v>0</v>
      </c>
      <c r="AC2850" s="49">
        <f t="shared" si="554"/>
        <v>0</v>
      </c>
      <c r="AD2850" s="49">
        <f t="shared" ref="Y2850:AD2893" si="566">$V2850</f>
        <v>0</v>
      </c>
      <c r="AE2850" s="51">
        <f t="shared" si="565"/>
        <v>0</v>
      </c>
      <c r="AF2850" s="51">
        <f>IF(C2850=A_Stammdaten!$B$12,D_SAV!$U2850-D_SAV!$AG2850,HLOOKUP(A_Stammdaten!$B$12-1,$AH$4:$AN$4004,ROW(C2850)-3,FALSE)-$AG2850)</f>
        <v>0</v>
      </c>
      <c r="AG2850" s="51">
        <f>HLOOKUP(A_Stammdaten!$B$12,$AH$4:$AN$4004,ROW(C2850)-3,FALSE)</f>
        <v>0</v>
      </c>
      <c r="AH2850" s="51">
        <f t="shared" si="557"/>
        <v>0</v>
      </c>
      <c r="AI2850" s="51">
        <f t="shared" si="558"/>
        <v>0</v>
      </c>
      <c r="AJ2850" s="51">
        <f t="shared" si="559"/>
        <v>0</v>
      </c>
      <c r="AK2850" s="51">
        <f t="shared" si="560"/>
        <v>0</v>
      </c>
      <c r="AL2850" s="51">
        <f t="shared" si="561"/>
        <v>0</v>
      </c>
      <c r="AM2850" s="51">
        <f t="shared" si="562"/>
        <v>0</v>
      </c>
      <c r="AN2850" s="51">
        <f t="shared" si="563"/>
        <v>0</v>
      </c>
    </row>
    <row r="2851" spans="1:40" x14ac:dyDescent="0.25">
      <c r="A2851" s="17"/>
      <c r="B2851" s="17"/>
      <c r="C2851" s="35"/>
      <c r="D2851" s="17"/>
      <c r="E2851" s="17"/>
      <c r="F2851" s="17"/>
      <c r="G2851" s="62">
        <f t="shared" si="564"/>
        <v>0</v>
      </c>
      <c r="H2851" s="17"/>
      <c r="I2851" s="17"/>
      <c r="J2851" s="17"/>
      <c r="K2851" s="17"/>
      <c r="L2851" s="17"/>
      <c r="M2851" s="17"/>
      <c r="N2851" s="17"/>
      <c r="O2851" s="17"/>
      <c r="P2851" s="115"/>
      <c r="Q2851" s="62">
        <f>IF(C2851&gt;A_Stammdaten!$B$12,0,SUM(G2851,H2851,J2851,K2851,M2851,N2851)-SUM(I2851,L2851,O2851,P2851))</f>
        <v>0</v>
      </c>
      <c r="R2851" s="17"/>
      <c r="S2851" s="17"/>
      <c r="T2851" s="17"/>
      <c r="U2851" s="62">
        <f t="shared" si="556"/>
        <v>0</v>
      </c>
      <c r="V2851" s="63">
        <f>IF(ISBLANK($B2851),0,VLOOKUP($B2851,Listen!$A$2:$C$45,2,FALSE))</f>
        <v>0</v>
      </c>
      <c r="W2851" s="63">
        <f>IF(ISBLANK($B2851),0,VLOOKUP($B2851,Listen!$A$2:$C$45,3,FALSE))</f>
        <v>0</v>
      </c>
      <c r="X2851" s="49">
        <f t="shared" si="555"/>
        <v>0</v>
      </c>
      <c r="Y2851" s="49">
        <f t="shared" si="566"/>
        <v>0</v>
      </c>
      <c r="Z2851" s="49">
        <f t="shared" si="566"/>
        <v>0</v>
      </c>
      <c r="AA2851" s="49">
        <f t="shared" si="566"/>
        <v>0</v>
      </c>
      <c r="AB2851" s="49">
        <f t="shared" si="566"/>
        <v>0</v>
      </c>
      <c r="AC2851" s="49">
        <f t="shared" si="566"/>
        <v>0</v>
      </c>
      <c r="AD2851" s="49">
        <f t="shared" si="566"/>
        <v>0</v>
      </c>
      <c r="AE2851" s="51">
        <f t="shared" si="565"/>
        <v>0</v>
      </c>
      <c r="AF2851" s="51">
        <f>IF(C2851=A_Stammdaten!$B$12,D_SAV!$U2851-D_SAV!$AG2851,HLOOKUP(A_Stammdaten!$B$12-1,$AH$4:$AN$4004,ROW(C2851)-3,FALSE)-$AG2851)</f>
        <v>0</v>
      </c>
      <c r="AG2851" s="51">
        <f>HLOOKUP(A_Stammdaten!$B$12,$AH$4:$AN$4004,ROW(C2851)-3,FALSE)</f>
        <v>0</v>
      </c>
      <c r="AH2851" s="51">
        <f t="shared" si="557"/>
        <v>0</v>
      </c>
      <c r="AI2851" s="51">
        <f t="shared" si="558"/>
        <v>0</v>
      </c>
      <c r="AJ2851" s="51">
        <f t="shared" si="559"/>
        <v>0</v>
      </c>
      <c r="AK2851" s="51">
        <f t="shared" si="560"/>
        <v>0</v>
      </c>
      <c r="AL2851" s="51">
        <f t="shared" si="561"/>
        <v>0</v>
      </c>
      <c r="AM2851" s="51">
        <f t="shared" si="562"/>
        <v>0</v>
      </c>
      <c r="AN2851" s="51">
        <f t="shared" si="563"/>
        <v>0</v>
      </c>
    </row>
    <row r="2852" spans="1:40" x14ac:dyDescent="0.25">
      <c r="A2852" s="17"/>
      <c r="B2852" s="17"/>
      <c r="C2852" s="35"/>
      <c r="D2852" s="17"/>
      <c r="E2852" s="17"/>
      <c r="F2852" s="17"/>
      <c r="G2852" s="62">
        <f t="shared" si="564"/>
        <v>0</v>
      </c>
      <c r="H2852" s="17"/>
      <c r="I2852" s="17"/>
      <c r="J2852" s="17"/>
      <c r="K2852" s="17"/>
      <c r="L2852" s="17"/>
      <c r="M2852" s="17"/>
      <c r="N2852" s="17"/>
      <c r="O2852" s="17"/>
      <c r="P2852" s="115"/>
      <c r="Q2852" s="62">
        <f>IF(C2852&gt;A_Stammdaten!$B$12,0,SUM(G2852,H2852,J2852,K2852,M2852,N2852)-SUM(I2852,L2852,O2852,P2852))</f>
        <v>0</v>
      </c>
      <c r="R2852" s="17"/>
      <c r="S2852" s="17"/>
      <c r="T2852" s="17"/>
      <c r="U2852" s="62">
        <f t="shared" si="556"/>
        <v>0</v>
      </c>
      <c r="V2852" s="63">
        <f>IF(ISBLANK($B2852),0,VLOOKUP($B2852,Listen!$A$2:$C$45,2,FALSE))</f>
        <v>0</v>
      </c>
      <c r="W2852" s="63">
        <f>IF(ISBLANK($B2852),0,VLOOKUP($B2852,Listen!$A$2:$C$45,3,FALSE))</f>
        <v>0</v>
      </c>
      <c r="X2852" s="49">
        <f t="shared" si="555"/>
        <v>0</v>
      </c>
      <c r="Y2852" s="49">
        <f t="shared" si="566"/>
        <v>0</v>
      </c>
      <c r="Z2852" s="49">
        <f t="shared" si="566"/>
        <v>0</v>
      </c>
      <c r="AA2852" s="49">
        <f t="shared" si="566"/>
        <v>0</v>
      </c>
      <c r="AB2852" s="49">
        <f t="shared" si="566"/>
        <v>0</v>
      </c>
      <c r="AC2852" s="49">
        <f t="shared" si="566"/>
        <v>0</v>
      </c>
      <c r="AD2852" s="49">
        <f t="shared" si="566"/>
        <v>0</v>
      </c>
      <c r="AE2852" s="51">
        <f t="shared" si="565"/>
        <v>0</v>
      </c>
      <c r="AF2852" s="51">
        <f>IF(C2852=A_Stammdaten!$B$12,D_SAV!$U2852-D_SAV!$AG2852,HLOOKUP(A_Stammdaten!$B$12-1,$AH$4:$AN$4004,ROW(C2852)-3,FALSE)-$AG2852)</f>
        <v>0</v>
      </c>
      <c r="AG2852" s="51">
        <f>HLOOKUP(A_Stammdaten!$B$12,$AH$4:$AN$4004,ROW(C2852)-3,FALSE)</f>
        <v>0</v>
      </c>
      <c r="AH2852" s="51">
        <f t="shared" si="557"/>
        <v>0</v>
      </c>
      <c r="AI2852" s="51">
        <f t="shared" si="558"/>
        <v>0</v>
      </c>
      <c r="AJ2852" s="51">
        <f t="shared" si="559"/>
        <v>0</v>
      </c>
      <c r="AK2852" s="51">
        <f t="shared" si="560"/>
        <v>0</v>
      </c>
      <c r="AL2852" s="51">
        <f t="shared" si="561"/>
        <v>0</v>
      </c>
      <c r="AM2852" s="51">
        <f t="shared" si="562"/>
        <v>0</v>
      </c>
      <c r="AN2852" s="51">
        <f t="shared" si="563"/>
        <v>0</v>
      </c>
    </row>
    <row r="2853" spans="1:40" x14ac:dyDescent="0.25">
      <c r="A2853" s="17"/>
      <c r="B2853" s="17"/>
      <c r="C2853" s="35"/>
      <c r="D2853" s="17"/>
      <c r="E2853" s="17"/>
      <c r="F2853" s="17"/>
      <c r="G2853" s="62">
        <f t="shared" si="564"/>
        <v>0</v>
      </c>
      <c r="H2853" s="17"/>
      <c r="I2853" s="17"/>
      <c r="J2853" s="17"/>
      <c r="K2853" s="17"/>
      <c r="L2853" s="17"/>
      <c r="M2853" s="17"/>
      <c r="N2853" s="17"/>
      <c r="O2853" s="17"/>
      <c r="P2853" s="115"/>
      <c r="Q2853" s="62">
        <f>IF(C2853&gt;A_Stammdaten!$B$12,0,SUM(G2853,H2853,J2853,K2853,M2853,N2853)-SUM(I2853,L2853,O2853,P2853))</f>
        <v>0</v>
      </c>
      <c r="R2853" s="17"/>
      <c r="S2853" s="17"/>
      <c r="T2853" s="17"/>
      <c r="U2853" s="62">
        <f t="shared" si="556"/>
        <v>0</v>
      </c>
      <c r="V2853" s="63">
        <f>IF(ISBLANK($B2853),0,VLOOKUP($B2853,Listen!$A$2:$C$45,2,FALSE))</f>
        <v>0</v>
      </c>
      <c r="W2853" s="63">
        <f>IF(ISBLANK($B2853),0,VLOOKUP($B2853,Listen!$A$2:$C$45,3,FALSE))</f>
        <v>0</v>
      </c>
      <c r="X2853" s="49">
        <f t="shared" si="555"/>
        <v>0</v>
      </c>
      <c r="Y2853" s="49">
        <f t="shared" si="566"/>
        <v>0</v>
      </c>
      <c r="Z2853" s="49">
        <f t="shared" si="566"/>
        <v>0</v>
      </c>
      <c r="AA2853" s="49">
        <f t="shared" si="566"/>
        <v>0</v>
      </c>
      <c r="AB2853" s="49">
        <f t="shared" si="566"/>
        <v>0</v>
      </c>
      <c r="AC2853" s="49">
        <f t="shared" si="566"/>
        <v>0</v>
      </c>
      <c r="AD2853" s="49">
        <f t="shared" si="566"/>
        <v>0</v>
      </c>
      <c r="AE2853" s="51">
        <f t="shared" si="565"/>
        <v>0</v>
      </c>
      <c r="AF2853" s="51">
        <f>IF(C2853=A_Stammdaten!$B$12,D_SAV!$U2853-D_SAV!$AG2853,HLOOKUP(A_Stammdaten!$B$12-1,$AH$4:$AN$4004,ROW(C2853)-3,FALSE)-$AG2853)</f>
        <v>0</v>
      </c>
      <c r="AG2853" s="51">
        <f>HLOOKUP(A_Stammdaten!$B$12,$AH$4:$AN$4004,ROW(C2853)-3,FALSE)</f>
        <v>0</v>
      </c>
      <c r="AH2853" s="51">
        <f t="shared" si="557"/>
        <v>0</v>
      </c>
      <c r="AI2853" s="51">
        <f t="shared" si="558"/>
        <v>0</v>
      </c>
      <c r="AJ2853" s="51">
        <f t="shared" si="559"/>
        <v>0</v>
      </c>
      <c r="AK2853" s="51">
        <f t="shared" si="560"/>
        <v>0</v>
      </c>
      <c r="AL2853" s="51">
        <f t="shared" si="561"/>
        <v>0</v>
      </c>
      <c r="AM2853" s="51">
        <f t="shared" si="562"/>
        <v>0</v>
      </c>
      <c r="AN2853" s="51">
        <f t="shared" si="563"/>
        <v>0</v>
      </c>
    </row>
    <row r="2854" spans="1:40" x14ac:dyDescent="0.25">
      <c r="A2854" s="17"/>
      <c r="B2854" s="17"/>
      <c r="C2854" s="35"/>
      <c r="D2854" s="17"/>
      <c r="E2854" s="17"/>
      <c r="F2854" s="17"/>
      <c r="G2854" s="62">
        <f t="shared" si="564"/>
        <v>0</v>
      </c>
      <c r="H2854" s="17"/>
      <c r="I2854" s="17"/>
      <c r="J2854" s="17"/>
      <c r="K2854" s="17"/>
      <c r="L2854" s="17"/>
      <c r="M2854" s="17"/>
      <c r="N2854" s="17"/>
      <c r="O2854" s="17"/>
      <c r="P2854" s="115"/>
      <c r="Q2854" s="62">
        <f>IF(C2854&gt;A_Stammdaten!$B$12,0,SUM(G2854,H2854,J2854,K2854,M2854,N2854)-SUM(I2854,L2854,O2854,P2854))</f>
        <v>0</v>
      </c>
      <c r="R2854" s="17"/>
      <c r="S2854" s="17"/>
      <c r="T2854" s="17"/>
      <c r="U2854" s="62">
        <f t="shared" si="556"/>
        <v>0</v>
      </c>
      <c r="V2854" s="63">
        <f>IF(ISBLANK($B2854),0,VLOOKUP($B2854,Listen!$A$2:$C$45,2,FALSE))</f>
        <v>0</v>
      </c>
      <c r="W2854" s="63">
        <f>IF(ISBLANK($B2854),0,VLOOKUP($B2854,Listen!$A$2:$C$45,3,FALSE))</f>
        <v>0</v>
      </c>
      <c r="X2854" s="49">
        <f t="shared" si="555"/>
        <v>0</v>
      </c>
      <c r="Y2854" s="49">
        <f t="shared" si="566"/>
        <v>0</v>
      </c>
      <c r="Z2854" s="49">
        <f t="shared" si="566"/>
        <v>0</v>
      </c>
      <c r="AA2854" s="49">
        <f t="shared" si="566"/>
        <v>0</v>
      </c>
      <c r="AB2854" s="49">
        <f t="shared" si="566"/>
        <v>0</v>
      </c>
      <c r="AC2854" s="49">
        <f t="shared" si="566"/>
        <v>0</v>
      </c>
      <c r="AD2854" s="49">
        <f t="shared" si="566"/>
        <v>0</v>
      </c>
      <c r="AE2854" s="51">
        <f t="shared" si="565"/>
        <v>0</v>
      </c>
      <c r="AF2854" s="51">
        <f>IF(C2854=A_Stammdaten!$B$12,D_SAV!$U2854-D_SAV!$AG2854,HLOOKUP(A_Stammdaten!$B$12-1,$AH$4:$AN$4004,ROW(C2854)-3,FALSE)-$AG2854)</f>
        <v>0</v>
      </c>
      <c r="AG2854" s="51">
        <f>HLOOKUP(A_Stammdaten!$B$12,$AH$4:$AN$4004,ROW(C2854)-3,FALSE)</f>
        <v>0</v>
      </c>
      <c r="AH2854" s="51">
        <f t="shared" si="557"/>
        <v>0</v>
      </c>
      <c r="AI2854" s="51">
        <f t="shared" si="558"/>
        <v>0</v>
      </c>
      <c r="AJ2854" s="51">
        <f t="shared" si="559"/>
        <v>0</v>
      </c>
      <c r="AK2854" s="51">
        <f t="shared" si="560"/>
        <v>0</v>
      </c>
      <c r="AL2854" s="51">
        <f t="shared" si="561"/>
        <v>0</v>
      </c>
      <c r="AM2854" s="51">
        <f t="shared" si="562"/>
        <v>0</v>
      </c>
      <c r="AN2854" s="51">
        <f t="shared" si="563"/>
        <v>0</v>
      </c>
    </row>
    <row r="2855" spans="1:40" x14ac:dyDescent="0.25">
      <c r="A2855" s="17"/>
      <c r="B2855" s="17"/>
      <c r="C2855" s="35"/>
      <c r="D2855" s="17"/>
      <c r="E2855" s="17"/>
      <c r="F2855" s="17"/>
      <c r="G2855" s="62">
        <f t="shared" si="564"/>
        <v>0</v>
      </c>
      <c r="H2855" s="17"/>
      <c r="I2855" s="17"/>
      <c r="J2855" s="17"/>
      <c r="K2855" s="17"/>
      <c r="L2855" s="17"/>
      <c r="M2855" s="17"/>
      <c r="N2855" s="17"/>
      <c r="O2855" s="17"/>
      <c r="P2855" s="115"/>
      <c r="Q2855" s="62">
        <f>IF(C2855&gt;A_Stammdaten!$B$12,0,SUM(G2855,H2855,J2855,K2855,M2855,N2855)-SUM(I2855,L2855,O2855,P2855))</f>
        <v>0</v>
      </c>
      <c r="R2855" s="17"/>
      <c r="S2855" s="17"/>
      <c r="T2855" s="17"/>
      <c r="U2855" s="62">
        <f t="shared" si="556"/>
        <v>0</v>
      </c>
      <c r="V2855" s="63">
        <f>IF(ISBLANK($B2855),0,VLOOKUP($B2855,Listen!$A$2:$C$45,2,FALSE))</f>
        <v>0</v>
      </c>
      <c r="W2855" s="63">
        <f>IF(ISBLANK($B2855),0,VLOOKUP($B2855,Listen!$A$2:$C$45,3,FALSE))</f>
        <v>0</v>
      </c>
      <c r="X2855" s="49">
        <f t="shared" si="555"/>
        <v>0</v>
      </c>
      <c r="Y2855" s="49">
        <f t="shared" si="566"/>
        <v>0</v>
      </c>
      <c r="Z2855" s="49">
        <f t="shared" si="566"/>
        <v>0</v>
      </c>
      <c r="AA2855" s="49">
        <f t="shared" si="566"/>
        <v>0</v>
      </c>
      <c r="AB2855" s="49">
        <f t="shared" si="566"/>
        <v>0</v>
      </c>
      <c r="AC2855" s="49">
        <f t="shared" si="566"/>
        <v>0</v>
      </c>
      <c r="AD2855" s="49">
        <f t="shared" si="566"/>
        <v>0</v>
      </c>
      <c r="AE2855" s="51">
        <f t="shared" si="565"/>
        <v>0</v>
      </c>
      <c r="AF2855" s="51">
        <f>IF(C2855=A_Stammdaten!$B$12,D_SAV!$U2855-D_SAV!$AG2855,HLOOKUP(A_Stammdaten!$B$12-1,$AH$4:$AN$4004,ROW(C2855)-3,FALSE)-$AG2855)</f>
        <v>0</v>
      </c>
      <c r="AG2855" s="51">
        <f>HLOOKUP(A_Stammdaten!$B$12,$AH$4:$AN$4004,ROW(C2855)-3,FALSE)</f>
        <v>0</v>
      </c>
      <c r="AH2855" s="51">
        <f t="shared" si="557"/>
        <v>0</v>
      </c>
      <c r="AI2855" s="51">
        <f t="shared" si="558"/>
        <v>0</v>
      </c>
      <c r="AJ2855" s="51">
        <f t="shared" si="559"/>
        <v>0</v>
      </c>
      <c r="AK2855" s="51">
        <f t="shared" si="560"/>
        <v>0</v>
      </c>
      <c r="AL2855" s="51">
        <f t="shared" si="561"/>
        <v>0</v>
      </c>
      <c r="AM2855" s="51">
        <f t="shared" si="562"/>
        <v>0</v>
      </c>
      <c r="AN2855" s="51">
        <f t="shared" si="563"/>
        <v>0</v>
      </c>
    </row>
    <row r="2856" spans="1:40" x14ac:dyDescent="0.25">
      <c r="A2856" s="17"/>
      <c r="B2856" s="17"/>
      <c r="C2856" s="35"/>
      <c r="D2856" s="17"/>
      <c r="E2856" s="17"/>
      <c r="F2856" s="17"/>
      <c r="G2856" s="62">
        <f t="shared" si="564"/>
        <v>0</v>
      </c>
      <c r="H2856" s="17"/>
      <c r="I2856" s="17"/>
      <c r="J2856" s="17"/>
      <c r="K2856" s="17"/>
      <c r="L2856" s="17"/>
      <c r="M2856" s="17"/>
      <c r="N2856" s="17"/>
      <c r="O2856" s="17"/>
      <c r="P2856" s="115"/>
      <c r="Q2856" s="62">
        <f>IF(C2856&gt;A_Stammdaten!$B$12,0,SUM(G2856,H2856,J2856,K2856,M2856,N2856)-SUM(I2856,L2856,O2856,P2856))</f>
        <v>0</v>
      </c>
      <c r="R2856" s="17"/>
      <c r="S2856" s="17"/>
      <c r="T2856" s="17"/>
      <c r="U2856" s="62">
        <f t="shared" si="556"/>
        <v>0</v>
      </c>
      <c r="V2856" s="63">
        <f>IF(ISBLANK($B2856),0,VLOOKUP($B2856,Listen!$A$2:$C$45,2,FALSE))</f>
        <v>0</v>
      </c>
      <c r="W2856" s="63">
        <f>IF(ISBLANK($B2856),0,VLOOKUP($B2856,Listen!$A$2:$C$45,3,FALSE))</f>
        <v>0</v>
      </c>
      <c r="X2856" s="49">
        <f t="shared" si="555"/>
        <v>0</v>
      </c>
      <c r="Y2856" s="49">
        <f t="shared" si="566"/>
        <v>0</v>
      </c>
      <c r="Z2856" s="49">
        <f t="shared" si="566"/>
        <v>0</v>
      </c>
      <c r="AA2856" s="49">
        <f t="shared" si="566"/>
        <v>0</v>
      </c>
      <c r="AB2856" s="49">
        <f t="shared" si="566"/>
        <v>0</v>
      </c>
      <c r="AC2856" s="49">
        <f t="shared" si="566"/>
        <v>0</v>
      </c>
      <c r="AD2856" s="49">
        <f t="shared" si="566"/>
        <v>0</v>
      </c>
      <c r="AE2856" s="51">
        <f t="shared" si="565"/>
        <v>0</v>
      </c>
      <c r="AF2856" s="51">
        <f>IF(C2856=A_Stammdaten!$B$12,D_SAV!$U2856-D_SAV!$AG2856,HLOOKUP(A_Stammdaten!$B$12-1,$AH$4:$AN$4004,ROW(C2856)-3,FALSE)-$AG2856)</f>
        <v>0</v>
      </c>
      <c r="AG2856" s="51">
        <f>HLOOKUP(A_Stammdaten!$B$12,$AH$4:$AN$4004,ROW(C2856)-3,FALSE)</f>
        <v>0</v>
      </c>
      <c r="AH2856" s="51">
        <f t="shared" si="557"/>
        <v>0</v>
      </c>
      <c r="AI2856" s="51">
        <f t="shared" si="558"/>
        <v>0</v>
      </c>
      <c r="AJ2856" s="51">
        <f t="shared" si="559"/>
        <v>0</v>
      </c>
      <c r="AK2856" s="51">
        <f t="shared" si="560"/>
        <v>0</v>
      </c>
      <c r="AL2856" s="51">
        <f t="shared" si="561"/>
        <v>0</v>
      </c>
      <c r="AM2856" s="51">
        <f t="shared" si="562"/>
        <v>0</v>
      </c>
      <c r="AN2856" s="51">
        <f t="shared" si="563"/>
        <v>0</v>
      </c>
    </row>
    <row r="2857" spans="1:40" x14ac:dyDescent="0.25">
      <c r="A2857" s="17"/>
      <c r="B2857" s="17"/>
      <c r="C2857" s="35"/>
      <c r="D2857" s="17"/>
      <c r="E2857" s="17"/>
      <c r="F2857" s="17"/>
      <c r="G2857" s="62">
        <f t="shared" si="564"/>
        <v>0</v>
      </c>
      <c r="H2857" s="17"/>
      <c r="I2857" s="17"/>
      <c r="J2857" s="17"/>
      <c r="K2857" s="17"/>
      <c r="L2857" s="17"/>
      <c r="M2857" s="17"/>
      <c r="N2857" s="17"/>
      <c r="O2857" s="17"/>
      <c r="P2857" s="115"/>
      <c r="Q2857" s="62">
        <f>IF(C2857&gt;A_Stammdaten!$B$12,0,SUM(G2857,H2857,J2857,K2857,M2857,N2857)-SUM(I2857,L2857,O2857,P2857))</f>
        <v>0</v>
      </c>
      <c r="R2857" s="17"/>
      <c r="S2857" s="17"/>
      <c r="T2857" s="17"/>
      <c r="U2857" s="62">
        <f t="shared" si="556"/>
        <v>0</v>
      </c>
      <c r="V2857" s="63">
        <f>IF(ISBLANK($B2857),0,VLOOKUP($B2857,Listen!$A$2:$C$45,2,FALSE))</f>
        <v>0</v>
      </c>
      <c r="W2857" s="63">
        <f>IF(ISBLANK($B2857),0,VLOOKUP($B2857,Listen!$A$2:$C$45,3,FALSE))</f>
        <v>0</v>
      </c>
      <c r="X2857" s="49">
        <f t="shared" si="555"/>
        <v>0</v>
      </c>
      <c r="Y2857" s="49">
        <f t="shared" si="566"/>
        <v>0</v>
      </c>
      <c r="Z2857" s="49">
        <f t="shared" si="566"/>
        <v>0</v>
      </c>
      <c r="AA2857" s="49">
        <f t="shared" si="566"/>
        <v>0</v>
      </c>
      <c r="AB2857" s="49">
        <f t="shared" si="566"/>
        <v>0</v>
      </c>
      <c r="AC2857" s="49">
        <f t="shared" si="566"/>
        <v>0</v>
      </c>
      <c r="AD2857" s="49">
        <f t="shared" si="566"/>
        <v>0</v>
      </c>
      <c r="AE2857" s="51">
        <f t="shared" si="565"/>
        <v>0</v>
      </c>
      <c r="AF2857" s="51">
        <f>IF(C2857=A_Stammdaten!$B$12,D_SAV!$U2857-D_SAV!$AG2857,HLOOKUP(A_Stammdaten!$B$12-1,$AH$4:$AN$4004,ROW(C2857)-3,FALSE)-$AG2857)</f>
        <v>0</v>
      </c>
      <c r="AG2857" s="51">
        <f>HLOOKUP(A_Stammdaten!$B$12,$AH$4:$AN$4004,ROW(C2857)-3,FALSE)</f>
        <v>0</v>
      </c>
      <c r="AH2857" s="51">
        <f t="shared" si="557"/>
        <v>0</v>
      </c>
      <c r="AI2857" s="51">
        <f t="shared" si="558"/>
        <v>0</v>
      </c>
      <c r="AJ2857" s="51">
        <f t="shared" si="559"/>
        <v>0</v>
      </c>
      <c r="AK2857" s="51">
        <f t="shared" si="560"/>
        <v>0</v>
      </c>
      <c r="AL2857" s="51">
        <f t="shared" si="561"/>
        <v>0</v>
      </c>
      <c r="AM2857" s="51">
        <f t="shared" si="562"/>
        <v>0</v>
      </c>
      <c r="AN2857" s="51">
        <f t="shared" si="563"/>
        <v>0</v>
      </c>
    </row>
    <row r="2858" spans="1:40" x14ac:dyDescent="0.25">
      <c r="A2858" s="17"/>
      <c r="B2858" s="17"/>
      <c r="C2858" s="35"/>
      <c r="D2858" s="17"/>
      <c r="E2858" s="17"/>
      <c r="F2858" s="17"/>
      <c r="G2858" s="62">
        <f t="shared" si="564"/>
        <v>0</v>
      </c>
      <c r="H2858" s="17"/>
      <c r="I2858" s="17"/>
      <c r="J2858" s="17"/>
      <c r="K2858" s="17"/>
      <c r="L2858" s="17"/>
      <c r="M2858" s="17"/>
      <c r="N2858" s="17"/>
      <c r="O2858" s="17"/>
      <c r="P2858" s="115"/>
      <c r="Q2858" s="62">
        <f>IF(C2858&gt;A_Stammdaten!$B$12,0,SUM(G2858,H2858,J2858,K2858,M2858,N2858)-SUM(I2858,L2858,O2858,P2858))</f>
        <v>0</v>
      </c>
      <c r="R2858" s="17"/>
      <c r="S2858" s="17"/>
      <c r="T2858" s="17"/>
      <c r="U2858" s="62">
        <f t="shared" si="556"/>
        <v>0</v>
      </c>
      <c r="V2858" s="63">
        <f>IF(ISBLANK($B2858),0,VLOOKUP($B2858,Listen!$A$2:$C$45,2,FALSE))</f>
        <v>0</v>
      </c>
      <c r="W2858" s="63">
        <f>IF(ISBLANK($B2858),0,VLOOKUP($B2858,Listen!$A$2:$C$45,3,FALSE))</f>
        <v>0</v>
      </c>
      <c r="X2858" s="49">
        <f t="shared" si="555"/>
        <v>0</v>
      </c>
      <c r="Y2858" s="49">
        <f t="shared" si="566"/>
        <v>0</v>
      </c>
      <c r="Z2858" s="49">
        <f t="shared" si="566"/>
        <v>0</v>
      </c>
      <c r="AA2858" s="49">
        <f t="shared" si="566"/>
        <v>0</v>
      </c>
      <c r="AB2858" s="49">
        <f t="shared" si="566"/>
        <v>0</v>
      </c>
      <c r="AC2858" s="49">
        <f t="shared" si="566"/>
        <v>0</v>
      </c>
      <c r="AD2858" s="49">
        <f t="shared" si="566"/>
        <v>0</v>
      </c>
      <c r="AE2858" s="51">
        <f t="shared" si="565"/>
        <v>0</v>
      </c>
      <c r="AF2858" s="51">
        <f>IF(C2858=A_Stammdaten!$B$12,D_SAV!$U2858-D_SAV!$AG2858,HLOOKUP(A_Stammdaten!$B$12-1,$AH$4:$AN$4004,ROW(C2858)-3,FALSE)-$AG2858)</f>
        <v>0</v>
      </c>
      <c r="AG2858" s="51">
        <f>HLOOKUP(A_Stammdaten!$B$12,$AH$4:$AN$4004,ROW(C2858)-3,FALSE)</f>
        <v>0</v>
      </c>
      <c r="AH2858" s="51">
        <f t="shared" si="557"/>
        <v>0</v>
      </c>
      <c r="AI2858" s="51">
        <f t="shared" si="558"/>
        <v>0</v>
      </c>
      <c r="AJ2858" s="51">
        <f t="shared" si="559"/>
        <v>0</v>
      </c>
      <c r="AK2858" s="51">
        <f t="shared" si="560"/>
        <v>0</v>
      </c>
      <c r="AL2858" s="51">
        <f t="shared" si="561"/>
        <v>0</v>
      </c>
      <c r="AM2858" s="51">
        <f t="shared" si="562"/>
        <v>0</v>
      </c>
      <c r="AN2858" s="51">
        <f t="shared" si="563"/>
        <v>0</v>
      </c>
    </row>
    <row r="2859" spans="1:40" x14ac:dyDescent="0.25">
      <c r="A2859" s="17"/>
      <c r="B2859" s="17"/>
      <c r="C2859" s="35"/>
      <c r="D2859" s="17"/>
      <c r="E2859" s="17"/>
      <c r="F2859" s="17"/>
      <c r="G2859" s="62">
        <f t="shared" si="564"/>
        <v>0</v>
      </c>
      <c r="H2859" s="17"/>
      <c r="I2859" s="17"/>
      <c r="J2859" s="17"/>
      <c r="K2859" s="17"/>
      <c r="L2859" s="17"/>
      <c r="M2859" s="17"/>
      <c r="N2859" s="17"/>
      <c r="O2859" s="17"/>
      <c r="P2859" s="115"/>
      <c r="Q2859" s="62">
        <f>IF(C2859&gt;A_Stammdaten!$B$12,0,SUM(G2859,H2859,J2859,K2859,M2859,N2859)-SUM(I2859,L2859,O2859,P2859))</f>
        <v>0</v>
      </c>
      <c r="R2859" s="17"/>
      <c r="S2859" s="17"/>
      <c r="T2859" s="17"/>
      <c r="U2859" s="62">
        <f t="shared" si="556"/>
        <v>0</v>
      </c>
      <c r="V2859" s="63">
        <f>IF(ISBLANK($B2859),0,VLOOKUP($B2859,Listen!$A$2:$C$45,2,FALSE))</f>
        <v>0</v>
      </c>
      <c r="W2859" s="63">
        <f>IF(ISBLANK($B2859),0,VLOOKUP($B2859,Listen!$A$2:$C$45,3,FALSE))</f>
        <v>0</v>
      </c>
      <c r="X2859" s="49">
        <f t="shared" si="555"/>
        <v>0</v>
      </c>
      <c r="Y2859" s="49">
        <f t="shared" si="566"/>
        <v>0</v>
      </c>
      <c r="Z2859" s="49">
        <f t="shared" si="566"/>
        <v>0</v>
      </c>
      <c r="AA2859" s="49">
        <f t="shared" si="566"/>
        <v>0</v>
      </c>
      <c r="AB2859" s="49">
        <f t="shared" si="566"/>
        <v>0</v>
      </c>
      <c r="AC2859" s="49">
        <f t="shared" si="566"/>
        <v>0</v>
      </c>
      <c r="AD2859" s="49">
        <f t="shared" si="566"/>
        <v>0</v>
      </c>
      <c r="AE2859" s="51">
        <f t="shared" si="565"/>
        <v>0</v>
      </c>
      <c r="AF2859" s="51">
        <f>IF(C2859=A_Stammdaten!$B$12,D_SAV!$U2859-D_SAV!$AG2859,HLOOKUP(A_Stammdaten!$B$12-1,$AH$4:$AN$4004,ROW(C2859)-3,FALSE)-$AG2859)</f>
        <v>0</v>
      </c>
      <c r="AG2859" s="51">
        <f>HLOOKUP(A_Stammdaten!$B$12,$AH$4:$AN$4004,ROW(C2859)-3,FALSE)</f>
        <v>0</v>
      </c>
      <c r="AH2859" s="51">
        <f t="shared" si="557"/>
        <v>0</v>
      </c>
      <c r="AI2859" s="51">
        <f t="shared" si="558"/>
        <v>0</v>
      </c>
      <c r="AJ2859" s="51">
        <f t="shared" si="559"/>
        <v>0</v>
      </c>
      <c r="AK2859" s="51">
        <f t="shared" si="560"/>
        <v>0</v>
      </c>
      <c r="AL2859" s="51">
        <f t="shared" si="561"/>
        <v>0</v>
      </c>
      <c r="AM2859" s="51">
        <f t="shared" si="562"/>
        <v>0</v>
      </c>
      <c r="AN2859" s="51">
        <f t="shared" si="563"/>
        <v>0</v>
      </c>
    </row>
    <row r="2860" spans="1:40" x14ac:dyDescent="0.25">
      <c r="A2860" s="17"/>
      <c r="B2860" s="17"/>
      <c r="C2860" s="35"/>
      <c r="D2860" s="17"/>
      <c r="E2860" s="17"/>
      <c r="F2860" s="17"/>
      <c r="G2860" s="62">
        <f t="shared" si="564"/>
        <v>0</v>
      </c>
      <c r="H2860" s="17"/>
      <c r="I2860" s="17"/>
      <c r="J2860" s="17"/>
      <c r="K2860" s="17"/>
      <c r="L2860" s="17"/>
      <c r="M2860" s="17"/>
      <c r="N2860" s="17"/>
      <c r="O2860" s="17"/>
      <c r="P2860" s="115"/>
      <c r="Q2860" s="62">
        <f>IF(C2860&gt;A_Stammdaten!$B$12,0,SUM(G2860,H2860,J2860,K2860,M2860,N2860)-SUM(I2860,L2860,O2860,P2860))</f>
        <v>0</v>
      </c>
      <c r="R2860" s="17"/>
      <c r="S2860" s="17"/>
      <c r="T2860" s="17"/>
      <c r="U2860" s="62">
        <f t="shared" si="556"/>
        <v>0</v>
      </c>
      <c r="V2860" s="63">
        <f>IF(ISBLANK($B2860),0,VLOOKUP($B2860,Listen!$A$2:$C$45,2,FALSE))</f>
        <v>0</v>
      </c>
      <c r="W2860" s="63">
        <f>IF(ISBLANK($B2860),0,VLOOKUP($B2860,Listen!$A$2:$C$45,3,FALSE))</f>
        <v>0</v>
      </c>
      <c r="X2860" s="49">
        <f t="shared" si="555"/>
        <v>0</v>
      </c>
      <c r="Y2860" s="49">
        <f t="shared" si="566"/>
        <v>0</v>
      </c>
      <c r="Z2860" s="49">
        <f t="shared" si="566"/>
        <v>0</v>
      </c>
      <c r="AA2860" s="49">
        <f t="shared" si="566"/>
        <v>0</v>
      </c>
      <c r="AB2860" s="49">
        <f t="shared" si="566"/>
        <v>0</v>
      </c>
      <c r="AC2860" s="49">
        <f t="shared" si="566"/>
        <v>0</v>
      </c>
      <c r="AD2860" s="49">
        <f t="shared" si="566"/>
        <v>0</v>
      </c>
      <c r="AE2860" s="51">
        <f t="shared" si="565"/>
        <v>0</v>
      </c>
      <c r="AF2860" s="51">
        <f>IF(C2860=A_Stammdaten!$B$12,D_SAV!$U2860-D_SAV!$AG2860,HLOOKUP(A_Stammdaten!$B$12-1,$AH$4:$AN$4004,ROW(C2860)-3,FALSE)-$AG2860)</f>
        <v>0</v>
      </c>
      <c r="AG2860" s="51">
        <f>HLOOKUP(A_Stammdaten!$B$12,$AH$4:$AN$4004,ROW(C2860)-3,FALSE)</f>
        <v>0</v>
      </c>
      <c r="AH2860" s="51">
        <f t="shared" si="557"/>
        <v>0</v>
      </c>
      <c r="AI2860" s="51">
        <f t="shared" si="558"/>
        <v>0</v>
      </c>
      <c r="AJ2860" s="51">
        <f t="shared" si="559"/>
        <v>0</v>
      </c>
      <c r="AK2860" s="51">
        <f t="shared" si="560"/>
        <v>0</v>
      </c>
      <c r="AL2860" s="51">
        <f t="shared" si="561"/>
        <v>0</v>
      </c>
      <c r="AM2860" s="51">
        <f t="shared" si="562"/>
        <v>0</v>
      </c>
      <c r="AN2860" s="51">
        <f t="shared" si="563"/>
        <v>0</v>
      </c>
    </row>
    <row r="2861" spans="1:40" x14ac:dyDescent="0.25">
      <c r="A2861" s="17"/>
      <c r="B2861" s="17"/>
      <c r="C2861" s="35"/>
      <c r="D2861" s="17"/>
      <c r="E2861" s="17"/>
      <c r="F2861" s="17"/>
      <c r="G2861" s="62">
        <f t="shared" si="564"/>
        <v>0</v>
      </c>
      <c r="H2861" s="17"/>
      <c r="I2861" s="17"/>
      <c r="J2861" s="17"/>
      <c r="K2861" s="17"/>
      <c r="L2861" s="17"/>
      <c r="M2861" s="17"/>
      <c r="N2861" s="17"/>
      <c r="O2861" s="17"/>
      <c r="P2861" s="115"/>
      <c r="Q2861" s="62">
        <f>IF(C2861&gt;A_Stammdaten!$B$12,0,SUM(G2861,H2861,J2861,K2861,M2861,N2861)-SUM(I2861,L2861,O2861,P2861))</f>
        <v>0</v>
      </c>
      <c r="R2861" s="17"/>
      <c r="S2861" s="17"/>
      <c r="T2861" s="17"/>
      <c r="U2861" s="62">
        <f t="shared" si="556"/>
        <v>0</v>
      </c>
      <c r="V2861" s="63">
        <f>IF(ISBLANK($B2861),0,VLOOKUP($B2861,Listen!$A$2:$C$45,2,FALSE))</f>
        <v>0</v>
      </c>
      <c r="W2861" s="63">
        <f>IF(ISBLANK($B2861),0,VLOOKUP($B2861,Listen!$A$2:$C$45,3,FALSE))</f>
        <v>0</v>
      </c>
      <c r="X2861" s="49">
        <f t="shared" si="555"/>
        <v>0</v>
      </c>
      <c r="Y2861" s="49">
        <f t="shared" si="566"/>
        <v>0</v>
      </c>
      <c r="Z2861" s="49">
        <f t="shared" si="566"/>
        <v>0</v>
      </c>
      <c r="AA2861" s="49">
        <f t="shared" si="566"/>
        <v>0</v>
      </c>
      <c r="AB2861" s="49">
        <f t="shared" si="566"/>
        <v>0</v>
      </c>
      <c r="AC2861" s="49">
        <f t="shared" si="566"/>
        <v>0</v>
      </c>
      <c r="AD2861" s="49">
        <f t="shared" si="566"/>
        <v>0</v>
      </c>
      <c r="AE2861" s="51">
        <f t="shared" si="565"/>
        <v>0</v>
      </c>
      <c r="AF2861" s="51">
        <f>IF(C2861=A_Stammdaten!$B$12,D_SAV!$U2861-D_SAV!$AG2861,HLOOKUP(A_Stammdaten!$B$12-1,$AH$4:$AN$4004,ROW(C2861)-3,FALSE)-$AG2861)</f>
        <v>0</v>
      </c>
      <c r="AG2861" s="51">
        <f>HLOOKUP(A_Stammdaten!$B$12,$AH$4:$AN$4004,ROW(C2861)-3,FALSE)</f>
        <v>0</v>
      </c>
      <c r="AH2861" s="51">
        <f t="shared" si="557"/>
        <v>0</v>
      </c>
      <c r="AI2861" s="51">
        <f t="shared" si="558"/>
        <v>0</v>
      </c>
      <c r="AJ2861" s="51">
        <f t="shared" si="559"/>
        <v>0</v>
      </c>
      <c r="AK2861" s="51">
        <f t="shared" si="560"/>
        <v>0</v>
      </c>
      <c r="AL2861" s="51">
        <f t="shared" si="561"/>
        <v>0</v>
      </c>
      <c r="AM2861" s="51">
        <f t="shared" si="562"/>
        <v>0</v>
      </c>
      <c r="AN2861" s="51">
        <f t="shared" si="563"/>
        <v>0</v>
      </c>
    </row>
    <row r="2862" spans="1:40" x14ac:dyDescent="0.25">
      <c r="A2862" s="17"/>
      <c r="B2862" s="17"/>
      <c r="C2862" s="35"/>
      <c r="D2862" s="17"/>
      <c r="E2862" s="17"/>
      <c r="F2862" s="17"/>
      <c r="G2862" s="62">
        <f t="shared" si="564"/>
        <v>0</v>
      </c>
      <c r="H2862" s="17"/>
      <c r="I2862" s="17"/>
      <c r="J2862" s="17"/>
      <c r="K2862" s="17"/>
      <c r="L2862" s="17"/>
      <c r="M2862" s="17"/>
      <c r="N2862" s="17"/>
      <c r="O2862" s="17"/>
      <c r="P2862" s="115"/>
      <c r="Q2862" s="62">
        <f>IF(C2862&gt;A_Stammdaten!$B$12,0,SUM(G2862,H2862,J2862,K2862,M2862,N2862)-SUM(I2862,L2862,O2862,P2862))</f>
        <v>0</v>
      </c>
      <c r="R2862" s="17"/>
      <c r="S2862" s="17"/>
      <c r="T2862" s="17"/>
      <c r="U2862" s="62">
        <f t="shared" si="556"/>
        <v>0</v>
      </c>
      <c r="V2862" s="63">
        <f>IF(ISBLANK($B2862),0,VLOOKUP($B2862,Listen!$A$2:$C$45,2,FALSE))</f>
        <v>0</v>
      </c>
      <c r="W2862" s="63">
        <f>IF(ISBLANK($B2862),0,VLOOKUP($B2862,Listen!$A$2:$C$45,3,FALSE))</f>
        <v>0</v>
      </c>
      <c r="X2862" s="49">
        <f t="shared" si="555"/>
        <v>0</v>
      </c>
      <c r="Y2862" s="49">
        <f t="shared" si="566"/>
        <v>0</v>
      </c>
      <c r="Z2862" s="49">
        <f t="shared" si="566"/>
        <v>0</v>
      </c>
      <c r="AA2862" s="49">
        <f t="shared" si="566"/>
        <v>0</v>
      </c>
      <c r="AB2862" s="49">
        <f t="shared" si="566"/>
        <v>0</v>
      </c>
      <c r="AC2862" s="49">
        <f t="shared" si="566"/>
        <v>0</v>
      </c>
      <c r="AD2862" s="49">
        <f t="shared" si="566"/>
        <v>0</v>
      </c>
      <c r="AE2862" s="51">
        <f t="shared" si="565"/>
        <v>0</v>
      </c>
      <c r="AF2862" s="51">
        <f>IF(C2862=A_Stammdaten!$B$12,D_SAV!$U2862-D_SAV!$AG2862,HLOOKUP(A_Stammdaten!$B$12-1,$AH$4:$AN$4004,ROW(C2862)-3,FALSE)-$AG2862)</f>
        <v>0</v>
      </c>
      <c r="AG2862" s="51">
        <f>HLOOKUP(A_Stammdaten!$B$12,$AH$4:$AN$4004,ROW(C2862)-3,FALSE)</f>
        <v>0</v>
      </c>
      <c r="AH2862" s="51">
        <f t="shared" si="557"/>
        <v>0</v>
      </c>
      <c r="AI2862" s="51">
        <f t="shared" si="558"/>
        <v>0</v>
      </c>
      <c r="AJ2862" s="51">
        <f t="shared" si="559"/>
        <v>0</v>
      </c>
      <c r="AK2862" s="51">
        <f t="shared" si="560"/>
        <v>0</v>
      </c>
      <c r="AL2862" s="51">
        <f t="shared" si="561"/>
        <v>0</v>
      </c>
      <c r="AM2862" s="51">
        <f t="shared" si="562"/>
        <v>0</v>
      </c>
      <c r="AN2862" s="51">
        <f t="shared" si="563"/>
        <v>0</v>
      </c>
    </row>
    <row r="2863" spans="1:40" x14ac:dyDescent="0.25">
      <c r="A2863" s="17"/>
      <c r="B2863" s="17"/>
      <c r="C2863" s="35"/>
      <c r="D2863" s="17"/>
      <c r="E2863" s="17"/>
      <c r="F2863" s="17"/>
      <c r="G2863" s="62">
        <f t="shared" si="564"/>
        <v>0</v>
      </c>
      <c r="H2863" s="17"/>
      <c r="I2863" s="17"/>
      <c r="J2863" s="17"/>
      <c r="K2863" s="17"/>
      <c r="L2863" s="17"/>
      <c r="M2863" s="17"/>
      <c r="N2863" s="17"/>
      <c r="O2863" s="17"/>
      <c r="P2863" s="115"/>
      <c r="Q2863" s="62">
        <f>IF(C2863&gt;A_Stammdaten!$B$12,0,SUM(G2863,H2863,J2863,K2863,M2863,N2863)-SUM(I2863,L2863,O2863,P2863))</f>
        <v>0</v>
      </c>
      <c r="R2863" s="17"/>
      <c r="S2863" s="17"/>
      <c r="T2863" s="17"/>
      <c r="U2863" s="62">
        <f t="shared" si="556"/>
        <v>0</v>
      </c>
      <c r="V2863" s="63">
        <f>IF(ISBLANK($B2863),0,VLOOKUP($B2863,Listen!$A$2:$C$45,2,FALSE))</f>
        <v>0</v>
      </c>
      <c r="W2863" s="63">
        <f>IF(ISBLANK($B2863),0,VLOOKUP($B2863,Listen!$A$2:$C$45,3,FALSE))</f>
        <v>0</v>
      </c>
      <c r="X2863" s="49">
        <f t="shared" si="555"/>
        <v>0</v>
      </c>
      <c r="Y2863" s="49">
        <f t="shared" si="566"/>
        <v>0</v>
      </c>
      <c r="Z2863" s="49">
        <f t="shared" si="566"/>
        <v>0</v>
      </c>
      <c r="AA2863" s="49">
        <f t="shared" si="566"/>
        <v>0</v>
      </c>
      <c r="AB2863" s="49">
        <f t="shared" si="566"/>
        <v>0</v>
      </c>
      <c r="AC2863" s="49">
        <f t="shared" si="566"/>
        <v>0</v>
      </c>
      <c r="AD2863" s="49">
        <f t="shared" si="566"/>
        <v>0</v>
      </c>
      <c r="AE2863" s="51">
        <f t="shared" si="565"/>
        <v>0</v>
      </c>
      <c r="AF2863" s="51">
        <f>IF(C2863=A_Stammdaten!$B$12,D_SAV!$U2863-D_SAV!$AG2863,HLOOKUP(A_Stammdaten!$B$12-1,$AH$4:$AN$4004,ROW(C2863)-3,FALSE)-$AG2863)</f>
        <v>0</v>
      </c>
      <c r="AG2863" s="51">
        <f>HLOOKUP(A_Stammdaten!$B$12,$AH$4:$AN$4004,ROW(C2863)-3,FALSE)</f>
        <v>0</v>
      </c>
      <c r="AH2863" s="51">
        <f t="shared" si="557"/>
        <v>0</v>
      </c>
      <c r="AI2863" s="51">
        <f t="shared" si="558"/>
        <v>0</v>
      </c>
      <c r="AJ2863" s="51">
        <f t="shared" si="559"/>
        <v>0</v>
      </c>
      <c r="AK2863" s="51">
        <f t="shared" si="560"/>
        <v>0</v>
      </c>
      <c r="AL2863" s="51">
        <f t="shared" si="561"/>
        <v>0</v>
      </c>
      <c r="AM2863" s="51">
        <f t="shared" si="562"/>
        <v>0</v>
      </c>
      <c r="AN2863" s="51">
        <f t="shared" si="563"/>
        <v>0</v>
      </c>
    </row>
    <row r="2864" spans="1:40" x14ac:dyDescent="0.25">
      <c r="A2864" s="17"/>
      <c r="B2864" s="17"/>
      <c r="C2864" s="35"/>
      <c r="D2864" s="17"/>
      <c r="E2864" s="17"/>
      <c r="F2864" s="17"/>
      <c r="G2864" s="62">
        <f t="shared" si="564"/>
        <v>0</v>
      </c>
      <c r="H2864" s="17"/>
      <c r="I2864" s="17"/>
      <c r="J2864" s="17"/>
      <c r="K2864" s="17"/>
      <c r="L2864" s="17"/>
      <c r="M2864" s="17"/>
      <c r="N2864" s="17"/>
      <c r="O2864" s="17"/>
      <c r="P2864" s="115"/>
      <c r="Q2864" s="62">
        <f>IF(C2864&gt;A_Stammdaten!$B$12,0,SUM(G2864,H2864,J2864,K2864,M2864,N2864)-SUM(I2864,L2864,O2864,P2864))</f>
        <v>0</v>
      </c>
      <c r="R2864" s="17"/>
      <c r="S2864" s="17"/>
      <c r="T2864" s="17"/>
      <c r="U2864" s="62">
        <f t="shared" si="556"/>
        <v>0</v>
      </c>
      <c r="V2864" s="63">
        <f>IF(ISBLANK($B2864),0,VLOOKUP($B2864,Listen!$A$2:$C$45,2,FALSE))</f>
        <v>0</v>
      </c>
      <c r="W2864" s="63">
        <f>IF(ISBLANK($B2864),0,VLOOKUP($B2864,Listen!$A$2:$C$45,3,FALSE))</f>
        <v>0</v>
      </c>
      <c r="X2864" s="49">
        <f t="shared" si="555"/>
        <v>0</v>
      </c>
      <c r="Y2864" s="49">
        <f t="shared" si="566"/>
        <v>0</v>
      </c>
      <c r="Z2864" s="49">
        <f t="shared" si="566"/>
        <v>0</v>
      </c>
      <c r="AA2864" s="49">
        <f t="shared" si="566"/>
        <v>0</v>
      </c>
      <c r="AB2864" s="49">
        <f t="shared" si="566"/>
        <v>0</v>
      </c>
      <c r="AC2864" s="49">
        <f t="shared" si="566"/>
        <v>0</v>
      </c>
      <c r="AD2864" s="49">
        <f t="shared" si="566"/>
        <v>0</v>
      </c>
      <c r="AE2864" s="51">
        <f t="shared" si="565"/>
        <v>0</v>
      </c>
      <c r="AF2864" s="51">
        <f>IF(C2864=A_Stammdaten!$B$12,D_SAV!$U2864-D_SAV!$AG2864,HLOOKUP(A_Stammdaten!$B$12-1,$AH$4:$AN$4004,ROW(C2864)-3,FALSE)-$AG2864)</f>
        <v>0</v>
      </c>
      <c r="AG2864" s="51">
        <f>HLOOKUP(A_Stammdaten!$B$12,$AH$4:$AN$4004,ROW(C2864)-3,FALSE)</f>
        <v>0</v>
      </c>
      <c r="AH2864" s="51">
        <f t="shared" si="557"/>
        <v>0</v>
      </c>
      <c r="AI2864" s="51">
        <f t="shared" si="558"/>
        <v>0</v>
      </c>
      <c r="AJ2864" s="51">
        <f t="shared" si="559"/>
        <v>0</v>
      </c>
      <c r="AK2864" s="51">
        <f t="shared" si="560"/>
        <v>0</v>
      </c>
      <c r="AL2864" s="51">
        <f t="shared" si="561"/>
        <v>0</v>
      </c>
      <c r="AM2864" s="51">
        <f t="shared" si="562"/>
        <v>0</v>
      </c>
      <c r="AN2864" s="51">
        <f t="shared" si="563"/>
        <v>0</v>
      </c>
    </row>
    <row r="2865" spans="1:40" x14ac:dyDescent="0.25">
      <c r="A2865" s="17"/>
      <c r="B2865" s="17"/>
      <c r="C2865" s="35"/>
      <c r="D2865" s="17"/>
      <c r="E2865" s="17"/>
      <c r="F2865" s="17"/>
      <c r="G2865" s="62">
        <f t="shared" si="564"/>
        <v>0</v>
      </c>
      <c r="H2865" s="17"/>
      <c r="I2865" s="17"/>
      <c r="J2865" s="17"/>
      <c r="K2865" s="17"/>
      <c r="L2865" s="17"/>
      <c r="M2865" s="17"/>
      <c r="N2865" s="17"/>
      <c r="O2865" s="17"/>
      <c r="P2865" s="115"/>
      <c r="Q2865" s="62">
        <f>IF(C2865&gt;A_Stammdaten!$B$12,0,SUM(G2865,H2865,J2865,K2865,M2865,N2865)-SUM(I2865,L2865,O2865,P2865))</f>
        <v>0</v>
      </c>
      <c r="R2865" s="17"/>
      <c r="S2865" s="17"/>
      <c r="T2865" s="17"/>
      <c r="U2865" s="62">
        <f t="shared" si="556"/>
        <v>0</v>
      </c>
      <c r="V2865" s="63">
        <f>IF(ISBLANK($B2865),0,VLOOKUP($B2865,Listen!$A$2:$C$45,2,FALSE))</f>
        <v>0</v>
      </c>
      <c r="W2865" s="63">
        <f>IF(ISBLANK($B2865),0,VLOOKUP($B2865,Listen!$A$2:$C$45,3,FALSE))</f>
        <v>0</v>
      </c>
      <c r="X2865" s="49">
        <f t="shared" si="555"/>
        <v>0</v>
      </c>
      <c r="Y2865" s="49">
        <f t="shared" si="566"/>
        <v>0</v>
      </c>
      <c r="Z2865" s="49">
        <f t="shared" si="566"/>
        <v>0</v>
      </c>
      <c r="AA2865" s="49">
        <f t="shared" si="566"/>
        <v>0</v>
      </c>
      <c r="AB2865" s="49">
        <f t="shared" si="566"/>
        <v>0</v>
      </c>
      <c r="AC2865" s="49">
        <f t="shared" si="566"/>
        <v>0</v>
      </c>
      <c r="AD2865" s="49">
        <f t="shared" si="566"/>
        <v>0</v>
      </c>
      <c r="AE2865" s="51">
        <f t="shared" si="565"/>
        <v>0</v>
      </c>
      <c r="AF2865" s="51">
        <f>IF(C2865=A_Stammdaten!$B$12,D_SAV!$U2865-D_SAV!$AG2865,HLOOKUP(A_Stammdaten!$B$12-1,$AH$4:$AN$4004,ROW(C2865)-3,FALSE)-$AG2865)</f>
        <v>0</v>
      </c>
      <c r="AG2865" s="51">
        <f>HLOOKUP(A_Stammdaten!$B$12,$AH$4:$AN$4004,ROW(C2865)-3,FALSE)</f>
        <v>0</v>
      </c>
      <c r="AH2865" s="51">
        <f t="shared" si="557"/>
        <v>0</v>
      </c>
      <c r="AI2865" s="51">
        <f t="shared" si="558"/>
        <v>0</v>
      </c>
      <c r="AJ2865" s="51">
        <f t="shared" si="559"/>
        <v>0</v>
      </c>
      <c r="AK2865" s="51">
        <f t="shared" si="560"/>
        <v>0</v>
      </c>
      <c r="AL2865" s="51">
        <f t="shared" si="561"/>
        <v>0</v>
      </c>
      <c r="AM2865" s="51">
        <f t="shared" si="562"/>
        <v>0</v>
      </c>
      <c r="AN2865" s="51">
        <f t="shared" si="563"/>
        <v>0</v>
      </c>
    </row>
    <row r="2866" spans="1:40" x14ac:dyDescent="0.25">
      <c r="A2866" s="17"/>
      <c r="B2866" s="17"/>
      <c r="C2866" s="35"/>
      <c r="D2866" s="17"/>
      <c r="E2866" s="17"/>
      <c r="F2866" s="17"/>
      <c r="G2866" s="62">
        <f t="shared" si="564"/>
        <v>0</v>
      </c>
      <c r="H2866" s="17"/>
      <c r="I2866" s="17"/>
      <c r="J2866" s="17"/>
      <c r="K2866" s="17"/>
      <c r="L2866" s="17"/>
      <c r="M2866" s="17"/>
      <c r="N2866" s="17"/>
      <c r="O2866" s="17"/>
      <c r="P2866" s="115"/>
      <c r="Q2866" s="62">
        <f>IF(C2866&gt;A_Stammdaten!$B$12,0,SUM(G2866,H2866,J2866,K2866,M2866,N2866)-SUM(I2866,L2866,O2866,P2866))</f>
        <v>0</v>
      </c>
      <c r="R2866" s="17"/>
      <c r="S2866" s="17"/>
      <c r="T2866" s="17"/>
      <c r="U2866" s="62">
        <f t="shared" si="556"/>
        <v>0</v>
      </c>
      <c r="V2866" s="63">
        <f>IF(ISBLANK($B2866),0,VLOOKUP($B2866,Listen!$A$2:$C$45,2,FALSE))</f>
        <v>0</v>
      </c>
      <c r="W2866" s="63">
        <f>IF(ISBLANK($B2866),0,VLOOKUP($B2866,Listen!$A$2:$C$45,3,FALSE))</f>
        <v>0</v>
      </c>
      <c r="X2866" s="49">
        <f t="shared" si="555"/>
        <v>0</v>
      </c>
      <c r="Y2866" s="49">
        <f t="shared" si="566"/>
        <v>0</v>
      </c>
      <c r="Z2866" s="49">
        <f t="shared" si="566"/>
        <v>0</v>
      </c>
      <c r="AA2866" s="49">
        <f t="shared" si="566"/>
        <v>0</v>
      </c>
      <c r="AB2866" s="49">
        <f t="shared" si="566"/>
        <v>0</v>
      </c>
      <c r="AC2866" s="49">
        <f t="shared" si="566"/>
        <v>0</v>
      </c>
      <c r="AD2866" s="49">
        <f t="shared" si="566"/>
        <v>0</v>
      </c>
      <c r="AE2866" s="51">
        <f t="shared" si="565"/>
        <v>0</v>
      </c>
      <c r="AF2866" s="51">
        <f>IF(C2866=A_Stammdaten!$B$12,D_SAV!$U2866-D_SAV!$AG2866,HLOOKUP(A_Stammdaten!$B$12-1,$AH$4:$AN$4004,ROW(C2866)-3,FALSE)-$AG2866)</f>
        <v>0</v>
      </c>
      <c r="AG2866" s="51">
        <f>HLOOKUP(A_Stammdaten!$B$12,$AH$4:$AN$4004,ROW(C2866)-3,FALSE)</f>
        <v>0</v>
      </c>
      <c r="AH2866" s="51">
        <f t="shared" si="557"/>
        <v>0</v>
      </c>
      <c r="AI2866" s="51">
        <f t="shared" si="558"/>
        <v>0</v>
      </c>
      <c r="AJ2866" s="51">
        <f t="shared" si="559"/>
        <v>0</v>
      </c>
      <c r="AK2866" s="51">
        <f t="shared" si="560"/>
        <v>0</v>
      </c>
      <c r="AL2866" s="51">
        <f t="shared" si="561"/>
        <v>0</v>
      </c>
      <c r="AM2866" s="51">
        <f t="shared" si="562"/>
        <v>0</v>
      </c>
      <c r="AN2866" s="51">
        <f t="shared" si="563"/>
        <v>0</v>
      </c>
    </row>
    <row r="2867" spans="1:40" x14ac:dyDescent="0.25">
      <c r="A2867" s="17"/>
      <c r="B2867" s="17"/>
      <c r="C2867" s="35"/>
      <c r="D2867" s="17"/>
      <c r="E2867" s="17"/>
      <c r="F2867" s="17"/>
      <c r="G2867" s="62">
        <f t="shared" si="564"/>
        <v>0</v>
      </c>
      <c r="H2867" s="17"/>
      <c r="I2867" s="17"/>
      <c r="J2867" s="17"/>
      <c r="K2867" s="17"/>
      <c r="L2867" s="17"/>
      <c r="M2867" s="17"/>
      <c r="N2867" s="17"/>
      <c r="O2867" s="17"/>
      <c r="P2867" s="115"/>
      <c r="Q2867" s="62">
        <f>IF(C2867&gt;A_Stammdaten!$B$12,0,SUM(G2867,H2867,J2867,K2867,M2867,N2867)-SUM(I2867,L2867,O2867,P2867))</f>
        <v>0</v>
      </c>
      <c r="R2867" s="17"/>
      <c r="S2867" s="17"/>
      <c r="T2867" s="17"/>
      <c r="U2867" s="62">
        <f t="shared" si="556"/>
        <v>0</v>
      </c>
      <c r="V2867" s="63">
        <f>IF(ISBLANK($B2867),0,VLOOKUP($B2867,Listen!$A$2:$C$45,2,FALSE))</f>
        <v>0</v>
      </c>
      <c r="W2867" s="63">
        <f>IF(ISBLANK($B2867),0,VLOOKUP($B2867,Listen!$A$2:$C$45,3,FALSE))</f>
        <v>0</v>
      </c>
      <c r="X2867" s="49">
        <f t="shared" si="555"/>
        <v>0</v>
      </c>
      <c r="Y2867" s="49">
        <f t="shared" si="566"/>
        <v>0</v>
      </c>
      <c r="Z2867" s="49">
        <f t="shared" si="566"/>
        <v>0</v>
      </c>
      <c r="AA2867" s="49">
        <f t="shared" si="566"/>
        <v>0</v>
      </c>
      <c r="AB2867" s="49">
        <f t="shared" si="566"/>
        <v>0</v>
      </c>
      <c r="AC2867" s="49">
        <f t="shared" si="566"/>
        <v>0</v>
      </c>
      <c r="AD2867" s="49">
        <f t="shared" si="566"/>
        <v>0</v>
      </c>
      <c r="AE2867" s="51">
        <f t="shared" si="565"/>
        <v>0</v>
      </c>
      <c r="AF2867" s="51">
        <f>IF(C2867=A_Stammdaten!$B$12,D_SAV!$U2867-D_SAV!$AG2867,HLOOKUP(A_Stammdaten!$B$12-1,$AH$4:$AN$4004,ROW(C2867)-3,FALSE)-$AG2867)</f>
        <v>0</v>
      </c>
      <c r="AG2867" s="51">
        <f>HLOOKUP(A_Stammdaten!$B$12,$AH$4:$AN$4004,ROW(C2867)-3,FALSE)</f>
        <v>0</v>
      </c>
      <c r="AH2867" s="51">
        <f t="shared" si="557"/>
        <v>0</v>
      </c>
      <c r="AI2867" s="51">
        <f t="shared" si="558"/>
        <v>0</v>
      </c>
      <c r="AJ2867" s="51">
        <f t="shared" si="559"/>
        <v>0</v>
      </c>
      <c r="AK2867" s="51">
        <f t="shared" si="560"/>
        <v>0</v>
      </c>
      <c r="AL2867" s="51">
        <f t="shared" si="561"/>
        <v>0</v>
      </c>
      <c r="AM2867" s="51">
        <f t="shared" si="562"/>
        <v>0</v>
      </c>
      <c r="AN2867" s="51">
        <f t="shared" si="563"/>
        <v>0</v>
      </c>
    </row>
    <row r="2868" spans="1:40" x14ac:dyDescent="0.25">
      <c r="A2868" s="17"/>
      <c r="B2868" s="17"/>
      <c r="C2868" s="35"/>
      <c r="D2868" s="17"/>
      <c r="E2868" s="17"/>
      <c r="F2868" s="17"/>
      <c r="G2868" s="62">
        <f t="shared" si="564"/>
        <v>0</v>
      </c>
      <c r="H2868" s="17"/>
      <c r="I2868" s="17"/>
      <c r="J2868" s="17"/>
      <c r="K2868" s="17"/>
      <c r="L2868" s="17"/>
      <c r="M2868" s="17"/>
      <c r="N2868" s="17"/>
      <c r="O2868" s="17"/>
      <c r="P2868" s="115"/>
      <c r="Q2868" s="62">
        <f>IF(C2868&gt;A_Stammdaten!$B$12,0,SUM(G2868,H2868,J2868,K2868,M2868,N2868)-SUM(I2868,L2868,O2868,P2868))</f>
        <v>0</v>
      </c>
      <c r="R2868" s="17"/>
      <c r="S2868" s="17"/>
      <c r="T2868" s="17"/>
      <c r="U2868" s="62">
        <f t="shared" si="556"/>
        <v>0</v>
      </c>
      <c r="V2868" s="63">
        <f>IF(ISBLANK($B2868),0,VLOOKUP($B2868,Listen!$A$2:$C$45,2,FALSE))</f>
        <v>0</v>
      </c>
      <c r="W2868" s="63">
        <f>IF(ISBLANK($B2868),0,VLOOKUP($B2868,Listen!$A$2:$C$45,3,FALSE))</f>
        <v>0</v>
      </c>
      <c r="X2868" s="49">
        <f t="shared" si="555"/>
        <v>0</v>
      </c>
      <c r="Y2868" s="49">
        <f t="shared" si="566"/>
        <v>0</v>
      </c>
      <c r="Z2868" s="49">
        <f t="shared" si="566"/>
        <v>0</v>
      </c>
      <c r="AA2868" s="49">
        <f t="shared" si="566"/>
        <v>0</v>
      </c>
      <c r="AB2868" s="49">
        <f t="shared" si="566"/>
        <v>0</v>
      </c>
      <c r="AC2868" s="49">
        <f t="shared" si="566"/>
        <v>0</v>
      </c>
      <c r="AD2868" s="49">
        <f t="shared" si="566"/>
        <v>0</v>
      </c>
      <c r="AE2868" s="51">
        <f t="shared" si="565"/>
        <v>0</v>
      </c>
      <c r="AF2868" s="51">
        <f>IF(C2868=A_Stammdaten!$B$12,D_SAV!$U2868-D_SAV!$AG2868,HLOOKUP(A_Stammdaten!$B$12-1,$AH$4:$AN$4004,ROW(C2868)-3,FALSE)-$AG2868)</f>
        <v>0</v>
      </c>
      <c r="AG2868" s="51">
        <f>HLOOKUP(A_Stammdaten!$B$12,$AH$4:$AN$4004,ROW(C2868)-3,FALSE)</f>
        <v>0</v>
      </c>
      <c r="AH2868" s="51">
        <f t="shared" si="557"/>
        <v>0</v>
      </c>
      <c r="AI2868" s="51">
        <f t="shared" si="558"/>
        <v>0</v>
      </c>
      <c r="AJ2868" s="51">
        <f t="shared" si="559"/>
        <v>0</v>
      </c>
      <c r="AK2868" s="51">
        <f t="shared" si="560"/>
        <v>0</v>
      </c>
      <c r="AL2868" s="51">
        <f t="shared" si="561"/>
        <v>0</v>
      </c>
      <c r="AM2868" s="51">
        <f t="shared" si="562"/>
        <v>0</v>
      </c>
      <c r="AN2868" s="51">
        <f t="shared" si="563"/>
        <v>0</v>
      </c>
    </row>
    <row r="2869" spans="1:40" x14ac:dyDescent="0.25">
      <c r="A2869" s="17"/>
      <c r="B2869" s="17"/>
      <c r="C2869" s="35"/>
      <c r="D2869" s="17"/>
      <c r="E2869" s="17"/>
      <c r="F2869" s="17"/>
      <c r="G2869" s="62">
        <f t="shared" si="564"/>
        <v>0</v>
      </c>
      <c r="H2869" s="17"/>
      <c r="I2869" s="17"/>
      <c r="J2869" s="17"/>
      <c r="K2869" s="17"/>
      <c r="L2869" s="17"/>
      <c r="M2869" s="17"/>
      <c r="N2869" s="17"/>
      <c r="O2869" s="17"/>
      <c r="P2869" s="115"/>
      <c r="Q2869" s="62">
        <f>IF(C2869&gt;A_Stammdaten!$B$12,0,SUM(G2869,H2869,J2869,K2869,M2869,N2869)-SUM(I2869,L2869,O2869,P2869))</f>
        <v>0</v>
      </c>
      <c r="R2869" s="17"/>
      <c r="S2869" s="17"/>
      <c r="T2869" s="17"/>
      <c r="U2869" s="62">
        <f t="shared" si="556"/>
        <v>0</v>
      </c>
      <c r="V2869" s="63">
        <f>IF(ISBLANK($B2869),0,VLOOKUP($B2869,Listen!$A$2:$C$45,2,FALSE))</f>
        <v>0</v>
      </c>
      <c r="W2869" s="63">
        <f>IF(ISBLANK($B2869),0,VLOOKUP($B2869,Listen!$A$2:$C$45,3,FALSE))</f>
        <v>0</v>
      </c>
      <c r="X2869" s="49">
        <f t="shared" si="555"/>
        <v>0</v>
      </c>
      <c r="Y2869" s="49">
        <f t="shared" si="566"/>
        <v>0</v>
      </c>
      <c r="Z2869" s="49">
        <f t="shared" si="566"/>
        <v>0</v>
      </c>
      <c r="AA2869" s="49">
        <f t="shared" si="566"/>
        <v>0</v>
      </c>
      <c r="AB2869" s="49">
        <f t="shared" si="566"/>
        <v>0</v>
      </c>
      <c r="AC2869" s="49">
        <f t="shared" si="566"/>
        <v>0</v>
      </c>
      <c r="AD2869" s="49">
        <f t="shared" si="566"/>
        <v>0</v>
      </c>
      <c r="AE2869" s="51">
        <f t="shared" si="565"/>
        <v>0</v>
      </c>
      <c r="AF2869" s="51">
        <f>IF(C2869=A_Stammdaten!$B$12,D_SAV!$U2869-D_SAV!$AG2869,HLOOKUP(A_Stammdaten!$B$12-1,$AH$4:$AN$4004,ROW(C2869)-3,FALSE)-$AG2869)</f>
        <v>0</v>
      </c>
      <c r="AG2869" s="51">
        <f>HLOOKUP(A_Stammdaten!$B$12,$AH$4:$AN$4004,ROW(C2869)-3,FALSE)</f>
        <v>0</v>
      </c>
      <c r="AH2869" s="51">
        <f t="shared" si="557"/>
        <v>0</v>
      </c>
      <c r="AI2869" s="51">
        <f t="shared" si="558"/>
        <v>0</v>
      </c>
      <c r="AJ2869" s="51">
        <f t="shared" si="559"/>
        <v>0</v>
      </c>
      <c r="AK2869" s="51">
        <f t="shared" si="560"/>
        <v>0</v>
      </c>
      <c r="AL2869" s="51">
        <f t="shared" si="561"/>
        <v>0</v>
      </c>
      <c r="AM2869" s="51">
        <f t="shared" si="562"/>
        <v>0</v>
      </c>
      <c r="AN2869" s="51">
        <f t="shared" si="563"/>
        <v>0</v>
      </c>
    </row>
    <row r="2870" spans="1:40" x14ac:dyDescent="0.25">
      <c r="A2870" s="17"/>
      <c r="B2870" s="17"/>
      <c r="C2870" s="35"/>
      <c r="D2870" s="17"/>
      <c r="E2870" s="17"/>
      <c r="F2870" s="17"/>
      <c r="G2870" s="62">
        <f t="shared" si="564"/>
        <v>0</v>
      </c>
      <c r="H2870" s="17"/>
      <c r="I2870" s="17"/>
      <c r="J2870" s="17"/>
      <c r="K2870" s="17"/>
      <c r="L2870" s="17"/>
      <c r="M2870" s="17"/>
      <c r="N2870" s="17"/>
      <c r="O2870" s="17"/>
      <c r="P2870" s="115"/>
      <c r="Q2870" s="62">
        <f>IF(C2870&gt;A_Stammdaten!$B$12,0,SUM(G2870,H2870,J2870,K2870,M2870,N2870)-SUM(I2870,L2870,O2870,P2870))</f>
        <v>0</v>
      </c>
      <c r="R2870" s="17"/>
      <c r="S2870" s="17"/>
      <c r="T2870" s="17"/>
      <c r="U2870" s="62">
        <f t="shared" si="556"/>
        <v>0</v>
      </c>
      <c r="V2870" s="63">
        <f>IF(ISBLANK($B2870),0,VLOOKUP($B2870,Listen!$A$2:$C$45,2,FALSE))</f>
        <v>0</v>
      </c>
      <c r="W2870" s="63">
        <f>IF(ISBLANK($B2870),0,VLOOKUP($B2870,Listen!$A$2:$C$45,3,FALSE))</f>
        <v>0</v>
      </c>
      <c r="X2870" s="49">
        <f t="shared" si="555"/>
        <v>0</v>
      </c>
      <c r="Y2870" s="49">
        <f t="shared" si="566"/>
        <v>0</v>
      </c>
      <c r="Z2870" s="49">
        <f t="shared" si="566"/>
        <v>0</v>
      </c>
      <c r="AA2870" s="49">
        <f t="shared" si="566"/>
        <v>0</v>
      </c>
      <c r="AB2870" s="49">
        <f t="shared" si="566"/>
        <v>0</v>
      </c>
      <c r="AC2870" s="49">
        <f t="shared" si="566"/>
        <v>0</v>
      </c>
      <c r="AD2870" s="49">
        <f t="shared" si="566"/>
        <v>0</v>
      </c>
      <c r="AE2870" s="51">
        <f t="shared" si="565"/>
        <v>0</v>
      </c>
      <c r="AF2870" s="51">
        <f>IF(C2870=A_Stammdaten!$B$12,D_SAV!$U2870-D_SAV!$AG2870,HLOOKUP(A_Stammdaten!$B$12-1,$AH$4:$AN$4004,ROW(C2870)-3,FALSE)-$AG2870)</f>
        <v>0</v>
      </c>
      <c r="AG2870" s="51">
        <f>HLOOKUP(A_Stammdaten!$B$12,$AH$4:$AN$4004,ROW(C2870)-3,FALSE)</f>
        <v>0</v>
      </c>
      <c r="AH2870" s="51">
        <f t="shared" si="557"/>
        <v>0</v>
      </c>
      <c r="AI2870" s="51">
        <f t="shared" si="558"/>
        <v>0</v>
      </c>
      <c r="AJ2870" s="51">
        <f t="shared" si="559"/>
        <v>0</v>
      </c>
      <c r="AK2870" s="51">
        <f t="shared" si="560"/>
        <v>0</v>
      </c>
      <c r="AL2870" s="51">
        <f t="shared" si="561"/>
        <v>0</v>
      </c>
      <c r="AM2870" s="51">
        <f t="shared" si="562"/>
        <v>0</v>
      </c>
      <c r="AN2870" s="51">
        <f t="shared" si="563"/>
        <v>0</v>
      </c>
    </row>
    <row r="2871" spans="1:40" x14ac:dyDescent="0.25">
      <c r="A2871" s="17"/>
      <c r="B2871" s="17"/>
      <c r="C2871" s="35"/>
      <c r="D2871" s="17"/>
      <c r="E2871" s="17"/>
      <c r="F2871" s="17"/>
      <c r="G2871" s="62">
        <f t="shared" si="564"/>
        <v>0</v>
      </c>
      <c r="H2871" s="17"/>
      <c r="I2871" s="17"/>
      <c r="J2871" s="17"/>
      <c r="K2871" s="17"/>
      <c r="L2871" s="17"/>
      <c r="M2871" s="17"/>
      <c r="N2871" s="17"/>
      <c r="O2871" s="17"/>
      <c r="P2871" s="115"/>
      <c r="Q2871" s="62">
        <f>IF(C2871&gt;A_Stammdaten!$B$12,0,SUM(G2871,H2871,J2871,K2871,M2871,N2871)-SUM(I2871,L2871,O2871,P2871))</f>
        <v>0</v>
      </c>
      <c r="R2871" s="17"/>
      <c r="S2871" s="17"/>
      <c r="T2871" s="17"/>
      <c r="U2871" s="62">
        <f t="shared" si="556"/>
        <v>0</v>
      </c>
      <c r="V2871" s="63">
        <f>IF(ISBLANK($B2871),0,VLOOKUP($B2871,Listen!$A$2:$C$45,2,FALSE))</f>
        <v>0</v>
      </c>
      <c r="W2871" s="63">
        <f>IF(ISBLANK($B2871),0,VLOOKUP($B2871,Listen!$A$2:$C$45,3,FALSE))</f>
        <v>0</v>
      </c>
      <c r="X2871" s="49">
        <f t="shared" si="555"/>
        <v>0</v>
      </c>
      <c r="Y2871" s="49">
        <f t="shared" si="566"/>
        <v>0</v>
      </c>
      <c r="Z2871" s="49">
        <f t="shared" si="566"/>
        <v>0</v>
      </c>
      <c r="AA2871" s="49">
        <f t="shared" si="566"/>
        <v>0</v>
      </c>
      <c r="AB2871" s="49">
        <f t="shared" si="566"/>
        <v>0</v>
      </c>
      <c r="AC2871" s="49">
        <f t="shared" si="566"/>
        <v>0</v>
      </c>
      <c r="AD2871" s="49">
        <f t="shared" si="566"/>
        <v>0</v>
      </c>
      <c r="AE2871" s="51">
        <f t="shared" si="565"/>
        <v>0</v>
      </c>
      <c r="AF2871" s="51">
        <f>IF(C2871=A_Stammdaten!$B$12,D_SAV!$U2871-D_SAV!$AG2871,HLOOKUP(A_Stammdaten!$B$12-1,$AH$4:$AN$4004,ROW(C2871)-3,FALSE)-$AG2871)</f>
        <v>0</v>
      </c>
      <c r="AG2871" s="51">
        <f>HLOOKUP(A_Stammdaten!$B$12,$AH$4:$AN$4004,ROW(C2871)-3,FALSE)</f>
        <v>0</v>
      </c>
      <c r="AH2871" s="51">
        <f t="shared" si="557"/>
        <v>0</v>
      </c>
      <c r="AI2871" s="51">
        <f t="shared" si="558"/>
        <v>0</v>
      </c>
      <c r="AJ2871" s="51">
        <f t="shared" si="559"/>
        <v>0</v>
      </c>
      <c r="AK2871" s="51">
        <f t="shared" si="560"/>
        <v>0</v>
      </c>
      <c r="AL2871" s="51">
        <f t="shared" si="561"/>
        <v>0</v>
      </c>
      <c r="AM2871" s="51">
        <f t="shared" si="562"/>
        <v>0</v>
      </c>
      <c r="AN2871" s="51">
        <f t="shared" si="563"/>
        <v>0</v>
      </c>
    </row>
    <row r="2872" spans="1:40" x14ac:dyDescent="0.25">
      <c r="A2872" s="17"/>
      <c r="B2872" s="17"/>
      <c r="C2872" s="35"/>
      <c r="D2872" s="17"/>
      <c r="E2872" s="17"/>
      <c r="F2872" s="17"/>
      <c r="G2872" s="62">
        <f t="shared" si="564"/>
        <v>0</v>
      </c>
      <c r="H2872" s="17"/>
      <c r="I2872" s="17"/>
      <c r="J2872" s="17"/>
      <c r="K2872" s="17"/>
      <c r="L2872" s="17"/>
      <c r="M2872" s="17"/>
      <c r="N2872" s="17"/>
      <c r="O2872" s="17"/>
      <c r="P2872" s="115"/>
      <c r="Q2872" s="62">
        <f>IF(C2872&gt;A_Stammdaten!$B$12,0,SUM(G2872,H2872,J2872,K2872,M2872,N2872)-SUM(I2872,L2872,O2872,P2872))</f>
        <v>0</v>
      </c>
      <c r="R2872" s="17"/>
      <c r="S2872" s="17"/>
      <c r="T2872" s="17"/>
      <c r="U2872" s="62">
        <f t="shared" si="556"/>
        <v>0</v>
      </c>
      <c r="V2872" s="63">
        <f>IF(ISBLANK($B2872),0,VLOOKUP($B2872,Listen!$A$2:$C$45,2,FALSE))</f>
        <v>0</v>
      </c>
      <c r="W2872" s="63">
        <f>IF(ISBLANK($B2872),0,VLOOKUP($B2872,Listen!$A$2:$C$45,3,FALSE))</f>
        <v>0</v>
      </c>
      <c r="X2872" s="49">
        <f t="shared" si="555"/>
        <v>0</v>
      </c>
      <c r="Y2872" s="49">
        <f t="shared" si="566"/>
        <v>0</v>
      </c>
      <c r="Z2872" s="49">
        <f t="shared" si="566"/>
        <v>0</v>
      </c>
      <c r="AA2872" s="49">
        <f t="shared" si="566"/>
        <v>0</v>
      </c>
      <c r="AB2872" s="49">
        <f t="shared" si="566"/>
        <v>0</v>
      </c>
      <c r="AC2872" s="49">
        <f t="shared" si="566"/>
        <v>0</v>
      </c>
      <c r="AD2872" s="49">
        <f t="shared" si="566"/>
        <v>0</v>
      </c>
      <c r="AE2872" s="51">
        <f t="shared" si="565"/>
        <v>0</v>
      </c>
      <c r="AF2872" s="51">
        <f>IF(C2872=A_Stammdaten!$B$12,D_SAV!$U2872-D_SAV!$AG2872,HLOOKUP(A_Stammdaten!$B$12-1,$AH$4:$AN$4004,ROW(C2872)-3,FALSE)-$AG2872)</f>
        <v>0</v>
      </c>
      <c r="AG2872" s="51">
        <f>HLOOKUP(A_Stammdaten!$B$12,$AH$4:$AN$4004,ROW(C2872)-3,FALSE)</f>
        <v>0</v>
      </c>
      <c r="AH2872" s="51">
        <f t="shared" si="557"/>
        <v>0</v>
      </c>
      <c r="AI2872" s="51">
        <f t="shared" si="558"/>
        <v>0</v>
      </c>
      <c r="AJ2872" s="51">
        <f t="shared" si="559"/>
        <v>0</v>
      </c>
      <c r="AK2872" s="51">
        <f t="shared" si="560"/>
        <v>0</v>
      </c>
      <c r="AL2872" s="51">
        <f t="shared" si="561"/>
        <v>0</v>
      </c>
      <c r="AM2872" s="51">
        <f t="shared" si="562"/>
        <v>0</v>
      </c>
      <c r="AN2872" s="51">
        <f t="shared" si="563"/>
        <v>0</v>
      </c>
    </row>
    <row r="2873" spans="1:40" x14ac:dyDescent="0.25">
      <c r="A2873" s="17"/>
      <c r="B2873" s="17"/>
      <c r="C2873" s="35"/>
      <c r="D2873" s="17"/>
      <c r="E2873" s="17"/>
      <c r="F2873" s="17"/>
      <c r="G2873" s="62">
        <f t="shared" si="564"/>
        <v>0</v>
      </c>
      <c r="H2873" s="17"/>
      <c r="I2873" s="17"/>
      <c r="J2873" s="17"/>
      <c r="K2873" s="17"/>
      <c r="L2873" s="17"/>
      <c r="M2873" s="17"/>
      <c r="N2873" s="17"/>
      <c r="O2873" s="17"/>
      <c r="P2873" s="115"/>
      <c r="Q2873" s="62">
        <f>IF(C2873&gt;A_Stammdaten!$B$12,0,SUM(G2873,H2873,J2873,K2873,M2873,N2873)-SUM(I2873,L2873,O2873,P2873))</f>
        <v>0</v>
      </c>
      <c r="R2873" s="17"/>
      <c r="S2873" s="17"/>
      <c r="T2873" s="17"/>
      <c r="U2873" s="62">
        <f t="shared" si="556"/>
        <v>0</v>
      </c>
      <c r="V2873" s="63">
        <f>IF(ISBLANK($B2873),0,VLOOKUP($B2873,Listen!$A$2:$C$45,2,FALSE))</f>
        <v>0</v>
      </c>
      <c r="W2873" s="63">
        <f>IF(ISBLANK($B2873),0,VLOOKUP($B2873,Listen!$A$2:$C$45,3,FALSE))</f>
        <v>0</v>
      </c>
      <c r="X2873" s="49">
        <f t="shared" si="555"/>
        <v>0</v>
      </c>
      <c r="Y2873" s="49">
        <f t="shared" si="566"/>
        <v>0</v>
      </c>
      <c r="Z2873" s="49">
        <f t="shared" si="566"/>
        <v>0</v>
      </c>
      <c r="AA2873" s="49">
        <f t="shared" si="566"/>
        <v>0</v>
      </c>
      <c r="AB2873" s="49">
        <f t="shared" si="566"/>
        <v>0</v>
      </c>
      <c r="AC2873" s="49">
        <f t="shared" si="566"/>
        <v>0</v>
      </c>
      <c r="AD2873" s="49">
        <f t="shared" si="566"/>
        <v>0</v>
      </c>
      <c r="AE2873" s="51">
        <f t="shared" si="565"/>
        <v>0</v>
      </c>
      <c r="AF2873" s="51">
        <f>IF(C2873=A_Stammdaten!$B$12,D_SAV!$U2873-D_SAV!$AG2873,HLOOKUP(A_Stammdaten!$B$12-1,$AH$4:$AN$4004,ROW(C2873)-3,FALSE)-$AG2873)</f>
        <v>0</v>
      </c>
      <c r="AG2873" s="51">
        <f>HLOOKUP(A_Stammdaten!$B$12,$AH$4:$AN$4004,ROW(C2873)-3,FALSE)</f>
        <v>0</v>
      </c>
      <c r="AH2873" s="51">
        <f t="shared" si="557"/>
        <v>0</v>
      </c>
      <c r="AI2873" s="51">
        <f t="shared" si="558"/>
        <v>0</v>
      </c>
      <c r="AJ2873" s="51">
        <f t="shared" si="559"/>
        <v>0</v>
      </c>
      <c r="AK2873" s="51">
        <f t="shared" si="560"/>
        <v>0</v>
      </c>
      <c r="AL2873" s="51">
        <f t="shared" si="561"/>
        <v>0</v>
      </c>
      <c r="AM2873" s="51">
        <f t="shared" si="562"/>
        <v>0</v>
      </c>
      <c r="AN2873" s="51">
        <f t="shared" si="563"/>
        <v>0</v>
      </c>
    </row>
    <row r="2874" spans="1:40" x14ac:dyDescent="0.25">
      <c r="A2874" s="17"/>
      <c r="B2874" s="17"/>
      <c r="C2874" s="35"/>
      <c r="D2874" s="17"/>
      <c r="E2874" s="17"/>
      <c r="F2874" s="17"/>
      <c r="G2874" s="62">
        <f t="shared" si="564"/>
        <v>0</v>
      </c>
      <c r="H2874" s="17"/>
      <c r="I2874" s="17"/>
      <c r="J2874" s="17"/>
      <c r="K2874" s="17"/>
      <c r="L2874" s="17"/>
      <c r="M2874" s="17"/>
      <c r="N2874" s="17"/>
      <c r="O2874" s="17"/>
      <c r="P2874" s="115"/>
      <c r="Q2874" s="62">
        <f>IF(C2874&gt;A_Stammdaten!$B$12,0,SUM(G2874,H2874,J2874,K2874,M2874,N2874)-SUM(I2874,L2874,O2874,P2874))</f>
        <v>0</v>
      </c>
      <c r="R2874" s="17"/>
      <c r="S2874" s="17"/>
      <c r="T2874" s="17"/>
      <c r="U2874" s="62">
        <f t="shared" si="556"/>
        <v>0</v>
      </c>
      <c r="V2874" s="63">
        <f>IF(ISBLANK($B2874),0,VLOOKUP($B2874,Listen!$A$2:$C$45,2,FALSE))</f>
        <v>0</v>
      </c>
      <c r="W2874" s="63">
        <f>IF(ISBLANK($B2874),0,VLOOKUP($B2874,Listen!$A$2:$C$45,3,FALSE))</f>
        <v>0</v>
      </c>
      <c r="X2874" s="49">
        <f t="shared" si="555"/>
        <v>0</v>
      </c>
      <c r="Y2874" s="49">
        <f t="shared" si="566"/>
        <v>0</v>
      </c>
      <c r="Z2874" s="49">
        <f t="shared" si="566"/>
        <v>0</v>
      </c>
      <c r="AA2874" s="49">
        <f t="shared" si="566"/>
        <v>0</v>
      </c>
      <c r="AB2874" s="49">
        <f t="shared" si="566"/>
        <v>0</v>
      </c>
      <c r="AC2874" s="49">
        <f t="shared" si="566"/>
        <v>0</v>
      </c>
      <c r="AD2874" s="49">
        <f t="shared" si="566"/>
        <v>0</v>
      </c>
      <c r="AE2874" s="51">
        <f t="shared" si="565"/>
        <v>0</v>
      </c>
      <c r="AF2874" s="51">
        <f>IF(C2874=A_Stammdaten!$B$12,D_SAV!$U2874-D_SAV!$AG2874,HLOOKUP(A_Stammdaten!$B$12-1,$AH$4:$AN$4004,ROW(C2874)-3,FALSE)-$AG2874)</f>
        <v>0</v>
      </c>
      <c r="AG2874" s="51">
        <f>HLOOKUP(A_Stammdaten!$B$12,$AH$4:$AN$4004,ROW(C2874)-3,FALSE)</f>
        <v>0</v>
      </c>
      <c r="AH2874" s="51">
        <f t="shared" si="557"/>
        <v>0</v>
      </c>
      <c r="AI2874" s="51">
        <f t="shared" si="558"/>
        <v>0</v>
      </c>
      <c r="AJ2874" s="51">
        <f t="shared" si="559"/>
        <v>0</v>
      </c>
      <c r="AK2874" s="51">
        <f t="shared" si="560"/>
        <v>0</v>
      </c>
      <c r="AL2874" s="51">
        <f t="shared" si="561"/>
        <v>0</v>
      </c>
      <c r="AM2874" s="51">
        <f t="shared" si="562"/>
        <v>0</v>
      </c>
      <c r="AN2874" s="51">
        <f t="shared" si="563"/>
        <v>0</v>
      </c>
    </row>
    <row r="2875" spans="1:40" x14ac:dyDescent="0.25">
      <c r="A2875" s="17"/>
      <c r="B2875" s="17"/>
      <c r="C2875" s="35"/>
      <c r="D2875" s="17"/>
      <c r="E2875" s="17"/>
      <c r="F2875" s="17"/>
      <c r="G2875" s="62">
        <f t="shared" si="564"/>
        <v>0</v>
      </c>
      <c r="H2875" s="17"/>
      <c r="I2875" s="17"/>
      <c r="J2875" s="17"/>
      <c r="K2875" s="17"/>
      <c r="L2875" s="17"/>
      <c r="M2875" s="17"/>
      <c r="N2875" s="17"/>
      <c r="O2875" s="17"/>
      <c r="P2875" s="115"/>
      <c r="Q2875" s="62">
        <f>IF(C2875&gt;A_Stammdaten!$B$12,0,SUM(G2875,H2875,J2875,K2875,M2875,N2875)-SUM(I2875,L2875,O2875,P2875))</f>
        <v>0</v>
      </c>
      <c r="R2875" s="17"/>
      <c r="S2875" s="17"/>
      <c r="T2875" s="17"/>
      <c r="U2875" s="62">
        <f t="shared" si="556"/>
        <v>0</v>
      </c>
      <c r="V2875" s="63">
        <f>IF(ISBLANK($B2875),0,VLOOKUP($B2875,Listen!$A$2:$C$45,2,FALSE))</f>
        <v>0</v>
      </c>
      <c r="W2875" s="63">
        <f>IF(ISBLANK($B2875),0,VLOOKUP($B2875,Listen!$A$2:$C$45,3,FALSE))</f>
        <v>0</v>
      </c>
      <c r="X2875" s="49">
        <f t="shared" si="555"/>
        <v>0</v>
      </c>
      <c r="Y2875" s="49">
        <f t="shared" si="566"/>
        <v>0</v>
      </c>
      <c r="Z2875" s="49">
        <f t="shared" si="566"/>
        <v>0</v>
      </c>
      <c r="AA2875" s="49">
        <f t="shared" si="566"/>
        <v>0</v>
      </c>
      <c r="AB2875" s="49">
        <f t="shared" si="566"/>
        <v>0</v>
      </c>
      <c r="AC2875" s="49">
        <f t="shared" si="566"/>
        <v>0</v>
      </c>
      <c r="AD2875" s="49">
        <f t="shared" si="566"/>
        <v>0</v>
      </c>
      <c r="AE2875" s="51">
        <f t="shared" si="565"/>
        <v>0</v>
      </c>
      <c r="AF2875" s="51">
        <f>IF(C2875=A_Stammdaten!$B$12,D_SAV!$U2875-D_SAV!$AG2875,HLOOKUP(A_Stammdaten!$B$12-1,$AH$4:$AN$4004,ROW(C2875)-3,FALSE)-$AG2875)</f>
        <v>0</v>
      </c>
      <c r="AG2875" s="51">
        <f>HLOOKUP(A_Stammdaten!$B$12,$AH$4:$AN$4004,ROW(C2875)-3,FALSE)</f>
        <v>0</v>
      </c>
      <c r="AH2875" s="51">
        <f t="shared" si="557"/>
        <v>0</v>
      </c>
      <c r="AI2875" s="51">
        <f t="shared" si="558"/>
        <v>0</v>
      </c>
      <c r="AJ2875" s="51">
        <f t="shared" si="559"/>
        <v>0</v>
      </c>
      <c r="AK2875" s="51">
        <f t="shared" si="560"/>
        <v>0</v>
      </c>
      <c r="AL2875" s="51">
        <f t="shared" si="561"/>
        <v>0</v>
      </c>
      <c r="AM2875" s="51">
        <f t="shared" si="562"/>
        <v>0</v>
      </c>
      <c r="AN2875" s="51">
        <f t="shared" si="563"/>
        <v>0</v>
      </c>
    </row>
    <row r="2876" spans="1:40" x14ac:dyDescent="0.25">
      <c r="A2876" s="17"/>
      <c r="B2876" s="17"/>
      <c r="C2876" s="35"/>
      <c r="D2876" s="17"/>
      <c r="E2876" s="17"/>
      <c r="F2876" s="17"/>
      <c r="G2876" s="62">
        <f t="shared" si="564"/>
        <v>0</v>
      </c>
      <c r="H2876" s="17"/>
      <c r="I2876" s="17"/>
      <c r="J2876" s="17"/>
      <c r="K2876" s="17"/>
      <c r="L2876" s="17"/>
      <c r="M2876" s="17"/>
      <c r="N2876" s="17"/>
      <c r="O2876" s="17"/>
      <c r="P2876" s="115"/>
      <c r="Q2876" s="62">
        <f>IF(C2876&gt;A_Stammdaten!$B$12,0,SUM(G2876,H2876,J2876,K2876,M2876,N2876)-SUM(I2876,L2876,O2876,P2876))</f>
        <v>0</v>
      </c>
      <c r="R2876" s="17"/>
      <c r="S2876" s="17"/>
      <c r="T2876" s="17"/>
      <c r="U2876" s="62">
        <f t="shared" si="556"/>
        <v>0</v>
      </c>
      <c r="V2876" s="63">
        <f>IF(ISBLANK($B2876),0,VLOOKUP($B2876,Listen!$A$2:$C$45,2,FALSE))</f>
        <v>0</v>
      </c>
      <c r="W2876" s="63">
        <f>IF(ISBLANK($B2876),0,VLOOKUP($B2876,Listen!$A$2:$C$45,3,FALSE))</f>
        <v>0</v>
      </c>
      <c r="X2876" s="49">
        <f t="shared" ref="X2876:X2939" si="567">$V2876</f>
        <v>0</v>
      </c>
      <c r="Y2876" s="49">
        <f t="shared" si="566"/>
        <v>0</v>
      </c>
      <c r="Z2876" s="49">
        <f t="shared" si="566"/>
        <v>0</v>
      </c>
      <c r="AA2876" s="49">
        <f t="shared" si="566"/>
        <v>0</v>
      </c>
      <c r="AB2876" s="49">
        <f t="shared" si="566"/>
        <v>0</v>
      </c>
      <c r="AC2876" s="49">
        <f t="shared" si="566"/>
        <v>0</v>
      </c>
      <c r="AD2876" s="49">
        <f t="shared" si="566"/>
        <v>0</v>
      </c>
      <c r="AE2876" s="51">
        <f t="shared" si="565"/>
        <v>0</v>
      </c>
      <c r="AF2876" s="51">
        <f>IF(C2876=A_Stammdaten!$B$12,D_SAV!$U2876-D_SAV!$AG2876,HLOOKUP(A_Stammdaten!$B$12-1,$AH$4:$AN$4004,ROW(C2876)-3,FALSE)-$AG2876)</f>
        <v>0</v>
      </c>
      <c r="AG2876" s="51">
        <f>HLOOKUP(A_Stammdaten!$B$12,$AH$4:$AN$4004,ROW(C2876)-3,FALSE)</f>
        <v>0</v>
      </c>
      <c r="AH2876" s="51">
        <f t="shared" si="557"/>
        <v>0</v>
      </c>
      <c r="AI2876" s="51">
        <f t="shared" si="558"/>
        <v>0</v>
      </c>
      <c r="AJ2876" s="51">
        <f t="shared" si="559"/>
        <v>0</v>
      </c>
      <c r="AK2876" s="51">
        <f t="shared" si="560"/>
        <v>0</v>
      </c>
      <c r="AL2876" s="51">
        <f t="shared" si="561"/>
        <v>0</v>
      </c>
      <c r="AM2876" s="51">
        <f t="shared" si="562"/>
        <v>0</v>
      </c>
      <c r="AN2876" s="51">
        <f t="shared" si="563"/>
        <v>0</v>
      </c>
    </row>
    <row r="2877" spans="1:40" x14ac:dyDescent="0.25">
      <c r="A2877" s="17"/>
      <c r="B2877" s="17"/>
      <c r="C2877" s="35"/>
      <c r="D2877" s="17"/>
      <c r="E2877" s="17"/>
      <c r="F2877" s="17"/>
      <c r="G2877" s="62">
        <f t="shared" si="564"/>
        <v>0</v>
      </c>
      <c r="H2877" s="17"/>
      <c r="I2877" s="17"/>
      <c r="J2877" s="17"/>
      <c r="K2877" s="17"/>
      <c r="L2877" s="17"/>
      <c r="M2877" s="17"/>
      <c r="N2877" s="17"/>
      <c r="O2877" s="17"/>
      <c r="P2877" s="115"/>
      <c r="Q2877" s="62">
        <f>IF(C2877&gt;A_Stammdaten!$B$12,0,SUM(G2877,H2877,J2877,K2877,M2877,N2877)-SUM(I2877,L2877,O2877,P2877))</f>
        <v>0</v>
      </c>
      <c r="R2877" s="17"/>
      <c r="S2877" s="17"/>
      <c r="T2877" s="17"/>
      <c r="U2877" s="62">
        <f t="shared" si="556"/>
        <v>0</v>
      </c>
      <c r="V2877" s="63">
        <f>IF(ISBLANK($B2877),0,VLOOKUP($B2877,Listen!$A$2:$C$45,2,FALSE))</f>
        <v>0</v>
      </c>
      <c r="W2877" s="63">
        <f>IF(ISBLANK($B2877),0,VLOOKUP($B2877,Listen!$A$2:$C$45,3,FALSE))</f>
        <v>0</v>
      </c>
      <c r="X2877" s="49">
        <f t="shared" si="567"/>
        <v>0</v>
      </c>
      <c r="Y2877" s="49">
        <f t="shared" si="566"/>
        <v>0</v>
      </c>
      <c r="Z2877" s="49">
        <f t="shared" si="566"/>
        <v>0</v>
      </c>
      <c r="AA2877" s="49">
        <f t="shared" si="566"/>
        <v>0</v>
      </c>
      <c r="AB2877" s="49">
        <f t="shared" si="566"/>
        <v>0</v>
      </c>
      <c r="AC2877" s="49">
        <f t="shared" si="566"/>
        <v>0</v>
      </c>
      <c r="AD2877" s="49">
        <f t="shared" si="566"/>
        <v>0</v>
      </c>
      <c r="AE2877" s="51">
        <f t="shared" si="565"/>
        <v>0</v>
      </c>
      <c r="AF2877" s="51">
        <f>IF(C2877=A_Stammdaten!$B$12,D_SAV!$U2877-D_SAV!$AG2877,HLOOKUP(A_Stammdaten!$B$12-1,$AH$4:$AN$4004,ROW(C2877)-3,FALSE)-$AG2877)</f>
        <v>0</v>
      </c>
      <c r="AG2877" s="51">
        <f>HLOOKUP(A_Stammdaten!$B$12,$AH$4:$AN$4004,ROW(C2877)-3,FALSE)</f>
        <v>0</v>
      </c>
      <c r="AH2877" s="51">
        <f t="shared" si="557"/>
        <v>0</v>
      </c>
      <c r="AI2877" s="51">
        <f t="shared" si="558"/>
        <v>0</v>
      </c>
      <c r="AJ2877" s="51">
        <f t="shared" si="559"/>
        <v>0</v>
      </c>
      <c r="AK2877" s="51">
        <f t="shared" si="560"/>
        <v>0</v>
      </c>
      <c r="AL2877" s="51">
        <f t="shared" si="561"/>
        <v>0</v>
      </c>
      <c r="AM2877" s="51">
        <f t="shared" si="562"/>
        <v>0</v>
      </c>
      <c r="AN2877" s="51">
        <f t="shared" si="563"/>
        <v>0</v>
      </c>
    </row>
    <row r="2878" spans="1:40" x14ac:dyDescent="0.25">
      <c r="A2878" s="17"/>
      <c r="B2878" s="17"/>
      <c r="C2878" s="35"/>
      <c r="D2878" s="17"/>
      <c r="E2878" s="17"/>
      <c r="F2878" s="17"/>
      <c r="G2878" s="62">
        <f t="shared" si="564"/>
        <v>0</v>
      </c>
      <c r="H2878" s="17"/>
      <c r="I2878" s="17"/>
      <c r="J2878" s="17"/>
      <c r="K2878" s="17"/>
      <c r="L2878" s="17"/>
      <c r="M2878" s="17"/>
      <c r="N2878" s="17"/>
      <c r="O2878" s="17"/>
      <c r="P2878" s="115"/>
      <c r="Q2878" s="62">
        <f>IF(C2878&gt;A_Stammdaten!$B$12,0,SUM(G2878,H2878,J2878,K2878,M2878,N2878)-SUM(I2878,L2878,O2878,P2878))</f>
        <v>0</v>
      </c>
      <c r="R2878" s="17"/>
      <c r="S2878" s="17"/>
      <c r="T2878" s="17"/>
      <c r="U2878" s="62">
        <f t="shared" si="556"/>
        <v>0</v>
      </c>
      <c r="V2878" s="63">
        <f>IF(ISBLANK($B2878),0,VLOOKUP($B2878,Listen!$A$2:$C$45,2,FALSE))</f>
        <v>0</v>
      </c>
      <c r="W2878" s="63">
        <f>IF(ISBLANK($B2878),0,VLOOKUP($B2878,Listen!$A$2:$C$45,3,FALSE))</f>
        <v>0</v>
      </c>
      <c r="X2878" s="49">
        <f t="shared" si="567"/>
        <v>0</v>
      </c>
      <c r="Y2878" s="49">
        <f t="shared" si="566"/>
        <v>0</v>
      </c>
      <c r="Z2878" s="49">
        <f t="shared" si="566"/>
        <v>0</v>
      </c>
      <c r="AA2878" s="49">
        <f t="shared" si="566"/>
        <v>0</v>
      </c>
      <c r="AB2878" s="49">
        <f t="shared" si="566"/>
        <v>0</v>
      </c>
      <c r="AC2878" s="49">
        <f t="shared" si="566"/>
        <v>0</v>
      </c>
      <c r="AD2878" s="49">
        <f t="shared" si="566"/>
        <v>0</v>
      </c>
      <c r="AE2878" s="51">
        <f t="shared" si="565"/>
        <v>0</v>
      </c>
      <c r="AF2878" s="51">
        <f>IF(C2878=A_Stammdaten!$B$12,D_SAV!$U2878-D_SAV!$AG2878,HLOOKUP(A_Stammdaten!$B$12-1,$AH$4:$AN$4004,ROW(C2878)-3,FALSE)-$AG2878)</f>
        <v>0</v>
      </c>
      <c r="AG2878" s="51">
        <f>HLOOKUP(A_Stammdaten!$B$12,$AH$4:$AN$4004,ROW(C2878)-3,FALSE)</f>
        <v>0</v>
      </c>
      <c r="AH2878" s="51">
        <f t="shared" si="557"/>
        <v>0</v>
      </c>
      <c r="AI2878" s="51">
        <f t="shared" si="558"/>
        <v>0</v>
      </c>
      <c r="AJ2878" s="51">
        <f t="shared" si="559"/>
        <v>0</v>
      </c>
      <c r="AK2878" s="51">
        <f t="shared" si="560"/>
        <v>0</v>
      </c>
      <c r="AL2878" s="51">
        <f t="shared" si="561"/>
        <v>0</v>
      </c>
      <c r="AM2878" s="51">
        <f t="shared" si="562"/>
        <v>0</v>
      </c>
      <c r="AN2878" s="51">
        <f t="shared" si="563"/>
        <v>0</v>
      </c>
    </row>
    <row r="2879" spans="1:40" x14ac:dyDescent="0.25">
      <c r="A2879" s="17"/>
      <c r="B2879" s="17"/>
      <c r="C2879" s="35"/>
      <c r="D2879" s="17"/>
      <c r="E2879" s="17"/>
      <c r="F2879" s="17"/>
      <c r="G2879" s="62">
        <f t="shared" si="564"/>
        <v>0</v>
      </c>
      <c r="H2879" s="17"/>
      <c r="I2879" s="17"/>
      <c r="J2879" s="17"/>
      <c r="K2879" s="17"/>
      <c r="L2879" s="17"/>
      <c r="M2879" s="17"/>
      <c r="N2879" s="17"/>
      <c r="O2879" s="17"/>
      <c r="P2879" s="115"/>
      <c r="Q2879" s="62">
        <f>IF(C2879&gt;A_Stammdaten!$B$12,0,SUM(G2879,H2879,J2879,K2879,M2879,N2879)-SUM(I2879,L2879,O2879,P2879))</f>
        <v>0</v>
      </c>
      <c r="R2879" s="17"/>
      <c r="S2879" s="17"/>
      <c r="T2879" s="17"/>
      <c r="U2879" s="62">
        <f t="shared" si="556"/>
        <v>0</v>
      </c>
      <c r="V2879" s="63">
        <f>IF(ISBLANK($B2879),0,VLOOKUP($B2879,Listen!$A$2:$C$45,2,FALSE))</f>
        <v>0</v>
      </c>
      <c r="W2879" s="63">
        <f>IF(ISBLANK($B2879),0,VLOOKUP($B2879,Listen!$A$2:$C$45,3,FALSE))</f>
        <v>0</v>
      </c>
      <c r="X2879" s="49">
        <f t="shared" si="567"/>
        <v>0</v>
      </c>
      <c r="Y2879" s="49">
        <f t="shared" si="566"/>
        <v>0</v>
      </c>
      <c r="Z2879" s="49">
        <f t="shared" si="566"/>
        <v>0</v>
      </c>
      <c r="AA2879" s="49">
        <f t="shared" si="566"/>
        <v>0</v>
      </c>
      <c r="AB2879" s="49">
        <f t="shared" si="566"/>
        <v>0</v>
      </c>
      <c r="AC2879" s="49">
        <f t="shared" si="566"/>
        <v>0</v>
      </c>
      <c r="AD2879" s="49">
        <f t="shared" si="566"/>
        <v>0</v>
      </c>
      <c r="AE2879" s="51">
        <f t="shared" si="565"/>
        <v>0</v>
      </c>
      <c r="AF2879" s="51">
        <f>IF(C2879=A_Stammdaten!$B$12,D_SAV!$U2879-D_SAV!$AG2879,HLOOKUP(A_Stammdaten!$B$12-1,$AH$4:$AN$4004,ROW(C2879)-3,FALSE)-$AG2879)</f>
        <v>0</v>
      </c>
      <c r="AG2879" s="51">
        <f>HLOOKUP(A_Stammdaten!$B$12,$AH$4:$AN$4004,ROW(C2879)-3,FALSE)</f>
        <v>0</v>
      </c>
      <c r="AH2879" s="51">
        <f t="shared" si="557"/>
        <v>0</v>
      </c>
      <c r="AI2879" s="51">
        <f t="shared" si="558"/>
        <v>0</v>
      </c>
      <c r="AJ2879" s="51">
        <f t="shared" si="559"/>
        <v>0</v>
      </c>
      <c r="AK2879" s="51">
        <f t="shared" si="560"/>
        <v>0</v>
      </c>
      <c r="AL2879" s="51">
        <f t="shared" si="561"/>
        <v>0</v>
      </c>
      <c r="AM2879" s="51">
        <f t="shared" si="562"/>
        <v>0</v>
      </c>
      <c r="AN2879" s="51">
        <f t="shared" si="563"/>
        <v>0</v>
      </c>
    </row>
    <row r="2880" spans="1:40" x14ac:dyDescent="0.25">
      <c r="A2880" s="17"/>
      <c r="B2880" s="17"/>
      <c r="C2880" s="35"/>
      <c r="D2880" s="17"/>
      <c r="E2880" s="17"/>
      <c r="F2880" s="17"/>
      <c r="G2880" s="62">
        <f t="shared" si="564"/>
        <v>0</v>
      </c>
      <c r="H2880" s="17"/>
      <c r="I2880" s="17"/>
      <c r="J2880" s="17"/>
      <c r="K2880" s="17"/>
      <c r="L2880" s="17"/>
      <c r="M2880" s="17"/>
      <c r="N2880" s="17"/>
      <c r="O2880" s="17"/>
      <c r="P2880" s="115"/>
      <c r="Q2880" s="62">
        <f>IF(C2880&gt;A_Stammdaten!$B$12,0,SUM(G2880,H2880,J2880,K2880,M2880,N2880)-SUM(I2880,L2880,O2880,P2880))</f>
        <v>0</v>
      </c>
      <c r="R2880" s="17"/>
      <c r="S2880" s="17"/>
      <c r="T2880" s="17"/>
      <c r="U2880" s="62">
        <f t="shared" si="556"/>
        <v>0</v>
      </c>
      <c r="V2880" s="63">
        <f>IF(ISBLANK($B2880),0,VLOOKUP($B2880,Listen!$A$2:$C$45,2,FALSE))</f>
        <v>0</v>
      </c>
      <c r="W2880" s="63">
        <f>IF(ISBLANK($B2880),0,VLOOKUP($B2880,Listen!$A$2:$C$45,3,FALSE))</f>
        <v>0</v>
      </c>
      <c r="X2880" s="49">
        <f t="shared" si="567"/>
        <v>0</v>
      </c>
      <c r="Y2880" s="49">
        <f t="shared" si="566"/>
        <v>0</v>
      </c>
      <c r="Z2880" s="49">
        <f t="shared" si="566"/>
        <v>0</v>
      </c>
      <c r="AA2880" s="49">
        <f t="shared" si="566"/>
        <v>0</v>
      </c>
      <c r="AB2880" s="49">
        <f t="shared" si="566"/>
        <v>0</v>
      </c>
      <c r="AC2880" s="49">
        <f t="shared" si="566"/>
        <v>0</v>
      </c>
      <c r="AD2880" s="49">
        <f t="shared" si="566"/>
        <v>0</v>
      </c>
      <c r="AE2880" s="51">
        <f t="shared" si="565"/>
        <v>0</v>
      </c>
      <c r="AF2880" s="51">
        <f>IF(C2880=A_Stammdaten!$B$12,D_SAV!$U2880-D_SAV!$AG2880,HLOOKUP(A_Stammdaten!$B$12-1,$AH$4:$AN$4004,ROW(C2880)-3,FALSE)-$AG2880)</f>
        <v>0</v>
      </c>
      <c r="AG2880" s="51">
        <f>HLOOKUP(A_Stammdaten!$B$12,$AH$4:$AN$4004,ROW(C2880)-3,FALSE)</f>
        <v>0</v>
      </c>
      <c r="AH2880" s="51">
        <f t="shared" si="557"/>
        <v>0</v>
      </c>
      <c r="AI2880" s="51">
        <f t="shared" si="558"/>
        <v>0</v>
      </c>
      <c r="AJ2880" s="51">
        <f t="shared" si="559"/>
        <v>0</v>
      </c>
      <c r="AK2880" s="51">
        <f t="shared" si="560"/>
        <v>0</v>
      </c>
      <c r="AL2880" s="51">
        <f t="shared" si="561"/>
        <v>0</v>
      </c>
      <c r="AM2880" s="51">
        <f t="shared" si="562"/>
        <v>0</v>
      </c>
      <c r="AN2880" s="51">
        <f t="shared" si="563"/>
        <v>0</v>
      </c>
    </row>
    <row r="2881" spans="1:40" x14ac:dyDescent="0.25">
      <c r="A2881" s="17"/>
      <c r="B2881" s="17"/>
      <c r="C2881" s="35"/>
      <c r="D2881" s="17"/>
      <c r="E2881" s="17"/>
      <c r="F2881" s="17"/>
      <c r="G2881" s="62">
        <f t="shared" si="564"/>
        <v>0</v>
      </c>
      <c r="H2881" s="17"/>
      <c r="I2881" s="17"/>
      <c r="J2881" s="17"/>
      <c r="K2881" s="17"/>
      <c r="L2881" s="17"/>
      <c r="M2881" s="17"/>
      <c r="N2881" s="17"/>
      <c r="O2881" s="17"/>
      <c r="P2881" s="115"/>
      <c r="Q2881" s="62">
        <f>IF(C2881&gt;A_Stammdaten!$B$12,0,SUM(G2881,H2881,J2881,K2881,M2881,N2881)-SUM(I2881,L2881,O2881,P2881))</f>
        <v>0</v>
      </c>
      <c r="R2881" s="17"/>
      <c r="S2881" s="17"/>
      <c r="T2881" s="17"/>
      <c r="U2881" s="62">
        <f t="shared" si="556"/>
        <v>0</v>
      </c>
      <c r="V2881" s="63">
        <f>IF(ISBLANK($B2881),0,VLOOKUP($B2881,Listen!$A$2:$C$45,2,FALSE))</f>
        <v>0</v>
      </c>
      <c r="W2881" s="63">
        <f>IF(ISBLANK($B2881),0,VLOOKUP($B2881,Listen!$A$2:$C$45,3,FALSE))</f>
        <v>0</v>
      </c>
      <c r="X2881" s="49">
        <f t="shared" si="567"/>
        <v>0</v>
      </c>
      <c r="Y2881" s="49">
        <f t="shared" si="566"/>
        <v>0</v>
      </c>
      <c r="Z2881" s="49">
        <f t="shared" si="566"/>
        <v>0</v>
      </c>
      <c r="AA2881" s="49">
        <f t="shared" si="566"/>
        <v>0</v>
      </c>
      <c r="AB2881" s="49">
        <f t="shared" si="566"/>
        <v>0</v>
      </c>
      <c r="AC2881" s="49">
        <f t="shared" si="566"/>
        <v>0</v>
      </c>
      <c r="AD2881" s="49">
        <f t="shared" si="566"/>
        <v>0</v>
      </c>
      <c r="AE2881" s="51">
        <f t="shared" si="565"/>
        <v>0</v>
      </c>
      <c r="AF2881" s="51">
        <f>IF(C2881=A_Stammdaten!$B$12,D_SAV!$U2881-D_SAV!$AG2881,HLOOKUP(A_Stammdaten!$B$12-1,$AH$4:$AN$4004,ROW(C2881)-3,FALSE)-$AG2881)</f>
        <v>0</v>
      </c>
      <c r="AG2881" s="51">
        <f>HLOOKUP(A_Stammdaten!$B$12,$AH$4:$AN$4004,ROW(C2881)-3,FALSE)</f>
        <v>0</v>
      </c>
      <c r="AH2881" s="51">
        <f t="shared" si="557"/>
        <v>0</v>
      </c>
      <c r="AI2881" s="51">
        <f t="shared" si="558"/>
        <v>0</v>
      </c>
      <c r="AJ2881" s="51">
        <f t="shared" si="559"/>
        <v>0</v>
      </c>
      <c r="AK2881" s="51">
        <f t="shared" si="560"/>
        <v>0</v>
      </c>
      <c r="AL2881" s="51">
        <f t="shared" si="561"/>
        <v>0</v>
      </c>
      <c r="AM2881" s="51">
        <f t="shared" si="562"/>
        <v>0</v>
      </c>
      <c r="AN2881" s="51">
        <f t="shared" si="563"/>
        <v>0</v>
      </c>
    </row>
    <row r="2882" spans="1:40" x14ac:dyDescent="0.25">
      <c r="A2882" s="17"/>
      <c r="B2882" s="17"/>
      <c r="C2882" s="35"/>
      <c r="D2882" s="17"/>
      <c r="E2882" s="17"/>
      <c r="F2882" s="17"/>
      <c r="G2882" s="62">
        <f t="shared" si="564"/>
        <v>0</v>
      </c>
      <c r="H2882" s="17"/>
      <c r="I2882" s="17"/>
      <c r="J2882" s="17"/>
      <c r="K2882" s="17"/>
      <c r="L2882" s="17"/>
      <c r="M2882" s="17"/>
      <c r="N2882" s="17"/>
      <c r="O2882" s="17"/>
      <c r="P2882" s="115"/>
      <c r="Q2882" s="62">
        <f>IF(C2882&gt;A_Stammdaten!$B$12,0,SUM(G2882,H2882,J2882,K2882,M2882,N2882)-SUM(I2882,L2882,O2882,P2882))</f>
        <v>0</v>
      </c>
      <c r="R2882" s="17"/>
      <c r="S2882" s="17"/>
      <c r="T2882" s="17"/>
      <c r="U2882" s="62">
        <f t="shared" si="556"/>
        <v>0</v>
      </c>
      <c r="V2882" s="63">
        <f>IF(ISBLANK($B2882),0,VLOOKUP($B2882,Listen!$A$2:$C$45,2,FALSE))</f>
        <v>0</v>
      </c>
      <c r="W2882" s="63">
        <f>IF(ISBLANK($B2882),0,VLOOKUP($B2882,Listen!$A$2:$C$45,3,FALSE))</f>
        <v>0</v>
      </c>
      <c r="X2882" s="49">
        <f t="shared" si="567"/>
        <v>0</v>
      </c>
      <c r="Y2882" s="49">
        <f t="shared" si="566"/>
        <v>0</v>
      </c>
      <c r="Z2882" s="49">
        <f t="shared" si="566"/>
        <v>0</v>
      </c>
      <c r="AA2882" s="49">
        <f t="shared" si="566"/>
        <v>0</v>
      </c>
      <c r="AB2882" s="49">
        <f t="shared" si="566"/>
        <v>0</v>
      </c>
      <c r="AC2882" s="49">
        <f t="shared" si="566"/>
        <v>0</v>
      </c>
      <c r="AD2882" s="49">
        <f t="shared" si="566"/>
        <v>0</v>
      </c>
      <c r="AE2882" s="51">
        <f t="shared" si="565"/>
        <v>0</v>
      </c>
      <c r="AF2882" s="51">
        <f>IF(C2882=A_Stammdaten!$B$12,D_SAV!$U2882-D_SAV!$AG2882,HLOOKUP(A_Stammdaten!$B$12-1,$AH$4:$AN$4004,ROW(C2882)-3,FALSE)-$AG2882)</f>
        <v>0</v>
      </c>
      <c r="AG2882" s="51">
        <f>HLOOKUP(A_Stammdaten!$B$12,$AH$4:$AN$4004,ROW(C2882)-3,FALSE)</f>
        <v>0</v>
      </c>
      <c r="AH2882" s="51">
        <f t="shared" si="557"/>
        <v>0</v>
      </c>
      <c r="AI2882" s="51">
        <f t="shared" si="558"/>
        <v>0</v>
      </c>
      <c r="AJ2882" s="51">
        <f t="shared" si="559"/>
        <v>0</v>
      </c>
      <c r="AK2882" s="51">
        <f t="shared" si="560"/>
        <v>0</v>
      </c>
      <c r="AL2882" s="51">
        <f t="shared" si="561"/>
        <v>0</v>
      </c>
      <c r="AM2882" s="51">
        <f t="shared" si="562"/>
        <v>0</v>
      </c>
      <c r="AN2882" s="51">
        <f t="shared" si="563"/>
        <v>0</v>
      </c>
    </row>
    <row r="2883" spans="1:40" x14ac:dyDescent="0.25">
      <c r="A2883" s="17"/>
      <c r="B2883" s="17"/>
      <c r="C2883" s="35"/>
      <c r="D2883" s="17"/>
      <c r="E2883" s="17"/>
      <c r="F2883" s="17"/>
      <c r="G2883" s="62">
        <f t="shared" si="564"/>
        <v>0</v>
      </c>
      <c r="H2883" s="17"/>
      <c r="I2883" s="17"/>
      <c r="J2883" s="17"/>
      <c r="K2883" s="17"/>
      <c r="L2883" s="17"/>
      <c r="M2883" s="17"/>
      <c r="N2883" s="17"/>
      <c r="O2883" s="17"/>
      <c r="P2883" s="115"/>
      <c r="Q2883" s="62">
        <f>IF(C2883&gt;A_Stammdaten!$B$12,0,SUM(G2883,H2883,J2883,K2883,M2883,N2883)-SUM(I2883,L2883,O2883,P2883))</f>
        <v>0</v>
      </c>
      <c r="R2883" s="17"/>
      <c r="S2883" s="17"/>
      <c r="T2883" s="17"/>
      <c r="U2883" s="62">
        <f t="shared" si="556"/>
        <v>0</v>
      </c>
      <c r="V2883" s="63">
        <f>IF(ISBLANK($B2883),0,VLOOKUP($B2883,Listen!$A$2:$C$45,2,FALSE))</f>
        <v>0</v>
      </c>
      <c r="W2883" s="63">
        <f>IF(ISBLANK($B2883),0,VLOOKUP($B2883,Listen!$A$2:$C$45,3,FALSE))</f>
        <v>0</v>
      </c>
      <c r="X2883" s="49">
        <f t="shared" si="567"/>
        <v>0</v>
      </c>
      <c r="Y2883" s="49">
        <f t="shared" si="566"/>
        <v>0</v>
      </c>
      <c r="Z2883" s="49">
        <f t="shared" si="566"/>
        <v>0</v>
      </c>
      <c r="AA2883" s="49">
        <f t="shared" si="566"/>
        <v>0</v>
      </c>
      <c r="AB2883" s="49">
        <f t="shared" si="566"/>
        <v>0</v>
      </c>
      <c r="AC2883" s="49">
        <f t="shared" si="566"/>
        <v>0</v>
      </c>
      <c r="AD2883" s="49">
        <f t="shared" si="566"/>
        <v>0</v>
      </c>
      <c r="AE2883" s="51">
        <f t="shared" si="565"/>
        <v>0</v>
      </c>
      <c r="AF2883" s="51">
        <f>IF(C2883=A_Stammdaten!$B$12,D_SAV!$U2883-D_SAV!$AG2883,HLOOKUP(A_Stammdaten!$B$12-1,$AH$4:$AN$4004,ROW(C2883)-3,FALSE)-$AG2883)</f>
        <v>0</v>
      </c>
      <c r="AG2883" s="51">
        <f>HLOOKUP(A_Stammdaten!$B$12,$AH$4:$AN$4004,ROW(C2883)-3,FALSE)</f>
        <v>0</v>
      </c>
      <c r="AH2883" s="51">
        <f t="shared" si="557"/>
        <v>0</v>
      </c>
      <c r="AI2883" s="51">
        <f t="shared" si="558"/>
        <v>0</v>
      </c>
      <c r="AJ2883" s="51">
        <f t="shared" si="559"/>
        <v>0</v>
      </c>
      <c r="AK2883" s="51">
        <f t="shared" si="560"/>
        <v>0</v>
      </c>
      <c r="AL2883" s="51">
        <f t="shared" si="561"/>
        <v>0</v>
      </c>
      <c r="AM2883" s="51">
        <f t="shared" si="562"/>
        <v>0</v>
      </c>
      <c r="AN2883" s="51">
        <f t="shared" si="563"/>
        <v>0</v>
      </c>
    </row>
    <row r="2884" spans="1:40" x14ac:dyDescent="0.25">
      <c r="A2884" s="17"/>
      <c r="B2884" s="17"/>
      <c r="C2884" s="35"/>
      <c r="D2884" s="17"/>
      <c r="E2884" s="17"/>
      <c r="F2884" s="17"/>
      <c r="G2884" s="62">
        <f t="shared" si="564"/>
        <v>0</v>
      </c>
      <c r="H2884" s="17"/>
      <c r="I2884" s="17"/>
      <c r="J2884" s="17"/>
      <c r="K2884" s="17"/>
      <c r="L2884" s="17"/>
      <c r="M2884" s="17"/>
      <c r="N2884" s="17"/>
      <c r="O2884" s="17"/>
      <c r="P2884" s="115"/>
      <c r="Q2884" s="62">
        <f>IF(C2884&gt;A_Stammdaten!$B$12,0,SUM(G2884,H2884,J2884,K2884,M2884,N2884)-SUM(I2884,L2884,O2884,P2884))</f>
        <v>0</v>
      </c>
      <c r="R2884" s="17"/>
      <c r="S2884" s="17"/>
      <c r="T2884" s="17"/>
      <c r="U2884" s="62">
        <f t="shared" si="556"/>
        <v>0</v>
      </c>
      <c r="V2884" s="63">
        <f>IF(ISBLANK($B2884),0,VLOOKUP($B2884,Listen!$A$2:$C$45,2,FALSE))</f>
        <v>0</v>
      </c>
      <c r="W2884" s="63">
        <f>IF(ISBLANK($B2884),0,VLOOKUP($B2884,Listen!$A$2:$C$45,3,FALSE))</f>
        <v>0</v>
      </c>
      <c r="X2884" s="49">
        <f t="shared" si="567"/>
        <v>0</v>
      </c>
      <c r="Y2884" s="49">
        <f t="shared" si="566"/>
        <v>0</v>
      </c>
      <c r="Z2884" s="49">
        <f t="shared" si="566"/>
        <v>0</v>
      </c>
      <c r="AA2884" s="49">
        <f t="shared" si="566"/>
        <v>0</v>
      </c>
      <c r="AB2884" s="49">
        <f t="shared" si="566"/>
        <v>0</v>
      </c>
      <c r="AC2884" s="49">
        <f t="shared" si="566"/>
        <v>0</v>
      </c>
      <c r="AD2884" s="49">
        <f t="shared" si="566"/>
        <v>0</v>
      </c>
      <c r="AE2884" s="51">
        <f t="shared" si="565"/>
        <v>0</v>
      </c>
      <c r="AF2884" s="51">
        <f>IF(C2884=A_Stammdaten!$B$12,D_SAV!$U2884-D_SAV!$AG2884,HLOOKUP(A_Stammdaten!$B$12-1,$AH$4:$AN$4004,ROW(C2884)-3,FALSE)-$AG2884)</f>
        <v>0</v>
      </c>
      <c r="AG2884" s="51">
        <f>HLOOKUP(A_Stammdaten!$B$12,$AH$4:$AN$4004,ROW(C2884)-3,FALSE)</f>
        <v>0</v>
      </c>
      <c r="AH2884" s="51">
        <f t="shared" si="557"/>
        <v>0</v>
      </c>
      <c r="AI2884" s="51">
        <f t="shared" si="558"/>
        <v>0</v>
      </c>
      <c r="AJ2884" s="51">
        <f t="shared" si="559"/>
        <v>0</v>
      </c>
      <c r="AK2884" s="51">
        <f t="shared" si="560"/>
        <v>0</v>
      </c>
      <c r="AL2884" s="51">
        <f t="shared" si="561"/>
        <v>0</v>
      </c>
      <c r="AM2884" s="51">
        <f t="shared" si="562"/>
        <v>0</v>
      </c>
      <c r="AN2884" s="51">
        <f t="shared" si="563"/>
        <v>0</v>
      </c>
    </row>
    <row r="2885" spans="1:40" x14ac:dyDescent="0.25">
      <c r="A2885" s="17"/>
      <c r="B2885" s="17"/>
      <c r="C2885" s="35"/>
      <c r="D2885" s="17"/>
      <c r="E2885" s="17"/>
      <c r="F2885" s="17"/>
      <c r="G2885" s="62">
        <f t="shared" si="564"/>
        <v>0</v>
      </c>
      <c r="H2885" s="17"/>
      <c r="I2885" s="17"/>
      <c r="J2885" s="17"/>
      <c r="K2885" s="17"/>
      <c r="L2885" s="17"/>
      <c r="M2885" s="17"/>
      <c r="N2885" s="17"/>
      <c r="O2885" s="17"/>
      <c r="P2885" s="115"/>
      <c r="Q2885" s="62">
        <f>IF(C2885&gt;A_Stammdaten!$B$12,0,SUM(G2885,H2885,J2885,K2885,M2885,N2885)-SUM(I2885,L2885,O2885,P2885))</f>
        <v>0</v>
      </c>
      <c r="R2885" s="17"/>
      <c r="S2885" s="17"/>
      <c r="T2885" s="17"/>
      <c r="U2885" s="62">
        <f t="shared" ref="U2885:U2948" si="568">Q2885-SUM(R2885:T2885)</f>
        <v>0</v>
      </c>
      <c r="V2885" s="63">
        <f>IF(ISBLANK($B2885),0,VLOOKUP($B2885,Listen!$A$2:$C$45,2,FALSE))</f>
        <v>0</v>
      </c>
      <c r="W2885" s="63">
        <f>IF(ISBLANK($B2885),0,VLOOKUP($B2885,Listen!$A$2:$C$45,3,FALSE))</f>
        <v>0</v>
      </c>
      <c r="X2885" s="49">
        <f t="shared" si="567"/>
        <v>0</v>
      </c>
      <c r="Y2885" s="49">
        <f t="shared" si="566"/>
        <v>0</v>
      </c>
      <c r="Z2885" s="49">
        <f t="shared" si="566"/>
        <v>0</v>
      </c>
      <c r="AA2885" s="49">
        <f t="shared" si="566"/>
        <v>0</v>
      </c>
      <c r="AB2885" s="49">
        <f t="shared" si="566"/>
        <v>0</v>
      </c>
      <c r="AC2885" s="49">
        <f t="shared" si="566"/>
        <v>0</v>
      </c>
      <c r="AD2885" s="49">
        <f t="shared" si="566"/>
        <v>0</v>
      </c>
      <c r="AE2885" s="51">
        <f t="shared" si="565"/>
        <v>0</v>
      </c>
      <c r="AF2885" s="51">
        <f>IF(C2885=A_Stammdaten!$B$12,D_SAV!$U2885-D_SAV!$AG2885,HLOOKUP(A_Stammdaten!$B$12-1,$AH$4:$AN$4004,ROW(C2885)-3,FALSE)-$AG2885)</f>
        <v>0</v>
      </c>
      <c r="AG2885" s="51">
        <f>HLOOKUP(A_Stammdaten!$B$12,$AH$4:$AN$4004,ROW(C2885)-3,FALSE)</f>
        <v>0</v>
      </c>
      <c r="AH2885" s="51">
        <f t="shared" ref="AH2885:AH2948" si="569">IF(OR($C2885=0,$U2885=0),0,IF($C2885&lt;=AH$4,$U2885-$U2885/X2885*(AH$4-$C2885+1),0))</f>
        <v>0</v>
      </c>
      <c r="AI2885" s="51">
        <f t="shared" ref="AI2885:AI2948" si="570">IF(OR($C2885=0,$U2885=0,Y2885-(AI$4-$C2885)=0),0,IF($C2885&lt;AI$4,AH2885-AH2885/(Y2885-(AI$4-$C2885)),IF($C2885=AI$4,$U2885-$U2885/Y2885,0)))</f>
        <v>0</v>
      </c>
      <c r="AJ2885" s="51">
        <f t="shared" ref="AJ2885:AJ2948" si="571">IF(OR($C2885=0,$U2885=0,Z2885-(AJ$4-$C2885)=0),0,IF($C2885&lt;AJ$4,AI2885-AI2885/(Z2885-(AJ$4-$C2885)),IF($C2885=AJ$4,$U2885-$U2885/Z2885,0)))</f>
        <v>0</v>
      </c>
      <c r="AK2885" s="51">
        <f t="shared" ref="AK2885:AK2948" si="572">IF(OR($C2885=0,$U2885=0,AA2885-(AK$4-$C2885)=0),0,IF($C2885&lt;AK$4,AJ2885-AJ2885/(AA2885-(AK$4-$C2885)),IF($C2885=AK$4,$U2885-$U2885/AA2885,0)))</f>
        <v>0</v>
      </c>
      <c r="AL2885" s="51">
        <f t="shared" ref="AL2885:AL2948" si="573">IF(OR($C2885=0,$U2885=0,AB2885-(AL$4-$C2885)=0),0,IF($C2885&lt;AL$4,AK2885-AK2885/(AB2885-(AL$4-$C2885)),IF($C2885=AL$4,$U2885-$U2885/AB2885,0)))</f>
        <v>0</v>
      </c>
      <c r="AM2885" s="51">
        <f t="shared" ref="AM2885:AM2948" si="574">IF(OR($C2885=0,$U2885=0,AC2885-(AM$4-$C2885)=0),0,IF($C2885&lt;AM$4,AL2885-AL2885/(AC2885-(AM$4-$C2885)),IF($C2885=AM$4,$U2885-$U2885/AC2885,0)))</f>
        <v>0</v>
      </c>
      <c r="AN2885" s="51">
        <f t="shared" ref="AN2885:AN2948" si="575">IF(OR($C2885=0,$U2885=0,AD2885-(AN$4-$C2885)=0),0,IF($C2885&lt;AN$4,AM2885-AM2885/(AD2885-(AN$4-$C2885)),IF($C2885=AN$4,$U2885-$U2885/AD2885,0)))</f>
        <v>0</v>
      </c>
    </row>
    <row r="2886" spans="1:40" x14ac:dyDescent="0.25">
      <c r="A2886" s="17"/>
      <c r="B2886" s="17"/>
      <c r="C2886" s="35"/>
      <c r="D2886" s="17"/>
      <c r="E2886" s="17"/>
      <c r="F2886" s="17"/>
      <c r="G2886" s="62">
        <f t="shared" ref="G2886:G2949" si="576">D2886*E2886/100</f>
        <v>0</v>
      </c>
      <c r="H2886" s="17"/>
      <c r="I2886" s="17"/>
      <c r="J2886" s="17"/>
      <c r="K2886" s="17"/>
      <c r="L2886" s="17"/>
      <c r="M2886" s="17"/>
      <c r="N2886" s="17"/>
      <c r="O2886" s="17"/>
      <c r="P2886" s="115"/>
      <c r="Q2886" s="62">
        <f>IF(C2886&gt;A_Stammdaten!$B$12,0,SUM(G2886,H2886,J2886,K2886,M2886,N2886)-SUM(I2886,L2886,O2886,P2886))</f>
        <v>0</v>
      </c>
      <c r="R2886" s="17"/>
      <c r="S2886" s="17"/>
      <c r="T2886" s="17"/>
      <c r="U2886" s="62">
        <f t="shared" si="568"/>
        <v>0</v>
      </c>
      <c r="V2886" s="63">
        <f>IF(ISBLANK($B2886),0,VLOOKUP($B2886,Listen!$A$2:$C$45,2,FALSE))</f>
        <v>0</v>
      </c>
      <c r="W2886" s="63">
        <f>IF(ISBLANK($B2886),0,VLOOKUP($B2886,Listen!$A$2:$C$45,3,FALSE))</f>
        <v>0</v>
      </c>
      <c r="X2886" s="49">
        <f t="shared" si="567"/>
        <v>0</v>
      </c>
      <c r="Y2886" s="49">
        <f t="shared" si="566"/>
        <v>0</v>
      </c>
      <c r="Z2886" s="49">
        <f t="shared" si="566"/>
        <v>0</v>
      </c>
      <c r="AA2886" s="49">
        <f t="shared" si="566"/>
        <v>0</v>
      </c>
      <c r="AB2886" s="49">
        <f t="shared" si="566"/>
        <v>0</v>
      </c>
      <c r="AC2886" s="49">
        <f t="shared" si="566"/>
        <v>0</v>
      </c>
      <c r="AD2886" s="49">
        <f t="shared" si="566"/>
        <v>0</v>
      </c>
      <c r="AE2886" s="51">
        <f t="shared" si="565"/>
        <v>0</v>
      </c>
      <c r="AF2886" s="51">
        <f>IF(C2886=A_Stammdaten!$B$12,D_SAV!$U2886-D_SAV!$AG2886,HLOOKUP(A_Stammdaten!$B$12-1,$AH$4:$AN$4004,ROW(C2886)-3,FALSE)-$AG2886)</f>
        <v>0</v>
      </c>
      <c r="AG2886" s="51">
        <f>HLOOKUP(A_Stammdaten!$B$12,$AH$4:$AN$4004,ROW(C2886)-3,FALSE)</f>
        <v>0</v>
      </c>
      <c r="AH2886" s="51">
        <f t="shared" si="569"/>
        <v>0</v>
      </c>
      <c r="AI2886" s="51">
        <f t="shared" si="570"/>
        <v>0</v>
      </c>
      <c r="AJ2886" s="51">
        <f t="shared" si="571"/>
        <v>0</v>
      </c>
      <c r="AK2886" s="51">
        <f t="shared" si="572"/>
        <v>0</v>
      </c>
      <c r="AL2886" s="51">
        <f t="shared" si="573"/>
        <v>0</v>
      </c>
      <c r="AM2886" s="51">
        <f t="shared" si="574"/>
        <v>0</v>
      </c>
      <c r="AN2886" s="51">
        <f t="shared" si="575"/>
        <v>0</v>
      </c>
    </row>
    <row r="2887" spans="1:40" x14ac:dyDescent="0.25">
      <c r="A2887" s="17"/>
      <c r="B2887" s="17"/>
      <c r="C2887" s="35"/>
      <c r="D2887" s="17"/>
      <c r="E2887" s="17"/>
      <c r="F2887" s="17"/>
      <c r="G2887" s="62">
        <f t="shared" si="576"/>
        <v>0</v>
      </c>
      <c r="H2887" s="17"/>
      <c r="I2887" s="17"/>
      <c r="J2887" s="17"/>
      <c r="K2887" s="17"/>
      <c r="L2887" s="17"/>
      <c r="M2887" s="17"/>
      <c r="N2887" s="17"/>
      <c r="O2887" s="17"/>
      <c r="P2887" s="115"/>
      <c r="Q2887" s="62">
        <f>IF(C2887&gt;A_Stammdaten!$B$12,0,SUM(G2887,H2887,J2887,K2887,M2887,N2887)-SUM(I2887,L2887,O2887,P2887))</f>
        <v>0</v>
      </c>
      <c r="R2887" s="17"/>
      <c r="S2887" s="17"/>
      <c r="T2887" s="17"/>
      <c r="U2887" s="62">
        <f t="shared" si="568"/>
        <v>0</v>
      </c>
      <c r="V2887" s="63">
        <f>IF(ISBLANK($B2887),0,VLOOKUP($B2887,Listen!$A$2:$C$45,2,FALSE))</f>
        <v>0</v>
      </c>
      <c r="W2887" s="63">
        <f>IF(ISBLANK($B2887),0,VLOOKUP($B2887,Listen!$A$2:$C$45,3,FALSE))</f>
        <v>0</v>
      </c>
      <c r="X2887" s="49">
        <f t="shared" si="567"/>
        <v>0</v>
      </c>
      <c r="Y2887" s="49">
        <f t="shared" si="566"/>
        <v>0</v>
      </c>
      <c r="Z2887" s="49">
        <f t="shared" si="566"/>
        <v>0</v>
      </c>
      <c r="AA2887" s="49">
        <f t="shared" si="566"/>
        <v>0</v>
      </c>
      <c r="AB2887" s="49">
        <f t="shared" si="566"/>
        <v>0</v>
      </c>
      <c r="AC2887" s="49">
        <f t="shared" si="566"/>
        <v>0</v>
      </c>
      <c r="AD2887" s="49">
        <f t="shared" si="566"/>
        <v>0</v>
      </c>
      <c r="AE2887" s="51">
        <f t="shared" si="565"/>
        <v>0</v>
      </c>
      <c r="AF2887" s="51">
        <f>IF(C2887=A_Stammdaten!$B$12,D_SAV!$U2887-D_SAV!$AG2887,HLOOKUP(A_Stammdaten!$B$12-1,$AH$4:$AN$4004,ROW(C2887)-3,FALSE)-$AG2887)</f>
        <v>0</v>
      </c>
      <c r="AG2887" s="51">
        <f>HLOOKUP(A_Stammdaten!$B$12,$AH$4:$AN$4004,ROW(C2887)-3,FALSE)</f>
        <v>0</v>
      </c>
      <c r="AH2887" s="51">
        <f t="shared" si="569"/>
        <v>0</v>
      </c>
      <c r="AI2887" s="51">
        <f t="shared" si="570"/>
        <v>0</v>
      </c>
      <c r="AJ2887" s="51">
        <f t="shared" si="571"/>
        <v>0</v>
      </c>
      <c r="AK2887" s="51">
        <f t="shared" si="572"/>
        <v>0</v>
      </c>
      <c r="AL2887" s="51">
        <f t="shared" si="573"/>
        <v>0</v>
      </c>
      <c r="AM2887" s="51">
        <f t="shared" si="574"/>
        <v>0</v>
      </c>
      <c r="AN2887" s="51">
        <f t="shared" si="575"/>
        <v>0</v>
      </c>
    </row>
    <row r="2888" spans="1:40" x14ac:dyDescent="0.25">
      <c r="A2888" s="17"/>
      <c r="B2888" s="17"/>
      <c r="C2888" s="35"/>
      <c r="D2888" s="17"/>
      <c r="E2888" s="17"/>
      <c r="F2888" s="17"/>
      <c r="G2888" s="62">
        <f t="shared" si="576"/>
        <v>0</v>
      </c>
      <c r="H2888" s="17"/>
      <c r="I2888" s="17"/>
      <c r="J2888" s="17"/>
      <c r="K2888" s="17"/>
      <c r="L2888" s="17"/>
      <c r="M2888" s="17"/>
      <c r="N2888" s="17"/>
      <c r="O2888" s="17"/>
      <c r="P2888" s="115"/>
      <c r="Q2888" s="62">
        <f>IF(C2888&gt;A_Stammdaten!$B$12,0,SUM(G2888,H2888,J2888,K2888,M2888,N2888)-SUM(I2888,L2888,O2888,P2888))</f>
        <v>0</v>
      </c>
      <c r="R2888" s="17"/>
      <c r="S2888" s="17"/>
      <c r="T2888" s="17"/>
      <c r="U2888" s="62">
        <f t="shared" si="568"/>
        <v>0</v>
      </c>
      <c r="V2888" s="63">
        <f>IF(ISBLANK($B2888),0,VLOOKUP($B2888,Listen!$A$2:$C$45,2,FALSE))</f>
        <v>0</v>
      </c>
      <c r="W2888" s="63">
        <f>IF(ISBLANK($B2888),0,VLOOKUP($B2888,Listen!$A$2:$C$45,3,FALSE))</f>
        <v>0</v>
      </c>
      <c r="X2888" s="49">
        <f t="shared" si="567"/>
        <v>0</v>
      </c>
      <c r="Y2888" s="49">
        <f t="shared" si="566"/>
        <v>0</v>
      </c>
      <c r="Z2888" s="49">
        <f t="shared" si="566"/>
        <v>0</v>
      </c>
      <c r="AA2888" s="49">
        <f t="shared" si="566"/>
        <v>0</v>
      </c>
      <c r="AB2888" s="49">
        <f t="shared" si="566"/>
        <v>0</v>
      </c>
      <c r="AC2888" s="49">
        <f t="shared" si="566"/>
        <v>0</v>
      </c>
      <c r="AD2888" s="49">
        <f t="shared" si="566"/>
        <v>0</v>
      </c>
      <c r="AE2888" s="51">
        <f t="shared" si="565"/>
        <v>0</v>
      </c>
      <c r="AF2888" s="51">
        <f>IF(C2888=A_Stammdaten!$B$12,D_SAV!$U2888-D_SAV!$AG2888,HLOOKUP(A_Stammdaten!$B$12-1,$AH$4:$AN$4004,ROW(C2888)-3,FALSE)-$AG2888)</f>
        <v>0</v>
      </c>
      <c r="AG2888" s="51">
        <f>HLOOKUP(A_Stammdaten!$B$12,$AH$4:$AN$4004,ROW(C2888)-3,FALSE)</f>
        <v>0</v>
      </c>
      <c r="AH2888" s="51">
        <f t="shared" si="569"/>
        <v>0</v>
      </c>
      <c r="AI2888" s="51">
        <f t="shared" si="570"/>
        <v>0</v>
      </c>
      <c r="AJ2888" s="51">
        <f t="shared" si="571"/>
        <v>0</v>
      </c>
      <c r="AK2888" s="51">
        <f t="shared" si="572"/>
        <v>0</v>
      </c>
      <c r="AL2888" s="51">
        <f t="shared" si="573"/>
        <v>0</v>
      </c>
      <c r="AM2888" s="51">
        <f t="shared" si="574"/>
        <v>0</v>
      </c>
      <c r="AN2888" s="51">
        <f t="shared" si="575"/>
        <v>0</v>
      </c>
    </row>
    <row r="2889" spans="1:40" x14ac:dyDescent="0.25">
      <c r="A2889" s="17"/>
      <c r="B2889" s="17"/>
      <c r="C2889" s="35"/>
      <c r="D2889" s="17"/>
      <c r="E2889" s="17"/>
      <c r="F2889" s="17"/>
      <c r="G2889" s="62">
        <f t="shared" si="576"/>
        <v>0</v>
      </c>
      <c r="H2889" s="17"/>
      <c r="I2889" s="17"/>
      <c r="J2889" s="17"/>
      <c r="K2889" s="17"/>
      <c r="L2889" s="17"/>
      <c r="M2889" s="17"/>
      <c r="N2889" s="17"/>
      <c r="O2889" s="17"/>
      <c r="P2889" s="115"/>
      <c r="Q2889" s="62">
        <f>IF(C2889&gt;A_Stammdaten!$B$12,0,SUM(G2889,H2889,J2889,K2889,M2889,N2889)-SUM(I2889,L2889,O2889,P2889))</f>
        <v>0</v>
      </c>
      <c r="R2889" s="17"/>
      <c r="S2889" s="17"/>
      <c r="T2889" s="17"/>
      <c r="U2889" s="62">
        <f t="shared" si="568"/>
        <v>0</v>
      </c>
      <c r="V2889" s="63">
        <f>IF(ISBLANK($B2889),0,VLOOKUP($B2889,Listen!$A$2:$C$45,2,FALSE))</f>
        <v>0</v>
      </c>
      <c r="W2889" s="63">
        <f>IF(ISBLANK($B2889),0,VLOOKUP($B2889,Listen!$A$2:$C$45,3,FALSE))</f>
        <v>0</v>
      </c>
      <c r="X2889" s="49">
        <f t="shared" si="567"/>
        <v>0</v>
      </c>
      <c r="Y2889" s="49">
        <f t="shared" si="566"/>
        <v>0</v>
      </c>
      <c r="Z2889" s="49">
        <f t="shared" si="566"/>
        <v>0</v>
      </c>
      <c r="AA2889" s="49">
        <f t="shared" si="566"/>
        <v>0</v>
      </c>
      <c r="AB2889" s="49">
        <f t="shared" si="566"/>
        <v>0</v>
      </c>
      <c r="AC2889" s="49">
        <f t="shared" si="566"/>
        <v>0</v>
      </c>
      <c r="AD2889" s="49">
        <f t="shared" si="566"/>
        <v>0</v>
      </c>
      <c r="AE2889" s="51">
        <f t="shared" si="565"/>
        <v>0</v>
      </c>
      <c r="AF2889" s="51">
        <f>IF(C2889=A_Stammdaten!$B$12,D_SAV!$U2889-D_SAV!$AG2889,HLOOKUP(A_Stammdaten!$B$12-1,$AH$4:$AN$4004,ROW(C2889)-3,FALSE)-$AG2889)</f>
        <v>0</v>
      </c>
      <c r="AG2889" s="51">
        <f>HLOOKUP(A_Stammdaten!$B$12,$AH$4:$AN$4004,ROW(C2889)-3,FALSE)</f>
        <v>0</v>
      </c>
      <c r="AH2889" s="51">
        <f t="shared" si="569"/>
        <v>0</v>
      </c>
      <c r="AI2889" s="51">
        <f t="shared" si="570"/>
        <v>0</v>
      </c>
      <c r="AJ2889" s="51">
        <f t="shared" si="571"/>
        <v>0</v>
      </c>
      <c r="AK2889" s="51">
        <f t="shared" si="572"/>
        <v>0</v>
      </c>
      <c r="AL2889" s="51">
        <f t="shared" si="573"/>
        <v>0</v>
      </c>
      <c r="AM2889" s="51">
        <f t="shared" si="574"/>
        <v>0</v>
      </c>
      <c r="AN2889" s="51">
        <f t="shared" si="575"/>
        <v>0</v>
      </c>
    </row>
    <row r="2890" spans="1:40" x14ac:dyDescent="0.25">
      <c r="A2890" s="17"/>
      <c r="B2890" s="17"/>
      <c r="C2890" s="35"/>
      <c r="D2890" s="17"/>
      <c r="E2890" s="17"/>
      <c r="F2890" s="17"/>
      <c r="G2890" s="62">
        <f t="shared" si="576"/>
        <v>0</v>
      </c>
      <c r="H2890" s="17"/>
      <c r="I2890" s="17"/>
      <c r="J2890" s="17"/>
      <c r="K2890" s="17"/>
      <c r="L2890" s="17"/>
      <c r="M2890" s="17"/>
      <c r="N2890" s="17"/>
      <c r="O2890" s="17"/>
      <c r="P2890" s="115"/>
      <c r="Q2890" s="62">
        <f>IF(C2890&gt;A_Stammdaten!$B$12,0,SUM(G2890,H2890,J2890,K2890,M2890,N2890)-SUM(I2890,L2890,O2890,P2890))</f>
        <v>0</v>
      </c>
      <c r="R2890" s="17"/>
      <c r="S2890" s="17"/>
      <c r="T2890" s="17"/>
      <c r="U2890" s="62">
        <f t="shared" si="568"/>
        <v>0</v>
      </c>
      <c r="V2890" s="63">
        <f>IF(ISBLANK($B2890),0,VLOOKUP($B2890,Listen!$A$2:$C$45,2,FALSE))</f>
        <v>0</v>
      </c>
      <c r="W2890" s="63">
        <f>IF(ISBLANK($B2890),0,VLOOKUP($B2890,Listen!$A$2:$C$45,3,FALSE))</f>
        <v>0</v>
      </c>
      <c r="X2890" s="49">
        <f t="shared" si="567"/>
        <v>0</v>
      </c>
      <c r="Y2890" s="49">
        <f t="shared" si="566"/>
        <v>0</v>
      </c>
      <c r="Z2890" s="49">
        <f t="shared" si="566"/>
        <v>0</v>
      </c>
      <c r="AA2890" s="49">
        <f t="shared" si="566"/>
        <v>0</v>
      </c>
      <c r="AB2890" s="49">
        <f t="shared" si="566"/>
        <v>0</v>
      </c>
      <c r="AC2890" s="49">
        <f t="shared" si="566"/>
        <v>0</v>
      </c>
      <c r="AD2890" s="49">
        <f t="shared" si="566"/>
        <v>0</v>
      </c>
      <c r="AE2890" s="51">
        <f t="shared" si="565"/>
        <v>0</v>
      </c>
      <c r="AF2890" s="51">
        <f>IF(C2890=A_Stammdaten!$B$12,D_SAV!$U2890-D_SAV!$AG2890,HLOOKUP(A_Stammdaten!$B$12-1,$AH$4:$AN$4004,ROW(C2890)-3,FALSE)-$AG2890)</f>
        <v>0</v>
      </c>
      <c r="AG2890" s="51">
        <f>HLOOKUP(A_Stammdaten!$B$12,$AH$4:$AN$4004,ROW(C2890)-3,FALSE)</f>
        <v>0</v>
      </c>
      <c r="AH2890" s="51">
        <f t="shared" si="569"/>
        <v>0</v>
      </c>
      <c r="AI2890" s="51">
        <f t="shared" si="570"/>
        <v>0</v>
      </c>
      <c r="AJ2890" s="51">
        <f t="shared" si="571"/>
        <v>0</v>
      </c>
      <c r="AK2890" s="51">
        <f t="shared" si="572"/>
        <v>0</v>
      </c>
      <c r="AL2890" s="51">
        <f t="shared" si="573"/>
        <v>0</v>
      </c>
      <c r="AM2890" s="51">
        <f t="shared" si="574"/>
        <v>0</v>
      </c>
      <c r="AN2890" s="51">
        <f t="shared" si="575"/>
        <v>0</v>
      </c>
    </row>
    <row r="2891" spans="1:40" x14ac:dyDescent="0.25">
      <c r="A2891" s="17"/>
      <c r="B2891" s="17"/>
      <c r="C2891" s="35"/>
      <c r="D2891" s="17"/>
      <c r="E2891" s="17"/>
      <c r="F2891" s="17"/>
      <c r="G2891" s="62">
        <f t="shared" si="576"/>
        <v>0</v>
      </c>
      <c r="H2891" s="17"/>
      <c r="I2891" s="17"/>
      <c r="J2891" s="17"/>
      <c r="K2891" s="17"/>
      <c r="L2891" s="17"/>
      <c r="M2891" s="17"/>
      <c r="N2891" s="17"/>
      <c r="O2891" s="17"/>
      <c r="P2891" s="115"/>
      <c r="Q2891" s="62">
        <f>IF(C2891&gt;A_Stammdaten!$B$12,0,SUM(G2891,H2891,J2891,K2891,M2891,N2891)-SUM(I2891,L2891,O2891,P2891))</f>
        <v>0</v>
      </c>
      <c r="R2891" s="17"/>
      <c r="S2891" s="17"/>
      <c r="T2891" s="17"/>
      <c r="U2891" s="62">
        <f t="shared" si="568"/>
        <v>0</v>
      </c>
      <c r="V2891" s="63">
        <f>IF(ISBLANK($B2891),0,VLOOKUP($B2891,Listen!$A$2:$C$45,2,FALSE))</f>
        <v>0</v>
      </c>
      <c r="W2891" s="63">
        <f>IF(ISBLANK($B2891),0,VLOOKUP($B2891,Listen!$A$2:$C$45,3,FALSE))</f>
        <v>0</v>
      </c>
      <c r="X2891" s="49">
        <f t="shared" si="567"/>
        <v>0</v>
      </c>
      <c r="Y2891" s="49">
        <f t="shared" si="566"/>
        <v>0</v>
      </c>
      <c r="Z2891" s="49">
        <f t="shared" si="566"/>
        <v>0</v>
      </c>
      <c r="AA2891" s="49">
        <f t="shared" si="566"/>
        <v>0</v>
      </c>
      <c r="AB2891" s="49">
        <f t="shared" si="566"/>
        <v>0</v>
      </c>
      <c r="AC2891" s="49">
        <f t="shared" si="566"/>
        <v>0</v>
      </c>
      <c r="AD2891" s="49">
        <f t="shared" si="566"/>
        <v>0</v>
      </c>
      <c r="AE2891" s="51">
        <f t="shared" si="565"/>
        <v>0</v>
      </c>
      <c r="AF2891" s="51">
        <f>IF(C2891=A_Stammdaten!$B$12,D_SAV!$U2891-D_SAV!$AG2891,HLOOKUP(A_Stammdaten!$B$12-1,$AH$4:$AN$4004,ROW(C2891)-3,FALSE)-$AG2891)</f>
        <v>0</v>
      </c>
      <c r="AG2891" s="51">
        <f>HLOOKUP(A_Stammdaten!$B$12,$AH$4:$AN$4004,ROW(C2891)-3,FALSE)</f>
        <v>0</v>
      </c>
      <c r="AH2891" s="51">
        <f t="shared" si="569"/>
        <v>0</v>
      </c>
      <c r="AI2891" s="51">
        <f t="shared" si="570"/>
        <v>0</v>
      </c>
      <c r="AJ2891" s="51">
        <f t="shared" si="571"/>
        <v>0</v>
      </c>
      <c r="AK2891" s="51">
        <f t="shared" si="572"/>
        <v>0</v>
      </c>
      <c r="AL2891" s="51">
        <f t="shared" si="573"/>
        <v>0</v>
      </c>
      <c r="AM2891" s="51">
        <f t="shared" si="574"/>
        <v>0</v>
      </c>
      <c r="AN2891" s="51">
        <f t="shared" si="575"/>
        <v>0</v>
      </c>
    </row>
    <row r="2892" spans="1:40" x14ac:dyDescent="0.25">
      <c r="A2892" s="17"/>
      <c r="B2892" s="17"/>
      <c r="C2892" s="35"/>
      <c r="D2892" s="17"/>
      <c r="E2892" s="17"/>
      <c r="F2892" s="17"/>
      <c r="G2892" s="62">
        <f t="shared" si="576"/>
        <v>0</v>
      </c>
      <c r="H2892" s="17"/>
      <c r="I2892" s="17"/>
      <c r="J2892" s="17"/>
      <c r="K2892" s="17"/>
      <c r="L2892" s="17"/>
      <c r="M2892" s="17"/>
      <c r="N2892" s="17"/>
      <c r="O2892" s="17"/>
      <c r="P2892" s="115"/>
      <c r="Q2892" s="62">
        <f>IF(C2892&gt;A_Stammdaten!$B$12,0,SUM(G2892,H2892,J2892,K2892,M2892,N2892)-SUM(I2892,L2892,O2892,P2892))</f>
        <v>0</v>
      </c>
      <c r="R2892" s="17"/>
      <c r="S2892" s="17"/>
      <c r="T2892" s="17"/>
      <c r="U2892" s="62">
        <f t="shared" si="568"/>
        <v>0</v>
      </c>
      <c r="V2892" s="63">
        <f>IF(ISBLANK($B2892),0,VLOOKUP($B2892,Listen!$A$2:$C$45,2,FALSE))</f>
        <v>0</v>
      </c>
      <c r="W2892" s="63">
        <f>IF(ISBLANK($B2892),0,VLOOKUP($B2892,Listen!$A$2:$C$45,3,FALSE))</f>
        <v>0</v>
      </c>
      <c r="X2892" s="49">
        <f t="shared" si="567"/>
        <v>0</v>
      </c>
      <c r="Y2892" s="49">
        <f t="shared" si="566"/>
        <v>0</v>
      </c>
      <c r="Z2892" s="49">
        <f t="shared" si="566"/>
        <v>0</v>
      </c>
      <c r="AA2892" s="49">
        <f t="shared" si="566"/>
        <v>0</v>
      </c>
      <c r="AB2892" s="49">
        <f t="shared" si="566"/>
        <v>0</v>
      </c>
      <c r="AC2892" s="49">
        <f t="shared" si="566"/>
        <v>0</v>
      </c>
      <c r="AD2892" s="49">
        <f t="shared" si="566"/>
        <v>0</v>
      </c>
      <c r="AE2892" s="51">
        <f t="shared" si="565"/>
        <v>0</v>
      </c>
      <c r="AF2892" s="51">
        <f>IF(C2892=A_Stammdaten!$B$12,D_SAV!$U2892-D_SAV!$AG2892,HLOOKUP(A_Stammdaten!$B$12-1,$AH$4:$AN$4004,ROW(C2892)-3,FALSE)-$AG2892)</f>
        <v>0</v>
      </c>
      <c r="AG2892" s="51">
        <f>HLOOKUP(A_Stammdaten!$B$12,$AH$4:$AN$4004,ROW(C2892)-3,FALSE)</f>
        <v>0</v>
      </c>
      <c r="AH2892" s="51">
        <f t="shared" si="569"/>
        <v>0</v>
      </c>
      <c r="AI2892" s="51">
        <f t="shared" si="570"/>
        <v>0</v>
      </c>
      <c r="AJ2892" s="51">
        <f t="shared" si="571"/>
        <v>0</v>
      </c>
      <c r="AK2892" s="51">
        <f t="shared" si="572"/>
        <v>0</v>
      </c>
      <c r="AL2892" s="51">
        <f t="shared" si="573"/>
        <v>0</v>
      </c>
      <c r="AM2892" s="51">
        <f t="shared" si="574"/>
        <v>0</v>
      </c>
      <c r="AN2892" s="51">
        <f t="shared" si="575"/>
        <v>0</v>
      </c>
    </row>
    <row r="2893" spans="1:40" x14ac:dyDescent="0.25">
      <c r="A2893" s="17"/>
      <c r="B2893" s="17"/>
      <c r="C2893" s="35"/>
      <c r="D2893" s="17"/>
      <c r="E2893" s="17"/>
      <c r="F2893" s="17"/>
      <c r="G2893" s="62">
        <f t="shared" si="576"/>
        <v>0</v>
      </c>
      <c r="H2893" s="17"/>
      <c r="I2893" s="17"/>
      <c r="J2893" s="17"/>
      <c r="K2893" s="17"/>
      <c r="L2893" s="17"/>
      <c r="M2893" s="17"/>
      <c r="N2893" s="17"/>
      <c r="O2893" s="17"/>
      <c r="P2893" s="115"/>
      <c r="Q2893" s="62">
        <f>IF(C2893&gt;A_Stammdaten!$B$12,0,SUM(G2893,H2893,J2893,K2893,M2893,N2893)-SUM(I2893,L2893,O2893,P2893))</f>
        <v>0</v>
      </c>
      <c r="R2893" s="17"/>
      <c r="S2893" s="17"/>
      <c r="T2893" s="17"/>
      <c r="U2893" s="62">
        <f t="shared" si="568"/>
        <v>0</v>
      </c>
      <c r="V2893" s="63">
        <f>IF(ISBLANK($B2893),0,VLOOKUP($B2893,Listen!$A$2:$C$45,2,FALSE))</f>
        <v>0</v>
      </c>
      <c r="W2893" s="63">
        <f>IF(ISBLANK($B2893),0,VLOOKUP($B2893,Listen!$A$2:$C$45,3,FALSE))</f>
        <v>0</v>
      </c>
      <c r="X2893" s="49">
        <f t="shared" si="567"/>
        <v>0</v>
      </c>
      <c r="Y2893" s="49">
        <f t="shared" si="566"/>
        <v>0</v>
      </c>
      <c r="Z2893" s="49">
        <f t="shared" si="566"/>
        <v>0</v>
      </c>
      <c r="AA2893" s="49">
        <f t="shared" ref="Y2893:AD2935" si="577">$V2893</f>
        <v>0</v>
      </c>
      <c r="AB2893" s="49">
        <f t="shared" si="577"/>
        <v>0</v>
      </c>
      <c r="AC2893" s="49">
        <f t="shared" si="577"/>
        <v>0</v>
      </c>
      <c r="AD2893" s="49">
        <f t="shared" si="577"/>
        <v>0</v>
      </c>
      <c r="AE2893" s="51">
        <f t="shared" si="565"/>
        <v>0</v>
      </c>
      <c r="AF2893" s="51">
        <f>IF(C2893=A_Stammdaten!$B$12,D_SAV!$U2893-D_SAV!$AG2893,HLOOKUP(A_Stammdaten!$B$12-1,$AH$4:$AN$4004,ROW(C2893)-3,FALSE)-$AG2893)</f>
        <v>0</v>
      </c>
      <c r="AG2893" s="51">
        <f>HLOOKUP(A_Stammdaten!$B$12,$AH$4:$AN$4004,ROW(C2893)-3,FALSE)</f>
        <v>0</v>
      </c>
      <c r="AH2893" s="51">
        <f t="shared" si="569"/>
        <v>0</v>
      </c>
      <c r="AI2893" s="51">
        <f t="shared" si="570"/>
        <v>0</v>
      </c>
      <c r="AJ2893" s="51">
        <f t="shared" si="571"/>
        <v>0</v>
      </c>
      <c r="AK2893" s="51">
        <f t="shared" si="572"/>
        <v>0</v>
      </c>
      <c r="AL2893" s="51">
        <f t="shared" si="573"/>
        <v>0</v>
      </c>
      <c r="AM2893" s="51">
        <f t="shared" si="574"/>
        <v>0</v>
      </c>
      <c r="AN2893" s="51">
        <f t="shared" si="575"/>
        <v>0</v>
      </c>
    </row>
    <row r="2894" spans="1:40" x14ac:dyDescent="0.25">
      <c r="A2894" s="17"/>
      <c r="B2894" s="17"/>
      <c r="C2894" s="35"/>
      <c r="D2894" s="17"/>
      <c r="E2894" s="17"/>
      <c r="F2894" s="17"/>
      <c r="G2894" s="62">
        <f t="shared" si="576"/>
        <v>0</v>
      </c>
      <c r="H2894" s="17"/>
      <c r="I2894" s="17"/>
      <c r="J2894" s="17"/>
      <c r="K2894" s="17"/>
      <c r="L2894" s="17"/>
      <c r="M2894" s="17"/>
      <c r="N2894" s="17"/>
      <c r="O2894" s="17"/>
      <c r="P2894" s="115"/>
      <c r="Q2894" s="62">
        <f>IF(C2894&gt;A_Stammdaten!$B$12,0,SUM(G2894,H2894,J2894,K2894,M2894,N2894)-SUM(I2894,L2894,O2894,P2894))</f>
        <v>0</v>
      </c>
      <c r="R2894" s="17"/>
      <c r="S2894" s="17"/>
      <c r="T2894" s="17"/>
      <c r="U2894" s="62">
        <f t="shared" si="568"/>
        <v>0</v>
      </c>
      <c r="V2894" s="63">
        <f>IF(ISBLANK($B2894),0,VLOOKUP($B2894,Listen!$A$2:$C$45,2,FALSE))</f>
        <v>0</v>
      </c>
      <c r="W2894" s="63">
        <f>IF(ISBLANK($B2894),0,VLOOKUP($B2894,Listen!$A$2:$C$45,3,FALSE))</f>
        <v>0</v>
      </c>
      <c r="X2894" s="49">
        <f t="shared" si="567"/>
        <v>0</v>
      </c>
      <c r="Y2894" s="49">
        <f t="shared" si="577"/>
        <v>0</v>
      </c>
      <c r="Z2894" s="49">
        <f t="shared" si="577"/>
        <v>0</v>
      </c>
      <c r="AA2894" s="49">
        <f t="shared" si="577"/>
        <v>0</v>
      </c>
      <c r="AB2894" s="49">
        <f t="shared" si="577"/>
        <v>0</v>
      </c>
      <c r="AC2894" s="49">
        <f t="shared" si="577"/>
        <v>0</v>
      </c>
      <c r="AD2894" s="49">
        <f t="shared" si="577"/>
        <v>0</v>
      </c>
      <c r="AE2894" s="51">
        <f t="shared" si="565"/>
        <v>0</v>
      </c>
      <c r="AF2894" s="51">
        <f>IF(C2894=A_Stammdaten!$B$12,D_SAV!$U2894-D_SAV!$AG2894,HLOOKUP(A_Stammdaten!$B$12-1,$AH$4:$AN$4004,ROW(C2894)-3,FALSE)-$AG2894)</f>
        <v>0</v>
      </c>
      <c r="AG2894" s="51">
        <f>HLOOKUP(A_Stammdaten!$B$12,$AH$4:$AN$4004,ROW(C2894)-3,FALSE)</f>
        <v>0</v>
      </c>
      <c r="AH2894" s="51">
        <f t="shared" si="569"/>
        <v>0</v>
      </c>
      <c r="AI2894" s="51">
        <f t="shared" si="570"/>
        <v>0</v>
      </c>
      <c r="AJ2894" s="51">
        <f t="shared" si="571"/>
        <v>0</v>
      </c>
      <c r="AK2894" s="51">
        <f t="shared" si="572"/>
        <v>0</v>
      </c>
      <c r="AL2894" s="51">
        <f t="shared" si="573"/>
        <v>0</v>
      </c>
      <c r="AM2894" s="51">
        <f t="shared" si="574"/>
        <v>0</v>
      </c>
      <c r="AN2894" s="51">
        <f t="shared" si="575"/>
        <v>0</v>
      </c>
    </row>
    <row r="2895" spans="1:40" x14ac:dyDescent="0.25">
      <c r="A2895" s="17"/>
      <c r="B2895" s="17"/>
      <c r="C2895" s="35"/>
      <c r="D2895" s="17"/>
      <c r="E2895" s="17"/>
      <c r="F2895" s="17"/>
      <c r="G2895" s="62">
        <f t="shared" si="576"/>
        <v>0</v>
      </c>
      <c r="H2895" s="17"/>
      <c r="I2895" s="17"/>
      <c r="J2895" s="17"/>
      <c r="K2895" s="17"/>
      <c r="L2895" s="17"/>
      <c r="M2895" s="17"/>
      <c r="N2895" s="17"/>
      <c r="O2895" s="17"/>
      <c r="P2895" s="115"/>
      <c r="Q2895" s="62">
        <f>IF(C2895&gt;A_Stammdaten!$B$12,0,SUM(G2895,H2895,J2895,K2895,M2895,N2895)-SUM(I2895,L2895,O2895,P2895))</f>
        <v>0</v>
      </c>
      <c r="R2895" s="17"/>
      <c r="S2895" s="17"/>
      <c r="T2895" s="17"/>
      <c r="U2895" s="62">
        <f t="shared" si="568"/>
        <v>0</v>
      </c>
      <c r="V2895" s="63">
        <f>IF(ISBLANK($B2895),0,VLOOKUP($B2895,Listen!$A$2:$C$45,2,FALSE))</f>
        <v>0</v>
      </c>
      <c r="W2895" s="63">
        <f>IF(ISBLANK($B2895),0,VLOOKUP($B2895,Listen!$A$2:$C$45,3,FALSE))</f>
        <v>0</v>
      </c>
      <c r="X2895" s="49">
        <f t="shared" si="567"/>
        <v>0</v>
      </c>
      <c r="Y2895" s="49">
        <f t="shared" si="577"/>
        <v>0</v>
      </c>
      <c r="Z2895" s="49">
        <f t="shared" si="577"/>
        <v>0</v>
      </c>
      <c r="AA2895" s="49">
        <f t="shared" si="577"/>
        <v>0</v>
      </c>
      <c r="AB2895" s="49">
        <f t="shared" si="577"/>
        <v>0</v>
      </c>
      <c r="AC2895" s="49">
        <f t="shared" si="577"/>
        <v>0</v>
      </c>
      <c r="AD2895" s="49">
        <f t="shared" si="577"/>
        <v>0</v>
      </c>
      <c r="AE2895" s="51">
        <f t="shared" si="565"/>
        <v>0</v>
      </c>
      <c r="AF2895" s="51">
        <f>IF(C2895=A_Stammdaten!$B$12,D_SAV!$U2895-D_SAV!$AG2895,HLOOKUP(A_Stammdaten!$B$12-1,$AH$4:$AN$4004,ROW(C2895)-3,FALSE)-$AG2895)</f>
        <v>0</v>
      </c>
      <c r="AG2895" s="51">
        <f>HLOOKUP(A_Stammdaten!$B$12,$AH$4:$AN$4004,ROW(C2895)-3,FALSE)</f>
        <v>0</v>
      </c>
      <c r="AH2895" s="51">
        <f t="shared" si="569"/>
        <v>0</v>
      </c>
      <c r="AI2895" s="51">
        <f t="shared" si="570"/>
        <v>0</v>
      </c>
      <c r="AJ2895" s="51">
        <f t="shared" si="571"/>
        <v>0</v>
      </c>
      <c r="AK2895" s="51">
        <f t="shared" si="572"/>
        <v>0</v>
      </c>
      <c r="AL2895" s="51">
        <f t="shared" si="573"/>
        <v>0</v>
      </c>
      <c r="AM2895" s="51">
        <f t="shared" si="574"/>
        <v>0</v>
      </c>
      <c r="AN2895" s="51">
        <f t="shared" si="575"/>
        <v>0</v>
      </c>
    </row>
    <row r="2896" spans="1:40" x14ac:dyDescent="0.25">
      <c r="A2896" s="17"/>
      <c r="B2896" s="17"/>
      <c r="C2896" s="35"/>
      <c r="D2896" s="17"/>
      <c r="E2896" s="17"/>
      <c r="F2896" s="17"/>
      <c r="G2896" s="62">
        <f t="shared" si="576"/>
        <v>0</v>
      </c>
      <c r="H2896" s="17"/>
      <c r="I2896" s="17"/>
      <c r="J2896" s="17"/>
      <c r="K2896" s="17"/>
      <c r="L2896" s="17"/>
      <c r="M2896" s="17"/>
      <c r="N2896" s="17"/>
      <c r="O2896" s="17"/>
      <c r="P2896" s="115"/>
      <c r="Q2896" s="62">
        <f>IF(C2896&gt;A_Stammdaten!$B$12,0,SUM(G2896,H2896,J2896,K2896,M2896,N2896)-SUM(I2896,L2896,O2896,P2896))</f>
        <v>0</v>
      </c>
      <c r="R2896" s="17"/>
      <c r="S2896" s="17"/>
      <c r="T2896" s="17"/>
      <c r="U2896" s="62">
        <f t="shared" si="568"/>
        <v>0</v>
      </c>
      <c r="V2896" s="63">
        <f>IF(ISBLANK($B2896),0,VLOOKUP($B2896,Listen!$A$2:$C$45,2,FALSE))</f>
        <v>0</v>
      </c>
      <c r="W2896" s="63">
        <f>IF(ISBLANK($B2896),0,VLOOKUP($B2896,Listen!$A$2:$C$45,3,FALSE))</f>
        <v>0</v>
      </c>
      <c r="X2896" s="49">
        <f t="shared" si="567"/>
        <v>0</v>
      </c>
      <c r="Y2896" s="49">
        <f t="shared" si="577"/>
        <v>0</v>
      </c>
      <c r="Z2896" s="49">
        <f t="shared" si="577"/>
        <v>0</v>
      </c>
      <c r="AA2896" s="49">
        <f t="shared" si="577"/>
        <v>0</v>
      </c>
      <c r="AB2896" s="49">
        <f t="shared" si="577"/>
        <v>0</v>
      </c>
      <c r="AC2896" s="49">
        <f t="shared" si="577"/>
        <v>0</v>
      </c>
      <c r="AD2896" s="49">
        <f t="shared" si="577"/>
        <v>0</v>
      </c>
      <c r="AE2896" s="51">
        <f t="shared" si="565"/>
        <v>0</v>
      </c>
      <c r="AF2896" s="51">
        <f>IF(C2896=A_Stammdaten!$B$12,D_SAV!$U2896-D_SAV!$AG2896,HLOOKUP(A_Stammdaten!$B$12-1,$AH$4:$AN$4004,ROW(C2896)-3,FALSE)-$AG2896)</f>
        <v>0</v>
      </c>
      <c r="AG2896" s="51">
        <f>HLOOKUP(A_Stammdaten!$B$12,$AH$4:$AN$4004,ROW(C2896)-3,FALSE)</f>
        <v>0</v>
      </c>
      <c r="AH2896" s="51">
        <f t="shared" si="569"/>
        <v>0</v>
      </c>
      <c r="AI2896" s="51">
        <f t="shared" si="570"/>
        <v>0</v>
      </c>
      <c r="AJ2896" s="51">
        <f t="shared" si="571"/>
        <v>0</v>
      </c>
      <c r="AK2896" s="51">
        <f t="shared" si="572"/>
        <v>0</v>
      </c>
      <c r="AL2896" s="51">
        <f t="shared" si="573"/>
        <v>0</v>
      </c>
      <c r="AM2896" s="51">
        <f t="shared" si="574"/>
        <v>0</v>
      </c>
      <c r="AN2896" s="51">
        <f t="shared" si="575"/>
        <v>0</v>
      </c>
    </row>
    <row r="2897" spans="1:40" x14ac:dyDescent="0.25">
      <c r="A2897" s="17"/>
      <c r="B2897" s="17"/>
      <c r="C2897" s="35"/>
      <c r="D2897" s="17"/>
      <c r="E2897" s="17"/>
      <c r="F2897" s="17"/>
      <c r="G2897" s="62">
        <f t="shared" si="576"/>
        <v>0</v>
      </c>
      <c r="H2897" s="17"/>
      <c r="I2897" s="17"/>
      <c r="J2897" s="17"/>
      <c r="K2897" s="17"/>
      <c r="L2897" s="17"/>
      <c r="M2897" s="17"/>
      <c r="N2897" s="17"/>
      <c r="O2897" s="17"/>
      <c r="P2897" s="115"/>
      <c r="Q2897" s="62">
        <f>IF(C2897&gt;A_Stammdaten!$B$12,0,SUM(G2897,H2897,J2897,K2897,M2897,N2897)-SUM(I2897,L2897,O2897,P2897))</f>
        <v>0</v>
      </c>
      <c r="R2897" s="17"/>
      <c r="S2897" s="17"/>
      <c r="T2897" s="17"/>
      <c r="U2897" s="62">
        <f t="shared" si="568"/>
        <v>0</v>
      </c>
      <c r="V2897" s="63">
        <f>IF(ISBLANK($B2897),0,VLOOKUP($B2897,Listen!$A$2:$C$45,2,FALSE))</f>
        <v>0</v>
      </c>
      <c r="W2897" s="63">
        <f>IF(ISBLANK($B2897),0,VLOOKUP($B2897,Listen!$A$2:$C$45,3,FALSE))</f>
        <v>0</v>
      </c>
      <c r="X2897" s="49">
        <f t="shared" si="567"/>
        <v>0</v>
      </c>
      <c r="Y2897" s="49">
        <f t="shared" si="577"/>
        <v>0</v>
      </c>
      <c r="Z2897" s="49">
        <f t="shared" si="577"/>
        <v>0</v>
      </c>
      <c r="AA2897" s="49">
        <f t="shared" si="577"/>
        <v>0</v>
      </c>
      <c r="AB2897" s="49">
        <f t="shared" si="577"/>
        <v>0</v>
      </c>
      <c r="AC2897" s="49">
        <f t="shared" si="577"/>
        <v>0</v>
      </c>
      <c r="AD2897" s="49">
        <f t="shared" si="577"/>
        <v>0</v>
      </c>
      <c r="AE2897" s="51">
        <f t="shared" si="565"/>
        <v>0</v>
      </c>
      <c r="AF2897" s="51">
        <f>IF(C2897=A_Stammdaten!$B$12,D_SAV!$U2897-D_SAV!$AG2897,HLOOKUP(A_Stammdaten!$B$12-1,$AH$4:$AN$4004,ROW(C2897)-3,FALSE)-$AG2897)</f>
        <v>0</v>
      </c>
      <c r="AG2897" s="51">
        <f>HLOOKUP(A_Stammdaten!$B$12,$AH$4:$AN$4004,ROW(C2897)-3,FALSE)</f>
        <v>0</v>
      </c>
      <c r="AH2897" s="51">
        <f t="shared" si="569"/>
        <v>0</v>
      </c>
      <c r="AI2897" s="51">
        <f t="shared" si="570"/>
        <v>0</v>
      </c>
      <c r="AJ2897" s="51">
        <f t="shared" si="571"/>
        <v>0</v>
      </c>
      <c r="AK2897" s="51">
        <f t="shared" si="572"/>
        <v>0</v>
      </c>
      <c r="AL2897" s="51">
        <f t="shared" si="573"/>
        <v>0</v>
      </c>
      <c r="AM2897" s="51">
        <f t="shared" si="574"/>
        <v>0</v>
      </c>
      <c r="AN2897" s="51">
        <f t="shared" si="575"/>
        <v>0</v>
      </c>
    </row>
    <row r="2898" spans="1:40" x14ac:dyDescent="0.25">
      <c r="A2898" s="17"/>
      <c r="B2898" s="17"/>
      <c r="C2898" s="35"/>
      <c r="D2898" s="17"/>
      <c r="E2898" s="17"/>
      <c r="F2898" s="17"/>
      <c r="G2898" s="62">
        <f t="shared" si="576"/>
        <v>0</v>
      </c>
      <c r="H2898" s="17"/>
      <c r="I2898" s="17"/>
      <c r="J2898" s="17"/>
      <c r="K2898" s="17"/>
      <c r="L2898" s="17"/>
      <c r="M2898" s="17"/>
      <c r="N2898" s="17"/>
      <c r="O2898" s="17"/>
      <c r="P2898" s="115"/>
      <c r="Q2898" s="62">
        <f>IF(C2898&gt;A_Stammdaten!$B$12,0,SUM(G2898,H2898,J2898,K2898,M2898,N2898)-SUM(I2898,L2898,O2898,P2898))</f>
        <v>0</v>
      </c>
      <c r="R2898" s="17"/>
      <c r="S2898" s="17"/>
      <c r="T2898" s="17"/>
      <c r="U2898" s="62">
        <f t="shared" si="568"/>
        <v>0</v>
      </c>
      <c r="V2898" s="63">
        <f>IF(ISBLANK($B2898),0,VLOOKUP($B2898,Listen!$A$2:$C$45,2,FALSE))</f>
        <v>0</v>
      </c>
      <c r="W2898" s="63">
        <f>IF(ISBLANK($B2898),0,VLOOKUP($B2898,Listen!$A$2:$C$45,3,FALSE))</f>
        <v>0</v>
      </c>
      <c r="X2898" s="49">
        <f t="shared" si="567"/>
        <v>0</v>
      </c>
      <c r="Y2898" s="49">
        <f t="shared" si="577"/>
        <v>0</v>
      </c>
      <c r="Z2898" s="49">
        <f t="shared" si="577"/>
        <v>0</v>
      </c>
      <c r="AA2898" s="49">
        <f t="shared" si="577"/>
        <v>0</v>
      </c>
      <c r="AB2898" s="49">
        <f t="shared" si="577"/>
        <v>0</v>
      </c>
      <c r="AC2898" s="49">
        <f t="shared" si="577"/>
        <v>0</v>
      </c>
      <c r="AD2898" s="49">
        <f t="shared" si="577"/>
        <v>0</v>
      </c>
      <c r="AE2898" s="51">
        <f t="shared" si="565"/>
        <v>0</v>
      </c>
      <c r="AF2898" s="51">
        <f>IF(C2898=A_Stammdaten!$B$12,D_SAV!$U2898-D_SAV!$AG2898,HLOOKUP(A_Stammdaten!$B$12-1,$AH$4:$AN$4004,ROW(C2898)-3,FALSE)-$AG2898)</f>
        <v>0</v>
      </c>
      <c r="AG2898" s="51">
        <f>HLOOKUP(A_Stammdaten!$B$12,$AH$4:$AN$4004,ROW(C2898)-3,FALSE)</f>
        <v>0</v>
      </c>
      <c r="AH2898" s="51">
        <f t="shared" si="569"/>
        <v>0</v>
      </c>
      <c r="AI2898" s="51">
        <f t="shared" si="570"/>
        <v>0</v>
      </c>
      <c r="AJ2898" s="51">
        <f t="shared" si="571"/>
        <v>0</v>
      </c>
      <c r="AK2898" s="51">
        <f t="shared" si="572"/>
        <v>0</v>
      </c>
      <c r="AL2898" s="51">
        <f t="shared" si="573"/>
        <v>0</v>
      </c>
      <c r="AM2898" s="51">
        <f t="shared" si="574"/>
        <v>0</v>
      </c>
      <c r="AN2898" s="51">
        <f t="shared" si="575"/>
        <v>0</v>
      </c>
    </row>
    <row r="2899" spans="1:40" x14ac:dyDescent="0.25">
      <c r="A2899" s="17"/>
      <c r="B2899" s="17"/>
      <c r="C2899" s="35"/>
      <c r="D2899" s="17"/>
      <c r="E2899" s="17"/>
      <c r="F2899" s="17"/>
      <c r="G2899" s="62">
        <f t="shared" si="576"/>
        <v>0</v>
      </c>
      <c r="H2899" s="17"/>
      <c r="I2899" s="17"/>
      <c r="J2899" s="17"/>
      <c r="K2899" s="17"/>
      <c r="L2899" s="17"/>
      <c r="M2899" s="17"/>
      <c r="N2899" s="17"/>
      <c r="O2899" s="17"/>
      <c r="P2899" s="115"/>
      <c r="Q2899" s="62">
        <f>IF(C2899&gt;A_Stammdaten!$B$12,0,SUM(G2899,H2899,J2899,K2899,M2899,N2899)-SUM(I2899,L2899,O2899,P2899))</f>
        <v>0</v>
      </c>
      <c r="R2899" s="17"/>
      <c r="S2899" s="17"/>
      <c r="T2899" s="17"/>
      <c r="U2899" s="62">
        <f t="shared" si="568"/>
        <v>0</v>
      </c>
      <c r="V2899" s="63">
        <f>IF(ISBLANK($B2899),0,VLOOKUP($B2899,Listen!$A$2:$C$45,2,FALSE))</f>
        <v>0</v>
      </c>
      <c r="W2899" s="63">
        <f>IF(ISBLANK($B2899),0,VLOOKUP($B2899,Listen!$A$2:$C$45,3,FALSE))</f>
        <v>0</v>
      </c>
      <c r="X2899" s="49">
        <f t="shared" si="567"/>
        <v>0</v>
      </c>
      <c r="Y2899" s="49">
        <f t="shared" si="577"/>
        <v>0</v>
      </c>
      <c r="Z2899" s="49">
        <f t="shared" si="577"/>
        <v>0</v>
      </c>
      <c r="AA2899" s="49">
        <f t="shared" si="577"/>
        <v>0</v>
      </c>
      <c r="AB2899" s="49">
        <f t="shared" si="577"/>
        <v>0</v>
      </c>
      <c r="AC2899" s="49">
        <f t="shared" si="577"/>
        <v>0</v>
      </c>
      <c r="AD2899" s="49">
        <f t="shared" si="577"/>
        <v>0</v>
      </c>
      <c r="AE2899" s="51">
        <f t="shared" si="565"/>
        <v>0</v>
      </c>
      <c r="AF2899" s="51">
        <f>IF(C2899=A_Stammdaten!$B$12,D_SAV!$U2899-D_SAV!$AG2899,HLOOKUP(A_Stammdaten!$B$12-1,$AH$4:$AN$4004,ROW(C2899)-3,FALSE)-$AG2899)</f>
        <v>0</v>
      </c>
      <c r="AG2899" s="51">
        <f>HLOOKUP(A_Stammdaten!$B$12,$AH$4:$AN$4004,ROW(C2899)-3,FALSE)</f>
        <v>0</v>
      </c>
      <c r="AH2899" s="51">
        <f t="shared" si="569"/>
        <v>0</v>
      </c>
      <c r="AI2899" s="51">
        <f t="shared" si="570"/>
        <v>0</v>
      </c>
      <c r="AJ2899" s="51">
        <f t="shared" si="571"/>
        <v>0</v>
      </c>
      <c r="AK2899" s="51">
        <f t="shared" si="572"/>
        <v>0</v>
      </c>
      <c r="AL2899" s="51">
        <f t="shared" si="573"/>
        <v>0</v>
      </c>
      <c r="AM2899" s="51">
        <f t="shared" si="574"/>
        <v>0</v>
      </c>
      <c r="AN2899" s="51">
        <f t="shared" si="575"/>
        <v>0</v>
      </c>
    </row>
    <row r="2900" spans="1:40" x14ac:dyDescent="0.25">
      <c r="A2900" s="17"/>
      <c r="B2900" s="17"/>
      <c r="C2900" s="35"/>
      <c r="D2900" s="17"/>
      <c r="E2900" s="17"/>
      <c r="F2900" s="17"/>
      <c r="G2900" s="62">
        <f t="shared" si="576"/>
        <v>0</v>
      </c>
      <c r="H2900" s="17"/>
      <c r="I2900" s="17"/>
      <c r="J2900" s="17"/>
      <c r="K2900" s="17"/>
      <c r="L2900" s="17"/>
      <c r="M2900" s="17"/>
      <c r="N2900" s="17"/>
      <c r="O2900" s="17"/>
      <c r="P2900" s="115"/>
      <c r="Q2900" s="62">
        <f>IF(C2900&gt;A_Stammdaten!$B$12,0,SUM(G2900,H2900,J2900,K2900,M2900,N2900)-SUM(I2900,L2900,O2900,P2900))</f>
        <v>0</v>
      </c>
      <c r="R2900" s="17"/>
      <c r="S2900" s="17"/>
      <c r="T2900" s="17"/>
      <c r="U2900" s="62">
        <f t="shared" si="568"/>
        <v>0</v>
      </c>
      <c r="V2900" s="63">
        <f>IF(ISBLANK($B2900),0,VLOOKUP($B2900,Listen!$A$2:$C$45,2,FALSE))</f>
        <v>0</v>
      </c>
      <c r="W2900" s="63">
        <f>IF(ISBLANK($B2900),0,VLOOKUP($B2900,Listen!$A$2:$C$45,3,FALSE))</f>
        <v>0</v>
      </c>
      <c r="X2900" s="49">
        <f t="shared" si="567"/>
        <v>0</v>
      </c>
      <c r="Y2900" s="49">
        <f t="shared" si="577"/>
        <v>0</v>
      </c>
      <c r="Z2900" s="49">
        <f t="shared" si="577"/>
        <v>0</v>
      </c>
      <c r="AA2900" s="49">
        <f t="shared" si="577"/>
        <v>0</v>
      </c>
      <c r="AB2900" s="49">
        <f t="shared" si="577"/>
        <v>0</v>
      </c>
      <c r="AC2900" s="49">
        <f t="shared" si="577"/>
        <v>0</v>
      </c>
      <c r="AD2900" s="49">
        <f t="shared" si="577"/>
        <v>0</v>
      </c>
      <c r="AE2900" s="51">
        <f t="shared" si="565"/>
        <v>0</v>
      </c>
      <c r="AF2900" s="51">
        <f>IF(C2900=A_Stammdaten!$B$12,D_SAV!$U2900-D_SAV!$AG2900,HLOOKUP(A_Stammdaten!$B$12-1,$AH$4:$AN$4004,ROW(C2900)-3,FALSE)-$AG2900)</f>
        <v>0</v>
      </c>
      <c r="AG2900" s="51">
        <f>HLOOKUP(A_Stammdaten!$B$12,$AH$4:$AN$4004,ROW(C2900)-3,FALSE)</f>
        <v>0</v>
      </c>
      <c r="AH2900" s="51">
        <f t="shared" si="569"/>
        <v>0</v>
      </c>
      <c r="AI2900" s="51">
        <f t="shared" si="570"/>
        <v>0</v>
      </c>
      <c r="AJ2900" s="51">
        <f t="shared" si="571"/>
        <v>0</v>
      </c>
      <c r="AK2900" s="51">
        <f t="shared" si="572"/>
        <v>0</v>
      </c>
      <c r="AL2900" s="51">
        <f t="shared" si="573"/>
        <v>0</v>
      </c>
      <c r="AM2900" s="51">
        <f t="shared" si="574"/>
        <v>0</v>
      </c>
      <c r="AN2900" s="51">
        <f t="shared" si="575"/>
        <v>0</v>
      </c>
    </row>
    <row r="2901" spans="1:40" x14ac:dyDescent="0.25">
      <c r="A2901" s="17"/>
      <c r="B2901" s="17"/>
      <c r="C2901" s="35"/>
      <c r="D2901" s="17"/>
      <c r="E2901" s="17"/>
      <c r="F2901" s="17"/>
      <c r="G2901" s="62">
        <f t="shared" si="576"/>
        <v>0</v>
      </c>
      <c r="H2901" s="17"/>
      <c r="I2901" s="17"/>
      <c r="J2901" s="17"/>
      <c r="K2901" s="17"/>
      <c r="L2901" s="17"/>
      <c r="M2901" s="17"/>
      <c r="N2901" s="17"/>
      <c r="O2901" s="17"/>
      <c r="P2901" s="115"/>
      <c r="Q2901" s="62">
        <f>IF(C2901&gt;A_Stammdaten!$B$12,0,SUM(G2901,H2901,J2901,K2901,M2901,N2901)-SUM(I2901,L2901,O2901,P2901))</f>
        <v>0</v>
      </c>
      <c r="R2901" s="17"/>
      <c r="S2901" s="17"/>
      <c r="T2901" s="17"/>
      <c r="U2901" s="62">
        <f t="shared" si="568"/>
        <v>0</v>
      </c>
      <c r="V2901" s="63">
        <f>IF(ISBLANK($B2901),0,VLOOKUP($B2901,Listen!$A$2:$C$45,2,FALSE))</f>
        <v>0</v>
      </c>
      <c r="W2901" s="63">
        <f>IF(ISBLANK($B2901),0,VLOOKUP($B2901,Listen!$A$2:$C$45,3,FALSE))</f>
        <v>0</v>
      </c>
      <c r="X2901" s="49">
        <f t="shared" si="567"/>
        <v>0</v>
      </c>
      <c r="Y2901" s="49">
        <f t="shared" si="577"/>
        <v>0</v>
      </c>
      <c r="Z2901" s="49">
        <f t="shared" si="577"/>
        <v>0</v>
      </c>
      <c r="AA2901" s="49">
        <f t="shared" si="577"/>
        <v>0</v>
      </c>
      <c r="AB2901" s="49">
        <f t="shared" si="577"/>
        <v>0</v>
      </c>
      <c r="AC2901" s="49">
        <f t="shared" si="577"/>
        <v>0</v>
      </c>
      <c r="AD2901" s="49">
        <f t="shared" si="577"/>
        <v>0</v>
      </c>
      <c r="AE2901" s="51">
        <f t="shared" ref="AE2901:AE2964" si="578">AG2901+AF2901</f>
        <v>0</v>
      </c>
      <c r="AF2901" s="51">
        <f>IF(C2901=A_Stammdaten!$B$12,D_SAV!$U2901-D_SAV!$AG2901,HLOOKUP(A_Stammdaten!$B$12-1,$AH$4:$AN$4004,ROW(C2901)-3,FALSE)-$AG2901)</f>
        <v>0</v>
      </c>
      <c r="AG2901" s="51">
        <f>HLOOKUP(A_Stammdaten!$B$12,$AH$4:$AN$4004,ROW(C2901)-3,FALSE)</f>
        <v>0</v>
      </c>
      <c r="AH2901" s="51">
        <f t="shared" si="569"/>
        <v>0</v>
      </c>
      <c r="AI2901" s="51">
        <f t="shared" si="570"/>
        <v>0</v>
      </c>
      <c r="AJ2901" s="51">
        <f t="shared" si="571"/>
        <v>0</v>
      </c>
      <c r="AK2901" s="51">
        <f t="shared" si="572"/>
        <v>0</v>
      </c>
      <c r="AL2901" s="51">
        <f t="shared" si="573"/>
        <v>0</v>
      </c>
      <c r="AM2901" s="51">
        <f t="shared" si="574"/>
        <v>0</v>
      </c>
      <c r="AN2901" s="51">
        <f t="shared" si="575"/>
        <v>0</v>
      </c>
    </row>
    <row r="2902" spans="1:40" x14ac:dyDescent="0.25">
      <c r="A2902" s="17"/>
      <c r="B2902" s="17"/>
      <c r="C2902" s="35"/>
      <c r="D2902" s="17"/>
      <c r="E2902" s="17"/>
      <c r="F2902" s="17"/>
      <c r="G2902" s="62">
        <f t="shared" si="576"/>
        <v>0</v>
      </c>
      <c r="H2902" s="17"/>
      <c r="I2902" s="17"/>
      <c r="J2902" s="17"/>
      <c r="K2902" s="17"/>
      <c r="L2902" s="17"/>
      <c r="M2902" s="17"/>
      <c r="N2902" s="17"/>
      <c r="O2902" s="17"/>
      <c r="P2902" s="115"/>
      <c r="Q2902" s="62">
        <f>IF(C2902&gt;A_Stammdaten!$B$12,0,SUM(G2902,H2902,J2902,K2902,M2902,N2902)-SUM(I2902,L2902,O2902,P2902))</f>
        <v>0</v>
      </c>
      <c r="R2902" s="17"/>
      <c r="S2902" s="17"/>
      <c r="T2902" s="17"/>
      <c r="U2902" s="62">
        <f t="shared" si="568"/>
        <v>0</v>
      </c>
      <c r="V2902" s="63">
        <f>IF(ISBLANK($B2902),0,VLOOKUP($B2902,Listen!$A$2:$C$45,2,FALSE))</f>
        <v>0</v>
      </c>
      <c r="W2902" s="63">
        <f>IF(ISBLANK($B2902),0,VLOOKUP($B2902,Listen!$A$2:$C$45,3,FALSE))</f>
        <v>0</v>
      </c>
      <c r="X2902" s="49">
        <f t="shared" si="567"/>
        <v>0</v>
      </c>
      <c r="Y2902" s="49">
        <f t="shared" si="577"/>
        <v>0</v>
      </c>
      <c r="Z2902" s="49">
        <f t="shared" si="577"/>
        <v>0</v>
      </c>
      <c r="AA2902" s="49">
        <f t="shared" si="577"/>
        <v>0</v>
      </c>
      <c r="AB2902" s="49">
        <f t="shared" si="577"/>
        <v>0</v>
      </c>
      <c r="AC2902" s="49">
        <f t="shared" si="577"/>
        <v>0</v>
      </c>
      <c r="AD2902" s="49">
        <f t="shared" si="577"/>
        <v>0</v>
      </c>
      <c r="AE2902" s="51">
        <f t="shared" si="578"/>
        <v>0</v>
      </c>
      <c r="AF2902" s="51">
        <f>IF(C2902=A_Stammdaten!$B$12,D_SAV!$U2902-D_SAV!$AG2902,HLOOKUP(A_Stammdaten!$B$12-1,$AH$4:$AN$4004,ROW(C2902)-3,FALSE)-$AG2902)</f>
        <v>0</v>
      </c>
      <c r="AG2902" s="51">
        <f>HLOOKUP(A_Stammdaten!$B$12,$AH$4:$AN$4004,ROW(C2902)-3,FALSE)</f>
        <v>0</v>
      </c>
      <c r="AH2902" s="51">
        <f t="shared" si="569"/>
        <v>0</v>
      </c>
      <c r="AI2902" s="51">
        <f t="shared" si="570"/>
        <v>0</v>
      </c>
      <c r="AJ2902" s="51">
        <f t="shared" si="571"/>
        <v>0</v>
      </c>
      <c r="AK2902" s="51">
        <f t="shared" si="572"/>
        <v>0</v>
      </c>
      <c r="AL2902" s="51">
        <f t="shared" si="573"/>
        <v>0</v>
      </c>
      <c r="AM2902" s="51">
        <f t="shared" si="574"/>
        <v>0</v>
      </c>
      <c r="AN2902" s="51">
        <f t="shared" si="575"/>
        <v>0</v>
      </c>
    </row>
    <row r="2903" spans="1:40" x14ac:dyDescent="0.25">
      <c r="A2903" s="17"/>
      <c r="B2903" s="17"/>
      <c r="C2903" s="35"/>
      <c r="D2903" s="17"/>
      <c r="E2903" s="17"/>
      <c r="F2903" s="17"/>
      <c r="G2903" s="62">
        <f t="shared" si="576"/>
        <v>0</v>
      </c>
      <c r="H2903" s="17"/>
      <c r="I2903" s="17"/>
      <c r="J2903" s="17"/>
      <c r="K2903" s="17"/>
      <c r="L2903" s="17"/>
      <c r="M2903" s="17"/>
      <c r="N2903" s="17"/>
      <c r="O2903" s="17"/>
      <c r="P2903" s="115"/>
      <c r="Q2903" s="62">
        <f>IF(C2903&gt;A_Stammdaten!$B$12,0,SUM(G2903,H2903,J2903,K2903,M2903,N2903)-SUM(I2903,L2903,O2903,P2903))</f>
        <v>0</v>
      </c>
      <c r="R2903" s="17"/>
      <c r="S2903" s="17"/>
      <c r="T2903" s="17"/>
      <c r="U2903" s="62">
        <f t="shared" si="568"/>
        <v>0</v>
      </c>
      <c r="V2903" s="63">
        <f>IF(ISBLANK($B2903),0,VLOOKUP($B2903,Listen!$A$2:$C$45,2,FALSE))</f>
        <v>0</v>
      </c>
      <c r="W2903" s="63">
        <f>IF(ISBLANK($B2903),0,VLOOKUP($B2903,Listen!$A$2:$C$45,3,FALSE))</f>
        <v>0</v>
      </c>
      <c r="X2903" s="49">
        <f t="shared" si="567"/>
        <v>0</v>
      </c>
      <c r="Y2903" s="49">
        <f t="shared" si="577"/>
        <v>0</v>
      </c>
      <c r="Z2903" s="49">
        <f t="shared" si="577"/>
        <v>0</v>
      </c>
      <c r="AA2903" s="49">
        <f t="shared" si="577"/>
        <v>0</v>
      </c>
      <c r="AB2903" s="49">
        <f t="shared" si="577"/>
        <v>0</v>
      </c>
      <c r="AC2903" s="49">
        <f t="shared" si="577"/>
        <v>0</v>
      </c>
      <c r="AD2903" s="49">
        <f t="shared" si="577"/>
        <v>0</v>
      </c>
      <c r="AE2903" s="51">
        <f t="shared" si="578"/>
        <v>0</v>
      </c>
      <c r="AF2903" s="51">
        <f>IF(C2903=A_Stammdaten!$B$12,D_SAV!$U2903-D_SAV!$AG2903,HLOOKUP(A_Stammdaten!$B$12-1,$AH$4:$AN$4004,ROW(C2903)-3,FALSE)-$AG2903)</f>
        <v>0</v>
      </c>
      <c r="AG2903" s="51">
        <f>HLOOKUP(A_Stammdaten!$B$12,$AH$4:$AN$4004,ROW(C2903)-3,FALSE)</f>
        <v>0</v>
      </c>
      <c r="AH2903" s="51">
        <f t="shared" si="569"/>
        <v>0</v>
      </c>
      <c r="AI2903" s="51">
        <f t="shared" si="570"/>
        <v>0</v>
      </c>
      <c r="AJ2903" s="51">
        <f t="shared" si="571"/>
        <v>0</v>
      </c>
      <c r="AK2903" s="51">
        <f t="shared" si="572"/>
        <v>0</v>
      </c>
      <c r="AL2903" s="51">
        <f t="shared" si="573"/>
        <v>0</v>
      </c>
      <c r="AM2903" s="51">
        <f t="shared" si="574"/>
        <v>0</v>
      </c>
      <c r="AN2903" s="51">
        <f t="shared" si="575"/>
        <v>0</v>
      </c>
    </row>
    <row r="2904" spans="1:40" x14ac:dyDescent="0.25">
      <c r="A2904" s="17"/>
      <c r="B2904" s="17"/>
      <c r="C2904" s="35"/>
      <c r="D2904" s="17"/>
      <c r="E2904" s="17"/>
      <c r="F2904" s="17"/>
      <c r="G2904" s="62">
        <f t="shared" si="576"/>
        <v>0</v>
      </c>
      <c r="H2904" s="17"/>
      <c r="I2904" s="17"/>
      <c r="J2904" s="17"/>
      <c r="K2904" s="17"/>
      <c r="L2904" s="17"/>
      <c r="M2904" s="17"/>
      <c r="N2904" s="17"/>
      <c r="O2904" s="17"/>
      <c r="P2904" s="115"/>
      <c r="Q2904" s="62">
        <f>IF(C2904&gt;A_Stammdaten!$B$12,0,SUM(G2904,H2904,J2904,K2904,M2904,N2904)-SUM(I2904,L2904,O2904,P2904))</f>
        <v>0</v>
      </c>
      <c r="R2904" s="17"/>
      <c r="S2904" s="17"/>
      <c r="T2904" s="17"/>
      <c r="U2904" s="62">
        <f t="shared" si="568"/>
        <v>0</v>
      </c>
      <c r="V2904" s="63">
        <f>IF(ISBLANK($B2904),0,VLOOKUP($B2904,Listen!$A$2:$C$45,2,FALSE))</f>
        <v>0</v>
      </c>
      <c r="W2904" s="63">
        <f>IF(ISBLANK($B2904),0,VLOOKUP($B2904,Listen!$A$2:$C$45,3,FALSE))</f>
        <v>0</v>
      </c>
      <c r="X2904" s="49">
        <f t="shared" si="567"/>
        <v>0</v>
      </c>
      <c r="Y2904" s="49">
        <f t="shared" si="577"/>
        <v>0</v>
      </c>
      <c r="Z2904" s="49">
        <f t="shared" si="577"/>
        <v>0</v>
      </c>
      <c r="AA2904" s="49">
        <f t="shared" si="577"/>
        <v>0</v>
      </c>
      <c r="AB2904" s="49">
        <f t="shared" si="577"/>
        <v>0</v>
      </c>
      <c r="AC2904" s="49">
        <f t="shared" si="577"/>
        <v>0</v>
      </c>
      <c r="AD2904" s="49">
        <f t="shared" si="577"/>
        <v>0</v>
      </c>
      <c r="AE2904" s="51">
        <f t="shared" si="578"/>
        <v>0</v>
      </c>
      <c r="AF2904" s="51">
        <f>IF(C2904=A_Stammdaten!$B$12,D_SAV!$U2904-D_SAV!$AG2904,HLOOKUP(A_Stammdaten!$B$12-1,$AH$4:$AN$4004,ROW(C2904)-3,FALSE)-$AG2904)</f>
        <v>0</v>
      </c>
      <c r="AG2904" s="51">
        <f>HLOOKUP(A_Stammdaten!$B$12,$AH$4:$AN$4004,ROW(C2904)-3,FALSE)</f>
        <v>0</v>
      </c>
      <c r="AH2904" s="51">
        <f t="shared" si="569"/>
        <v>0</v>
      </c>
      <c r="AI2904" s="51">
        <f t="shared" si="570"/>
        <v>0</v>
      </c>
      <c r="AJ2904" s="51">
        <f t="shared" si="571"/>
        <v>0</v>
      </c>
      <c r="AK2904" s="51">
        <f t="shared" si="572"/>
        <v>0</v>
      </c>
      <c r="AL2904" s="51">
        <f t="shared" si="573"/>
        <v>0</v>
      </c>
      <c r="AM2904" s="51">
        <f t="shared" si="574"/>
        <v>0</v>
      </c>
      <c r="AN2904" s="51">
        <f t="shared" si="575"/>
        <v>0</v>
      </c>
    </row>
    <row r="2905" spans="1:40" x14ac:dyDescent="0.25">
      <c r="A2905" s="17"/>
      <c r="B2905" s="17"/>
      <c r="C2905" s="35"/>
      <c r="D2905" s="17"/>
      <c r="E2905" s="17"/>
      <c r="F2905" s="17"/>
      <c r="G2905" s="62">
        <f t="shared" si="576"/>
        <v>0</v>
      </c>
      <c r="H2905" s="17"/>
      <c r="I2905" s="17"/>
      <c r="J2905" s="17"/>
      <c r="K2905" s="17"/>
      <c r="L2905" s="17"/>
      <c r="M2905" s="17"/>
      <c r="N2905" s="17"/>
      <c r="O2905" s="17"/>
      <c r="P2905" s="115"/>
      <c r="Q2905" s="62">
        <f>IF(C2905&gt;A_Stammdaten!$B$12,0,SUM(G2905,H2905,J2905,K2905,M2905,N2905)-SUM(I2905,L2905,O2905,P2905))</f>
        <v>0</v>
      </c>
      <c r="R2905" s="17"/>
      <c r="S2905" s="17"/>
      <c r="T2905" s="17"/>
      <c r="U2905" s="62">
        <f t="shared" si="568"/>
        <v>0</v>
      </c>
      <c r="V2905" s="63">
        <f>IF(ISBLANK($B2905),0,VLOOKUP($B2905,Listen!$A$2:$C$45,2,FALSE))</f>
        <v>0</v>
      </c>
      <c r="W2905" s="63">
        <f>IF(ISBLANK($B2905),0,VLOOKUP($B2905,Listen!$A$2:$C$45,3,FALSE))</f>
        <v>0</v>
      </c>
      <c r="X2905" s="49">
        <f t="shared" si="567"/>
        <v>0</v>
      </c>
      <c r="Y2905" s="49">
        <f t="shared" si="577"/>
        <v>0</v>
      </c>
      <c r="Z2905" s="49">
        <f t="shared" si="577"/>
        <v>0</v>
      </c>
      <c r="AA2905" s="49">
        <f t="shared" si="577"/>
        <v>0</v>
      </c>
      <c r="AB2905" s="49">
        <f t="shared" si="577"/>
        <v>0</v>
      </c>
      <c r="AC2905" s="49">
        <f t="shared" si="577"/>
        <v>0</v>
      </c>
      <c r="AD2905" s="49">
        <f t="shared" si="577"/>
        <v>0</v>
      </c>
      <c r="AE2905" s="51">
        <f t="shared" si="578"/>
        <v>0</v>
      </c>
      <c r="AF2905" s="51">
        <f>IF(C2905=A_Stammdaten!$B$12,D_SAV!$U2905-D_SAV!$AG2905,HLOOKUP(A_Stammdaten!$B$12-1,$AH$4:$AN$4004,ROW(C2905)-3,FALSE)-$AG2905)</f>
        <v>0</v>
      </c>
      <c r="AG2905" s="51">
        <f>HLOOKUP(A_Stammdaten!$B$12,$AH$4:$AN$4004,ROW(C2905)-3,FALSE)</f>
        <v>0</v>
      </c>
      <c r="AH2905" s="51">
        <f t="shared" si="569"/>
        <v>0</v>
      </c>
      <c r="AI2905" s="51">
        <f t="shared" si="570"/>
        <v>0</v>
      </c>
      <c r="AJ2905" s="51">
        <f t="shared" si="571"/>
        <v>0</v>
      </c>
      <c r="AK2905" s="51">
        <f t="shared" si="572"/>
        <v>0</v>
      </c>
      <c r="AL2905" s="51">
        <f t="shared" si="573"/>
        <v>0</v>
      </c>
      <c r="AM2905" s="51">
        <f t="shared" si="574"/>
        <v>0</v>
      </c>
      <c r="AN2905" s="51">
        <f t="shared" si="575"/>
        <v>0</v>
      </c>
    </row>
    <row r="2906" spans="1:40" x14ac:dyDescent="0.25">
      <c r="A2906" s="17"/>
      <c r="B2906" s="17"/>
      <c r="C2906" s="35"/>
      <c r="D2906" s="17"/>
      <c r="E2906" s="17"/>
      <c r="F2906" s="17"/>
      <c r="G2906" s="62">
        <f t="shared" si="576"/>
        <v>0</v>
      </c>
      <c r="H2906" s="17"/>
      <c r="I2906" s="17"/>
      <c r="J2906" s="17"/>
      <c r="K2906" s="17"/>
      <c r="L2906" s="17"/>
      <c r="M2906" s="17"/>
      <c r="N2906" s="17"/>
      <c r="O2906" s="17"/>
      <c r="P2906" s="115"/>
      <c r="Q2906" s="62">
        <f>IF(C2906&gt;A_Stammdaten!$B$12,0,SUM(G2906,H2906,J2906,K2906,M2906,N2906)-SUM(I2906,L2906,O2906,P2906))</f>
        <v>0</v>
      </c>
      <c r="R2906" s="17"/>
      <c r="S2906" s="17"/>
      <c r="T2906" s="17"/>
      <c r="U2906" s="62">
        <f t="shared" si="568"/>
        <v>0</v>
      </c>
      <c r="V2906" s="63">
        <f>IF(ISBLANK($B2906),0,VLOOKUP($B2906,Listen!$A$2:$C$45,2,FALSE))</f>
        <v>0</v>
      </c>
      <c r="W2906" s="63">
        <f>IF(ISBLANK($B2906),0,VLOOKUP($B2906,Listen!$A$2:$C$45,3,FALSE))</f>
        <v>0</v>
      </c>
      <c r="X2906" s="49">
        <f t="shared" si="567"/>
        <v>0</v>
      </c>
      <c r="Y2906" s="49">
        <f t="shared" si="577"/>
        <v>0</v>
      </c>
      <c r="Z2906" s="49">
        <f t="shared" si="577"/>
        <v>0</v>
      </c>
      <c r="AA2906" s="49">
        <f t="shared" si="577"/>
        <v>0</v>
      </c>
      <c r="AB2906" s="49">
        <f t="shared" si="577"/>
        <v>0</v>
      </c>
      <c r="AC2906" s="49">
        <f t="shared" si="577"/>
        <v>0</v>
      </c>
      <c r="AD2906" s="49">
        <f t="shared" si="577"/>
        <v>0</v>
      </c>
      <c r="AE2906" s="51">
        <f t="shared" si="578"/>
        <v>0</v>
      </c>
      <c r="AF2906" s="51">
        <f>IF(C2906=A_Stammdaten!$B$12,D_SAV!$U2906-D_SAV!$AG2906,HLOOKUP(A_Stammdaten!$B$12-1,$AH$4:$AN$4004,ROW(C2906)-3,FALSE)-$AG2906)</f>
        <v>0</v>
      </c>
      <c r="AG2906" s="51">
        <f>HLOOKUP(A_Stammdaten!$B$12,$AH$4:$AN$4004,ROW(C2906)-3,FALSE)</f>
        <v>0</v>
      </c>
      <c r="AH2906" s="51">
        <f t="shared" si="569"/>
        <v>0</v>
      </c>
      <c r="AI2906" s="51">
        <f t="shared" si="570"/>
        <v>0</v>
      </c>
      <c r="AJ2906" s="51">
        <f t="shared" si="571"/>
        <v>0</v>
      </c>
      <c r="AK2906" s="51">
        <f t="shared" si="572"/>
        <v>0</v>
      </c>
      <c r="AL2906" s="51">
        <f t="shared" si="573"/>
        <v>0</v>
      </c>
      <c r="AM2906" s="51">
        <f t="shared" si="574"/>
        <v>0</v>
      </c>
      <c r="AN2906" s="51">
        <f t="shared" si="575"/>
        <v>0</v>
      </c>
    </row>
    <row r="2907" spans="1:40" x14ac:dyDescent="0.25">
      <c r="A2907" s="17"/>
      <c r="B2907" s="17"/>
      <c r="C2907" s="35"/>
      <c r="D2907" s="17"/>
      <c r="E2907" s="17"/>
      <c r="F2907" s="17"/>
      <c r="G2907" s="62">
        <f t="shared" si="576"/>
        <v>0</v>
      </c>
      <c r="H2907" s="17"/>
      <c r="I2907" s="17"/>
      <c r="J2907" s="17"/>
      <c r="K2907" s="17"/>
      <c r="L2907" s="17"/>
      <c r="M2907" s="17"/>
      <c r="N2907" s="17"/>
      <c r="O2907" s="17"/>
      <c r="P2907" s="115"/>
      <c r="Q2907" s="62">
        <f>IF(C2907&gt;A_Stammdaten!$B$12,0,SUM(G2907,H2907,J2907,K2907,M2907,N2907)-SUM(I2907,L2907,O2907,P2907))</f>
        <v>0</v>
      </c>
      <c r="R2907" s="17"/>
      <c r="S2907" s="17"/>
      <c r="T2907" s="17"/>
      <c r="U2907" s="62">
        <f t="shared" si="568"/>
        <v>0</v>
      </c>
      <c r="V2907" s="63">
        <f>IF(ISBLANK($B2907),0,VLOOKUP($B2907,Listen!$A$2:$C$45,2,FALSE))</f>
        <v>0</v>
      </c>
      <c r="W2907" s="63">
        <f>IF(ISBLANK($B2907),0,VLOOKUP($B2907,Listen!$A$2:$C$45,3,FALSE))</f>
        <v>0</v>
      </c>
      <c r="X2907" s="49">
        <f t="shared" si="567"/>
        <v>0</v>
      </c>
      <c r="Y2907" s="49">
        <f t="shared" si="577"/>
        <v>0</v>
      </c>
      <c r="Z2907" s="49">
        <f t="shared" si="577"/>
        <v>0</v>
      </c>
      <c r="AA2907" s="49">
        <f t="shared" si="577"/>
        <v>0</v>
      </c>
      <c r="AB2907" s="49">
        <f t="shared" si="577"/>
        <v>0</v>
      </c>
      <c r="AC2907" s="49">
        <f t="shared" si="577"/>
        <v>0</v>
      </c>
      <c r="AD2907" s="49">
        <f t="shared" si="577"/>
        <v>0</v>
      </c>
      <c r="AE2907" s="51">
        <f t="shared" si="578"/>
        <v>0</v>
      </c>
      <c r="AF2907" s="51">
        <f>IF(C2907=A_Stammdaten!$B$12,D_SAV!$U2907-D_SAV!$AG2907,HLOOKUP(A_Stammdaten!$B$12-1,$AH$4:$AN$4004,ROW(C2907)-3,FALSE)-$AG2907)</f>
        <v>0</v>
      </c>
      <c r="AG2907" s="51">
        <f>HLOOKUP(A_Stammdaten!$B$12,$AH$4:$AN$4004,ROW(C2907)-3,FALSE)</f>
        <v>0</v>
      </c>
      <c r="AH2907" s="51">
        <f t="shared" si="569"/>
        <v>0</v>
      </c>
      <c r="AI2907" s="51">
        <f t="shared" si="570"/>
        <v>0</v>
      </c>
      <c r="AJ2907" s="51">
        <f t="shared" si="571"/>
        <v>0</v>
      </c>
      <c r="AK2907" s="51">
        <f t="shared" si="572"/>
        <v>0</v>
      </c>
      <c r="AL2907" s="51">
        <f t="shared" si="573"/>
        <v>0</v>
      </c>
      <c r="AM2907" s="51">
        <f t="shared" si="574"/>
        <v>0</v>
      </c>
      <c r="AN2907" s="51">
        <f t="shared" si="575"/>
        <v>0</v>
      </c>
    </row>
    <row r="2908" spans="1:40" x14ac:dyDescent="0.25">
      <c r="A2908" s="17"/>
      <c r="B2908" s="17"/>
      <c r="C2908" s="35"/>
      <c r="D2908" s="17"/>
      <c r="E2908" s="17"/>
      <c r="F2908" s="17"/>
      <c r="G2908" s="62">
        <f t="shared" si="576"/>
        <v>0</v>
      </c>
      <c r="H2908" s="17"/>
      <c r="I2908" s="17"/>
      <c r="J2908" s="17"/>
      <c r="K2908" s="17"/>
      <c r="L2908" s="17"/>
      <c r="M2908" s="17"/>
      <c r="N2908" s="17"/>
      <c r="O2908" s="17"/>
      <c r="P2908" s="115"/>
      <c r="Q2908" s="62">
        <f>IF(C2908&gt;A_Stammdaten!$B$12,0,SUM(G2908,H2908,J2908,K2908,M2908,N2908)-SUM(I2908,L2908,O2908,P2908))</f>
        <v>0</v>
      </c>
      <c r="R2908" s="17"/>
      <c r="S2908" s="17"/>
      <c r="T2908" s="17"/>
      <c r="U2908" s="62">
        <f t="shared" si="568"/>
        <v>0</v>
      </c>
      <c r="V2908" s="63">
        <f>IF(ISBLANK($B2908),0,VLOOKUP($B2908,Listen!$A$2:$C$45,2,FALSE))</f>
        <v>0</v>
      </c>
      <c r="W2908" s="63">
        <f>IF(ISBLANK($B2908),0,VLOOKUP($B2908,Listen!$A$2:$C$45,3,FALSE))</f>
        <v>0</v>
      </c>
      <c r="X2908" s="49">
        <f t="shared" si="567"/>
        <v>0</v>
      </c>
      <c r="Y2908" s="49">
        <f t="shared" si="577"/>
        <v>0</v>
      </c>
      <c r="Z2908" s="49">
        <f t="shared" si="577"/>
        <v>0</v>
      </c>
      <c r="AA2908" s="49">
        <f t="shared" si="577"/>
        <v>0</v>
      </c>
      <c r="AB2908" s="49">
        <f t="shared" si="577"/>
        <v>0</v>
      </c>
      <c r="AC2908" s="49">
        <f t="shared" si="577"/>
        <v>0</v>
      </c>
      <c r="AD2908" s="49">
        <f t="shared" si="577"/>
        <v>0</v>
      </c>
      <c r="AE2908" s="51">
        <f t="shared" si="578"/>
        <v>0</v>
      </c>
      <c r="AF2908" s="51">
        <f>IF(C2908=A_Stammdaten!$B$12,D_SAV!$U2908-D_SAV!$AG2908,HLOOKUP(A_Stammdaten!$B$12-1,$AH$4:$AN$4004,ROW(C2908)-3,FALSE)-$AG2908)</f>
        <v>0</v>
      </c>
      <c r="AG2908" s="51">
        <f>HLOOKUP(A_Stammdaten!$B$12,$AH$4:$AN$4004,ROW(C2908)-3,FALSE)</f>
        <v>0</v>
      </c>
      <c r="AH2908" s="51">
        <f t="shared" si="569"/>
        <v>0</v>
      </c>
      <c r="AI2908" s="51">
        <f t="shared" si="570"/>
        <v>0</v>
      </c>
      <c r="AJ2908" s="51">
        <f t="shared" si="571"/>
        <v>0</v>
      </c>
      <c r="AK2908" s="51">
        <f t="shared" si="572"/>
        <v>0</v>
      </c>
      <c r="AL2908" s="51">
        <f t="shared" si="573"/>
        <v>0</v>
      </c>
      <c r="AM2908" s="51">
        <f t="shared" si="574"/>
        <v>0</v>
      </c>
      <c r="AN2908" s="51">
        <f t="shared" si="575"/>
        <v>0</v>
      </c>
    </row>
    <row r="2909" spans="1:40" x14ac:dyDescent="0.25">
      <c r="A2909" s="17"/>
      <c r="B2909" s="17"/>
      <c r="C2909" s="35"/>
      <c r="D2909" s="17"/>
      <c r="E2909" s="17"/>
      <c r="F2909" s="17"/>
      <c r="G2909" s="62">
        <f t="shared" si="576"/>
        <v>0</v>
      </c>
      <c r="H2909" s="17"/>
      <c r="I2909" s="17"/>
      <c r="J2909" s="17"/>
      <c r="K2909" s="17"/>
      <c r="L2909" s="17"/>
      <c r="M2909" s="17"/>
      <c r="N2909" s="17"/>
      <c r="O2909" s="17"/>
      <c r="P2909" s="115"/>
      <c r="Q2909" s="62">
        <f>IF(C2909&gt;A_Stammdaten!$B$12,0,SUM(G2909,H2909,J2909,K2909,M2909,N2909)-SUM(I2909,L2909,O2909,P2909))</f>
        <v>0</v>
      </c>
      <c r="R2909" s="17"/>
      <c r="S2909" s="17"/>
      <c r="T2909" s="17"/>
      <c r="U2909" s="62">
        <f t="shared" si="568"/>
        <v>0</v>
      </c>
      <c r="V2909" s="63">
        <f>IF(ISBLANK($B2909),0,VLOOKUP($B2909,Listen!$A$2:$C$45,2,FALSE))</f>
        <v>0</v>
      </c>
      <c r="W2909" s="63">
        <f>IF(ISBLANK($B2909),0,VLOOKUP($B2909,Listen!$A$2:$C$45,3,FALSE))</f>
        <v>0</v>
      </c>
      <c r="X2909" s="49">
        <f t="shared" si="567"/>
        <v>0</v>
      </c>
      <c r="Y2909" s="49">
        <f t="shared" si="577"/>
        <v>0</v>
      </c>
      <c r="Z2909" s="49">
        <f t="shared" si="577"/>
        <v>0</v>
      </c>
      <c r="AA2909" s="49">
        <f t="shared" si="577"/>
        <v>0</v>
      </c>
      <c r="AB2909" s="49">
        <f t="shared" si="577"/>
        <v>0</v>
      </c>
      <c r="AC2909" s="49">
        <f t="shared" si="577"/>
        <v>0</v>
      </c>
      <c r="AD2909" s="49">
        <f t="shared" si="577"/>
        <v>0</v>
      </c>
      <c r="AE2909" s="51">
        <f t="shared" si="578"/>
        <v>0</v>
      </c>
      <c r="AF2909" s="51">
        <f>IF(C2909=A_Stammdaten!$B$12,D_SAV!$U2909-D_SAV!$AG2909,HLOOKUP(A_Stammdaten!$B$12-1,$AH$4:$AN$4004,ROW(C2909)-3,FALSE)-$AG2909)</f>
        <v>0</v>
      </c>
      <c r="AG2909" s="51">
        <f>HLOOKUP(A_Stammdaten!$B$12,$AH$4:$AN$4004,ROW(C2909)-3,FALSE)</f>
        <v>0</v>
      </c>
      <c r="AH2909" s="51">
        <f t="shared" si="569"/>
        <v>0</v>
      </c>
      <c r="AI2909" s="51">
        <f t="shared" si="570"/>
        <v>0</v>
      </c>
      <c r="AJ2909" s="51">
        <f t="shared" si="571"/>
        <v>0</v>
      </c>
      <c r="AK2909" s="51">
        <f t="shared" si="572"/>
        <v>0</v>
      </c>
      <c r="AL2909" s="51">
        <f t="shared" si="573"/>
        <v>0</v>
      </c>
      <c r="AM2909" s="51">
        <f t="shared" si="574"/>
        <v>0</v>
      </c>
      <c r="AN2909" s="51">
        <f t="shared" si="575"/>
        <v>0</v>
      </c>
    </row>
    <row r="2910" spans="1:40" x14ac:dyDescent="0.25">
      <c r="A2910" s="17"/>
      <c r="B2910" s="17"/>
      <c r="C2910" s="35"/>
      <c r="D2910" s="17"/>
      <c r="E2910" s="17"/>
      <c r="F2910" s="17"/>
      <c r="G2910" s="62">
        <f t="shared" si="576"/>
        <v>0</v>
      </c>
      <c r="H2910" s="17"/>
      <c r="I2910" s="17"/>
      <c r="J2910" s="17"/>
      <c r="K2910" s="17"/>
      <c r="L2910" s="17"/>
      <c r="M2910" s="17"/>
      <c r="N2910" s="17"/>
      <c r="O2910" s="17"/>
      <c r="P2910" s="115"/>
      <c r="Q2910" s="62">
        <f>IF(C2910&gt;A_Stammdaten!$B$12,0,SUM(G2910,H2910,J2910,K2910,M2910,N2910)-SUM(I2910,L2910,O2910,P2910))</f>
        <v>0</v>
      </c>
      <c r="R2910" s="17"/>
      <c r="S2910" s="17"/>
      <c r="T2910" s="17"/>
      <c r="U2910" s="62">
        <f t="shared" si="568"/>
        <v>0</v>
      </c>
      <c r="V2910" s="63">
        <f>IF(ISBLANK($B2910),0,VLOOKUP($B2910,Listen!$A$2:$C$45,2,FALSE))</f>
        <v>0</v>
      </c>
      <c r="W2910" s="63">
        <f>IF(ISBLANK($B2910),0,VLOOKUP($B2910,Listen!$A$2:$C$45,3,FALSE))</f>
        <v>0</v>
      </c>
      <c r="X2910" s="49">
        <f t="shared" si="567"/>
        <v>0</v>
      </c>
      <c r="Y2910" s="49">
        <f t="shared" si="577"/>
        <v>0</v>
      </c>
      <c r="Z2910" s="49">
        <f t="shared" si="577"/>
        <v>0</v>
      </c>
      <c r="AA2910" s="49">
        <f t="shared" si="577"/>
        <v>0</v>
      </c>
      <c r="AB2910" s="49">
        <f t="shared" si="577"/>
        <v>0</v>
      </c>
      <c r="AC2910" s="49">
        <f t="shared" si="577"/>
        <v>0</v>
      </c>
      <c r="AD2910" s="49">
        <f t="shared" si="577"/>
        <v>0</v>
      </c>
      <c r="AE2910" s="51">
        <f t="shared" si="578"/>
        <v>0</v>
      </c>
      <c r="AF2910" s="51">
        <f>IF(C2910=A_Stammdaten!$B$12,D_SAV!$U2910-D_SAV!$AG2910,HLOOKUP(A_Stammdaten!$B$12-1,$AH$4:$AN$4004,ROW(C2910)-3,FALSE)-$AG2910)</f>
        <v>0</v>
      </c>
      <c r="AG2910" s="51">
        <f>HLOOKUP(A_Stammdaten!$B$12,$AH$4:$AN$4004,ROW(C2910)-3,FALSE)</f>
        <v>0</v>
      </c>
      <c r="AH2910" s="51">
        <f t="shared" si="569"/>
        <v>0</v>
      </c>
      <c r="AI2910" s="51">
        <f t="shared" si="570"/>
        <v>0</v>
      </c>
      <c r="AJ2910" s="51">
        <f t="shared" si="571"/>
        <v>0</v>
      </c>
      <c r="AK2910" s="51">
        <f t="shared" si="572"/>
        <v>0</v>
      </c>
      <c r="AL2910" s="51">
        <f t="shared" si="573"/>
        <v>0</v>
      </c>
      <c r="AM2910" s="51">
        <f t="shared" si="574"/>
        <v>0</v>
      </c>
      <c r="AN2910" s="51">
        <f t="shared" si="575"/>
        <v>0</v>
      </c>
    </row>
    <row r="2911" spans="1:40" x14ac:dyDescent="0.25">
      <c r="A2911" s="17"/>
      <c r="B2911" s="17"/>
      <c r="C2911" s="35"/>
      <c r="D2911" s="17"/>
      <c r="E2911" s="17"/>
      <c r="F2911" s="17"/>
      <c r="G2911" s="62">
        <f t="shared" si="576"/>
        <v>0</v>
      </c>
      <c r="H2911" s="17"/>
      <c r="I2911" s="17"/>
      <c r="J2911" s="17"/>
      <c r="K2911" s="17"/>
      <c r="L2911" s="17"/>
      <c r="M2911" s="17"/>
      <c r="N2911" s="17"/>
      <c r="O2911" s="17"/>
      <c r="P2911" s="115"/>
      <c r="Q2911" s="62">
        <f>IF(C2911&gt;A_Stammdaten!$B$12,0,SUM(G2911,H2911,J2911,K2911,M2911,N2911)-SUM(I2911,L2911,O2911,P2911))</f>
        <v>0</v>
      </c>
      <c r="R2911" s="17"/>
      <c r="S2911" s="17"/>
      <c r="T2911" s="17"/>
      <c r="U2911" s="62">
        <f t="shared" si="568"/>
        <v>0</v>
      </c>
      <c r="V2911" s="63">
        <f>IF(ISBLANK($B2911),0,VLOOKUP($B2911,Listen!$A$2:$C$45,2,FALSE))</f>
        <v>0</v>
      </c>
      <c r="W2911" s="63">
        <f>IF(ISBLANK($B2911),0,VLOOKUP($B2911,Listen!$A$2:$C$45,3,FALSE))</f>
        <v>0</v>
      </c>
      <c r="X2911" s="49">
        <f t="shared" si="567"/>
        <v>0</v>
      </c>
      <c r="Y2911" s="49">
        <f t="shared" si="577"/>
        <v>0</v>
      </c>
      <c r="Z2911" s="49">
        <f t="shared" si="577"/>
        <v>0</v>
      </c>
      <c r="AA2911" s="49">
        <f t="shared" si="577"/>
        <v>0</v>
      </c>
      <c r="AB2911" s="49">
        <f t="shared" si="577"/>
        <v>0</v>
      </c>
      <c r="AC2911" s="49">
        <f t="shared" si="577"/>
        <v>0</v>
      </c>
      <c r="AD2911" s="49">
        <f t="shared" si="577"/>
        <v>0</v>
      </c>
      <c r="AE2911" s="51">
        <f t="shared" si="578"/>
        <v>0</v>
      </c>
      <c r="AF2911" s="51">
        <f>IF(C2911=A_Stammdaten!$B$12,D_SAV!$U2911-D_SAV!$AG2911,HLOOKUP(A_Stammdaten!$B$12-1,$AH$4:$AN$4004,ROW(C2911)-3,FALSE)-$AG2911)</f>
        <v>0</v>
      </c>
      <c r="AG2911" s="51">
        <f>HLOOKUP(A_Stammdaten!$B$12,$AH$4:$AN$4004,ROW(C2911)-3,FALSE)</f>
        <v>0</v>
      </c>
      <c r="AH2911" s="51">
        <f t="shared" si="569"/>
        <v>0</v>
      </c>
      <c r="AI2911" s="51">
        <f t="shared" si="570"/>
        <v>0</v>
      </c>
      <c r="AJ2911" s="51">
        <f t="shared" si="571"/>
        <v>0</v>
      </c>
      <c r="AK2911" s="51">
        <f t="shared" si="572"/>
        <v>0</v>
      </c>
      <c r="AL2911" s="51">
        <f t="shared" si="573"/>
        <v>0</v>
      </c>
      <c r="AM2911" s="51">
        <f t="shared" si="574"/>
        <v>0</v>
      </c>
      <c r="AN2911" s="51">
        <f t="shared" si="575"/>
        <v>0</v>
      </c>
    </row>
    <row r="2912" spans="1:40" x14ac:dyDescent="0.25">
      <c r="A2912" s="17"/>
      <c r="B2912" s="17"/>
      <c r="C2912" s="35"/>
      <c r="D2912" s="17"/>
      <c r="E2912" s="17"/>
      <c r="F2912" s="17"/>
      <c r="G2912" s="62">
        <f t="shared" si="576"/>
        <v>0</v>
      </c>
      <c r="H2912" s="17"/>
      <c r="I2912" s="17"/>
      <c r="J2912" s="17"/>
      <c r="K2912" s="17"/>
      <c r="L2912" s="17"/>
      <c r="M2912" s="17"/>
      <c r="N2912" s="17"/>
      <c r="O2912" s="17"/>
      <c r="P2912" s="115"/>
      <c r="Q2912" s="62">
        <f>IF(C2912&gt;A_Stammdaten!$B$12,0,SUM(G2912,H2912,J2912,K2912,M2912,N2912)-SUM(I2912,L2912,O2912,P2912))</f>
        <v>0</v>
      </c>
      <c r="R2912" s="17"/>
      <c r="S2912" s="17"/>
      <c r="T2912" s="17"/>
      <c r="U2912" s="62">
        <f t="shared" si="568"/>
        <v>0</v>
      </c>
      <c r="V2912" s="63">
        <f>IF(ISBLANK($B2912),0,VLOOKUP($B2912,Listen!$A$2:$C$45,2,FALSE))</f>
        <v>0</v>
      </c>
      <c r="W2912" s="63">
        <f>IF(ISBLANK($B2912),0,VLOOKUP($B2912,Listen!$A$2:$C$45,3,FALSE))</f>
        <v>0</v>
      </c>
      <c r="X2912" s="49">
        <f t="shared" si="567"/>
        <v>0</v>
      </c>
      <c r="Y2912" s="49">
        <f t="shared" si="577"/>
        <v>0</v>
      </c>
      <c r="Z2912" s="49">
        <f t="shared" si="577"/>
        <v>0</v>
      </c>
      <c r="AA2912" s="49">
        <f t="shared" si="577"/>
        <v>0</v>
      </c>
      <c r="AB2912" s="49">
        <f t="shared" si="577"/>
        <v>0</v>
      </c>
      <c r="AC2912" s="49">
        <f t="shared" si="577"/>
        <v>0</v>
      </c>
      <c r="AD2912" s="49">
        <f t="shared" si="577"/>
        <v>0</v>
      </c>
      <c r="AE2912" s="51">
        <f t="shared" si="578"/>
        <v>0</v>
      </c>
      <c r="AF2912" s="51">
        <f>IF(C2912=A_Stammdaten!$B$12,D_SAV!$U2912-D_SAV!$AG2912,HLOOKUP(A_Stammdaten!$B$12-1,$AH$4:$AN$4004,ROW(C2912)-3,FALSE)-$AG2912)</f>
        <v>0</v>
      </c>
      <c r="AG2912" s="51">
        <f>HLOOKUP(A_Stammdaten!$B$12,$AH$4:$AN$4004,ROW(C2912)-3,FALSE)</f>
        <v>0</v>
      </c>
      <c r="AH2912" s="51">
        <f t="shared" si="569"/>
        <v>0</v>
      </c>
      <c r="AI2912" s="51">
        <f t="shared" si="570"/>
        <v>0</v>
      </c>
      <c r="AJ2912" s="51">
        <f t="shared" si="571"/>
        <v>0</v>
      </c>
      <c r="AK2912" s="51">
        <f t="shared" si="572"/>
        <v>0</v>
      </c>
      <c r="AL2912" s="51">
        <f t="shared" si="573"/>
        <v>0</v>
      </c>
      <c r="AM2912" s="51">
        <f t="shared" si="574"/>
        <v>0</v>
      </c>
      <c r="AN2912" s="51">
        <f t="shared" si="575"/>
        <v>0</v>
      </c>
    </row>
    <row r="2913" spans="1:40" x14ac:dyDescent="0.25">
      <c r="A2913" s="17"/>
      <c r="B2913" s="17"/>
      <c r="C2913" s="35"/>
      <c r="D2913" s="17"/>
      <c r="E2913" s="17"/>
      <c r="F2913" s="17"/>
      <c r="G2913" s="62">
        <f t="shared" si="576"/>
        <v>0</v>
      </c>
      <c r="H2913" s="17"/>
      <c r="I2913" s="17"/>
      <c r="J2913" s="17"/>
      <c r="K2913" s="17"/>
      <c r="L2913" s="17"/>
      <c r="M2913" s="17"/>
      <c r="N2913" s="17"/>
      <c r="O2913" s="17"/>
      <c r="P2913" s="115"/>
      <c r="Q2913" s="62">
        <f>IF(C2913&gt;A_Stammdaten!$B$12,0,SUM(G2913,H2913,J2913,K2913,M2913,N2913)-SUM(I2913,L2913,O2913,P2913))</f>
        <v>0</v>
      </c>
      <c r="R2913" s="17"/>
      <c r="S2913" s="17"/>
      <c r="T2913" s="17"/>
      <c r="U2913" s="62">
        <f t="shared" si="568"/>
        <v>0</v>
      </c>
      <c r="V2913" s="63">
        <f>IF(ISBLANK($B2913),0,VLOOKUP($B2913,Listen!$A$2:$C$45,2,FALSE))</f>
        <v>0</v>
      </c>
      <c r="W2913" s="63">
        <f>IF(ISBLANK($B2913),0,VLOOKUP($B2913,Listen!$A$2:$C$45,3,FALSE))</f>
        <v>0</v>
      </c>
      <c r="X2913" s="49">
        <f t="shared" si="567"/>
        <v>0</v>
      </c>
      <c r="Y2913" s="49">
        <f t="shared" si="577"/>
        <v>0</v>
      </c>
      <c r="Z2913" s="49">
        <f t="shared" si="577"/>
        <v>0</v>
      </c>
      <c r="AA2913" s="49">
        <f t="shared" si="577"/>
        <v>0</v>
      </c>
      <c r="AB2913" s="49">
        <f t="shared" si="577"/>
        <v>0</v>
      </c>
      <c r="AC2913" s="49">
        <f t="shared" si="577"/>
        <v>0</v>
      </c>
      <c r="AD2913" s="49">
        <f t="shared" si="577"/>
        <v>0</v>
      </c>
      <c r="AE2913" s="51">
        <f t="shared" si="578"/>
        <v>0</v>
      </c>
      <c r="AF2913" s="51">
        <f>IF(C2913=A_Stammdaten!$B$12,D_SAV!$U2913-D_SAV!$AG2913,HLOOKUP(A_Stammdaten!$B$12-1,$AH$4:$AN$4004,ROW(C2913)-3,FALSE)-$AG2913)</f>
        <v>0</v>
      </c>
      <c r="AG2913" s="51">
        <f>HLOOKUP(A_Stammdaten!$B$12,$AH$4:$AN$4004,ROW(C2913)-3,FALSE)</f>
        <v>0</v>
      </c>
      <c r="AH2913" s="51">
        <f t="shared" si="569"/>
        <v>0</v>
      </c>
      <c r="AI2913" s="51">
        <f t="shared" si="570"/>
        <v>0</v>
      </c>
      <c r="AJ2913" s="51">
        <f t="shared" si="571"/>
        <v>0</v>
      </c>
      <c r="AK2913" s="51">
        <f t="shared" si="572"/>
        <v>0</v>
      </c>
      <c r="AL2913" s="51">
        <f t="shared" si="573"/>
        <v>0</v>
      </c>
      <c r="AM2913" s="51">
        <f t="shared" si="574"/>
        <v>0</v>
      </c>
      <c r="AN2913" s="51">
        <f t="shared" si="575"/>
        <v>0</v>
      </c>
    </row>
    <row r="2914" spans="1:40" x14ac:dyDescent="0.25">
      <c r="A2914" s="17"/>
      <c r="B2914" s="17"/>
      <c r="C2914" s="35"/>
      <c r="D2914" s="17"/>
      <c r="E2914" s="17"/>
      <c r="F2914" s="17"/>
      <c r="G2914" s="62">
        <f t="shared" si="576"/>
        <v>0</v>
      </c>
      <c r="H2914" s="17"/>
      <c r="I2914" s="17"/>
      <c r="J2914" s="17"/>
      <c r="K2914" s="17"/>
      <c r="L2914" s="17"/>
      <c r="M2914" s="17"/>
      <c r="N2914" s="17"/>
      <c r="O2914" s="17"/>
      <c r="P2914" s="115"/>
      <c r="Q2914" s="62">
        <f>IF(C2914&gt;A_Stammdaten!$B$12,0,SUM(G2914,H2914,J2914,K2914,M2914,N2914)-SUM(I2914,L2914,O2914,P2914))</f>
        <v>0</v>
      </c>
      <c r="R2914" s="17"/>
      <c r="S2914" s="17"/>
      <c r="T2914" s="17"/>
      <c r="U2914" s="62">
        <f t="shared" si="568"/>
        <v>0</v>
      </c>
      <c r="V2914" s="63">
        <f>IF(ISBLANK($B2914),0,VLOOKUP($B2914,Listen!$A$2:$C$45,2,FALSE))</f>
        <v>0</v>
      </c>
      <c r="W2914" s="63">
        <f>IF(ISBLANK($B2914),0,VLOOKUP($B2914,Listen!$A$2:$C$45,3,FALSE))</f>
        <v>0</v>
      </c>
      <c r="X2914" s="49">
        <f t="shared" si="567"/>
        <v>0</v>
      </c>
      <c r="Y2914" s="49">
        <f t="shared" si="577"/>
        <v>0</v>
      </c>
      <c r="Z2914" s="49">
        <f t="shared" si="577"/>
        <v>0</v>
      </c>
      <c r="AA2914" s="49">
        <f t="shared" si="577"/>
        <v>0</v>
      </c>
      <c r="AB2914" s="49">
        <f t="shared" si="577"/>
        <v>0</v>
      </c>
      <c r="AC2914" s="49">
        <f t="shared" si="577"/>
        <v>0</v>
      </c>
      <c r="AD2914" s="49">
        <f t="shared" si="577"/>
        <v>0</v>
      </c>
      <c r="AE2914" s="51">
        <f t="shared" si="578"/>
        <v>0</v>
      </c>
      <c r="AF2914" s="51">
        <f>IF(C2914=A_Stammdaten!$B$12,D_SAV!$U2914-D_SAV!$AG2914,HLOOKUP(A_Stammdaten!$B$12-1,$AH$4:$AN$4004,ROW(C2914)-3,FALSE)-$AG2914)</f>
        <v>0</v>
      </c>
      <c r="AG2914" s="51">
        <f>HLOOKUP(A_Stammdaten!$B$12,$AH$4:$AN$4004,ROW(C2914)-3,FALSE)</f>
        <v>0</v>
      </c>
      <c r="AH2914" s="51">
        <f t="shared" si="569"/>
        <v>0</v>
      </c>
      <c r="AI2914" s="51">
        <f t="shared" si="570"/>
        <v>0</v>
      </c>
      <c r="AJ2914" s="51">
        <f t="shared" si="571"/>
        <v>0</v>
      </c>
      <c r="AK2914" s="51">
        <f t="shared" si="572"/>
        <v>0</v>
      </c>
      <c r="AL2914" s="51">
        <f t="shared" si="573"/>
        <v>0</v>
      </c>
      <c r="AM2914" s="51">
        <f t="shared" si="574"/>
        <v>0</v>
      </c>
      <c r="AN2914" s="51">
        <f t="shared" si="575"/>
        <v>0</v>
      </c>
    </row>
    <row r="2915" spans="1:40" x14ac:dyDescent="0.25">
      <c r="A2915" s="17"/>
      <c r="B2915" s="17"/>
      <c r="C2915" s="35"/>
      <c r="D2915" s="17"/>
      <c r="E2915" s="17"/>
      <c r="F2915" s="17"/>
      <c r="G2915" s="62">
        <f t="shared" si="576"/>
        <v>0</v>
      </c>
      <c r="H2915" s="17"/>
      <c r="I2915" s="17"/>
      <c r="J2915" s="17"/>
      <c r="K2915" s="17"/>
      <c r="L2915" s="17"/>
      <c r="M2915" s="17"/>
      <c r="N2915" s="17"/>
      <c r="O2915" s="17"/>
      <c r="P2915" s="115"/>
      <c r="Q2915" s="62">
        <f>IF(C2915&gt;A_Stammdaten!$B$12,0,SUM(G2915,H2915,J2915,K2915,M2915,N2915)-SUM(I2915,L2915,O2915,P2915))</f>
        <v>0</v>
      </c>
      <c r="R2915" s="17"/>
      <c r="S2915" s="17"/>
      <c r="T2915" s="17"/>
      <c r="U2915" s="62">
        <f t="shared" si="568"/>
        <v>0</v>
      </c>
      <c r="V2915" s="63">
        <f>IF(ISBLANK($B2915),0,VLOOKUP($B2915,Listen!$A$2:$C$45,2,FALSE))</f>
        <v>0</v>
      </c>
      <c r="W2915" s="63">
        <f>IF(ISBLANK($B2915),0,VLOOKUP($B2915,Listen!$A$2:$C$45,3,FALSE))</f>
        <v>0</v>
      </c>
      <c r="X2915" s="49">
        <f t="shared" si="567"/>
        <v>0</v>
      </c>
      <c r="Y2915" s="49">
        <f t="shared" si="577"/>
        <v>0</v>
      </c>
      <c r="Z2915" s="49">
        <f t="shared" si="577"/>
        <v>0</v>
      </c>
      <c r="AA2915" s="49">
        <f t="shared" si="577"/>
        <v>0</v>
      </c>
      <c r="AB2915" s="49">
        <f t="shared" si="577"/>
        <v>0</v>
      </c>
      <c r="AC2915" s="49">
        <f t="shared" si="577"/>
        <v>0</v>
      </c>
      <c r="AD2915" s="49">
        <f t="shared" si="577"/>
        <v>0</v>
      </c>
      <c r="AE2915" s="51">
        <f t="shared" si="578"/>
        <v>0</v>
      </c>
      <c r="AF2915" s="51">
        <f>IF(C2915=A_Stammdaten!$B$12,D_SAV!$U2915-D_SAV!$AG2915,HLOOKUP(A_Stammdaten!$B$12-1,$AH$4:$AN$4004,ROW(C2915)-3,FALSE)-$AG2915)</f>
        <v>0</v>
      </c>
      <c r="AG2915" s="51">
        <f>HLOOKUP(A_Stammdaten!$B$12,$AH$4:$AN$4004,ROW(C2915)-3,FALSE)</f>
        <v>0</v>
      </c>
      <c r="AH2915" s="51">
        <f t="shared" si="569"/>
        <v>0</v>
      </c>
      <c r="AI2915" s="51">
        <f t="shared" si="570"/>
        <v>0</v>
      </c>
      <c r="AJ2915" s="51">
        <f t="shared" si="571"/>
        <v>0</v>
      </c>
      <c r="AK2915" s="51">
        <f t="shared" si="572"/>
        <v>0</v>
      </c>
      <c r="AL2915" s="51">
        <f t="shared" si="573"/>
        <v>0</v>
      </c>
      <c r="AM2915" s="51">
        <f t="shared" si="574"/>
        <v>0</v>
      </c>
      <c r="AN2915" s="51">
        <f t="shared" si="575"/>
        <v>0</v>
      </c>
    </row>
    <row r="2916" spans="1:40" x14ac:dyDescent="0.25">
      <c r="A2916" s="17"/>
      <c r="B2916" s="17"/>
      <c r="C2916" s="35"/>
      <c r="D2916" s="17"/>
      <c r="E2916" s="17"/>
      <c r="F2916" s="17"/>
      <c r="G2916" s="62">
        <f t="shared" si="576"/>
        <v>0</v>
      </c>
      <c r="H2916" s="17"/>
      <c r="I2916" s="17"/>
      <c r="J2916" s="17"/>
      <c r="K2916" s="17"/>
      <c r="L2916" s="17"/>
      <c r="M2916" s="17"/>
      <c r="N2916" s="17"/>
      <c r="O2916" s="17"/>
      <c r="P2916" s="115"/>
      <c r="Q2916" s="62">
        <f>IF(C2916&gt;A_Stammdaten!$B$12,0,SUM(G2916,H2916,J2916,K2916,M2916,N2916)-SUM(I2916,L2916,O2916,P2916))</f>
        <v>0</v>
      </c>
      <c r="R2916" s="17"/>
      <c r="S2916" s="17"/>
      <c r="T2916" s="17"/>
      <c r="U2916" s="62">
        <f t="shared" si="568"/>
        <v>0</v>
      </c>
      <c r="V2916" s="63">
        <f>IF(ISBLANK($B2916),0,VLOOKUP($B2916,Listen!$A$2:$C$45,2,FALSE))</f>
        <v>0</v>
      </c>
      <c r="W2916" s="63">
        <f>IF(ISBLANK($B2916),0,VLOOKUP($B2916,Listen!$A$2:$C$45,3,FALSE))</f>
        <v>0</v>
      </c>
      <c r="X2916" s="49">
        <f t="shared" si="567"/>
        <v>0</v>
      </c>
      <c r="Y2916" s="49">
        <f t="shared" si="577"/>
        <v>0</v>
      </c>
      <c r="Z2916" s="49">
        <f t="shared" si="577"/>
        <v>0</v>
      </c>
      <c r="AA2916" s="49">
        <f t="shared" si="577"/>
        <v>0</v>
      </c>
      <c r="AB2916" s="49">
        <f t="shared" si="577"/>
        <v>0</v>
      </c>
      <c r="AC2916" s="49">
        <f t="shared" si="577"/>
        <v>0</v>
      </c>
      <c r="AD2916" s="49">
        <f t="shared" si="577"/>
        <v>0</v>
      </c>
      <c r="AE2916" s="51">
        <f t="shared" si="578"/>
        <v>0</v>
      </c>
      <c r="AF2916" s="51">
        <f>IF(C2916=A_Stammdaten!$B$12,D_SAV!$U2916-D_SAV!$AG2916,HLOOKUP(A_Stammdaten!$B$12-1,$AH$4:$AN$4004,ROW(C2916)-3,FALSE)-$AG2916)</f>
        <v>0</v>
      </c>
      <c r="AG2916" s="51">
        <f>HLOOKUP(A_Stammdaten!$B$12,$AH$4:$AN$4004,ROW(C2916)-3,FALSE)</f>
        <v>0</v>
      </c>
      <c r="AH2916" s="51">
        <f t="shared" si="569"/>
        <v>0</v>
      </c>
      <c r="AI2916" s="51">
        <f t="shared" si="570"/>
        <v>0</v>
      </c>
      <c r="AJ2916" s="51">
        <f t="shared" si="571"/>
        <v>0</v>
      </c>
      <c r="AK2916" s="51">
        <f t="shared" si="572"/>
        <v>0</v>
      </c>
      <c r="AL2916" s="51">
        <f t="shared" si="573"/>
        <v>0</v>
      </c>
      <c r="AM2916" s="51">
        <f t="shared" si="574"/>
        <v>0</v>
      </c>
      <c r="AN2916" s="51">
        <f t="shared" si="575"/>
        <v>0</v>
      </c>
    </row>
    <row r="2917" spans="1:40" x14ac:dyDescent="0.25">
      <c r="A2917" s="17"/>
      <c r="B2917" s="17"/>
      <c r="C2917" s="35"/>
      <c r="D2917" s="17"/>
      <c r="E2917" s="17"/>
      <c r="F2917" s="17"/>
      <c r="G2917" s="62">
        <f t="shared" si="576"/>
        <v>0</v>
      </c>
      <c r="H2917" s="17"/>
      <c r="I2917" s="17"/>
      <c r="J2917" s="17"/>
      <c r="K2917" s="17"/>
      <c r="L2917" s="17"/>
      <c r="M2917" s="17"/>
      <c r="N2917" s="17"/>
      <c r="O2917" s="17"/>
      <c r="P2917" s="115"/>
      <c r="Q2917" s="62">
        <f>IF(C2917&gt;A_Stammdaten!$B$12,0,SUM(G2917,H2917,J2917,K2917,M2917,N2917)-SUM(I2917,L2917,O2917,P2917))</f>
        <v>0</v>
      </c>
      <c r="R2917" s="17"/>
      <c r="S2917" s="17"/>
      <c r="T2917" s="17"/>
      <c r="U2917" s="62">
        <f t="shared" si="568"/>
        <v>0</v>
      </c>
      <c r="V2917" s="63">
        <f>IF(ISBLANK($B2917),0,VLOOKUP($B2917,Listen!$A$2:$C$45,2,FALSE))</f>
        <v>0</v>
      </c>
      <c r="W2917" s="63">
        <f>IF(ISBLANK($B2917),0,VLOOKUP($B2917,Listen!$A$2:$C$45,3,FALSE))</f>
        <v>0</v>
      </c>
      <c r="X2917" s="49">
        <f t="shared" si="567"/>
        <v>0</v>
      </c>
      <c r="Y2917" s="49">
        <f t="shared" si="577"/>
        <v>0</v>
      </c>
      <c r="Z2917" s="49">
        <f t="shared" si="577"/>
        <v>0</v>
      </c>
      <c r="AA2917" s="49">
        <f t="shared" si="577"/>
        <v>0</v>
      </c>
      <c r="AB2917" s="49">
        <f t="shared" si="577"/>
        <v>0</v>
      </c>
      <c r="AC2917" s="49">
        <f t="shared" si="577"/>
        <v>0</v>
      </c>
      <c r="AD2917" s="49">
        <f t="shared" si="577"/>
        <v>0</v>
      </c>
      <c r="AE2917" s="51">
        <f t="shared" si="578"/>
        <v>0</v>
      </c>
      <c r="AF2917" s="51">
        <f>IF(C2917=A_Stammdaten!$B$12,D_SAV!$U2917-D_SAV!$AG2917,HLOOKUP(A_Stammdaten!$B$12-1,$AH$4:$AN$4004,ROW(C2917)-3,FALSE)-$AG2917)</f>
        <v>0</v>
      </c>
      <c r="AG2917" s="51">
        <f>HLOOKUP(A_Stammdaten!$B$12,$AH$4:$AN$4004,ROW(C2917)-3,FALSE)</f>
        <v>0</v>
      </c>
      <c r="AH2917" s="51">
        <f t="shared" si="569"/>
        <v>0</v>
      </c>
      <c r="AI2917" s="51">
        <f t="shared" si="570"/>
        <v>0</v>
      </c>
      <c r="AJ2917" s="51">
        <f t="shared" si="571"/>
        <v>0</v>
      </c>
      <c r="AK2917" s="51">
        <f t="shared" si="572"/>
        <v>0</v>
      </c>
      <c r="AL2917" s="51">
        <f t="shared" si="573"/>
        <v>0</v>
      </c>
      <c r="AM2917" s="51">
        <f t="shared" si="574"/>
        <v>0</v>
      </c>
      <c r="AN2917" s="51">
        <f t="shared" si="575"/>
        <v>0</v>
      </c>
    </row>
    <row r="2918" spans="1:40" x14ac:dyDescent="0.25">
      <c r="A2918" s="17"/>
      <c r="B2918" s="17"/>
      <c r="C2918" s="35"/>
      <c r="D2918" s="17"/>
      <c r="E2918" s="17"/>
      <c r="F2918" s="17"/>
      <c r="G2918" s="62">
        <f t="shared" si="576"/>
        <v>0</v>
      </c>
      <c r="H2918" s="17"/>
      <c r="I2918" s="17"/>
      <c r="J2918" s="17"/>
      <c r="K2918" s="17"/>
      <c r="L2918" s="17"/>
      <c r="M2918" s="17"/>
      <c r="N2918" s="17"/>
      <c r="O2918" s="17"/>
      <c r="P2918" s="115"/>
      <c r="Q2918" s="62">
        <f>IF(C2918&gt;A_Stammdaten!$B$12,0,SUM(G2918,H2918,J2918,K2918,M2918,N2918)-SUM(I2918,L2918,O2918,P2918))</f>
        <v>0</v>
      </c>
      <c r="R2918" s="17"/>
      <c r="S2918" s="17"/>
      <c r="T2918" s="17"/>
      <c r="U2918" s="62">
        <f t="shared" si="568"/>
        <v>0</v>
      </c>
      <c r="V2918" s="63">
        <f>IF(ISBLANK($B2918),0,VLOOKUP($B2918,Listen!$A$2:$C$45,2,FALSE))</f>
        <v>0</v>
      </c>
      <c r="W2918" s="63">
        <f>IF(ISBLANK($B2918),0,VLOOKUP($B2918,Listen!$A$2:$C$45,3,FALSE))</f>
        <v>0</v>
      </c>
      <c r="X2918" s="49">
        <f t="shared" si="567"/>
        <v>0</v>
      </c>
      <c r="Y2918" s="49">
        <f t="shared" si="577"/>
        <v>0</v>
      </c>
      <c r="Z2918" s="49">
        <f t="shared" si="577"/>
        <v>0</v>
      </c>
      <c r="AA2918" s="49">
        <f t="shared" si="577"/>
        <v>0</v>
      </c>
      <c r="AB2918" s="49">
        <f t="shared" si="577"/>
        <v>0</v>
      </c>
      <c r="AC2918" s="49">
        <f t="shared" si="577"/>
        <v>0</v>
      </c>
      <c r="AD2918" s="49">
        <f t="shared" si="577"/>
        <v>0</v>
      </c>
      <c r="AE2918" s="51">
        <f t="shared" si="578"/>
        <v>0</v>
      </c>
      <c r="AF2918" s="51">
        <f>IF(C2918=A_Stammdaten!$B$12,D_SAV!$U2918-D_SAV!$AG2918,HLOOKUP(A_Stammdaten!$B$12-1,$AH$4:$AN$4004,ROW(C2918)-3,FALSE)-$AG2918)</f>
        <v>0</v>
      </c>
      <c r="AG2918" s="51">
        <f>HLOOKUP(A_Stammdaten!$B$12,$AH$4:$AN$4004,ROW(C2918)-3,FALSE)</f>
        <v>0</v>
      </c>
      <c r="AH2918" s="51">
        <f t="shared" si="569"/>
        <v>0</v>
      </c>
      <c r="AI2918" s="51">
        <f t="shared" si="570"/>
        <v>0</v>
      </c>
      <c r="AJ2918" s="51">
        <f t="shared" si="571"/>
        <v>0</v>
      </c>
      <c r="AK2918" s="51">
        <f t="shared" si="572"/>
        <v>0</v>
      </c>
      <c r="AL2918" s="51">
        <f t="shared" si="573"/>
        <v>0</v>
      </c>
      <c r="AM2918" s="51">
        <f t="shared" si="574"/>
        <v>0</v>
      </c>
      <c r="AN2918" s="51">
        <f t="shared" si="575"/>
        <v>0</v>
      </c>
    </row>
    <row r="2919" spans="1:40" x14ac:dyDescent="0.25">
      <c r="A2919" s="17"/>
      <c r="B2919" s="17"/>
      <c r="C2919" s="35"/>
      <c r="D2919" s="17"/>
      <c r="E2919" s="17"/>
      <c r="F2919" s="17"/>
      <c r="G2919" s="62">
        <f t="shared" si="576"/>
        <v>0</v>
      </c>
      <c r="H2919" s="17"/>
      <c r="I2919" s="17"/>
      <c r="J2919" s="17"/>
      <c r="K2919" s="17"/>
      <c r="L2919" s="17"/>
      <c r="M2919" s="17"/>
      <c r="N2919" s="17"/>
      <c r="O2919" s="17"/>
      <c r="P2919" s="115"/>
      <c r="Q2919" s="62">
        <f>IF(C2919&gt;A_Stammdaten!$B$12,0,SUM(G2919,H2919,J2919,K2919,M2919,N2919)-SUM(I2919,L2919,O2919,P2919))</f>
        <v>0</v>
      </c>
      <c r="R2919" s="17"/>
      <c r="S2919" s="17"/>
      <c r="T2919" s="17"/>
      <c r="U2919" s="62">
        <f t="shared" si="568"/>
        <v>0</v>
      </c>
      <c r="V2919" s="63">
        <f>IF(ISBLANK($B2919),0,VLOOKUP($B2919,Listen!$A$2:$C$45,2,FALSE))</f>
        <v>0</v>
      </c>
      <c r="W2919" s="63">
        <f>IF(ISBLANK($B2919),0,VLOOKUP($B2919,Listen!$A$2:$C$45,3,FALSE))</f>
        <v>0</v>
      </c>
      <c r="X2919" s="49">
        <f t="shared" si="567"/>
        <v>0</v>
      </c>
      <c r="Y2919" s="49">
        <f t="shared" si="577"/>
        <v>0</v>
      </c>
      <c r="Z2919" s="49">
        <f t="shared" si="577"/>
        <v>0</v>
      </c>
      <c r="AA2919" s="49">
        <f t="shared" si="577"/>
        <v>0</v>
      </c>
      <c r="AB2919" s="49">
        <f t="shared" si="577"/>
        <v>0</v>
      </c>
      <c r="AC2919" s="49">
        <f t="shared" si="577"/>
        <v>0</v>
      </c>
      <c r="AD2919" s="49">
        <f t="shared" si="577"/>
        <v>0</v>
      </c>
      <c r="AE2919" s="51">
        <f t="shared" si="578"/>
        <v>0</v>
      </c>
      <c r="AF2919" s="51">
        <f>IF(C2919=A_Stammdaten!$B$12,D_SAV!$U2919-D_SAV!$AG2919,HLOOKUP(A_Stammdaten!$B$12-1,$AH$4:$AN$4004,ROW(C2919)-3,FALSE)-$AG2919)</f>
        <v>0</v>
      </c>
      <c r="AG2919" s="51">
        <f>HLOOKUP(A_Stammdaten!$B$12,$AH$4:$AN$4004,ROW(C2919)-3,FALSE)</f>
        <v>0</v>
      </c>
      <c r="AH2919" s="51">
        <f t="shared" si="569"/>
        <v>0</v>
      </c>
      <c r="AI2919" s="51">
        <f t="shared" si="570"/>
        <v>0</v>
      </c>
      <c r="AJ2919" s="51">
        <f t="shared" si="571"/>
        <v>0</v>
      </c>
      <c r="AK2919" s="51">
        <f t="shared" si="572"/>
        <v>0</v>
      </c>
      <c r="AL2919" s="51">
        <f t="shared" si="573"/>
        <v>0</v>
      </c>
      <c r="AM2919" s="51">
        <f t="shared" si="574"/>
        <v>0</v>
      </c>
      <c r="AN2919" s="51">
        <f t="shared" si="575"/>
        <v>0</v>
      </c>
    </row>
    <row r="2920" spans="1:40" x14ac:dyDescent="0.25">
      <c r="A2920" s="17"/>
      <c r="B2920" s="17"/>
      <c r="C2920" s="35"/>
      <c r="D2920" s="17"/>
      <c r="E2920" s="17"/>
      <c r="F2920" s="17"/>
      <c r="G2920" s="62">
        <f t="shared" si="576"/>
        <v>0</v>
      </c>
      <c r="H2920" s="17"/>
      <c r="I2920" s="17"/>
      <c r="J2920" s="17"/>
      <c r="K2920" s="17"/>
      <c r="L2920" s="17"/>
      <c r="M2920" s="17"/>
      <c r="N2920" s="17"/>
      <c r="O2920" s="17"/>
      <c r="P2920" s="115"/>
      <c r="Q2920" s="62">
        <f>IF(C2920&gt;A_Stammdaten!$B$12,0,SUM(G2920,H2920,J2920,K2920,M2920,N2920)-SUM(I2920,L2920,O2920,P2920))</f>
        <v>0</v>
      </c>
      <c r="R2920" s="17"/>
      <c r="S2920" s="17"/>
      <c r="T2920" s="17"/>
      <c r="U2920" s="62">
        <f t="shared" si="568"/>
        <v>0</v>
      </c>
      <c r="V2920" s="63">
        <f>IF(ISBLANK($B2920),0,VLOOKUP($B2920,Listen!$A$2:$C$45,2,FALSE))</f>
        <v>0</v>
      </c>
      <c r="W2920" s="63">
        <f>IF(ISBLANK($B2920),0,VLOOKUP($B2920,Listen!$A$2:$C$45,3,FALSE))</f>
        <v>0</v>
      </c>
      <c r="X2920" s="49">
        <f t="shared" si="567"/>
        <v>0</v>
      </c>
      <c r="Y2920" s="49">
        <f t="shared" si="577"/>
        <v>0</v>
      </c>
      <c r="Z2920" s="49">
        <f t="shared" si="577"/>
        <v>0</v>
      </c>
      <c r="AA2920" s="49">
        <f t="shared" si="577"/>
        <v>0</v>
      </c>
      <c r="AB2920" s="49">
        <f t="shared" si="577"/>
        <v>0</v>
      </c>
      <c r="AC2920" s="49">
        <f t="shared" si="577"/>
        <v>0</v>
      </c>
      <c r="AD2920" s="49">
        <f t="shared" si="577"/>
        <v>0</v>
      </c>
      <c r="AE2920" s="51">
        <f t="shared" si="578"/>
        <v>0</v>
      </c>
      <c r="AF2920" s="51">
        <f>IF(C2920=A_Stammdaten!$B$12,D_SAV!$U2920-D_SAV!$AG2920,HLOOKUP(A_Stammdaten!$B$12-1,$AH$4:$AN$4004,ROW(C2920)-3,FALSE)-$AG2920)</f>
        <v>0</v>
      </c>
      <c r="AG2920" s="51">
        <f>HLOOKUP(A_Stammdaten!$B$12,$AH$4:$AN$4004,ROW(C2920)-3,FALSE)</f>
        <v>0</v>
      </c>
      <c r="AH2920" s="51">
        <f t="shared" si="569"/>
        <v>0</v>
      </c>
      <c r="AI2920" s="51">
        <f t="shared" si="570"/>
        <v>0</v>
      </c>
      <c r="AJ2920" s="51">
        <f t="shared" si="571"/>
        <v>0</v>
      </c>
      <c r="AK2920" s="51">
        <f t="shared" si="572"/>
        <v>0</v>
      </c>
      <c r="AL2920" s="51">
        <f t="shared" si="573"/>
        <v>0</v>
      </c>
      <c r="AM2920" s="51">
        <f t="shared" si="574"/>
        <v>0</v>
      </c>
      <c r="AN2920" s="51">
        <f t="shared" si="575"/>
        <v>0</v>
      </c>
    </row>
    <row r="2921" spans="1:40" x14ac:dyDescent="0.25">
      <c r="A2921" s="17"/>
      <c r="B2921" s="17"/>
      <c r="C2921" s="35"/>
      <c r="D2921" s="17"/>
      <c r="E2921" s="17"/>
      <c r="F2921" s="17"/>
      <c r="G2921" s="62">
        <f t="shared" si="576"/>
        <v>0</v>
      </c>
      <c r="H2921" s="17"/>
      <c r="I2921" s="17"/>
      <c r="J2921" s="17"/>
      <c r="K2921" s="17"/>
      <c r="L2921" s="17"/>
      <c r="M2921" s="17"/>
      <c r="N2921" s="17"/>
      <c r="O2921" s="17"/>
      <c r="P2921" s="115"/>
      <c r="Q2921" s="62">
        <f>IF(C2921&gt;A_Stammdaten!$B$12,0,SUM(G2921,H2921,J2921,K2921,M2921,N2921)-SUM(I2921,L2921,O2921,P2921))</f>
        <v>0</v>
      </c>
      <c r="R2921" s="17"/>
      <c r="S2921" s="17"/>
      <c r="T2921" s="17"/>
      <c r="U2921" s="62">
        <f t="shared" si="568"/>
        <v>0</v>
      </c>
      <c r="V2921" s="63">
        <f>IF(ISBLANK($B2921),0,VLOOKUP($B2921,Listen!$A$2:$C$45,2,FALSE))</f>
        <v>0</v>
      </c>
      <c r="W2921" s="63">
        <f>IF(ISBLANK($B2921),0,VLOOKUP($B2921,Listen!$A$2:$C$45,3,FALSE))</f>
        <v>0</v>
      </c>
      <c r="X2921" s="49">
        <f t="shared" si="567"/>
        <v>0</v>
      </c>
      <c r="Y2921" s="49">
        <f t="shared" si="577"/>
        <v>0</v>
      </c>
      <c r="Z2921" s="49">
        <f t="shared" si="577"/>
        <v>0</v>
      </c>
      <c r="AA2921" s="49">
        <f t="shared" si="577"/>
        <v>0</v>
      </c>
      <c r="AB2921" s="49">
        <f t="shared" si="577"/>
        <v>0</v>
      </c>
      <c r="AC2921" s="49">
        <f t="shared" si="577"/>
        <v>0</v>
      </c>
      <c r="AD2921" s="49">
        <f t="shared" si="577"/>
        <v>0</v>
      </c>
      <c r="AE2921" s="51">
        <f t="shared" si="578"/>
        <v>0</v>
      </c>
      <c r="AF2921" s="51">
        <f>IF(C2921=A_Stammdaten!$B$12,D_SAV!$U2921-D_SAV!$AG2921,HLOOKUP(A_Stammdaten!$B$12-1,$AH$4:$AN$4004,ROW(C2921)-3,FALSE)-$AG2921)</f>
        <v>0</v>
      </c>
      <c r="AG2921" s="51">
        <f>HLOOKUP(A_Stammdaten!$B$12,$AH$4:$AN$4004,ROW(C2921)-3,FALSE)</f>
        <v>0</v>
      </c>
      <c r="AH2921" s="51">
        <f t="shared" si="569"/>
        <v>0</v>
      </c>
      <c r="AI2921" s="51">
        <f t="shared" si="570"/>
        <v>0</v>
      </c>
      <c r="AJ2921" s="51">
        <f t="shared" si="571"/>
        <v>0</v>
      </c>
      <c r="AK2921" s="51">
        <f t="shared" si="572"/>
        <v>0</v>
      </c>
      <c r="AL2921" s="51">
        <f t="shared" si="573"/>
        <v>0</v>
      </c>
      <c r="AM2921" s="51">
        <f t="shared" si="574"/>
        <v>0</v>
      </c>
      <c r="AN2921" s="51">
        <f t="shared" si="575"/>
        <v>0</v>
      </c>
    </row>
    <row r="2922" spans="1:40" x14ac:dyDescent="0.25">
      <c r="A2922" s="17"/>
      <c r="B2922" s="17"/>
      <c r="C2922" s="35"/>
      <c r="D2922" s="17"/>
      <c r="E2922" s="17"/>
      <c r="F2922" s="17"/>
      <c r="G2922" s="62">
        <f t="shared" si="576"/>
        <v>0</v>
      </c>
      <c r="H2922" s="17"/>
      <c r="I2922" s="17"/>
      <c r="J2922" s="17"/>
      <c r="K2922" s="17"/>
      <c r="L2922" s="17"/>
      <c r="M2922" s="17"/>
      <c r="N2922" s="17"/>
      <c r="O2922" s="17"/>
      <c r="P2922" s="115"/>
      <c r="Q2922" s="62">
        <f>IF(C2922&gt;A_Stammdaten!$B$12,0,SUM(G2922,H2922,J2922,K2922,M2922,N2922)-SUM(I2922,L2922,O2922,P2922))</f>
        <v>0</v>
      </c>
      <c r="R2922" s="17"/>
      <c r="S2922" s="17"/>
      <c r="T2922" s="17"/>
      <c r="U2922" s="62">
        <f t="shared" si="568"/>
        <v>0</v>
      </c>
      <c r="V2922" s="63">
        <f>IF(ISBLANK($B2922),0,VLOOKUP($B2922,Listen!$A$2:$C$45,2,FALSE))</f>
        <v>0</v>
      </c>
      <c r="W2922" s="63">
        <f>IF(ISBLANK($B2922),0,VLOOKUP($B2922,Listen!$A$2:$C$45,3,FALSE))</f>
        <v>0</v>
      </c>
      <c r="X2922" s="49">
        <f t="shared" si="567"/>
        <v>0</v>
      </c>
      <c r="Y2922" s="49">
        <f t="shared" si="577"/>
        <v>0</v>
      </c>
      <c r="Z2922" s="49">
        <f t="shared" si="577"/>
        <v>0</v>
      </c>
      <c r="AA2922" s="49">
        <f t="shared" si="577"/>
        <v>0</v>
      </c>
      <c r="AB2922" s="49">
        <f t="shared" si="577"/>
        <v>0</v>
      </c>
      <c r="AC2922" s="49">
        <f t="shared" si="577"/>
        <v>0</v>
      </c>
      <c r="AD2922" s="49">
        <f t="shared" si="577"/>
        <v>0</v>
      </c>
      <c r="AE2922" s="51">
        <f t="shared" si="578"/>
        <v>0</v>
      </c>
      <c r="AF2922" s="51">
        <f>IF(C2922=A_Stammdaten!$B$12,D_SAV!$U2922-D_SAV!$AG2922,HLOOKUP(A_Stammdaten!$B$12-1,$AH$4:$AN$4004,ROW(C2922)-3,FALSE)-$AG2922)</f>
        <v>0</v>
      </c>
      <c r="AG2922" s="51">
        <f>HLOOKUP(A_Stammdaten!$B$12,$AH$4:$AN$4004,ROW(C2922)-3,FALSE)</f>
        <v>0</v>
      </c>
      <c r="AH2922" s="51">
        <f t="shared" si="569"/>
        <v>0</v>
      </c>
      <c r="AI2922" s="51">
        <f t="shared" si="570"/>
        <v>0</v>
      </c>
      <c r="AJ2922" s="51">
        <f t="shared" si="571"/>
        <v>0</v>
      </c>
      <c r="AK2922" s="51">
        <f t="shared" si="572"/>
        <v>0</v>
      </c>
      <c r="AL2922" s="51">
        <f t="shared" si="573"/>
        <v>0</v>
      </c>
      <c r="AM2922" s="51">
        <f t="shared" si="574"/>
        <v>0</v>
      </c>
      <c r="AN2922" s="51">
        <f t="shared" si="575"/>
        <v>0</v>
      </c>
    </row>
    <row r="2923" spans="1:40" x14ac:dyDescent="0.25">
      <c r="A2923" s="17"/>
      <c r="B2923" s="17"/>
      <c r="C2923" s="35"/>
      <c r="D2923" s="17"/>
      <c r="E2923" s="17"/>
      <c r="F2923" s="17"/>
      <c r="G2923" s="62">
        <f t="shared" si="576"/>
        <v>0</v>
      </c>
      <c r="H2923" s="17"/>
      <c r="I2923" s="17"/>
      <c r="J2923" s="17"/>
      <c r="K2923" s="17"/>
      <c r="L2923" s="17"/>
      <c r="M2923" s="17"/>
      <c r="N2923" s="17"/>
      <c r="O2923" s="17"/>
      <c r="P2923" s="115"/>
      <c r="Q2923" s="62">
        <f>IF(C2923&gt;A_Stammdaten!$B$12,0,SUM(G2923,H2923,J2923,K2923,M2923,N2923)-SUM(I2923,L2923,O2923,P2923))</f>
        <v>0</v>
      </c>
      <c r="R2923" s="17"/>
      <c r="S2923" s="17"/>
      <c r="T2923" s="17"/>
      <c r="U2923" s="62">
        <f t="shared" si="568"/>
        <v>0</v>
      </c>
      <c r="V2923" s="63">
        <f>IF(ISBLANK($B2923),0,VLOOKUP($B2923,Listen!$A$2:$C$45,2,FALSE))</f>
        <v>0</v>
      </c>
      <c r="W2923" s="63">
        <f>IF(ISBLANK($B2923),0,VLOOKUP($B2923,Listen!$A$2:$C$45,3,FALSE))</f>
        <v>0</v>
      </c>
      <c r="X2923" s="49">
        <f t="shared" si="567"/>
        <v>0</v>
      </c>
      <c r="Y2923" s="49">
        <f t="shared" si="577"/>
        <v>0</v>
      </c>
      <c r="Z2923" s="49">
        <f t="shared" si="577"/>
        <v>0</v>
      </c>
      <c r="AA2923" s="49">
        <f t="shared" si="577"/>
        <v>0</v>
      </c>
      <c r="AB2923" s="49">
        <f t="shared" si="577"/>
        <v>0</v>
      </c>
      <c r="AC2923" s="49">
        <f t="shared" si="577"/>
        <v>0</v>
      </c>
      <c r="AD2923" s="49">
        <f t="shared" si="577"/>
        <v>0</v>
      </c>
      <c r="AE2923" s="51">
        <f t="shared" si="578"/>
        <v>0</v>
      </c>
      <c r="AF2923" s="51">
        <f>IF(C2923=A_Stammdaten!$B$12,D_SAV!$U2923-D_SAV!$AG2923,HLOOKUP(A_Stammdaten!$B$12-1,$AH$4:$AN$4004,ROW(C2923)-3,FALSE)-$AG2923)</f>
        <v>0</v>
      </c>
      <c r="AG2923" s="51">
        <f>HLOOKUP(A_Stammdaten!$B$12,$AH$4:$AN$4004,ROW(C2923)-3,FALSE)</f>
        <v>0</v>
      </c>
      <c r="AH2923" s="51">
        <f t="shared" si="569"/>
        <v>0</v>
      </c>
      <c r="AI2923" s="51">
        <f t="shared" si="570"/>
        <v>0</v>
      </c>
      <c r="AJ2923" s="51">
        <f t="shared" si="571"/>
        <v>0</v>
      </c>
      <c r="AK2923" s="51">
        <f t="shared" si="572"/>
        <v>0</v>
      </c>
      <c r="AL2923" s="51">
        <f t="shared" si="573"/>
        <v>0</v>
      </c>
      <c r="AM2923" s="51">
        <f t="shared" si="574"/>
        <v>0</v>
      </c>
      <c r="AN2923" s="51">
        <f t="shared" si="575"/>
        <v>0</v>
      </c>
    </row>
    <row r="2924" spans="1:40" x14ac:dyDescent="0.25">
      <c r="A2924" s="17"/>
      <c r="B2924" s="17"/>
      <c r="C2924" s="35"/>
      <c r="D2924" s="17"/>
      <c r="E2924" s="17"/>
      <c r="F2924" s="17"/>
      <c r="G2924" s="62">
        <f t="shared" si="576"/>
        <v>0</v>
      </c>
      <c r="H2924" s="17"/>
      <c r="I2924" s="17"/>
      <c r="J2924" s="17"/>
      <c r="K2924" s="17"/>
      <c r="L2924" s="17"/>
      <c r="M2924" s="17"/>
      <c r="N2924" s="17"/>
      <c r="O2924" s="17"/>
      <c r="P2924" s="115"/>
      <c r="Q2924" s="62">
        <f>IF(C2924&gt;A_Stammdaten!$B$12,0,SUM(G2924,H2924,J2924,K2924,M2924,N2924)-SUM(I2924,L2924,O2924,P2924))</f>
        <v>0</v>
      </c>
      <c r="R2924" s="17"/>
      <c r="S2924" s="17"/>
      <c r="T2924" s="17"/>
      <c r="U2924" s="62">
        <f t="shared" si="568"/>
        <v>0</v>
      </c>
      <c r="V2924" s="63">
        <f>IF(ISBLANK($B2924),0,VLOOKUP($B2924,Listen!$A$2:$C$45,2,FALSE))</f>
        <v>0</v>
      </c>
      <c r="W2924" s="63">
        <f>IF(ISBLANK($B2924),0,VLOOKUP($B2924,Listen!$A$2:$C$45,3,FALSE))</f>
        <v>0</v>
      </c>
      <c r="X2924" s="49">
        <f t="shared" si="567"/>
        <v>0</v>
      </c>
      <c r="Y2924" s="49">
        <f t="shared" si="577"/>
        <v>0</v>
      </c>
      <c r="Z2924" s="49">
        <f t="shared" si="577"/>
        <v>0</v>
      </c>
      <c r="AA2924" s="49">
        <f t="shared" si="577"/>
        <v>0</v>
      </c>
      <c r="AB2924" s="49">
        <f t="shared" si="577"/>
        <v>0</v>
      </c>
      <c r="AC2924" s="49">
        <f t="shared" si="577"/>
        <v>0</v>
      </c>
      <c r="AD2924" s="49">
        <f t="shared" si="577"/>
        <v>0</v>
      </c>
      <c r="AE2924" s="51">
        <f t="shared" si="578"/>
        <v>0</v>
      </c>
      <c r="AF2924" s="51">
        <f>IF(C2924=A_Stammdaten!$B$12,D_SAV!$U2924-D_SAV!$AG2924,HLOOKUP(A_Stammdaten!$B$12-1,$AH$4:$AN$4004,ROW(C2924)-3,FALSE)-$AG2924)</f>
        <v>0</v>
      </c>
      <c r="AG2924" s="51">
        <f>HLOOKUP(A_Stammdaten!$B$12,$AH$4:$AN$4004,ROW(C2924)-3,FALSE)</f>
        <v>0</v>
      </c>
      <c r="AH2924" s="51">
        <f t="shared" si="569"/>
        <v>0</v>
      </c>
      <c r="AI2924" s="51">
        <f t="shared" si="570"/>
        <v>0</v>
      </c>
      <c r="AJ2924" s="51">
        <f t="shared" si="571"/>
        <v>0</v>
      </c>
      <c r="AK2924" s="51">
        <f t="shared" si="572"/>
        <v>0</v>
      </c>
      <c r="AL2924" s="51">
        <f t="shared" si="573"/>
        <v>0</v>
      </c>
      <c r="AM2924" s="51">
        <f t="shared" si="574"/>
        <v>0</v>
      </c>
      <c r="AN2924" s="51">
        <f t="shared" si="575"/>
        <v>0</v>
      </c>
    </row>
    <row r="2925" spans="1:40" x14ac:dyDescent="0.25">
      <c r="A2925" s="17"/>
      <c r="B2925" s="17"/>
      <c r="C2925" s="35"/>
      <c r="D2925" s="17"/>
      <c r="E2925" s="17"/>
      <c r="F2925" s="17"/>
      <c r="G2925" s="62">
        <f t="shared" si="576"/>
        <v>0</v>
      </c>
      <c r="H2925" s="17"/>
      <c r="I2925" s="17"/>
      <c r="J2925" s="17"/>
      <c r="K2925" s="17"/>
      <c r="L2925" s="17"/>
      <c r="M2925" s="17"/>
      <c r="N2925" s="17"/>
      <c r="O2925" s="17"/>
      <c r="P2925" s="115"/>
      <c r="Q2925" s="62">
        <f>IF(C2925&gt;A_Stammdaten!$B$12,0,SUM(G2925,H2925,J2925,K2925,M2925,N2925)-SUM(I2925,L2925,O2925,P2925))</f>
        <v>0</v>
      </c>
      <c r="R2925" s="17"/>
      <c r="S2925" s="17"/>
      <c r="T2925" s="17"/>
      <c r="U2925" s="62">
        <f t="shared" si="568"/>
        <v>0</v>
      </c>
      <c r="V2925" s="63">
        <f>IF(ISBLANK($B2925),0,VLOOKUP($B2925,Listen!$A$2:$C$45,2,FALSE))</f>
        <v>0</v>
      </c>
      <c r="W2925" s="63">
        <f>IF(ISBLANK($B2925),0,VLOOKUP($B2925,Listen!$A$2:$C$45,3,FALSE))</f>
        <v>0</v>
      </c>
      <c r="X2925" s="49">
        <f t="shared" si="567"/>
        <v>0</v>
      </c>
      <c r="Y2925" s="49">
        <f t="shared" si="577"/>
        <v>0</v>
      </c>
      <c r="Z2925" s="49">
        <f t="shared" si="577"/>
        <v>0</v>
      </c>
      <c r="AA2925" s="49">
        <f t="shared" si="577"/>
        <v>0</v>
      </c>
      <c r="AB2925" s="49">
        <f t="shared" si="577"/>
        <v>0</v>
      </c>
      <c r="AC2925" s="49">
        <f t="shared" si="577"/>
        <v>0</v>
      </c>
      <c r="AD2925" s="49">
        <f t="shared" si="577"/>
        <v>0</v>
      </c>
      <c r="AE2925" s="51">
        <f t="shared" si="578"/>
        <v>0</v>
      </c>
      <c r="AF2925" s="51">
        <f>IF(C2925=A_Stammdaten!$B$12,D_SAV!$U2925-D_SAV!$AG2925,HLOOKUP(A_Stammdaten!$B$12-1,$AH$4:$AN$4004,ROW(C2925)-3,FALSE)-$AG2925)</f>
        <v>0</v>
      </c>
      <c r="AG2925" s="51">
        <f>HLOOKUP(A_Stammdaten!$B$12,$AH$4:$AN$4004,ROW(C2925)-3,FALSE)</f>
        <v>0</v>
      </c>
      <c r="AH2925" s="51">
        <f t="shared" si="569"/>
        <v>0</v>
      </c>
      <c r="AI2925" s="51">
        <f t="shared" si="570"/>
        <v>0</v>
      </c>
      <c r="AJ2925" s="51">
        <f t="shared" si="571"/>
        <v>0</v>
      </c>
      <c r="AK2925" s="51">
        <f t="shared" si="572"/>
        <v>0</v>
      </c>
      <c r="AL2925" s="51">
        <f t="shared" si="573"/>
        <v>0</v>
      </c>
      <c r="AM2925" s="51">
        <f t="shared" si="574"/>
        <v>0</v>
      </c>
      <c r="AN2925" s="51">
        <f t="shared" si="575"/>
        <v>0</v>
      </c>
    </row>
    <row r="2926" spans="1:40" x14ac:dyDescent="0.25">
      <c r="A2926" s="17"/>
      <c r="B2926" s="17"/>
      <c r="C2926" s="35"/>
      <c r="D2926" s="17"/>
      <c r="E2926" s="17"/>
      <c r="F2926" s="17"/>
      <c r="G2926" s="62">
        <f t="shared" si="576"/>
        <v>0</v>
      </c>
      <c r="H2926" s="17"/>
      <c r="I2926" s="17"/>
      <c r="J2926" s="17"/>
      <c r="K2926" s="17"/>
      <c r="L2926" s="17"/>
      <c r="M2926" s="17"/>
      <c r="N2926" s="17"/>
      <c r="O2926" s="17"/>
      <c r="P2926" s="115"/>
      <c r="Q2926" s="62">
        <f>IF(C2926&gt;A_Stammdaten!$B$12,0,SUM(G2926,H2926,J2926,K2926,M2926,N2926)-SUM(I2926,L2926,O2926,P2926))</f>
        <v>0</v>
      </c>
      <c r="R2926" s="17"/>
      <c r="S2926" s="17"/>
      <c r="T2926" s="17"/>
      <c r="U2926" s="62">
        <f t="shared" si="568"/>
        <v>0</v>
      </c>
      <c r="V2926" s="63">
        <f>IF(ISBLANK($B2926),0,VLOOKUP($B2926,Listen!$A$2:$C$45,2,FALSE))</f>
        <v>0</v>
      </c>
      <c r="W2926" s="63">
        <f>IF(ISBLANK($B2926),0,VLOOKUP($B2926,Listen!$A$2:$C$45,3,FALSE))</f>
        <v>0</v>
      </c>
      <c r="X2926" s="49">
        <f t="shared" si="567"/>
        <v>0</v>
      </c>
      <c r="Y2926" s="49">
        <f t="shared" si="577"/>
        <v>0</v>
      </c>
      <c r="Z2926" s="49">
        <f t="shared" si="577"/>
        <v>0</v>
      </c>
      <c r="AA2926" s="49">
        <f t="shared" si="577"/>
        <v>0</v>
      </c>
      <c r="AB2926" s="49">
        <f t="shared" si="577"/>
        <v>0</v>
      </c>
      <c r="AC2926" s="49">
        <f t="shared" si="577"/>
        <v>0</v>
      </c>
      <c r="AD2926" s="49">
        <f t="shared" si="577"/>
        <v>0</v>
      </c>
      <c r="AE2926" s="51">
        <f t="shared" si="578"/>
        <v>0</v>
      </c>
      <c r="AF2926" s="51">
        <f>IF(C2926=A_Stammdaten!$B$12,D_SAV!$U2926-D_SAV!$AG2926,HLOOKUP(A_Stammdaten!$B$12-1,$AH$4:$AN$4004,ROW(C2926)-3,FALSE)-$AG2926)</f>
        <v>0</v>
      </c>
      <c r="AG2926" s="51">
        <f>HLOOKUP(A_Stammdaten!$B$12,$AH$4:$AN$4004,ROW(C2926)-3,FALSE)</f>
        <v>0</v>
      </c>
      <c r="AH2926" s="51">
        <f t="shared" si="569"/>
        <v>0</v>
      </c>
      <c r="AI2926" s="51">
        <f t="shared" si="570"/>
        <v>0</v>
      </c>
      <c r="AJ2926" s="51">
        <f t="shared" si="571"/>
        <v>0</v>
      </c>
      <c r="AK2926" s="51">
        <f t="shared" si="572"/>
        <v>0</v>
      </c>
      <c r="AL2926" s="51">
        <f t="shared" si="573"/>
        <v>0</v>
      </c>
      <c r="AM2926" s="51">
        <f t="shared" si="574"/>
        <v>0</v>
      </c>
      <c r="AN2926" s="51">
        <f t="shared" si="575"/>
        <v>0</v>
      </c>
    </row>
    <row r="2927" spans="1:40" x14ac:dyDescent="0.25">
      <c r="A2927" s="17"/>
      <c r="B2927" s="17"/>
      <c r="C2927" s="35"/>
      <c r="D2927" s="17"/>
      <c r="E2927" s="17"/>
      <c r="F2927" s="17"/>
      <c r="G2927" s="62">
        <f t="shared" si="576"/>
        <v>0</v>
      </c>
      <c r="H2927" s="17"/>
      <c r="I2927" s="17"/>
      <c r="J2927" s="17"/>
      <c r="K2927" s="17"/>
      <c r="L2927" s="17"/>
      <c r="M2927" s="17"/>
      <c r="N2927" s="17"/>
      <c r="O2927" s="17"/>
      <c r="P2927" s="115"/>
      <c r="Q2927" s="62">
        <f>IF(C2927&gt;A_Stammdaten!$B$12,0,SUM(G2927,H2927,J2927,K2927,M2927,N2927)-SUM(I2927,L2927,O2927,P2927))</f>
        <v>0</v>
      </c>
      <c r="R2927" s="17"/>
      <c r="S2927" s="17"/>
      <c r="T2927" s="17"/>
      <c r="U2927" s="62">
        <f t="shared" si="568"/>
        <v>0</v>
      </c>
      <c r="V2927" s="63">
        <f>IF(ISBLANK($B2927),0,VLOOKUP($B2927,Listen!$A$2:$C$45,2,FALSE))</f>
        <v>0</v>
      </c>
      <c r="W2927" s="63">
        <f>IF(ISBLANK($B2927),0,VLOOKUP($B2927,Listen!$A$2:$C$45,3,FALSE))</f>
        <v>0</v>
      </c>
      <c r="X2927" s="49">
        <f t="shared" si="567"/>
        <v>0</v>
      </c>
      <c r="Y2927" s="49">
        <f t="shared" si="577"/>
        <v>0</v>
      </c>
      <c r="Z2927" s="49">
        <f t="shared" si="577"/>
        <v>0</v>
      </c>
      <c r="AA2927" s="49">
        <f t="shared" si="577"/>
        <v>0</v>
      </c>
      <c r="AB2927" s="49">
        <f t="shared" si="577"/>
        <v>0</v>
      </c>
      <c r="AC2927" s="49">
        <f t="shared" si="577"/>
        <v>0</v>
      </c>
      <c r="AD2927" s="49">
        <f t="shared" si="577"/>
        <v>0</v>
      </c>
      <c r="AE2927" s="51">
        <f t="shared" si="578"/>
        <v>0</v>
      </c>
      <c r="AF2927" s="51">
        <f>IF(C2927=A_Stammdaten!$B$12,D_SAV!$U2927-D_SAV!$AG2927,HLOOKUP(A_Stammdaten!$B$12-1,$AH$4:$AN$4004,ROW(C2927)-3,FALSE)-$AG2927)</f>
        <v>0</v>
      </c>
      <c r="AG2927" s="51">
        <f>HLOOKUP(A_Stammdaten!$B$12,$AH$4:$AN$4004,ROW(C2927)-3,FALSE)</f>
        <v>0</v>
      </c>
      <c r="AH2927" s="51">
        <f t="shared" si="569"/>
        <v>0</v>
      </c>
      <c r="AI2927" s="51">
        <f t="shared" si="570"/>
        <v>0</v>
      </c>
      <c r="AJ2927" s="51">
        <f t="shared" si="571"/>
        <v>0</v>
      </c>
      <c r="AK2927" s="51">
        <f t="shared" si="572"/>
        <v>0</v>
      </c>
      <c r="AL2927" s="51">
        <f t="shared" si="573"/>
        <v>0</v>
      </c>
      <c r="AM2927" s="51">
        <f t="shared" si="574"/>
        <v>0</v>
      </c>
      <c r="AN2927" s="51">
        <f t="shared" si="575"/>
        <v>0</v>
      </c>
    </row>
    <row r="2928" spans="1:40" x14ac:dyDescent="0.25">
      <c r="A2928" s="17"/>
      <c r="B2928" s="17"/>
      <c r="C2928" s="35"/>
      <c r="D2928" s="17"/>
      <c r="E2928" s="17"/>
      <c r="F2928" s="17"/>
      <c r="G2928" s="62">
        <f t="shared" si="576"/>
        <v>0</v>
      </c>
      <c r="H2928" s="17"/>
      <c r="I2928" s="17"/>
      <c r="J2928" s="17"/>
      <c r="K2928" s="17"/>
      <c r="L2928" s="17"/>
      <c r="M2928" s="17"/>
      <c r="N2928" s="17"/>
      <c r="O2928" s="17"/>
      <c r="P2928" s="115"/>
      <c r="Q2928" s="62">
        <f>IF(C2928&gt;A_Stammdaten!$B$12,0,SUM(G2928,H2928,J2928,K2928,M2928,N2928)-SUM(I2928,L2928,O2928,P2928))</f>
        <v>0</v>
      </c>
      <c r="R2928" s="17"/>
      <c r="S2928" s="17"/>
      <c r="T2928" s="17"/>
      <c r="U2928" s="62">
        <f t="shared" si="568"/>
        <v>0</v>
      </c>
      <c r="V2928" s="63">
        <f>IF(ISBLANK($B2928),0,VLOOKUP($B2928,Listen!$A$2:$C$45,2,FALSE))</f>
        <v>0</v>
      </c>
      <c r="W2928" s="63">
        <f>IF(ISBLANK($B2928),0,VLOOKUP($B2928,Listen!$A$2:$C$45,3,FALSE))</f>
        <v>0</v>
      </c>
      <c r="X2928" s="49">
        <f t="shared" si="567"/>
        <v>0</v>
      </c>
      <c r="Y2928" s="49">
        <f t="shared" si="577"/>
        <v>0</v>
      </c>
      <c r="Z2928" s="49">
        <f t="shared" si="577"/>
        <v>0</v>
      </c>
      <c r="AA2928" s="49">
        <f t="shared" si="577"/>
        <v>0</v>
      </c>
      <c r="AB2928" s="49">
        <f t="shared" si="577"/>
        <v>0</v>
      </c>
      <c r="AC2928" s="49">
        <f t="shared" si="577"/>
        <v>0</v>
      </c>
      <c r="AD2928" s="49">
        <f t="shared" si="577"/>
        <v>0</v>
      </c>
      <c r="AE2928" s="51">
        <f t="shared" si="578"/>
        <v>0</v>
      </c>
      <c r="AF2928" s="51">
        <f>IF(C2928=A_Stammdaten!$B$12,D_SAV!$U2928-D_SAV!$AG2928,HLOOKUP(A_Stammdaten!$B$12-1,$AH$4:$AN$4004,ROW(C2928)-3,FALSE)-$AG2928)</f>
        <v>0</v>
      </c>
      <c r="AG2928" s="51">
        <f>HLOOKUP(A_Stammdaten!$B$12,$AH$4:$AN$4004,ROW(C2928)-3,FALSE)</f>
        <v>0</v>
      </c>
      <c r="AH2928" s="51">
        <f t="shared" si="569"/>
        <v>0</v>
      </c>
      <c r="AI2928" s="51">
        <f t="shared" si="570"/>
        <v>0</v>
      </c>
      <c r="AJ2928" s="51">
        <f t="shared" si="571"/>
        <v>0</v>
      </c>
      <c r="AK2928" s="51">
        <f t="shared" si="572"/>
        <v>0</v>
      </c>
      <c r="AL2928" s="51">
        <f t="shared" si="573"/>
        <v>0</v>
      </c>
      <c r="AM2928" s="51">
        <f t="shared" si="574"/>
        <v>0</v>
      </c>
      <c r="AN2928" s="51">
        <f t="shared" si="575"/>
        <v>0</v>
      </c>
    </row>
    <row r="2929" spans="1:40" x14ac:dyDescent="0.25">
      <c r="A2929" s="17"/>
      <c r="B2929" s="17"/>
      <c r="C2929" s="35"/>
      <c r="D2929" s="17"/>
      <c r="E2929" s="17"/>
      <c r="F2929" s="17"/>
      <c r="G2929" s="62">
        <f t="shared" si="576"/>
        <v>0</v>
      </c>
      <c r="H2929" s="17"/>
      <c r="I2929" s="17"/>
      <c r="J2929" s="17"/>
      <c r="K2929" s="17"/>
      <c r="L2929" s="17"/>
      <c r="M2929" s="17"/>
      <c r="N2929" s="17"/>
      <c r="O2929" s="17"/>
      <c r="P2929" s="115"/>
      <c r="Q2929" s="62">
        <f>IF(C2929&gt;A_Stammdaten!$B$12,0,SUM(G2929,H2929,J2929,K2929,M2929,N2929)-SUM(I2929,L2929,O2929,P2929))</f>
        <v>0</v>
      </c>
      <c r="R2929" s="17"/>
      <c r="S2929" s="17"/>
      <c r="T2929" s="17"/>
      <c r="U2929" s="62">
        <f t="shared" si="568"/>
        <v>0</v>
      </c>
      <c r="V2929" s="63">
        <f>IF(ISBLANK($B2929),0,VLOOKUP($B2929,Listen!$A$2:$C$45,2,FALSE))</f>
        <v>0</v>
      </c>
      <c r="W2929" s="63">
        <f>IF(ISBLANK($B2929),0,VLOOKUP($B2929,Listen!$A$2:$C$45,3,FALSE))</f>
        <v>0</v>
      </c>
      <c r="X2929" s="49">
        <f t="shared" si="567"/>
        <v>0</v>
      </c>
      <c r="Y2929" s="49">
        <f t="shared" si="577"/>
        <v>0</v>
      </c>
      <c r="Z2929" s="49">
        <f t="shared" si="577"/>
        <v>0</v>
      </c>
      <c r="AA2929" s="49">
        <f t="shared" si="577"/>
        <v>0</v>
      </c>
      <c r="AB2929" s="49">
        <f t="shared" si="577"/>
        <v>0</v>
      </c>
      <c r="AC2929" s="49">
        <f t="shared" si="577"/>
        <v>0</v>
      </c>
      <c r="AD2929" s="49">
        <f t="shared" si="577"/>
        <v>0</v>
      </c>
      <c r="AE2929" s="51">
        <f t="shared" si="578"/>
        <v>0</v>
      </c>
      <c r="AF2929" s="51">
        <f>IF(C2929=A_Stammdaten!$B$12,D_SAV!$U2929-D_SAV!$AG2929,HLOOKUP(A_Stammdaten!$B$12-1,$AH$4:$AN$4004,ROW(C2929)-3,FALSE)-$AG2929)</f>
        <v>0</v>
      </c>
      <c r="AG2929" s="51">
        <f>HLOOKUP(A_Stammdaten!$B$12,$AH$4:$AN$4004,ROW(C2929)-3,FALSE)</f>
        <v>0</v>
      </c>
      <c r="AH2929" s="51">
        <f t="shared" si="569"/>
        <v>0</v>
      </c>
      <c r="AI2929" s="51">
        <f t="shared" si="570"/>
        <v>0</v>
      </c>
      <c r="AJ2929" s="51">
        <f t="shared" si="571"/>
        <v>0</v>
      </c>
      <c r="AK2929" s="51">
        <f t="shared" si="572"/>
        <v>0</v>
      </c>
      <c r="AL2929" s="51">
        <f t="shared" si="573"/>
        <v>0</v>
      </c>
      <c r="AM2929" s="51">
        <f t="shared" si="574"/>
        <v>0</v>
      </c>
      <c r="AN2929" s="51">
        <f t="shared" si="575"/>
        <v>0</v>
      </c>
    </row>
    <row r="2930" spans="1:40" x14ac:dyDescent="0.25">
      <c r="A2930" s="17"/>
      <c r="B2930" s="17"/>
      <c r="C2930" s="35"/>
      <c r="D2930" s="17"/>
      <c r="E2930" s="17"/>
      <c r="F2930" s="17"/>
      <c r="G2930" s="62">
        <f t="shared" si="576"/>
        <v>0</v>
      </c>
      <c r="H2930" s="17"/>
      <c r="I2930" s="17"/>
      <c r="J2930" s="17"/>
      <c r="K2930" s="17"/>
      <c r="L2930" s="17"/>
      <c r="M2930" s="17"/>
      <c r="N2930" s="17"/>
      <c r="O2930" s="17"/>
      <c r="P2930" s="115"/>
      <c r="Q2930" s="62">
        <f>IF(C2930&gt;A_Stammdaten!$B$12,0,SUM(G2930,H2930,J2930,K2930,M2930,N2930)-SUM(I2930,L2930,O2930,P2930))</f>
        <v>0</v>
      </c>
      <c r="R2930" s="17"/>
      <c r="S2930" s="17"/>
      <c r="T2930" s="17"/>
      <c r="U2930" s="62">
        <f t="shared" si="568"/>
        <v>0</v>
      </c>
      <c r="V2930" s="63">
        <f>IF(ISBLANK($B2930),0,VLOOKUP($B2930,Listen!$A$2:$C$45,2,FALSE))</f>
        <v>0</v>
      </c>
      <c r="W2930" s="63">
        <f>IF(ISBLANK($B2930),0,VLOOKUP($B2930,Listen!$A$2:$C$45,3,FALSE))</f>
        <v>0</v>
      </c>
      <c r="X2930" s="49">
        <f t="shared" si="567"/>
        <v>0</v>
      </c>
      <c r="Y2930" s="49">
        <f t="shared" si="577"/>
        <v>0</v>
      </c>
      <c r="Z2930" s="49">
        <f t="shared" si="577"/>
        <v>0</v>
      </c>
      <c r="AA2930" s="49">
        <f t="shared" si="577"/>
        <v>0</v>
      </c>
      <c r="AB2930" s="49">
        <f t="shared" si="577"/>
        <v>0</v>
      </c>
      <c r="AC2930" s="49">
        <f t="shared" si="577"/>
        <v>0</v>
      </c>
      <c r="AD2930" s="49">
        <f t="shared" si="577"/>
        <v>0</v>
      </c>
      <c r="AE2930" s="51">
        <f t="shared" si="578"/>
        <v>0</v>
      </c>
      <c r="AF2930" s="51">
        <f>IF(C2930=A_Stammdaten!$B$12,D_SAV!$U2930-D_SAV!$AG2930,HLOOKUP(A_Stammdaten!$B$12-1,$AH$4:$AN$4004,ROW(C2930)-3,FALSE)-$AG2930)</f>
        <v>0</v>
      </c>
      <c r="AG2930" s="51">
        <f>HLOOKUP(A_Stammdaten!$B$12,$AH$4:$AN$4004,ROW(C2930)-3,FALSE)</f>
        <v>0</v>
      </c>
      <c r="AH2930" s="51">
        <f t="shared" si="569"/>
        <v>0</v>
      </c>
      <c r="AI2930" s="51">
        <f t="shared" si="570"/>
        <v>0</v>
      </c>
      <c r="AJ2930" s="51">
        <f t="shared" si="571"/>
        <v>0</v>
      </c>
      <c r="AK2930" s="51">
        <f t="shared" si="572"/>
        <v>0</v>
      </c>
      <c r="AL2930" s="51">
        <f t="shared" si="573"/>
        <v>0</v>
      </c>
      <c r="AM2930" s="51">
        <f t="shared" si="574"/>
        <v>0</v>
      </c>
      <c r="AN2930" s="51">
        <f t="shared" si="575"/>
        <v>0</v>
      </c>
    </row>
    <row r="2931" spans="1:40" x14ac:dyDescent="0.25">
      <c r="A2931" s="17"/>
      <c r="B2931" s="17"/>
      <c r="C2931" s="35"/>
      <c r="D2931" s="17"/>
      <c r="E2931" s="17"/>
      <c r="F2931" s="17"/>
      <c r="G2931" s="62">
        <f t="shared" si="576"/>
        <v>0</v>
      </c>
      <c r="H2931" s="17"/>
      <c r="I2931" s="17"/>
      <c r="J2931" s="17"/>
      <c r="K2931" s="17"/>
      <c r="L2931" s="17"/>
      <c r="M2931" s="17"/>
      <c r="N2931" s="17"/>
      <c r="O2931" s="17"/>
      <c r="P2931" s="115"/>
      <c r="Q2931" s="62">
        <f>IF(C2931&gt;A_Stammdaten!$B$12,0,SUM(G2931,H2931,J2931,K2931,M2931,N2931)-SUM(I2931,L2931,O2931,P2931))</f>
        <v>0</v>
      </c>
      <c r="R2931" s="17"/>
      <c r="S2931" s="17"/>
      <c r="T2931" s="17"/>
      <c r="U2931" s="62">
        <f t="shared" si="568"/>
        <v>0</v>
      </c>
      <c r="V2931" s="63">
        <f>IF(ISBLANK($B2931),0,VLOOKUP($B2931,Listen!$A$2:$C$45,2,FALSE))</f>
        <v>0</v>
      </c>
      <c r="W2931" s="63">
        <f>IF(ISBLANK($B2931),0,VLOOKUP($B2931,Listen!$A$2:$C$45,3,FALSE))</f>
        <v>0</v>
      </c>
      <c r="X2931" s="49">
        <f t="shared" si="567"/>
        <v>0</v>
      </c>
      <c r="Y2931" s="49">
        <f t="shared" si="577"/>
        <v>0</v>
      </c>
      <c r="Z2931" s="49">
        <f t="shared" si="577"/>
        <v>0</v>
      </c>
      <c r="AA2931" s="49">
        <f t="shared" si="577"/>
        <v>0</v>
      </c>
      <c r="AB2931" s="49">
        <f t="shared" si="577"/>
        <v>0</v>
      </c>
      <c r="AC2931" s="49">
        <f t="shared" si="577"/>
        <v>0</v>
      </c>
      <c r="AD2931" s="49">
        <f t="shared" si="577"/>
        <v>0</v>
      </c>
      <c r="AE2931" s="51">
        <f t="shared" si="578"/>
        <v>0</v>
      </c>
      <c r="AF2931" s="51">
        <f>IF(C2931=A_Stammdaten!$B$12,D_SAV!$U2931-D_SAV!$AG2931,HLOOKUP(A_Stammdaten!$B$12-1,$AH$4:$AN$4004,ROW(C2931)-3,FALSE)-$AG2931)</f>
        <v>0</v>
      </c>
      <c r="AG2931" s="51">
        <f>HLOOKUP(A_Stammdaten!$B$12,$AH$4:$AN$4004,ROW(C2931)-3,FALSE)</f>
        <v>0</v>
      </c>
      <c r="AH2931" s="51">
        <f t="shared" si="569"/>
        <v>0</v>
      </c>
      <c r="AI2931" s="51">
        <f t="shared" si="570"/>
        <v>0</v>
      </c>
      <c r="AJ2931" s="51">
        <f t="shared" si="571"/>
        <v>0</v>
      </c>
      <c r="AK2931" s="51">
        <f t="shared" si="572"/>
        <v>0</v>
      </c>
      <c r="AL2931" s="51">
        <f t="shared" si="573"/>
        <v>0</v>
      </c>
      <c r="AM2931" s="51">
        <f t="shared" si="574"/>
        <v>0</v>
      </c>
      <c r="AN2931" s="51">
        <f t="shared" si="575"/>
        <v>0</v>
      </c>
    </row>
    <row r="2932" spans="1:40" x14ac:dyDescent="0.25">
      <c r="A2932" s="17"/>
      <c r="B2932" s="17"/>
      <c r="C2932" s="35"/>
      <c r="D2932" s="17"/>
      <c r="E2932" s="17"/>
      <c r="F2932" s="17"/>
      <c r="G2932" s="62">
        <f t="shared" si="576"/>
        <v>0</v>
      </c>
      <c r="H2932" s="17"/>
      <c r="I2932" s="17"/>
      <c r="J2932" s="17"/>
      <c r="K2932" s="17"/>
      <c r="L2932" s="17"/>
      <c r="M2932" s="17"/>
      <c r="N2932" s="17"/>
      <c r="O2932" s="17"/>
      <c r="P2932" s="115"/>
      <c r="Q2932" s="62">
        <f>IF(C2932&gt;A_Stammdaten!$B$12,0,SUM(G2932,H2932,J2932,K2932,M2932,N2932)-SUM(I2932,L2932,O2932,P2932))</f>
        <v>0</v>
      </c>
      <c r="R2932" s="17"/>
      <c r="S2932" s="17"/>
      <c r="T2932" s="17"/>
      <c r="U2932" s="62">
        <f t="shared" si="568"/>
        <v>0</v>
      </c>
      <c r="V2932" s="63">
        <f>IF(ISBLANK($B2932),0,VLOOKUP($B2932,Listen!$A$2:$C$45,2,FALSE))</f>
        <v>0</v>
      </c>
      <c r="W2932" s="63">
        <f>IF(ISBLANK($B2932),0,VLOOKUP($B2932,Listen!$A$2:$C$45,3,FALSE))</f>
        <v>0</v>
      </c>
      <c r="X2932" s="49">
        <f t="shared" si="567"/>
        <v>0</v>
      </c>
      <c r="Y2932" s="49">
        <f t="shared" si="577"/>
        <v>0</v>
      </c>
      <c r="Z2932" s="49">
        <f t="shared" si="577"/>
        <v>0</v>
      </c>
      <c r="AA2932" s="49">
        <f t="shared" si="577"/>
        <v>0</v>
      </c>
      <c r="AB2932" s="49">
        <f t="shared" si="577"/>
        <v>0</v>
      </c>
      <c r="AC2932" s="49">
        <f t="shared" si="577"/>
        <v>0</v>
      </c>
      <c r="AD2932" s="49">
        <f t="shared" si="577"/>
        <v>0</v>
      </c>
      <c r="AE2932" s="51">
        <f t="shared" si="578"/>
        <v>0</v>
      </c>
      <c r="AF2932" s="51">
        <f>IF(C2932=A_Stammdaten!$B$12,D_SAV!$U2932-D_SAV!$AG2932,HLOOKUP(A_Stammdaten!$B$12-1,$AH$4:$AN$4004,ROW(C2932)-3,FALSE)-$AG2932)</f>
        <v>0</v>
      </c>
      <c r="AG2932" s="51">
        <f>HLOOKUP(A_Stammdaten!$B$12,$AH$4:$AN$4004,ROW(C2932)-3,FALSE)</f>
        <v>0</v>
      </c>
      <c r="AH2932" s="51">
        <f t="shared" si="569"/>
        <v>0</v>
      </c>
      <c r="AI2932" s="51">
        <f t="shared" si="570"/>
        <v>0</v>
      </c>
      <c r="AJ2932" s="51">
        <f t="shared" si="571"/>
        <v>0</v>
      </c>
      <c r="AK2932" s="51">
        <f t="shared" si="572"/>
        <v>0</v>
      </c>
      <c r="AL2932" s="51">
        <f t="shared" si="573"/>
        <v>0</v>
      </c>
      <c r="AM2932" s="51">
        <f t="shared" si="574"/>
        <v>0</v>
      </c>
      <c r="AN2932" s="51">
        <f t="shared" si="575"/>
        <v>0</v>
      </c>
    </row>
    <row r="2933" spans="1:40" x14ac:dyDescent="0.25">
      <c r="A2933" s="17"/>
      <c r="B2933" s="17"/>
      <c r="C2933" s="35"/>
      <c r="D2933" s="17"/>
      <c r="E2933" s="17"/>
      <c r="F2933" s="17"/>
      <c r="G2933" s="62">
        <f t="shared" si="576"/>
        <v>0</v>
      </c>
      <c r="H2933" s="17"/>
      <c r="I2933" s="17"/>
      <c r="J2933" s="17"/>
      <c r="K2933" s="17"/>
      <c r="L2933" s="17"/>
      <c r="M2933" s="17"/>
      <c r="N2933" s="17"/>
      <c r="O2933" s="17"/>
      <c r="P2933" s="115"/>
      <c r="Q2933" s="62">
        <f>IF(C2933&gt;A_Stammdaten!$B$12,0,SUM(G2933,H2933,J2933,K2933,M2933,N2933)-SUM(I2933,L2933,O2933,P2933))</f>
        <v>0</v>
      </c>
      <c r="R2933" s="17"/>
      <c r="S2933" s="17"/>
      <c r="T2933" s="17"/>
      <c r="U2933" s="62">
        <f t="shared" si="568"/>
        <v>0</v>
      </c>
      <c r="V2933" s="63">
        <f>IF(ISBLANK($B2933),0,VLOOKUP($B2933,Listen!$A$2:$C$45,2,FALSE))</f>
        <v>0</v>
      </c>
      <c r="W2933" s="63">
        <f>IF(ISBLANK($B2933),0,VLOOKUP($B2933,Listen!$A$2:$C$45,3,FALSE))</f>
        <v>0</v>
      </c>
      <c r="X2933" s="49">
        <f t="shared" si="567"/>
        <v>0</v>
      </c>
      <c r="Y2933" s="49">
        <f t="shared" si="577"/>
        <v>0</v>
      </c>
      <c r="Z2933" s="49">
        <f t="shared" si="577"/>
        <v>0</v>
      </c>
      <c r="AA2933" s="49">
        <f t="shared" si="577"/>
        <v>0</v>
      </c>
      <c r="AB2933" s="49">
        <f t="shared" si="577"/>
        <v>0</v>
      </c>
      <c r="AC2933" s="49">
        <f t="shared" si="577"/>
        <v>0</v>
      </c>
      <c r="AD2933" s="49">
        <f t="shared" si="577"/>
        <v>0</v>
      </c>
      <c r="AE2933" s="51">
        <f t="shared" si="578"/>
        <v>0</v>
      </c>
      <c r="AF2933" s="51">
        <f>IF(C2933=A_Stammdaten!$B$12,D_SAV!$U2933-D_SAV!$AG2933,HLOOKUP(A_Stammdaten!$B$12-1,$AH$4:$AN$4004,ROW(C2933)-3,FALSE)-$AG2933)</f>
        <v>0</v>
      </c>
      <c r="AG2933" s="51">
        <f>HLOOKUP(A_Stammdaten!$B$12,$AH$4:$AN$4004,ROW(C2933)-3,FALSE)</f>
        <v>0</v>
      </c>
      <c r="AH2933" s="51">
        <f t="shared" si="569"/>
        <v>0</v>
      </c>
      <c r="AI2933" s="51">
        <f t="shared" si="570"/>
        <v>0</v>
      </c>
      <c r="AJ2933" s="51">
        <f t="shared" si="571"/>
        <v>0</v>
      </c>
      <c r="AK2933" s="51">
        <f t="shared" si="572"/>
        <v>0</v>
      </c>
      <c r="AL2933" s="51">
        <f t="shared" si="573"/>
        <v>0</v>
      </c>
      <c r="AM2933" s="51">
        <f t="shared" si="574"/>
        <v>0</v>
      </c>
      <c r="AN2933" s="51">
        <f t="shared" si="575"/>
        <v>0</v>
      </c>
    </row>
    <row r="2934" spans="1:40" x14ac:dyDescent="0.25">
      <c r="A2934" s="17"/>
      <c r="B2934" s="17"/>
      <c r="C2934" s="35"/>
      <c r="D2934" s="17"/>
      <c r="E2934" s="17"/>
      <c r="F2934" s="17"/>
      <c r="G2934" s="62">
        <f t="shared" si="576"/>
        <v>0</v>
      </c>
      <c r="H2934" s="17"/>
      <c r="I2934" s="17"/>
      <c r="J2934" s="17"/>
      <c r="K2934" s="17"/>
      <c r="L2934" s="17"/>
      <c r="M2934" s="17"/>
      <c r="N2934" s="17"/>
      <c r="O2934" s="17"/>
      <c r="P2934" s="115"/>
      <c r="Q2934" s="62">
        <f>IF(C2934&gt;A_Stammdaten!$B$12,0,SUM(G2934,H2934,J2934,K2934,M2934,N2934)-SUM(I2934,L2934,O2934,P2934))</f>
        <v>0</v>
      </c>
      <c r="R2934" s="17"/>
      <c r="S2934" s="17"/>
      <c r="T2934" s="17"/>
      <c r="U2934" s="62">
        <f t="shared" si="568"/>
        <v>0</v>
      </c>
      <c r="V2934" s="63">
        <f>IF(ISBLANK($B2934),0,VLOOKUP($B2934,Listen!$A$2:$C$45,2,FALSE))</f>
        <v>0</v>
      </c>
      <c r="W2934" s="63">
        <f>IF(ISBLANK($B2934),0,VLOOKUP($B2934,Listen!$A$2:$C$45,3,FALSE))</f>
        <v>0</v>
      </c>
      <c r="X2934" s="49">
        <f t="shared" si="567"/>
        <v>0</v>
      </c>
      <c r="Y2934" s="49">
        <f t="shared" si="577"/>
        <v>0</v>
      </c>
      <c r="Z2934" s="49">
        <f t="shared" si="577"/>
        <v>0</v>
      </c>
      <c r="AA2934" s="49">
        <f t="shared" si="577"/>
        <v>0</v>
      </c>
      <c r="AB2934" s="49">
        <f t="shared" si="577"/>
        <v>0</v>
      </c>
      <c r="AC2934" s="49">
        <f t="shared" si="577"/>
        <v>0</v>
      </c>
      <c r="AD2934" s="49">
        <f t="shared" si="577"/>
        <v>0</v>
      </c>
      <c r="AE2934" s="51">
        <f t="shared" si="578"/>
        <v>0</v>
      </c>
      <c r="AF2934" s="51">
        <f>IF(C2934=A_Stammdaten!$B$12,D_SAV!$U2934-D_SAV!$AG2934,HLOOKUP(A_Stammdaten!$B$12-1,$AH$4:$AN$4004,ROW(C2934)-3,FALSE)-$AG2934)</f>
        <v>0</v>
      </c>
      <c r="AG2934" s="51">
        <f>HLOOKUP(A_Stammdaten!$B$12,$AH$4:$AN$4004,ROW(C2934)-3,FALSE)</f>
        <v>0</v>
      </c>
      <c r="AH2934" s="51">
        <f t="shared" si="569"/>
        <v>0</v>
      </c>
      <c r="AI2934" s="51">
        <f t="shared" si="570"/>
        <v>0</v>
      </c>
      <c r="AJ2934" s="51">
        <f t="shared" si="571"/>
        <v>0</v>
      </c>
      <c r="AK2934" s="51">
        <f t="shared" si="572"/>
        <v>0</v>
      </c>
      <c r="AL2934" s="51">
        <f t="shared" si="573"/>
        <v>0</v>
      </c>
      <c r="AM2934" s="51">
        <f t="shared" si="574"/>
        <v>0</v>
      </c>
      <c r="AN2934" s="51">
        <f t="shared" si="575"/>
        <v>0</v>
      </c>
    </row>
    <row r="2935" spans="1:40" x14ac:dyDescent="0.25">
      <c r="A2935" s="17"/>
      <c r="B2935" s="17"/>
      <c r="C2935" s="35"/>
      <c r="D2935" s="17"/>
      <c r="E2935" s="17"/>
      <c r="F2935" s="17"/>
      <c r="G2935" s="62">
        <f t="shared" si="576"/>
        <v>0</v>
      </c>
      <c r="H2935" s="17"/>
      <c r="I2935" s="17"/>
      <c r="J2935" s="17"/>
      <c r="K2935" s="17"/>
      <c r="L2935" s="17"/>
      <c r="M2935" s="17"/>
      <c r="N2935" s="17"/>
      <c r="O2935" s="17"/>
      <c r="P2935" s="115"/>
      <c r="Q2935" s="62">
        <f>IF(C2935&gt;A_Stammdaten!$B$12,0,SUM(G2935,H2935,J2935,K2935,M2935,N2935)-SUM(I2935,L2935,O2935,P2935))</f>
        <v>0</v>
      </c>
      <c r="R2935" s="17"/>
      <c r="S2935" s="17"/>
      <c r="T2935" s="17"/>
      <c r="U2935" s="62">
        <f t="shared" si="568"/>
        <v>0</v>
      </c>
      <c r="V2935" s="63">
        <f>IF(ISBLANK($B2935),0,VLOOKUP($B2935,Listen!$A$2:$C$45,2,FALSE))</f>
        <v>0</v>
      </c>
      <c r="W2935" s="63">
        <f>IF(ISBLANK($B2935),0,VLOOKUP($B2935,Listen!$A$2:$C$45,3,FALSE))</f>
        <v>0</v>
      </c>
      <c r="X2935" s="49">
        <f t="shared" si="567"/>
        <v>0</v>
      </c>
      <c r="Y2935" s="49">
        <f t="shared" si="577"/>
        <v>0</v>
      </c>
      <c r="Z2935" s="49">
        <f t="shared" si="577"/>
        <v>0</v>
      </c>
      <c r="AA2935" s="49">
        <f t="shared" si="577"/>
        <v>0</v>
      </c>
      <c r="AB2935" s="49">
        <f t="shared" si="577"/>
        <v>0</v>
      </c>
      <c r="AC2935" s="49">
        <f t="shared" si="577"/>
        <v>0</v>
      </c>
      <c r="AD2935" s="49">
        <f t="shared" ref="Y2935:AD2978" si="579">$V2935</f>
        <v>0</v>
      </c>
      <c r="AE2935" s="51">
        <f t="shared" si="578"/>
        <v>0</v>
      </c>
      <c r="AF2935" s="51">
        <f>IF(C2935=A_Stammdaten!$B$12,D_SAV!$U2935-D_SAV!$AG2935,HLOOKUP(A_Stammdaten!$B$12-1,$AH$4:$AN$4004,ROW(C2935)-3,FALSE)-$AG2935)</f>
        <v>0</v>
      </c>
      <c r="AG2935" s="51">
        <f>HLOOKUP(A_Stammdaten!$B$12,$AH$4:$AN$4004,ROW(C2935)-3,FALSE)</f>
        <v>0</v>
      </c>
      <c r="AH2935" s="51">
        <f t="shared" si="569"/>
        <v>0</v>
      </c>
      <c r="AI2935" s="51">
        <f t="shared" si="570"/>
        <v>0</v>
      </c>
      <c r="AJ2935" s="51">
        <f t="shared" si="571"/>
        <v>0</v>
      </c>
      <c r="AK2935" s="51">
        <f t="shared" si="572"/>
        <v>0</v>
      </c>
      <c r="AL2935" s="51">
        <f t="shared" si="573"/>
        <v>0</v>
      </c>
      <c r="AM2935" s="51">
        <f t="shared" si="574"/>
        <v>0</v>
      </c>
      <c r="AN2935" s="51">
        <f t="shared" si="575"/>
        <v>0</v>
      </c>
    </row>
    <row r="2936" spans="1:40" x14ac:dyDescent="0.25">
      <c r="A2936" s="17"/>
      <c r="B2936" s="17"/>
      <c r="C2936" s="35"/>
      <c r="D2936" s="17"/>
      <c r="E2936" s="17"/>
      <c r="F2936" s="17"/>
      <c r="G2936" s="62">
        <f t="shared" si="576"/>
        <v>0</v>
      </c>
      <c r="H2936" s="17"/>
      <c r="I2936" s="17"/>
      <c r="J2936" s="17"/>
      <c r="K2936" s="17"/>
      <c r="L2936" s="17"/>
      <c r="M2936" s="17"/>
      <c r="N2936" s="17"/>
      <c r="O2936" s="17"/>
      <c r="P2936" s="115"/>
      <c r="Q2936" s="62">
        <f>IF(C2936&gt;A_Stammdaten!$B$12,0,SUM(G2936,H2936,J2936,K2936,M2936,N2936)-SUM(I2936,L2936,O2936,P2936))</f>
        <v>0</v>
      </c>
      <c r="R2936" s="17"/>
      <c r="S2936" s="17"/>
      <c r="T2936" s="17"/>
      <c r="U2936" s="62">
        <f t="shared" si="568"/>
        <v>0</v>
      </c>
      <c r="V2936" s="63">
        <f>IF(ISBLANK($B2936),0,VLOOKUP($B2936,Listen!$A$2:$C$45,2,FALSE))</f>
        <v>0</v>
      </c>
      <c r="W2936" s="63">
        <f>IF(ISBLANK($B2936),0,VLOOKUP($B2936,Listen!$A$2:$C$45,3,FALSE))</f>
        <v>0</v>
      </c>
      <c r="X2936" s="49">
        <f t="shared" si="567"/>
        <v>0</v>
      </c>
      <c r="Y2936" s="49">
        <f t="shared" si="579"/>
        <v>0</v>
      </c>
      <c r="Z2936" s="49">
        <f t="shared" si="579"/>
        <v>0</v>
      </c>
      <c r="AA2936" s="49">
        <f t="shared" si="579"/>
        <v>0</v>
      </c>
      <c r="AB2936" s="49">
        <f t="shared" si="579"/>
        <v>0</v>
      </c>
      <c r="AC2936" s="49">
        <f t="shared" si="579"/>
        <v>0</v>
      </c>
      <c r="AD2936" s="49">
        <f t="shared" si="579"/>
        <v>0</v>
      </c>
      <c r="AE2936" s="51">
        <f t="shared" si="578"/>
        <v>0</v>
      </c>
      <c r="AF2936" s="51">
        <f>IF(C2936=A_Stammdaten!$B$12,D_SAV!$U2936-D_SAV!$AG2936,HLOOKUP(A_Stammdaten!$B$12-1,$AH$4:$AN$4004,ROW(C2936)-3,FALSE)-$AG2936)</f>
        <v>0</v>
      </c>
      <c r="AG2936" s="51">
        <f>HLOOKUP(A_Stammdaten!$B$12,$AH$4:$AN$4004,ROW(C2936)-3,FALSE)</f>
        <v>0</v>
      </c>
      <c r="AH2936" s="51">
        <f t="shared" si="569"/>
        <v>0</v>
      </c>
      <c r="AI2936" s="51">
        <f t="shared" si="570"/>
        <v>0</v>
      </c>
      <c r="AJ2936" s="51">
        <f t="shared" si="571"/>
        <v>0</v>
      </c>
      <c r="AK2936" s="51">
        <f t="shared" si="572"/>
        <v>0</v>
      </c>
      <c r="AL2936" s="51">
        <f t="shared" si="573"/>
        <v>0</v>
      </c>
      <c r="AM2936" s="51">
        <f t="shared" si="574"/>
        <v>0</v>
      </c>
      <c r="AN2936" s="51">
        <f t="shared" si="575"/>
        <v>0</v>
      </c>
    </row>
    <row r="2937" spans="1:40" x14ac:dyDescent="0.25">
      <c r="A2937" s="17"/>
      <c r="B2937" s="17"/>
      <c r="C2937" s="35"/>
      <c r="D2937" s="17"/>
      <c r="E2937" s="17"/>
      <c r="F2937" s="17"/>
      <c r="G2937" s="62">
        <f t="shared" si="576"/>
        <v>0</v>
      </c>
      <c r="H2937" s="17"/>
      <c r="I2937" s="17"/>
      <c r="J2937" s="17"/>
      <c r="K2937" s="17"/>
      <c r="L2937" s="17"/>
      <c r="M2937" s="17"/>
      <c r="N2937" s="17"/>
      <c r="O2937" s="17"/>
      <c r="P2937" s="115"/>
      <c r="Q2937" s="62">
        <f>IF(C2937&gt;A_Stammdaten!$B$12,0,SUM(G2937,H2937,J2937,K2937,M2937,N2937)-SUM(I2937,L2937,O2937,P2937))</f>
        <v>0</v>
      </c>
      <c r="R2937" s="17"/>
      <c r="S2937" s="17"/>
      <c r="T2937" s="17"/>
      <c r="U2937" s="62">
        <f t="shared" si="568"/>
        <v>0</v>
      </c>
      <c r="V2937" s="63">
        <f>IF(ISBLANK($B2937),0,VLOOKUP($B2937,Listen!$A$2:$C$45,2,FALSE))</f>
        <v>0</v>
      </c>
      <c r="W2937" s="63">
        <f>IF(ISBLANK($B2937),0,VLOOKUP($B2937,Listen!$A$2:$C$45,3,FALSE))</f>
        <v>0</v>
      </c>
      <c r="X2937" s="49">
        <f t="shared" si="567"/>
        <v>0</v>
      </c>
      <c r="Y2937" s="49">
        <f t="shared" si="579"/>
        <v>0</v>
      </c>
      <c r="Z2937" s="49">
        <f t="shared" si="579"/>
        <v>0</v>
      </c>
      <c r="AA2937" s="49">
        <f t="shared" si="579"/>
        <v>0</v>
      </c>
      <c r="AB2937" s="49">
        <f t="shared" si="579"/>
        <v>0</v>
      </c>
      <c r="AC2937" s="49">
        <f t="shared" si="579"/>
        <v>0</v>
      </c>
      <c r="AD2937" s="49">
        <f t="shared" si="579"/>
        <v>0</v>
      </c>
      <c r="AE2937" s="51">
        <f t="shared" si="578"/>
        <v>0</v>
      </c>
      <c r="AF2937" s="51">
        <f>IF(C2937=A_Stammdaten!$B$12,D_SAV!$U2937-D_SAV!$AG2937,HLOOKUP(A_Stammdaten!$B$12-1,$AH$4:$AN$4004,ROW(C2937)-3,FALSE)-$AG2937)</f>
        <v>0</v>
      </c>
      <c r="AG2937" s="51">
        <f>HLOOKUP(A_Stammdaten!$B$12,$AH$4:$AN$4004,ROW(C2937)-3,FALSE)</f>
        <v>0</v>
      </c>
      <c r="AH2937" s="51">
        <f t="shared" si="569"/>
        <v>0</v>
      </c>
      <c r="AI2937" s="51">
        <f t="shared" si="570"/>
        <v>0</v>
      </c>
      <c r="AJ2937" s="51">
        <f t="shared" si="571"/>
        <v>0</v>
      </c>
      <c r="AK2937" s="51">
        <f t="shared" si="572"/>
        <v>0</v>
      </c>
      <c r="AL2937" s="51">
        <f t="shared" si="573"/>
        <v>0</v>
      </c>
      <c r="AM2937" s="51">
        <f t="shared" si="574"/>
        <v>0</v>
      </c>
      <c r="AN2937" s="51">
        <f t="shared" si="575"/>
        <v>0</v>
      </c>
    </row>
    <row r="2938" spans="1:40" x14ac:dyDescent="0.25">
      <c r="A2938" s="17"/>
      <c r="B2938" s="17"/>
      <c r="C2938" s="35"/>
      <c r="D2938" s="17"/>
      <c r="E2938" s="17"/>
      <c r="F2938" s="17"/>
      <c r="G2938" s="62">
        <f t="shared" si="576"/>
        <v>0</v>
      </c>
      <c r="H2938" s="17"/>
      <c r="I2938" s="17"/>
      <c r="J2938" s="17"/>
      <c r="K2938" s="17"/>
      <c r="L2938" s="17"/>
      <c r="M2938" s="17"/>
      <c r="N2938" s="17"/>
      <c r="O2938" s="17"/>
      <c r="P2938" s="115"/>
      <c r="Q2938" s="62">
        <f>IF(C2938&gt;A_Stammdaten!$B$12,0,SUM(G2938,H2938,J2938,K2938,M2938,N2938)-SUM(I2938,L2938,O2938,P2938))</f>
        <v>0</v>
      </c>
      <c r="R2938" s="17"/>
      <c r="S2938" s="17"/>
      <c r="T2938" s="17"/>
      <c r="U2938" s="62">
        <f t="shared" si="568"/>
        <v>0</v>
      </c>
      <c r="V2938" s="63">
        <f>IF(ISBLANK($B2938),0,VLOOKUP($B2938,Listen!$A$2:$C$45,2,FALSE))</f>
        <v>0</v>
      </c>
      <c r="W2938" s="63">
        <f>IF(ISBLANK($B2938),0,VLOOKUP($B2938,Listen!$A$2:$C$45,3,FALSE))</f>
        <v>0</v>
      </c>
      <c r="X2938" s="49">
        <f t="shared" si="567"/>
        <v>0</v>
      </c>
      <c r="Y2938" s="49">
        <f t="shared" si="579"/>
        <v>0</v>
      </c>
      <c r="Z2938" s="49">
        <f t="shared" si="579"/>
        <v>0</v>
      </c>
      <c r="AA2938" s="49">
        <f t="shared" si="579"/>
        <v>0</v>
      </c>
      <c r="AB2938" s="49">
        <f t="shared" si="579"/>
        <v>0</v>
      </c>
      <c r="AC2938" s="49">
        <f t="shared" si="579"/>
        <v>0</v>
      </c>
      <c r="AD2938" s="49">
        <f t="shared" si="579"/>
        <v>0</v>
      </c>
      <c r="AE2938" s="51">
        <f t="shared" si="578"/>
        <v>0</v>
      </c>
      <c r="AF2938" s="51">
        <f>IF(C2938=A_Stammdaten!$B$12,D_SAV!$U2938-D_SAV!$AG2938,HLOOKUP(A_Stammdaten!$B$12-1,$AH$4:$AN$4004,ROW(C2938)-3,FALSE)-$AG2938)</f>
        <v>0</v>
      </c>
      <c r="AG2938" s="51">
        <f>HLOOKUP(A_Stammdaten!$B$12,$AH$4:$AN$4004,ROW(C2938)-3,FALSE)</f>
        <v>0</v>
      </c>
      <c r="AH2938" s="51">
        <f t="shared" si="569"/>
        <v>0</v>
      </c>
      <c r="AI2938" s="51">
        <f t="shared" si="570"/>
        <v>0</v>
      </c>
      <c r="AJ2938" s="51">
        <f t="shared" si="571"/>
        <v>0</v>
      </c>
      <c r="AK2938" s="51">
        <f t="shared" si="572"/>
        <v>0</v>
      </c>
      <c r="AL2938" s="51">
        <f t="shared" si="573"/>
        <v>0</v>
      </c>
      <c r="AM2938" s="51">
        <f t="shared" si="574"/>
        <v>0</v>
      </c>
      <c r="AN2938" s="51">
        <f t="shared" si="575"/>
        <v>0</v>
      </c>
    </row>
    <row r="2939" spans="1:40" x14ac:dyDescent="0.25">
      <c r="A2939" s="17"/>
      <c r="B2939" s="17"/>
      <c r="C2939" s="35"/>
      <c r="D2939" s="17"/>
      <c r="E2939" s="17"/>
      <c r="F2939" s="17"/>
      <c r="G2939" s="62">
        <f t="shared" si="576"/>
        <v>0</v>
      </c>
      <c r="H2939" s="17"/>
      <c r="I2939" s="17"/>
      <c r="J2939" s="17"/>
      <c r="K2939" s="17"/>
      <c r="L2939" s="17"/>
      <c r="M2939" s="17"/>
      <c r="N2939" s="17"/>
      <c r="O2939" s="17"/>
      <c r="P2939" s="115"/>
      <c r="Q2939" s="62">
        <f>IF(C2939&gt;A_Stammdaten!$B$12,0,SUM(G2939,H2939,J2939,K2939,M2939,N2939)-SUM(I2939,L2939,O2939,P2939))</f>
        <v>0</v>
      </c>
      <c r="R2939" s="17"/>
      <c r="S2939" s="17"/>
      <c r="T2939" s="17"/>
      <c r="U2939" s="62">
        <f t="shared" si="568"/>
        <v>0</v>
      </c>
      <c r="V2939" s="63">
        <f>IF(ISBLANK($B2939),0,VLOOKUP($B2939,Listen!$A$2:$C$45,2,FALSE))</f>
        <v>0</v>
      </c>
      <c r="W2939" s="63">
        <f>IF(ISBLANK($B2939),0,VLOOKUP($B2939,Listen!$A$2:$C$45,3,FALSE))</f>
        <v>0</v>
      </c>
      <c r="X2939" s="49">
        <f t="shared" si="567"/>
        <v>0</v>
      </c>
      <c r="Y2939" s="49">
        <f t="shared" si="579"/>
        <v>0</v>
      </c>
      <c r="Z2939" s="49">
        <f t="shared" si="579"/>
        <v>0</v>
      </c>
      <c r="AA2939" s="49">
        <f t="shared" si="579"/>
        <v>0</v>
      </c>
      <c r="AB2939" s="49">
        <f t="shared" si="579"/>
        <v>0</v>
      </c>
      <c r="AC2939" s="49">
        <f t="shared" si="579"/>
        <v>0</v>
      </c>
      <c r="AD2939" s="49">
        <f t="shared" si="579"/>
        <v>0</v>
      </c>
      <c r="AE2939" s="51">
        <f t="shared" si="578"/>
        <v>0</v>
      </c>
      <c r="AF2939" s="51">
        <f>IF(C2939=A_Stammdaten!$B$12,D_SAV!$U2939-D_SAV!$AG2939,HLOOKUP(A_Stammdaten!$B$12-1,$AH$4:$AN$4004,ROW(C2939)-3,FALSE)-$AG2939)</f>
        <v>0</v>
      </c>
      <c r="AG2939" s="51">
        <f>HLOOKUP(A_Stammdaten!$B$12,$AH$4:$AN$4004,ROW(C2939)-3,FALSE)</f>
        <v>0</v>
      </c>
      <c r="AH2939" s="51">
        <f t="shared" si="569"/>
        <v>0</v>
      </c>
      <c r="AI2939" s="51">
        <f t="shared" si="570"/>
        <v>0</v>
      </c>
      <c r="AJ2939" s="51">
        <f t="shared" si="571"/>
        <v>0</v>
      </c>
      <c r="AK2939" s="51">
        <f t="shared" si="572"/>
        <v>0</v>
      </c>
      <c r="AL2939" s="51">
        <f t="shared" si="573"/>
        <v>0</v>
      </c>
      <c r="AM2939" s="51">
        <f t="shared" si="574"/>
        <v>0</v>
      </c>
      <c r="AN2939" s="51">
        <f t="shared" si="575"/>
        <v>0</v>
      </c>
    </row>
    <row r="2940" spans="1:40" x14ac:dyDescent="0.25">
      <c r="A2940" s="17"/>
      <c r="B2940" s="17"/>
      <c r="C2940" s="35"/>
      <c r="D2940" s="17"/>
      <c r="E2940" s="17"/>
      <c r="F2940" s="17"/>
      <c r="G2940" s="62">
        <f t="shared" si="576"/>
        <v>0</v>
      </c>
      <c r="H2940" s="17"/>
      <c r="I2940" s="17"/>
      <c r="J2940" s="17"/>
      <c r="K2940" s="17"/>
      <c r="L2940" s="17"/>
      <c r="M2940" s="17"/>
      <c r="N2940" s="17"/>
      <c r="O2940" s="17"/>
      <c r="P2940" s="115"/>
      <c r="Q2940" s="62">
        <f>IF(C2940&gt;A_Stammdaten!$B$12,0,SUM(G2940,H2940,J2940,K2940,M2940,N2940)-SUM(I2940,L2940,O2940,P2940))</f>
        <v>0</v>
      </c>
      <c r="R2940" s="17"/>
      <c r="S2940" s="17"/>
      <c r="T2940" s="17"/>
      <c r="U2940" s="62">
        <f t="shared" si="568"/>
        <v>0</v>
      </c>
      <c r="V2940" s="63">
        <f>IF(ISBLANK($B2940),0,VLOOKUP($B2940,Listen!$A$2:$C$45,2,FALSE))</f>
        <v>0</v>
      </c>
      <c r="W2940" s="63">
        <f>IF(ISBLANK($B2940),0,VLOOKUP($B2940,Listen!$A$2:$C$45,3,FALSE))</f>
        <v>0</v>
      </c>
      <c r="X2940" s="49">
        <f t="shared" ref="X2940:X3003" si="580">$V2940</f>
        <v>0</v>
      </c>
      <c r="Y2940" s="49">
        <f t="shared" si="579"/>
        <v>0</v>
      </c>
      <c r="Z2940" s="49">
        <f t="shared" si="579"/>
        <v>0</v>
      </c>
      <c r="AA2940" s="49">
        <f t="shared" si="579"/>
        <v>0</v>
      </c>
      <c r="AB2940" s="49">
        <f t="shared" si="579"/>
        <v>0</v>
      </c>
      <c r="AC2940" s="49">
        <f t="shared" si="579"/>
        <v>0</v>
      </c>
      <c r="AD2940" s="49">
        <f t="shared" si="579"/>
        <v>0</v>
      </c>
      <c r="AE2940" s="51">
        <f t="shared" si="578"/>
        <v>0</v>
      </c>
      <c r="AF2940" s="51">
        <f>IF(C2940=A_Stammdaten!$B$12,D_SAV!$U2940-D_SAV!$AG2940,HLOOKUP(A_Stammdaten!$B$12-1,$AH$4:$AN$4004,ROW(C2940)-3,FALSE)-$AG2940)</f>
        <v>0</v>
      </c>
      <c r="AG2940" s="51">
        <f>HLOOKUP(A_Stammdaten!$B$12,$AH$4:$AN$4004,ROW(C2940)-3,FALSE)</f>
        <v>0</v>
      </c>
      <c r="AH2940" s="51">
        <f t="shared" si="569"/>
        <v>0</v>
      </c>
      <c r="AI2940" s="51">
        <f t="shared" si="570"/>
        <v>0</v>
      </c>
      <c r="AJ2940" s="51">
        <f t="shared" si="571"/>
        <v>0</v>
      </c>
      <c r="AK2940" s="51">
        <f t="shared" si="572"/>
        <v>0</v>
      </c>
      <c r="AL2940" s="51">
        <f t="shared" si="573"/>
        <v>0</v>
      </c>
      <c r="AM2940" s="51">
        <f t="shared" si="574"/>
        <v>0</v>
      </c>
      <c r="AN2940" s="51">
        <f t="shared" si="575"/>
        <v>0</v>
      </c>
    </row>
    <row r="2941" spans="1:40" x14ac:dyDescent="0.25">
      <c r="A2941" s="17"/>
      <c r="B2941" s="17"/>
      <c r="C2941" s="35"/>
      <c r="D2941" s="17"/>
      <c r="E2941" s="17"/>
      <c r="F2941" s="17"/>
      <c r="G2941" s="62">
        <f t="shared" si="576"/>
        <v>0</v>
      </c>
      <c r="H2941" s="17"/>
      <c r="I2941" s="17"/>
      <c r="J2941" s="17"/>
      <c r="K2941" s="17"/>
      <c r="L2941" s="17"/>
      <c r="M2941" s="17"/>
      <c r="N2941" s="17"/>
      <c r="O2941" s="17"/>
      <c r="P2941" s="115"/>
      <c r="Q2941" s="62">
        <f>IF(C2941&gt;A_Stammdaten!$B$12,0,SUM(G2941,H2941,J2941,K2941,M2941,N2941)-SUM(I2941,L2941,O2941,P2941))</f>
        <v>0</v>
      </c>
      <c r="R2941" s="17"/>
      <c r="S2941" s="17"/>
      <c r="T2941" s="17"/>
      <c r="U2941" s="62">
        <f t="shared" si="568"/>
        <v>0</v>
      </c>
      <c r="V2941" s="63">
        <f>IF(ISBLANK($B2941),0,VLOOKUP($B2941,Listen!$A$2:$C$45,2,FALSE))</f>
        <v>0</v>
      </c>
      <c r="W2941" s="63">
        <f>IF(ISBLANK($B2941),0,VLOOKUP($B2941,Listen!$A$2:$C$45,3,FALSE))</f>
        <v>0</v>
      </c>
      <c r="X2941" s="49">
        <f t="shared" si="580"/>
        <v>0</v>
      </c>
      <c r="Y2941" s="49">
        <f t="shared" si="579"/>
        <v>0</v>
      </c>
      <c r="Z2941" s="49">
        <f t="shared" si="579"/>
        <v>0</v>
      </c>
      <c r="AA2941" s="49">
        <f t="shared" si="579"/>
        <v>0</v>
      </c>
      <c r="AB2941" s="49">
        <f t="shared" si="579"/>
        <v>0</v>
      </c>
      <c r="AC2941" s="49">
        <f t="shared" si="579"/>
        <v>0</v>
      </c>
      <c r="AD2941" s="49">
        <f t="shared" si="579"/>
        <v>0</v>
      </c>
      <c r="AE2941" s="51">
        <f t="shared" si="578"/>
        <v>0</v>
      </c>
      <c r="AF2941" s="51">
        <f>IF(C2941=A_Stammdaten!$B$12,D_SAV!$U2941-D_SAV!$AG2941,HLOOKUP(A_Stammdaten!$B$12-1,$AH$4:$AN$4004,ROW(C2941)-3,FALSE)-$AG2941)</f>
        <v>0</v>
      </c>
      <c r="AG2941" s="51">
        <f>HLOOKUP(A_Stammdaten!$B$12,$AH$4:$AN$4004,ROW(C2941)-3,FALSE)</f>
        <v>0</v>
      </c>
      <c r="AH2941" s="51">
        <f t="shared" si="569"/>
        <v>0</v>
      </c>
      <c r="AI2941" s="51">
        <f t="shared" si="570"/>
        <v>0</v>
      </c>
      <c r="AJ2941" s="51">
        <f t="shared" si="571"/>
        <v>0</v>
      </c>
      <c r="AK2941" s="51">
        <f t="shared" si="572"/>
        <v>0</v>
      </c>
      <c r="AL2941" s="51">
        <f t="shared" si="573"/>
        <v>0</v>
      </c>
      <c r="AM2941" s="51">
        <f t="shared" si="574"/>
        <v>0</v>
      </c>
      <c r="AN2941" s="51">
        <f t="shared" si="575"/>
        <v>0</v>
      </c>
    </row>
    <row r="2942" spans="1:40" x14ac:dyDescent="0.25">
      <c r="A2942" s="17"/>
      <c r="B2942" s="17"/>
      <c r="C2942" s="35"/>
      <c r="D2942" s="17"/>
      <c r="E2942" s="17"/>
      <c r="F2942" s="17"/>
      <c r="G2942" s="62">
        <f t="shared" si="576"/>
        <v>0</v>
      </c>
      <c r="H2942" s="17"/>
      <c r="I2942" s="17"/>
      <c r="J2942" s="17"/>
      <c r="K2942" s="17"/>
      <c r="L2942" s="17"/>
      <c r="M2942" s="17"/>
      <c r="N2942" s="17"/>
      <c r="O2942" s="17"/>
      <c r="P2942" s="115"/>
      <c r="Q2942" s="62">
        <f>IF(C2942&gt;A_Stammdaten!$B$12,0,SUM(G2942,H2942,J2942,K2942,M2942,N2942)-SUM(I2942,L2942,O2942,P2942))</f>
        <v>0</v>
      </c>
      <c r="R2942" s="17"/>
      <c r="S2942" s="17"/>
      <c r="T2942" s="17"/>
      <c r="U2942" s="62">
        <f t="shared" si="568"/>
        <v>0</v>
      </c>
      <c r="V2942" s="63">
        <f>IF(ISBLANK($B2942),0,VLOOKUP($B2942,Listen!$A$2:$C$45,2,FALSE))</f>
        <v>0</v>
      </c>
      <c r="W2942" s="63">
        <f>IF(ISBLANK($B2942),0,VLOOKUP($B2942,Listen!$A$2:$C$45,3,FALSE))</f>
        <v>0</v>
      </c>
      <c r="X2942" s="49">
        <f t="shared" si="580"/>
        <v>0</v>
      </c>
      <c r="Y2942" s="49">
        <f t="shared" si="579"/>
        <v>0</v>
      </c>
      <c r="Z2942" s="49">
        <f t="shared" si="579"/>
        <v>0</v>
      </c>
      <c r="AA2942" s="49">
        <f t="shared" si="579"/>
        <v>0</v>
      </c>
      <c r="AB2942" s="49">
        <f t="shared" si="579"/>
        <v>0</v>
      </c>
      <c r="AC2942" s="49">
        <f t="shared" si="579"/>
        <v>0</v>
      </c>
      <c r="AD2942" s="49">
        <f t="shared" si="579"/>
        <v>0</v>
      </c>
      <c r="AE2942" s="51">
        <f t="shared" si="578"/>
        <v>0</v>
      </c>
      <c r="AF2942" s="51">
        <f>IF(C2942=A_Stammdaten!$B$12,D_SAV!$U2942-D_SAV!$AG2942,HLOOKUP(A_Stammdaten!$B$12-1,$AH$4:$AN$4004,ROW(C2942)-3,FALSE)-$AG2942)</f>
        <v>0</v>
      </c>
      <c r="AG2942" s="51">
        <f>HLOOKUP(A_Stammdaten!$B$12,$AH$4:$AN$4004,ROW(C2942)-3,FALSE)</f>
        <v>0</v>
      </c>
      <c r="AH2942" s="51">
        <f t="shared" si="569"/>
        <v>0</v>
      </c>
      <c r="AI2942" s="51">
        <f t="shared" si="570"/>
        <v>0</v>
      </c>
      <c r="AJ2942" s="51">
        <f t="shared" si="571"/>
        <v>0</v>
      </c>
      <c r="AK2942" s="51">
        <f t="shared" si="572"/>
        <v>0</v>
      </c>
      <c r="AL2942" s="51">
        <f t="shared" si="573"/>
        <v>0</v>
      </c>
      <c r="AM2942" s="51">
        <f t="shared" si="574"/>
        <v>0</v>
      </c>
      <c r="AN2942" s="51">
        <f t="shared" si="575"/>
        <v>0</v>
      </c>
    </row>
    <row r="2943" spans="1:40" x14ac:dyDescent="0.25">
      <c r="A2943" s="17"/>
      <c r="B2943" s="17"/>
      <c r="C2943" s="35"/>
      <c r="D2943" s="17"/>
      <c r="E2943" s="17"/>
      <c r="F2943" s="17"/>
      <c r="G2943" s="62">
        <f t="shared" si="576"/>
        <v>0</v>
      </c>
      <c r="H2943" s="17"/>
      <c r="I2943" s="17"/>
      <c r="J2943" s="17"/>
      <c r="K2943" s="17"/>
      <c r="L2943" s="17"/>
      <c r="M2943" s="17"/>
      <c r="N2943" s="17"/>
      <c r="O2943" s="17"/>
      <c r="P2943" s="115"/>
      <c r="Q2943" s="62">
        <f>IF(C2943&gt;A_Stammdaten!$B$12,0,SUM(G2943,H2943,J2943,K2943,M2943,N2943)-SUM(I2943,L2943,O2943,P2943))</f>
        <v>0</v>
      </c>
      <c r="R2943" s="17"/>
      <c r="S2943" s="17"/>
      <c r="T2943" s="17"/>
      <c r="U2943" s="62">
        <f t="shared" si="568"/>
        <v>0</v>
      </c>
      <c r="V2943" s="63">
        <f>IF(ISBLANK($B2943),0,VLOOKUP($B2943,Listen!$A$2:$C$45,2,FALSE))</f>
        <v>0</v>
      </c>
      <c r="W2943" s="63">
        <f>IF(ISBLANK($B2943),0,VLOOKUP($B2943,Listen!$A$2:$C$45,3,FALSE))</f>
        <v>0</v>
      </c>
      <c r="X2943" s="49">
        <f t="shared" si="580"/>
        <v>0</v>
      </c>
      <c r="Y2943" s="49">
        <f t="shared" si="579"/>
        <v>0</v>
      </c>
      <c r="Z2943" s="49">
        <f t="shared" si="579"/>
        <v>0</v>
      </c>
      <c r="AA2943" s="49">
        <f t="shared" si="579"/>
        <v>0</v>
      </c>
      <c r="AB2943" s="49">
        <f t="shared" si="579"/>
        <v>0</v>
      </c>
      <c r="AC2943" s="49">
        <f t="shared" si="579"/>
        <v>0</v>
      </c>
      <c r="AD2943" s="49">
        <f t="shared" si="579"/>
        <v>0</v>
      </c>
      <c r="AE2943" s="51">
        <f t="shared" si="578"/>
        <v>0</v>
      </c>
      <c r="AF2943" s="51">
        <f>IF(C2943=A_Stammdaten!$B$12,D_SAV!$U2943-D_SAV!$AG2943,HLOOKUP(A_Stammdaten!$B$12-1,$AH$4:$AN$4004,ROW(C2943)-3,FALSE)-$AG2943)</f>
        <v>0</v>
      </c>
      <c r="AG2943" s="51">
        <f>HLOOKUP(A_Stammdaten!$B$12,$AH$4:$AN$4004,ROW(C2943)-3,FALSE)</f>
        <v>0</v>
      </c>
      <c r="AH2943" s="51">
        <f t="shared" si="569"/>
        <v>0</v>
      </c>
      <c r="AI2943" s="51">
        <f t="shared" si="570"/>
        <v>0</v>
      </c>
      <c r="AJ2943" s="51">
        <f t="shared" si="571"/>
        <v>0</v>
      </c>
      <c r="AK2943" s="51">
        <f t="shared" si="572"/>
        <v>0</v>
      </c>
      <c r="AL2943" s="51">
        <f t="shared" si="573"/>
        <v>0</v>
      </c>
      <c r="AM2943" s="51">
        <f t="shared" si="574"/>
        <v>0</v>
      </c>
      <c r="AN2943" s="51">
        <f t="shared" si="575"/>
        <v>0</v>
      </c>
    </row>
    <row r="2944" spans="1:40" x14ac:dyDescent="0.25">
      <c r="A2944" s="17"/>
      <c r="B2944" s="17"/>
      <c r="C2944" s="35"/>
      <c r="D2944" s="17"/>
      <c r="E2944" s="17"/>
      <c r="F2944" s="17"/>
      <c r="G2944" s="62">
        <f t="shared" si="576"/>
        <v>0</v>
      </c>
      <c r="H2944" s="17"/>
      <c r="I2944" s="17"/>
      <c r="J2944" s="17"/>
      <c r="K2944" s="17"/>
      <c r="L2944" s="17"/>
      <c r="M2944" s="17"/>
      <c r="N2944" s="17"/>
      <c r="O2944" s="17"/>
      <c r="P2944" s="115"/>
      <c r="Q2944" s="62">
        <f>IF(C2944&gt;A_Stammdaten!$B$12,0,SUM(G2944,H2944,J2944,K2944,M2944,N2944)-SUM(I2944,L2944,O2944,P2944))</f>
        <v>0</v>
      </c>
      <c r="R2944" s="17"/>
      <c r="S2944" s="17"/>
      <c r="T2944" s="17"/>
      <c r="U2944" s="62">
        <f t="shared" si="568"/>
        <v>0</v>
      </c>
      <c r="V2944" s="63">
        <f>IF(ISBLANK($B2944),0,VLOOKUP($B2944,Listen!$A$2:$C$45,2,FALSE))</f>
        <v>0</v>
      </c>
      <c r="W2944" s="63">
        <f>IF(ISBLANK($B2944),0,VLOOKUP($B2944,Listen!$A$2:$C$45,3,FALSE))</f>
        <v>0</v>
      </c>
      <c r="X2944" s="49">
        <f t="shared" si="580"/>
        <v>0</v>
      </c>
      <c r="Y2944" s="49">
        <f t="shared" si="579"/>
        <v>0</v>
      </c>
      <c r="Z2944" s="49">
        <f t="shared" si="579"/>
        <v>0</v>
      </c>
      <c r="AA2944" s="49">
        <f t="shared" si="579"/>
        <v>0</v>
      </c>
      <c r="AB2944" s="49">
        <f t="shared" si="579"/>
        <v>0</v>
      </c>
      <c r="AC2944" s="49">
        <f t="shared" si="579"/>
        <v>0</v>
      </c>
      <c r="AD2944" s="49">
        <f t="shared" si="579"/>
        <v>0</v>
      </c>
      <c r="AE2944" s="51">
        <f t="shared" si="578"/>
        <v>0</v>
      </c>
      <c r="AF2944" s="51">
        <f>IF(C2944=A_Stammdaten!$B$12,D_SAV!$U2944-D_SAV!$AG2944,HLOOKUP(A_Stammdaten!$B$12-1,$AH$4:$AN$4004,ROW(C2944)-3,FALSE)-$AG2944)</f>
        <v>0</v>
      </c>
      <c r="AG2944" s="51">
        <f>HLOOKUP(A_Stammdaten!$B$12,$AH$4:$AN$4004,ROW(C2944)-3,FALSE)</f>
        <v>0</v>
      </c>
      <c r="AH2944" s="51">
        <f t="shared" si="569"/>
        <v>0</v>
      </c>
      <c r="AI2944" s="51">
        <f t="shared" si="570"/>
        <v>0</v>
      </c>
      <c r="AJ2944" s="51">
        <f t="shared" si="571"/>
        <v>0</v>
      </c>
      <c r="AK2944" s="51">
        <f t="shared" si="572"/>
        <v>0</v>
      </c>
      <c r="AL2944" s="51">
        <f t="shared" si="573"/>
        <v>0</v>
      </c>
      <c r="AM2944" s="51">
        <f t="shared" si="574"/>
        <v>0</v>
      </c>
      <c r="AN2944" s="51">
        <f t="shared" si="575"/>
        <v>0</v>
      </c>
    </row>
    <row r="2945" spans="1:40" x14ac:dyDescent="0.25">
      <c r="A2945" s="17"/>
      <c r="B2945" s="17"/>
      <c r="C2945" s="35"/>
      <c r="D2945" s="17"/>
      <c r="E2945" s="17"/>
      <c r="F2945" s="17"/>
      <c r="G2945" s="62">
        <f t="shared" si="576"/>
        <v>0</v>
      </c>
      <c r="H2945" s="17"/>
      <c r="I2945" s="17"/>
      <c r="J2945" s="17"/>
      <c r="K2945" s="17"/>
      <c r="L2945" s="17"/>
      <c r="M2945" s="17"/>
      <c r="N2945" s="17"/>
      <c r="O2945" s="17"/>
      <c r="P2945" s="115"/>
      <c r="Q2945" s="62">
        <f>IF(C2945&gt;A_Stammdaten!$B$12,0,SUM(G2945,H2945,J2945,K2945,M2945,N2945)-SUM(I2945,L2945,O2945,P2945))</f>
        <v>0</v>
      </c>
      <c r="R2945" s="17"/>
      <c r="S2945" s="17"/>
      <c r="T2945" s="17"/>
      <c r="U2945" s="62">
        <f t="shared" si="568"/>
        <v>0</v>
      </c>
      <c r="V2945" s="63">
        <f>IF(ISBLANK($B2945),0,VLOOKUP($B2945,Listen!$A$2:$C$45,2,FALSE))</f>
        <v>0</v>
      </c>
      <c r="W2945" s="63">
        <f>IF(ISBLANK($B2945),0,VLOOKUP($B2945,Listen!$A$2:$C$45,3,FALSE))</f>
        <v>0</v>
      </c>
      <c r="X2945" s="49">
        <f t="shared" si="580"/>
        <v>0</v>
      </c>
      <c r="Y2945" s="49">
        <f t="shared" si="579"/>
        <v>0</v>
      </c>
      <c r="Z2945" s="49">
        <f t="shared" si="579"/>
        <v>0</v>
      </c>
      <c r="AA2945" s="49">
        <f t="shared" si="579"/>
        <v>0</v>
      </c>
      <c r="AB2945" s="49">
        <f t="shared" si="579"/>
        <v>0</v>
      </c>
      <c r="AC2945" s="49">
        <f t="shared" si="579"/>
        <v>0</v>
      </c>
      <c r="AD2945" s="49">
        <f t="shared" si="579"/>
        <v>0</v>
      </c>
      <c r="AE2945" s="51">
        <f t="shared" si="578"/>
        <v>0</v>
      </c>
      <c r="AF2945" s="51">
        <f>IF(C2945=A_Stammdaten!$B$12,D_SAV!$U2945-D_SAV!$AG2945,HLOOKUP(A_Stammdaten!$B$12-1,$AH$4:$AN$4004,ROW(C2945)-3,FALSE)-$AG2945)</f>
        <v>0</v>
      </c>
      <c r="AG2945" s="51">
        <f>HLOOKUP(A_Stammdaten!$B$12,$AH$4:$AN$4004,ROW(C2945)-3,FALSE)</f>
        <v>0</v>
      </c>
      <c r="AH2945" s="51">
        <f t="shared" si="569"/>
        <v>0</v>
      </c>
      <c r="AI2945" s="51">
        <f t="shared" si="570"/>
        <v>0</v>
      </c>
      <c r="AJ2945" s="51">
        <f t="shared" si="571"/>
        <v>0</v>
      </c>
      <c r="AK2945" s="51">
        <f t="shared" si="572"/>
        <v>0</v>
      </c>
      <c r="AL2945" s="51">
        <f t="shared" si="573"/>
        <v>0</v>
      </c>
      <c r="AM2945" s="51">
        <f t="shared" si="574"/>
        <v>0</v>
      </c>
      <c r="AN2945" s="51">
        <f t="shared" si="575"/>
        <v>0</v>
      </c>
    </row>
    <row r="2946" spans="1:40" x14ac:dyDescent="0.25">
      <c r="A2946" s="17"/>
      <c r="B2946" s="17"/>
      <c r="C2946" s="35"/>
      <c r="D2946" s="17"/>
      <c r="E2946" s="17"/>
      <c r="F2946" s="17"/>
      <c r="G2946" s="62">
        <f t="shared" si="576"/>
        <v>0</v>
      </c>
      <c r="H2946" s="17"/>
      <c r="I2946" s="17"/>
      <c r="J2946" s="17"/>
      <c r="K2946" s="17"/>
      <c r="L2946" s="17"/>
      <c r="M2946" s="17"/>
      <c r="N2946" s="17"/>
      <c r="O2946" s="17"/>
      <c r="P2946" s="115"/>
      <c r="Q2946" s="62">
        <f>IF(C2946&gt;A_Stammdaten!$B$12,0,SUM(G2946,H2946,J2946,K2946,M2946,N2946)-SUM(I2946,L2946,O2946,P2946))</f>
        <v>0</v>
      </c>
      <c r="R2946" s="17"/>
      <c r="S2946" s="17"/>
      <c r="T2946" s="17"/>
      <c r="U2946" s="62">
        <f t="shared" si="568"/>
        <v>0</v>
      </c>
      <c r="V2946" s="63">
        <f>IF(ISBLANK($B2946),0,VLOOKUP($B2946,Listen!$A$2:$C$45,2,FALSE))</f>
        <v>0</v>
      </c>
      <c r="W2946" s="63">
        <f>IF(ISBLANK($B2946),0,VLOOKUP($B2946,Listen!$A$2:$C$45,3,FALSE))</f>
        <v>0</v>
      </c>
      <c r="X2946" s="49">
        <f t="shared" si="580"/>
        <v>0</v>
      </c>
      <c r="Y2946" s="49">
        <f t="shared" si="579"/>
        <v>0</v>
      </c>
      <c r="Z2946" s="49">
        <f t="shared" si="579"/>
        <v>0</v>
      </c>
      <c r="AA2946" s="49">
        <f t="shared" si="579"/>
        <v>0</v>
      </c>
      <c r="AB2946" s="49">
        <f t="shared" si="579"/>
        <v>0</v>
      </c>
      <c r="AC2946" s="49">
        <f t="shared" si="579"/>
        <v>0</v>
      </c>
      <c r="AD2946" s="49">
        <f t="shared" si="579"/>
        <v>0</v>
      </c>
      <c r="AE2946" s="51">
        <f t="shared" si="578"/>
        <v>0</v>
      </c>
      <c r="AF2946" s="51">
        <f>IF(C2946=A_Stammdaten!$B$12,D_SAV!$U2946-D_SAV!$AG2946,HLOOKUP(A_Stammdaten!$B$12-1,$AH$4:$AN$4004,ROW(C2946)-3,FALSE)-$AG2946)</f>
        <v>0</v>
      </c>
      <c r="AG2946" s="51">
        <f>HLOOKUP(A_Stammdaten!$B$12,$AH$4:$AN$4004,ROW(C2946)-3,FALSE)</f>
        <v>0</v>
      </c>
      <c r="AH2946" s="51">
        <f t="shared" si="569"/>
        <v>0</v>
      </c>
      <c r="AI2946" s="51">
        <f t="shared" si="570"/>
        <v>0</v>
      </c>
      <c r="AJ2946" s="51">
        <f t="shared" si="571"/>
        <v>0</v>
      </c>
      <c r="AK2946" s="51">
        <f t="shared" si="572"/>
        <v>0</v>
      </c>
      <c r="AL2946" s="51">
        <f t="shared" si="573"/>
        <v>0</v>
      </c>
      <c r="AM2946" s="51">
        <f t="shared" si="574"/>
        <v>0</v>
      </c>
      <c r="AN2946" s="51">
        <f t="shared" si="575"/>
        <v>0</v>
      </c>
    </row>
    <row r="2947" spans="1:40" x14ac:dyDescent="0.25">
      <c r="A2947" s="17"/>
      <c r="B2947" s="17"/>
      <c r="C2947" s="35"/>
      <c r="D2947" s="17"/>
      <c r="E2947" s="17"/>
      <c r="F2947" s="17"/>
      <c r="G2947" s="62">
        <f t="shared" si="576"/>
        <v>0</v>
      </c>
      <c r="H2947" s="17"/>
      <c r="I2947" s="17"/>
      <c r="J2947" s="17"/>
      <c r="K2947" s="17"/>
      <c r="L2947" s="17"/>
      <c r="M2947" s="17"/>
      <c r="N2947" s="17"/>
      <c r="O2947" s="17"/>
      <c r="P2947" s="115"/>
      <c r="Q2947" s="62">
        <f>IF(C2947&gt;A_Stammdaten!$B$12,0,SUM(G2947,H2947,J2947,K2947,M2947,N2947)-SUM(I2947,L2947,O2947,P2947))</f>
        <v>0</v>
      </c>
      <c r="R2947" s="17"/>
      <c r="S2947" s="17"/>
      <c r="T2947" s="17"/>
      <c r="U2947" s="62">
        <f t="shared" si="568"/>
        <v>0</v>
      </c>
      <c r="V2947" s="63">
        <f>IF(ISBLANK($B2947),0,VLOOKUP($B2947,Listen!$A$2:$C$45,2,FALSE))</f>
        <v>0</v>
      </c>
      <c r="W2947" s="63">
        <f>IF(ISBLANK($B2947),0,VLOOKUP($B2947,Listen!$A$2:$C$45,3,FALSE))</f>
        <v>0</v>
      </c>
      <c r="X2947" s="49">
        <f t="shared" si="580"/>
        <v>0</v>
      </c>
      <c r="Y2947" s="49">
        <f t="shared" si="579"/>
        <v>0</v>
      </c>
      <c r="Z2947" s="49">
        <f t="shared" si="579"/>
        <v>0</v>
      </c>
      <c r="AA2947" s="49">
        <f t="shared" si="579"/>
        <v>0</v>
      </c>
      <c r="AB2947" s="49">
        <f t="shared" si="579"/>
        <v>0</v>
      </c>
      <c r="AC2947" s="49">
        <f t="shared" si="579"/>
        <v>0</v>
      </c>
      <c r="AD2947" s="49">
        <f t="shared" si="579"/>
        <v>0</v>
      </c>
      <c r="AE2947" s="51">
        <f t="shared" si="578"/>
        <v>0</v>
      </c>
      <c r="AF2947" s="51">
        <f>IF(C2947=A_Stammdaten!$B$12,D_SAV!$U2947-D_SAV!$AG2947,HLOOKUP(A_Stammdaten!$B$12-1,$AH$4:$AN$4004,ROW(C2947)-3,FALSE)-$AG2947)</f>
        <v>0</v>
      </c>
      <c r="AG2947" s="51">
        <f>HLOOKUP(A_Stammdaten!$B$12,$AH$4:$AN$4004,ROW(C2947)-3,FALSE)</f>
        <v>0</v>
      </c>
      <c r="AH2947" s="51">
        <f t="shared" si="569"/>
        <v>0</v>
      </c>
      <c r="AI2947" s="51">
        <f t="shared" si="570"/>
        <v>0</v>
      </c>
      <c r="AJ2947" s="51">
        <f t="shared" si="571"/>
        <v>0</v>
      </c>
      <c r="AK2947" s="51">
        <f t="shared" si="572"/>
        <v>0</v>
      </c>
      <c r="AL2947" s="51">
        <f t="shared" si="573"/>
        <v>0</v>
      </c>
      <c r="AM2947" s="51">
        <f t="shared" si="574"/>
        <v>0</v>
      </c>
      <c r="AN2947" s="51">
        <f t="shared" si="575"/>
        <v>0</v>
      </c>
    </row>
    <row r="2948" spans="1:40" x14ac:dyDescent="0.25">
      <c r="A2948" s="17"/>
      <c r="B2948" s="17"/>
      <c r="C2948" s="35"/>
      <c r="D2948" s="17"/>
      <c r="E2948" s="17"/>
      <c r="F2948" s="17"/>
      <c r="G2948" s="62">
        <f t="shared" si="576"/>
        <v>0</v>
      </c>
      <c r="H2948" s="17"/>
      <c r="I2948" s="17"/>
      <c r="J2948" s="17"/>
      <c r="K2948" s="17"/>
      <c r="L2948" s="17"/>
      <c r="M2948" s="17"/>
      <c r="N2948" s="17"/>
      <c r="O2948" s="17"/>
      <c r="P2948" s="115"/>
      <c r="Q2948" s="62">
        <f>IF(C2948&gt;A_Stammdaten!$B$12,0,SUM(G2948,H2948,J2948,K2948,M2948,N2948)-SUM(I2948,L2948,O2948,P2948))</f>
        <v>0</v>
      </c>
      <c r="R2948" s="17"/>
      <c r="S2948" s="17"/>
      <c r="T2948" s="17"/>
      <c r="U2948" s="62">
        <f t="shared" si="568"/>
        <v>0</v>
      </c>
      <c r="V2948" s="63">
        <f>IF(ISBLANK($B2948),0,VLOOKUP($B2948,Listen!$A$2:$C$45,2,FALSE))</f>
        <v>0</v>
      </c>
      <c r="W2948" s="63">
        <f>IF(ISBLANK($B2948),0,VLOOKUP($B2948,Listen!$A$2:$C$45,3,FALSE))</f>
        <v>0</v>
      </c>
      <c r="X2948" s="49">
        <f t="shared" si="580"/>
        <v>0</v>
      </c>
      <c r="Y2948" s="49">
        <f t="shared" si="579"/>
        <v>0</v>
      </c>
      <c r="Z2948" s="49">
        <f t="shared" si="579"/>
        <v>0</v>
      </c>
      <c r="AA2948" s="49">
        <f t="shared" si="579"/>
        <v>0</v>
      </c>
      <c r="AB2948" s="49">
        <f t="shared" si="579"/>
        <v>0</v>
      </c>
      <c r="AC2948" s="49">
        <f t="shared" si="579"/>
        <v>0</v>
      </c>
      <c r="AD2948" s="49">
        <f t="shared" si="579"/>
        <v>0</v>
      </c>
      <c r="AE2948" s="51">
        <f t="shared" si="578"/>
        <v>0</v>
      </c>
      <c r="AF2948" s="51">
        <f>IF(C2948=A_Stammdaten!$B$12,D_SAV!$U2948-D_SAV!$AG2948,HLOOKUP(A_Stammdaten!$B$12-1,$AH$4:$AN$4004,ROW(C2948)-3,FALSE)-$AG2948)</f>
        <v>0</v>
      </c>
      <c r="AG2948" s="51">
        <f>HLOOKUP(A_Stammdaten!$B$12,$AH$4:$AN$4004,ROW(C2948)-3,FALSE)</f>
        <v>0</v>
      </c>
      <c r="AH2948" s="51">
        <f t="shared" si="569"/>
        <v>0</v>
      </c>
      <c r="AI2948" s="51">
        <f t="shared" si="570"/>
        <v>0</v>
      </c>
      <c r="AJ2948" s="51">
        <f t="shared" si="571"/>
        <v>0</v>
      </c>
      <c r="AK2948" s="51">
        <f t="shared" si="572"/>
        <v>0</v>
      </c>
      <c r="AL2948" s="51">
        <f t="shared" si="573"/>
        <v>0</v>
      </c>
      <c r="AM2948" s="51">
        <f t="shared" si="574"/>
        <v>0</v>
      </c>
      <c r="AN2948" s="51">
        <f t="shared" si="575"/>
        <v>0</v>
      </c>
    </row>
    <row r="2949" spans="1:40" x14ac:dyDescent="0.25">
      <c r="A2949" s="17"/>
      <c r="B2949" s="17"/>
      <c r="C2949" s="35"/>
      <c r="D2949" s="17"/>
      <c r="E2949" s="17"/>
      <c r="F2949" s="17"/>
      <c r="G2949" s="62">
        <f t="shared" si="576"/>
        <v>0</v>
      </c>
      <c r="H2949" s="17"/>
      <c r="I2949" s="17"/>
      <c r="J2949" s="17"/>
      <c r="K2949" s="17"/>
      <c r="L2949" s="17"/>
      <c r="M2949" s="17"/>
      <c r="N2949" s="17"/>
      <c r="O2949" s="17"/>
      <c r="P2949" s="115"/>
      <c r="Q2949" s="62">
        <f>IF(C2949&gt;A_Stammdaten!$B$12,0,SUM(G2949,H2949,J2949,K2949,M2949,N2949)-SUM(I2949,L2949,O2949,P2949))</f>
        <v>0</v>
      </c>
      <c r="R2949" s="17"/>
      <c r="S2949" s="17"/>
      <c r="T2949" s="17"/>
      <c r="U2949" s="62">
        <f t="shared" ref="U2949:U3012" si="581">Q2949-SUM(R2949:T2949)</f>
        <v>0</v>
      </c>
      <c r="V2949" s="63">
        <f>IF(ISBLANK($B2949),0,VLOOKUP($B2949,Listen!$A$2:$C$45,2,FALSE))</f>
        <v>0</v>
      </c>
      <c r="W2949" s="63">
        <f>IF(ISBLANK($B2949),0,VLOOKUP($B2949,Listen!$A$2:$C$45,3,FALSE))</f>
        <v>0</v>
      </c>
      <c r="X2949" s="49">
        <f t="shared" si="580"/>
        <v>0</v>
      </c>
      <c r="Y2949" s="49">
        <f t="shared" si="579"/>
        <v>0</v>
      </c>
      <c r="Z2949" s="49">
        <f t="shared" si="579"/>
        <v>0</v>
      </c>
      <c r="AA2949" s="49">
        <f t="shared" si="579"/>
        <v>0</v>
      </c>
      <c r="AB2949" s="49">
        <f t="shared" si="579"/>
        <v>0</v>
      </c>
      <c r="AC2949" s="49">
        <f t="shared" si="579"/>
        <v>0</v>
      </c>
      <c r="AD2949" s="49">
        <f t="shared" si="579"/>
        <v>0</v>
      </c>
      <c r="AE2949" s="51">
        <f t="shared" si="578"/>
        <v>0</v>
      </c>
      <c r="AF2949" s="51">
        <f>IF(C2949=A_Stammdaten!$B$12,D_SAV!$U2949-D_SAV!$AG2949,HLOOKUP(A_Stammdaten!$B$12-1,$AH$4:$AN$4004,ROW(C2949)-3,FALSE)-$AG2949)</f>
        <v>0</v>
      </c>
      <c r="AG2949" s="51">
        <f>HLOOKUP(A_Stammdaten!$B$12,$AH$4:$AN$4004,ROW(C2949)-3,FALSE)</f>
        <v>0</v>
      </c>
      <c r="AH2949" s="51">
        <f t="shared" ref="AH2949:AH3012" si="582">IF(OR($C2949=0,$U2949=0),0,IF($C2949&lt;=AH$4,$U2949-$U2949/X2949*(AH$4-$C2949+1),0))</f>
        <v>0</v>
      </c>
      <c r="AI2949" s="51">
        <f t="shared" ref="AI2949:AI3012" si="583">IF(OR($C2949=0,$U2949=0,Y2949-(AI$4-$C2949)=0),0,IF($C2949&lt;AI$4,AH2949-AH2949/(Y2949-(AI$4-$C2949)),IF($C2949=AI$4,$U2949-$U2949/Y2949,0)))</f>
        <v>0</v>
      </c>
      <c r="AJ2949" s="51">
        <f t="shared" ref="AJ2949:AJ3012" si="584">IF(OR($C2949=0,$U2949=0,Z2949-(AJ$4-$C2949)=0),0,IF($C2949&lt;AJ$4,AI2949-AI2949/(Z2949-(AJ$4-$C2949)),IF($C2949=AJ$4,$U2949-$U2949/Z2949,0)))</f>
        <v>0</v>
      </c>
      <c r="AK2949" s="51">
        <f t="shared" ref="AK2949:AK3012" si="585">IF(OR($C2949=0,$U2949=0,AA2949-(AK$4-$C2949)=0),0,IF($C2949&lt;AK$4,AJ2949-AJ2949/(AA2949-(AK$4-$C2949)),IF($C2949=AK$4,$U2949-$U2949/AA2949,0)))</f>
        <v>0</v>
      </c>
      <c r="AL2949" s="51">
        <f t="shared" ref="AL2949:AL3012" si="586">IF(OR($C2949=0,$U2949=0,AB2949-(AL$4-$C2949)=0),0,IF($C2949&lt;AL$4,AK2949-AK2949/(AB2949-(AL$4-$C2949)),IF($C2949=AL$4,$U2949-$U2949/AB2949,0)))</f>
        <v>0</v>
      </c>
      <c r="AM2949" s="51">
        <f t="shared" ref="AM2949:AM3012" si="587">IF(OR($C2949=0,$U2949=0,AC2949-(AM$4-$C2949)=0),0,IF($C2949&lt;AM$4,AL2949-AL2949/(AC2949-(AM$4-$C2949)),IF($C2949=AM$4,$U2949-$U2949/AC2949,0)))</f>
        <v>0</v>
      </c>
      <c r="AN2949" s="51">
        <f t="shared" ref="AN2949:AN3012" si="588">IF(OR($C2949=0,$U2949=0,AD2949-(AN$4-$C2949)=0),0,IF($C2949&lt;AN$4,AM2949-AM2949/(AD2949-(AN$4-$C2949)),IF($C2949=AN$4,$U2949-$U2949/AD2949,0)))</f>
        <v>0</v>
      </c>
    </row>
    <row r="2950" spans="1:40" x14ac:dyDescent="0.25">
      <c r="A2950" s="17"/>
      <c r="B2950" s="17"/>
      <c r="C2950" s="35"/>
      <c r="D2950" s="17"/>
      <c r="E2950" s="17"/>
      <c r="F2950" s="17"/>
      <c r="G2950" s="62">
        <f t="shared" ref="G2950:G3013" si="589">D2950*E2950/100</f>
        <v>0</v>
      </c>
      <c r="H2950" s="17"/>
      <c r="I2950" s="17"/>
      <c r="J2950" s="17"/>
      <c r="K2950" s="17"/>
      <c r="L2950" s="17"/>
      <c r="M2950" s="17"/>
      <c r="N2950" s="17"/>
      <c r="O2950" s="17"/>
      <c r="P2950" s="115"/>
      <c r="Q2950" s="62">
        <f>IF(C2950&gt;A_Stammdaten!$B$12,0,SUM(G2950,H2950,J2950,K2950,M2950,N2950)-SUM(I2950,L2950,O2950,P2950))</f>
        <v>0</v>
      </c>
      <c r="R2950" s="17"/>
      <c r="S2950" s="17"/>
      <c r="T2950" s="17"/>
      <c r="U2950" s="62">
        <f t="shared" si="581"/>
        <v>0</v>
      </c>
      <c r="V2950" s="63">
        <f>IF(ISBLANK($B2950),0,VLOOKUP($B2950,Listen!$A$2:$C$45,2,FALSE))</f>
        <v>0</v>
      </c>
      <c r="W2950" s="63">
        <f>IF(ISBLANK($B2950),0,VLOOKUP($B2950,Listen!$A$2:$C$45,3,FALSE))</f>
        <v>0</v>
      </c>
      <c r="X2950" s="49">
        <f t="shared" si="580"/>
        <v>0</v>
      </c>
      <c r="Y2950" s="49">
        <f t="shared" si="579"/>
        <v>0</v>
      </c>
      <c r="Z2950" s="49">
        <f t="shared" si="579"/>
        <v>0</v>
      </c>
      <c r="AA2950" s="49">
        <f t="shared" si="579"/>
        <v>0</v>
      </c>
      <c r="AB2950" s="49">
        <f t="shared" si="579"/>
        <v>0</v>
      </c>
      <c r="AC2950" s="49">
        <f t="shared" si="579"/>
        <v>0</v>
      </c>
      <c r="AD2950" s="49">
        <f t="shared" si="579"/>
        <v>0</v>
      </c>
      <c r="AE2950" s="51">
        <f t="shared" si="578"/>
        <v>0</v>
      </c>
      <c r="AF2950" s="51">
        <f>IF(C2950=A_Stammdaten!$B$12,D_SAV!$U2950-D_SAV!$AG2950,HLOOKUP(A_Stammdaten!$B$12-1,$AH$4:$AN$4004,ROW(C2950)-3,FALSE)-$AG2950)</f>
        <v>0</v>
      </c>
      <c r="AG2950" s="51">
        <f>HLOOKUP(A_Stammdaten!$B$12,$AH$4:$AN$4004,ROW(C2950)-3,FALSE)</f>
        <v>0</v>
      </c>
      <c r="AH2950" s="51">
        <f t="shared" si="582"/>
        <v>0</v>
      </c>
      <c r="AI2950" s="51">
        <f t="shared" si="583"/>
        <v>0</v>
      </c>
      <c r="AJ2950" s="51">
        <f t="shared" si="584"/>
        <v>0</v>
      </c>
      <c r="AK2950" s="51">
        <f t="shared" si="585"/>
        <v>0</v>
      </c>
      <c r="AL2950" s="51">
        <f t="shared" si="586"/>
        <v>0</v>
      </c>
      <c r="AM2950" s="51">
        <f t="shared" si="587"/>
        <v>0</v>
      </c>
      <c r="AN2950" s="51">
        <f t="shared" si="588"/>
        <v>0</v>
      </c>
    </row>
    <row r="2951" spans="1:40" x14ac:dyDescent="0.25">
      <c r="A2951" s="17"/>
      <c r="B2951" s="17"/>
      <c r="C2951" s="35"/>
      <c r="D2951" s="17"/>
      <c r="E2951" s="17"/>
      <c r="F2951" s="17"/>
      <c r="G2951" s="62">
        <f t="shared" si="589"/>
        <v>0</v>
      </c>
      <c r="H2951" s="17"/>
      <c r="I2951" s="17"/>
      <c r="J2951" s="17"/>
      <c r="K2951" s="17"/>
      <c r="L2951" s="17"/>
      <c r="M2951" s="17"/>
      <c r="N2951" s="17"/>
      <c r="O2951" s="17"/>
      <c r="P2951" s="115"/>
      <c r="Q2951" s="62">
        <f>IF(C2951&gt;A_Stammdaten!$B$12,0,SUM(G2951,H2951,J2951,K2951,M2951,N2951)-SUM(I2951,L2951,O2951,P2951))</f>
        <v>0</v>
      </c>
      <c r="R2951" s="17"/>
      <c r="S2951" s="17"/>
      <c r="T2951" s="17"/>
      <c r="U2951" s="62">
        <f t="shared" si="581"/>
        <v>0</v>
      </c>
      <c r="V2951" s="63">
        <f>IF(ISBLANK($B2951),0,VLOOKUP($B2951,Listen!$A$2:$C$45,2,FALSE))</f>
        <v>0</v>
      </c>
      <c r="W2951" s="63">
        <f>IF(ISBLANK($B2951),0,VLOOKUP($B2951,Listen!$A$2:$C$45,3,FALSE))</f>
        <v>0</v>
      </c>
      <c r="X2951" s="49">
        <f t="shared" si="580"/>
        <v>0</v>
      </c>
      <c r="Y2951" s="49">
        <f t="shared" si="579"/>
        <v>0</v>
      </c>
      <c r="Z2951" s="49">
        <f t="shared" si="579"/>
        <v>0</v>
      </c>
      <c r="AA2951" s="49">
        <f t="shared" si="579"/>
        <v>0</v>
      </c>
      <c r="AB2951" s="49">
        <f t="shared" si="579"/>
        <v>0</v>
      </c>
      <c r="AC2951" s="49">
        <f t="shared" si="579"/>
        <v>0</v>
      </c>
      <c r="AD2951" s="49">
        <f t="shared" si="579"/>
        <v>0</v>
      </c>
      <c r="AE2951" s="51">
        <f t="shared" si="578"/>
        <v>0</v>
      </c>
      <c r="AF2951" s="51">
        <f>IF(C2951=A_Stammdaten!$B$12,D_SAV!$U2951-D_SAV!$AG2951,HLOOKUP(A_Stammdaten!$B$12-1,$AH$4:$AN$4004,ROW(C2951)-3,FALSE)-$AG2951)</f>
        <v>0</v>
      </c>
      <c r="AG2951" s="51">
        <f>HLOOKUP(A_Stammdaten!$B$12,$AH$4:$AN$4004,ROW(C2951)-3,FALSE)</f>
        <v>0</v>
      </c>
      <c r="AH2951" s="51">
        <f t="shared" si="582"/>
        <v>0</v>
      </c>
      <c r="AI2951" s="51">
        <f t="shared" si="583"/>
        <v>0</v>
      </c>
      <c r="AJ2951" s="51">
        <f t="shared" si="584"/>
        <v>0</v>
      </c>
      <c r="AK2951" s="51">
        <f t="shared" si="585"/>
        <v>0</v>
      </c>
      <c r="AL2951" s="51">
        <f t="shared" si="586"/>
        <v>0</v>
      </c>
      <c r="AM2951" s="51">
        <f t="shared" si="587"/>
        <v>0</v>
      </c>
      <c r="AN2951" s="51">
        <f t="shared" si="588"/>
        <v>0</v>
      </c>
    </row>
    <row r="2952" spans="1:40" x14ac:dyDescent="0.25">
      <c r="A2952" s="17"/>
      <c r="B2952" s="17"/>
      <c r="C2952" s="35"/>
      <c r="D2952" s="17"/>
      <c r="E2952" s="17"/>
      <c r="F2952" s="17"/>
      <c r="G2952" s="62">
        <f t="shared" si="589"/>
        <v>0</v>
      </c>
      <c r="H2952" s="17"/>
      <c r="I2952" s="17"/>
      <c r="J2952" s="17"/>
      <c r="K2952" s="17"/>
      <c r="L2952" s="17"/>
      <c r="M2952" s="17"/>
      <c r="N2952" s="17"/>
      <c r="O2952" s="17"/>
      <c r="P2952" s="115"/>
      <c r="Q2952" s="62">
        <f>IF(C2952&gt;A_Stammdaten!$B$12,0,SUM(G2952,H2952,J2952,K2952,M2952,N2952)-SUM(I2952,L2952,O2952,P2952))</f>
        <v>0</v>
      </c>
      <c r="R2952" s="17"/>
      <c r="S2952" s="17"/>
      <c r="T2952" s="17"/>
      <c r="U2952" s="62">
        <f t="shared" si="581"/>
        <v>0</v>
      </c>
      <c r="V2952" s="63">
        <f>IF(ISBLANK($B2952),0,VLOOKUP($B2952,Listen!$A$2:$C$45,2,FALSE))</f>
        <v>0</v>
      </c>
      <c r="W2952" s="63">
        <f>IF(ISBLANK($B2952),0,VLOOKUP($B2952,Listen!$A$2:$C$45,3,FALSE))</f>
        <v>0</v>
      </c>
      <c r="X2952" s="49">
        <f t="shared" si="580"/>
        <v>0</v>
      </c>
      <c r="Y2952" s="49">
        <f t="shared" si="579"/>
        <v>0</v>
      </c>
      <c r="Z2952" s="49">
        <f t="shared" si="579"/>
        <v>0</v>
      </c>
      <c r="AA2952" s="49">
        <f t="shared" si="579"/>
        <v>0</v>
      </c>
      <c r="AB2952" s="49">
        <f t="shared" si="579"/>
        <v>0</v>
      </c>
      <c r="AC2952" s="49">
        <f t="shared" si="579"/>
        <v>0</v>
      </c>
      <c r="AD2952" s="49">
        <f t="shared" si="579"/>
        <v>0</v>
      </c>
      <c r="AE2952" s="51">
        <f t="shared" si="578"/>
        <v>0</v>
      </c>
      <c r="AF2952" s="51">
        <f>IF(C2952=A_Stammdaten!$B$12,D_SAV!$U2952-D_SAV!$AG2952,HLOOKUP(A_Stammdaten!$B$12-1,$AH$4:$AN$4004,ROW(C2952)-3,FALSE)-$AG2952)</f>
        <v>0</v>
      </c>
      <c r="AG2952" s="51">
        <f>HLOOKUP(A_Stammdaten!$B$12,$AH$4:$AN$4004,ROW(C2952)-3,FALSE)</f>
        <v>0</v>
      </c>
      <c r="AH2952" s="51">
        <f t="shared" si="582"/>
        <v>0</v>
      </c>
      <c r="AI2952" s="51">
        <f t="shared" si="583"/>
        <v>0</v>
      </c>
      <c r="AJ2952" s="51">
        <f t="shared" si="584"/>
        <v>0</v>
      </c>
      <c r="AK2952" s="51">
        <f t="shared" si="585"/>
        <v>0</v>
      </c>
      <c r="AL2952" s="51">
        <f t="shared" si="586"/>
        <v>0</v>
      </c>
      <c r="AM2952" s="51">
        <f t="shared" si="587"/>
        <v>0</v>
      </c>
      <c r="AN2952" s="51">
        <f t="shared" si="588"/>
        <v>0</v>
      </c>
    </row>
    <row r="2953" spans="1:40" x14ac:dyDescent="0.25">
      <c r="A2953" s="17"/>
      <c r="B2953" s="17"/>
      <c r="C2953" s="35"/>
      <c r="D2953" s="17"/>
      <c r="E2953" s="17"/>
      <c r="F2953" s="17"/>
      <c r="G2953" s="62">
        <f t="shared" si="589"/>
        <v>0</v>
      </c>
      <c r="H2953" s="17"/>
      <c r="I2953" s="17"/>
      <c r="J2953" s="17"/>
      <c r="K2953" s="17"/>
      <c r="L2953" s="17"/>
      <c r="M2953" s="17"/>
      <c r="N2953" s="17"/>
      <c r="O2953" s="17"/>
      <c r="P2953" s="115"/>
      <c r="Q2953" s="62">
        <f>IF(C2953&gt;A_Stammdaten!$B$12,0,SUM(G2953,H2953,J2953,K2953,M2953,N2953)-SUM(I2953,L2953,O2953,P2953))</f>
        <v>0</v>
      </c>
      <c r="R2953" s="17"/>
      <c r="S2953" s="17"/>
      <c r="T2953" s="17"/>
      <c r="U2953" s="62">
        <f t="shared" si="581"/>
        <v>0</v>
      </c>
      <c r="V2953" s="63">
        <f>IF(ISBLANK($B2953),0,VLOOKUP($B2953,Listen!$A$2:$C$45,2,FALSE))</f>
        <v>0</v>
      </c>
      <c r="W2953" s="63">
        <f>IF(ISBLANK($B2953),0,VLOOKUP($B2953,Listen!$A$2:$C$45,3,FALSE))</f>
        <v>0</v>
      </c>
      <c r="X2953" s="49">
        <f t="shared" si="580"/>
        <v>0</v>
      </c>
      <c r="Y2953" s="49">
        <f t="shared" si="579"/>
        <v>0</v>
      </c>
      <c r="Z2953" s="49">
        <f t="shared" si="579"/>
        <v>0</v>
      </c>
      <c r="AA2953" s="49">
        <f t="shared" si="579"/>
        <v>0</v>
      </c>
      <c r="AB2953" s="49">
        <f t="shared" si="579"/>
        <v>0</v>
      </c>
      <c r="AC2953" s="49">
        <f t="shared" si="579"/>
        <v>0</v>
      </c>
      <c r="AD2953" s="49">
        <f t="shared" si="579"/>
        <v>0</v>
      </c>
      <c r="AE2953" s="51">
        <f t="shared" si="578"/>
        <v>0</v>
      </c>
      <c r="AF2953" s="51">
        <f>IF(C2953=A_Stammdaten!$B$12,D_SAV!$U2953-D_SAV!$AG2953,HLOOKUP(A_Stammdaten!$B$12-1,$AH$4:$AN$4004,ROW(C2953)-3,FALSE)-$AG2953)</f>
        <v>0</v>
      </c>
      <c r="AG2953" s="51">
        <f>HLOOKUP(A_Stammdaten!$B$12,$AH$4:$AN$4004,ROW(C2953)-3,FALSE)</f>
        <v>0</v>
      </c>
      <c r="AH2953" s="51">
        <f t="shared" si="582"/>
        <v>0</v>
      </c>
      <c r="AI2953" s="51">
        <f t="shared" si="583"/>
        <v>0</v>
      </c>
      <c r="AJ2953" s="51">
        <f t="shared" si="584"/>
        <v>0</v>
      </c>
      <c r="AK2953" s="51">
        <f t="shared" si="585"/>
        <v>0</v>
      </c>
      <c r="AL2953" s="51">
        <f t="shared" si="586"/>
        <v>0</v>
      </c>
      <c r="AM2953" s="51">
        <f t="shared" si="587"/>
        <v>0</v>
      </c>
      <c r="AN2953" s="51">
        <f t="shared" si="588"/>
        <v>0</v>
      </c>
    </row>
    <row r="2954" spans="1:40" x14ac:dyDescent="0.25">
      <c r="A2954" s="17"/>
      <c r="B2954" s="17"/>
      <c r="C2954" s="35"/>
      <c r="D2954" s="17"/>
      <c r="E2954" s="17"/>
      <c r="F2954" s="17"/>
      <c r="G2954" s="62">
        <f t="shared" si="589"/>
        <v>0</v>
      </c>
      <c r="H2954" s="17"/>
      <c r="I2954" s="17"/>
      <c r="J2954" s="17"/>
      <c r="K2954" s="17"/>
      <c r="L2954" s="17"/>
      <c r="M2954" s="17"/>
      <c r="N2954" s="17"/>
      <c r="O2954" s="17"/>
      <c r="P2954" s="115"/>
      <c r="Q2954" s="62">
        <f>IF(C2954&gt;A_Stammdaten!$B$12,0,SUM(G2954,H2954,J2954,K2954,M2954,N2954)-SUM(I2954,L2954,O2954,P2954))</f>
        <v>0</v>
      </c>
      <c r="R2954" s="17"/>
      <c r="S2954" s="17"/>
      <c r="T2954" s="17"/>
      <c r="U2954" s="62">
        <f t="shared" si="581"/>
        <v>0</v>
      </c>
      <c r="V2954" s="63">
        <f>IF(ISBLANK($B2954),0,VLOOKUP($B2954,Listen!$A$2:$C$45,2,FALSE))</f>
        <v>0</v>
      </c>
      <c r="W2954" s="63">
        <f>IF(ISBLANK($B2954),0,VLOOKUP($B2954,Listen!$A$2:$C$45,3,FALSE))</f>
        <v>0</v>
      </c>
      <c r="X2954" s="49">
        <f t="shared" si="580"/>
        <v>0</v>
      </c>
      <c r="Y2954" s="49">
        <f t="shared" si="579"/>
        <v>0</v>
      </c>
      <c r="Z2954" s="49">
        <f t="shared" si="579"/>
        <v>0</v>
      </c>
      <c r="AA2954" s="49">
        <f t="shared" si="579"/>
        <v>0</v>
      </c>
      <c r="AB2954" s="49">
        <f t="shared" si="579"/>
        <v>0</v>
      </c>
      <c r="AC2954" s="49">
        <f t="shared" si="579"/>
        <v>0</v>
      </c>
      <c r="AD2954" s="49">
        <f t="shared" si="579"/>
        <v>0</v>
      </c>
      <c r="AE2954" s="51">
        <f t="shared" si="578"/>
        <v>0</v>
      </c>
      <c r="AF2954" s="51">
        <f>IF(C2954=A_Stammdaten!$B$12,D_SAV!$U2954-D_SAV!$AG2954,HLOOKUP(A_Stammdaten!$B$12-1,$AH$4:$AN$4004,ROW(C2954)-3,FALSE)-$AG2954)</f>
        <v>0</v>
      </c>
      <c r="AG2954" s="51">
        <f>HLOOKUP(A_Stammdaten!$B$12,$AH$4:$AN$4004,ROW(C2954)-3,FALSE)</f>
        <v>0</v>
      </c>
      <c r="AH2954" s="51">
        <f t="shared" si="582"/>
        <v>0</v>
      </c>
      <c r="AI2954" s="51">
        <f t="shared" si="583"/>
        <v>0</v>
      </c>
      <c r="AJ2954" s="51">
        <f t="shared" si="584"/>
        <v>0</v>
      </c>
      <c r="AK2954" s="51">
        <f t="shared" si="585"/>
        <v>0</v>
      </c>
      <c r="AL2954" s="51">
        <f t="shared" si="586"/>
        <v>0</v>
      </c>
      <c r="AM2954" s="51">
        <f t="shared" si="587"/>
        <v>0</v>
      </c>
      <c r="AN2954" s="51">
        <f t="shared" si="588"/>
        <v>0</v>
      </c>
    </row>
    <row r="2955" spans="1:40" x14ac:dyDescent="0.25">
      <c r="A2955" s="17"/>
      <c r="B2955" s="17"/>
      <c r="C2955" s="35"/>
      <c r="D2955" s="17"/>
      <c r="E2955" s="17"/>
      <c r="F2955" s="17"/>
      <c r="G2955" s="62">
        <f t="shared" si="589"/>
        <v>0</v>
      </c>
      <c r="H2955" s="17"/>
      <c r="I2955" s="17"/>
      <c r="J2955" s="17"/>
      <c r="K2955" s="17"/>
      <c r="L2955" s="17"/>
      <c r="M2955" s="17"/>
      <c r="N2955" s="17"/>
      <c r="O2955" s="17"/>
      <c r="P2955" s="115"/>
      <c r="Q2955" s="62">
        <f>IF(C2955&gt;A_Stammdaten!$B$12,0,SUM(G2955,H2955,J2955,K2955,M2955,N2955)-SUM(I2955,L2955,O2955,P2955))</f>
        <v>0</v>
      </c>
      <c r="R2955" s="17"/>
      <c r="S2955" s="17"/>
      <c r="T2955" s="17"/>
      <c r="U2955" s="62">
        <f t="shared" si="581"/>
        <v>0</v>
      </c>
      <c r="V2955" s="63">
        <f>IF(ISBLANK($B2955),0,VLOOKUP($B2955,Listen!$A$2:$C$45,2,FALSE))</f>
        <v>0</v>
      </c>
      <c r="W2955" s="63">
        <f>IF(ISBLANK($B2955),0,VLOOKUP($B2955,Listen!$A$2:$C$45,3,FALSE))</f>
        <v>0</v>
      </c>
      <c r="X2955" s="49">
        <f t="shared" si="580"/>
        <v>0</v>
      </c>
      <c r="Y2955" s="49">
        <f t="shared" si="579"/>
        <v>0</v>
      </c>
      <c r="Z2955" s="49">
        <f t="shared" si="579"/>
        <v>0</v>
      </c>
      <c r="AA2955" s="49">
        <f t="shared" si="579"/>
        <v>0</v>
      </c>
      <c r="AB2955" s="49">
        <f t="shared" si="579"/>
        <v>0</v>
      </c>
      <c r="AC2955" s="49">
        <f t="shared" si="579"/>
        <v>0</v>
      </c>
      <c r="AD2955" s="49">
        <f t="shared" si="579"/>
        <v>0</v>
      </c>
      <c r="AE2955" s="51">
        <f t="shared" si="578"/>
        <v>0</v>
      </c>
      <c r="AF2955" s="51">
        <f>IF(C2955=A_Stammdaten!$B$12,D_SAV!$U2955-D_SAV!$AG2955,HLOOKUP(A_Stammdaten!$B$12-1,$AH$4:$AN$4004,ROW(C2955)-3,FALSE)-$AG2955)</f>
        <v>0</v>
      </c>
      <c r="AG2955" s="51">
        <f>HLOOKUP(A_Stammdaten!$B$12,$AH$4:$AN$4004,ROW(C2955)-3,FALSE)</f>
        <v>0</v>
      </c>
      <c r="AH2955" s="51">
        <f t="shared" si="582"/>
        <v>0</v>
      </c>
      <c r="AI2955" s="51">
        <f t="shared" si="583"/>
        <v>0</v>
      </c>
      <c r="AJ2955" s="51">
        <f t="shared" si="584"/>
        <v>0</v>
      </c>
      <c r="AK2955" s="51">
        <f t="shared" si="585"/>
        <v>0</v>
      </c>
      <c r="AL2955" s="51">
        <f t="shared" si="586"/>
        <v>0</v>
      </c>
      <c r="AM2955" s="51">
        <f t="shared" si="587"/>
        <v>0</v>
      </c>
      <c r="AN2955" s="51">
        <f t="shared" si="588"/>
        <v>0</v>
      </c>
    </row>
    <row r="2956" spans="1:40" x14ac:dyDescent="0.25">
      <c r="A2956" s="17"/>
      <c r="B2956" s="17"/>
      <c r="C2956" s="35"/>
      <c r="D2956" s="17"/>
      <c r="E2956" s="17"/>
      <c r="F2956" s="17"/>
      <c r="G2956" s="62">
        <f t="shared" si="589"/>
        <v>0</v>
      </c>
      <c r="H2956" s="17"/>
      <c r="I2956" s="17"/>
      <c r="J2956" s="17"/>
      <c r="K2956" s="17"/>
      <c r="L2956" s="17"/>
      <c r="M2956" s="17"/>
      <c r="N2956" s="17"/>
      <c r="O2956" s="17"/>
      <c r="P2956" s="115"/>
      <c r="Q2956" s="62">
        <f>IF(C2956&gt;A_Stammdaten!$B$12,0,SUM(G2956,H2956,J2956,K2956,M2956,N2956)-SUM(I2956,L2956,O2956,P2956))</f>
        <v>0</v>
      </c>
      <c r="R2956" s="17"/>
      <c r="S2956" s="17"/>
      <c r="T2956" s="17"/>
      <c r="U2956" s="62">
        <f t="shared" si="581"/>
        <v>0</v>
      </c>
      <c r="V2956" s="63">
        <f>IF(ISBLANK($B2956),0,VLOOKUP($B2956,Listen!$A$2:$C$45,2,FALSE))</f>
        <v>0</v>
      </c>
      <c r="W2956" s="63">
        <f>IF(ISBLANK($B2956),0,VLOOKUP($B2956,Listen!$A$2:$C$45,3,FALSE))</f>
        <v>0</v>
      </c>
      <c r="X2956" s="49">
        <f t="shared" si="580"/>
        <v>0</v>
      </c>
      <c r="Y2956" s="49">
        <f t="shared" si="579"/>
        <v>0</v>
      </c>
      <c r="Z2956" s="49">
        <f t="shared" si="579"/>
        <v>0</v>
      </c>
      <c r="AA2956" s="49">
        <f t="shared" si="579"/>
        <v>0</v>
      </c>
      <c r="AB2956" s="49">
        <f t="shared" si="579"/>
        <v>0</v>
      </c>
      <c r="AC2956" s="49">
        <f t="shared" si="579"/>
        <v>0</v>
      </c>
      <c r="AD2956" s="49">
        <f t="shared" si="579"/>
        <v>0</v>
      </c>
      <c r="AE2956" s="51">
        <f t="shared" si="578"/>
        <v>0</v>
      </c>
      <c r="AF2956" s="51">
        <f>IF(C2956=A_Stammdaten!$B$12,D_SAV!$U2956-D_SAV!$AG2956,HLOOKUP(A_Stammdaten!$B$12-1,$AH$4:$AN$4004,ROW(C2956)-3,FALSE)-$AG2956)</f>
        <v>0</v>
      </c>
      <c r="AG2956" s="51">
        <f>HLOOKUP(A_Stammdaten!$B$12,$AH$4:$AN$4004,ROW(C2956)-3,FALSE)</f>
        <v>0</v>
      </c>
      <c r="AH2956" s="51">
        <f t="shared" si="582"/>
        <v>0</v>
      </c>
      <c r="AI2956" s="51">
        <f t="shared" si="583"/>
        <v>0</v>
      </c>
      <c r="AJ2956" s="51">
        <f t="shared" si="584"/>
        <v>0</v>
      </c>
      <c r="AK2956" s="51">
        <f t="shared" si="585"/>
        <v>0</v>
      </c>
      <c r="AL2956" s="51">
        <f t="shared" si="586"/>
        <v>0</v>
      </c>
      <c r="AM2956" s="51">
        <f t="shared" si="587"/>
        <v>0</v>
      </c>
      <c r="AN2956" s="51">
        <f t="shared" si="588"/>
        <v>0</v>
      </c>
    </row>
    <row r="2957" spans="1:40" x14ac:dyDescent="0.25">
      <c r="A2957" s="17"/>
      <c r="B2957" s="17"/>
      <c r="C2957" s="35"/>
      <c r="D2957" s="17"/>
      <c r="E2957" s="17"/>
      <c r="F2957" s="17"/>
      <c r="G2957" s="62">
        <f t="shared" si="589"/>
        <v>0</v>
      </c>
      <c r="H2957" s="17"/>
      <c r="I2957" s="17"/>
      <c r="J2957" s="17"/>
      <c r="K2957" s="17"/>
      <c r="L2957" s="17"/>
      <c r="M2957" s="17"/>
      <c r="N2957" s="17"/>
      <c r="O2957" s="17"/>
      <c r="P2957" s="115"/>
      <c r="Q2957" s="62">
        <f>IF(C2957&gt;A_Stammdaten!$B$12,0,SUM(G2957,H2957,J2957,K2957,M2957,N2957)-SUM(I2957,L2957,O2957,P2957))</f>
        <v>0</v>
      </c>
      <c r="R2957" s="17"/>
      <c r="S2957" s="17"/>
      <c r="T2957" s="17"/>
      <c r="U2957" s="62">
        <f t="shared" si="581"/>
        <v>0</v>
      </c>
      <c r="V2957" s="63">
        <f>IF(ISBLANK($B2957),0,VLOOKUP($B2957,Listen!$A$2:$C$45,2,FALSE))</f>
        <v>0</v>
      </c>
      <c r="W2957" s="63">
        <f>IF(ISBLANK($B2957),0,VLOOKUP($B2957,Listen!$A$2:$C$45,3,FALSE))</f>
        <v>0</v>
      </c>
      <c r="X2957" s="49">
        <f t="shared" si="580"/>
        <v>0</v>
      </c>
      <c r="Y2957" s="49">
        <f t="shared" si="579"/>
        <v>0</v>
      </c>
      <c r="Z2957" s="49">
        <f t="shared" si="579"/>
        <v>0</v>
      </c>
      <c r="AA2957" s="49">
        <f t="shared" si="579"/>
        <v>0</v>
      </c>
      <c r="AB2957" s="49">
        <f t="shared" si="579"/>
        <v>0</v>
      </c>
      <c r="AC2957" s="49">
        <f t="shared" si="579"/>
        <v>0</v>
      </c>
      <c r="AD2957" s="49">
        <f t="shared" si="579"/>
        <v>0</v>
      </c>
      <c r="AE2957" s="51">
        <f t="shared" si="578"/>
        <v>0</v>
      </c>
      <c r="AF2957" s="51">
        <f>IF(C2957=A_Stammdaten!$B$12,D_SAV!$U2957-D_SAV!$AG2957,HLOOKUP(A_Stammdaten!$B$12-1,$AH$4:$AN$4004,ROW(C2957)-3,FALSE)-$AG2957)</f>
        <v>0</v>
      </c>
      <c r="AG2957" s="51">
        <f>HLOOKUP(A_Stammdaten!$B$12,$AH$4:$AN$4004,ROW(C2957)-3,FALSE)</f>
        <v>0</v>
      </c>
      <c r="AH2957" s="51">
        <f t="shared" si="582"/>
        <v>0</v>
      </c>
      <c r="AI2957" s="51">
        <f t="shared" si="583"/>
        <v>0</v>
      </c>
      <c r="AJ2957" s="51">
        <f t="shared" si="584"/>
        <v>0</v>
      </c>
      <c r="AK2957" s="51">
        <f t="shared" si="585"/>
        <v>0</v>
      </c>
      <c r="AL2957" s="51">
        <f t="shared" si="586"/>
        <v>0</v>
      </c>
      <c r="AM2957" s="51">
        <f t="shared" si="587"/>
        <v>0</v>
      </c>
      <c r="AN2957" s="51">
        <f t="shared" si="588"/>
        <v>0</v>
      </c>
    </row>
    <row r="2958" spans="1:40" x14ac:dyDescent="0.25">
      <c r="A2958" s="17"/>
      <c r="B2958" s="17"/>
      <c r="C2958" s="35"/>
      <c r="D2958" s="17"/>
      <c r="E2958" s="17"/>
      <c r="F2958" s="17"/>
      <c r="G2958" s="62">
        <f t="shared" si="589"/>
        <v>0</v>
      </c>
      <c r="H2958" s="17"/>
      <c r="I2958" s="17"/>
      <c r="J2958" s="17"/>
      <c r="K2958" s="17"/>
      <c r="L2958" s="17"/>
      <c r="M2958" s="17"/>
      <c r="N2958" s="17"/>
      <c r="O2958" s="17"/>
      <c r="P2958" s="115"/>
      <c r="Q2958" s="62">
        <f>IF(C2958&gt;A_Stammdaten!$B$12,0,SUM(G2958,H2958,J2958,K2958,M2958,N2958)-SUM(I2958,L2958,O2958,P2958))</f>
        <v>0</v>
      </c>
      <c r="R2958" s="17"/>
      <c r="S2958" s="17"/>
      <c r="T2958" s="17"/>
      <c r="U2958" s="62">
        <f t="shared" si="581"/>
        <v>0</v>
      </c>
      <c r="V2958" s="63">
        <f>IF(ISBLANK($B2958),0,VLOOKUP($B2958,Listen!$A$2:$C$45,2,FALSE))</f>
        <v>0</v>
      </c>
      <c r="W2958" s="63">
        <f>IF(ISBLANK($B2958),0,VLOOKUP($B2958,Listen!$A$2:$C$45,3,FALSE))</f>
        <v>0</v>
      </c>
      <c r="X2958" s="49">
        <f t="shared" si="580"/>
        <v>0</v>
      </c>
      <c r="Y2958" s="49">
        <f t="shared" si="579"/>
        <v>0</v>
      </c>
      <c r="Z2958" s="49">
        <f t="shared" si="579"/>
        <v>0</v>
      </c>
      <c r="AA2958" s="49">
        <f t="shared" si="579"/>
        <v>0</v>
      </c>
      <c r="AB2958" s="49">
        <f t="shared" si="579"/>
        <v>0</v>
      </c>
      <c r="AC2958" s="49">
        <f t="shared" si="579"/>
        <v>0</v>
      </c>
      <c r="AD2958" s="49">
        <f t="shared" si="579"/>
        <v>0</v>
      </c>
      <c r="AE2958" s="51">
        <f t="shared" si="578"/>
        <v>0</v>
      </c>
      <c r="AF2958" s="51">
        <f>IF(C2958=A_Stammdaten!$B$12,D_SAV!$U2958-D_SAV!$AG2958,HLOOKUP(A_Stammdaten!$B$12-1,$AH$4:$AN$4004,ROW(C2958)-3,FALSE)-$AG2958)</f>
        <v>0</v>
      </c>
      <c r="AG2958" s="51">
        <f>HLOOKUP(A_Stammdaten!$B$12,$AH$4:$AN$4004,ROW(C2958)-3,FALSE)</f>
        <v>0</v>
      </c>
      <c r="AH2958" s="51">
        <f t="shared" si="582"/>
        <v>0</v>
      </c>
      <c r="AI2958" s="51">
        <f t="shared" si="583"/>
        <v>0</v>
      </c>
      <c r="AJ2958" s="51">
        <f t="shared" si="584"/>
        <v>0</v>
      </c>
      <c r="AK2958" s="51">
        <f t="shared" si="585"/>
        <v>0</v>
      </c>
      <c r="AL2958" s="51">
        <f t="shared" si="586"/>
        <v>0</v>
      </c>
      <c r="AM2958" s="51">
        <f t="shared" si="587"/>
        <v>0</v>
      </c>
      <c r="AN2958" s="51">
        <f t="shared" si="588"/>
        <v>0</v>
      </c>
    </row>
    <row r="2959" spans="1:40" x14ac:dyDescent="0.25">
      <c r="A2959" s="17"/>
      <c r="B2959" s="17"/>
      <c r="C2959" s="35"/>
      <c r="D2959" s="17"/>
      <c r="E2959" s="17"/>
      <c r="F2959" s="17"/>
      <c r="G2959" s="62">
        <f t="shared" si="589"/>
        <v>0</v>
      </c>
      <c r="H2959" s="17"/>
      <c r="I2959" s="17"/>
      <c r="J2959" s="17"/>
      <c r="K2959" s="17"/>
      <c r="L2959" s="17"/>
      <c r="M2959" s="17"/>
      <c r="N2959" s="17"/>
      <c r="O2959" s="17"/>
      <c r="P2959" s="115"/>
      <c r="Q2959" s="62">
        <f>IF(C2959&gt;A_Stammdaten!$B$12,0,SUM(G2959,H2959,J2959,K2959,M2959,N2959)-SUM(I2959,L2959,O2959,P2959))</f>
        <v>0</v>
      </c>
      <c r="R2959" s="17"/>
      <c r="S2959" s="17"/>
      <c r="T2959" s="17"/>
      <c r="U2959" s="62">
        <f t="shared" si="581"/>
        <v>0</v>
      </c>
      <c r="V2959" s="63">
        <f>IF(ISBLANK($B2959),0,VLOOKUP($B2959,Listen!$A$2:$C$45,2,FALSE))</f>
        <v>0</v>
      </c>
      <c r="W2959" s="63">
        <f>IF(ISBLANK($B2959),0,VLOOKUP($B2959,Listen!$A$2:$C$45,3,FALSE))</f>
        <v>0</v>
      </c>
      <c r="X2959" s="49">
        <f t="shared" si="580"/>
        <v>0</v>
      </c>
      <c r="Y2959" s="49">
        <f t="shared" si="579"/>
        <v>0</v>
      </c>
      <c r="Z2959" s="49">
        <f t="shared" si="579"/>
        <v>0</v>
      </c>
      <c r="AA2959" s="49">
        <f t="shared" si="579"/>
        <v>0</v>
      </c>
      <c r="AB2959" s="49">
        <f t="shared" si="579"/>
        <v>0</v>
      </c>
      <c r="AC2959" s="49">
        <f t="shared" si="579"/>
        <v>0</v>
      </c>
      <c r="AD2959" s="49">
        <f t="shared" si="579"/>
        <v>0</v>
      </c>
      <c r="AE2959" s="51">
        <f t="shared" si="578"/>
        <v>0</v>
      </c>
      <c r="AF2959" s="51">
        <f>IF(C2959=A_Stammdaten!$B$12,D_SAV!$U2959-D_SAV!$AG2959,HLOOKUP(A_Stammdaten!$B$12-1,$AH$4:$AN$4004,ROW(C2959)-3,FALSE)-$AG2959)</f>
        <v>0</v>
      </c>
      <c r="AG2959" s="51">
        <f>HLOOKUP(A_Stammdaten!$B$12,$AH$4:$AN$4004,ROW(C2959)-3,FALSE)</f>
        <v>0</v>
      </c>
      <c r="AH2959" s="51">
        <f t="shared" si="582"/>
        <v>0</v>
      </c>
      <c r="AI2959" s="51">
        <f t="shared" si="583"/>
        <v>0</v>
      </c>
      <c r="AJ2959" s="51">
        <f t="shared" si="584"/>
        <v>0</v>
      </c>
      <c r="AK2959" s="51">
        <f t="shared" si="585"/>
        <v>0</v>
      </c>
      <c r="AL2959" s="51">
        <f t="shared" si="586"/>
        <v>0</v>
      </c>
      <c r="AM2959" s="51">
        <f t="shared" si="587"/>
        <v>0</v>
      </c>
      <c r="AN2959" s="51">
        <f t="shared" si="588"/>
        <v>0</v>
      </c>
    </row>
    <row r="2960" spans="1:40" x14ac:dyDescent="0.25">
      <c r="A2960" s="17"/>
      <c r="B2960" s="17"/>
      <c r="C2960" s="35"/>
      <c r="D2960" s="17"/>
      <c r="E2960" s="17"/>
      <c r="F2960" s="17"/>
      <c r="G2960" s="62">
        <f t="shared" si="589"/>
        <v>0</v>
      </c>
      <c r="H2960" s="17"/>
      <c r="I2960" s="17"/>
      <c r="J2960" s="17"/>
      <c r="K2960" s="17"/>
      <c r="L2960" s="17"/>
      <c r="M2960" s="17"/>
      <c r="N2960" s="17"/>
      <c r="O2960" s="17"/>
      <c r="P2960" s="115"/>
      <c r="Q2960" s="62">
        <f>IF(C2960&gt;A_Stammdaten!$B$12,0,SUM(G2960,H2960,J2960,K2960,M2960,N2960)-SUM(I2960,L2960,O2960,P2960))</f>
        <v>0</v>
      </c>
      <c r="R2960" s="17"/>
      <c r="S2960" s="17"/>
      <c r="T2960" s="17"/>
      <c r="U2960" s="62">
        <f t="shared" si="581"/>
        <v>0</v>
      </c>
      <c r="V2960" s="63">
        <f>IF(ISBLANK($B2960),0,VLOOKUP($B2960,Listen!$A$2:$C$45,2,FALSE))</f>
        <v>0</v>
      </c>
      <c r="W2960" s="63">
        <f>IF(ISBLANK($B2960),0,VLOOKUP($B2960,Listen!$A$2:$C$45,3,FALSE))</f>
        <v>0</v>
      </c>
      <c r="X2960" s="49">
        <f t="shared" si="580"/>
        <v>0</v>
      </c>
      <c r="Y2960" s="49">
        <f t="shared" si="579"/>
        <v>0</v>
      </c>
      <c r="Z2960" s="49">
        <f t="shared" si="579"/>
        <v>0</v>
      </c>
      <c r="AA2960" s="49">
        <f t="shared" si="579"/>
        <v>0</v>
      </c>
      <c r="AB2960" s="49">
        <f t="shared" si="579"/>
        <v>0</v>
      </c>
      <c r="AC2960" s="49">
        <f t="shared" si="579"/>
        <v>0</v>
      </c>
      <c r="AD2960" s="49">
        <f t="shared" si="579"/>
        <v>0</v>
      </c>
      <c r="AE2960" s="51">
        <f t="shared" si="578"/>
        <v>0</v>
      </c>
      <c r="AF2960" s="51">
        <f>IF(C2960=A_Stammdaten!$B$12,D_SAV!$U2960-D_SAV!$AG2960,HLOOKUP(A_Stammdaten!$B$12-1,$AH$4:$AN$4004,ROW(C2960)-3,FALSE)-$AG2960)</f>
        <v>0</v>
      </c>
      <c r="AG2960" s="51">
        <f>HLOOKUP(A_Stammdaten!$B$12,$AH$4:$AN$4004,ROW(C2960)-3,FALSE)</f>
        <v>0</v>
      </c>
      <c r="AH2960" s="51">
        <f t="shared" si="582"/>
        <v>0</v>
      </c>
      <c r="AI2960" s="51">
        <f t="shared" si="583"/>
        <v>0</v>
      </c>
      <c r="AJ2960" s="51">
        <f t="shared" si="584"/>
        <v>0</v>
      </c>
      <c r="AK2960" s="51">
        <f t="shared" si="585"/>
        <v>0</v>
      </c>
      <c r="AL2960" s="51">
        <f t="shared" si="586"/>
        <v>0</v>
      </c>
      <c r="AM2960" s="51">
        <f t="shared" si="587"/>
        <v>0</v>
      </c>
      <c r="AN2960" s="51">
        <f t="shared" si="588"/>
        <v>0</v>
      </c>
    </row>
    <row r="2961" spans="1:40" x14ac:dyDescent="0.25">
      <c r="A2961" s="17"/>
      <c r="B2961" s="17"/>
      <c r="C2961" s="35"/>
      <c r="D2961" s="17"/>
      <c r="E2961" s="17"/>
      <c r="F2961" s="17"/>
      <c r="G2961" s="62">
        <f t="shared" si="589"/>
        <v>0</v>
      </c>
      <c r="H2961" s="17"/>
      <c r="I2961" s="17"/>
      <c r="J2961" s="17"/>
      <c r="K2961" s="17"/>
      <c r="L2961" s="17"/>
      <c r="M2961" s="17"/>
      <c r="N2961" s="17"/>
      <c r="O2961" s="17"/>
      <c r="P2961" s="115"/>
      <c r="Q2961" s="62">
        <f>IF(C2961&gt;A_Stammdaten!$B$12,0,SUM(G2961,H2961,J2961,K2961,M2961,N2961)-SUM(I2961,L2961,O2961,P2961))</f>
        <v>0</v>
      </c>
      <c r="R2961" s="17"/>
      <c r="S2961" s="17"/>
      <c r="T2961" s="17"/>
      <c r="U2961" s="62">
        <f t="shared" si="581"/>
        <v>0</v>
      </c>
      <c r="V2961" s="63">
        <f>IF(ISBLANK($B2961),0,VLOOKUP($B2961,Listen!$A$2:$C$45,2,FALSE))</f>
        <v>0</v>
      </c>
      <c r="W2961" s="63">
        <f>IF(ISBLANK($B2961),0,VLOOKUP($B2961,Listen!$A$2:$C$45,3,FALSE))</f>
        <v>0</v>
      </c>
      <c r="X2961" s="49">
        <f t="shared" si="580"/>
        <v>0</v>
      </c>
      <c r="Y2961" s="49">
        <f t="shared" si="579"/>
        <v>0</v>
      </c>
      <c r="Z2961" s="49">
        <f t="shared" si="579"/>
        <v>0</v>
      </c>
      <c r="AA2961" s="49">
        <f t="shared" si="579"/>
        <v>0</v>
      </c>
      <c r="AB2961" s="49">
        <f t="shared" si="579"/>
        <v>0</v>
      </c>
      <c r="AC2961" s="49">
        <f t="shared" si="579"/>
        <v>0</v>
      </c>
      <c r="AD2961" s="49">
        <f t="shared" si="579"/>
        <v>0</v>
      </c>
      <c r="AE2961" s="51">
        <f t="shared" si="578"/>
        <v>0</v>
      </c>
      <c r="AF2961" s="51">
        <f>IF(C2961=A_Stammdaten!$B$12,D_SAV!$U2961-D_SAV!$AG2961,HLOOKUP(A_Stammdaten!$B$12-1,$AH$4:$AN$4004,ROW(C2961)-3,FALSE)-$AG2961)</f>
        <v>0</v>
      </c>
      <c r="AG2961" s="51">
        <f>HLOOKUP(A_Stammdaten!$B$12,$AH$4:$AN$4004,ROW(C2961)-3,FALSE)</f>
        <v>0</v>
      </c>
      <c r="AH2961" s="51">
        <f t="shared" si="582"/>
        <v>0</v>
      </c>
      <c r="AI2961" s="51">
        <f t="shared" si="583"/>
        <v>0</v>
      </c>
      <c r="AJ2961" s="51">
        <f t="shared" si="584"/>
        <v>0</v>
      </c>
      <c r="AK2961" s="51">
        <f t="shared" si="585"/>
        <v>0</v>
      </c>
      <c r="AL2961" s="51">
        <f t="shared" si="586"/>
        <v>0</v>
      </c>
      <c r="AM2961" s="51">
        <f t="shared" si="587"/>
        <v>0</v>
      </c>
      <c r="AN2961" s="51">
        <f t="shared" si="588"/>
        <v>0</v>
      </c>
    </row>
    <row r="2962" spans="1:40" x14ac:dyDescent="0.25">
      <c r="A2962" s="17"/>
      <c r="B2962" s="17"/>
      <c r="C2962" s="35"/>
      <c r="D2962" s="17"/>
      <c r="E2962" s="17"/>
      <c r="F2962" s="17"/>
      <c r="G2962" s="62">
        <f t="shared" si="589"/>
        <v>0</v>
      </c>
      <c r="H2962" s="17"/>
      <c r="I2962" s="17"/>
      <c r="J2962" s="17"/>
      <c r="K2962" s="17"/>
      <c r="L2962" s="17"/>
      <c r="M2962" s="17"/>
      <c r="N2962" s="17"/>
      <c r="O2962" s="17"/>
      <c r="P2962" s="115"/>
      <c r="Q2962" s="62">
        <f>IF(C2962&gt;A_Stammdaten!$B$12,0,SUM(G2962,H2962,J2962,K2962,M2962,N2962)-SUM(I2962,L2962,O2962,P2962))</f>
        <v>0</v>
      </c>
      <c r="R2962" s="17"/>
      <c r="S2962" s="17"/>
      <c r="T2962" s="17"/>
      <c r="U2962" s="62">
        <f t="shared" si="581"/>
        <v>0</v>
      </c>
      <c r="V2962" s="63">
        <f>IF(ISBLANK($B2962),0,VLOOKUP($B2962,Listen!$A$2:$C$45,2,FALSE))</f>
        <v>0</v>
      </c>
      <c r="W2962" s="63">
        <f>IF(ISBLANK($B2962),0,VLOOKUP($B2962,Listen!$A$2:$C$45,3,FALSE))</f>
        <v>0</v>
      </c>
      <c r="X2962" s="49">
        <f t="shared" si="580"/>
        <v>0</v>
      </c>
      <c r="Y2962" s="49">
        <f t="shared" si="579"/>
        <v>0</v>
      </c>
      <c r="Z2962" s="49">
        <f t="shared" si="579"/>
        <v>0</v>
      </c>
      <c r="AA2962" s="49">
        <f t="shared" si="579"/>
        <v>0</v>
      </c>
      <c r="AB2962" s="49">
        <f t="shared" si="579"/>
        <v>0</v>
      </c>
      <c r="AC2962" s="49">
        <f t="shared" si="579"/>
        <v>0</v>
      </c>
      <c r="AD2962" s="49">
        <f t="shared" si="579"/>
        <v>0</v>
      </c>
      <c r="AE2962" s="51">
        <f t="shared" si="578"/>
        <v>0</v>
      </c>
      <c r="AF2962" s="51">
        <f>IF(C2962=A_Stammdaten!$B$12,D_SAV!$U2962-D_SAV!$AG2962,HLOOKUP(A_Stammdaten!$B$12-1,$AH$4:$AN$4004,ROW(C2962)-3,FALSE)-$AG2962)</f>
        <v>0</v>
      </c>
      <c r="AG2962" s="51">
        <f>HLOOKUP(A_Stammdaten!$B$12,$AH$4:$AN$4004,ROW(C2962)-3,FALSE)</f>
        <v>0</v>
      </c>
      <c r="AH2962" s="51">
        <f t="shared" si="582"/>
        <v>0</v>
      </c>
      <c r="AI2962" s="51">
        <f t="shared" si="583"/>
        <v>0</v>
      </c>
      <c r="AJ2962" s="51">
        <f t="shared" si="584"/>
        <v>0</v>
      </c>
      <c r="AK2962" s="51">
        <f t="shared" si="585"/>
        <v>0</v>
      </c>
      <c r="AL2962" s="51">
        <f t="shared" si="586"/>
        <v>0</v>
      </c>
      <c r="AM2962" s="51">
        <f t="shared" si="587"/>
        <v>0</v>
      </c>
      <c r="AN2962" s="51">
        <f t="shared" si="588"/>
        <v>0</v>
      </c>
    </row>
    <row r="2963" spans="1:40" x14ac:dyDescent="0.25">
      <c r="A2963" s="17"/>
      <c r="B2963" s="17"/>
      <c r="C2963" s="35"/>
      <c r="D2963" s="17"/>
      <c r="E2963" s="17"/>
      <c r="F2963" s="17"/>
      <c r="G2963" s="62">
        <f t="shared" si="589"/>
        <v>0</v>
      </c>
      <c r="H2963" s="17"/>
      <c r="I2963" s="17"/>
      <c r="J2963" s="17"/>
      <c r="K2963" s="17"/>
      <c r="L2963" s="17"/>
      <c r="M2963" s="17"/>
      <c r="N2963" s="17"/>
      <c r="O2963" s="17"/>
      <c r="P2963" s="115"/>
      <c r="Q2963" s="62">
        <f>IF(C2963&gt;A_Stammdaten!$B$12,0,SUM(G2963,H2963,J2963,K2963,M2963,N2963)-SUM(I2963,L2963,O2963,P2963))</f>
        <v>0</v>
      </c>
      <c r="R2963" s="17"/>
      <c r="S2963" s="17"/>
      <c r="T2963" s="17"/>
      <c r="U2963" s="62">
        <f t="shared" si="581"/>
        <v>0</v>
      </c>
      <c r="V2963" s="63">
        <f>IF(ISBLANK($B2963),0,VLOOKUP($B2963,Listen!$A$2:$C$45,2,FALSE))</f>
        <v>0</v>
      </c>
      <c r="W2963" s="63">
        <f>IF(ISBLANK($B2963),0,VLOOKUP($B2963,Listen!$A$2:$C$45,3,FALSE))</f>
        <v>0</v>
      </c>
      <c r="X2963" s="49">
        <f t="shared" si="580"/>
        <v>0</v>
      </c>
      <c r="Y2963" s="49">
        <f t="shared" si="579"/>
        <v>0</v>
      </c>
      <c r="Z2963" s="49">
        <f t="shared" si="579"/>
        <v>0</v>
      </c>
      <c r="AA2963" s="49">
        <f t="shared" si="579"/>
        <v>0</v>
      </c>
      <c r="AB2963" s="49">
        <f t="shared" si="579"/>
        <v>0</v>
      </c>
      <c r="AC2963" s="49">
        <f t="shared" si="579"/>
        <v>0</v>
      </c>
      <c r="AD2963" s="49">
        <f t="shared" si="579"/>
        <v>0</v>
      </c>
      <c r="AE2963" s="51">
        <f t="shared" si="578"/>
        <v>0</v>
      </c>
      <c r="AF2963" s="51">
        <f>IF(C2963=A_Stammdaten!$B$12,D_SAV!$U2963-D_SAV!$AG2963,HLOOKUP(A_Stammdaten!$B$12-1,$AH$4:$AN$4004,ROW(C2963)-3,FALSE)-$AG2963)</f>
        <v>0</v>
      </c>
      <c r="AG2963" s="51">
        <f>HLOOKUP(A_Stammdaten!$B$12,$AH$4:$AN$4004,ROW(C2963)-3,FALSE)</f>
        <v>0</v>
      </c>
      <c r="AH2963" s="51">
        <f t="shared" si="582"/>
        <v>0</v>
      </c>
      <c r="AI2963" s="51">
        <f t="shared" si="583"/>
        <v>0</v>
      </c>
      <c r="AJ2963" s="51">
        <f t="shared" si="584"/>
        <v>0</v>
      </c>
      <c r="AK2963" s="51">
        <f t="shared" si="585"/>
        <v>0</v>
      </c>
      <c r="AL2963" s="51">
        <f t="shared" si="586"/>
        <v>0</v>
      </c>
      <c r="AM2963" s="51">
        <f t="shared" si="587"/>
        <v>0</v>
      </c>
      <c r="AN2963" s="51">
        <f t="shared" si="588"/>
        <v>0</v>
      </c>
    </row>
    <row r="2964" spans="1:40" x14ac:dyDescent="0.25">
      <c r="A2964" s="17"/>
      <c r="B2964" s="17"/>
      <c r="C2964" s="35"/>
      <c r="D2964" s="17"/>
      <c r="E2964" s="17"/>
      <c r="F2964" s="17"/>
      <c r="G2964" s="62">
        <f t="shared" si="589"/>
        <v>0</v>
      </c>
      <c r="H2964" s="17"/>
      <c r="I2964" s="17"/>
      <c r="J2964" s="17"/>
      <c r="K2964" s="17"/>
      <c r="L2964" s="17"/>
      <c r="M2964" s="17"/>
      <c r="N2964" s="17"/>
      <c r="O2964" s="17"/>
      <c r="P2964" s="115"/>
      <c r="Q2964" s="62">
        <f>IF(C2964&gt;A_Stammdaten!$B$12,0,SUM(G2964,H2964,J2964,K2964,M2964,N2964)-SUM(I2964,L2964,O2964,P2964))</f>
        <v>0</v>
      </c>
      <c r="R2964" s="17"/>
      <c r="S2964" s="17"/>
      <c r="T2964" s="17"/>
      <c r="U2964" s="62">
        <f t="shared" si="581"/>
        <v>0</v>
      </c>
      <c r="V2964" s="63">
        <f>IF(ISBLANK($B2964),0,VLOOKUP($B2964,Listen!$A$2:$C$45,2,FALSE))</f>
        <v>0</v>
      </c>
      <c r="W2964" s="63">
        <f>IF(ISBLANK($B2964),0,VLOOKUP($B2964,Listen!$A$2:$C$45,3,FALSE))</f>
        <v>0</v>
      </c>
      <c r="X2964" s="49">
        <f t="shared" si="580"/>
        <v>0</v>
      </c>
      <c r="Y2964" s="49">
        <f t="shared" si="579"/>
        <v>0</v>
      </c>
      <c r="Z2964" s="49">
        <f t="shared" si="579"/>
        <v>0</v>
      </c>
      <c r="AA2964" s="49">
        <f t="shared" si="579"/>
        <v>0</v>
      </c>
      <c r="AB2964" s="49">
        <f t="shared" si="579"/>
        <v>0</v>
      </c>
      <c r="AC2964" s="49">
        <f t="shared" si="579"/>
        <v>0</v>
      </c>
      <c r="AD2964" s="49">
        <f t="shared" si="579"/>
        <v>0</v>
      </c>
      <c r="AE2964" s="51">
        <f t="shared" si="578"/>
        <v>0</v>
      </c>
      <c r="AF2964" s="51">
        <f>IF(C2964=A_Stammdaten!$B$12,D_SAV!$U2964-D_SAV!$AG2964,HLOOKUP(A_Stammdaten!$B$12-1,$AH$4:$AN$4004,ROW(C2964)-3,FALSE)-$AG2964)</f>
        <v>0</v>
      </c>
      <c r="AG2964" s="51">
        <f>HLOOKUP(A_Stammdaten!$B$12,$AH$4:$AN$4004,ROW(C2964)-3,FALSE)</f>
        <v>0</v>
      </c>
      <c r="AH2964" s="51">
        <f t="shared" si="582"/>
        <v>0</v>
      </c>
      <c r="AI2964" s="51">
        <f t="shared" si="583"/>
        <v>0</v>
      </c>
      <c r="AJ2964" s="51">
        <f t="shared" si="584"/>
        <v>0</v>
      </c>
      <c r="AK2964" s="51">
        <f t="shared" si="585"/>
        <v>0</v>
      </c>
      <c r="AL2964" s="51">
        <f t="shared" si="586"/>
        <v>0</v>
      </c>
      <c r="AM2964" s="51">
        <f t="shared" si="587"/>
        <v>0</v>
      </c>
      <c r="AN2964" s="51">
        <f t="shared" si="588"/>
        <v>0</v>
      </c>
    </row>
    <row r="2965" spans="1:40" x14ac:dyDescent="0.25">
      <c r="A2965" s="17"/>
      <c r="B2965" s="17"/>
      <c r="C2965" s="35"/>
      <c r="D2965" s="17"/>
      <c r="E2965" s="17"/>
      <c r="F2965" s="17"/>
      <c r="G2965" s="62">
        <f t="shared" si="589"/>
        <v>0</v>
      </c>
      <c r="H2965" s="17"/>
      <c r="I2965" s="17"/>
      <c r="J2965" s="17"/>
      <c r="K2965" s="17"/>
      <c r="L2965" s="17"/>
      <c r="M2965" s="17"/>
      <c r="N2965" s="17"/>
      <c r="O2965" s="17"/>
      <c r="P2965" s="115"/>
      <c r="Q2965" s="62">
        <f>IF(C2965&gt;A_Stammdaten!$B$12,0,SUM(G2965,H2965,J2965,K2965,M2965,N2965)-SUM(I2965,L2965,O2965,P2965))</f>
        <v>0</v>
      </c>
      <c r="R2965" s="17"/>
      <c r="S2965" s="17"/>
      <c r="T2965" s="17"/>
      <c r="U2965" s="62">
        <f t="shared" si="581"/>
        <v>0</v>
      </c>
      <c r="V2965" s="63">
        <f>IF(ISBLANK($B2965),0,VLOOKUP($B2965,Listen!$A$2:$C$45,2,FALSE))</f>
        <v>0</v>
      </c>
      <c r="W2965" s="63">
        <f>IF(ISBLANK($B2965),0,VLOOKUP($B2965,Listen!$A$2:$C$45,3,FALSE))</f>
        <v>0</v>
      </c>
      <c r="X2965" s="49">
        <f t="shared" si="580"/>
        <v>0</v>
      </c>
      <c r="Y2965" s="49">
        <f t="shared" si="579"/>
        <v>0</v>
      </c>
      <c r="Z2965" s="49">
        <f t="shared" si="579"/>
        <v>0</v>
      </c>
      <c r="AA2965" s="49">
        <f t="shared" si="579"/>
        <v>0</v>
      </c>
      <c r="AB2965" s="49">
        <f t="shared" si="579"/>
        <v>0</v>
      </c>
      <c r="AC2965" s="49">
        <f t="shared" si="579"/>
        <v>0</v>
      </c>
      <c r="AD2965" s="49">
        <f t="shared" si="579"/>
        <v>0</v>
      </c>
      <c r="AE2965" s="51">
        <f t="shared" ref="AE2965:AE3028" si="590">AG2965+AF2965</f>
        <v>0</v>
      </c>
      <c r="AF2965" s="51">
        <f>IF(C2965=A_Stammdaten!$B$12,D_SAV!$U2965-D_SAV!$AG2965,HLOOKUP(A_Stammdaten!$B$12-1,$AH$4:$AN$4004,ROW(C2965)-3,FALSE)-$AG2965)</f>
        <v>0</v>
      </c>
      <c r="AG2965" s="51">
        <f>HLOOKUP(A_Stammdaten!$B$12,$AH$4:$AN$4004,ROW(C2965)-3,FALSE)</f>
        <v>0</v>
      </c>
      <c r="AH2965" s="51">
        <f t="shared" si="582"/>
        <v>0</v>
      </c>
      <c r="AI2965" s="51">
        <f t="shared" si="583"/>
        <v>0</v>
      </c>
      <c r="AJ2965" s="51">
        <f t="shared" si="584"/>
        <v>0</v>
      </c>
      <c r="AK2965" s="51">
        <f t="shared" si="585"/>
        <v>0</v>
      </c>
      <c r="AL2965" s="51">
        <f t="shared" si="586"/>
        <v>0</v>
      </c>
      <c r="AM2965" s="51">
        <f t="shared" si="587"/>
        <v>0</v>
      </c>
      <c r="AN2965" s="51">
        <f t="shared" si="588"/>
        <v>0</v>
      </c>
    </row>
    <row r="2966" spans="1:40" x14ac:dyDescent="0.25">
      <c r="A2966" s="17"/>
      <c r="B2966" s="17"/>
      <c r="C2966" s="35"/>
      <c r="D2966" s="17"/>
      <c r="E2966" s="17"/>
      <c r="F2966" s="17"/>
      <c r="G2966" s="62">
        <f t="shared" si="589"/>
        <v>0</v>
      </c>
      <c r="H2966" s="17"/>
      <c r="I2966" s="17"/>
      <c r="J2966" s="17"/>
      <c r="K2966" s="17"/>
      <c r="L2966" s="17"/>
      <c r="M2966" s="17"/>
      <c r="N2966" s="17"/>
      <c r="O2966" s="17"/>
      <c r="P2966" s="115"/>
      <c r="Q2966" s="62">
        <f>IF(C2966&gt;A_Stammdaten!$B$12,0,SUM(G2966,H2966,J2966,K2966,M2966,N2966)-SUM(I2966,L2966,O2966,P2966))</f>
        <v>0</v>
      </c>
      <c r="R2966" s="17"/>
      <c r="S2966" s="17"/>
      <c r="T2966" s="17"/>
      <c r="U2966" s="62">
        <f t="shared" si="581"/>
        <v>0</v>
      </c>
      <c r="V2966" s="63">
        <f>IF(ISBLANK($B2966),0,VLOOKUP($B2966,Listen!$A$2:$C$45,2,FALSE))</f>
        <v>0</v>
      </c>
      <c r="W2966" s="63">
        <f>IF(ISBLANK($B2966),0,VLOOKUP($B2966,Listen!$A$2:$C$45,3,FALSE))</f>
        <v>0</v>
      </c>
      <c r="X2966" s="49">
        <f t="shared" si="580"/>
        <v>0</v>
      </c>
      <c r="Y2966" s="49">
        <f t="shared" si="579"/>
        <v>0</v>
      </c>
      <c r="Z2966" s="49">
        <f t="shared" si="579"/>
        <v>0</v>
      </c>
      <c r="AA2966" s="49">
        <f t="shared" si="579"/>
        <v>0</v>
      </c>
      <c r="AB2966" s="49">
        <f t="shared" si="579"/>
        <v>0</v>
      </c>
      <c r="AC2966" s="49">
        <f t="shared" si="579"/>
        <v>0</v>
      </c>
      <c r="AD2966" s="49">
        <f t="shared" si="579"/>
        <v>0</v>
      </c>
      <c r="AE2966" s="51">
        <f t="shared" si="590"/>
        <v>0</v>
      </c>
      <c r="AF2966" s="51">
        <f>IF(C2966=A_Stammdaten!$B$12,D_SAV!$U2966-D_SAV!$AG2966,HLOOKUP(A_Stammdaten!$B$12-1,$AH$4:$AN$4004,ROW(C2966)-3,FALSE)-$AG2966)</f>
        <v>0</v>
      </c>
      <c r="AG2966" s="51">
        <f>HLOOKUP(A_Stammdaten!$B$12,$AH$4:$AN$4004,ROW(C2966)-3,FALSE)</f>
        <v>0</v>
      </c>
      <c r="AH2966" s="51">
        <f t="shared" si="582"/>
        <v>0</v>
      </c>
      <c r="AI2966" s="51">
        <f t="shared" si="583"/>
        <v>0</v>
      </c>
      <c r="AJ2966" s="51">
        <f t="shared" si="584"/>
        <v>0</v>
      </c>
      <c r="AK2966" s="51">
        <f t="shared" si="585"/>
        <v>0</v>
      </c>
      <c r="AL2966" s="51">
        <f t="shared" si="586"/>
        <v>0</v>
      </c>
      <c r="AM2966" s="51">
        <f t="shared" si="587"/>
        <v>0</v>
      </c>
      <c r="AN2966" s="51">
        <f t="shared" si="588"/>
        <v>0</v>
      </c>
    </row>
    <row r="2967" spans="1:40" x14ac:dyDescent="0.25">
      <c r="A2967" s="17"/>
      <c r="B2967" s="17"/>
      <c r="C2967" s="35"/>
      <c r="D2967" s="17"/>
      <c r="E2967" s="17"/>
      <c r="F2967" s="17"/>
      <c r="G2967" s="62">
        <f t="shared" si="589"/>
        <v>0</v>
      </c>
      <c r="H2967" s="17"/>
      <c r="I2967" s="17"/>
      <c r="J2967" s="17"/>
      <c r="K2967" s="17"/>
      <c r="L2967" s="17"/>
      <c r="M2967" s="17"/>
      <c r="N2967" s="17"/>
      <c r="O2967" s="17"/>
      <c r="P2967" s="115"/>
      <c r="Q2967" s="62">
        <f>IF(C2967&gt;A_Stammdaten!$B$12,0,SUM(G2967,H2967,J2967,K2967,M2967,N2967)-SUM(I2967,L2967,O2967,P2967))</f>
        <v>0</v>
      </c>
      <c r="R2967" s="17"/>
      <c r="S2967" s="17"/>
      <c r="T2967" s="17"/>
      <c r="U2967" s="62">
        <f t="shared" si="581"/>
        <v>0</v>
      </c>
      <c r="V2967" s="63">
        <f>IF(ISBLANK($B2967),0,VLOOKUP($B2967,Listen!$A$2:$C$45,2,FALSE))</f>
        <v>0</v>
      </c>
      <c r="W2967" s="63">
        <f>IF(ISBLANK($B2967),0,VLOOKUP($B2967,Listen!$A$2:$C$45,3,FALSE))</f>
        <v>0</v>
      </c>
      <c r="X2967" s="49">
        <f t="shared" si="580"/>
        <v>0</v>
      </c>
      <c r="Y2967" s="49">
        <f t="shared" si="579"/>
        <v>0</v>
      </c>
      <c r="Z2967" s="49">
        <f t="shared" si="579"/>
        <v>0</v>
      </c>
      <c r="AA2967" s="49">
        <f t="shared" si="579"/>
        <v>0</v>
      </c>
      <c r="AB2967" s="49">
        <f t="shared" si="579"/>
        <v>0</v>
      </c>
      <c r="AC2967" s="49">
        <f t="shared" si="579"/>
        <v>0</v>
      </c>
      <c r="AD2967" s="49">
        <f t="shared" si="579"/>
        <v>0</v>
      </c>
      <c r="AE2967" s="51">
        <f t="shared" si="590"/>
        <v>0</v>
      </c>
      <c r="AF2967" s="51">
        <f>IF(C2967=A_Stammdaten!$B$12,D_SAV!$U2967-D_SAV!$AG2967,HLOOKUP(A_Stammdaten!$B$12-1,$AH$4:$AN$4004,ROW(C2967)-3,FALSE)-$AG2967)</f>
        <v>0</v>
      </c>
      <c r="AG2967" s="51">
        <f>HLOOKUP(A_Stammdaten!$B$12,$AH$4:$AN$4004,ROW(C2967)-3,FALSE)</f>
        <v>0</v>
      </c>
      <c r="AH2967" s="51">
        <f t="shared" si="582"/>
        <v>0</v>
      </c>
      <c r="AI2967" s="51">
        <f t="shared" si="583"/>
        <v>0</v>
      </c>
      <c r="AJ2967" s="51">
        <f t="shared" si="584"/>
        <v>0</v>
      </c>
      <c r="AK2967" s="51">
        <f t="shared" si="585"/>
        <v>0</v>
      </c>
      <c r="AL2967" s="51">
        <f t="shared" si="586"/>
        <v>0</v>
      </c>
      <c r="AM2967" s="51">
        <f t="shared" si="587"/>
        <v>0</v>
      </c>
      <c r="AN2967" s="51">
        <f t="shared" si="588"/>
        <v>0</v>
      </c>
    </row>
    <row r="2968" spans="1:40" x14ac:dyDescent="0.25">
      <c r="A2968" s="17"/>
      <c r="B2968" s="17"/>
      <c r="C2968" s="35"/>
      <c r="D2968" s="17"/>
      <c r="E2968" s="17"/>
      <c r="F2968" s="17"/>
      <c r="G2968" s="62">
        <f t="shared" si="589"/>
        <v>0</v>
      </c>
      <c r="H2968" s="17"/>
      <c r="I2968" s="17"/>
      <c r="J2968" s="17"/>
      <c r="K2968" s="17"/>
      <c r="L2968" s="17"/>
      <c r="M2968" s="17"/>
      <c r="N2968" s="17"/>
      <c r="O2968" s="17"/>
      <c r="P2968" s="115"/>
      <c r="Q2968" s="62">
        <f>IF(C2968&gt;A_Stammdaten!$B$12,0,SUM(G2968,H2968,J2968,K2968,M2968,N2968)-SUM(I2968,L2968,O2968,P2968))</f>
        <v>0</v>
      </c>
      <c r="R2968" s="17"/>
      <c r="S2968" s="17"/>
      <c r="T2968" s="17"/>
      <c r="U2968" s="62">
        <f t="shared" si="581"/>
        <v>0</v>
      </c>
      <c r="V2968" s="63">
        <f>IF(ISBLANK($B2968),0,VLOOKUP($B2968,Listen!$A$2:$C$45,2,FALSE))</f>
        <v>0</v>
      </c>
      <c r="W2968" s="63">
        <f>IF(ISBLANK($B2968),0,VLOOKUP($B2968,Listen!$A$2:$C$45,3,FALSE))</f>
        <v>0</v>
      </c>
      <c r="X2968" s="49">
        <f t="shared" si="580"/>
        <v>0</v>
      </c>
      <c r="Y2968" s="49">
        <f t="shared" si="579"/>
        <v>0</v>
      </c>
      <c r="Z2968" s="49">
        <f t="shared" si="579"/>
        <v>0</v>
      </c>
      <c r="AA2968" s="49">
        <f t="shared" si="579"/>
        <v>0</v>
      </c>
      <c r="AB2968" s="49">
        <f t="shared" si="579"/>
        <v>0</v>
      </c>
      <c r="AC2968" s="49">
        <f t="shared" si="579"/>
        <v>0</v>
      </c>
      <c r="AD2968" s="49">
        <f t="shared" si="579"/>
        <v>0</v>
      </c>
      <c r="AE2968" s="51">
        <f t="shared" si="590"/>
        <v>0</v>
      </c>
      <c r="AF2968" s="51">
        <f>IF(C2968=A_Stammdaten!$B$12,D_SAV!$U2968-D_SAV!$AG2968,HLOOKUP(A_Stammdaten!$B$12-1,$AH$4:$AN$4004,ROW(C2968)-3,FALSE)-$AG2968)</f>
        <v>0</v>
      </c>
      <c r="AG2968" s="51">
        <f>HLOOKUP(A_Stammdaten!$B$12,$AH$4:$AN$4004,ROW(C2968)-3,FALSE)</f>
        <v>0</v>
      </c>
      <c r="AH2968" s="51">
        <f t="shared" si="582"/>
        <v>0</v>
      </c>
      <c r="AI2968" s="51">
        <f t="shared" si="583"/>
        <v>0</v>
      </c>
      <c r="AJ2968" s="51">
        <f t="shared" si="584"/>
        <v>0</v>
      </c>
      <c r="AK2968" s="51">
        <f t="shared" si="585"/>
        <v>0</v>
      </c>
      <c r="AL2968" s="51">
        <f t="shared" si="586"/>
        <v>0</v>
      </c>
      <c r="AM2968" s="51">
        <f t="shared" si="587"/>
        <v>0</v>
      </c>
      <c r="AN2968" s="51">
        <f t="shared" si="588"/>
        <v>0</v>
      </c>
    </row>
    <row r="2969" spans="1:40" x14ac:dyDescent="0.25">
      <c r="A2969" s="17"/>
      <c r="B2969" s="17"/>
      <c r="C2969" s="35"/>
      <c r="D2969" s="17"/>
      <c r="E2969" s="17"/>
      <c r="F2969" s="17"/>
      <c r="G2969" s="62">
        <f t="shared" si="589"/>
        <v>0</v>
      </c>
      <c r="H2969" s="17"/>
      <c r="I2969" s="17"/>
      <c r="J2969" s="17"/>
      <c r="K2969" s="17"/>
      <c r="L2969" s="17"/>
      <c r="M2969" s="17"/>
      <c r="N2969" s="17"/>
      <c r="O2969" s="17"/>
      <c r="P2969" s="115"/>
      <c r="Q2969" s="62">
        <f>IF(C2969&gt;A_Stammdaten!$B$12,0,SUM(G2969,H2969,J2969,K2969,M2969,N2969)-SUM(I2969,L2969,O2969,P2969))</f>
        <v>0</v>
      </c>
      <c r="R2969" s="17"/>
      <c r="S2969" s="17"/>
      <c r="T2969" s="17"/>
      <c r="U2969" s="62">
        <f t="shared" si="581"/>
        <v>0</v>
      </c>
      <c r="V2969" s="63">
        <f>IF(ISBLANK($B2969),0,VLOOKUP($B2969,Listen!$A$2:$C$45,2,FALSE))</f>
        <v>0</v>
      </c>
      <c r="W2969" s="63">
        <f>IF(ISBLANK($B2969),0,VLOOKUP($B2969,Listen!$A$2:$C$45,3,FALSE))</f>
        <v>0</v>
      </c>
      <c r="X2969" s="49">
        <f t="shared" si="580"/>
        <v>0</v>
      </c>
      <c r="Y2969" s="49">
        <f t="shared" si="579"/>
        <v>0</v>
      </c>
      <c r="Z2969" s="49">
        <f t="shared" si="579"/>
        <v>0</v>
      </c>
      <c r="AA2969" s="49">
        <f t="shared" si="579"/>
        <v>0</v>
      </c>
      <c r="AB2969" s="49">
        <f t="shared" si="579"/>
        <v>0</v>
      </c>
      <c r="AC2969" s="49">
        <f t="shared" si="579"/>
        <v>0</v>
      </c>
      <c r="AD2969" s="49">
        <f t="shared" si="579"/>
        <v>0</v>
      </c>
      <c r="AE2969" s="51">
        <f t="shared" si="590"/>
        <v>0</v>
      </c>
      <c r="AF2969" s="51">
        <f>IF(C2969=A_Stammdaten!$B$12,D_SAV!$U2969-D_SAV!$AG2969,HLOOKUP(A_Stammdaten!$B$12-1,$AH$4:$AN$4004,ROW(C2969)-3,FALSE)-$AG2969)</f>
        <v>0</v>
      </c>
      <c r="AG2969" s="51">
        <f>HLOOKUP(A_Stammdaten!$B$12,$AH$4:$AN$4004,ROW(C2969)-3,FALSE)</f>
        <v>0</v>
      </c>
      <c r="AH2969" s="51">
        <f t="shared" si="582"/>
        <v>0</v>
      </c>
      <c r="AI2969" s="51">
        <f t="shared" si="583"/>
        <v>0</v>
      </c>
      <c r="AJ2969" s="51">
        <f t="shared" si="584"/>
        <v>0</v>
      </c>
      <c r="AK2969" s="51">
        <f t="shared" si="585"/>
        <v>0</v>
      </c>
      <c r="AL2969" s="51">
        <f t="shared" si="586"/>
        <v>0</v>
      </c>
      <c r="AM2969" s="51">
        <f t="shared" si="587"/>
        <v>0</v>
      </c>
      <c r="AN2969" s="51">
        <f t="shared" si="588"/>
        <v>0</v>
      </c>
    </row>
    <row r="2970" spans="1:40" x14ac:dyDescent="0.25">
      <c r="A2970" s="17"/>
      <c r="B2970" s="17"/>
      <c r="C2970" s="35"/>
      <c r="D2970" s="17"/>
      <c r="E2970" s="17"/>
      <c r="F2970" s="17"/>
      <c r="G2970" s="62">
        <f t="shared" si="589"/>
        <v>0</v>
      </c>
      <c r="H2970" s="17"/>
      <c r="I2970" s="17"/>
      <c r="J2970" s="17"/>
      <c r="K2970" s="17"/>
      <c r="L2970" s="17"/>
      <c r="M2970" s="17"/>
      <c r="N2970" s="17"/>
      <c r="O2970" s="17"/>
      <c r="P2970" s="115"/>
      <c r="Q2970" s="62">
        <f>IF(C2970&gt;A_Stammdaten!$B$12,0,SUM(G2970,H2970,J2970,K2970,M2970,N2970)-SUM(I2970,L2970,O2970,P2970))</f>
        <v>0</v>
      </c>
      <c r="R2970" s="17"/>
      <c r="S2970" s="17"/>
      <c r="T2970" s="17"/>
      <c r="U2970" s="62">
        <f t="shared" si="581"/>
        <v>0</v>
      </c>
      <c r="V2970" s="63">
        <f>IF(ISBLANK($B2970),0,VLOOKUP($B2970,Listen!$A$2:$C$45,2,FALSE))</f>
        <v>0</v>
      </c>
      <c r="W2970" s="63">
        <f>IF(ISBLANK($B2970),0,VLOOKUP($B2970,Listen!$A$2:$C$45,3,FALSE))</f>
        <v>0</v>
      </c>
      <c r="X2970" s="49">
        <f t="shared" si="580"/>
        <v>0</v>
      </c>
      <c r="Y2970" s="49">
        <f t="shared" si="579"/>
        <v>0</v>
      </c>
      <c r="Z2970" s="49">
        <f t="shared" si="579"/>
        <v>0</v>
      </c>
      <c r="AA2970" s="49">
        <f t="shared" si="579"/>
        <v>0</v>
      </c>
      <c r="AB2970" s="49">
        <f t="shared" si="579"/>
        <v>0</v>
      </c>
      <c r="AC2970" s="49">
        <f t="shared" si="579"/>
        <v>0</v>
      </c>
      <c r="AD2970" s="49">
        <f t="shared" si="579"/>
        <v>0</v>
      </c>
      <c r="AE2970" s="51">
        <f t="shared" si="590"/>
        <v>0</v>
      </c>
      <c r="AF2970" s="51">
        <f>IF(C2970=A_Stammdaten!$B$12,D_SAV!$U2970-D_SAV!$AG2970,HLOOKUP(A_Stammdaten!$B$12-1,$AH$4:$AN$4004,ROW(C2970)-3,FALSE)-$AG2970)</f>
        <v>0</v>
      </c>
      <c r="AG2970" s="51">
        <f>HLOOKUP(A_Stammdaten!$B$12,$AH$4:$AN$4004,ROW(C2970)-3,FALSE)</f>
        <v>0</v>
      </c>
      <c r="AH2970" s="51">
        <f t="shared" si="582"/>
        <v>0</v>
      </c>
      <c r="AI2970" s="51">
        <f t="shared" si="583"/>
        <v>0</v>
      </c>
      <c r="AJ2970" s="51">
        <f t="shared" si="584"/>
        <v>0</v>
      </c>
      <c r="AK2970" s="51">
        <f t="shared" si="585"/>
        <v>0</v>
      </c>
      <c r="AL2970" s="51">
        <f t="shared" si="586"/>
        <v>0</v>
      </c>
      <c r="AM2970" s="51">
        <f t="shared" si="587"/>
        <v>0</v>
      </c>
      <c r="AN2970" s="51">
        <f t="shared" si="588"/>
        <v>0</v>
      </c>
    </row>
    <row r="2971" spans="1:40" x14ac:dyDescent="0.25">
      <c r="A2971" s="17"/>
      <c r="B2971" s="17"/>
      <c r="C2971" s="35"/>
      <c r="D2971" s="17"/>
      <c r="E2971" s="17"/>
      <c r="F2971" s="17"/>
      <c r="G2971" s="62">
        <f t="shared" si="589"/>
        <v>0</v>
      </c>
      <c r="H2971" s="17"/>
      <c r="I2971" s="17"/>
      <c r="J2971" s="17"/>
      <c r="K2971" s="17"/>
      <c r="L2971" s="17"/>
      <c r="M2971" s="17"/>
      <c r="N2971" s="17"/>
      <c r="O2971" s="17"/>
      <c r="P2971" s="115"/>
      <c r="Q2971" s="62">
        <f>IF(C2971&gt;A_Stammdaten!$B$12,0,SUM(G2971,H2971,J2971,K2971,M2971,N2971)-SUM(I2971,L2971,O2971,P2971))</f>
        <v>0</v>
      </c>
      <c r="R2971" s="17"/>
      <c r="S2971" s="17"/>
      <c r="T2971" s="17"/>
      <c r="U2971" s="62">
        <f t="shared" si="581"/>
        <v>0</v>
      </c>
      <c r="V2971" s="63">
        <f>IF(ISBLANK($B2971),0,VLOOKUP($B2971,Listen!$A$2:$C$45,2,FALSE))</f>
        <v>0</v>
      </c>
      <c r="W2971" s="63">
        <f>IF(ISBLANK($B2971),0,VLOOKUP($B2971,Listen!$A$2:$C$45,3,FALSE))</f>
        <v>0</v>
      </c>
      <c r="X2971" s="49">
        <f t="shared" si="580"/>
        <v>0</v>
      </c>
      <c r="Y2971" s="49">
        <f t="shared" si="579"/>
        <v>0</v>
      </c>
      <c r="Z2971" s="49">
        <f t="shared" si="579"/>
        <v>0</v>
      </c>
      <c r="AA2971" s="49">
        <f t="shared" si="579"/>
        <v>0</v>
      </c>
      <c r="AB2971" s="49">
        <f t="shared" si="579"/>
        <v>0</v>
      </c>
      <c r="AC2971" s="49">
        <f t="shared" si="579"/>
        <v>0</v>
      </c>
      <c r="AD2971" s="49">
        <f t="shared" si="579"/>
        <v>0</v>
      </c>
      <c r="AE2971" s="51">
        <f t="shared" si="590"/>
        <v>0</v>
      </c>
      <c r="AF2971" s="51">
        <f>IF(C2971=A_Stammdaten!$B$12,D_SAV!$U2971-D_SAV!$AG2971,HLOOKUP(A_Stammdaten!$B$12-1,$AH$4:$AN$4004,ROW(C2971)-3,FALSE)-$AG2971)</f>
        <v>0</v>
      </c>
      <c r="AG2971" s="51">
        <f>HLOOKUP(A_Stammdaten!$B$12,$AH$4:$AN$4004,ROW(C2971)-3,FALSE)</f>
        <v>0</v>
      </c>
      <c r="AH2971" s="51">
        <f t="shared" si="582"/>
        <v>0</v>
      </c>
      <c r="AI2971" s="51">
        <f t="shared" si="583"/>
        <v>0</v>
      </c>
      <c r="AJ2971" s="51">
        <f t="shared" si="584"/>
        <v>0</v>
      </c>
      <c r="AK2971" s="51">
        <f t="shared" si="585"/>
        <v>0</v>
      </c>
      <c r="AL2971" s="51">
        <f t="shared" si="586"/>
        <v>0</v>
      </c>
      <c r="AM2971" s="51">
        <f t="shared" si="587"/>
        <v>0</v>
      </c>
      <c r="AN2971" s="51">
        <f t="shared" si="588"/>
        <v>0</v>
      </c>
    </row>
    <row r="2972" spans="1:40" x14ac:dyDescent="0.25">
      <c r="A2972" s="17"/>
      <c r="B2972" s="17"/>
      <c r="C2972" s="35"/>
      <c r="D2972" s="17"/>
      <c r="E2972" s="17"/>
      <c r="F2972" s="17"/>
      <c r="G2972" s="62">
        <f t="shared" si="589"/>
        <v>0</v>
      </c>
      <c r="H2972" s="17"/>
      <c r="I2972" s="17"/>
      <c r="J2972" s="17"/>
      <c r="K2972" s="17"/>
      <c r="L2972" s="17"/>
      <c r="M2972" s="17"/>
      <c r="N2972" s="17"/>
      <c r="O2972" s="17"/>
      <c r="P2972" s="115"/>
      <c r="Q2972" s="62">
        <f>IF(C2972&gt;A_Stammdaten!$B$12,0,SUM(G2972,H2972,J2972,K2972,M2972,N2972)-SUM(I2972,L2972,O2972,P2972))</f>
        <v>0</v>
      </c>
      <c r="R2972" s="17"/>
      <c r="S2972" s="17"/>
      <c r="T2972" s="17"/>
      <c r="U2972" s="62">
        <f t="shared" si="581"/>
        <v>0</v>
      </c>
      <c r="V2972" s="63">
        <f>IF(ISBLANK($B2972),0,VLOOKUP($B2972,Listen!$A$2:$C$45,2,FALSE))</f>
        <v>0</v>
      </c>
      <c r="W2972" s="63">
        <f>IF(ISBLANK($B2972),0,VLOOKUP($B2972,Listen!$A$2:$C$45,3,FALSE))</f>
        <v>0</v>
      </c>
      <c r="X2972" s="49">
        <f t="shared" si="580"/>
        <v>0</v>
      </c>
      <c r="Y2972" s="49">
        <f t="shared" si="579"/>
        <v>0</v>
      </c>
      <c r="Z2972" s="49">
        <f t="shared" si="579"/>
        <v>0</v>
      </c>
      <c r="AA2972" s="49">
        <f t="shared" si="579"/>
        <v>0</v>
      </c>
      <c r="AB2972" s="49">
        <f t="shared" si="579"/>
        <v>0</v>
      </c>
      <c r="AC2972" s="49">
        <f t="shared" si="579"/>
        <v>0</v>
      </c>
      <c r="AD2972" s="49">
        <f t="shared" si="579"/>
        <v>0</v>
      </c>
      <c r="AE2972" s="51">
        <f t="shared" si="590"/>
        <v>0</v>
      </c>
      <c r="AF2972" s="51">
        <f>IF(C2972=A_Stammdaten!$B$12,D_SAV!$U2972-D_SAV!$AG2972,HLOOKUP(A_Stammdaten!$B$12-1,$AH$4:$AN$4004,ROW(C2972)-3,FALSE)-$AG2972)</f>
        <v>0</v>
      </c>
      <c r="AG2972" s="51">
        <f>HLOOKUP(A_Stammdaten!$B$12,$AH$4:$AN$4004,ROW(C2972)-3,FALSE)</f>
        <v>0</v>
      </c>
      <c r="AH2972" s="51">
        <f t="shared" si="582"/>
        <v>0</v>
      </c>
      <c r="AI2972" s="51">
        <f t="shared" si="583"/>
        <v>0</v>
      </c>
      <c r="AJ2972" s="51">
        <f t="shared" si="584"/>
        <v>0</v>
      </c>
      <c r="AK2972" s="51">
        <f t="shared" si="585"/>
        <v>0</v>
      </c>
      <c r="AL2972" s="51">
        <f t="shared" si="586"/>
        <v>0</v>
      </c>
      <c r="AM2972" s="51">
        <f t="shared" si="587"/>
        <v>0</v>
      </c>
      <c r="AN2972" s="51">
        <f t="shared" si="588"/>
        <v>0</v>
      </c>
    </row>
    <row r="2973" spans="1:40" x14ac:dyDescent="0.25">
      <c r="A2973" s="17"/>
      <c r="B2973" s="17"/>
      <c r="C2973" s="35"/>
      <c r="D2973" s="17"/>
      <c r="E2973" s="17"/>
      <c r="F2973" s="17"/>
      <c r="G2973" s="62">
        <f t="shared" si="589"/>
        <v>0</v>
      </c>
      <c r="H2973" s="17"/>
      <c r="I2973" s="17"/>
      <c r="J2973" s="17"/>
      <c r="K2973" s="17"/>
      <c r="L2973" s="17"/>
      <c r="M2973" s="17"/>
      <c r="N2973" s="17"/>
      <c r="O2973" s="17"/>
      <c r="P2973" s="115"/>
      <c r="Q2973" s="62">
        <f>IF(C2973&gt;A_Stammdaten!$B$12,0,SUM(G2973,H2973,J2973,K2973,M2973,N2973)-SUM(I2973,L2973,O2973,P2973))</f>
        <v>0</v>
      </c>
      <c r="R2973" s="17"/>
      <c r="S2973" s="17"/>
      <c r="T2973" s="17"/>
      <c r="U2973" s="62">
        <f t="shared" si="581"/>
        <v>0</v>
      </c>
      <c r="V2973" s="63">
        <f>IF(ISBLANK($B2973),0,VLOOKUP($B2973,Listen!$A$2:$C$45,2,FALSE))</f>
        <v>0</v>
      </c>
      <c r="W2973" s="63">
        <f>IF(ISBLANK($B2973),0,VLOOKUP($B2973,Listen!$A$2:$C$45,3,FALSE))</f>
        <v>0</v>
      </c>
      <c r="X2973" s="49">
        <f t="shared" si="580"/>
        <v>0</v>
      </c>
      <c r="Y2973" s="49">
        <f t="shared" si="579"/>
        <v>0</v>
      </c>
      <c r="Z2973" s="49">
        <f t="shared" si="579"/>
        <v>0</v>
      </c>
      <c r="AA2973" s="49">
        <f t="shared" si="579"/>
        <v>0</v>
      </c>
      <c r="AB2973" s="49">
        <f t="shared" si="579"/>
        <v>0</v>
      </c>
      <c r="AC2973" s="49">
        <f t="shared" si="579"/>
        <v>0</v>
      </c>
      <c r="AD2973" s="49">
        <f t="shared" si="579"/>
        <v>0</v>
      </c>
      <c r="AE2973" s="51">
        <f t="shared" si="590"/>
        <v>0</v>
      </c>
      <c r="AF2973" s="51">
        <f>IF(C2973=A_Stammdaten!$B$12,D_SAV!$U2973-D_SAV!$AG2973,HLOOKUP(A_Stammdaten!$B$12-1,$AH$4:$AN$4004,ROW(C2973)-3,FALSE)-$AG2973)</f>
        <v>0</v>
      </c>
      <c r="AG2973" s="51">
        <f>HLOOKUP(A_Stammdaten!$B$12,$AH$4:$AN$4004,ROW(C2973)-3,FALSE)</f>
        <v>0</v>
      </c>
      <c r="AH2973" s="51">
        <f t="shared" si="582"/>
        <v>0</v>
      </c>
      <c r="AI2973" s="51">
        <f t="shared" si="583"/>
        <v>0</v>
      </c>
      <c r="AJ2973" s="51">
        <f t="shared" si="584"/>
        <v>0</v>
      </c>
      <c r="AK2973" s="51">
        <f t="shared" si="585"/>
        <v>0</v>
      </c>
      <c r="AL2973" s="51">
        <f t="shared" si="586"/>
        <v>0</v>
      </c>
      <c r="AM2973" s="51">
        <f t="shared" si="587"/>
        <v>0</v>
      </c>
      <c r="AN2973" s="51">
        <f t="shared" si="588"/>
        <v>0</v>
      </c>
    </row>
    <row r="2974" spans="1:40" x14ac:dyDescent="0.25">
      <c r="A2974" s="17"/>
      <c r="B2974" s="17"/>
      <c r="C2974" s="35"/>
      <c r="D2974" s="17"/>
      <c r="E2974" s="17"/>
      <c r="F2974" s="17"/>
      <c r="G2974" s="62">
        <f t="shared" si="589"/>
        <v>0</v>
      </c>
      <c r="H2974" s="17"/>
      <c r="I2974" s="17"/>
      <c r="J2974" s="17"/>
      <c r="K2974" s="17"/>
      <c r="L2974" s="17"/>
      <c r="M2974" s="17"/>
      <c r="N2974" s="17"/>
      <c r="O2974" s="17"/>
      <c r="P2974" s="115"/>
      <c r="Q2974" s="62">
        <f>IF(C2974&gt;A_Stammdaten!$B$12,0,SUM(G2974,H2974,J2974,K2974,M2974,N2974)-SUM(I2974,L2974,O2974,P2974))</f>
        <v>0</v>
      </c>
      <c r="R2974" s="17"/>
      <c r="S2974" s="17"/>
      <c r="T2974" s="17"/>
      <c r="U2974" s="62">
        <f t="shared" si="581"/>
        <v>0</v>
      </c>
      <c r="V2974" s="63">
        <f>IF(ISBLANK($B2974),0,VLOOKUP($B2974,Listen!$A$2:$C$45,2,FALSE))</f>
        <v>0</v>
      </c>
      <c r="W2974" s="63">
        <f>IF(ISBLANK($B2974),0,VLOOKUP($B2974,Listen!$A$2:$C$45,3,FALSE))</f>
        <v>0</v>
      </c>
      <c r="X2974" s="49">
        <f t="shared" si="580"/>
        <v>0</v>
      </c>
      <c r="Y2974" s="49">
        <f t="shared" si="579"/>
        <v>0</v>
      </c>
      <c r="Z2974" s="49">
        <f t="shared" si="579"/>
        <v>0</v>
      </c>
      <c r="AA2974" s="49">
        <f t="shared" si="579"/>
        <v>0</v>
      </c>
      <c r="AB2974" s="49">
        <f t="shared" si="579"/>
        <v>0</v>
      </c>
      <c r="AC2974" s="49">
        <f t="shared" si="579"/>
        <v>0</v>
      </c>
      <c r="AD2974" s="49">
        <f t="shared" si="579"/>
        <v>0</v>
      </c>
      <c r="AE2974" s="51">
        <f t="shared" si="590"/>
        <v>0</v>
      </c>
      <c r="AF2974" s="51">
        <f>IF(C2974=A_Stammdaten!$B$12,D_SAV!$U2974-D_SAV!$AG2974,HLOOKUP(A_Stammdaten!$B$12-1,$AH$4:$AN$4004,ROW(C2974)-3,FALSE)-$AG2974)</f>
        <v>0</v>
      </c>
      <c r="AG2974" s="51">
        <f>HLOOKUP(A_Stammdaten!$B$12,$AH$4:$AN$4004,ROW(C2974)-3,FALSE)</f>
        <v>0</v>
      </c>
      <c r="AH2974" s="51">
        <f t="shared" si="582"/>
        <v>0</v>
      </c>
      <c r="AI2974" s="51">
        <f t="shared" si="583"/>
        <v>0</v>
      </c>
      <c r="AJ2974" s="51">
        <f t="shared" si="584"/>
        <v>0</v>
      </c>
      <c r="AK2974" s="51">
        <f t="shared" si="585"/>
        <v>0</v>
      </c>
      <c r="AL2974" s="51">
        <f t="shared" si="586"/>
        <v>0</v>
      </c>
      <c r="AM2974" s="51">
        <f t="shared" si="587"/>
        <v>0</v>
      </c>
      <c r="AN2974" s="51">
        <f t="shared" si="588"/>
        <v>0</v>
      </c>
    </row>
    <row r="2975" spans="1:40" x14ac:dyDescent="0.25">
      <c r="A2975" s="17"/>
      <c r="B2975" s="17"/>
      <c r="C2975" s="35"/>
      <c r="D2975" s="17"/>
      <c r="E2975" s="17"/>
      <c r="F2975" s="17"/>
      <c r="G2975" s="62">
        <f t="shared" si="589"/>
        <v>0</v>
      </c>
      <c r="H2975" s="17"/>
      <c r="I2975" s="17"/>
      <c r="J2975" s="17"/>
      <c r="K2975" s="17"/>
      <c r="L2975" s="17"/>
      <c r="M2975" s="17"/>
      <c r="N2975" s="17"/>
      <c r="O2975" s="17"/>
      <c r="P2975" s="115"/>
      <c r="Q2975" s="62">
        <f>IF(C2975&gt;A_Stammdaten!$B$12,0,SUM(G2975,H2975,J2975,K2975,M2975,N2975)-SUM(I2975,L2975,O2975,P2975))</f>
        <v>0</v>
      </c>
      <c r="R2975" s="17"/>
      <c r="S2975" s="17"/>
      <c r="T2975" s="17"/>
      <c r="U2975" s="62">
        <f t="shared" si="581"/>
        <v>0</v>
      </c>
      <c r="V2975" s="63">
        <f>IF(ISBLANK($B2975),0,VLOOKUP($B2975,Listen!$A$2:$C$45,2,FALSE))</f>
        <v>0</v>
      </c>
      <c r="W2975" s="63">
        <f>IF(ISBLANK($B2975),0,VLOOKUP($B2975,Listen!$A$2:$C$45,3,FALSE))</f>
        <v>0</v>
      </c>
      <c r="X2975" s="49">
        <f t="shared" si="580"/>
        <v>0</v>
      </c>
      <c r="Y2975" s="49">
        <f t="shared" si="579"/>
        <v>0</v>
      </c>
      <c r="Z2975" s="49">
        <f t="shared" si="579"/>
        <v>0</v>
      </c>
      <c r="AA2975" s="49">
        <f t="shared" si="579"/>
        <v>0</v>
      </c>
      <c r="AB2975" s="49">
        <f t="shared" si="579"/>
        <v>0</v>
      </c>
      <c r="AC2975" s="49">
        <f t="shared" si="579"/>
        <v>0</v>
      </c>
      <c r="AD2975" s="49">
        <f t="shared" si="579"/>
        <v>0</v>
      </c>
      <c r="AE2975" s="51">
        <f t="shared" si="590"/>
        <v>0</v>
      </c>
      <c r="AF2975" s="51">
        <f>IF(C2975=A_Stammdaten!$B$12,D_SAV!$U2975-D_SAV!$AG2975,HLOOKUP(A_Stammdaten!$B$12-1,$AH$4:$AN$4004,ROW(C2975)-3,FALSE)-$AG2975)</f>
        <v>0</v>
      </c>
      <c r="AG2975" s="51">
        <f>HLOOKUP(A_Stammdaten!$B$12,$AH$4:$AN$4004,ROW(C2975)-3,FALSE)</f>
        <v>0</v>
      </c>
      <c r="AH2975" s="51">
        <f t="shared" si="582"/>
        <v>0</v>
      </c>
      <c r="AI2975" s="51">
        <f t="shared" si="583"/>
        <v>0</v>
      </c>
      <c r="AJ2975" s="51">
        <f t="shared" si="584"/>
        <v>0</v>
      </c>
      <c r="AK2975" s="51">
        <f t="shared" si="585"/>
        <v>0</v>
      </c>
      <c r="AL2975" s="51">
        <f t="shared" si="586"/>
        <v>0</v>
      </c>
      <c r="AM2975" s="51">
        <f t="shared" si="587"/>
        <v>0</v>
      </c>
      <c r="AN2975" s="51">
        <f t="shared" si="588"/>
        <v>0</v>
      </c>
    </row>
    <row r="2976" spans="1:40" x14ac:dyDescent="0.25">
      <c r="A2976" s="17"/>
      <c r="B2976" s="17"/>
      <c r="C2976" s="35"/>
      <c r="D2976" s="17"/>
      <c r="E2976" s="17"/>
      <c r="F2976" s="17"/>
      <c r="G2976" s="62">
        <f t="shared" si="589"/>
        <v>0</v>
      </c>
      <c r="H2976" s="17"/>
      <c r="I2976" s="17"/>
      <c r="J2976" s="17"/>
      <c r="K2976" s="17"/>
      <c r="L2976" s="17"/>
      <c r="M2976" s="17"/>
      <c r="N2976" s="17"/>
      <c r="O2976" s="17"/>
      <c r="P2976" s="115"/>
      <c r="Q2976" s="62">
        <f>IF(C2976&gt;A_Stammdaten!$B$12,0,SUM(G2976,H2976,J2976,K2976,M2976,N2976)-SUM(I2976,L2976,O2976,P2976))</f>
        <v>0</v>
      </c>
      <c r="R2976" s="17"/>
      <c r="S2976" s="17"/>
      <c r="T2976" s="17"/>
      <c r="U2976" s="62">
        <f t="shared" si="581"/>
        <v>0</v>
      </c>
      <c r="V2976" s="63">
        <f>IF(ISBLANK($B2976),0,VLOOKUP($B2976,Listen!$A$2:$C$45,2,FALSE))</f>
        <v>0</v>
      </c>
      <c r="W2976" s="63">
        <f>IF(ISBLANK($B2976),0,VLOOKUP($B2976,Listen!$A$2:$C$45,3,FALSE))</f>
        <v>0</v>
      </c>
      <c r="X2976" s="49">
        <f t="shared" si="580"/>
        <v>0</v>
      </c>
      <c r="Y2976" s="49">
        <f t="shared" si="579"/>
        <v>0</v>
      </c>
      <c r="Z2976" s="49">
        <f t="shared" si="579"/>
        <v>0</v>
      </c>
      <c r="AA2976" s="49">
        <f t="shared" si="579"/>
        <v>0</v>
      </c>
      <c r="AB2976" s="49">
        <f t="shared" si="579"/>
        <v>0</v>
      </c>
      <c r="AC2976" s="49">
        <f t="shared" si="579"/>
        <v>0</v>
      </c>
      <c r="AD2976" s="49">
        <f t="shared" si="579"/>
        <v>0</v>
      </c>
      <c r="AE2976" s="51">
        <f t="shared" si="590"/>
        <v>0</v>
      </c>
      <c r="AF2976" s="51">
        <f>IF(C2976=A_Stammdaten!$B$12,D_SAV!$U2976-D_SAV!$AG2976,HLOOKUP(A_Stammdaten!$B$12-1,$AH$4:$AN$4004,ROW(C2976)-3,FALSE)-$AG2976)</f>
        <v>0</v>
      </c>
      <c r="AG2976" s="51">
        <f>HLOOKUP(A_Stammdaten!$B$12,$AH$4:$AN$4004,ROW(C2976)-3,FALSE)</f>
        <v>0</v>
      </c>
      <c r="AH2976" s="51">
        <f t="shared" si="582"/>
        <v>0</v>
      </c>
      <c r="AI2976" s="51">
        <f t="shared" si="583"/>
        <v>0</v>
      </c>
      <c r="AJ2976" s="51">
        <f t="shared" si="584"/>
        <v>0</v>
      </c>
      <c r="AK2976" s="51">
        <f t="shared" si="585"/>
        <v>0</v>
      </c>
      <c r="AL2976" s="51">
        <f t="shared" si="586"/>
        <v>0</v>
      </c>
      <c r="AM2976" s="51">
        <f t="shared" si="587"/>
        <v>0</v>
      </c>
      <c r="AN2976" s="51">
        <f t="shared" si="588"/>
        <v>0</v>
      </c>
    </row>
    <row r="2977" spans="1:40" x14ac:dyDescent="0.25">
      <c r="A2977" s="17"/>
      <c r="B2977" s="17"/>
      <c r="C2977" s="35"/>
      <c r="D2977" s="17"/>
      <c r="E2977" s="17"/>
      <c r="F2977" s="17"/>
      <c r="G2977" s="62">
        <f t="shared" si="589"/>
        <v>0</v>
      </c>
      <c r="H2977" s="17"/>
      <c r="I2977" s="17"/>
      <c r="J2977" s="17"/>
      <c r="K2977" s="17"/>
      <c r="L2977" s="17"/>
      <c r="M2977" s="17"/>
      <c r="N2977" s="17"/>
      <c r="O2977" s="17"/>
      <c r="P2977" s="115"/>
      <c r="Q2977" s="62">
        <f>IF(C2977&gt;A_Stammdaten!$B$12,0,SUM(G2977,H2977,J2977,K2977,M2977,N2977)-SUM(I2977,L2977,O2977,P2977))</f>
        <v>0</v>
      </c>
      <c r="R2977" s="17"/>
      <c r="S2977" s="17"/>
      <c r="T2977" s="17"/>
      <c r="U2977" s="62">
        <f t="shared" si="581"/>
        <v>0</v>
      </c>
      <c r="V2977" s="63">
        <f>IF(ISBLANK($B2977),0,VLOOKUP($B2977,Listen!$A$2:$C$45,2,FALSE))</f>
        <v>0</v>
      </c>
      <c r="W2977" s="63">
        <f>IF(ISBLANK($B2977),0,VLOOKUP($B2977,Listen!$A$2:$C$45,3,FALSE))</f>
        <v>0</v>
      </c>
      <c r="X2977" s="49">
        <f t="shared" si="580"/>
        <v>0</v>
      </c>
      <c r="Y2977" s="49">
        <f t="shared" si="579"/>
        <v>0</v>
      </c>
      <c r="Z2977" s="49">
        <f t="shared" si="579"/>
        <v>0</v>
      </c>
      <c r="AA2977" s="49">
        <f t="shared" si="579"/>
        <v>0</v>
      </c>
      <c r="AB2977" s="49">
        <f t="shared" si="579"/>
        <v>0</v>
      </c>
      <c r="AC2977" s="49">
        <f t="shared" si="579"/>
        <v>0</v>
      </c>
      <c r="AD2977" s="49">
        <f t="shared" si="579"/>
        <v>0</v>
      </c>
      <c r="AE2977" s="51">
        <f t="shared" si="590"/>
        <v>0</v>
      </c>
      <c r="AF2977" s="51">
        <f>IF(C2977=A_Stammdaten!$B$12,D_SAV!$U2977-D_SAV!$AG2977,HLOOKUP(A_Stammdaten!$B$12-1,$AH$4:$AN$4004,ROW(C2977)-3,FALSE)-$AG2977)</f>
        <v>0</v>
      </c>
      <c r="AG2977" s="51">
        <f>HLOOKUP(A_Stammdaten!$B$12,$AH$4:$AN$4004,ROW(C2977)-3,FALSE)</f>
        <v>0</v>
      </c>
      <c r="AH2977" s="51">
        <f t="shared" si="582"/>
        <v>0</v>
      </c>
      <c r="AI2977" s="51">
        <f t="shared" si="583"/>
        <v>0</v>
      </c>
      <c r="AJ2977" s="51">
        <f t="shared" si="584"/>
        <v>0</v>
      </c>
      <c r="AK2977" s="51">
        <f t="shared" si="585"/>
        <v>0</v>
      </c>
      <c r="AL2977" s="51">
        <f t="shared" si="586"/>
        <v>0</v>
      </c>
      <c r="AM2977" s="51">
        <f t="shared" si="587"/>
        <v>0</v>
      </c>
      <c r="AN2977" s="51">
        <f t="shared" si="588"/>
        <v>0</v>
      </c>
    </row>
    <row r="2978" spans="1:40" x14ac:dyDescent="0.25">
      <c r="A2978" s="17"/>
      <c r="B2978" s="17"/>
      <c r="C2978" s="35"/>
      <c r="D2978" s="17"/>
      <c r="E2978" s="17"/>
      <c r="F2978" s="17"/>
      <c r="G2978" s="62">
        <f t="shared" si="589"/>
        <v>0</v>
      </c>
      <c r="H2978" s="17"/>
      <c r="I2978" s="17"/>
      <c r="J2978" s="17"/>
      <c r="K2978" s="17"/>
      <c r="L2978" s="17"/>
      <c r="M2978" s="17"/>
      <c r="N2978" s="17"/>
      <c r="O2978" s="17"/>
      <c r="P2978" s="115"/>
      <c r="Q2978" s="62">
        <f>IF(C2978&gt;A_Stammdaten!$B$12,0,SUM(G2978,H2978,J2978,K2978,M2978,N2978)-SUM(I2978,L2978,O2978,P2978))</f>
        <v>0</v>
      </c>
      <c r="R2978" s="17"/>
      <c r="S2978" s="17"/>
      <c r="T2978" s="17"/>
      <c r="U2978" s="62">
        <f t="shared" si="581"/>
        <v>0</v>
      </c>
      <c r="V2978" s="63">
        <f>IF(ISBLANK($B2978),0,VLOOKUP($B2978,Listen!$A$2:$C$45,2,FALSE))</f>
        <v>0</v>
      </c>
      <c r="W2978" s="63">
        <f>IF(ISBLANK($B2978),0,VLOOKUP($B2978,Listen!$A$2:$C$45,3,FALSE))</f>
        <v>0</v>
      </c>
      <c r="X2978" s="49">
        <f t="shared" si="580"/>
        <v>0</v>
      </c>
      <c r="Y2978" s="49">
        <f t="shared" si="579"/>
        <v>0</v>
      </c>
      <c r="Z2978" s="49">
        <f t="shared" si="579"/>
        <v>0</v>
      </c>
      <c r="AA2978" s="49">
        <f t="shared" ref="Y2978:AD3020" si="591">$V2978</f>
        <v>0</v>
      </c>
      <c r="AB2978" s="49">
        <f t="shared" si="591"/>
        <v>0</v>
      </c>
      <c r="AC2978" s="49">
        <f t="shared" si="591"/>
        <v>0</v>
      </c>
      <c r="AD2978" s="49">
        <f t="shared" si="591"/>
        <v>0</v>
      </c>
      <c r="AE2978" s="51">
        <f t="shared" si="590"/>
        <v>0</v>
      </c>
      <c r="AF2978" s="51">
        <f>IF(C2978=A_Stammdaten!$B$12,D_SAV!$U2978-D_SAV!$AG2978,HLOOKUP(A_Stammdaten!$B$12-1,$AH$4:$AN$4004,ROW(C2978)-3,FALSE)-$AG2978)</f>
        <v>0</v>
      </c>
      <c r="AG2978" s="51">
        <f>HLOOKUP(A_Stammdaten!$B$12,$AH$4:$AN$4004,ROW(C2978)-3,FALSE)</f>
        <v>0</v>
      </c>
      <c r="AH2978" s="51">
        <f t="shared" si="582"/>
        <v>0</v>
      </c>
      <c r="AI2978" s="51">
        <f t="shared" si="583"/>
        <v>0</v>
      </c>
      <c r="AJ2978" s="51">
        <f t="shared" si="584"/>
        <v>0</v>
      </c>
      <c r="AK2978" s="51">
        <f t="shared" si="585"/>
        <v>0</v>
      </c>
      <c r="AL2978" s="51">
        <f t="shared" si="586"/>
        <v>0</v>
      </c>
      <c r="AM2978" s="51">
        <f t="shared" si="587"/>
        <v>0</v>
      </c>
      <c r="AN2978" s="51">
        <f t="shared" si="588"/>
        <v>0</v>
      </c>
    </row>
    <row r="2979" spans="1:40" x14ac:dyDescent="0.25">
      <c r="A2979" s="17"/>
      <c r="B2979" s="17"/>
      <c r="C2979" s="35"/>
      <c r="D2979" s="17"/>
      <c r="E2979" s="17"/>
      <c r="F2979" s="17"/>
      <c r="G2979" s="62">
        <f t="shared" si="589"/>
        <v>0</v>
      </c>
      <c r="H2979" s="17"/>
      <c r="I2979" s="17"/>
      <c r="J2979" s="17"/>
      <c r="K2979" s="17"/>
      <c r="L2979" s="17"/>
      <c r="M2979" s="17"/>
      <c r="N2979" s="17"/>
      <c r="O2979" s="17"/>
      <c r="P2979" s="115"/>
      <c r="Q2979" s="62">
        <f>IF(C2979&gt;A_Stammdaten!$B$12,0,SUM(G2979,H2979,J2979,K2979,M2979,N2979)-SUM(I2979,L2979,O2979,P2979))</f>
        <v>0</v>
      </c>
      <c r="R2979" s="17"/>
      <c r="S2979" s="17"/>
      <c r="T2979" s="17"/>
      <c r="U2979" s="62">
        <f t="shared" si="581"/>
        <v>0</v>
      </c>
      <c r="V2979" s="63">
        <f>IF(ISBLANK($B2979),0,VLOOKUP($B2979,Listen!$A$2:$C$45,2,FALSE))</f>
        <v>0</v>
      </c>
      <c r="W2979" s="63">
        <f>IF(ISBLANK($B2979),0,VLOOKUP($B2979,Listen!$A$2:$C$45,3,FALSE))</f>
        <v>0</v>
      </c>
      <c r="X2979" s="49">
        <f t="shared" si="580"/>
        <v>0</v>
      </c>
      <c r="Y2979" s="49">
        <f t="shared" si="591"/>
        <v>0</v>
      </c>
      <c r="Z2979" s="49">
        <f t="shared" si="591"/>
        <v>0</v>
      </c>
      <c r="AA2979" s="49">
        <f t="shared" si="591"/>
        <v>0</v>
      </c>
      <c r="AB2979" s="49">
        <f t="shared" si="591"/>
        <v>0</v>
      </c>
      <c r="AC2979" s="49">
        <f t="shared" si="591"/>
        <v>0</v>
      </c>
      <c r="AD2979" s="49">
        <f t="shared" si="591"/>
        <v>0</v>
      </c>
      <c r="AE2979" s="51">
        <f t="shared" si="590"/>
        <v>0</v>
      </c>
      <c r="AF2979" s="51">
        <f>IF(C2979=A_Stammdaten!$B$12,D_SAV!$U2979-D_SAV!$AG2979,HLOOKUP(A_Stammdaten!$B$12-1,$AH$4:$AN$4004,ROW(C2979)-3,FALSE)-$AG2979)</f>
        <v>0</v>
      </c>
      <c r="AG2979" s="51">
        <f>HLOOKUP(A_Stammdaten!$B$12,$AH$4:$AN$4004,ROW(C2979)-3,FALSE)</f>
        <v>0</v>
      </c>
      <c r="AH2979" s="51">
        <f t="shared" si="582"/>
        <v>0</v>
      </c>
      <c r="AI2979" s="51">
        <f t="shared" si="583"/>
        <v>0</v>
      </c>
      <c r="AJ2979" s="51">
        <f t="shared" si="584"/>
        <v>0</v>
      </c>
      <c r="AK2979" s="51">
        <f t="shared" si="585"/>
        <v>0</v>
      </c>
      <c r="AL2979" s="51">
        <f t="shared" si="586"/>
        <v>0</v>
      </c>
      <c r="AM2979" s="51">
        <f t="shared" si="587"/>
        <v>0</v>
      </c>
      <c r="AN2979" s="51">
        <f t="shared" si="588"/>
        <v>0</v>
      </c>
    </row>
    <row r="2980" spans="1:40" x14ac:dyDescent="0.25">
      <c r="A2980" s="17"/>
      <c r="B2980" s="17"/>
      <c r="C2980" s="35"/>
      <c r="D2980" s="17"/>
      <c r="E2980" s="17"/>
      <c r="F2980" s="17"/>
      <c r="G2980" s="62">
        <f t="shared" si="589"/>
        <v>0</v>
      </c>
      <c r="H2980" s="17"/>
      <c r="I2980" s="17"/>
      <c r="J2980" s="17"/>
      <c r="K2980" s="17"/>
      <c r="L2980" s="17"/>
      <c r="M2980" s="17"/>
      <c r="N2980" s="17"/>
      <c r="O2980" s="17"/>
      <c r="P2980" s="115"/>
      <c r="Q2980" s="62">
        <f>IF(C2980&gt;A_Stammdaten!$B$12,0,SUM(G2980,H2980,J2980,K2980,M2980,N2980)-SUM(I2980,L2980,O2980,P2980))</f>
        <v>0</v>
      </c>
      <c r="R2980" s="17"/>
      <c r="S2980" s="17"/>
      <c r="T2980" s="17"/>
      <c r="U2980" s="62">
        <f t="shared" si="581"/>
        <v>0</v>
      </c>
      <c r="V2980" s="63">
        <f>IF(ISBLANK($B2980),0,VLOOKUP($B2980,Listen!$A$2:$C$45,2,FALSE))</f>
        <v>0</v>
      </c>
      <c r="W2980" s="63">
        <f>IF(ISBLANK($B2980),0,VLOOKUP($B2980,Listen!$A$2:$C$45,3,FALSE))</f>
        <v>0</v>
      </c>
      <c r="X2980" s="49">
        <f t="shared" si="580"/>
        <v>0</v>
      </c>
      <c r="Y2980" s="49">
        <f t="shared" si="591"/>
        <v>0</v>
      </c>
      <c r="Z2980" s="49">
        <f t="shared" si="591"/>
        <v>0</v>
      </c>
      <c r="AA2980" s="49">
        <f t="shared" si="591"/>
        <v>0</v>
      </c>
      <c r="AB2980" s="49">
        <f t="shared" si="591"/>
        <v>0</v>
      </c>
      <c r="AC2980" s="49">
        <f t="shared" si="591"/>
        <v>0</v>
      </c>
      <c r="AD2980" s="49">
        <f t="shared" si="591"/>
        <v>0</v>
      </c>
      <c r="AE2980" s="51">
        <f t="shared" si="590"/>
        <v>0</v>
      </c>
      <c r="AF2980" s="51">
        <f>IF(C2980=A_Stammdaten!$B$12,D_SAV!$U2980-D_SAV!$AG2980,HLOOKUP(A_Stammdaten!$B$12-1,$AH$4:$AN$4004,ROW(C2980)-3,FALSE)-$AG2980)</f>
        <v>0</v>
      </c>
      <c r="AG2980" s="51">
        <f>HLOOKUP(A_Stammdaten!$B$12,$AH$4:$AN$4004,ROW(C2980)-3,FALSE)</f>
        <v>0</v>
      </c>
      <c r="AH2980" s="51">
        <f t="shared" si="582"/>
        <v>0</v>
      </c>
      <c r="AI2980" s="51">
        <f t="shared" si="583"/>
        <v>0</v>
      </c>
      <c r="AJ2980" s="51">
        <f t="shared" si="584"/>
        <v>0</v>
      </c>
      <c r="AK2980" s="51">
        <f t="shared" si="585"/>
        <v>0</v>
      </c>
      <c r="AL2980" s="51">
        <f t="shared" si="586"/>
        <v>0</v>
      </c>
      <c r="AM2980" s="51">
        <f t="shared" si="587"/>
        <v>0</v>
      </c>
      <c r="AN2980" s="51">
        <f t="shared" si="588"/>
        <v>0</v>
      </c>
    </row>
    <row r="2981" spans="1:40" x14ac:dyDescent="0.25">
      <c r="A2981" s="17"/>
      <c r="B2981" s="17"/>
      <c r="C2981" s="35"/>
      <c r="D2981" s="17"/>
      <c r="E2981" s="17"/>
      <c r="F2981" s="17"/>
      <c r="G2981" s="62">
        <f t="shared" si="589"/>
        <v>0</v>
      </c>
      <c r="H2981" s="17"/>
      <c r="I2981" s="17"/>
      <c r="J2981" s="17"/>
      <c r="K2981" s="17"/>
      <c r="L2981" s="17"/>
      <c r="M2981" s="17"/>
      <c r="N2981" s="17"/>
      <c r="O2981" s="17"/>
      <c r="P2981" s="115"/>
      <c r="Q2981" s="62">
        <f>IF(C2981&gt;A_Stammdaten!$B$12,0,SUM(G2981,H2981,J2981,K2981,M2981,N2981)-SUM(I2981,L2981,O2981,P2981))</f>
        <v>0</v>
      </c>
      <c r="R2981" s="17"/>
      <c r="S2981" s="17"/>
      <c r="T2981" s="17"/>
      <c r="U2981" s="62">
        <f t="shared" si="581"/>
        <v>0</v>
      </c>
      <c r="V2981" s="63">
        <f>IF(ISBLANK($B2981),0,VLOOKUP($B2981,Listen!$A$2:$C$45,2,FALSE))</f>
        <v>0</v>
      </c>
      <c r="W2981" s="63">
        <f>IF(ISBLANK($B2981),0,VLOOKUP($B2981,Listen!$A$2:$C$45,3,FALSE))</f>
        <v>0</v>
      </c>
      <c r="X2981" s="49">
        <f t="shared" si="580"/>
        <v>0</v>
      </c>
      <c r="Y2981" s="49">
        <f t="shared" si="591"/>
        <v>0</v>
      </c>
      <c r="Z2981" s="49">
        <f t="shared" si="591"/>
        <v>0</v>
      </c>
      <c r="AA2981" s="49">
        <f t="shared" si="591"/>
        <v>0</v>
      </c>
      <c r="AB2981" s="49">
        <f t="shared" si="591"/>
        <v>0</v>
      </c>
      <c r="AC2981" s="49">
        <f t="shared" si="591"/>
        <v>0</v>
      </c>
      <c r="AD2981" s="49">
        <f t="shared" si="591"/>
        <v>0</v>
      </c>
      <c r="AE2981" s="51">
        <f t="shared" si="590"/>
        <v>0</v>
      </c>
      <c r="AF2981" s="51">
        <f>IF(C2981=A_Stammdaten!$B$12,D_SAV!$U2981-D_SAV!$AG2981,HLOOKUP(A_Stammdaten!$B$12-1,$AH$4:$AN$4004,ROW(C2981)-3,FALSE)-$AG2981)</f>
        <v>0</v>
      </c>
      <c r="AG2981" s="51">
        <f>HLOOKUP(A_Stammdaten!$B$12,$AH$4:$AN$4004,ROW(C2981)-3,FALSE)</f>
        <v>0</v>
      </c>
      <c r="AH2981" s="51">
        <f t="shared" si="582"/>
        <v>0</v>
      </c>
      <c r="AI2981" s="51">
        <f t="shared" si="583"/>
        <v>0</v>
      </c>
      <c r="AJ2981" s="51">
        <f t="shared" si="584"/>
        <v>0</v>
      </c>
      <c r="AK2981" s="51">
        <f t="shared" si="585"/>
        <v>0</v>
      </c>
      <c r="AL2981" s="51">
        <f t="shared" si="586"/>
        <v>0</v>
      </c>
      <c r="AM2981" s="51">
        <f t="shared" si="587"/>
        <v>0</v>
      </c>
      <c r="AN2981" s="51">
        <f t="shared" si="588"/>
        <v>0</v>
      </c>
    </row>
    <row r="2982" spans="1:40" x14ac:dyDescent="0.25">
      <c r="A2982" s="17"/>
      <c r="B2982" s="17"/>
      <c r="C2982" s="35"/>
      <c r="D2982" s="17"/>
      <c r="E2982" s="17"/>
      <c r="F2982" s="17"/>
      <c r="G2982" s="62">
        <f t="shared" si="589"/>
        <v>0</v>
      </c>
      <c r="H2982" s="17"/>
      <c r="I2982" s="17"/>
      <c r="J2982" s="17"/>
      <c r="K2982" s="17"/>
      <c r="L2982" s="17"/>
      <c r="M2982" s="17"/>
      <c r="N2982" s="17"/>
      <c r="O2982" s="17"/>
      <c r="P2982" s="115"/>
      <c r="Q2982" s="62">
        <f>IF(C2982&gt;A_Stammdaten!$B$12,0,SUM(G2982,H2982,J2982,K2982,M2982,N2982)-SUM(I2982,L2982,O2982,P2982))</f>
        <v>0</v>
      </c>
      <c r="R2982" s="17"/>
      <c r="S2982" s="17"/>
      <c r="T2982" s="17"/>
      <c r="U2982" s="62">
        <f t="shared" si="581"/>
        <v>0</v>
      </c>
      <c r="V2982" s="63">
        <f>IF(ISBLANK($B2982),0,VLOOKUP($B2982,Listen!$A$2:$C$45,2,FALSE))</f>
        <v>0</v>
      </c>
      <c r="W2982" s="63">
        <f>IF(ISBLANK($B2982),0,VLOOKUP($B2982,Listen!$A$2:$C$45,3,FALSE))</f>
        <v>0</v>
      </c>
      <c r="X2982" s="49">
        <f t="shared" si="580"/>
        <v>0</v>
      </c>
      <c r="Y2982" s="49">
        <f t="shared" si="591"/>
        <v>0</v>
      </c>
      <c r="Z2982" s="49">
        <f t="shared" si="591"/>
        <v>0</v>
      </c>
      <c r="AA2982" s="49">
        <f t="shared" si="591"/>
        <v>0</v>
      </c>
      <c r="AB2982" s="49">
        <f t="shared" si="591"/>
        <v>0</v>
      </c>
      <c r="AC2982" s="49">
        <f t="shared" si="591"/>
        <v>0</v>
      </c>
      <c r="AD2982" s="49">
        <f t="shared" si="591"/>
        <v>0</v>
      </c>
      <c r="AE2982" s="51">
        <f t="shared" si="590"/>
        <v>0</v>
      </c>
      <c r="AF2982" s="51">
        <f>IF(C2982=A_Stammdaten!$B$12,D_SAV!$U2982-D_SAV!$AG2982,HLOOKUP(A_Stammdaten!$B$12-1,$AH$4:$AN$4004,ROW(C2982)-3,FALSE)-$AG2982)</f>
        <v>0</v>
      </c>
      <c r="AG2982" s="51">
        <f>HLOOKUP(A_Stammdaten!$B$12,$AH$4:$AN$4004,ROW(C2982)-3,FALSE)</f>
        <v>0</v>
      </c>
      <c r="AH2982" s="51">
        <f t="shared" si="582"/>
        <v>0</v>
      </c>
      <c r="AI2982" s="51">
        <f t="shared" si="583"/>
        <v>0</v>
      </c>
      <c r="AJ2982" s="51">
        <f t="shared" si="584"/>
        <v>0</v>
      </c>
      <c r="AK2982" s="51">
        <f t="shared" si="585"/>
        <v>0</v>
      </c>
      <c r="AL2982" s="51">
        <f t="shared" si="586"/>
        <v>0</v>
      </c>
      <c r="AM2982" s="51">
        <f t="shared" si="587"/>
        <v>0</v>
      </c>
      <c r="AN2982" s="51">
        <f t="shared" si="588"/>
        <v>0</v>
      </c>
    </row>
    <row r="2983" spans="1:40" x14ac:dyDescent="0.25">
      <c r="A2983" s="17"/>
      <c r="B2983" s="17"/>
      <c r="C2983" s="35"/>
      <c r="D2983" s="17"/>
      <c r="E2983" s="17"/>
      <c r="F2983" s="17"/>
      <c r="G2983" s="62">
        <f t="shared" si="589"/>
        <v>0</v>
      </c>
      <c r="H2983" s="17"/>
      <c r="I2983" s="17"/>
      <c r="J2983" s="17"/>
      <c r="K2983" s="17"/>
      <c r="L2983" s="17"/>
      <c r="M2983" s="17"/>
      <c r="N2983" s="17"/>
      <c r="O2983" s="17"/>
      <c r="P2983" s="115"/>
      <c r="Q2983" s="62">
        <f>IF(C2983&gt;A_Stammdaten!$B$12,0,SUM(G2983,H2983,J2983,K2983,M2983,N2983)-SUM(I2983,L2983,O2983,P2983))</f>
        <v>0</v>
      </c>
      <c r="R2983" s="17"/>
      <c r="S2983" s="17"/>
      <c r="T2983" s="17"/>
      <c r="U2983" s="62">
        <f t="shared" si="581"/>
        <v>0</v>
      </c>
      <c r="V2983" s="63">
        <f>IF(ISBLANK($B2983),0,VLOOKUP($B2983,Listen!$A$2:$C$45,2,FALSE))</f>
        <v>0</v>
      </c>
      <c r="W2983" s="63">
        <f>IF(ISBLANK($B2983),0,VLOOKUP($B2983,Listen!$A$2:$C$45,3,FALSE))</f>
        <v>0</v>
      </c>
      <c r="X2983" s="49">
        <f t="shared" si="580"/>
        <v>0</v>
      </c>
      <c r="Y2983" s="49">
        <f t="shared" si="591"/>
        <v>0</v>
      </c>
      <c r="Z2983" s="49">
        <f t="shared" si="591"/>
        <v>0</v>
      </c>
      <c r="AA2983" s="49">
        <f t="shared" si="591"/>
        <v>0</v>
      </c>
      <c r="AB2983" s="49">
        <f t="shared" si="591"/>
        <v>0</v>
      </c>
      <c r="AC2983" s="49">
        <f t="shared" si="591"/>
        <v>0</v>
      </c>
      <c r="AD2983" s="49">
        <f t="shared" si="591"/>
        <v>0</v>
      </c>
      <c r="AE2983" s="51">
        <f t="shared" si="590"/>
        <v>0</v>
      </c>
      <c r="AF2983" s="51">
        <f>IF(C2983=A_Stammdaten!$B$12,D_SAV!$U2983-D_SAV!$AG2983,HLOOKUP(A_Stammdaten!$B$12-1,$AH$4:$AN$4004,ROW(C2983)-3,FALSE)-$AG2983)</f>
        <v>0</v>
      </c>
      <c r="AG2983" s="51">
        <f>HLOOKUP(A_Stammdaten!$B$12,$AH$4:$AN$4004,ROW(C2983)-3,FALSE)</f>
        <v>0</v>
      </c>
      <c r="AH2983" s="51">
        <f t="shared" si="582"/>
        <v>0</v>
      </c>
      <c r="AI2983" s="51">
        <f t="shared" si="583"/>
        <v>0</v>
      </c>
      <c r="AJ2983" s="51">
        <f t="shared" si="584"/>
        <v>0</v>
      </c>
      <c r="AK2983" s="51">
        <f t="shared" si="585"/>
        <v>0</v>
      </c>
      <c r="AL2983" s="51">
        <f t="shared" si="586"/>
        <v>0</v>
      </c>
      <c r="AM2983" s="51">
        <f t="shared" si="587"/>
        <v>0</v>
      </c>
      <c r="AN2983" s="51">
        <f t="shared" si="588"/>
        <v>0</v>
      </c>
    </row>
    <row r="2984" spans="1:40" x14ac:dyDescent="0.25">
      <c r="A2984" s="17"/>
      <c r="B2984" s="17"/>
      <c r="C2984" s="35"/>
      <c r="D2984" s="17"/>
      <c r="E2984" s="17"/>
      <c r="F2984" s="17"/>
      <c r="G2984" s="62">
        <f t="shared" si="589"/>
        <v>0</v>
      </c>
      <c r="H2984" s="17"/>
      <c r="I2984" s="17"/>
      <c r="J2984" s="17"/>
      <c r="K2984" s="17"/>
      <c r="L2984" s="17"/>
      <c r="M2984" s="17"/>
      <c r="N2984" s="17"/>
      <c r="O2984" s="17"/>
      <c r="P2984" s="115"/>
      <c r="Q2984" s="62">
        <f>IF(C2984&gt;A_Stammdaten!$B$12,0,SUM(G2984,H2984,J2984,K2984,M2984,N2984)-SUM(I2984,L2984,O2984,P2984))</f>
        <v>0</v>
      </c>
      <c r="R2984" s="17"/>
      <c r="S2984" s="17"/>
      <c r="T2984" s="17"/>
      <c r="U2984" s="62">
        <f t="shared" si="581"/>
        <v>0</v>
      </c>
      <c r="V2984" s="63">
        <f>IF(ISBLANK($B2984),0,VLOOKUP($B2984,Listen!$A$2:$C$45,2,FALSE))</f>
        <v>0</v>
      </c>
      <c r="W2984" s="63">
        <f>IF(ISBLANK($B2984),0,VLOOKUP($B2984,Listen!$A$2:$C$45,3,FALSE))</f>
        <v>0</v>
      </c>
      <c r="X2984" s="49">
        <f t="shared" si="580"/>
        <v>0</v>
      </c>
      <c r="Y2984" s="49">
        <f t="shared" si="591"/>
        <v>0</v>
      </c>
      <c r="Z2984" s="49">
        <f t="shared" si="591"/>
        <v>0</v>
      </c>
      <c r="AA2984" s="49">
        <f t="shared" si="591"/>
        <v>0</v>
      </c>
      <c r="AB2984" s="49">
        <f t="shared" si="591"/>
        <v>0</v>
      </c>
      <c r="AC2984" s="49">
        <f t="shared" si="591"/>
        <v>0</v>
      </c>
      <c r="AD2984" s="49">
        <f t="shared" si="591"/>
        <v>0</v>
      </c>
      <c r="AE2984" s="51">
        <f t="shared" si="590"/>
        <v>0</v>
      </c>
      <c r="AF2984" s="51">
        <f>IF(C2984=A_Stammdaten!$B$12,D_SAV!$U2984-D_SAV!$AG2984,HLOOKUP(A_Stammdaten!$B$12-1,$AH$4:$AN$4004,ROW(C2984)-3,FALSE)-$AG2984)</f>
        <v>0</v>
      </c>
      <c r="AG2984" s="51">
        <f>HLOOKUP(A_Stammdaten!$B$12,$AH$4:$AN$4004,ROW(C2984)-3,FALSE)</f>
        <v>0</v>
      </c>
      <c r="AH2984" s="51">
        <f t="shared" si="582"/>
        <v>0</v>
      </c>
      <c r="AI2984" s="51">
        <f t="shared" si="583"/>
        <v>0</v>
      </c>
      <c r="AJ2984" s="51">
        <f t="shared" si="584"/>
        <v>0</v>
      </c>
      <c r="AK2984" s="51">
        <f t="shared" si="585"/>
        <v>0</v>
      </c>
      <c r="AL2984" s="51">
        <f t="shared" si="586"/>
        <v>0</v>
      </c>
      <c r="AM2984" s="51">
        <f t="shared" si="587"/>
        <v>0</v>
      </c>
      <c r="AN2984" s="51">
        <f t="shared" si="588"/>
        <v>0</v>
      </c>
    </row>
    <row r="2985" spans="1:40" x14ac:dyDescent="0.25">
      <c r="A2985" s="17"/>
      <c r="B2985" s="17"/>
      <c r="C2985" s="35"/>
      <c r="D2985" s="17"/>
      <c r="E2985" s="17"/>
      <c r="F2985" s="17"/>
      <c r="G2985" s="62">
        <f t="shared" si="589"/>
        <v>0</v>
      </c>
      <c r="H2985" s="17"/>
      <c r="I2985" s="17"/>
      <c r="J2985" s="17"/>
      <c r="K2985" s="17"/>
      <c r="L2985" s="17"/>
      <c r="M2985" s="17"/>
      <c r="N2985" s="17"/>
      <c r="O2985" s="17"/>
      <c r="P2985" s="115"/>
      <c r="Q2985" s="62">
        <f>IF(C2985&gt;A_Stammdaten!$B$12,0,SUM(G2985,H2985,J2985,K2985,M2985,N2985)-SUM(I2985,L2985,O2985,P2985))</f>
        <v>0</v>
      </c>
      <c r="R2985" s="17"/>
      <c r="S2985" s="17"/>
      <c r="T2985" s="17"/>
      <c r="U2985" s="62">
        <f t="shared" si="581"/>
        <v>0</v>
      </c>
      <c r="V2985" s="63">
        <f>IF(ISBLANK($B2985),0,VLOOKUP($B2985,Listen!$A$2:$C$45,2,FALSE))</f>
        <v>0</v>
      </c>
      <c r="W2985" s="63">
        <f>IF(ISBLANK($B2985),0,VLOOKUP($B2985,Listen!$A$2:$C$45,3,FALSE))</f>
        <v>0</v>
      </c>
      <c r="X2985" s="49">
        <f t="shared" si="580"/>
        <v>0</v>
      </c>
      <c r="Y2985" s="49">
        <f t="shared" si="591"/>
        <v>0</v>
      </c>
      <c r="Z2985" s="49">
        <f t="shared" si="591"/>
        <v>0</v>
      </c>
      <c r="AA2985" s="49">
        <f t="shared" si="591"/>
        <v>0</v>
      </c>
      <c r="AB2985" s="49">
        <f t="shared" si="591"/>
        <v>0</v>
      </c>
      <c r="AC2985" s="49">
        <f t="shared" si="591"/>
        <v>0</v>
      </c>
      <c r="AD2985" s="49">
        <f t="shared" si="591"/>
        <v>0</v>
      </c>
      <c r="AE2985" s="51">
        <f t="shared" si="590"/>
        <v>0</v>
      </c>
      <c r="AF2985" s="51">
        <f>IF(C2985=A_Stammdaten!$B$12,D_SAV!$U2985-D_SAV!$AG2985,HLOOKUP(A_Stammdaten!$B$12-1,$AH$4:$AN$4004,ROW(C2985)-3,FALSE)-$AG2985)</f>
        <v>0</v>
      </c>
      <c r="AG2985" s="51">
        <f>HLOOKUP(A_Stammdaten!$B$12,$AH$4:$AN$4004,ROW(C2985)-3,FALSE)</f>
        <v>0</v>
      </c>
      <c r="AH2985" s="51">
        <f t="shared" si="582"/>
        <v>0</v>
      </c>
      <c r="AI2985" s="51">
        <f t="shared" si="583"/>
        <v>0</v>
      </c>
      <c r="AJ2985" s="51">
        <f t="shared" si="584"/>
        <v>0</v>
      </c>
      <c r="AK2985" s="51">
        <f t="shared" si="585"/>
        <v>0</v>
      </c>
      <c r="AL2985" s="51">
        <f t="shared" si="586"/>
        <v>0</v>
      </c>
      <c r="AM2985" s="51">
        <f t="shared" si="587"/>
        <v>0</v>
      </c>
      <c r="AN2985" s="51">
        <f t="shared" si="588"/>
        <v>0</v>
      </c>
    </row>
    <row r="2986" spans="1:40" x14ac:dyDescent="0.25">
      <c r="A2986" s="17"/>
      <c r="B2986" s="17"/>
      <c r="C2986" s="35"/>
      <c r="D2986" s="17"/>
      <c r="E2986" s="17"/>
      <c r="F2986" s="17"/>
      <c r="G2986" s="62">
        <f t="shared" si="589"/>
        <v>0</v>
      </c>
      <c r="H2986" s="17"/>
      <c r="I2986" s="17"/>
      <c r="J2986" s="17"/>
      <c r="K2986" s="17"/>
      <c r="L2986" s="17"/>
      <c r="M2986" s="17"/>
      <c r="N2986" s="17"/>
      <c r="O2986" s="17"/>
      <c r="P2986" s="115"/>
      <c r="Q2986" s="62">
        <f>IF(C2986&gt;A_Stammdaten!$B$12,0,SUM(G2986,H2986,J2986,K2986,M2986,N2986)-SUM(I2986,L2986,O2986,P2986))</f>
        <v>0</v>
      </c>
      <c r="R2986" s="17"/>
      <c r="S2986" s="17"/>
      <c r="T2986" s="17"/>
      <c r="U2986" s="62">
        <f t="shared" si="581"/>
        <v>0</v>
      </c>
      <c r="V2986" s="63">
        <f>IF(ISBLANK($B2986),0,VLOOKUP($B2986,Listen!$A$2:$C$45,2,FALSE))</f>
        <v>0</v>
      </c>
      <c r="W2986" s="63">
        <f>IF(ISBLANK($B2986),0,VLOOKUP($B2986,Listen!$A$2:$C$45,3,FALSE))</f>
        <v>0</v>
      </c>
      <c r="X2986" s="49">
        <f t="shared" si="580"/>
        <v>0</v>
      </c>
      <c r="Y2986" s="49">
        <f t="shared" si="591"/>
        <v>0</v>
      </c>
      <c r="Z2986" s="49">
        <f t="shared" si="591"/>
        <v>0</v>
      </c>
      <c r="AA2986" s="49">
        <f t="shared" si="591"/>
        <v>0</v>
      </c>
      <c r="AB2986" s="49">
        <f t="shared" si="591"/>
        <v>0</v>
      </c>
      <c r="AC2986" s="49">
        <f t="shared" si="591"/>
        <v>0</v>
      </c>
      <c r="AD2986" s="49">
        <f t="shared" si="591"/>
        <v>0</v>
      </c>
      <c r="AE2986" s="51">
        <f t="shared" si="590"/>
        <v>0</v>
      </c>
      <c r="AF2986" s="51">
        <f>IF(C2986=A_Stammdaten!$B$12,D_SAV!$U2986-D_SAV!$AG2986,HLOOKUP(A_Stammdaten!$B$12-1,$AH$4:$AN$4004,ROW(C2986)-3,FALSE)-$AG2986)</f>
        <v>0</v>
      </c>
      <c r="AG2986" s="51">
        <f>HLOOKUP(A_Stammdaten!$B$12,$AH$4:$AN$4004,ROW(C2986)-3,FALSE)</f>
        <v>0</v>
      </c>
      <c r="AH2986" s="51">
        <f t="shared" si="582"/>
        <v>0</v>
      </c>
      <c r="AI2986" s="51">
        <f t="shared" si="583"/>
        <v>0</v>
      </c>
      <c r="AJ2986" s="51">
        <f t="shared" si="584"/>
        <v>0</v>
      </c>
      <c r="AK2986" s="51">
        <f t="shared" si="585"/>
        <v>0</v>
      </c>
      <c r="AL2986" s="51">
        <f t="shared" si="586"/>
        <v>0</v>
      </c>
      <c r="AM2986" s="51">
        <f t="shared" si="587"/>
        <v>0</v>
      </c>
      <c r="AN2986" s="51">
        <f t="shared" si="588"/>
        <v>0</v>
      </c>
    </row>
    <row r="2987" spans="1:40" x14ac:dyDescent="0.25">
      <c r="A2987" s="17"/>
      <c r="B2987" s="17"/>
      <c r="C2987" s="35"/>
      <c r="D2987" s="17"/>
      <c r="E2987" s="17"/>
      <c r="F2987" s="17"/>
      <c r="G2987" s="62">
        <f t="shared" si="589"/>
        <v>0</v>
      </c>
      <c r="H2987" s="17"/>
      <c r="I2987" s="17"/>
      <c r="J2987" s="17"/>
      <c r="K2987" s="17"/>
      <c r="L2987" s="17"/>
      <c r="M2987" s="17"/>
      <c r="N2987" s="17"/>
      <c r="O2987" s="17"/>
      <c r="P2987" s="115"/>
      <c r="Q2987" s="62">
        <f>IF(C2987&gt;A_Stammdaten!$B$12,0,SUM(G2987,H2987,J2987,K2987,M2987,N2987)-SUM(I2987,L2987,O2987,P2987))</f>
        <v>0</v>
      </c>
      <c r="R2987" s="17"/>
      <c r="S2987" s="17"/>
      <c r="T2987" s="17"/>
      <c r="U2987" s="62">
        <f t="shared" si="581"/>
        <v>0</v>
      </c>
      <c r="V2987" s="63">
        <f>IF(ISBLANK($B2987),0,VLOOKUP($B2987,Listen!$A$2:$C$45,2,FALSE))</f>
        <v>0</v>
      </c>
      <c r="W2987" s="63">
        <f>IF(ISBLANK($B2987),0,VLOOKUP($B2987,Listen!$A$2:$C$45,3,FALSE))</f>
        <v>0</v>
      </c>
      <c r="X2987" s="49">
        <f t="shared" si="580"/>
        <v>0</v>
      </c>
      <c r="Y2987" s="49">
        <f t="shared" si="591"/>
        <v>0</v>
      </c>
      <c r="Z2987" s="49">
        <f t="shared" si="591"/>
        <v>0</v>
      </c>
      <c r="AA2987" s="49">
        <f t="shared" si="591"/>
        <v>0</v>
      </c>
      <c r="AB2987" s="49">
        <f t="shared" si="591"/>
        <v>0</v>
      </c>
      <c r="AC2987" s="49">
        <f t="shared" si="591"/>
        <v>0</v>
      </c>
      <c r="AD2987" s="49">
        <f t="shared" si="591"/>
        <v>0</v>
      </c>
      <c r="AE2987" s="51">
        <f t="shared" si="590"/>
        <v>0</v>
      </c>
      <c r="AF2987" s="51">
        <f>IF(C2987=A_Stammdaten!$B$12,D_SAV!$U2987-D_SAV!$AG2987,HLOOKUP(A_Stammdaten!$B$12-1,$AH$4:$AN$4004,ROW(C2987)-3,FALSE)-$AG2987)</f>
        <v>0</v>
      </c>
      <c r="AG2987" s="51">
        <f>HLOOKUP(A_Stammdaten!$B$12,$AH$4:$AN$4004,ROW(C2987)-3,FALSE)</f>
        <v>0</v>
      </c>
      <c r="AH2987" s="51">
        <f t="shared" si="582"/>
        <v>0</v>
      </c>
      <c r="AI2987" s="51">
        <f t="shared" si="583"/>
        <v>0</v>
      </c>
      <c r="AJ2987" s="51">
        <f t="shared" si="584"/>
        <v>0</v>
      </c>
      <c r="AK2987" s="51">
        <f t="shared" si="585"/>
        <v>0</v>
      </c>
      <c r="AL2987" s="51">
        <f t="shared" si="586"/>
        <v>0</v>
      </c>
      <c r="AM2987" s="51">
        <f t="shared" si="587"/>
        <v>0</v>
      </c>
      <c r="AN2987" s="51">
        <f t="shared" si="588"/>
        <v>0</v>
      </c>
    </row>
    <row r="2988" spans="1:40" x14ac:dyDescent="0.25">
      <c r="A2988" s="17"/>
      <c r="B2988" s="17"/>
      <c r="C2988" s="35"/>
      <c r="D2988" s="17"/>
      <c r="E2988" s="17"/>
      <c r="F2988" s="17"/>
      <c r="G2988" s="62">
        <f t="shared" si="589"/>
        <v>0</v>
      </c>
      <c r="H2988" s="17"/>
      <c r="I2988" s="17"/>
      <c r="J2988" s="17"/>
      <c r="K2988" s="17"/>
      <c r="L2988" s="17"/>
      <c r="M2988" s="17"/>
      <c r="N2988" s="17"/>
      <c r="O2988" s="17"/>
      <c r="P2988" s="115"/>
      <c r="Q2988" s="62">
        <f>IF(C2988&gt;A_Stammdaten!$B$12,0,SUM(G2988,H2988,J2988,K2988,M2988,N2988)-SUM(I2988,L2988,O2988,P2988))</f>
        <v>0</v>
      </c>
      <c r="R2988" s="17"/>
      <c r="S2988" s="17"/>
      <c r="T2988" s="17"/>
      <c r="U2988" s="62">
        <f t="shared" si="581"/>
        <v>0</v>
      </c>
      <c r="V2988" s="63">
        <f>IF(ISBLANK($B2988),0,VLOOKUP($B2988,Listen!$A$2:$C$45,2,FALSE))</f>
        <v>0</v>
      </c>
      <c r="W2988" s="63">
        <f>IF(ISBLANK($B2988),0,VLOOKUP($B2988,Listen!$A$2:$C$45,3,FALSE))</f>
        <v>0</v>
      </c>
      <c r="X2988" s="49">
        <f t="shared" si="580"/>
        <v>0</v>
      </c>
      <c r="Y2988" s="49">
        <f t="shared" si="591"/>
        <v>0</v>
      </c>
      <c r="Z2988" s="49">
        <f t="shared" si="591"/>
        <v>0</v>
      </c>
      <c r="AA2988" s="49">
        <f t="shared" si="591"/>
        <v>0</v>
      </c>
      <c r="AB2988" s="49">
        <f t="shared" si="591"/>
        <v>0</v>
      </c>
      <c r="AC2988" s="49">
        <f t="shared" si="591"/>
        <v>0</v>
      </c>
      <c r="AD2988" s="49">
        <f t="shared" si="591"/>
        <v>0</v>
      </c>
      <c r="AE2988" s="51">
        <f t="shared" si="590"/>
        <v>0</v>
      </c>
      <c r="AF2988" s="51">
        <f>IF(C2988=A_Stammdaten!$B$12,D_SAV!$U2988-D_SAV!$AG2988,HLOOKUP(A_Stammdaten!$B$12-1,$AH$4:$AN$4004,ROW(C2988)-3,FALSE)-$AG2988)</f>
        <v>0</v>
      </c>
      <c r="AG2988" s="51">
        <f>HLOOKUP(A_Stammdaten!$B$12,$AH$4:$AN$4004,ROW(C2988)-3,FALSE)</f>
        <v>0</v>
      </c>
      <c r="AH2988" s="51">
        <f t="shared" si="582"/>
        <v>0</v>
      </c>
      <c r="AI2988" s="51">
        <f t="shared" si="583"/>
        <v>0</v>
      </c>
      <c r="AJ2988" s="51">
        <f t="shared" si="584"/>
        <v>0</v>
      </c>
      <c r="AK2988" s="51">
        <f t="shared" si="585"/>
        <v>0</v>
      </c>
      <c r="AL2988" s="51">
        <f t="shared" si="586"/>
        <v>0</v>
      </c>
      <c r="AM2988" s="51">
        <f t="shared" si="587"/>
        <v>0</v>
      </c>
      <c r="AN2988" s="51">
        <f t="shared" si="588"/>
        <v>0</v>
      </c>
    </row>
    <row r="2989" spans="1:40" x14ac:dyDescent="0.25">
      <c r="A2989" s="17"/>
      <c r="B2989" s="17"/>
      <c r="C2989" s="35"/>
      <c r="D2989" s="17"/>
      <c r="E2989" s="17"/>
      <c r="F2989" s="17"/>
      <c r="G2989" s="62">
        <f t="shared" si="589"/>
        <v>0</v>
      </c>
      <c r="H2989" s="17"/>
      <c r="I2989" s="17"/>
      <c r="J2989" s="17"/>
      <c r="K2989" s="17"/>
      <c r="L2989" s="17"/>
      <c r="M2989" s="17"/>
      <c r="N2989" s="17"/>
      <c r="O2989" s="17"/>
      <c r="P2989" s="115"/>
      <c r="Q2989" s="62">
        <f>IF(C2989&gt;A_Stammdaten!$B$12,0,SUM(G2989,H2989,J2989,K2989,M2989,N2989)-SUM(I2989,L2989,O2989,P2989))</f>
        <v>0</v>
      </c>
      <c r="R2989" s="17"/>
      <c r="S2989" s="17"/>
      <c r="T2989" s="17"/>
      <c r="U2989" s="62">
        <f t="shared" si="581"/>
        <v>0</v>
      </c>
      <c r="V2989" s="63">
        <f>IF(ISBLANK($B2989),0,VLOOKUP($B2989,Listen!$A$2:$C$45,2,FALSE))</f>
        <v>0</v>
      </c>
      <c r="W2989" s="63">
        <f>IF(ISBLANK($B2989),0,VLOOKUP($B2989,Listen!$A$2:$C$45,3,FALSE))</f>
        <v>0</v>
      </c>
      <c r="X2989" s="49">
        <f t="shared" si="580"/>
        <v>0</v>
      </c>
      <c r="Y2989" s="49">
        <f t="shared" si="591"/>
        <v>0</v>
      </c>
      <c r="Z2989" s="49">
        <f t="shared" si="591"/>
        <v>0</v>
      </c>
      <c r="AA2989" s="49">
        <f t="shared" si="591"/>
        <v>0</v>
      </c>
      <c r="AB2989" s="49">
        <f t="shared" si="591"/>
        <v>0</v>
      </c>
      <c r="AC2989" s="49">
        <f t="shared" si="591"/>
        <v>0</v>
      </c>
      <c r="AD2989" s="49">
        <f t="shared" si="591"/>
        <v>0</v>
      </c>
      <c r="AE2989" s="51">
        <f t="shared" si="590"/>
        <v>0</v>
      </c>
      <c r="AF2989" s="51">
        <f>IF(C2989=A_Stammdaten!$B$12,D_SAV!$U2989-D_SAV!$AG2989,HLOOKUP(A_Stammdaten!$B$12-1,$AH$4:$AN$4004,ROW(C2989)-3,FALSE)-$AG2989)</f>
        <v>0</v>
      </c>
      <c r="AG2989" s="51">
        <f>HLOOKUP(A_Stammdaten!$B$12,$AH$4:$AN$4004,ROW(C2989)-3,FALSE)</f>
        <v>0</v>
      </c>
      <c r="AH2989" s="51">
        <f t="shared" si="582"/>
        <v>0</v>
      </c>
      <c r="AI2989" s="51">
        <f t="shared" si="583"/>
        <v>0</v>
      </c>
      <c r="AJ2989" s="51">
        <f t="shared" si="584"/>
        <v>0</v>
      </c>
      <c r="AK2989" s="51">
        <f t="shared" si="585"/>
        <v>0</v>
      </c>
      <c r="AL2989" s="51">
        <f t="shared" si="586"/>
        <v>0</v>
      </c>
      <c r="AM2989" s="51">
        <f t="shared" si="587"/>
        <v>0</v>
      </c>
      <c r="AN2989" s="51">
        <f t="shared" si="588"/>
        <v>0</v>
      </c>
    </row>
    <row r="2990" spans="1:40" x14ac:dyDescent="0.25">
      <c r="A2990" s="17"/>
      <c r="B2990" s="17"/>
      <c r="C2990" s="35"/>
      <c r="D2990" s="17"/>
      <c r="E2990" s="17"/>
      <c r="F2990" s="17"/>
      <c r="G2990" s="62">
        <f t="shared" si="589"/>
        <v>0</v>
      </c>
      <c r="H2990" s="17"/>
      <c r="I2990" s="17"/>
      <c r="J2990" s="17"/>
      <c r="K2990" s="17"/>
      <c r="L2990" s="17"/>
      <c r="M2990" s="17"/>
      <c r="N2990" s="17"/>
      <c r="O2990" s="17"/>
      <c r="P2990" s="115"/>
      <c r="Q2990" s="62">
        <f>IF(C2990&gt;A_Stammdaten!$B$12,0,SUM(G2990,H2990,J2990,K2990,M2990,N2990)-SUM(I2990,L2990,O2990,P2990))</f>
        <v>0</v>
      </c>
      <c r="R2990" s="17"/>
      <c r="S2990" s="17"/>
      <c r="T2990" s="17"/>
      <c r="U2990" s="62">
        <f t="shared" si="581"/>
        <v>0</v>
      </c>
      <c r="V2990" s="63">
        <f>IF(ISBLANK($B2990),0,VLOOKUP($B2990,Listen!$A$2:$C$45,2,FALSE))</f>
        <v>0</v>
      </c>
      <c r="W2990" s="63">
        <f>IF(ISBLANK($B2990),0,VLOOKUP($B2990,Listen!$A$2:$C$45,3,FALSE))</f>
        <v>0</v>
      </c>
      <c r="X2990" s="49">
        <f t="shared" si="580"/>
        <v>0</v>
      </c>
      <c r="Y2990" s="49">
        <f t="shared" si="591"/>
        <v>0</v>
      </c>
      <c r="Z2990" s="49">
        <f t="shared" si="591"/>
        <v>0</v>
      </c>
      <c r="AA2990" s="49">
        <f t="shared" si="591"/>
        <v>0</v>
      </c>
      <c r="AB2990" s="49">
        <f t="shared" si="591"/>
        <v>0</v>
      </c>
      <c r="AC2990" s="49">
        <f t="shared" si="591"/>
        <v>0</v>
      </c>
      <c r="AD2990" s="49">
        <f t="shared" si="591"/>
        <v>0</v>
      </c>
      <c r="AE2990" s="51">
        <f t="shared" si="590"/>
        <v>0</v>
      </c>
      <c r="AF2990" s="51">
        <f>IF(C2990=A_Stammdaten!$B$12,D_SAV!$U2990-D_SAV!$AG2990,HLOOKUP(A_Stammdaten!$B$12-1,$AH$4:$AN$4004,ROW(C2990)-3,FALSE)-$AG2990)</f>
        <v>0</v>
      </c>
      <c r="AG2990" s="51">
        <f>HLOOKUP(A_Stammdaten!$B$12,$AH$4:$AN$4004,ROW(C2990)-3,FALSE)</f>
        <v>0</v>
      </c>
      <c r="AH2990" s="51">
        <f t="shared" si="582"/>
        <v>0</v>
      </c>
      <c r="AI2990" s="51">
        <f t="shared" si="583"/>
        <v>0</v>
      </c>
      <c r="AJ2990" s="51">
        <f t="shared" si="584"/>
        <v>0</v>
      </c>
      <c r="AK2990" s="51">
        <f t="shared" si="585"/>
        <v>0</v>
      </c>
      <c r="AL2990" s="51">
        <f t="shared" si="586"/>
        <v>0</v>
      </c>
      <c r="AM2990" s="51">
        <f t="shared" si="587"/>
        <v>0</v>
      </c>
      <c r="AN2990" s="51">
        <f t="shared" si="588"/>
        <v>0</v>
      </c>
    </row>
    <row r="2991" spans="1:40" x14ac:dyDescent="0.25">
      <c r="A2991" s="17"/>
      <c r="B2991" s="17"/>
      <c r="C2991" s="35"/>
      <c r="D2991" s="17"/>
      <c r="E2991" s="17"/>
      <c r="F2991" s="17"/>
      <c r="G2991" s="62">
        <f t="shared" si="589"/>
        <v>0</v>
      </c>
      <c r="H2991" s="17"/>
      <c r="I2991" s="17"/>
      <c r="J2991" s="17"/>
      <c r="K2991" s="17"/>
      <c r="L2991" s="17"/>
      <c r="M2991" s="17"/>
      <c r="N2991" s="17"/>
      <c r="O2991" s="17"/>
      <c r="P2991" s="115"/>
      <c r="Q2991" s="62">
        <f>IF(C2991&gt;A_Stammdaten!$B$12,0,SUM(G2991,H2991,J2991,K2991,M2991,N2991)-SUM(I2991,L2991,O2991,P2991))</f>
        <v>0</v>
      </c>
      <c r="R2991" s="17"/>
      <c r="S2991" s="17"/>
      <c r="T2991" s="17"/>
      <c r="U2991" s="62">
        <f t="shared" si="581"/>
        <v>0</v>
      </c>
      <c r="V2991" s="63">
        <f>IF(ISBLANK($B2991),0,VLOOKUP($B2991,Listen!$A$2:$C$45,2,FALSE))</f>
        <v>0</v>
      </c>
      <c r="W2991" s="63">
        <f>IF(ISBLANK($B2991),0,VLOOKUP($B2991,Listen!$A$2:$C$45,3,FALSE))</f>
        <v>0</v>
      </c>
      <c r="X2991" s="49">
        <f t="shared" si="580"/>
        <v>0</v>
      </c>
      <c r="Y2991" s="49">
        <f t="shared" si="591"/>
        <v>0</v>
      </c>
      <c r="Z2991" s="49">
        <f t="shared" si="591"/>
        <v>0</v>
      </c>
      <c r="AA2991" s="49">
        <f t="shared" si="591"/>
        <v>0</v>
      </c>
      <c r="AB2991" s="49">
        <f t="shared" si="591"/>
        <v>0</v>
      </c>
      <c r="AC2991" s="49">
        <f t="shared" si="591"/>
        <v>0</v>
      </c>
      <c r="AD2991" s="49">
        <f t="shared" si="591"/>
        <v>0</v>
      </c>
      <c r="AE2991" s="51">
        <f t="shared" si="590"/>
        <v>0</v>
      </c>
      <c r="AF2991" s="51">
        <f>IF(C2991=A_Stammdaten!$B$12,D_SAV!$U2991-D_SAV!$AG2991,HLOOKUP(A_Stammdaten!$B$12-1,$AH$4:$AN$4004,ROW(C2991)-3,FALSE)-$AG2991)</f>
        <v>0</v>
      </c>
      <c r="AG2991" s="51">
        <f>HLOOKUP(A_Stammdaten!$B$12,$AH$4:$AN$4004,ROW(C2991)-3,FALSE)</f>
        <v>0</v>
      </c>
      <c r="AH2991" s="51">
        <f t="shared" si="582"/>
        <v>0</v>
      </c>
      <c r="AI2991" s="51">
        <f t="shared" si="583"/>
        <v>0</v>
      </c>
      <c r="AJ2991" s="51">
        <f t="shared" si="584"/>
        <v>0</v>
      </c>
      <c r="AK2991" s="51">
        <f t="shared" si="585"/>
        <v>0</v>
      </c>
      <c r="AL2991" s="51">
        <f t="shared" si="586"/>
        <v>0</v>
      </c>
      <c r="AM2991" s="51">
        <f t="shared" si="587"/>
        <v>0</v>
      </c>
      <c r="AN2991" s="51">
        <f t="shared" si="588"/>
        <v>0</v>
      </c>
    </row>
    <row r="2992" spans="1:40" x14ac:dyDescent="0.25">
      <c r="A2992" s="17"/>
      <c r="B2992" s="17"/>
      <c r="C2992" s="35"/>
      <c r="D2992" s="17"/>
      <c r="E2992" s="17"/>
      <c r="F2992" s="17"/>
      <c r="G2992" s="62">
        <f t="shared" si="589"/>
        <v>0</v>
      </c>
      <c r="H2992" s="17"/>
      <c r="I2992" s="17"/>
      <c r="J2992" s="17"/>
      <c r="K2992" s="17"/>
      <c r="L2992" s="17"/>
      <c r="M2992" s="17"/>
      <c r="N2992" s="17"/>
      <c r="O2992" s="17"/>
      <c r="P2992" s="115"/>
      <c r="Q2992" s="62">
        <f>IF(C2992&gt;A_Stammdaten!$B$12,0,SUM(G2992,H2992,J2992,K2992,M2992,N2992)-SUM(I2992,L2992,O2992,P2992))</f>
        <v>0</v>
      </c>
      <c r="R2992" s="17"/>
      <c r="S2992" s="17"/>
      <c r="T2992" s="17"/>
      <c r="U2992" s="62">
        <f t="shared" si="581"/>
        <v>0</v>
      </c>
      <c r="V2992" s="63">
        <f>IF(ISBLANK($B2992),0,VLOOKUP($B2992,Listen!$A$2:$C$45,2,FALSE))</f>
        <v>0</v>
      </c>
      <c r="W2992" s="63">
        <f>IF(ISBLANK($B2992),0,VLOOKUP($B2992,Listen!$A$2:$C$45,3,FALSE))</f>
        <v>0</v>
      </c>
      <c r="X2992" s="49">
        <f t="shared" si="580"/>
        <v>0</v>
      </c>
      <c r="Y2992" s="49">
        <f t="shared" si="591"/>
        <v>0</v>
      </c>
      <c r="Z2992" s="49">
        <f t="shared" si="591"/>
        <v>0</v>
      </c>
      <c r="AA2992" s="49">
        <f t="shared" si="591"/>
        <v>0</v>
      </c>
      <c r="AB2992" s="49">
        <f t="shared" si="591"/>
        <v>0</v>
      </c>
      <c r="AC2992" s="49">
        <f t="shared" si="591"/>
        <v>0</v>
      </c>
      <c r="AD2992" s="49">
        <f t="shared" si="591"/>
        <v>0</v>
      </c>
      <c r="AE2992" s="51">
        <f t="shared" si="590"/>
        <v>0</v>
      </c>
      <c r="AF2992" s="51">
        <f>IF(C2992=A_Stammdaten!$B$12,D_SAV!$U2992-D_SAV!$AG2992,HLOOKUP(A_Stammdaten!$B$12-1,$AH$4:$AN$4004,ROW(C2992)-3,FALSE)-$AG2992)</f>
        <v>0</v>
      </c>
      <c r="AG2992" s="51">
        <f>HLOOKUP(A_Stammdaten!$B$12,$AH$4:$AN$4004,ROW(C2992)-3,FALSE)</f>
        <v>0</v>
      </c>
      <c r="AH2992" s="51">
        <f t="shared" si="582"/>
        <v>0</v>
      </c>
      <c r="AI2992" s="51">
        <f t="shared" si="583"/>
        <v>0</v>
      </c>
      <c r="AJ2992" s="51">
        <f t="shared" si="584"/>
        <v>0</v>
      </c>
      <c r="AK2992" s="51">
        <f t="shared" si="585"/>
        <v>0</v>
      </c>
      <c r="AL2992" s="51">
        <f t="shared" si="586"/>
        <v>0</v>
      </c>
      <c r="AM2992" s="51">
        <f t="shared" si="587"/>
        <v>0</v>
      </c>
      <c r="AN2992" s="51">
        <f t="shared" si="588"/>
        <v>0</v>
      </c>
    </row>
    <row r="2993" spans="1:40" x14ac:dyDescent="0.25">
      <c r="A2993" s="17"/>
      <c r="B2993" s="17"/>
      <c r="C2993" s="35"/>
      <c r="D2993" s="17"/>
      <c r="E2993" s="17"/>
      <c r="F2993" s="17"/>
      <c r="G2993" s="62">
        <f t="shared" si="589"/>
        <v>0</v>
      </c>
      <c r="H2993" s="17"/>
      <c r="I2993" s="17"/>
      <c r="J2993" s="17"/>
      <c r="K2993" s="17"/>
      <c r="L2993" s="17"/>
      <c r="M2993" s="17"/>
      <c r="N2993" s="17"/>
      <c r="O2993" s="17"/>
      <c r="P2993" s="115"/>
      <c r="Q2993" s="62">
        <f>IF(C2993&gt;A_Stammdaten!$B$12,0,SUM(G2993,H2993,J2993,K2993,M2993,N2993)-SUM(I2993,L2993,O2993,P2993))</f>
        <v>0</v>
      </c>
      <c r="R2993" s="17"/>
      <c r="S2993" s="17"/>
      <c r="T2993" s="17"/>
      <c r="U2993" s="62">
        <f t="shared" si="581"/>
        <v>0</v>
      </c>
      <c r="V2993" s="63">
        <f>IF(ISBLANK($B2993),0,VLOOKUP($B2993,Listen!$A$2:$C$45,2,FALSE))</f>
        <v>0</v>
      </c>
      <c r="W2993" s="63">
        <f>IF(ISBLANK($B2993),0,VLOOKUP($B2993,Listen!$A$2:$C$45,3,FALSE))</f>
        <v>0</v>
      </c>
      <c r="X2993" s="49">
        <f t="shared" si="580"/>
        <v>0</v>
      </c>
      <c r="Y2993" s="49">
        <f t="shared" si="591"/>
        <v>0</v>
      </c>
      <c r="Z2993" s="49">
        <f t="shared" si="591"/>
        <v>0</v>
      </c>
      <c r="AA2993" s="49">
        <f t="shared" si="591"/>
        <v>0</v>
      </c>
      <c r="AB2993" s="49">
        <f t="shared" si="591"/>
        <v>0</v>
      </c>
      <c r="AC2993" s="49">
        <f t="shared" si="591"/>
        <v>0</v>
      </c>
      <c r="AD2993" s="49">
        <f t="shared" si="591"/>
        <v>0</v>
      </c>
      <c r="AE2993" s="51">
        <f t="shared" si="590"/>
        <v>0</v>
      </c>
      <c r="AF2993" s="51">
        <f>IF(C2993=A_Stammdaten!$B$12,D_SAV!$U2993-D_SAV!$AG2993,HLOOKUP(A_Stammdaten!$B$12-1,$AH$4:$AN$4004,ROW(C2993)-3,FALSE)-$AG2993)</f>
        <v>0</v>
      </c>
      <c r="AG2993" s="51">
        <f>HLOOKUP(A_Stammdaten!$B$12,$AH$4:$AN$4004,ROW(C2993)-3,FALSE)</f>
        <v>0</v>
      </c>
      <c r="AH2993" s="51">
        <f t="shared" si="582"/>
        <v>0</v>
      </c>
      <c r="AI2993" s="51">
        <f t="shared" si="583"/>
        <v>0</v>
      </c>
      <c r="AJ2993" s="51">
        <f t="shared" si="584"/>
        <v>0</v>
      </c>
      <c r="AK2993" s="51">
        <f t="shared" si="585"/>
        <v>0</v>
      </c>
      <c r="AL2993" s="51">
        <f t="shared" si="586"/>
        <v>0</v>
      </c>
      <c r="AM2993" s="51">
        <f t="shared" si="587"/>
        <v>0</v>
      </c>
      <c r="AN2993" s="51">
        <f t="shared" si="588"/>
        <v>0</v>
      </c>
    </row>
    <row r="2994" spans="1:40" x14ac:dyDescent="0.25">
      <c r="A2994" s="17"/>
      <c r="B2994" s="17"/>
      <c r="C2994" s="35"/>
      <c r="D2994" s="17"/>
      <c r="E2994" s="17"/>
      <c r="F2994" s="17"/>
      <c r="G2994" s="62">
        <f t="shared" si="589"/>
        <v>0</v>
      </c>
      <c r="H2994" s="17"/>
      <c r="I2994" s="17"/>
      <c r="J2994" s="17"/>
      <c r="K2994" s="17"/>
      <c r="L2994" s="17"/>
      <c r="M2994" s="17"/>
      <c r="N2994" s="17"/>
      <c r="O2994" s="17"/>
      <c r="P2994" s="115"/>
      <c r="Q2994" s="62">
        <f>IF(C2994&gt;A_Stammdaten!$B$12,0,SUM(G2994,H2994,J2994,K2994,M2994,N2994)-SUM(I2994,L2994,O2994,P2994))</f>
        <v>0</v>
      </c>
      <c r="R2994" s="17"/>
      <c r="S2994" s="17"/>
      <c r="T2994" s="17"/>
      <c r="U2994" s="62">
        <f t="shared" si="581"/>
        <v>0</v>
      </c>
      <c r="V2994" s="63">
        <f>IF(ISBLANK($B2994),0,VLOOKUP($B2994,Listen!$A$2:$C$45,2,FALSE))</f>
        <v>0</v>
      </c>
      <c r="W2994" s="63">
        <f>IF(ISBLANK($B2994),0,VLOOKUP($B2994,Listen!$A$2:$C$45,3,FALSE))</f>
        <v>0</v>
      </c>
      <c r="X2994" s="49">
        <f t="shared" si="580"/>
        <v>0</v>
      </c>
      <c r="Y2994" s="49">
        <f t="shared" si="591"/>
        <v>0</v>
      </c>
      <c r="Z2994" s="49">
        <f t="shared" si="591"/>
        <v>0</v>
      </c>
      <c r="AA2994" s="49">
        <f t="shared" si="591"/>
        <v>0</v>
      </c>
      <c r="AB2994" s="49">
        <f t="shared" si="591"/>
        <v>0</v>
      </c>
      <c r="AC2994" s="49">
        <f t="shared" si="591"/>
        <v>0</v>
      </c>
      <c r="AD2994" s="49">
        <f t="shared" si="591"/>
        <v>0</v>
      </c>
      <c r="AE2994" s="51">
        <f t="shared" si="590"/>
        <v>0</v>
      </c>
      <c r="AF2994" s="51">
        <f>IF(C2994=A_Stammdaten!$B$12,D_SAV!$U2994-D_SAV!$AG2994,HLOOKUP(A_Stammdaten!$B$12-1,$AH$4:$AN$4004,ROW(C2994)-3,FALSE)-$AG2994)</f>
        <v>0</v>
      </c>
      <c r="AG2994" s="51">
        <f>HLOOKUP(A_Stammdaten!$B$12,$AH$4:$AN$4004,ROW(C2994)-3,FALSE)</f>
        <v>0</v>
      </c>
      <c r="AH2994" s="51">
        <f t="shared" si="582"/>
        <v>0</v>
      </c>
      <c r="AI2994" s="51">
        <f t="shared" si="583"/>
        <v>0</v>
      </c>
      <c r="AJ2994" s="51">
        <f t="shared" si="584"/>
        <v>0</v>
      </c>
      <c r="AK2994" s="51">
        <f t="shared" si="585"/>
        <v>0</v>
      </c>
      <c r="AL2994" s="51">
        <f t="shared" si="586"/>
        <v>0</v>
      </c>
      <c r="AM2994" s="51">
        <f t="shared" si="587"/>
        <v>0</v>
      </c>
      <c r="AN2994" s="51">
        <f t="shared" si="588"/>
        <v>0</v>
      </c>
    </row>
    <row r="2995" spans="1:40" x14ac:dyDescent="0.25">
      <c r="A2995" s="17"/>
      <c r="B2995" s="17"/>
      <c r="C2995" s="35"/>
      <c r="D2995" s="17"/>
      <c r="E2995" s="17"/>
      <c r="F2995" s="17"/>
      <c r="G2995" s="62">
        <f t="shared" si="589"/>
        <v>0</v>
      </c>
      <c r="H2995" s="17"/>
      <c r="I2995" s="17"/>
      <c r="J2995" s="17"/>
      <c r="K2995" s="17"/>
      <c r="L2995" s="17"/>
      <c r="M2995" s="17"/>
      <c r="N2995" s="17"/>
      <c r="O2995" s="17"/>
      <c r="P2995" s="115"/>
      <c r="Q2995" s="62">
        <f>IF(C2995&gt;A_Stammdaten!$B$12,0,SUM(G2995,H2995,J2995,K2995,M2995,N2995)-SUM(I2995,L2995,O2995,P2995))</f>
        <v>0</v>
      </c>
      <c r="R2995" s="17"/>
      <c r="S2995" s="17"/>
      <c r="T2995" s="17"/>
      <c r="U2995" s="62">
        <f t="shared" si="581"/>
        <v>0</v>
      </c>
      <c r="V2995" s="63">
        <f>IF(ISBLANK($B2995),0,VLOOKUP($B2995,Listen!$A$2:$C$45,2,FALSE))</f>
        <v>0</v>
      </c>
      <c r="W2995" s="63">
        <f>IF(ISBLANK($B2995),0,VLOOKUP($B2995,Listen!$A$2:$C$45,3,FALSE))</f>
        <v>0</v>
      </c>
      <c r="X2995" s="49">
        <f t="shared" si="580"/>
        <v>0</v>
      </c>
      <c r="Y2995" s="49">
        <f t="shared" si="591"/>
        <v>0</v>
      </c>
      <c r="Z2995" s="49">
        <f t="shared" si="591"/>
        <v>0</v>
      </c>
      <c r="AA2995" s="49">
        <f t="shared" si="591"/>
        <v>0</v>
      </c>
      <c r="AB2995" s="49">
        <f t="shared" si="591"/>
        <v>0</v>
      </c>
      <c r="AC2995" s="49">
        <f t="shared" si="591"/>
        <v>0</v>
      </c>
      <c r="AD2995" s="49">
        <f t="shared" si="591"/>
        <v>0</v>
      </c>
      <c r="AE2995" s="51">
        <f t="shared" si="590"/>
        <v>0</v>
      </c>
      <c r="AF2995" s="51">
        <f>IF(C2995=A_Stammdaten!$B$12,D_SAV!$U2995-D_SAV!$AG2995,HLOOKUP(A_Stammdaten!$B$12-1,$AH$4:$AN$4004,ROW(C2995)-3,FALSE)-$AG2995)</f>
        <v>0</v>
      </c>
      <c r="AG2995" s="51">
        <f>HLOOKUP(A_Stammdaten!$B$12,$AH$4:$AN$4004,ROW(C2995)-3,FALSE)</f>
        <v>0</v>
      </c>
      <c r="AH2995" s="51">
        <f t="shared" si="582"/>
        <v>0</v>
      </c>
      <c r="AI2995" s="51">
        <f t="shared" si="583"/>
        <v>0</v>
      </c>
      <c r="AJ2995" s="51">
        <f t="shared" si="584"/>
        <v>0</v>
      </c>
      <c r="AK2995" s="51">
        <f t="shared" si="585"/>
        <v>0</v>
      </c>
      <c r="AL2995" s="51">
        <f t="shared" si="586"/>
        <v>0</v>
      </c>
      <c r="AM2995" s="51">
        <f t="shared" si="587"/>
        <v>0</v>
      </c>
      <c r="AN2995" s="51">
        <f t="shared" si="588"/>
        <v>0</v>
      </c>
    </row>
    <row r="2996" spans="1:40" x14ac:dyDescent="0.25">
      <c r="A2996" s="17"/>
      <c r="B2996" s="17"/>
      <c r="C2996" s="35"/>
      <c r="D2996" s="17"/>
      <c r="E2996" s="17"/>
      <c r="F2996" s="17"/>
      <c r="G2996" s="62">
        <f t="shared" si="589"/>
        <v>0</v>
      </c>
      <c r="H2996" s="17"/>
      <c r="I2996" s="17"/>
      <c r="J2996" s="17"/>
      <c r="K2996" s="17"/>
      <c r="L2996" s="17"/>
      <c r="M2996" s="17"/>
      <c r="N2996" s="17"/>
      <c r="O2996" s="17"/>
      <c r="P2996" s="115"/>
      <c r="Q2996" s="62">
        <f>IF(C2996&gt;A_Stammdaten!$B$12,0,SUM(G2996,H2996,J2996,K2996,M2996,N2996)-SUM(I2996,L2996,O2996,P2996))</f>
        <v>0</v>
      </c>
      <c r="R2996" s="17"/>
      <c r="S2996" s="17"/>
      <c r="T2996" s="17"/>
      <c r="U2996" s="62">
        <f t="shared" si="581"/>
        <v>0</v>
      </c>
      <c r="V2996" s="63">
        <f>IF(ISBLANK($B2996),0,VLOOKUP($B2996,Listen!$A$2:$C$45,2,FALSE))</f>
        <v>0</v>
      </c>
      <c r="W2996" s="63">
        <f>IF(ISBLANK($B2996),0,VLOOKUP($B2996,Listen!$A$2:$C$45,3,FALSE))</f>
        <v>0</v>
      </c>
      <c r="X2996" s="49">
        <f t="shared" si="580"/>
        <v>0</v>
      </c>
      <c r="Y2996" s="49">
        <f t="shared" si="591"/>
        <v>0</v>
      </c>
      <c r="Z2996" s="49">
        <f t="shared" si="591"/>
        <v>0</v>
      </c>
      <c r="AA2996" s="49">
        <f t="shared" si="591"/>
        <v>0</v>
      </c>
      <c r="AB2996" s="49">
        <f t="shared" si="591"/>
        <v>0</v>
      </c>
      <c r="AC2996" s="49">
        <f t="shared" si="591"/>
        <v>0</v>
      </c>
      <c r="AD2996" s="49">
        <f t="shared" si="591"/>
        <v>0</v>
      </c>
      <c r="AE2996" s="51">
        <f t="shared" si="590"/>
        <v>0</v>
      </c>
      <c r="AF2996" s="51">
        <f>IF(C2996=A_Stammdaten!$B$12,D_SAV!$U2996-D_SAV!$AG2996,HLOOKUP(A_Stammdaten!$B$12-1,$AH$4:$AN$4004,ROW(C2996)-3,FALSE)-$AG2996)</f>
        <v>0</v>
      </c>
      <c r="AG2996" s="51">
        <f>HLOOKUP(A_Stammdaten!$B$12,$AH$4:$AN$4004,ROW(C2996)-3,FALSE)</f>
        <v>0</v>
      </c>
      <c r="AH2996" s="51">
        <f t="shared" si="582"/>
        <v>0</v>
      </c>
      <c r="AI2996" s="51">
        <f t="shared" si="583"/>
        <v>0</v>
      </c>
      <c r="AJ2996" s="51">
        <f t="shared" si="584"/>
        <v>0</v>
      </c>
      <c r="AK2996" s="51">
        <f t="shared" si="585"/>
        <v>0</v>
      </c>
      <c r="AL2996" s="51">
        <f t="shared" si="586"/>
        <v>0</v>
      </c>
      <c r="AM2996" s="51">
        <f t="shared" si="587"/>
        <v>0</v>
      </c>
      <c r="AN2996" s="51">
        <f t="shared" si="588"/>
        <v>0</v>
      </c>
    </row>
    <row r="2997" spans="1:40" x14ac:dyDescent="0.25">
      <c r="A2997" s="17"/>
      <c r="B2997" s="17"/>
      <c r="C2997" s="35"/>
      <c r="D2997" s="17"/>
      <c r="E2997" s="17"/>
      <c r="F2997" s="17"/>
      <c r="G2997" s="62">
        <f t="shared" si="589"/>
        <v>0</v>
      </c>
      <c r="H2997" s="17"/>
      <c r="I2997" s="17"/>
      <c r="J2997" s="17"/>
      <c r="K2997" s="17"/>
      <c r="L2997" s="17"/>
      <c r="M2997" s="17"/>
      <c r="N2997" s="17"/>
      <c r="O2997" s="17"/>
      <c r="P2997" s="115"/>
      <c r="Q2997" s="62">
        <f>IF(C2997&gt;A_Stammdaten!$B$12,0,SUM(G2997,H2997,J2997,K2997,M2997,N2997)-SUM(I2997,L2997,O2997,P2997))</f>
        <v>0</v>
      </c>
      <c r="R2997" s="17"/>
      <c r="S2997" s="17"/>
      <c r="T2997" s="17"/>
      <c r="U2997" s="62">
        <f t="shared" si="581"/>
        <v>0</v>
      </c>
      <c r="V2997" s="63">
        <f>IF(ISBLANK($B2997),0,VLOOKUP($B2997,Listen!$A$2:$C$45,2,FALSE))</f>
        <v>0</v>
      </c>
      <c r="W2997" s="63">
        <f>IF(ISBLANK($B2997),0,VLOOKUP($B2997,Listen!$A$2:$C$45,3,FALSE))</f>
        <v>0</v>
      </c>
      <c r="X2997" s="49">
        <f t="shared" si="580"/>
        <v>0</v>
      </c>
      <c r="Y2997" s="49">
        <f t="shared" si="591"/>
        <v>0</v>
      </c>
      <c r="Z2997" s="49">
        <f t="shared" si="591"/>
        <v>0</v>
      </c>
      <c r="AA2997" s="49">
        <f t="shared" si="591"/>
        <v>0</v>
      </c>
      <c r="AB2997" s="49">
        <f t="shared" si="591"/>
        <v>0</v>
      </c>
      <c r="AC2997" s="49">
        <f t="shared" si="591"/>
        <v>0</v>
      </c>
      <c r="AD2997" s="49">
        <f t="shared" si="591"/>
        <v>0</v>
      </c>
      <c r="AE2997" s="51">
        <f t="shared" si="590"/>
        <v>0</v>
      </c>
      <c r="AF2997" s="51">
        <f>IF(C2997=A_Stammdaten!$B$12,D_SAV!$U2997-D_SAV!$AG2997,HLOOKUP(A_Stammdaten!$B$12-1,$AH$4:$AN$4004,ROW(C2997)-3,FALSE)-$AG2997)</f>
        <v>0</v>
      </c>
      <c r="AG2997" s="51">
        <f>HLOOKUP(A_Stammdaten!$B$12,$AH$4:$AN$4004,ROW(C2997)-3,FALSE)</f>
        <v>0</v>
      </c>
      <c r="AH2997" s="51">
        <f t="shared" si="582"/>
        <v>0</v>
      </c>
      <c r="AI2997" s="51">
        <f t="shared" si="583"/>
        <v>0</v>
      </c>
      <c r="AJ2997" s="51">
        <f t="shared" si="584"/>
        <v>0</v>
      </c>
      <c r="AK2997" s="51">
        <f t="shared" si="585"/>
        <v>0</v>
      </c>
      <c r="AL2997" s="51">
        <f t="shared" si="586"/>
        <v>0</v>
      </c>
      <c r="AM2997" s="51">
        <f t="shared" si="587"/>
        <v>0</v>
      </c>
      <c r="AN2997" s="51">
        <f t="shared" si="588"/>
        <v>0</v>
      </c>
    </row>
    <row r="2998" spans="1:40" x14ac:dyDescent="0.25">
      <c r="A2998" s="17"/>
      <c r="B2998" s="17"/>
      <c r="C2998" s="35"/>
      <c r="D2998" s="17"/>
      <c r="E2998" s="17"/>
      <c r="F2998" s="17"/>
      <c r="G2998" s="62">
        <f t="shared" si="589"/>
        <v>0</v>
      </c>
      <c r="H2998" s="17"/>
      <c r="I2998" s="17"/>
      <c r="J2998" s="17"/>
      <c r="K2998" s="17"/>
      <c r="L2998" s="17"/>
      <c r="M2998" s="17"/>
      <c r="N2998" s="17"/>
      <c r="O2998" s="17"/>
      <c r="P2998" s="115"/>
      <c r="Q2998" s="62">
        <f>IF(C2998&gt;A_Stammdaten!$B$12,0,SUM(G2998,H2998,J2998,K2998,M2998,N2998)-SUM(I2998,L2998,O2998,P2998))</f>
        <v>0</v>
      </c>
      <c r="R2998" s="17"/>
      <c r="S2998" s="17"/>
      <c r="T2998" s="17"/>
      <c r="U2998" s="62">
        <f t="shared" si="581"/>
        <v>0</v>
      </c>
      <c r="V2998" s="63">
        <f>IF(ISBLANK($B2998),0,VLOOKUP($B2998,Listen!$A$2:$C$45,2,FALSE))</f>
        <v>0</v>
      </c>
      <c r="W2998" s="63">
        <f>IF(ISBLANK($B2998),0,VLOOKUP($B2998,Listen!$A$2:$C$45,3,FALSE))</f>
        <v>0</v>
      </c>
      <c r="X2998" s="49">
        <f t="shared" si="580"/>
        <v>0</v>
      </c>
      <c r="Y2998" s="49">
        <f t="shared" si="591"/>
        <v>0</v>
      </c>
      <c r="Z2998" s="49">
        <f t="shared" si="591"/>
        <v>0</v>
      </c>
      <c r="AA2998" s="49">
        <f t="shared" si="591"/>
        <v>0</v>
      </c>
      <c r="AB2998" s="49">
        <f t="shared" si="591"/>
        <v>0</v>
      </c>
      <c r="AC2998" s="49">
        <f t="shared" si="591"/>
        <v>0</v>
      </c>
      <c r="AD2998" s="49">
        <f t="shared" si="591"/>
        <v>0</v>
      </c>
      <c r="AE2998" s="51">
        <f t="shared" si="590"/>
        <v>0</v>
      </c>
      <c r="AF2998" s="51">
        <f>IF(C2998=A_Stammdaten!$B$12,D_SAV!$U2998-D_SAV!$AG2998,HLOOKUP(A_Stammdaten!$B$12-1,$AH$4:$AN$4004,ROW(C2998)-3,FALSE)-$AG2998)</f>
        <v>0</v>
      </c>
      <c r="AG2998" s="51">
        <f>HLOOKUP(A_Stammdaten!$B$12,$AH$4:$AN$4004,ROW(C2998)-3,FALSE)</f>
        <v>0</v>
      </c>
      <c r="AH2998" s="51">
        <f t="shared" si="582"/>
        <v>0</v>
      </c>
      <c r="AI2998" s="51">
        <f t="shared" si="583"/>
        <v>0</v>
      </c>
      <c r="AJ2998" s="51">
        <f t="shared" si="584"/>
        <v>0</v>
      </c>
      <c r="AK2998" s="51">
        <f t="shared" si="585"/>
        <v>0</v>
      </c>
      <c r="AL2998" s="51">
        <f t="shared" si="586"/>
        <v>0</v>
      </c>
      <c r="AM2998" s="51">
        <f t="shared" si="587"/>
        <v>0</v>
      </c>
      <c r="AN2998" s="51">
        <f t="shared" si="588"/>
        <v>0</v>
      </c>
    </row>
    <row r="2999" spans="1:40" x14ac:dyDescent="0.25">
      <c r="A2999" s="17"/>
      <c r="B2999" s="17"/>
      <c r="C2999" s="35"/>
      <c r="D2999" s="17"/>
      <c r="E2999" s="17"/>
      <c r="F2999" s="17"/>
      <c r="G2999" s="62">
        <f t="shared" si="589"/>
        <v>0</v>
      </c>
      <c r="H2999" s="17"/>
      <c r="I2999" s="17"/>
      <c r="J2999" s="17"/>
      <c r="K2999" s="17"/>
      <c r="L2999" s="17"/>
      <c r="M2999" s="17"/>
      <c r="N2999" s="17"/>
      <c r="O2999" s="17"/>
      <c r="P2999" s="115"/>
      <c r="Q2999" s="62">
        <f>IF(C2999&gt;A_Stammdaten!$B$12,0,SUM(G2999,H2999,J2999,K2999,M2999,N2999)-SUM(I2999,L2999,O2999,P2999))</f>
        <v>0</v>
      </c>
      <c r="R2999" s="17"/>
      <c r="S2999" s="17"/>
      <c r="T2999" s="17"/>
      <c r="U2999" s="62">
        <f t="shared" si="581"/>
        <v>0</v>
      </c>
      <c r="V2999" s="63">
        <f>IF(ISBLANK($B2999),0,VLOOKUP($B2999,Listen!$A$2:$C$45,2,FALSE))</f>
        <v>0</v>
      </c>
      <c r="W2999" s="63">
        <f>IF(ISBLANK($B2999),0,VLOOKUP($B2999,Listen!$A$2:$C$45,3,FALSE))</f>
        <v>0</v>
      </c>
      <c r="X2999" s="49">
        <f t="shared" si="580"/>
        <v>0</v>
      </c>
      <c r="Y2999" s="49">
        <f t="shared" si="591"/>
        <v>0</v>
      </c>
      <c r="Z2999" s="49">
        <f t="shared" si="591"/>
        <v>0</v>
      </c>
      <c r="AA2999" s="49">
        <f t="shared" si="591"/>
        <v>0</v>
      </c>
      <c r="AB2999" s="49">
        <f t="shared" si="591"/>
        <v>0</v>
      </c>
      <c r="AC2999" s="49">
        <f t="shared" si="591"/>
        <v>0</v>
      </c>
      <c r="AD2999" s="49">
        <f t="shared" si="591"/>
        <v>0</v>
      </c>
      <c r="AE2999" s="51">
        <f t="shared" si="590"/>
        <v>0</v>
      </c>
      <c r="AF2999" s="51">
        <f>IF(C2999=A_Stammdaten!$B$12,D_SAV!$U2999-D_SAV!$AG2999,HLOOKUP(A_Stammdaten!$B$12-1,$AH$4:$AN$4004,ROW(C2999)-3,FALSE)-$AG2999)</f>
        <v>0</v>
      </c>
      <c r="AG2999" s="51">
        <f>HLOOKUP(A_Stammdaten!$B$12,$AH$4:$AN$4004,ROW(C2999)-3,FALSE)</f>
        <v>0</v>
      </c>
      <c r="AH2999" s="51">
        <f t="shared" si="582"/>
        <v>0</v>
      </c>
      <c r="AI2999" s="51">
        <f t="shared" si="583"/>
        <v>0</v>
      </c>
      <c r="AJ2999" s="51">
        <f t="shared" si="584"/>
        <v>0</v>
      </c>
      <c r="AK2999" s="51">
        <f t="shared" si="585"/>
        <v>0</v>
      </c>
      <c r="AL2999" s="51">
        <f t="shared" si="586"/>
        <v>0</v>
      </c>
      <c r="AM2999" s="51">
        <f t="shared" si="587"/>
        <v>0</v>
      </c>
      <c r="AN2999" s="51">
        <f t="shared" si="588"/>
        <v>0</v>
      </c>
    </row>
    <row r="3000" spans="1:40" x14ac:dyDescent="0.25">
      <c r="A3000" s="17"/>
      <c r="B3000" s="17"/>
      <c r="C3000" s="35"/>
      <c r="D3000" s="17"/>
      <c r="E3000" s="17"/>
      <c r="F3000" s="17"/>
      <c r="G3000" s="62">
        <f t="shared" si="589"/>
        <v>0</v>
      </c>
      <c r="H3000" s="17"/>
      <c r="I3000" s="17"/>
      <c r="J3000" s="17"/>
      <c r="K3000" s="17"/>
      <c r="L3000" s="17"/>
      <c r="M3000" s="17"/>
      <c r="N3000" s="17"/>
      <c r="O3000" s="17"/>
      <c r="P3000" s="115"/>
      <c r="Q3000" s="62">
        <f>IF(C3000&gt;A_Stammdaten!$B$12,0,SUM(G3000,H3000,J3000,K3000,M3000,N3000)-SUM(I3000,L3000,O3000,P3000))</f>
        <v>0</v>
      </c>
      <c r="R3000" s="17"/>
      <c r="S3000" s="17"/>
      <c r="T3000" s="17"/>
      <c r="U3000" s="62">
        <f t="shared" si="581"/>
        <v>0</v>
      </c>
      <c r="V3000" s="63">
        <f>IF(ISBLANK($B3000),0,VLOOKUP($B3000,Listen!$A$2:$C$45,2,FALSE))</f>
        <v>0</v>
      </c>
      <c r="W3000" s="63">
        <f>IF(ISBLANK($B3000),0,VLOOKUP($B3000,Listen!$A$2:$C$45,3,FALSE))</f>
        <v>0</v>
      </c>
      <c r="X3000" s="49">
        <f t="shared" si="580"/>
        <v>0</v>
      </c>
      <c r="Y3000" s="49">
        <f t="shared" si="591"/>
        <v>0</v>
      </c>
      <c r="Z3000" s="49">
        <f t="shared" si="591"/>
        <v>0</v>
      </c>
      <c r="AA3000" s="49">
        <f t="shared" si="591"/>
        <v>0</v>
      </c>
      <c r="AB3000" s="49">
        <f t="shared" si="591"/>
        <v>0</v>
      </c>
      <c r="AC3000" s="49">
        <f t="shared" si="591"/>
        <v>0</v>
      </c>
      <c r="AD3000" s="49">
        <f t="shared" si="591"/>
        <v>0</v>
      </c>
      <c r="AE3000" s="51">
        <f t="shared" si="590"/>
        <v>0</v>
      </c>
      <c r="AF3000" s="51">
        <f>IF(C3000=A_Stammdaten!$B$12,D_SAV!$U3000-D_SAV!$AG3000,HLOOKUP(A_Stammdaten!$B$12-1,$AH$4:$AN$4004,ROW(C3000)-3,FALSE)-$AG3000)</f>
        <v>0</v>
      </c>
      <c r="AG3000" s="51">
        <f>HLOOKUP(A_Stammdaten!$B$12,$AH$4:$AN$4004,ROW(C3000)-3,FALSE)</f>
        <v>0</v>
      </c>
      <c r="AH3000" s="51">
        <f t="shared" si="582"/>
        <v>0</v>
      </c>
      <c r="AI3000" s="51">
        <f t="shared" si="583"/>
        <v>0</v>
      </c>
      <c r="AJ3000" s="51">
        <f t="shared" si="584"/>
        <v>0</v>
      </c>
      <c r="AK3000" s="51">
        <f t="shared" si="585"/>
        <v>0</v>
      </c>
      <c r="AL3000" s="51">
        <f t="shared" si="586"/>
        <v>0</v>
      </c>
      <c r="AM3000" s="51">
        <f t="shared" si="587"/>
        <v>0</v>
      </c>
      <c r="AN3000" s="51">
        <f t="shared" si="588"/>
        <v>0</v>
      </c>
    </row>
    <row r="3001" spans="1:40" x14ac:dyDescent="0.25">
      <c r="A3001" s="17"/>
      <c r="B3001" s="17"/>
      <c r="C3001" s="35"/>
      <c r="D3001" s="17"/>
      <c r="E3001" s="17"/>
      <c r="F3001" s="17"/>
      <c r="G3001" s="62">
        <f t="shared" si="589"/>
        <v>0</v>
      </c>
      <c r="H3001" s="17"/>
      <c r="I3001" s="17"/>
      <c r="J3001" s="17"/>
      <c r="K3001" s="17"/>
      <c r="L3001" s="17"/>
      <c r="M3001" s="17"/>
      <c r="N3001" s="17"/>
      <c r="O3001" s="17"/>
      <c r="P3001" s="115"/>
      <c r="Q3001" s="62">
        <f>IF(C3001&gt;A_Stammdaten!$B$12,0,SUM(G3001,H3001,J3001,K3001,M3001,N3001)-SUM(I3001,L3001,O3001,P3001))</f>
        <v>0</v>
      </c>
      <c r="R3001" s="17"/>
      <c r="S3001" s="17"/>
      <c r="T3001" s="17"/>
      <c r="U3001" s="62">
        <f t="shared" si="581"/>
        <v>0</v>
      </c>
      <c r="V3001" s="63">
        <f>IF(ISBLANK($B3001),0,VLOOKUP($B3001,Listen!$A$2:$C$45,2,FALSE))</f>
        <v>0</v>
      </c>
      <c r="W3001" s="63">
        <f>IF(ISBLANK($B3001),0,VLOOKUP($B3001,Listen!$A$2:$C$45,3,FALSE))</f>
        <v>0</v>
      </c>
      <c r="X3001" s="49">
        <f t="shared" si="580"/>
        <v>0</v>
      </c>
      <c r="Y3001" s="49">
        <f t="shared" si="591"/>
        <v>0</v>
      </c>
      <c r="Z3001" s="49">
        <f t="shared" si="591"/>
        <v>0</v>
      </c>
      <c r="AA3001" s="49">
        <f t="shared" si="591"/>
        <v>0</v>
      </c>
      <c r="AB3001" s="49">
        <f t="shared" si="591"/>
        <v>0</v>
      </c>
      <c r="AC3001" s="49">
        <f t="shared" si="591"/>
        <v>0</v>
      </c>
      <c r="AD3001" s="49">
        <f t="shared" si="591"/>
        <v>0</v>
      </c>
      <c r="AE3001" s="51">
        <f t="shared" si="590"/>
        <v>0</v>
      </c>
      <c r="AF3001" s="51">
        <f>IF(C3001=A_Stammdaten!$B$12,D_SAV!$U3001-D_SAV!$AG3001,HLOOKUP(A_Stammdaten!$B$12-1,$AH$4:$AN$4004,ROW(C3001)-3,FALSE)-$AG3001)</f>
        <v>0</v>
      </c>
      <c r="AG3001" s="51">
        <f>HLOOKUP(A_Stammdaten!$B$12,$AH$4:$AN$4004,ROW(C3001)-3,FALSE)</f>
        <v>0</v>
      </c>
      <c r="AH3001" s="51">
        <f t="shared" si="582"/>
        <v>0</v>
      </c>
      <c r="AI3001" s="51">
        <f t="shared" si="583"/>
        <v>0</v>
      </c>
      <c r="AJ3001" s="51">
        <f t="shared" si="584"/>
        <v>0</v>
      </c>
      <c r="AK3001" s="51">
        <f t="shared" si="585"/>
        <v>0</v>
      </c>
      <c r="AL3001" s="51">
        <f t="shared" si="586"/>
        <v>0</v>
      </c>
      <c r="AM3001" s="51">
        <f t="shared" si="587"/>
        <v>0</v>
      </c>
      <c r="AN3001" s="51">
        <f t="shared" si="588"/>
        <v>0</v>
      </c>
    </row>
    <row r="3002" spans="1:40" x14ac:dyDescent="0.25">
      <c r="A3002" s="17"/>
      <c r="B3002" s="17"/>
      <c r="C3002" s="35"/>
      <c r="D3002" s="17"/>
      <c r="E3002" s="17"/>
      <c r="F3002" s="17"/>
      <c r="G3002" s="62">
        <f t="shared" si="589"/>
        <v>0</v>
      </c>
      <c r="H3002" s="17"/>
      <c r="I3002" s="17"/>
      <c r="J3002" s="17"/>
      <c r="K3002" s="17"/>
      <c r="L3002" s="17"/>
      <c r="M3002" s="17"/>
      <c r="N3002" s="17"/>
      <c r="O3002" s="17"/>
      <c r="P3002" s="115"/>
      <c r="Q3002" s="62">
        <f>IF(C3002&gt;A_Stammdaten!$B$12,0,SUM(G3002,H3002,J3002,K3002,M3002,N3002)-SUM(I3002,L3002,O3002,P3002))</f>
        <v>0</v>
      </c>
      <c r="R3002" s="17"/>
      <c r="S3002" s="17"/>
      <c r="T3002" s="17"/>
      <c r="U3002" s="62">
        <f t="shared" si="581"/>
        <v>0</v>
      </c>
      <c r="V3002" s="63">
        <f>IF(ISBLANK($B3002),0,VLOOKUP($B3002,Listen!$A$2:$C$45,2,FALSE))</f>
        <v>0</v>
      </c>
      <c r="W3002" s="63">
        <f>IF(ISBLANK($B3002),0,VLOOKUP($B3002,Listen!$A$2:$C$45,3,FALSE))</f>
        <v>0</v>
      </c>
      <c r="X3002" s="49">
        <f t="shared" si="580"/>
        <v>0</v>
      </c>
      <c r="Y3002" s="49">
        <f t="shared" si="591"/>
        <v>0</v>
      </c>
      <c r="Z3002" s="49">
        <f t="shared" si="591"/>
        <v>0</v>
      </c>
      <c r="AA3002" s="49">
        <f t="shared" si="591"/>
        <v>0</v>
      </c>
      <c r="AB3002" s="49">
        <f t="shared" si="591"/>
        <v>0</v>
      </c>
      <c r="AC3002" s="49">
        <f t="shared" si="591"/>
        <v>0</v>
      </c>
      <c r="AD3002" s="49">
        <f t="shared" si="591"/>
        <v>0</v>
      </c>
      <c r="AE3002" s="51">
        <f t="shared" si="590"/>
        <v>0</v>
      </c>
      <c r="AF3002" s="51">
        <f>IF(C3002=A_Stammdaten!$B$12,D_SAV!$U3002-D_SAV!$AG3002,HLOOKUP(A_Stammdaten!$B$12-1,$AH$4:$AN$4004,ROW(C3002)-3,FALSE)-$AG3002)</f>
        <v>0</v>
      </c>
      <c r="AG3002" s="51">
        <f>HLOOKUP(A_Stammdaten!$B$12,$AH$4:$AN$4004,ROW(C3002)-3,FALSE)</f>
        <v>0</v>
      </c>
      <c r="AH3002" s="51">
        <f t="shared" si="582"/>
        <v>0</v>
      </c>
      <c r="AI3002" s="51">
        <f t="shared" si="583"/>
        <v>0</v>
      </c>
      <c r="AJ3002" s="51">
        <f t="shared" si="584"/>
        <v>0</v>
      </c>
      <c r="AK3002" s="51">
        <f t="shared" si="585"/>
        <v>0</v>
      </c>
      <c r="AL3002" s="51">
        <f t="shared" si="586"/>
        <v>0</v>
      </c>
      <c r="AM3002" s="51">
        <f t="shared" si="587"/>
        <v>0</v>
      </c>
      <c r="AN3002" s="51">
        <f t="shared" si="588"/>
        <v>0</v>
      </c>
    </row>
    <row r="3003" spans="1:40" x14ac:dyDescent="0.25">
      <c r="A3003" s="17"/>
      <c r="B3003" s="17"/>
      <c r="C3003" s="35"/>
      <c r="D3003" s="17"/>
      <c r="E3003" s="17"/>
      <c r="F3003" s="17"/>
      <c r="G3003" s="62">
        <f t="shared" si="589"/>
        <v>0</v>
      </c>
      <c r="H3003" s="17"/>
      <c r="I3003" s="17"/>
      <c r="J3003" s="17"/>
      <c r="K3003" s="17"/>
      <c r="L3003" s="17"/>
      <c r="M3003" s="17"/>
      <c r="N3003" s="17"/>
      <c r="O3003" s="17"/>
      <c r="P3003" s="115"/>
      <c r="Q3003" s="62">
        <f>IF(C3003&gt;A_Stammdaten!$B$12,0,SUM(G3003,H3003,J3003,K3003,M3003,N3003)-SUM(I3003,L3003,O3003,P3003))</f>
        <v>0</v>
      </c>
      <c r="R3003" s="17"/>
      <c r="S3003" s="17"/>
      <c r="T3003" s="17"/>
      <c r="U3003" s="62">
        <f t="shared" si="581"/>
        <v>0</v>
      </c>
      <c r="V3003" s="63">
        <f>IF(ISBLANK($B3003),0,VLOOKUP($B3003,Listen!$A$2:$C$45,2,FALSE))</f>
        <v>0</v>
      </c>
      <c r="W3003" s="63">
        <f>IF(ISBLANK($B3003),0,VLOOKUP($B3003,Listen!$A$2:$C$45,3,FALSE))</f>
        <v>0</v>
      </c>
      <c r="X3003" s="49">
        <f t="shared" si="580"/>
        <v>0</v>
      </c>
      <c r="Y3003" s="49">
        <f t="shared" si="591"/>
        <v>0</v>
      </c>
      <c r="Z3003" s="49">
        <f t="shared" si="591"/>
        <v>0</v>
      </c>
      <c r="AA3003" s="49">
        <f t="shared" si="591"/>
        <v>0</v>
      </c>
      <c r="AB3003" s="49">
        <f t="shared" si="591"/>
        <v>0</v>
      </c>
      <c r="AC3003" s="49">
        <f t="shared" si="591"/>
        <v>0</v>
      </c>
      <c r="AD3003" s="49">
        <f t="shared" si="591"/>
        <v>0</v>
      </c>
      <c r="AE3003" s="51">
        <f t="shared" si="590"/>
        <v>0</v>
      </c>
      <c r="AF3003" s="51">
        <f>IF(C3003=A_Stammdaten!$B$12,D_SAV!$U3003-D_SAV!$AG3003,HLOOKUP(A_Stammdaten!$B$12-1,$AH$4:$AN$4004,ROW(C3003)-3,FALSE)-$AG3003)</f>
        <v>0</v>
      </c>
      <c r="AG3003" s="51">
        <f>HLOOKUP(A_Stammdaten!$B$12,$AH$4:$AN$4004,ROW(C3003)-3,FALSE)</f>
        <v>0</v>
      </c>
      <c r="AH3003" s="51">
        <f t="shared" si="582"/>
        <v>0</v>
      </c>
      <c r="AI3003" s="51">
        <f t="shared" si="583"/>
        <v>0</v>
      </c>
      <c r="AJ3003" s="51">
        <f t="shared" si="584"/>
        <v>0</v>
      </c>
      <c r="AK3003" s="51">
        <f t="shared" si="585"/>
        <v>0</v>
      </c>
      <c r="AL3003" s="51">
        <f t="shared" si="586"/>
        <v>0</v>
      </c>
      <c r="AM3003" s="51">
        <f t="shared" si="587"/>
        <v>0</v>
      </c>
      <c r="AN3003" s="51">
        <f t="shared" si="588"/>
        <v>0</v>
      </c>
    </row>
    <row r="3004" spans="1:40" x14ac:dyDescent="0.25">
      <c r="A3004" s="17"/>
      <c r="B3004" s="17"/>
      <c r="C3004" s="35"/>
      <c r="D3004" s="17"/>
      <c r="E3004" s="17"/>
      <c r="F3004" s="17"/>
      <c r="G3004" s="62">
        <f t="shared" si="589"/>
        <v>0</v>
      </c>
      <c r="H3004" s="17"/>
      <c r="I3004" s="17"/>
      <c r="J3004" s="17"/>
      <c r="K3004" s="17"/>
      <c r="L3004" s="17"/>
      <c r="M3004" s="17"/>
      <c r="N3004" s="17"/>
      <c r="O3004" s="17"/>
      <c r="P3004" s="115"/>
      <c r="Q3004" s="62">
        <f>IF(C3004&gt;A_Stammdaten!$B$12,0,SUM(G3004,H3004,J3004,K3004,M3004,N3004)-SUM(I3004,L3004,O3004,P3004))</f>
        <v>0</v>
      </c>
      <c r="R3004" s="17"/>
      <c r="S3004" s="17"/>
      <c r="T3004" s="17"/>
      <c r="U3004" s="62">
        <f t="shared" si="581"/>
        <v>0</v>
      </c>
      <c r="V3004" s="63">
        <f>IF(ISBLANK($B3004),0,VLOOKUP($B3004,Listen!$A$2:$C$45,2,FALSE))</f>
        <v>0</v>
      </c>
      <c r="W3004" s="63">
        <f>IF(ISBLANK($B3004),0,VLOOKUP($B3004,Listen!$A$2:$C$45,3,FALSE))</f>
        <v>0</v>
      </c>
      <c r="X3004" s="49">
        <f t="shared" ref="X3004:X3067" si="592">$V3004</f>
        <v>0</v>
      </c>
      <c r="Y3004" s="49">
        <f t="shared" si="591"/>
        <v>0</v>
      </c>
      <c r="Z3004" s="49">
        <f t="shared" si="591"/>
        <v>0</v>
      </c>
      <c r="AA3004" s="49">
        <f t="shared" si="591"/>
        <v>0</v>
      </c>
      <c r="AB3004" s="49">
        <f t="shared" si="591"/>
        <v>0</v>
      </c>
      <c r="AC3004" s="49">
        <f t="shared" si="591"/>
        <v>0</v>
      </c>
      <c r="AD3004" s="49">
        <f t="shared" si="591"/>
        <v>0</v>
      </c>
      <c r="AE3004" s="51">
        <f t="shared" si="590"/>
        <v>0</v>
      </c>
      <c r="AF3004" s="51">
        <f>IF(C3004=A_Stammdaten!$B$12,D_SAV!$U3004-D_SAV!$AG3004,HLOOKUP(A_Stammdaten!$B$12-1,$AH$4:$AN$4004,ROW(C3004)-3,FALSE)-$AG3004)</f>
        <v>0</v>
      </c>
      <c r="AG3004" s="51">
        <f>HLOOKUP(A_Stammdaten!$B$12,$AH$4:$AN$4004,ROW(C3004)-3,FALSE)</f>
        <v>0</v>
      </c>
      <c r="AH3004" s="51">
        <f t="shared" si="582"/>
        <v>0</v>
      </c>
      <c r="AI3004" s="51">
        <f t="shared" si="583"/>
        <v>0</v>
      </c>
      <c r="AJ3004" s="51">
        <f t="shared" si="584"/>
        <v>0</v>
      </c>
      <c r="AK3004" s="51">
        <f t="shared" si="585"/>
        <v>0</v>
      </c>
      <c r="AL3004" s="51">
        <f t="shared" si="586"/>
        <v>0</v>
      </c>
      <c r="AM3004" s="51">
        <f t="shared" si="587"/>
        <v>0</v>
      </c>
      <c r="AN3004" s="51">
        <f t="shared" si="588"/>
        <v>0</v>
      </c>
    </row>
    <row r="3005" spans="1:40" x14ac:dyDescent="0.25">
      <c r="A3005" s="17"/>
      <c r="B3005" s="17"/>
      <c r="C3005" s="35"/>
      <c r="D3005" s="17"/>
      <c r="E3005" s="17"/>
      <c r="F3005" s="17"/>
      <c r="G3005" s="62">
        <f t="shared" si="589"/>
        <v>0</v>
      </c>
      <c r="H3005" s="17"/>
      <c r="I3005" s="17"/>
      <c r="J3005" s="17"/>
      <c r="K3005" s="17"/>
      <c r="L3005" s="17"/>
      <c r="M3005" s="17"/>
      <c r="N3005" s="17"/>
      <c r="O3005" s="17"/>
      <c r="P3005" s="115"/>
      <c r="Q3005" s="62">
        <f>IF(C3005&gt;A_Stammdaten!$B$12,0,SUM(G3005,H3005,J3005,K3005,M3005,N3005)-SUM(I3005,L3005,O3005,P3005))</f>
        <v>0</v>
      </c>
      <c r="R3005" s="17"/>
      <c r="S3005" s="17"/>
      <c r="T3005" s="17"/>
      <c r="U3005" s="62">
        <f t="shared" si="581"/>
        <v>0</v>
      </c>
      <c r="V3005" s="63">
        <f>IF(ISBLANK($B3005),0,VLOOKUP($B3005,Listen!$A$2:$C$45,2,FALSE))</f>
        <v>0</v>
      </c>
      <c r="W3005" s="63">
        <f>IF(ISBLANK($B3005),0,VLOOKUP($B3005,Listen!$A$2:$C$45,3,FALSE))</f>
        <v>0</v>
      </c>
      <c r="X3005" s="49">
        <f t="shared" si="592"/>
        <v>0</v>
      </c>
      <c r="Y3005" s="49">
        <f t="shared" si="591"/>
        <v>0</v>
      </c>
      <c r="Z3005" s="49">
        <f t="shared" si="591"/>
        <v>0</v>
      </c>
      <c r="AA3005" s="49">
        <f t="shared" si="591"/>
        <v>0</v>
      </c>
      <c r="AB3005" s="49">
        <f t="shared" si="591"/>
        <v>0</v>
      </c>
      <c r="AC3005" s="49">
        <f t="shared" si="591"/>
        <v>0</v>
      </c>
      <c r="AD3005" s="49">
        <f t="shared" si="591"/>
        <v>0</v>
      </c>
      <c r="AE3005" s="51">
        <f t="shared" si="590"/>
        <v>0</v>
      </c>
      <c r="AF3005" s="51">
        <f>IF(C3005=A_Stammdaten!$B$12,D_SAV!$U3005-D_SAV!$AG3005,HLOOKUP(A_Stammdaten!$B$12-1,$AH$4:$AN$4004,ROW(C3005)-3,FALSE)-$AG3005)</f>
        <v>0</v>
      </c>
      <c r="AG3005" s="51">
        <f>HLOOKUP(A_Stammdaten!$B$12,$AH$4:$AN$4004,ROW(C3005)-3,FALSE)</f>
        <v>0</v>
      </c>
      <c r="AH3005" s="51">
        <f t="shared" si="582"/>
        <v>0</v>
      </c>
      <c r="AI3005" s="51">
        <f t="shared" si="583"/>
        <v>0</v>
      </c>
      <c r="AJ3005" s="51">
        <f t="shared" si="584"/>
        <v>0</v>
      </c>
      <c r="AK3005" s="51">
        <f t="shared" si="585"/>
        <v>0</v>
      </c>
      <c r="AL3005" s="51">
        <f t="shared" si="586"/>
        <v>0</v>
      </c>
      <c r="AM3005" s="51">
        <f t="shared" si="587"/>
        <v>0</v>
      </c>
      <c r="AN3005" s="51">
        <f t="shared" si="588"/>
        <v>0</v>
      </c>
    </row>
    <row r="3006" spans="1:40" x14ac:dyDescent="0.25">
      <c r="A3006" s="17"/>
      <c r="B3006" s="17"/>
      <c r="C3006" s="35"/>
      <c r="D3006" s="17"/>
      <c r="E3006" s="17"/>
      <c r="F3006" s="17"/>
      <c r="G3006" s="62">
        <f t="shared" si="589"/>
        <v>0</v>
      </c>
      <c r="H3006" s="17"/>
      <c r="I3006" s="17"/>
      <c r="J3006" s="17"/>
      <c r="K3006" s="17"/>
      <c r="L3006" s="17"/>
      <c r="M3006" s="17"/>
      <c r="N3006" s="17"/>
      <c r="O3006" s="17"/>
      <c r="P3006" s="115"/>
      <c r="Q3006" s="62">
        <f>IF(C3006&gt;A_Stammdaten!$B$12,0,SUM(G3006,H3006,J3006,K3006,M3006,N3006)-SUM(I3006,L3006,O3006,P3006))</f>
        <v>0</v>
      </c>
      <c r="R3006" s="17"/>
      <c r="S3006" s="17"/>
      <c r="T3006" s="17"/>
      <c r="U3006" s="62">
        <f t="shared" si="581"/>
        <v>0</v>
      </c>
      <c r="V3006" s="63">
        <f>IF(ISBLANK($B3006),0,VLOOKUP($B3006,Listen!$A$2:$C$45,2,FALSE))</f>
        <v>0</v>
      </c>
      <c r="W3006" s="63">
        <f>IF(ISBLANK($B3006),0,VLOOKUP($B3006,Listen!$A$2:$C$45,3,FALSE))</f>
        <v>0</v>
      </c>
      <c r="X3006" s="49">
        <f t="shared" si="592"/>
        <v>0</v>
      </c>
      <c r="Y3006" s="49">
        <f t="shared" si="591"/>
        <v>0</v>
      </c>
      <c r="Z3006" s="49">
        <f t="shared" si="591"/>
        <v>0</v>
      </c>
      <c r="AA3006" s="49">
        <f t="shared" si="591"/>
        <v>0</v>
      </c>
      <c r="AB3006" s="49">
        <f t="shared" si="591"/>
        <v>0</v>
      </c>
      <c r="AC3006" s="49">
        <f t="shared" si="591"/>
        <v>0</v>
      </c>
      <c r="AD3006" s="49">
        <f t="shared" si="591"/>
        <v>0</v>
      </c>
      <c r="AE3006" s="51">
        <f t="shared" si="590"/>
        <v>0</v>
      </c>
      <c r="AF3006" s="51">
        <f>IF(C3006=A_Stammdaten!$B$12,D_SAV!$U3006-D_SAV!$AG3006,HLOOKUP(A_Stammdaten!$B$12-1,$AH$4:$AN$4004,ROW(C3006)-3,FALSE)-$AG3006)</f>
        <v>0</v>
      </c>
      <c r="AG3006" s="51">
        <f>HLOOKUP(A_Stammdaten!$B$12,$AH$4:$AN$4004,ROW(C3006)-3,FALSE)</f>
        <v>0</v>
      </c>
      <c r="AH3006" s="51">
        <f t="shared" si="582"/>
        <v>0</v>
      </c>
      <c r="AI3006" s="51">
        <f t="shared" si="583"/>
        <v>0</v>
      </c>
      <c r="AJ3006" s="51">
        <f t="shared" si="584"/>
        <v>0</v>
      </c>
      <c r="AK3006" s="51">
        <f t="shared" si="585"/>
        <v>0</v>
      </c>
      <c r="AL3006" s="51">
        <f t="shared" si="586"/>
        <v>0</v>
      </c>
      <c r="AM3006" s="51">
        <f t="shared" si="587"/>
        <v>0</v>
      </c>
      <c r="AN3006" s="51">
        <f t="shared" si="588"/>
        <v>0</v>
      </c>
    </row>
    <row r="3007" spans="1:40" x14ac:dyDescent="0.25">
      <c r="A3007" s="17"/>
      <c r="B3007" s="17"/>
      <c r="C3007" s="35"/>
      <c r="D3007" s="17"/>
      <c r="E3007" s="17"/>
      <c r="F3007" s="17"/>
      <c r="G3007" s="62">
        <f t="shared" si="589"/>
        <v>0</v>
      </c>
      <c r="H3007" s="17"/>
      <c r="I3007" s="17"/>
      <c r="J3007" s="17"/>
      <c r="K3007" s="17"/>
      <c r="L3007" s="17"/>
      <c r="M3007" s="17"/>
      <c r="N3007" s="17"/>
      <c r="O3007" s="17"/>
      <c r="P3007" s="115"/>
      <c r="Q3007" s="62">
        <f>IF(C3007&gt;A_Stammdaten!$B$12,0,SUM(G3007,H3007,J3007,K3007,M3007,N3007)-SUM(I3007,L3007,O3007,P3007))</f>
        <v>0</v>
      </c>
      <c r="R3007" s="17"/>
      <c r="S3007" s="17"/>
      <c r="T3007" s="17"/>
      <c r="U3007" s="62">
        <f t="shared" si="581"/>
        <v>0</v>
      </c>
      <c r="V3007" s="63">
        <f>IF(ISBLANK($B3007),0,VLOOKUP($B3007,Listen!$A$2:$C$45,2,FALSE))</f>
        <v>0</v>
      </c>
      <c r="W3007" s="63">
        <f>IF(ISBLANK($B3007),0,VLOOKUP($B3007,Listen!$A$2:$C$45,3,FALSE))</f>
        <v>0</v>
      </c>
      <c r="X3007" s="49">
        <f t="shared" si="592"/>
        <v>0</v>
      </c>
      <c r="Y3007" s="49">
        <f t="shared" si="591"/>
        <v>0</v>
      </c>
      <c r="Z3007" s="49">
        <f t="shared" si="591"/>
        <v>0</v>
      </c>
      <c r="AA3007" s="49">
        <f t="shared" si="591"/>
        <v>0</v>
      </c>
      <c r="AB3007" s="49">
        <f t="shared" si="591"/>
        <v>0</v>
      </c>
      <c r="AC3007" s="49">
        <f t="shared" si="591"/>
        <v>0</v>
      </c>
      <c r="AD3007" s="49">
        <f t="shared" si="591"/>
        <v>0</v>
      </c>
      <c r="AE3007" s="51">
        <f t="shared" si="590"/>
        <v>0</v>
      </c>
      <c r="AF3007" s="51">
        <f>IF(C3007=A_Stammdaten!$B$12,D_SAV!$U3007-D_SAV!$AG3007,HLOOKUP(A_Stammdaten!$B$12-1,$AH$4:$AN$4004,ROW(C3007)-3,FALSE)-$AG3007)</f>
        <v>0</v>
      </c>
      <c r="AG3007" s="51">
        <f>HLOOKUP(A_Stammdaten!$B$12,$AH$4:$AN$4004,ROW(C3007)-3,FALSE)</f>
        <v>0</v>
      </c>
      <c r="AH3007" s="51">
        <f t="shared" si="582"/>
        <v>0</v>
      </c>
      <c r="AI3007" s="51">
        <f t="shared" si="583"/>
        <v>0</v>
      </c>
      <c r="AJ3007" s="51">
        <f t="shared" si="584"/>
        <v>0</v>
      </c>
      <c r="AK3007" s="51">
        <f t="shared" si="585"/>
        <v>0</v>
      </c>
      <c r="AL3007" s="51">
        <f t="shared" si="586"/>
        <v>0</v>
      </c>
      <c r="AM3007" s="51">
        <f t="shared" si="587"/>
        <v>0</v>
      </c>
      <c r="AN3007" s="51">
        <f t="shared" si="588"/>
        <v>0</v>
      </c>
    </row>
    <row r="3008" spans="1:40" x14ac:dyDescent="0.25">
      <c r="A3008" s="17"/>
      <c r="B3008" s="17"/>
      <c r="C3008" s="35"/>
      <c r="D3008" s="17"/>
      <c r="E3008" s="17"/>
      <c r="F3008" s="17"/>
      <c r="G3008" s="62">
        <f t="shared" si="589"/>
        <v>0</v>
      </c>
      <c r="H3008" s="17"/>
      <c r="I3008" s="17"/>
      <c r="J3008" s="17"/>
      <c r="K3008" s="17"/>
      <c r="L3008" s="17"/>
      <c r="M3008" s="17"/>
      <c r="N3008" s="17"/>
      <c r="O3008" s="17"/>
      <c r="P3008" s="115"/>
      <c r="Q3008" s="62">
        <f>IF(C3008&gt;A_Stammdaten!$B$12,0,SUM(G3008,H3008,J3008,K3008,M3008,N3008)-SUM(I3008,L3008,O3008,P3008))</f>
        <v>0</v>
      </c>
      <c r="R3008" s="17"/>
      <c r="S3008" s="17"/>
      <c r="T3008" s="17"/>
      <c r="U3008" s="62">
        <f t="shared" si="581"/>
        <v>0</v>
      </c>
      <c r="V3008" s="63">
        <f>IF(ISBLANK($B3008),0,VLOOKUP($B3008,Listen!$A$2:$C$45,2,FALSE))</f>
        <v>0</v>
      </c>
      <c r="W3008" s="63">
        <f>IF(ISBLANK($B3008),0,VLOOKUP($B3008,Listen!$A$2:$C$45,3,FALSE))</f>
        <v>0</v>
      </c>
      <c r="X3008" s="49">
        <f t="shared" si="592"/>
        <v>0</v>
      </c>
      <c r="Y3008" s="49">
        <f t="shared" si="591"/>
        <v>0</v>
      </c>
      <c r="Z3008" s="49">
        <f t="shared" si="591"/>
        <v>0</v>
      </c>
      <c r="AA3008" s="49">
        <f t="shared" si="591"/>
        <v>0</v>
      </c>
      <c r="AB3008" s="49">
        <f t="shared" si="591"/>
        <v>0</v>
      </c>
      <c r="AC3008" s="49">
        <f t="shared" si="591"/>
        <v>0</v>
      </c>
      <c r="AD3008" s="49">
        <f t="shared" si="591"/>
        <v>0</v>
      </c>
      <c r="AE3008" s="51">
        <f t="shared" si="590"/>
        <v>0</v>
      </c>
      <c r="AF3008" s="51">
        <f>IF(C3008=A_Stammdaten!$B$12,D_SAV!$U3008-D_SAV!$AG3008,HLOOKUP(A_Stammdaten!$B$12-1,$AH$4:$AN$4004,ROW(C3008)-3,FALSE)-$AG3008)</f>
        <v>0</v>
      </c>
      <c r="AG3008" s="51">
        <f>HLOOKUP(A_Stammdaten!$B$12,$AH$4:$AN$4004,ROW(C3008)-3,FALSE)</f>
        <v>0</v>
      </c>
      <c r="AH3008" s="51">
        <f t="shared" si="582"/>
        <v>0</v>
      </c>
      <c r="AI3008" s="51">
        <f t="shared" si="583"/>
        <v>0</v>
      </c>
      <c r="AJ3008" s="51">
        <f t="shared" si="584"/>
        <v>0</v>
      </c>
      <c r="AK3008" s="51">
        <f t="shared" si="585"/>
        <v>0</v>
      </c>
      <c r="AL3008" s="51">
        <f t="shared" si="586"/>
        <v>0</v>
      </c>
      <c r="AM3008" s="51">
        <f t="shared" si="587"/>
        <v>0</v>
      </c>
      <c r="AN3008" s="51">
        <f t="shared" si="588"/>
        <v>0</v>
      </c>
    </row>
    <row r="3009" spans="1:40" x14ac:dyDescent="0.25">
      <c r="A3009" s="17"/>
      <c r="B3009" s="17"/>
      <c r="C3009" s="35"/>
      <c r="D3009" s="17"/>
      <c r="E3009" s="17"/>
      <c r="F3009" s="17"/>
      <c r="G3009" s="62">
        <f t="shared" si="589"/>
        <v>0</v>
      </c>
      <c r="H3009" s="17"/>
      <c r="I3009" s="17"/>
      <c r="J3009" s="17"/>
      <c r="K3009" s="17"/>
      <c r="L3009" s="17"/>
      <c r="M3009" s="17"/>
      <c r="N3009" s="17"/>
      <c r="O3009" s="17"/>
      <c r="P3009" s="115"/>
      <c r="Q3009" s="62">
        <f>IF(C3009&gt;A_Stammdaten!$B$12,0,SUM(G3009,H3009,J3009,K3009,M3009,N3009)-SUM(I3009,L3009,O3009,P3009))</f>
        <v>0</v>
      </c>
      <c r="R3009" s="17"/>
      <c r="S3009" s="17"/>
      <c r="T3009" s="17"/>
      <c r="U3009" s="62">
        <f t="shared" si="581"/>
        <v>0</v>
      </c>
      <c r="V3009" s="63">
        <f>IF(ISBLANK($B3009),0,VLOOKUP($B3009,Listen!$A$2:$C$45,2,FALSE))</f>
        <v>0</v>
      </c>
      <c r="W3009" s="63">
        <f>IF(ISBLANK($B3009),0,VLOOKUP($B3009,Listen!$A$2:$C$45,3,FALSE))</f>
        <v>0</v>
      </c>
      <c r="X3009" s="49">
        <f t="shared" si="592"/>
        <v>0</v>
      </c>
      <c r="Y3009" s="49">
        <f t="shared" si="591"/>
        <v>0</v>
      </c>
      <c r="Z3009" s="49">
        <f t="shared" si="591"/>
        <v>0</v>
      </c>
      <c r="AA3009" s="49">
        <f t="shared" si="591"/>
        <v>0</v>
      </c>
      <c r="AB3009" s="49">
        <f t="shared" si="591"/>
        <v>0</v>
      </c>
      <c r="AC3009" s="49">
        <f t="shared" si="591"/>
        <v>0</v>
      </c>
      <c r="AD3009" s="49">
        <f t="shared" si="591"/>
        <v>0</v>
      </c>
      <c r="AE3009" s="51">
        <f t="shared" si="590"/>
        <v>0</v>
      </c>
      <c r="AF3009" s="51">
        <f>IF(C3009=A_Stammdaten!$B$12,D_SAV!$U3009-D_SAV!$AG3009,HLOOKUP(A_Stammdaten!$B$12-1,$AH$4:$AN$4004,ROW(C3009)-3,FALSE)-$AG3009)</f>
        <v>0</v>
      </c>
      <c r="AG3009" s="51">
        <f>HLOOKUP(A_Stammdaten!$B$12,$AH$4:$AN$4004,ROW(C3009)-3,FALSE)</f>
        <v>0</v>
      </c>
      <c r="AH3009" s="51">
        <f t="shared" si="582"/>
        <v>0</v>
      </c>
      <c r="AI3009" s="51">
        <f t="shared" si="583"/>
        <v>0</v>
      </c>
      <c r="AJ3009" s="51">
        <f t="shared" si="584"/>
        <v>0</v>
      </c>
      <c r="AK3009" s="51">
        <f t="shared" si="585"/>
        <v>0</v>
      </c>
      <c r="AL3009" s="51">
        <f t="shared" si="586"/>
        <v>0</v>
      </c>
      <c r="AM3009" s="51">
        <f t="shared" si="587"/>
        <v>0</v>
      </c>
      <c r="AN3009" s="51">
        <f t="shared" si="588"/>
        <v>0</v>
      </c>
    </row>
    <row r="3010" spans="1:40" x14ac:dyDescent="0.25">
      <c r="A3010" s="17"/>
      <c r="B3010" s="17"/>
      <c r="C3010" s="35"/>
      <c r="D3010" s="17"/>
      <c r="E3010" s="17"/>
      <c r="F3010" s="17"/>
      <c r="G3010" s="62">
        <f t="shared" si="589"/>
        <v>0</v>
      </c>
      <c r="H3010" s="17"/>
      <c r="I3010" s="17"/>
      <c r="J3010" s="17"/>
      <c r="K3010" s="17"/>
      <c r="L3010" s="17"/>
      <c r="M3010" s="17"/>
      <c r="N3010" s="17"/>
      <c r="O3010" s="17"/>
      <c r="P3010" s="115"/>
      <c r="Q3010" s="62">
        <f>IF(C3010&gt;A_Stammdaten!$B$12,0,SUM(G3010,H3010,J3010,K3010,M3010,N3010)-SUM(I3010,L3010,O3010,P3010))</f>
        <v>0</v>
      </c>
      <c r="R3010" s="17"/>
      <c r="S3010" s="17"/>
      <c r="T3010" s="17"/>
      <c r="U3010" s="62">
        <f t="shared" si="581"/>
        <v>0</v>
      </c>
      <c r="V3010" s="63">
        <f>IF(ISBLANK($B3010),0,VLOOKUP($B3010,Listen!$A$2:$C$45,2,FALSE))</f>
        <v>0</v>
      </c>
      <c r="W3010" s="63">
        <f>IF(ISBLANK($B3010),0,VLOOKUP($B3010,Listen!$A$2:$C$45,3,FALSE))</f>
        <v>0</v>
      </c>
      <c r="X3010" s="49">
        <f t="shared" si="592"/>
        <v>0</v>
      </c>
      <c r="Y3010" s="49">
        <f t="shared" si="591"/>
        <v>0</v>
      </c>
      <c r="Z3010" s="49">
        <f t="shared" si="591"/>
        <v>0</v>
      </c>
      <c r="AA3010" s="49">
        <f t="shared" si="591"/>
        <v>0</v>
      </c>
      <c r="AB3010" s="49">
        <f t="shared" si="591"/>
        <v>0</v>
      </c>
      <c r="AC3010" s="49">
        <f t="shared" si="591"/>
        <v>0</v>
      </c>
      <c r="AD3010" s="49">
        <f t="shared" si="591"/>
        <v>0</v>
      </c>
      <c r="AE3010" s="51">
        <f t="shared" si="590"/>
        <v>0</v>
      </c>
      <c r="AF3010" s="51">
        <f>IF(C3010=A_Stammdaten!$B$12,D_SAV!$U3010-D_SAV!$AG3010,HLOOKUP(A_Stammdaten!$B$12-1,$AH$4:$AN$4004,ROW(C3010)-3,FALSE)-$AG3010)</f>
        <v>0</v>
      </c>
      <c r="AG3010" s="51">
        <f>HLOOKUP(A_Stammdaten!$B$12,$AH$4:$AN$4004,ROW(C3010)-3,FALSE)</f>
        <v>0</v>
      </c>
      <c r="AH3010" s="51">
        <f t="shared" si="582"/>
        <v>0</v>
      </c>
      <c r="AI3010" s="51">
        <f t="shared" si="583"/>
        <v>0</v>
      </c>
      <c r="AJ3010" s="51">
        <f t="shared" si="584"/>
        <v>0</v>
      </c>
      <c r="AK3010" s="51">
        <f t="shared" si="585"/>
        <v>0</v>
      </c>
      <c r="AL3010" s="51">
        <f t="shared" si="586"/>
        <v>0</v>
      </c>
      <c r="AM3010" s="51">
        <f t="shared" si="587"/>
        <v>0</v>
      </c>
      <c r="AN3010" s="51">
        <f t="shared" si="588"/>
        <v>0</v>
      </c>
    </row>
    <row r="3011" spans="1:40" x14ac:dyDescent="0.25">
      <c r="A3011" s="17"/>
      <c r="B3011" s="17"/>
      <c r="C3011" s="35"/>
      <c r="D3011" s="17"/>
      <c r="E3011" s="17"/>
      <c r="F3011" s="17"/>
      <c r="G3011" s="62">
        <f t="shared" si="589"/>
        <v>0</v>
      </c>
      <c r="H3011" s="17"/>
      <c r="I3011" s="17"/>
      <c r="J3011" s="17"/>
      <c r="K3011" s="17"/>
      <c r="L3011" s="17"/>
      <c r="M3011" s="17"/>
      <c r="N3011" s="17"/>
      <c r="O3011" s="17"/>
      <c r="P3011" s="115"/>
      <c r="Q3011" s="62">
        <f>IF(C3011&gt;A_Stammdaten!$B$12,0,SUM(G3011,H3011,J3011,K3011,M3011,N3011)-SUM(I3011,L3011,O3011,P3011))</f>
        <v>0</v>
      </c>
      <c r="R3011" s="17"/>
      <c r="S3011" s="17"/>
      <c r="T3011" s="17"/>
      <c r="U3011" s="62">
        <f t="shared" si="581"/>
        <v>0</v>
      </c>
      <c r="V3011" s="63">
        <f>IF(ISBLANK($B3011),0,VLOOKUP($B3011,Listen!$A$2:$C$45,2,FALSE))</f>
        <v>0</v>
      </c>
      <c r="W3011" s="63">
        <f>IF(ISBLANK($B3011),0,VLOOKUP($B3011,Listen!$A$2:$C$45,3,FALSE))</f>
        <v>0</v>
      </c>
      <c r="X3011" s="49">
        <f t="shared" si="592"/>
        <v>0</v>
      </c>
      <c r="Y3011" s="49">
        <f t="shared" si="591"/>
        <v>0</v>
      </c>
      <c r="Z3011" s="49">
        <f t="shared" si="591"/>
        <v>0</v>
      </c>
      <c r="AA3011" s="49">
        <f t="shared" si="591"/>
        <v>0</v>
      </c>
      <c r="AB3011" s="49">
        <f t="shared" si="591"/>
        <v>0</v>
      </c>
      <c r="AC3011" s="49">
        <f t="shared" si="591"/>
        <v>0</v>
      </c>
      <c r="AD3011" s="49">
        <f t="shared" si="591"/>
        <v>0</v>
      </c>
      <c r="AE3011" s="51">
        <f t="shared" si="590"/>
        <v>0</v>
      </c>
      <c r="AF3011" s="51">
        <f>IF(C3011=A_Stammdaten!$B$12,D_SAV!$U3011-D_SAV!$AG3011,HLOOKUP(A_Stammdaten!$B$12-1,$AH$4:$AN$4004,ROW(C3011)-3,FALSE)-$AG3011)</f>
        <v>0</v>
      </c>
      <c r="AG3011" s="51">
        <f>HLOOKUP(A_Stammdaten!$B$12,$AH$4:$AN$4004,ROW(C3011)-3,FALSE)</f>
        <v>0</v>
      </c>
      <c r="AH3011" s="51">
        <f t="shared" si="582"/>
        <v>0</v>
      </c>
      <c r="AI3011" s="51">
        <f t="shared" si="583"/>
        <v>0</v>
      </c>
      <c r="AJ3011" s="51">
        <f t="shared" si="584"/>
        <v>0</v>
      </c>
      <c r="AK3011" s="51">
        <f t="shared" si="585"/>
        <v>0</v>
      </c>
      <c r="AL3011" s="51">
        <f t="shared" si="586"/>
        <v>0</v>
      </c>
      <c r="AM3011" s="51">
        <f t="shared" si="587"/>
        <v>0</v>
      </c>
      <c r="AN3011" s="51">
        <f t="shared" si="588"/>
        <v>0</v>
      </c>
    </row>
    <row r="3012" spans="1:40" x14ac:dyDescent="0.25">
      <c r="A3012" s="17"/>
      <c r="B3012" s="17"/>
      <c r="C3012" s="35"/>
      <c r="D3012" s="17"/>
      <c r="E3012" s="17"/>
      <c r="F3012" s="17"/>
      <c r="G3012" s="62">
        <f t="shared" si="589"/>
        <v>0</v>
      </c>
      <c r="H3012" s="17"/>
      <c r="I3012" s="17"/>
      <c r="J3012" s="17"/>
      <c r="K3012" s="17"/>
      <c r="L3012" s="17"/>
      <c r="M3012" s="17"/>
      <c r="N3012" s="17"/>
      <c r="O3012" s="17"/>
      <c r="P3012" s="115"/>
      <c r="Q3012" s="62">
        <f>IF(C3012&gt;A_Stammdaten!$B$12,0,SUM(G3012,H3012,J3012,K3012,M3012,N3012)-SUM(I3012,L3012,O3012,P3012))</f>
        <v>0</v>
      </c>
      <c r="R3012" s="17"/>
      <c r="S3012" s="17"/>
      <c r="T3012" s="17"/>
      <c r="U3012" s="62">
        <f t="shared" si="581"/>
        <v>0</v>
      </c>
      <c r="V3012" s="63">
        <f>IF(ISBLANK($B3012),0,VLOOKUP($B3012,Listen!$A$2:$C$45,2,FALSE))</f>
        <v>0</v>
      </c>
      <c r="W3012" s="63">
        <f>IF(ISBLANK($B3012),0,VLOOKUP($B3012,Listen!$A$2:$C$45,3,FALSE))</f>
        <v>0</v>
      </c>
      <c r="X3012" s="49">
        <f t="shared" si="592"/>
        <v>0</v>
      </c>
      <c r="Y3012" s="49">
        <f t="shared" si="591"/>
        <v>0</v>
      </c>
      <c r="Z3012" s="49">
        <f t="shared" si="591"/>
        <v>0</v>
      </c>
      <c r="AA3012" s="49">
        <f t="shared" si="591"/>
        <v>0</v>
      </c>
      <c r="AB3012" s="49">
        <f t="shared" si="591"/>
        <v>0</v>
      </c>
      <c r="AC3012" s="49">
        <f t="shared" si="591"/>
        <v>0</v>
      </c>
      <c r="AD3012" s="49">
        <f t="shared" si="591"/>
        <v>0</v>
      </c>
      <c r="AE3012" s="51">
        <f t="shared" si="590"/>
        <v>0</v>
      </c>
      <c r="AF3012" s="51">
        <f>IF(C3012=A_Stammdaten!$B$12,D_SAV!$U3012-D_SAV!$AG3012,HLOOKUP(A_Stammdaten!$B$12-1,$AH$4:$AN$4004,ROW(C3012)-3,FALSE)-$AG3012)</f>
        <v>0</v>
      </c>
      <c r="AG3012" s="51">
        <f>HLOOKUP(A_Stammdaten!$B$12,$AH$4:$AN$4004,ROW(C3012)-3,FALSE)</f>
        <v>0</v>
      </c>
      <c r="AH3012" s="51">
        <f t="shared" si="582"/>
        <v>0</v>
      </c>
      <c r="AI3012" s="51">
        <f t="shared" si="583"/>
        <v>0</v>
      </c>
      <c r="AJ3012" s="51">
        <f t="shared" si="584"/>
        <v>0</v>
      </c>
      <c r="AK3012" s="51">
        <f t="shared" si="585"/>
        <v>0</v>
      </c>
      <c r="AL3012" s="51">
        <f t="shared" si="586"/>
        <v>0</v>
      </c>
      <c r="AM3012" s="51">
        <f t="shared" si="587"/>
        <v>0</v>
      </c>
      <c r="AN3012" s="51">
        <f t="shared" si="588"/>
        <v>0</v>
      </c>
    </row>
    <row r="3013" spans="1:40" x14ac:dyDescent="0.25">
      <c r="A3013" s="17"/>
      <c r="B3013" s="17"/>
      <c r="C3013" s="35"/>
      <c r="D3013" s="17"/>
      <c r="E3013" s="17"/>
      <c r="F3013" s="17"/>
      <c r="G3013" s="62">
        <f t="shared" si="589"/>
        <v>0</v>
      </c>
      <c r="H3013" s="17"/>
      <c r="I3013" s="17"/>
      <c r="J3013" s="17"/>
      <c r="K3013" s="17"/>
      <c r="L3013" s="17"/>
      <c r="M3013" s="17"/>
      <c r="N3013" s="17"/>
      <c r="O3013" s="17"/>
      <c r="P3013" s="115"/>
      <c r="Q3013" s="62">
        <f>IF(C3013&gt;A_Stammdaten!$B$12,0,SUM(G3013,H3013,J3013,K3013,M3013,N3013)-SUM(I3013,L3013,O3013,P3013))</f>
        <v>0</v>
      </c>
      <c r="R3013" s="17"/>
      <c r="S3013" s="17"/>
      <c r="T3013" s="17"/>
      <c r="U3013" s="62">
        <f t="shared" ref="U3013:U3076" si="593">Q3013-SUM(R3013:T3013)</f>
        <v>0</v>
      </c>
      <c r="V3013" s="63">
        <f>IF(ISBLANK($B3013),0,VLOOKUP($B3013,Listen!$A$2:$C$45,2,FALSE))</f>
        <v>0</v>
      </c>
      <c r="W3013" s="63">
        <f>IF(ISBLANK($B3013),0,VLOOKUP($B3013,Listen!$A$2:$C$45,3,FALSE))</f>
        <v>0</v>
      </c>
      <c r="X3013" s="49">
        <f t="shared" si="592"/>
        <v>0</v>
      </c>
      <c r="Y3013" s="49">
        <f t="shared" si="591"/>
        <v>0</v>
      </c>
      <c r="Z3013" s="49">
        <f t="shared" si="591"/>
        <v>0</v>
      </c>
      <c r="AA3013" s="49">
        <f t="shared" si="591"/>
        <v>0</v>
      </c>
      <c r="AB3013" s="49">
        <f t="shared" si="591"/>
        <v>0</v>
      </c>
      <c r="AC3013" s="49">
        <f t="shared" si="591"/>
        <v>0</v>
      </c>
      <c r="AD3013" s="49">
        <f t="shared" si="591"/>
        <v>0</v>
      </c>
      <c r="AE3013" s="51">
        <f t="shared" si="590"/>
        <v>0</v>
      </c>
      <c r="AF3013" s="51">
        <f>IF(C3013=A_Stammdaten!$B$12,D_SAV!$U3013-D_SAV!$AG3013,HLOOKUP(A_Stammdaten!$B$12-1,$AH$4:$AN$4004,ROW(C3013)-3,FALSE)-$AG3013)</f>
        <v>0</v>
      </c>
      <c r="AG3013" s="51">
        <f>HLOOKUP(A_Stammdaten!$B$12,$AH$4:$AN$4004,ROW(C3013)-3,FALSE)</f>
        <v>0</v>
      </c>
      <c r="AH3013" s="51">
        <f t="shared" ref="AH3013:AH3076" si="594">IF(OR($C3013=0,$U3013=0),0,IF($C3013&lt;=AH$4,$U3013-$U3013/X3013*(AH$4-$C3013+1),0))</f>
        <v>0</v>
      </c>
      <c r="AI3013" s="51">
        <f t="shared" ref="AI3013:AI3076" si="595">IF(OR($C3013=0,$U3013=0,Y3013-(AI$4-$C3013)=0),0,IF($C3013&lt;AI$4,AH3013-AH3013/(Y3013-(AI$4-$C3013)),IF($C3013=AI$4,$U3013-$U3013/Y3013,0)))</f>
        <v>0</v>
      </c>
      <c r="AJ3013" s="51">
        <f t="shared" ref="AJ3013:AJ3076" si="596">IF(OR($C3013=0,$U3013=0,Z3013-(AJ$4-$C3013)=0),0,IF($C3013&lt;AJ$4,AI3013-AI3013/(Z3013-(AJ$4-$C3013)),IF($C3013=AJ$4,$U3013-$U3013/Z3013,0)))</f>
        <v>0</v>
      </c>
      <c r="AK3013" s="51">
        <f t="shared" ref="AK3013:AK3076" si="597">IF(OR($C3013=0,$U3013=0,AA3013-(AK$4-$C3013)=0),0,IF($C3013&lt;AK$4,AJ3013-AJ3013/(AA3013-(AK$4-$C3013)),IF($C3013=AK$4,$U3013-$U3013/AA3013,0)))</f>
        <v>0</v>
      </c>
      <c r="AL3013" s="51">
        <f t="shared" ref="AL3013:AL3076" si="598">IF(OR($C3013=0,$U3013=0,AB3013-(AL$4-$C3013)=0),0,IF($C3013&lt;AL$4,AK3013-AK3013/(AB3013-(AL$4-$C3013)),IF($C3013=AL$4,$U3013-$U3013/AB3013,0)))</f>
        <v>0</v>
      </c>
      <c r="AM3013" s="51">
        <f t="shared" ref="AM3013:AM3076" si="599">IF(OR($C3013=0,$U3013=0,AC3013-(AM$4-$C3013)=0),0,IF($C3013&lt;AM$4,AL3013-AL3013/(AC3013-(AM$4-$C3013)),IF($C3013=AM$4,$U3013-$U3013/AC3013,0)))</f>
        <v>0</v>
      </c>
      <c r="AN3013" s="51">
        <f t="shared" ref="AN3013:AN3076" si="600">IF(OR($C3013=0,$U3013=0,AD3013-(AN$4-$C3013)=0),0,IF($C3013&lt;AN$4,AM3013-AM3013/(AD3013-(AN$4-$C3013)),IF($C3013=AN$4,$U3013-$U3013/AD3013,0)))</f>
        <v>0</v>
      </c>
    </row>
    <row r="3014" spans="1:40" x14ac:dyDescent="0.25">
      <c r="A3014" s="17"/>
      <c r="B3014" s="17"/>
      <c r="C3014" s="35"/>
      <c r="D3014" s="17"/>
      <c r="E3014" s="17"/>
      <c r="F3014" s="17"/>
      <c r="G3014" s="62">
        <f t="shared" ref="G3014:G3077" si="601">D3014*E3014/100</f>
        <v>0</v>
      </c>
      <c r="H3014" s="17"/>
      <c r="I3014" s="17"/>
      <c r="J3014" s="17"/>
      <c r="K3014" s="17"/>
      <c r="L3014" s="17"/>
      <c r="M3014" s="17"/>
      <c r="N3014" s="17"/>
      <c r="O3014" s="17"/>
      <c r="P3014" s="115"/>
      <c r="Q3014" s="62">
        <f>IF(C3014&gt;A_Stammdaten!$B$12,0,SUM(G3014,H3014,J3014,K3014,M3014,N3014)-SUM(I3014,L3014,O3014,P3014))</f>
        <v>0</v>
      </c>
      <c r="R3014" s="17"/>
      <c r="S3014" s="17"/>
      <c r="T3014" s="17"/>
      <c r="U3014" s="62">
        <f t="shared" si="593"/>
        <v>0</v>
      </c>
      <c r="V3014" s="63">
        <f>IF(ISBLANK($B3014),0,VLOOKUP($B3014,Listen!$A$2:$C$45,2,FALSE))</f>
        <v>0</v>
      </c>
      <c r="W3014" s="63">
        <f>IF(ISBLANK($B3014),0,VLOOKUP($B3014,Listen!$A$2:$C$45,3,FALSE))</f>
        <v>0</v>
      </c>
      <c r="X3014" s="49">
        <f t="shared" si="592"/>
        <v>0</v>
      </c>
      <c r="Y3014" s="49">
        <f t="shared" si="591"/>
        <v>0</v>
      </c>
      <c r="Z3014" s="49">
        <f t="shared" si="591"/>
        <v>0</v>
      </c>
      <c r="AA3014" s="49">
        <f t="shared" si="591"/>
        <v>0</v>
      </c>
      <c r="AB3014" s="49">
        <f t="shared" si="591"/>
        <v>0</v>
      </c>
      <c r="AC3014" s="49">
        <f t="shared" si="591"/>
        <v>0</v>
      </c>
      <c r="AD3014" s="49">
        <f t="shared" si="591"/>
        <v>0</v>
      </c>
      <c r="AE3014" s="51">
        <f t="shared" si="590"/>
        <v>0</v>
      </c>
      <c r="AF3014" s="51">
        <f>IF(C3014=A_Stammdaten!$B$12,D_SAV!$U3014-D_SAV!$AG3014,HLOOKUP(A_Stammdaten!$B$12-1,$AH$4:$AN$4004,ROW(C3014)-3,FALSE)-$AG3014)</f>
        <v>0</v>
      </c>
      <c r="AG3014" s="51">
        <f>HLOOKUP(A_Stammdaten!$B$12,$AH$4:$AN$4004,ROW(C3014)-3,FALSE)</f>
        <v>0</v>
      </c>
      <c r="AH3014" s="51">
        <f t="shared" si="594"/>
        <v>0</v>
      </c>
      <c r="AI3014" s="51">
        <f t="shared" si="595"/>
        <v>0</v>
      </c>
      <c r="AJ3014" s="51">
        <f t="shared" si="596"/>
        <v>0</v>
      </c>
      <c r="AK3014" s="51">
        <f t="shared" si="597"/>
        <v>0</v>
      </c>
      <c r="AL3014" s="51">
        <f t="shared" si="598"/>
        <v>0</v>
      </c>
      <c r="AM3014" s="51">
        <f t="shared" si="599"/>
        <v>0</v>
      </c>
      <c r="AN3014" s="51">
        <f t="shared" si="600"/>
        <v>0</v>
      </c>
    </row>
    <row r="3015" spans="1:40" x14ac:dyDescent="0.25">
      <c r="A3015" s="17"/>
      <c r="B3015" s="17"/>
      <c r="C3015" s="35"/>
      <c r="D3015" s="17"/>
      <c r="E3015" s="17"/>
      <c r="F3015" s="17"/>
      <c r="G3015" s="62">
        <f t="shared" si="601"/>
        <v>0</v>
      </c>
      <c r="H3015" s="17"/>
      <c r="I3015" s="17"/>
      <c r="J3015" s="17"/>
      <c r="K3015" s="17"/>
      <c r="L3015" s="17"/>
      <c r="M3015" s="17"/>
      <c r="N3015" s="17"/>
      <c r="O3015" s="17"/>
      <c r="P3015" s="115"/>
      <c r="Q3015" s="62">
        <f>IF(C3015&gt;A_Stammdaten!$B$12,0,SUM(G3015,H3015,J3015,K3015,M3015,N3015)-SUM(I3015,L3015,O3015,P3015))</f>
        <v>0</v>
      </c>
      <c r="R3015" s="17"/>
      <c r="S3015" s="17"/>
      <c r="T3015" s="17"/>
      <c r="U3015" s="62">
        <f t="shared" si="593"/>
        <v>0</v>
      </c>
      <c r="V3015" s="63">
        <f>IF(ISBLANK($B3015),0,VLOOKUP($B3015,Listen!$A$2:$C$45,2,FALSE))</f>
        <v>0</v>
      </c>
      <c r="W3015" s="63">
        <f>IF(ISBLANK($B3015),0,VLOOKUP($B3015,Listen!$A$2:$C$45,3,FALSE))</f>
        <v>0</v>
      </c>
      <c r="X3015" s="49">
        <f t="shared" si="592"/>
        <v>0</v>
      </c>
      <c r="Y3015" s="49">
        <f t="shared" si="591"/>
        <v>0</v>
      </c>
      <c r="Z3015" s="49">
        <f t="shared" si="591"/>
        <v>0</v>
      </c>
      <c r="AA3015" s="49">
        <f t="shared" si="591"/>
        <v>0</v>
      </c>
      <c r="AB3015" s="49">
        <f t="shared" si="591"/>
        <v>0</v>
      </c>
      <c r="AC3015" s="49">
        <f t="shared" si="591"/>
        <v>0</v>
      </c>
      <c r="AD3015" s="49">
        <f t="shared" si="591"/>
        <v>0</v>
      </c>
      <c r="AE3015" s="51">
        <f t="shared" si="590"/>
        <v>0</v>
      </c>
      <c r="AF3015" s="51">
        <f>IF(C3015=A_Stammdaten!$B$12,D_SAV!$U3015-D_SAV!$AG3015,HLOOKUP(A_Stammdaten!$B$12-1,$AH$4:$AN$4004,ROW(C3015)-3,FALSE)-$AG3015)</f>
        <v>0</v>
      </c>
      <c r="AG3015" s="51">
        <f>HLOOKUP(A_Stammdaten!$B$12,$AH$4:$AN$4004,ROW(C3015)-3,FALSE)</f>
        <v>0</v>
      </c>
      <c r="AH3015" s="51">
        <f t="shared" si="594"/>
        <v>0</v>
      </c>
      <c r="AI3015" s="51">
        <f t="shared" si="595"/>
        <v>0</v>
      </c>
      <c r="AJ3015" s="51">
        <f t="shared" si="596"/>
        <v>0</v>
      </c>
      <c r="AK3015" s="51">
        <f t="shared" si="597"/>
        <v>0</v>
      </c>
      <c r="AL3015" s="51">
        <f t="shared" si="598"/>
        <v>0</v>
      </c>
      <c r="AM3015" s="51">
        <f t="shared" si="599"/>
        <v>0</v>
      </c>
      <c r="AN3015" s="51">
        <f t="shared" si="600"/>
        <v>0</v>
      </c>
    </row>
    <row r="3016" spans="1:40" x14ac:dyDescent="0.25">
      <c r="A3016" s="17"/>
      <c r="B3016" s="17"/>
      <c r="C3016" s="35"/>
      <c r="D3016" s="17"/>
      <c r="E3016" s="17"/>
      <c r="F3016" s="17"/>
      <c r="G3016" s="62">
        <f t="shared" si="601"/>
        <v>0</v>
      </c>
      <c r="H3016" s="17"/>
      <c r="I3016" s="17"/>
      <c r="J3016" s="17"/>
      <c r="K3016" s="17"/>
      <c r="L3016" s="17"/>
      <c r="M3016" s="17"/>
      <c r="N3016" s="17"/>
      <c r="O3016" s="17"/>
      <c r="P3016" s="115"/>
      <c r="Q3016" s="62">
        <f>IF(C3016&gt;A_Stammdaten!$B$12,0,SUM(G3016,H3016,J3016,K3016,M3016,N3016)-SUM(I3016,L3016,O3016,P3016))</f>
        <v>0</v>
      </c>
      <c r="R3016" s="17"/>
      <c r="S3016" s="17"/>
      <c r="T3016" s="17"/>
      <c r="U3016" s="62">
        <f t="shared" si="593"/>
        <v>0</v>
      </c>
      <c r="V3016" s="63">
        <f>IF(ISBLANK($B3016),0,VLOOKUP($B3016,Listen!$A$2:$C$45,2,FALSE))</f>
        <v>0</v>
      </c>
      <c r="W3016" s="63">
        <f>IF(ISBLANK($B3016),0,VLOOKUP($B3016,Listen!$A$2:$C$45,3,FALSE))</f>
        <v>0</v>
      </c>
      <c r="X3016" s="49">
        <f t="shared" si="592"/>
        <v>0</v>
      </c>
      <c r="Y3016" s="49">
        <f t="shared" si="591"/>
        <v>0</v>
      </c>
      <c r="Z3016" s="49">
        <f t="shared" si="591"/>
        <v>0</v>
      </c>
      <c r="AA3016" s="49">
        <f t="shared" si="591"/>
        <v>0</v>
      </c>
      <c r="AB3016" s="49">
        <f t="shared" si="591"/>
        <v>0</v>
      </c>
      <c r="AC3016" s="49">
        <f t="shared" si="591"/>
        <v>0</v>
      </c>
      <c r="AD3016" s="49">
        <f t="shared" si="591"/>
        <v>0</v>
      </c>
      <c r="AE3016" s="51">
        <f t="shared" si="590"/>
        <v>0</v>
      </c>
      <c r="AF3016" s="51">
        <f>IF(C3016=A_Stammdaten!$B$12,D_SAV!$U3016-D_SAV!$AG3016,HLOOKUP(A_Stammdaten!$B$12-1,$AH$4:$AN$4004,ROW(C3016)-3,FALSE)-$AG3016)</f>
        <v>0</v>
      </c>
      <c r="AG3016" s="51">
        <f>HLOOKUP(A_Stammdaten!$B$12,$AH$4:$AN$4004,ROW(C3016)-3,FALSE)</f>
        <v>0</v>
      </c>
      <c r="AH3016" s="51">
        <f t="shared" si="594"/>
        <v>0</v>
      </c>
      <c r="AI3016" s="51">
        <f t="shared" si="595"/>
        <v>0</v>
      </c>
      <c r="AJ3016" s="51">
        <f t="shared" si="596"/>
        <v>0</v>
      </c>
      <c r="AK3016" s="51">
        <f t="shared" si="597"/>
        <v>0</v>
      </c>
      <c r="AL3016" s="51">
        <f t="shared" si="598"/>
        <v>0</v>
      </c>
      <c r="AM3016" s="51">
        <f t="shared" si="599"/>
        <v>0</v>
      </c>
      <c r="AN3016" s="51">
        <f t="shared" si="600"/>
        <v>0</v>
      </c>
    </row>
    <row r="3017" spans="1:40" x14ac:dyDescent="0.25">
      <c r="A3017" s="17"/>
      <c r="B3017" s="17"/>
      <c r="C3017" s="35"/>
      <c r="D3017" s="17"/>
      <c r="E3017" s="17"/>
      <c r="F3017" s="17"/>
      <c r="G3017" s="62">
        <f t="shared" si="601"/>
        <v>0</v>
      </c>
      <c r="H3017" s="17"/>
      <c r="I3017" s="17"/>
      <c r="J3017" s="17"/>
      <c r="K3017" s="17"/>
      <c r="L3017" s="17"/>
      <c r="M3017" s="17"/>
      <c r="N3017" s="17"/>
      <c r="O3017" s="17"/>
      <c r="P3017" s="115"/>
      <c r="Q3017" s="62">
        <f>IF(C3017&gt;A_Stammdaten!$B$12,0,SUM(G3017,H3017,J3017,K3017,M3017,N3017)-SUM(I3017,L3017,O3017,P3017))</f>
        <v>0</v>
      </c>
      <c r="R3017" s="17"/>
      <c r="S3017" s="17"/>
      <c r="T3017" s="17"/>
      <c r="U3017" s="62">
        <f t="shared" si="593"/>
        <v>0</v>
      </c>
      <c r="V3017" s="63">
        <f>IF(ISBLANK($B3017),0,VLOOKUP($B3017,Listen!$A$2:$C$45,2,FALSE))</f>
        <v>0</v>
      </c>
      <c r="W3017" s="63">
        <f>IF(ISBLANK($B3017),0,VLOOKUP($B3017,Listen!$A$2:$C$45,3,FALSE))</f>
        <v>0</v>
      </c>
      <c r="X3017" s="49">
        <f t="shared" si="592"/>
        <v>0</v>
      </c>
      <c r="Y3017" s="49">
        <f t="shared" si="591"/>
        <v>0</v>
      </c>
      <c r="Z3017" s="49">
        <f t="shared" si="591"/>
        <v>0</v>
      </c>
      <c r="AA3017" s="49">
        <f t="shared" si="591"/>
        <v>0</v>
      </c>
      <c r="AB3017" s="49">
        <f t="shared" si="591"/>
        <v>0</v>
      </c>
      <c r="AC3017" s="49">
        <f t="shared" si="591"/>
        <v>0</v>
      </c>
      <c r="AD3017" s="49">
        <f t="shared" si="591"/>
        <v>0</v>
      </c>
      <c r="AE3017" s="51">
        <f t="shared" si="590"/>
        <v>0</v>
      </c>
      <c r="AF3017" s="51">
        <f>IF(C3017=A_Stammdaten!$B$12,D_SAV!$U3017-D_SAV!$AG3017,HLOOKUP(A_Stammdaten!$B$12-1,$AH$4:$AN$4004,ROW(C3017)-3,FALSE)-$AG3017)</f>
        <v>0</v>
      </c>
      <c r="AG3017" s="51">
        <f>HLOOKUP(A_Stammdaten!$B$12,$AH$4:$AN$4004,ROW(C3017)-3,FALSE)</f>
        <v>0</v>
      </c>
      <c r="AH3017" s="51">
        <f t="shared" si="594"/>
        <v>0</v>
      </c>
      <c r="AI3017" s="51">
        <f t="shared" si="595"/>
        <v>0</v>
      </c>
      <c r="AJ3017" s="51">
        <f t="shared" si="596"/>
        <v>0</v>
      </c>
      <c r="AK3017" s="51">
        <f t="shared" si="597"/>
        <v>0</v>
      </c>
      <c r="AL3017" s="51">
        <f t="shared" si="598"/>
        <v>0</v>
      </c>
      <c r="AM3017" s="51">
        <f t="shared" si="599"/>
        <v>0</v>
      </c>
      <c r="AN3017" s="51">
        <f t="shared" si="600"/>
        <v>0</v>
      </c>
    </row>
    <row r="3018" spans="1:40" x14ac:dyDescent="0.25">
      <c r="A3018" s="17"/>
      <c r="B3018" s="17"/>
      <c r="C3018" s="35"/>
      <c r="D3018" s="17"/>
      <c r="E3018" s="17"/>
      <c r="F3018" s="17"/>
      <c r="G3018" s="62">
        <f t="shared" si="601"/>
        <v>0</v>
      </c>
      <c r="H3018" s="17"/>
      <c r="I3018" s="17"/>
      <c r="J3018" s="17"/>
      <c r="K3018" s="17"/>
      <c r="L3018" s="17"/>
      <c r="M3018" s="17"/>
      <c r="N3018" s="17"/>
      <c r="O3018" s="17"/>
      <c r="P3018" s="115"/>
      <c r="Q3018" s="62">
        <f>IF(C3018&gt;A_Stammdaten!$B$12,0,SUM(G3018,H3018,J3018,K3018,M3018,N3018)-SUM(I3018,L3018,O3018,P3018))</f>
        <v>0</v>
      </c>
      <c r="R3018" s="17"/>
      <c r="S3018" s="17"/>
      <c r="T3018" s="17"/>
      <c r="U3018" s="62">
        <f t="shared" si="593"/>
        <v>0</v>
      </c>
      <c r="V3018" s="63">
        <f>IF(ISBLANK($B3018),0,VLOOKUP($B3018,Listen!$A$2:$C$45,2,FALSE))</f>
        <v>0</v>
      </c>
      <c r="W3018" s="63">
        <f>IF(ISBLANK($B3018),0,VLOOKUP($B3018,Listen!$A$2:$C$45,3,FALSE))</f>
        <v>0</v>
      </c>
      <c r="X3018" s="49">
        <f t="shared" si="592"/>
        <v>0</v>
      </c>
      <c r="Y3018" s="49">
        <f t="shared" si="591"/>
        <v>0</v>
      </c>
      <c r="Z3018" s="49">
        <f t="shared" si="591"/>
        <v>0</v>
      </c>
      <c r="AA3018" s="49">
        <f t="shared" si="591"/>
        <v>0</v>
      </c>
      <c r="AB3018" s="49">
        <f t="shared" si="591"/>
        <v>0</v>
      </c>
      <c r="AC3018" s="49">
        <f t="shared" si="591"/>
        <v>0</v>
      </c>
      <c r="AD3018" s="49">
        <f t="shared" si="591"/>
        <v>0</v>
      </c>
      <c r="AE3018" s="51">
        <f t="shared" si="590"/>
        <v>0</v>
      </c>
      <c r="AF3018" s="51">
        <f>IF(C3018=A_Stammdaten!$B$12,D_SAV!$U3018-D_SAV!$AG3018,HLOOKUP(A_Stammdaten!$B$12-1,$AH$4:$AN$4004,ROW(C3018)-3,FALSE)-$AG3018)</f>
        <v>0</v>
      </c>
      <c r="AG3018" s="51">
        <f>HLOOKUP(A_Stammdaten!$B$12,$AH$4:$AN$4004,ROW(C3018)-3,FALSE)</f>
        <v>0</v>
      </c>
      <c r="AH3018" s="51">
        <f t="shared" si="594"/>
        <v>0</v>
      </c>
      <c r="AI3018" s="51">
        <f t="shared" si="595"/>
        <v>0</v>
      </c>
      <c r="AJ3018" s="51">
        <f t="shared" si="596"/>
        <v>0</v>
      </c>
      <c r="AK3018" s="51">
        <f t="shared" si="597"/>
        <v>0</v>
      </c>
      <c r="AL3018" s="51">
        <f t="shared" si="598"/>
        <v>0</v>
      </c>
      <c r="AM3018" s="51">
        <f t="shared" si="599"/>
        <v>0</v>
      </c>
      <c r="AN3018" s="51">
        <f t="shared" si="600"/>
        <v>0</v>
      </c>
    </row>
    <row r="3019" spans="1:40" x14ac:dyDescent="0.25">
      <c r="A3019" s="17"/>
      <c r="B3019" s="17"/>
      <c r="C3019" s="35"/>
      <c r="D3019" s="17"/>
      <c r="E3019" s="17"/>
      <c r="F3019" s="17"/>
      <c r="G3019" s="62">
        <f t="shared" si="601"/>
        <v>0</v>
      </c>
      <c r="H3019" s="17"/>
      <c r="I3019" s="17"/>
      <c r="J3019" s="17"/>
      <c r="K3019" s="17"/>
      <c r="L3019" s="17"/>
      <c r="M3019" s="17"/>
      <c r="N3019" s="17"/>
      <c r="O3019" s="17"/>
      <c r="P3019" s="115"/>
      <c r="Q3019" s="62">
        <f>IF(C3019&gt;A_Stammdaten!$B$12,0,SUM(G3019,H3019,J3019,K3019,M3019,N3019)-SUM(I3019,L3019,O3019,P3019))</f>
        <v>0</v>
      </c>
      <c r="R3019" s="17"/>
      <c r="S3019" s="17"/>
      <c r="T3019" s="17"/>
      <c r="U3019" s="62">
        <f t="shared" si="593"/>
        <v>0</v>
      </c>
      <c r="V3019" s="63">
        <f>IF(ISBLANK($B3019),0,VLOOKUP($B3019,Listen!$A$2:$C$45,2,FALSE))</f>
        <v>0</v>
      </c>
      <c r="W3019" s="63">
        <f>IF(ISBLANK($B3019),0,VLOOKUP($B3019,Listen!$A$2:$C$45,3,FALSE))</f>
        <v>0</v>
      </c>
      <c r="X3019" s="49">
        <f t="shared" si="592"/>
        <v>0</v>
      </c>
      <c r="Y3019" s="49">
        <f t="shared" si="591"/>
        <v>0</v>
      </c>
      <c r="Z3019" s="49">
        <f t="shared" si="591"/>
        <v>0</v>
      </c>
      <c r="AA3019" s="49">
        <f t="shared" si="591"/>
        <v>0</v>
      </c>
      <c r="AB3019" s="49">
        <f t="shared" si="591"/>
        <v>0</v>
      </c>
      <c r="AC3019" s="49">
        <f t="shared" si="591"/>
        <v>0</v>
      </c>
      <c r="AD3019" s="49">
        <f t="shared" si="591"/>
        <v>0</v>
      </c>
      <c r="AE3019" s="51">
        <f t="shared" si="590"/>
        <v>0</v>
      </c>
      <c r="AF3019" s="51">
        <f>IF(C3019=A_Stammdaten!$B$12,D_SAV!$U3019-D_SAV!$AG3019,HLOOKUP(A_Stammdaten!$B$12-1,$AH$4:$AN$4004,ROW(C3019)-3,FALSE)-$AG3019)</f>
        <v>0</v>
      </c>
      <c r="AG3019" s="51">
        <f>HLOOKUP(A_Stammdaten!$B$12,$AH$4:$AN$4004,ROW(C3019)-3,FALSE)</f>
        <v>0</v>
      </c>
      <c r="AH3019" s="51">
        <f t="shared" si="594"/>
        <v>0</v>
      </c>
      <c r="AI3019" s="51">
        <f t="shared" si="595"/>
        <v>0</v>
      </c>
      <c r="AJ3019" s="51">
        <f t="shared" si="596"/>
        <v>0</v>
      </c>
      <c r="AK3019" s="51">
        <f t="shared" si="597"/>
        <v>0</v>
      </c>
      <c r="AL3019" s="51">
        <f t="shared" si="598"/>
        <v>0</v>
      </c>
      <c r="AM3019" s="51">
        <f t="shared" si="599"/>
        <v>0</v>
      </c>
      <c r="AN3019" s="51">
        <f t="shared" si="600"/>
        <v>0</v>
      </c>
    </row>
    <row r="3020" spans="1:40" x14ac:dyDescent="0.25">
      <c r="A3020" s="17"/>
      <c r="B3020" s="17"/>
      <c r="C3020" s="35"/>
      <c r="D3020" s="17"/>
      <c r="E3020" s="17"/>
      <c r="F3020" s="17"/>
      <c r="G3020" s="62">
        <f t="shared" si="601"/>
        <v>0</v>
      </c>
      <c r="H3020" s="17"/>
      <c r="I3020" s="17"/>
      <c r="J3020" s="17"/>
      <c r="K3020" s="17"/>
      <c r="L3020" s="17"/>
      <c r="M3020" s="17"/>
      <c r="N3020" s="17"/>
      <c r="O3020" s="17"/>
      <c r="P3020" s="115"/>
      <c r="Q3020" s="62">
        <f>IF(C3020&gt;A_Stammdaten!$B$12,0,SUM(G3020,H3020,J3020,K3020,M3020,N3020)-SUM(I3020,L3020,O3020,P3020))</f>
        <v>0</v>
      </c>
      <c r="R3020" s="17"/>
      <c r="S3020" s="17"/>
      <c r="T3020" s="17"/>
      <c r="U3020" s="62">
        <f t="shared" si="593"/>
        <v>0</v>
      </c>
      <c r="V3020" s="63">
        <f>IF(ISBLANK($B3020),0,VLOOKUP($B3020,Listen!$A$2:$C$45,2,FALSE))</f>
        <v>0</v>
      </c>
      <c r="W3020" s="63">
        <f>IF(ISBLANK($B3020),0,VLOOKUP($B3020,Listen!$A$2:$C$45,3,FALSE))</f>
        <v>0</v>
      </c>
      <c r="X3020" s="49">
        <f t="shared" si="592"/>
        <v>0</v>
      </c>
      <c r="Y3020" s="49">
        <f t="shared" si="591"/>
        <v>0</v>
      </c>
      <c r="Z3020" s="49">
        <f t="shared" si="591"/>
        <v>0</v>
      </c>
      <c r="AA3020" s="49">
        <f t="shared" si="591"/>
        <v>0</v>
      </c>
      <c r="AB3020" s="49">
        <f t="shared" si="591"/>
        <v>0</v>
      </c>
      <c r="AC3020" s="49">
        <f t="shared" si="591"/>
        <v>0</v>
      </c>
      <c r="AD3020" s="49">
        <f t="shared" ref="Y3020:AD3063" si="602">$V3020</f>
        <v>0</v>
      </c>
      <c r="AE3020" s="51">
        <f t="shared" si="590"/>
        <v>0</v>
      </c>
      <c r="AF3020" s="51">
        <f>IF(C3020=A_Stammdaten!$B$12,D_SAV!$U3020-D_SAV!$AG3020,HLOOKUP(A_Stammdaten!$B$12-1,$AH$4:$AN$4004,ROW(C3020)-3,FALSE)-$AG3020)</f>
        <v>0</v>
      </c>
      <c r="AG3020" s="51">
        <f>HLOOKUP(A_Stammdaten!$B$12,$AH$4:$AN$4004,ROW(C3020)-3,FALSE)</f>
        <v>0</v>
      </c>
      <c r="AH3020" s="51">
        <f t="shared" si="594"/>
        <v>0</v>
      </c>
      <c r="AI3020" s="51">
        <f t="shared" si="595"/>
        <v>0</v>
      </c>
      <c r="AJ3020" s="51">
        <f t="shared" si="596"/>
        <v>0</v>
      </c>
      <c r="AK3020" s="51">
        <f t="shared" si="597"/>
        <v>0</v>
      </c>
      <c r="AL3020" s="51">
        <f t="shared" si="598"/>
        <v>0</v>
      </c>
      <c r="AM3020" s="51">
        <f t="shared" si="599"/>
        <v>0</v>
      </c>
      <c r="AN3020" s="51">
        <f t="shared" si="600"/>
        <v>0</v>
      </c>
    </row>
    <row r="3021" spans="1:40" x14ac:dyDescent="0.25">
      <c r="A3021" s="17"/>
      <c r="B3021" s="17"/>
      <c r="C3021" s="35"/>
      <c r="D3021" s="17"/>
      <c r="E3021" s="17"/>
      <c r="F3021" s="17"/>
      <c r="G3021" s="62">
        <f t="shared" si="601"/>
        <v>0</v>
      </c>
      <c r="H3021" s="17"/>
      <c r="I3021" s="17"/>
      <c r="J3021" s="17"/>
      <c r="K3021" s="17"/>
      <c r="L3021" s="17"/>
      <c r="M3021" s="17"/>
      <c r="N3021" s="17"/>
      <c r="O3021" s="17"/>
      <c r="P3021" s="115"/>
      <c r="Q3021" s="62">
        <f>IF(C3021&gt;A_Stammdaten!$B$12,0,SUM(G3021,H3021,J3021,K3021,M3021,N3021)-SUM(I3021,L3021,O3021,P3021))</f>
        <v>0</v>
      </c>
      <c r="R3021" s="17"/>
      <c r="S3021" s="17"/>
      <c r="T3021" s="17"/>
      <c r="U3021" s="62">
        <f t="shared" si="593"/>
        <v>0</v>
      </c>
      <c r="V3021" s="63">
        <f>IF(ISBLANK($B3021),0,VLOOKUP($B3021,Listen!$A$2:$C$45,2,FALSE))</f>
        <v>0</v>
      </c>
      <c r="W3021" s="63">
        <f>IF(ISBLANK($B3021),0,VLOOKUP($B3021,Listen!$A$2:$C$45,3,FALSE))</f>
        <v>0</v>
      </c>
      <c r="X3021" s="49">
        <f t="shared" si="592"/>
        <v>0</v>
      </c>
      <c r="Y3021" s="49">
        <f t="shared" si="602"/>
        <v>0</v>
      </c>
      <c r="Z3021" s="49">
        <f t="shared" si="602"/>
        <v>0</v>
      </c>
      <c r="AA3021" s="49">
        <f t="shared" si="602"/>
        <v>0</v>
      </c>
      <c r="AB3021" s="49">
        <f t="shared" si="602"/>
        <v>0</v>
      </c>
      <c r="AC3021" s="49">
        <f t="shared" si="602"/>
        <v>0</v>
      </c>
      <c r="AD3021" s="49">
        <f t="shared" si="602"/>
        <v>0</v>
      </c>
      <c r="AE3021" s="51">
        <f t="shared" si="590"/>
        <v>0</v>
      </c>
      <c r="AF3021" s="51">
        <f>IF(C3021=A_Stammdaten!$B$12,D_SAV!$U3021-D_SAV!$AG3021,HLOOKUP(A_Stammdaten!$B$12-1,$AH$4:$AN$4004,ROW(C3021)-3,FALSE)-$AG3021)</f>
        <v>0</v>
      </c>
      <c r="AG3021" s="51">
        <f>HLOOKUP(A_Stammdaten!$B$12,$AH$4:$AN$4004,ROW(C3021)-3,FALSE)</f>
        <v>0</v>
      </c>
      <c r="AH3021" s="51">
        <f t="shared" si="594"/>
        <v>0</v>
      </c>
      <c r="AI3021" s="51">
        <f t="shared" si="595"/>
        <v>0</v>
      </c>
      <c r="AJ3021" s="51">
        <f t="shared" si="596"/>
        <v>0</v>
      </c>
      <c r="AK3021" s="51">
        <f t="shared" si="597"/>
        <v>0</v>
      </c>
      <c r="AL3021" s="51">
        <f t="shared" si="598"/>
        <v>0</v>
      </c>
      <c r="AM3021" s="51">
        <f t="shared" si="599"/>
        <v>0</v>
      </c>
      <c r="AN3021" s="51">
        <f t="shared" si="600"/>
        <v>0</v>
      </c>
    </row>
    <row r="3022" spans="1:40" x14ac:dyDescent="0.25">
      <c r="A3022" s="17"/>
      <c r="B3022" s="17"/>
      <c r="C3022" s="35"/>
      <c r="D3022" s="17"/>
      <c r="E3022" s="17"/>
      <c r="F3022" s="17"/>
      <c r="G3022" s="62">
        <f t="shared" si="601"/>
        <v>0</v>
      </c>
      <c r="H3022" s="17"/>
      <c r="I3022" s="17"/>
      <c r="J3022" s="17"/>
      <c r="K3022" s="17"/>
      <c r="L3022" s="17"/>
      <c r="M3022" s="17"/>
      <c r="N3022" s="17"/>
      <c r="O3022" s="17"/>
      <c r="P3022" s="115"/>
      <c r="Q3022" s="62">
        <f>IF(C3022&gt;A_Stammdaten!$B$12,0,SUM(G3022,H3022,J3022,K3022,M3022,N3022)-SUM(I3022,L3022,O3022,P3022))</f>
        <v>0</v>
      </c>
      <c r="R3022" s="17"/>
      <c r="S3022" s="17"/>
      <c r="T3022" s="17"/>
      <c r="U3022" s="62">
        <f t="shared" si="593"/>
        <v>0</v>
      </c>
      <c r="V3022" s="63">
        <f>IF(ISBLANK($B3022),0,VLOOKUP($B3022,Listen!$A$2:$C$45,2,FALSE))</f>
        <v>0</v>
      </c>
      <c r="W3022" s="63">
        <f>IF(ISBLANK($B3022),0,VLOOKUP($B3022,Listen!$A$2:$C$45,3,FALSE))</f>
        <v>0</v>
      </c>
      <c r="X3022" s="49">
        <f t="shared" si="592"/>
        <v>0</v>
      </c>
      <c r="Y3022" s="49">
        <f t="shared" si="602"/>
        <v>0</v>
      </c>
      <c r="Z3022" s="49">
        <f t="shared" si="602"/>
        <v>0</v>
      </c>
      <c r="AA3022" s="49">
        <f t="shared" si="602"/>
        <v>0</v>
      </c>
      <c r="AB3022" s="49">
        <f t="shared" si="602"/>
        <v>0</v>
      </c>
      <c r="AC3022" s="49">
        <f t="shared" si="602"/>
        <v>0</v>
      </c>
      <c r="AD3022" s="49">
        <f t="shared" si="602"/>
        <v>0</v>
      </c>
      <c r="AE3022" s="51">
        <f t="shared" si="590"/>
        <v>0</v>
      </c>
      <c r="AF3022" s="51">
        <f>IF(C3022=A_Stammdaten!$B$12,D_SAV!$U3022-D_SAV!$AG3022,HLOOKUP(A_Stammdaten!$B$12-1,$AH$4:$AN$4004,ROW(C3022)-3,FALSE)-$AG3022)</f>
        <v>0</v>
      </c>
      <c r="AG3022" s="51">
        <f>HLOOKUP(A_Stammdaten!$B$12,$AH$4:$AN$4004,ROW(C3022)-3,FALSE)</f>
        <v>0</v>
      </c>
      <c r="AH3022" s="51">
        <f t="shared" si="594"/>
        <v>0</v>
      </c>
      <c r="AI3022" s="51">
        <f t="shared" si="595"/>
        <v>0</v>
      </c>
      <c r="AJ3022" s="51">
        <f t="shared" si="596"/>
        <v>0</v>
      </c>
      <c r="AK3022" s="51">
        <f t="shared" si="597"/>
        <v>0</v>
      </c>
      <c r="AL3022" s="51">
        <f t="shared" si="598"/>
        <v>0</v>
      </c>
      <c r="AM3022" s="51">
        <f t="shared" si="599"/>
        <v>0</v>
      </c>
      <c r="AN3022" s="51">
        <f t="shared" si="600"/>
        <v>0</v>
      </c>
    </row>
    <row r="3023" spans="1:40" x14ac:dyDescent="0.25">
      <c r="A3023" s="17"/>
      <c r="B3023" s="17"/>
      <c r="C3023" s="35"/>
      <c r="D3023" s="17"/>
      <c r="E3023" s="17"/>
      <c r="F3023" s="17"/>
      <c r="G3023" s="62">
        <f t="shared" si="601"/>
        <v>0</v>
      </c>
      <c r="H3023" s="17"/>
      <c r="I3023" s="17"/>
      <c r="J3023" s="17"/>
      <c r="K3023" s="17"/>
      <c r="L3023" s="17"/>
      <c r="M3023" s="17"/>
      <c r="N3023" s="17"/>
      <c r="O3023" s="17"/>
      <c r="P3023" s="115"/>
      <c r="Q3023" s="62">
        <f>IF(C3023&gt;A_Stammdaten!$B$12,0,SUM(G3023,H3023,J3023,K3023,M3023,N3023)-SUM(I3023,L3023,O3023,P3023))</f>
        <v>0</v>
      </c>
      <c r="R3023" s="17"/>
      <c r="S3023" s="17"/>
      <c r="T3023" s="17"/>
      <c r="U3023" s="62">
        <f t="shared" si="593"/>
        <v>0</v>
      </c>
      <c r="V3023" s="63">
        <f>IF(ISBLANK($B3023),0,VLOOKUP($B3023,Listen!$A$2:$C$45,2,FALSE))</f>
        <v>0</v>
      </c>
      <c r="W3023" s="63">
        <f>IF(ISBLANK($B3023),0,VLOOKUP($B3023,Listen!$A$2:$C$45,3,FALSE))</f>
        <v>0</v>
      </c>
      <c r="X3023" s="49">
        <f t="shared" si="592"/>
        <v>0</v>
      </c>
      <c r="Y3023" s="49">
        <f t="shared" si="602"/>
        <v>0</v>
      </c>
      <c r="Z3023" s="49">
        <f t="shared" si="602"/>
        <v>0</v>
      </c>
      <c r="AA3023" s="49">
        <f t="shared" si="602"/>
        <v>0</v>
      </c>
      <c r="AB3023" s="49">
        <f t="shared" si="602"/>
        <v>0</v>
      </c>
      <c r="AC3023" s="49">
        <f t="shared" si="602"/>
        <v>0</v>
      </c>
      <c r="AD3023" s="49">
        <f t="shared" si="602"/>
        <v>0</v>
      </c>
      <c r="AE3023" s="51">
        <f t="shared" si="590"/>
        <v>0</v>
      </c>
      <c r="AF3023" s="51">
        <f>IF(C3023=A_Stammdaten!$B$12,D_SAV!$U3023-D_SAV!$AG3023,HLOOKUP(A_Stammdaten!$B$12-1,$AH$4:$AN$4004,ROW(C3023)-3,FALSE)-$AG3023)</f>
        <v>0</v>
      </c>
      <c r="AG3023" s="51">
        <f>HLOOKUP(A_Stammdaten!$B$12,$AH$4:$AN$4004,ROW(C3023)-3,FALSE)</f>
        <v>0</v>
      </c>
      <c r="AH3023" s="51">
        <f t="shared" si="594"/>
        <v>0</v>
      </c>
      <c r="AI3023" s="51">
        <f t="shared" si="595"/>
        <v>0</v>
      </c>
      <c r="AJ3023" s="51">
        <f t="shared" si="596"/>
        <v>0</v>
      </c>
      <c r="AK3023" s="51">
        <f t="shared" si="597"/>
        <v>0</v>
      </c>
      <c r="AL3023" s="51">
        <f t="shared" si="598"/>
        <v>0</v>
      </c>
      <c r="AM3023" s="51">
        <f t="shared" si="599"/>
        <v>0</v>
      </c>
      <c r="AN3023" s="51">
        <f t="shared" si="600"/>
        <v>0</v>
      </c>
    </row>
    <row r="3024" spans="1:40" x14ac:dyDescent="0.25">
      <c r="A3024" s="17"/>
      <c r="B3024" s="17"/>
      <c r="C3024" s="35"/>
      <c r="D3024" s="17"/>
      <c r="E3024" s="17"/>
      <c r="F3024" s="17"/>
      <c r="G3024" s="62">
        <f t="shared" si="601"/>
        <v>0</v>
      </c>
      <c r="H3024" s="17"/>
      <c r="I3024" s="17"/>
      <c r="J3024" s="17"/>
      <c r="K3024" s="17"/>
      <c r="L3024" s="17"/>
      <c r="M3024" s="17"/>
      <c r="N3024" s="17"/>
      <c r="O3024" s="17"/>
      <c r="P3024" s="115"/>
      <c r="Q3024" s="62">
        <f>IF(C3024&gt;A_Stammdaten!$B$12,0,SUM(G3024,H3024,J3024,K3024,M3024,N3024)-SUM(I3024,L3024,O3024,P3024))</f>
        <v>0</v>
      </c>
      <c r="R3024" s="17"/>
      <c r="S3024" s="17"/>
      <c r="T3024" s="17"/>
      <c r="U3024" s="62">
        <f t="shared" si="593"/>
        <v>0</v>
      </c>
      <c r="V3024" s="63">
        <f>IF(ISBLANK($B3024),0,VLOOKUP($B3024,Listen!$A$2:$C$45,2,FALSE))</f>
        <v>0</v>
      </c>
      <c r="W3024" s="63">
        <f>IF(ISBLANK($B3024),0,VLOOKUP($B3024,Listen!$A$2:$C$45,3,FALSE))</f>
        <v>0</v>
      </c>
      <c r="X3024" s="49">
        <f t="shared" si="592"/>
        <v>0</v>
      </c>
      <c r="Y3024" s="49">
        <f t="shared" si="602"/>
        <v>0</v>
      </c>
      <c r="Z3024" s="49">
        <f t="shared" si="602"/>
        <v>0</v>
      </c>
      <c r="AA3024" s="49">
        <f t="shared" si="602"/>
        <v>0</v>
      </c>
      <c r="AB3024" s="49">
        <f t="shared" si="602"/>
        <v>0</v>
      </c>
      <c r="AC3024" s="49">
        <f t="shared" si="602"/>
        <v>0</v>
      </c>
      <c r="AD3024" s="49">
        <f t="shared" si="602"/>
        <v>0</v>
      </c>
      <c r="AE3024" s="51">
        <f t="shared" si="590"/>
        <v>0</v>
      </c>
      <c r="AF3024" s="51">
        <f>IF(C3024=A_Stammdaten!$B$12,D_SAV!$U3024-D_SAV!$AG3024,HLOOKUP(A_Stammdaten!$B$12-1,$AH$4:$AN$4004,ROW(C3024)-3,FALSE)-$AG3024)</f>
        <v>0</v>
      </c>
      <c r="AG3024" s="51">
        <f>HLOOKUP(A_Stammdaten!$B$12,$AH$4:$AN$4004,ROW(C3024)-3,FALSE)</f>
        <v>0</v>
      </c>
      <c r="AH3024" s="51">
        <f t="shared" si="594"/>
        <v>0</v>
      </c>
      <c r="AI3024" s="51">
        <f t="shared" si="595"/>
        <v>0</v>
      </c>
      <c r="AJ3024" s="51">
        <f t="shared" si="596"/>
        <v>0</v>
      </c>
      <c r="AK3024" s="51">
        <f t="shared" si="597"/>
        <v>0</v>
      </c>
      <c r="AL3024" s="51">
        <f t="shared" si="598"/>
        <v>0</v>
      </c>
      <c r="AM3024" s="51">
        <f t="shared" si="599"/>
        <v>0</v>
      </c>
      <c r="AN3024" s="51">
        <f t="shared" si="600"/>
        <v>0</v>
      </c>
    </row>
    <row r="3025" spans="1:40" x14ac:dyDescent="0.25">
      <c r="A3025" s="17"/>
      <c r="B3025" s="17"/>
      <c r="C3025" s="35"/>
      <c r="D3025" s="17"/>
      <c r="E3025" s="17"/>
      <c r="F3025" s="17"/>
      <c r="G3025" s="62">
        <f t="shared" si="601"/>
        <v>0</v>
      </c>
      <c r="H3025" s="17"/>
      <c r="I3025" s="17"/>
      <c r="J3025" s="17"/>
      <c r="K3025" s="17"/>
      <c r="L3025" s="17"/>
      <c r="M3025" s="17"/>
      <c r="N3025" s="17"/>
      <c r="O3025" s="17"/>
      <c r="P3025" s="115"/>
      <c r="Q3025" s="62">
        <f>IF(C3025&gt;A_Stammdaten!$B$12,0,SUM(G3025,H3025,J3025,K3025,M3025,N3025)-SUM(I3025,L3025,O3025,P3025))</f>
        <v>0</v>
      </c>
      <c r="R3025" s="17"/>
      <c r="S3025" s="17"/>
      <c r="T3025" s="17"/>
      <c r="U3025" s="62">
        <f t="shared" si="593"/>
        <v>0</v>
      </c>
      <c r="V3025" s="63">
        <f>IF(ISBLANK($B3025),0,VLOOKUP($B3025,Listen!$A$2:$C$45,2,FALSE))</f>
        <v>0</v>
      </c>
      <c r="W3025" s="63">
        <f>IF(ISBLANK($B3025),0,VLOOKUP($B3025,Listen!$A$2:$C$45,3,FALSE))</f>
        <v>0</v>
      </c>
      <c r="X3025" s="49">
        <f t="shared" si="592"/>
        <v>0</v>
      </c>
      <c r="Y3025" s="49">
        <f t="shared" si="602"/>
        <v>0</v>
      </c>
      <c r="Z3025" s="49">
        <f t="shared" si="602"/>
        <v>0</v>
      </c>
      <c r="AA3025" s="49">
        <f t="shared" si="602"/>
        <v>0</v>
      </c>
      <c r="AB3025" s="49">
        <f t="shared" si="602"/>
        <v>0</v>
      </c>
      <c r="AC3025" s="49">
        <f t="shared" si="602"/>
        <v>0</v>
      </c>
      <c r="AD3025" s="49">
        <f t="shared" si="602"/>
        <v>0</v>
      </c>
      <c r="AE3025" s="51">
        <f t="shared" si="590"/>
        <v>0</v>
      </c>
      <c r="AF3025" s="51">
        <f>IF(C3025=A_Stammdaten!$B$12,D_SAV!$U3025-D_SAV!$AG3025,HLOOKUP(A_Stammdaten!$B$12-1,$AH$4:$AN$4004,ROW(C3025)-3,FALSE)-$AG3025)</f>
        <v>0</v>
      </c>
      <c r="AG3025" s="51">
        <f>HLOOKUP(A_Stammdaten!$B$12,$AH$4:$AN$4004,ROW(C3025)-3,FALSE)</f>
        <v>0</v>
      </c>
      <c r="AH3025" s="51">
        <f t="shared" si="594"/>
        <v>0</v>
      </c>
      <c r="AI3025" s="51">
        <f t="shared" si="595"/>
        <v>0</v>
      </c>
      <c r="AJ3025" s="51">
        <f t="shared" si="596"/>
        <v>0</v>
      </c>
      <c r="AK3025" s="51">
        <f t="shared" si="597"/>
        <v>0</v>
      </c>
      <c r="AL3025" s="51">
        <f t="shared" si="598"/>
        <v>0</v>
      </c>
      <c r="AM3025" s="51">
        <f t="shared" si="599"/>
        <v>0</v>
      </c>
      <c r="AN3025" s="51">
        <f t="shared" si="600"/>
        <v>0</v>
      </c>
    </row>
    <row r="3026" spans="1:40" x14ac:dyDescent="0.25">
      <c r="A3026" s="17"/>
      <c r="B3026" s="17"/>
      <c r="C3026" s="35"/>
      <c r="D3026" s="17"/>
      <c r="E3026" s="17"/>
      <c r="F3026" s="17"/>
      <c r="G3026" s="62">
        <f t="shared" si="601"/>
        <v>0</v>
      </c>
      <c r="H3026" s="17"/>
      <c r="I3026" s="17"/>
      <c r="J3026" s="17"/>
      <c r="K3026" s="17"/>
      <c r="L3026" s="17"/>
      <c r="M3026" s="17"/>
      <c r="N3026" s="17"/>
      <c r="O3026" s="17"/>
      <c r="P3026" s="115"/>
      <c r="Q3026" s="62">
        <f>IF(C3026&gt;A_Stammdaten!$B$12,0,SUM(G3026,H3026,J3026,K3026,M3026,N3026)-SUM(I3026,L3026,O3026,P3026))</f>
        <v>0</v>
      </c>
      <c r="R3026" s="17"/>
      <c r="S3026" s="17"/>
      <c r="T3026" s="17"/>
      <c r="U3026" s="62">
        <f t="shared" si="593"/>
        <v>0</v>
      </c>
      <c r="V3026" s="63">
        <f>IF(ISBLANK($B3026),0,VLOOKUP($B3026,Listen!$A$2:$C$45,2,FALSE))</f>
        <v>0</v>
      </c>
      <c r="W3026" s="63">
        <f>IF(ISBLANK($B3026),0,VLOOKUP($B3026,Listen!$A$2:$C$45,3,FALSE))</f>
        <v>0</v>
      </c>
      <c r="X3026" s="49">
        <f t="shared" si="592"/>
        <v>0</v>
      </c>
      <c r="Y3026" s="49">
        <f t="shared" si="602"/>
        <v>0</v>
      </c>
      <c r="Z3026" s="49">
        <f t="shared" si="602"/>
        <v>0</v>
      </c>
      <c r="AA3026" s="49">
        <f t="shared" si="602"/>
        <v>0</v>
      </c>
      <c r="AB3026" s="49">
        <f t="shared" si="602"/>
        <v>0</v>
      </c>
      <c r="AC3026" s="49">
        <f t="shared" si="602"/>
        <v>0</v>
      </c>
      <c r="AD3026" s="49">
        <f t="shared" si="602"/>
        <v>0</v>
      </c>
      <c r="AE3026" s="51">
        <f t="shared" si="590"/>
        <v>0</v>
      </c>
      <c r="AF3026" s="51">
        <f>IF(C3026=A_Stammdaten!$B$12,D_SAV!$U3026-D_SAV!$AG3026,HLOOKUP(A_Stammdaten!$B$12-1,$AH$4:$AN$4004,ROW(C3026)-3,FALSE)-$AG3026)</f>
        <v>0</v>
      </c>
      <c r="AG3026" s="51">
        <f>HLOOKUP(A_Stammdaten!$B$12,$AH$4:$AN$4004,ROW(C3026)-3,FALSE)</f>
        <v>0</v>
      </c>
      <c r="AH3026" s="51">
        <f t="shared" si="594"/>
        <v>0</v>
      </c>
      <c r="AI3026" s="51">
        <f t="shared" si="595"/>
        <v>0</v>
      </c>
      <c r="AJ3026" s="51">
        <f t="shared" si="596"/>
        <v>0</v>
      </c>
      <c r="AK3026" s="51">
        <f t="shared" si="597"/>
        <v>0</v>
      </c>
      <c r="AL3026" s="51">
        <f t="shared" si="598"/>
        <v>0</v>
      </c>
      <c r="AM3026" s="51">
        <f t="shared" si="599"/>
        <v>0</v>
      </c>
      <c r="AN3026" s="51">
        <f t="shared" si="600"/>
        <v>0</v>
      </c>
    </row>
    <row r="3027" spans="1:40" x14ac:dyDescent="0.25">
      <c r="A3027" s="17"/>
      <c r="B3027" s="17"/>
      <c r="C3027" s="35"/>
      <c r="D3027" s="17"/>
      <c r="E3027" s="17"/>
      <c r="F3027" s="17"/>
      <c r="G3027" s="62">
        <f t="shared" si="601"/>
        <v>0</v>
      </c>
      <c r="H3027" s="17"/>
      <c r="I3027" s="17"/>
      <c r="J3027" s="17"/>
      <c r="K3027" s="17"/>
      <c r="L3027" s="17"/>
      <c r="M3027" s="17"/>
      <c r="N3027" s="17"/>
      <c r="O3027" s="17"/>
      <c r="P3027" s="115"/>
      <c r="Q3027" s="62">
        <f>IF(C3027&gt;A_Stammdaten!$B$12,0,SUM(G3027,H3027,J3027,K3027,M3027,N3027)-SUM(I3027,L3027,O3027,P3027))</f>
        <v>0</v>
      </c>
      <c r="R3027" s="17"/>
      <c r="S3027" s="17"/>
      <c r="T3027" s="17"/>
      <c r="U3027" s="62">
        <f t="shared" si="593"/>
        <v>0</v>
      </c>
      <c r="V3027" s="63">
        <f>IF(ISBLANK($B3027),0,VLOOKUP($B3027,Listen!$A$2:$C$45,2,FALSE))</f>
        <v>0</v>
      </c>
      <c r="W3027" s="63">
        <f>IF(ISBLANK($B3027),0,VLOOKUP($B3027,Listen!$A$2:$C$45,3,FALSE))</f>
        <v>0</v>
      </c>
      <c r="X3027" s="49">
        <f t="shared" si="592"/>
        <v>0</v>
      </c>
      <c r="Y3027" s="49">
        <f t="shared" si="602"/>
        <v>0</v>
      </c>
      <c r="Z3027" s="49">
        <f t="shared" si="602"/>
        <v>0</v>
      </c>
      <c r="AA3027" s="49">
        <f t="shared" si="602"/>
        <v>0</v>
      </c>
      <c r="AB3027" s="49">
        <f t="shared" si="602"/>
        <v>0</v>
      </c>
      <c r="AC3027" s="49">
        <f t="shared" si="602"/>
        <v>0</v>
      </c>
      <c r="AD3027" s="49">
        <f t="shared" si="602"/>
        <v>0</v>
      </c>
      <c r="AE3027" s="51">
        <f t="shared" si="590"/>
        <v>0</v>
      </c>
      <c r="AF3027" s="51">
        <f>IF(C3027=A_Stammdaten!$B$12,D_SAV!$U3027-D_SAV!$AG3027,HLOOKUP(A_Stammdaten!$B$12-1,$AH$4:$AN$4004,ROW(C3027)-3,FALSE)-$AG3027)</f>
        <v>0</v>
      </c>
      <c r="AG3027" s="51">
        <f>HLOOKUP(A_Stammdaten!$B$12,$AH$4:$AN$4004,ROW(C3027)-3,FALSE)</f>
        <v>0</v>
      </c>
      <c r="AH3027" s="51">
        <f t="shared" si="594"/>
        <v>0</v>
      </c>
      <c r="AI3027" s="51">
        <f t="shared" si="595"/>
        <v>0</v>
      </c>
      <c r="AJ3027" s="51">
        <f t="shared" si="596"/>
        <v>0</v>
      </c>
      <c r="AK3027" s="51">
        <f t="shared" si="597"/>
        <v>0</v>
      </c>
      <c r="AL3027" s="51">
        <f t="shared" si="598"/>
        <v>0</v>
      </c>
      <c r="AM3027" s="51">
        <f t="shared" si="599"/>
        <v>0</v>
      </c>
      <c r="AN3027" s="51">
        <f t="shared" si="600"/>
        <v>0</v>
      </c>
    </row>
    <row r="3028" spans="1:40" x14ac:dyDescent="0.25">
      <c r="A3028" s="17"/>
      <c r="B3028" s="17"/>
      <c r="C3028" s="35"/>
      <c r="D3028" s="17"/>
      <c r="E3028" s="17"/>
      <c r="F3028" s="17"/>
      <c r="G3028" s="62">
        <f t="shared" si="601"/>
        <v>0</v>
      </c>
      <c r="H3028" s="17"/>
      <c r="I3028" s="17"/>
      <c r="J3028" s="17"/>
      <c r="K3028" s="17"/>
      <c r="L3028" s="17"/>
      <c r="M3028" s="17"/>
      <c r="N3028" s="17"/>
      <c r="O3028" s="17"/>
      <c r="P3028" s="115"/>
      <c r="Q3028" s="62">
        <f>IF(C3028&gt;A_Stammdaten!$B$12,0,SUM(G3028,H3028,J3028,K3028,M3028,N3028)-SUM(I3028,L3028,O3028,P3028))</f>
        <v>0</v>
      </c>
      <c r="R3028" s="17"/>
      <c r="S3028" s="17"/>
      <c r="T3028" s="17"/>
      <c r="U3028" s="62">
        <f t="shared" si="593"/>
        <v>0</v>
      </c>
      <c r="V3028" s="63">
        <f>IF(ISBLANK($B3028),0,VLOOKUP($B3028,Listen!$A$2:$C$45,2,FALSE))</f>
        <v>0</v>
      </c>
      <c r="W3028" s="63">
        <f>IF(ISBLANK($B3028),0,VLOOKUP($B3028,Listen!$A$2:$C$45,3,FALSE))</f>
        <v>0</v>
      </c>
      <c r="X3028" s="49">
        <f t="shared" si="592"/>
        <v>0</v>
      </c>
      <c r="Y3028" s="49">
        <f t="shared" si="602"/>
        <v>0</v>
      </c>
      <c r="Z3028" s="49">
        <f t="shared" si="602"/>
        <v>0</v>
      </c>
      <c r="AA3028" s="49">
        <f t="shared" si="602"/>
        <v>0</v>
      </c>
      <c r="AB3028" s="49">
        <f t="shared" si="602"/>
        <v>0</v>
      </c>
      <c r="AC3028" s="49">
        <f t="shared" si="602"/>
        <v>0</v>
      </c>
      <c r="AD3028" s="49">
        <f t="shared" si="602"/>
        <v>0</v>
      </c>
      <c r="AE3028" s="51">
        <f t="shared" si="590"/>
        <v>0</v>
      </c>
      <c r="AF3028" s="51">
        <f>IF(C3028=A_Stammdaten!$B$12,D_SAV!$U3028-D_SAV!$AG3028,HLOOKUP(A_Stammdaten!$B$12-1,$AH$4:$AN$4004,ROW(C3028)-3,FALSE)-$AG3028)</f>
        <v>0</v>
      </c>
      <c r="AG3028" s="51">
        <f>HLOOKUP(A_Stammdaten!$B$12,$AH$4:$AN$4004,ROW(C3028)-3,FALSE)</f>
        <v>0</v>
      </c>
      <c r="AH3028" s="51">
        <f t="shared" si="594"/>
        <v>0</v>
      </c>
      <c r="AI3028" s="51">
        <f t="shared" si="595"/>
        <v>0</v>
      </c>
      <c r="AJ3028" s="51">
        <f t="shared" si="596"/>
        <v>0</v>
      </c>
      <c r="AK3028" s="51">
        <f t="shared" si="597"/>
        <v>0</v>
      </c>
      <c r="AL3028" s="51">
        <f t="shared" si="598"/>
        <v>0</v>
      </c>
      <c r="AM3028" s="51">
        <f t="shared" si="599"/>
        <v>0</v>
      </c>
      <c r="AN3028" s="51">
        <f t="shared" si="600"/>
        <v>0</v>
      </c>
    </row>
    <row r="3029" spans="1:40" x14ac:dyDescent="0.25">
      <c r="A3029" s="17"/>
      <c r="B3029" s="17"/>
      <c r="C3029" s="35"/>
      <c r="D3029" s="17"/>
      <c r="E3029" s="17"/>
      <c r="F3029" s="17"/>
      <c r="G3029" s="62">
        <f t="shared" si="601"/>
        <v>0</v>
      </c>
      <c r="H3029" s="17"/>
      <c r="I3029" s="17"/>
      <c r="J3029" s="17"/>
      <c r="K3029" s="17"/>
      <c r="L3029" s="17"/>
      <c r="M3029" s="17"/>
      <c r="N3029" s="17"/>
      <c r="O3029" s="17"/>
      <c r="P3029" s="115"/>
      <c r="Q3029" s="62">
        <f>IF(C3029&gt;A_Stammdaten!$B$12,0,SUM(G3029,H3029,J3029,K3029,M3029,N3029)-SUM(I3029,L3029,O3029,P3029))</f>
        <v>0</v>
      </c>
      <c r="R3029" s="17"/>
      <c r="S3029" s="17"/>
      <c r="T3029" s="17"/>
      <c r="U3029" s="62">
        <f t="shared" si="593"/>
        <v>0</v>
      </c>
      <c r="V3029" s="63">
        <f>IF(ISBLANK($B3029),0,VLOOKUP($B3029,Listen!$A$2:$C$45,2,FALSE))</f>
        <v>0</v>
      </c>
      <c r="W3029" s="63">
        <f>IF(ISBLANK($B3029),0,VLOOKUP($B3029,Listen!$A$2:$C$45,3,FALSE))</f>
        <v>0</v>
      </c>
      <c r="X3029" s="49">
        <f t="shared" si="592"/>
        <v>0</v>
      </c>
      <c r="Y3029" s="49">
        <f t="shared" si="602"/>
        <v>0</v>
      </c>
      <c r="Z3029" s="49">
        <f t="shared" si="602"/>
        <v>0</v>
      </c>
      <c r="AA3029" s="49">
        <f t="shared" si="602"/>
        <v>0</v>
      </c>
      <c r="AB3029" s="49">
        <f t="shared" si="602"/>
        <v>0</v>
      </c>
      <c r="AC3029" s="49">
        <f t="shared" si="602"/>
        <v>0</v>
      </c>
      <c r="AD3029" s="49">
        <f t="shared" si="602"/>
        <v>0</v>
      </c>
      <c r="AE3029" s="51">
        <f t="shared" ref="AE3029:AE3092" si="603">AG3029+AF3029</f>
        <v>0</v>
      </c>
      <c r="AF3029" s="51">
        <f>IF(C3029=A_Stammdaten!$B$12,D_SAV!$U3029-D_SAV!$AG3029,HLOOKUP(A_Stammdaten!$B$12-1,$AH$4:$AN$4004,ROW(C3029)-3,FALSE)-$AG3029)</f>
        <v>0</v>
      </c>
      <c r="AG3029" s="51">
        <f>HLOOKUP(A_Stammdaten!$B$12,$AH$4:$AN$4004,ROW(C3029)-3,FALSE)</f>
        <v>0</v>
      </c>
      <c r="AH3029" s="51">
        <f t="shared" si="594"/>
        <v>0</v>
      </c>
      <c r="AI3029" s="51">
        <f t="shared" si="595"/>
        <v>0</v>
      </c>
      <c r="AJ3029" s="51">
        <f t="shared" si="596"/>
        <v>0</v>
      </c>
      <c r="AK3029" s="51">
        <f t="shared" si="597"/>
        <v>0</v>
      </c>
      <c r="AL3029" s="51">
        <f t="shared" si="598"/>
        <v>0</v>
      </c>
      <c r="AM3029" s="51">
        <f t="shared" si="599"/>
        <v>0</v>
      </c>
      <c r="AN3029" s="51">
        <f t="shared" si="600"/>
        <v>0</v>
      </c>
    </row>
    <row r="3030" spans="1:40" x14ac:dyDescent="0.25">
      <c r="A3030" s="17"/>
      <c r="B3030" s="17"/>
      <c r="C3030" s="35"/>
      <c r="D3030" s="17"/>
      <c r="E3030" s="17"/>
      <c r="F3030" s="17"/>
      <c r="G3030" s="62">
        <f t="shared" si="601"/>
        <v>0</v>
      </c>
      <c r="H3030" s="17"/>
      <c r="I3030" s="17"/>
      <c r="J3030" s="17"/>
      <c r="K3030" s="17"/>
      <c r="L3030" s="17"/>
      <c r="M3030" s="17"/>
      <c r="N3030" s="17"/>
      <c r="O3030" s="17"/>
      <c r="P3030" s="115"/>
      <c r="Q3030" s="62">
        <f>IF(C3030&gt;A_Stammdaten!$B$12,0,SUM(G3030,H3030,J3030,K3030,M3030,N3030)-SUM(I3030,L3030,O3030,P3030))</f>
        <v>0</v>
      </c>
      <c r="R3030" s="17"/>
      <c r="S3030" s="17"/>
      <c r="T3030" s="17"/>
      <c r="U3030" s="62">
        <f t="shared" si="593"/>
        <v>0</v>
      </c>
      <c r="V3030" s="63">
        <f>IF(ISBLANK($B3030),0,VLOOKUP($B3030,Listen!$A$2:$C$45,2,FALSE))</f>
        <v>0</v>
      </c>
      <c r="W3030" s="63">
        <f>IF(ISBLANK($B3030),0,VLOOKUP($B3030,Listen!$A$2:$C$45,3,FALSE))</f>
        <v>0</v>
      </c>
      <c r="X3030" s="49">
        <f t="shared" si="592"/>
        <v>0</v>
      </c>
      <c r="Y3030" s="49">
        <f t="shared" si="602"/>
        <v>0</v>
      </c>
      <c r="Z3030" s="49">
        <f t="shared" si="602"/>
        <v>0</v>
      </c>
      <c r="AA3030" s="49">
        <f t="shared" si="602"/>
        <v>0</v>
      </c>
      <c r="AB3030" s="49">
        <f t="shared" si="602"/>
        <v>0</v>
      </c>
      <c r="AC3030" s="49">
        <f t="shared" si="602"/>
        <v>0</v>
      </c>
      <c r="AD3030" s="49">
        <f t="shared" si="602"/>
        <v>0</v>
      </c>
      <c r="AE3030" s="51">
        <f t="shared" si="603"/>
        <v>0</v>
      </c>
      <c r="AF3030" s="51">
        <f>IF(C3030=A_Stammdaten!$B$12,D_SAV!$U3030-D_SAV!$AG3030,HLOOKUP(A_Stammdaten!$B$12-1,$AH$4:$AN$4004,ROW(C3030)-3,FALSE)-$AG3030)</f>
        <v>0</v>
      </c>
      <c r="AG3030" s="51">
        <f>HLOOKUP(A_Stammdaten!$B$12,$AH$4:$AN$4004,ROW(C3030)-3,FALSE)</f>
        <v>0</v>
      </c>
      <c r="AH3030" s="51">
        <f t="shared" si="594"/>
        <v>0</v>
      </c>
      <c r="AI3030" s="51">
        <f t="shared" si="595"/>
        <v>0</v>
      </c>
      <c r="AJ3030" s="51">
        <f t="shared" si="596"/>
        <v>0</v>
      </c>
      <c r="AK3030" s="51">
        <f t="shared" si="597"/>
        <v>0</v>
      </c>
      <c r="AL3030" s="51">
        <f t="shared" si="598"/>
        <v>0</v>
      </c>
      <c r="AM3030" s="51">
        <f t="shared" si="599"/>
        <v>0</v>
      </c>
      <c r="AN3030" s="51">
        <f t="shared" si="600"/>
        <v>0</v>
      </c>
    </row>
    <row r="3031" spans="1:40" x14ac:dyDescent="0.25">
      <c r="A3031" s="17"/>
      <c r="B3031" s="17"/>
      <c r="C3031" s="35"/>
      <c r="D3031" s="17"/>
      <c r="E3031" s="17"/>
      <c r="F3031" s="17"/>
      <c r="G3031" s="62">
        <f t="shared" si="601"/>
        <v>0</v>
      </c>
      <c r="H3031" s="17"/>
      <c r="I3031" s="17"/>
      <c r="J3031" s="17"/>
      <c r="K3031" s="17"/>
      <c r="L3031" s="17"/>
      <c r="M3031" s="17"/>
      <c r="N3031" s="17"/>
      <c r="O3031" s="17"/>
      <c r="P3031" s="115"/>
      <c r="Q3031" s="62">
        <f>IF(C3031&gt;A_Stammdaten!$B$12,0,SUM(G3031,H3031,J3031,K3031,M3031,N3031)-SUM(I3031,L3031,O3031,P3031))</f>
        <v>0</v>
      </c>
      <c r="R3031" s="17"/>
      <c r="S3031" s="17"/>
      <c r="T3031" s="17"/>
      <c r="U3031" s="62">
        <f t="shared" si="593"/>
        <v>0</v>
      </c>
      <c r="V3031" s="63">
        <f>IF(ISBLANK($B3031),0,VLOOKUP($B3031,Listen!$A$2:$C$45,2,FALSE))</f>
        <v>0</v>
      </c>
      <c r="W3031" s="63">
        <f>IF(ISBLANK($B3031),0,VLOOKUP($B3031,Listen!$A$2:$C$45,3,FALSE))</f>
        <v>0</v>
      </c>
      <c r="X3031" s="49">
        <f t="shared" si="592"/>
        <v>0</v>
      </c>
      <c r="Y3031" s="49">
        <f t="shared" si="602"/>
        <v>0</v>
      </c>
      <c r="Z3031" s="49">
        <f t="shared" si="602"/>
        <v>0</v>
      </c>
      <c r="AA3031" s="49">
        <f t="shared" si="602"/>
        <v>0</v>
      </c>
      <c r="AB3031" s="49">
        <f t="shared" si="602"/>
        <v>0</v>
      </c>
      <c r="AC3031" s="49">
        <f t="shared" si="602"/>
        <v>0</v>
      </c>
      <c r="AD3031" s="49">
        <f t="shared" si="602"/>
        <v>0</v>
      </c>
      <c r="AE3031" s="51">
        <f t="shared" si="603"/>
        <v>0</v>
      </c>
      <c r="AF3031" s="51">
        <f>IF(C3031=A_Stammdaten!$B$12,D_SAV!$U3031-D_SAV!$AG3031,HLOOKUP(A_Stammdaten!$B$12-1,$AH$4:$AN$4004,ROW(C3031)-3,FALSE)-$AG3031)</f>
        <v>0</v>
      </c>
      <c r="AG3031" s="51">
        <f>HLOOKUP(A_Stammdaten!$B$12,$AH$4:$AN$4004,ROW(C3031)-3,FALSE)</f>
        <v>0</v>
      </c>
      <c r="AH3031" s="51">
        <f t="shared" si="594"/>
        <v>0</v>
      </c>
      <c r="AI3031" s="51">
        <f t="shared" si="595"/>
        <v>0</v>
      </c>
      <c r="AJ3031" s="51">
        <f t="shared" si="596"/>
        <v>0</v>
      </c>
      <c r="AK3031" s="51">
        <f t="shared" si="597"/>
        <v>0</v>
      </c>
      <c r="AL3031" s="51">
        <f t="shared" si="598"/>
        <v>0</v>
      </c>
      <c r="AM3031" s="51">
        <f t="shared" si="599"/>
        <v>0</v>
      </c>
      <c r="AN3031" s="51">
        <f t="shared" si="600"/>
        <v>0</v>
      </c>
    </row>
    <row r="3032" spans="1:40" x14ac:dyDescent="0.25">
      <c r="A3032" s="17"/>
      <c r="B3032" s="17"/>
      <c r="C3032" s="35"/>
      <c r="D3032" s="17"/>
      <c r="E3032" s="17"/>
      <c r="F3032" s="17"/>
      <c r="G3032" s="62">
        <f t="shared" si="601"/>
        <v>0</v>
      </c>
      <c r="H3032" s="17"/>
      <c r="I3032" s="17"/>
      <c r="J3032" s="17"/>
      <c r="K3032" s="17"/>
      <c r="L3032" s="17"/>
      <c r="M3032" s="17"/>
      <c r="N3032" s="17"/>
      <c r="O3032" s="17"/>
      <c r="P3032" s="115"/>
      <c r="Q3032" s="62">
        <f>IF(C3032&gt;A_Stammdaten!$B$12,0,SUM(G3032,H3032,J3032,K3032,M3032,N3032)-SUM(I3032,L3032,O3032,P3032))</f>
        <v>0</v>
      </c>
      <c r="R3032" s="17"/>
      <c r="S3032" s="17"/>
      <c r="T3032" s="17"/>
      <c r="U3032" s="62">
        <f t="shared" si="593"/>
        <v>0</v>
      </c>
      <c r="V3032" s="63">
        <f>IF(ISBLANK($B3032),0,VLOOKUP($B3032,Listen!$A$2:$C$45,2,FALSE))</f>
        <v>0</v>
      </c>
      <c r="W3032" s="63">
        <f>IF(ISBLANK($B3032),0,VLOOKUP($B3032,Listen!$A$2:$C$45,3,FALSE))</f>
        <v>0</v>
      </c>
      <c r="X3032" s="49">
        <f t="shared" si="592"/>
        <v>0</v>
      </c>
      <c r="Y3032" s="49">
        <f t="shared" si="602"/>
        <v>0</v>
      </c>
      <c r="Z3032" s="49">
        <f t="shared" si="602"/>
        <v>0</v>
      </c>
      <c r="AA3032" s="49">
        <f t="shared" si="602"/>
        <v>0</v>
      </c>
      <c r="AB3032" s="49">
        <f t="shared" si="602"/>
        <v>0</v>
      </c>
      <c r="AC3032" s="49">
        <f t="shared" si="602"/>
        <v>0</v>
      </c>
      <c r="AD3032" s="49">
        <f t="shared" si="602"/>
        <v>0</v>
      </c>
      <c r="AE3032" s="51">
        <f t="shared" si="603"/>
        <v>0</v>
      </c>
      <c r="AF3032" s="51">
        <f>IF(C3032=A_Stammdaten!$B$12,D_SAV!$U3032-D_SAV!$AG3032,HLOOKUP(A_Stammdaten!$B$12-1,$AH$4:$AN$4004,ROW(C3032)-3,FALSE)-$AG3032)</f>
        <v>0</v>
      </c>
      <c r="AG3032" s="51">
        <f>HLOOKUP(A_Stammdaten!$B$12,$AH$4:$AN$4004,ROW(C3032)-3,FALSE)</f>
        <v>0</v>
      </c>
      <c r="AH3032" s="51">
        <f t="shared" si="594"/>
        <v>0</v>
      </c>
      <c r="AI3032" s="51">
        <f t="shared" si="595"/>
        <v>0</v>
      </c>
      <c r="AJ3032" s="51">
        <f t="shared" si="596"/>
        <v>0</v>
      </c>
      <c r="AK3032" s="51">
        <f t="shared" si="597"/>
        <v>0</v>
      </c>
      <c r="AL3032" s="51">
        <f t="shared" si="598"/>
        <v>0</v>
      </c>
      <c r="AM3032" s="51">
        <f t="shared" si="599"/>
        <v>0</v>
      </c>
      <c r="AN3032" s="51">
        <f t="shared" si="600"/>
        <v>0</v>
      </c>
    </row>
    <row r="3033" spans="1:40" x14ac:dyDescent="0.25">
      <c r="A3033" s="17"/>
      <c r="B3033" s="17"/>
      <c r="C3033" s="35"/>
      <c r="D3033" s="17"/>
      <c r="E3033" s="17"/>
      <c r="F3033" s="17"/>
      <c r="G3033" s="62">
        <f t="shared" si="601"/>
        <v>0</v>
      </c>
      <c r="H3033" s="17"/>
      <c r="I3033" s="17"/>
      <c r="J3033" s="17"/>
      <c r="K3033" s="17"/>
      <c r="L3033" s="17"/>
      <c r="M3033" s="17"/>
      <c r="N3033" s="17"/>
      <c r="O3033" s="17"/>
      <c r="P3033" s="115"/>
      <c r="Q3033" s="62">
        <f>IF(C3033&gt;A_Stammdaten!$B$12,0,SUM(G3033,H3033,J3033,K3033,M3033,N3033)-SUM(I3033,L3033,O3033,P3033))</f>
        <v>0</v>
      </c>
      <c r="R3033" s="17"/>
      <c r="S3033" s="17"/>
      <c r="T3033" s="17"/>
      <c r="U3033" s="62">
        <f t="shared" si="593"/>
        <v>0</v>
      </c>
      <c r="V3033" s="63">
        <f>IF(ISBLANK($B3033),0,VLOOKUP($B3033,Listen!$A$2:$C$45,2,FALSE))</f>
        <v>0</v>
      </c>
      <c r="W3033" s="63">
        <f>IF(ISBLANK($B3033),0,VLOOKUP($B3033,Listen!$A$2:$C$45,3,FALSE))</f>
        <v>0</v>
      </c>
      <c r="X3033" s="49">
        <f t="shared" si="592"/>
        <v>0</v>
      </c>
      <c r="Y3033" s="49">
        <f t="shared" si="602"/>
        <v>0</v>
      </c>
      <c r="Z3033" s="49">
        <f t="shared" si="602"/>
        <v>0</v>
      </c>
      <c r="AA3033" s="49">
        <f t="shared" si="602"/>
        <v>0</v>
      </c>
      <c r="AB3033" s="49">
        <f t="shared" si="602"/>
        <v>0</v>
      </c>
      <c r="AC3033" s="49">
        <f t="shared" si="602"/>
        <v>0</v>
      </c>
      <c r="AD3033" s="49">
        <f t="shared" si="602"/>
        <v>0</v>
      </c>
      <c r="AE3033" s="51">
        <f t="shared" si="603"/>
        <v>0</v>
      </c>
      <c r="AF3033" s="51">
        <f>IF(C3033=A_Stammdaten!$B$12,D_SAV!$U3033-D_SAV!$AG3033,HLOOKUP(A_Stammdaten!$B$12-1,$AH$4:$AN$4004,ROW(C3033)-3,FALSE)-$AG3033)</f>
        <v>0</v>
      </c>
      <c r="AG3033" s="51">
        <f>HLOOKUP(A_Stammdaten!$B$12,$AH$4:$AN$4004,ROW(C3033)-3,FALSE)</f>
        <v>0</v>
      </c>
      <c r="AH3033" s="51">
        <f t="shared" si="594"/>
        <v>0</v>
      </c>
      <c r="AI3033" s="51">
        <f t="shared" si="595"/>
        <v>0</v>
      </c>
      <c r="AJ3033" s="51">
        <f t="shared" si="596"/>
        <v>0</v>
      </c>
      <c r="AK3033" s="51">
        <f t="shared" si="597"/>
        <v>0</v>
      </c>
      <c r="AL3033" s="51">
        <f t="shared" si="598"/>
        <v>0</v>
      </c>
      <c r="AM3033" s="51">
        <f t="shared" si="599"/>
        <v>0</v>
      </c>
      <c r="AN3033" s="51">
        <f t="shared" si="600"/>
        <v>0</v>
      </c>
    </row>
    <row r="3034" spans="1:40" x14ac:dyDescent="0.25">
      <c r="A3034" s="17"/>
      <c r="B3034" s="17"/>
      <c r="C3034" s="35"/>
      <c r="D3034" s="17"/>
      <c r="E3034" s="17"/>
      <c r="F3034" s="17"/>
      <c r="G3034" s="62">
        <f t="shared" si="601"/>
        <v>0</v>
      </c>
      <c r="H3034" s="17"/>
      <c r="I3034" s="17"/>
      <c r="J3034" s="17"/>
      <c r="K3034" s="17"/>
      <c r="L3034" s="17"/>
      <c r="M3034" s="17"/>
      <c r="N3034" s="17"/>
      <c r="O3034" s="17"/>
      <c r="P3034" s="115"/>
      <c r="Q3034" s="62">
        <f>IF(C3034&gt;A_Stammdaten!$B$12,0,SUM(G3034,H3034,J3034,K3034,M3034,N3034)-SUM(I3034,L3034,O3034,P3034))</f>
        <v>0</v>
      </c>
      <c r="R3034" s="17"/>
      <c r="S3034" s="17"/>
      <c r="T3034" s="17"/>
      <c r="U3034" s="62">
        <f t="shared" si="593"/>
        <v>0</v>
      </c>
      <c r="V3034" s="63">
        <f>IF(ISBLANK($B3034),0,VLOOKUP($B3034,Listen!$A$2:$C$45,2,FALSE))</f>
        <v>0</v>
      </c>
      <c r="W3034" s="63">
        <f>IF(ISBLANK($B3034),0,VLOOKUP($B3034,Listen!$A$2:$C$45,3,FALSE))</f>
        <v>0</v>
      </c>
      <c r="X3034" s="49">
        <f t="shared" si="592"/>
        <v>0</v>
      </c>
      <c r="Y3034" s="49">
        <f t="shared" si="602"/>
        <v>0</v>
      </c>
      <c r="Z3034" s="49">
        <f t="shared" si="602"/>
        <v>0</v>
      </c>
      <c r="AA3034" s="49">
        <f t="shared" si="602"/>
        <v>0</v>
      </c>
      <c r="AB3034" s="49">
        <f t="shared" si="602"/>
        <v>0</v>
      </c>
      <c r="AC3034" s="49">
        <f t="shared" si="602"/>
        <v>0</v>
      </c>
      <c r="AD3034" s="49">
        <f t="shared" si="602"/>
        <v>0</v>
      </c>
      <c r="AE3034" s="51">
        <f t="shared" si="603"/>
        <v>0</v>
      </c>
      <c r="AF3034" s="51">
        <f>IF(C3034=A_Stammdaten!$B$12,D_SAV!$U3034-D_SAV!$AG3034,HLOOKUP(A_Stammdaten!$B$12-1,$AH$4:$AN$4004,ROW(C3034)-3,FALSE)-$AG3034)</f>
        <v>0</v>
      </c>
      <c r="AG3034" s="51">
        <f>HLOOKUP(A_Stammdaten!$B$12,$AH$4:$AN$4004,ROW(C3034)-3,FALSE)</f>
        <v>0</v>
      </c>
      <c r="AH3034" s="51">
        <f t="shared" si="594"/>
        <v>0</v>
      </c>
      <c r="AI3034" s="51">
        <f t="shared" si="595"/>
        <v>0</v>
      </c>
      <c r="AJ3034" s="51">
        <f t="shared" si="596"/>
        <v>0</v>
      </c>
      <c r="AK3034" s="51">
        <f t="shared" si="597"/>
        <v>0</v>
      </c>
      <c r="AL3034" s="51">
        <f t="shared" si="598"/>
        <v>0</v>
      </c>
      <c r="AM3034" s="51">
        <f t="shared" si="599"/>
        <v>0</v>
      </c>
      <c r="AN3034" s="51">
        <f t="shared" si="600"/>
        <v>0</v>
      </c>
    </row>
    <row r="3035" spans="1:40" x14ac:dyDescent="0.25">
      <c r="A3035" s="17"/>
      <c r="B3035" s="17"/>
      <c r="C3035" s="35"/>
      <c r="D3035" s="17"/>
      <c r="E3035" s="17"/>
      <c r="F3035" s="17"/>
      <c r="G3035" s="62">
        <f t="shared" si="601"/>
        <v>0</v>
      </c>
      <c r="H3035" s="17"/>
      <c r="I3035" s="17"/>
      <c r="J3035" s="17"/>
      <c r="K3035" s="17"/>
      <c r="L3035" s="17"/>
      <c r="M3035" s="17"/>
      <c r="N3035" s="17"/>
      <c r="O3035" s="17"/>
      <c r="P3035" s="115"/>
      <c r="Q3035" s="62">
        <f>IF(C3035&gt;A_Stammdaten!$B$12,0,SUM(G3035,H3035,J3035,K3035,M3035,N3035)-SUM(I3035,L3035,O3035,P3035))</f>
        <v>0</v>
      </c>
      <c r="R3035" s="17"/>
      <c r="S3035" s="17"/>
      <c r="T3035" s="17"/>
      <c r="U3035" s="62">
        <f t="shared" si="593"/>
        <v>0</v>
      </c>
      <c r="V3035" s="63">
        <f>IF(ISBLANK($B3035),0,VLOOKUP($B3035,Listen!$A$2:$C$45,2,FALSE))</f>
        <v>0</v>
      </c>
      <c r="W3035" s="63">
        <f>IF(ISBLANK($B3035),0,VLOOKUP($B3035,Listen!$A$2:$C$45,3,FALSE))</f>
        <v>0</v>
      </c>
      <c r="X3035" s="49">
        <f t="shared" si="592"/>
        <v>0</v>
      </c>
      <c r="Y3035" s="49">
        <f t="shared" si="602"/>
        <v>0</v>
      </c>
      <c r="Z3035" s="49">
        <f t="shared" si="602"/>
        <v>0</v>
      </c>
      <c r="AA3035" s="49">
        <f t="shared" si="602"/>
        <v>0</v>
      </c>
      <c r="AB3035" s="49">
        <f t="shared" si="602"/>
        <v>0</v>
      </c>
      <c r="AC3035" s="49">
        <f t="shared" si="602"/>
        <v>0</v>
      </c>
      <c r="AD3035" s="49">
        <f t="shared" si="602"/>
        <v>0</v>
      </c>
      <c r="AE3035" s="51">
        <f t="shared" si="603"/>
        <v>0</v>
      </c>
      <c r="AF3035" s="51">
        <f>IF(C3035=A_Stammdaten!$B$12,D_SAV!$U3035-D_SAV!$AG3035,HLOOKUP(A_Stammdaten!$B$12-1,$AH$4:$AN$4004,ROW(C3035)-3,FALSE)-$AG3035)</f>
        <v>0</v>
      </c>
      <c r="AG3035" s="51">
        <f>HLOOKUP(A_Stammdaten!$B$12,$AH$4:$AN$4004,ROW(C3035)-3,FALSE)</f>
        <v>0</v>
      </c>
      <c r="AH3035" s="51">
        <f t="shared" si="594"/>
        <v>0</v>
      </c>
      <c r="AI3035" s="51">
        <f t="shared" si="595"/>
        <v>0</v>
      </c>
      <c r="AJ3035" s="51">
        <f t="shared" si="596"/>
        <v>0</v>
      </c>
      <c r="AK3035" s="51">
        <f t="shared" si="597"/>
        <v>0</v>
      </c>
      <c r="AL3035" s="51">
        <f t="shared" si="598"/>
        <v>0</v>
      </c>
      <c r="AM3035" s="51">
        <f t="shared" si="599"/>
        <v>0</v>
      </c>
      <c r="AN3035" s="51">
        <f t="shared" si="600"/>
        <v>0</v>
      </c>
    </row>
    <row r="3036" spans="1:40" x14ac:dyDescent="0.25">
      <c r="A3036" s="17"/>
      <c r="B3036" s="17"/>
      <c r="C3036" s="35"/>
      <c r="D3036" s="17"/>
      <c r="E3036" s="17"/>
      <c r="F3036" s="17"/>
      <c r="G3036" s="62">
        <f t="shared" si="601"/>
        <v>0</v>
      </c>
      <c r="H3036" s="17"/>
      <c r="I3036" s="17"/>
      <c r="J3036" s="17"/>
      <c r="K3036" s="17"/>
      <c r="L3036" s="17"/>
      <c r="M3036" s="17"/>
      <c r="N3036" s="17"/>
      <c r="O3036" s="17"/>
      <c r="P3036" s="115"/>
      <c r="Q3036" s="62">
        <f>IF(C3036&gt;A_Stammdaten!$B$12,0,SUM(G3036,H3036,J3036,K3036,M3036,N3036)-SUM(I3036,L3036,O3036,P3036))</f>
        <v>0</v>
      </c>
      <c r="R3036" s="17"/>
      <c r="S3036" s="17"/>
      <c r="T3036" s="17"/>
      <c r="U3036" s="62">
        <f t="shared" si="593"/>
        <v>0</v>
      </c>
      <c r="V3036" s="63">
        <f>IF(ISBLANK($B3036),0,VLOOKUP($B3036,Listen!$A$2:$C$45,2,FALSE))</f>
        <v>0</v>
      </c>
      <c r="W3036" s="63">
        <f>IF(ISBLANK($B3036),0,VLOOKUP($B3036,Listen!$A$2:$C$45,3,FALSE))</f>
        <v>0</v>
      </c>
      <c r="X3036" s="49">
        <f t="shared" si="592"/>
        <v>0</v>
      </c>
      <c r="Y3036" s="49">
        <f t="shared" si="602"/>
        <v>0</v>
      </c>
      <c r="Z3036" s="49">
        <f t="shared" si="602"/>
        <v>0</v>
      </c>
      <c r="AA3036" s="49">
        <f t="shared" si="602"/>
        <v>0</v>
      </c>
      <c r="AB3036" s="49">
        <f t="shared" si="602"/>
        <v>0</v>
      </c>
      <c r="AC3036" s="49">
        <f t="shared" si="602"/>
        <v>0</v>
      </c>
      <c r="AD3036" s="49">
        <f t="shared" si="602"/>
        <v>0</v>
      </c>
      <c r="AE3036" s="51">
        <f t="shared" si="603"/>
        <v>0</v>
      </c>
      <c r="AF3036" s="51">
        <f>IF(C3036=A_Stammdaten!$B$12,D_SAV!$U3036-D_SAV!$AG3036,HLOOKUP(A_Stammdaten!$B$12-1,$AH$4:$AN$4004,ROW(C3036)-3,FALSE)-$AG3036)</f>
        <v>0</v>
      </c>
      <c r="AG3036" s="51">
        <f>HLOOKUP(A_Stammdaten!$B$12,$AH$4:$AN$4004,ROW(C3036)-3,FALSE)</f>
        <v>0</v>
      </c>
      <c r="AH3036" s="51">
        <f t="shared" si="594"/>
        <v>0</v>
      </c>
      <c r="AI3036" s="51">
        <f t="shared" si="595"/>
        <v>0</v>
      </c>
      <c r="AJ3036" s="51">
        <f t="shared" si="596"/>
        <v>0</v>
      </c>
      <c r="AK3036" s="51">
        <f t="shared" si="597"/>
        <v>0</v>
      </c>
      <c r="AL3036" s="51">
        <f t="shared" si="598"/>
        <v>0</v>
      </c>
      <c r="AM3036" s="51">
        <f t="shared" si="599"/>
        <v>0</v>
      </c>
      <c r="AN3036" s="51">
        <f t="shared" si="600"/>
        <v>0</v>
      </c>
    </row>
    <row r="3037" spans="1:40" x14ac:dyDescent="0.25">
      <c r="A3037" s="17"/>
      <c r="B3037" s="17"/>
      <c r="C3037" s="35"/>
      <c r="D3037" s="17"/>
      <c r="E3037" s="17"/>
      <c r="F3037" s="17"/>
      <c r="G3037" s="62">
        <f t="shared" si="601"/>
        <v>0</v>
      </c>
      <c r="H3037" s="17"/>
      <c r="I3037" s="17"/>
      <c r="J3037" s="17"/>
      <c r="K3037" s="17"/>
      <c r="L3037" s="17"/>
      <c r="M3037" s="17"/>
      <c r="N3037" s="17"/>
      <c r="O3037" s="17"/>
      <c r="P3037" s="115"/>
      <c r="Q3037" s="62">
        <f>IF(C3037&gt;A_Stammdaten!$B$12,0,SUM(G3037,H3037,J3037,K3037,M3037,N3037)-SUM(I3037,L3037,O3037,P3037))</f>
        <v>0</v>
      </c>
      <c r="R3037" s="17"/>
      <c r="S3037" s="17"/>
      <c r="T3037" s="17"/>
      <c r="U3037" s="62">
        <f t="shared" si="593"/>
        <v>0</v>
      </c>
      <c r="V3037" s="63">
        <f>IF(ISBLANK($B3037),0,VLOOKUP($B3037,Listen!$A$2:$C$45,2,FALSE))</f>
        <v>0</v>
      </c>
      <c r="W3037" s="63">
        <f>IF(ISBLANK($B3037),0,VLOOKUP($B3037,Listen!$A$2:$C$45,3,FALSE))</f>
        <v>0</v>
      </c>
      <c r="X3037" s="49">
        <f t="shared" si="592"/>
        <v>0</v>
      </c>
      <c r="Y3037" s="49">
        <f t="shared" si="602"/>
        <v>0</v>
      </c>
      <c r="Z3037" s="49">
        <f t="shared" si="602"/>
        <v>0</v>
      </c>
      <c r="AA3037" s="49">
        <f t="shared" si="602"/>
        <v>0</v>
      </c>
      <c r="AB3037" s="49">
        <f t="shared" si="602"/>
        <v>0</v>
      </c>
      <c r="AC3037" s="49">
        <f t="shared" si="602"/>
        <v>0</v>
      </c>
      <c r="AD3037" s="49">
        <f t="shared" si="602"/>
        <v>0</v>
      </c>
      <c r="AE3037" s="51">
        <f t="shared" si="603"/>
        <v>0</v>
      </c>
      <c r="AF3037" s="51">
        <f>IF(C3037=A_Stammdaten!$B$12,D_SAV!$U3037-D_SAV!$AG3037,HLOOKUP(A_Stammdaten!$B$12-1,$AH$4:$AN$4004,ROW(C3037)-3,FALSE)-$AG3037)</f>
        <v>0</v>
      </c>
      <c r="AG3037" s="51">
        <f>HLOOKUP(A_Stammdaten!$B$12,$AH$4:$AN$4004,ROW(C3037)-3,FALSE)</f>
        <v>0</v>
      </c>
      <c r="AH3037" s="51">
        <f t="shared" si="594"/>
        <v>0</v>
      </c>
      <c r="AI3037" s="51">
        <f t="shared" si="595"/>
        <v>0</v>
      </c>
      <c r="AJ3037" s="51">
        <f t="shared" si="596"/>
        <v>0</v>
      </c>
      <c r="AK3037" s="51">
        <f t="shared" si="597"/>
        <v>0</v>
      </c>
      <c r="AL3037" s="51">
        <f t="shared" si="598"/>
        <v>0</v>
      </c>
      <c r="AM3037" s="51">
        <f t="shared" si="599"/>
        <v>0</v>
      </c>
      <c r="AN3037" s="51">
        <f t="shared" si="600"/>
        <v>0</v>
      </c>
    </row>
    <row r="3038" spans="1:40" x14ac:dyDescent="0.25">
      <c r="A3038" s="17"/>
      <c r="B3038" s="17"/>
      <c r="C3038" s="35"/>
      <c r="D3038" s="17"/>
      <c r="E3038" s="17"/>
      <c r="F3038" s="17"/>
      <c r="G3038" s="62">
        <f t="shared" si="601"/>
        <v>0</v>
      </c>
      <c r="H3038" s="17"/>
      <c r="I3038" s="17"/>
      <c r="J3038" s="17"/>
      <c r="K3038" s="17"/>
      <c r="L3038" s="17"/>
      <c r="M3038" s="17"/>
      <c r="N3038" s="17"/>
      <c r="O3038" s="17"/>
      <c r="P3038" s="115"/>
      <c r="Q3038" s="62">
        <f>IF(C3038&gt;A_Stammdaten!$B$12,0,SUM(G3038,H3038,J3038,K3038,M3038,N3038)-SUM(I3038,L3038,O3038,P3038))</f>
        <v>0</v>
      </c>
      <c r="R3038" s="17"/>
      <c r="S3038" s="17"/>
      <c r="T3038" s="17"/>
      <c r="U3038" s="62">
        <f t="shared" si="593"/>
        <v>0</v>
      </c>
      <c r="V3038" s="63">
        <f>IF(ISBLANK($B3038),0,VLOOKUP($B3038,Listen!$A$2:$C$45,2,FALSE))</f>
        <v>0</v>
      </c>
      <c r="W3038" s="63">
        <f>IF(ISBLANK($B3038),0,VLOOKUP($B3038,Listen!$A$2:$C$45,3,FALSE))</f>
        <v>0</v>
      </c>
      <c r="X3038" s="49">
        <f t="shared" si="592"/>
        <v>0</v>
      </c>
      <c r="Y3038" s="49">
        <f t="shared" si="602"/>
        <v>0</v>
      </c>
      <c r="Z3038" s="49">
        <f t="shared" si="602"/>
        <v>0</v>
      </c>
      <c r="AA3038" s="49">
        <f t="shared" si="602"/>
        <v>0</v>
      </c>
      <c r="AB3038" s="49">
        <f t="shared" si="602"/>
        <v>0</v>
      </c>
      <c r="AC3038" s="49">
        <f t="shared" si="602"/>
        <v>0</v>
      </c>
      <c r="AD3038" s="49">
        <f t="shared" si="602"/>
        <v>0</v>
      </c>
      <c r="AE3038" s="51">
        <f t="shared" si="603"/>
        <v>0</v>
      </c>
      <c r="AF3038" s="51">
        <f>IF(C3038=A_Stammdaten!$B$12,D_SAV!$U3038-D_SAV!$AG3038,HLOOKUP(A_Stammdaten!$B$12-1,$AH$4:$AN$4004,ROW(C3038)-3,FALSE)-$AG3038)</f>
        <v>0</v>
      </c>
      <c r="AG3038" s="51">
        <f>HLOOKUP(A_Stammdaten!$B$12,$AH$4:$AN$4004,ROW(C3038)-3,FALSE)</f>
        <v>0</v>
      </c>
      <c r="AH3038" s="51">
        <f t="shared" si="594"/>
        <v>0</v>
      </c>
      <c r="AI3038" s="51">
        <f t="shared" si="595"/>
        <v>0</v>
      </c>
      <c r="AJ3038" s="51">
        <f t="shared" si="596"/>
        <v>0</v>
      </c>
      <c r="AK3038" s="51">
        <f t="shared" si="597"/>
        <v>0</v>
      </c>
      <c r="AL3038" s="51">
        <f t="shared" si="598"/>
        <v>0</v>
      </c>
      <c r="AM3038" s="51">
        <f t="shared" si="599"/>
        <v>0</v>
      </c>
      <c r="AN3038" s="51">
        <f t="shared" si="600"/>
        <v>0</v>
      </c>
    </row>
    <row r="3039" spans="1:40" x14ac:dyDescent="0.25">
      <c r="A3039" s="17"/>
      <c r="B3039" s="17"/>
      <c r="C3039" s="35"/>
      <c r="D3039" s="17"/>
      <c r="E3039" s="17"/>
      <c r="F3039" s="17"/>
      <c r="G3039" s="62">
        <f t="shared" si="601"/>
        <v>0</v>
      </c>
      <c r="H3039" s="17"/>
      <c r="I3039" s="17"/>
      <c r="J3039" s="17"/>
      <c r="K3039" s="17"/>
      <c r="L3039" s="17"/>
      <c r="M3039" s="17"/>
      <c r="N3039" s="17"/>
      <c r="O3039" s="17"/>
      <c r="P3039" s="115"/>
      <c r="Q3039" s="62">
        <f>IF(C3039&gt;A_Stammdaten!$B$12,0,SUM(G3039,H3039,J3039,K3039,M3039,N3039)-SUM(I3039,L3039,O3039,P3039))</f>
        <v>0</v>
      </c>
      <c r="R3039" s="17"/>
      <c r="S3039" s="17"/>
      <c r="T3039" s="17"/>
      <c r="U3039" s="62">
        <f t="shared" si="593"/>
        <v>0</v>
      </c>
      <c r="V3039" s="63">
        <f>IF(ISBLANK($B3039),0,VLOOKUP($B3039,Listen!$A$2:$C$45,2,FALSE))</f>
        <v>0</v>
      </c>
      <c r="W3039" s="63">
        <f>IF(ISBLANK($B3039),0,VLOOKUP($B3039,Listen!$A$2:$C$45,3,FALSE))</f>
        <v>0</v>
      </c>
      <c r="X3039" s="49">
        <f t="shared" si="592"/>
        <v>0</v>
      </c>
      <c r="Y3039" s="49">
        <f t="shared" si="602"/>
        <v>0</v>
      </c>
      <c r="Z3039" s="49">
        <f t="shared" si="602"/>
        <v>0</v>
      </c>
      <c r="AA3039" s="49">
        <f t="shared" si="602"/>
        <v>0</v>
      </c>
      <c r="AB3039" s="49">
        <f t="shared" si="602"/>
        <v>0</v>
      </c>
      <c r="AC3039" s="49">
        <f t="shared" si="602"/>
        <v>0</v>
      </c>
      <c r="AD3039" s="49">
        <f t="shared" si="602"/>
        <v>0</v>
      </c>
      <c r="AE3039" s="51">
        <f t="shared" si="603"/>
        <v>0</v>
      </c>
      <c r="AF3039" s="51">
        <f>IF(C3039=A_Stammdaten!$B$12,D_SAV!$U3039-D_SAV!$AG3039,HLOOKUP(A_Stammdaten!$B$12-1,$AH$4:$AN$4004,ROW(C3039)-3,FALSE)-$AG3039)</f>
        <v>0</v>
      </c>
      <c r="AG3039" s="51">
        <f>HLOOKUP(A_Stammdaten!$B$12,$AH$4:$AN$4004,ROW(C3039)-3,FALSE)</f>
        <v>0</v>
      </c>
      <c r="AH3039" s="51">
        <f t="shared" si="594"/>
        <v>0</v>
      </c>
      <c r="AI3039" s="51">
        <f t="shared" si="595"/>
        <v>0</v>
      </c>
      <c r="AJ3039" s="51">
        <f t="shared" si="596"/>
        <v>0</v>
      </c>
      <c r="AK3039" s="51">
        <f t="shared" si="597"/>
        <v>0</v>
      </c>
      <c r="AL3039" s="51">
        <f t="shared" si="598"/>
        <v>0</v>
      </c>
      <c r="AM3039" s="51">
        <f t="shared" si="599"/>
        <v>0</v>
      </c>
      <c r="AN3039" s="51">
        <f t="shared" si="600"/>
        <v>0</v>
      </c>
    </row>
    <row r="3040" spans="1:40" x14ac:dyDescent="0.25">
      <c r="A3040" s="17"/>
      <c r="B3040" s="17"/>
      <c r="C3040" s="35"/>
      <c r="D3040" s="17"/>
      <c r="E3040" s="17"/>
      <c r="F3040" s="17"/>
      <c r="G3040" s="62">
        <f t="shared" si="601"/>
        <v>0</v>
      </c>
      <c r="H3040" s="17"/>
      <c r="I3040" s="17"/>
      <c r="J3040" s="17"/>
      <c r="K3040" s="17"/>
      <c r="L3040" s="17"/>
      <c r="M3040" s="17"/>
      <c r="N3040" s="17"/>
      <c r="O3040" s="17"/>
      <c r="P3040" s="115"/>
      <c r="Q3040" s="62">
        <f>IF(C3040&gt;A_Stammdaten!$B$12,0,SUM(G3040,H3040,J3040,K3040,M3040,N3040)-SUM(I3040,L3040,O3040,P3040))</f>
        <v>0</v>
      </c>
      <c r="R3040" s="17"/>
      <c r="S3040" s="17"/>
      <c r="T3040" s="17"/>
      <c r="U3040" s="62">
        <f t="shared" si="593"/>
        <v>0</v>
      </c>
      <c r="V3040" s="63">
        <f>IF(ISBLANK($B3040),0,VLOOKUP($B3040,Listen!$A$2:$C$45,2,FALSE))</f>
        <v>0</v>
      </c>
      <c r="W3040" s="63">
        <f>IF(ISBLANK($B3040),0,VLOOKUP($B3040,Listen!$A$2:$C$45,3,FALSE))</f>
        <v>0</v>
      </c>
      <c r="X3040" s="49">
        <f t="shared" si="592"/>
        <v>0</v>
      </c>
      <c r="Y3040" s="49">
        <f t="shared" si="602"/>
        <v>0</v>
      </c>
      <c r="Z3040" s="49">
        <f t="shared" si="602"/>
        <v>0</v>
      </c>
      <c r="AA3040" s="49">
        <f t="shared" si="602"/>
        <v>0</v>
      </c>
      <c r="AB3040" s="49">
        <f t="shared" si="602"/>
        <v>0</v>
      </c>
      <c r="AC3040" s="49">
        <f t="shared" si="602"/>
        <v>0</v>
      </c>
      <c r="AD3040" s="49">
        <f t="shared" si="602"/>
        <v>0</v>
      </c>
      <c r="AE3040" s="51">
        <f t="shared" si="603"/>
        <v>0</v>
      </c>
      <c r="AF3040" s="51">
        <f>IF(C3040=A_Stammdaten!$B$12,D_SAV!$U3040-D_SAV!$AG3040,HLOOKUP(A_Stammdaten!$B$12-1,$AH$4:$AN$4004,ROW(C3040)-3,FALSE)-$AG3040)</f>
        <v>0</v>
      </c>
      <c r="AG3040" s="51">
        <f>HLOOKUP(A_Stammdaten!$B$12,$AH$4:$AN$4004,ROW(C3040)-3,FALSE)</f>
        <v>0</v>
      </c>
      <c r="AH3040" s="51">
        <f t="shared" si="594"/>
        <v>0</v>
      </c>
      <c r="AI3040" s="51">
        <f t="shared" si="595"/>
        <v>0</v>
      </c>
      <c r="AJ3040" s="51">
        <f t="shared" si="596"/>
        <v>0</v>
      </c>
      <c r="AK3040" s="51">
        <f t="shared" si="597"/>
        <v>0</v>
      </c>
      <c r="AL3040" s="51">
        <f t="shared" si="598"/>
        <v>0</v>
      </c>
      <c r="AM3040" s="51">
        <f t="shared" si="599"/>
        <v>0</v>
      </c>
      <c r="AN3040" s="51">
        <f t="shared" si="600"/>
        <v>0</v>
      </c>
    </row>
    <row r="3041" spans="1:40" x14ac:dyDescent="0.25">
      <c r="A3041" s="17"/>
      <c r="B3041" s="17"/>
      <c r="C3041" s="35"/>
      <c r="D3041" s="17"/>
      <c r="E3041" s="17"/>
      <c r="F3041" s="17"/>
      <c r="G3041" s="62">
        <f t="shared" si="601"/>
        <v>0</v>
      </c>
      <c r="H3041" s="17"/>
      <c r="I3041" s="17"/>
      <c r="J3041" s="17"/>
      <c r="K3041" s="17"/>
      <c r="L3041" s="17"/>
      <c r="M3041" s="17"/>
      <c r="N3041" s="17"/>
      <c r="O3041" s="17"/>
      <c r="P3041" s="115"/>
      <c r="Q3041" s="62">
        <f>IF(C3041&gt;A_Stammdaten!$B$12,0,SUM(G3041,H3041,J3041,K3041,M3041,N3041)-SUM(I3041,L3041,O3041,P3041))</f>
        <v>0</v>
      </c>
      <c r="R3041" s="17"/>
      <c r="S3041" s="17"/>
      <c r="T3041" s="17"/>
      <c r="U3041" s="62">
        <f t="shared" si="593"/>
        <v>0</v>
      </c>
      <c r="V3041" s="63">
        <f>IF(ISBLANK($B3041),0,VLOOKUP($B3041,Listen!$A$2:$C$45,2,FALSE))</f>
        <v>0</v>
      </c>
      <c r="W3041" s="63">
        <f>IF(ISBLANK($B3041),0,VLOOKUP($B3041,Listen!$A$2:$C$45,3,FALSE))</f>
        <v>0</v>
      </c>
      <c r="X3041" s="49">
        <f t="shared" si="592"/>
        <v>0</v>
      </c>
      <c r="Y3041" s="49">
        <f t="shared" si="602"/>
        <v>0</v>
      </c>
      <c r="Z3041" s="49">
        <f t="shared" si="602"/>
        <v>0</v>
      </c>
      <c r="AA3041" s="49">
        <f t="shared" si="602"/>
        <v>0</v>
      </c>
      <c r="AB3041" s="49">
        <f t="shared" si="602"/>
        <v>0</v>
      </c>
      <c r="AC3041" s="49">
        <f t="shared" si="602"/>
        <v>0</v>
      </c>
      <c r="AD3041" s="49">
        <f t="shared" si="602"/>
        <v>0</v>
      </c>
      <c r="AE3041" s="51">
        <f t="shared" si="603"/>
        <v>0</v>
      </c>
      <c r="AF3041" s="51">
        <f>IF(C3041=A_Stammdaten!$B$12,D_SAV!$U3041-D_SAV!$AG3041,HLOOKUP(A_Stammdaten!$B$12-1,$AH$4:$AN$4004,ROW(C3041)-3,FALSE)-$AG3041)</f>
        <v>0</v>
      </c>
      <c r="AG3041" s="51">
        <f>HLOOKUP(A_Stammdaten!$B$12,$AH$4:$AN$4004,ROW(C3041)-3,FALSE)</f>
        <v>0</v>
      </c>
      <c r="AH3041" s="51">
        <f t="shared" si="594"/>
        <v>0</v>
      </c>
      <c r="AI3041" s="51">
        <f t="shared" si="595"/>
        <v>0</v>
      </c>
      <c r="AJ3041" s="51">
        <f t="shared" si="596"/>
        <v>0</v>
      </c>
      <c r="AK3041" s="51">
        <f t="shared" si="597"/>
        <v>0</v>
      </c>
      <c r="AL3041" s="51">
        <f t="shared" si="598"/>
        <v>0</v>
      </c>
      <c r="AM3041" s="51">
        <f t="shared" si="599"/>
        <v>0</v>
      </c>
      <c r="AN3041" s="51">
        <f t="shared" si="600"/>
        <v>0</v>
      </c>
    </row>
    <row r="3042" spans="1:40" x14ac:dyDescent="0.25">
      <c r="A3042" s="17"/>
      <c r="B3042" s="17"/>
      <c r="C3042" s="35"/>
      <c r="D3042" s="17"/>
      <c r="E3042" s="17"/>
      <c r="F3042" s="17"/>
      <c r="G3042" s="62">
        <f t="shared" si="601"/>
        <v>0</v>
      </c>
      <c r="H3042" s="17"/>
      <c r="I3042" s="17"/>
      <c r="J3042" s="17"/>
      <c r="K3042" s="17"/>
      <c r="L3042" s="17"/>
      <c r="M3042" s="17"/>
      <c r="N3042" s="17"/>
      <c r="O3042" s="17"/>
      <c r="P3042" s="115"/>
      <c r="Q3042" s="62">
        <f>IF(C3042&gt;A_Stammdaten!$B$12,0,SUM(G3042,H3042,J3042,K3042,M3042,N3042)-SUM(I3042,L3042,O3042,P3042))</f>
        <v>0</v>
      </c>
      <c r="R3042" s="17"/>
      <c r="S3042" s="17"/>
      <c r="T3042" s="17"/>
      <c r="U3042" s="62">
        <f t="shared" si="593"/>
        <v>0</v>
      </c>
      <c r="V3042" s="63">
        <f>IF(ISBLANK($B3042),0,VLOOKUP($B3042,Listen!$A$2:$C$45,2,FALSE))</f>
        <v>0</v>
      </c>
      <c r="W3042" s="63">
        <f>IF(ISBLANK($B3042),0,VLOOKUP($B3042,Listen!$A$2:$C$45,3,FALSE))</f>
        <v>0</v>
      </c>
      <c r="X3042" s="49">
        <f t="shared" si="592"/>
        <v>0</v>
      </c>
      <c r="Y3042" s="49">
        <f t="shared" si="602"/>
        <v>0</v>
      </c>
      <c r="Z3042" s="49">
        <f t="shared" si="602"/>
        <v>0</v>
      </c>
      <c r="AA3042" s="49">
        <f t="shared" si="602"/>
        <v>0</v>
      </c>
      <c r="AB3042" s="49">
        <f t="shared" si="602"/>
        <v>0</v>
      </c>
      <c r="AC3042" s="49">
        <f t="shared" si="602"/>
        <v>0</v>
      </c>
      <c r="AD3042" s="49">
        <f t="shared" si="602"/>
        <v>0</v>
      </c>
      <c r="AE3042" s="51">
        <f t="shared" si="603"/>
        <v>0</v>
      </c>
      <c r="AF3042" s="51">
        <f>IF(C3042=A_Stammdaten!$B$12,D_SAV!$U3042-D_SAV!$AG3042,HLOOKUP(A_Stammdaten!$B$12-1,$AH$4:$AN$4004,ROW(C3042)-3,FALSE)-$AG3042)</f>
        <v>0</v>
      </c>
      <c r="AG3042" s="51">
        <f>HLOOKUP(A_Stammdaten!$B$12,$AH$4:$AN$4004,ROW(C3042)-3,FALSE)</f>
        <v>0</v>
      </c>
      <c r="AH3042" s="51">
        <f t="shared" si="594"/>
        <v>0</v>
      </c>
      <c r="AI3042" s="51">
        <f t="shared" si="595"/>
        <v>0</v>
      </c>
      <c r="AJ3042" s="51">
        <f t="shared" si="596"/>
        <v>0</v>
      </c>
      <c r="AK3042" s="51">
        <f t="shared" si="597"/>
        <v>0</v>
      </c>
      <c r="AL3042" s="51">
        <f t="shared" si="598"/>
        <v>0</v>
      </c>
      <c r="AM3042" s="51">
        <f t="shared" si="599"/>
        <v>0</v>
      </c>
      <c r="AN3042" s="51">
        <f t="shared" si="600"/>
        <v>0</v>
      </c>
    </row>
    <row r="3043" spans="1:40" x14ac:dyDescent="0.25">
      <c r="A3043" s="17"/>
      <c r="B3043" s="17"/>
      <c r="C3043" s="35"/>
      <c r="D3043" s="17"/>
      <c r="E3043" s="17"/>
      <c r="F3043" s="17"/>
      <c r="G3043" s="62">
        <f t="shared" si="601"/>
        <v>0</v>
      </c>
      <c r="H3043" s="17"/>
      <c r="I3043" s="17"/>
      <c r="J3043" s="17"/>
      <c r="K3043" s="17"/>
      <c r="L3043" s="17"/>
      <c r="M3043" s="17"/>
      <c r="N3043" s="17"/>
      <c r="O3043" s="17"/>
      <c r="P3043" s="115"/>
      <c r="Q3043" s="62">
        <f>IF(C3043&gt;A_Stammdaten!$B$12,0,SUM(G3043,H3043,J3043,K3043,M3043,N3043)-SUM(I3043,L3043,O3043,P3043))</f>
        <v>0</v>
      </c>
      <c r="R3043" s="17"/>
      <c r="S3043" s="17"/>
      <c r="T3043" s="17"/>
      <c r="U3043" s="62">
        <f t="shared" si="593"/>
        <v>0</v>
      </c>
      <c r="V3043" s="63">
        <f>IF(ISBLANK($B3043),0,VLOOKUP($B3043,Listen!$A$2:$C$45,2,FALSE))</f>
        <v>0</v>
      </c>
      <c r="W3043" s="63">
        <f>IF(ISBLANK($B3043),0,VLOOKUP($B3043,Listen!$A$2:$C$45,3,FALSE))</f>
        <v>0</v>
      </c>
      <c r="X3043" s="49">
        <f t="shared" si="592"/>
        <v>0</v>
      </c>
      <c r="Y3043" s="49">
        <f t="shared" si="602"/>
        <v>0</v>
      </c>
      <c r="Z3043" s="49">
        <f t="shared" si="602"/>
        <v>0</v>
      </c>
      <c r="AA3043" s="49">
        <f t="shared" si="602"/>
        <v>0</v>
      </c>
      <c r="AB3043" s="49">
        <f t="shared" si="602"/>
        <v>0</v>
      </c>
      <c r="AC3043" s="49">
        <f t="shared" si="602"/>
        <v>0</v>
      </c>
      <c r="AD3043" s="49">
        <f t="shared" si="602"/>
        <v>0</v>
      </c>
      <c r="AE3043" s="51">
        <f t="shared" si="603"/>
        <v>0</v>
      </c>
      <c r="AF3043" s="51">
        <f>IF(C3043=A_Stammdaten!$B$12,D_SAV!$U3043-D_SAV!$AG3043,HLOOKUP(A_Stammdaten!$B$12-1,$AH$4:$AN$4004,ROW(C3043)-3,FALSE)-$AG3043)</f>
        <v>0</v>
      </c>
      <c r="AG3043" s="51">
        <f>HLOOKUP(A_Stammdaten!$B$12,$AH$4:$AN$4004,ROW(C3043)-3,FALSE)</f>
        <v>0</v>
      </c>
      <c r="AH3043" s="51">
        <f t="shared" si="594"/>
        <v>0</v>
      </c>
      <c r="AI3043" s="51">
        <f t="shared" si="595"/>
        <v>0</v>
      </c>
      <c r="AJ3043" s="51">
        <f t="shared" si="596"/>
        <v>0</v>
      </c>
      <c r="AK3043" s="51">
        <f t="shared" si="597"/>
        <v>0</v>
      </c>
      <c r="AL3043" s="51">
        <f t="shared" si="598"/>
        <v>0</v>
      </c>
      <c r="AM3043" s="51">
        <f t="shared" si="599"/>
        <v>0</v>
      </c>
      <c r="AN3043" s="51">
        <f t="shared" si="600"/>
        <v>0</v>
      </c>
    </row>
    <row r="3044" spans="1:40" x14ac:dyDescent="0.25">
      <c r="A3044" s="17"/>
      <c r="B3044" s="17"/>
      <c r="C3044" s="35"/>
      <c r="D3044" s="17"/>
      <c r="E3044" s="17"/>
      <c r="F3044" s="17"/>
      <c r="G3044" s="62">
        <f t="shared" si="601"/>
        <v>0</v>
      </c>
      <c r="H3044" s="17"/>
      <c r="I3044" s="17"/>
      <c r="J3044" s="17"/>
      <c r="K3044" s="17"/>
      <c r="L3044" s="17"/>
      <c r="M3044" s="17"/>
      <c r="N3044" s="17"/>
      <c r="O3044" s="17"/>
      <c r="P3044" s="115"/>
      <c r="Q3044" s="62">
        <f>IF(C3044&gt;A_Stammdaten!$B$12,0,SUM(G3044,H3044,J3044,K3044,M3044,N3044)-SUM(I3044,L3044,O3044,P3044))</f>
        <v>0</v>
      </c>
      <c r="R3044" s="17"/>
      <c r="S3044" s="17"/>
      <c r="T3044" s="17"/>
      <c r="U3044" s="62">
        <f t="shared" si="593"/>
        <v>0</v>
      </c>
      <c r="V3044" s="63">
        <f>IF(ISBLANK($B3044),0,VLOOKUP($B3044,Listen!$A$2:$C$45,2,FALSE))</f>
        <v>0</v>
      </c>
      <c r="W3044" s="63">
        <f>IF(ISBLANK($B3044),0,VLOOKUP($B3044,Listen!$A$2:$C$45,3,FALSE))</f>
        <v>0</v>
      </c>
      <c r="X3044" s="49">
        <f t="shared" si="592"/>
        <v>0</v>
      </c>
      <c r="Y3044" s="49">
        <f t="shared" si="602"/>
        <v>0</v>
      </c>
      <c r="Z3044" s="49">
        <f t="shared" si="602"/>
        <v>0</v>
      </c>
      <c r="AA3044" s="49">
        <f t="shared" si="602"/>
        <v>0</v>
      </c>
      <c r="AB3044" s="49">
        <f t="shared" si="602"/>
        <v>0</v>
      </c>
      <c r="AC3044" s="49">
        <f t="shared" si="602"/>
        <v>0</v>
      </c>
      <c r="AD3044" s="49">
        <f t="shared" si="602"/>
        <v>0</v>
      </c>
      <c r="AE3044" s="51">
        <f t="shared" si="603"/>
        <v>0</v>
      </c>
      <c r="AF3044" s="51">
        <f>IF(C3044=A_Stammdaten!$B$12,D_SAV!$U3044-D_SAV!$AG3044,HLOOKUP(A_Stammdaten!$B$12-1,$AH$4:$AN$4004,ROW(C3044)-3,FALSE)-$AG3044)</f>
        <v>0</v>
      </c>
      <c r="AG3044" s="51">
        <f>HLOOKUP(A_Stammdaten!$B$12,$AH$4:$AN$4004,ROW(C3044)-3,FALSE)</f>
        <v>0</v>
      </c>
      <c r="AH3044" s="51">
        <f t="shared" si="594"/>
        <v>0</v>
      </c>
      <c r="AI3044" s="51">
        <f t="shared" si="595"/>
        <v>0</v>
      </c>
      <c r="AJ3044" s="51">
        <f t="shared" si="596"/>
        <v>0</v>
      </c>
      <c r="AK3044" s="51">
        <f t="shared" si="597"/>
        <v>0</v>
      </c>
      <c r="AL3044" s="51">
        <f t="shared" si="598"/>
        <v>0</v>
      </c>
      <c r="AM3044" s="51">
        <f t="shared" si="599"/>
        <v>0</v>
      </c>
      <c r="AN3044" s="51">
        <f t="shared" si="600"/>
        <v>0</v>
      </c>
    </row>
    <row r="3045" spans="1:40" x14ac:dyDescent="0.25">
      <c r="A3045" s="17"/>
      <c r="B3045" s="17"/>
      <c r="C3045" s="35"/>
      <c r="D3045" s="17"/>
      <c r="E3045" s="17"/>
      <c r="F3045" s="17"/>
      <c r="G3045" s="62">
        <f t="shared" si="601"/>
        <v>0</v>
      </c>
      <c r="H3045" s="17"/>
      <c r="I3045" s="17"/>
      <c r="J3045" s="17"/>
      <c r="K3045" s="17"/>
      <c r="L3045" s="17"/>
      <c r="M3045" s="17"/>
      <c r="N3045" s="17"/>
      <c r="O3045" s="17"/>
      <c r="P3045" s="115"/>
      <c r="Q3045" s="62">
        <f>IF(C3045&gt;A_Stammdaten!$B$12,0,SUM(G3045,H3045,J3045,K3045,M3045,N3045)-SUM(I3045,L3045,O3045,P3045))</f>
        <v>0</v>
      </c>
      <c r="R3045" s="17"/>
      <c r="S3045" s="17"/>
      <c r="T3045" s="17"/>
      <c r="U3045" s="62">
        <f t="shared" si="593"/>
        <v>0</v>
      </c>
      <c r="V3045" s="63">
        <f>IF(ISBLANK($B3045),0,VLOOKUP($B3045,Listen!$A$2:$C$45,2,FALSE))</f>
        <v>0</v>
      </c>
      <c r="W3045" s="63">
        <f>IF(ISBLANK($B3045),0,VLOOKUP($B3045,Listen!$A$2:$C$45,3,FALSE))</f>
        <v>0</v>
      </c>
      <c r="X3045" s="49">
        <f t="shared" si="592"/>
        <v>0</v>
      </c>
      <c r="Y3045" s="49">
        <f t="shared" si="602"/>
        <v>0</v>
      </c>
      <c r="Z3045" s="49">
        <f t="shared" si="602"/>
        <v>0</v>
      </c>
      <c r="AA3045" s="49">
        <f t="shared" si="602"/>
        <v>0</v>
      </c>
      <c r="AB3045" s="49">
        <f t="shared" si="602"/>
        <v>0</v>
      </c>
      <c r="AC3045" s="49">
        <f t="shared" si="602"/>
        <v>0</v>
      </c>
      <c r="AD3045" s="49">
        <f t="shared" si="602"/>
        <v>0</v>
      </c>
      <c r="AE3045" s="51">
        <f t="shared" si="603"/>
        <v>0</v>
      </c>
      <c r="AF3045" s="51">
        <f>IF(C3045=A_Stammdaten!$B$12,D_SAV!$U3045-D_SAV!$AG3045,HLOOKUP(A_Stammdaten!$B$12-1,$AH$4:$AN$4004,ROW(C3045)-3,FALSE)-$AG3045)</f>
        <v>0</v>
      </c>
      <c r="AG3045" s="51">
        <f>HLOOKUP(A_Stammdaten!$B$12,$AH$4:$AN$4004,ROW(C3045)-3,FALSE)</f>
        <v>0</v>
      </c>
      <c r="AH3045" s="51">
        <f t="shared" si="594"/>
        <v>0</v>
      </c>
      <c r="AI3045" s="51">
        <f t="shared" si="595"/>
        <v>0</v>
      </c>
      <c r="AJ3045" s="51">
        <f t="shared" si="596"/>
        <v>0</v>
      </c>
      <c r="AK3045" s="51">
        <f t="shared" si="597"/>
        <v>0</v>
      </c>
      <c r="AL3045" s="51">
        <f t="shared" si="598"/>
        <v>0</v>
      </c>
      <c r="AM3045" s="51">
        <f t="shared" si="599"/>
        <v>0</v>
      </c>
      <c r="AN3045" s="51">
        <f t="shared" si="600"/>
        <v>0</v>
      </c>
    </row>
    <row r="3046" spans="1:40" x14ac:dyDescent="0.25">
      <c r="A3046" s="17"/>
      <c r="B3046" s="17"/>
      <c r="C3046" s="35"/>
      <c r="D3046" s="17"/>
      <c r="E3046" s="17"/>
      <c r="F3046" s="17"/>
      <c r="G3046" s="62">
        <f t="shared" si="601"/>
        <v>0</v>
      </c>
      <c r="H3046" s="17"/>
      <c r="I3046" s="17"/>
      <c r="J3046" s="17"/>
      <c r="K3046" s="17"/>
      <c r="L3046" s="17"/>
      <c r="M3046" s="17"/>
      <c r="N3046" s="17"/>
      <c r="O3046" s="17"/>
      <c r="P3046" s="115"/>
      <c r="Q3046" s="62">
        <f>IF(C3046&gt;A_Stammdaten!$B$12,0,SUM(G3046,H3046,J3046,K3046,M3046,N3046)-SUM(I3046,L3046,O3046,P3046))</f>
        <v>0</v>
      </c>
      <c r="R3046" s="17"/>
      <c r="S3046" s="17"/>
      <c r="T3046" s="17"/>
      <c r="U3046" s="62">
        <f t="shared" si="593"/>
        <v>0</v>
      </c>
      <c r="V3046" s="63">
        <f>IF(ISBLANK($B3046),0,VLOOKUP($B3046,Listen!$A$2:$C$45,2,FALSE))</f>
        <v>0</v>
      </c>
      <c r="W3046" s="63">
        <f>IF(ISBLANK($B3046),0,VLOOKUP($B3046,Listen!$A$2:$C$45,3,FALSE))</f>
        <v>0</v>
      </c>
      <c r="X3046" s="49">
        <f t="shared" si="592"/>
        <v>0</v>
      </c>
      <c r="Y3046" s="49">
        <f t="shared" si="602"/>
        <v>0</v>
      </c>
      <c r="Z3046" s="49">
        <f t="shared" si="602"/>
        <v>0</v>
      </c>
      <c r="AA3046" s="49">
        <f t="shared" si="602"/>
        <v>0</v>
      </c>
      <c r="AB3046" s="49">
        <f t="shared" si="602"/>
        <v>0</v>
      </c>
      <c r="AC3046" s="49">
        <f t="shared" si="602"/>
        <v>0</v>
      </c>
      <c r="AD3046" s="49">
        <f t="shared" si="602"/>
        <v>0</v>
      </c>
      <c r="AE3046" s="51">
        <f t="shared" si="603"/>
        <v>0</v>
      </c>
      <c r="AF3046" s="51">
        <f>IF(C3046=A_Stammdaten!$B$12,D_SAV!$U3046-D_SAV!$AG3046,HLOOKUP(A_Stammdaten!$B$12-1,$AH$4:$AN$4004,ROW(C3046)-3,FALSE)-$AG3046)</f>
        <v>0</v>
      </c>
      <c r="AG3046" s="51">
        <f>HLOOKUP(A_Stammdaten!$B$12,$AH$4:$AN$4004,ROW(C3046)-3,FALSE)</f>
        <v>0</v>
      </c>
      <c r="AH3046" s="51">
        <f t="shared" si="594"/>
        <v>0</v>
      </c>
      <c r="AI3046" s="51">
        <f t="shared" si="595"/>
        <v>0</v>
      </c>
      <c r="AJ3046" s="51">
        <f t="shared" si="596"/>
        <v>0</v>
      </c>
      <c r="AK3046" s="51">
        <f t="shared" si="597"/>
        <v>0</v>
      </c>
      <c r="AL3046" s="51">
        <f t="shared" si="598"/>
        <v>0</v>
      </c>
      <c r="AM3046" s="51">
        <f t="shared" si="599"/>
        <v>0</v>
      </c>
      <c r="AN3046" s="51">
        <f t="shared" si="600"/>
        <v>0</v>
      </c>
    </row>
    <row r="3047" spans="1:40" x14ac:dyDescent="0.25">
      <c r="A3047" s="17"/>
      <c r="B3047" s="17"/>
      <c r="C3047" s="35"/>
      <c r="D3047" s="17"/>
      <c r="E3047" s="17"/>
      <c r="F3047" s="17"/>
      <c r="G3047" s="62">
        <f t="shared" si="601"/>
        <v>0</v>
      </c>
      <c r="H3047" s="17"/>
      <c r="I3047" s="17"/>
      <c r="J3047" s="17"/>
      <c r="K3047" s="17"/>
      <c r="L3047" s="17"/>
      <c r="M3047" s="17"/>
      <c r="N3047" s="17"/>
      <c r="O3047" s="17"/>
      <c r="P3047" s="115"/>
      <c r="Q3047" s="62">
        <f>IF(C3047&gt;A_Stammdaten!$B$12,0,SUM(G3047,H3047,J3047,K3047,M3047,N3047)-SUM(I3047,L3047,O3047,P3047))</f>
        <v>0</v>
      </c>
      <c r="R3047" s="17"/>
      <c r="S3047" s="17"/>
      <c r="T3047" s="17"/>
      <c r="U3047" s="62">
        <f t="shared" si="593"/>
        <v>0</v>
      </c>
      <c r="V3047" s="63">
        <f>IF(ISBLANK($B3047),0,VLOOKUP($B3047,Listen!$A$2:$C$45,2,FALSE))</f>
        <v>0</v>
      </c>
      <c r="W3047" s="63">
        <f>IF(ISBLANK($B3047),0,VLOOKUP($B3047,Listen!$A$2:$C$45,3,FALSE))</f>
        <v>0</v>
      </c>
      <c r="X3047" s="49">
        <f t="shared" si="592"/>
        <v>0</v>
      </c>
      <c r="Y3047" s="49">
        <f t="shared" si="602"/>
        <v>0</v>
      </c>
      <c r="Z3047" s="49">
        <f t="shared" si="602"/>
        <v>0</v>
      </c>
      <c r="AA3047" s="49">
        <f t="shared" si="602"/>
        <v>0</v>
      </c>
      <c r="AB3047" s="49">
        <f t="shared" si="602"/>
        <v>0</v>
      </c>
      <c r="AC3047" s="49">
        <f t="shared" si="602"/>
        <v>0</v>
      </c>
      <c r="AD3047" s="49">
        <f t="shared" si="602"/>
        <v>0</v>
      </c>
      <c r="AE3047" s="51">
        <f t="shared" si="603"/>
        <v>0</v>
      </c>
      <c r="AF3047" s="51">
        <f>IF(C3047=A_Stammdaten!$B$12,D_SAV!$U3047-D_SAV!$AG3047,HLOOKUP(A_Stammdaten!$B$12-1,$AH$4:$AN$4004,ROW(C3047)-3,FALSE)-$AG3047)</f>
        <v>0</v>
      </c>
      <c r="AG3047" s="51">
        <f>HLOOKUP(A_Stammdaten!$B$12,$AH$4:$AN$4004,ROW(C3047)-3,FALSE)</f>
        <v>0</v>
      </c>
      <c r="AH3047" s="51">
        <f t="shared" si="594"/>
        <v>0</v>
      </c>
      <c r="AI3047" s="51">
        <f t="shared" si="595"/>
        <v>0</v>
      </c>
      <c r="AJ3047" s="51">
        <f t="shared" si="596"/>
        <v>0</v>
      </c>
      <c r="AK3047" s="51">
        <f t="shared" si="597"/>
        <v>0</v>
      </c>
      <c r="AL3047" s="51">
        <f t="shared" si="598"/>
        <v>0</v>
      </c>
      <c r="AM3047" s="51">
        <f t="shared" si="599"/>
        <v>0</v>
      </c>
      <c r="AN3047" s="51">
        <f t="shared" si="600"/>
        <v>0</v>
      </c>
    </row>
    <row r="3048" spans="1:40" x14ac:dyDescent="0.25">
      <c r="A3048" s="17"/>
      <c r="B3048" s="17"/>
      <c r="C3048" s="35"/>
      <c r="D3048" s="17"/>
      <c r="E3048" s="17"/>
      <c r="F3048" s="17"/>
      <c r="G3048" s="62">
        <f t="shared" si="601"/>
        <v>0</v>
      </c>
      <c r="H3048" s="17"/>
      <c r="I3048" s="17"/>
      <c r="J3048" s="17"/>
      <c r="K3048" s="17"/>
      <c r="L3048" s="17"/>
      <c r="M3048" s="17"/>
      <c r="N3048" s="17"/>
      <c r="O3048" s="17"/>
      <c r="P3048" s="115"/>
      <c r="Q3048" s="62">
        <f>IF(C3048&gt;A_Stammdaten!$B$12,0,SUM(G3048,H3048,J3048,K3048,M3048,N3048)-SUM(I3048,L3048,O3048,P3048))</f>
        <v>0</v>
      </c>
      <c r="R3048" s="17"/>
      <c r="S3048" s="17"/>
      <c r="T3048" s="17"/>
      <c r="U3048" s="62">
        <f t="shared" si="593"/>
        <v>0</v>
      </c>
      <c r="V3048" s="63">
        <f>IF(ISBLANK($B3048),0,VLOOKUP($B3048,Listen!$A$2:$C$45,2,FALSE))</f>
        <v>0</v>
      </c>
      <c r="W3048" s="63">
        <f>IF(ISBLANK($B3048),0,VLOOKUP($B3048,Listen!$A$2:$C$45,3,FALSE))</f>
        <v>0</v>
      </c>
      <c r="X3048" s="49">
        <f t="shared" si="592"/>
        <v>0</v>
      </c>
      <c r="Y3048" s="49">
        <f t="shared" si="602"/>
        <v>0</v>
      </c>
      <c r="Z3048" s="49">
        <f t="shared" si="602"/>
        <v>0</v>
      </c>
      <c r="AA3048" s="49">
        <f t="shared" si="602"/>
        <v>0</v>
      </c>
      <c r="AB3048" s="49">
        <f t="shared" si="602"/>
        <v>0</v>
      </c>
      <c r="AC3048" s="49">
        <f t="shared" si="602"/>
        <v>0</v>
      </c>
      <c r="AD3048" s="49">
        <f t="shared" si="602"/>
        <v>0</v>
      </c>
      <c r="AE3048" s="51">
        <f t="shared" si="603"/>
        <v>0</v>
      </c>
      <c r="AF3048" s="51">
        <f>IF(C3048=A_Stammdaten!$B$12,D_SAV!$U3048-D_SAV!$AG3048,HLOOKUP(A_Stammdaten!$B$12-1,$AH$4:$AN$4004,ROW(C3048)-3,FALSE)-$AG3048)</f>
        <v>0</v>
      </c>
      <c r="AG3048" s="51">
        <f>HLOOKUP(A_Stammdaten!$B$12,$AH$4:$AN$4004,ROW(C3048)-3,FALSE)</f>
        <v>0</v>
      </c>
      <c r="AH3048" s="51">
        <f t="shared" si="594"/>
        <v>0</v>
      </c>
      <c r="AI3048" s="51">
        <f t="shared" si="595"/>
        <v>0</v>
      </c>
      <c r="AJ3048" s="51">
        <f t="shared" si="596"/>
        <v>0</v>
      </c>
      <c r="AK3048" s="51">
        <f t="shared" si="597"/>
        <v>0</v>
      </c>
      <c r="AL3048" s="51">
        <f t="shared" si="598"/>
        <v>0</v>
      </c>
      <c r="AM3048" s="51">
        <f t="shared" si="599"/>
        <v>0</v>
      </c>
      <c r="AN3048" s="51">
        <f t="shared" si="600"/>
        <v>0</v>
      </c>
    </row>
    <row r="3049" spans="1:40" x14ac:dyDescent="0.25">
      <c r="A3049" s="17"/>
      <c r="B3049" s="17"/>
      <c r="C3049" s="35"/>
      <c r="D3049" s="17"/>
      <c r="E3049" s="17"/>
      <c r="F3049" s="17"/>
      <c r="G3049" s="62">
        <f t="shared" si="601"/>
        <v>0</v>
      </c>
      <c r="H3049" s="17"/>
      <c r="I3049" s="17"/>
      <c r="J3049" s="17"/>
      <c r="K3049" s="17"/>
      <c r="L3049" s="17"/>
      <c r="M3049" s="17"/>
      <c r="N3049" s="17"/>
      <c r="O3049" s="17"/>
      <c r="P3049" s="115"/>
      <c r="Q3049" s="62">
        <f>IF(C3049&gt;A_Stammdaten!$B$12,0,SUM(G3049,H3049,J3049,K3049,M3049,N3049)-SUM(I3049,L3049,O3049,P3049))</f>
        <v>0</v>
      </c>
      <c r="R3049" s="17"/>
      <c r="S3049" s="17"/>
      <c r="T3049" s="17"/>
      <c r="U3049" s="62">
        <f t="shared" si="593"/>
        <v>0</v>
      </c>
      <c r="V3049" s="63">
        <f>IF(ISBLANK($B3049),0,VLOOKUP($B3049,Listen!$A$2:$C$45,2,FALSE))</f>
        <v>0</v>
      </c>
      <c r="W3049" s="63">
        <f>IF(ISBLANK($B3049),0,VLOOKUP($B3049,Listen!$A$2:$C$45,3,FALSE))</f>
        <v>0</v>
      </c>
      <c r="X3049" s="49">
        <f t="shared" si="592"/>
        <v>0</v>
      </c>
      <c r="Y3049" s="49">
        <f t="shared" si="602"/>
        <v>0</v>
      </c>
      <c r="Z3049" s="49">
        <f t="shared" si="602"/>
        <v>0</v>
      </c>
      <c r="AA3049" s="49">
        <f t="shared" si="602"/>
        <v>0</v>
      </c>
      <c r="AB3049" s="49">
        <f t="shared" si="602"/>
        <v>0</v>
      </c>
      <c r="AC3049" s="49">
        <f t="shared" si="602"/>
        <v>0</v>
      </c>
      <c r="AD3049" s="49">
        <f t="shared" si="602"/>
        <v>0</v>
      </c>
      <c r="AE3049" s="51">
        <f t="shared" si="603"/>
        <v>0</v>
      </c>
      <c r="AF3049" s="51">
        <f>IF(C3049=A_Stammdaten!$B$12,D_SAV!$U3049-D_SAV!$AG3049,HLOOKUP(A_Stammdaten!$B$12-1,$AH$4:$AN$4004,ROW(C3049)-3,FALSE)-$AG3049)</f>
        <v>0</v>
      </c>
      <c r="AG3049" s="51">
        <f>HLOOKUP(A_Stammdaten!$B$12,$AH$4:$AN$4004,ROW(C3049)-3,FALSE)</f>
        <v>0</v>
      </c>
      <c r="AH3049" s="51">
        <f t="shared" si="594"/>
        <v>0</v>
      </c>
      <c r="AI3049" s="51">
        <f t="shared" si="595"/>
        <v>0</v>
      </c>
      <c r="AJ3049" s="51">
        <f t="shared" si="596"/>
        <v>0</v>
      </c>
      <c r="AK3049" s="51">
        <f t="shared" si="597"/>
        <v>0</v>
      </c>
      <c r="AL3049" s="51">
        <f t="shared" si="598"/>
        <v>0</v>
      </c>
      <c r="AM3049" s="51">
        <f t="shared" si="599"/>
        <v>0</v>
      </c>
      <c r="AN3049" s="51">
        <f t="shared" si="600"/>
        <v>0</v>
      </c>
    </row>
    <row r="3050" spans="1:40" x14ac:dyDescent="0.25">
      <c r="A3050" s="17"/>
      <c r="B3050" s="17"/>
      <c r="C3050" s="35"/>
      <c r="D3050" s="17"/>
      <c r="E3050" s="17"/>
      <c r="F3050" s="17"/>
      <c r="G3050" s="62">
        <f t="shared" si="601"/>
        <v>0</v>
      </c>
      <c r="H3050" s="17"/>
      <c r="I3050" s="17"/>
      <c r="J3050" s="17"/>
      <c r="K3050" s="17"/>
      <c r="L3050" s="17"/>
      <c r="M3050" s="17"/>
      <c r="N3050" s="17"/>
      <c r="O3050" s="17"/>
      <c r="P3050" s="115"/>
      <c r="Q3050" s="62">
        <f>IF(C3050&gt;A_Stammdaten!$B$12,0,SUM(G3050,H3050,J3050,K3050,M3050,N3050)-SUM(I3050,L3050,O3050,P3050))</f>
        <v>0</v>
      </c>
      <c r="R3050" s="17"/>
      <c r="S3050" s="17"/>
      <c r="T3050" s="17"/>
      <c r="U3050" s="62">
        <f t="shared" si="593"/>
        <v>0</v>
      </c>
      <c r="V3050" s="63">
        <f>IF(ISBLANK($B3050),0,VLOOKUP($B3050,Listen!$A$2:$C$45,2,FALSE))</f>
        <v>0</v>
      </c>
      <c r="W3050" s="63">
        <f>IF(ISBLANK($B3050),0,VLOOKUP($B3050,Listen!$A$2:$C$45,3,FALSE))</f>
        <v>0</v>
      </c>
      <c r="X3050" s="49">
        <f t="shared" si="592"/>
        <v>0</v>
      </c>
      <c r="Y3050" s="49">
        <f t="shared" si="602"/>
        <v>0</v>
      </c>
      <c r="Z3050" s="49">
        <f t="shared" si="602"/>
        <v>0</v>
      </c>
      <c r="AA3050" s="49">
        <f t="shared" si="602"/>
        <v>0</v>
      </c>
      <c r="AB3050" s="49">
        <f t="shared" si="602"/>
        <v>0</v>
      </c>
      <c r="AC3050" s="49">
        <f t="shared" si="602"/>
        <v>0</v>
      </c>
      <c r="AD3050" s="49">
        <f t="shared" si="602"/>
        <v>0</v>
      </c>
      <c r="AE3050" s="51">
        <f t="shared" si="603"/>
        <v>0</v>
      </c>
      <c r="AF3050" s="51">
        <f>IF(C3050=A_Stammdaten!$B$12,D_SAV!$U3050-D_SAV!$AG3050,HLOOKUP(A_Stammdaten!$B$12-1,$AH$4:$AN$4004,ROW(C3050)-3,FALSE)-$AG3050)</f>
        <v>0</v>
      </c>
      <c r="AG3050" s="51">
        <f>HLOOKUP(A_Stammdaten!$B$12,$AH$4:$AN$4004,ROW(C3050)-3,FALSE)</f>
        <v>0</v>
      </c>
      <c r="AH3050" s="51">
        <f t="shared" si="594"/>
        <v>0</v>
      </c>
      <c r="AI3050" s="51">
        <f t="shared" si="595"/>
        <v>0</v>
      </c>
      <c r="AJ3050" s="51">
        <f t="shared" si="596"/>
        <v>0</v>
      </c>
      <c r="AK3050" s="51">
        <f t="shared" si="597"/>
        <v>0</v>
      </c>
      <c r="AL3050" s="51">
        <f t="shared" si="598"/>
        <v>0</v>
      </c>
      <c r="AM3050" s="51">
        <f t="shared" si="599"/>
        <v>0</v>
      </c>
      <c r="AN3050" s="51">
        <f t="shared" si="600"/>
        <v>0</v>
      </c>
    </row>
    <row r="3051" spans="1:40" x14ac:dyDescent="0.25">
      <c r="A3051" s="17"/>
      <c r="B3051" s="17"/>
      <c r="C3051" s="35"/>
      <c r="D3051" s="17"/>
      <c r="E3051" s="17"/>
      <c r="F3051" s="17"/>
      <c r="G3051" s="62">
        <f t="shared" si="601"/>
        <v>0</v>
      </c>
      <c r="H3051" s="17"/>
      <c r="I3051" s="17"/>
      <c r="J3051" s="17"/>
      <c r="K3051" s="17"/>
      <c r="L3051" s="17"/>
      <c r="M3051" s="17"/>
      <c r="N3051" s="17"/>
      <c r="O3051" s="17"/>
      <c r="P3051" s="115"/>
      <c r="Q3051" s="62">
        <f>IF(C3051&gt;A_Stammdaten!$B$12,0,SUM(G3051,H3051,J3051,K3051,M3051,N3051)-SUM(I3051,L3051,O3051,P3051))</f>
        <v>0</v>
      </c>
      <c r="R3051" s="17"/>
      <c r="S3051" s="17"/>
      <c r="T3051" s="17"/>
      <c r="U3051" s="62">
        <f t="shared" si="593"/>
        <v>0</v>
      </c>
      <c r="V3051" s="63">
        <f>IF(ISBLANK($B3051),0,VLOOKUP($B3051,Listen!$A$2:$C$45,2,FALSE))</f>
        <v>0</v>
      </c>
      <c r="W3051" s="63">
        <f>IF(ISBLANK($B3051),0,VLOOKUP($B3051,Listen!$A$2:$C$45,3,FALSE))</f>
        <v>0</v>
      </c>
      <c r="X3051" s="49">
        <f t="shared" si="592"/>
        <v>0</v>
      </c>
      <c r="Y3051" s="49">
        <f t="shared" si="602"/>
        <v>0</v>
      </c>
      <c r="Z3051" s="49">
        <f t="shared" si="602"/>
        <v>0</v>
      </c>
      <c r="AA3051" s="49">
        <f t="shared" si="602"/>
        <v>0</v>
      </c>
      <c r="AB3051" s="49">
        <f t="shared" si="602"/>
        <v>0</v>
      </c>
      <c r="AC3051" s="49">
        <f t="shared" si="602"/>
        <v>0</v>
      </c>
      <c r="AD3051" s="49">
        <f t="shared" si="602"/>
        <v>0</v>
      </c>
      <c r="AE3051" s="51">
        <f t="shared" si="603"/>
        <v>0</v>
      </c>
      <c r="AF3051" s="51">
        <f>IF(C3051=A_Stammdaten!$B$12,D_SAV!$U3051-D_SAV!$AG3051,HLOOKUP(A_Stammdaten!$B$12-1,$AH$4:$AN$4004,ROW(C3051)-3,FALSE)-$AG3051)</f>
        <v>0</v>
      </c>
      <c r="AG3051" s="51">
        <f>HLOOKUP(A_Stammdaten!$B$12,$AH$4:$AN$4004,ROW(C3051)-3,FALSE)</f>
        <v>0</v>
      </c>
      <c r="AH3051" s="51">
        <f t="shared" si="594"/>
        <v>0</v>
      </c>
      <c r="AI3051" s="51">
        <f t="shared" si="595"/>
        <v>0</v>
      </c>
      <c r="AJ3051" s="51">
        <f t="shared" si="596"/>
        <v>0</v>
      </c>
      <c r="AK3051" s="51">
        <f t="shared" si="597"/>
        <v>0</v>
      </c>
      <c r="AL3051" s="51">
        <f t="shared" si="598"/>
        <v>0</v>
      </c>
      <c r="AM3051" s="51">
        <f t="shared" si="599"/>
        <v>0</v>
      </c>
      <c r="AN3051" s="51">
        <f t="shared" si="600"/>
        <v>0</v>
      </c>
    </row>
    <row r="3052" spans="1:40" x14ac:dyDescent="0.25">
      <c r="A3052" s="17"/>
      <c r="B3052" s="17"/>
      <c r="C3052" s="35"/>
      <c r="D3052" s="17"/>
      <c r="E3052" s="17"/>
      <c r="F3052" s="17"/>
      <c r="G3052" s="62">
        <f t="shared" si="601"/>
        <v>0</v>
      </c>
      <c r="H3052" s="17"/>
      <c r="I3052" s="17"/>
      <c r="J3052" s="17"/>
      <c r="K3052" s="17"/>
      <c r="L3052" s="17"/>
      <c r="M3052" s="17"/>
      <c r="N3052" s="17"/>
      <c r="O3052" s="17"/>
      <c r="P3052" s="115"/>
      <c r="Q3052" s="62">
        <f>IF(C3052&gt;A_Stammdaten!$B$12,0,SUM(G3052,H3052,J3052,K3052,M3052,N3052)-SUM(I3052,L3052,O3052,P3052))</f>
        <v>0</v>
      </c>
      <c r="R3052" s="17"/>
      <c r="S3052" s="17"/>
      <c r="T3052" s="17"/>
      <c r="U3052" s="62">
        <f t="shared" si="593"/>
        <v>0</v>
      </c>
      <c r="V3052" s="63">
        <f>IF(ISBLANK($B3052),0,VLOOKUP($B3052,Listen!$A$2:$C$45,2,FALSE))</f>
        <v>0</v>
      </c>
      <c r="W3052" s="63">
        <f>IF(ISBLANK($B3052),0,VLOOKUP($B3052,Listen!$A$2:$C$45,3,FALSE))</f>
        <v>0</v>
      </c>
      <c r="X3052" s="49">
        <f t="shared" si="592"/>
        <v>0</v>
      </c>
      <c r="Y3052" s="49">
        <f t="shared" si="602"/>
        <v>0</v>
      </c>
      <c r="Z3052" s="49">
        <f t="shared" si="602"/>
        <v>0</v>
      </c>
      <c r="AA3052" s="49">
        <f t="shared" si="602"/>
        <v>0</v>
      </c>
      <c r="AB3052" s="49">
        <f t="shared" si="602"/>
        <v>0</v>
      </c>
      <c r="AC3052" s="49">
        <f t="shared" si="602"/>
        <v>0</v>
      </c>
      <c r="AD3052" s="49">
        <f t="shared" si="602"/>
        <v>0</v>
      </c>
      <c r="AE3052" s="51">
        <f t="shared" si="603"/>
        <v>0</v>
      </c>
      <c r="AF3052" s="51">
        <f>IF(C3052=A_Stammdaten!$B$12,D_SAV!$U3052-D_SAV!$AG3052,HLOOKUP(A_Stammdaten!$B$12-1,$AH$4:$AN$4004,ROW(C3052)-3,FALSE)-$AG3052)</f>
        <v>0</v>
      </c>
      <c r="AG3052" s="51">
        <f>HLOOKUP(A_Stammdaten!$B$12,$AH$4:$AN$4004,ROW(C3052)-3,FALSE)</f>
        <v>0</v>
      </c>
      <c r="AH3052" s="51">
        <f t="shared" si="594"/>
        <v>0</v>
      </c>
      <c r="AI3052" s="51">
        <f t="shared" si="595"/>
        <v>0</v>
      </c>
      <c r="AJ3052" s="51">
        <f t="shared" si="596"/>
        <v>0</v>
      </c>
      <c r="AK3052" s="51">
        <f t="shared" si="597"/>
        <v>0</v>
      </c>
      <c r="AL3052" s="51">
        <f t="shared" si="598"/>
        <v>0</v>
      </c>
      <c r="AM3052" s="51">
        <f t="shared" si="599"/>
        <v>0</v>
      </c>
      <c r="AN3052" s="51">
        <f t="shared" si="600"/>
        <v>0</v>
      </c>
    </row>
    <row r="3053" spans="1:40" x14ac:dyDescent="0.25">
      <c r="A3053" s="17"/>
      <c r="B3053" s="17"/>
      <c r="C3053" s="35"/>
      <c r="D3053" s="17"/>
      <c r="E3053" s="17"/>
      <c r="F3053" s="17"/>
      <c r="G3053" s="62">
        <f t="shared" si="601"/>
        <v>0</v>
      </c>
      <c r="H3053" s="17"/>
      <c r="I3053" s="17"/>
      <c r="J3053" s="17"/>
      <c r="K3053" s="17"/>
      <c r="L3053" s="17"/>
      <c r="M3053" s="17"/>
      <c r="N3053" s="17"/>
      <c r="O3053" s="17"/>
      <c r="P3053" s="115"/>
      <c r="Q3053" s="62">
        <f>IF(C3053&gt;A_Stammdaten!$B$12,0,SUM(G3053,H3053,J3053,K3053,M3053,N3053)-SUM(I3053,L3053,O3053,P3053))</f>
        <v>0</v>
      </c>
      <c r="R3053" s="17"/>
      <c r="S3053" s="17"/>
      <c r="T3053" s="17"/>
      <c r="U3053" s="62">
        <f t="shared" si="593"/>
        <v>0</v>
      </c>
      <c r="V3053" s="63">
        <f>IF(ISBLANK($B3053),0,VLOOKUP($B3053,Listen!$A$2:$C$45,2,FALSE))</f>
        <v>0</v>
      </c>
      <c r="W3053" s="63">
        <f>IF(ISBLANK($B3053),0,VLOOKUP($B3053,Listen!$A$2:$C$45,3,FALSE))</f>
        <v>0</v>
      </c>
      <c r="X3053" s="49">
        <f t="shared" si="592"/>
        <v>0</v>
      </c>
      <c r="Y3053" s="49">
        <f t="shared" si="602"/>
        <v>0</v>
      </c>
      <c r="Z3053" s="49">
        <f t="shared" si="602"/>
        <v>0</v>
      </c>
      <c r="AA3053" s="49">
        <f t="shared" si="602"/>
        <v>0</v>
      </c>
      <c r="AB3053" s="49">
        <f t="shared" si="602"/>
        <v>0</v>
      </c>
      <c r="AC3053" s="49">
        <f t="shared" si="602"/>
        <v>0</v>
      </c>
      <c r="AD3053" s="49">
        <f t="shared" si="602"/>
        <v>0</v>
      </c>
      <c r="AE3053" s="51">
        <f t="shared" si="603"/>
        <v>0</v>
      </c>
      <c r="AF3053" s="51">
        <f>IF(C3053=A_Stammdaten!$B$12,D_SAV!$U3053-D_SAV!$AG3053,HLOOKUP(A_Stammdaten!$B$12-1,$AH$4:$AN$4004,ROW(C3053)-3,FALSE)-$AG3053)</f>
        <v>0</v>
      </c>
      <c r="AG3053" s="51">
        <f>HLOOKUP(A_Stammdaten!$B$12,$AH$4:$AN$4004,ROW(C3053)-3,FALSE)</f>
        <v>0</v>
      </c>
      <c r="AH3053" s="51">
        <f t="shared" si="594"/>
        <v>0</v>
      </c>
      <c r="AI3053" s="51">
        <f t="shared" si="595"/>
        <v>0</v>
      </c>
      <c r="AJ3053" s="51">
        <f t="shared" si="596"/>
        <v>0</v>
      </c>
      <c r="AK3053" s="51">
        <f t="shared" si="597"/>
        <v>0</v>
      </c>
      <c r="AL3053" s="51">
        <f t="shared" si="598"/>
        <v>0</v>
      </c>
      <c r="AM3053" s="51">
        <f t="shared" si="599"/>
        <v>0</v>
      </c>
      <c r="AN3053" s="51">
        <f t="shared" si="600"/>
        <v>0</v>
      </c>
    </row>
    <row r="3054" spans="1:40" x14ac:dyDescent="0.25">
      <c r="A3054" s="17"/>
      <c r="B3054" s="17"/>
      <c r="C3054" s="35"/>
      <c r="D3054" s="17"/>
      <c r="E3054" s="17"/>
      <c r="F3054" s="17"/>
      <c r="G3054" s="62">
        <f t="shared" si="601"/>
        <v>0</v>
      </c>
      <c r="H3054" s="17"/>
      <c r="I3054" s="17"/>
      <c r="J3054" s="17"/>
      <c r="K3054" s="17"/>
      <c r="L3054" s="17"/>
      <c r="M3054" s="17"/>
      <c r="N3054" s="17"/>
      <c r="O3054" s="17"/>
      <c r="P3054" s="115"/>
      <c r="Q3054" s="62">
        <f>IF(C3054&gt;A_Stammdaten!$B$12,0,SUM(G3054,H3054,J3054,K3054,M3054,N3054)-SUM(I3054,L3054,O3054,P3054))</f>
        <v>0</v>
      </c>
      <c r="R3054" s="17"/>
      <c r="S3054" s="17"/>
      <c r="T3054" s="17"/>
      <c r="U3054" s="62">
        <f t="shared" si="593"/>
        <v>0</v>
      </c>
      <c r="V3054" s="63">
        <f>IF(ISBLANK($B3054),0,VLOOKUP($B3054,Listen!$A$2:$C$45,2,FALSE))</f>
        <v>0</v>
      </c>
      <c r="W3054" s="63">
        <f>IF(ISBLANK($B3054),0,VLOOKUP($B3054,Listen!$A$2:$C$45,3,FALSE))</f>
        <v>0</v>
      </c>
      <c r="X3054" s="49">
        <f t="shared" si="592"/>
        <v>0</v>
      </c>
      <c r="Y3054" s="49">
        <f t="shared" si="602"/>
        <v>0</v>
      </c>
      <c r="Z3054" s="49">
        <f t="shared" si="602"/>
        <v>0</v>
      </c>
      <c r="AA3054" s="49">
        <f t="shared" si="602"/>
        <v>0</v>
      </c>
      <c r="AB3054" s="49">
        <f t="shared" si="602"/>
        <v>0</v>
      </c>
      <c r="AC3054" s="49">
        <f t="shared" si="602"/>
        <v>0</v>
      </c>
      <c r="AD3054" s="49">
        <f t="shared" si="602"/>
        <v>0</v>
      </c>
      <c r="AE3054" s="51">
        <f t="shared" si="603"/>
        <v>0</v>
      </c>
      <c r="AF3054" s="51">
        <f>IF(C3054=A_Stammdaten!$B$12,D_SAV!$U3054-D_SAV!$AG3054,HLOOKUP(A_Stammdaten!$B$12-1,$AH$4:$AN$4004,ROW(C3054)-3,FALSE)-$AG3054)</f>
        <v>0</v>
      </c>
      <c r="AG3054" s="51">
        <f>HLOOKUP(A_Stammdaten!$B$12,$AH$4:$AN$4004,ROW(C3054)-3,FALSE)</f>
        <v>0</v>
      </c>
      <c r="AH3054" s="51">
        <f t="shared" si="594"/>
        <v>0</v>
      </c>
      <c r="AI3054" s="51">
        <f t="shared" si="595"/>
        <v>0</v>
      </c>
      <c r="AJ3054" s="51">
        <f t="shared" si="596"/>
        <v>0</v>
      </c>
      <c r="AK3054" s="51">
        <f t="shared" si="597"/>
        <v>0</v>
      </c>
      <c r="AL3054" s="51">
        <f t="shared" si="598"/>
        <v>0</v>
      </c>
      <c r="AM3054" s="51">
        <f t="shared" si="599"/>
        <v>0</v>
      </c>
      <c r="AN3054" s="51">
        <f t="shared" si="600"/>
        <v>0</v>
      </c>
    </row>
    <row r="3055" spans="1:40" x14ac:dyDescent="0.25">
      <c r="A3055" s="17"/>
      <c r="B3055" s="17"/>
      <c r="C3055" s="35"/>
      <c r="D3055" s="17"/>
      <c r="E3055" s="17"/>
      <c r="F3055" s="17"/>
      <c r="G3055" s="62">
        <f t="shared" si="601"/>
        <v>0</v>
      </c>
      <c r="H3055" s="17"/>
      <c r="I3055" s="17"/>
      <c r="J3055" s="17"/>
      <c r="K3055" s="17"/>
      <c r="L3055" s="17"/>
      <c r="M3055" s="17"/>
      <c r="N3055" s="17"/>
      <c r="O3055" s="17"/>
      <c r="P3055" s="115"/>
      <c r="Q3055" s="62">
        <f>IF(C3055&gt;A_Stammdaten!$B$12,0,SUM(G3055,H3055,J3055,K3055,M3055,N3055)-SUM(I3055,L3055,O3055,P3055))</f>
        <v>0</v>
      </c>
      <c r="R3055" s="17"/>
      <c r="S3055" s="17"/>
      <c r="T3055" s="17"/>
      <c r="U3055" s="62">
        <f t="shared" si="593"/>
        <v>0</v>
      </c>
      <c r="V3055" s="63">
        <f>IF(ISBLANK($B3055),0,VLOOKUP($B3055,Listen!$A$2:$C$45,2,FALSE))</f>
        <v>0</v>
      </c>
      <c r="W3055" s="63">
        <f>IF(ISBLANK($B3055),0,VLOOKUP($B3055,Listen!$A$2:$C$45,3,FALSE))</f>
        <v>0</v>
      </c>
      <c r="X3055" s="49">
        <f t="shared" si="592"/>
        <v>0</v>
      </c>
      <c r="Y3055" s="49">
        <f t="shared" si="602"/>
        <v>0</v>
      </c>
      <c r="Z3055" s="49">
        <f t="shared" si="602"/>
        <v>0</v>
      </c>
      <c r="AA3055" s="49">
        <f t="shared" si="602"/>
        <v>0</v>
      </c>
      <c r="AB3055" s="49">
        <f t="shared" si="602"/>
        <v>0</v>
      </c>
      <c r="AC3055" s="49">
        <f t="shared" si="602"/>
        <v>0</v>
      </c>
      <c r="AD3055" s="49">
        <f t="shared" si="602"/>
        <v>0</v>
      </c>
      <c r="AE3055" s="51">
        <f t="shared" si="603"/>
        <v>0</v>
      </c>
      <c r="AF3055" s="51">
        <f>IF(C3055=A_Stammdaten!$B$12,D_SAV!$U3055-D_SAV!$AG3055,HLOOKUP(A_Stammdaten!$B$12-1,$AH$4:$AN$4004,ROW(C3055)-3,FALSE)-$AG3055)</f>
        <v>0</v>
      </c>
      <c r="AG3055" s="51">
        <f>HLOOKUP(A_Stammdaten!$B$12,$AH$4:$AN$4004,ROW(C3055)-3,FALSE)</f>
        <v>0</v>
      </c>
      <c r="AH3055" s="51">
        <f t="shared" si="594"/>
        <v>0</v>
      </c>
      <c r="AI3055" s="51">
        <f t="shared" si="595"/>
        <v>0</v>
      </c>
      <c r="AJ3055" s="51">
        <f t="shared" si="596"/>
        <v>0</v>
      </c>
      <c r="AK3055" s="51">
        <f t="shared" si="597"/>
        <v>0</v>
      </c>
      <c r="AL3055" s="51">
        <f t="shared" si="598"/>
        <v>0</v>
      </c>
      <c r="AM3055" s="51">
        <f t="shared" si="599"/>
        <v>0</v>
      </c>
      <c r="AN3055" s="51">
        <f t="shared" si="600"/>
        <v>0</v>
      </c>
    </row>
    <row r="3056" spans="1:40" x14ac:dyDescent="0.25">
      <c r="A3056" s="17"/>
      <c r="B3056" s="17"/>
      <c r="C3056" s="35"/>
      <c r="D3056" s="17"/>
      <c r="E3056" s="17"/>
      <c r="F3056" s="17"/>
      <c r="G3056" s="62">
        <f t="shared" si="601"/>
        <v>0</v>
      </c>
      <c r="H3056" s="17"/>
      <c r="I3056" s="17"/>
      <c r="J3056" s="17"/>
      <c r="K3056" s="17"/>
      <c r="L3056" s="17"/>
      <c r="M3056" s="17"/>
      <c r="N3056" s="17"/>
      <c r="O3056" s="17"/>
      <c r="P3056" s="115"/>
      <c r="Q3056" s="62">
        <f>IF(C3056&gt;A_Stammdaten!$B$12,0,SUM(G3056,H3056,J3056,K3056,M3056,N3056)-SUM(I3056,L3056,O3056,P3056))</f>
        <v>0</v>
      </c>
      <c r="R3056" s="17"/>
      <c r="S3056" s="17"/>
      <c r="T3056" s="17"/>
      <c r="U3056" s="62">
        <f t="shared" si="593"/>
        <v>0</v>
      </c>
      <c r="V3056" s="63">
        <f>IF(ISBLANK($B3056),0,VLOOKUP($B3056,Listen!$A$2:$C$45,2,FALSE))</f>
        <v>0</v>
      </c>
      <c r="W3056" s="63">
        <f>IF(ISBLANK($B3056),0,VLOOKUP($B3056,Listen!$A$2:$C$45,3,FALSE))</f>
        <v>0</v>
      </c>
      <c r="X3056" s="49">
        <f t="shared" si="592"/>
        <v>0</v>
      </c>
      <c r="Y3056" s="49">
        <f t="shared" si="602"/>
        <v>0</v>
      </c>
      <c r="Z3056" s="49">
        <f t="shared" si="602"/>
        <v>0</v>
      </c>
      <c r="AA3056" s="49">
        <f t="shared" si="602"/>
        <v>0</v>
      </c>
      <c r="AB3056" s="49">
        <f t="shared" si="602"/>
        <v>0</v>
      </c>
      <c r="AC3056" s="49">
        <f t="shared" si="602"/>
        <v>0</v>
      </c>
      <c r="AD3056" s="49">
        <f t="shared" si="602"/>
        <v>0</v>
      </c>
      <c r="AE3056" s="51">
        <f t="shared" si="603"/>
        <v>0</v>
      </c>
      <c r="AF3056" s="51">
        <f>IF(C3056=A_Stammdaten!$B$12,D_SAV!$U3056-D_SAV!$AG3056,HLOOKUP(A_Stammdaten!$B$12-1,$AH$4:$AN$4004,ROW(C3056)-3,FALSE)-$AG3056)</f>
        <v>0</v>
      </c>
      <c r="AG3056" s="51">
        <f>HLOOKUP(A_Stammdaten!$B$12,$AH$4:$AN$4004,ROW(C3056)-3,FALSE)</f>
        <v>0</v>
      </c>
      <c r="AH3056" s="51">
        <f t="shared" si="594"/>
        <v>0</v>
      </c>
      <c r="AI3056" s="51">
        <f t="shared" si="595"/>
        <v>0</v>
      </c>
      <c r="AJ3056" s="51">
        <f t="shared" si="596"/>
        <v>0</v>
      </c>
      <c r="AK3056" s="51">
        <f t="shared" si="597"/>
        <v>0</v>
      </c>
      <c r="AL3056" s="51">
        <f t="shared" si="598"/>
        <v>0</v>
      </c>
      <c r="AM3056" s="51">
        <f t="shared" si="599"/>
        <v>0</v>
      </c>
      <c r="AN3056" s="51">
        <f t="shared" si="600"/>
        <v>0</v>
      </c>
    </row>
    <row r="3057" spans="1:40" x14ac:dyDescent="0.25">
      <c r="A3057" s="17"/>
      <c r="B3057" s="17"/>
      <c r="C3057" s="35"/>
      <c r="D3057" s="17"/>
      <c r="E3057" s="17"/>
      <c r="F3057" s="17"/>
      <c r="G3057" s="62">
        <f t="shared" si="601"/>
        <v>0</v>
      </c>
      <c r="H3057" s="17"/>
      <c r="I3057" s="17"/>
      <c r="J3057" s="17"/>
      <c r="K3057" s="17"/>
      <c r="L3057" s="17"/>
      <c r="M3057" s="17"/>
      <c r="N3057" s="17"/>
      <c r="O3057" s="17"/>
      <c r="P3057" s="115"/>
      <c r="Q3057" s="62">
        <f>IF(C3057&gt;A_Stammdaten!$B$12,0,SUM(G3057,H3057,J3057,K3057,M3057,N3057)-SUM(I3057,L3057,O3057,P3057))</f>
        <v>0</v>
      </c>
      <c r="R3057" s="17"/>
      <c r="S3057" s="17"/>
      <c r="T3057" s="17"/>
      <c r="U3057" s="62">
        <f t="shared" si="593"/>
        <v>0</v>
      </c>
      <c r="V3057" s="63">
        <f>IF(ISBLANK($B3057),0,VLOOKUP($B3057,Listen!$A$2:$C$45,2,FALSE))</f>
        <v>0</v>
      </c>
      <c r="W3057" s="63">
        <f>IF(ISBLANK($B3057),0,VLOOKUP($B3057,Listen!$A$2:$C$45,3,FALSE))</f>
        <v>0</v>
      </c>
      <c r="X3057" s="49">
        <f t="shared" si="592"/>
        <v>0</v>
      </c>
      <c r="Y3057" s="49">
        <f t="shared" si="602"/>
        <v>0</v>
      </c>
      <c r="Z3057" s="49">
        <f t="shared" si="602"/>
        <v>0</v>
      </c>
      <c r="AA3057" s="49">
        <f t="shared" si="602"/>
        <v>0</v>
      </c>
      <c r="AB3057" s="49">
        <f t="shared" si="602"/>
        <v>0</v>
      </c>
      <c r="AC3057" s="49">
        <f t="shared" si="602"/>
        <v>0</v>
      </c>
      <c r="AD3057" s="49">
        <f t="shared" si="602"/>
        <v>0</v>
      </c>
      <c r="AE3057" s="51">
        <f t="shared" si="603"/>
        <v>0</v>
      </c>
      <c r="AF3057" s="51">
        <f>IF(C3057=A_Stammdaten!$B$12,D_SAV!$U3057-D_SAV!$AG3057,HLOOKUP(A_Stammdaten!$B$12-1,$AH$4:$AN$4004,ROW(C3057)-3,FALSE)-$AG3057)</f>
        <v>0</v>
      </c>
      <c r="AG3057" s="51">
        <f>HLOOKUP(A_Stammdaten!$B$12,$AH$4:$AN$4004,ROW(C3057)-3,FALSE)</f>
        <v>0</v>
      </c>
      <c r="AH3057" s="51">
        <f t="shared" si="594"/>
        <v>0</v>
      </c>
      <c r="AI3057" s="51">
        <f t="shared" si="595"/>
        <v>0</v>
      </c>
      <c r="AJ3057" s="51">
        <f t="shared" si="596"/>
        <v>0</v>
      </c>
      <c r="AK3057" s="51">
        <f t="shared" si="597"/>
        <v>0</v>
      </c>
      <c r="AL3057" s="51">
        <f t="shared" si="598"/>
        <v>0</v>
      </c>
      <c r="AM3057" s="51">
        <f t="shared" si="599"/>
        <v>0</v>
      </c>
      <c r="AN3057" s="51">
        <f t="shared" si="600"/>
        <v>0</v>
      </c>
    </row>
    <row r="3058" spans="1:40" x14ac:dyDescent="0.25">
      <c r="A3058" s="17"/>
      <c r="B3058" s="17"/>
      <c r="C3058" s="35"/>
      <c r="D3058" s="17"/>
      <c r="E3058" s="17"/>
      <c r="F3058" s="17"/>
      <c r="G3058" s="62">
        <f t="shared" si="601"/>
        <v>0</v>
      </c>
      <c r="H3058" s="17"/>
      <c r="I3058" s="17"/>
      <c r="J3058" s="17"/>
      <c r="K3058" s="17"/>
      <c r="L3058" s="17"/>
      <c r="M3058" s="17"/>
      <c r="N3058" s="17"/>
      <c r="O3058" s="17"/>
      <c r="P3058" s="115"/>
      <c r="Q3058" s="62">
        <f>IF(C3058&gt;A_Stammdaten!$B$12,0,SUM(G3058,H3058,J3058,K3058,M3058,N3058)-SUM(I3058,L3058,O3058,P3058))</f>
        <v>0</v>
      </c>
      <c r="R3058" s="17"/>
      <c r="S3058" s="17"/>
      <c r="T3058" s="17"/>
      <c r="U3058" s="62">
        <f t="shared" si="593"/>
        <v>0</v>
      </c>
      <c r="V3058" s="63">
        <f>IF(ISBLANK($B3058),0,VLOOKUP($B3058,Listen!$A$2:$C$45,2,FALSE))</f>
        <v>0</v>
      </c>
      <c r="W3058" s="63">
        <f>IF(ISBLANK($B3058),0,VLOOKUP($B3058,Listen!$A$2:$C$45,3,FALSE))</f>
        <v>0</v>
      </c>
      <c r="X3058" s="49">
        <f t="shared" si="592"/>
        <v>0</v>
      </c>
      <c r="Y3058" s="49">
        <f t="shared" si="602"/>
        <v>0</v>
      </c>
      <c r="Z3058" s="49">
        <f t="shared" si="602"/>
        <v>0</v>
      </c>
      <c r="AA3058" s="49">
        <f t="shared" si="602"/>
        <v>0</v>
      </c>
      <c r="AB3058" s="49">
        <f t="shared" si="602"/>
        <v>0</v>
      </c>
      <c r="AC3058" s="49">
        <f t="shared" si="602"/>
        <v>0</v>
      </c>
      <c r="AD3058" s="49">
        <f t="shared" si="602"/>
        <v>0</v>
      </c>
      <c r="AE3058" s="51">
        <f t="shared" si="603"/>
        <v>0</v>
      </c>
      <c r="AF3058" s="51">
        <f>IF(C3058=A_Stammdaten!$B$12,D_SAV!$U3058-D_SAV!$AG3058,HLOOKUP(A_Stammdaten!$B$12-1,$AH$4:$AN$4004,ROW(C3058)-3,FALSE)-$AG3058)</f>
        <v>0</v>
      </c>
      <c r="AG3058" s="51">
        <f>HLOOKUP(A_Stammdaten!$B$12,$AH$4:$AN$4004,ROW(C3058)-3,FALSE)</f>
        <v>0</v>
      </c>
      <c r="AH3058" s="51">
        <f t="shared" si="594"/>
        <v>0</v>
      </c>
      <c r="AI3058" s="51">
        <f t="shared" si="595"/>
        <v>0</v>
      </c>
      <c r="AJ3058" s="51">
        <f t="shared" si="596"/>
        <v>0</v>
      </c>
      <c r="AK3058" s="51">
        <f t="shared" si="597"/>
        <v>0</v>
      </c>
      <c r="AL3058" s="51">
        <f t="shared" si="598"/>
        <v>0</v>
      </c>
      <c r="AM3058" s="51">
        <f t="shared" si="599"/>
        <v>0</v>
      </c>
      <c r="AN3058" s="51">
        <f t="shared" si="600"/>
        <v>0</v>
      </c>
    </row>
    <row r="3059" spans="1:40" x14ac:dyDescent="0.25">
      <c r="A3059" s="17"/>
      <c r="B3059" s="17"/>
      <c r="C3059" s="35"/>
      <c r="D3059" s="17"/>
      <c r="E3059" s="17"/>
      <c r="F3059" s="17"/>
      <c r="G3059" s="62">
        <f t="shared" si="601"/>
        <v>0</v>
      </c>
      <c r="H3059" s="17"/>
      <c r="I3059" s="17"/>
      <c r="J3059" s="17"/>
      <c r="K3059" s="17"/>
      <c r="L3059" s="17"/>
      <c r="M3059" s="17"/>
      <c r="N3059" s="17"/>
      <c r="O3059" s="17"/>
      <c r="P3059" s="115"/>
      <c r="Q3059" s="62">
        <f>IF(C3059&gt;A_Stammdaten!$B$12,0,SUM(G3059,H3059,J3059,K3059,M3059,N3059)-SUM(I3059,L3059,O3059,P3059))</f>
        <v>0</v>
      </c>
      <c r="R3059" s="17"/>
      <c r="S3059" s="17"/>
      <c r="T3059" s="17"/>
      <c r="U3059" s="62">
        <f t="shared" si="593"/>
        <v>0</v>
      </c>
      <c r="V3059" s="63">
        <f>IF(ISBLANK($B3059),0,VLOOKUP($B3059,Listen!$A$2:$C$45,2,FALSE))</f>
        <v>0</v>
      </c>
      <c r="W3059" s="63">
        <f>IF(ISBLANK($B3059),0,VLOOKUP($B3059,Listen!$A$2:$C$45,3,FALSE))</f>
        <v>0</v>
      </c>
      <c r="X3059" s="49">
        <f t="shared" si="592"/>
        <v>0</v>
      </c>
      <c r="Y3059" s="49">
        <f t="shared" si="602"/>
        <v>0</v>
      </c>
      <c r="Z3059" s="49">
        <f t="shared" si="602"/>
        <v>0</v>
      </c>
      <c r="AA3059" s="49">
        <f t="shared" si="602"/>
        <v>0</v>
      </c>
      <c r="AB3059" s="49">
        <f t="shared" si="602"/>
        <v>0</v>
      </c>
      <c r="AC3059" s="49">
        <f t="shared" si="602"/>
        <v>0</v>
      </c>
      <c r="AD3059" s="49">
        <f t="shared" si="602"/>
        <v>0</v>
      </c>
      <c r="AE3059" s="51">
        <f t="shared" si="603"/>
        <v>0</v>
      </c>
      <c r="AF3059" s="51">
        <f>IF(C3059=A_Stammdaten!$B$12,D_SAV!$U3059-D_SAV!$AG3059,HLOOKUP(A_Stammdaten!$B$12-1,$AH$4:$AN$4004,ROW(C3059)-3,FALSE)-$AG3059)</f>
        <v>0</v>
      </c>
      <c r="AG3059" s="51">
        <f>HLOOKUP(A_Stammdaten!$B$12,$AH$4:$AN$4004,ROW(C3059)-3,FALSE)</f>
        <v>0</v>
      </c>
      <c r="AH3059" s="51">
        <f t="shared" si="594"/>
        <v>0</v>
      </c>
      <c r="AI3059" s="51">
        <f t="shared" si="595"/>
        <v>0</v>
      </c>
      <c r="AJ3059" s="51">
        <f t="shared" si="596"/>
        <v>0</v>
      </c>
      <c r="AK3059" s="51">
        <f t="shared" si="597"/>
        <v>0</v>
      </c>
      <c r="AL3059" s="51">
        <f t="shared" si="598"/>
        <v>0</v>
      </c>
      <c r="AM3059" s="51">
        <f t="shared" si="599"/>
        <v>0</v>
      </c>
      <c r="AN3059" s="51">
        <f t="shared" si="600"/>
        <v>0</v>
      </c>
    </row>
    <row r="3060" spans="1:40" x14ac:dyDescent="0.25">
      <c r="A3060" s="17"/>
      <c r="B3060" s="17"/>
      <c r="C3060" s="35"/>
      <c r="D3060" s="17"/>
      <c r="E3060" s="17"/>
      <c r="F3060" s="17"/>
      <c r="G3060" s="62">
        <f t="shared" si="601"/>
        <v>0</v>
      </c>
      <c r="H3060" s="17"/>
      <c r="I3060" s="17"/>
      <c r="J3060" s="17"/>
      <c r="K3060" s="17"/>
      <c r="L3060" s="17"/>
      <c r="M3060" s="17"/>
      <c r="N3060" s="17"/>
      <c r="O3060" s="17"/>
      <c r="P3060" s="115"/>
      <c r="Q3060" s="62">
        <f>IF(C3060&gt;A_Stammdaten!$B$12,0,SUM(G3060,H3060,J3060,K3060,M3060,N3060)-SUM(I3060,L3060,O3060,P3060))</f>
        <v>0</v>
      </c>
      <c r="R3060" s="17"/>
      <c r="S3060" s="17"/>
      <c r="T3060" s="17"/>
      <c r="U3060" s="62">
        <f t="shared" si="593"/>
        <v>0</v>
      </c>
      <c r="V3060" s="63">
        <f>IF(ISBLANK($B3060),0,VLOOKUP($B3060,Listen!$A$2:$C$45,2,FALSE))</f>
        <v>0</v>
      </c>
      <c r="W3060" s="63">
        <f>IF(ISBLANK($B3060),0,VLOOKUP($B3060,Listen!$A$2:$C$45,3,FALSE))</f>
        <v>0</v>
      </c>
      <c r="X3060" s="49">
        <f t="shared" si="592"/>
        <v>0</v>
      </c>
      <c r="Y3060" s="49">
        <f t="shared" si="602"/>
        <v>0</v>
      </c>
      <c r="Z3060" s="49">
        <f t="shared" si="602"/>
        <v>0</v>
      </c>
      <c r="AA3060" s="49">
        <f t="shared" si="602"/>
        <v>0</v>
      </c>
      <c r="AB3060" s="49">
        <f t="shared" si="602"/>
        <v>0</v>
      </c>
      <c r="AC3060" s="49">
        <f t="shared" si="602"/>
        <v>0</v>
      </c>
      <c r="AD3060" s="49">
        <f t="shared" si="602"/>
        <v>0</v>
      </c>
      <c r="AE3060" s="51">
        <f t="shared" si="603"/>
        <v>0</v>
      </c>
      <c r="AF3060" s="51">
        <f>IF(C3060=A_Stammdaten!$B$12,D_SAV!$U3060-D_SAV!$AG3060,HLOOKUP(A_Stammdaten!$B$12-1,$AH$4:$AN$4004,ROW(C3060)-3,FALSE)-$AG3060)</f>
        <v>0</v>
      </c>
      <c r="AG3060" s="51">
        <f>HLOOKUP(A_Stammdaten!$B$12,$AH$4:$AN$4004,ROW(C3060)-3,FALSE)</f>
        <v>0</v>
      </c>
      <c r="AH3060" s="51">
        <f t="shared" si="594"/>
        <v>0</v>
      </c>
      <c r="AI3060" s="51">
        <f t="shared" si="595"/>
        <v>0</v>
      </c>
      <c r="AJ3060" s="51">
        <f t="shared" si="596"/>
        <v>0</v>
      </c>
      <c r="AK3060" s="51">
        <f t="shared" si="597"/>
        <v>0</v>
      </c>
      <c r="AL3060" s="51">
        <f t="shared" si="598"/>
        <v>0</v>
      </c>
      <c r="AM3060" s="51">
        <f t="shared" si="599"/>
        <v>0</v>
      </c>
      <c r="AN3060" s="51">
        <f t="shared" si="600"/>
        <v>0</v>
      </c>
    </row>
    <row r="3061" spans="1:40" x14ac:dyDescent="0.25">
      <c r="A3061" s="17"/>
      <c r="B3061" s="17"/>
      <c r="C3061" s="35"/>
      <c r="D3061" s="17"/>
      <c r="E3061" s="17"/>
      <c r="F3061" s="17"/>
      <c r="G3061" s="62">
        <f t="shared" si="601"/>
        <v>0</v>
      </c>
      <c r="H3061" s="17"/>
      <c r="I3061" s="17"/>
      <c r="J3061" s="17"/>
      <c r="K3061" s="17"/>
      <c r="L3061" s="17"/>
      <c r="M3061" s="17"/>
      <c r="N3061" s="17"/>
      <c r="O3061" s="17"/>
      <c r="P3061" s="115"/>
      <c r="Q3061" s="62">
        <f>IF(C3061&gt;A_Stammdaten!$B$12,0,SUM(G3061,H3061,J3061,K3061,M3061,N3061)-SUM(I3061,L3061,O3061,P3061))</f>
        <v>0</v>
      </c>
      <c r="R3061" s="17"/>
      <c r="S3061" s="17"/>
      <c r="T3061" s="17"/>
      <c r="U3061" s="62">
        <f t="shared" si="593"/>
        <v>0</v>
      </c>
      <c r="V3061" s="63">
        <f>IF(ISBLANK($B3061),0,VLOOKUP($B3061,Listen!$A$2:$C$45,2,FALSE))</f>
        <v>0</v>
      </c>
      <c r="W3061" s="63">
        <f>IF(ISBLANK($B3061),0,VLOOKUP($B3061,Listen!$A$2:$C$45,3,FALSE))</f>
        <v>0</v>
      </c>
      <c r="X3061" s="49">
        <f t="shared" si="592"/>
        <v>0</v>
      </c>
      <c r="Y3061" s="49">
        <f t="shared" si="602"/>
        <v>0</v>
      </c>
      <c r="Z3061" s="49">
        <f t="shared" si="602"/>
        <v>0</v>
      </c>
      <c r="AA3061" s="49">
        <f t="shared" si="602"/>
        <v>0</v>
      </c>
      <c r="AB3061" s="49">
        <f t="shared" si="602"/>
        <v>0</v>
      </c>
      <c r="AC3061" s="49">
        <f t="shared" si="602"/>
        <v>0</v>
      </c>
      <c r="AD3061" s="49">
        <f t="shared" si="602"/>
        <v>0</v>
      </c>
      <c r="AE3061" s="51">
        <f t="shared" si="603"/>
        <v>0</v>
      </c>
      <c r="AF3061" s="51">
        <f>IF(C3061=A_Stammdaten!$B$12,D_SAV!$U3061-D_SAV!$AG3061,HLOOKUP(A_Stammdaten!$B$12-1,$AH$4:$AN$4004,ROW(C3061)-3,FALSE)-$AG3061)</f>
        <v>0</v>
      </c>
      <c r="AG3061" s="51">
        <f>HLOOKUP(A_Stammdaten!$B$12,$AH$4:$AN$4004,ROW(C3061)-3,FALSE)</f>
        <v>0</v>
      </c>
      <c r="AH3061" s="51">
        <f t="shared" si="594"/>
        <v>0</v>
      </c>
      <c r="AI3061" s="51">
        <f t="shared" si="595"/>
        <v>0</v>
      </c>
      <c r="AJ3061" s="51">
        <f t="shared" si="596"/>
        <v>0</v>
      </c>
      <c r="AK3061" s="51">
        <f t="shared" si="597"/>
        <v>0</v>
      </c>
      <c r="AL3061" s="51">
        <f t="shared" si="598"/>
        <v>0</v>
      </c>
      <c r="AM3061" s="51">
        <f t="shared" si="599"/>
        <v>0</v>
      </c>
      <c r="AN3061" s="51">
        <f t="shared" si="600"/>
        <v>0</v>
      </c>
    </row>
    <row r="3062" spans="1:40" x14ac:dyDescent="0.25">
      <c r="A3062" s="17"/>
      <c r="B3062" s="17"/>
      <c r="C3062" s="35"/>
      <c r="D3062" s="17"/>
      <c r="E3062" s="17"/>
      <c r="F3062" s="17"/>
      <c r="G3062" s="62">
        <f t="shared" si="601"/>
        <v>0</v>
      </c>
      <c r="H3062" s="17"/>
      <c r="I3062" s="17"/>
      <c r="J3062" s="17"/>
      <c r="K3062" s="17"/>
      <c r="L3062" s="17"/>
      <c r="M3062" s="17"/>
      <c r="N3062" s="17"/>
      <c r="O3062" s="17"/>
      <c r="P3062" s="115"/>
      <c r="Q3062" s="62">
        <f>IF(C3062&gt;A_Stammdaten!$B$12,0,SUM(G3062,H3062,J3062,K3062,M3062,N3062)-SUM(I3062,L3062,O3062,P3062))</f>
        <v>0</v>
      </c>
      <c r="R3062" s="17"/>
      <c r="S3062" s="17"/>
      <c r="T3062" s="17"/>
      <c r="U3062" s="62">
        <f t="shared" si="593"/>
        <v>0</v>
      </c>
      <c r="V3062" s="63">
        <f>IF(ISBLANK($B3062),0,VLOOKUP($B3062,Listen!$A$2:$C$45,2,FALSE))</f>
        <v>0</v>
      </c>
      <c r="W3062" s="63">
        <f>IF(ISBLANK($B3062),0,VLOOKUP($B3062,Listen!$A$2:$C$45,3,FALSE))</f>
        <v>0</v>
      </c>
      <c r="X3062" s="49">
        <f t="shared" si="592"/>
        <v>0</v>
      </c>
      <c r="Y3062" s="49">
        <f t="shared" si="602"/>
        <v>0</v>
      </c>
      <c r="Z3062" s="49">
        <f t="shared" si="602"/>
        <v>0</v>
      </c>
      <c r="AA3062" s="49">
        <f t="shared" si="602"/>
        <v>0</v>
      </c>
      <c r="AB3062" s="49">
        <f t="shared" si="602"/>
        <v>0</v>
      </c>
      <c r="AC3062" s="49">
        <f t="shared" si="602"/>
        <v>0</v>
      </c>
      <c r="AD3062" s="49">
        <f t="shared" si="602"/>
        <v>0</v>
      </c>
      <c r="AE3062" s="51">
        <f t="shared" si="603"/>
        <v>0</v>
      </c>
      <c r="AF3062" s="51">
        <f>IF(C3062=A_Stammdaten!$B$12,D_SAV!$U3062-D_SAV!$AG3062,HLOOKUP(A_Stammdaten!$B$12-1,$AH$4:$AN$4004,ROW(C3062)-3,FALSE)-$AG3062)</f>
        <v>0</v>
      </c>
      <c r="AG3062" s="51">
        <f>HLOOKUP(A_Stammdaten!$B$12,$AH$4:$AN$4004,ROW(C3062)-3,FALSE)</f>
        <v>0</v>
      </c>
      <c r="AH3062" s="51">
        <f t="shared" si="594"/>
        <v>0</v>
      </c>
      <c r="AI3062" s="51">
        <f t="shared" si="595"/>
        <v>0</v>
      </c>
      <c r="AJ3062" s="51">
        <f t="shared" si="596"/>
        <v>0</v>
      </c>
      <c r="AK3062" s="51">
        <f t="shared" si="597"/>
        <v>0</v>
      </c>
      <c r="AL3062" s="51">
        <f t="shared" si="598"/>
        <v>0</v>
      </c>
      <c r="AM3062" s="51">
        <f t="shared" si="599"/>
        <v>0</v>
      </c>
      <c r="AN3062" s="51">
        <f t="shared" si="600"/>
        <v>0</v>
      </c>
    </row>
    <row r="3063" spans="1:40" x14ac:dyDescent="0.25">
      <c r="A3063" s="17"/>
      <c r="B3063" s="17"/>
      <c r="C3063" s="35"/>
      <c r="D3063" s="17"/>
      <c r="E3063" s="17"/>
      <c r="F3063" s="17"/>
      <c r="G3063" s="62">
        <f t="shared" si="601"/>
        <v>0</v>
      </c>
      <c r="H3063" s="17"/>
      <c r="I3063" s="17"/>
      <c r="J3063" s="17"/>
      <c r="K3063" s="17"/>
      <c r="L3063" s="17"/>
      <c r="M3063" s="17"/>
      <c r="N3063" s="17"/>
      <c r="O3063" s="17"/>
      <c r="P3063" s="115"/>
      <c r="Q3063" s="62">
        <f>IF(C3063&gt;A_Stammdaten!$B$12,0,SUM(G3063,H3063,J3063,K3063,M3063,N3063)-SUM(I3063,L3063,O3063,P3063))</f>
        <v>0</v>
      </c>
      <c r="R3063" s="17"/>
      <c r="S3063" s="17"/>
      <c r="T3063" s="17"/>
      <c r="U3063" s="62">
        <f t="shared" si="593"/>
        <v>0</v>
      </c>
      <c r="V3063" s="63">
        <f>IF(ISBLANK($B3063),0,VLOOKUP($B3063,Listen!$A$2:$C$45,2,FALSE))</f>
        <v>0</v>
      </c>
      <c r="W3063" s="63">
        <f>IF(ISBLANK($B3063),0,VLOOKUP($B3063,Listen!$A$2:$C$45,3,FALSE))</f>
        <v>0</v>
      </c>
      <c r="X3063" s="49">
        <f t="shared" si="592"/>
        <v>0</v>
      </c>
      <c r="Y3063" s="49">
        <f t="shared" si="602"/>
        <v>0</v>
      </c>
      <c r="Z3063" s="49">
        <f t="shared" si="602"/>
        <v>0</v>
      </c>
      <c r="AA3063" s="49">
        <f t="shared" ref="Y3063:AD3105" si="604">$V3063</f>
        <v>0</v>
      </c>
      <c r="AB3063" s="49">
        <f t="shared" si="604"/>
        <v>0</v>
      </c>
      <c r="AC3063" s="49">
        <f t="shared" si="604"/>
        <v>0</v>
      </c>
      <c r="AD3063" s="49">
        <f t="shared" si="604"/>
        <v>0</v>
      </c>
      <c r="AE3063" s="51">
        <f t="shared" si="603"/>
        <v>0</v>
      </c>
      <c r="AF3063" s="51">
        <f>IF(C3063=A_Stammdaten!$B$12,D_SAV!$U3063-D_SAV!$AG3063,HLOOKUP(A_Stammdaten!$B$12-1,$AH$4:$AN$4004,ROW(C3063)-3,FALSE)-$AG3063)</f>
        <v>0</v>
      </c>
      <c r="AG3063" s="51">
        <f>HLOOKUP(A_Stammdaten!$B$12,$AH$4:$AN$4004,ROW(C3063)-3,FALSE)</f>
        <v>0</v>
      </c>
      <c r="AH3063" s="51">
        <f t="shared" si="594"/>
        <v>0</v>
      </c>
      <c r="AI3063" s="51">
        <f t="shared" si="595"/>
        <v>0</v>
      </c>
      <c r="AJ3063" s="51">
        <f t="shared" si="596"/>
        <v>0</v>
      </c>
      <c r="AK3063" s="51">
        <f t="shared" si="597"/>
        <v>0</v>
      </c>
      <c r="AL3063" s="51">
        <f t="shared" si="598"/>
        <v>0</v>
      </c>
      <c r="AM3063" s="51">
        <f t="shared" si="599"/>
        <v>0</v>
      </c>
      <c r="AN3063" s="51">
        <f t="shared" si="600"/>
        <v>0</v>
      </c>
    </row>
    <row r="3064" spans="1:40" x14ac:dyDescent="0.25">
      <c r="A3064" s="17"/>
      <c r="B3064" s="17"/>
      <c r="C3064" s="35"/>
      <c r="D3064" s="17"/>
      <c r="E3064" s="17"/>
      <c r="F3064" s="17"/>
      <c r="G3064" s="62">
        <f t="shared" si="601"/>
        <v>0</v>
      </c>
      <c r="H3064" s="17"/>
      <c r="I3064" s="17"/>
      <c r="J3064" s="17"/>
      <c r="K3064" s="17"/>
      <c r="L3064" s="17"/>
      <c r="M3064" s="17"/>
      <c r="N3064" s="17"/>
      <c r="O3064" s="17"/>
      <c r="P3064" s="115"/>
      <c r="Q3064" s="62">
        <f>IF(C3064&gt;A_Stammdaten!$B$12,0,SUM(G3064,H3064,J3064,K3064,M3064,N3064)-SUM(I3064,L3064,O3064,P3064))</f>
        <v>0</v>
      </c>
      <c r="R3064" s="17"/>
      <c r="S3064" s="17"/>
      <c r="T3064" s="17"/>
      <c r="U3064" s="62">
        <f t="shared" si="593"/>
        <v>0</v>
      </c>
      <c r="V3064" s="63">
        <f>IF(ISBLANK($B3064),0,VLOOKUP($B3064,Listen!$A$2:$C$45,2,FALSE))</f>
        <v>0</v>
      </c>
      <c r="W3064" s="63">
        <f>IF(ISBLANK($B3064),0,VLOOKUP($B3064,Listen!$A$2:$C$45,3,FALSE))</f>
        <v>0</v>
      </c>
      <c r="X3064" s="49">
        <f t="shared" si="592"/>
        <v>0</v>
      </c>
      <c r="Y3064" s="49">
        <f t="shared" si="604"/>
        <v>0</v>
      </c>
      <c r="Z3064" s="49">
        <f t="shared" si="604"/>
        <v>0</v>
      </c>
      <c r="AA3064" s="49">
        <f t="shared" si="604"/>
        <v>0</v>
      </c>
      <c r="AB3064" s="49">
        <f t="shared" si="604"/>
        <v>0</v>
      </c>
      <c r="AC3064" s="49">
        <f t="shared" si="604"/>
        <v>0</v>
      </c>
      <c r="AD3064" s="49">
        <f t="shared" si="604"/>
        <v>0</v>
      </c>
      <c r="AE3064" s="51">
        <f t="shared" si="603"/>
        <v>0</v>
      </c>
      <c r="AF3064" s="51">
        <f>IF(C3064=A_Stammdaten!$B$12,D_SAV!$U3064-D_SAV!$AG3064,HLOOKUP(A_Stammdaten!$B$12-1,$AH$4:$AN$4004,ROW(C3064)-3,FALSE)-$AG3064)</f>
        <v>0</v>
      </c>
      <c r="AG3064" s="51">
        <f>HLOOKUP(A_Stammdaten!$B$12,$AH$4:$AN$4004,ROW(C3064)-3,FALSE)</f>
        <v>0</v>
      </c>
      <c r="AH3064" s="51">
        <f t="shared" si="594"/>
        <v>0</v>
      </c>
      <c r="AI3064" s="51">
        <f t="shared" si="595"/>
        <v>0</v>
      </c>
      <c r="AJ3064" s="51">
        <f t="shared" si="596"/>
        <v>0</v>
      </c>
      <c r="AK3064" s="51">
        <f t="shared" si="597"/>
        <v>0</v>
      </c>
      <c r="AL3064" s="51">
        <f t="shared" si="598"/>
        <v>0</v>
      </c>
      <c r="AM3064" s="51">
        <f t="shared" si="599"/>
        <v>0</v>
      </c>
      <c r="AN3064" s="51">
        <f t="shared" si="600"/>
        <v>0</v>
      </c>
    </row>
    <row r="3065" spans="1:40" x14ac:dyDescent="0.25">
      <c r="A3065" s="17"/>
      <c r="B3065" s="17"/>
      <c r="C3065" s="35"/>
      <c r="D3065" s="17"/>
      <c r="E3065" s="17"/>
      <c r="F3065" s="17"/>
      <c r="G3065" s="62">
        <f t="shared" si="601"/>
        <v>0</v>
      </c>
      <c r="H3065" s="17"/>
      <c r="I3065" s="17"/>
      <c r="J3065" s="17"/>
      <c r="K3065" s="17"/>
      <c r="L3065" s="17"/>
      <c r="M3065" s="17"/>
      <c r="N3065" s="17"/>
      <c r="O3065" s="17"/>
      <c r="P3065" s="115"/>
      <c r="Q3065" s="62">
        <f>IF(C3065&gt;A_Stammdaten!$B$12,0,SUM(G3065,H3065,J3065,K3065,M3065,N3065)-SUM(I3065,L3065,O3065,P3065))</f>
        <v>0</v>
      </c>
      <c r="R3065" s="17"/>
      <c r="S3065" s="17"/>
      <c r="T3065" s="17"/>
      <c r="U3065" s="62">
        <f t="shared" si="593"/>
        <v>0</v>
      </c>
      <c r="V3065" s="63">
        <f>IF(ISBLANK($B3065),0,VLOOKUP($B3065,Listen!$A$2:$C$45,2,FALSE))</f>
        <v>0</v>
      </c>
      <c r="W3065" s="63">
        <f>IF(ISBLANK($B3065),0,VLOOKUP($B3065,Listen!$A$2:$C$45,3,FALSE))</f>
        <v>0</v>
      </c>
      <c r="X3065" s="49">
        <f t="shared" si="592"/>
        <v>0</v>
      </c>
      <c r="Y3065" s="49">
        <f t="shared" si="604"/>
        <v>0</v>
      </c>
      <c r="Z3065" s="49">
        <f t="shared" si="604"/>
        <v>0</v>
      </c>
      <c r="AA3065" s="49">
        <f t="shared" si="604"/>
        <v>0</v>
      </c>
      <c r="AB3065" s="49">
        <f t="shared" si="604"/>
        <v>0</v>
      </c>
      <c r="AC3065" s="49">
        <f t="shared" si="604"/>
        <v>0</v>
      </c>
      <c r="AD3065" s="49">
        <f t="shared" si="604"/>
        <v>0</v>
      </c>
      <c r="AE3065" s="51">
        <f t="shared" si="603"/>
        <v>0</v>
      </c>
      <c r="AF3065" s="51">
        <f>IF(C3065=A_Stammdaten!$B$12,D_SAV!$U3065-D_SAV!$AG3065,HLOOKUP(A_Stammdaten!$B$12-1,$AH$4:$AN$4004,ROW(C3065)-3,FALSE)-$AG3065)</f>
        <v>0</v>
      </c>
      <c r="AG3065" s="51">
        <f>HLOOKUP(A_Stammdaten!$B$12,$AH$4:$AN$4004,ROW(C3065)-3,FALSE)</f>
        <v>0</v>
      </c>
      <c r="AH3065" s="51">
        <f t="shared" si="594"/>
        <v>0</v>
      </c>
      <c r="AI3065" s="51">
        <f t="shared" si="595"/>
        <v>0</v>
      </c>
      <c r="AJ3065" s="51">
        <f t="shared" si="596"/>
        <v>0</v>
      </c>
      <c r="AK3065" s="51">
        <f t="shared" si="597"/>
        <v>0</v>
      </c>
      <c r="AL3065" s="51">
        <f t="shared" si="598"/>
        <v>0</v>
      </c>
      <c r="AM3065" s="51">
        <f t="shared" si="599"/>
        <v>0</v>
      </c>
      <c r="AN3065" s="51">
        <f t="shared" si="600"/>
        <v>0</v>
      </c>
    </row>
    <row r="3066" spans="1:40" x14ac:dyDescent="0.25">
      <c r="A3066" s="17"/>
      <c r="B3066" s="17"/>
      <c r="C3066" s="35"/>
      <c r="D3066" s="17"/>
      <c r="E3066" s="17"/>
      <c r="F3066" s="17"/>
      <c r="G3066" s="62">
        <f t="shared" si="601"/>
        <v>0</v>
      </c>
      <c r="H3066" s="17"/>
      <c r="I3066" s="17"/>
      <c r="J3066" s="17"/>
      <c r="K3066" s="17"/>
      <c r="L3066" s="17"/>
      <c r="M3066" s="17"/>
      <c r="N3066" s="17"/>
      <c r="O3066" s="17"/>
      <c r="P3066" s="115"/>
      <c r="Q3066" s="62">
        <f>IF(C3066&gt;A_Stammdaten!$B$12,0,SUM(G3066,H3066,J3066,K3066,M3066,N3066)-SUM(I3066,L3066,O3066,P3066))</f>
        <v>0</v>
      </c>
      <c r="R3066" s="17"/>
      <c r="S3066" s="17"/>
      <c r="T3066" s="17"/>
      <c r="U3066" s="62">
        <f t="shared" si="593"/>
        <v>0</v>
      </c>
      <c r="V3066" s="63">
        <f>IF(ISBLANK($B3066),0,VLOOKUP($B3066,Listen!$A$2:$C$45,2,FALSE))</f>
        <v>0</v>
      </c>
      <c r="W3066" s="63">
        <f>IF(ISBLANK($B3066),0,VLOOKUP($B3066,Listen!$A$2:$C$45,3,FALSE))</f>
        <v>0</v>
      </c>
      <c r="X3066" s="49">
        <f t="shared" si="592"/>
        <v>0</v>
      </c>
      <c r="Y3066" s="49">
        <f t="shared" si="604"/>
        <v>0</v>
      </c>
      <c r="Z3066" s="49">
        <f t="shared" si="604"/>
        <v>0</v>
      </c>
      <c r="AA3066" s="49">
        <f t="shared" si="604"/>
        <v>0</v>
      </c>
      <c r="AB3066" s="49">
        <f t="shared" si="604"/>
        <v>0</v>
      </c>
      <c r="AC3066" s="49">
        <f t="shared" si="604"/>
        <v>0</v>
      </c>
      <c r="AD3066" s="49">
        <f t="shared" si="604"/>
        <v>0</v>
      </c>
      <c r="AE3066" s="51">
        <f t="shared" si="603"/>
        <v>0</v>
      </c>
      <c r="AF3066" s="51">
        <f>IF(C3066=A_Stammdaten!$B$12,D_SAV!$U3066-D_SAV!$AG3066,HLOOKUP(A_Stammdaten!$B$12-1,$AH$4:$AN$4004,ROW(C3066)-3,FALSE)-$AG3066)</f>
        <v>0</v>
      </c>
      <c r="AG3066" s="51">
        <f>HLOOKUP(A_Stammdaten!$B$12,$AH$4:$AN$4004,ROW(C3066)-3,FALSE)</f>
        <v>0</v>
      </c>
      <c r="AH3066" s="51">
        <f t="shared" si="594"/>
        <v>0</v>
      </c>
      <c r="AI3066" s="51">
        <f t="shared" si="595"/>
        <v>0</v>
      </c>
      <c r="AJ3066" s="51">
        <f t="shared" si="596"/>
        <v>0</v>
      </c>
      <c r="AK3066" s="51">
        <f t="shared" si="597"/>
        <v>0</v>
      </c>
      <c r="AL3066" s="51">
        <f t="shared" si="598"/>
        <v>0</v>
      </c>
      <c r="AM3066" s="51">
        <f t="shared" si="599"/>
        <v>0</v>
      </c>
      <c r="AN3066" s="51">
        <f t="shared" si="600"/>
        <v>0</v>
      </c>
    </row>
    <row r="3067" spans="1:40" x14ac:dyDescent="0.25">
      <c r="A3067" s="17"/>
      <c r="B3067" s="17"/>
      <c r="C3067" s="35"/>
      <c r="D3067" s="17"/>
      <c r="E3067" s="17"/>
      <c r="F3067" s="17"/>
      <c r="G3067" s="62">
        <f t="shared" si="601"/>
        <v>0</v>
      </c>
      <c r="H3067" s="17"/>
      <c r="I3067" s="17"/>
      <c r="J3067" s="17"/>
      <c r="K3067" s="17"/>
      <c r="L3067" s="17"/>
      <c r="M3067" s="17"/>
      <c r="N3067" s="17"/>
      <c r="O3067" s="17"/>
      <c r="P3067" s="115"/>
      <c r="Q3067" s="62">
        <f>IF(C3067&gt;A_Stammdaten!$B$12,0,SUM(G3067,H3067,J3067,K3067,M3067,N3067)-SUM(I3067,L3067,O3067,P3067))</f>
        <v>0</v>
      </c>
      <c r="R3067" s="17"/>
      <c r="S3067" s="17"/>
      <c r="T3067" s="17"/>
      <c r="U3067" s="62">
        <f t="shared" si="593"/>
        <v>0</v>
      </c>
      <c r="V3067" s="63">
        <f>IF(ISBLANK($B3067),0,VLOOKUP($B3067,Listen!$A$2:$C$45,2,FALSE))</f>
        <v>0</v>
      </c>
      <c r="W3067" s="63">
        <f>IF(ISBLANK($B3067),0,VLOOKUP($B3067,Listen!$A$2:$C$45,3,FALSE))</f>
        <v>0</v>
      </c>
      <c r="X3067" s="49">
        <f t="shared" si="592"/>
        <v>0</v>
      </c>
      <c r="Y3067" s="49">
        <f t="shared" si="604"/>
        <v>0</v>
      </c>
      <c r="Z3067" s="49">
        <f t="shared" si="604"/>
        <v>0</v>
      </c>
      <c r="AA3067" s="49">
        <f t="shared" si="604"/>
        <v>0</v>
      </c>
      <c r="AB3067" s="49">
        <f t="shared" si="604"/>
        <v>0</v>
      </c>
      <c r="AC3067" s="49">
        <f t="shared" si="604"/>
        <v>0</v>
      </c>
      <c r="AD3067" s="49">
        <f t="shared" si="604"/>
        <v>0</v>
      </c>
      <c r="AE3067" s="51">
        <f t="shared" si="603"/>
        <v>0</v>
      </c>
      <c r="AF3067" s="51">
        <f>IF(C3067=A_Stammdaten!$B$12,D_SAV!$U3067-D_SAV!$AG3067,HLOOKUP(A_Stammdaten!$B$12-1,$AH$4:$AN$4004,ROW(C3067)-3,FALSE)-$AG3067)</f>
        <v>0</v>
      </c>
      <c r="AG3067" s="51">
        <f>HLOOKUP(A_Stammdaten!$B$12,$AH$4:$AN$4004,ROW(C3067)-3,FALSE)</f>
        <v>0</v>
      </c>
      <c r="AH3067" s="51">
        <f t="shared" si="594"/>
        <v>0</v>
      </c>
      <c r="AI3067" s="51">
        <f t="shared" si="595"/>
        <v>0</v>
      </c>
      <c r="AJ3067" s="51">
        <f t="shared" si="596"/>
        <v>0</v>
      </c>
      <c r="AK3067" s="51">
        <f t="shared" si="597"/>
        <v>0</v>
      </c>
      <c r="AL3067" s="51">
        <f t="shared" si="598"/>
        <v>0</v>
      </c>
      <c r="AM3067" s="51">
        <f t="shared" si="599"/>
        <v>0</v>
      </c>
      <c r="AN3067" s="51">
        <f t="shared" si="600"/>
        <v>0</v>
      </c>
    </row>
    <row r="3068" spans="1:40" x14ac:dyDescent="0.25">
      <c r="A3068" s="17"/>
      <c r="B3068" s="17"/>
      <c r="C3068" s="35"/>
      <c r="D3068" s="17"/>
      <c r="E3068" s="17"/>
      <c r="F3068" s="17"/>
      <c r="G3068" s="62">
        <f t="shared" si="601"/>
        <v>0</v>
      </c>
      <c r="H3068" s="17"/>
      <c r="I3068" s="17"/>
      <c r="J3068" s="17"/>
      <c r="K3068" s="17"/>
      <c r="L3068" s="17"/>
      <c r="M3068" s="17"/>
      <c r="N3068" s="17"/>
      <c r="O3068" s="17"/>
      <c r="P3068" s="115"/>
      <c r="Q3068" s="62">
        <f>IF(C3068&gt;A_Stammdaten!$B$12,0,SUM(G3068,H3068,J3068,K3068,M3068,N3068)-SUM(I3068,L3068,O3068,P3068))</f>
        <v>0</v>
      </c>
      <c r="R3068" s="17"/>
      <c r="S3068" s="17"/>
      <c r="T3068" s="17"/>
      <c r="U3068" s="62">
        <f t="shared" si="593"/>
        <v>0</v>
      </c>
      <c r="V3068" s="63">
        <f>IF(ISBLANK($B3068),0,VLOOKUP($B3068,Listen!$A$2:$C$45,2,FALSE))</f>
        <v>0</v>
      </c>
      <c r="W3068" s="63">
        <f>IF(ISBLANK($B3068),0,VLOOKUP($B3068,Listen!$A$2:$C$45,3,FALSE))</f>
        <v>0</v>
      </c>
      <c r="X3068" s="49">
        <f t="shared" ref="X3068:X3131" si="605">$V3068</f>
        <v>0</v>
      </c>
      <c r="Y3068" s="49">
        <f t="shared" si="604"/>
        <v>0</v>
      </c>
      <c r="Z3068" s="49">
        <f t="shared" si="604"/>
        <v>0</v>
      </c>
      <c r="AA3068" s="49">
        <f t="shared" si="604"/>
        <v>0</v>
      </c>
      <c r="AB3068" s="49">
        <f t="shared" si="604"/>
        <v>0</v>
      </c>
      <c r="AC3068" s="49">
        <f t="shared" si="604"/>
        <v>0</v>
      </c>
      <c r="AD3068" s="49">
        <f t="shared" si="604"/>
        <v>0</v>
      </c>
      <c r="AE3068" s="51">
        <f t="shared" si="603"/>
        <v>0</v>
      </c>
      <c r="AF3068" s="51">
        <f>IF(C3068=A_Stammdaten!$B$12,D_SAV!$U3068-D_SAV!$AG3068,HLOOKUP(A_Stammdaten!$B$12-1,$AH$4:$AN$4004,ROW(C3068)-3,FALSE)-$AG3068)</f>
        <v>0</v>
      </c>
      <c r="AG3068" s="51">
        <f>HLOOKUP(A_Stammdaten!$B$12,$AH$4:$AN$4004,ROW(C3068)-3,FALSE)</f>
        <v>0</v>
      </c>
      <c r="AH3068" s="51">
        <f t="shared" si="594"/>
        <v>0</v>
      </c>
      <c r="AI3068" s="51">
        <f t="shared" si="595"/>
        <v>0</v>
      </c>
      <c r="AJ3068" s="51">
        <f t="shared" si="596"/>
        <v>0</v>
      </c>
      <c r="AK3068" s="51">
        <f t="shared" si="597"/>
        <v>0</v>
      </c>
      <c r="AL3068" s="51">
        <f t="shared" si="598"/>
        <v>0</v>
      </c>
      <c r="AM3068" s="51">
        <f t="shared" si="599"/>
        <v>0</v>
      </c>
      <c r="AN3068" s="51">
        <f t="shared" si="600"/>
        <v>0</v>
      </c>
    </row>
    <row r="3069" spans="1:40" x14ac:dyDescent="0.25">
      <c r="A3069" s="17"/>
      <c r="B3069" s="17"/>
      <c r="C3069" s="35"/>
      <c r="D3069" s="17"/>
      <c r="E3069" s="17"/>
      <c r="F3069" s="17"/>
      <c r="G3069" s="62">
        <f t="shared" si="601"/>
        <v>0</v>
      </c>
      <c r="H3069" s="17"/>
      <c r="I3069" s="17"/>
      <c r="J3069" s="17"/>
      <c r="K3069" s="17"/>
      <c r="L3069" s="17"/>
      <c r="M3069" s="17"/>
      <c r="N3069" s="17"/>
      <c r="O3069" s="17"/>
      <c r="P3069" s="115"/>
      <c r="Q3069" s="62">
        <f>IF(C3069&gt;A_Stammdaten!$B$12,0,SUM(G3069,H3069,J3069,K3069,M3069,N3069)-SUM(I3069,L3069,O3069,P3069))</f>
        <v>0</v>
      </c>
      <c r="R3069" s="17"/>
      <c r="S3069" s="17"/>
      <c r="T3069" s="17"/>
      <c r="U3069" s="62">
        <f t="shared" si="593"/>
        <v>0</v>
      </c>
      <c r="V3069" s="63">
        <f>IF(ISBLANK($B3069),0,VLOOKUP($B3069,Listen!$A$2:$C$45,2,FALSE))</f>
        <v>0</v>
      </c>
      <c r="W3069" s="63">
        <f>IF(ISBLANK($B3069),0,VLOOKUP($B3069,Listen!$A$2:$C$45,3,FALSE))</f>
        <v>0</v>
      </c>
      <c r="X3069" s="49">
        <f t="shared" si="605"/>
        <v>0</v>
      </c>
      <c r="Y3069" s="49">
        <f t="shared" si="604"/>
        <v>0</v>
      </c>
      <c r="Z3069" s="49">
        <f t="shared" si="604"/>
        <v>0</v>
      </c>
      <c r="AA3069" s="49">
        <f t="shared" si="604"/>
        <v>0</v>
      </c>
      <c r="AB3069" s="49">
        <f t="shared" si="604"/>
        <v>0</v>
      </c>
      <c r="AC3069" s="49">
        <f t="shared" si="604"/>
        <v>0</v>
      </c>
      <c r="AD3069" s="49">
        <f t="shared" si="604"/>
        <v>0</v>
      </c>
      <c r="AE3069" s="51">
        <f t="shared" si="603"/>
        <v>0</v>
      </c>
      <c r="AF3069" s="51">
        <f>IF(C3069=A_Stammdaten!$B$12,D_SAV!$U3069-D_SAV!$AG3069,HLOOKUP(A_Stammdaten!$B$12-1,$AH$4:$AN$4004,ROW(C3069)-3,FALSE)-$AG3069)</f>
        <v>0</v>
      </c>
      <c r="AG3069" s="51">
        <f>HLOOKUP(A_Stammdaten!$B$12,$AH$4:$AN$4004,ROW(C3069)-3,FALSE)</f>
        <v>0</v>
      </c>
      <c r="AH3069" s="51">
        <f t="shared" si="594"/>
        <v>0</v>
      </c>
      <c r="AI3069" s="51">
        <f t="shared" si="595"/>
        <v>0</v>
      </c>
      <c r="AJ3069" s="51">
        <f t="shared" si="596"/>
        <v>0</v>
      </c>
      <c r="AK3069" s="51">
        <f t="shared" si="597"/>
        <v>0</v>
      </c>
      <c r="AL3069" s="51">
        <f t="shared" si="598"/>
        <v>0</v>
      </c>
      <c r="AM3069" s="51">
        <f t="shared" si="599"/>
        <v>0</v>
      </c>
      <c r="AN3069" s="51">
        <f t="shared" si="600"/>
        <v>0</v>
      </c>
    </row>
    <row r="3070" spans="1:40" x14ac:dyDescent="0.25">
      <c r="A3070" s="17"/>
      <c r="B3070" s="17"/>
      <c r="C3070" s="35"/>
      <c r="D3070" s="17"/>
      <c r="E3070" s="17"/>
      <c r="F3070" s="17"/>
      <c r="G3070" s="62">
        <f t="shared" si="601"/>
        <v>0</v>
      </c>
      <c r="H3070" s="17"/>
      <c r="I3070" s="17"/>
      <c r="J3070" s="17"/>
      <c r="K3070" s="17"/>
      <c r="L3070" s="17"/>
      <c r="M3070" s="17"/>
      <c r="N3070" s="17"/>
      <c r="O3070" s="17"/>
      <c r="P3070" s="115"/>
      <c r="Q3070" s="62">
        <f>IF(C3070&gt;A_Stammdaten!$B$12,0,SUM(G3070,H3070,J3070,K3070,M3070,N3070)-SUM(I3070,L3070,O3070,P3070))</f>
        <v>0</v>
      </c>
      <c r="R3070" s="17"/>
      <c r="S3070" s="17"/>
      <c r="T3070" s="17"/>
      <c r="U3070" s="62">
        <f t="shared" si="593"/>
        <v>0</v>
      </c>
      <c r="V3070" s="63">
        <f>IF(ISBLANK($B3070),0,VLOOKUP($B3070,Listen!$A$2:$C$45,2,FALSE))</f>
        <v>0</v>
      </c>
      <c r="W3070" s="63">
        <f>IF(ISBLANK($B3070),0,VLOOKUP($B3070,Listen!$A$2:$C$45,3,FALSE))</f>
        <v>0</v>
      </c>
      <c r="X3070" s="49">
        <f t="shared" si="605"/>
        <v>0</v>
      </c>
      <c r="Y3070" s="49">
        <f t="shared" si="604"/>
        <v>0</v>
      </c>
      <c r="Z3070" s="49">
        <f t="shared" si="604"/>
        <v>0</v>
      </c>
      <c r="AA3070" s="49">
        <f t="shared" si="604"/>
        <v>0</v>
      </c>
      <c r="AB3070" s="49">
        <f t="shared" si="604"/>
        <v>0</v>
      </c>
      <c r="AC3070" s="49">
        <f t="shared" si="604"/>
        <v>0</v>
      </c>
      <c r="AD3070" s="49">
        <f t="shared" si="604"/>
        <v>0</v>
      </c>
      <c r="AE3070" s="51">
        <f t="shared" si="603"/>
        <v>0</v>
      </c>
      <c r="AF3070" s="51">
        <f>IF(C3070=A_Stammdaten!$B$12,D_SAV!$U3070-D_SAV!$AG3070,HLOOKUP(A_Stammdaten!$B$12-1,$AH$4:$AN$4004,ROW(C3070)-3,FALSE)-$AG3070)</f>
        <v>0</v>
      </c>
      <c r="AG3070" s="51">
        <f>HLOOKUP(A_Stammdaten!$B$12,$AH$4:$AN$4004,ROW(C3070)-3,FALSE)</f>
        <v>0</v>
      </c>
      <c r="AH3070" s="51">
        <f t="shared" si="594"/>
        <v>0</v>
      </c>
      <c r="AI3070" s="51">
        <f t="shared" si="595"/>
        <v>0</v>
      </c>
      <c r="AJ3070" s="51">
        <f t="shared" si="596"/>
        <v>0</v>
      </c>
      <c r="AK3070" s="51">
        <f t="shared" si="597"/>
        <v>0</v>
      </c>
      <c r="AL3070" s="51">
        <f t="shared" si="598"/>
        <v>0</v>
      </c>
      <c r="AM3070" s="51">
        <f t="shared" si="599"/>
        <v>0</v>
      </c>
      <c r="AN3070" s="51">
        <f t="shared" si="600"/>
        <v>0</v>
      </c>
    </row>
    <row r="3071" spans="1:40" x14ac:dyDescent="0.25">
      <c r="A3071" s="17"/>
      <c r="B3071" s="17"/>
      <c r="C3071" s="35"/>
      <c r="D3071" s="17"/>
      <c r="E3071" s="17"/>
      <c r="F3071" s="17"/>
      <c r="G3071" s="62">
        <f t="shared" si="601"/>
        <v>0</v>
      </c>
      <c r="H3071" s="17"/>
      <c r="I3071" s="17"/>
      <c r="J3071" s="17"/>
      <c r="K3071" s="17"/>
      <c r="L3071" s="17"/>
      <c r="M3071" s="17"/>
      <c r="N3071" s="17"/>
      <c r="O3071" s="17"/>
      <c r="P3071" s="115"/>
      <c r="Q3071" s="62">
        <f>IF(C3071&gt;A_Stammdaten!$B$12,0,SUM(G3071,H3071,J3071,K3071,M3071,N3071)-SUM(I3071,L3071,O3071,P3071))</f>
        <v>0</v>
      </c>
      <c r="R3071" s="17"/>
      <c r="S3071" s="17"/>
      <c r="T3071" s="17"/>
      <c r="U3071" s="62">
        <f t="shared" si="593"/>
        <v>0</v>
      </c>
      <c r="V3071" s="63">
        <f>IF(ISBLANK($B3071),0,VLOOKUP($B3071,Listen!$A$2:$C$45,2,FALSE))</f>
        <v>0</v>
      </c>
      <c r="W3071" s="63">
        <f>IF(ISBLANK($B3071),0,VLOOKUP($B3071,Listen!$A$2:$C$45,3,FALSE))</f>
        <v>0</v>
      </c>
      <c r="X3071" s="49">
        <f t="shared" si="605"/>
        <v>0</v>
      </c>
      <c r="Y3071" s="49">
        <f t="shared" si="604"/>
        <v>0</v>
      </c>
      <c r="Z3071" s="49">
        <f t="shared" si="604"/>
        <v>0</v>
      </c>
      <c r="AA3071" s="49">
        <f t="shared" si="604"/>
        <v>0</v>
      </c>
      <c r="AB3071" s="49">
        <f t="shared" si="604"/>
        <v>0</v>
      </c>
      <c r="AC3071" s="49">
        <f t="shared" si="604"/>
        <v>0</v>
      </c>
      <c r="AD3071" s="49">
        <f t="shared" si="604"/>
        <v>0</v>
      </c>
      <c r="AE3071" s="51">
        <f t="shared" si="603"/>
        <v>0</v>
      </c>
      <c r="AF3071" s="51">
        <f>IF(C3071=A_Stammdaten!$B$12,D_SAV!$U3071-D_SAV!$AG3071,HLOOKUP(A_Stammdaten!$B$12-1,$AH$4:$AN$4004,ROW(C3071)-3,FALSE)-$AG3071)</f>
        <v>0</v>
      </c>
      <c r="AG3071" s="51">
        <f>HLOOKUP(A_Stammdaten!$B$12,$AH$4:$AN$4004,ROW(C3071)-3,FALSE)</f>
        <v>0</v>
      </c>
      <c r="AH3071" s="51">
        <f t="shared" si="594"/>
        <v>0</v>
      </c>
      <c r="AI3071" s="51">
        <f t="shared" si="595"/>
        <v>0</v>
      </c>
      <c r="AJ3071" s="51">
        <f t="shared" si="596"/>
        <v>0</v>
      </c>
      <c r="AK3071" s="51">
        <f t="shared" si="597"/>
        <v>0</v>
      </c>
      <c r="AL3071" s="51">
        <f t="shared" si="598"/>
        <v>0</v>
      </c>
      <c r="AM3071" s="51">
        <f t="shared" si="599"/>
        <v>0</v>
      </c>
      <c r="AN3071" s="51">
        <f t="shared" si="600"/>
        <v>0</v>
      </c>
    </row>
    <row r="3072" spans="1:40" x14ac:dyDescent="0.25">
      <c r="A3072" s="17"/>
      <c r="B3072" s="17"/>
      <c r="C3072" s="35"/>
      <c r="D3072" s="17"/>
      <c r="E3072" s="17"/>
      <c r="F3072" s="17"/>
      <c r="G3072" s="62">
        <f t="shared" si="601"/>
        <v>0</v>
      </c>
      <c r="H3072" s="17"/>
      <c r="I3072" s="17"/>
      <c r="J3072" s="17"/>
      <c r="K3072" s="17"/>
      <c r="L3072" s="17"/>
      <c r="M3072" s="17"/>
      <c r="N3072" s="17"/>
      <c r="O3072" s="17"/>
      <c r="P3072" s="115"/>
      <c r="Q3072" s="62">
        <f>IF(C3072&gt;A_Stammdaten!$B$12,0,SUM(G3072,H3072,J3072,K3072,M3072,N3072)-SUM(I3072,L3072,O3072,P3072))</f>
        <v>0</v>
      </c>
      <c r="R3072" s="17"/>
      <c r="S3072" s="17"/>
      <c r="T3072" s="17"/>
      <c r="U3072" s="62">
        <f t="shared" si="593"/>
        <v>0</v>
      </c>
      <c r="V3072" s="63">
        <f>IF(ISBLANK($B3072),0,VLOOKUP($B3072,Listen!$A$2:$C$45,2,FALSE))</f>
        <v>0</v>
      </c>
      <c r="W3072" s="63">
        <f>IF(ISBLANK($B3072),0,VLOOKUP($B3072,Listen!$A$2:$C$45,3,FALSE))</f>
        <v>0</v>
      </c>
      <c r="X3072" s="49">
        <f t="shared" si="605"/>
        <v>0</v>
      </c>
      <c r="Y3072" s="49">
        <f t="shared" si="604"/>
        <v>0</v>
      </c>
      <c r="Z3072" s="49">
        <f t="shared" si="604"/>
        <v>0</v>
      </c>
      <c r="AA3072" s="49">
        <f t="shared" si="604"/>
        <v>0</v>
      </c>
      <c r="AB3072" s="49">
        <f t="shared" si="604"/>
        <v>0</v>
      </c>
      <c r="AC3072" s="49">
        <f t="shared" si="604"/>
        <v>0</v>
      </c>
      <c r="AD3072" s="49">
        <f t="shared" si="604"/>
        <v>0</v>
      </c>
      <c r="AE3072" s="51">
        <f t="shared" si="603"/>
        <v>0</v>
      </c>
      <c r="AF3072" s="51">
        <f>IF(C3072=A_Stammdaten!$B$12,D_SAV!$U3072-D_SAV!$AG3072,HLOOKUP(A_Stammdaten!$B$12-1,$AH$4:$AN$4004,ROW(C3072)-3,FALSE)-$AG3072)</f>
        <v>0</v>
      </c>
      <c r="AG3072" s="51">
        <f>HLOOKUP(A_Stammdaten!$B$12,$AH$4:$AN$4004,ROW(C3072)-3,FALSE)</f>
        <v>0</v>
      </c>
      <c r="AH3072" s="51">
        <f t="shared" si="594"/>
        <v>0</v>
      </c>
      <c r="AI3072" s="51">
        <f t="shared" si="595"/>
        <v>0</v>
      </c>
      <c r="AJ3072" s="51">
        <f t="shared" si="596"/>
        <v>0</v>
      </c>
      <c r="AK3072" s="51">
        <f t="shared" si="597"/>
        <v>0</v>
      </c>
      <c r="AL3072" s="51">
        <f t="shared" si="598"/>
        <v>0</v>
      </c>
      <c r="AM3072" s="51">
        <f t="shared" si="599"/>
        <v>0</v>
      </c>
      <c r="AN3072" s="51">
        <f t="shared" si="600"/>
        <v>0</v>
      </c>
    </row>
    <row r="3073" spans="1:40" x14ac:dyDescent="0.25">
      <c r="A3073" s="17"/>
      <c r="B3073" s="17"/>
      <c r="C3073" s="35"/>
      <c r="D3073" s="17"/>
      <c r="E3073" s="17"/>
      <c r="F3073" s="17"/>
      <c r="G3073" s="62">
        <f t="shared" si="601"/>
        <v>0</v>
      </c>
      <c r="H3073" s="17"/>
      <c r="I3073" s="17"/>
      <c r="J3073" s="17"/>
      <c r="K3073" s="17"/>
      <c r="L3073" s="17"/>
      <c r="M3073" s="17"/>
      <c r="N3073" s="17"/>
      <c r="O3073" s="17"/>
      <c r="P3073" s="115"/>
      <c r="Q3073" s="62">
        <f>IF(C3073&gt;A_Stammdaten!$B$12,0,SUM(G3073,H3073,J3073,K3073,M3073,N3073)-SUM(I3073,L3073,O3073,P3073))</f>
        <v>0</v>
      </c>
      <c r="R3073" s="17"/>
      <c r="S3073" s="17"/>
      <c r="T3073" s="17"/>
      <c r="U3073" s="62">
        <f t="shared" si="593"/>
        <v>0</v>
      </c>
      <c r="V3073" s="63">
        <f>IF(ISBLANK($B3073),0,VLOOKUP($B3073,Listen!$A$2:$C$45,2,FALSE))</f>
        <v>0</v>
      </c>
      <c r="W3073" s="63">
        <f>IF(ISBLANK($B3073),0,VLOOKUP($B3073,Listen!$A$2:$C$45,3,FALSE))</f>
        <v>0</v>
      </c>
      <c r="X3073" s="49">
        <f t="shared" si="605"/>
        <v>0</v>
      </c>
      <c r="Y3073" s="49">
        <f t="shared" si="604"/>
        <v>0</v>
      </c>
      <c r="Z3073" s="49">
        <f t="shared" si="604"/>
        <v>0</v>
      </c>
      <c r="AA3073" s="49">
        <f t="shared" si="604"/>
        <v>0</v>
      </c>
      <c r="AB3073" s="49">
        <f t="shared" si="604"/>
        <v>0</v>
      </c>
      <c r="AC3073" s="49">
        <f t="shared" si="604"/>
        <v>0</v>
      </c>
      <c r="AD3073" s="49">
        <f t="shared" si="604"/>
        <v>0</v>
      </c>
      <c r="AE3073" s="51">
        <f t="shared" si="603"/>
        <v>0</v>
      </c>
      <c r="AF3073" s="51">
        <f>IF(C3073=A_Stammdaten!$B$12,D_SAV!$U3073-D_SAV!$AG3073,HLOOKUP(A_Stammdaten!$B$12-1,$AH$4:$AN$4004,ROW(C3073)-3,FALSE)-$AG3073)</f>
        <v>0</v>
      </c>
      <c r="AG3073" s="51">
        <f>HLOOKUP(A_Stammdaten!$B$12,$AH$4:$AN$4004,ROW(C3073)-3,FALSE)</f>
        <v>0</v>
      </c>
      <c r="AH3073" s="51">
        <f t="shared" si="594"/>
        <v>0</v>
      </c>
      <c r="AI3073" s="51">
        <f t="shared" si="595"/>
        <v>0</v>
      </c>
      <c r="AJ3073" s="51">
        <f t="shared" si="596"/>
        <v>0</v>
      </c>
      <c r="AK3073" s="51">
        <f t="shared" si="597"/>
        <v>0</v>
      </c>
      <c r="AL3073" s="51">
        <f t="shared" si="598"/>
        <v>0</v>
      </c>
      <c r="AM3073" s="51">
        <f t="shared" si="599"/>
        <v>0</v>
      </c>
      <c r="AN3073" s="51">
        <f t="shared" si="600"/>
        <v>0</v>
      </c>
    </row>
    <row r="3074" spans="1:40" x14ac:dyDescent="0.25">
      <c r="A3074" s="17"/>
      <c r="B3074" s="17"/>
      <c r="C3074" s="35"/>
      <c r="D3074" s="17"/>
      <c r="E3074" s="17"/>
      <c r="F3074" s="17"/>
      <c r="G3074" s="62">
        <f t="shared" si="601"/>
        <v>0</v>
      </c>
      <c r="H3074" s="17"/>
      <c r="I3074" s="17"/>
      <c r="J3074" s="17"/>
      <c r="K3074" s="17"/>
      <c r="L3074" s="17"/>
      <c r="M3074" s="17"/>
      <c r="N3074" s="17"/>
      <c r="O3074" s="17"/>
      <c r="P3074" s="115"/>
      <c r="Q3074" s="62">
        <f>IF(C3074&gt;A_Stammdaten!$B$12,0,SUM(G3074,H3074,J3074,K3074,M3074,N3074)-SUM(I3074,L3074,O3074,P3074))</f>
        <v>0</v>
      </c>
      <c r="R3074" s="17"/>
      <c r="S3074" s="17"/>
      <c r="T3074" s="17"/>
      <c r="U3074" s="62">
        <f t="shared" si="593"/>
        <v>0</v>
      </c>
      <c r="V3074" s="63">
        <f>IF(ISBLANK($B3074),0,VLOOKUP($B3074,Listen!$A$2:$C$45,2,FALSE))</f>
        <v>0</v>
      </c>
      <c r="W3074" s="63">
        <f>IF(ISBLANK($B3074),0,VLOOKUP($B3074,Listen!$A$2:$C$45,3,FALSE))</f>
        <v>0</v>
      </c>
      <c r="X3074" s="49">
        <f t="shared" si="605"/>
        <v>0</v>
      </c>
      <c r="Y3074" s="49">
        <f t="shared" si="604"/>
        <v>0</v>
      </c>
      <c r="Z3074" s="49">
        <f t="shared" si="604"/>
        <v>0</v>
      </c>
      <c r="AA3074" s="49">
        <f t="shared" si="604"/>
        <v>0</v>
      </c>
      <c r="AB3074" s="49">
        <f t="shared" si="604"/>
        <v>0</v>
      </c>
      <c r="AC3074" s="49">
        <f t="shared" si="604"/>
        <v>0</v>
      </c>
      <c r="AD3074" s="49">
        <f t="shared" si="604"/>
        <v>0</v>
      </c>
      <c r="AE3074" s="51">
        <f t="shared" si="603"/>
        <v>0</v>
      </c>
      <c r="AF3074" s="51">
        <f>IF(C3074=A_Stammdaten!$B$12,D_SAV!$U3074-D_SAV!$AG3074,HLOOKUP(A_Stammdaten!$B$12-1,$AH$4:$AN$4004,ROW(C3074)-3,FALSE)-$AG3074)</f>
        <v>0</v>
      </c>
      <c r="AG3074" s="51">
        <f>HLOOKUP(A_Stammdaten!$B$12,$AH$4:$AN$4004,ROW(C3074)-3,FALSE)</f>
        <v>0</v>
      </c>
      <c r="AH3074" s="51">
        <f t="shared" si="594"/>
        <v>0</v>
      </c>
      <c r="AI3074" s="51">
        <f t="shared" si="595"/>
        <v>0</v>
      </c>
      <c r="AJ3074" s="51">
        <f t="shared" si="596"/>
        <v>0</v>
      </c>
      <c r="AK3074" s="51">
        <f t="shared" si="597"/>
        <v>0</v>
      </c>
      <c r="AL3074" s="51">
        <f t="shared" si="598"/>
        <v>0</v>
      </c>
      <c r="AM3074" s="51">
        <f t="shared" si="599"/>
        <v>0</v>
      </c>
      <c r="AN3074" s="51">
        <f t="shared" si="600"/>
        <v>0</v>
      </c>
    </row>
    <row r="3075" spans="1:40" x14ac:dyDescent="0.25">
      <c r="A3075" s="17"/>
      <c r="B3075" s="17"/>
      <c r="C3075" s="35"/>
      <c r="D3075" s="17"/>
      <c r="E3075" s="17"/>
      <c r="F3075" s="17"/>
      <c r="G3075" s="62">
        <f t="shared" si="601"/>
        <v>0</v>
      </c>
      <c r="H3075" s="17"/>
      <c r="I3075" s="17"/>
      <c r="J3075" s="17"/>
      <c r="K3075" s="17"/>
      <c r="L3075" s="17"/>
      <c r="M3075" s="17"/>
      <c r="N3075" s="17"/>
      <c r="O3075" s="17"/>
      <c r="P3075" s="115"/>
      <c r="Q3075" s="62">
        <f>IF(C3075&gt;A_Stammdaten!$B$12,0,SUM(G3075,H3075,J3075,K3075,M3075,N3075)-SUM(I3075,L3075,O3075,P3075))</f>
        <v>0</v>
      </c>
      <c r="R3075" s="17"/>
      <c r="S3075" s="17"/>
      <c r="T3075" s="17"/>
      <c r="U3075" s="62">
        <f t="shared" si="593"/>
        <v>0</v>
      </c>
      <c r="V3075" s="63">
        <f>IF(ISBLANK($B3075),0,VLOOKUP($B3075,Listen!$A$2:$C$45,2,FALSE))</f>
        <v>0</v>
      </c>
      <c r="W3075" s="63">
        <f>IF(ISBLANK($B3075),0,VLOOKUP($B3075,Listen!$A$2:$C$45,3,FALSE))</f>
        <v>0</v>
      </c>
      <c r="X3075" s="49">
        <f t="shared" si="605"/>
        <v>0</v>
      </c>
      <c r="Y3075" s="49">
        <f t="shared" si="604"/>
        <v>0</v>
      </c>
      <c r="Z3075" s="49">
        <f t="shared" si="604"/>
        <v>0</v>
      </c>
      <c r="AA3075" s="49">
        <f t="shared" si="604"/>
        <v>0</v>
      </c>
      <c r="AB3075" s="49">
        <f t="shared" si="604"/>
        <v>0</v>
      </c>
      <c r="AC3075" s="49">
        <f t="shared" si="604"/>
        <v>0</v>
      </c>
      <c r="AD3075" s="49">
        <f t="shared" si="604"/>
        <v>0</v>
      </c>
      <c r="AE3075" s="51">
        <f t="shared" si="603"/>
        <v>0</v>
      </c>
      <c r="AF3075" s="51">
        <f>IF(C3075=A_Stammdaten!$B$12,D_SAV!$U3075-D_SAV!$AG3075,HLOOKUP(A_Stammdaten!$B$12-1,$AH$4:$AN$4004,ROW(C3075)-3,FALSE)-$AG3075)</f>
        <v>0</v>
      </c>
      <c r="AG3075" s="51">
        <f>HLOOKUP(A_Stammdaten!$B$12,$AH$4:$AN$4004,ROW(C3075)-3,FALSE)</f>
        <v>0</v>
      </c>
      <c r="AH3075" s="51">
        <f t="shared" si="594"/>
        <v>0</v>
      </c>
      <c r="AI3075" s="51">
        <f t="shared" si="595"/>
        <v>0</v>
      </c>
      <c r="AJ3075" s="51">
        <f t="shared" si="596"/>
        <v>0</v>
      </c>
      <c r="AK3075" s="51">
        <f t="shared" si="597"/>
        <v>0</v>
      </c>
      <c r="AL3075" s="51">
        <f t="shared" si="598"/>
        <v>0</v>
      </c>
      <c r="AM3075" s="51">
        <f t="shared" si="599"/>
        <v>0</v>
      </c>
      <c r="AN3075" s="51">
        <f t="shared" si="600"/>
        <v>0</v>
      </c>
    </row>
    <row r="3076" spans="1:40" x14ac:dyDescent="0.25">
      <c r="A3076" s="17"/>
      <c r="B3076" s="17"/>
      <c r="C3076" s="35"/>
      <c r="D3076" s="17"/>
      <c r="E3076" s="17"/>
      <c r="F3076" s="17"/>
      <c r="G3076" s="62">
        <f t="shared" si="601"/>
        <v>0</v>
      </c>
      <c r="H3076" s="17"/>
      <c r="I3076" s="17"/>
      <c r="J3076" s="17"/>
      <c r="K3076" s="17"/>
      <c r="L3076" s="17"/>
      <c r="M3076" s="17"/>
      <c r="N3076" s="17"/>
      <c r="O3076" s="17"/>
      <c r="P3076" s="115"/>
      <c r="Q3076" s="62">
        <f>IF(C3076&gt;A_Stammdaten!$B$12,0,SUM(G3076,H3076,J3076,K3076,M3076,N3076)-SUM(I3076,L3076,O3076,P3076))</f>
        <v>0</v>
      </c>
      <c r="R3076" s="17"/>
      <c r="S3076" s="17"/>
      <c r="T3076" s="17"/>
      <c r="U3076" s="62">
        <f t="shared" si="593"/>
        <v>0</v>
      </c>
      <c r="V3076" s="63">
        <f>IF(ISBLANK($B3076),0,VLOOKUP($B3076,Listen!$A$2:$C$45,2,FALSE))</f>
        <v>0</v>
      </c>
      <c r="W3076" s="63">
        <f>IF(ISBLANK($B3076),0,VLOOKUP($B3076,Listen!$A$2:$C$45,3,FALSE))</f>
        <v>0</v>
      </c>
      <c r="X3076" s="49">
        <f t="shared" si="605"/>
        <v>0</v>
      </c>
      <c r="Y3076" s="49">
        <f t="shared" si="604"/>
        <v>0</v>
      </c>
      <c r="Z3076" s="49">
        <f t="shared" si="604"/>
        <v>0</v>
      </c>
      <c r="AA3076" s="49">
        <f t="shared" si="604"/>
        <v>0</v>
      </c>
      <c r="AB3076" s="49">
        <f t="shared" si="604"/>
        <v>0</v>
      </c>
      <c r="AC3076" s="49">
        <f t="shared" si="604"/>
        <v>0</v>
      </c>
      <c r="AD3076" s="49">
        <f t="shared" si="604"/>
        <v>0</v>
      </c>
      <c r="AE3076" s="51">
        <f t="shared" si="603"/>
        <v>0</v>
      </c>
      <c r="AF3076" s="51">
        <f>IF(C3076=A_Stammdaten!$B$12,D_SAV!$U3076-D_SAV!$AG3076,HLOOKUP(A_Stammdaten!$B$12-1,$AH$4:$AN$4004,ROW(C3076)-3,FALSE)-$AG3076)</f>
        <v>0</v>
      </c>
      <c r="AG3076" s="51">
        <f>HLOOKUP(A_Stammdaten!$B$12,$AH$4:$AN$4004,ROW(C3076)-3,FALSE)</f>
        <v>0</v>
      </c>
      <c r="AH3076" s="51">
        <f t="shared" si="594"/>
        <v>0</v>
      </c>
      <c r="AI3076" s="51">
        <f t="shared" si="595"/>
        <v>0</v>
      </c>
      <c r="AJ3076" s="51">
        <f t="shared" si="596"/>
        <v>0</v>
      </c>
      <c r="AK3076" s="51">
        <f t="shared" si="597"/>
        <v>0</v>
      </c>
      <c r="AL3076" s="51">
        <f t="shared" si="598"/>
        <v>0</v>
      </c>
      <c r="AM3076" s="51">
        <f t="shared" si="599"/>
        <v>0</v>
      </c>
      <c r="AN3076" s="51">
        <f t="shared" si="600"/>
        <v>0</v>
      </c>
    </row>
    <row r="3077" spans="1:40" x14ac:dyDescent="0.25">
      <c r="A3077" s="17"/>
      <c r="B3077" s="17"/>
      <c r="C3077" s="35"/>
      <c r="D3077" s="17"/>
      <c r="E3077" s="17"/>
      <c r="F3077" s="17"/>
      <c r="G3077" s="62">
        <f t="shared" si="601"/>
        <v>0</v>
      </c>
      <c r="H3077" s="17"/>
      <c r="I3077" s="17"/>
      <c r="J3077" s="17"/>
      <c r="K3077" s="17"/>
      <c r="L3077" s="17"/>
      <c r="M3077" s="17"/>
      <c r="N3077" s="17"/>
      <c r="O3077" s="17"/>
      <c r="P3077" s="115"/>
      <c r="Q3077" s="62">
        <f>IF(C3077&gt;A_Stammdaten!$B$12,0,SUM(G3077,H3077,J3077,K3077,M3077,N3077)-SUM(I3077,L3077,O3077,P3077))</f>
        <v>0</v>
      </c>
      <c r="R3077" s="17"/>
      <c r="S3077" s="17"/>
      <c r="T3077" s="17"/>
      <c r="U3077" s="62">
        <f t="shared" ref="U3077:U3140" si="606">Q3077-SUM(R3077:T3077)</f>
        <v>0</v>
      </c>
      <c r="V3077" s="63">
        <f>IF(ISBLANK($B3077),0,VLOOKUP($B3077,Listen!$A$2:$C$45,2,FALSE))</f>
        <v>0</v>
      </c>
      <c r="W3077" s="63">
        <f>IF(ISBLANK($B3077),0,VLOOKUP($B3077,Listen!$A$2:$C$45,3,FALSE))</f>
        <v>0</v>
      </c>
      <c r="X3077" s="49">
        <f t="shared" si="605"/>
        <v>0</v>
      </c>
      <c r="Y3077" s="49">
        <f t="shared" si="604"/>
        <v>0</v>
      </c>
      <c r="Z3077" s="49">
        <f t="shared" si="604"/>
        <v>0</v>
      </c>
      <c r="AA3077" s="49">
        <f t="shared" si="604"/>
        <v>0</v>
      </c>
      <c r="AB3077" s="49">
        <f t="shared" si="604"/>
        <v>0</v>
      </c>
      <c r="AC3077" s="49">
        <f t="shared" si="604"/>
        <v>0</v>
      </c>
      <c r="AD3077" s="49">
        <f t="shared" si="604"/>
        <v>0</v>
      </c>
      <c r="AE3077" s="51">
        <f t="shared" si="603"/>
        <v>0</v>
      </c>
      <c r="AF3077" s="51">
        <f>IF(C3077=A_Stammdaten!$B$12,D_SAV!$U3077-D_SAV!$AG3077,HLOOKUP(A_Stammdaten!$B$12-1,$AH$4:$AN$4004,ROW(C3077)-3,FALSE)-$AG3077)</f>
        <v>0</v>
      </c>
      <c r="AG3077" s="51">
        <f>HLOOKUP(A_Stammdaten!$B$12,$AH$4:$AN$4004,ROW(C3077)-3,FALSE)</f>
        <v>0</v>
      </c>
      <c r="AH3077" s="51">
        <f t="shared" ref="AH3077:AH3140" si="607">IF(OR($C3077=0,$U3077=0),0,IF($C3077&lt;=AH$4,$U3077-$U3077/X3077*(AH$4-$C3077+1),0))</f>
        <v>0</v>
      </c>
      <c r="AI3077" s="51">
        <f t="shared" ref="AI3077:AI3140" si="608">IF(OR($C3077=0,$U3077=0,Y3077-(AI$4-$C3077)=0),0,IF($C3077&lt;AI$4,AH3077-AH3077/(Y3077-(AI$4-$C3077)),IF($C3077=AI$4,$U3077-$U3077/Y3077,0)))</f>
        <v>0</v>
      </c>
      <c r="AJ3077" s="51">
        <f t="shared" ref="AJ3077:AJ3140" si="609">IF(OR($C3077=0,$U3077=0,Z3077-(AJ$4-$C3077)=0),0,IF($C3077&lt;AJ$4,AI3077-AI3077/(Z3077-(AJ$4-$C3077)),IF($C3077=AJ$4,$U3077-$U3077/Z3077,0)))</f>
        <v>0</v>
      </c>
      <c r="AK3077" s="51">
        <f t="shared" ref="AK3077:AK3140" si="610">IF(OR($C3077=0,$U3077=0,AA3077-(AK$4-$C3077)=0),0,IF($C3077&lt;AK$4,AJ3077-AJ3077/(AA3077-(AK$4-$C3077)),IF($C3077=AK$4,$U3077-$U3077/AA3077,0)))</f>
        <v>0</v>
      </c>
      <c r="AL3077" s="51">
        <f t="shared" ref="AL3077:AL3140" si="611">IF(OR($C3077=0,$U3077=0,AB3077-(AL$4-$C3077)=0),0,IF($C3077&lt;AL$4,AK3077-AK3077/(AB3077-(AL$4-$C3077)),IF($C3077=AL$4,$U3077-$U3077/AB3077,0)))</f>
        <v>0</v>
      </c>
      <c r="AM3077" s="51">
        <f t="shared" ref="AM3077:AM3140" si="612">IF(OR($C3077=0,$U3077=0,AC3077-(AM$4-$C3077)=0),0,IF($C3077&lt;AM$4,AL3077-AL3077/(AC3077-(AM$4-$C3077)),IF($C3077=AM$4,$U3077-$U3077/AC3077,0)))</f>
        <v>0</v>
      </c>
      <c r="AN3077" s="51">
        <f t="shared" ref="AN3077:AN3140" si="613">IF(OR($C3077=0,$U3077=0,AD3077-(AN$4-$C3077)=0),0,IF($C3077&lt;AN$4,AM3077-AM3077/(AD3077-(AN$4-$C3077)),IF($C3077=AN$4,$U3077-$U3077/AD3077,0)))</f>
        <v>0</v>
      </c>
    </row>
    <row r="3078" spans="1:40" x14ac:dyDescent="0.25">
      <c r="A3078" s="17"/>
      <c r="B3078" s="17"/>
      <c r="C3078" s="35"/>
      <c r="D3078" s="17"/>
      <c r="E3078" s="17"/>
      <c r="F3078" s="17"/>
      <c r="G3078" s="62">
        <f t="shared" ref="G3078:G3141" si="614">D3078*E3078/100</f>
        <v>0</v>
      </c>
      <c r="H3078" s="17"/>
      <c r="I3078" s="17"/>
      <c r="J3078" s="17"/>
      <c r="K3078" s="17"/>
      <c r="L3078" s="17"/>
      <c r="M3078" s="17"/>
      <c r="N3078" s="17"/>
      <c r="O3078" s="17"/>
      <c r="P3078" s="115"/>
      <c r="Q3078" s="62">
        <f>IF(C3078&gt;A_Stammdaten!$B$12,0,SUM(G3078,H3078,J3078,K3078,M3078,N3078)-SUM(I3078,L3078,O3078,P3078))</f>
        <v>0</v>
      </c>
      <c r="R3078" s="17"/>
      <c r="S3078" s="17"/>
      <c r="T3078" s="17"/>
      <c r="U3078" s="62">
        <f t="shared" si="606"/>
        <v>0</v>
      </c>
      <c r="V3078" s="63">
        <f>IF(ISBLANK($B3078),0,VLOOKUP($B3078,Listen!$A$2:$C$45,2,FALSE))</f>
        <v>0</v>
      </c>
      <c r="W3078" s="63">
        <f>IF(ISBLANK($B3078),0,VLOOKUP($B3078,Listen!$A$2:$C$45,3,FALSE))</f>
        <v>0</v>
      </c>
      <c r="X3078" s="49">
        <f t="shared" si="605"/>
        <v>0</v>
      </c>
      <c r="Y3078" s="49">
        <f t="shared" si="604"/>
        <v>0</v>
      </c>
      <c r="Z3078" s="49">
        <f t="shared" si="604"/>
        <v>0</v>
      </c>
      <c r="AA3078" s="49">
        <f t="shared" si="604"/>
        <v>0</v>
      </c>
      <c r="AB3078" s="49">
        <f t="shared" si="604"/>
        <v>0</v>
      </c>
      <c r="AC3078" s="49">
        <f t="shared" si="604"/>
        <v>0</v>
      </c>
      <c r="AD3078" s="49">
        <f t="shared" si="604"/>
        <v>0</v>
      </c>
      <c r="AE3078" s="51">
        <f t="shared" si="603"/>
        <v>0</v>
      </c>
      <c r="AF3078" s="51">
        <f>IF(C3078=A_Stammdaten!$B$12,D_SAV!$U3078-D_SAV!$AG3078,HLOOKUP(A_Stammdaten!$B$12-1,$AH$4:$AN$4004,ROW(C3078)-3,FALSE)-$AG3078)</f>
        <v>0</v>
      </c>
      <c r="AG3078" s="51">
        <f>HLOOKUP(A_Stammdaten!$B$12,$AH$4:$AN$4004,ROW(C3078)-3,FALSE)</f>
        <v>0</v>
      </c>
      <c r="AH3078" s="51">
        <f t="shared" si="607"/>
        <v>0</v>
      </c>
      <c r="AI3078" s="51">
        <f t="shared" si="608"/>
        <v>0</v>
      </c>
      <c r="AJ3078" s="51">
        <f t="shared" si="609"/>
        <v>0</v>
      </c>
      <c r="AK3078" s="51">
        <f t="shared" si="610"/>
        <v>0</v>
      </c>
      <c r="AL3078" s="51">
        <f t="shared" si="611"/>
        <v>0</v>
      </c>
      <c r="AM3078" s="51">
        <f t="shared" si="612"/>
        <v>0</v>
      </c>
      <c r="AN3078" s="51">
        <f t="shared" si="613"/>
        <v>0</v>
      </c>
    </row>
    <row r="3079" spans="1:40" x14ac:dyDescent="0.25">
      <c r="A3079" s="17"/>
      <c r="B3079" s="17"/>
      <c r="C3079" s="35"/>
      <c r="D3079" s="17"/>
      <c r="E3079" s="17"/>
      <c r="F3079" s="17"/>
      <c r="G3079" s="62">
        <f t="shared" si="614"/>
        <v>0</v>
      </c>
      <c r="H3079" s="17"/>
      <c r="I3079" s="17"/>
      <c r="J3079" s="17"/>
      <c r="K3079" s="17"/>
      <c r="L3079" s="17"/>
      <c r="M3079" s="17"/>
      <c r="N3079" s="17"/>
      <c r="O3079" s="17"/>
      <c r="P3079" s="115"/>
      <c r="Q3079" s="62">
        <f>IF(C3079&gt;A_Stammdaten!$B$12,0,SUM(G3079,H3079,J3079,K3079,M3079,N3079)-SUM(I3079,L3079,O3079,P3079))</f>
        <v>0</v>
      </c>
      <c r="R3079" s="17"/>
      <c r="S3079" s="17"/>
      <c r="T3079" s="17"/>
      <c r="U3079" s="62">
        <f t="shared" si="606"/>
        <v>0</v>
      </c>
      <c r="V3079" s="63">
        <f>IF(ISBLANK($B3079),0,VLOOKUP($B3079,Listen!$A$2:$C$45,2,FALSE))</f>
        <v>0</v>
      </c>
      <c r="W3079" s="63">
        <f>IF(ISBLANK($B3079),0,VLOOKUP($B3079,Listen!$A$2:$C$45,3,FALSE))</f>
        <v>0</v>
      </c>
      <c r="X3079" s="49">
        <f t="shared" si="605"/>
        <v>0</v>
      </c>
      <c r="Y3079" s="49">
        <f t="shared" si="604"/>
        <v>0</v>
      </c>
      <c r="Z3079" s="49">
        <f t="shared" si="604"/>
        <v>0</v>
      </c>
      <c r="AA3079" s="49">
        <f t="shared" si="604"/>
        <v>0</v>
      </c>
      <c r="AB3079" s="49">
        <f t="shared" si="604"/>
        <v>0</v>
      </c>
      <c r="AC3079" s="49">
        <f t="shared" si="604"/>
        <v>0</v>
      </c>
      <c r="AD3079" s="49">
        <f t="shared" si="604"/>
        <v>0</v>
      </c>
      <c r="AE3079" s="51">
        <f t="shared" si="603"/>
        <v>0</v>
      </c>
      <c r="AF3079" s="51">
        <f>IF(C3079=A_Stammdaten!$B$12,D_SAV!$U3079-D_SAV!$AG3079,HLOOKUP(A_Stammdaten!$B$12-1,$AH$4:$AN$4004,ROW(C3079)-3,FALSE)-$AG3079)</f>
        <v>0</v>
      </c>
      <c r="AG3079" s="51">
        <f>HLOOKUP(A_Stammdaten!$B$12,$AH$4:$AN$4004,ROW(C3079)-3,FALSE)</f>
        <v>0</v>
      </c>
      <c r="AH3079" s="51">
        <f t="shared" si="607"/>
        <v>0</v>
      </c>
      <c r="AI3079" s="51">
        <f t="shared" si="608"/>
        <v>0</v>
      </c>
      <c r="AJ3079" s="51">
        <f t="shared" si="609"/>
        <v>0</v>
      </c>
      <c r="AK3079" s="51">
        <f t="shared" si="610"/>
        <v>0</v>
      </c>
      <c r="AL3079" s="51">
        <f t="shared" si="611"/>
        <v>0</v>
      </c>
      <c r="AM3079" s="51">
        <f t="shared" si="612"/>
        <v>0</v>
      </c>
      <c r="AN3079" s="51">
        <f t="shared" si="613"/>
        <v>0</v>
      </c>
    </row>
    <row r="3080" spans="1:40" x14ac:dyDescent="0.25">
      <c r="A3080" s="17"/>
      <c r="B3080" s="17"/>
      <c r="C3080" s="35"/>
      <c r="D3080" s="17"/>
      <c r="E3080" s="17"/>
      <c r="F3080" s="17"/>
      <c r="G3080" s="62">
        <f t="shared" si="614"/>
        <v>0</v>
      </c>
      <c r="H3080" s="17"/>
      <c r="I3080" s="17"/>
      <c r="J3080" s="17"/>
      <c r="K3080" s="17"/>
      <c r="L3080" s="17"/>
      <c r="M3080" s="17"/>
      <c r="N3080" s="17"/>
      <c r="O3080" s="17"/>
      <c r="P3080" s="115"/>
      <c r="Q3080" s="62">
        <f>IF(C3080&gt;A_Stammdaten!$B$12,0,SUM(G3080,H3080,J3080,K3080,M3080,N3080)-SUM(I3080,L3080,O3080,P3080))</f>
        <v>0</v>
      </c>
      <c r="R3080" s="17"/>
      <c r="S3080" s="17"/>
      <c r="T3080" s="17"/>
      <c r="U3080" s="62">
        <f t="shared" si="606"/>
        <v>0</v>
      </c>
      <c r="V3080" s="63">
        <f>IF(ISBLANK($B3080),0,VLOOKUP($B3080,Listen!$A$2:$C$45,2,FALSE))</f>
        <v>0</v>
      </c>
      <c r="W3080" s="63">
        <f>IF(ISBLANK($B3080),0,VLOOKUP($B3080,Listen!$A$2:$C$45,3,FALSE))</f>
        <v>0</v>
      </c>
      <c r="X3080" s="49">
        <f t="shared" si="605"/>
        <v>0</v>
      </c>
      <c r="Y3080" s="49">
        <f t="shared" si="604"/>
        <v>0</v>
      </c>
      <c r="Z3080" s="49">
        <f t="shared" si="604"/>
        <v>0</v>
      </c>
      <c r="AA3080" s="49">
        <f t="shared" si="604"/>
        <v>0</v>
      </c>
      <c r="AB3080" s="49">
        <f t="shared" si="604"/>
        <v>0</v>
      </c>
      <c r="AC3080" s="49">
        <f t="shared" si="604"/>
        <v>0</v>
      </c>
      <c r="AD3080" s="49">
        <f t="shared" si="604"/>
        <v>0</v>
      </c>
      <c r="AE3080" s="51">
        <f t="shared" si="603"/>
        <v>0</v>
      </c>
      <c r="AF3080" s="51">
        <f>IF(C3080=A_Stammdaten!$B$12,D_SAV!$U3080-D_SAV!$AG3080,HLOOKUP(A_Stammdaten!$B$12-1,$AH$4:$AN$4004,ROW(C3080)-3,FALSE)-$AG3080)</f>
        <v>0</v>
      </c>
      <c r="AG3080" s="51">
        <f>HLOOKUP(A_Stammdaten!$B$12,$AH$4:$AN$4004,ROW(C3080)-3,FALSE)</f>
        <v>0</v>
      </c>
      <c r="AH3080" s="51">
        <f t="shared" si="607"/>
        <v>0</v>
      </c>
      <c r="AI3080" s="51">
        <f t="shared" si="608"/>
        <v>0</v>
      </c>
      <c r="AJ3080" s="51">
        <f t="shared" si="609"/>
        <v>0</v>
      </c>
      <c r="AK3080" s="51">
        <f t="shared" si="610"/>
        <v>0</v>
      </c>
      <c r="AL3080" s="51">
        <f t="shared" si="611"/>
        <v>0</v>
      </c>
      <c r="AM3080" s="51">
        <f t="shared" si="612"/>
        <v>0</v>
      </c>
      <c r="AN3080" s="51">
        <f t="shared" si="613"/>
        <v>0</v>
      </c>
    </row>
    <row r="3081" spans="1:40" x14ac:dyDescent="0.25">
      <c r="A3081" s="17"/>
      <c r="B3081" s="17"/>
      <c r="C3081" s="35"/>
      <c r="D3081" s="17"/>
      <c r="E3081" s="17"/>
      <c r="F3081" s="17"/>
      <c r="G3081" s="62">
        <f t="shared" si="614"/>
        <v>0</v>
      </c>
      <c r="H3081" s="17"/>
      <c r="I3081" s="17"/>
      <c r="J3081" s="17"/>
      <c r="K3081" s="17"/>
      <c r="L3081" s="17"/>
      <c r="M3081" s="17"/>
      <c r="N3081" s="17"/>
      <c r="O3081" s="17"/>
      <c r="P3081" s="115"/>
      <c r="Q3081" s="62">
        <f>IF(C3081&gt;A_Stammdaten!$B$12,0,SUM(G3081,H3081,J3081,K3081,M3081,N3081)-SUM(I3081,L3081,O3081,P3081))</f>
        <v>0</v>
      </c>
      <c r="R3081" s="17"/>
      <c r="S3081" s="17"/>
      <c r="T3081" s="17"/>
      <c r="U3081" s="62">
        <f t="shared" si="606"/>
        <v>0</v>
      </c>
      <c r="V3081" s="63">
        <f>IF(ISBLANK($B3081),0,VLOOKUP($B3081,Listen!$A$2:$C$45,2,FALSE))</f>
        <v>0</v>
      </c>
      <c r="W3081" s="63">
        <f>IF(ISBLANK($B3081),0,VLOOKUP($B3081,Listen!$A$2:$C$45,3,FALSE))</f>
        <v>0</v>
      </c>
      <c r="X3081" s="49">
        <f t="shared" si="605"/>
        <v>0</v>
      </c>
      <c r="Y3081" s="49">
        <f t="shared" si="604"/>
        <v>0</v>
      </c>
      <c r="Z3081" s="49">
        <f t="shared" si="604"/>
        <v>0</v>
      </c>
      <c r="AA3081" s="49">
        <f t="shared" si="604"/>
        <v>0</v>
      </c>
      <c r="AB3081" s="49">
        <f t="shared" si="604"/>
        <v>0</v>
      </c>
      <c r="AC3081" s="49">
        <f t="shared" si="604"/>
        <v>0</v>
      </c>
      <c r="AD3081" s="49">
        <f t="shared" si="604"/>
        <v>0</v>
      </c>
      <c r="AE3081" s="51">
        <f t="shared" si="603"/>
        <v>0</v>
      </c>
      <c r="AF3081" s="51">
        <f>IF(C3081=A_Stammdaten!$B$12,D_SAV!$U3081-D_SAV!$AG3081,HLOOKUP(A_Stammdaten!$B$12-1,$AH$4:$AN$4004,ROW(C3081)-3,FALSE)-$AG3081)</f>
        <v>0</v>
      </c>
      <c r="AG3081" s="51">
        <f>HLOOKUP(A_Stammdaten!$B$12,$AH$4:$AN$4004,ROW(C3081)-3,FALSE)</f>
        <v>0</v>
      </c>
      <c r="AH3081" s="51">
        <f t="shared" si="607"/>
        <v>0</v>
      </c>
      <c r="AI3081" s="51">
        <f t="shared" si="608"/>
        <v>0</v>
      </c>
      <c r="AJ3081" s="51">
        <f t="shared" si="609"/>
        <v>0</v>
      </c>
      <c r="AK3081" s="51">
        <f t="shared" si="610"/>
        <v>0</v>
      </c>
      <c r="AL3081" s="51">
        <f t="shared" si="611"/>
        <v>0</v>
      </c>
      <c r="AM3081" s="51">
        <f t="shared" si="612"/>
        <v>0</v>
      </c>
      <c r="AN3081" s="51">
        <f t="shared" si="613"/>
        <v>0</v>
      </c>
    </row>
    <row r="3082" spans="1:40" x14ac:dyDescent="0.25">
      <c r="A3082" s="17"/>
      <c r="B3082" s="17"/>
      <c r="C3082" s="35"/>
      <c r="D3082" s="17"/>
      <c r="E3082" s="17"/>
      <c r="F3082" s="17"/>
      <c r="G3082" s="62">
        <f t="shared" si="614"/>
        <v>0</v>
      </c>
      <c r="H3082" s="17"/>
      <c r="I3082" s="17"/>
      <c r="J3082" s="17"/>
      <c r="K3082" s="17"/>
      <c r="L3082" s="17"/>
      <c r="M3082" s="17"/>
      <c r="N3082" s="17"/>
      <c r="O3082" s="17"/>
      <c r="P3082" s="115"/>
      <c r="Q3082" s="62">
        <f>IF(C3082&gt;A_Stammdaten!$B$12,0,SUM(G3082,H3082,J3082,K3082,M3082,N3082)-SUM(I3082,L3082,O3082,P3082))</f>
        <v>0</v>
      </c>
      <c r="R3082" s="17"/>
      <c r="S3082" s="17"/>
      <c r="T3082" s="17"/>
      <c r="U3082" s="62">
        <f t="shared" si="606"/>
        <v>0</v>
      </c>
      <c r="V3082" s="63">
        <f>IF(ISBLANK($B3082),0,VLOOKUP($B3082,Listen!$A$2:$C$45,2,FALSE))</f>
        <v>0</v>
      </c>
      <c r="W3082" s="63">
        <f>IF(ISBLANK($B3082),0,VLOOKUP($B3082,Listen!$A$2:$C$45,3,FALSE))</f>
        <v>0</v>
      </c>
      <c r="X3082" s="49">
        <f t="shared" si="605"/>
        <v>0</v>
      </c>
      <c r="Y3082" s="49">
        <f t="shared" si="604"/>
        <v>0</v>
      </c>
      <c r="Z3082" s="49">
        <f t="shared" si="604"/>
        <v>0</v>
      </c>
      <c r="AA3082" s="49">
        <f t="shared" si="604"/>
        <v>0</v>
      </c>
      <c r="AB3082" s="49">
        <f t="shared" si="604"/>
        <v>0</v>
      </c>
      <c r="AC3082" s="49">
        <f t="shared" si="604"/>
        <v>0</v>
      </c>
      <c r="AD3082" s="49">
        <f t="shared" si="604"/>
        <v>0</v>
      </c>
      <c r="AE3082" s="51">
        <f t="shared" si="603"/>
        <v>0</v>
      </c>
      <c r="AF3082" s="51">
        <f>IF(C3082=A_Stammdaten!$B$12,D_SAV!$U3082-D_SAV!$AG3082,HLOOKUP(A_Stammdaten!$B$12-1,$AH$4:$AN$4004,ROW(C3082)-3,FALSE)-$AG3082)</f>
        <v>0</v>
      </c>
      <c r="AG3082" s="51">
        <f>HLOOKUP(A_Stammdaten!$B$12,$AH$4:$AN$4004,ROW(C3082)-3,FALSE)</f>
        <v>0</v>
      </c>
      <c r="AH3082" s="51">
        <f t="shared" si="607"/>
        <v>0</v>
      </c>
      <c r="AI3082" s="51">
        <f t="shared" si="608"/>
        <v>0</v>
      </c>
      <c r="AJ3082" s="51">
        <f t="shared" si="609"/>
        <v>0</v>
      </c>
      <c r="AK3082" s="51">
        <f t="shared" si="610"/>
        <v>0</v>
      </c>
      <c r="AL3082" s="51">
        <f t="shared" si="611"/>
        <v>0</v>
      </c>
      <c r="AM3082" s="51">
        <f t="shared" si="612"/>
        <v>0</v>
      </c>
      <c r="AN3082" s="51">
        <f t="shared" si="613"/>
        <v>0</v>
      </c>
    </row>
    <row r="3083" spans="1:40" x14ac:dyDescent="0.25">
      <c r="A3083" s="17"/>
      <c r="B3083" s="17"/>
      <c r="C3083" s="35"/>
      <c r="D3083" s="17"/>
      <c r="E3083" s="17"/>
      <c r="F3083" s="17"/>
      <c r="G3083" s="62">
        <f t="shared" si="614"/>
        <v>0</v>
      </c>
      <c r="H3083" s="17"/>
      <c r="I3083" s="17"/>
      <c r="J3083" s="17"/>
      <c r="K3083" s="17"/>
      <c r="L3083" s="17"/>
      <c r="M3083" s="17"/>
      <c r="N3083" s="17"/>
      <c r="O3083" s="17"/>
      <c r="P3083" s="115"/>
      <c r="Q3083" s="62">
        <f>IF(C3083&gt;A_Stammdaten!$B$12,0,SUM(G3083,H3083,J3083,K3083,M3083,N3083)-SUM(I3083,L3083,O3083,P3083))</f>
        <v>0</v>
      </c>
      <c r="R3083" s="17"/>
      <c r="S3083" s="17"/>
      <c r="T3083" s="17"/>
      <c r="U3083" s="62">
        <f t="shared" si="606"/>
        <v>0</v>
      </c>
      <c r="V3083" s="63">
        <f>IF(ISBLANK($B3083),0,VLOOKUP($B3083,Listen!$A$2:$C$45,2,FALSE))</f>
        <v>0</v>
      </c>
      <c r="W3083" s="63">
        <f>IF(ISBLANK($B3083),0,VLOOKUP($B3083,Listen!$A$2:$C$45,3,FALSE))</f>
        <v>0</v>
      </c>
      <c r="X3083" s="49">
        <f t="shared" si="605"/>
        <v>0</v>
      </c>
      <c r="Y3083" s="49">
        <f t="shared" si="604"/>
        <v>0</v>
      </c>
      <c r="Z3083" s="49">
        <f t="shared" si="604"/>
        <v>0</v>
      </c>
      <c r="AA3083" s="49">
        <f t="shared" si="604"/>
        <v>0</v>
      </c>
      <c r="AB3083" s="49">
        <f t="shared" si="604"/>
        <v>0</v>
      </c>
      <c r="AC3083" s="49">
        <f t="shared" si="604"/>
        <v>0</v>
      </c>
      <c r="AD3083" s="49">
        <f t="shared" si="604"/>
        <v>0</v>
      </c>
      <c r="AE3083" s="51">
        <f t="shared" si="603"/>
        <v>0</v>
      </c>
      <c r="AF3083" s="51">
        <f>IF(C3083=A_Stammdaten!$B$12,D_SAV!$U3083-D_SAV!$AG3083,HLOOKUP(A_Stammdaten!$B$12-1,$AH$4:$AN$4004,ROW(C3083)-3,FALSE)-$AG3083)</f>
        <v>0</v>
      </c>
      <c r="AG3083" s="51">
        <f>HLOOKUP(A_Stammdaten!$B$12,$AH$4:$AN$4004,ROW(C3083)-3,FALSE)</f>
        <v>0</v>
      </c>
      <c r="AH3083" s="51">
        <f t="shared" si="607"/>
        <v>0</v>
      </c>
      <c r="AI3083" s="51">
        <f t="shared" si="608"/>
        <v>0</v>
      </c>
      <c r="AJ3083" s="51">
        <f t="shared" si="609"/>
        <v>0</v>
      </c>
      <c r="AK3083" s="51">
        <f t="shared" si="610"/>
        <v>0</v>
      </c>
      <c r="AL3083" s="51">
        <f t="shared" si="611"/>
        <v>0</v>
      </c>
      <c r="AM3083" s="51">
        <f t="shared" si="612"/>
        <v>0</v>
      </c>
      <c r="AN3083" s="51">
        <f t="shared" si="613"/>
        <v>0</v>
      </c>
    </row>
    <row r="3084" spans="1:40" x14ac:dyDescent="0.25">
      <c r="A3084" s="17"/>
      <c r="B3084" s="17"/>
      <c r="C3084" s="35"/>
      <c r="D3084" s="17"/>
      <c r="E3084" s="17"/>
      <c r="F3084" s="17"/>
      <c r="G3084" s="62">
        <f t="shared" si="614"/>
        <v>0</v>
      </c>
      <c r="H3084" s="17"/>
      <c r="I3084" s="17"/>
      <c r="J3084" s="17"/>
      <c r="K3084" s="17"/>
      <c r="L3084" s="17"/>
      <c r="M3084" s="17"/>
      <c r="N3084" s="17"/>
      <c r="O3084" s="17"/>
      <c r="P3084" s="115"/>
      <c r="Q3084" s="62">
        <f>IF(C3084&gt;A_Stammdaten!$B$12,0,SUM(G3084,H3084,J3084,K3084,M3084,N3084)-SUM(I3084,L3084,O3084,P3084))</f>
        <v>0</v>
      </c>
      <c r="R3084" s="17"/>
      <c r="S3084" s="17"/>
      <c r="T3084" s="17"/>
      <c r="U3084" s="62">
        <f t="shared" si="606"/>
        <v>0</v>
      </c>
      <c r="V3084" s="63">
        <f>IF(ISBLANK($B3084),0,VLOOKUP($B3084,Listen!$A$2:$C$45,2,FALSE))</f>
        <v>0</v>
      </c>
      <c r="W3084" s="63">
        <f>IF(ISBLANK($B3084),0,VLOOKUP($B3084,Listen!$A$2:$C$45,3,FALSE))</f>
        <v>0</v>
      </c>
      <c r="X3084" s="49">
        <f t="shared" si="605"/>
        <v>0</v>
      </c>
      <c r="Y3084" s="49">
        <f t="shared" si="604"/>
        <v>0</v>
      </c>
      <c r="Z3084" s="49">
        <f t="shared" si="604"/>
        <v>0</v>
      </c>
      <c r="AA3084" s="49">
        <f t="shared" si="604"/>
        <v>0</v>
      </c>
      <c r="AB3084" s="49">
        <f t="shared" si="604"/>
        <v>0</v>
      </c>
      <c r="AC3084" s="49">
        <f t="shared" si="604"/>
        <v>0</v>
      </c>
      <c r="AD3084" s="49">
        <f t="shared" si="604"/>
        <v>0</v>
      </c>
      <c r="AE3084" s="51">
        <f t="shared" si="603"/>
        <v>0</v>
      </c>
      <c r="AF3084" s="51">
        <f>IF(C3084=A_Stammdaten!$B$12,D_SAV!$U3084-D_SAV!$AG3084,HLOOKUP(A_Stammdaten!$B$12-1,$AH$4:$AN$4004,ROW(C3084)-3,FALSE)-$AG3084)</f>
        <v>0</v>
      </c>
      <c r="AG3084" s="51">
        <f>HLOOKUP(A_Stammdaten!$B$12,$AH$4:$AN$4004,ROW(C3084)-3,FALSE)</f>
        <v>0</v>
      </c>
      <c r="AH3084" s="51">
        <f t="shared" si="607"/>
        <v>0</v>
      </c>
      <c r="AI3084" s="51">
        <f t="shared" si="608"/>
        <v>0</v>
      </c>
      <c r="AJ3084" s="51">
        <f t="shared" si="609"/>
        <v>0</v>
      </c>
      <c r="AK3084" s="51">
        <f t="shared" si="610"/>
        <v>0</v>
      </c>
      <c r="AL3084" s="51">
        <f t="shared" si="611"/>
        <v>0</v>
      </c>
      <c r="AM3084" s="51">
        <f t="shared" si="612"/>
        <v>0</v>
      </c>
      <c r="AN3084" s="51">
        <f t="shared" si="613"/>
        <v>0</v>
      </c>
    </row>
    <row r="3085" spans="1:40" x14ac:dyDescent="0.25">
      <c r="A3085" s="17"/>
      <c r="B3085" s="17"/>
      <c r="C3085" s="35"/>
      <c r="D3085" s="17"/>
      <c r="E3085" s="17"/>
      <c r="F3085" s="17"/>
      <c r="G3085" s="62">
        <f t="shared" si="614"/>
        <v>0</v>
      </c>
      <c r="H3085" s="17"/>
      <c r="I3085" s="17"/>
      <c r="J3085" s="17"/>
      <c r="K3085" s="17"/>
      <c r="L3085" s="17"/>
      <c r="M3085" s="17"/>
      <c r="N3085" s="17"/>
      <c r="O3085" s="17"/>
      <c r="P3085" s="115"/>
      <c r="Q3085" s="62">
        <f>IF(C3085&gt;A_Stammdaten!$B$12,0,SUM(G3085,H3085,J3085,K3085,M3085,N3085)-SUM(I3085,L3085,O3085,P3085))</f>
        <v>0</v>
      </c>
      <c r="R3085" s="17"/>
      <c r="S3085" s="17"/>
      <c r="T3085" s="17"/>
      <c r="U3085" s="62">
        <f t="shared" si="606"/>
        <v>0</v>
      </c>
      <c r="V3085" s="63">
        <f>IF(ISBLANK($B3085),0,VLOOKUP($B3085,Listen!$A$2:$C$45,2,FALSE))</f>
        <v>0</v>
      </c>
      <c r="W3085" s="63">
        <f>IF(ISBLANK($B3085),0,VLOOKUP($B3085,Listen!$A$2:$C$45,3,FALSE))</f>
        <v>0</v>
      </c>
      <c r="X3085" s="49">
        <f t="shared" si="605"/>
        <v>0</v>
      </c>
      <c r="Y3085" s="49">
        <f t="shared" si="604"/>
        <v>0</v>
      </c>
      <c r="Z3085" s="49">
        <f t="shared" si="604"/>
        <v>0</v>
      </c>
      <c r="AA3085" s="49">
        <f t="shared" si="604"/>
        <v>0</v>
      </c>
      <c r="AB3085" s="49">
        <f t="shared" si="604"/>
        <v>0</v>
      </c>
      <c r="AC3085" s="49">
        <f t="shared" si="604"/>
        <v>0</v>
      </c>
      <c r="AD3085" s="49">
        <f t="shared" si="604"/>
        <v>0</v>
      </c>
      <c r="AE3085" s="51">
        <f t="shared" si="603"/>
        <v>0</v>
      </c>
      <c r="AF3085" s="51">
        <f>IF(C3085=A_Stammdaten!$B$12,D_SAV!$U3085-D_SAV!$AG3085,HLOOKUP(A_Stammdaten!$B$12-1,$AH$4:$AN$4004,ROW(C3085)-3,FALSE)-$AG3085)</f>
        <v>0</v>
      </c>
      <c r="AG3085" s="51">
        <f>HLOOKUP(A_Stammdaten!$B$12,$AH$4:$AN$4004,ROW(C3085)-3,FALSE)</f>
        <v>0</v>
      </c>
      <c r="AH3085" s="51">
        <f t="shared" si="607"/>
        <v>0</v>
      </c>
      <c r="AI3085" s="51">
        <f t="shared" si="608"/>
        <v>0</v>
      </c>
      <c r="AJ3085" s="51">
        <f t="shared" si="609"/>
        <v>0</v>
      </c>
      <c r="AK3085" s="51">
        <f t="shared" si="610"/>
        <v>0</v>
      </c>
      <c r="AL3085" s="51">
        <f t="shared" si="611"/>
        <v>0</v>
      </c>
      <c r="AM3085" s="51">
        <f t="shared" si="612"/>
        <v>0</v>
      </c>
      <c r="AN3085" s="51">
        <f t="shared" si="613"/>
        <v>0</v>
      </c>
    </row>
    <row r="3086" spans="1:40" x14ac:dyDescent="0.25">
      <c r="A3086" s="17"/>
      <c r="B3086" s="17"/>
      <c r="C3086" s="35"/>
      <c r="D3086" s="17"/>
      <c r="E3086" s="17"/>
      <c r="F3086" s="17"/>
      <c r="G3086" s="62">
        <f t="shared" si="614"/>
        <v>0</v>
      </c>
      <c r="H3086" s="17"/>
      <c r="I3086" s="17"/>
      <c r="J3086" s="17"/>
      <c r="K3086" s="17"/>
      <c r="L3086" s="17"/>
      <c r="M3086" s="17"/>
      <c r="N3086" s="17"/>
      <c r="O3086" s="17"/>
      <c r="P3086" s="115"/>
      <c r="Q3086" s="62">
        <f>IF(C3086&gt;A_Stammdaten!$B$12,0,SUM(G3086,H3086,J3086,K3086,M3086,N3086)-SUM(I3086,L3086,O3086,P3086))</f>
        <v>0</v>
      </c>
      <c r="R3086" s="17"/>
      <c r="S3086" s="17"/>
      <c r="T3086" s="17"/>
      <c r="U3086" s="62">
        <f t="shared" si="606"/>
        <v>0</v>
      </c>
      <c r="V3086" s="63">
        <f>IF(ISBLANK($B3086),0,VLOOKUP($B3086,Listen!$A$2:$C$45,2,FALSE))</f>
        <v>0</v>
      </c>
      <c r="W3086" s="63">
        <f>IF(ISBLANK($B3086),0,VLOOKUP($B3086,Listen!$A$2:$C$45,3,FALSE))</f>
        <v>0</v>
      </c>
      <c r="X3086" s="49">
        <f t="shared" si="605"/>
        <v>0</v>
      </c>
      <c r="Y3086" s="49">
        <f t="shared" si="604"/>
        <v>0</v>
      </c>
      <c r="Z3086" s="49">
        <f t="shared" si="604"/>
        <v>0</v>
      </c>
      <c r="AA3086" s="49">
        <f t="shared" si="604"/>
        <v>0</v>
      </c>
      <c r="AB3086" s="49">
        <f t="shared" si="604"/>
        <v>0</v>
      </c>
      <c r="AC3086" s="49">
        <f t="shared" si="604"/>
        <v>0</v>
      </c>
      <c r="AD3086" s="49">
        <f t="shared" si="604"/>
        <v>0</v>
      </c>
      <c r="AE3086" s="51">
        <f t="shared" si="603"/>
        <v>0</v>
      </c>
      <c r="AF3086" s="51">
        <f>IF(C3086=A_Stammdaten!$B$12,D_SAV!$U3086-D_SAV!$AG3086,HLOOKUP(A_Stammdaten!$B$12-1,$AH$4:$AN$4004,ROW(C3086)-3,FALSE)-$AG3086)</f>
        <v>0</v>
      </c>
      <c r="AG3086" s="51">
        <f>HLOOKUP(A_Stammdaten!$B$12,$AH$4:$AN$4004,ROW(C3086)-3,FALSE)</f>
        <v>0</v>
      </c>
      <c r="AH3086" s="51">
        <f t="shared" si="607"/>
        <v>0</v>
      </c>
      <c r="AI3086" s="51">
        <f t="shared" si="608"/>
        <v>0</v>
      </c>
      <c r="AJ3086" s="51">
        <f t="shared" si="609"/>
        <v>0</v>
      </c>
      <c r="AK3086" s="51">
        <f t="shared" si="610"/>
        <v>0</v>
      </c>
      <c r="AL3086" s="51">
        <f t="shared" si="611"/>
        <v>0</v>
      </c>
      <c r="AM3086" s="51">
        <f t="shared" si="612"/>
        <v>0</v>
      </c>
      <c r="AN3086" s="51">
        <f t="shared" si="613"/>
        <v>0</v>
      </c>
    </row>
    <row r="3087" spans="1:40" x14ac:dyDescent="0.25">
      <c r="A3087" s="17"/>
      <c r="B3087" s="17"/>
      <c r="C3087" s="35"/>
      <c r="D3087" s="17"/>
      <c r="E3087" s="17"/>
      <c r="F3087" s="17"/>
      <c r="G3087" s="62">
        <f t="shared" si="614"/>
        <v>0</v>
      </c>
      <c r="H3087" s="17"/>
      <c r="I3087" s="17"/>
      <c r="J3087" s="17"/>
      <c r="K3087" s="17"/>
      <c r="L3087" s="17"/>
      <c r="M3087" s="17"/>
      <c r="N3087" s="17"/>
      <c r="O3087" s="17"/>
      <c r="P3087" s="115"/>
      <c r="Q3087" s="62">
        <f>IF(C3087&gt;A_Stammdaten!$B$12,0,SUM(G3087,H3087,J3087,K3087,M3087,N3087)-SUM(I3087,L3087,O3087,P3087))</f>
        <v>0</v>
      </c>
      <c r="R3087" s="17"/>
      <c r="S3087" s="17"/>
      <c r="T3087" s="17"/>
      <c r="U3087" s="62">
        <f t="shared" si="606"/>
        <v>0</v>
      </c>
      <c r="V3087" s="63">
        <f>IF(ISBLANK($B3087),0,VLOOKUP($B3087,Listen!$A$2:$C$45,2,FALSE))</f>
        <v>0</v>
      </c>
      <c r="W3087" s="63">
        <f>IF(ISBLANK($B3087),0,VLOOKUP($B3087,Listen!$A$2:$C$45,3,FALSE))</f>
        <v>0</v>
      </c>
      <c r="X3087" s="49">
        <f t="shared" si="605"/>
        <v>0</v>
      </c>
      <c r="Y3087" s="49">
        <f t="shared" si="604"/>
        <v>0</v>
      </c>
      <c r="Z3087" s="49">
        <f t="shared" si="604"/>
        <v>0</v>
      </c>
      <c r="AA3087" s="49">
        <f t="shared" si="604"/>
        <v>0</v>
      </c>
      <c r="AB3087" s="49">
        <f t="shared" si="604"/>
        <v>0</v>
      </c>
      <c r="AC3087" s="49">
        <f t="shared" si="604"/>
        <v>0</v>
      </c>
      <c r="AD3087" s="49">
        <f t="shared" si="604"/>
        <v>0</v>
      </c>
      <c r="AE3087" s="51">
        <f t="shared" si="603"/>
        <v>0</v>
      </c>
      <c r="AF3087" s="51">
        <f>IF(C3087=A_Stammdaten!$B$12,D_SAV!$U3087-D_SAV!$AG3087,HLOOKUP(A_Stammdaten!$B$12-1,$AH$4:$AN$4004,ROW(C3087)-3,FALSE)-$AG3087)</f>
        <v>0</v>
      </c>
      <c r="AG3087" s="51">
        <f>HLOOKUP(A_Stammdaten!$B$12,$AH$4:$AN$4004,ROW(C3087)-3,FALSE)</f>
        <v>0</v>
      </c>
      <c r="AH3087" s="51">
        <f t="shared" si="607"/>
        <v>0</v>
      </c>
      <c r="AI3087" s="51">
        <f t="shared" si="608"/>
        <v>0</v>
      </c>
      <c r="AJ3087" s="51">
        <f t="shared" si="609"/>
        <v>0</v>
      </c>
      <c r="AK3087" s="51">
        <f t="shared" si="610"/>
        <v>0</v>
      </c>
      <c r="AL3087" s="51">
        <f t="shared" si="611"/>
        <v>0</v>
      </c>
      <c r="AM3087" s="51">
        <f t="shared" si="612"/>
        <v>0</v>
      </c>
      <c r="AN3087" s="51">
        <f t="shared" si="613"/>
        <v>0</v>
      </c>
    </row>
    <row r="3088" spans="1:40" x14ac:dyDescent="0.25">
      <c r="A3088" s="17"/>
      <c r="B3088" s="17"/>
      <c r="C3088" s="35"/>
      <c r="D3088" s="17"/>
      <c r="E3088" s="17"/>
      <c r="F3088" s="17"/>
      <c r="G3088" s="62">
        <f t="shared" si="614"/>
        <v>0</v>
      </c>
      <c r="H3088" s="17"/>
      <c r="I3088" s="17"/>
      <c r="J3088" s="17"/>
      <c r="K3088" s="17"/>
      <c r="L3088" s="17"/>
      <c r="M3088" s="17"/>
      <c r="N3088" s="17"/>
      <c r="O3088" s="17"/>
      <c r="P3088" s="115"/>
      <c r="Q3088" s="62">
        <f>IF(C3088&gt;A_Stammdaten!$B$12,0,SUM(G3088,H3088,J3088,K3088,M3088,N3088)-SUM(I3088,L3088,O3088,P3088))</f>
        <v>0</v>
      </c>
      <c r="R3088" s="17"/>
      <c r="S3088" s="17"/>
      <c r="T3088" s="17"/>
      <c r="U3088" s="62">
        <f t="shared" si="606"/>
        <v>0</v>
      </c>
      <c r="V3088" s="63">
        <f>IF(ISBLANK($B3088),0,VLOOKUP($B3088,Listen!$A$2:$C$45,2,FALSE))</f>
        <v>0</v>
      </c>
      <c r="W3088" s="63">
        <f>IF(ISBLANK($B3088),0,VLOOKUP($B3088,Listen!$A$2:$C$45,3,FALSE))</f>
        <v>0</v>
      </c>
      <c r="X3088" s="49">
        <f t="shared" si="605"/>
        <v>0</v>
      </c>
      <c r="Y3088" s="49">
        <f t="shared" si="604"/>
        <v>0</v>
      </c>
      <c r="Z3088" s="49">
        <f t="shared" si="604"/>
        <v>0</v>
      </c>
      <c r="AA3088" s="49">
        <f t="shared" si="604"/>
        <v>0</v>
      </c>
      <c r="AB3088" s="49">
        <f t="shared" si="604"/>
        <v>0</v>
      </c>
      <c r="AC3088" s="49">
        <f t="shared" si="604"/>
        <v>0</v>
      </c>
      <c r="AD3088" s="49">
        <f t="shared" si="604"/>
        <v>0</v>
      </c>
      <c r="AE3088" s="51">
        <f t="shared" si="603"/>
        <v>0</v>
      </c>
      <c r="AF3088" s="51">
        <f>IF(C3088=A_Stammdaten!$B$12,D_SAV!$U3088-D_SAV!$AG3088,HLOOKUP(A_Stammdaten!$B$12-1,$AH$4:$AN$4004,ROW(C3088)-3,FALSE)-$AG3088)</f>
        <v>0</v>
      </c>
      <c r="AG3088" s="51">
        <f>HLOOKUP(A_Stammdaten!$B$12,$AH$4:$AN$4004,ROW(C3088)-3,FALSE)</f>
        <v>0</v>
      </c>
      <c r="AH3088" s="51">
        <f t="shared" si="607"/>
        <v>0</v>
      </c>
      <c r="AI3088" s="51">
        <f t="shared" si="608"/>
        <v>0</v>
      </c>
      <c r="AJ3088" s="51">
        <f t="shared" si="609"/>
        <v>0</v>
      </c>
      <c r="AK3088" s="51">
        <f t="shared" si="610"/>
        <v>0</v>
      </c>
      <c r="AL3088" s="51">
        <f t="shared" si="611"/>
        <v>0</v>
      </c>
      <c r="AM3088" s="51">
        <f t="shared" si="612"/>
        <v>0</v>
      </c>
      <c r="AN3088" s="51">
        <f t="shared" si="613"/>
        <v>0</v>
      </c>
    </row>
    <row r="3089" spans="1:40" x14ac:dyDescent="0.25">
      <c r="A3089" s="17"/>
      <c r="B3089" s="17"/>
      <c r="C3089" s="35"/>
      <c r="D3089" s="17"/>
      <c r="E3089" s="17"/>
      <c r="F3089" s="17"/>
      <c r="G3089" s="62">
        <f t="shared" si="614"/>
        <v>0</v>
      </c>
      <c r="H3089" s="17"/>
      <c r="I3089" s="17"/>
      <c r="J3089" s="17"/>
      <c r="K3089" s="17"/>
      <c r="L3089" s="17"/>
      <c r="M3089" s="17"/>
      <c r="N3089" s="17"/>
      <c r="O3089" s="17"/>
      <c r="P3089" s="115"/>
      <c r="Q3089" s="62">
        <f>IF(C3089&gt;A_Stammdaten!$B$12,0,SUM(G3089,H3089,J3089,K3089,M3089,N3089)-SUM(I3089,L3089,O3089,P3089))</f>
        <v>0</v>
      </c>
      <c r="R3089" s="17"/>
      <c r="S3089" s="17"/>
      <c r="T3089" s="17"/>
      <c r="U3089" s="62">
        <f t="shared" si="606"/>
        <v>0</v>
      </c>
      <c r="V3089" s="63">
        <f>IF(ISBLANK($B3089),0,VLOOKUP($B3089,Listen!$A$2:$C$45,2,FALSE))</f>
        <v>0</v>
      </c>
      <c r="W3089" s="63">
        <f>IF(ISBLANK($B3089),0,VLOOKUP($B3089,Listen!$A$2:$C$45,3,FALSE))</f>
        <v>0</v>
      </c>
      <c r="X3089" s="49">
        <f t="shared" si="605"/>
        <v>0</v>
      </c>
      <c r="Y3089" s="49">
        <f t="shared" si="604"/>
        <v>0</v>
      </c>
      <c r="Z3089" s="49">
        <f t="shared" si="604"/>
        <v>0</v>
      </c>
      <c r="AA3089" s="49">
        <f t="shared" si="604"/>
        <v>0</v>
      </c>
      <c r="AB3089" s="49">
        <f t="shared" si="604"/>
        <v>0</v>
      </c>
      <c r="AC3089" s="49">
        <f t="shared" si="604"/>
        <v>0</v>
      </c>
      <c r="AD3089" s="49">
        <f t="shared" si="604"/>
        <v>0</v>
      </c>
      <c r="AE3089" s="51">
        <f t="shared" si="603"/>
        <v>0</v>
      </c>
      <c r="AF3089" s="51">
        <f>IF(C3089=A_Stammdaten!$B$12,D_SAV!$U3089-D_SAV!$AG3089,HLOOKUP(A_Stammdaten!$B$12-1,$AH$4:$AN$4004,ROW(C3089)-3,FALSE)-$AG3089)</f>
        <v>0</v>
      </c>
      <c r="AG3089" s="51">
        <f>HLOOKUP(A_Stammdaten!$B$12,$AH$4:$AN$4004,ROW(C3089)-3,FALSE)</f>
        <v>0</v>
      </c>
      <c r="AH3089" s="51">
        <f t="shared" si="607"/>
        <v>0</v>
      </c>
      <c r="AI3089" s="51">
        <f t="shared" si="608"/>
        <v>0</v>
      </c>
      <c r="AJ3089" s="51">
        <f t="shared" si="609"/>
        <v>0</v>
      </c>
      <c r="AK3089" s="51">
        <f t="shared" si="610"/>
        <v>0</v>
      </c>
      <c r="AL3089" s="51">
        <f t="shared" si="611"/>
        <v>0</v>
      </c>
      <c r="AM3089" s="51">
        <f t="shared" si="612"/>
        <v>0</v>
      </c>
      <c r="AN3089" s="51">
        <f t="shared" si="613"/>
        <v>0</v>
      </c>
    </row>
    <row r="3090" spans="1:40" x14ac:dyDescent="0.25">
      <c r="A3090" s="17"/>
      <c r="B3090" s="17"/>
      <c r="C3090" s="35"/>
      <c r="D3090" s="17"/>
      <c r="E3090" s="17"/>
      <c r="F3090" s="17"/>
      <c r="G3090" s="62">
        <f t="shared" si="614"/>
        <v>0</v>
      </c>
      <c r="H3090" s="17"/>
      <c r="I3090" s="17"/>
      <c r="J3090" s="17"/>
      <c r="K3090" s="17"/>
      <c r="L3090" s="17"/>
      <c r="M3090" s="17"/>
      <c r="N3090" s="17"/>
      <c r="O3090" s="17"/>
      <c r="P3090" s="115"/>
      <c r="Q3090" s="62">
        <f>IF(C3090&gt;A_Stammdaten!$B$12,0,SUM(G3090,H3090,J3090,K3090,M3090,N3090)-SUM(I3090,L3090,O3090,P3090))</f>
        <v>0</v>
      </c>
      <c r="R3090" s="17"/>
      <c r="S3090" s="17"/>
      <c r="T3090" s="17"/>
      <c r="U3090" s="62">
        <f t="shared" si="606"/>
        <v>0</v>
      </c>
      <c r="V3090" s="63">
        <f>IF(ISBLANK($B3090),0,VLOOKUP($B3090,Listen!$A$2:$C$45,2,FALSE))</f>
        <v>0</v>
      </c>
      <c r="W3090" s="63">
        <f>IF(ISBLANK($B3090),0,VLOOKUP($B3090,Listen!$A$2:$C$45,3,FALSE))</f>
        <v>0</v>
      </c>
      <c r="X3090" s="49">
        <f t="shared" si="605"/>
        <v>0</v>
      </c>
      <c r="Y3090" s="49">
        <f t="shared" si="604"/>
        <v>0</v>
      </c>
      <c r="Z3090" s="49">
        <f t="shared" si="604"/>
        <v>0</v>
      </c>
      <c r="AA3090" s="49">
        <f t="shared" si="604"/>
        <v>0</v>
      </c>
      <c r="AB3090" s="49">
        <f t="shared" si="604"/>
        <v>0</v>
      </c>
      <c r="AC3090" s="49">
        <f t="shared" si="604"/>
        <v>0</v>
      </c>
      <c r="AD3090" s="49">
        <f t="shared" si="604"/>
        <v>0</v>
      </c>
      <c r="AE3090" s="51">
        <f t="shared" si="603"/>
        <v>0</v>
      </c>
      <c r="AF3090" s="51">
        <f>IF(C3090=A_Stammdaten!$B$12,D_SAV!$U3090-D_SAV!$AG3090,HLOOKUP(A_Stammdaten!$B$12-1,$AH$4:$AN$4004,ROW(C3090)-3,FALSE)-$AG3090)</f>
        <v>0</v>
      </c>
      <c r="AG3090" s="51">
        <f>HLOOKUP(A_Stammdaten!$B$12,$AH$4:$AN$4004,ROW(C3090)-3,FALSE)</f>
        <v>0</v>
      </c>
      <c r="AH3090" s="51">
        <f t="shared" si="607"/>
        <v>0</v>
      </c>
      <c r="AI3090" s="51">
        <f t="shared" si="608"/>
        <v>0</v>
      </c>
      <c r="AJ3090" s="51">
        <f t="shared" si="609"/>
        <v>0</v>
      </c>
      <c r="AK3090" s="51">
        <f t="shared" si="610"/>
        <v>0</v>
      </c>
      <c r="AL3090" s="51">
        <f t="shared" si="611"/>
        <v>0</v>
      </c>
      <c r="AM3090" s="51">
        <f t="shared" si="612"/>
        <v>0</v>
      </c>
      <c r="AN3090" s="51">
        <f t="shared" si="613"/>
        <v>0</v>
      </c>
    </row>
    <row r="3091" spans="1:40" x14ac:dyDescent="0.25">
      <c r="A3091" s="17"/>
      <c r="B3091" s="17"/>
      <c r="C3091" s="35"/>
      <c r="D3091" s="17"/>
      <c r="E3091" s="17"/>
      <c r="F3091" s="17"/>
      <c r="G3091" s="62">
        <f t="shared" si="614"/>
        <v>0</v>
      </c>
      <c r="H3091" s="17"/>
      <c r="I3091" s="17"/>
      <c r="J3091" s="17"/>
      <c r="K3091" s="17"/>
      <c r="L3091" s="17"/>
      <c r="M3091" s="17"/>
      <c r="N3091" s="17"/>
      <c r="O3091" s="17"/>
      <c r="P3091" s="115"/>
      <c r="Q3091" s="62">
        <f>IF(C3091&gt;A_Stammdaten!$B$12,0,SUM(G3091,H3091,J3091,K3091,M3091,N3091)-SUM(I3091,L3091,O3091,P3091))</f>
        <v>0</v>
      </c>
      <c r="R3091" s="17"/>
      <c r="S3091" s="17"/>
      <c r="T3091" s="17"/>
      <c r="U3091" s="62">
        <f t="shared" si="606"/>
        <v>0</v>
      </c>
      <c r="V3091" s="63">
        <f>IF(ISBLANK($B3091),0,VLOOKUP($B3091,Listen!$A$2:$C$45,2,FALSE))</f>
        <v>0</v>
      </c>
      <c r="W3091" s="63">
        <f>IF(ISBLANK($B3091),0,VLOOKUP($B3091,Listen!$A$2:$C$45,3,FALSE))</f>
        <v>0</v>
      </c>
      <c r="X3091" s="49">
        <f t="shared" si="605"/>
        <v>0</v>
      </c>
      <c r="Y3091" s="49">
        <f t="shared" si="604"/>
        <v>0</v>
      </c>
      <c r="Z3091" s="49">
        <f t="shared" si="604"/>
        <v>0</v>
      </c>
      <c r="AA3091" s="49">
        <f t="shared" si="604"/>
        <v>0</v>
      </c>
      <c r="AB3091" s="49">
        <f t="shared" si="604"/>
        <v>0</v>
      </c>
      <c r="AC3091" s="49">
        <f t="shared" si="604"/>
        <v>0</v>
      </c>
      <c r="AD3091" s="49">
        <f t="shared" si="604"/>
        <v>0</v>
      </c>
      <c r="AE3091" s="51">
        <f t="shared" si="603"/>
        <v>0</v>
      </c>
      <c r="AF3091" s="51">
        <f>IF(C3091=A_Stammdaten!$B$12,D_SAV!$U3091-D_SAV!$AG3091,HLOOKUP(A_Stammdaten!$B$12-1,$AH$4:$AN$4004,ROW(C3091)-3,FALSE)-$AG3091)</f>
        <v>0</v>
      </c>
      <c r="AG3091" s="51">
        <f>HLOOKUP(A_Stammdaten!$B$12,$AH$4:$AN$4004,ROW(C3091)-3,FALSE)</f>
        <v>0</v>
      </c>
      <c r="AH3091" s="51">
        <f t="shared" si="607"/>
        <v>0</v>
      </c>
      <c r="AI3091" s="51">
        <f t="shared" si="608"/>
        <v>0</v>
      </c>
      <c r="AJ3091" s="51">
        <f t="shared" si="609"/>
        <v>0</v>
      </c>
      <c r="AK3091" s="51">
        <f t="shared" si="610"/>
        <v>0</v>
      </c>
      <c r="AL3091" s="51">
        <f t="shared" si="611"/>
        <v>0</v>
      </c>
      <c r="AM3091" s="51">
        <f t="shared" si="612"/>
        <v>0</v>
      </c>
      <c r="AN3091" s="51">
        <f t="shared" si="613"/>
        <v>0</v>
      </c>
    </row>
    <row r="3092" spans="1:40" x14ac:dyDescent="0.25">
      <c r="A3092" s="17"/>
      <c r="B3092" s="17"/>
      <c r="C3092" s="35"/>
      <c r="D3092" s="17"/>
      <c r="E3092" s="17"/>
      <c r="F3092" s="17"/>
      <c r="G3092" s="62">
        <f t="shared" si="614"/>
        <v>0</v>
      </c>
      <c r="H3092" s="17"/>
      <c r="I3092" s="17"/>
      <c r="J3092" s="17"/>
      <c r="K3092" s="17"/>
      <c r="L3092" s="17"/>
      <c r="M3092" s="17"/>
      <c r="N3092" s="17"/>
      <c r="O3092" s="17"/>
      <c r="P3092" s="115"/>
      <c r="Q3092" s="62">
        <f>IF(C3092&gt;A_Stammdaten!$B$12,0,SUM(G3092,H3092,J3092,K3092,M3092,N3092)-SUM(I3092,L3092,O3092,P3092))</f>
        <v>0</v>
      </c>
      <c r="R3092" s="17"/>
      <c r="S3092" s="17"/>
      <c r="T3092" s="17"/>
      <c r="U3092" s="62">
        <f t="shared" si="606"/>
        <v>0</v>
      </c>
      <c r="V3092" s="63">
        <f>IF(ISBLANK($B3092),0,VLOOKUP($B3092,Listen!$A$2:$C$45,2,FALSE))</f>
        <v>0</v>
      </c>
      <c r="W3092" s="63">
        <f>IF(ISBLANK($B3092),0,VLOOKUP($B3092,Listen!$A$2:$C$45,3,FALSE))</f>
        <v>0</v>
      </c>
      <c r="X3092" s="49">
        <f t="shared" si="605"/>
        <v>0</v>
      </c>
      <c r="Y3092" s="49">
        <f t="shared" si="604"/>
        <v>0</v>
      </c>
      <c r="Z3092" s="49">
        <f t="shared" si="604"/>
        <v>0</v>
      </c>
      <c r="AA3092" s="49">
        <f t="shared" si="604"/>
        <v>0</v>
      </c>
      <c r="AB3092" s="49">
        <f t="shared" si="604"/>
        <v>0</v>
      </c>
      <c r="AC3092" s="49">
        <f t="shared" si="604"/>
        <v>0</v>
      </c>
      <c r="AD3092" s="49">
        <f t="shared" si="604"/>
        <v>0</v>
      </c>
      <c r="AE3092" s="51">
        <f t="shared" si="603"/>
        <v>0</v>
      </c>
      <c r="AF3092" s="51">
        <f>IF(C3092=A_Stammdaten!$B$12,D_SAV!$U3092-D_SAV!$AG3092,HLOOKUP(A_Stammdaten!$B$12-1,$AH$4:$AN$4004,ROW(C3092)-3,FALSE)-$AG3092)</f>
        <v>0</v>
      </c>
      <c r="AG3092" s="51">
        <f>HLOOKUP(A_Stammdaten!$B$12,$AH$4:$AN$4004,ROW(C3092)-3,FALSE)</f>
        <v>0</v>
      </c>
      <c r="AH3092" s="51">
        <f t="shared" si="607"/>
        <v>0</v>
      </c>
      <c r="AI3092" s="51">
        <f t="shared" si="608"/>
        <v>0</v>
      </c>
      <c r="AJ3092" s="51">
        <f t="shared" si="609"/>
        <v>0</v>
      </c>
      <c r="AK3092" s="51">
        <f t="shared" si="610"/>
        <v>0</v>
      </c>
      <c r="AL3092" s="51">
        <f t="shared" si="611"/>
        <v>0</v>
      </c>
      <c r="AM3092" s="51">
        <f t="shared" si="612"/>
        <v>0</v>
      </c>
      <c r="AN3092" s="51">
        <f t="shared" si="613"/>
        <v>0</v>
      </c>
    </row>
    <row r="3093" spans="1:40" x14ac:dyDescent="0.25">
      <c r="A3093" s="17"/>
      <c r="B3093" s="17"/>
      <c r="C3093" s="35"/>
      <c r="D3093" s="17"/>
      <c r="E3093" s="17"/>
      <c r="F3093" s="17"/>
      <c r="G3093" s="62">
        <f t="shared" si="614"/>
        <v>0</v>
      </c>
      <c r="H3093" s="17"/>
      <c r="I3093" s="17"/>
      <c r="J3093" s="17"/>
      <c r="K3093" s="17"/>
      <c r="L3093" s="17"/>
      <c r="M3093" s="17"/>
      <c r="N3093" s="17"/>
      <c r="O3093" s="17"/>
      <c r="P3093" s="115"/>
      <c r="Q3093" s="62">
        <f>IF(C3093&gt;A_Stammdaten!$B$12,0,SUM(G3093,H3093,J3093,K3093,M3093,N3093)-SUM(I3093,L3093,O3093,P3093))</f>
        <v>0</v>
      </c>
      <c r="R3093" s="17"/>
      <c r="S3093" s="17"/>
      <c r="T3093" s="17"/>
      <c r="U3093" s="62">
        <f t="shared" si="606"/>
        <v>0</v>
      </c>
      <c r="V3093" s="63">
        <f>IF(ISBLANK($B3093),0,VLOOKUP($B3093,Listen!$A$2:$C$45,2,FALSE))</f>
        <v>0</v>
      </c>
      <c r="W3093" s="63">
        <f>IF(ISBLANK($B3093),0,VLOOKUP($B3093,Listen!$A$2:$C$45,3,FALSE))</f>
        <v>0</v>
      </c>
      <c r="X3093" s="49">
        <f t="shared" si="605"/>
        <v>0</v>
      </c>
      <c r="Y3093" s="49">
        <f t="shared" si="604"/>
        <v>0</v>
      </c>
      <c r="Z3093" s="49">
        <f t="shared" si="604"/>
        <v>0</v>
      </c>
      <c r="AA3093" s="49">
        <f t="shared" si="604"/>
        <v>0</v>
      </c>
      <c r="AB3093" s="49">
        <f t="shared" si="604"/>
        <v>0</v>
      </c>
      <c r="AC3093" s="49">
        <f t="shared" si="604"/>
        <v>0</v>
      </c>
      <c r="AD3093" s="49">
        <f t="shared" si="604"/>
        <v>0</v>
      </c>
      <c r="AE3093" s="51">
        <f t="shared" ref="AE3093:AE3156" si="615">AG3093+AF3093</f>
        <v>0</v>
      </c>
      <c r="AF3093" s="51">
        <f>IF(C3093=A_Stammdaten!$B$12,D_SAV!$U3093-D_SAV!$AG3093,HLOOKUP(A_Stammdaten!$B$12-1,$AH$4:$AN$4004,ROW(C3093)-3,FALSE)-$AG3093)</f>
        <v>0</v>
      </c>
      <c r="AG3093" s="51">
        <f>HLOOKUP(A_Stammdaten!$B$12,$AH$4:$AN$4004,ROW(C3093)-3,FALSE)</f>
        <v>0</v>
      </c>
      <c r="AH3093" s="51">
        <f t="shared" si="607"/>
        <v>0</v>
      </c>
      <c r="AI3093" s="51">
        <f t="shared" si="608"/>
        <v>0</v>
      </c>
      <c r="AJ3093" s="51">
        <f t="shared" si="609"/>
        <v>0</v>
      </c>
      <c r="AK3093" s="51">
        <f t="shared" si="610"/>
        <v>0</v>
      </c>
      <c r="AL3093" s="51">
        <f t="shared" si="611"/>
        <v>0</v>
      </c>
      <c r="AM3093" s="51">
        <f t="shared" si="612"/>
        <v>0</v>
      </c>
      <c r="AN3093" s="51">
        <f t="shared" si="613"/>
        <v>0</v>
      </c>
    </row>
    <row r="3094" spans="1:40" x14ac:dyDescent="0.25">
      <c r="A3094" s="17"/>
      <c r="B3094" s="17"/>
      <c r="C3094" s="35"/>
      <c r="D3094" s="17"/>
      <c r="E3094" s="17"/>
      <c r="F3094" s="17"/>
      <c r="G3094" s="62">
        <f t="shared" si="614"/>
        <v>0</v>
      </c>
      <c r="H3094" s="17"/>
      <c r="I3094" s="17"/>
      <c r="J3094" s="17"/>
      <c r="K3094" s="17"/>
      <c r="L3094" s="17"/>
      <c r="M3094" s="17"/>
      <c r="N3094" s="17"/>
      <c r="O3094" s="17"/>
      <c r="P3094" s="115"/>
      <c r="Q3094" s="62">
        <f>IF(C3094&gt;A_Stammdaten!$B$12,0,SUM(G3094,H3094,J3094,K3094,M3094,N3094)-SUM(I3094,L3094,O3094,P3094))</f>
        <v>0</v>
      </c>
      <c r="R3094" s="17"/>
      <c r="S3094" s="17"/>
      <c r="T3094" s="17"/>
      <c r="U3094" s="62">
        <f t="shared" si="606"/>
        <v>0</v>
      </c>
      <c r="V3094" s="63">
        <f>IF(ISBLANK($B3094),0,VLOOKUP($B3094,Listen!$A$2:$C$45,2,FALSE))</f>
        <v>0</v>
      </c>
      <c r="W3094" s="63">
        <f>IF(ISBLANK($B3094),0,VLOOKUP($B3094,Listen!$A$2:$C$45,3,FALSE))</f>
        <v>0</v>
      </c>
      <c r="X3094" s="49">
        <f t="shared" si="605"/>
        <v>0</v>
      </c>
      <c r="Y3094" s="49">
        <f t="shared" si="604"/>
        <v>0</v>
      </c>
      <c r="Z3094" s="49">
        <f t="shared" si="604"/>
        <v>0</v>
      </c>
      <c r="AA3094" s="49">
        <f t="shared" si="604"/>
        <v>0</v>
      </c>
      <c r="AB3094" s="49">
        <f t="shared" si="604"/>
        <v>0</v>
      </c>
      <c r="AC3094" s="49">
        <f t="shared" si="604"/>
        <v>0</v>
      </c>
      <c r="AD3094" s="49">
        <f t="shared" si="604"/>
        <v>0</v>
      </c>
      <c r="AE3094" s="51">
        <f t="shared" si="615"/>
        <v>0</v>
      </c>
      <c r="AF3094" s="51">
        <f>IF(C3094=A_Stammdaten!$B$12,D_SAV!$U3094-D_SAV!$AG3094,HLOOKUP(A_Stammdaten!$B$12-1,$AH$4:$AN$4004,ROW(C3094)-3,FALSE)-$AG3094)</f>
        <v>0</v>
      </c>
      <c r="AG3094" s="51">
        <f>HLOOKUP(A_Stammdaten!$B$12,$AH$4:$AN$4004,ROW(C3094)-3,FALSE)</f>
        <v>0</v>
      </c>
      <c r="AH3094" s="51">
        <f t="shared" si="607"/>
        <v>0</v>
      </c>
      <c r="AI3094" s="51">
        <f t="shared" si="608"/>
        <v>0</v>
      </c>
      <c r="AJ3094" s="51">
        <f t="shared" si="609"/>
        <v>0</v>
      </c>
      <c r="AK3094" s="51">
        <f t="shared" si="610"/>
        <v>0</v>
      </c>
      <c r="AL3094" s="51">
        <f t="shared" si="611"/>
        <v>0</v>
      </c>
      <c r="AM3094" s="51">
        <f t="shared" si="612"/>
        <v>0</v>
      </c>
      <c r="AN3094" s="51">
        <f t="shared" si="613"/>
        <v>0</v>
      </c>
    </row>
    <row r="3095" spans="1:40" x14ac:dyDescent="0.25">
      <c r="A3095" s="17"/>
      <c r="B3095" s="17"/>
      <c r="C3095" s="35"/>
      <c r="D3095" s="17"/>
      <c r="E3095" s="17"/>
      <c r="F3095" s="17"/>
      <c r="G3095" s="62">
        <f t="shared" si="614"/>
        <v>0</v>
      </c>
      <c r="H3095" s="17"/>
      <c r="I3095" s="17"/>
      <c r="J3095" s="17"/>
      <c r="K3095" s="17"/>
      <c r="L3095" s="17"/>
      <c r="M3095" s="17"/>
      <c r="N3095" s="17"/>
      <c r="O3095" s="17"/>
      <c r="P3095" s="115"/>
      <c r="Q3095" s="62">
        <f>IF(C3095&gt;A_Stammdaten!$B$12,0,SUM(G3095,H3095,J3095,K3095,M3095,N3095)-SUM(I3095,L3095,O3095,P3095))</f>
        <v>0</v>
      </c>
      <c r="R3095" s="17"/>
      <c r="S3095" s="17"/>
      <c r="T3095" s="17"/>
      <c r="U3095" s="62">
        <f t="shared" si="606"/>
        <v>0</v>
      </c>
      <c r="V3095" s="63">
        <f>IF(ISBLANK($B3095),0,VLOOKUP($B3095,Listen!$A$2:$C$45,2,FALSE))</f>
        <v>0</v>
      </c>
      <c r="W3095" s="63">
        <f>IF(ISBLANK($B3095),0,VLOOKUP($B3095,Listen!$A$2:$C$45,3,FALSE))</f>
        <v>0</v>
      </c>
      <c r="X3095" s="49">
        <f t="shared" si="605"/>
        <v>0</v>
      </c>
      <c r="Y3095" s="49">
        <f t="shared" si="604"/>
        <v>0</v>
      </c>
      <c r="Z3095" s="49">
        <f t="shared" si="604"/>
        <v>0</v>
      </c>
      <c r="AA3095" s="49">
        <f t="shared" si="604"/>
        <v>0</v>
      </c>
      <c r="AB3095" s="49">
        <f t="shared" si="604"/>
        <v>0</v>
      </c>
      <c r="AC3095" s="49">
        <f t="shared" si="604"/>
        <v>0</v>
      </c>
      <c r="AD3095" s="49">
        <f t="shared" si="604"/>
        <v>0</v>
      </c>
      <c r="AE3095" s="51">
        <f t="shared" si="615"/>
        <v>0</v>
      </c>
      <c r="AF3095" s="51">
        <f>IF(C3095=A_Stammdaten!$B$12,D_SAV!$U3095-D_SAV!$AG3095,HLOOKUP(A_Stammdaten!$B$12-1,$AH$4:$AN$4004,ROW(C3095)-3,FALSE)-$AG3095)</f>
        <v>0</v>
      </c>
      <c r="AG3095" s="51">
        <f>HLOOKUP(A_Stammdaten!$B$12,$AH$4:$AN$4004,ROW(C3095)-3,FALSE)</f>
        <v>0</v>
      </c>
      <c r="AH3095" s="51">
        <f t="shared" si="607"/>
        <v>0</v>
      </c>
      <c r="AI3095" s="51">
        <f t="shared" si="608"/>
        <v>0</v>
      </c>
      <c r="AJ3095" s="51">
        <f t="shared" si="609"/>
        <v>0</v>
      </c>
      <c r="AK3095" s="51">
        <f t="shared" si="610"/>
        <v>0</v>
      </c>
      <c r="AL3095" s="51">
        <f t="shared" si="611"/>
        <v>0</v>
      </c>
      <c r="AM3095" s="51">
        <f t="shared" si="612"/>
        <v>0</v>
      </c>
      <c r="AN3095" s="51">
        <f t="shared" si="613"/>
        <v>0</v>
      </c>
    </row>
    <row r="3096" spans="1:40" x14ac:dyDescent="0.25">
      <c r="A3096" s="17"/>
      <c r="B3096" s="17"/>
      <c r="C3096" s="35"/>
      <c r="D3096" s="17"/>
      <c r="E3096" s="17"/>
      <c r="F3096" s="17"/>
      <c r="G3096" s="62">
        <f t="shared" si="614"/>
        <v>0</v>
      </c>
      <c r="H3096" s="17"/>
      <c r="I3096" s="17"/>
      <c r="J3096" s="17"/>
      <c r="K3096" s="17"/>
      <c r="L3096" s="17"/>
      <c r="M3096" s="17"/>
      <c r="N3096" s="17"/>
      <c r="O3096" s="17"/>
      <c r="P3096" s="115"/>
      <c r="Q3096" s="62">
        <f>IF(C3096&gt;A_Stammdaten!$B$12,0,SUM(G3096,H3096,J3096,K3096,M3096,N3096)-SUM(I3096,L3096,O3096,P3096))</f>
        <v>0</v>
      </c>
      <c r="R3096" s="17"/>
      <c r="S3096" s="17"/>
      <c r="T3096" s="17"/>
      <c r="U3096" s="62">
        <f t="shared" si="606"/>
        <v>0</v>
      </c>
      <c r="V3096" s="63">
        <f>IF(ISBLANK($B3096),0,VLOOKUP($B3096,Listen!$A$2:$C$45,2,FALSE))</f>
        <v>0</v>
      </c>
      <c r="W3096" s="63">
        <f>IF(ISBLANK($B3096),0,VLOOKUP($B3096,Listen!$A$2:$C$45,3,FALSE))</f>
        <v>0</v>
      </c>
      <c r="X3096" s="49">
        <f t="shared" si="605"/>
        <v>0</v>
      </c>
      <c r="Y3096" s="49">
        <f t="shared" si="604"/>
        <v>0</v>
      </c>
      <c r="Z3096" s="49">
        <f t="shared" si="604"/>
        <v>0</v>
      </c>
      <c r="AA3096" s="49">
        <f t="shared" si="604"/>
        <v>0</v>
      </c>
      <c r="AB3096" s="49">
        <f t="shared" si="604"/>
        <v>0</v>
      </c>
      <c r="AC3096" s="49">
        <f t="shared" si="604"/>
        <v>0</v>
      </c>
      <c r="AD3096" s="49">
        <f t="shared" si="604"/>
        <v>0</v>
      </c>
      <c r="AE3096" s="51">
        <f t="shared" si="615"/>
        <v>0</v>
      </c>
      <c r="AF3096" s="51">
        <f>IF(C3096=A_Stammdaten!$B$12,D_SAV!$U3096-D_SAV!$AG3096,HLOOKUP(A_Stammdaten!$B$12-1,$AH$4:$AN$4004,ROW(C3096)-3,FALSE)-$AG3096)</f>
        <v>0</v>
      </c>
      <c r="AG3096" s="51">
        <f>HLOOKUP(A_Stammdaten!$B$12,$AH$4:$AN$4004,ROW(C3096)-3,FALSE)</f>
        <v>0</v>
      </c>
      <c r="AH3096" s="51">
        <f t="shared" si="607"/>
        <v>0</v>
      </c>
      <c r="AI3096" s="51">
        <f t="shared" si="608"/>
        <v>0</v>
      </c>
      <c r="AJ3096" s="51">
        <f t="shared" si="609"/>
        <v>0</v>
      </c>
      <c r="AK3096" s="51">
        <f t="shared" si="610"/>
        <v>0</v>
      </c>
      <c r="AL3096" s="51">
        <f t="shared" si="611"/>
        <v>0</v>
      </c>
      <c r="AM3096" s="51">
        <f t="shared" si="612"/>
        <v>0</v>
      </c>
      <c r="AN3096" s="51">
        <f t="shared" si="613"/>
        <v>0</v>
      </c>
    </row>
    <row r="3097" spans="1:40" x14ac:dyDescent="0.25">
      <c r="A3097" s="17"/>
      <c r="B3097" s="17"/>
      <c r="C3097" s="35"/>
      <c r="D3097" s="17"/>
      <c r="E3097" s="17"/>
      <c r="F3097" s="17"/>
      <c r="G3097" s="62">
        <f t="shared" si="614"/>
        <v>0</v>
      </c>
      <c r="H3097" s="17"/>
      <c r="I3097" s="17"/>
      <c r="J3097" s="17"/>
      <c r="K3097" s="17"/>
      <c r="L3097" s="17"/>
      <c r="M3097" s="17"/>
      <c r="N3097" s="17"/>
      <c r="O3097" s="17"/>
      <c r="P3097" s="115"/>
      <c r="Q3097" s="62">
        <f>IF(C3097&gt;A_Stammdaten!$B$12,0,SUM(G3097,H3097,J3097,K3097,M3097,N3097)-SUM(I3097,L3097,O3097,P3097))</f>
        <v>0</v>
      </c>
      <c r="R3097" s="17"/>
      <c r="S3097" s="17"/>
      <c r="T3097" s="17"/>
      <c r="U3097" s="62">
        <f t="shared" si="606"/>
        <v>0</v>
      </c>
      <c r="V3097" s="63">
        <f>IF(ISBLANK($B3097),0,VLOOKUP($B3097,Listen!$A$2:$C$45,2,FALSE))</f>
        <v>0</v>
      </c>
      <c r="W3097" s="63">
        <f>IF(ISBLANK($B3097),0,VLOOKUP($B3097,Listen!$A$2:$C$45,3,FALSE))</f>
        <v>0</v>
      </c>
      <c r="X3097" s="49">
        <f t="shared" si="605"/>
        <v>0</v>
      </c>
      <c r="Y3097" s="49">
        <f t="shared" si="604"/>
        <v>0</v>
      </c>
      <c r="Z3097" s="49">
        <f t="shared" si="604"/>
        <v>0</v>
      </c>
      <c r="AA3097" s="49">
        <f t="shared" si="604"/>
        <v>0</v>
      </c>
      <c r="AB3097" s="49">
        <f t="shared" si="604"/>
        <v>0</v>
      </c>
      <c r="AC3097" s="49">
        <f t="shared" si="604"/>
        <v>0</v>
      </c>
      <c r="AD3097" s="49">
        <f t="shared" si="604"/>
        <v>0</v>
      </c>
      <c r="AE3097" s="51">
        <f t="shared" si="615"/>
        <v>0</v>
      </c>
      <c r="AF3097" s="51">
        <f>IF(C3097=A_Stammdaten!$B$12,D_SAV!$U3097-D_SAV!$AG3097,HLOOKUP(A_Stammdaten!$B$12-1,$AH$4:$AN$4004,ROW(C3097)-3,FALSE)-$AG3097)</f>
        <v>0</v>
      </c>
      <c r="AG3097" s="51">
        <f>HLOOKUP(A_Stammdaten!$B$12,$AH$4:$AN$4004,ROW(C3097)-3,FALSE)</f>
        <v>0</v>
      </c>
      <c r="AH3097" s="51">
        <f t="shared" si="607"/>
        <v>0</v>
      </c>
      <c r="AI3097" s="51">
        <f t="shared" si="608"/>
        <v>0</v>
      </c>
      <c r="AJ3097" s="51">
        <f t="shared" si="609"/>
        <v>0</v>
      </c>
      <c r="AK3097" s="51">
        <f t="shared" si="610"/>
        <v>0</v>
      </c>
      <c r="AL3097" s="51">
        <f t="shared" si="611"/>
        <v>0</v>
      </c>
      <c r="AM3097" s="51">
        <f t="shared" si="612"/>
        <v>0</v>
      </c>
      <c r="AN3097" s="51">
        <f t="shared" si="613"/>
        <v>0</v>
      </c>
    </row>
    <row r="3098" spans="1:40" x14ac:dyDescent="0.25">
      <c r="A3098" s="17"/>
      <c r="B3098" s="17"/>
      <c r="C3098" s="35"/>
      <c r="D3098" s="17"/>
      <c r="E3098" s="17"/>
      <c r="F3098" s="17"/>
      <c r="G3098" s="62">
        <f t="shared" si="614"/>
        <v>0</v>
      </c>
      <c r="H3098" s="17"/>
      <c r="I3098" s="17"/>
      <c r="J3098" s="17"/>
      <c r="K3098" s="17"/>
      <c r="L3098" s="17"/>
      <c r="M3098" s="17"/>
      <c r="N3098" s="17"/>
      <c r="O3098" s="17"/>
      <c r="P3098" s="115"/>
      <c r="Q3098" s="62">
        <f>IF(C3098&gt;A_Stammdaten!$B$12,0,SUM(G3098,H3098,J3098,K3098,M3098,N3098)-SUM(I3098,L3098,O3098,P3098))</f>
        <v>0</v>
      </c>
      <c r="R3098" s="17"/>
      <c r="S3098" s="17"/>
      <c r="T3098" s="17"/>
      <c r="U3098" s="62">
        <f t="shared" si="606"/>
        <v>0</v>
      </c>
      <c r="V3098" s="63">
        <f>IF(ISBLANK($B3098),0,VLOOKUP($B3098,Listen!$A$2:$C$45,2,FALSE))</f>
        <v>0</v>
      </c>
      <c r="W3098" s="63">
        <f>IF(ISBLANK($B3098),0,VLOOKUP($B3098,Listen!$A$2:$C$45,3,FALSE))</f>
        <v>0</v>
      </c>
      <c r="X3098" s="49">
        <f t="shared" si="605"/>
        <v>0</v>
      </c>
      <c r="Y3098" s="49">
        <f t="shared" si="604"/>
        <v>0</v>
      </c>
      <c r="Z3098" s="49">
        <f t="shared" si="604"/>
        <v>0</v>
      </c>
      <c r="AA3098" s="49">
        <f t="shared" si="604"/>
        <v>0</v>
      </c>
      <c r="AB3098" s="49">
        <f t="shared" si="604"/>
        <v>0</v>
      </c>
      <c r="AC3098" s="49">
        <f t="shared" si="604"/>
        <v>0</v>
      </c>
      <c r="AD3098" s="49">
        <f t="shared" si="604"/>
        <v>0</v>
      </c>
      <c r="AE3098" s="51">
        <f t="shared" si="615"/>
        <v>0</v>
      </c>
      <c r="AF3098" s="51">
        <f>IF(C3098=A_Stammdaten!$B$12,D_SAV!$U3098-D_SAV!$AG3098,HLOOKUP(A_Stammdaten!$B$12-1,$AH$4:$AN$4004,ROW(C3098)-3,FALSE)-$AG3098)</f>
        <v>0</v>
      </c>
      <c r="AG3098" s="51">
        <f>HLOOKUP(A_Stammdaten!$B$12,$AH$4:$AN$4004,ROW(C3098)-3,FALSE)</f>
        <v>0</v>
      </c>
      <c r="AH3098" s="51">
        <f t="shared" si="607"/>
        <v>0</v>
      </c>
      <c r="AI3098" s="51">
        <f t="shared" si="608"/>
        <v>0</v>
      </c>
      <c r="AJ3098" s="51">
        <f t="shared" si="609"/>
        <v>0</v>
      </c>
      <c r="AK3098" s="51">
        <f t="shared" si="610"/>
        <v>0</v>
      </c>
      <c r="AL3098" s="51">
        <f t="shared" si="611"/>
        <v>0</v>
      </c>
      <c r="AM3098" s="51">
        <f t="shared" si="612"/>
        <v>0</v>
      </c>
      <c r="AN3098" s="51">
        <f t="shared" si="613"/>
        <v>0</v>
      </c>
    </row>
    <row r="3099" spans="1:40" x14ac:dyDescent="0.25">
      <c r="A3099" s="17"/>
      <c r="B3099" s="17"/>
      <c r="C3099" s="35"/>
      <c r="D3099" s="17"/>
      <c r="E3099" s="17"/>
      <c r="F3099" s="17"/>
      <c r="G3099" s="62">
        <f t="shared" si="614"/>
        <v>0</v>
      </c>
      <c r="H3099" s="17"/>
      <c r="I3099" s="17"/>
      <c r="J3099" s="17"/>
      <c r="K3099" s="17"/>
      <c r="L3099" s="17"/>
      <c r="M3099" s="17"/>
      <c r="N3099" s="17"/>
      <c r="O3099" s="17"/>
      <c r="P3099" s="115"/>
      <c r="Q3099" s="62">
        <f>IF(C3099&gt;A_Stammdaten!$B$12,0,SUM(G3099,H3099,J3099,K3099,M3099,N3099)-SUM(I3099,L3099,O3099,P3099))</f>
        <v>0</v>
      </c>
      <c r="R3099" s="17"/>
      <c r="S3099" s="17"/>
      <c r="T3099" s="17"/>
      <c r="U3099" s="62">
        <f t="shared" si="606"/>
        <v>0</v>
      </c>
      <c r="V3099" s="63">
        <f>IF(ISBLANK($B3099),0,VLOOKUP($B3099,Listen!$A$2:$C$45,2,FALSE))</f>
        <v>0</v>
      </c>
      <c r="W3099" s="63">
        <f>IF(ISBLANK($B3099),0,VLOOKUP($B3099,Listen!$A$2:$C$45,3,FALSE))</f>
        <v>0</v>
      </c>
      <c r="X3099" s="49">
        <f t="shared" si="605"/>
        <v>0</v>
      </c>
      <c r="Y3099" s="49">
        <f t="shared" si="604"/>
        <v>0</v>
      </c>
      <c r="Z3099" s="49">
        <f t="shared" si="604"/>
        <v>0</v>
      </c>
      <c r="AA3099" s="49">
        <f t="shared" si="604"/>
        <v>0</v>
      </c>
      <c r="AB3099" s="49">
        <f t="shared" si="604"/>
        <v>0</v>
      </c>
      <c r="AC3099" s="49">
        <f t="shared" si="604"/>
        <v>0</v>
      </c>
      <c r="AD3099" s="49">
        <f t="shared" si="604"/>
        <v>0</v>
      </c>
      <c r="AE3099" s="51">
        <f t="shared" si="615"/>
        <v>0</v>
      </c>
      <c r="AF3099" s="51">
        <f>IF(C3099=A_Stammdaten!$B$12,D_SAV!$U3099-D_SAV!$AG3099,HLOOKUP(A_Stammdaten!$B$12-1,$AH$4:$AN$4004,ROW(C3099)-3,FALSE)-$AG3099)</f>
        <v>0</v>
      </c>
      <c r="AG3099" s="51">
        <f>HLOOKUP(A_Stammdaten!$B$12,$AH$4:$AN$4004,ROW(C3099)-3,FALSE)</f>
        <v>0</v>
      </c>
      <c r="AH3099" s="51">
        <f t="shared" si="607"/>
        <v>0</v>
      </c>
      <c r="AI3099" s="51">
        <f t="shared" si="608"/>
        <v>0</v>
      </c>
      <c r="AJ3099" s="51">
        <f t="shared" si="609"/>
        <v>0</v>
      </c>
      <c r="AK3099" s="51">
        <f t="shared" si="610"/>
        <v>0</v>
      </c>
      <c r="AL3099" s="51">
        <f t="shared" si="611"/>
        <v>0</v>
      </c>
      <c r="AM3099" s="51">
        <f t="shared" si="612"/>
        <v>0</v>
      </c>
      <c r="AN3099" s="51">
        <f t="shared" si="613"/>
        <v>0</v>
      </c>
    </row>
    <row r="3100" spans="1:40" x14ac:dyDescent="0.25">
      <c r="A3100" s="17"/>
      <c r="B3100" s="17"/>
      <c r="C3100" s="35"/>
      <c r="D3100" s="17"/>
      <c r="E3100" s="17"/>
      <c r="F3100" s="17"/>
      <c r="G3100" s="62">
        <f t="shared" si="614"/>
        <v>0</v>
      </c>
      <c r="H3100" s="17"/>
      <c r="I3100" s="17"/>
      <c r="J3100" s="17"/>
      <c r="K3100" s="17"/>
      <c r="L3100" s="17"/>
      <c r="M3100" s="17"/>
      <c r="N3100" s="17"/>
      <c r="O3100" s="17"/>
      <c r="P3100" s="115"/>
      <c r="Q3100" s="62">
        <f>IF(C3100&gt;A_Stammdaten!$B$12,0,SUM(G3100,H3100,J3100,K3100,M3100,N3100)-SUM(I3100,L3100,O3100,P3100))</f>
        <v>0</v>
      </c>
      <c r="R3100" s="17"/>
      <c r="S3100" s="17"/>
      <c r="T3100" s="17"/>
      <c r="U3100" s="62">
        <f t="shared" si="606"/>
        <v>0</v>
      </c>
      <c r="V3100" s="63">
        <f>IF(ISBLANK($B3100),0,VLOOKUP($B3100,Listen!$A$2:$C$45,2,FALSE))</f>
        <v>0</v>
      </c>
      <c r="W3100" s="63">
        <f>IF(ISBLANK($B3100),0,VLOOKUP($B3100,Listen!$A$2:$C$45,3,FALSE))</f>
        <v>0</v>
      </c>
      <c r="X3100" s="49">
        <f t="shared" si="605"/>
        <v>0</v>
      </c>
      <c r="Y3100" s="49">
        <f t="shared" si="604"/>
        <v>0</v>
      </c>
      <c r="Z3100" s="49">
        <f t="shared" si="604"/>
        <v>0</v>
      </c>
      <c r="AA3100" s="49">
        <f t="shared" si="604"/>
        <v>0</v>
      </c>
      <c r="AB3100" s="49">
        <f t="shared" si="604"/>
        <v>0</v>
      </c>
      <c r="AC3100" s="49">
        <f t="shared" si="604"/>
        <v>0</v>
      </c>
      <c r="AD3100" s="49">
        <f t="shared" si="604"/>
        <v>0</v>
      </c>
      <c r="AE3100" s="51">
        <f t="shared" si="615"/>
        <v>0</v>
      </c>
      <c r="AF3100" s="51">
        <f>IF(C3100=A_Stammdaten!$B$12,D_SAV!$U3100-D_SAV!$AG3100,HLOOKUP(A_Stammdaten!$B$12-1,$AH$4:$AN$4004,ROW(C3100)-3,FALSE)-$AG3100)</f>
        <v>0</v>
      </c>
      <c r="AG3100" s="51">
        <f>HLOOKUP(A_Stammdaten!$B$12,$AH$4:$AN$4004,ROW(C3100)-3,FALSE)</f>
        <v>0</v>
      </c>
      <c r="AH3100" s="51">
        <f t="shared" si="607"/>
        <v>0</v>
      </c>
      <c r="AI3100" s="51">
        <f t="shared" si="608"/>
        <v>0</v>
      </c>
      <c r="AJ3100" s="51">
        <f t="shared" si="609"/>
        <v>0</v>
      </c>
      <c r="AK3100" s="51">
        <f t="shared" si="610"/>
        <v>0</v>
      </c>
      <c r="AL3100" s="51">
        <f t="shared" si="611"/>
        <v>0</v>
      </c>
      <c r="AM3100" s="51">
        <f t="shared" si="612"/>
        <v>0</v>
      </c>
      <c r="AN3100" s="51">
        <f t="shared" si="613"/>
        <v>0</v>
      </c>
    </row>
    <row r="3101" spans="1:40" x14ac:dyDescent="0.25">
      <c r="A3101" s="17"/>
      <c r="B3101" s="17"/>
      <c r="C3101" s="35"/>
      <c r="D3101" s="17"/>
      <c r="E3101" s="17"/>
      <c r="F3101" s="17"/>
      <c r="G3101" s="62">
        <f t="shared" si="614"/>
        <v>0</v>
      </c>
      <c r="H3101" s="17"/>
      <c r="I3101" s="17"/>
      <c r="J3101" s="17"/>
      <c r="K3101" s="17"/>
      <c r="L3101" s="17"/>
      <c r="M3101" s="17"/>
      <c r="N3101" s="17"/>
      <c r="O3101" s="17"/>
      <c r="P3101" s="115"/>
      <c r="Q3101" s="62">
        <f>IF(C3101&gt;A_Stammdaten!$B$12,0,SUM(G3101,H3101,J3101,K3101,M3101,N3101)-SUM(I3101,L3101,O3101,P3101))</f>
        <v>0</v>
      </c>
      <c r="R3101" s="17"/>
      <c r="S3101" s="17"/>
      <c r="T3101" s="17"/>
      <c r="U3101" s="62">
        <f t="shared" si="606"/>
        <v>0</v>
      </c>
      <c r="V3101" s="63">
        <f>IF(ISBLANK($B3101),0,VLOOKUP($B3101,Listen!$A$2:$C$45,2,FALSE))</f>
        <v>0</v>
      </c>
      <c r="W3101" s="63">
        <f>IF(ISBLANK($B3101),0,VLOOKUP($B3101,Listen!$A$2:$C$45,3,FALSE))</f>
        <v>0</v>
      </c>
      <c r="X3101" s="49">
        <f t="shared" si="605"/>
        <v>0</v>
      </c>
      <c r="Y3101" s="49">
        <f t="shared" si="604"/>
        <v>0</v>
      </c>
      <c r="Z3101" s="49">
        <f t="shared" si="604"/>
        <v>0</v>
      </c>
      <c r="AA3101" s="49">
        <f t="shared" si="604"/>
        <v>0</v>
      </c>
      <c r="AB3101" s="49">
        <f t="shared" si="604"/>
        <v>0</v>
      </c>
      <c r="AC3101" s="49">
        <f t="shared" si="604"/>
        <v>0</v>
      </c>
      <c r="AD3101" s="49">
        <f t="shared" si="604"/>
        <v>0</v>
      </c>
      <c r="AE3101" s="51">
        <f t="shared" si="615"/>
        <v>0</v>
      </c>
      <c r="AF3101" s="51">
        <f>IF(C3101=A_Stammdaten!$B$12,D_SAV!$U3101-D_SAV!$AG3101,HLOOKUP(A_Stammdaten!$B$12-1,$AH$4:$AN$4004,ROW(C3101)-3,FALSE)-$AG3101)</f>
        <v>0</v>
      </c>
      <c r="AG3101" s="51">
        <f>HLOOKUP(A_Stammdaten!$B$12,$AH$4:$AN$4004,ROW(C3101)-3,FALSE)</f>
        <v>0</v>
      </c>
      <c r="AH3101" s="51">
        <f t="shared" si="607"/>
        <v>0</v>
      </c>
      <c r="AI3101" s="51">
        <f t="shared" si="608"/>
        <v>0</v>
      </c>
      <c r="AJ3101" s="51">
        <f t="shared" si="609"/>
        <v>0</v>
      </c>
      <c r="AK3101" s="51">
        <f t="shared" si="610"/>
        <v>0</v>
      </c>
      <c r="AL3101" s="51">
        <f t="shared" si="611"/>
        <v>0</v>
      </c>
      <c r="AM3101" s="51">
        <f t="shared" si="612"/>
        <v>0</v>
      </c>
      <c r="AN3101" s="51">
        <f t="shared" si="613"/>
        <v>0</v>
      </c>
    </row>
    <row r="3102" spans="1:40" x14ac:dyDescent="0.25">
      <c r="A3102" s="17"/>
      <c r="B3102" s="17"/>
      <c r="C3102" s="35"/>
      <c r="D3102" s="17"/>
      <c r="E3102" s="17"/>
      <c r="F3102" s="17"/>
      <c r="G3102" s="62">
        <f t="shared" si="614"/>
        <v>0</v>
      </c>
      <c r="H3102" s="17"/>
      <c r="I3102" s="17"/>
      <c r="J3102" s="17"/>
      <c r="K3102" s="17"/>
      <c r="L3102" s="17"/>
      <c r="M3102" s="17"/>
      <c r="N3102" s="17"/>
      <c r="O3102" s="17"/>
      <c r="P3102" s="115"/>
      <c r="Q3102" s="62">
        <f>IF(C3102&gt;A_Stammdaten!$B$12,0,SUM(G3102,H3102,J3102,K3102,M3102,N3102)-SUM(I3102,L3102,O3102,P3102))</f>
        <v>0</v>
      </c>
      <c r="R3102" s="17"/>
      <c r="S3102" s="17"/>
      <c r="T3102" s="17"/>
      <c r="U3102" s="62">
        <f t="shared" si="606"/>
        <v>0</v>
      </c>
      <c r="V3102" s="63">
        <f>IF(ISBLANK($B3102),0,VLOOKUP($B3102,Listen!$A$2:$C$45,2,FALSE))</f>
        <v>0</v>
      </c>
      <c r="W3102" s="63">
        <f>IF(ISBLANK($B3102),0,VLOOKUP($B3102,Listen!$A$2:$C$45,3,FALSE))</f>
        <v>0</v>
      </c>
      <c r="X3102" s="49">
        <f t="shared" si="605"/>
        <v>0</v>
      </c>
      <c r="Y3102" s="49">
        <f t="shared" si="604"/>
        <v>0</v>
      </c>
      <c r="Z3102" s="49">
        <f t="shared" si="604"/>
        <v>0</v>
      </c>
      <c r="AA3102" s="49">
        <f t="shared" si="604"/>
        <v>0</v>
      </c>
      <c r="AB3102" s="49">
        <f t="shared" si="604"/>
        <v>0</v>
      </c>
      <c r="AC3102" s="49">
        <f t="shared" si="604"/>
        <v>0</v>
      </c>
      <c r="AD3102" s="49">
        <f t="shared" si="604"/>
        <v>0</v>
      </c>
      <c r="AE3102" s="51">
        <f t="shared" si="615"/>
        <v>0</v>
      </c>
      <c r="AF3102" s="51">
        <f>IF(C3102=A_Stammdaten!$B$12,D_SAV!$U3102-D_SAV!$AG3102,HLOOKUP(A_Stammdaten!$B$12-1,$AH$4:$AN$4004,ROW(C3102)-3,FALSE)-$AG3102)</f>
        <v>0</v>
      </c>
      <c r="AG3102" s="51">
        <f>HLOOKUP(A_Stammdaten!$B$12,$AH$4:$AN$4004,ROW(C3102)-3,FALSE)</f>
        <v>0</v>
      </c>
      <c r="AH3102" s="51">
        <f t="shared" si="607"/>
        <v>0</v>
      </c>
      <c r="AI3102" s="51">
        <f t="shared" si="608"/>
        <v>0</v>
      </c>
      <c r="AJ3102" s="51">
        <f t="shared" si="609"/>
        <v>0</v>
      </c>
      <c r="AK3102" s="51">
        <f t="shared" si="610"/>
        <v>0</v>
      </c>
      <c r="AL3102" s="51">
        <f t="shared" si="611"/>
        <v>0</v>
      </c>
      <c r="AM3102" s="51">
        <f t="shared" si="612"/>
        <v>0</v>
      </c>
      <c r="AN3102" s="51">
        <f t="shared" si="613"/>
        <v>0</v>
      </c>
    </row>
    <row r="3103" spans="1:40" x14ac:dyDescent="0.25">
      <c r="A3103" s="17"/>
      <c r="B3103" s="17"/>
      <c r="C3103" s="35"/>
      <c r="D3103" s="17"/>
      <c r="E3103" s="17"/>
      <c r="F3103" s="17"/>
      <c r="G3103" s="62">
        <f t="shared" si="614"/>
        <v>0</v>
      </c>
      <c r="H3103" s="17"/>
      <c r="I3103" s="17"/>
      <c r="J3103" s="17"/>
      <c r="K3103" s="17"/>
      <c r="L3103" s="17"/>
      <c r="M3103" s="17"/>
      <c r="N3103" s="17"/>
      <c r="O3103" s="17"/>
      <c r="P3103" s="115"/>
      <c r="Q3103" s="62">
        <f>IF(C3103&gt;A_Stammdaten!$B$12,0,SUM(G3103,H3103,J3103,K3103,M3103,N3103)-SUM(I3103,L3103,O3103,P3103))</f>
        <v>0</v>
      </c>
      <c r="R3103" s="17"/>
      <c r="S3103" s="17"/>
      <c r="T3103" s="17"/>
      <c r="U3103" s="62">
        <f t="shared" si="606"/>
        <v>0</v>
      </c>
      <c r="V3103" s="63">
        <f>IF(ISBLANK($B3103),0,VLOOKUP($B3103,Listen!$A$2:$C$45,2,FALSE))</f>
        <v>0</v>
      </c>
      <c r="W3103" s="63">
        <f>IF(ISBLANK($B3103),0,VLOOKUP($B3103,Listen!$A$2:$C$45,3,FALSE))</f>
        <v>0</v>
      </c>
      <c r="X3103" s="49">
        <f t="shared" si="605"/>
        <v>0</v>
      </c>
      <c r="Y3103" s="49">
        <f t="shared" si="604"/>
        <v>0</v>
      </c>
      <c r="Z3103" s="49">
        <f t="shared" si="604"/>
        <v>0</v>
      </c>
      <c r="AA3103" s="49">
        <f t="shared" si="604"/>
        <v>0</v>
      </c>
      <c r="AB3103" s="49">
        <f t="shared" si="604"/>
        <v>0</v>
      </c>
      <c r="AC3103" s="49">
        <f t="shared" si="604"/>
        <v>0</v>
      </c>
      <c r="AD3103" s="49">
        <f t="shared" si="604"/>
        <v>0</v>
      </c>
      <c r="AE3103" s="51">
        <f t="shared" si="615"/>
        <v>0</v>
      </c>
      <c r="AF3103" s="51">
        <f>IF(C3103=A_Stammdaten!$B$12,D_SAV!$U3103-D_SAV!$AG3103,HLOOKUP(A_Stammdaten!$B$12-1,$AH$4:$AN$4004,ROW(C3103)-3,FALSE)-$AG3103)</f>
        <v>0</v>
      </c>
      <c r="AG3103" s="51">
        <f>HLOOKUP(A_Stammdaten!$B$12,$AH$4:$AN$4004,ROW(C3103)-3,FALSE)</f>
        <v>0</v>
      </c>
      <c r="AH3103" s="51">
        <f t="shared" si="607"/>
        <v>0</v>
      </c>
      <c r="AI3103" s="51">
        <f t="shared" si="608"/>
        <v>0</v>
      </c>
      <c r="AJ3103" s="51">
        <f t="shared" si="609"/>
        <v>0</v>
      </c>
      <c r="AK3103" s="51">
        <f t="shared" si="610"/>
        <v>0</v>
      </c>
      <c r="AL3103" s="51">
        <f t="shared" si="611"/>
        <v>0</v>
      </c>
      <c r="AM3103" s="51">
        <f t="shared" si="612"/>
        <v>0</v>
      </c>
      <c r="AN3103" s="51">
        <f t="shared" si="613"/>
        <v>0</v>
      </c>
    </row>
    <row r="3104" spans="1:40" x14ac:dyDescent="0.25">
      <c r="A3104" s="17"/>
      <c r="B3104" s="17"/>
      <c r="C3104" s="35"/>
      <c r="D3104" s="17"/>
      <c r="E3104" s="17"/>
      <c r="F3104" s="17"/>
      <c r="G3104" s="62">
        <f t="shared" si="614"/>
        <v>0</v>
      </c>
      <c r="H3104" s="17"/>
      <c r="I3104" s="17"/>
      <c r="J3104" s="17"/>
      <c r="K3104" s="17"/>
      <c r="L3104" s="17"/>
      <c r="M3104" s="17"/>
      <c r="N3104" s="17"/>
      <c r="O3104" s="17"/>
      <c r="P3104" s="115"/>
      <c r="Q3104" s="62">
        <f>IF(C3104&gt;A_Stammdaten!$B$12,0,SUM(G3104,H3104,J3104,K3104,M3104,N3104)-SUM(I3104,L3104,O3104,P3104))</f>
        <v>0</v>
      </c>
      <c r="R3104" s="17"/>
      <c r="S3104" s="17"/>
      <c r="T3104" s="17"/>
      <c r="U3104" s="62">
        <f t="shared" si="606"/>
        <v>0</v>
      </c>
      <c r="V3104" s="63">
        <f>IF(ISBLANK($B3104),0,VLOOKUP($B3104,Listen!$A$2:$C$45,2,FALSE))</f>
        <v>0</v>
      </c>
      <c r="W3104" s="63">
        <f>IF(ISBLANK($B3104),0,VLOOKUP($B3104,Listen!$A$2:$C$45,3,FALSE))</f>
        <v>0</v>
      </c>
      <c r="X3104" s="49">
        <f t="shared" si="605"/>
        <v>0</v>
      </c>
      <c r="Y3104" s="49">
        <f t="shared" si="604"/>
        <v>0</v>
      </c>
      <c r="Z3104" s="49">
        <f t="shared" si="604"/>
        <v>0</v>
      </c>
      <c r="AA3104" s="49">
        <f t="shared" si="604"/>
        <v>0</v>
      </c>
      <c r="AB3104" s="49">
        <f t="shared" si="604"/>
        <v>0</v>
      </c>
      <c r="AC3104" s="49">
        <f t="shared" si="604"/>
        <v>0</v>
      </c>
      <c r="AD3104" s="49">
        <f t="shared" si="604"/>
        <v>0</v>
      </c>
      <c r="AE3104" s="51">
        <f t="shared" si="615"/>
        <v>0</v>
      </c>
      <c r="AF3104" s="51">
        <f>IF(C3104=A_Stammdaten!$B$12,D_SAV!$U3104-D_SAV!$AG3104,HLOOKUP(A_Stammdaten!$B$12-1,$AH$4:$AN$4004,ROW(C3104)-3,FALSE)-$AG3104)</f>
        <v>0</v>
      </c>
      <c r="AG3104" s="51">
        <f>HLOOKUP(A_Stammdaten!$B$12,$AH$4:$AN$4004,ROW(C3104)-3,FALSE)</f>
        <v>0</v>
      </c>
      <c r="AH3104" s="51">
        <f t="shared" si="607"/>
        <v>0</v>
      </c>
      <c r="AI3104" s="51">
        <f t="shared" si="608"/>
        <v>0</v>
      </c>
      <c r="AJ3104" s="51">
        <f t="shared" si="609"/>
        <v>0</v>
      </c>
      <c r="AK3104" s="51">
        <f t="shared" si="610"/>
        <v>0</v>
      </c>
      <c r="AL3104" s="51">
        <f t="shared" si="611"/>
        <v>0</v>
      </c>
      <c r="AM3104" s="51">
        <f t="shared" si="612"/>
        <v>0</v>
      </c>
      <c r="AN3104" s="51">
        <f t="shared" si="613"/>
        <v>0</v>
      </c>
    </row>
    <row r="3105" spans="1:40" x14ac:dyDescent="0.25">
      <c r="A3105" s="17"/>
      <c r="B3105" s="17"/>
      <c r="C3105" s="35"/>
      <c r="D3105" s="17"/>
      <c r="E3105" s="17"/>
      <c r="F3105" s="17"/>
      <c r="G3105" s="62">
        <f t="shared" si="614"/>
        <v>0</v>
      </c>
      <c r="H3105" s="17"/>
      <c r="I3105" s="17"/>
      <c r="J3105" s="17"/>
      <c r="K3105" s="17"/>
      <c r="L3105" s="17"/>
      <c r="M3105" s="17"/>
      <c r="N3105" s="17"/>
      <c r="O3105" s="17"/>
      <c r="P3105" s="115"/>
      <c r="Q3105" s="62">
        <f>IF(C3105&gt;A_Stammdaten!$B$12,0,SUM(G3105,H3105,J3105,K3105,M3105,N3105)-SUM(I3105,L3105,O3105,P3105))</f>
        <v>0</v>
      </c>
      <c r="R3105" s="17"/>
      <c r="S3105" s="17"/>
      <c r="T3105" s="17"/>
      <c r="U3105" s="62">
        <f t="shared" si="606"/>
        <v>0</v>
      </c>
      <c r="V3105" s="63">
        <f>IF(ISBLANK($B3105),0,VLOOKUP($B3105,Listen!$A$2:$C$45,2,FALSE))</f>
        <v>0</v>
      </c>
      <c r="W3105" s="63">
        <f>IF(ISBLANK($B3105),0,VLOOKUP($B3105,Listen!$A$2:$C$45,3,FALSE))</f>
        <v>0</v>
      </c>
      <c r="X3105" s="49">
        <f t="shared" si="605"/>
        <v>0</v>
      </c>
      <c r="Y3105" s="49">
        <f t="shared" si="604"/>
        <v>0</v>
      </c>
      <c r="Z3105" s="49">
        <f t="shared" si="604"/>
        <v>0</v>
      </c>
      <c r="AA3105" s="49">
        <f t="shared" si="604"/>
        <v>0</v>
      </c>
      <c r="AB3105" s="49">
        <f t="shared" si="604"/>
        <v>0</v>
      </c>
      <c r="AC3105" s="49">
        <f t="shared" si="604"/>
        <v>0</v>
      </c>
      <c r="AD3105" s="49">
        <f t="shared" ref="Y3105:AD3148" si="616">$V3105</f>
        <v>0</v>
      </c>
      <c r="AE3105" s="51">
        <f t="shared" si="615"/>
        <v>0</v>
      </c>
      <c r="AF3105" s="51">
        <f>IF(C3105=A_Stammdaten!$B$12,D_SAV!$U3105-D_SAV!$AG3105,HLOOKUP(A_Stammdaten!$B$12-1,$AH$4:$AN$4004,ROW(C3105)-3,FALSE)-$AG3105)</f>
        <v>0</v>
      </c>
      <c r="AG3105" s="51">
        <f>HLOOKUP(A_Stammdaten!$B$12,$AH$4:$AN$4004,ROW(C3105)-3,FALSE)</f>
        <v>0</v>
      </c>
      <c r="AH3105" s="51">
        <f t="shared" si="607"/>
        <v>0</v>
      </c>
      <c r="AI3105" s="51">
        <f t="shared" si="608"/>
        <v>0</v>
      </c>
      <c r="AJ3105" s="51">
        <f t="shared" si="609"/>
        <v>0</v>
      </c>
      <c r="AK3105" s="51">
        <f t="shared" si="610"/>
        <v>0</v>
      </c>
      <c r="AL3105" s="51">
        <f t="shared" si="611"/>
        <v>0</v>
      </c>
      <c r="AM3105" s="51">
        <f t="shared" si="612"/>
        <v>0</v>
      </c>
      <c r="AN3105" s="51">
        <f t="shared" si="613"/>
        <v>0</v>
      </c>
    </row>
    <row r="3106" spans="1:40" x14ac:dyDescent="0.25">
      <c r="A3106" s="17"/>
      <c r="B3106" s="17"/>
      <c r="C3106" s="35"/>
      <c r="D3106" s="17"/>
      <c r="E3106" s="17"/>
      <c r="F3106" s="17"/>
      <c r="G3106" s="62">
        <f t="shared" si="614"/>
        <v>0</v>
      </c>
      <c r="H3106" s="17"/>
      <c r="I3106" s="17"/>
      <c r="J3106" s="17"/>
      <c r="K3106" s="17"/>
      <c r="L3106" s="17"/>
      <c r="M3106" s="17"/>
      <c r="N3106" s="17"/>
      <c r="O3106" s="17"/>
      <c r="P3106" s="115"/>
      <c r="Q3106" s="62">
        <f>IF(C3106&gt;A_Stammdaten!$B$12,0,SUM(G3106,H3106,J3106,K3106,M3106,N3106)-SUM(I3106,L3106,O3106,P3106))</f>
        <v>0</v>
      </c>
      <c r="R3106" s="17"/>
      <c r="S3106" s="17"/>
      <c r="T3106" s="17"/>
      <c r="U3106" s="62">
        <f t="shared" si="606"/>
        <v>0</v>
      </c>
      <c r="V3106" s="63">
        <f>IF(ISBLANK($B3106),0,VLOOKUP($B3106,Listen!$A$2:$C$45,2,FALSE))</f>
        <v>0</v>
      </c>
      <c r="W3106" s="63">
        <f>IF(ISBLANK($B3106),0,VLOOKUP($B3106,Listen!$A$2:$C$45,3,FALSE))</f>
        <v>0</v>
      </c>
      <c r="X3106" s="49">
        <f t="shared" si="605"/>
        <v>0</v>
      </c>
      <c r="Y3106" s="49">
        <f t="shared" si="616"/>
        <v>0</v>
      </c>
      <c r="Z3106" s="49">
        <f t="shared" si="616"/>
        <v>0</v>
      </c>
      <c r="AA3106" s="49">
        <f t="shared" si="616"/>
        <v>0</v>
      </c>
      <c r="AB3106" s="49">
        <f t="shared" si="616"/>
        <v>0</v>
      </c>
      <c r="AC3106" s="49">
        <f t="shared" si="616"/>
        <v>0</v>
      </c>
      <c r="AD3106" s="49">
        <f t="shared" si="616"/>
        <v>0</v>
      </c>
      <c r="AE3106" s="51">
        <f t="shared" si="615"/>
        <v>0</v>
      </c>
      <c r="AF3106" s="51">
        <f>IF(C3106=A_Stammdaten!$B$12,D_SAV!$U3106-D_SAV!$AG3106,HLOOKUP(A_Stammdaten!$B$12-1,$AH$4:$AN$4004,ROW(C3106)-3,FALSE)-$AG3106)</f>
        <v>0</v>
      </c>
      <c r="AG3106" s="51">
        <f>HLOOKUP(A_Stammdaten!$B$12,$AH$4:$AN$4004,ROW(C3106)-3,FALSE)</f>
        <v>0</v>
      </c>
      <c r="AH3106" s="51">
        <f t="shared" si="607"/>
        <v>0</v>
      </c>
      <c r="AI3106" s="51">
        <f t="shared" si="608"/>
        <v>0</v>
      </c>
      <c r="AJ3106" s="51">
        <f t="shared" si="609"/>
        <v>0</v>
      </c>
      <c r="AK3106" s="51">
        <f t="shared" si="610"/>
        <v>0</v>
      </c>
      <c r="AL3106" s="51">
        <f t="shared" si="611"/>
        <v>0</v>
      </c>
      <c r="AM3106" s="51">
        <f t="shared" si="612"/>
        <v>0</v>
      </c>
      <c r="AN3106" s="51">
        <f t="shared" si="613"/>
        <v>0</v>
      </c>
    </row>
    <row r="3107" spans="1:40" x14ac:dyDescent="0.25">
      <c r="A3107" s="17"/>
      <c r="B3107" s="17"/>
      <c r="C3107" s="35"/>
      <c r="D3107" s="17"/>
      <c r="E3107" s="17"/>
      <c r="F3107" s="17"/>
      <c r="G3107" s="62">
        <f t="shared" si="614"/>
        <v>0</v>
      </c>
      <c r="H3107" s="17"/>
      <c r="I3107" s="17"/>
      <c r="J3107" s="17"/>
      <c r="K3107" s="17"/>
      <c r="L3107" s="17"/>
      <c r="M3107" s="17"/>
      <c r="N3107" s="17"/>
      <c r="O3107" s="17"/>
      <c r="P3107" s="115"/>
      <c r="Q3107" s="62">
        <f>IF(C3107&gt;A_Stammdaten!$B$12,0,SUM(G3107,H3107,J3107,K3107,M3107,N3107)-SUM(I3107,L3107,O3107,P3107))</f>
        <v>0</v>
      </c>
      <c r="R3107" s="17"/>
      <c r="S3107" s="17"/>
      <c r="T3107" s="17"/>
      <c r="U3107" s="62">
        <f t="shared" si="606"/>
        <v>0</v>
      </c>
      <c r="V3107" s="63">
        <f>IF(ISBLANK($B3107),0,VLOOKUP($B3107,Listen!$A$2:$C$45,2,FALSE))</f>
        <v>0</v>
      </c>
      <c r="W3107" s="63">
        <f>IF(ISBLANK($B3107),0,VLOOKUP($B3107,Listen!$A$2:$C$45,3,FALSE))</f>
        <v>0</v>
      </c>
      <c r="X3107" s="49">
        <f t="shared" si="605"/>
        <v>0</v>
      </c>
      <c r="Y3107" s="49">
        <f t="shared" si="616"/>
        <v>0</v>
      </c>
      <c r="Z3107" s="49">
        <f t="shared" si="616"/>
        <v>0</v>
      </c>
      <c r="AA3107" s="49">
        <f t="shared" si="616"/>
        <v>0</v>
      </c>
      <c r="AB3107" s="49">
        <f t="shared" si="616"/>
        <v>0</v>
      </c>
      <c r="AC3107" s="49">
        <f t="shared" si="616"/>
        <v>0</v>
      </c>
      <c r="AD3107" s="49">
        <f t="shared" si="616"/>
        <v>0</v>
      </c>
      <c r="AE3107" s="51">
        <f t="shared" si="615"/>
        <v>0</v>
      </c>
      <c r="AF3107" s="51">
        <f>IF(C3107=A_Stammdaten!$B$12,D_SAV!$U3107-D_SAV!$AG3107,HLOOKUP(A_Stammdaten!$B$12-1,$AH$4:$AN$4004,ROW(C3107)-3,FALSE)-$AG3107)</f>
        <v>0</v>
      </c>
      <c r="AG3107" s="51">
        <f>HLOOKUP(A_Stammdaten!$B$12,$AH$4:$AN$4004,ROW(C3107)-3,FALSE)</f>
        <v>0</v>
      </c>
      <c r="AH3107" s="51">
        <f t="shared" si="607"/>
        <v>0</v>
      </c>
      <c r="AI3107" s="51">
        <f t="shared" si="608"/>
        <v>0</v>
      </c>
      <c r="AJ3107" s="51">
        <f t="shared" si="609"/>
        <v>0</v>
      </c>
      <c r="AK3107" s="51">
        <f t="shared" si="610"/>
        <v>0</v>
      </c>
      <c r="AL3107" s="51">
        <f t="shared" si="611"/>
        <v>0</v>
      </c>
      <c r="AM3107" s="51">
        <f t="shared" si="612"/>
        <v>0</v>
      </c>
      <c r="AN3107" s="51">
        <f t="shared" si="613"/>
        <v>0</v>
      </c>
    </row>
    <row r="3108" spans="1:40" x14ac:dyDescent="0.25">
      <c r="A3108" s="17"/>
      <c r="B3108" s="17"/>
      <c r="C3108" s="35"/>
      <c r="D3108" s="17"/>
      <c r="E3108" s="17"/>
      <c r="F3108" s="17"/>
      <c r="G3108" s="62">
        <f t="shared" si="614"/>
        <v>0</v>
      </c>
      <c r="H3108" s="17"/>
      <c r="I3108" s="17"/>
      <c r="J3108" s="17"/>
      <c r="K3108" s="17"/>
      <c r="L3108" s="17"/>
      <c r="M3108" s="17"/>
      <c r="N3108" s="17"/>
      <c r="O3108" s="17"/>
      <c r="P3108" s="115"/>
      <c r="Q3108" s="62">
        <f>IF(C3108&gt;A_Stammdaten!$B$12,0,SUM(G3108,H3108,J3108,K3108,M3108,N3108)-SUM(I3108,L3108,O3108,P3108))</f>
        <v>0</v>
      </c>
      <c r="R3108" s="17"/>
      <c r="S3108" s="17"/>
      <c r="T3108" s="17"/>
      <c r="U3108" s="62">
        <f t="shared" si="606"/>
        <v>0</v>
      </c>
      <c r="V3108" s="63">
        <f>IF(ISBLANK($B3108),0,VLOOKUP($B3108,Listen!$A$2:$C$45,2,FALSE))</f>
        <v>0</v>
      </c>
      <c r="W3108" s="63">
        <f>IF(ISBLANK($B3108),0,VLOOKUP($B3108,Listen!$A$2:$C$45,3,FALSE))</f>
        <v>0</v>
      </c>
      <c r="X3108" s="49">
        <f t="shared" si="605"/>
        <v>0</v>
      </c>
      <c r="Y3108" s="49">
        <f t="shared" si="616"/>
        <v>0</v>
      </c>
      <c r="Z3108" s="49">
        <f t="shared" si="616"/>
        <v>0</v>
      </c>
      <c r="AA3108" s="49">
        <f t="shared" si="616"/>
        <v>0</v>
      </c>
      <c r="AB3108" s="49">
        <f t="shared" si="616"/>
        <v>0</v>
      </c>
      <c r="AC3108" s="49">
        <f t="shared" si="616"/>
        <v>0</v>
      </c>
      <c r="AD3108" s="49">
        <f t="shared" si="616"/>
        <v>0</v>
      </c>
      <c r="AE3108" s="51">
        <f t="shared" si="615"/>
        <v>0</v>
      </c>
      <c r="AF3108" s="51">
        <f>IF(C3108=A_Stammdaten!$B$12,D_SAV!$U3108-D_SAV!$AG3108,HLOOKUP(A_Stammdaten!$B$12-1,$AH$4:$AN$4004,ROW(C3108)-3,FALSE)-$AG3108)</f>
        <v>0</v>
      </c>
      <c r="AG3108" s="51">
        <f>HLOOKUP(A_Stammdaten!$B$12,$AH$4:$AN$4004,ROW(C3108)-3,FALSE)</f>
        <v>0</v>
      </c>
      <c r="AH3108" s="51">
        <f t="shared" si="607"/>
        <v>0</v>
      </c>
      <c r="AI3108" s="51">
        <f t="shared" si="608"/>
        <v>0</v>
      </c>
      <c r="AJ3108" s="51">
        <f t="shared" si="609"/>
        <v>0</v>
      </c>
      <c r="AK3108" s="51">
        <f t="shared" si="610"/>
        <v>0</v>
      </c>
      <c r="AL3108" s="51">
        <f t="shared" si="611"/>
        <v>0</v>
      </c>
      <c r="AM3108" s="51">
        <f t="shared" si="612"/>
        <v>0</v>
      </c>
      <c r="AN3108" s="51">
        <f t="shared" si="613"/>
        <v>0</v>
      </c>
    </row>
    <row r="3109" spans="1:40" x14ac:dyDescent="0.25">
      <c r="A3109" s="17"/>
      <c r="B3109" s="17"/>
      <c r="C3109" s="35"/>
      <c r="D3109" s="17"/>
      <c r="E3109" s="17"/>
      <c r="F3109" s="17"/>
      <c r="G3109" s="62">
        <f t="shared" si="614"/>
        <v>0</v>
      </c>
      <c r="H3109" s="17"/>
      <c r="I3109" s="17"/>
      <c r="J3109" s="17"/>
      <c r="K3109" s="17"/>
      <c r="L3109" s="17"/>
      <c r="M3109" s="17"/>
      <c r="N3109" s="17"/>
      <c r="O3109" s="17"/>
      <c r="P3109" s="115"/>
      <c r="Q3109" s="62">
        <f>IF(C3109&gt;A_Stammdaten!$B$12,0,SUM(G3109,H3109,J3109,K3109,M3109,N3109)-SUM(I3109,L3109,O3109,P3109))</f>
        <v>0</v>
      </c>
      <c r="R3109" s="17"/>
      <c r="S3109" s="17"/>
      <c r="T3109" s="17"/>
      <c r="U3109" s="62">
        <f t="shared" si="606"/>
        <v>0</v>
      </c>
      <c r="V3109" s="63">
        <f>IF(ISBLANK($B3109),0,VLOOKUP($B3109,Listen!$A$2:$C$45,2,FALSE))</f>
        <v>0</v>
      </c>
      <c r="W3109" s="63">
        <f>IF(ISBLANK($B3109),0,VLOOKUP($B3109,Listen!$A$2:$C$45,3,FALSE))</f>
        <v>0</v>
      </c>
      <c r="X3109" s="49">
        <f t="shared" si="605"/>
        <v>0</v>
      </c>
      <c r="Y3109" s="49">
        <f t="shared" si="616"/>
        <v>0</v>
      </c>
      <c r="Z3109" s="49">
        <f t="shared" si="616"/>
        <v>0</v>
      </c>
      <c r="AA3109" s="49">
        <f t="shared" si="616"/>
        <v>0</v>
      </c>
      <c r="AB3109" s="49">
        <f t="shared" si="616"/>
        <v>0</v>
      </c>
      <c r="AC3109" s="49">
        <f t="shared" si="616"/>
        <v>0</v>
      </c>
      <c r="AD3109" s="49">
        <f t="shared" si="616"/>
        <v>0</v>
      </c>
      <c r="AE3109" s="51">
        <f t="shared" si="615"/>
        <v>0</v>
      </c>
      <c r="AF3109" s="51">
        <f>IF(C3109=A_Stammdaten!$B$12,D_SAV!$U3109-D_SAV!$AG3109,HLOOKUP(A_Stammdaten!$B$12-1,$AH$4:$AN$4004,ROW(C3109)-3,FALSE)-$AG3109)</f>
        <v>0</v>
      </c>
      <c r="AG3109" s="51">
        <f>HLOOKUP(A_Stammdaten!$B$12,$AH$4:$AN$4004,ROW(C3109)-3,FALSE)</f>
        <v>0</v>
      </c>
      <c r="AH3109" s="51">
        <f t="shared" si="607"/>
        <v>0</v>
      </c>
      <c r="AI3109" s="51">
        <f t="shared" si="608"/>
        <v>0</v>
      </c>
      <c r="AJ3109" s="51">
        <f t="shared" si="609"/>
        <v>0</v>
      </c>
      <c r="AK3109" s="51">
        <f t="shared" si="610"/>
        <v>0</v>
      </c>
      <c r="AL3109" s="51">
        <f t="shared" si="611"/>
        <v>0</v>
      </c>
      <c r="AM3109" s="51">
        <f t="shared" si="612"/>
        <v>0</v>
      </c>
      <c r="AN3109" s="51">
        <f t="shared" si="613"/>
        <v>0</v>
      </c>
    </row>
    <row r="3110" spans="1:40" x14ac:dyDescent="0.25">
      <c r="A3110" s="17"/>
      <c r="B3110" s="17"/>
      <c r="C3110" s="35"/>
      <c r="D3110" s="17"/>
      <c r="E3110" s="17"/>
      <c r="F3110" s="17"/>
      <c r="G3110" s="62">
        <f t="shared" si="614"/>
        <v>0</v>
      </c>
      <c r="H3110" s="17"/>
      <c r="I3110" s="17"/>
      <c r="J3110" s="17"/>
      <c r="K3110" s="17"/>
      <c r="L3110" s="17"/>
      <c r="M3110" s="17"/>
      <c r="N3110" s="17"/>
      <c r="O3110" s="17"/>
      <c r="P3110" s="115"/>
      <c r="Q3110" s="62">
        <f>IF(C3110&gt;A_Stammdaten!$B$12,0,SUM(G3110,H3110,J3110,K3110,M3110,N3110)-SUM(I3110,L3110,O3110,P3110))</f>
        <v>0</v>
      </c>
      <c r="R3110" s="17"/>
      <c r="S3110" s="17"/>
      <c r="T3110" s="17"/>
      <c r="U3110" s="62">
        <f t="shared" si="606"/>
        <v>0</v>
      </c>
      <c r="V3110" s="63">
        <f>IF(ISBLANK($B3110),0,VLOOKUP($B3110,Listen!$A$2:$C$45,2,FALSE))</f>
        <v>0</v>
      </c>
      <c r="W3110" s="63">
        <f>IF(ISBLANK($B3110),0,VLOOKUP($B3110,Listen!$A$2:$C$45,3,FALSE))</f>
        <v>0</v>
      </c>
      <c r="X3110" s="49">
        <f t="shared" si="605"/>
        <v>0</v>
      </c>
      <c r="Y3110" s="49">
        <f t="shared" si="616"/>
        <v>0</v>
      </c>
      <c r="Z3110" s="49">
        <f t="shared" si="616"/>
        <v>0</v>
      </c>
      <c r="AA3110" s="49">
        <f t="shared" si="616"/>
        <v>0</v>
      </c>
      <c r="AB3110" s="49">
        <f t="shared" si="616"/>
        <v>0</v>
      </c>
      <c r="AC3110" s="49">
        <f t="shared" si="616"/>
        <v>0</v>
      </c>
      <c r="AD3110" s="49">
        <f t="shared" si="616"/>
        <v>0</v>
      </c>
      <c r="AE3110" s="51">
        <f t="shared" si="615"/>
        <v>0</v>
      </c>
      <c r="AF3110" s="51">
        <f>IF(C3110=A_Stammdaten!$B$12,D_SAV!$U3110-D_SAV!$AG3110,HLOOKUP(A_Stammdaten!$B$12-1,$AH$4:$AN$4004,ROW(C3110)-3,FALSE)-$AG3110)</f>
        <v>0</v>
      </c>
      <c r="AG3110" s="51">
        <f>HLOOKUP(A_Stammdaten!$B$12,$AH$4:$AN$4004,ROW(C3110)-3,FALSE)</f>
        <v>0</v>
      </c>
      <c r="AH3110" s="51">
        <f t="shared" si="607"/>
        <v>0</v>
      </c>
      <c r="AI3110" s="51">
        <f t="shared" si="608"/>
        <v>0</v>
      </c>
      <c r="AJ3110" s="51">
        <f t="shared" si="609"/>
        <v>0</v>
      </c>
      <c r="AK3110" s="51">
        <f t="shared" si="610"/>
        <v>0</v>
      </c>
      <c r="AL3110" s="51">
        <f t="shared" si="611"/>
        <v>0</v>
      </c>
      <c r="AM3110" s="51">
        <f t="shared" si="612"/>
        <v>0</v>
      </c>
      <c r="AN3110" s="51">
        <f t="shared" si="613"/>
        <v>0</v>
      </c>
    </row>
    <row r="3111" spans="1:40" x14ac:dyDescent="0.25">
      <c r="A3111" s="17"/>
      <c r="B3111" s="17"/>
      <c r="C3111" s="35"/>
      <c r="D3111" s="17"/>
      <c r="E3111" s="17"/>
      <c r="F3111" s="17"/>
      <c r="G3111" s="62">
        <f t="shared" si="614"/>
        <v>0</v>
      </c>
      <c r="H3111" s="17"/>
      <c r="I3111" s="17"/>
      <c r="J3111" s="17"/>
      <c r="K3111" s="17"/>
      <c r="L3111" s="17"/>
      <c r="M3111" s="17"/>
      <c r="N3111" s="17"/>
      <c r="O3111" s="17"/>
      <c r="P3111" s="115"/>
      <c r="Q3111" s="62">
        <f>IF(C3111&gt;A_Stammdaten!$B$12,0,SUM(G3111,H3111,J3111,K3111,M3111,N3111)-SUM(I3111,L3111,O3111,P3111))</f>
        <v>0</v>
      </c>
      <c r="R3111" s="17"/>
      <c r="S3111" s="17"/>
      <c r="T3111" s="17"/>
      <c r="U3111" s="62">
        <f t="shared" si="606"/>
        <v>0</v>
      </c>
      <c r="V3111" s="63">
        <f>IF(ISBLANK($B3111),0,VLOOKUP($B3111,Listen!$A$2:$C$45,2,FALSE))</f>
        <v>0</v>
      </c>
      <c r="W3111" s="63">
        <f>IF(ISBLANK($B3111),0,VLOOKUP($B3111,Listen!$A$2:$C$45,3,FALSE))</f>
        <v>0</v>
      </c>
      <c r="X3111" s="49">
        <f t="shared" si="605"/>
        <v>0</v>
      </c>
      <c r="Y3111" s="49">
        <f t="shared" si="616"/>
        <v>0</v>
      </c>
      <c r="Z3111" s="49">
        <f t="shared" si="616"/>
        <v>0</v>
      </c>
      <c r="AA3111" s="49">
        <f t="shared" si="616"/>
        <v>0</v>
      </c>
      <c r="AB3111" s="49">
        <f t="shared" si="616"/>
        <v>0</v>
      </c>
      <c r="AC3111" s="49">
        <f t="shared" si="616"/>
        <v>0</v>
      </c>
      <c r="AD3111" s="49">
        <f t="shared" si="616"/>
        <v>0</v>
      </c>
      <c r="AE3111" s="51">
        <f t="shared" si="615"/>
        <v>0</v>
      </c>
      <c r="AF3111" s="51">
        <f>IF(C3111=A_Stammdaten!$B$12,D_SAV!$U3111-D_SAV!$AG3111,HLOOKUP(A_Stammdaten!$B$12-1,$AH$4:$AN$4004,ROW(C3111)-3,FALSE)-$AG3111)</f>
        <v>0</v>
      </c>
      <c r="AG3111" s="51">
        <f>HLOOKUP(A_Stammdaten!$B$12,$AH$4:$AN$4004,ROW(C3111)-3,FALSE)</f>
        <v>0</v>
      </c>
      <c r="AH3111" s="51">
        <f t="shared" si="607"/>
        <v>0</v>
      </c>
      <c r="AI3111" s="51">
        <f t="shared" si="608"/>
        <v>0</v>
      </c>
      <c r="AJ3111" s="51">
        <f t="shared" si="609"/>
        <v>0</v>
      </c>
      <c r="AK3111" s="51">
        <f t="shared" si="610"/>
        <v>0</v>
      </c>
      <c r="AL3111" s="51">
        <f t="shared" si="611"/>
        <v>0</v>
      </c>
      <c r="AM3111" s="51">
        <f t="shared" si="612"/>
        <v>0</v>
      </c>
      <c r="AN3111" s="51">
        <f t="shared" si="613"/>
        <v>0</v>
      </c>
    </row>
    <row r="3112" spans="1:40" x14ac:dyDescent="0.25">
      <c r="A3112" s="17"/>
      <c r="B3112" s="17"/>
      <c r="C3112" s="35"/>
      <c r="D3112" s="17"/>
      <c r="E3112" s="17"/>
      <c r="F3112" s="17"/>
      <c r="G3112" s="62">
        <f t="shared" si="614"/>
        <v>0</v>
      </c>
      <c r="H3112" s="17"/>
      <c r="I3112" s="17"/>
      <c r="J3112" s="17"/>
      <c r="K3112" s="17"/>
      <c r="L3112" s="17"/>
      <c r="M3112" s="17"/>
      <c r="N3112" s="17"/>
      <c r="O3112" s="17"/>
      <c r="P3112" s="115"/>
      <c r="Q3112" s="62">
        <f>IF(C3112&gt;A_Stammdaten!$B$12,0,SUM(G3112,H3112,J3112,K3112,M3112,N3112)-SUM(I3112,L3112,O3112,P3112))</f>
        <v>0</v>
      </c>
      <c r="R3112" s="17"/>
      <c r="S3112" s="17"/>
      <c r="T3112" s="17"/>
      <c r="U3112" s="62">
        <f t="shared" si="606"/>
        <v>0</v>
      </c>
      <c r="V3112" s="63">
        <f>IF(ISBLANK($B3112),0,VLOOKUP($B3112,Listen!$A$2:$C$45,2,FALSE))</f>
        <v>0</v>
      </c>
      <c r="W3112" s="63">
        <f>IF(ISBLANK($B3112),0,VLOOKUP($B3112,Listen!$A$2:$C$45,3,FALSE))</f>
        <v>0</v>
      </c>
      <c r="X3112" s="49">
        <f t="shared" si="605"/>
        <v>0</v>
      </c>
      <c r="Y3112" s="49">
        <f t="shared" si="616"/>
        <v>0</v>
      </c>
      <c r="Z3112" s="49">
        <f t="shared" si="616"/>
        <v>0</v>
      </c>
      <c r="AA3112" s="49">
        <f t="shared" si="616"/>
        <v>0</v>
      </c>
      <c r="AB3112" s="49">
        <f t="shared" si="616"/>
        <v>0</v>
      </c>
      <c r="AC3112" s="49">
        <f t="shared" si="616"/>
        <v>0</v>
      </c>
      <c r="AD3112" s="49">
        <f t="shared" si="616"/>
        <v>0</v>
      </c>
      <c r="AE3112" s="51">
        <f t="shared" si="615"/>
        <v>0</v>
      </c>
      <c r="AF3112" s="51">
        <f>IF(C3112=A_Stammdaten!$B$12,D_SAV!$U3112-D_SAV!$AG3112,HLOOKUP(A_Stammdaten!$B$12-1,$AH$4:$AN$4004,ROW(C3112)-3,FALSE)-$AG3112)</f>
        <v>0</v>
      </c>
      <c r="AG3112" s="51">
        <f>HLOOKUP(A_Stammdaten!$B$12,$AH$4:$AN$4004,ROW(C3112)-3,FALSE)</f>
        <v>0</v>
      </c>
      <c r="AH3112" s="51">
        <f t="shared" si="607"/>
        <v>0</v>
      </c>
      <c r="AI3112" s="51">
        <f t="shared" si="608"/>
        <v>0</v>
      </c>
      <c r="AJ3112" s="51">
        <f t="shared" si="609"/>
        <v>0</v>
      </c>
      <c r="AK3112" s="51">
        <f t="shared" si="610"/>
        <v>0</v>
      </c>
      <c r="AL3112" s="51">
        <f t="shared" si="611"/>
        <v>0</v>
      </c>
      <c r="AM3112" s="51">
        <f t="shared" si="612"/>
        <v>0</v>
      </c>
      <c r="AN3112" s="51">
        <f t="shared" si="613"/>
        <v>0</v>
      </c>
    </row>
    <row r="3113" spans="1:40" x14ac:dyDescent="0.25">
      <c r="A3113" s="17"/>
      <c r="B3113" s="17"/>
      <c r="C3113" s="35"/>
      <c r="D3113" s="17"/>
      <c r="E3113" s="17"/>
      <c r="F3113" s="17"/>
      <c r="G3113" s="62">
        <f t="shared" si="614"/>
        <v>0</v>
      </c>
      <c r="H3113" s="17"/>
      <c r="I3113" s="17"/>
      <c r="J3113" s="17"/>
      <c r="K3113" s="17"/>
      <c r="L3113" s="17"/>
      <c r="M3113" s="17"/>
      <c r="N3113" s="17"/>
      <c r="O3113" s="17"/>
      <c r="P3113" s="115"/>
      <c r="Q3113" s="62">
        <f>IF(C3113&gt;A_Stammdaten!$B$12,0,SUM(G3113,H3113,J3113,K3113,M3113,N3113)-SUM(I3113,L3113,O3113,P3113))</f>
        <v>0</v>
      </c>
      <c r="R3113" s="17"/>
      <c r="S3113" s="17"/>
      <c r="T3113" s="17"/>
      <c r="U3113" s="62">
        <f t="shared" si="606"/>
        <v>0</v>
      </c>
      <c r="V3113" s="63">
        <f>IF(ISBLANK($B3113),0,VLOOKUP($B3113,Listen!$A$2:$C$45,2,FALSE))</f>
        <v>0</v>
      </c>
      <c r="W3113" s="63">
        <f>IF(ISBLANK($B3113),0,VLOOKUP($B3113,Listen!$A$2:$C$45,3,FALSE))</f>
        <v>0</v>
      </c>
      <c r="X3113" s="49">
        <f t="shared" si="605"/>
        <v>0</v>
      </c>
      <c r="Y3113" s="49">
        <f t="shared" si="616"/>
        <v>0</v>
      </c>
      <c r="Z3113" s="49">
        <f t="shared" si="616"/>
        <v>0</v>
      </c>
      <c r="AA3113" s="49">
        <f t="shared" si="616"/>
        <v>0</v>
      </c>
      <c r="AB3113" s="49">
        <f t="shared" si="616"/>
        <v>0</v>
      </c>
      <c r="AC3113" s="49">
        <f t="shared" si="616"/>
        <v>0</v>
      </c>
      <c r="AD3113" s="49">
        <f t="shared" si="616"/>
        <v>0</v>
      </c>
      <c r="AE3113" s="51">
        <f t="shared" si="615"/>
        <v>0</v>
      </c>
      <c r="AF3113" s="51">
        <f>IF(C3113=A_Stammdaten!$B$12,D_SAV!$U3113-D_SAV!$AG3113,HLOOKUP(A_Stammdaten!$B$12-1,$AH$4:$AN$4004,ROW(C3113)-3,FALSE)-$AG3113)</f>
        <v>0</v>
      </c>
      <c r="AG3113" s="51">
        <f>HLOOKUP(A_Stammdaten!$B$12,$AH$4:$AN$4004,ROW(C3113)-3,FALSE)</f>
        <v>0</v>
      </c>
      <c r="AH3113" s="51">
        <f t="shared" si="607"/>
        <v>0</v>
      </c>
      <c r="AI3113" s="51">
        <f t="shared" si="608"/>
        <v>0</v>
      </c>
      <c r="AJ3113" s="51">
        <f t="shared" si="609"/>
        <v>0</v>
      </c>
      <c r="AK3113" s="51">
        <f t="shared" si="610"/>
        <v>0</v>
      </c>
      <c r="AL3113" s="51">
        <f t="shared" si="611"/>
        <v>0</v>
      </c>
      <c r="AM3113" s="51">
        <f t="shared" si="612"/>
        <v>0</v>
      </c>
      <c r="AN3113" s="51">
        <f t="shared" si="613"/>
        <v>0</v>
      </c>
    </row>
    <row r="3114" spans="1:40" x14ac:dyDescent="0.25">
      <c r="A3114" s="17"/>
      <c r="B3114" s="17"/>
      <c r="C3114" s="35"/>
      <c r="D3114" s="17"/>
      <c r="E3114" s="17"/>
      <c r="F3114" s="17"/>
      <c r="G3114" s="62">
        <f t="shared" si="614"/>
        <v>0</v>
      </c>
      <c r="H3114" s="17"/>
      <c r="I3114" s="17"/>
      <c r="J3114" s="17"/>
      <c r="K3114" s="17"/>
      <c r="L3114" s="17"/>
      <c r="M3114" s="17"/>
      <c r="N3114" s="17"/>
      <c r="O3114" s="17"/>
      <c r="P3114" s="115"/>
      <c r="Q3114" s="62">
        <f>IF(C3114&gt;A_Stammdaten!$B$12,0,SUM(G3114,H3114,J3114,K3114,M3114,N3114)-SUM(I3114,L3114,O3114,P3114))</f>
        <v>0</v>
      </c>
      <c r="R3114" s="17"/>
      <c r="S3114" s="17"/>
      <c r="T3114" s="17"/>
      <c r="U3114" s="62">
        <f t="shared" si="606"/>
        <v>0</v>
      </c>
      <c r="V3114" s="63">
        <f>IF(ISBLANK($B3114),0,VLOOKUP($B3114,Listen!$A$2:$C$45,2,FALSE))</f>
        <v>0</v>
      </c>
      <c r="W3114" s="63">
        <f>IF(ISBLANK($B3114),0,VLOOKUP($B3114,Listen!$A$2:$C$45,3,FALSE))</f>
        <v>0</v>
      </c>
      <c r="X3114" s="49">
        <f t="shared" si="605"/>
        <v>0</v>
      </c>
      <c r="Y3114" s="49">
        <f t="shared" si="616"/>
        <v>0</v>
      </c>
      <c r="Z3114" s="49">
        <f t="shared" si="616"/>
        <v>0</v>
      </c>
      <c r="AA3114" s="49">
        <f t="shared" si="616"/>
        <v>0</v>
      </c>
      <c r="AB3114" s="49">
        <f t="shared" si="616"/>
        <v>0</v>
      </c>
      <c r="AC3114" s="49">
        <f t="shared" si="616"/>
        <v>0</v>
      </c>
      <c r="AD3114" s="49">
        <f t="shared" si="616"/>
        <v>0</v>
      </c>
      <c r="AE3114" s="51">
        <f t="shared" si="615"/>
        <v>0</v>
      </c>
      <c r="AF3114" s="51">
        <f>IF(C3114=A_Stammdaten!$B$12,D_SAV!$U3114-D_SAV!$AG3114,HLOOKUP(A_Stammdaten!$B$12-1,$AH$4:$AN$4004,ROW(C3114)-3,FALSE)-$AG3114)</f>
        <v>0</v>
      </c>
      <c r="AG3114" s="51">
        <f>HLOOKUP(A_Stammdaten!$B$12,$AH$4:$AN$4004,ROW(C3114)-3,FALSE)</f>
        <v>0</v>
      </c>
      <c r="AH3114" s="51">
        <f t="shared" si="607"/>
        <v>0</v>
      </c>
      <c r="AI3114" s="51">
        <f t="shared" si="608"/>
        <v>0</v>
      </c>
      <c r="AJ3114" s="51">
        <f t="shared" si="609"/>
        <v>0</v>
      </c>
      <c r="AK3114" s="51">
        <f t="shared" si="610"/>
        <v>0</v>
      </c>
      <c r="AL3114" s="51">
        <f t="shared" si="611"/>
        <v>0</v>
      </c>
      <c r="AM3114" s="51">
        <f t="shared" si="612"/>
        <v>0</v>
      </c>
      <c r="AN3114" s="51">
        <f t="shared" si="613"/>
        <v>0</v>
      </c>
    </row>
    <row r="3115" spans="1:40" x14ac:dyDescent="0.25">
      <c r="A3115" s="17"/>
      <c r="B3115" s="17"/>
      <c r="C3115" s="35"/>
      <c r="D3115" s="17"/>
      <c r="E3115" s="17"/>
      <c r="F3115" s="17"/>
      <c r="G3115" s="62">
        <f t="shared" si="614"/>
        <v>0</v>
      </c>
      <c r="H3115" s="17"/>
      <c r="I3115" s="17"/>
      <c r="J3115" s="17"/>
      <c r="K3115" s="17"/>
      <c r="L3115" s="17"/>
      <c r="M3115" s="17"/>
      <c r="N3115" s="17"/>
      <c r="O3115" s="17"/>
      <c r="P3115" s="115"/>
      <c r="Q3115" s="62">
        <f>IF(C3115&gt;A_Stammdaten!$B$12,0,SUM(G3115,H3115,J3115,K3115,M3115,N3115)-SUM(I3115,L3115,O3115,P3115))</f>
        <v>0</v>
      </c>
      <c r="R3115" s="17"/>
      <c r="S3115" s="17"/>
      <c r="T3115" s="17"/>
      <c r="U3115" s="62">
        <f t="shared" si="606"/>
        <v>0</v>
      </c>
      <c r="V3115" s="63">
        <f>IF(ISBLANK($B3115),0,VLOOKUP($B3115,Listen!$A$2:$C$45,2,FALSE))</f>
        <v>0</v>
      </c>
      <c r="W3115" s="63">
        <f>IF(ISBLANK($B3115),0,VLOOKUP($B3115,Listen!$A$2:$C$45,3,FALSE))</f>
        <v>0</v>
      </c>
      <c r="X3115" s="49">
        <f t="shared" si="605"/>
        <v>0</v>
      </c>
      <c r="Y3115" s="49">
        <f t="shared" si="616"/>
        <v>0</v>
      </c>
      <c r="Z3115" s="49">
        <f t="shared" si="616"/>
        <v>0</v>
      </c>
      <c r="AA3115" s="49">
        <f t="shared" si="616"/>
        <v>0</v>
      </c>
      <c r="AB3115" s="49">
        <f t="shared" si="616"/>
        <v>0</v>
      </c>
      <c r="AC3115" s="49">
        <f t="shared" si="616"/>
        <v>0</v>
      </c>
      <c r="AD3115" s="49">
        <f t="shared" si="616"/>
        <v>0</v>
      </c>
      <c r="AE3115" s="51">
        <f t="shared" si="615"/>
        <v>0</v>
      </c>
      <c r="AF3115" s="51">
        <f>IF(C3115=A_Stammdaten!$B$12,D_SAV!$U3115-D_SAV!$AG3115,HLOOKUP(A_Stammdaten!$B$12-1,$AH$4:$AN$4004,ROW(C3115)-3,FALSE)-$AG3115)</f>
        <v>0</v>
      </c>
      <c r="AG3115" s="51">
        <f>HLOOKUP(A_Stammdaten!$B$12,$AH$4:$AN$4004,ROW(C3115)-3,FALSE)</f>
        <v>0</v>
      </c>
      <c r="AH3115" s="51">
        <f t="shared" si="607"/>
        <v>0</v>
      </c>
      <c r="AI3115" s="51">
        <f t="shared" si="608"/>
        <v>0</v>
      </c>
      <c r="AJ3115" s="51">
        <f t="shared" si="609"/>
        <v>0</v>
      </c>
      <c r="AK3115" s="51">
        <f t="shared" si="610"/>
        <v>0</v>
      </c>
      <c r="AL3115" s="51">
        <f t="shared" si="611"/>
        <v>0</v>
      </c>
      <c r="AM3115" s="51">
        <f t="shared" si="612"/>
        <v>0</v>
      </c>
      <c r="AN3115" s="51">
        <f t="shared" si="613"/>
        <v>0</v>
      </c>
    </row>
    <row r="3116" spans="1:40" x14ac:dyDescent="0.25">
      <c r="A3116" s="17"/>
      <c r="B3116" s="17"/>
      <c r="C3116" s="35"/>
      <c r="D3116" s="17"/>
      <c r="E3116" s="17"/>
      <c r="F3116" s="17"/>
      <c r="G3116" s="62">
        <f t="shared" si="614"/>
        <v>0</v>
      </c>
      <c r="H3116" s="17"/>
      <c r="I3116" s="17"/>
      <c r="J3116" s="17"/>
      <c r="K3116" s="17"/>
      <c r="L3116" s="17"/>
      <c r="M3116" s="17"/>
      <c r="N3116" s="17"/>
      <c r="O3116" s="17"/>
      <c r="P3116" s="115"/>
      <c r="Q3116" s="62">
        <f>IF(C3116&gt;A_Stammdaten!$B$12,0,SUM(G3116,H3116,J3116,K3116,M3116,N3116)-SUM(I3116,L3116,O3116,P3116))</f>
        <v>0</v>
      </c>
      <c r="R3116" s="17"/>
      <c r="S3116" s="17"/>
      <c r="T3116" s="17"/>
      <c r="U3116" s="62">
        <f t="shared" si="606"/>
        <v>0</v>
      </c>
      <c r="V3116" s="63">
        <f>IF(ISBLANK($B3116),0,VLOOKUP($B3116,Listen!$A$2:$C$45,2,FALSE))</f>
        <v>0</v>
      </c>
      <c r="W3116" s="63">
        <f>IF(ISBLANK($B3116),0,VLOOKUP($B3116,Listen!$A$2:$C$45,3,FALSE))</f>
        <v>0</v>
      </c>
      <c r="X3116" s="49">
        <f t="shared" si="605"/>
        <v>0</v>
      </c>
      <c r="Y3116" s="49">
        <f t="shared" si="616"/>
        <v>0</v>
      </c>
      <c r="Z3116" s="49">
        <f t="shared" si="616"/>
        <v>0</v>
      </c>
      <c r="AA3116" s="49">
        <f t="shared" si="616"/>
        <v>0</v>
      </c>
      <c r="AB3116" s="49">
        <f t="shared" si="616"/>
        <v>0</v>
      </c>
      <c r="AC3116" s="49">
        <f t="shared" si="616"/>
        <v>0</v>
      </c>
      <c r="AD3116" s="49">
        <f t="shared" si="616"/>
        <v>0</v>
      </c>
      <c r="AE3116" s="51">
        <f t="shared" si="615"/>
        <v>0</v>
      </c>
      <c r="AF3116" s="51">
        <f>IF(C3116=A_Stammdaten!$B$12,D_SAV!$U3116-D_SAV!$AG3116,HLOOKUP(A_Stammdaten!$B$12-1,$AH$4:$AN$4004,ROW(C3116)-3,FALSE)-$AG3116)</f>
        <v>0</v>
      </c>
      <c r="AG3116" s="51">
        <f>HLOOKUP(A_Stammdaten!$B$12,$AH$4:$AN$4004,ROW(C3116)-3,FALSE)</f>
        <v>0</v>
      </c>
      <c r="AH3116" s="51">
        <f t="shared" si="607"/>
        <v>0</v>
      </c>
      <c r="AI3116" s="51">
        <f t="shared" si="608"/>
        <v>0</v>
      </c>
      <c r="AJ3116" s="51">
        <f t="shared" si="609"/>
        <v>0</v>
      </c>
      <c r="AK3116" s="51">
        <f t="shared" si="610"/>
        <v>0</v>
      </c>
      <c r="AL3116" s="51">
        <f t="shared" si="611"/>
        <v>0</v>
      </c>
      <c r="AM3116" s="51">
        <f t="shared" si="612"/>
        <v>0</v>
      </c>
      <c r="AN3116" s="51">
        <f t="shared" si="613"/>
        <v>0</v>
      </c>
    </row>
    <row r="3117" spans="1:40" x14ac:dyDescent="0.25">
      <c r="A3117" s="17"/>
      <c r="B3117" s="17"/>
      <c r="C3117" s="35"/>
      <c r="D3117" s="17"/>
      <c r="E3117" s="17"/>
      <c r="F3117" s="17"/>
      <c r="G3117" s="62">
        <f t="shared" si="614"/>
        <v>0</v>
      </c>
      <c r="H3117" s="17"/>
      <c r="I3117" s="17"/>
      <c r="J3117" s="17"/>
      <c r="K3117" s="17"/>
      <c r="L3117" s="17"/>
      <c r="M3117" s="17"/>
      <c r="N3117" s="17"/>
      <c r="O3117" s="17"/>
      <c r="P3117" s="115"/>
      <c r="Q3117" s="62">
        <f>IF(C3117&gt;A_Stammdaten!$B$12,0,SUM(G3117,H3117,J3117,K3117,M3117,N3117)-SUM(I3117,L3117,O3117,P3117))</f>
        <v>0</v>
      </c>
      <c r="R3117" s="17"/>
      <c r="S3117" s="17"/>
      <c r="T3117" s="17"/>
      <c r="U3117" s="62">
        <f t="shared" si="606"/>
        <v>0</v>
      </c>
      <c r="V3117" s="63">
        <f>IF(ISBLANK($B3117),0,VLOOKUP($B3117,Listen!$A$2:$C$45,2,FALSE))</f>
        <v>0</v>
      </c>
      <c r="W3117" s="63">
        <f>IF(ISBLANK($B3117),0,VLOOKUP($B3117,Listen!$A$2:$C$45,3,FALSE))</f>
        <v>0</v>
      </c>
      <c r="X3117" s="49">
        <f t="shared" si="605"/>
        <v>0</v>
      </c>
      <c r="Y3117" s="49">
        <f t="shared" si="616"/>
        <v>0</v>
      </c>
      <c r="Z3117" s="49">
        <f t="shared" si="616"/>
        <v>0</v>
      </c>
      <c r="AA3117" s="49">
        <f t="shared" si="616"/>
        <v>0</v>
      </c>
      <c r="AB3117" s="49">
        <f t="shared" si="616"/>
        <v>0</v>
      </c>
      <c r="AC3117" s="49">
        <f t="shared" si="616"/>
        <v>0</v>
      </c>
      <c r="AD3117" s="49">
        <f t="shared" si="616"/>
        <v>0</v>
      </c>
      <c r="AE3117" s="51">
        <f t="shared" si="615"/>
        <v>0</v>
      </c>
      <c r="AF3117" s="51">
        <f>IF(C3117=A_Stammdaten!$B$12,D_SAV!$U3117-D_SAV!$AG3117,HLOOKUP(A_Stammdaten!$B$12-1,$AH$4:$AN$4004,ROW(C3117)-3,FALSE)-$AG3117)</f>
        <v>0</v>
      </c>
      <c r="AG3117" s="51">
        <f>HLOOKUP(A_Stammdaten!$B$12,$AH$4:$AN$4004,ROW(C3117)-3,FALSE)</f>
        <v>0</v>
      </c>
      <c r="AH3117" s="51">
        <f t="shared" si="607"/>
        <v>0</v>
      </c>
      <c r="AI3117" s="51">
        <f t="shared" si="608"/>
        <v>0</v>
      </c>
      <c r="AJ3117" s="51">
        <f t="shared" si="609"/>
        <v>0</v>
      </c>
      <c r="AK3117" s="51">
        <f t="shared" si="610"/>
        <v>0</v>
      </c>
      <c r="AL3117" s="51">
        <f t="shared" si="611"/>
        <v>0</v>
      </c>
      <c r="AM3117" s="51">
        <f t="shared" si="612"/>
        <v>0</v>
      </c>
      <c r="AN3117" s="51">
        <f t="shared" si="613"/>
        <v>0</v>
      </c>
    </row>
    <row r="3118" spans="1:40" x14ac:dyDescent="0.25">
      <c r="A3118" s="17"/>
      <c r="B3118" s="17"/>
      <c r="C3118" s="35"/>
      <c r="D3118" s="17"/>
      <c r="E3118" s="17"/>
      <c r="F3118" s="17"/>
      <c r="G3118" s="62">
        <f t="shared" si="614"/>
        <v>0</v>
      </c>
      <c r="H3118" s="17"/>
      <c r="I3118" s="17"/>
      <c r="J3118" s="17"/>
      <c r="K3118" s="17"/>
      <c r="L3118" s="17"/>
      <c r="M3118" s="17"/>
      <c r="N3118" s="17"/>
      <c r="O3118" s="17"/>
      <c r="P3118" s="115"/>
      <c r="Q3118" s="62">
        <f>IF(C3118&gt;A_Stammdaten!$B$12,0,SUM(G3118,H3118,J3118,K3118,M3118,N3118)-SUM(I3118,L3118,O3118,P3118))</f>
        <v>0</v>
      </c>
      <c r="R3118" s="17"/>
      <c r="S3118" s="17"/>
      <c r="T3118" s="17"/>
      <c r="U3118" s="62">
        <f t="shared" si="606"/>
        <v>0</v>
      </c>
      <c r="V3118" s="63">
        <f>IF(ISBLANK($B3118),0,VLOOKUP($B3118,Listen!$A$2:$C$45,2,FALSE))</f>
        <v>0</v>
      </c>
      <c r="W3118" s="63">
        <f>IF(ISBLANK($B3118),0,VLOOKUP($B3118,Listen!$A$2:$C$45,3,FALSE))</f>
        <v>0</v>
      </c>
      <c r="X3118" s="49">
        <f t="shared" si="605"/>
        <v>0</v>
      </c>
      <c r="Y3118" s="49">
        <f t="shared" si="616"/>
        <v>0</v>
      </c>
      <c r="Z3118" s="49">
        <f t="shared" si="616"/>
        <v>0</v>
      </c>
      <c r="AA3118" s="49">
        <f t="shared" si="616"/>
        <v>0</v>
      </c>
      <c r="AB3118" s="49">
        <f t="shared" si="616"/>
        <v>0</v>
      </c>
      <c r="AC3118" s="49">
        <f t="shared" si="616"/>
        <v>0</v>
      </c>
      <c r="AD3118" s="49">
        <f t="shared" si="616"/>
        <v>0</v>
      </c>
      <c r="AE3118" s="51">
        <f t="shared" si="615"/>
        <v>0</v>
      </c>
      <c r="AF3118" s="51">
        <f>IF(C3118=A_Stammdaten!$B$12,D_SAV!$U3118-D_SAV!$AG3118,HLOOKUP(A_Stammdaten!$B$12-1,$AH$4:$AN$4004,ROW(C3118)-3,FALSE)-$AG3118)</f>
        <v>0</v>
      </c>
      <c r="AG3118" s="51">
        <f>HLOOKUP(A_Stammdaten!$B$12,$AH$4:$AN$4004,ROW(C3118)-3,FALSE)</f>
        <v>0</v>
      </c>
      <c r="AH3118" s="51">
        <f t="shared" si="607"/>
        <v>0</v>
      </c>
      <c r="AI3118" s="51">
        <f t="shared" si="608"/>
        <v>0</v>
      </c>
      <c r="AJ3118" s="51">
        <f t="shared" si="609"/>
        <v>0</v>
      </c>
      <c r="AK3118" s="51">
        <f t="shared" si="610"/>
        <v>0</v>
      </c>
      <c r="AL3118" s="51">
        <f t="shared" si="611"/>
        <v>0</v>
      </c>
      <c r="AM3118" s="51">
        <f t="shared" si="612"/>
        <v>0</v>
      </c>
      <c r="AN3118" s="51">
        <f t="shared" si="613"/>
        <v>0</v>
      </c>
    </row>
    <row r="3119" spans="1:40" x14ac:dyDescent="0.25">
      <c r="A3119" s="17"/>
      <c r="B3119" s="17"/>
      <c r="C3119" s="35"/>
      <c r="D3119" s="17"/>
      <c r="E3119" s="17"/>
      <c r="F3119" s="17"/>
      <c r="G3119" s="62">
        <f t="shared" si="614"/>
        <v>0</v>
      </c>
      <c r="H3119" s="17"/>
      <c r="I3119" s="17"/>
      <c r="J3119" s="17"/>
      <c r="K3119" s="17"/>
      <c r="L3119" s="17"/>
      <c r="M3119" s="17"/>
      <c r="N3119" s="17"/>
      <c r="O3119" s="17"/>
      <c r="P3119" s="115"/>
      <c r="Q3119" s="62">
        <f>IF(C3119&gt;A_Stammdaten!$B$12,0,SUM(G3119,H3119,J3119,K3119,M3119,N3119)-SUM(I3119,L3119,O3119,P3119))</f>
        <v>0</v>
      </c>
      <c r="R3119" s="17"/>
      <c r="S3119" s="17"/>
      <c r="T3119" s="17"/>
      <c r="U3119" s="62">
        <f t="shared" si="606"/>
        <v>0</v>
      </c>
      <c r="V3119" s="63">
        <f>IF(ISBLANK($B3119),0,VLOOKUP($B3119,Listen!$A$2:$C$45,2,FALSE))</f>
        <v>0</v>
      </c>
      <c r="W3119" s="63">
        <f>IF(ISBLANK($B3119),0,VLOOKUP($B3119,Listen!$A$2:$C$45,3,FALSE))</f>
        <v>0</v>
      </c>
      <c r="X3119" s="49">
        <f t="shared" si="605"/>
        <v>0</v>
      </c>
      <c r="Y3119" s="49">
        <f t="shared" si="616"/>
        <v>0</v>
      </c>
      <c r="Z3119" s="49">
        <f t="shared" si="616"/>
        <v>0</v>
      </c>
      <c r="AA3119" s="49">
        <f t="shared" si="616"/>
        <v>0</v>
      </c>
      <c r="AB3119" s="49">
        <f t="shared" si="616"/>
        <v>0</v>
      </c>
      <c r="AC3119" s="49">
        <f t="shared" si="616"/>
        <v>0</v>
      </c>
      <c r="AD3119" s="49">
        <f t="shared" si="616"/>
        <v>0</v>
      </c>
      <c r="AE3119" s="51">
        <f t="shared" si="615"/>
        <v>0</v>
      </c>
      <c r="AF3119" s="51">
        <f>IF(C3119=A_Stammdaten!$B$12,D_SAV!$U3119-D_SAV!$AG3119,HLOOKUP(A_Stammdaten!$B$12-1,$AH$4:$AN$4004,ROW(C3119)-3,FALSE)-$AG3119)</f>
        <v>0</v>
      </c>
      <c r="AG3119" s="51">
        <f>HLOOKUP(A_Stammdaten!$B$12,$AH$4:$AN$4004,ROW(C3119)-3,FALSE)</f>
        <v>0</v>
      </c>
      <c r="AH3119" s="51">
        <f t="shared" si="607"/>
        <v>0</v>
      </c>
      <c r="AI3119" s="51">
        <f t="shared" si="608"/>
        <v>0</v>
      </c>
      <c r="AJ3119" s="51">
        <f t="shared" si="609"/>
        <v>0</v>
      </c>
      <c r="AK3119" s="51">
        <f t="shared" si="610"/>
        <v>0</v>
      </c>
      <c r="AL3119" s="51">
        <f t="shared" si="611"/>
        <v>0</v>
      </c>
      <c r="AM3119" s="51">
        <f t="shared" si="612"/>
        <v>0</v>
      </c>
      <c r="AN3119" s="51">
        <f t="shared" si="613"/>
        <v>0</v>
      </c>
    </row>
    <row r="3120" spans="1:40" x14ac:dyDescent="0.25">
      <c r="A3120" s="17"/>
      <c r="B3120" s="17"/>
      <c r="C3120" s="35"/>
      <c r="D3120" s="17"/>
      <c r="E3120" s="17"/>
      <c r="F3120" s="17"/>
      <c r="G3120" s="62">
        <f t="shared" si="614"/>
        <v>0</v>
      </c>
      <c r="H3120" s="17"/>
      <c r="I3120" s="17"/>
      <c r="J3120" s="17"/>
      <c r="K3120" s="17"/>
      <c r="L3120" s="17"/>
      <c r="M3120" s="17"/>
      <c r="N3120" s="17"/>
      <c r="O3120" s="17"/>
      <c r="P3120" s="115"/>
      <c r="Q3120" s="62">
        <f>IF(C3120&gt;A_Stammdaten!$B$12,0,SUM(G3120,H3120,J3120,K3120,M3120,N3120)-SUM(I3120,L3120,O3120,P3120))</f>
        <v>0</v>
      </c>
      <c r="R3120" s="17"/>
      <c r="S3120" s="17"/>
      <c r="T3120" s="17"/>
      <c r="U3120" s="62">
        <f t="shared" si="606"/>
        <v>0</v>
      </c>
      <c r="V3120" s="63">
        <f>IF(ISBLANK($B3120),0,VLOOKUP($B3120,Listen!$A$2:$C$45,2,FALSE))</f>
        <v>0</v>
      </c>
      <c r="W3120" s="63">
        <f>IF(ISBLANK($B3120),0,VLOOKUP($B3120,Listen!$A$2:$C$45,3,FALSE))</f>
        <v>0</v>
      </c>
      <c r="X3120" s="49">
        <f t="shared" si="605"/>
        <v>0</v>
      </c>
      <c r="Y3120" s="49">
        <f t="shared" si="616"/>
        <v>0</v>
      </c>
      <c r="Z3120" s="49">
        <f t="shared" si="616"/>
        <v>0</v>
      </c>
      <c r="AA3120" s="49">
        <f t="shared" si="616"/>
        <v>0</v>
      </c>
      <c r="AB3120" s="49">
        <f t="shared" si="616"/>
        <v>0</v>
      </c>
      <c r="AC3120" s="49">
        <f t="shared" si="616"/>
        <v>0</v>
      </c>
      <c r="AD3120" s="49">
        <f t="shared" si="616"/>
        <v>0</v>
      </c>
      <c r="AE3120" s="51">
        <f t="shared" si="615"/>
        <v>0</v>
      </c>
      <c r="AF3120" s="51">
        <f>IF(C3120=A_Stammdaten!$B$12,D_SAV!$U3120-D_SAV!$AG3120,HLOOKUP(A_Stammdaten!$B$12-1,$AH$4:$AN$4004,ROW(C3120)-3,FALSE)-$AG3120)</f>
        <v>0</v>
      </c>
      <c r="AG3120" s="51">
        <f>HLOOKUP(A_Stammdaten!$B$12,$AH$4:$AN$4004,ROW(C3120)-3,FALSE)</f>
        <v>0</v>
      </c>
      <c r="AH3120" s="51">
        <f t="shared" si="607"/>
        <v>0</v>
      </c>
      <c r="AI3120" s="51">
        <f t="shared" si="608"/>
        <v>0</v>
      </c>
      <c r="AJ3120" s="51">
        <f t="shared" si="609"/>
        <v>0</v>
      </c>
      <c r="AK3120" s="51">
        <f t="shared" si="610"/>
        <v>0</v>
      </c>
      <c r="AL3120" s="51">
        <f t="shared" si="611"/>
        <v>0</v>
      </c>
      <c r="AM3120" s="51">
        <f t="shared" si="612"/>
        <v>0</v>
      </c>
      <c r="AN3120" s="51">
        <f t="shared" si="613"/>
        <v>0</v>
      </c>
    </row>
    <row r="3121" spans="1:40" x14ac:dyDescent="0.25">
      <c r="A3121" s="17"/>
      <c r="B3121" s="17"/>
      <c r="C3121" s="35"/>
      <c r="D3121" s="17"/>
      <c r="E3121" s="17"/>
      <c r="F3121" s="17"/>
      <c r="G3121" s="62">
        <f t="shared" si="614"/>
        <v>0</v>
      </c>
      <c r="H3121" s="17"/>
      <c r="I3121" s="17"/>
      <c r="J3121" s="17"/>
      <c r="K3121" s="17"/>
      <c r="L3121" s="17"/>
      <c r="M3121" s="17"/>
      <c r="N3121" s="17"/>
      <c r="O3121" s="17"/>
      <c r="P3121" s="115"/>
      <c r="Q3121" s="62">
        <f>IF(C3121&gt;A_Stammdaten!$B$12,0,SUM(G3121,H3121,J3121,K3121,M3121,N3121)-SUM(I3121,L3121,O3121,P3121))</f>
        <v>0</v>
      </c>
      <c r="R3121" s="17"/>
      <c r="S3121" s="17"/>
      <c r="T3121" s="17"/>
      <c r="U3121" s="62">
        <f t="shared" si="606"/>
        <v>0</v>
      </c>
      <c r="V3121" s="63">
        <f>IF(ISBLANK($B3121),0,VLOOKUP($B3121,Listen!$A$2:$C$45,2,FALSE))</f>
        <v>0</v>
      </c>
      <c r="W3121" s="63">
        <f>IF(ISBLANK($B3121),0,VLOOKUP($B3121,Listen!$A$2:$C$45,3,FALSE))</f>
        <v>0</v>
      </c>
      <c r="X3121" s="49">
        <f t="shared" si="605"/>
        <v>0</v>
      </c>
      <c r="Y3121" s="49">
        <f t="shared" si="616"/>
        <v>0</v>
      </c>
      <c r="Z3121" s="49">
        <f t="shared" si="616"/>
        <v>0</v>
      </c>
      <c r="AA3121" s="49">
        <f t="shared" si="616"/>
        <v>0</v>
      </c>
      <c r="AB3121" s="49">
        <f t="shared" si="616"/>
        <v>0</v>
      </c>
      <c r="AC3121" s="49">
        <f t="shared" si="616"/>
        <v>0</v>
      </c>
      <c r="AD3121" s="49">
        <f t="shared" si="616"/>
        <v>0</v>
      </c>
      <c r="AE3121" s="51">
        <f t="shared" si="615"/>
        <v>0</v>
      </c>
      <c r="AF3121" s="51">
        <f>IF(C3121=A_Stammdaten!$B$12,D_SAV!$U3121-D_SAV!$AG3121,HLOOKUP(A_Stammdaten!$B$12-1,$AH$4:$AN$4004,ROW(C3121)-3,FALSE)-$AG3121)</f>
        <v>0</v>
      </c>
      <c r="AG3121" s="51">
        <f>HLOOKUP(A_Stammdaten!$B$12,$AH$4:$AN$4004,ROW(C3121)-3,FALSE)</f>
        <v>0</v>
      </c>
      <c r="AH3121" s="51">
        <f t="shared" si="607"/>
        <v>0</v>
      </c>
      <c r="AI3121" s="51">
        <f t="shared" si="608"/>
        <v>0</v>
      </c>
      <c r="AJ3121" s="51">
        <f t="shared" si="609"/>
        <v>0</v>
      </c>
      <c r="AK3121" s="51">
        <f t="shared" si="610"/>
        <v>0</v>
      </c>
      <c r="AL3121" s="51">
        <f t="shared" si="611"/>
        <v>0</v>
      </c>
      <c r="AM3121" s="51">
        <f t="shared" si="612"/>
        <v>0</v>
      </c>
      <c r="AN3121" s="51">
        <f t="shared" si="613"/>
        <v>0</v>
      </c>
    </row>
    <row r="3122" spans="1:40" x14ac:dyDescent="0.25">
      <c r="A3122" s="17"/>
      <c r="B3122" s="17"/>
      <c r="C3122" s="35"/>
      <c r="D3122" s="17"/>
      <c r="E3122" s="17"/>
      <c r="F3122" s="17"/>
      <c r="G3122" s="62">
        <f t="shared" si="614"/>
        <v>0</v>
      </c>
      <c r="H3122" s="17"/>
      <c r="I3122" s="17"/>
      <c r="J3122" s="17"/>
      <c r="K3122" s="17"/>
      <c r="L3122" s="17"/>
      <c r="M3122" s="17"/>
      <c r="N3122" s="17"/>
      <c r="O3122" s="17"/>
      <c r="P3122" s="115"/>
      <c r="Q3122" s="62">
        <f>IF(C3122&gt;A_Stammdaten!$B$12,0,SUM(G3122,H3122,J3122,K3122,M3122,N3122)-SUM(I3122,L3122,O3122,P3122))</f>
        <v>0</v>
      </c>
      <c r="R3122" s="17"/>
      <c r="S3122" s="17"/>
      <c r="T3122" s="17"/>
      <c r="U3122" s="62">
        <f t="shared" si="606"/>
        <v>0</v>
      </c>
      <c r="V3122" s="63">
        <f>IF(ISBLANK($B3122),0,VLOOKUP($B3122,Listen!$A$2:$C$45,2,FALSE))</f>
        <v>0</v>
      </c>
      <c r="W3122" s="63">
        <f>IF(ISBLANK($B3122),0,VLOOKUP($B3122,Listen!$A$2:$C$45,3,FALSE))</f>
        <v>0</v>
      </c>
      <c r="X3122" s="49">
        <f t="shared" si="605"/>
        <v>0</v>
      </c>
      <c r="Y3122" s="49">
        <f t="shared" si="616"/>
        <v>0</v>
      </c>
      <c r="Z3122" s="49">
        <f t="shared" si="616"/>
        <v>0</v>
      </c>
      <c r="AA3122" s="49">
        <f t="shared" si="616"/>
        <v>0</v>
      </c>
      <c r="AB3122" s="49">
        <f t="shared" si="616"/>
        <v>0</v>
      </c>
      <c r="AC3122" s="49">
        <f t="shared" si="616"/>
        <v>0</v>
      </c>
      <c r="AD3122" s="49">
        <f t="shared" si="616"/>
        <v>0</v>
      </c>
      <c r="AE3122" s="51">
        <f t="shared" si="615"/>
        <v>0</v>
      </c>
      <c r="AF3122" s="51">
        <f>IF(C3122=A_Stammdaten!$B$12,D_SAV!$U3122-D_SAV!$AG3122,HLOOKUP(A_Stammdaten!$B$12-1,$AH$4:$AN$4004,ROW(C3122)-3,FALSE)-$AG3122)</f>
        <v>0</v>
      </c>
      <c r="AG3122" s="51">
        <f>HLOOKUP(A_Stammdaten!$B$12,$AH$4:$AN$4004,ROW(C3122)-3,FALSE)</f>
        <v>0</v>
      </c>
      <c r="AH3122" s="51">
        <f t="shared" si="607"/>
        <v>0</v>
      </c>
      <c r="AI3122" s="51">
        <f t="shared" si="608"/>
        <v>0</v>
      </c>
      <c r="AJ3122" s="51">
        <f t="shared" si="609"/>
        <v>0</v>
      </c>
      <c r="AK3122" s="51">
        <f t="shared" si="610"/>
        <v>0</v>
      </c>
      <c r="AL3122" s="51">
        <f t="shared" si="611"/>
        <v>0</v>
      </c>
      <c r="AM3122" s="51">
        <f t="shared" si="612"/>
        <v>0</v>
      </c>
      <c r="AN3122" s="51">
        <f t="shared" si="613"/>
        <v>0</v>
      </c>
    </row>
    <row r="3123" spans="1:40" x14ac:dyDescent="0.25">
      <c r="A3123" s="17"/>
      <c r="B3123" s="17"/>
      <c r="C3123" s="35"/>
      <c r="D3123" s="17"/>
      <c r="E3123" s="17"/>
      <c r="F3123" s="17"/>
      <c r="G3123" s="62">
        <f t="shared" si="614"/>
        <v>0</v>
      </c>
      <c r="H3123" s="17"/>
      <c r="I3123" s="17"/>
      <c r="J3123" s="17"/>
      <c r="K3123" s="17"/>
      <c r="L3123" s="17"/>
      <c r="M3123" s="17"/>
      <c r="N3123" s="17"/>
      <c r="O3123" s="17"/>
      <c r="P3123" s="115"/>
      <c r="Q3123" s="62">
        <f>IF(C3123&gt;A_Stammdaten!$B$12,0,SUM(G3123,H3123,J3123,K3123,M3123,N3123)-SUM(I3123,L3123,O3123,P3123))</f>
        <v>0</v>
      </c>
      <c r="R3123" s="17"/>
      <c r="S3123" s="17"/>
      <c r="T3123" s="17"/>
      <c r="U3123" s="62">
        <f t="shared" si="606"/>
        <v>0</v>
      </c>
      <c r="V3123" s="63">
        <f>IF(ISBLANK($B3123),0,VLOOKUP($B3123,Listen!$A$2:$C$45,2,FALSE))</f>
        <v>0</v>
      </c>
      <c r="W3123" s="63">
        <f>IF(ISBLANK($B3123),0,VLOOKUP($B3123,Listen!$A$2:$C$45,3,FALSE))</f>
        <v>0</v>
      </c>
      <c r="X3123" s="49">
        <f t="shared" si="605"/>
        <v>0</v>
      </c>
      <c r="Y3123" s="49">
        <f t="shared" si="616"/>
        <v>0</v>
      </c>
      <c r="Z3123" s="49">
        <f t="shared" si="616"/>
        <v>0</v>
      </c>
      <c r="AA3123" s="49">
        <f t="shared" si="616"/>
        <v>0</v>
      </c>
      <c r="AB3123" s="49">
        <f t="shared" si="616"/>
        <v>0</v>
      </c>
      <c r="AC3123" s="49">
        <f t="shared" si="616"/>
        <v>0</v>
      </c>
      <c r="AD3123" s="49">
        <f t="shared" si="616"/>
        <v>0</v>
      </c>
      <c r="AE3123" s="51">
        <f t="shared" si="615"/>
        <v>0</v>
      </c>
      <c r="AF3123" s="51">
        <f>IF(C3123=A_Stammdaten!$B$12,D_SAV!$U3123-D_SAV!$AG3123,HLOOKUP(A_Stammdaten!$B$12-1,$AH$4:$AN$4004,ROW(C3123)-3,FALSE)-$AG3123)</f>
        <v>0</v>
      </c>
      <c r="AG3123" s="51">
        <f>HLOOKUP(A_Stammdaten!$B$12,$AH$4:$AN$4004,ROW(C3123)-3,FALSE)</f>
        <v>0</v>
      </c>
      <c r="AH3123" s="51">
        <f t="shared" si="607"/>
        <v>0</v>
      </c>
      <c r="AI3123" s="51">
        <f t="shared" si="608"/>
        <v>0</v>
      </c>
      <c r="AJ3123" s="51">
        <f t="shared" si="609"/>
        <v>0</v>
      </c>
      <c r="AK3123" s="51">
        <f t="shared" si="610"/>
        <v>0</v>
      </c>
      <c r="AL3123" s="51">
        <f t="shared" si="611"/>
        <v>0</v>
      </c>
      <c r="AM3123" s="51">
        <f t="shared" si="612"/>
        <v>0</v>
      </c>
      <c r="AN3123" s="51">
        <f t="shared" si="613"/>
        <v>0</v>
      </c>
    </row>
    <row r="3124" spans="1:40" x14ac:dyDescent="0.25">
      <c r="A3124" s="17"/>
      <c r="B3124" s="17"/>
      <c r="C3124" s="35"/>
      <c r="D3124" s="17"/>
      <c r="E3124" s="17"/>
      <c r="F3124" s="17"/>
      <c r="G3124" s="62">
        <f t="shared" si="614"/>
        <v>0</v>
      </c>
      <c r="H3124" s="17"/>
      <c r="I3124" s="17"/>
      <c r="J3124" s="17"/>
      <c r="K3124" s="17"/>
      <c r="L3124" s="17"/>
      <c r="M3124" s="17"/>
      <c r="N3124" s="17"/>
      <c r="O3124" s="17"/>
      <c r="P3124" s="115"/>
      <c r="Q3124" s="62">
        <f>IF(C3124&gt;A_Stammdaten!$B$12,0,SUM(G3124,H3124,J3124,K3124,M3124,N3124)-SUM(I3124,L3124,O3124,P3124))</f>
        <v>0</v>
      </c>
      <c r="R3124" s="17"/>
      <c r="S3124" s="17"/>
      <c r="T3124" s="17"/>
      <c r="U3124" s="62">
        <f t="shared" si="606"/>
        <v>0</v>
      </c>
      <c r="V3124" s="63">
        <f>IF(ISBLANK($B3124),0,VLOOKUP($B3124,Listen!$A$2:$C$45,2,FALSE))</f>
        <v>0</v>
      </c>
      <c r="W3124" s="63">
        <f>IF(ISBLANK($B3124),0,VLOOKUP($B3124,Listen!$A$2:$C$45,3,FALSE))</f>
        <v>0</v>
      </c>
      <c r="X3124" s="49">
        <f t="shared" si="605"/>
        <v>0</v>
      </c>
      <c r="Y3124" s="49">
        <f t="shared" si="616"/>
        <v>0</v>
      </c>
      <c r="Z3124" s="49">
        <f t="shared" si="616"/>
        <v>0</v>
      </c>
      <c r="AA3124" s="49">
        <f t="shared" si="616"/>
        <v>0</v>
      </c>
      <c r="AB3124" s="49">
        <f t="shared" si="616"/>
        <v>0</v>
      </c>
      <c r="AC3124" s="49">
        <f t="shared" si="616"/>
        <v>0</v>
      </c>
      <c r="AD3124" s="49">
        <f t="shared" si="616"/>
        <v>0</v>
      </c>
      <c r="AE3124" s="51">
        <f t="shared" si="615"/>
        <v>0</v>
      </c>
      <c r="AF3124" s="51">
        <f>IF(C3124=A_Stammdaten!$B$12,D_SAV!$U3124-D_SAV!$AG3124,HLOOKUP(A_Stammdaten!$B$12-1,$AH$4:$AN$4004,ROW(C3124)-3,FALSE)-$AG3124)</f>
        <v>0</v>
      </c>
      <c r="AG3124" s="51">
        <f>HLOOKUP(A_Stammdaten!$B$12,$AH$4:$AN$4004,ROW(C3124)-3,FALSE)</f>
        <v>0</v>
      </c>
      <c r="AH3124" s="51">
        <f t="shared" si="607"/>
        <v>0</v>
      </c>
      <c r="AI3124" s="51">
        <f t="shared" si="608"/>
        <v>0</v>
      </c>
      <c r="AJ3124" s="51">
        <f t="shared" si="609"/>
        <v>0</v>
      </c>
      <c r="AK3124" s="51">
        <f t="shared" si="610"/>
        <v>0</v>
      </c>
      <c r="AL3124" s="51">
        <f t="shared" si="611"/>
        <v>0</v>
      </c>
      <c r="AM3124" s="51">
        <f t="shared" si="612"/>
        <v>0</v>
      </c>
      <c r="AN3124" s="51">
        <f t="shared" si="613"/>
        <v>0</v>
      </c>
    </row>
    <row r="3125" spans="1:40" x14ac:dyDescent="0.25">
      <c r="A3125" s="17"/>
      <c r="B3125" s="17"/>
      <c r="C3125" s="35"/>
      <c r="D3125" s="17"/>
      <c r="E3125" s="17"/>
      <c r="F3125" s="17"/>
      <c r="G3125" s="62">
        <f t="shared" si="614"/>
        <v>0</v>
      </c>
      <c r="H3125" s="17"/>
      <c r="I3125" s="17"/>
      <c r="J3125" s="17"/>
      <c r="K3125" s="17"/>
      <c r="L3125" s="17"/>
      <c r="M3125" s="17"/>
      <c r="N3125" s="17"/>
      <c r="O3125" s="17"/>
      <c r="P3125" s="115"/>
      <c r="Q3125" s="62">
        <f>IF(C3125&gt;A_Stammdaten!$B$12,0,SUM(G3125,H3125,J3125,K3125,M3125,N3125)-SUM(I3125,L3125,O3125,P3125))</f>
        <v>0</v>
      </c>
      <c r="R3125" s="17"/>
      <c r="S3125" s="17"/>
      <c r="T3125" s="17"/>
      <c r="U3125" s="62">
        <f t="shared" si="606"/>
        <v>0</v>
      </c>
      <c r="V3125" s="63">
        <f>IF(ISBLANK($B3125),0,VLOOKUP($B3125,Listen!$A$2:$C$45,2,FALSE))</f>
        <v>0</v>
      </c>
      <c r="W3125" s="63">
        <f>IF(ISBLANK($B3125),0,VLOOKUP($B3125,Listen!$A$2:$C$45,3,FALSE))</f>
        <v>0</v>
      </c>
      <c r="X3125" s="49">
        <f t="shared" si="605"/>
        <v>0</v>
      </c>
      <c r="Y3125" s="49">
        <f t="shared" si="616"/>
        <v>0</v>
      </c>
      <c r="Z3125" s="49">
        <f t="shared" si="616"/>
        <v>0</v>
      </c>
      <c r="AA3125" s="49">
        <f t="shared" si="616"/>
        <v>0</v>
      </c>
      <c r="AB3125" s="49">
        <f t="shared" si="616"/>
        <v>0</v>
      </c>
      <c r="AC3125" s="49">
        <f t="shared" si="616"/>
        <v>0</v>
      </c>
      <c r="AD3125" s="49">
        <f t="shared" si="616"/>
        <v>0</v>
      </c>
      <c r="AE3125" s="51">
        <f t="shared" si="615"/>
        <v>0</v>
      </c>
      <c r="AF3125" s="51">
        <f>IF(C3125=A_Stammdaten!$B$12,D_SAV!$U3125-D_SAV!$AG3125,HLOOKUP(A_Stammdaten!$B$12-1,$AH$4:$AN$4004,ROW(C3125)-3,FALSE)-$AG3125)</f>
        <v>0</v>
      </c>
      <c r="AG3125" s="51">
        <f>HLOOKUP(A_Stammdaten!$B$12,$AH$4:$AN$4004,ROW(C3125)-3,FALSE)</f>
        <v>0</v>
      </c>
      <c r="AH3125" s="51">
        <f t="shared" si="607"/>
        <v>0</v>
      </c>
      <c r="AI3125" s="51">
        <f t="shared" si="608"/>
        <v>0</v>
      </c>
      <c r="AJ3125" s="51">
        <f t="shared" si="609"/>
        <v>0</v>
      </c>
      <c r="AK3125" s="51">
        <f t="shared" si="610"/>
        <v>0</v>
      </c>
      <c r="AL3125" s="51">
        <f t="shared" si="611"/>
        <v>0</v>
      </c>
      <c r="AM3125" s="51">
        <f t="shared" si="612"/>
        <v>0</v>
      </c>
      <c r="AN3125" s="51">
        <f t="shared" si="613"/>
        <v>0</v>
      </c>
    </row>
    <row r="3126" spans="1:40" x14ac:dyDescent="0.25">
      <c r="A3126" s="17"/>
      <c r="B3126" s="17"/>
      <c r="C3126" s="35"/>
      <c r="D3126" s="17"/>
      <c r="E3126" s="17"/>
      <c r="F3126" s="17"/>
      <c r="G3126" s="62">
        <f t="shared" si="614"/>
        <v>0</v>
      </c>
      <c r="H3126" s="17"/>
      <c r="I3126" s="17"/>
      <c r="J3126" s="17"/>
      <c r="K3126" s="17"/>
      <c r="L3126" s="17"/>
      <c r="M3126" s="17"/>
      <c r="N3126" s="17"/>
      <c r="O3126" s="17"/>
      <c r="P3126" s="115"/>
      <c r="Q3126" s="62">
        <f>IF(C3126&gt;A_Stammdaten!$B$12,0,SUM(G3126,H3126,J3126,K3126,M3126,N3126)-SUM(I3126,L3126,O3126,P3126))</f>
        <v>0</v>
      </c>
      <c r="R3126" s="17"/>
      <c r="S3126" s="17"/>
      <c r="T3126" s="17"/>
      <c r="U3126" s="62">
        <f t="shared" si="606"/>
        <v>0</v>
      </c>
      <c r="V3126" s="63">
        <f>IF(ISBLANK($B3126),0,VLOOKUP($B3126,Listen!$A$2:$C$45,2,FALSE))</f>
        <v>0</v>
      </c>
      <c r="W3126" s="63">
        <f>IF(ISBLANK($B3126),0,VLOOKUP($B3126,Listen!$A$2:$C$45,3,FALSE))</f>
        <v>0</v>
      </c>
      <c r="X3126" s="49">
        <f t="shared" si="605"/>
        <v>0</v>
      </c>
      <c r="Y3126" s="49">
        <f t="shared" si="616"/>
        <v>0</v>
      </c>
      <c r="Z3126" s="49">
        <f t="shared" si="616"/>
        <v>0</v>
      </c>
      <c r="AA3126" s="49">
        <f t="shared" si="616"/>
        <v>0</v>
      </c>
      <c r="AB3126" s="49">
        <f t="shared" si="616"/>
        <v>0</v>
      </c>
      <c r="AC3126" s="49">
        <f t="shared" si="616"/>
        <v>0</v>
      </c>
      <c r="AD3126" s="49">
        <f t="shared" si="616"/>
        <v>0</v>
      </c>
      <c r="AE3126" s="51">
        <f t="shared" si="615"/>
        <v>0</v>
      </c>
      <c r="AF3126" s="51">
        <f>IF(C3126=A_Stammdaten!$B$12,D_SAV!$U3126-D_SAV!$AG3126,HLOOKUP(A_Stammdaten!$B$12-1,$AH$4:$AN$4004,ROW(C3126)-3,FALSE)-$AG3126)</f>
        <v>0</v>
      </c>
      <c r="AG3126" s="51">
        <f>HLOOKUP(A_Stammdaten!$B$12,$AH$4:$AN$4004,ROW(C3126)-3,FALSE)</f>
        <v>0</v>
      </c>
      <c r="AH3126" s="51">
        <f t="shared" si="607"/>
        <v>0</v>
      </c>
      <c r="AI3126" s="51">
        <f t="shared" si="608"/>
        <v>0</v>
      </c>
      <c r="AJ3126" s="51">
        <f t="shared" si="609"/>
        <v>0</v>
      </c>
      <c r="AK3126" s="51">
        <f t="shared" si="610"/>
        <v>0</v>
      </c>
      <c r="AL3126" s="51">
        <f t="shared" si="611"/>
        <v>0</v>
      </c>
      <c r="AM3126" s="51">
        <f t="shared" si="612"/>
        <v>0</v>
      </c>
      <c r="AN3126" s="51">
        <f t="shared" si="613"/>
        <v>0</v>
      </c>
    </row>
    <row r="3127" spans="1:40" x14ac:dyDescent="0.25">
      <c r="A3127" s="17"/>
      <c r="B3127" s="17"/>
      <c r="C3127" s="35"/>
      <c r="D3127" s="17"/>
      <c r="E3127" s="17"/>
      <c r="F3127" s="17"/>
      <c r="G3127" s="62">
        <f t="shared" si="614"/>
        <v>0</v>
      </c>
      <c r="H3127" s="17"/>
      <c r="I3127" s="17"/>
      <c r="J3127" s="17"/>
      <c r="K3127" s="17"/>
      <c r="L3127" s="17"/>
      <c r="M3127" s="17"/>
      <c r="N3127" s="17"/>
      <c r="O3127" s="17"/>
      <c r="P3127" s="115"/>
      <c r="Q3127" s="62">
        <f>IF(C3127&gt;A_Stammdaten!$B$12,0,SUM(G3127,H3127,J3127,K3127,M3127,N3127)-SUM(I3127,L3127,O3127,P3127))</f>
        <v>0</v>
      </c>
      <c r="R3127" s="17"/>
      <c r="S3127" s="17"/>
      <c r="T3127" s="17"/>
      <c r="U3127" s="62">
        <f t="shared" si="606"/>
        <v>0</v>
      </c>
      <c r="V3127" s="63">
        <f>IF(ISBLANK($B3127),0,VLOOKUP($B3127,Listen!$A$2:$C$45,2,FALSE))</f>
        <v>0</v>
      </c>
      <c r="W3127" s="63">
        <f>IF(ISBLANK($B3127),0,VLOOKUP($B3127,Listen!$A$2:$C$45,3,FALSE))</f>
        <v>0</v>
      </c>
      <c r="X3127" s="49">
        <f t="shared" si="605"/>
        <v>0</v>
      </c>
      <c r="Y3127" s="49">
        <f t="shared" si="616"/>
        <v>0</v>
      </c>
      <c r="Z3127" s="49">
        <f t="shared" si="616"/>
        <v>0</v>
      </c>
      <c r="AA3127" s="49">
        <f t="shared" si="616"/>
        <v>0</v>
      </c>
      <c r="AB3127" s="49">
        <f t="shared" si="616"/>
        <v>0</v>
      </c>
      <c r="AC3127" s="49">
        <f t="shared" si="616"/>
        <v>0</v>
      </c>
      <c r="AD3127" s="49">
        <f t="shared" si="616"/>
        <v>0</v>
      </c>
      <c r="AE3127" s="51">
        <f t="shared" si="615"/>
        <v>0</v>
      </c>
      <c r="AF3127" s="51">
        <f>IF(C3127=A_Stammdaten!$B$12,D_SAV!$U3127-D_SAV!$AG3127,HLOOKUP(A_Stammdaten!$B$12-1,$AH$4:$AN$4004,ROW(C3127)-3,FALSE)-$AG3127)</f>
        <v>0</v>
      </c>
      <c r="AG3127" s="51">
        <f>HLOOKUP(A_Stammdaten!$B$12,$AH$4:$AN$4004,ROW(C3127)-3,FALSE)</f>
        <v>0</v>
      </c>
      <c r="AH3127" s="51">
        <f t="shared" si="607"/>
        <v>0</v>
      </c>
      <c r="AI3127" s="51">
        <f t="shared" si="608"/>
        <v>0</v>
      </c>
      <c r="AJ3127" s="51">
        <f t="shared" si="609"/>
        <v>0</v>
      </c>
      <c r="AK3127" s="51">
        <f t="shared" si="610"/>
        <v>0</v>
      </c>
      <c r="AL3127" s="51">
        <f t="shared" si="611"/>
        <v>0</v>
      </c>
      <c r="AM3127" s="51">
        <f t="shared" si="612"/>
        <v>0</v>
      </c>
      <c r="AN3127" s="51">
        <f t="shared" si="613"/>
        <v>0</v>
      </c>
    </row>
    <row r="3128" spans="1:40" x14ac:dyDescent="0.25">
      <c r="A3128" s="17"/>
      <c r="B3128" s="17"/>
      <c r="C3128" s="35"/>
      <c r="D3128" s="17"/>
      <c r="E3128" s="17"/>
      <c r="F3128" s="17"/>
      <c r="G3128" s="62">
        <f t="shared" si="614"/>
        <v>0</v>
      </c>
      <c r="H3128" s="17"/>
      <c r="I3128" s="17"/>
      <c r="J3128" s="17"/>
      <c r="K3128" s="17"/>
      <c r="L3128" s="17"/>
      <c r="M3128" s="17"/>
      <c r="N3128" s="17"/>
      <c r="O3128" s="17"/>
      <c r="P3128" s="115"/>
      <c r="Q3128" s="62">
        <f>IF(C3128&gt;A_Stammdaten!$B$12,0,SUM(G3128,H3128,J3128,K3128,M3128,N3128)-SUM(I3128,L3128,O3128,P3128))</f>
        <v>0</v>
      </c>
      <c r="R3128" s="17"/>
      <c r="S3128" s="17"/>
      <c r="T3128" s="17"/>
      <c r="U3128" s="62">
        <f t="shared" si="606"/>
        <v>0</v>
      </c>
      <c r="V3128" s="63">
        <f>IF(ISBLANK($B3128),0,VLOOKUP($B3128,Listen!$A$2:$C$45,2,FALSE))</f>
        <v>0</v>
      </c>
      <c r="W3128" s="63">
        <f>IF(ISBLANK($B3128),0,VLOOKUP($B3128,Listen!$A$2:$C$45,3,FALSE))</f>
        <v>0</v>
      </c>
      <c r="X3128" s="49">
        <f t="shared" si="605"/>
        <v>0</v>
      </c>
      <c r="Y3128" s="49">
        <f t="shared" si="616"/>
        <v>0</v>
      </c>
      <c r="Z3128" s="49">
        <f t="shared" si="616"/>
        <v>0</v>
      </c>
      <c r="AA3128" s="49">
        <f t="shared" si="616"/>
        <v>0</v>
      </c>
      <c r="AB3128" s="49">
        <f t="shared" si="616"/>
        <v>0</v>
      </c>
      <c r="AC3128" s="49">
        <f t="shared" si="616"/>
        <v>0</v>
      </c>
      <c r="AD3128" s="49">
        <f t="shared" si="616"/>
        <v>0</v>
      </c>
      <c r="AE3128" s="51">
        <f t="shared" si="615"/>
        <v>0</v>
      </c>
      <c r="AF3128" s="51">
        <f>IF(C3128=A_Stammdaten!$B$12,D_SAV!$U3128-D_SAV!$AG3128,HLOOKUP(A_Stammdaten!$B$12-1,$AH$4:$AN$4004,ROW(C3128)-3,FALSE)-$AG3128)</f>
        <v>0</v>
      </c>
      <c r="AG3128" s="51">
        <f>HLOOKUP(A_Stammdaten!$B$12,$AH$4:$AN$4004,ROW(C3128)-3,FALSE)</f>
        <v>0</v>
      </c>
      <c r="AH3128" s="51">
        <f t="shared" si="607"/>
        <v>0</v>
      </c>
      <c r="AI3128" s="51">
        <f t="shared" si="608"/>
        <v>0</v>
      </c>
      <c r="AJ3128" s="51">
        <f t="shared" si="609"/>
        <v>0</v>
      </c>
      <c r="AK3128" s="51">
        <f t="shared" si="610"/>
        <v>0</v>
      </c>
      <c r="AL3128" s="51">
        <f t="shared" si="611"/>
        <v>0</v>
      </c>
      <c r="AM3128" s="51">
        <f t="shared" si="612"/>
        <v>0</v>
      </c>
      <c r="AN3128" s="51">
        <f t="shared" si="613"/>
        <v>0</v>
      </c>
    </row>
    <row r="3129" spans="1:40" x14ac:dyDescent="0.25">
      <c r="A3129" s="17"/>
      <c r="B3129" s="17"/>
      <c r="C3129" s="35"/>
      <c r="D3129" s="17"/>
      <c r="E3129" s="17"/>
      <c r="F3129" s="17"/>
      <c r="G3129" s="62">
        <f t="shared" si="614"/>
        <v>0</v>
      </c>
      <c r="H3129" s="17"/>
      <c r="I3129" s="17"/>
      <c r="J3129" s="17"/>
      <c r="K3129" s="17"/>
      <c r="L3129" s="17"/>
      <c r="M3129" s="17"/>
      <c r="N3129" s="17"/>
      <c r="O3129" s="17"/>
      <c r="P3129" s="115"/>
      <c r="Q3129" s="62">
        <f>IF(C3129&gt;A_Stammdaten!$B$12,0,SUM(G3129,H3129,J3129,K3129,M3129,N3129)-SUM(I3129,L3129,O3129,P3129))</f>
        <v>0</v>
      </c>
      <c r="R3129" s="17"/>
      <c r="S3129" s="17"/>
      <c r="T3129" s="17"/>
      <c r="U3129" s="62">
        <f t="shared" si="606"/>
        <v>0</v>
      </c>
      <c r="V3129" s="63">
        <f>IF(ISBLANK($B3129),0,VLOOKUP($B3129,Listen!$A$2:$C$45,2,FALSE))</f>
        <v>0</v>
      </c>
      <c r="W3129" s="63">
        <f>IF(ISBLANK($B3129),0,VLOOKUP($B3129,Listen!$A$2:$C$45,3,FALSE))</f>
        <v>0</v>
      </c>
      <c r="X3129" s="49">
        <f t="shared" si="605"/>
        <v>0</v>
      </c>
      <c r="Y3129" s="49">
        <f t="shared" si="616"/>
        <v>0</v>
      </c>
      <c r="Z3129" s="49">
        <f t="shared" si="616"/>
        <v>0</v>
      </c>
      <c r="AA3129" s="49">
        <f t="shared" si="616"/>
        <v>0</v>
      </c>
      <c r="AB3129" s="49">
        <f t="shared" si="616"/>
        <v>0</v>
      </c>
      <c r="AC3129" s="49">
        <f t="shared" si="616"/>
        <v>0</v>
      </c>
      <c r="AD3129" s="49">
        <f t="shared" si="616"/>
        <v>0</v>
      </c>
      <c r="AE3129" s="51">
        <f t="shared" si="615"/>
        <v>0</v>
      </c>
      <c r="AF3129" s="51">
        <f>IF(C3129=A_Stammdaten!$B$12,D_SAV!$U3129-D_SAV!$AG3129,HLOOKUP(A_Stammdaten!$B$12-1,$AH$4:$AN$4004,ROW(C3129)-3,FALSE)-$AG3129)</f>
        <v>0</v>
      </c>
      <c r="AG3129" s="51">
        <f>HLOOKUP(A_Stammdaten!$B$12,$AH$4:$AN$4004,ROW(C3129)-3,FALSE)</f>
        <v>0</v>
      </c>
      <c r="AH3129" s="51">
        <f t="shared" si="607"/>
        <v>0</v>
      </c>
      <c r="AI3129" s="51">
        <f t="shared" si="608"/>
        <v>0</v>
      </c>
      <c r="AJ3129" s="51">
        <f t="shared" si="609"/>
        <v>0</v>
      </c>
      <c r="AK3129" s="51">
        <f t="shared" si="610"/>
        <v>0</v>
      </c>
      <c r="AL3129" s="51">
        <f t="shared" si="611"/>
        <v>0</v>
      </c>
      <c r="AM3129" s="51">
        <f t="shared" si="612"/>
        <v>0</v>
      </c>
      <c r="AN3129" s="51">
        <f t="shared" si="613"/>
        <v>0</v>
      </c>
    </row>
    <row r="3130" spans="1:40" x14ac:dyDescent="0.25">
      <c r="A3130" s="17"/>
      <c r="B3130" s="17"/>
      <c r="C3130" s="35"/>
      <c r="D3130" s="17"/>
      <c r="E3130" s="17"/>
      <c r="F3130" s="17"/>
      <c r="G3130" s="62">
        <f t="shared" si="614"/>
        <v>0</v>
      </c>
      <c r="H3130" s="17"/>
      <c r="I3130" s="17"/>
      <c r="J3130" s="17"/>
      <c r="K3130" s="17"/>
      <c r="L3130" s="17"/>
      <c r="M3130" s="17"/>
      <c r="N3130" s="17"/>
      <c r="O3130" s="17"/>
      <c r="P3130" s="115"/>
      <c r="Q3130" s="62">
        <f>IF(C3130&gt;A_Stammdaten!$B$12,0,SUM(G3130,H3130,J3130,K3130,M3130,N3130)-SUM(I3130,L3130,O3130,P3130))</f>
        <v>0</v>
      </c>
      <c r="R3130" s="17"/>
      <c r="S3130" s="17"/>
      <c r="T3130" s="17"/>
      <c r="U3130" s="62">
        <f t="shared" si="606"/>
        <v>0</v>
      </c>
      <c r="V3130" s="63">
        <f>IF(ISBLANK($B3130),0,VLOOKUP($B3130,Listen!$A$2:$C$45,2,FALSE))</f>
        <v>0</v>
      </c>
      <c r="W3130" s="63">
        <f>IF(ISBLANK($B3130),0,VLOOKUP($B3130,Listen!$A$2:$C$45,3,FALSE))</f>
        <v>0</v>
      </c>
      <c r="X3130" s="49">
        <f t="shared" si="605"/>
        <v>0</v>
      </c>
      <c r="Y3130" s="49">
        <f t="shared" si="616"/>
        <v>0</v>
      </c>
      <c r="Z3130" s="49">
        <f t="shared" si="616"/>
        <v>0</v>
      </c>
      <c r="AA3130" s="49">
        <f t="shared" si="616"/>
        <v>0</v>
      </c>
      <c r="AB3130" s="49">
        <f t="shared" si="616"/>
        <v>0</v>
      </c>
      <c r="AC3130" s="49">
        <f t="shared" si="616"/>
        <v>0</v>
      </c>
      <c r="AD3130" s="49">
        <f t="shared" si="616"/>
        <v>0</v>
      </c>
      <c r="AE3130" s="51">
        <f t="shared" si="615"/>
        <v>0</v>
      </c>
      <c r="AF3130" s="51">
        <f>IF(C3130=A_Stammdaten!$B$12,D_SAV!$U3130-D_SAV!$AG3130,HLOOKUP(A_Stammdaten!$B$12-1,$AH$4:$AN$4004,ROW(C3130)-3,FALSE)-$AG3130)</f>
        <v>0</v>
      </c>
      <c r="AG3130" s="51">
        <f>HLOOKUP(A_Stammdaten!$B$12,$AH$4:$AN$4004,ROW(C3130)-3,FALSE)</f>
        <v>0</v>
      </c>
      <c r="AH3130" s="51">
        <f t="shared" si="607"/>
        <v>0</v>
      </c>
      <c r="AI3130" s="51">
        <f t="shared" si="608"/>
        <v>0</v>
      </c>
      <c r="AJ3130" s="51">
        <f t="shared" si="609"/>
        <v>0</v>
      </c>
      <c r="AK3130" s="51">
        <f t="shared" si="610"/>
        <v>0</v>
      </c>
      <c r="AL3130" s="51">
        <f t="shared" si="611"/>
        <v>0</v>
      </c>
      <c r="AM3130" s="51">
        <f t="shared" si="612"/>
        <v>0</v>
      </c>
      <c r="AN3130" s="51">
        <f t="shared" si="613"/>
        <v>0</v>
      </c>
    </row>
    <row r="3131" spans="1:40" x14ac:dyDescent="0.25">
      <c r="A3131" s="17"/>
      <c r="B3131" s="17"/>
      <c r="C3131" s="35"/>
      <c r="D3131" s="17"/>
      <c r="E3131" s="17"/>
      <c r="F3131" s="17"/>
      <c r="G3131" s="62">
        <f t="shared" si="614"/>
        <v>0</v>
      </c>
      <c r="H3131" s="17"/>
      <c r="I3131" s="17"/>
      <c r="J3131" s="17"/>
      <c r="K3131" s="17"/>
      <c r="L3131" s="17"/>
      <c r="M3131" s="17"/>
      <c r="N3131" s="17"/>
      <c r="O3131" s="17"/>
      <c r="P3131" s="115"/>
      <c r="Q3131" s="62">
        <f>IF(C3131&gt;A_Stammdaten!$B$12,0,SUM(G3131,H3131,J3131,K3131,M3131,N3131)-SUM(I3131,L3131,O3131,P3131))</f>
        <v>0</v>
      </c>
      <c r="R3131" s="17"/>
      <c r="S3131" s="17"/>
      <c r="T3131" s="17"/>
      <c r="U3131" s="62">
        <f t="shared" si="606"/>
        <v>0</v>
      </c>
      <c r="V3131" s="63">
        <f>IF(ISBLANK($B3131),0,VLOOKUP($B3131,Listen!$A$2:$C$45,2,FALSE))</f>
        <v>0</v>
      </c>
      <c r="W3131" s="63">
        <f>IF(ISBLANK($B3131),0,VLOOKUP($B3131,Listen!$A$2:$C$45,3,FALSE))</f>
        <v>0</v>
      </c>
      <c r="X3131" s="49">
        <f t="shared" si="605"/>
        <v>0</v>
      </c>
      <c r="Y3131" s="49">
        <f t="shared" si="616"/>
        <v>0</v>
      </c>
      <c r="Z3131" s="49">
        <f t="shared" si="616"/>
        <v>0</v>
      </c>
      <c r="AA3131" s="49">
        <f t="shared" si="616"/>
        <v>0</v>
      </c>
      <c r="AB3131" s="49">
        <f t="shared" si="616"/>
        <v>0</v>
      </c>
      <c r="AC3131" s="49">
        <f t="shared" si="616"/>
        <v>0</v>
      </c>
      <c r="AD3131" s="49">
        <f t="shared" si="616"/>
        <v>0</v>
      </c>
      <c r="AE3131" s="51">
        <f t="shared" si="615"/>
        <v>0</v>
      </c>
      <c r="AF3131" s="51">
        <f>IF(C3131=A_Stammdaten!$B$12,D_SAV!$U3131-D_SAV!$AG3131,HLOOKUP(A_Stammdaten!$B$12-1,$AH$4:$AN$4004,ROW(C3131)-3,FALSE)-$AG3131)</f>
        <v>0</v>
      </c>
      <c r="AG3131" s="51">
        <f>HLOOKUP(A_Stammdaten!$B$12,$AH$4:$AN$4004,ROW(C3131)-3,FALSE)</f>
        <v>0</v>
      </c>
      <c r="AH3131" s="51">
        <f t="shared" si="607"/>
        <v>0</v>
      </c>
      <c r="AI3131" s="51">
        <f t="shared" si="608"/>
        <v>0</v>
      </c>
      <c r="AJ3131" s="51">
        <f t="shared" si="609"/>
        <v>0</v>
      </c>
      <c r="AK3131" s="51">
        <f t="shared" si="610"/>
        <v>0</v>
      </c>
      <c r="AL3131" s="51">
        <f t="shared" si="611"/>
        <v>0</v>
      </c>
      <c r="AM3131" s="51">
        <f t="shared" si="612"/>
        <v>0</v>
      </c>
      <c r="AN3131" s="51">
        <f t="shared" si="613"/>
        <v>0</v>
      </c>
    </row>
    <row r="3132" spans="1:40" x14ac:dyDescent="0.25">
      <c r="A3132" s="17"/>
      <c r="B3132" s="17"/>
      <c r="C3132" s="35"/>
      <c r="D3132" s="17"/>
      <c r="E3132" s="17"/>
      <c r="F3132" s="17"/>
      <c r="G3132" s="62">
        <f t="shared" si="614"/>
        <v>0</v>
      </c>
      <c r="H3132" s="17"/>
      <c r="I3132" s="17"/>
      <c r="J3132" s="17"/>
      <c r="K3132" s="17"/>
      <c r="L3132" s="17"/>
      <c r="M3132" s="17"/>
      <c r="N3132" s="17"/>
      <c r="O3132" s="17"/>
      <c r="P3132" s="115"/>
      <c r="Q3132" s="62">
        <f>IF(C3132&gt;A_Stammdaten!$B$12,0,SUM(G3132,H3132,J3132,K3132,M3132,N3132)-SUM(I3132,L3132,O3132,P3132))</f>
        <v>0</v>
      </c>
      <c r="R3132" s="17"/>
      <c r="S3132" s="17"/>
      <c r="T3132" s="17"/>
      <c r="U3132" s="62">
        <f t="shared" si="606"/>
        <v>0</v>
      </c>
      <c r="V3132" s="63">
        <f>IF(ISBLANK($B3132),0,VLOOKUP($B3132,Listen!$A$2:$C$45,2,FALSE))</f>
        <v>0</v>
      </c>
      <c r="W3132" s="63">
        <f>IF(ISBLANK($B3132),0,VLOOKUP($B3132,Listen!$A$2:$C$45,3,FALSE))</f>
        <v>0</v>
      </c>
      <c r="X3132" s="49">
        <f t="shared" ref="X3132:X3195" si="617">$V3132</f>
        <v>0</v>
      </c>
      <c r="Y3132" s="49">
        <f t="shared" si="616"/>
        <v>0</v>
      </c>
      <c r="Z3132" s="49">
        <f t="shared" si="616"/>
        <v>0</v>
      </c>
      <c r="AA3132" s="49">
        <f t="shared" si="616"/>
        <v>0</v>
      </c>
      <c r="AB3132" s="49">
        <f t="shared" si="616"/>
        <v>0</v>
      </c>
      <c r="AC3132" s="49">
        <f t="shared" si="616"/>
        <v>0</v>
      </c>
      <c r="AD3132" s="49">
        <f t="shared" si="616"/>
        <v>0</v>
      </c>
      <c r="AE3132" s="51">
        <f t="shared" si="615"/>
        <v>0</v>
      </c>
      <c r="AF3132" s="51">
        <f>IF(C3132=A_Stammdaten!$B$12,D_SAV!$U3132-D_SAV!$AG3132,HLOOKUP(A_Stammdaten!$B$12-1,$AH$4:$AN$4004,ROW(C3132)-3,FALSE)-$AG3132)</f>
        <v>0</v>
      </c>
      <c r="AG3132" s="51">
        <f>HLOOKUP(A_Stammdaten!$B$12,$AH$4:$AN$4004,ROW(C3132)-3,FALSE)</f>
        <v>0</v>
      </c>
      <c r="AH3132" s="51">
        <f t="shared" si="607"/>
        <v>0</v>
      </c>
      <c r="AI3132" s="51">
        <f t="shared" si="608"/>
        <v>0</v>
      </c>
      <c r="AJ3132" s="51">
        <f t="shared" si="609"/>
        <v>0</v>
      </c>
      <c r="AK3132" s="51">
        <f t="shared" si="610"/>
        <v>0</v>
      </c>
      <c r="AL3132" s="51">
        <f t="shared" si="611"/>
        <v>0</v>
      </c>
      <c r="AM3132" s="51">
        <f t="shared" si="612"/>
        <v>0</v>
      </c>
      <c r="AN3132" s="51">
        <f t="shared" si="613"/>
        <v>0</v>
      </c>
    </row>
    <row r="3133" spans="1:40" x14ac:dyDescent="0.25">
      <c r="A3133" s="17"/>
      <c r="B3133" s="17"/>
      <c r="C3133" s="35"/>
      <c r="D3133" s="17"/>
      <c r="E3133" s="17"/>
      <c r="F3133" s="17"/>
      <c r="G3133" s="62">
        <f t="shared" si="614"/>
        <v>0</v>
      </c>
      <c r="H3133" s="17"/>
      <c r="I3133" s="17"/>
      <c r="J3133" s="17"/>
      <c r="K3133" s="17"/>
      <c r="L3133" s="17"/>
      <c r="M3133" s="17"/>
      <c r="N3133" s="17"/>
      <c r="O3133" s="17"/>
      <c r="P3133" s="115"/>
      <c r="Q3133" s="62">
        <f>IF(C3133&gt;A_Stammdaten!$B$12,0,SUM(G3133,H3133,J3133,K3133,M3133,N3133)-SUM(I3133,L3133,O3133,P3133))</f>
        <v>0</v>
      </c>
      <c r="R3133" s="17"/>
      <c r="S3133" s="17"/>
      <c r="T3133" s="17"/>
      <c r="U3133" s="62">
        <f t="shared" si="606"/>
        <v>0</v>
      </c>
      <c r="V3133" s="63">
        <f>IF(ISBLANK($B3133),0,VLOOKUP($B3133,Listen!$A$2:$C$45,2,FALSE))</f>
        <v>0</v>
      </c>
      <c r="W3133" s="63">
        <f>IF(ISBLANK($B3133),0,VLOOKUP($B3133,Listen!$A$2:$C$45,3,FALSE))</f>
        <v>0</v>
      </c>
      <c r="X3133" s="49">
        <f t="shared" si="617"/>
        <v>0</v>
      </c>
      <c r="Y3133" s="49">
        <f t="shared" si="616"/>
        <v>0</v>
      </c>
      <c r="Z3133" s="49">
        <f t="shared" si="616"/>
        <v>0</v>
      </c>
      <c r="AA3133" s="49">
        <f t="shared" si="616"/>
        <v>0</v>
      </c>
      <c r="AB3133" s="49">
        <f t="shared" si="616"/>
        <v>0</v>
      </c>
      <c r="AC3133" s="49">
        <f t="shared" si="616"/>
        <v>0</v>
      </c>
      <c r="AD3133" s="49">
        <f t="shared" si="616"/>
        <v>0</v>
      </c>
      <c r="AE3133" s="51">
        <f t="shared" si="615"/>
        <v>0</v>
      </c>
      <c r="AF3133" s="51">
        <f>IF(C3133=A_Stammdaten!$B$12,D_SAV!$U3133-D_SAV!$AG3133,HLOOKUP(A_Stammdaten!$B$12-1,$AH$4:$AN$4004,ROW(C3133)-3,FALSE)-$AG3133)</f>
        <v>0</v>
      </c>
      <c r="AG3133" s="51">
        <f>HLOOKUP(A_Stammdaten!$B$12,$AH$4:$AN$4004,ROW(C3133)-3,FALSE)</f>
        <v>0</v>
      </c>
      <c r="AH3133" s="51">
        <f t="shared" si="607"/>
        <v>0</v>
      </c>
      <c r="AI3133" s="51">
        <f t="shared" si="608"/>
        <v>0</v>
      </c>
      <c r="AJ3133" s="51">
        <f t="shared" si="609"/>
        <v>0</v>
      </c>
      <c r="AK3133" s="51">
        <f t="shared" si="610"/>
        <v>0</v>
      </c>
      <c r="AL3133" s="51">
        <f t="shared" si="611"/>
        <v>0</v>
      </c>
      <c r="AM3133" s="51">
        <f t="shared" si="612"/>
        <v>0</v>
      </c>
      <c r="AN3133" s="51">
        <f t="shared" si="613"/>
        <v>0</v>
      </c>
    </row>
    <row r="3134" spans="1:40" x14ac:dyDescent="0.25">
      <c r="A3134" s="17"/>
      <c r="B3134" s="17"/>
      <c r="C3134" s="35"/>
      <c r="D3134" s="17"/>
      <c r="E3134" s="17"/>
      <c r="F3134" s="17"/>
      <c r="G3134" s="62">
        <f t="shared" si="614"/>
        <v>0</v>
      </c>
      <c r="H3134" s="17"/>
      <c r="I3134" s="17"/>
      <c r="J3134" s="17"/>
      <c r="K3134" s="17"/>
      <c r="L3134" s="17"/>
      <c r="M3134" s="17"/>
      <c r="N3134" s="17"/>
      <c r="O3134" s="17"/>
      <c r="P3134" s="115"/>
      <c r="Q3134" s="62">
        <f>IF(C3134&gt;A_Stammdaten!$B$12,0,SUM(G3134,H3134,J3134,K3134,M3134,N3134)-SUM(I3134,L3134,O3134,P3134))</f>
        <v>0</v>
      </c>
      <c r="R3134" s="17"/>
      <c r="S3134" s="17"/>
      <c r="T3134" s="17"/>
      <c r="U3134" s="62">
        <f t="shared" si="606"/>
        <v>0</v>
      </c>
      <c r="V3134" s="63">
        <f>IF(ISBLANK($B3134),0,VLOOKUP($B3134,Listen!$A$2:$C$45,2,FALSE))</f>
        <v>0</v>
      </c>
      <c r="W3134" s="63">
        <f>IF(ISBLANK($B3134),0,VLOOKUP($B3134,Listen!$A$2:$C$45,3,FALSE))</f>
        <v>0</v>
      </c>
      <c r="X3134" s="49">
        <f t="shared" si="617"/>
        <v>0</v>
      </c>
      <c r="Y3134" s="49">
        <f t="shared" si="616"/>
        <v>0</v>
      </c>
      <c r="Z3134" s="49">
        <f t="shared" si="616"/>
        <v>0</v>
      </c>
      <c r="AA3134" s="49">
        <f t="shared" si="616"/>
        <v>0</v>
      </c>
      <c r="AB3134" s="49">
        <f t="shared" si="616"/>
        <v>0</v>
      </c>
      <c r="AC3134" s="49">
        <f t="shared" si="616"/>
        <v>0</v>
      </c>
      <c r="AD3134" s="49">
        <f t="shared" si="616"/>
        <v>0</v>
      </c>
      <c r="AE3134" s="51">
        <f t="shared" si="615"/>
        <v>0</v>
      </c>
      <c r="AF3134" s="51">
        <f>IF(C3134=A_Stammdaten!$B$12,D_SAV!$U3134-D_SAV!$AG3134,HLOOKUP(A_Stammdaten!$B$12-1,$AH$4:$AN$4004,ROW(C3134)-3,FALSE)-$AG3134)</f>
        <v>0</v>
      </c>
      <c r="AG3134" s="51">
        <f>HLOOKUP(A_Stammdaten!$B$12,$AH$4:$AN$4004,ROW(C3134)-3,FALSE)</f>
        <v>0</v>
      </c>
      <c r="AH3134" s="51">
        <f t="shared" si="607"/>
        <v>0</v>
      </c>
      <c r="AI3134" s="51">
        <f t="shared" si="608"/>
        <v>0</v>
      </c>
      <c r="AJ3134" s="51">
        <f t="shared" si="609"/>
        <v>0</v>
      </c>
      <c r="AK3134" s="51">
        <f t="shared" si="610"/>
        <v>0</v>
      </c>
      <c r="AL3134" s="51">
        <f t="shared" si="611"/>
        <v>0</v>
      </c>
      <c r="AM3134" s="51">
        <f t="shared" si="612"/>
        <v>0</v>
      </c>
      <c r="AN3134" s="51">
        <f t="shared" si="613"/>
        <v>0</v>
      </c>
    </row>
    <row r="3135" spans="1:40" x14ac:dyDescent="0.25">
      <c r="A3135" s="17"/>
      <c r="B3135" s="17"/>
      <c r="C3135" s="35"/>
      <c r="D3135" s="17"/>
      <c r="E3135" s="17"/>
      <c r="F3135" s="17"/>
      <c r="G3135" s="62">
        <f t="shared" si="614"/>
        <v>0</v>
      </c>
      <c r="H3135" s="17"/>
      <c r="I3135" s="17"/>
      <c r="J3135" s="17"/>
      <c r="K3135" s="17"/>
      <c r="L3135" s="17"/>
      <c r="M3135" s="17"/>
      <c r="N3135" s="17"/>
      <c r="O3135" s="17"/>
      <c r="P3135" s="115"/>
      <c r="Q3135" s="62">
        <f>IF(C3135&gt;A_Stammdaten!$B$12,0,SUM(G3135,H3135,J3135,K3135,M3135,N3135)-SUM(I3135,L3135,O3135,P3135))</f>
        <v>0</v>
      </c>
      <c r="R3135" s="17"/>
      <c r="S3135" s="17"/>
      <c r="T3135" s="17"/>
      <c r="U3135" s="62">
        <f t="shared" si="606"/>
        <v>0</v>
      </c>
      <c r="V3135" s="63">
        <f>IF(ISBLANK($B3135),0,VLOOKUP($B3135,Listen!$A$2:$C$45,2,FALSE))</f>
        <v>0</v>
      </c>
      <c r="W3135" s="63">
        <f>IF(ISBLANK($B3135),0,VLOOKUP($B3135,Listen!$A$2:$C$45,3,FALSE))</f>
        <v>0</v>
      </c>
      <c r="X3135" s="49">
        <f t="shared" si="617"/>
        <v>0</v>
      </c>
      <c r="Y3135" s="49">
        <f t="shared" si="616"/>
        <v>0</v>
      </c>
      <c r="Z3135" s="49">
        <f t="shared" si="616"/>
        <v>0</v>
      </c>
      <c r="AA3135" s="49">
        <f t="shared" si="616"/>
        <v>0</v>
      </c>
      <c r="AB3135" s="49">
        <f t="shared" si="616"/>
        <v>0</v>
      </c>
      <c r="AC3135" s="49">
        <f t="shared" si="616"/>
        <v>0</v>
      </c>
      <c r="AD3135" s="49">
        <f t="shared" si="616"/>
        <v>0</v>
      </c>
      <c r="AE3135" s="51">
        <f t="shared" si="615"/>
        <v>0</v>
      </c>
      <c r="AF3135" s="51">
        <f>IF(C3135=A_Stammdaten!$B$12,D_SAV!$U3135-D_SAV!$AG3135,HLOOKUP(A_Stammdaten!$B$12-1,$AH$4:$AN$4004,ROW(C3135)-3,FALSE)-$AG3135)</f>
        <v>0</v>
      </c>
      <c r="AG3135" s="51">
        <f>HLOOKUP(A_Stammdaten!$B$12,$AH$4:$AN$4004,ROW(C3135)-3,FALSE)</f>
        <v>0</v>
      </c>
      <c r="AH3135" s="51">
        <f t="shared" si="607"/>
        <v>0</v>
      </c>
      <c r="AI3135" s="51">
        <f t="shared" si="608"/>
        <v>0</v>
      </c>
      <c r="AJ3135" s="51">
        <f t="shared" si="609"/>
        <v>0</v>
      </c>
      <c r="AK3135" s="51">
        <f t="shared" si="610"/>
        <v>0</v>
      </c>
      <c r="AL3135" s="51">
        <f t="shared" si="611"/>
        <v>0</v>
      </c>
      <c r="AM3135" s="51">
        <f t="shared" si="612"/>
        <v>0</v>
      </c>
      <c r="AN3135" s="51">
        <f t="shared" si="613"/>
        <v>0</v>
      </c>
    </row>
    <row r="3136" spans="1:40" x14ac:dyDescent="0.25">
      <c r="A3136" s="17"/>
      <c r="B3136" s="17"/>
      <c r="C3136" s="35"/>
      <c r="D3136" s="17"/>
      <c r="E3136" s="17"/>
      <c r="F3136" s="17"/>
      <c r="G3136" s="62">
        <f t="shared" si="614"/>
        <v>0</v>
      </c>
      <c r="H3136" s="17"/>
      <c r="I3136" s="17"/>
      <c r="J3136" s="17"/>
      <c r="K3136" s="17"/>
      <c r="L3136" s="17"/>
      <c r="M3136" s="17"/>
      <c r="N3136" s="17"/>
      <c r="O3136" s="17"/>
      <c r="P3136" s="115"/>
      <c r="Q3136" s="62">
        <f>IF(C3136&gt;A_Stammdaten!$B$12,0,SUM(G3136,H3136,J3136,K3136,M3136,N3136)-SUM(I3136,L3136,O3136,P3136))</f>
        <v>0</v>
      </c>
      <c r="R3136" s="17"/>
      <c r="S3136" s="17"/>
      <c r="T3136" s="17"/>
      <c r="U3136" s="62">
        <f t="shared" si="606"/>
        <v>0</v>
      </c>
      <c r="V3136" s="63">
        <f>IF(ISBLANK($B3136),0,VLOOKUP($B3136,Listen!$A$2:$C$45,2,FALSE))</f>
        <v>0</v>
      </c>
      <c r="W3136" s="63">
        <f>IF(ISBLANK($B3136),0,VLOOKUP($B3136,Listen!$A$2:$C$45,3,FALSE))</f>
        <v>0</v>
      </c>
      <c r="X3136" s="49">
        <f t="shared" si="617"/>
        <v>0</v>
      </c>
      <c r="Y3136" s="49">
        <f t="shared" si="616"/>
        <v>0</v>
      </c>
      <c r="Z3136" s="49">
        <f t="shared" si="616"/>
        <v>0</v>
      </c>
      <c r="AA3136" s="49">
        <f t="shared" si="616"/>
        <v>0</v>
      </c>
      <c r="AB3136" s="49">
        <f t="shared" si="616"/>
        <v>0</v>
      </c>
      <c r="AC3136" s="49">
        <f t="shared" si="616"/>
        <v>0</v>
      </c>
      <c r="AD3136" s="49">
        <f t="shared" si="616"/>
        <v>0</v>
      </c>
      <c r="AE3136" s="51">
        <f t="shared" si="615"/>
        <v>0</v>
      </c>
      <c r="AF3136" s="51">
        <f>IF(C3136=A_Stammdaten!$B$12,D_SAV!$U3136-D_SAV!$AG3136,HLOOKUP(A_Stammdaten!$B$12-1,$AH$4:$AN$4004,ROW(C3136)-3,FALSE)-$AG3136)</f>
        <v>0</v>
      </c>
      <c r="AG3136" s="51">
        <f>HLOOKUP(A_Stammdaten!$B$12,$AH$4:$AN$4004,ROW(C3136)-3,FALSE)</f>
        <v>0</v>
      </c>
      <c r="AH3136" s="51">
        <f t="shared" si="607"/>
        <v>0</v>
      </c>
      <c r="AI3136" s="51">
        <f t="shared" si="608"/>
        <v>0</v>
      </c>
      <c r="AJ3136" s="51">
        <f t="shared" si="609"/>
        <v>0</v>
      </c>
      <c r="AK3136" s="51">
        <f t="shared" si="610"/>
        <v>0</v>
      </c>
      <c r="AL3136" s="51">
        <f t="shared" si="611"/>
        <v>0</v>
      </c>
      <c r="AM3136" s="51">
        <f t="shared" si="612"/>
        <v>0</v>
      </c>
      <c r="AN3136" s="51">
        <f t="shared" si="613"/>
        <v>0</v>
      </c>
    </row>
    <row r="3137" spans="1:40" x14ac:dyDescent="0.25">
      <c r="A3137" s="17"/>
      <c r="B3137" s="17"/>
      <c r="C3137" s="35"/>
      <c r="D3137" s="17"/>
      <c r="E3137" s="17"/>
      <c r="F3137" s="17"/>
      <c r="G3137" s="62">
        <f t="shared" si="614"/>
        <v>0</v>
      </c>
      <c r="H3137" s="17"/>
      <c r="I3137" s="17"/>
      <c r="J3137" s="17"/>
      <c r="K3137" s="17"/>
      <c r="L3137" s="17"/>
      <c r="M3137" s="17"/>
      <c r="N3137" s="17"/>
      <c r="O3137" s="17"/>
      <c r="P3137" s="115"/>
      <c r="Q3137" s="62">
        <f>IF(C3137&gt;A_Stammdaten!$B$12,0,SUM(G3137,H3137,J3137,K3137,M3137,N3137)-SUM(I3137,L3137,O3137,P3137))</f>
        <v>0</v>
      </c>
      <c r="R3137" s="17"/>
      <c r="S3137" s="17"/>
      <c r="T3137" s="17"/>
      <c r="U3137" s="62">
        <f t="shared" si="606"/>
        <v>0</v>
      </c>
      <c r="V3137" s="63">
        <f>IF(ISBLANK($B3137),0,VLOOKUP($B3137,Listen!$A$2:$C$45,2,FALSE))</f>
        <v>0</v>
      </c>
      <c r="W3137" s="63">
        <f>IF(ISBLANK($B3137),0,VLOOKUP($B3137,Listen!$A$2:$C$45,3,FALSE))</f>
        <v>0</v>
      </c>
      <c r="X3137" s="49">
        <f t="shared" si="617"/>
        <v>0</v>
      </c>
      <c r="Y3137" s="49">
        <f t="shared" si="616"/>
        <v>0</v>
      </c>
      <c r="Z3137" s="49">
        <f t="shared" si="616"/>
        <v>0</v>
      </c>
      <c r="AA3137" s="49">
        <f t="shared" si="616"/>
        <v>0</v>
      </c>
      <c r="AB3137" s="49">
        <f t="shared" si="616"/>
        <v>0</v>
      </c>
      <c r="AC3137" s="49">
        <f t="shared" si="616"/>
        <v>0</v>
      </c>
      <c r="AD3137" s="49">
        <f t="shared" si="616"/>
        <v>0</v>
      </c>
      <c r="AE3137" s="51">
        <f t="shared" si="615"/>
        <v>0</v>
      </c>
      <c r="AF3137" s="51">
        <f>IF(C3137=A_Stammdaten!$B$12,D_SAV!$U3137-D_SAV!$AG3137,HLOOKUP(A_Stammdaten!$B$12-1,$AH$4:$AN$4004,ROW(C3137)-3,FALSE)-$AG3137)</f>
        <v>0</v>
      </c>
      <c r="AG3137" s="51">
        <f>HLOOKUP(A_Stammdaten!$B$12,$AH$4:$AN$4004,ROW(C3137)-3,FALSE)</f>
        <v>0</v>
      </c>
      <c r="AH3137" s="51">
        <f t="shared" si="607"/>
        <v>0</v>
      </c>
      <c r="AI3137" s="51">
        <f t="shared" si="608"/>
        <v>0</v>
      </c>
      <c r="AJ3137" s="51">
        <f t="shared" si="609"/>
        <v>0</v>
      </c>
      <c r="AK3137" s="51">
        <f t="shared" si="610"/>
        <v>0</v>
      </c>
      <c r="AL3137" s="51">
        <f t="shared" si="611"/>
        <v>0</v>
      </c>
      <c r="AM3137" s="51">
        <f t="shared" si="612"/>
        <v>0</v>
      </c>
      <c r="AN3137" s="51">
        <f t="shared" si="613"/>
        <v>0</v>
      </c>
    </row>
    <row r="3138" spans="1:40" x14ac:dyDescent="0.25">
      <c r="A3138" s="17"/>
      <c r="B3138" s="17"/>
      <c r="C3138" s="35"/>
      <c r="D3138" s="17"/>
      <c r="E3138" s="17"/>
      <c r="F3138" s="17"/>
      <c r="G3138" s="62">
        <f t="shared" si="614"/>
        <v>0</v>
      </c>
      <c r="H3138" s="17"/>
      <c r="I3138" s="17"/>
      <c r="J3138" s="17"/>
      <c r="K3138" s="17"/>
      <c r="L3138" s="17"/>
      <c r="M3138" s="17"/>
      <c r="N3138" s="17"/>
      <c r="O3138" s="17"/>
      <c r="P3138" s="115"/>
      <c r="Q3138" s="62">
        <f>IF(C3138&gt;A_Stammdaten!$B$12,0,SUM(G3138,H3138,J3138,K3138,M3138,N3138)-SUM(I3138,L3138,O3138,P3138))</f>
        <v>0</v>
      </c>
      <c r="R3138" s="17"/>
      <c r="S3138" s="17"/>
      <c r="T3138" s="17"/>
      <c r="U3138" s="62">
        <f t="shared" si="606"/>
        <v>0</v>
      </c>
      <c r="V3138" s="63">
        <f>IF(ISBLANK($B3138),0,VLOOKUP($B3138,Listen!$A$2:$C$45,2,FALSE))</f>
        <v>0</v>
      </c>
      <c r="W3138" s="63">
        <f>IF(ISBLANK($B3138),0,VLOOKUP($B3138,Listen!$A$2:$C$45,3,FALSE))</f>
        <v>0</v>
      </c>
      <c r="X3138" s="49">
        <f t="shared" si="617"/>
        <v>0</v>
      </c>
      <c r="Y3138" s="49">
        <f t="shared" si="616"/>
        <v>0</v>
      </c>
      <c r="Z3138" s="49">
        <f t="shared" si="616"/>
        <v>0</v>
      </c>
      <c r="AA3138" s="49">
        <f t="shared" si="616"/>
        <v>0</v>
      </c>
      <c r="AB3138" s="49">
        <f t="shared" si="616"/>
        <v>0</v>
      </c>
      <c r="AC3138" s="49">
        <f t="shared" si="616"/>
        <v>0</v>
      </c>
      <c r="AD3138" s="49">
        <f t="shared" si="616"/>
        <v>0</v>
      </c>
      <c r="AE3138" s="51">
        <f t="shared" si="615"/>
        <v>0</v>
      </c>
      <c r="AF3138" s="51">
        <f>IF(C3138=A_Stammdaten!$B$12,D_SAV!$U3138-D_SAV!$AG3138,HLOOKUP(A_Stammdaten!$B$12-1,$AH$4:$AN$4004,ROW(C3138)-3,FALSE)-$AG3138)</f>
        <v>0</v>
      </c>
      <c r="AG3138" s="51">
        <f>HLOOKUP(A_Stammdaten!$B$12,$AH$4:$AN$4004,ROW(C3138)-3,FALSE)</f>
        <v>0</v>
      </c>
      <c r="AH3138" s="51">
        <f t="shared" si="607"/>
        <v>0</v>
      </c>
      <c r="AI3138" s="51">
        <f t="shared" si="608"/>
        <v>0</v>
      </c>
      <c r="AJ3138" s="51">
        <f t="shared" si="609"/>
        <v>0</v>
      </c>
      <c r="AK3138" s="51">
        <f t="shared" si="610"/>
        <v>0</v>
      </c>
      <c r="AL3138" s="51">
        <f t="shared" si="611"/>
        <v>0</v>
      </c>
      <c r="AM3138" s="51">
        <f t="shared" si="612"/>
        <v>0</v>
      </c>
      <c r="AN3138" s="51">
        <f t="shared" si="613"/>
        <v>0</v>
      </c>
    </row>
    <row r="3139" spans="1:40" x14ac:dyDescent="0.25">
      <c r="A3139" s="17"/>
      <c r="B3139" s="17"/>
      <c r="C3139" s="35"/>
      <c r="D3139" s="17"/>
      <c r="E3139" s="17"/>
      <c r="F3139" s="17"/>
      <c r="G3139" s="62">
        <f t="shared" si="614"/>
        <v>0</v>
      </c>
      <c r="H3139" s="17"/>
      <c r="I3139" s="17"/>
      <c r="J3139" s="17"/>
      <c r="K3139" s="17"/>
      <c r="L3139" s="17"/>
      <c r="M3139" s="17"/>
      <c r="N3139" s="17"/>
      <c r="O3139" s="17"/>
      <c r="P3139" s="115"/>
      <c r="Q3139" s="62">
        <f>IF(C3139&gt;A_Stammdaten!$B$12,0,SUM(G3139,H3139,J3139,K3139,M3139,N3139)-SUM(I3139,L3139,O3139,P3139))</f>
        <v>0</v>
      </c>
      <c r="R3139" s="17"/>
      <c r="S3139" s="17"/>
      <c r="T3139" s="17"/>
      <c r="U3139" s="62">
        <f t="shared" si="606"/>
        <v>0</v>
      </c>
      <c r="V3139" s="63">
        <f>IF(ISBLANK($B3139),0,VLOOKUP($B3139,Listen!$A$2:$C$45,2,FALSE))</f>
        <v>0</v>
      </c>
      <c r="W3139" s="63">
        <f>IF(ISBLANK($B3139),0,VLOOKUP($B3139,Listen!$A$2:$C$45,3,FALSE))</f>
        <v>0</v>
      </c>
      <c r="X3139" s="49">
        <f t="shared" si="617"/>
        <v>0</v>
      </c>
      <c r="Y3139" s="49">
        <f t="shared" si="616"/>
        <v>0</v>
      </c>
      <c r="Z3139" s="49">
        <f t="shared" si="616"/>
        <v>0</v>
      </c>
      <c r="AA3139" s="49">
        <f t="shared" si="616"/>
        <v>0</v>
      </c>
      <c r="AB3139" s="49">
        <f t="shared" si="616"/>
        <v>0</v>
      </c>
      <c r="AC3139" s="49">
        <f t="shared" si="616"/>
        <v>0</v>
      </c>
      <c r="AD3139" s="49">
        <f t="shared" si="616"/>
        <v>0</v>
      </c>
      <c r="AE3139" s="51">
        <f t="shared" si="615"/>
        <v>0</v>
      </c>
      <c r="AF3139" s="51">
        <f>IF(C3139=A_Stammdaten!$B$12,D_SAV!$U3139-D_SAV!$AG3139,HLOOKUP(A_Stammdaten!$B$12-1,$AH$4:$AN$4004,ROW(C3139)-3,FALSE)-$AG3139)</f>
        <v>0</v>
      </c>
      <c r="AG3139" s="51">
        <f>HLOOKUP(A_Stammdaten!$B$12,$AH$4:$AN$4004,ROW(C3139)-3,FALSE)</f>
        <v>0</v>
      </c>
      <c r="AH3139" s="51">
        <f t="shared" si="607"/>
        <v>0</v>
      </c>
      <c r="AI3139" s="51">
        <f t="shared" si="608"/>
        <v>0</v>
      </c>
      <c r="AJ3139" s="51">
        <f t="shared" si="609"/>
        <v>0</v>
      </c>
      <c r="AK3139" s="51">
        <f t="shared" si="610"/>
        <v>0</v>
      </c>
      <c r="AL3139" s="51">
        <f t="shared" si="611"/>
        <v>0</v>
      </c>
      <c r="AM3139" s="51">
        <f t="shared" si="612"/>
        <v>0</v>
      </c>
      <c r="AN3139" s="51">
        <f t="shared" si="613"/>
        <v>0</v>
      </c>
    </row>
    <row r="3140" spans="1:40" x14ac:dyDescent="0.25">
      <c r="A3140" s="17"/>
      <c r="B3140" s="17"/>
      <c r="C3140" s="35"/>
      <c r="D3140" s="17"/>
      <c r="E3140" s="17"/>
      <c r="F3140" s="17"/>
      <c r="G3140" s="62">
        <f t="shared" si="614"/>
        <v>0</v>
      </c>
      <c r="H3140" s="17"/>
      <c r="I3140" s="17"/>
      <c r="J3140" s="17"/>
      <c r="K3140" s="17"/>
      <c r="L3140" s="17"/>
      <c r="M3140" s="17"/>
      <c r="N3140" s="17"/>
      <c r="O3140" s="17"/>
      <c r="P3140" s="115"/>
      <c r="Q3140" s="62">
        <f>IF(C3140&gt;A_Stammdaten!$B$12,0,SUM(G3140,H3140,J3140,K3140,M3140,N3140)-SUM(I3140,L3140,O3140,P3140))</f>
        <v>0</v>
      </c>
      <c r="R3140" s="17"/>
      <c r="S3140" s="17"/>
      <c r="T3140" s="17"/>
      <c r="U3140" s="62">
        <f t="shared" si="606"/>
        <v>0</v>
      </c>
      <c r="V3140" s="63">
        <f>IF(ISBLANK($B3140),0,VLOOKUP($B3140,Listen!$A$2:$C$45,2,FALSE))</f>
        <v>0</v>
      </c>
      <c r="W3140" s="63">
        <f>IF(ISBLANK($B3140),0,VLOOKUP($B3140,Listen!$A$2:$C$45,3,FALSE))</f>
        <v>0</v>
      </c>
      <c r="X3140" s="49">
        <f t="shared" si="617"/>
        <v>0</v>
      </c>
      <c r="Y3140" s="49">
        <f t="shared" si="616"/>
        <v>0</v>
      </c>
      <c r="Z3140" s="49">
        <f t="shared" si="616"/>
        <v>0</v>
      </c>
      <c r="AA3140" s="49">
        <f t="shared" si="616"/>
        <v>0</v>
      </c>
      <c r="AB3140" s="49">
        <f t="shared" si="616"/>
        <v>0</v>
      </c>
      <c r="AC3140" s="49">
        <f t="shared" si="616"/>
        <v>0</v>
      </c>
      <c r="AD3140" s="49">
        <f t="shared" si="616"/>
        <v>0</v>
      </c>
      <c r="AE3140" s="51">
        <f t="shared" si="615"/>
        <v>0</v>
      </c>
      <c r="AF3140" s="51">
        <f>IF(C3140=A_Stammdaten!$B$12,D_SAV!$U3140-D_SAV!$AG3140,HLOOKUP(A_Stammdaten!$B$12-1,$AH$4:$AN$4004,ROW(C3140)-3,FALSE)-$AG3140)</f>
        <v>0</v>
      </c>
      <c r="AG3140" s="51">
        <f>HLOOKUP(A_Stammdaten!$B$12,$AH$4:$AN$4004,ROW(C3140)-3,FALSE)</f>
        <v>0</v>
      </c>
      <c r="AH3140" s="51">
        <f t="shared" si="607"/>
        <v>0</v>
      </c>
      <c r="AI3140" s="51">
        <f t="shared" si="608"/>
        <v>0</v>
      </c>
      <c r="AJ3140" s="51">
        <f t="shared" si="609"/>
        <v>0</v>
      </c>
      <c r="AK3140" s="51">
        <f t="shared" si="610"/>
        <v>0</v>
      </c>
      <c r="AL3140" s="51">
        <f t="shared" si="611"/>
        <v>0</v>
      </c>
      <c r="AM3140" s="51">
        <f t="shared" si="612"/>
        <v>0</v>
      </c>
      <c r="AN3140" s="51">
        <f t="shared" si="613"/>
        <v>0</v>
      </c>
    </row>
    <row r="3141" spans="1:40" x14ac:dyDescent="0.25">
      <c r="A3141" s="17"/>
      <c r="B3141" s="17"/>
      <c r="C3141" s="35"/>
      <c r="D3141" s="17"/>
      <c r="E3141" s="17"/>
      <c r="F3141" s="17"/>
      <c r="G3141" s="62">
        <f t="shared" si="614"/>
        <v>0</v>
      </c>
      <c r="H3141" s="17"/>
      <c r="I3141" s="17"/>
      <c r="J3141" s="17"/>
      <c r="K3141" s="17"/>
      <c r="L3141" s="17"/>
      <c r="M3141" s="17"/>
      <c r="N3141" s="17"/>
      <c r="O3141" s="17"/>
      <c r="P3141" s="115"/>
      <c r="Q3141" s="62">
        <f>IF(C3141&gt;A_Stammdaten!$B$12,0,SUM(G3141,H3141,J3141,K3141,M3141,N3141)-SUM(I3141,L3141,O3141,P3141))</f>
        <v>0</v>
      </c>
      <c r="R3141" s="17"/>
      <c r="S3141" s="17"/>
      <c r="T3141" s="17"/>
      <c r="U3141" s="62">
        <f t="shared" ref="U3141:U3204" si="618">Q3141-SUM(R3141:T3141)</f>
        <v>0</v>
      </c>
      <c r="V3141" s="63">
        <f>IF(ISBLANK($B3141),0,VLOOKUP($B3141,Listen!$A$2:$C$45,2,FALSE))</f>
        <v>0</v>
      </c>
      <c r="W3141" s="63">
        <f>IF(ISBLANK($B3141),0,VLOOKUP($B3141,Listen!$A$2:$C$45,3,FALSE))</f>
        <v>0</v>
      </c>
      <c r="X3141" s="49">
        <f t="shared" si="617"/>
        <v>0</v>
      </c>
      <c r="Y3141" s="49">
        <f t="shared" si="616"/>
        <v>0</v>
      </c>
      <c r="Z3141" s="49">
        <f t="shared" si="616"/>
        <v>0</v>
      </c>
      <c r="AA3141" s="49">
        <f t="shared" si="616"/>
        <v>0</v>
      </c>
      <c r="AB3141" s="49">
        <f t="shared" si="616"/>
        <v>0</v>
      </c>
      <c r="AC3141" s="49">
        <f t="shared" si="616"/>
        <v>0</v>
      </c>
      <c r="AD3141" s="49">
        <f t="shared" si="616"/>
        <v>0</v>
      </c>
      <c r="AE3141" s="51">
        <f t="shared" si="615"/>
        <v>0</v>
      </c>
      <c r="AF3141" s="51">
        <f>IF(C3141=A_Stammdaten!$B$12,D_SAV!$U3141-D_SAV!$AG3141,HLOOKUP(A_Stammdaten!$B$12-1,$AH$4:$AN$4004,ROW(C3141)-3,FALSE)-$AG3141)</f>
        <v>0</v>
      </c>
      <c r="AG3141" s="51">
        <f>HLOOKUP(A_Stammdaten!$B$12,$AH$4:$AN$4004,ROW(C3141)-3,FALSE)</f>
        <v>0</v>
      </c>
      <c r="AH3141" s="51">
        <f t="shared" ref="AH3141:AH3204" si="619">IF(OR($C3141=0,$U3141=0),0,IF($C3141&lt;=AH$4,$U3141-$U3141/X3141*(AH$4-$C3141+1),0))</f>
        <v>0</v>
      </c>
      <c r="AI3141" s="51">
        <f t="shared" ref="AI3141:AI3204" si="620">IF(OR($C3141=0,$U3141=0,Y3141-(AI$4-$C3141)=0),0,IF($C3141&lt;AI$4,AH3141-AH3141/(Y3141-(AI$4-$C3141)),IF($C3141=AI$4,$U3141-$U3141/Y3141,0)))</f>
        <v>0</v>
      </c>
      <c r="AJ3141" s="51">
        <f t="shared" ref="AJ3141:AJ3204" si="621">IF(OR($C3141=0,$U3141=0,Z3141-(AJ$4-$C3141)=0),0,IF($C3141&lt;AJ$4,AI3141-AI3141/(Z3141-(AJ$4-$C3141)),IF($C3141=AJ$4,$U3141-$U3141/Z3141,0)))</f>
        <v>0</v>
      </c>
      <c r="AK3141" s="51">
        <f t="shared" ref="AK3141:AK3204" si="622">IF(OR($C3141=0,$U3141=0,AA3141-(AK$4-$C3141)=0),0,IF($C3141&lt;AK$4,AJ3141-AJ3141/(AA3141-(AK$4-$C3141)),IF($C3141=AK$4,$U3141-$U3141/AA3141,0)))</f>
        <v>0</v>
      </c>
      <c r="AL3141" s="51">
        <f t="shared" ref="AL3141:AL3204" si="623">IF(OR($C3141=0,$U3141=0,AB3141-(AL$4-$C3141)=0),0,IF($C3141&lt;AL$4,AK3141-AK3141/(AB3141-(AL$4-$C3141)),IF($C3141=AL$4,$U3141-$U3141/AB3141,0)))</f>
        <v>0</v>
      </c>
      <c r="AM3141" s="51">
        <f t="shared" ref="AM3141:AM3204" si="624">IF(OR($C3141=0,$U3141=0,AC3141-(AM$4-$C3141)=0),0,IF($C3141&lt;AM$4,AL3141-AL3141/(AC3141-(AM$4-$C3141)),IF($C3141=AM$4,$U3141-$U3141/AC3141,0)))</f>
        <v>0</v>
      </c>
      <c r="AN3141" s="51">
        <f t="shared" ref="AN3141:AN3204" si="625">IF(OR($C3141=0,$U3141=0,AD3141-(AN$4-$C3141)=0),0,IF($C3141&lt;AN$4,AM3141-AM3141/(AD3141-(AN$4-$C3141)),IF($C3141=AN$4,$U3141-$U3141/AD3141,0)))</f>
        <v>0</v>
      </c>
    </row>
    <row r="3142" spans="1:40" x14ac:dyDescent="0.25">
      <c r="A3142" s="17"/>
      <c r="B3142" s="17"/>
      <c r="C3142" s="35"/>
      <c r="D3142" s="17"/>
      <c r="E3142" s="17"/>
      <c r="F3142" s="17"/>
      <c r="G3142" s="62">
        <f t="shared" ref="G3142:G3205" si="626">D3142*E3142/100</f>
        <v>0</v>
      </c>
      <c r="H3142" s="17"/>
      <c r="I3142" s="17"/>
      <c r="J3142" s="17"/>
      <c r="K3142" s="17"/>
      <c r="L3142" s="17"/>
      <c r="M3142" s="17"/>
      <c r="N3142" s="17"/>
      <c r="O3142" s="17"/>
      <c r="P3142" s="115"/>
      <c r="Q3142" s="62">
        <f>IF(C3142&gt;A_Stammdaten!$B$12,0,SUM(G3142,H3142,J3142,K3142,M3142,N3142)-SUM(I3142,L3142,O3142,P3142))</f>
        <v>0</v>
      </c>
      <c r="R3142" s="17"/>
      <c r="S3142" s="17"/>
      <c r="T3142" s="17"/>
      <c r="U3142" s="62">
        <f t="shared" si="618"/>
        <v>0</v>
      </c>
      <c r="V3142" s="63">
        <f>IF(ISBLANK($B3142),0,VLOOKUP($B3142,Listen!$A$2:$C$45,2,FALSE))</f>
        <v>0</v>
      </c>
      <c r="W3142" s="63">
        <f>IF(ISBLANK($B3142),0,VLOOKUP($B3142,Listen!$A$2:$C$45,3,FALSE))</f>
        <v>0</v>
      </c>
      <c r="X3142" s="49">
        <f t="shared" si="617"/>
        <v>0</v>
      </c>
      <c r="Y3142" s="49">
        <f t="shared" si="616"/>
        <v>0</v>
      </c>
      <c r="Z3142" s="49">
        <f t="shared" si="616"/>
        <v>0</v>
      </c>
      <c r="AA3142" s="49">
        <f t="shared" si="616"/>
        <v>0</v>
      </c>
      <c r="AB3142" s="49">
        <f t="shared" si="616"/>
        <v>0</v>
      </c>
      <c r="AC3142" s="49">
        <f t="shared" si="616"/>
        <v>0</v>
      </c>
      <c r="AD3142" s="49">
        <f t="shared" si="616"/>
        <v>0</v>
      </c>
      <c r="AE3142" s="51">
        <f t="shared" si="615"/>
        <v>0</v>
      </c>
      <c r="AF3142" s="51">
        <f>IF(C3142=A_Stammdaten!$B$12,D_SAV!$U3142-D_SAV!$AG3142,HLOOKUP(A_Stammdaten!$B$12-1,$AH$4:$AN$4004,ROW(C3142)-3,FALSE)-$AG3142)</f>
        <v>0</v>
      </c>
      <c r="AG3142" s="51">
        <f>HLOOKUP(A_Stammdaten!$B$12,$AH$4:$AN$4004,ROW(C3142)-3,FALSE)</f>
        <v>0</v>
      </c>
      <c r="AH3142" s="51">
        <f t="shared" si="619"/>
        <v>0</v>
      </c>
      <c r="AI3142" s="51">
        <f t="shared" si="620"/>
        <v>0</v>
      </c>
      <c r="AJ3142" s="51">
        <f t="shared" si="621"/>
        <v>0</v>
      </c>
      <c r="AK3142" s="51">
        <f t="shared" si="622"/>
        <v>0</v>
      </c>
      <c r="AL3142" s="51">
        <f t="shared" si="623"/>
        <v>0</v>
      </c>
      <c r="AM3142" s="51">
        <f t="shared" si="624"/>
        <v>0</v>
      </c>
      <c r="AN3142" s="51">
        <f t="shared" si="625"/>
        <v>0</v>
      </c>
    </row>
    <row r="3143" spans="1:40" x14ac:dyDescent="0.25">
      <c r="A3143" s="17"/>
      <c r="B3143" s="17"/>
      <c r="C3143" s="35"/>
      <c r="D3143" s="17"/>
      <c r="E3143" s="17"/>
      <c r="F3143" s="17"/>
      <c r="G3143" s="62">
        <f t="shared" si="626"/>
        <v>0</v>
      </c>
      <c r="H3143" s="17"/>
      <c r="I3143" s="17"/>
      <c r="J3143" s="17"/>
      <c r="K3143" s="17"/>
      <c r="L3143" s="17"/>
      <c r="M3143" s="17"/>
      <c r="N3143" s="17"/>
      <c r="O3143" s="17"/>
      <c r="P3143" s="115"/>
      <c r="Q3143" s="62">
        <f>IF(C3143&gt;A_Stammdaten!$B$12,0,SUM(G3143,H3143,J3143,K3143,M3143,N3143)-SUM(I3143,L3143,O3143,P3143))</f>
        <v>0</v>
      </c>
      <c r="R3143" s="17"/>
      <c r="S3143" s="17"/>
      <c r="T3143" s="17"/>
      <c r="U3143" s="62">
        <f t="shared" si="618"/>
        <v>0</v>
      </c>
      <c r="V3143" s="63">
        <f>IF(ISBLANK($B3143),0,VLOOKUP($B3143,Listen!$A$2:$C$45,2,FALSE))</f>
        <v>0</v>
      </c>
      <c r="W3143" s="63">
        <f>IF(ISBLANK($B3143),0,VLOOKUP($B3143,Listen!$A$2:$C$45,3,FALSE))</f>
        <v>0</v>
      </c>
      <c r="X3143" s="49">
        <f t="shared" si="617"/>
        <v>0</v>
      </c>
      <c r="Y3143" s="49">
        <f t="shared" si="616"/>
        <v>0</v>
      </c>
      <c r="Z3143" s="49">
        <f t="shared" si="616"/>
        <v>0</v>
      </c>
      <c r="AA3143" s="49">
        <f t="shared" si="616"/>
        <v>0</v>
      </c>
      <c r="AB3143" s="49">
        <f t="shared" si="616"/>
        <v>0</v>
      </c>
      <c r="AC3143" s="49">
        <f t="shared" si="616"/>
        <v>0</v>
      </c>
      <c r="AD3143" s="49">
        <f t="shared" si="616"/>
        <v>0</v>
      </c>
      <c r="AE3143" s="51">
        <f t="shared" si="615"/>
        <v>0</v>
      </c>
      <c r="AF3143" s="51">
        <f>IF(C3143=A_Stammdaten!$B$12,D_SAV!$U3143-D_SAV!$AG3143,HLOOKUP(A_Stammdaten!$B$12-1,$AH$4:$AN$4004,ROW(C3143)-3,FALSE)-$AG3143)</f>
        <v>0</v>
      </c>
      <c r="AG3143" s="51">
        <f>HLOOKUP(A_Stammdaten!$B$12,$AH$4:$AN$4004,ROW(C3143)-3,FALSE)</f>
        <v>0</v>
      </c>
      <c r="AH3143" s="51">
        <f t="shared" si="619"/>
        <v>0</v>
      </c>
      <c r="AI3143" s="51">
        <f t="shared" si="620"/>
        <v>0</v>
      </c>
      <c r="AJ3143" s="51">
        <f t="shared" si="621"/>
        <v>0</v>
      </c>
      <c r="AK3143" s="51">
        <f t="shared" si="622"/>
        <v>0</v>
      </c>
      <c r="AL3143" s="51">
        <f t="shared" si="623"/>
        <v>0</v>
      </c>
      <c r="AM3143" s="51">
        <f t="shared" si="624"/>
        <v>0</v>
      </c>
      <c r="AN3143" s="51">
        <f t="shared" si="625"/>
        <v>0</v>
      </c>
    </row>
    <row r="3144" spans="1:40" x14ac:dyDescent="0.25">
      <c r="A3144" s="17"/>
      <c r="B3144" s="17"/>
      <c r="C3144" s="35"/>
      <c r="D3144" s="17"/>
      <c r="E3144" s="17"/>
      <c r="F3144" s="17"/>
      <c r="G3144" s="62">
        <f t="shared" si="626"/>
        <v>0</v>
      </c>
      <c r="H3144" s="17"/>
      <c r="I3144" s="17"/>
      <c r="J3144" s="17"/>
      <c r="K3144" s="17"/>
      <c r="L3144" s="17"/>
      <c r="M3144" s="17"/>
      <c r="N3144" s="17"/>
      <c r="O3144" s="17"/>
      <c r="P3144" s="115"/>
      <c r="Q3144" s="62">
        <f>IF(C3144&gt;A_Stammdaten!$B$12,0,SUM(G3144,H3144,J3144,K3144,M3144,N3144)-SUM(I3144,L3144,O3144,P3144))</f>
        <v>0</v>
      </c>
      <c r="R3144" s="17"/>
      <c r="S3144" s="17"/>
      <c r="T3144" s="17"/>
      <c r="U3144" s="62">
        <f t="shared" si="618"/>
        <v>0</v>
      </c>
      <c r="V3144" s="63">
        <f>IF(ISBLANK($B3144),0,VLOOKUP($B3144,Listen!$A$2:$C$45,2,FALSE))</f>
        <v>0</v>
      </c>
      <c r="W3144" s="63">
        <f>IF(ISBLANK($B3144),0,VLOOKUP($B3144,Listen!$A$2:$C$45,3,FALSE))</f>
        <v>0</v>
      </c>
      <c r="X3144" s="49">
        <f t="shared" si="617"/>
        <v>0</v>
      </c>
      <c r="Y3144" s="49">
        <f t="shared" si="616"/>
        <v>0</v>
      </c>
      <c r="Z3144" s="49">
        <f t="shared" si="616"/>
        <v>0</v>
      </c>
      <c r="AA3144" s="49">
        <f t="shared" si="616"/>
        <v>0</v>
      </c>
      <c r="AB3144" s="49">
        <f t="shared" si="616"/>
        <v>0</v>
      </c>
      <c r="AC3144" s="49">
        <f t="shared" si="616"/>
        <v>0</v>
      </c>
      <c r="AD3144" s="49">
        <f t="shared" si="616"/>
        <v>0</v>
      </c>
      <c r="AE3144" s="51">
        <f t="shared" si="615"/>
        <v>0</v>
      </c>
      <c r="AF3144" s="51">
        <f>IF(C3144=A_Stammdaten!$B$12,D_SAV!$U3144-D_SAV!$AG3144,HLOOKUP(A_Stammdaten!$B$12-1,$AH$4:$AN$4004,ROW(C3144)-3,FALSE)-$AG3144)</f>
        <v>0</v>
      </c>
      <c r="AG3144" s="51">
        <f>HLOOKUP(A_Stammdaten!$B$12,$AH$4:$AN$4004,ROW(C3144)-3,FALSE)</f>
        <v>0</v>
      </c>
      <c r="AH3144" s="51">
        <f t="shared" si="619"/>
        <v>0</v>
      </c>
      <c r="AI3144" s="51">
        <f t="shared" si="620"/>
        <v>0</v>
      </c>
      <c r="AJ3144" s="51">
        <f t="shared" si="621"/>
        <v>0</v>
      </c>
      <c r="AK3144" s="51">
        <f t="shared" si="622"/>
        <v>0</v>
      </c>
      <c r="AL3144" s="51">
        <f t="shared" si="623"/>
        <v>0</v>
      </c>
      <c r="AM3144" s="51">
        <f t="shared" si="624"/>
        <v>0</v>
      </c>
      <c r="AN3144" s="51">
        <f t="shared" si="625"/>
        <v>0</v>
      </c>
    </row>
    <row r="3145" spans="1:40" x14ac:dyDescent="0.25">
      <c r="A3145" s="17"/>
      <c r="B3145" s="17"/>
      <c r="C3145" s="35"/>
      <c r="D3145" s="17"/>
      <c r="E3145" s="17"/>
      <c r="F3145" s="17"/>
      <c r="G3145" s="62">
        <f t="shared" si="626"/>
        <v>0</v>
      </c>
      <c r="H3145" s="17"/>
      <c r="I3145" s="17"/>
      <c r="J3145" s="17"/>
      <c r="K3145" s="17"/>
      <c r="L3145" s="17"/>
      <c r="M3145" s="17"/>
      <c r="N3145" s="17"/>
      <c r="O3145" s="17"/>
      <c r="P3145" s="115"/>
      <c r="Q3145" s="62">
        <f>IF(C3145&gt;A_Stammdaten!$B$12,0,SUM(G3145,H3145,J3145,K3145,M3145,N3145)-SUM(I3145,L3145,O3145,P3145))</f>
        <v>0</v>
      </c>
      <c r="R3145" s="17"/>
      <c r="S3145" s="17"/>
      <c r="T3145" s="17"/>
      <c r="U3145" s="62">
        <f t="shared" si="618"/>
        <v>0</v>
      </c>
      <c r="V3145" s="63">
        <f>IF(ISBLANK($B3145),0,VLOOKUP($B3145,Listen!$A$2:$C$45,2,FALSE))</f>
        <v>0</v>
      </c>
      <c r="W3145" s="63">
        <f>IF(ISBLANK($B3145),0,VLOOKUP($B3145,Listen!$A$2:$C$45,3,FALSE))</f>
        <v>0</v>
      </c>
      <c r="X3145" s="49">
        <f t="shared" si="617"/>
        <v>0</v>
      </c>
      <c r="Y3145" s="49">
        <f t="shared" si="616"/>
        <v>0</v>
      </c>
      <c r="Z3145" s="49">
        <f t="shared" si="616"/>
        <v>0</v>
      </c>
      <c r="AA3145" s="49">
        <f t="shared" si="616"/>
        <v>0</v>
      </c>
      <c r="AB3145" s="49">
        <f t="shared" si="616"/>
        <v>0</v>
      </c>
      <c r="AC3145" s="49">
        <f t="shared" si="616"/>
        <v>0</v>
      </c>
      <c r="AD3145" s="49">
        <f t="shared" si="616"/>
        <v>0</v>
      </c>
      <c r="AE3145" s="51">
        <f t="shared" si="615"/>
        <v>0</v>
      </c>
      <c r="AF3145" s="51">
        <f>IF(C3145=A_Stammdaten!$B$12,D_SAV!$U3145-D_SAV!$AG3145,HLOOKUP(A_Stammdaten!$B$12-1,$AH$4:$AN$4004,ROW(C3145)-3,FALSE)-$AG3145)</f>
        <v>0</v>
      </c>
      <c r="AG3145" s="51">
        <f>HLOOKUP(A_Stammdaten!$B$12,$AH$4:$AN$4004,ROW(C3145)-3,FALSE)</f>
        <v>0</v>
      </c>
      <c r="AH3145" s="51">
        <f t="shared" si="619"/>
        <v>0</v>
      </c>
      <c r="AI3145" s="51">
        <f t="shared" si="620"/>
        <v>0</v>
      </c>
      <c r="AJ3145" s="51">
        <f t="shared" si="621"/>
        <v>0</v>
      </c>
      <c r="AK3145" s="51">
        <f t="shared" si="622"/>
        <v>0</v>
      </c>
      <c r="AL3145" s="51">
        <f t="shared" si="623"/>
        <v>0</v>
      </c>
      <c r="AM3145" s="51">
        <f t="shared" si="624"/>
        <v>0</v>
      </c>
      <c r="AN3145" s="51">
        <f t="shared" si="625"/>
        <v>0</v>
      </c>
    </row>
    <row r="3146" spans="1:40" x14ac:dyDescent="0.25">
      <c r="A3146" s="17"/>
      <c r="B3146" s="17"/>
      <c r="C3146" s="35"/>
      <c r="D3146" s="17"/>
      <c r="E3146" s="17"/>
      <c r="F3146" s="17"/>
      <c r="G3146" s="62">
        <f t="shared" si="626"/>
        <v>0</v>
      </c>
      <c r="H3146" s="17"/>
      <c r="I3146" s="17"/>
      <c r="J3146" s="17"/>
      <c r="K3146" s="17"/>
      <c r="L3146" s="17"/>
      <c r="M3146" s="17"/>
      <c r="N3146" s="17"/>
      <c r="O3146" s="17"/>
      <c r="P3146" s="115"/>
      <c r="Q3146" s="62">
        <f>IF(C3146&gt;A_Stammdaten!$B$12,0,SUM(G3146,H3146,J3146,K3146,M3146,N3146)-SUM(I3146,L3146,O3146,P3146))</f>
        <v>0</v>
      </c>
      <c r="R3146" s="17"/>
      <c r="S3146" s="17"/>
      <c r="T3146" s="17"/>
      <c r="U3146" s="62">
        <f t="shared" si="618"/>
        <v>0</v>
      </c>
      <c r="V3146" s="63">
        <f>IF(ISBLANK($B3146),0,VLOOKUP($B3146,Listen!$A$2:$C$45,2,FALSE))</f>
        <v>0</v>
      </c>
      <c r="W3146" s="63">
        <f>IF(ISBLANK($B3146),0,VLOOKUP($B3146,Listen!$A$2:$C$45,3,FALSE))</f>
        <v>0</v>
      </c>
      <c r="X3146" s="49">
        <f t="shared" si="617"/>
        <v>0</v>
      </c>
      <c r="Y3146" s="49">
        <f t="shared" si="616"/>
        <v>0</v>
      </c>
      <c r="Z3146" s="49">
        <f t="shared" si="616"/>
        <v>0</v>
      </c>
      <c r="AA3146" s="49">
        <f t="shared" si="616"/>
        <v>0</v>
      </c>
      <c r="AB3146" s="49">
        <f t="shared" si="616"/>
        <v>0</v>
      </c>
      <c r="AC3146" s="49">
        <f t="shared" si="616"/>
        <v>0</v>
      </c>
      <c r="AD3146" s="49">
        <f t="shared" si="616"/>
        <v>0</v>
      </c>
      <c r="AE3146" s="51">
        <f t="shared" si="615"/>
        <v>0</v>
      </c>
      <c r="AF3146" s="51">
        <f>IF(C3146=A_Stammdaten!$B$12,D_SAV!$U3146-D_SAV!$AG3146,HLOOKUP(A_Stammdaten!$B$12-1,$AH$4:$AN$4004,ROW(C3146)-3,FALSE)-$AG3146)</f>
        <v>0</v>
      </c>
      <c r="AG3146" s="51">
        <f>HLOOKUP(A_Stammdaten!$B$12,$AH$4:$AN$4004,ROW(C3146)-3,FALSE)</f>
        <v>0</v>
      </c>
      <c r="AH3146" s="51">
        <f t="shared" si="619"/>
        <v>0</v>
      </c>
      <c r="AI3146" s="51">
        <f t="shared" si="620"/>
        <v>0</v>
      </c>
      <c r="AJ3146" s="51">
        <f t="shared" si="621"/>
        <v>0</v>
      </c>
      <c r="AK3146" s="51">
        <f t="shared" si="622"/>
        <v>0</v>
      </c>
      <c r="AL3146" s="51">
        <f t="shared" si="623"/>
        <v>0</v>
      </c>
      <c r="AM3146" s="51">
        <f t="shared" si="624"/>
        <v>0</v>
      </c>
      <c r="AN3146" s="51">
        <f t="shared" si="625"/>
        <v>0</v>
      </c>
    </row>
    <row r="3147" spans="1:40" x14ac:dyDescent="0.25">
      <c r="A3147" s="17"/>
      <c r="B3147" s="17"/>
      <c r="C3147" s="35"/>
      <c r="D3147" s="17"/>
      <c r="E3147" s="17"/>
      <c r="F3147" s="17"/>
      <c r="G3147" s="62">
        <f t="shared" si="626"/>
        <v>0</v>
      </c>
      <c r="H3147" s="17"/>
      <c r="I3147" s="17"/>
      <c r="J3147" s="17"/>
      <c r="K3147" s="17"/>
      <c r="L3147" s="17"/>
      <c r="M3147" s="17"/>
      <c r="N3147" s="17"/>
      <c r="O3147" s="17"/>
      <c r="P3147" s="115"/>
      <c r="Q3147" s="62">
        <f>IF(C3147&gt;A_Stammdaten!$B$12,0,SUM(G3147,H3147,J3147,K3147,M3147,N3147)-SUM(I3147,L3147,O3147,P3147))</f>
        <v>0</v>
      </c>
      <c r="R3147" s="17"/>
      <c r="S3147" s="17"/>
      <c r="T3147" s="17"/>
      <c r="U3147" s="62">
        <f t="shared" si="618"/>
        <v>0</v>
      </c>
      <c r="V3147" s="63">
        <f>IF(ISBLANK($B3147),0,VLOOKUP($B3147,Listen!$A$2:$C$45,2,FALSE))</f>
        <v>0</v>
      </c>
      <c r="W3147" s="63">
        <f>IF(ISBLANK($B3147),0,VLOOKUP($B3147,Listen!$A$2:$C$45,3,FALSE))</f>
        <v>0</v>
      </c>
      <c r="X3147" s="49">
        <f t="shared" si="617"/>
        <v>0</v>
      </c>
      <c r="Y3147" s="49">
        <f t="shared" si="616"/>
        <v>0</v>
      </c>
      <c r="Z3147" s="49">
        <f t="shared" si="616"/>
        <v>0</v>
      </c>
      <c r="AA3147" s="49">
        <f t="shared" si="616"/>
        <v>0</v>
      </c>
      <c r="AB3147" s="49">
        <f t="shared" si="616"/>
        <v>0</v>
      </c>
      <c r="AC3147" s="49">
        <f t="shared" si="616"/>
        <v>0</v>
      </c>
      <c r="AD3147" s="49">
        <f t="shared" si="616"/>
        <v>0</v>
      </c>
      <c r="AE3147" s="51">
        <f t="shared" si="615"/>
        <v>0</v>
      </c>
      <c r="AF3147" s="51">
        <f>IF(C3147=A_Stammdaten!$B$12,D_SAV!$U3147-D_SAV!$AG3147,HLOOKUP(A_Stammdaten!$B$12-1,$AH$4:$AN$4004,ROW(C3147)-3,FALSE)-$AG3147)</f>
        <v>0</v>
      </c>
      <c r="AG3147" s="51">
        <f>HLOOKUP(A_Stammdaten!$B$12,$AH$4:$AN$4004,ROW(C3147)-3,FALSE)</f>
        <v>0</v>
      </c>
      <c r="AH3147" s="51">
        <f t="shared" si="619"/>
        <v>0</v>
      </c>
      <c r="AI3147" s="51">
        <f t="shared" si="620"/>
        <v>0</v>
      </c>
      <c r="AJ3147" s="51">
        <f t="shared" si="621"/>
        <v>0</v>
      </c>
      <c r="AK3147" s="51">
        <f t="shared" si="622"/>
        <v>0</v>
      </c>
      <c r="AL3147" s="51">
        <f t="shared" si="623"/>
        <v>0</v>
      </c>
      <c r="AM3147" s="51">
        <f t="shared" si="624"/>
        <v>0</v>
      </c>
      <c r="AN3147" s="51">
        <f t="shared" si="625"/>
        <v>0</v>
      </c>
    </row>
    <row r="3148" spans="1:40" x14ac:dyDescent="0.25">
      <c r="A3148" s="17"/>
      <c r="B3148" s="17"/>
      <c r="C3148" s="35"/>
      <c r="D3148" s="17"/>
      <c r="E3148" s="17"/>
      <c r="F3148" s="17"/>
      <c r="G3148" s="62">
        <f t="shared" si="626"/>
        <v>0</v>
      </c>
      <c r="H3148" s="17"/>
      <c r="I3148" s="17"/>
      <c r="J3148" s="17"/>
      <c r="K3148" s="17"/>
      <c r="L3148" s="17"/>
      <c r="M3148" s="17"/>
      <c r="N3148" s="17"/>
      <c r="O3148" s="17"/>
      <c r="P3148" s="115"/>
      <c r="Q3148" s="62">
        <f>IF(C3148&gt;A_Stammdaten!$B$12,0,SUM(G3148,H3148,J3148,K3148,M3148,N3148)-SUM(I3148,L3148,O3148,P3148))</f>
        <v>0</v>
      </c>
      <c r="R3148" s="17"/>
      <c r="S3148" s="17"/>
      <c r="T3148" s="17"/>
      <c r="U3148" s="62">
        <f t="shared" si="618"/>
        <v>0</v>
      </c>
      <c r="V3148" s="63">
        <f>IF(ISBLANK($B3148),0,VLOOKUP($B3148,Listen!$A$2:$C$45,2,FALSE))</f>
        <v>0</v>
      </c>
      <c r="W3148" s="63">
        <f>IF(ISBLANK($B3148),0,VLOOKUP($B3148,Listen!$A$2:$C$45,3,FALSE))</f>
        <v>0</v>
      </c>
      <c r="X3148" s="49">
        <f t="shared" si="617"/>
        <v>0</v>
      </c>
      <c r="Y3148" s="49">
        <f t="shared" si="616"/>
        <v>0</v>
      </c>
      <c r="Z3148" s="49">
        <f t="shared" si="616"/>
        <v>0</v>
      </c>
      <c r="AA3148" s="49">
        <f t="shared" ref="Y3148:AD3190" si="627">$V3148</f>
        <v>0</v>
      </c>
      <c r="AB3148" s="49">
        <f t="shared" si="627"/>
        <v>0</v>
      </c>
      <c r="AC3148" s="49">
        <f t="shared" si="627"/>
        <v>0</v>
      </c>
      <c r="AD3148" s="49">
        <f t="shared" si="627"/>
        <v>0</v>
      </c>
      <c r="AE3148" s="51">
        <f t="shared" si="615"/>
        <v>0</v>
      </c>
      <c r="AF3148" s="51">
        <f>IF(C3148=A_Stammdaten!$B$12,D_SAV!$U3148-D_SAV!$AG3148,HLOOKUP(A_Stammdaten!$B$12-1,$AH$4:$AN$4004,ROW(C3148)-3,FALSE)-$AG3148)</f>
        <v>0</v>
      </c>
      <c r="AG3148" s="51">
        <f>HLOOKUP(A_Stammdaten!$B$12,$AH$4:$AN$4004,ROW(C3148)-3,FALSE)</f>
        <v>0</v>
      </c>
      <c r="AH3148" s="51">
        <f t="shared" si="619"/>
        <v>0</v>
      </c>
      <c r="AI3148" s="51">
        <f t="shared" si="620"/>
        <v>0</v>
      </c>
      <c r="AJ3148" s="51">
        <f t="shared" si="621"/>
        <v>0</v>
      </c>
      <c r="AK3148" s="51">
        <f t="shared" si="622"/>
        <v>0</v>
      </c>
      <c r="AL3148" s="51">
        <f t="shared" si="623"/>
        <v>0</v>
      </c>
      <c r="AM3148" s="51">
        <f t="shared" si="624"/>
        <v>0</v>
      </c>
      <c r="AN3148" s="51">
        <f t="shared" si="625"/>
        <v>0</v>
      </c>
    </row>
    <row r="3149" spans="1:40" x14ac:dyDescent="0.25">
      <c r="A3149" s="17"/>
      <c r="B3149" s="17"/>
      <c r="C3149" s="35"/>
      <c r="D3149" s="17"/>
      <c r="E3149" s="17"/>
      <c r="F3149" s="17"/>
      <c r="G3149" s="62">
        <f t="shared" si="626"/>
        <v>0</v>
      </c>
      <c r="H3149" s="17"/>
      <c r="I3149" s="17"/>
      <c r="J3149" s="17"/>
      <c r="K3149" s="17"/>
      <c r="L3149" s="17"/>
      <c r="M3149" s="17"/>
      <c r="N3149" s="17"/>
      <c r="O3149" s="17"/>
      <c r="P3149" s="115"/>
      <c r="Q3149" s="62">
        <f>IF(C3149&gt;A_Stammdaten!$B$12,0,SUM(G3149,H3149,J3149,K3149,M3149,N3149)-SUM(I3149,L3149,O3149,P3149))</f>
        <v>0</v>
      </c>
      <c r="R3149" s="17"/>
      <c r="S3149" s="17"/>
      <c r="T3149" s="17"/>
      <c r="U3149" s="62">
        <f t="shared" si="618"/>
        <v>0</v>
      </c>
      <c r="V3149" s="63">
        <f>IF(ISBLANK($B3149),0,VLOOKUP($B3149,Listen!$A$2:$C$45,2,FALSE))</f>
        <v>0</v>
      </c>
      <c r="W3149" s="63">
        <f>IF(ISBLANK($B3149),0,VLOOKUP($B3149,Listen!$A$2:$C$45,3,FALSE))</f>
        <v>0</v>
      </c>
      <c r="X3149" s="49">
        <f t="shared" si="617"/>
        <v>0</v>
      </c>
      <c r="Y3149" s="49">
        <f t="shared" si="627"/>
        <v>0</v>
      </c>
      <c r="Z3149" s="49">
        <f t="shared" si="627"/>
        <v>0</v>
      </c>
      <c r="AA3149" s="49">
        <f t="shared" si="627"/>
        <v>0</v>
      </c>
      <c r="AB3149" s="49">
        <f t="shared" si="627"/>
        <v>0</v>
      </c>
      <c r="AC3149" s="49">
        <f t="shared" si="627"/>
        <v>0</v>
      </c>
      <c r="AD3149" s="49">
        <f t="shared" si="627"/>
        <v>0</v>
      </c>
      <c r="AE3149" s="51">
        <f t="shared" si="615"/>
        <v>0</v>
      </c>
      <c r="AF3149" s="51">
        <f>IF(C3149=A_Stammdaten!$B$12,D_SAV!$U3149-D_SAV!$AG3149,HLOOKUP(A_Stammdaten!$B$12-1,$AH$4:$AN$4004,ROW(C3149)-3,FALSE)-$AG3149)</f>
        <v>0</v>
      </c>
      <c r="AG3149" s="51">
        <f>HLOOKUP(A_Stammdaten!$B$12,$AH$4:$AN$4004,ROW(C3149)-3,FALSE)</f>
        <v>0</v>
      </c>
      <c r="AH3149" s="51">
        <f t="shared" si="619"/>
        <v>0</v>
      </c>
      <c r="AI3149" s="51">
        <f t="shared" si="620"/>
        <v>0</v>
      </c>
      <c r="AJ3149" s="51">
        <f t="shared" si="621"/>
        <v>0</v>
      </c>
      <c r="AK3149" s="51">
        <f t="shared" si="622"/>
        <v>0</v>
      </c>
      <c r="AL3149" s="51">
        <f t="shared" si="623"/>
        <v>0</v>
      </c>
      <c r="AM3149" s="51">
        <f t="shared" si="624"/>
        <v>0</v>
      </c>
      <c r="AN3149" s="51">
        <f t="shared" si="625"/>
        <v>0</v>
      </c>
    </row>
    <row r="3150" spans="1:40" x14ac:dyDescent="0.25">
      <c r="A3150" s="17"/>
      <c r="B3150" s="17"/>
      <c r="C3150" s="35"/>
      <c r="D3150" s="17"/>
      <c r="E3150" s="17"/>
      <c r="F3150" s="17"/>
      <c r="G3150" s="62">
        <f t="shared" si="626"/>
        <v>0</v>
      </c>
      <c r="H3150" s="17"/>
      <c r="I3150" s="17"/>
      <c r="J3150" s="17"/>
      <c r="K3150" s="17"/>
      <c r="L3150" s="17"/>
      <c r="M3150" s="17"/>
      <c r="N3150" s="17"/>
      <c r="O3150" s="17"/>
      <c r="P3150" s="115"/>
      <c r="Q3150" s="62">
        <f>IF(C3150&gt;A_Stammdaten!$B$12,0,SUM(G3150,H3150,J3150,K3150,M3150,N3150)-SUM(I3150,L3150,O3150,P3150))</f>
        <v>0</v>
      </c>
      <c r="R3150" s="17"/>
      <c r="S3150" s="17"/>
      <c r="T3150" s="17"/>
      <c r="U3150" s="62">
        <f t="shared" si="618"/>
        <v>0</v>
      </c>
      <c r="V3150" s="63">
        <f>IF(ISBLANK($B3150),0,VLOOKUP($B3150,Listen!$A$2:$C$45,2,FALSE))</f>
        <v>0</v>
      </c>
      <c r="W3150" s="63">
        <f>IF(ISBLANK($B3150),0,VLOOKUP($B3150,Listen!$A$2:$C$45,3,FALSE))</f>
        <v>0</v>
      </c>
      <c r="X3150" s="49">
        <f t="shared" si="617"/>
        <v>0</v>
      </c>
      <c r="Y3150" s="49">
        <f t="shared" si="627"/>
        <v>0</v>
      </c>
      <c r="Z3150" s="49">
        <f t="shared" si="627"/>
        <v>0</v>
      </c>
      <c r="AA3150" s="49">
        <f t="shared" si="627"/>
        <v>0</v>
      </c>
      <c r="AB3150" s="49">
        <f t="shared" si="627"/>
        <v>0</v>
      </c>
      <c r="AC3150" s="49">
        <f t="shared" si="627"/>
        <v>0</v>
      </c>
      <c r="AD3150" s="49">
        <f t="shared" si="627"/>
        <v>0</v>
      </c>
      <c r="AE3150" s="51">
        <f t="shared" si="615"/>
        <v>0</v>
      </c>
      <c r="AF3150" s="51">
        <f>IF(C3150=A_Stammdaten!$B$12,D_SAV!$U3150-D_SAV!$AG3150,HLOOKUP(A_Stammdaten!$B$12-1,$AH$4:$AN$4004,ROW(C3150)-3,FALSE)-$AG3150)</f>
        <v>0</v>
      </c>
      <c r="AG3150" s="51">
        <f>HLOOKUP(A_Stammdaten!$B$12,$AH$4:$AN$4004,ROW(C3150)-3,FALSE)</f>
        <v>0</v>
      </c>
      <c r="AH3150" s="51">
        <f t="shared" si="619"/>
        <v>0</v>
      </c>
      <c r="AI3150" s="51">
        <f t="shared" si="620"/>
        <v>0</v>
      </c>
      <c r="AJ3150" s="51">
        <f t="shared" si="621"/>
        <v>0</v>
      </c>
      <c r="AK3150" s="51">
        <f t="shared" si="622"/>
        <v>0</v>
      </c>
      <c r="AL3150" s="51">
        <f t="shared" si="623"/>
        <v>0</v>
      </c>
      <c r="AM3150" s="51">
        <f t="shared" si="624"/>
        <v>0</v>
      </c>
      <c r="AN3150" s="51">
        <f t="shared" si="625"/>
        <v>0</v>
      </c>
    </row>
    <row r="3151" spans="1:40" x14ac:dyDescent="0.25">
      <c r="A3151" s="17"/>
      <c r="B3151" s="17"/>
      <c r="C3151" s="35"/>
      <c r="D3151" s="17"/>
      <c r="E3151" s="17"/>
      <c r="F3151" s="17"/>
      <c r="G3151" s="62">
        <f t="shared" si="626"/>
        <v>0</v>
      </c>
      <c r="H3151" s="17"/>
      <c r="I3151" s="17"/>
      <c r="J3151" s="17"/>
      <c r="K3151" s="17"/>
      <c r="L3151" s="17"/>
      <c r="M3151" s="17"/>
      <c r="N3151" s="17"/>
      <c r="O3151" s="17"/>
      <c r="P3151" s="115"/>
      <c r="Q3151" s="62">
        <f>IF(C3151&gt;A_Stammdaten!$B$12,0,SUM(G3151,H3151,J3151,K3151,M3151,N3151)-SUM(I3151,L3151,O3151,P3151))</f>
        <v>0</v>
      </c>
      <c r="R3151" s="17"/>
      <c r="S3151" s="17"/>
      <c r="T3151" s="17"/>
      <c r="U3151" s="62">
        <f t="shared" si="618"/>
        <v>0</v>
      </c>
      <c r="V3151" s="63">
        <f>IF(ISBLANK($B3151),0,VLOOKUP($B3151,Listen!$A$2:$C$45,2,FALSE))</f>
        <v>0</v>
      </c>
      <c r="W3151" s="63">
        <f>IF(ISBLANK($B3151),0,VLOOKUP($B3151,Listen!$A$2:$C$45,3,FALSE))</f>
        <v>0</v>
      </c>
      <c r="X3151" s="49">
        <f t="shared" si="617"/>
        <v>0</v>
      </c>
      <c r="Y3151" s="49">
        <f t="shared" si="627"/>
        <v>0</v>
      </c>
      <c r="Z3151" s="49">
        <f t="shared" si="627"/>
        <v>0</v>
      </c>
      <c r="AA3151" s="49">
        <f t="shared" si="627"/>
        <v>0</v>
      </c>
      <c r="AB3151" s="49">
        <f t="shared" si="627"/>
        <v>0</v>
      </c>
      <c r="AC3151" s="49">
        <f t="shared" si="627"/>
        <v>0</v>
      </c>
      <c r="AD3151" s="49">
        <f t="shared" si="627"/>
        <v>0</v>
      </c>
      <c r="AE3151" s="51">
        <f t="shared" si="615"/>
        <v>0</v>
      </c>
      <c r="AF3151" s="51">
        <f>IF(C3151=A_Stammdaten!$B$12,D_SAV!$U3151-D_SAV!$AG3151,HLOOKUP(A_Stammdaten!$B$12-1,$AH$4:$AN$4004,ROW(C3151)-3,FALSE)-$AG3151)</f>
        <v>0</v>
      </c>
      <c r="AG3151" s="51">
        <f>HLOOKUP(A_Stammdaten!$B$12,$AH$4:$AN$4004,ROW(C3151)-3,FALSE)</f>
        <v>0</v>
      </c>
      <c r="AH3151" s="51">
        <f t="shared" si="619"/>
        <v>0</v>
      </c>
      <c r="AI3151" s="51">
        <f t="shared" si="620"/>
        <v>0</v>
      </c>
      <c r="AJ3151" s="51">
        <f t="shared" si="621"/>
        <v>0</v>
      </c>
      <c r="AK3151" s="51">
        <f t="shared" si="622"/>
        <v>0</v>
      </c>
      <c r="AL3151" s="51">
        <f t="shared" si="623"/>
        <v>0</v>
      </c>
      <c r="AM3151" s="51">
        <f t="shared" si="624"/>
        <v>0</v>
      </c>
      <c r="AN3151" s="51">
        <f t="shared" si="625"/>
        <v>0</v>
      </c>
    </row>
    <row r="3152" spans="1:40" x14ac:dyDescent="0.25">
      <c r="A3152" s="17"/>
      <c r="B3152" s="17"/>
      <c r="C3152" s="35"/>
      <c r="D3152" s="17"/>
      <c r="E3152" s="17"/>
      <c r="F3152" s="17"/>
      <c r="G3152" s="62">
        <f t="shared" si="626"/>
        <v>0</v>
      </c>
      <c r="H3152" s="17"/>
      <c r="I3152" s="17"/>
      <c r="J3152" s="17"/>
      <c r="K3152" s="17"/>
      <c r="L3152" s="17"/>
      <c r="M3152" s="17"/>
      <c r="N3152" s="17"/>
      <c r="O3152" s="17"/>
      <c r="P3152" s="115"/>
      <c r="Q3152" s="62">
        <f>IF(C3152&gt;A_Stammdaten!$B$12,0,SUM(G3152,H3152,J3152,K3152,M3152,N3152)-SUM(I3152,L3152,O3152,P3152))</f>
        <v>0</v>
      </c>
      <c r="R3152" s="17"/>
      <c r="S3152" s="17"/>
      <c r="T3152" s="17"/>
      <c r="U3152" s="62">
        <f t="shared" si="618"/>
        <v>0</v>
      </c>
      <c r="V3152" s="63">
        <f>IF(ISBLANK($B3152),0,VLOOKUP($B3152,Listen!$A$2:$C$45,2,FALSE))</f>
        <v>0</v>
      </c>
      <c r="W3152" s="63">
        <f>IF(ISBLANK($B3152),0,VLOOKUP($B3152,Listen!$A$2:$C$45,3,FALSE))</f>
        <v>0</v>
      </c>
      <c r="X3152" s="49">
        <f t="shared" si="617"/>
        <v>0</v>
      </c>
      <c r="Y3152" s="49">
        <f t="shared" si="627"/>
        <v>0</v>
      </c>
      <c r="Z3152" s="49">
        <f t="shared" si="627"/>
        <v>0</v>
      </c>
      <c r="AA3152" s="49">
        <f t="shared" si="627"/>
        <v>0</v>
      </c>
      <c r="AB3152" s="49">
        <f t="shared" si="627"/>
        <v>0</v>
      </c>
      <c r="AC3152" s="49">
        <f t="shared" si="627"/>
        <v>0</v>
      </c>
      <c r="AD3152" s="49">
        <f t="shared" si="627"/>
        <v>0</v>
      </c>
      <c r="AE3152" s="51">
        <f t="shared" si="615"/>
        <v>0</v>
      </c>
      <c r="AF3152" s="51">
        <f>IF(C3152=A_Stammdaten!$B$12,D_SAV!$U3152-D_SAV!$AG3152,HLOOKUP(A_Stammdaten!$B$12-1,$AH$4:$AN$4004,ROW(C3152)-3,FALSE)-$AG3152)</f>
        <v>0</v>
      </c>
      <c r="AG3152" s="51">
        <f>HLOOKUP(A_Stammdaten!$B$12,$AH$4:$AN$4004,ROW(C3152)-3,FALSE)</f>
        <v>0</v>
      </c>
      <c r="AH3152" s="51">
        <f t="shared" si="619"/>
        <v>0</v>
      </c>
      <c r="AI3152" s="51">
        <f t="shared" si="620"/>
        <v>0</v>
      </c>
      <c r="AJ3152" s="51">
        <f t="shared" si="621"/>
        <v>0</v>
      </c>
      <c r="AK3152" s="51">
        <f t="shared" si="622"/>
        <v>0</v>
      </c>
      <c r="AL3152" s="51">
        <f t="shared" si="623"/>
        <v>0</v>
      </c>
      <c r="AM3152" s="51">
        <f t="shared" si="624"/>
        <v>0</v>
      </c>
      <c r="AN3152" s="51">
        <f t="shared" si="625"/>
        <v>0</v>
      </c>
    </row>
    <row r="3153" spans="1:40" x14ac:dyDescent="0.25">
      <c r="A3153" s="17"/>
      <c r="B3153" s="17"/>
      <c r="C3153" s="35"/>
      <c r="D3153" s="17"/>
      <c r="E3153" s="17"/>
      <c r="F3153" s="17"/>
      <c r="G3153" s="62">
        <f t="shared" si="626"/>
        <v>0</v>
      </c>
      <c r="H3153" s="17"/>
      <c r="I3153" s="17"/>
      <c r="J3153" s="17"/>
      <c r="K3153" s="17"/>
      <c r="L3153" s="17"/>
      <c r="M3153" s="17"/>
      <c r="N3153" s="17"/>
      <c r="O3153" s="17"/>
      <c r="P3153" s="115"/>
      <c r="Q3153" s="62">
        <f>IF(C3153&gt;A_Stammdaten!$B$12,0,SUM(G3153,H3153,J3153,K3153,M3153,N3153)-SUM(I3153,L3153,O3153,P3153))</f>
        <v>0</v>
      </c>
      <c r="R3153" s="17"/>
      <c r="S3153" s="17"/>
      <c r="T3153" s="17"/>
      <c r="U3153" s="62">
        <f t="shared" si="618"/>
        <v>0</v>
      </c>
      <c r="V3153" s="63">
        <f>IF(ISBLANK($B3153),0,VLOOKUP($B3153,Listen!$A$2:$C$45,2,FALSE))</f>
        <v>0</v>
      </c>
      <c r="W3153" s="63">
        <f>IF(ISBLANK($B3153),0,VLOOKUP($B3153,Listen!$A$2:$C$45,3,FALSE))</f>
        <v>0</v>
      </c>
      <c r="X3153" s="49">
        <f t="shared" si="617"/>
        <v>0</v>
      </c>
      <c r="Y3153" s="49">
        <f t="shared" si="627"/>
        <v>0</v>
      </c>
      <c r="Z3153" s="49">
        <f t="shared" si="627"/>
        <v>0</v>
      </c>
      <c r="AA3153" s="49">
        <f t="shared" si="627"/>
        <v>0</v>
      </c>
      <c r="AB3153" s="49">
        <f t="shared" si="627"/>
        <v>0</v>
      </c>
      <c r="AC3153" s="49">
        <f t="shared" si="627"/>
        <v>0</v>
      </c>
      <c r="AD3153" s="49">
        <f t="shared" si="627"/>
        <v>0</v>
      </c>
      <c r="AE3153" s="51">
        <f t="shared" si="615"/>
        <v>0</v>
      </c>
      <c r="AF3153" s="51">
        <f>IF(C3153=A_Stammdaten!$B$12,D_SAV!$U3153-D_SAV!$AG3153,HLOOKUP(A_Stammdaten!$B$12-1,$AH$4:$AN$4004,ROW(C3153)-3,FALSE)-$AG3153)</f>
        <v>0</v>
      </c>
      <c r="AG3153" s="51">
        <f>HLOOKUP(A_Stammdaten!$B$12,$AH$4:$AN$4004,ROW(C3153)-3,FALSE)</f>
        <v>0</v>
      </c>
      <c r="AH3153" s="51">
        <f t="shared" si="619"/>
        <v>0</v>
      </c>
      <c r="AI3153" s="51">
        <f t="shared" si="620"/>
        <v>0</v>
      </c>
      <c r="AJ3153" s="51">
        <f t="shared" si="621"/>
        <v>0</v>
      </c>
      <c r="AK3153" s="51">
        <f t="shared" si="622"/>
        <v>0</v>
      </c>
      <c r="AL3153" s="51">
        <f t="shared" si="623"/>
        <v>0</v>
      </c>
      <c r="AM3153" s="51">
        <f t="shared" si="624"/>
        <v>0</v>
      </c>
      <c r="AN3153" s="51">
        <f t="shared" si="625"/>
        <v>0</v>
      </c>
    </row>
    <row r="3154" spans="1:40" x14ac:dyDescent="0.25">
      <c r="A3154" s="17"/>
      <c r="B3154" s="17"/>
      <c r="C3154" s="35"/>
      <c r="D3154" s="17"/>
      <c r="E3154" s="17"/>
      <c r="F3154" s="17"/>
      <c r="G3154" s="62">
        <f t="shared" si="626"/>
        <v>0</v>
      </c>
      <c r="H3154" s="17"/>
      <c r="I3154" s="17"/>
      <c r="J3154" s="17"/>
      <c r="K3154" s="17"/>
      <c r="L3154" s="17"/>
      <c r="M3154" s="17"/>
      <c r="N3154" s="17"/>
      <c r="O3154" s="17"/>
      <c r="P3154" s="115"/>
      <c r="Q3154" s="62">
        <f>IF(C3154&gt;A_Stammdaten!$B$12,0,SUM(G3154,H3154,J3154,K3154,M3154,N3154)-SUM(I3154,L3154,O3154,P3154))</f>
        <v>0</v>
      </c>
      <c r="R3154" s="17"/>
      <c r="S3154" s="17"/>
      <c r="T3154" s="17"/>
      <c r="U3154" s="62">
        <f t="shared" si="618"/>
        <v>0</v>
      </c>
      <c r="V3154" s="63">
        <f>IF(ISBLANK($B3154),0,VLOOKUP($B3154,Listen!$A$2:$C$45,2,FALSE))</f>
        <v>0</v>
      </c>
      <c r="W3154" s="63">
        <f>IF(ISBLANK($B3154),0,VLOOKUP($B3154,Listen!$A$2:$C$45,3,FALSE))</f>
        <v>0</v>
      </c>
      <c r="X3154" s="49">
        <f t="shared" si="617"/>
        <v>0</v>
      </c>
      <c r="Y3154" s="49">
        <f t="shared" si="627"/>
        <v>0</v>
      </c>
      <c r="Z3154" s="49">
        <f t="shared" si="627"/>
        <v>0</v>
      </c>
      <c r="AA3154" s="49">
        <f t="shared" si="627"/>
        <v>0</v>
      </c>
      <c r="AB3154" s="49">
        <f t="shared" si="627"/>
        <v>0</v>
      </c>
      <c r="AC3154" s="49">
        <f t="shared" si="627"/>
        <v>0</v>
      </c>
      <c r="AD3154" s="49">
        <f t="shared" si="627"/>
        <v>0</v>
      </c>
      <c r="AE3154" s="51">
        <f t="shared" si="615"/>
        <v>0</v>
      </c>
      <c r="AF3154" s="51">
        <f>IF(C3154=A_Stammdaten!$B$12,D_SAV!$U3154-D_SAV!$AG3154,HLOOKUP(A_Stammdaten!$B$12-1,$AH$4:$AN$4004,ROW(C3154)-3,FALSE)-$AG3154)</f>
        <v>0</v>
      </c>
      <c r="AG3154" s="51">
        <f>HLOOKUP(A_Stammdaten!$B$12,$AH$4:$AN$4004,ROW(C3154)-3,FALSE)</f>
        <v>0</v>
      </c>
      <c r="AH3154" s="51">
        <f t="shared" si="619"/>
        <v>0</v>
      </c>
      <c r="AI3154" s="51">
        <f t="shared" si="620"/>
        <v>0</v>
      </c>
      <c r="AJ3154" s="51">
        <f t="shared" si="621"/>
        <v>0</v>
      </c>
      <c r="AK3154" s="51">
        <f t="shared" si="622"/>
        <v>0</v>
      </c>
      <c r="AL3154" s="51">
        <f t="shared" si="623"/>
        <v>0</v>
      </c>
      <c r="AM3154" s="51">
        <f t="shared" si="624"/>
        <v>0</v>
      </c>
      <c r="AN3154" s="51">
        <f t="shared" si="625"/>
        <v>0</v>
      </c>
    </row>
    <row r="3155" spans="1:40" x14ac:dyDescent="0.25">
      <c r="A3155" s="17"/>
      <c r="B3155" s="17"/>
      <c r="C3155" s="35"/>
      <c r="D3155" s="17"/>
      <c r="E3155" s="17"/>
      <c r="F3155" s="17"/>
      <c r="G3155" s="62">
        <f t="shared" si="626"/>
        <v>0</v>
      </c>
      <c r="H3155" s="17"/>
      <c r="I3155" s="17"/>
      <c r="J3155" s="17"/>
      <c r="K3155" s="17"/>
      <c r="L3155" s="17"/>
      <c r="M3155" s="17"/>
      <c r="N3155" s="17"/>
      <c r="O3155" s="17"/>
      <c r="P3155" s="115"/>
      <c r="Q3155" s="62">
        <f>IF(C3155&gt;A_Stammdaten!$B$12,0,SUM(G3155,H3155,J3155,K3155,M3155,N3155)-SUM(I3155,L3155,O3155,P3155))</f>
        <v>0</v>
      </c>
      <c r="R3155" s="17"/>
      <c r="S3155" s="17"/>
      <c r="T3155" s="17"/>
      <c r="U3155" s="62">
        <f t="shared" si="618"/>
        <v>0</v>
      </c>
      <c r="V3155" s="63">
        <f>IF(ISBLANK($B3155),0,VLOOKUP($B3155,Listen!$A$2:$C$45,2,FALSE))</f>
        <v>0</v>
      </c>
      <c r="W3155" s="63">
        <f>IF(ISBLANK($B3155),0,VLOOKUP($B3155,Listen!$A$2:$C$45,3,FALSE))</f>
        <v>0</v>
      </c>
      <c r="X3155" s="49">
        <f t="shared" si="617"/>
        <v>0</v>
      </c>
      <c r="Y3155" s="49">
        <f t="shared" si="627"/>
        <v>0</v>
      </c>
      <c r="Z3155" s="49">
        <f t="shared" si="627"/>
        <v>0</v>
      </c>
      <c r="AA3155" s="49">
        <f t="shared" si="627"/>
        <v>0</v>
      </c>
      <c r="AB3155" s="49">
        <f t="shared" si="627"/>
        <v>0</v>
      </c>
      <c r="AC3155" s="49">
        <f t="shared" si="627"/>
        <v>0</v>
      </c>
      <c r="AD3155" s="49">
        <f t="shared" si="627"/>
        <v>0</v>
      </c>
      <c r="AE3155" s="51">
        <f t="shared" si="615"/>
        <v>0</v>
      </c>
      <c r="AF3155" s="51">
        <f>IF(C3155=A_Stammdaten!$B$12,D_SAV!$U3155-D_SAV!$AG3155,HLOOKUP(A_Stammdaten!$B$12-1,$AH$4:$AN$4004,ROW(C3155)-3,FALSE)-$AG3155)</f>
        <v>0</v>
      </c>
      <c r="AG3155" s="51">
        <f>HLOOKUP(A_Stammdaten!$B$12,$AH$4:$AN$4004,ROW(C3155)-3,FALSE)</f>
        <v>0</v>
      </c>
      <c r="AH3155" s="51">
        <f t="shared" si="619"/>
        <v>0</v>
      </c>
      <c r="AI3155" s="51">
        <f t="shared" si="620"/>
        <v>0</v>
      </c>
      <c r="AJ3155" s="51">
        <f t="shared" si="621"/>
        <v>0</v>
      </c>
      <c r="AK3155" s="51">
        <f t="shared" si="622"/>
        <v>0</v>
      </c>
      <c r="AL3155" s="51">
        <f t="shared" si="623"/>
        <v>0</v>
      </c>
      <c r="AM3155" s="51">
        <f t="shared" si="624"/>
        <v>0</v>
      </c>
      <c r="AN3155" s="51">
        <f t="shared" si="625"/>
        <v>0</v>
      </c>
    </row>
    <row r="3156" spans="1:40" x14ac:dyDescent="0.25">
      <c r="A3156" s="17"/>
      <c r="B3156" s="17"/>
      <c r="C3156" s="35"/>
      <c r="D3156" s="17"/>
      <c r="E3156" s="17"/>
      <c r="F3156" s="17"/>
      <c r="G3156" s="62">
        <f t="shared" si="626"/>
        <v>0</v>
      </c>
      <c r="H3156" s="17"/>
      <c r="I3156" s="17"/>
      <c r="J3156" s="17"/>
      <c r="K3156" s="17"/>
      <c r="L3156" s="17"/>
      <c r="M3156" s="17"/>
      <c r="N3156" s="17"/>
      <c r="O3156" s="17"/>
      <c r="P3156" s="115"/>
      <c r="Q3156" s="62">
        <f>IF(C3156&gt;A_Stammdaten!$B$12,0,SUM(G3156,H3156,J3156,K3156,M3156,N3156)-SUM(I3156,L3156,O3156,P3156))</f>
        <v>0</v>
      </c>
      <c r="R3156" s="17"/>
      <c r="S3156" s="17"/>
      <c r="T3156" s="17"/>
      <c r="U3156" s="62">
        <f t="shared" si="618"/>
        <v>0</v>
      </c>
      <c r="V3156" s="63">
        <f>IF(ISBLANK($B3156),0,VLOOKUP($B3156,Listen!$A$2:$C$45,2,FALSE))</f>
        <v>0</v>
      </c>
      <c r="W3156" s="63">
        <f>IF(ISBLANK($B3156),0,VLOOKUP($B3156,Listen!$A$2:$C$45,3,FALSE))</f>
        <v>0</v>
      </c>
      <c r="X3156" s="49">
        <f t="shared" si="617"/>
        <v>0</v>
      </c>
      <c r="Y3156" s="49">
        <f t="shared" si="627"/>
        <v>0</v>
      </c>
      <c r="Z3156" s="49">
        <f t="shared" si="627"/>
        <v>0</v>
      </c>
      <c r="AA3156" s="49">
        <f t="shared" si="627"/>
        <v>0</v>
      </c>
      <c r="AB3156" s="49">
        <f t="shared" si="627"/>
        <v>0</v>
      </c>
      <c r="AC3156" s="49">
        <f t="shared" si="627"/>
        <v>0</v>
      </c>
      <c r="AD3156" s="49">
        <f t="shared" si="627"/>
        <v>0</v>
      </c>
      <c r="AE3156" s="51">
        <f t="shared" si="615"/>
        <v>0</v>
      </c>
      <c r="AF3156" s="51">
        <f>IF(C3156=A_Stammdaten!$B$12,D_SAV!$U3156-D_SAV!$AG3156,HLOOKUP(A_Stammdaten!$B$12-1,$AH$4:$AN$4004,ROW(C3156)-3,FALSE)-$AG3156)</f>
        <v>0</v>
      </c>
      <c r="AG3156" s="51">
        <f>HLOOKUP(A_Stammdaten!$B$12,$AH$4:$AN$4004,ROW(C3156)-3,FALSE)</f>
        <v>0</v>
      </c>
      <c r="AH3156" s="51">
        <f t="shared" si="619"/>
        <v>0</v>
      </c>
      <c r="AI3156" s="51">
        <f t="shared" si="620"/>
        <v>0</v>
      </c>
      <c r="AJ3156" s="51">
        <f t="shared" si="621"/>
        <v>0</v>
      </c>
      <c r="AK3156" s="51">
        <f t="shared" si="622"/>
        <v>0</v>
      </c>
      <c r="AL3156" s="51">
        <f t="shared" si="623"/>
        <v>0</v>
      </c>
      <c r="AM3156" s="51">
        <f t="shared" si="624"/>
        <v>0</v>
      </c>
      <c r="AN3156" s="51">
        <f t="shared" si="625"/>
        <v>0</v>
      </c>
    </row>
    <row r="3157" spans="1:40" x14ac:dyDescent="0.25">
      <c r="A3157" s="17"/>
      <c r="B3157" s="17"/>
      <c r="C3157" s="35"/>
      <c r="D3157" s="17"/>
      <c r="E3157" s="17"/>
      <c r="F3157" s="17"/>
      <c r="G3157" s="62">
        <f t="shared" si="626"/>
        <v>0</v>
      </c>
      <c r="H3157" s="17"/>
      <c r="I3157" s="17"/>
      <c r="J3157" s="17"/>
      <c r="K3157" s="17"/>
      <c r="L3157" s="17"/>
      <c r="M3157" s="17"/>
      <c r="N3157" s="17"/>
      <c r="O3157" s="17"/>
      <c r="P3157" s="115"/>
      <c r="Q3157" s="62">
        <f>IF(C3157&gt;A_Stammdaten!$B$12,0,SUM(G3157,H3157,J3157,K3157,M3157,N3157)-SUM(I3157,L3157,O3157,P3157))</f>
        <v>0</v>
      </c>
      <c r="R3157" s="17"/>
      <c r="S3157" s="17"/>
      <c r="T3157" s="17"/>
      <c r="U3157" s="62">
        <f t="shared" si="618"/>
        <v>0</v>
      </c>
      <c r="V3157" s="63">
        <f>IF(ISBLANK($B3157),0,VLOOKUP($B3157,Listen!$A$2:$C$45,2,FALSE))</f>
        <v>0</v>
      </c>
      <c r="W3157" s="63">
        <f>IF(ISBLANK($B3157),0,VLOOKUP($B3157,Listen!$A$2:$C$45,3,FALSE))</f>
        <v>0</v>
      </c>
      <c r="X3157" s="49">
        <f t="shared" si="617"/>
        <v>0</v>
      </c>
      <c r="Y3157" s="49">
        <f t="shared" si="627"/>
        <v>0</v>
      </c>
      <c r="Z3157" s="49">
        <f t="shared" si="627"/>
        <v>0</v>
      </c>
      <c r="AA3157" s="49">
        <f t="shared" si="627"/>
        <v>0</v>
      </c>
      <c r="AB3157" s="49">
        <f t="shared" si="627"/>
        <v>0</v>
      </c>
      <c r="AC3157" s="49">
        <f t="shared" si="627"/>
        <v>0</v>
      </c>
      <c r="AD3157" s="49">
        <f t="shared" si="627"/>
        <v>0</v>
      </c>
      <c r="AE3157" s="51">
        <f t="shared" ref="AE3157:AE3220" si="628">AG3157+AF3157</f>
        <v>0</v>
      </c>
      <c r="AF3157" s="51">
        <f>IF(C3157=A_Stammdaten!$B$12,D_SAV!$U3157-D_SAV!$AG3157,HLOOKUP(A_Stammdaten!$B$12-1,$AH$4:$AN$4004,ROW(C3157)-3,FALSE)-$AG3157)</f>
        <v>0</v>
      </c>
      <c r="AG3157" s="51">
        <f>HLOOKUP(A_Stammdaten!$B$12,$AH$4:$AN$4004,ROW(C3157)-3,FALSE)</f>
        <v>0</v>
      </c>
      <c r="AH3157" s="51">
        <f t="shared" si="619"/>
        <v>0</v>
      </c>
      <c r="AI3157" s="51">
        <f t="shared" si="620"/>
        <v>0</v>
      </c>
      <c r="AJ3157" s="51">
        <f t="shared" si="621"/>
        <v>0</v>
      </c>
      <c r="AK3157" s="51">
        <f t="shared" si="622"/>
        <v>0</v>
      </c>
      <c r="AL3157" s="51">
        <f t="shared" si="623"/>
        <v>0</v>
      </c>
      <c r="AM3157" s="51">
        <f t="shared" si="624"/>
        <v>0</v>
      </c>
      <c r="AN3157" s="51">
        <f t="shared" si="625"/>
        <v>0</v>
      </c>
    </row>
    <row r="3158" spans="1:40" x14ac:dyDescent="0.25">
      <c r="A3158" s="17"/>
      <c r="B3158" s="17"/>
      <c r="C3158" s="35"/>
      <c r="D3158" s="17"/>
      <c r="E3158" s="17"/>
      <c r="F3158" s="17"/>
      <c r="G3158" s="62">
        <f t="shared" si="626"/>
        <v>0</v>
      </c>
      <c r="H3158" s="17"/>
      <c r="I3158" s="17"/>
      <c r="J3158" s="17"/>
      <c r="K3158" s="17"/>
      <c r="L3158" s="17"/>
      <c r="M3158" s="17"/>
      <c r="N3158" s="17"/>
      <c r="O3158" s="17"/>
      <c r="P3158" s="115"/>
      <c r="Q3158" s="62">
        <f>IF(C3158&gt;A_Stammdaten!$B$12,0,SUM(G3158,H3158,J3158,K3158,M3158,N3158)-SUM(I3158,L3158,O3158,P3158))</f>
        <v>0</v>
      </c>
      <c r="R3158" s="17"/>
      <c r="S3158" s="17"/>
      <c r="T3158" s="17"/>
      <c r="U3158" s="62">
        <f t="shared" si="618"/>
        <v>0</v>
      </c>
      <c r="V3158" s="63">
        <f>IF(ISBLANK($B3158),0,VLOOKUP($B3158,Listen!$A$2:$C$45,2,FALSE))</f>
        <v>0</v>
      </c>
      <c r="W3158" s="63">
        <f>IF(ISBLANK($B3158),0,VLOOKUP($B3158,Listen!$A$2:$C$45,3,FALSE))</f>
        <v>0</v>
      </c>
      <c r="X3158" s="49">
        <f t="shared" si="617"/>
        <v>0</v>
      </c>
      <c r="Y3158" s="49">
        <f t="shared" si="627"/>
        <v>0</v>
      </c>
      <c r="Z3158" s="49">
        <f t="shared" si="627"/>
        <v>0</v>
      </c>
      <c r="AA3158" s="49">
        <f t="shared" si="627"/>
        <v>0</v>
      </c>
      <c r="AB3158" s="49">
        <f t="shared" si="627"/>
        <v>0</v>
      </c>
      <c r="AC3158" s="49">
        <f t="shared" si="627"/>
        <v>0</v>
      </c>
      <c r="AD3158" s="49">
        <f t="shared" si="627"/>
        <v>0</v>
      </c>
      <c r="AE3158" s="51">
        <f t="shared" si="628"/>
        <v>0</v>
      </c>
      <c r="AF3158" s="51">
        <f>IF(C3158=A_Stammdaten!$B$12,D_SAV!$U3158-D_SAV!$AG3158,HLOOKUP(A_Stammdaten!$B$12-1,$AH$4:$AN$4004,ROW(C3158)-3,FALSE)-$AG3158)</f>
        <v>0</v>
      </c>
      <c r="AG3158" s="51">
        <f>HLOOKUP(A_Stammdaten!$B$12,$AH$4:$AN$4004,ROW(C3158)-3,FALSE)</f>
        <v>0</v>
      </c>
      <c r="AH3158" s="51">
        <f t="shared" si="619"/>
        <v>0</v>
      </c>
      <c r="AI3158" s="51">
        <f t="shared" si="620"/>
        <v>0</v>
      </c>
      <c r="AJ3158" s="51">
        <f t="shared" si="621"/>
        <v>0</v>
      </c>
      <c r="AK3158" s="51">
        <f t="shared" si="622"/>
        <v>0</v>
      </c>
      <c r="AL3158" s="51">
        <f t="shared" si="623"/>
        <v>0</v>
      </c>
      <c r="AM3158" s="51">
        <f t="shared" si="624"/>
        <v>0</v>
      </c>
      <c r="AN3158" s="51">
        <f t="shared" si="625"/>
        <v>0</v>
      </c>
    </row>
    <row r="3159" spans="1:40" x14ac:dyDescent="0.25">
      <c r="A3159" s="17"/>
      <c r="B3159" s="17"/>
      <c r="C3159" s="35"/>
      <c r="D3159" s="17"/>
      <c r="E3159" s="17"/>
      <c r="F3159" s="17"/>
      <c r="G3159" s="62">
        <f t="shared" si="626"/>
        <v>0</v>
      </c>
      <c r="H3159" s="17"/>
      <c r="I3159" s="17"/>
      <c r="J3159" s="17"/>
      <c r="K3159" s="17"/>
      <c r="L3159" s="17"/>
      <c r="M3159" s="17"/>
      <c r="N3159" s="17"/>
      <c r="O3159" s="17"/>
      <c r="P3159" s="115"/>
      <c r="Q3159" s="62">
        <f>IF(C3159&gt;A_Stammdaten!$B$12,0,SUM(G3159,H3159,J3159,K3159,M3159,N3159)-SUM(I3159,L3159,O3159,P3159))</f>
        <v>0</v>
      </c>
      <c r="R3159" s="17"/>
      <c r="S3159" s="17"/>
      <c r="T3159" s="17"/>
      <c r="U3159" s="62">
        <f t="shared" si="618"/>
        <v>0</v>
      </c>
      <c r="V3159" s="63">
        <f>IF(ISBLANK($B3159),0,VLOOKUP($B3159,Listen!$A$2:$C$45,2,FALSE))</f>
        <v>0</v>
      </c>
      <c r="W3159" s="63">
        <f>IF(ISBLANK($B3159),0,VLOOKUP($B3159,Listen!$A$2:$C$45,3,FALSE))</f>
        <v>0</v>
      </c>
      <c r="X3159" s="49">
        <f t="shared" si="617"/>
        <v>0</v>
      </c>
      <c r="Y3159" s="49">
        <f t="shared" si="627"/>
        <v>0</v>
      </c>
      <c r="Z3159" s="49">
        <f t="shared" si="627"/>
        <v>0</v>
      </c>
      <c r="AA3159" s="49">
        <f t="shared" si="627"/>
        <v>0</v>
      </c>
      <c r="AB3159" s="49">
        <f t="shared" si="627"/>
        <v>0</v>
      </c>
      <c r="AC3159" s="49">
        <f t="shared" si="627"/>
        <v>0</v>
      </c>
      <c r="AD3159" s="49">
        <f t="shared" si="627"/>
        <v>0</v>
      </c>
      <c r="AE3159" s="51">
        <f t="shared" si="628"/>
        <v>0</v>
      </c>
      <c r="AF3159" s="51">
        <f>IF(C3159=A_Stammdaten!$B$12,D_SAV!$U3159-D_SAV!$AG3159,HLOOKUP(A_Stammdaten!$B$12-1,$AH$4:$AN$4004,ROW(C3159)-3,FALSE)-$AG3159)</f>
        <v>0</v>
      </c>
      <c r="AG3159" s="51">
        <f>HLOOKUP(A_Stammdaten!$B$12,$AH$4:$AN$4004,ROW(C3159)-3,FALSE)</f>
        <v>0</v>
      </c>
      <c r="AH3159" s="51">
        <f t="shared" si="619"/>
        <v>0</v>
      </c>
      <c r="AI3159" s="51">
        <f t="shared" si="620"/>
        <v>0</v>
      </c>
      <c r="AJ3159" s="51">
        <f t="shared" si="621"/>
        <v>0</v>
      </c>
      <c r="AK3159" s="51">
        <f t="shared" si="622"/>
        <v>0</v>
      </c>
      <c r="AL3159" s="51">
        <f t="shared" si="623"/>
        <v>0</v>
      </c>
      <c r="AM3159" s="51">
        <f t="shared" si="624"/>
        <v>0</v>
      </c>
      <c r="AN3159" s="51">
        <f t="shared" si="625"/>
        <v>0</v>
      </c>
    </row>
    <row r="3160" spans="1:40" x14ac:dyDescent="0.25">
      <c r="A3160" s="17"/>
      <c r="B3160" s="17"/>
      <c r="C3160" s="35"/>
      <c r="D3160" s="17"/>
      <c r="E3160" s="17"/>
      <c r="F3160" s="17"/>
      <c r="G3160" s="62">
        <f t="shared" si="626"/>
        <v>0</v>
      </c>
      <c r="H3160" s="17"/>
      <c r="I3160" s="17"/>
      <c r="J3160" s="17"/>
      <c r="K3160" s="17"/>
      <c r="L3160" s="17"/>
      <c r="M3160" s="17"/>
      <c r="N3160" s="17"/>
      <c r="O3160" s="17"/>
      <c r="P3160" s="115"/>
      <c r="Q3160" s="62">
        <f>IF(C3160&gt;A_Stammdaten!$B$12,0,SUM(G3160,H3160,J3160,K3160,M3160,N3160)-SUM(I3160,L3160,O3160,P3160))</f>
        <v>0</v>
      </c>
      <c r="R3160" s="17"/>
      <c r="S3160" s="17"/>
      <c r="T3160" s="17"/>
      <c r="U3160" s="62">
        <f t="shared" si="618"/>
        <v>0</v>
      </c>
      <c r="V3160" s="63">
        <f>IF(ISBLANK($B3160),0,VLOOKUP($B3160,Listen!$A$2:$C$45,2,FALSE))</f>
        <v>0</v>
      </c>
      <c r="W3160" s="63">
        <f>IF(ISBLANK($B3160),0,VLOOKUP($B3160,Listen!$A$2:$C$45,3,FALSE))</f>
        <v>0</v>
      </c>
      <c r="X3160" s="49">
        <f t="shared" si="617"/>
        <v>0</v>
      </c>
      <c r="Y3160" s="49">
        <f t="shared" si="627"/>
        <v>0</v>
      </c>
      <c r="Z3160" s="49">
        <f t="shared" si="627"/>
        <v>0</v>
      </c>
      <c r="AA3160" s="49">
        <f t="shared" si="627"/>
        <v>0</v>
      </c>
      <c r="AB3160" s="49">
        <f t="shared" si="627"/>
        <v>0</v>
      </c>
      <c r="AC3160" s="49">
        <f t="shared" si="627"/>
        <v>0</v>
      </c>
      <c r="AD3160" s="49">
        <f t="shared" si="627"/>
        <v>0</v>
      </c>
      <c r="AE3160" s="51">
        <f t="shared" si="628"/>
        <v>0</v>
      </c>
      <c r="AF3160" s="51">
        <f>IF(C3160=A_Stammdaten!$B$12,D_SAV!$U3160-D_SAV!$AG3160,HLOOKUP(A_Stammdaten!$B$12-1,$AH$4:$AN$4004,ROW(C3160)-3,FALSE)-$AG3160)</f>
        <v>0</v>
      </c>
      <c r="AG3160" s="51">
        <f>HLOOKUP(A_Stammdaten!$B$12,$AH$4:$AN$4004,ROW(C3160)-3,FALSE)</f>
        <v>0</v>
      </c>
      <c r="AH3160" s="51">
        <f t="shared" si="619"/>
        <v>0</v>
      </c>
      <c r="AI3160" s="51">
        <f t="shared" si="620"/>
        <v>0</v>
      </c>
      <c r="AJ3160" s="51">
        <f t="shared" si="621"/>
        <v>0</v>
      </c>
      <c r="AK3160" s="51">
        <f t="shared" si="622"/>
        <v>0</v>
      </c>
      <c r="AL3160" s="51">
        <f t="shared" si="623"/>
        <v>0</v>
      </c>
      <c r="AM3160" s="51">
        <f t="shared" si="624"/>
        <v>0</v>
      </c>
      <c r="AN3160" s="51">
        <f t="shared" si="625"/>
        <v>0</v>
      </c>
    </row>
    <row r="3161" spans="1:40" x14ac:dyDescent="0.25">
      <c r="A3161" s="17"/>
      <c r="B3161" s="17"/>
      <c r="C3161" s="35"/>
      <c r="D3161" s="17"/>
      <c r="E3161" s="17"/>
      <c r="F3161" s="17"/>
      <c r="G3161" s="62">
        <f t="shared" si="626"/>
        <v>0</v>
      </c>
      <c r="H3161" s="17"/>
      <c r="I3161" s="17"/>
      <c r="J3161" s="17"/>
      <c r="K3161" s="17"/>
      <c r="L3161" s="17"/>
      <c r="M3161" s="17"/>
      <c r="N3161" s="17"/>
      <c r="O3161" s="17"/>
      <c r="P3161" s="115"/>
      <c r="Q3161" s="62">
        <f>IF(C3161&gt;A_Stammdaten!$B$12,0,SUM(G3161,H3161,J3161,K3161,M3161,N3161)-SUM(I3161,L3161,O3161,P3161))</f>
        <v>0</v>
      </c>
      <c r="R3161" s="17"/>
      <c r="S3161" s="17"/>
      <c r="T3161" s="17"/>
      <c r="U3161" s="62">
        <f t="shared" si="618"/>
        <v>0</v>
      </c>
      <c r="V3161" s="63">
        <f>IF(ISBLANK($B3161),0,VLOOKUP($B3161,Listen!$A$2:$C$45,2,FALSE))</f>
        <v>0</v>
      </c>
      <c r="W3161" s="63">
        <f>IF(ISBLANK($B3161),0,VLOOKUP($B3161,Listen!$A$2:$C$45,3,FALSE))</f>
        <v>0</v>
      </c>
      <c r="X3161" s="49">
        <f t="shared" si="617"/>
        <v>0</v>
      </c>
      <c r="Y3161" s="49">
        <f t="shared" si="627"/>
        <v>0</v>
      </c>
      <c r="Z3161" s="49">
        <f t="shared" si="627"/>
        <v>0</v>
      </c>
      <c r="AA3161" s="49">
        <f t="shared" si="627"/>
        <v>0</v>
      </c>
      <c r="AB3161" s="49">
        <f t="shared" si="627"/>
        <v>0</v>
      </c>
      <c r="AC3161" s="49">
        <f t="shared" si="627"/>
        <v>0</v>
      </c>
      <c r="AD3161" s="49">
        <f t="shared" si="627"/>
        <v>0</v>
      </c>
      <c r="AE3161" s="51">
        <f t="shared" si="628"/>
        <v>0</v>
      </c>
      <c r="AF3161" s="51">
        <f>IF(C3161=A_Stammdaten!$B$12,D_SAV!$U3161-D_SAV!$AG3161,HLOOKUP(A_Stammdaten!$B$12-1,$AH$4:$AN$4004,ROW(C3161)-3,FALSE)-$AG3161)</f>
        <v>0</v>
      </c>
      <c r="AG3161" s="51">
        <f>HLOOKUP(A_Stammdaten!$B$12,$AH$4:$AN$4004,ROW(C3161)-3,FALSE)</f>
        <v>0</v>
      </c>
      <c r="AH3161" s="51">
        <f t="shared" si="619"/>
        <v>0</v>
      </c>
      <c r="AI3161" s="51">
        <f t="shared" si="620"/>
        <v>0</v>
      </c>
      <c r="AJ3161" s="51">
        <f t="shared" si="621"/>
        <v>0</v>
      </c>
      <c r="AK3161" s="51">
        <f t="shared" si="622"/>
        <v>0</v>
      </c>
      <c r="AL3161" s="51">
        <f t="shared" si="623"/>
        <v>0</v>
      </c>
      <c r="AM3161" s="51">
        <f t="shared" si="624"/>
        <v>0</v>
      </c>
      <c r="AN3161" s="51">
        <f t="shared" si="625"/>
        <v>0</v>
      </c>
    </row>
    <row r="3162" spans="1:40" x14ac:dyDescent="0.25">
      <c r="A3162" s="17"/>
      <c r="B3162" s="17"/>
      <c r="C3162" s="35"/>
      <c r="D3162" s="17"/>
      <c r="E3162" s="17"/>
      <c r="F3162" s="17"/>
      <c r="G3162" s="62">
        <f t="shared" si="626"/>
        <v>0</v>
      </c>
      <c r="H3162" s="17"/>
      <c r="I3162" s="17"/>
      <c r="J3162" s="17"/>
      <c r="K3162" s="17"/>
      <c r="L3162" s="17"/>
      <c r="M3162" s="17"/>
      <c r="N3162" s="17"/>
      <c r="O3162" s="17"/>
      <c r="P3162" s="115"/>
      <c r="Q3162" s="62">
        <f>IF(C3162&gt;A_Stammdaten!$B$12,0,SUM(G3162,H3162,J3162,K3162,M3162,N3162)-SUM(I3162,L3162,O3162,P3162))</f>
        <v>0</v>
      </c>
      <c r="R3162" s="17"/>
      <c r="S3162" s="17"/>
      <c r="T3162" s="17"/>
      <c r="U3162" s="62">
        <f t="shared" si="618"/>
        <v>0</v>
      </c>
      <c r="V3162" s="63">
        <f>IF(ISBLANK($B3162),0,VLOOKUP($B3162,Listen!$A$2:$C$45,2,FALSE))</f>
        <v>0</v>
      </c>
      <c r="W3162" s="63">
        <f>IF(ISBLANK($B3162),0,VLOOKUP($B3162,Listen!$A$2:$C$45,3,FALSE))</f>
        <v>0</v>
      </c>
      <c r="X3162" s="49">
        <f t="shared" si="617"/>
        <v>0</v>
      </c>
      <c r="Y3162" s="49">
        <f t="shared" si="627"/>
        <v>0</v>
      </c>
      <c r="Z3162" s="49">
        <f t="shared" si="627"/>
        <v>0</v>
      </c>
      <c r="AA3162" s="49">
        <f t="shared" si="627"/>
        <v>0</v>
      </c>
      <c r="AB3162" s="49">
        <f t="shared" si="627"/>
        <v>0</v>
      </c>
      <c r="AC3162" s="49">
        <f t="shared" si="627"/>
        <v>0</v>
      </c>
      <c r="AD3162" s="49">
        <f t="shared" si="627"/>
        <v>0</v>
      </c>
      <c r="AE3162" s="51">
        <f t="shared" si="628"/>
        <v>0</v>
      </c>
      <c r="AF3162" s="51">
        <f>IF(C3162=A_Stammdaten!$B$12,D_SAV!$U3162-D_SAV!$AG3162,HLOOKUP(A_Stammdaten!$B$12-1,$AH$4:$AN$4004,ROW(C3162)-3,FALSE)-$AG3162)</f>
        <v>0</v>
      </c>
      <c r="AG3162" s="51">
        <f>HLOOKUP(A_Stammdaten!$B$12,$AH$4:$AN$4004,ROW(C3162)-3,FALSE)</f>
        <v>0</v>
      </c>
      <c r="AH3162" s="51">
        <f t="shared" si="619"/>
        <v>0</v>
      </c>
      <c r="AI3162" s="51">
        <f t="shared" si="620"/>
        <v>0</v>
      </c>
      <c r="AJ3162" s="51">
        <f t="shared" si="621"/>
        <v>0</v>
      </c>
      <c r="AK3162" s="51">
        <f t="shared" si="622"/>
        <v>0</v>
      </c>
      <c r="AL3162" s="51">
        <f t="shared" si="623"/>
        <v>0</v>
      </c>
      <c r="AM3162" s="51">
        <f t="shared" si="624"/>
        <v>0</v>
      </c>
      <c r="AN3162" s="51">
        <f t="shared" si="625"/>
        <v>0</v>
      </c>
    </row>
    <row r="3163" spans="1:40" x14ac:dyDescent="0.25">
      <c r="A3163" s="17"/>
      <c r="B3163" s="17"/>
      <c r="C3163" s="35"/>
      <c r="D3163" s="17"/>
      <c r="E3163" s="17"/>
      <c r="F3163" s="17"/>
      <c r="G3163" s="62">
        <f t="shared" si="626"/>
        <v>0</v>
      </c>
      <c r="H3163" s="17"/>
      <c r="I3163" s="17"/>
      <c r="J3163" s="17"/>
      <c r="K3163" s="17"/>
      <c r="L3163" s="17"/>
      <c r="M3163" s="17"/>
      <c r="N3163" s="17"/>
      <c r="O3163" s="17"/>
      <c r="P3163" s="115"/>
      <c r="Q3163" s="62">
        <f>IF(C3163&gt;A_Stammdaten!$B$12,0,SUM(G3163,H3163,J3163,K3163,M3163,N3163)-SUM(I3163,L3163,O3163,P3163))</f>
        <v>0</v>
      </c>
      <c r="R3163" s="17"/>
      <c r="S3163" s="17"/>
      <c r="T3163" s="17"/>
      <c r="U3163" s="62">
        <f t="shared" si="618"/>
        <v>0</v>
      </c>
      <c r="V3163" s="63">
        <f>IF(ISBLANK($B3163),0,VLOOKUP($B3163,Listen!$A$2:$C$45,2,FALSE))</f>
        <v>0</v>
      </c>
      <c r="W3163" s="63">
        <f>IF(ISBLANK($B3163),0,VLOOKUP($B3163,Listen!$A$2:$C$45,3,FALSE))</f>
        <v>0</v>
      </c>
      <c r="X3163" s="49">
        <f t="shared" si="617"/>
        <v>0</v>
      </c>
      <c r="Y3163" s="49">
        <f t="shared" si="627"/>
        <v>0</v>
      </c>
      <c r="Z3163" s="49">
        <f t="shared" si="627"/>
        <v>0</v>
      </c>
      <c r="AA3163" s="49">
        <f t="shared" si="627"/>
        <v>0</v>
      </c>
      <c r="AB3163" s="49">
        <f t="shared" si="627"/>
        <v>0</v>
      </c>
      <c r="AC3163" s="49">
        <f t="shared" si="627"/>
        <v>0</v>
      </c>
      <c r="AD3163" s="49">
        <f t="shared" si="627"/>
        <v>0</v>
      </c>
      <c r="AE3163" s="51">
        <f t="shared" si="628"/>
        <v>0</v>
      </c>
      <c r="AF3163" s="51">
        <f>IF(C3163=A_Stammdaten!$B$12,D_SAV!$U3163-D_SAV!$AG3163,HLOOKUP(A_Stammdaten!$B$12-1,$AH$4:$AN$4004,ROW(C3163)-3,FALSE)-$AG3163)</f>
        <v>0</v>
      </c>
      <c r="AG3163" s="51">
        <f>HLOOKUP(A_Stammdaten!$B$12,$AH$4:$AN$4004,ROW(C3163)-3,FALSE)</f>
        <v>0</v>
      </c>
      <c r="AH3163" s="51">
        <f t="shared" si="619"/>
        <v>0</v>
      </c>
      <c r="AI3163" s="51">
        <f t="shared" si="620"/>
        <v>0</v>
      </c>
      <c r="AJ3163" s="51">
        <f t="shared" si="621"/>
        <v>0</v>
      </c>
      <c r="AK3163" s="51">
        <f t="shared" si="622"/>
        <v>0</v>
      </c>
      <c r="AL3163" s="51">
        <f t="shared" si="623"/>
        <v>0</v>
      </c>
      <c r="AM3163" s="51">
        <f t="shared" si="624"/>
        <v>0</v>
      </c>
      <c r="AN3163" s="51">
        <f t="shared" si="625"/>
        <v>0</v>
      </c>
    </row>
    <row r="3164" spans="1:40" x14ac:dyDescent="0.25">
      <c r="A3164" s="17"/>
      <c r="B3164" s="17"/>
      <c r="C3164" s="35"/>
      <c r="D3164" s="17"/>
      <c r="E3164" s="17"/>
      <c r="F3164" s="17"/>
      <c r="G3164" s="62">
        <f t="shared" si="626"/>
        <v>0</v>
      </c>
      <c r="H3164" s="17"/>
      <c r="I3164" s="17"/>
      <c r="J3164" s="17"/>
      <c r="K3164" s="17"/>
      <c r="L3164" s="17"/>
      <c r="M3164" s="17"/>
      <c r="N3164" s="17"/>
      <c r="O3164" s="17"/>
      <c r="P3164" s="115"/>
      <c r="Q3164" s="62">
        <f>IF(C3164&gt;A_Stammdaten!$B$12,0,SUM(G3164,H3164,J3164,K3164,M3164,N3164)-SUM(I3164,L3164,O3164,P3164))</f>
        <v>0</v>
      </c>
      <c r="R3164" s="17"/>
      <c r="S3164" s="17"/>
      <c r="T3164" s="17"/>
      <c r="U3164" s="62">
        <f t="shared" si="618"/>
        <v>0</v>
      </c>
      <c r="V3164" s="63">
        <f>IF(ISBLANK($B3164),0,VLOOKUP($B3164,Listen!$A$2:$C$45,2,FALSE))</f>
        <v>0</v>
      </c>
      <c r="W3164" s="63">
        <f>IF(ISBLANK($B3164),0,VLOOKUP($B3164,Listen!$A$2:$C$45,3,FALSE))</f>
        <v>0</v>
      </c>
      <c r="X3164" s="49">
        <f t="shared" si="617"/>
        <v>0</v>
      </c>
      <c r="Y3164" s="49">
        <f t="shared" si="627"/>
        <v>0</v>
      </c>
      <c r="Z3164" s="49">
        <f t="shared" si="627"/>
        <v>0</v>
      </c>
      <c r="AA3164" s="49">
        <f t="shared" si="627"/>
        <v>0</v>
      </c>
      <c r="AB3164" s="49">
        <f t="shared" si="627"/>
        <v>0</v>
      </c>
      <c r="AC3164" s="49">
        <f t="shared" si="627"/>
        <v>0</v>
      </c>
      <c r="AD3164" s="49">
        <f t="shared" si="627"/>
        <v>0</v>
      </c>
      <c r="AE3164" s="51">
        <f t="shared" si="628"/>
        <v>0</v>
      </c>
      <c r="AF3164" s="51">
        <f>IF(C3164=A_Stammdaten!$B$12,D_SAV!$U3164-D_SAV!$AG3164,HLOOKUP(A_Stammdaten!$B$12-1,$AH$4:$AN$4004,ROW(C3164)-3,FALSE)-$AG3164)</f>
        <v>0</v>
      </c>
      <c r="AG3164" s="51">
        <f>HLOOKUP(A_Stammdaten!$B$12,$AH$4:$AN$4004,ROW(C3164)-3,FALSE)</f>
        <v>0</v>
      </c>
      <c r="AH3164" s="51">
        <f t="shared" si="619"/>
        <v>0</v>
      </c>
      <c r="AI3164" s="51">
        <f t="shared" si="620"/>
        <v>0</v>
      </c>
      <c r="AJ3164" s="51">
        <f t="shared" si="621"/>
        <v>0</v>
      </c>
      <c r="AK3164" s="51">
        <f t="shared" si="622"/>
        <v>0</v>
      </c>
      <c r="AL3164" s="51">
        <f t="shared" si="623"/>
        <v>0</v>
      </c>
      <c r="AM3164" s="51">
        <f t="shared" si="624"/>
        <v>0</v>
      </c>
      <c r="AN3164" s="51">
        <f t="shared" si="625"/>
        <v>0</v>
      </c>
    </row>
    <row r="3165" spans="1:40" x14ac:dyDescent="0.25">
      <c r="A3165" s="17"/>
      <c r="B3165" s="17"/>
      <c r="C3165" s="35"/>
      <c r="D3165" s="17"/>
      <c r="E3165" s="17"/>
      <c r="F3165" s="17"/>
      <c r="G3165" s="62">
        <f t="shared" si="626"/>
        <v>0</v>
      </c>
      <c r="H3165" s="17"/>
      <c r="I3165" s="17"/>
      <c r="J3165" s="17"/>
      <c r="K3165" s="17"/>
      <c r="L3165" s="17"/>
      <c r="M3165" s="17"/>
      <c r="N3165" s="17"/>
      <c r="O3165" s="17"/>
      <c r="P3165" s="115"/>
      <c r="Q3165" s="62">
        <f>IF(C3165&gt;A_Stammdaten!$B$12,0,SUM(G3165,H3165,J3165,K3165,M3165,N3165)-SUM(I3165,L3165,O3165,P3165))</f>
        <v>0</v>
      </c>
      <c r="R3165" s="17"/>
      <c r="S3165" s="17"/>
      <c r="T3165" s="17"/>
      <c r="U3165" s="62">
        <f t="shared" si="618"/>
        <v>0</v>
      </c>
      <c r="V3165" s="63">
        <f>IF(ISBLANK($B3165),0,VLOOKUP($B3165,Listen!$A$2:$C$45,2,FALSE))</f>
        <v>0</v>
      </c>
      <c r="W3165" s="63">
        <f>IF(ISBLANK($B3165),0,VLOOKUP($B3165,Listen!$A$2:$C$45,3,FALSE))</f>
        <v>0</v>
      </c>
      <c r="X3165" s="49">
        <f t="shared" si="617"/>
        <v>0</v>
      </c>
      <c r="Y3165" s="49">
        <f t="shared" si="627"/>
        <v>0</v>
      </c>
      <c r="Z3165" s="49">
        <f t="shared" si="627"/>
        <v>0</v>
      </c>
      <c r="AA3165" s="49">
        <f t="shared" si="627"/>
        <v>0</v>
      </c>
      <c r="AB3165" s="49">
        <f t="shared" si="627"/>
        <v>0</v>
      </c>
      <c r="AC3165" s="49">
        <f t="shared" si="627"/>
        <v>0</v>
      </c>
      <c r="AD3165" s="49">
        <f t="shared" si="627"/>
        <v>0</v>
      </c>
      <c r="AE3165" s="51">
        <f t="shared" si="628"/>
        <v>0</v>
      </c>
      <c r="AF3165" s="51">
        <f>IF(C3165=A_Stammdaten!$B$12,D_SAV!$U3165-D_SAV!$AG3165,HLOOKUP(A_Stammdaten!$B$12-1,$AH$4:$AN$4004,ROW(C3165)-3,FALSE)-$AG3165)</f>
        <v>0</v>
      </c>
      <c r="AG3165" s="51">
        <f>HLOOKUP(A_Stammdaten!$B$12,$AH$4:$AN$4004,ROW(C3165)-3,FALSE)</f>
        <v>0</v>
      </c>
      <c r="AH3165" s="51">
        <f t="shared" si="619"/>
        <v>0</v>
      </c>
      <c r="AI3165" s="51">
        <f t="shared" si="620"/>
        <v>0</v>
      </c>
      <c r="AJ3165" s="51">
        <f t="shared" si="621"/>
        <v>0</v>
      </c>
      <c r="AK3165" s="51">
        <f t="shared" si="622"/>
        <v>0</v>
      </c>
      <c r="AL3165" s="51">
        <f t="shared" si="623"/>
        <v>0</v>
      </c>
      <c r="AM3165" s="51">
        <f t="shared" si="624"/>
        <v>0</v>
      </c>
      <c r="AN3165" s="51">
        <f t="shared" si="625"/>
        <v>0</v>
      </c>
    </row>
    <row r="3166" spans="1:40" x14ac:dyDescent="0.25">
      <c r="A3166" s="17"/>
      <c r="B3166" s="17"/>
      <c r="C3166" s="35"/>
      <c r="D3166" s="17"/>
      <c r="E3166" s="17"/>
      <c r="F3166" s="17"/>
      <c r="G3166" s="62">
        <f t="shared" si="626"/>
        <v>0</v>
      </c>
      <c r="H3166" s="17"/>
      <c r="I3166" s="17"/>
      <c r="J3166" s="17"/>
      <c r="K3166" s="17"/>
      <c r="L3166" s="17"/>
      <c r="M3166" s="17"/>
      <c r="N3166" s="17"/>
      <c r="O3166" s="17"/>
      <c r="P3166" s="115"/>
      <c r="Q3166" s="62">
        <f>IF(C3166&gt;A_Stammdaten!$B$12,0,SUM(G3166,H3166,J3166,K3166,M3166,N3166)-SUM(I3166,L3166,O3166,P3166))</f>
        <v>0</v>
      </c>
      <c r="R3166" s="17"/>
      <c r="S3166" s="17"/>
      <c r="T3166" s="17"/>
      <c r="U3166" s="62">
        <f t="shared" si="618"/>
        <v>0</v>
      </c>
      <c r="V3166" s="63">
        <f>IF(ISBLANK($B3166),0,VLOOKUP($B3166,Listen!$A$2:$C$45,2,FALSE))</f>
        <v>0</v>
      </c>
      <c r="W3166" s="63">
        <f>IF(ISBLANK($B3166),0,VLOOKUP($B3166,Listen!$A$2:$C$45,3,FALSE))</f>
        <v>0</v>
      </c>
      <c r="X3166" s="49">
        <f t="shared" si="617"/>
        <v>0</v>
      </c>
      <c r="Y3166" s="49">
        <f t="shared" si="627"/>
        <v>0</v>
      </c>
      <c r="Z3166" s="49">
        <f t="shared" si="627"/>
        <v>0</v>
      </c>
      <c r="AA3166" s="49">
        <f t="shared" si="627"/>
        <v>0</v>
      </c>
      <c r="AB3166" s="49">
        <f t="shared" si="627"/>
        <v>0</v>
      </c>
      <c r="AC3166" s="49">
        <f t="shared" si="627"/>
        <v>0</v>
      </c>
      <c r="AD3166" s="49">
        <f t="shared" si="627"/>
        <v>0</v>
      </c>
      <c r="AE3166" s="51">
        <f t="shared" si="628"/>
        <v>0</v>
      </c>
      <c r="AF3166" s="51">
        <f>IF(C3166=A_Stammdaten!$B$12,D_SAV!$U3166-D_SAV!$AG3166,HLOOKUP(A_Stammdaten!$B$12-1,$AH$4:$AN$4004,ROW(C3166)-3,FALSE)-$AG3166)</f>
        <v>0</v>
      </c>
      <c r="AG3166" s="51">
        <f>HLOOKUP(A_Stammdaten!$B$12,$AH$4:$AN$4004,ROW(C3166)-3,FALSE)</f>
        <v>0</v>
      </c>
      <c r="AH3166" s="51">
        <f t="shared" si="619"/>
        <v>0</v>
      </c>
      <c r="AI3166" s="51">
        <f t="shared" si="620"/>
        <v>0</v>
      </c>
      <c r="AJ3166" s="51">
        <f t="shared" si="621"/>
        <v>0</v>
      </c>
      <c r="AK3166" s="51">
        <f t="shared" si="622"/>
        <v>0</v>
      </c>
      <c r="AL3166" s="51">
        <f t="shared" si="623"/>
        <v>0</v>
      </c>
      <c r="AM3166" s="51">
        <f t="shared" si="624"/>
        <v>0</v>
      </c>
      <c r="AN3166" s="51">
        <f t="shared" si="625"/>
        <v>0</v>
      </c>
    </row>
    <row r="3167" spans="1:40" x14ac:dyDescent="0.25">
      <c r="A3167" s="17"/>
      <c r="B3167" s="17"/>
      <c r="C3167" s="35"/>
      <c r="D3167" s="17"/>
      <c r="E3167" s="17"/>
      <c r="F3167" s="17"/>
      <c r="G3167" s="62">
        <f t="shared" si="626"/>
        <v>0</v>
      </c>
      <c r="H3167" s="17"/>
      <c r="I3167" s="17"/>
      <c r="J3167" s="17"/>
      <c r="K3167" s="17"/>
      <c r="L3167" s="17"/>
      <c r="M3167" s="17"/>
      <c r="N3167" s="17"/>
      <c r="O3167" s="17"/>
      <c r="P3167" s="115"/>
      <c r="Q3167" s="62">
        <f>IF(C3167&gt;A_Stammdaten!$B$12,0,SUM(G3167,H3167,J3167,K3167,M3167,N3167)-SUM(I3167,L3167,O3167,P3167))</f>
        <v>0</v>
      </c>
      <c r="R3167" s="17"/>
      <c r="S3167" s="17"/>
      <c r="T3167" s="17"/>
      <c r="U3167" s="62">
        <f t="shared" si="618"/>
        <v>0</v>
      </c>
      <c r="V3167" s="63">
        <f>IF(ISBLANK($B3167),0,VLOOKUP($B3167,Listen!$A$2:$C$45,2,FALSE))</f>
        <v>0</v>
      </c>
      <c r="W3167" s="63">
        <f>IF(ISBLANK($B3167),0,VLOOKUP($B3167,Listen!$A$2:$C$45,3,FALSE))</f>
        <v>0</v>
      </c>
      <c r="X3167" s="49">
        <f t="shared" si="617"/>
        <v>0</v>
      </c>
      <c r="Y3167" s="49">
        <f t="shared" si="627"/>
        <v>0</v>
      </c>
      <c r="Z3167" s="49">
        <f t="shared" si="627"/>
        <v>0</v>
      </c>
      <c r="AA3167" s="49">
        <f t="shared" si="627"/>
        <v>0</v>
      </c>
      <c r="AB3167" s="49">
        <f t="shared" si="627"/>
        <v>0</v>
      </c>
      <c r="AC3167" s="49">
        <f t="shared" si="627"/>
        <v>0</v>
      </c>
      <c r="AD3167" s="49">
        <f t="shared" si="627"/>
        <v>0</v>
      </c>
      <c r="AE3167" s="51">
        <f t="shared" si="628"/>
        <v>0</v>
      </c>
      <c r="AF3167" s="51">
        <f>IF(C3167=A_Stammdaten!$B$12,D_SAV!$U3167-D_SAV!$AG3167,HLOOKUP(A_Stammdaten!$B$12-1,$AH$4:$AN$4004,ROW(C3167)-3,FALSE)-$AG3167)</f>
        <v>0</v>
      </c>
      <c r="AG3167" s="51">
        <f>HLOOKUP(A_Stammdaten!$B$12,$AH$4:$AN$4004,ROW(C3167)-3,FALSE)</f>
        <v>0</v>
      </c>
      <c r="AH3167" s="51">
        <f t="shared" si="619"/>
        <v>0</v>
      </c>
      <c r="AI3167" s="51">
        <f t="shared" si="620"/>
        <v>0</v>
      </c>
      <c r="AJ3167" s="51">
        <f t="shared" si="621"/>
        <v>0</v>
      </c>
      <c r="AK3167" s="51">
        <f t="shared" si="622"/>
        <v>0</v>
      </c>
      <c r="AL3167" s="51">
        <f t="shared" si="623"/>
        <v>0</v>
      </c>
      <c r="AM3167" s="51">
        <f t="shared" si="624"/>
        <v>0</v>
      </c>
      <c r="AN3167" s="51">
        <f t="shared" si="625"/>
        <v>0</v>
      </c>
    </row>
    <row r="3168" spans="1:40" x14ac:dyDescent="0.25">
      <c r="A3168" s="17"/>
      <c r="B3168" s="17"/>
      <c r="C3168" s="35"/>
      <c r="D3168" s="17"/>
      <c r="E3168" s="17"/>
      <c r="F3168" s="17"/>
      <c r="G3168" s="62">
        <f t="shared" si="626"/>
        <v>0</v>
      </c>
      <c r="H3168" s="17"/>
      <c r="I3168" s="17"/>
      <c r="J3168" s="17"/>
      <c r="K3168" s="17"/>
      <c r="L3168" s="17"/>
      <c r="M3168" s="17"/>
      <c r="N3168" s="17"/>
      <c r="O3168" s="17"/>
      <c r="P3168" s="115"/>
      <c r="Q3168" s="62">
        <f>IF(C3168&gt;A_Stammdaten!$B$12,0,SUM(G3168,H3168,J3168,K3168,M3168,N3168)-SUM(I3168,L3168,O3168,P3168))</f>
        <v>0</v>
      </c>
      <c r="R3168" s="17"/>
      <c r="S3168" s="17"/>
      <c r="T3168" s="17"/>
      <c r="U3168" s="62">
        <f t="shared" si="618"/>
        <v>0</v>
      </c>
      <c r="V3168" s="63">
        <f>IF(ISBLANK($B3168),0,VLOOKUP($B3168,Listen!$A$2:$C$45,2,FALSE))</f>
        <v>0</v>
      </c>
      <c r="W3168" s="63">
        <f>IF(ISBLANK($B3168),0,VLOOKUP($B3168,Listen!$A$2:$C$45,3,FALSE))</f>
        <v>0</v>
      </c>
      <c r="X3168" s="49">
        <f t="shared" si="617"/>
        <v>0</v>
      </c>
      <c r="Y3168" s="49">
        <f t="shared" si="627"/>
        <v>0</v>
      </c>
      <c r="Z3168" s="49">
        <f t="shared" si="627"/>
        <v>0</v>
      </c>
      <c r="AA3168" s="49">
        <f t="shared" si="627"/>
        <v>0</v>
      </c>
      <c r="AB3168" s="49">
        <f t="shared" si="627"/>
        <v>0</v>
      </c>
      <c r="AC3168" s="49">
        <f t="shared" si="627"/>
        <v>0</v>
      </c>
      <c r="AD3168" s="49">
        <f t="shared" si="627"/>
        <v>0</v>
      </c>
      <c r="AE3168" s="51">
        <f t="shared" si="628"/>
        <v>0</v>
      </c>
      <c r="AF3168" s="51">
        <f>IF(C3168=A_Stammdaten!$B$12,D_SAV!$U3168-D_SAV!$AG3168,HLOOKUP(A_Stammdaten!$B$12-1,$AH$4:$AN$4004,ROW(C3168)-3,FALSE)-$AG3168)</f>
        <v>0</v>
      </c>
      <c r="AG3168" s="51">
        <f>HLOOKUP(A_Stammdaten!$B$12,$AH$4:$AN$4004,ROW(C3168)-3,FALSE)</f>
        <v>0</v>
      </c>
      <c r="AH3168" s="51">
        <f t="shared" si="619"/>
        <v>0</v>
      </c>
      <c r="AI3168" s="51">
        <f t="shared" si="620"/>
        <v>0</v>
      </c>
      <c r="AJ3168" s="51">
        <f t="shared" si="621"/>
        <v>0</v>
      </c>
      <c r="AK3168" s="51">
        <f t="shared" si="622"/>
        <v>0</v>
      </c>
      <c r="AL3168" s="51">
        <f t="shared" si="623"/>
        <v>0</v>
      </c>
      <c r="AM3168" s="51">
        <f t="shared" si="624"/>
        <v>0</v>
      </c>
      <c r="AN3168" s="51">
        <f t="shared" si="625"/>
        <v>0</v>
      </c>
    </row>
    <row r="3169" spans="1:40" x14ac:dyDescent="0.25">
      <c r="A3169" s="17"/>
      <c r="B3169" s="17"/>
      <c r="C3169" s="35"/>
      <c r="D3169" s="17"/>
      <c r="E3169" s="17"/>
      <c r="F3169" s="17"/>
      <c r="G3169" s="62">
        <f t="shared" si="626"/>
        <v>0</v>
      </c>
      <c r="H3169" s="17"/>
      <c r="I3169" s="17"/>
      <c r="J3169" s="17"/>
      <c r="K3169" s="17"/>
      <c r="L3169" s="17"/>
      <c r="M3169" s="17"/>
      <c r="N3169" s="17"/>
      <c r="O3169" s="17"/>
      <c r="P3169" s="115"/>
      <c r="Q3169" s="62">
        <f>IF(C3169&gt;A_Stammdaten!$B$12,0,SUM(G3169,H3169,J3169,K3169,M3169,N3169)-SUM(I3169,L3169,O3169,P3169))</f>
        <v>0</v>
      </c>
      <c r="R3169" s="17"/>
      <c r="S3169" s="17"/>
      <c r="T3169" s="17"/>
      <c r="U3169" s="62">
        <f t="shared" si="618"/>
        <v>0</v>
      </c>
      <c r="V3169" s="63">
        <f>IF(ISBLANK($B3169),0,VLOOKUP($B3169,Listen!$A$2:$C$45,2,FALSE))</f>
        <v>0</v>
      </c>
      <c r="W3169" s="63">
        <f>IF(ISBLANK($B3169),0,VLOOKUP($B3169,Listen!$A$2:$C$45,3,FALSE))</f>
        <v>0</v>
      </c>
      <c r="X3169" s="49">
        <f t="shared" si="617"/>
        <v>0</v>
      </c>
      <c r="Y3169" s="49">
        <f t="shared" si="627"/>
        <v>0</v>
      </c>
      <c r="Z3169" s="49">
        <f t="shared" si="627"/>
        <v>0</v>
      </c>
      <c r="AA3169" s="49">
        <f t="shared" si="627"/>
        <v>0</v>
      </c>
      <c r="AB3169" s="49">
        <f t="shared" si="627"/>
        <v>0</v>
      </c>
      <c r="AC3169" s="49">
        <f t="shared" si="627"/>
        <v>0</v>
      </c>
      <c r="AD3169" s="49">
        <f t="shared" si="627"/>
        <v>0</v>
      </c>
      <c r="AE3169" s="51">
        <f t="shared" si="628"/>
        <v>0</v>
      </c>
      <c r="AF3169" s="51">
        <f>IF(C3169=A_Stammdaten!$B$12,D_SAV!$U3169-D_SAV!$AG3169,HLOOKUP(A_Stammdaten!$B$12-1,$AH$4:$AN$4004,ROW(C3169)-3,FALSE)-$AG3169)</f>
        <v>0</v>
      </c>
      <c r="AG3169" s="51">
        <f>HLOOKUP(A_Stammdaten!$B$12,$AH$4:$AN$4004,ROW(C3169)-3,FALSE)</f>
        <v>0</v>
      </c>
      <c r="AH3169" s="51">
        <f t="shared" si="619"/>
        <v>0</v>
      </c>
      <c r="AI3169" s="51">
        <f t="shared" si="620"/>
        <v>0</v>
      </c>
      <c r="AJ3169" s="51">
        <f t="shared" si="621"/>
        <v>0</v>
      </c>
      <c r="AK3169" s="51">
        <f t="shared" si="622"/>
        <v>0</v>
      </c>
      <c r="AL3169" s="51">
        <f t="shared" si="623"/>
        <v>0</v>
      </c>
      <c r="AM3169" s="51">
        <f t="shared" si="624"/>
        <v>0</v>
      </c>
      <c r="AN3169" s="51">
        <f t="shared" si="625"/>
        <v>0</v>
      </c>
    </row>
    <row r="3170" spans="1:40" x14ac:dyDescent="0.25">
      <c r="A3170" s="17"/>
      <c r="B3170" s="17"/>
      <c r="C3170" s="35"/>
      <c r="D3170" s="17"/>
      <c r="E3170" s="17"/>
      <c r="F3170" s="17"/>
      <c r="G3170" s="62">
        <f t="shared" si="626"/>
        <v>0</v>
      </c>
      <c r="H3170" s="17"/>
      <c r="I3170" s="17"/>
      <c r="J3170" s="17"/>
      <c r="K3170" s="17"/>
      <c r="L3170" s="17"/>
      <c r="M3170" s="17"/>
      <c r="N3170" s="17"/>
      <c r="O3170" s="17"/>
      <c r="P3170" s="115"/>
      <c r="Q3170" s="62">
        <f>IF(C3170&gt;A_Stammdaten!$B$12,0,SUM(G3170,H3170,J3170,K3170,M3170,N3170)-SUM(I3170,L3170,O3170,P3170))</f>
        <v>0</v>
      </c>
      <c r="R3170" s="17"/>
      <c r="S3170" s="17"/>
      <c r="T3170" s="17"/>
      <c r="U3170" s="62">
        <f t="shared" si="618"/>
        <v>0</v>
      </c>
      <c r="V3170" s="63">
        <f>IF(ISBLANK($B3170),0,VLOOKUP($B3170,Listen!$A$2:$C$45,2,FALSE))</f>
        <v>0</v>
      </c>
      <c r="W3170" s="63">
        <f>IF(ISBLANK($B3170),0,VLOOKUP($B3170,Listen!$A$2:$C$45,3,FALSE))</f>
        <v>0</v>
      </c>
      <c r="X3170" s="49">
        <f t="shared" si="617"/>
        <v>0</v>
      </c>
      <c r="Y3170" s="49">
        <f t="shared" si="627"/>
        <v>0</v>
      </c>
      <c r="Z3170" s="49">
        <f t="shared" si="627"/>
        <v>0</v>
      </c>
      <c r="AA3170" s="49">
        <f t="shared" si="627"/>
        <v>0</v>
      </c>
      <c r="AB3170" s="49">
        <f t="shared" si="627"/>
        <v>0</v>
      </c>
      <c r="AC3170" s="49">
        <f t="shared" si="627"/>
        <v>0</v>
      </c>
      <c r="AD3170" s="49">
        <f t="shared" si="627"/>
        <v>0</v>
      </c>
      <c r="AE3170" s="51">
        <f t="shared" si="628"/>
        <v>0</v>
      </c>
      <c r="AF3170" s="51">
        <f>IF(C3170=A_Stammdaten!$B$12,D_SAV!$U3170-D_SAV!$AG3170,HLOOKUP(A_Stammdaten!$B$12-1,$AH$4:$AN$4004,ROW(C3170)-3,FALSE)-$AG3170)</f>
        <v>0</v>
      </c>
      <c r="AG3170" s="51">
        <f>HLOOKUP(A_Stammdaten!$B$12,$AH$4:$AN$4004,ROW(C3170)-3,FALSE)</f>
        <v>0</v>
      </c>
      <c r="AH3170" s="51">
        <f t="shared" si="619"/>
        <v>0</v>
      </c>
      <c r="AI3170" s="51">
        <f t="shared" si="620"/>
        <v>0</v>
      </c>
      <c r="AJ3170" s="51">
        <f t="shared" si="621"/>
        <v>0</v>
      </c>
      <c r="AK3170" s="51">
        <f t="shared" si="622"/>
        <v>0</v>
      </c>
      <c r="AL3170" s="51">
        <f t="shared" si="623"/>
        <v>0</v>
      </c>
      <c r="AM3170" s="51">
        <f t="shared" si="624"/>
        <v>0</v>
      </c>
      <c r="AN3170" s="51">
        <f t="shared" si="625"/>
        <v>0</v>
      </c>
    </row>
    <row r="3171" spans="1:40" x14ac:dyDescent="0.25">
      <c r="A3171" s="17"/>
      <c r="B3171" s="17"/>
      <c r="C3171" s="35"/>
      <c r="D3171" s="17"/>
      <c r="E3171" s="17"/>
      <c r="F3171" s="17"/>
      <c r="G3171" s="62">
        <f t="shared" si="626"/>
        <v>0</v>
      </c>
      <c r="H3171" s="17"/>
      <c r="I3171" s="17"/>
      <c r="J3171" s="17"/>
      <c r="K3171" s="17"/>
      <c r="L3171" s="17"/>
      <c r="M3171" s="17"/>
      <c r="N3171" s="17"/>
      <c r="O3171" s="17"/>
      <c r="P3171" s="115"/>
      <c r="Q3171" s="62">
        <f>IF(C3171&gt;A_Stammdaten!$B$12,0,SUM(G3171,H3171,J3171,K3171,M3171,N3171)-SUM(I3171,L3171,O3171,P3171))</f>
        <v>0</v>
      </c>
      <c r="R3171" s="17"/>
      <c r="S3171" s="17"/>
      <c r="T3171" s="17"/>
      <c r="U3171" s="62">
        <f t="shared" si="618"/>
        <v>0</v>
      </c>
      <c r="V3171" s="63">
        <f>IF(ISBLANK($B3171),0,VLOOKUP($B3171,Listen!$A$2:$C$45,2,FALSE))</f>
        <v>0</v>
      </c>
      <c r="W3171" s="63">
        <f>IF(ISBLANK($B3171),0,VLOOKUP($B3171,Listen!$A$2:$C$45,3,FALSE))</f>
        <v>0</v>
      </c>
      <c r="X3171" s="49">
        <f t="shared" si="617"/>
        <v>0</v>
      </c>
      <c r="Y3171" s="49">
        <f t="shared" si="627"/>
        <v>0</v>
      </c>
      <c r="Z3171" s="49">
        <f t="shared" si="627"/>
        <v>0</v>
      </c>
      <c r="AA3171" s="49">
        <f t="shared" si="627"/>
        <v>0</v>
      </c>
      <c r="AB3171" s="49">
        <f t="shared" si="627"/>
        <v>0</v>
      </c>
      <c r="AC3171" s="49">
        <f t="shared" si="627"/>
        <v>0</v>
      </c>
      <c r="AD3171" s="49">
        <f t="shared" si="627"/>
        <v>0</v>
      </c>
      <c r="AE3171" s="51">
        <f t="shared" si="628"/>
        <v>0</v>
      </c>
      <c r="AF3171" s="51">
        <f>IF(C3171=A_Stammdaten!$B$12,D_SAV!$U3171-D_SAV!$AG3171,HLOOKUP(A_Stammdaten!$B$12-1,$AH$4:$AN$4004,ROW(C3171)-3,FALSE)-$AG3171)</f>
        <v>0</v>
      </c>
      <c r="AG3171" s="51">
        <f>HLOOKUP(A_Stammdaten!$B$12,$AH$4:$AN$4004,ROW(C3171)-3,FALSE)</f>
        <v>0</v>
      </c>
      <c r="AH3171" s="51">
        <f t="shared" si="619"/>
        <v>0</v>
      </c>
      <c r="AI3171" s="51">
        <f t="shared" si="620"/>
        <v>0</v>
      </c>
      <c r="AJ3171" s="51">
        <f t="shared" si="621"/>
        <v>0</v>
      </c>
      <c r="AK3171" s="51">
        <f t="shared" si="622"/>
        <v>0</v>
      </c>
      <c r="AL3171" s="51">
        <f t="shared" si="623"/>
        <v>0</v>
      </c>
      <c r="AM3171" s="51">
        <f t="shared" si="624"/>
        <v>0</v>
      </c>
      <c r="AN3171" s="51">
        <f t="shared" si="625"/>
        <v>0</v>
      </c>
    </row>
    <row r="3172" spans="1:40" x14ac:dyDescent="0.25">
      <c r="A3172" s="17"/>
      <c r="B3172" s="17"/>
      <c r="C3172" s="35"/>
      <c r="D3172" s="17"/>
      <c r="E3172" s="17"/>
      <c r="F3172" s="17"/>
      <c r="G3172" s="62">
        <f t="shared" si="626"/>
        <v>0</v>
      </c>
      <c r="H3172" s="17"/>
      <c r="I3172" s="17"/>
      <c r="J3172" s="17"/>
      <c r="K3172" s="17"/>
      <c r="L3172" s="17"/>
      <c r="M3172" s="17"/>
      <c r="N3172" s="17"/>
      <c r="O3172" s="17"/>
      <c r="P3172" s="115"/>
      <c r="Q3172" s="62">
        <f>IF(C3172&gt;A_Stammdaten!$B$12,0,SUM(G3172,H3172,J3172,K3172,M3172,N3172)-SUM(I3172,L3172,O3172,P3172))</f>
        <v>0</v>
      </c>
      <c r="R3172" s="17"/>
      <c r="S3172" s="17"/>
      <c r="T3172" s="17"/>
      <c r="U3172" s="62">
        <f t="shared" si="618"/>
        <v>0</v>
      </c>
      <c r="V3172" s="63">
        <f>IF(ISBLANK($B3172),0,VLOOKUP($B3172,Listen!$A$2:$C$45,2,FALSE))</f>
        <v>0</v>
      </c>
      <c r="W3172" s="63">
        <f>IF(ISBLANK($B3172),0,VLOOKUP($B3172,Listen!$A$2:$C$45,3,FALSE))</f>
        <v>0</v>
      </c>
      <c r="X3172" s="49">
        <f t="shared" si="617"/>
        <v>0</v>
      </c>
      <c r="Y3172" s="49">
        <f t="shared" si="627"/>
        <v>0</v>
      </c>
      <c r="Z3172" s="49">
        <f t="shared" si="627"/>
        <v>0</v>
      </c>
      <c r="AA3172" s="49">
        <f t="shared" si="627"/>
        <v>0</v>
      </c>
      <c r="AB3172" s="49">
        <f t="shared" si="627"/>
        <v>0</v>
      </c>
      <c r="AC3172" s="49">
        <f t="shared" si="627"/>
        <v>0</v>
      </c>
      <c r="AD3172" s="49">
        <f t="shared" si="627"/>
        <v>0</v>
      </c>
      <c r="AE3172" s="51">
        <f t="shared" si="628"/>
        <v>0</v>
      </c>
      <c r="AF3172" s="51">
        <f>IF(C3172=A_Stammdaten!$B$12,D_SAV!$U3172-D_SAV!$AG3172,HLOOKUP(A_Stammdaten!$B$12-1,$AH$4:$AN$4004,ROW(C3172)-3,FALSE)-$AG3172)</f>
        <v>0</v>
      </c>
      <c r="AG3172" s="51">
        <f>HLOOKUP(A_Stammdaten!$B$12,$AH$4:$AN$4004,ROW(C3172)-3,FALSE)</f>
        <v>0</v>
      </c>
      <c r="AH3172" s="51">
        <f t="shared" si="619"/>
        <v>0</v>
      </c>
      <c r="AI3172" s="51">
        <f t="shared" si="620"/>
        <v>0</v>
      </c>
      <c r="AJ3172" s="51">
        <f t="shared" si="621"/>
        <v>0</v>
      </c>
      <c r="AK3172" s="51">
        <f t="shared" si="622"/>
        <v>0</v>
      </c>
      <c r="AL3172" s="51">
        <f t="shared" si="623"/>
        <v>0</v>
      </c>
      <c r="AM3172" s="51">
        <f t="shared" si="624"/>
        <v>0</v>
      </c>
      <c r="AN3172" s="51">
        <f t="shared" si="625"/>
        <v>0</v>
      </c>
    </row>
    <row r="3173" spans="1:40" x14ac:dyDescent="0.25">
      <c r="A3173" s="17"/>
      <c r="B3173" s="17"/>
      <c r="C3173" s="35"/>
      <c r="D3173" s="17"/>
      <c r="E3173" s="17"/>
      <c r="F3173" s="17"/>
      <c r="G3173" s="62">
        <f t="shared" si="626"/>
        <v>0</v>
      </c>
      <c r="H3173" s="17"/>
      <c r="I3173" s="17"/>
      <c r="J3173" s="17"/>
      <c r="K3173" s="17"/>
      <c r="L3173" s="17"/>
      <c r="M3173" s="17"/>
      <c r="N3173" s="17"/>
      <c r="O3173" s="17"/>
      <c r="P3173" s="115"/>
      <c r="Q3173" s="62">
        <f>IF(C3173&gt;A_Stammdaten!$B$12,0,SUM(G3173,H3173,J3173,K3173,M3173,N3173)-SUM(I3173,L3173,O3173,P3173))</f>
        <v>0</v>
      </c>
      <c r="R3173" s="17"/>
      <c r="S3173" s="17"/>
      <c r="T3173" s="17"/>
      <c r="U3173" s="62">
        <f t="shared" si="618"/>
        <v>0</v>
      </c>
      <c r="V3173" s="63">
        <f>IF(ISBLANK($B3173),0,VLOOKUP($B3173,Listen!$A$2:$C$45,2,FALSE))</f>
        <v>0</v>
      </c>
      <c r="W3173" s="63">
        <f>IF(ISBLANK($B3173),0,VLOOKUP($B3173,Listen!$A$2:$C$45,3,FALSE))</f>
        <v>0</v>
      </c>
      <c r="X3173" s="49">
        <f t="shared" si="617"/>
        <v>0</v>
      </c>
      <c r="Y3173" s="49">
        <f t="shared" si="627"/>
        <v>0</v>
      </c>
      <c r="Z3173" s="49">
        <f t="shared" si="627"/>
        <v>0</v>
      </c>
      <c r="AA3173" s="49">
        <f t="shared" si="627"/>
        <v>0</v>
      </c>
      <c r="AB3173" s="49">
        <f t="shared" si="627"/>
        <v>0</v>
      </c>
      <c r="AC3173" s="49">
        <f t="shared" si="627"/>
        <v>0</v>
      </c>
      <c r="AD3173" s="49">
        <f t="shared" si="627"/>
        <v>0</v>
      </c>
      <c r="AE3173" s="51">
        <f t="shared" si="628"/>
        <v>0</v>
      </c>
      <c r="AF3173" s="51">
        <f>IF(C3173=A_Stammdaten!$B$12,D_SAV!$U3173-D_SAV!$AG3173,HLOOKUP(A_Stammdaten!$B$12-1,$AH$4:$AN$4004,ROW(C3173)-3,FALSE)-$AG3173)</f>
        <v>0</v>
      </c>
      <c r="AG3173" s="51">
        <f>HLOOKUP(A_Stammdaten!$B$12,$AH$4:$AN$4004,ROW(C3173)-3,FALSE)</f>
        <v>0</v>
      </c>
      <c r="AH3173" s="51">
        <f t="shared" si="619"/>
        <v>0</v>
      </c>
      <c r="AI3173" s="51">
        <f t="shared" si="620"/>
        <v>0</v>
      </c>
      <c r="AJ3173" s="51">
        <f t="shared" si="621"/>
        <v>0</v>
      </c>
      <c r="AK3173" s="51">
        <f t="shared" si="622"/>
        <v>0</v>
      </c>
      <c r="AL3173" s="51">
        <f t="shared" si="623"/>
        <v>0</v>
      </c>
      <c r="AM3173" s="51">
        <f t="shared" si="624"/>
        <v>0</v>
      </c>
      <c r="AN3173" s="51">
        <f t="shared" si="625"/>
        <v>0</v>
      </c>
    </row>
    <row r="3174" spans="1:40" x14ac:dyDescent="0.25">
      <c r="A3174" s="17"/>
      <c r="B3174" s="17"/>
      <c r="C3174" s="35"/>
      <c r="D3174" s="17"/>
      <c r="E3174" s="17"/>
      <c r="F3174" s="17"/>
      <c r="G3174" s="62">
        <f t="shared" si="626"/>
        <v>0</v>
      </c>
      <c r="H3174" s="17"/>
      <c r="I3174" s="17"/>
      <c r="J3174" s="17"/>
      <c r="K3174" s="17"/>
      <c r="L3174" s="17"/>
      <c r="M3174" s="17"/>
      <c r="N3174" s="17"/>
      <c r="O3174" s="17"/>
      <c r="P3174" s="115"/>
      <c r="Q3174" s="62">
        <f>IF(C3174&gt;A_Stammdaten!$B$12,0,SUM(G3174,H3174,J3174,K3174,M3174,N3174)-SUM(I3174,L3174,O3174,P3174))</f>
        <v>0</v>
      </c>
      <c r="R3174" s="17"/>
      <c r="S3174" s="17"/>
      <c r="T3174" s="17"/>
      <c r="U3174" s="62">
        <f t="shared" si="618"/>
        <v>0</v>
      </c>
      <c r="V3174" s="63">
        <f>IF(ISBLANK($B3174),0,VLOOKUP($B3174,Listen!$A$2:$C$45,2,FALSE))</f>
        <v>0</v>
      </c>
      <c r="W3174" s="63">
        <f>IF(ISBLANK($B3174),0,VLOOKUP($B3174,Listen!$A$2:$C$45,3,FALSE))</f>
        <v>0</v>
      </c>
      <c r="X3174" s="49">
        <f t="shared" si="617"/>
        <v>0</v>
      </c>
      <c r="Y3174" s="49">
        <f t="shared" si="627"/>
        <v>0</v>
      </c>
      <c r="Z3174" s="49">
        <f t="shared" si="627"/>
        <v>0</v>
      </c>
      <c r="AA3174" s="49">
        <f t="shared" si="627"/>
        <v>0</v>
      </c>
      <c r="AB3174" s="49">
        <f t="shared" si="627"/>
        <v>0</v>
      </c>
      <c r="AC3174" s="49">
        <f t="shared" si="627"/>
        <v>0</v>
      </c>
      <c r="AD3174" s="49">
        <f t="shared" si="627"/>
        <v>0</v>
      </c>
      <c r="AE3174" s="51">
        <f t="shared" si="628"/>
        <v>0</v>
      </c>
      <c r="AF3174" s="51">
        <f>IF(C3174=A_Stammdaten!$B$12,D_SAV!$U3174-D_SAV!$AG3174,HLOOKUP(A_Stammdaten!$B$12-1,$AH$4:$AN$4004,ROW(C3174)-3,FALSE)-$AG3174)</f>
        <v>0</v>
      </c>
      <c r="AG3174" s="51">
        <f>HLOOKUP(A_Stammdaten!$B$12,$AH$4:$AN$4004,ROW(C3174)-3,FALSE)</f>
        <v>0</v>
      </c>
      <c r="AH3174" s="51">
        <f t="shared" si="619"/>
        <v>0</v>
      </c>
      <c r="AI3174" s="51">
        <f t="shared" si="620"/>
        <v>0</v>
      </c>
      <c r="AJ3174" s="51">
        <f t="shared" si="621"/>
        <v>0</v>
      </c>
      <c r="AK3174" s="51">
        <f t="shared" si="622"/>
        <v>0</v>
      </c>
      <c r="AL3174" s="51">
        <f t="shared" si="623"/>
        <v>0</v>
      </c>
      <c r="AM3174" s="51">
        <f t="shared" si="624"/>
        <v>0</v>
      </c>
      <c r="AN3174" s="51">
        <f t="shared" si="625"/>
        <v>0</v>
      </c>
    </row>
    <row r="3175" spans="1:40" x14ac:dyDescent="0.25">
      <c r="A3175" s="17"/>
      <c r="B3175" s="17"/>
      <c r="C3175" s="35"/>
      <c r="D3175" s="17"/>
      <c r="E3175" s="17"/>
      <c r="F3175" s="17"/>
      <c r="G3175" s="62">
        <f t="shared" si="626"/>
        <v>0</v>
      </c>
      <c r="H3175" s="17"/>
      <c r="I3175" s="17"/>
      <c r="J3175" s="17"/>
      <c r="K3175" s="17"/>
      <c r="L3175" s="17"/>
      <c r="M3175" s="17"/>
      <c r="N3175" s="17"/>
      <c r="O3175" s="17"/>
      <c r="P3175" s="115"/>
      <c r="Q3175" s="62">
        <f>IF(C3175&gt;A_Stammdaten!$B$12,0,SUM(G3175,H3175,J3175,K3175,M3175,N3175)-SUM(I3175,L3175,O3175,P3175))</f>
        <v>0</v>
      </c>
      <c r="R3175" s="17"/>
      <c r="S3175" s="17"/>
      <c r="T3175" s="17"/>
      <c r="U3175" s="62">
        <f t="shared" si="618"/>
        <v>0</v>
      </c>
      <c r="V3175" s="63">
        <f>IF(ISBLANK($B3175),0,VLOOKUP($B3175,Listen!$A$2:$C$45,2,FALSE))</f>
        <v>0</v>
      </c>
      <c r="W3175" s="63">
        <f>IF(ISBLANK($B3175),0,VLOOKUP($B3175,Listen!$A$2:$C$45,3,FALSE))</f>
        <v>0</v>
      </c>
      <c r="X3175" s="49">
        <f t="shared" si="617"/>
        <v>0</v>
      </c>
      <c r="Y3175" s="49">
        <f t="shared" si="627"/>
        <v>0</v>
      </c>
      <c r="Z3175" s="49">
        <f t="shared" si="627"/>
        <v>0</v>
      </c>
      <c r="AA3175" s="49">
        <f t="shared" si="627"/>
        <v>0</v>
      </c>
      <c r="AB3175" s="49">
        <f t="shared" si="627"/>
        <v>0</v>
      </c>
      <c r="AC3175" s="49">
        <f t="shared" si="627"/>
        <v>0</v>
      </c>
      <c r="AD3175" s="49">
        <f t="shared" si="627"/>
        <v>0</v>
      </c>
      <c r="AE3175" s="51">
        <f t="shared" si="628"/>
        <v>0</v>
      </c>
      <c r="AF3175" s="51">
        <f>IF(C3175=A_Stammdaten!$B$12,D_SAV!$U3175-D_SAV!$AG3175,HLOOKUP(A_Stammdaten!$B$12-1,$AH$4:$AN$4004,ROW(C3175)-3,FALSE)-$AG3175)</f>
        <v>0</v>
      </c>
      <c r="AG3175" s="51">
        <f>HLOOKUP(A_Stammdaten!$B$12,$AH$4:$AN$4004,ROW(C3175)-3,FALSE)</f>
        <v>0</v>
      </c>
      <c r="AH3175" s="51">
        <f t="shared" si="619"/>
        <v>0</v>
      </c>
      <c r="AI3175" s="51">
        <f t="shared" si="620"/>
        <v>0</v>
      </c>
      <c r="AJ3175" s="51">
        <f t="shared" si="621"/>
        <v>0</v>
      </c>
      <c r="AK3175" s="51">
        <f t="shared" si="622"/>
        <v>0</v>
      </c>
      <c r="AL3175" s="51">
        <f t="shared" si="623"/>
        <v>0</v>
      </c>
      <c r="AM3175" s="51">
        <f t="shared" si="624"/>
        <v>0</v>
      </c>
      <c r="AN3175" s="51">
        <f t="shared" si="625"/>
        <v>0</v>
      </c>
    </row>
    <row r="3176" spans="1:40" x14ac:dyDescent="0.25">
      <c r="A3176" s="17"/>
      <c r="B3176" s="17"/>
      <c r="C3176" s="35"/>
      <c r="D3176" s="17"/>
      <c r="E3176" s="17"/>
      <c r="F3176" s="17"/>
      <c r="G3176" s="62">
        <f t="shared" si="626"/>
        <v>0</v>
      </c>
      <c r="H3176" s="17"/>
      <c r="I3176" s="17"/>
      <c r="J3176" s="17"/>
      <c r="K3176" s="17"/>
      <c r="L3176" s="17"/>
      <c r="M3176" s="17"/>
      <c r="N3176" s="17"/>
      <c r="O3176" s="17"/>
      <c r="P3176" s="115"/>
      <c r="Q3176" s="62">
        <f>IF(C3176&gt;A_Stammdaten!$B$12,0,SUM(G3176,H3176,J3176,K3176,M3176,N3176)-SUM(I3176,L3176,O3176,P3176))</f>
        <v>0</v>
      </c>
      <c r="R3176" s="17"/>
      <c r="S3176" s="17"/>
      <c r="T3176" s="17"/>
      <c r="U3176" s="62">
        <f t="shared" si="618"/>
        <v>0</v>
      </c>
      <c r="V3176" s="63">
        <f>IF(ISBLANK($B3176),0,VLOOKUP($B3176,Listen!$A$2:$C$45,2,FALSE))</f>
        <v>0</v>
      </c>
      <c r="W3176" s="63">
        <f>IF(ISBLANK($B3176),0,VLOOKUP($B3176,Listen!$A$2:$C$45,3,FALSE))</f>
        <v>0</v>
      </c>
      <c r="X3176" s="49">
        <f t="shared" si="617"/>
        <v>0</v>
      </c>
      <c r="Y3176" s="49">
        <f t="shared" si="627"/>
        <v>0</v>
      </c>
      <c r="Z3176" s="49">
        <f t="shared" si="627"/>
        <v>0</v>
      </c>
      <c r="AA3176" s="49">
        <f t="shared" si="627"/>
        <v>0</v>
      </c>
      <c r="AB3176" s="49">
        <f t="shared" si="627"/>
        <v>0</v>
      </c>
      <c r="AC3176" s="49">
        <f t="shared" si="627"/>
        <v>0</v>
      </c>
      <c r="AD3176" s="49">
        <f t="shared" si="627"/>
        <v>0</v>
      </c>
      <c r="AE3176" s="51">
        <f t="shared" si="628"/>
        <v>0</v>
      </c>
      <c r="AF3176" s="51">
        <f>IF(C3176=A_Stammdaten!$B$12,D_SAV!$U3176-D_SAV!$AG3176,HLOOKUP(A_Stammdaten!$B$12-1,$AH$4:$AN$4004,ROW(C3176)-3,FALSE)-$AG3176)</f>
        <v>0</v>
      </c>
      <c r="AG3176" s="51">
        <f>HLOOKUP(A_Stammdaten!$B$12,$AH$4:$AN$4004,ROW(C3176)-3,FALSE)</f>
        <v>0</v>
      </c>
      <c r="AH3176" s="51">
        <f t="shared" si="619"/>
        <v>0</v>
      </c>
      <c r="AI3176" s="51">
        <f t="shared" si="620"/>
        <v>0</v>
      </c>
      <c r="AJ3176" s="51">
        <f t="shared" si="621"/>
        <v>0</v>
      </c>
      <c r="AK3176" s="51">
        <f t="shared" si="622"/>
        <v>0</v>
      </c>
      <c r="AL3176" s="51">
        <f t="shared" si="623"/>
        <v>0</v>
      </c>
      <c r="AM3176" s="51">
        <f t="shared" si="624"/>
        <v>0</v>
      </c>
      <c r="AN3176" s="51">
        <f t="shared" si="625"/>
        <v>0</v>
      </c>
    </row>
    <row r="3177" spans="1:40" x14ac:dyDescent="0.25">
      <c r="A3177" s="17"/>
      <c r="B3177" s="17"/>
      <c r="C3177" s="35"/>
      <c r="D3177" s="17"/>
      <c r="E3177" s="17"/>
      <c r="F3177" s="17"/>
      <c r="G3177" s="62">
        <f t="shared" si="626"/>
        <v>0</v>
      </c>
      <c r="H3177" s="17"/>
      <c r="I3177" s="17"/>
      <c r="J3177" s="17"/>
      <c r="K3177" s="17"/>
      <c r="L3177" s="17"/>
      <c r="M3177" s="17"/>
      <c r="N3177" s="17"/>
      <c r="O3177" s="17"/>
      <c r="P3177" s="115"/>
      <c r="Q3177" s="62">
        <f>IF(C3177&gt;A_Stammdaten!$B$12,0,SUM(G3177,H3177,J3177,K3177,M3177,N3177)-SUM(I3177,L3177,O3177,P3177))</f>
        <v>0</v>
      </c>
      <c r="R3177" s="17"/>
      <c r="S3177" s="17"/>
      <c r="T3177" s="17"/>
      <c r="U3177" s="62">
        <f t="shared" si="618"/>
        <v>0</v>
      </c>
      <c r="V3177" s="63">
        <f>IF(ISBLANK($B3177),0,VLOOKUP($B3177,Listen!$A$2:$C$45,2,FALSE))</f>
        <v>0</v>
      </c>
      <c r="W3177" s="63">
        <f>IF(ISBLANK($B3177),0,VLOOKUP($B3177,Listen!$A$2:$C$45,3,FALSE))</f>
        <v>0</v>
      </c>
      <c r="X3177" s="49">
        <f t="shared" si="617"/>
        <v>0</v>
      </c>
      <c r="Y3177" s="49">
        <f t="shared" si="627"/>
        <v>0</v>
      </c>
      <c r="Z3177" s="49">
        <f t="shared" si="627"/>
        <v>0</v>
      </c>
      <c r="AA3177" s="49">
        <f t="shared" si="627"/>
        <v>0</v>
      </c>
      <c r="AB3177" s="49">
        <f t="shared" si="627"/>
        <v>0</v>
      </c>
      <c r="AC3177" s="49">
        <f t="shared" si="627"/>
        <v>0</v>
      </c>
      <c r="AD3177" s="49">
        <f t="shared" si="627"/>
        <v>0</v>
      </c>
      <c r="AE3177" s="51">
        <f t="shared" si="628"/>
        <v>0</v>
      </c>
      <c r="AF3177" s="51">
        <f>IF(C3177=A_Stammdaten!$B$12,D_SAV!$U3177-D_SAV!$AG3177,HLOOKUP(A_Stammdaten!$B$12-1,$AH$4:$AN$4004,ROW(C3177)-3,FALSE)-$AG3177)</f>
        <v>0</v>
      </c>
      <c r="AG3177" s="51">
        <f>HLOOKUP(A_Stammdaten!$B$12,$AH$4:$AN$4004,ROW(C3177)-3,FALSE)</f>
        <v>0</v>
      </c>
      <c r="AH3177" s="51">
        <f t="shared" si="619"/>
        <v>0</v>
      </c>
      <c r="AI3177" s="51">
        <f t="shared" si="620"/>
        <v>0</v>
      </c>
      <c r="AJ3177" s="51">
        <f t="shared" si="621"/>
        <v>0</v>
      </c>
      <c r="AK3177" s="51">
        <f t="shared" si="622"/>
        <v>0</v>
      </c>
      <c r="AL3177" s="51">
        <f t="shared" si="623"/>
        <v>0</v>
      </c>
      <c r="AM3177" s="51">
        <f t="shared" si="624"/>
        <v>0</v>
      </c>
      <c r="AN3177" s="51">
        <f t="shared" si="625"/>
        <v>0</v>
      </c>
    </row>
    <row r="3178" spans="1:40" x14ac:dyDescent="0.25">
      <c r="A3178" s="17"/>
      <c r="B3178" s="17"/>
      <c r="C3178" s="35"/>
      <c r="D3178" s="17"/>
      <c r="E3178" s="17"/>
      <c r="F3178" s="17"/>
      <c r="G3178" s="62">
        <f t="shared" si="626"/>
        <v>0</v>
      </c>
      <c r="H3178" s="17"/>
      <c r="I3178" s="17"/>
      <c r="J3178" s="17"/>
      <c r="K3178" s="17"/>
      <c r="L3178" s="17"/>
      <c r="M3178" s="17"/>
      <c r="N3178" s="17"/>
      <c r="O3178" s="17"/>
      <c r="P3178" s="115"/>
      <c r="Q3178" s="62">
        <f>IF(C3178&gt;A_Stammdaten!$B$12,0,SUM(G3178,H3178,J3178,K3178,M3178,N3178)-SUM(I3178,L3178,O3178,P3178))</f>
        <v>0</v>
      </c>
      <c r="R3178" s="17"/>
      <c r="S3178" s="17"/>
      <c r="T3178" s="17"/>
      <c r="U3178" s="62">
        <f t="shared" si="618"/>
        <v>0</v>
      </c>
      <c r="V3178" s="63">
        <f>IF(ISBLANK($B3178),0,VLOOKUP($B3178,Listen!$A$2:$C$45,2,FALSE))</f>
        <v>0</v>
      </c>
      <c r="W3178" s="63">
        <f>IF(ISBLANK($B3178),0,VLOOKUP($B3178,Listen!$A$2:$C$45,3,FALSE))</f>
        <v>0</v>
      </c>
      <c r="X3178" s="49">
        <f t="shared" si="617"/>
        <v>0</v>
      </c>
      <c r="Y3178" s="49">
        <f t="shared" si="627"/>
        <v>0</v>
      </c>
      <c r="Z3178" s="49">
        <f t="shared" si="627"/>
        <v>0</v>
      </c>
      <c r="AA3178" s="49">
        <f t="shared" si="627"/>
        <v>0</v>
      </c>
      <c r="AB3178" s="49">
        <f t="shared" si="627"/>
        <v>0</v>
      </c>
      <c r="AC3178" s="49">
        <f t="shared" si="627"/>
        <v>0</v>
      </c>
      <c r="AD3178" s="49">
        <f t="shared" si="627"/>
        <v>0</v>
      </c>
      <c r="AE3178" s="51">
        <f t="shared" si="628"/>
        <v>0</v>
      </c>
      <c r="AF3178" s="51">
        <f>IF(C3178=A_Stammdaten!$B$12,D_SAV!$U3178-D_SAV!$AG3178,HLOOKUP(A_Stammdaten!$B$12-1,$AH$4:$AN$4004,ROW(C3178)-3,FALSE)-$AG3178)</f>
        <v>0</v>
      </c>
      <c r="AG3178" s="51">
        <f>HLOOKUP(A_Stammdaten!$B$12,$AH$4:$AN$4004,ROW(C3178)-3,FALSE)</f>
        <v>0</v>
      </c>
      <c r="AH3178" s="51">
        <f t="shared" si="619"/>
        <v>0</v>
      </c>
      <c r="AI3178" s="51">
        <f t="shared" si="620"/>
        <v>0</v>
      </c>
      <c r="AJ3178" s="51">
        <f t="shared" si="621"/>
        <v>0</v>
      </c>
      <c r="AK3178" s="51">
        <f t="shared" si="622"/>
        <v>0</v>
      </c>
      <c r="AL3178" s="51">
        <f t="shared" si="623"/>
        <v>0</v>
      </c>
      <c r="AM3178" s="51">
        <f t="shared" si="624"/>
        <v>0</v>
      </c>
      <c r="AN3178" s="51">
        <f t="shared" si="625"/>
        <v>0</v>
      </c>
    </row>
    <row r="3179" spans="1:40" x14ac:dyDescent="0.25">
      <c r="A3179" s="17"/>
      <c r="B3179" s="17"/>
      <c r="C3179" s="35"/>
      <c r="D3179" s="17"/>
      <c r="E3179" s="17"/>
      <c r="F3179" s="17"/>
      <c r="G3179" s="62">
        <f t="shared" si="626"/>
        <v>0</v>
      </c>
      <c r="H3179" s="17"/>
      <c r="I3179" s="17"/>
      <c r="J3179" s="17"/>
      <c r="K3179" s="17"/>
      <c r="L3179" s="17"/>
      <c r="M3179" s="17"/>
      <c r="N3179" s="17"/>
      <c r="O3179" s="17"/>
      <c r="P3179" s="115"/>
      <c r="Q3179" s="62">
        <f>IF(C3179&gt;A_Stammdaten!$B$12,0,SUM(G3179,H3179,J3179,K3179,M3179,N3179)-SUM(I3179,L3179,O3179,P3179))</f>
        <v>0</v>
      </c>
      <c r="R3179" s="17"/>
      <c r="S3179" s="17"/>
      <c r="T3179" s="17"/>
      <c r="U3179" s="62">
        <f t="shared" si="618"/>
        <v>0</v>
      </c>
      <c r="V3179" s="63">
        <f>IF(ISBLANK($B3179),0,VLOOKUP($B3179,Listen!$A$2:$C$45,2,FALSE))</f>
        <v>0</v>
      </c>
      <c r="W3179" s="63">
        <f>IF(ISBLANK($B3179),0,VLOOKUP($B3179,Listen!$A$2:$C$45,3,FALSE))</f>
        <v>0</v>
      </c>
      <c r="X3179" s="49">
        <f t="shared" si="617"/>
        <v>0</v>
      </c>
      <c r="Y3179" s="49">
        <f t="shared" si="627"/>
        <v>0</v>
      </c>
      <c r="Z3179" s="49">
        <f t="shared" si="627"/>
        <v>0</v>
      </c>
      <c r="AA3179" s="49">
        <f t="shared" si="627"/>
        <v>0</v>
      </c>
      <c r="AB3179" s="49">
        <f t="shared" si="627"/>
        <v>0</v>
      </c>
      <c r="AC3179" s="49">
        <f t="shared" si="627"/>
        <v>0</v>
      </c>
      <c r="AD3179" s="49">
        <f t="shared" si="627"/>
        <v>0</v>
      </c>
      <c r="AE3179" s="51">
        <f t="shared" si="628"/>
        <v>0</v>
      </c>
      <c r="AF3179" s="51">
        <f>IF(C3179=A_Stammdaten!$B$12,D_SAV!$U3179-D_SAV!$AG3179,HLOOKUP(A_Stammdaten!$B$12-1,$AH$4:$AN$4004,ROW(C3179)-3,FALSE)-$AG3179)</f>
        <v>0</v>
      </c>
      <c r="AG3179" s="51">
        <f>HLOOKUP(A_Stammdaten!$B$12,$AH$4:$AN$4004,ROW(C3179)-3,FALSE)</f>
        <v>0</v>
      </c>
      <c r="AH3179" s="51">
        <f t="shared" si="619"/>
        <v>0</v>
      </c>
      <c r="AI3179" s="51">
        <f t="shared" si="620"/>
        <v>0</v>
      </c>
      <c r="AJ3179" s="51">
        <f t="shared" si="621"/>
        <v>0</v>
      </c>
      <c r="AK3179" s="51">
        <f t="shared" si="622"/>
        <v>0</v>
      </c>
      <c r="AL3179" s="51">
        <f t="shared" si="623"/>
        <v>0</v>
      </c>
      <c r="AM3179" s="51">
        <f t="shared" si="624"/>
        <v>0</v>
      </c>
      <c r="AN3179" s="51">
        <f t="shared" si="625"/>
        <v>0</v>
      </c>
    </row>
    <row r="3180" spans="1:40" x14ac:dyDescent="0.25">
      <c r="A3180" s="17"/>
      <c r="B3180" s="17"/>
      <c r="C3180" s="35"/>
      <c r="D3180" s="17"/>
      <c r="E3180" s="17"/>
      <c r="F3180" s="17"/>
      <c r="G3180" s="62">
        <f t="shared" si="626"/>
        <v>0</v>
      </c>
      <c r="H3180" s="17"/>
      <c r="I3180" s="17"/>
      <c r="J3180" s="17"/>
      <c r="K3180" s="17"/>
      <c r="L3180" s="17"/>
      <c r="M3180" s="17"/>
      <c r="N3180" s="17"/>
      <c r="O3180" s="17"/>
      <c r="P3180" s="115"/>
      <c r="Q3180" s="62">
        <f>IF(C3180&gt;A_Stammdaten!$B$12,0,SUM(G3180,H3180,J3180,K3180,M3180,N3180)-SUM(I3180,L3180,O3180,P3180))</f>
        <v>0</v>
      </c>
      <c r="R3180" s="17"/>
      <c r="S3180" s="17"/>
      <c r="T3180" s="17"/>
      <c r="U3180" s="62">
        <f t="shared" si="618"/>
        <v>0</v>
      </c>
      <c r="V3180" s="63">
        <f>IF(ISBLANK($B3180),0,VLOOKUP($B3180,Listen!$A$2:$C$45,2,FALSE))</f>
        <v>0</v>
      </c>
      <c r="W3180" s="63">
        <f>IF(ISBLANK($B3180),0,VLOOKUP($B3180,Listen!$A$2:$C$45,3,FALSE))</f>
        <v>0</v>
      </c>
      <c r="X3180" s="49">
        <f t="shared" si="617"/>
        <v>0</v>
      </c>
      <c r="Y3180" s="49">
        <f t="shared" si="627"/>
        <v>0</v>
      </c>
      <c r="Z3180" s="49">
        <f t="shared" si="627"/>
        <v>0</v>
      </c>
      <c r="AA3180" s="49">
        <f t="shared" si="627"/>
        <v>0</v>
      </c>
      <c r="AB3180" s="49">
        <f t="shared" si="627"/>
        <v>0</v>
      </c>
      <c r="AC3180" s="49">
        <f t="shared" si="627"/>
        <v>0</v>
      </c>
      <c r="AD3180" s="49">
        <f t="shared" si="627"/>
        <v>0</v>
      </c>
      <c r="AE3180" s="51">
        <f t="shared" si="628"/>
        <v>0</v>
      </c>
      <c r="AF3180" s="51">
        <f>IF(C3180=A_Stammdaten!$B$12,D_SAV!$U3180-D_SAV!$AG3180,HLOOKUP(A_Stammdaten!$B$12-1,$AH$4:$AN$4004,ROW(C3180)-3,FALSE)-$AG3180)</f>
        <v>0</v>
      </c>
      <c r="AG3180" s="51">
        <f>HLOOKUP(A_Stammdaten!$B$12,$AH$4:$AN$4004,ROW(C3180)-3,FALSE)</f>
        <v>0</v>
      </c>
      <c r="AH3180" s="51">
        <f t="shared" si="619"/>
        <v>0</v>
      </c>
      <c r="AI3180" s="51">
        <f t="shared" si="620"/>
        <v>0</v>
      </c>
      <c r="AJ3180" s="51">
        <f t="shared" si="621"/>
        <v>0</v>
      </c>
      <c r="AK3180" s="51">
        <f t="shared" si="622"/>
        <v>0</v>
      </c>
      <c r="AL3180" s="51">
        <f t="shared" si="623"/>
        <v>0</v>
      </c>
      <c r="AM3180" s="51">
        <f t="shared" si="624"/>
        <v>0</v>
      </c>
      <c r="AN3180" s="51">
        <f t="shared" si="625"/>
        <v>0</v>
      </c>
    </row>
    <row r="3181" spans="1:40" x14ac:dyDescent="0.25">
      <c r="A3181" s="17"/>
      <c r="B3181" s="17"/>
      <c r="C3181" s="35"/>
      <c r="D3181" s="17"/>
      <c r="E3181" s="17"/>
      <c r="F3181" s="17"/>
      <c r="G3181" s="62">
        <f t="shared" si="626"/>
        <v>0</v>
      </c>
      <c r="H3181" s="17"/>
      <c r="I3181" s="17"/>
      <c r="J3181" s="17"/>
      <c r="K3181" s="17"/>
      <c r="L3181" s="17"/>
      <c r="M3181" s="17"/>
      <c r="N3181" s="17"/>
      <c r="O3181" s="17"/>
      <c r="P3181" s="115"/>
      <c r="Q3181" s="62">
        <f>IF(C3181&gt;A_Stammdaten!$B$12,0,SUM(G3181,H3181,J3181,K3181,M3181,N3181)-SUM(I3181,L3181,O3181,P3181))</f>
        <v>0</v>
      </c>
      <c r="R3181" s="17"/>
      <c r="S3181" s="17"/>
      <c r="T3181" s="17"/>
      <c r="U3181" s="62">
        <f t="shared" si="618"/>
        <v>0</v>
      </c>
      <c r="V3181" s="63">
        <f>IF(ISBLANK($B3181),0,VLOOKUP($B3181,Listen!$A$2:$C$45,2,FALSE))</f>
        <v>0</v>
      </c>
      <c r="W3181" s="63">
        <f>IF(ISBLANK($B3181),0,VLOOKUP($B3181,Listen!$A$2:$C$45,3,FALSE))</f>
        <v>0</v>
      </c>
      <c r="X3181" s="49">
        <f t="shared" si="617"/>
        <v>0</v>
      </c>
      <c r="Y3181" s="49">
        <f t="shared" si="627"/>
        <v>0</v>
      </c>
      <c r="Z3181" s="49">
        <f t="shared" si="627"/>
        <v>0</v>
      </c>
      <c r="AA3181" s="49">
        <f t="shared" si="627"/>
        <v>0</v>
      </c>
      <c r="AB3181" s="49">
        <f t="shared" si="627"/>
        <v>0</v>
      </c>
      <c r="AC3181" s="49">
        <f t="shared" si="627"/>
        <v>0</v>
      </c>
      <c r="AD3181" s="49">
        <f t="shared" si="627"/>
        <v>0</v>
      </c>
      <c r="AE3181" s="51">
        <f t="shared" si="628"/>
        <v>0</v>
      </c>
      <c r="AF3181" s="51">
        <f>IF(C3181=A_Stammdaten!$B$12,D_SAV!$U3181-D_SAV!$AG3181,HLOOKUP(A_Stammdaten!$B$12-1,$AH$4:$AN$4004,ROW(C3181)-3,FALSE)-$AG3181)</f>
        <v>0</v>
      </c>
      <c r="AG3181" s="51">
        <f>HLOOKUP(A_Stammdaten!$B$12,$AH$4:$AN$4004,ROW(C3181)-3,FALSE)</f>
        <v>0</v>
      </c>
      <c r="AH3181" s="51">
        <f t="shared" si="619"/>
        <v>0</v>
      </c>
      <c r="AI3181" s="51">
        <f t="shared" si="620"/>
        <v>0</v>
      </c>
      <c r="AJ3181" s="51">
        <f t="shared" si="621"/>
        <v>0</v>
      </c>
      <c r="AK3181" s="51">
        <f t="shared" si="622"/>
        <v>0</v>
      </c>
      <c r="AL3181" s="51">
        <f t="shared" si="623"/>
        <v>0</v>
      </c>
      <c r="AM3181" s="51">
        <f t="shared" si="624"/>
        <v>0</v>
      </c>
      <c r="AN3181" s="51">
        <f t="shared" si="625"/>
        <v>0</v>
      </c>
    </row>
    <row r="3182" spans="1:40" x14ac:dyDescent="0.25">
      <c r="A3182" s="17"/>
      <c r="B3182" s="17"/>
      <c r="C3182" s="35"/>
      <c r="D3182" s="17"/>
      <c r="E3182" s="17"/>
      <c r="F3182" s="17"/>
      <c r="G3182" s="62">
        <f t="shared" si="626"/>
        <v>0</v>
      </c>
      <c r="H3182" s="17"/>
      <c r="I3182" s="17"/>
      <c r="J3182" s="17"/>
      <c r="K3182" s="17"/>
      <c r="L3182" s="17"/>
      <c r="M3182" s="17"/>
      <c r="N3182" s="17"/>
      <c r="O3182" s="17"/>
      <c r="P3182" s="115"/>
      <c r="Q3182" s="62">
        <f>IF(C3182&gt;A_Stammdaten!$B$12,0,SUM(G3182,H3182,J3182,K3182,M3182,N3182)-SUM(I3182,L3182,O3182,P3182))</f>
        <v>0</v>
      </c>
      <c r="R3182" s="17"/>
      <c r="S3182" s="17"/>
      <c r="T3182" s="17"/>
      <c r="U3182" s="62">
        <f t="shared" si="618"/>
        <v>0</v>
      </c>
      <c r="V3182" s="63">
        <f>IF(ISBLANK($B3182),0,VLOOKUP($B3182,Listen!$A$2:$C$45,2,FALSE))</f>
        <v>0</v>
      </c>
      <c r="W3182" s="63">
        <f>IF(ISBLANK($B3182),0,VLOOKUP($B3182,Listen!$A$2:$C$45,3,FALSE))</f>
        <v>0</v>
      </c>
      <c r="X3182" s="49">
        <f t="shared" si="617"/>
        <v>0</v>
      </c>
      <c r="Y3182" s="49">
        <f t="shared" si="627"/>
        <v>0</v>
      </c>
      <c r="Z3182" s="49">
        <f t="shared" si="627"/>
        <v>0</v>
      </c>
      <c r="AA3182" s="49">
        <f t="shared" si="627"/>
        <v>0</v>
      </c>
      <c r="AB3182" s="49">
        <f t="shared" si="627"/>
        <v>0</v>
      </c>
      <c r="AC3182" s="49">
        <f t="shared" si="627"/>
        <v>0</v>
      </c>
      <c r="AD3182" s="49">
        <f t="shared" si="627"/>
        <v>0</v>
      </c>
      <c r="AE3182" s="51">
        <f t="shared" si="628"/>
        <v>0</v>
      </c>
      <c r="AF3182" s="51">
        <f>IF(C3182=A_Stammdaten!$B$12,D_SAV!$U3182-D_SAV!$AG3182,HLOOKUP(A_Stammdaten!$B$12-1,$AH$4:$AN$4004,ROW(C3182)-3,FALSE)-$AG3182)</f>
        <v>0</v>
      </c>
      <c r="AG3182" s="51">
        <f>HLOOKUP(A_Stammdaten!$B$12,$AH$4:$AN$4004,ROW(C3182)-3,FALSE)</f>
        <v>0</v>
      </c>
      <c r="AH3182" s="51">
        <f t="shared" si="619"/>
        <v>0</v>
      </c>
      <c r="AI3182" s="51">
        <f t="shared" si="620"/>
        <v>0</v>
      </c>
      <c r="AJ3182" s="51">
        <f t="shared" si="621"/>
        <v>0</v>
      </c>
      <c r="AK3182" s="51">
        <f t="shared" si="622"/>
        <v>0</v>
      </c>
      <c r="AL3182" s="51">
        <f t="shared" si="623"/>
        <v>0</v>
      </c>
      <c r="AM3182" s="51">
        <f t="shared" si="624"/>
        <v>0</v>
      </c>
      <c r="AN3182" s="51">
        <f t="shared" si="625"/>
        <v>0</v>
      </c>
    </row>
    <row r="3183" spans="1:40" x14ac:dyDescent="0.25">
      <c r="A3183" s="17"/>
      <c r="B3183" s="17"/>
      <c r="C3183" s="35"/>
      <c r="D3183" s="17"/>
      <c r="E3183" s="17"/>
      <c r="F3183" s="17"/>
      <c r="G3183" s="62">
        <f t="shared" si="626"/>
        <v>0</v>
      </c>
      <c r="H3183" s="17"/>
      <c r="I3183" s="17"/>
      <c r="J3183" s="17"/>
      <c r="K3183" s="17"/>
      <c r="L3183" s="17"/>
      <c r="M3183" s="17"/>
      <c r="N3183" s="17"/>
      <c r="O3183" s="17"/>
      <c r="P3183" s="115"/>
      <c r="Q3183" s="62">
        <f>IF(C3183&gt;A_Stammdaten!$B$12,0,SUM(G3183,H3183,J3183,K3183,M3183,N3183)-SUM(I3183,L3183,O3183,P3183))</f>
        <v>0</v>
      </c>
      <c r="R3183" s="17"/>
      <c r="S3183" s="17"/>
      <c r="T3183" s="17"/>
      <c r="U3183" s="62">
        <f t="shared" si="618"/>
        <v>0</v>
      </c>
      <c r="V3183" s="63">
        <f>IF(ISBLANK($B3183),0,VLOOKUP($B3183,Listen!$A$2:$C$45,2,FALSE))</f>
        <v>0</v>
      </c>
      <c r="W3183" s="63">
        <f>IF(ISBLANK($B3183),0,VLOOKUP($B3183,Listen!$A$2:$C$45,3,FALSE))</f>
        <v>0</v>
      </c>
      <c r="X3183" s="49">
        <f t="shared" si="617"/>
        <v>0</v>
      </c>
      <c r="Y3183" s="49">
        <f t="shared" si="627"/>
        <v>0</v>
      </c>
      <c r="Z3183" s="49">
        <f t="shared" si="627"/>
        <v>0</v>
      </c>
      <c r="AA3183" s="49">
        <f t="shared" si="627"/>
        <v>0</v>
      </c>
      <c r="AB3183" s="49">
        <f t="shared" si="627"/>
        <v>0</v>
      </c>
      <c r="AC3183" s="49">
        <f t="shared" si="627"/>
        <v>0</v>
      </c>
      <c r="AD3183" s="49">
        <f t="shared" si="627"/>
        <v>0</v>
      </c>
      <c r="AE3183" s="51">
        <f t="shared" si="628"/>
        <v>0</v>
      </c>
      <c r="AF3183" s="51">
        <f>IF(C3183=A_Stammdaten!$B$12,D_SAV!$U3183-D_SAV!$AG3183,HLOOKUP(A_Stammdaten!$B$12-1,$AH$4:$AN$4004,ROW(C3183)-3,FALSE)-$AG3183)</f>
        <v>0</v>
      </c>
      <c r="AG3183" s="51">
        <f>HLOOKUP(A_Stammdaten!$B$12,$AH$4:$AN$4004,ROW(C3183)-3,FALSE)</f>
        <v>0</v>
      </c>
      <c r="AH3183" s="51">
        <f t="shared" si="619"/>
        <v>0</v>
      </c>
      <c r="AI3183" s="51">
        <f t="shared" si="620"/>
        <v>0</v>
      </c>
      <c r="AJ3183" s="51">
        <f t="shared" si="621"/>
        <v>0</v>
      </c>
      <c r="AK3183" s="51">
        <f t="shared" si="622"/>
        <v>0</v>
      </c>
      <c r="AL3183" s="51">
        <f t="shared" si="623"/>
        <v>0</v>
      </c>
      <c r="AM3183" s="51">
        <f t="shared" si="624"/>
        <v>0</v>
      </c>
      <c r="AN3183" s="51">
        <f t="shared" si="625"/>
        <v>0</v>
      </c>
    </row>
    <row r="3184" spans="1:40" x14ac:dyDescent="0.25">
      <c r="A3184" s="17"/>
      <c r="B3184" s="17"/>
      <c r="C3184" s="35"/>
      <c r="D3184" s="17"/>
      <c r="E3184" s="17"/>
      <c r="F3184" s="17"/>
      <c r="G3184" s="62">
        <f t="shared" si="626"/>
        <v>0</v>
      </c>
      <c r="H3184" s="17"/>
      <c r="I3184" s="17"/>
      <c r="J3184" s="17"/>
      <c r="K3184" s="17"/>
      <c r="L3184" s="17"/>
      <c r="M3184" s="17"/>
      <c r="N3184" s="17"/>
      <c r="O3184" s="17"/>
      <c r="P3184" s="115"/>
      <c r="Q3184" s="62">
        <f>IF(C3184&gt;A_Stammdaten!$B$12,0,SUM(G3184,H3184,J3184,K3184,M3184,N3184)-SUM(I3184,L3184,O3184,P3184))</f>
        <v>0</v>
      </c>
      <c r="R3184" s="17"/>
      <c r="S3184" s="17"/>
      <c r="T3184" s="17"/>
      <c r="U3184" s="62">
        <f t="shared" si="618"/>
        <v>0</v>
      </c>
      <c r="V3184" s="63">
        <f>IF(ISBLANK($B3184),0,VLOOKUP($B3184,Listen!$A$2:$C$45,2,FALSE))</f>
        <v>0</v>
      </c>
      <c r="W3184" s="63">
        <f>IF(ISBLANK($B3184),0,VLOOKUP($B3184,Listen!$A$2:$C$45,3,FALSE))</f>
        <v>0</v>
      </c>
      <c r="X3184" s="49">
        <f t="shared" si="617"/>
        <v>0</v>
      </c>
      <c r="Y3184" s="49">
        <f t="shared" si="627"/>
        <v>0</v>
      </c>
      <c r="Z3184" s="49">
        <f t="shared" si="627"/>
        <v>0</v>
      </c>
      <c r="AA3184" s="49">
        <f t="shared" si="627"/>
        <v>0</v>
      </c>
      <c r="AB3184" s="49">
        <f t="shared" si="627"/>
        <v>0</v>
      </c>
      <c r="AC3184" s="49">
        <f t="shared" si="627"/>
        <v>0</v>
      </c>
      <c r="AD3184" s="49">
        <f t="shared" si="627"/>
        <v>0</v>
      </c>
      <c r="AE3184" s="51">
        <f t="shared" si="628"/>
        <v>0</v>
      </c>
      <c r="AF3184" s="51">
        <f>IF(C3184=A_Stammdaten!$B$12,D_SAV!$U3184-D_SAV!$AG3184,HLOOKUP(A_Stammdaten!$B$12-1,$AH$4:$AN$4004,ROW(C3184)-3,FALSE)-$AG3184)</f>
        <v>0</v>
      </c>
      <c r="AG3184" s="51">
        <f>HLOOKUP(A_Stammdaten!$B$12,$AH$4:$AN$4004,ROW(C3184)-3,FALSE)</f>
        <v>0</v>
      </c>
      <c r="AH3184" s="51">
        <f t="shared" si="619"/>
        <v>0</v>
      </c>
      <c r="AI3184" s="51">
        <f t="shared" si="620"/>
        <v>0</v>
      </c>
      <c r="AJ3184" s="51">
        <f t="shared" si="621"/>
        <v>0</v>
      </c>
      <c r="AK3184" s="51">
        <f t="shared" si="622"/>
        <v>0</v>
      </c>
      <c r="AL3184" s="51">
        <f t="shared" si="623"/>
        <v>0</v>
      </c>
      <c r="AM3184" s="51">
        <f t="shared" si="624"/>
        <v>0</v>
      </c>
      <c r="AN3184" s="51">
        <f t="shared" si="625"/>
        <v>0</v>
      </c>
    </row>
    <row r="3185" spans="1:40" x14ac:dyDescent="0.25">
      <c r="A3185" s="17"/>
      <c r="B3185" s="17"/>
      <c r="C3185" s="35"/>
      <c r="D3185" s="17"/>
      <c r="E3185" s="17"/>
      <c r="F3185" s="17"/>
      <c r="G3185" s="62">
        <f t="shared" si="626"/>
        <v>0</v>
      </c>
      <c r="H3185" s="17"/>
      <c r="I3185" s="17"/>
      <c r="J3185" s="17"/>
      <c r="K3185" s="17"/>
      <c r="L3185" s="17"/>
      <c r="M3185" s="17"/>
      <c r="N3185" s="17"/>
      <c r="O3185" s="17"/>
      <c r="P3185" s="115"/>
      <c r="Q3185" s="62">
        <f>IF(C3185&gt;A_Stammdaten!$B$12,0,SUM(G3185,H3185,J3185,K3185,M3185,N3185)-SUM(I3185,L3185,O3185,P3185))</f>
        <v>0</v>
      </c>
      <c r="R3185" s="17"/>
      <c r="S3185" s="17"/>
      <c r="T3185" s="17"/>
      <c r="U3185" s="62">
        <f t="shared" si="618"/>
        <v>0</v>
      </c>
      <c r="V3185" s="63">
        <f>IF(ISBLANK($B3185),0,VLOOKUP($B3185,Listen!$A$2:$C$45,2,FALSE))</f>
        <v>0</v>
      </c>
      <c r="W3185" s="63">
        <f>IF(ISBLANK($B3185),0,VLOOKUP($B3185,Listen!$A$2:$C$45,3,FALSE))</f>
        <v>0</v>
      </c>
      <c r="X3185" s="49">
        <f t="shared" si="617"/>
        <v>0</v>
      </c>
      <c r="Y3185" s="49">
        <f t="shared" si="627"/>
        <v>0</v>
      </c>
      <c r="Z3185" s="49">
        <f t="shared" si="627"/>
        <v>0</v>
      </c>
      <c r="AA3185" s="49">
        <f t="shared" si="627"/>
        <v>0</v>
      </c>
      <c r="AB3185" s="49">
        <f t="shared" si="627"/>
        <v>0</v>
      </c>
      <c r="AC3185" s="49">
        <f t="shared" si="627"/>
        <v>0</v>
      </c>
      <c r="AD3185" s="49">
        <f t="shared" si="627"/>
        <v>0</v>
      </c>
      <c r="AE3185" s="51">
        <f t="shared" si="628"/>
        <v>0</v>
      </c>
      <c r="AF3185" s="51">
        <f>IF(C3185=A_Stammdaten!$B$12,D_SAV!$U3185-D_SAV!$AG3185,HLOOKUP(A_Stammdaten!$B$12-1,$AH$4:$AN$4004,ROW(C3185)-3,FALSE)-$AG3185)</f>
        <v>0</v>
      </c>
      <c r="AG3185" s="51">
        <f>HLOOKUP(A_Stammdaten!$B$12,$AH$4:$AN$4004,ROW(C3185)-3,FALSE)</f>
        <v>0</v>
      </c>
      <c r="AH3185" s="51">
        <f t="shared" si="619"/>
        <v>0</v>
      </c>
      <c r="AI3185" s="51">
        <f t="shared" si="620"/>
        <v>0</v>
      </c>
      <c r="AJ3185" s="51">
        <f t="shared" si="621"/>
        <v>0</v>
      </c>
      <c r="AK3185" s="51">
        <f t="shared" si="622"/>
        <v>0</v>
      </c>
      <c r="AL3185" s="51">
        <f t="shared" si="623"/>
        <v>0</v>
      </c>
      <c r="AM3185" s="51">
        <f t="shared" si="624"/>
        <v>0</v>
      </c>
      <c r="AN3185" s="51">
        <f t="shared" si="625"/>
        <v>0</v>
      </c>
    </row>
    <row r="3186" spans="1:40" x14ac:dyDescent="0.25">
      <c r="A3186" s="17"/>
      <c r="B3186" s="17"/>
      <c r="C3186" s="35"/>
      <c r="D3186" s="17"/>
      <c r="E3186" s="17"/>
      <c r="F3186" s="17"/>
      <c r="G3186" s="62">
        <f t="shared" si="626"/>
        <v>0</v>
      </c>
      <c r="H3186" s="17"/>
      <c r="I3186" s="17"/>
      <c r="J3186" s="17"/>
      <c r="K3186" s="17"/>
      <c r="L3186" s="17"/>
      <c r="M3186" s="17"/>
      <c r="N3186" s="17"/>
      <c r="O3186" s="17"/>
      <c r="P3186" s="115"/>
      <c r="Q3186" s="62">
        <f>IF(C3186&gt;A_Stammdaten!$B$12,0,SUM(G3186,H3186,J3186,K3186,M3186,N3186)-SUM(I3186,L3186,O3186,P3186))</f>
        <v>0</v>
      </c>
      <c r="R3186" s="17"/>
      <c r="S3186" s="17"/>
      <c r="T3186" s="17"/>
      <c r="U3186" s="62">
        <f t="shared" si="618"/>
        <v>0</v>
      </c>
      <c r="V3186" s="63">
        <f>IF(ISBLANK($B3186),0,VLOOKUP($B3186,Listen!$A$2:$C$45,2,FALSE))</f>
        <v>0</v>
      </c>
      <c r="W3186" s="63">
        <f>IF(ISBLANK($B3186),0,VLOOKUP($B3186,Listen!$A$2:$C$45,3,FALSE))</f>
        <v>0</v>
      </c>
      <c r="X3186" s="49">
        <f t="shared" si="617"/>
        <v>0</v>
      </c>
      <c r="Y3186" s="49">
        <f t="shared" si="627"/>
        <v>0</v>
      </c>
      <c r="Z3186" s="49">
        <f t="shared" si="627"/>
        <v>0</v>
      </c>
      <c r="AA3186" s="49">
        <f t="shared" si="627"/>
        <v>0</v>
      </c>
      <c r="AB3186" s="49">
        <f t="shared" si="627"/>
        <v>0</v>
      </c>
      <c r="AC3186" s="49">
        <f t="shared" si="627"/>
        <v>0</v>
      </c>
      <c r="AD3186" s="49">
        <f t="shared" si="627"/>
        <v>0</v>
      </c>
      <c r="AE3186" s="51">
        <f t="shared" si="628"/>
        <v>0</v>
      </c>
      <c r="AF3186" s="51">
        <f>IF(C3186=A_Stammdaten!$B$12,D_SAV!$U3186-D_SAV!$AG3186,HLOOKUP(A_Stammdaten!$B$12-1,$AH$4:$AN$4004,ROW(C3186)-3,FALSE)-$AG3186)</f>
        <v>0</v>
      </c>
      <c r="AG3186" s="51">
        <f>HLOOKUP(A_Stammdaten!$B$12,$AH$4:$AN$4004,ROW(C3186)-3,FALSE)</f>
        <v>0</v>
      </c>
      <c r="AH3186" s="51">
        <f t="shared" si="619"/>
        <v>0</v>
      </c>
      <c r="AI3186" s="51">
        <f t="shared" si="620"/>
        <v>0</v>
      </c>
      <c r="AJ3186" s="51">
        <f t="shared" si="621"/>
        <v>0</v>
      </c>
      <c r="AK3186" s="51">
        <f t="shared" si="622"/>
        <v>0</v>
      </c>
      <c r="AL3186" s="51">
        <f t="shared" si="623"/>
        <v>0</v>
      </c>
      <c r="AM3186" s="51">
        <f t="shared" si="624"/>
        <v>0</v>
      </c>
      <c r="AN3186" s="51">
        <f t="shared" si="625"/>
        <v>0</v>
      </c>
    </row>
    <row r="3187" spans="1:40" x14ac:dyDescent="0.25">
      <c r="A3187" s="17"/>
      <c r="B3187" s="17"/>
      <c r="C3187" s="35"/>
      <c r="D3187" s="17"/>
      <c r="E3187" s="17"/>
      <c r="F3187" s="17"/>
      <c r="G3187" s="62">
        <f t="shared" si="626"/>
        <v>0</v>
      </c>
      <c r="H3187" s="17"/>
      <c r="I3187" s="17"/>
      <c r="J3187" s="17"/>
      <c r="K3187" s="17"/>
      <c r="L3187" s="17"/>
      <c r="M3187" s="17"/>
      <c r="N3187" s="17"/>
      <c r="O3187" s="17"/>
      <c r="P3187" s="115"/>
      <c r="Q3187" s="62">
        <f>IF(C3187&gt;A_Stammdaten!$B$12,0,SUM(G3187,H3187,J3187,K3187,M3187,N3187)-SUM(I3187,L3187,O3187,P3187))</f>
        <v>0</v>
      </c>
      <c r="R3187" s="17"/>
      <c r="S3187" s="17"/>
      <c r="T3187" s="17"/>
      <c r="U3187" s="62">
        <f t="shared" si="618"/>
        <v>0</v>
      </c>
      <c r="V3187" s="63">
        <f>IF(ISBLANK($B3187),0,VLOOKUP($B3187,Listen!$A$2:$C$45,2,FALSE))</f>
        <v>0</v>
      </c>
      <c r="W3187" s="63">
        <f>IF(ISBLANK($B3187),0,VLOOKUP($B3187,Listen!$A$2:$C$45,3,FALSE))</f>
        <v>0</v>
      </c>
      <c r="X3187" s="49">
        <f t="shared" si="617"/>
        <v>0</v>
      </c>
      <c r="Y3187" s="49">
        <f t="shared" si="627"/>
        <v>0</v>
      </c>
      <c r="Z3187" s="49">
        <f t="shared" si="627"/>
        <v>0</v>
      </c>
      <c r="AA3187" s="49">
        <f t="shared" si="627"/>
        <v>0</v>
      </c>
      <c r="AB3187" s="49">
        <f t="shared" si="627"/>
        <v>0</v>
      </c>
      <c r="AC3187" s="49">
        <f t="shared" si="627"/>
        <v>0</v>
      </c>
      <c r="AD3187" s="49">
        <f t="shared" si="627"/>
        <v>0</v>
      </c>
      <c r="AE3187" s="51">
        <f t="shared" si="628"/>
        <v>0</v>
      </c>
      <c r="AF3187" s="51">
        <f>IF(C3187=A_Stammdaten!$B$12,D_SAV!$U3187-D_SAV!$AG3187,HLOOKUP(A_Stammdaten!$B$12-1,$AH$4:$AN$4004,ROW(C3187)-3,FALSE)-$AG3187)</f>
        <v>0</v>
      </c>
      <c r="AG3187" s="51">
        <f>HLOOKUP(A_Stammdaten!$B$12,$AH$4:$AN$4004,ROW(C3187)-3,FALSE)</f>
        <v>0</v>
      </c>
      <c r="AH3187" s="51">
        <f t="shared" si="619"/>
        <v>0</v>
      </c>
      <c r="AI3187" s="51">
        <f t="shared" si="620"/>
        <v>0</v>
      </c>
      <c r="AJ3187" s="51">
        <f t="shared" si="621"/>
        <v>0</v>
      </c>
      <c r="AK3187" s="51">
        <f t="shared" si="622"/>
        <v>0</v>
      </c>
      <c r="AL3187" s="51">
        <f t="shared" si="623"/>
        <v>0</v>
      </c>
      <c r="AM3187" s="51">
        <f t="shared" si="624"/>
        <v>0</v>
      </c>
      <c r="AN3187" s="51">
        <f t="shared" si="625"/>
        <v>0</v>
      </c>
    </row>
    <row r="3188" spans="1:40" x14ac:dyDescent="0.25">
      <c r="A3188" s="17"/>
      <c r="B3188" s="17"/>
      <c r="C3188" s="35"/>
      <c r="D3188" s="17"/>
      <c r="E3188" s="17"/>
      <c r="F3188" s="17"/>
      <c r="G3188" s="62">
        <f t="shared" si="626"/>
        <v>0</v>
      </c>
      <c r="H3188" s="17"/>
      <c r="I3188" s="17"/>
      <c r="J3188" s="17"/>
      <c r="K3188" s="17"/>
      <c r="L3188" s="17"/>
      <c r="M3188" s="17"/>
      <c r="N3188" s="17"/>
      <c r="O3188" s="17"/>
      <c r="P3188" s="115"/>
      <c r="Q3188" s="62">
        <f>IF(C3188&gt;A_Stammdaten!$B$12,0,SUM(G3188,H3188,J3188,K3188,M3188,N3188)-SUM(I3188,L3188,O3188,P3188))</f>
        <v>0</v>
      </c>
      <c r="R3188" s="17"/>
      <c r="S3188" s="17"/>
      <c r="T3188" s="17"/>
      <c r="U3188" s="62">
        <f t="shared" si="618"/>
        <v>0</v>
      </c>
      <c r="V3188" s="63">
        <f>IF(ISBLANK($B3188),0,VLOOKUP($B3188,Listen!$A$2:$C$45,2,FALSE))</f>
        <v>0</v>
      </c>
      <c r="W3188" s="63">
        <f>IF(ISBLANK($B3188),0,VLOOKUP($B3188,Listen!$A$2:$C$45,3,FALSE))</f>
        <v>0</v>
      </c>
      <c r="X3188" s="49">
        <f t="shared" si="617"/>
        <v>0</v>
      </c>
      <c r="Y3188" s="49">
        <f t="shared" si="627"/>
        <v>0</v>
      </c>
      <c r="Z3188" s="49">
        <f t="shared" si="627"/>
        <v>0</v>
      </c>
      <c r="AA3188" s="49">
        <f t="shared" si="627"/>
        <v>0</v>
      </c>
      <c r="AB3188" s="49">
        <f t="shared" si="627"/>
        <v>0</v>
      </c>
      <c r="AC3188" s="49">
        <f t="shared" si="627"/>
        <v>0</v>
      </c>
      <c r="AD3188" s="49">
        <f t="shared" si="627"/>
        <v>0</v>
      </c>
      <c r="AE3188" s="51">
        <f t="shared" si="628"/>
        <v>0</v>
      </c>
      <c r="AF3188" s="51">
        <f>IF(C3188=A_Stammdaten!$B$12,D_SAV!$U3188-D_SAV!$AG3188,HLOOKUP(A_Stammdaten!$B$12-1,$AH$4:$AN$4004,ROW(C3188)-3,FALSE)-$AG3188)</f>
        <v>0</v>
      </c>
      <c r="AG3188" s="51">
        <f>HLOOKUP(A_Stammdaten!$B$12,$AH$4:$AN$4004,ROW(C3188)-3,FALSE)</f>
        <v>0</v>
      </c>
      <c r="AH3188" s="51">
        <f t="shared" si="619"/>
        <v>0</v>
      </c>
      <c r="AI3188" s="51">
        <f t="shared" si="620"/>
        <v>0</v>
      </c>
      <c r="AJ3188" s="51">
        <f t="shared" si="621"/>
        <v>0</v>
      </c>
      <c r="AK3188" s="51">
        <f t="shared" si="622"/>
        <v>0</v>
      </c>
      <c r="AL3188" s="51">
        <f t="shared" si="623"/>
        <v>0</v>
      </c>
      <c r="AM3188" s="51">
        <f t="shared" si="624"/>
        <v>0</v>
      </c>
      <c r="AN3188" s="51">
        <f t="shared" si="625"/>
        <v>0</v>
      </c>
    </row>
    <row r="3189" spans="1:40" x14ac:dyDescent="0.25">
      <c r="A3189" s="17"/>
      <c r="B3189" s="17"/>
      <c r="C3189" s="35"/>
      <c r="D3189" s="17"/>
      <c r="E3189" s="17"/>
      <c r="F3189" s="17"/>
      <c r="G3189" s="62">
        <f t="shared" si="626"/>
        <v>0</v>
      </c>
      <c r="H3189" s="17"/>
      <c r="I3189" s="17"/>
      <c r="J3189" s="17"/>
      <c r="K3189" s="17"/>
      <c r="L3189" s="17"/>
      <c r="M3189" s="17"/>
      <c r="N3189" s="17"/>
      <c r="O3189" s="17"/>
      <c r="P3189" s="115"/>
      <c r="Q3189" s="62">
        <f>IF(C3189&gt;A_Stammdaten!$B$12,0,SUM(G3189,H3189,J3189,K3189,M3189,N3189)-SUM(I3189,L3189,O3189,P3189))</f>
        <v>0</v>
      </c>
      <c r="R3189" s="17"/>
      <c r="S3189" s="17"/>
      <c r="T3189" s="17"/>
      <c r="U3189" s="62">
        <f t="shared" si="618"/>
        <v>0</v>
      </c>
      <c r="V3189" s="63">
        <f>IF(ISBLANK($B3189),0,VLOOKUP($B3189,Listen!$A$2:$C$45,2,FALSE))</f>
        <v>0</v>
      </c>
      <c r="W3189" s="63">
        <f>IF(ISBLANK($B3189),0,VLOOKUP($B3189,Listen!$A$2:$C$45,3,FALSE))</f>
        <v>0</v>
      </c>
      <c r="X3189" s="49">
        <f t="shared" si="617"/>
        <v>0</v>
      </c>
      <c r="Y3189" s="49">
        <f t="shared" si="627"/>
        <v>0</v>
      </c>
      <c r="Z3189" s="49">
        <f t="shared" si="627"/>
        <v>0</v>
      </c>
      <c r="AA3189" s="49">
        <f t="shared" si="627"/>
        <v>0</v>
      </c>
      <c r="AB3189" s="49">
        <f t="shared" si="627"/>
        <v>0</v>
      </c>
      <c r="AC3189" s="49">
        <f t="shared" si="627"/>
        <v>0</v>
      </c>
      <c r="AD3189" s="49">
        <f t="shared" si="627"/>
        <v>0</v>
      </c>
      <c r="AE3189" s="51">
        <f t="shared" si="628"/>
        <v>0</v>
      </c>
      <c r="AF3189" s="51">
        <f>IF(C3189=A_Stammdaten!$B$12,D_SAV!$U3189-D_SAV!$AG3189,HLOOKUP(A_Stammdaten!$B$12-1,$AH$4:$AN$4004,ROW(C3189)-3,FALSE)-$AG3189)</f>
        <v>0</v>
      </c>
      <c r="AG3189" s="51">
        <f>HLOOKUP(A_Stammdaten!$B$12,$AH$4:$AN$4004,ROW(C3189)-3,FALSE)</f>
        <v>0</v>
      </c>
      <c r="AH3189" s="51">
        <f t="shared" si="619"/>
        <v>0</v>
      </c>
      <c r="AI3189" s="51">
        <f t="shared" si="620"/>
        <v>0</v>
      </c>
      <c r="AJ3189" s="51">
        <f t="shared" si="621"/>
        <v>0</v>
      </c>
      <c r="AK3189" s="51">
        <f t="shared" si="622"/>
        <v>0</v>
      </c>
      <c r="AL3189" s="51">
        <f t="shared" si="623"/>
        <v>0</v>
      </c>
      <c r="AM3189" s="51">
        <f t="shared" si="624"/>
        <v>0</v>
      </c>
      <c r="AN3189" s="51">
        <f t="shared" si="625"/>
        <v>0</v>
      </c>
    </row>
    <row r="3190" spans="1:40" x14ac:dyDescent="0.25">
      <c r="A3190" s="17"/>
      <c r="B3190" s="17"/>
      <c r="C3190" s="35"/>
      <c r="D3190" s="17"/>
      <c r="E3190" s="17"/>
      <c r="F3190" s="17"/>
      <c r="G3190" s="62">
        <f t="shared" si="626"/>
        <v>0</v>
      </c>
      <c r="H3190" s="17"/>
      <c r="I3190" s="17"/>
      <c r="J3190" s="17"/>
      <c r="K3190" s="17"/>
      <c r="L3190" s="17"/>
      <c r="M3190" s="17"/>
      <c r="N3190" s="17"/>
      <c r="O3190" s="17"/>
      <c r="P3190" s="115"/>
      <c r="Q3190" s="62">
        <f>IF(C3190&gt;A_Stammdaten!$B$12,0,SUM(G3190,H3190,J3190,K3190,M3190,N3190)-SUM(I3190,L3190,O3190,P3190))</f>
        <v>0</v>
      </c>
      <c r="R3190" s="17"/>
      <c r="S3190" s="17"/>
      <c r="T3190" s="17"/>
      <c r="U3190" s="62">
        <f t="shared" si="618"/>
        <v>0</v>
      </c>
      <c r="V3190" s="63">
        <f>IF(ISBLANK($B3190),0,VLOOKUP($B3190,Listen!$A$2:$C$45,2,FALSE))</f>
        <v>0</v>
      </c>
      <c r="W3190" s="63">
        <f>IF(ISBLANK($B3190),0,VLOOKUP($B3190,Listen!$A$2:$C$45,3,FALSE))</f>
        <v>0</v>
      </c>
      <c r="X3190" s="49">
        <f t="shared" si="617"/>
        <v>0</v>
      </c>
      <c r="Y3190" s="49">
        <f t="shared" si="627"/>
        <v>0</v>
      </c>
      <c r="Z3190" s="49">
        <f t="shared" si="627"/>
        <v>0</v>
      </c>
      <c r="AA3190" s="49">
        <f t="shared" si="627"/>
        <v>0</v>
      </c>
      <c r="AB3190" s="49">
        <f t="shared" si="627"/>
        <v>0</v>
      </c>
      <c r="AC3190" s="49">
        <f t="shared" si="627"/>
        <v>0</v>
      </c>
      <c r="AD3190" s="49">
        <f t="shared" ref="Y3190:AD3233" si="629">$V3190</f>
        <v>0</v>
      </c>
      <c r="AE3190" s="51">
        <f t="shared" si="628"/>
        <v>0</v>
      </c>
      <c r="AF3190" s="51">
        <f>IF(C3190=A_Stammdaten!$B$12,D_SAV!$U3190-D_SAV!$AG3190,HLOOKUP(A_Stammdaten!$B$12-1,$AH$4:$AN$4004,ROW(C3190)-3,FALSE)-$AG3190)</f>
        <v>0</v>
      </c>
      <c r="AG3190" s="51">
        <f>HLOOKUP(A_Stammdaten!$B$12,$AH$4:$AN$4004,ROW(C3190)-3,FALSE)</f>
        <v>0</v>
      </c>
      <c r="AH3190" s="51">
        <f t="shared" si="619"/>
        <v>0</v>
      </c>
      <c r="AI3190" s="51">
        <f t="shared" si="620"/>
        <v>0</v>
      </c>
      <c r="AJ3190" s="51">
        <f t="shared" si="621"/>
        <v>0</v>
      </c>
      <c r="AK3190" s="51">
        <f t="shared" si="622"/>
        <v>0</v>
      </c>
      <c r="AL3190" s="51">
        <f t="shared" si="623"/>
        <v>0</v>
      </c>
      <c r="AM3190" s="51">
        <f t="shared" si="624"/>
        <v>0</v>
      </c>
      <c r="AN3190" s="51">
        <f t="shared" si="625"/>
        <v>0</v>
      </c>
    </row>
    <row r="3191" spans="1:40" x14ac:dyDescent="0.25">
      <c r="A3191" s="17"/>
      <c r="B3191" s="17"/>
      <c r="C3191" s="35"/>
      <c r="D3191" s="17"/>
      <c r="E3191" s="17"/>
      <c r="F3191" s="17"/>
      <c r="G3191" s="62">
        <f t="shared" si="626"/>
        <v>0</v>
      </c>
      <c r="H3191" s="17"/>
      <c r="I3191" s="17"/>
      <c r="J3191" s="17"/>
      <c r="K3191" s="17"/>
      <c r="L3191" s="17"/>
      <c r="M3191" s="17"/>
      <c r="N3191" s="17"/>
      <c r="O3191" s="17"/>
      <c r="P3191" s="115"/>
      <c r="Q3191" s="62">
        <f>IF(C3191&gt;A_Stammdaten!$B$12,0,SUM(G3191,H3191,J3191,K3191,M3191,N3191)-SUM(I3191,L3191,O3191,P3191))</f>
        <v>0</v>
      </c>
      <c r="R3191" s="17"/>
      <c r="S3191" s="17"/>
      <c r="T3191" s="17"/>
      <c r="U3191" s="62">
        <f t="shared" si="618"/>
        <v>0</v>
      </c>
      <c r="V3191" s="63">
        <f>IF(ISBLANK($B3191),0,VLOOKUP($B3191,Listen!$A$2:$C$45,2,FALSE))</f>
        <v>0</v>
      </c>
      <c r="W3191" s="63">
        <f>IF(ISBLANK($B3191),0,VLOOKUP($B3191,Listen!$A$2:$C$45,3,FALSE))</f>
        <v>0</v>
      </c>
      <c r="X3191" s="49">
        <f t="shared" si="617"/>
        <v>0</v>
      </c>
      <c r="Y3191" s="49">
        <f t="shared" si="629"/>
        <v>0</v>
      </c>
      <c r="Z3191" s="49">
        <f t="shared" si="629"/>
        <v>0</v>
      </c>
      <c r="AA3191" s="49">
        <f t="shared" si="629"/>
        <v>0</v>
      </c>
      <c r="AB3191" s="49">
        <f t="shared" si="629"/>
        <v>0</v>
      </c>
      <c r="AC3191" s="49">
        <f t="shared" si="629"/>
        <v>0</v>
      </c>
      <c r="AD3191" s="49">
        <f t="shared" si="629"/>
        <v>0</v>
      </c>
      <c r="AE3191" s="51">
        <f t="shared" si="628"/>
        <v>0</v>
      </c>
      <c r="AF3191" s="51">
        <f>IF(C3191=A_Stammdaten!$B$12,D_SAV!$U3191-D_SAV!$AG3191,HLOOKUP(A_Stammdaten!$B$12-1,$AH$4:$AN$4004,ROW(C3191)-3,FALSE)-$AG3191)</f>
        <v>0</v>
      </c>
      <c r="AG3191" s="51">
        <f>HLOOKUP(A_Stammdaten!$B$12,$AH$4:$AN$4004,ROW(C3191)-3,FALSE)</f>
        <v>0</v>
      </c>
      <c r="AH3191" s="51">
        <f t="shared" si="619"/>
        <v>0</v>
      </c>
      <c r="AI3191" s="51">
        <f t="shared" si="620"/>
        <v>0</v>
      </c>
      <c r="AJ3191" s="51">
        <f t="shared" si="621"/>
        <v>0</v>
      </c>
      <c r="AK3191" s="51">
        <f t="shared" si="622"/>
        <v>0</v>
      </c>
      <c r="AL3191" s="51">
        <f t="shared" si="623"/>
        <v>0</v>
      </c>
      <c r="AM3191" s="51">
        <f t="shared" si="624"/>
        <v>0</v>
      </c>
      <c r="AN3191" s="51">
        <f t="shared" si="625"/>
        <v>0</v>
      </c>
    </row>
    <row r="3192" spans="1:40" x14ac:dyDescent="0.25">
      <c r="A3192" s="17"/>
      <c r="B3192" s="17"/>
      <c r="C3192" s="35"/>
      <c r="D3192" s="17"/>
      <c r="E3192" s="17"/>
      <c r="F3192" s="17"/>
      <c r="G3192" s="62">
        <f t="shared" si="626"/>
        <v>0</v>
      </c>
      <c r="H3192" s="17"/>
      <c r="I3192" s="17"/>
      <c r="J3192" s="17"/>
      <c r="K3192" s="17"/>
      <c r="L3192" s="17"/>
      <c r="M3192" s="17"/>
      <c r="N3192" s="17"/>
      <c r="O3192" s="17"/>
      <c r="P3192" s="115"/>
      <c r="Q3192" s="62">
        <f>IF(C3192&gt;A_Stammdaten!$B$12,0,SUM(G3192,H3192,J3192,K3192,M3192,N3192)-SUM(I3192,L3192,O3192,P3192))</f>
        <v>0</v>
      </c>
      <c r="R3192" s="17"/>
      <c r="S3192" s="17"/>
      <c r="T3192" s="17"/>
      <c r="U3192" s="62">
        <f t="shared" si="618"/>
        <v>0</v>
      </c>
      <c r="V3192" s="63">
        <f>IF(ISBLANK($B3192),0,VLOOKUP($B3192,Listen!$A$2:$C$45,2,FALSE))</f>
        <v>0</v>
      </c>
      <c r="W3192" s="63">
        <f>IF(ISBLANK($B3192),0,VLOOKUP($B3192,Listen!$A$2:$C$45,3,FALSE))</f>
        <v>0</v>
      </c>
      <c r="X3192" s="49">
        <f t="shared" si="617"/>
        <v>0</v>
      </c>
      <c r="Y3192" s="49">
        <f t="shared" si="629"/>
        <v>0</v>
      </c>
      <c r="Z3192" s="49">
        <f t="shared" si="629"/>
        <v>0</v>
      </c>
      <c r="AA3192" s="49">
        <f t="shared" si="629"/>
        <v>0</v>
      </c>
      <c r="AB3192" s="49">
        <f t="shared" si="629"/>
        <v>0</v>
      </c>
      <c r="AC3192" s="49">
        <f t="shared" si="629"/>
        <v>0</v>
      </c>
      <c r="AD3192" s="49">
        <f t="shared" si="629"/>
        <v>0</v>
      </c>
      <c r="AE3192" s="51">
        <f t="shared" si="628"/>
        <v>0</v>
      </c>
      <c r="AF3192" s="51">
        <f>IF(C3192=A_Stammdaten!$B$12,D_SAV!$U3192-D_SAV!$AG3192,HLOOKUP(A_Stammdaten!$B$12-1,$AH$4:$AN$4004,ROW(C3192)-3,FALSE)-$AG3192)</f>
        <v>0</v>
      </c>
      <c r="AG3192" s="51">
        <f>HLOOKUP(A_Stammdaten!$B$12,$AH$4:$AN$4004,ROW(C3192)-3,FALSE)</f>
        <v>0</v>
      </c>
      <c r="AH3192" s="51">
        <f t="shared" si="619"/>
        <v>0</v>
      </c>
      <c r="AI3192" s="51">
        <f t="shared" si="620"/>
        <v>0</v>
      </c>
      <c r="AJ3192" s="51">
        <f t="shared" si="621"/>
        <v>0</v>
      </c>
      <c r="AK3192" s="51">
        <f t="shared" si="622"/>
        <v>0</v>
      </c>
      <c r="AL3192" s="51">
        <f t="shared" si="623"/>
        <v>0</v>
      </c>
      <c r="AM3192" s="51">
        <f t="shared" si="624"/>
        <v>0</v>
      </c>
      <c r="AN3192" s="51">
        <f t="shared" si="625"/>
        <v>0</v>
      </c>
    </row>
    <row r="3193" spans="1:40" x14ac:dyDescent="0.25">
      <c r="A3193" s="17"/>
      <c r="B3193" s="17"/>
      <c r="C3193" s="35"/>
      <c r="D3193" s="17"/>
      <c r="E3193" s="17"/>
      <c r="F3193" s="17"/>
      <c r="G3193" s="62">
        <f t="shared" si="626"/>
        <v>0</v>
      </c>
      <c r="H3193" s="17"/>
      <c r="I3193" s="17"/>
      <c r="J3193" s="17"/>
      <c r="K3193" s="17"/>
      <c r="L3193" s="17"/>
      <c r="M3193" s="17"/>
      <c r="N3193" s="17"/>
      <c r="O3193" s="17"/>
      <c r="P3193" s="115"/>
      <c r="Q3193" s="62">
        <f>IF(C3193&gt;A_Stammdaten!$B$12,0,SUM(G3193,H3193,J3193,K3193,M3193,N3193)-SUM(I3193,L3193,O3193,P3193))</f>
        <v>0</v>
      </c>
      <c r="R3193" s="17"/>
      <c r="S3193" s="17"/>
      <c r="T3193" s="17"/>
      <c r="U3193" s="62">
        <f t="shared" si="618"/>
        <v>0</v>
      </c>
      <c r="V3193" s="63">
        <f>IF(ISBLANK($B3193),0,VLOOKUP($B3193,Listen!$A$2:$C$45,2,FALSE))</f>
        <v>0</v>
      </c>
      <c r="W3193" s="63">
        <f>IF(ISBLANK($B3193),0,VLOOKUP($B3193,Listen!$A$2:$C$45,3,FALSE))</f>
        <v>0</v>
      </c>
      <c r="X3193" s="49">
        <f t="shared" si="617"/>
        <v>0</v>
      </c>
      <c r="Y3193" s="49">
        <f t="shared" si="629"/>
        <v>0</v>
      </c>
      <c r="Z3193" s="49">
        <f t="shared" si="629"/>
        <v>0</v>
      </c>
      <c r="AA3193" s="49">
        <f t="shared" si="629"/>
        <v>0</v>
      </c>
      <c r="AB3193" s="49">
        <f t="shared" si="629"/>
        <v>0</v>
      </c>
      <c r="AC3193" s="49">
        <f t="shared" si="629"/>
        <v>0</v>
      </c>
      <c r="AD3193" s="49">
        <f t="shared" si="629"/>
        <v>0</v>
      </c>
      <c r="AE3193" s="51">
        <f t="shared" si="628"/>
        <v>0</v>
      </c>
      <c r="AF3193" s="51">
        <f>IF(C3193=A_Stammdaten!$B$12,D_SAV!$U3193-D_SAV!$AG3193,HLOOKUP(A_Stammdaten!$B$12-1,$AH$4:$AN$4004,ROW(C3193)-3,FALSE)-$AG3193)</f>
        <v>0</v>
      </c>
      <c r="AG3193" s="51">
        <f>HLOOKUP(A_Stammdaten!$B$12,$AH$4:$AN$4004,ROW(C3193)-3,FALSE)</f>
        <v>0</v>
      </c>
      <c r="AH3193" s="51">
        <f t="shared" si="619"/>
        <v>0</v>
      </c>
      <c r="AI3193" s="51">
        <f t="shared" si="620"/>
        <v>0</v>
      </c>
      <c r="AJ3193" s="51">
        <f t="shared" si="621"/>
        <v>0</v>
      </c>
      <c r="AK3193" s="51">
        <f t="shared" si="622"/>
        <v>0</v>
      </c>
      <c r="AL3193" s="51">
        <f t="shared" si="623"/>
        <v>0</v>
      </c>
      <c r="AM3193" s="51">
        <f t="shared" si="624"/>
        <v>0</v>
      </c>
      <c r="AN3193" s="51">
        <f t="shared" si="625"/>
        <v>0</v>
      </c>
    </row>
    <row r="3194" spans="1:40" x14ac:dyDescent="0.25">
      <c r="A3194" s="17"/>
      <c r="B3194" s="17"/>
      <c r="C3194" s="35"/>
      <c r="D3194" s="17"/>
      <c r="E3194" s="17"/>
      <c r="F3194" s="17"/>
      <c r="G3194" s="62">
        <f t="shared" si="626"/>
        <v>0</v>
      </c>
      <c r="H3194" s="17"/>
      <c r="I3194" s="17"/>
      <c r="J3194" s="17"/>
      <c r="K3194" s="17"/>
      <c r="L3194" s="17"/>
      <c r="M3194" s="17"/>
      <c r="N3194" s="17"/>
      <c r="O3194" s="17"/>
      <c r="P3194" s="115"/>
      <c r="Q3194" s="62">
        <f>IF(C3194&gt;A_Stammdaten!$B$12,0,SUM(G3194,H3194,J3194,K3194,M3194,N3194)-SUM(I3194,L3194,O3194,P3194))</f>
        <v>0</v>
      </c>
      <c r="R3194" s="17"/>
      <c r="S3194" s="17"/>
      <c r="T3194" s="17"/>
      <c r="U3194" s="62">
        <f t="shared" si="618"/>
        <v>0</v>
      </c>
      <c r="V3194" s="63">
        <f>IF(ISBLANK($B3194),0,VLOOKUP($B3194,Listen!$A$2:$C$45,2,FALSE))</f>
        <v>0</v>
      </c>
      <c r="W3194" s="63">
        <f>IF(ISBLANK($B3194),0,VLOOKUP($B3194,Listen!$A$2:$C$45,3,FALSE))</f>
        <v>0</v>
      </c>
      <c r="X3194" s="49">
        <f t="shared" si="617"/>
        <v>0</v>
      </c>
      <c r="Y3194" s="49">
        <f t="shared" si="629"/>
        <v>0</v>
      </c>
      <c r="Z3194" s="49">
        <f t="shared" si="629"/>
        <v>0</v>
      </c>
      <c r="AA3194" s="49">
        <f t="shared" si="629"/>
        <v>0</v>
      </c>
      <c r="AB3194" s="49">
        <f t="shared" si="629"/>
        <v>0</v>
      </c>
      <c r="AC3194" s="49">
        <f t="shared" si="629"/>
        <v>0</v>
      </c>
      <c r="AD3194" s="49">
        <f t="shared" si="629"/>
        <v>0</v>
      </c>
      <c r="AE3194" s="51">
        <f t="shared" si="628"/>
        <v>0</v>
      </c>
      <c r="AF3194" s="51">
        <f>IF(C3194=A_Stammdaten!$B$12,D_SAV!$U3194-D_SAV!$AG3194,HLOOKUP(A_Stammdaten!$B$12-1,$AH$4:$AN$4004,ROW(C3194)-3,FALSE)-$AG3194)</f>
        <v>0</v>
      </c>
      <c r="AG3194" s="51">
        <f>HLOOKUP(A_Stammdaten!$B$12,$AH$4:$AN$4004,ROW(C3194)-3,FALSE)</f>
        <v>0</v>
      </c>
      <c r="AH3194" s="51">
        <f t="shared" si="619"/>
        <v>0</v>
      </c>
      <c r="AI3194" s="51">
        <f t="shared" si="620"/>
        <v>0</v>
      </c>
      <c r="AJ3194" s="51">
        <f t="shared" si="621"/>
        <v>0</v>
      </c>
      <c r="AK3194" s="51">
        <f t="shared" si="622"/>
        <v>0</v>
      </c>
      <c r="AL3194" s="51">
        <f t="shared" si="623"/>
        <v>0</v>
      </c>
      <c r="AM3194" s="51">
        <f t="shared" si="624"/>
        <v>0</v>
      </c>
      <c r="AN3194" s="51">
        <f t="shared" si="625"/>
        <v>0</v>
      </c>
    </row>
    <row r="3195" spans="1:40" x14ac:dyDescent="0.25">
      <c r="A3195" s="17"/>
      <c r="B3195" s="17"/>
      <c r="C3195" s="35"/>
      <c r="D3195" s="17"/>
      <c r="E3195" s="17"/>
      <c r="F3195" s="17"/>
      <c r="G3195" s="62">
        <f t="shared" si="626"/>
        <v>0</v>
      </c>
      <c r="H3195" s="17"/>
      <c r="I3195" s="17"/>
      <c r="J3195" s="17"/>
      <c r="K3195" s="17"/>
      <c r="L3195" s="17"/>
      <c r="M3195" s="17"/>
      <c r="N3195" s="17"/>
      <c r="O3195" s="17"/>
      <c r="P3195" s="115"/>
      <c r="Q3195" s="62">
        <f>IF(C3195&gt;A_Stammdaten!$B$12,0,SUM(G3195,H3195,J3195,K3195,M3195,N3195)-SUM(I3195,L3195,O3195,P3195))</f>
        <v>0</v>
      </c>
      <c r="R3195" s="17"/>
      <c r="S3195" s="17"/>
      <c r="T3195" s="17"/>
      <c r="U3195" s="62">
        <f t="shared" si="618"/>
        <v>0</v>
      </c>
      <c r="V3195" s="63">
        <f>IF(ISBLANK($B3195),0,VLOOKUP($B3195,Listen!$A$2:$C$45,2,FALSE))</f>
        <v>0</v>
      </c>
      <c r="W3195" s="63">
        <f>IF(ISBLANK($B3195),0,VLOOKUP($B3195,Listen!$A$2:$C$45,3,FALSE))</f>
        <v>0</v>
      </c>
      <c r="X3195" s="49">
        <f t="shared" si="617"/>
        <v>0</v>
      </c>
      <c r="Y3195" s="49">
        <f t="shared" si="629"/>
        <v>0</v>
      </c>
      <c r="Z3195" s="49">
        <f t="shared" si="629"/>
        <v>0</v>
      </c>
      <c r="AA3195" s="49">
        <f t="shared" si="629"/>
        <v>0</v>
      </c>
      <c r="AB3195" s="49">
        <f t="shared" si="629"/>
        <v>0</v>
      </c>
      <c r="AC3195" s="49">
        <f t="shared" si="629"/>
        <v>0</v>
      </c>
      <c r="AD3195" s="49">
        <f t="shared" si="629"/>
        <v>0</v>
      </c>
      <c r="AE3195" s="51">
        <f t="shared" si="628"/>
        <v>0</v>
      </c>
      <c r="AF3195" s="51">
        <f>IF(C3195=A_Stammdaten!$B$12,D_SAV!$U3195-D_SAV!$AG3195,HLOOKUP(A_Stammdaten!$B$12-1,$AH$4:$AN$4004,ROW(C3195)-3,FALSE)-$AG3195)</f>
        <v>0</v>
      </c>
      <c r="AG3195" s="51">
        <f>HLOOKUP(A_Stammdaten!$B$12,$AH$4:$AN$4004,ROW(C3195)-3,FALSE)</f>
        <v>0</v>
      </c>
      <c r="AH3195" s="51">
        <f t="shared" si="619"/>
        <v>0</v>
      </c>
      <c r="AI3195" s="51">
        <f t="shared" si="620"/>
        <v>0</v>
      </c>
      <c r="AJ3195" s="51">
        <f t="shared" si="621"/>
        <v>0</v>
      </c>
      <c r="AK3195" s="51">
        <f t="shared" si="622"/>
        <v>0</v>
      </c>
      <c r="AL3195" s="51">
        <f t="shared" si="623"/>
        <v>0</v>
      </c>
      <c r="AM3195" s="51">
        <f t="shared" si="624"/>
        <v>0</v>
      </c>
      <c r="AN3195" s="51">
        <f t="shared" si="625"/>
        <v>0</v>
      </c>
    </row>
    <row r="3196" spans="1:40" x14ac:dyDescent="0.25">
      <c r="A3196" s="17"/>
      <c r="B3196" s="17"/>
      <c r="C3196" s="35"/>
      <c r="D3196" s="17"/>
      <c r="E3196" s="17"/>
      <c r="F3196" s="17"/>
      <c r="G3196" s="62">
        <f t="shared" si="626"/>
        <v>0</v>
      </c>
      <c r="H3196" s="17"/>
      <c r="I3196" s="17"/>
      <c r="J3196" s="17"/>
      <c r="K3196" s="17"/>
      <c r="L3196" s="17"/>
      <c r="M3196" s="17"/>
      <c r="N3196" s="17"/>
      <c r="O3196" s="17"/>
      <c r="P3196" s="115"/>
      <c r="Q3196" s="62">
        <f>IF(C3196&gt;A_Stammdaten!$B$12,0,SUM(G3196,H3196,J3196,K3196,M3196,N3196)-SUM(I3196,L3196,O3196,P3196))</f>
        <v>0</v>
      </c>
      <c r="R3196" s="17"/>
      <c r="S3196" s="17"/>
      <c r="T3196" s="17"/>
      <c r="U3196" s="62">
        <f t="shared" si="618"/>
        <v>0</v>
      </c>
      <c r="V3196" s="63">
        <f>IF(ISBLANK($B3196),0,VLOOKUP($B3196,Listen!$A$2:$C$45,2,FALSE))</f>
        <v>0</v>
      </c>
      <c r="W3196" s="63">
        <f>IF(ISBLANK($B3196),0,VLOOKUP($B3196,Listen!$A$2:$C$45,3,FALSE))</f>
        <v>0</v>
      </c>
      <c r="X3196" s="49">
        <f t="shared" ref="X3196:X3259" si="630">$V3196</f>
        <v>0</v>
      </c>
      <c r="Y3196" s="49">
        <f t="shared" si="629"/>
        <v>0</v>
      </c>
      <c r="Z3196" s="49">
        <f t="shared" si="629"/>
        <v>0</v>
      </c>
      <c r="AA3196" s="49">
        <f t="shared" si="629"/>
        <v>0</v>
      </c>
      <c r="AB3196" s="49">
        <f t="shared" si="629"/>
        <v>0</v>
      </c>
      <c r="AC3196" s="49">
        <f t="shared" si="629"/>
        <v>0</v>
      </c>
      <c r="AD3196" s="49">
        <f t="shared" si="629"/>
        <v>0</v>
      </c>
      <c r="AE3196" s="51">
        <f t="shared" si="628"/>
        <v>0</v>
      </c>
      <c r="AF3196" s="51">
        <f>IF(C3196=A_Stammdaten!$B$12,D_SAV!$U3196-D_SAV!$AG3196,HLOOKUP(A_Stammdaten!$B$12-1,$AH$4:$AN$4004,ROW(C3196)-3,FALSE)-$AG3196)</f>
        <v>0</v>
      </c>
      <c r="AG3196" s="51">
        <f>HLOOKUP(A_Stammdaten!$B$12,$AH$4:$AN$4004,ROW(C3196)-3,FALSE)</f>
        <v>0</v>
      </c>
      <c r="AH3196" s="51">
        <f t="shared" si="619"/>
        <v>0</v>
      </c>
      <c r="AI3196" s="51">
        <f t="shared" si="620"/>
        <v>0</v>
      </c>
      <c r="AJ3196" s="51">
        <f t="shared" si="621"/>
        <v>0</v>
      </c>
      <c r="AK3196" s="51">
        <f t="shared" si="622"/>
        <v>0</v>
      </c>
      <c r="AL3196" s="51">
        <f t="shared" si="623"/>
        <v>0</v>
      </c>
      <c r="AM3196" s="51">
        <f t="shared" si="624"/>
        <v>0</v>
      </c>
      <c r="AN3196" s="51">
        <f t="shared" si="625"/>
        <v>0</v>
      </c>
    </row>
    <row r="3197" spans="1:40" x14ac:dyDescent="0.25">
      <c r="A3197" s="17"/>
      <c r="B3197" s="17"/>
      <c r="C3197" s="35"/>
      <c r="D3197" s="17"/>
      <c r="E3197" s="17"/>
      <c r="F3197" s="17"/>
      <c r="G3197" s="62">
        <f t="shared" si="626"/>
        <v>0</v>
      </c>
      <c r="H3197" s="17"/>
      <c r="I3197" s="17"/>
      <c r="J3197" s="17"/>
      <c r="K3197" s="17"/>
      <c r="L3197" s="17"/>
      <c r="M3197" s="17"/>
      <c r="N3197" s="17"/>
      <c r="O3197" s="17"/>
      <c r="P3197" s="115"/>
      <c r="Q3197" s="62">
        <f>IF(C3197&gt;A_Stammdaten!$B$12,0,SUM(G3197,H3197,J3197,K3197,M3197,N3197)-SUM(I3197,L3197,O3197,P3197))</f>
        <v>0</v>
      </c>
      <c r="R3197" s="17"/>
      <c r="S3197" s="17"/>
      <c r="T3197" s="17"/>
      <c r="U3197" s="62">
        <f t="shared" si="618"/>
        <v>0</v>
      </c>
      <c r="V3197" s="63">
        <f>IF(ISBLANK($B3197),0,VLOOKUP($B3197,Listen!$A$2:$C$45,2,FALSE))</f>
        <v>0</v>
      </c>
      <c r="W3197" s="63">
        <f>IF(ISBLANK($B3197),0,VLOOKUP($B3197,Listen!$A$2:$C$45,3,FALSE))</f>
        <v>0</v>
      </c>
      <c r="X3197" s="49">
        <f t="shared" si="630"/>
        <v>0</v>
      </c>
      <c r="Y3197" s="49">
        <f t="shared" si="629"/>
        <v>0</v>
      </c>
      <c r="Z3197" s="49">
        <f t="shared" si="629"/>
        <v>0</v>
      </c>
      <c r="AA3197" s="49">
        <f t="shared" si="629"/>
        <v>0</v>
      </c>
      <c r="AB3197" s="49">
        <f t="shared" si="629"/>
        <v>0</v>
      </c>
      <c r="AC3197" s="49">
        <f t="shared" si="629"/>
        <v>0</v>
      </c>
      <c r="AD3197" s="49">
        <f t="shared" si="629"/>
        <v>0</v>
      </c>
      <c r="AE3197" s="51">
        <f t="shared" si="628"/>
        <v>0</v>
      </c>
      <c r="AF3197" s="51">
        <f>IF(C3197=A_Stammdaten!$B$12,D_SAV!$U3197-D_SAV!$AG3197,HLOOKUP(A_Stammdaten!$B$12-1,$AH$4:$AN$4004,ROW(C3197)-3,FALSE)-$AG3197)</f>
        <v>0</v>
      </c>
      <c r="AG3197" s="51">
        <f>HLOOKUP(A_Stammdaten!$B$12,$AH$4:$AN$4004,ROW(C3197)-3,FALSE)</f>
        <v>0</v>
      </c>
      <c r="AH3197" s="51">
        <f t="shared" si="619"/>
        <v>0</v>
      </c>
      <c r="AI3197" s="51">
        <f t="shared" si="620"/>
        <v>0</v>
      </c>
      <c r="AJ3197" s="51">
        <f t="shared" si="621"/>
        <v>0</v>
      </c>
      <c r="AK3197" s="51">
        <f t="shared" si="622"/>
        <v>0</v>
      </c>
      <c r="AL3197" s="51">
        <f t="shared" si="623"/>
        <v>0</v>
      </c>
      <c r="AM3197" s="51">
        <f t="shared" si="624"/>
        <v>0</v>
      </c>
      <c r="AN3197" s="51">
        <f t="shared" si="625"/>
        <v>0</v>
      </c>
    </row>
    <row r="3198" spans="1:40" x14ac:dyDescent="0.25">
      <c r="A3198" s="17"/>
      <c r="B3198" s="17"/>
      <c r="C3198" s="35"/>
      <c r="D3198" s="17"/>
      <c r="E3198" s="17"/>
      <c r="F3198" s="17"/>
      <c r="G3198" s="62">
        <f t="shared" si="626"/>
        <v>0</v>
      </c>
      <c r="H3198" s="17"/>
      <c r="I3198" s="17"/>
      <c r="J3198" s="17"/>
      <c r="K3198" s="17"/>
      <c r="L3198" s="17"/>
      <c r="M3198" s="17"/>
      <c r="N3198" s="17"/>
      <c r="O3198" s="17"/>
      <c r="P3198" s="115"/>
      <c r="Q3198" s="62">
        <f>IF(C3198&gt;A_Stammdaten!$B$12,0,SUM(G3198,H3198,J3198,K3198,M3198,N3198)-SUM(I3198,L3198,O3198,P3198))</f>
        <v>0</v>
      </c>
      <c r="R3198" s="17"/>
      <c r="S3198" s="17"/>
      <c r="T3198" s="17"/>
      <c r="U3198" s="62">
        <f t="shared" si="618"/>
        <v>0</v>
      </c>
      <c r="V3198" s="63">
        <f>IF(ISBLANK($B3198),0,VLOOKUP($B3198,Listen!$A$2:$C$45,2,FALSE))</f>
        <v>0</v>
      </c>
      <c r="W3198" s="63">
        <f>IF(ISBLANK($B3198),0,VLOOKUP($B3198,Listen!$A$2:$C$45,3,FALSE))</f>
        <v>0</v>
      </c>
      <c r="X3198" s="49">
        <f t="shared" si="630"/>
        <v>0</v>
      </c>
      <c r="Y3198" s="49">
        <f t="shared" si="629"/>
        <v>0</v>
      </c>
      <c r="Z3198" s="49">
        <f t="shared" si="629"/>
        <v>0</v>
      </c>
      <c r="AA3198" s="49">
        <f t="shared" si="629"/>
        <v>0</v>
      </c>
      <c r="AB3198" s="49">
        <f t="shared" si="629"/>
        <v>0</v>
      </c>
      <c r="AC3198" s="49">
        <f t="shared" si="629"/>
        <v>0</v>
      </c>
      <c r="AD3198" s="49">
        <f t="shared" si="629"/>
        <v>0</v>
      </c>
      <c r="AE3198" s="51">
        <f t="shared" si="628"/>
        <v>0</v>
      </c>
      <c r="AF3198" s="51">
        <f>IF(C3198=A_Stammdaten!$B$12,D_SAV!$U3198-D_SAV!$AG3198,HLOOKUP(A_Stammdaten!$B$12-1,$AH$4:$AN$4004,ROW(C3198)-3,FALSE)-$AG3198)</f>
        <v>0</v>
      </c>
      <c r="AG3198" s="51">
        <f>HLOOKUP(A_Stammdaten!$B$12,$AH$4:$AN$4004,ROW(C3198)-3,FALSE)</f>
        <v>0</v>
      </c>
      <c r="AH3198" s="51">
        <f t="shared" si="619"/>
        <v>0</v>
      </c>
      <c r="AI3198" s="51">
        <f t="shared" si="620"/>
        <v>0</v>
      </c>
      <c r="AJ3198" s="51">
        <f t="shared" si="621"/>
        <v>0</v>
      </c>
      <c r="AK3198" s="51">
        <f t="shared" si="622"/>
        <v>0</v>
      </c>
      <c r="AL3198" s="51">
        <f t="shared" si="623"/>
        <v>0</v>
      </c>
      <c r="AM3198" s="51">
        <f t="shared" si="624"/>
        <v>0</v>
      </c>
      <c r="AN3198" s="51">
        <f t="shared" si="625"/>
        <v>0</v>
      </c>
    </row>
    <row r="3199" spans="1:40" x14ac:dyDescent="0.25">
      <c r="A3199" s="17"/>
      <c r="B3199" s="17"/>
      <c r="C3199" s="35"/>
      <c r="D3199" s="17"/>
      <c r="E3199" s="17"/>
      <c r="F3199" s="17"/>
      <c r="G3199" s="62">
        <f t="shared" si="626"/>
        <v>0</v>
      </c>
      <c r="H3199" s="17"/>
      <c r="I3199" s="17"/>
      <c r="J3199" s="17"/>
      <c r="K3199" s="17"/>
      <c r="L3199" s="17"/>
      <c r="M3199" s="17"/>
      <c r="N3199" s="17"/>
      <c r="O3199" s="17"/>
      <c r="P3199" s="115"/>
      <c r="Q3199" s="62">
        <f>IF(C3199&gt;A_Stammdaten!$B$12,0,SUM(G3199,H3199,J3199,K3199,M3199,N3199)-SUM(I3199,L3199,O3199,P3199))</f>
        <v>0</v>
      </c>
      <c r="R3199" s="17"/>
      <c r="S3199" s="17"/>
      <c r="T3199" s="17"/>
      <c r="U3199" s="62">
        <f t="shared" si="618"/>
        <v>0</v>
      </c>
      <c r="V3199" s="63">
        <f>IF(ISBLANK($B3199),0,VLOOKUP($B3199,Listen!$A$2:$C$45,2,FALSE))</f>
        <v>0</v>
      </c>
      <c r="W3199" s="63">
        <f>IF(ISBLANK($B3199),0,VLOOKUP($B3199,Listen!$A$2:$C$45,3,FALSE))</f>
        <v>0</v>
      </c>
      <c r="X3199" s="49">
        <f t="shared" si="630"/>
        <v>0</v>
      </c>
      <c r="Y3199" s="49">
        <f t="shared" si="629"/>
        <v>0</v>
      </c>
      <c r="Z3199" s="49">
        <f t="shared" si="629"/>
        <v>0</v>
      </c>
      <c r="AA3199" s="49">
        <f t="shared" si="629"/>
        <v>0</v>
      </c>
      <c r="AB3199" s="49">
        <f t="shared" si="629"/>
        <v>0</v>
      </c>
      <c r="AC3199" s="49">
        <f t="shared" si="629"/>
        <v>0</v>
      </c>
      <c r="AD3199" s="49">
        <f t="shared" si="629"/>
        <v>0</v>
      </c>
      <c r="AE3199" s="51">
        <f t="shared" si="628"/>
        <v>0</v>
      </c>
      <c r="AF3199" s="51">
        <f>IF(C3199=A_Stammdaten!$B$12,D_SAV!$U3199-D_SAV!$AG3199,HLOOKUP(A_Stammdaten!$B$12-1,$AH$4:$AN$4004,ROW(C3199)-3,FALSE)-$AG3199)</f>
        <v>0</v>
      </c>
      <c r="AG3199" s="51">
        <f>HLOOKUP(A_Stammdaten!$B$12,$AH$4:$AN$4004,ROW(C3199)-3,FALSE)</f>
        <v>0</v>
      </c>
      <c r="AH3199" s="51">
        <f t="shared" si="619"/>
        <v>0</v>
      </c>
      <c r="AI3199" s="51">
        <f t="shared" si="620"/>
        <v>0</v>
      </c>
      <c r="AJ3199" s="51">
        <f t="shared" si="621"/>
        <v>0</v>
      </c>
      <c r="AK3199" s="51">
        <f t="shared" si="622"/>
        <v>0</v>
      </c>
      <c r="AL3199" s="51">
        <f t="shared" si="623"/>
        <v>0</v>
      </c>
      <c r="AM3199" s="51">
        <f t="shared" si="624"/>
        <v>0</v>
      </c>
      <c r="AN3199" s="51">
        <f t="shared" si="625"/>
        <v>0</v>
      </c>
    </row>
    <row r="3200" spans="1:40" x14ac:dyDescent="0.25">
      <c r="A3200" s="17"/>
      <c r="B3200" s="17"/>
      <c r="C3200" s="35"/>
      <c r="D3200" s="17"/>
      <c r="E3200" s="17"/>
      <c r="F3200" s="17"/>
      <c r="G3200" s="62">
        <f t="shared" si="626"/>
        <v>0</v>
      </c>
      <c r="H3200" s="17"/>
      <c r="I3200" s="17"/>
      <c r="J3200" s="17"/>
      <c r="K3200" s="17"/>
      <c r="L3200" s="17"/>
      <c r="M3200" s="17"/>
      <c r="N3200" s="17"/>
      <c r="O3200" s="17"/>
      <c r="P3200" s="115"/>
      <c r="Q3200" s="62">
        <f>IF(C3200&gt;A_Stammdaten!$B$12,0,SUM(G3200,H3200,J3200,K3200,M3200,N3200)-SUM(I3200,L3200,O3200,P3200))</f>
        <v>0</v>
      </c>
      <c r="R3200" s="17"/>
      <c r="S3200" s="17"/>
      <c r="T3200" s="17"/>
      <c r="U3200" s="62">
        <f t="shared" si="618"/>
        <v>0</v>
      </c>
      <c r="V3200" s="63">
        <f>IF(ISBLANK($B3200),0,VLOOKUP($B3200,Listen!$A$2:$C$45,2,FALSE))</f>
        <v>0</v>
      </c>
      <c r="W3200" s="63">
        <f>IF(ISBLANK($B3200),0,VLOOKUP($B3200,Listen!$A$2:$C$45,3,FALSE))</f>
        <v>0</v>
      </c>
      <c r="X3200" s="49">
        <f t="shared" si="630"/>
        <v>0</v>
      </c>
      <c r="Y3200" s="49">
        <f t="shared" si="629"/>
        <v>0</v>
      </c>
      <c r="Z3200" s="49">
        <f t="shared" si="629"/>
        <v>0</v>
      </c>
      <c r="AA3200" s="49">
        <f t="shared" si="629"/>
        <v>0</v>
      </c>
      <c r="AB3200" s="49">
        <f t="shared" si="629"/>
        <v>0</v>
      </c>
      <c r="AC3200" s="49">
        <f t="shared" si="629"/>
        <v>0</v>
      </c>
      <c r="AD3200" s="49">
        <f t="shared" si="629"/>
        <v>0</v>
      </c>
      <c r="AE3200" s="51">
        <f t="shared" si="628"/>
        <v>0</v>
      </c>
      <c r="AF3200" s="51">
        <f>IF(C3200=A_Stammdaten!$B$12,D_SAV!$U3200-D_SAV!$AG3200,HLOOKUP(A_Stammdaten!$B$12-1,$AH$4:$AN$4004,ROW(C3200)-3,FALSE)-$AG3200)</f>
        <v>0</v>
      </c>
      <c r="AG3200" s="51">
        <f>HLOOKUP(A_Stammdaten!$B$12,$AH$4:$AN$4004,ROW(C3200)-3,FALSE)</f>
        <v>0</v>
      </c>
      <c r="AH3200" s="51">
        <f t="shared" si="619"/>
        <v>0</v>
      </c>
      <c r="AI3200" s="51">
        <f t="shared" si="620"/>
        <v>0</v>
      </c>
      <c r="AJ3200" s="51">
        <f t="shared" si="621"/>
        <v>0</v>
      </c>
      <c r="AK3200" s="51">
        <f t="shared" si="622"/>
        <v>0</v>
      </c>
      <c r="AL3200" s="51">
        <f t="shared" si="623"/>
        <v>0</v>
      </c>
      <c r="AM3200" s="51">
        <f t="shared" si="624"/>
        <v>0</v>
      </c>
      <c r="AN3200" s="51">
        <f t="shared" si="625"/>
        <v>0</v>
      </c>
    </row>
    <row r="3201" spans="1:40" x14ac:dyDescent="0.25">
      <c r="A3201" s="17"/>
      <c r="B3201" s="17"/>
      <c r="C3201" s="35"/>
      <c r="D3201" s="17"/>
      <c r="E3201" s="17"/>
      <c r="F3201" s="17"/>
      <c r="G3201" s="62">
        <f t="shared" si="626"/>
        <v>0</v>
      </c>
      <c r="H3201" s="17"/>
      <c r="I3201" s="17"/>
      <c r="J3201" s="17"/>
      <c r="K3201" s="17"/>
      <c r="L3201" s="17"/>
      <c r="M3201" s="17"/>
      <c r="N3201" s="17"/>
      <c r="O3201" s="17"/>
      <c r="P3201" s="115"/>
      <c r="Q3201" s="62">
        <f>IF(C3201&gt;A_Stammdaten!$B$12,0,SUM(G3201,H3201,J3201,K3201,M3201,N3201)-SUM(I3201,L3201,O3201,P3201))</f>
        <v>0</v>
      </c>
      <c r="R3201" s="17"/>
      <c r="S3201" s="17"/>
      <c r="T3201" s="17"/>
      <c r="U3201" s="62">
        <f t="shared" si="618"/>
        <v>0</v>
      </c>
      <c r="V3201" s="63">
        <f>IF(ISBLANK($B3201),0,VLOOKUP($B3201,Listen!$A$2:$C$45,2,FALSE))</f>
        <v>0</v>
      </c>
      <c r="W3201" s="63">
        <f>IF(ISBLANK($B3201),0,VLOOKUP($B3201,Listen!$A$2:$C$45,3,FALSE))</f>
        <v>0</v>
      </c>
      <c r="X3201" s="49">
        <f t="shared" si="630"/>
        <v>0</v>
      </c>
      <c r="Y3201" s="49">
        <f t="shared" si="629"/>
        <v>0</v>
      </c>
      <c r="Z3201" s="49">
        <f t="shared" si="629"/>
        <v>0</v>
      </c>
      <c r="AA3201" s="49">
        <f t="shared" si="629"/>
        <v>0</v>
      </c>
      <c r="AB3201" s="49">
        <f t="shared" si="629"/>
        <v>0</v>
      </c>
      <c r="AC3201" s="49">
        <f t="shared" si="629"/>
        <v>0</v>
      </c>
      <c r="AD3201" s="49">
        <f t="shared" si="629"/>
        <v>0</v>
      </c>
      <c r="AE3201" s="51">
        <f t="shared" si="628"/>
        <v>0</v>
      </c>
      <c r="AF3201" s="51">
        <f>IF(C3201=A_Stammdaten!$B$12,D_SAV!$U3201-D_SAV!$AG3201,HLOOKUP(A_Stammdaten!$B$12-1,$AH$4:$AN$4004,ROW(C3201)-3,FALSE)-$AG3201)</f>
        <v>0</v>
      </c>
      <c r="AG3201" s="51">
        <f>HLOOKUP(A_Stammdaten!$B$12,$AH$4:$AN$4004,ROW(C3201)-3,FALSE)</f>
        <v>0</v>
      </c>
      <c r="AH3201" s="51">
        <f t="shared" si="619"/>
        <v>0</v>
      </c>
      <c r="AI3201" s="51">
        <f t="shared" si="620"/>
        <v>0</v>
      </c>
      <c r="AJ3201" s="51">
        <f t="shared" si="621"/>
        <v>0</v>
      </c>
      <c r="AK3201" s="51">
        <f t="shared" si="622"/>
        <v>0</v>
      </c>
      <c r="AL3201" s="51">
        <f t="shared" si="623"/>
        <v>0</v>
      </c>
      <c r="AM3201" s="51">
        <f t="shared" si="624"/>
        <v>0</v>
      </c>
      <c r="AN3201" s="51">
        <f t="shared" si="625"/>
        <v>0</v>
      </c>
    </row>
    <row r="3202" spans="1:40" x14ac:dyDescent="0.25">
      <c r="A3202" s="17"/>
      <c r="B3202" s="17"/>
      <c r="C3202" s="35"/>
      <c r="D3202" s="17"/>
      <c r="E3202" s="17"/>
      <c r="F3202" s="17"/>
      <c r="G3202" s="62">
        <f t="shared" si="626"/>
        <v>0</v>
      </c>
      <c r="H3202" s="17"/>
      <c r="I3202" s="17"/>
      <c r="J3202" s="17"/>
      <c r="K3202" s="17"/>
      <c r="L3202" s="17"/>
      <c r="M3202" s="17"/>
      <c r="N3202" s="17"/>
      <c r="O3202" s="17"/>
      <c r="P3202" s="115"/>
      <c r="Q3202" s="62">
        <f>IF(C3202&gt;A_Stammdaten!$B$12,0,SUM(G3202,H3202,J3202,K3202,M3202,N3202)-SUM(I3202,L3202,O3202,P3202))</f>
        <v>0</v>
      </c>
      <c r="R3202" s="17"/>
      <c r="S3202" s="17"/>
      <c r="T3202" s="17"/>
      <c r="U3202" s="62">
        <f t="shared" si="618"/>
        <v>0</v>
      </c>
      <c r="V3202" s="63">
        <f>IF(ISBLANK($B3202),0,VLOOKUP($B3202,Listen!$A$2:$C$45,2,FALSE))</f>
        <v>0</v>
      </c>
      <c r="W3202" s="63">
        <f>IF(ISBLANK($B3202),0,VLOOKUP($B3202,Listen!$A$2:$C$45,3,FALSE))</f>
        <v>0</v>
      </c>
      <c r="X3202" s="49">
        <f t="shared" si="630"/>
        <v>0</v>
      </c>
      <c r="Y3202" s="49">
        <f t="shared" si="629"/>
        <v>0</v>
      </c>
      <c r="Z3202" s="49">
        <f t="shared" si="629"/>
        <v>0</v>
      </c>
      <c r="AA3202" s="49">
        <f t="shared" si="629"/>
        <v>0</v>
      </c>
      <c r="AB3202" s="49">
        <f t="shared" si="629"/>
        <v>0</v>
      </c>
      <c r="AC3202" s="49">
        <f t="shared" si="629"/>
        <v>0</v>
      </c>
      <c r="AD3202" s="49">
        <f t="shared" si="629"/>
        <v>0</v>
      </c>
      <c r="AE3202" s="51">
        <f t="shared" si="628"/>
        <v>0</v>
      </c>
      <c r="AF3202" s="51">
        <f>IF(C3202=A_Stammdaten!$B$12,D_SAV!$U3202-D_SAV!$AG3202,HLOOKUP(A_Stammdaten!$B$12-1,$AH$4:$AN$4004,ROW(C3202)-3,FALSE)-$AG3202)</f>
        <v>0</v>
      </c>
      <c r="AG3202" s="51">
        <f>HLOOKUP(A_Stammdaten!$B$12,$AH$4:$AN$4004,ROW(C3202)-3,FALSE)</f>
        <v>0</v>
      </c>
      <c r="AH3202" s="51">
        <f t="shared" si="619"/>
        <v>0</v>
      </c>
      <c r="AI3202" s="51">
        <f t="shared" si="620"/>
        <v>0</v>
      </c>
      <c r="AJ3202" s="51">
        <f t="shared" si="621"/>
        <v>0</v>
      </c>
      <c r="AK3202" s="51">
        <f t="shared" si="622"/>
        <v>0</v>
      </c>
      <c r="AL3202" s="51">
        <f t="shared" si="623"/>
        <v>0</v>
      </c>
      <c r="AM3202" s="51">
        <f t="shared" si="624"/>
        <v>0</v>
      </c>
      <c r="AN3202" s="51">
        <f t="shared" si="625"/>
        <v>0</v>
      </c>
    </row>
    <row r="3203" spans="1:40" x14ac:dyDescent="0.25">
      <c r="A3203" s="17"/>
      <c r="B3203" s="17"/>
      <c r="C3203" s="35"/>
      <c r="D3203" s="17"/>
      <c r="E3203" s="17"/>
      <c r="F3203" s="17"/>
      <c r="G3203" s="62">
        <f t="shared" si="626"/>
        <v>0</v>
      </c>
      <c r="H3203" s="17"/>
      <c r="I3203" s="17"/>
      <c r="J3203" s="17"/>
      <c r="K3203" s="17"/>
      <c r="L3203" s="17"/>
      <c r="M3203" s="17"/>
      <c r="N3203" s="17"/>
      <c r="O3203" s="17"/>
      <c r="P3203" s="115"/>
      <c r="Q3203" s="62">
        <f>IF(C3203&gt;A_Stammdaten!$B$12,0,SUM(G3203,H3203,J3203,K3203,M3203,N3203)-SUM(I3203,L3203,O3203,P3203))</f>
        <v>0</v>
      </c>
      <c r="R3203" s="17"/>
      <c r="S3203" s="17"/>
      <c r="T3203" s="17"/>
      <c r="U3203" s="62">
        <f t="shared" si="618"/>
        <v>0</v>
      </c>
      <c r="V3203" s="63">
        <f>IF(ISBLANK($B3203),0,VLOOKUP($B3203,Listen!$A$2:$C$45,2,FALSE))</f>
        <v>0</v>
      </c>
      <c r="W3203" s="63">
        <f>IF(ISBLANK($B3203),0,VLOOKUP($B3203,Listen!$A$2:$C$45,3,FALSE))</f>
        <v>0</v>
      </c>
      <c r="X3203" s="49">
        <f t="shared" si="630"/>
        <v>0</v>
      </c>
      <c r="Y3203" s="49">
        <f t="shared" si="629"/>
        <v>0</v>
      </c>
      <c r="Z3203" s="49">
        <f t="shared" si="629"/>
        <v>0</v>
      </c>
      <c r="AA3203" s="49">
        <f t="shared" si="629"/>
        <v>0</v>
      </c>
      <c r="AB3203" s="49">
        <f t="shared" si="629"/>
        <v>0</v>
      </c>
      <c r="AC3203" s="49">
        <f t="shared" si="629"/>
        <v>0</v>
      </c>
      <c r="AD3203" s="49">
        <f t="shared" si="629"/>
        <v>0</v>
      </c>
      <c r="AE3203" s="51">
        <f t="shared" si="628"/>
        <v>0</v>
      </c>
      <c r="AF3203" s="51">
        <f>IF(C3203=A_Stammdaten!$B$12,D_SAV!$U3203-D_SAV!$AG3203,HLOOKUP(A_Stammdaten!$B$12-1,$AH$4:$AN$4004,ROW(C3203)-3,FALSE)-$AG3203)</f>
        <v>0</v>
      </c>
      <c r="AG3203" s="51">
        <f>HLOOKUP(A_Stammdaten!$B$12,$AH$4:$AN$4004,ROW(C3203)-3,FALSE)</f>
        <v>0</v>
      </c>
      <c r="AH3203" s="51">
        <f t="shared" si="619"/>
        <v>0</v>
      </c>
      <c r="AI3203" s="51">
        <f t="shared" si="620"/>
        <v>0</v>
      </c>
      <c r="AJ3203" s="51">
        <f t="shared" si="621"/>
        <v>0</v>
      </c>
      <c r="AK3203" s="51">
        <f t="shared" si="622"/>
        <v>0</v>
      </c>
      <c r="AL3203" s="51">
        <f t="shared" si="623"/>
        <v>0</v>
      </c>
      <c r="AM3203" s="51">
        <f t="shared" si="624"/>
        <v>0</v>
      </c>
      <c r="AN3203" s="51">
        <f t="shared" si="625"/>
        <v>0</v>
      </c>
    </row>
    <row r="3204" spans="1:40" x14ac:dyDescent="0.25">
      <c r="A3204" s="17"/>
      <c r="B3204" s="17"/>
      <c r="C3204" s="35"/>
      <c r="D3204" s="17"/>
      <c r="E3204" s="17"/>
      <c r="F3204" s="17"/>
      <c r="G3204" s="62">
        <f t="shared" si="626"/>
        <v>0</v>
      </c>
      <c r="H3204" s="17"/>
      <c r="I3204" s="17"/>
      <c r="J3204" s="17"/>
      <c r="K3204" s="17"/>
      <c r="L3204" s="17"/>
      <c r="M3204" s="17"/>
      <c r="N3204" s="17"/>
      <c r="O3204" s="17"/>
      <c r="P3204" s="115"/>
      <c r="Q3204" s="62">
        <f>IF(C3204&gt;A_Stammdaten!$B$12,0,SUM(G3204,H3204,J3204,K3204,M3204,N3204)-SUM(I3204,L3204,O3204,P3204))</f>
        <v>0</v>
      </c>
      <c r="R3204" s="17"/>
      <c r="S3204" s="17"/>
      <c r="T3204" s="17"/>
      <c r="U3204" s="62">
        <f t="shared" si="618"/>
        <v>0</v>
      </c>
      <c r="V3204" s="63">
        <f>IF(ISBLANK($B3204),0,VLOOKUP($B3204,Listen!$A$2:$C$45,2,FALSE))</f>
        <v>0</v>
      </c>
      <c r="W3204" s="63">
        <f>IF(ISBLANK($B3204),0,VLOOKUP($B3204,Listen!$A$2:$C$45,3,FALSE))</f>
        <v>0</v>
      </c>
      <c r="X3204" s="49">
        <f t="shared" si="630"/>
        <v>0</v>
      </c>
      <c r="Y3204" s="49">
        <f t="shared" si="629"/>
        <v>0</v>
      </c>
      <c r="Z3204" s="49">
        <f t="shared" si="629"/>
        <v>0</v>
      </c>
      <c r="AA3204" s="49">
        <f t="shared" si="629"/>
        <v>0</v>
      </c>
      <c r="AB3204" s="49">
        <f t="shared" si="629"/>
        <v>0</v>
      </c>
      <c r="AC3204" s="49">
        <f t="shared" si="629"/>
        <v>0</v>
      </c>
      <c r="AD3204" s="49">
        <f t="shared" si="629"/>
        <v>0</v>
      </c>
      <c r="AE3204" s="51">
        <f t="shared" si="628"/>
        <v>0</v>
      </c>
      <c r="AF3204" s="51">
        <f>IF(C3204=A_Stammdaten!$B$12,D_SAV!$U3204-D_SAV!$AG3204,HLOOKUP(A_Stammdaten!$B$12-1,$AH$4:$AN$4004,ROW(C3204)-3,FALSE)-$AG3204)</f>
        <v>0</v>
      </c>
      <c r="AG3204" s="51">
        <f>HLOOKUP(A_Stammdaten!$B$12,$AH$4:$AN$4004,ROW(C3204)-3,FALSE)</f>
        <v>0</v>
      </c>
      <c r="AH3204" s="51">
        <f t="shared" si="619"/>
        <v>0</v>
      </c>
      <c r="AI3204" s="51">
        <f t="shared" si="620"/>
        <v>0</v>
      </c>
      <c r="AJ3204" s="51">
        <f t="shared" si="621"/>
        <v>0</v>
      </c>
      <c r="AK3204" s="51">
        <f t="shared" si="622"/>
        <v>0</v>
      </c>
      <c r="AL3204" s="51">
        <f t="shared" si="623"/>
        <v>0</v>
      </c>
      <c r="AM3204" s="51">
        <f t="shared" si="624"/>
        <v>0</v>
      </c>
      <c r="AN3204" s="51">
        <f t="shared" si="625"/>
        <v>0</v>
      </c>
    </row>
    <row r="3205" spans="1:40" x14ac:dyDescent="0.25">
      <c r="A3205" s="17"/>
      <c r="B3205" s="17"/>
      <c r="C3205" s="35"/>
      <c r="D3205" s="17"/>
      <c r="E3205" s="17"/>
      <c r="F3205" s="17"/>
      <c r="G3205" s="62">
        <f t="shared" si="626"/>
        <v>0</v>
      </c>
      <c r="H3205" s="17"/>
      <c r="I3205" s="17"/>
      <c r="J3205" s="17"/>
      <c r="K3205" s="17"/>
      <c r="L3205" s="17"/>
      <c r="M3205" s="17"/>
      <c r="N3205" s="17"/>
      <c r="O3205" s="17"/>
      <c r="P3205" s="115"/>
      <c r="Q3205" s="62">
        <f>IF(C3205&gt;A_Stammdaten!$B$12,0,SUM(G3205,H3205,J3205,K3205,M3205,N3205)-SUM(I3205,L3205,O3205,P3205))</f>
        <v>0</v>
      </c>
      <c r="R3205" s="17"/>
      <c r="S3205" s="17"/>
      <c r="T3205" s="17"/>
      <c r="U3205" s="62">
        <f t="shared" ref="U3205:U3268" si="631">Q3205-SUM(R3205:T3205)</f>
        <v>0</v>
      </c>
      <c r="V3205" s="63">
        <f>IF(ISBLANK($B3205),0,VLOOKUP($B3205,Listen!$A$2:$C$45,2,FALSE))</f>
        <v>0</v>
      </c>
      <c r="W3205" s="63">
        <f>IF(ISBLANK($B3205),0,VLOOKUP($B3205,Listen!$A$2:$C$45,3,FALSE))</f>
        <v>0</v>
      </c>
      <c r="X3205" s="49">
        <f t="shared" si="630"/>
        <v>0</v>
      </c>
      <c r="Y3205" s="49">
        <f t="shared" si="629"/>
        <v>0</v>
      </c>
      <c r="Z3205" s="49">
        <f t="shared" si="629"/>
        <v>0</v>
      </c>
      <c r="AA3205" s="49">
        <f t="shared" si="629"/>
        <v>0</v>
      </c>
      <c r="AB3205" s="49">
        <f t="shared" si="629"/>
        <v>0</v>
      </c>
      <c r="AC3205" s="49">
        <f t="shared" si="629"/>
        <v>0</v>
      </c>
      <c r="AD3205" s="49">
        <f t="shared" si="629"/>
        <v>0</v>
      </c>
      <c r="AE3205" s="51">
        <f t="shared" si="628"/>
        <v>0</v>
      </c>
      <c r="AF3205" s="51">
        <f>IF(C3205=A_Stammdaten!$B$12,D_SAV!$U3205-D_SAV!$AG3205,HLOOKUP(A_Stammdaten!$B$12-1,$AH$4:$AN$4004,ROW(C3205)-3,FALSE)-$AG3205)</f>
        <v>0</v>
      </c>
      <c r="AG3205" s="51">
        <f>HLOOKUP(A_Stammdaten!$B$12,$AH$4:$AN$4004,ROW(C3205)-3,FALSE)</f>
        <v>0</v>
      </c>
      <c r="AH3205" s="51">
        <f t="shared" ref="AH3205:AH3268" si="632">IF(OR($C3205=0,$U3205=0),0,IF($C3205&lt;=AH$4,$U3205-$U3205/X3205*(AH$4-$C3205+1),0))</f>
        <v>0</v>
      </c>
      <c r="AI3205" s="51">
        <f t="shared" ref="AI3205:AI3268" si="633">IF(OR($C3205=0,$U3205=0,Y3205-(AI$4-$C3205)=0),0,IF($C3205&lt;AI$4,AH3205-AH3205/(Y3205-(AI$4-$C3205)),IF($C3205=AI$4,$U3205-$U3205/Y3205,0)))</f>
        <v>0</v>
      </c>
      <c r="AJ3205" s="51">
        <f t="shared" ref="AJ3205:AJ3268" si="634">IF(OR($C3205=0,$U3205=0,Z3205-(AJ$4-$C3205)=0),0,IF($C3205&lt;AJ$4,AI3205-AI3205/(Z3205-(AJ$4-$C3205)),IF($C3205=AJ$4,$U3205-$U3205/Z3205,0)))</f>
        <v>0</v>
      </c>
      <c r="AK3205" s="51">
        <f t="shared" ref="AK3205:AK3268" si="635">IF(OR($C3205=0,$U3205=0,AA3205-(AK$4-$C3205)=0),0,IF($C3205&lt;AK$4,AJ3205-AJ3205/(AA3205-(AK$4-$C3205)),IF($C3205=AK$4,$U3205-$U3205/AA3205,0)))</f>
        <v>0</v>
      </c>
      <c r="AL3205" s="51">
        <f t="shared" ref="AL3205:AL3268" si="636">IF(OR($C3205=0,$U3205=0,AB3205-(AL$4-$C3205)=0),0,IF($C3205&lt;AL$4,AK3205-AK3205/(AB3205-(AL$4-$C3205)),IF($C3205=AL$4,$U3205-$U3205/AB3205,0)))</f>
        <v>0</v>
      </c>
      <c r="AM3205" s="51">
        <f t="shared" ref="AM3205:AM3268" si="637">IF(OR($C3205=0,$U3205=0,AC3205-(AM$4-$C3205)=0),0,IF($C3205&lt;AM$4,AL3205-AL3205/(AC3205-(AM$4-$C3205)),IF($C3205=AM$4,$U3205-$U3205/AC3205,0)))</f>
        <v>0</v>
      </c>
      <c r="AN3205" s="51">
        <f t="shared" ref="AN3205:AN3268" si="638">IF(OR($C3205=0,$U3205=0,AD3205-(AN$4-$C3205)=0),0,IF($C3205&lt;AN$4,AM3205-AM3205/(AD3205-(AN$4-$C3205)),IF($C3205=AN$4,$U3205-$U3205/AD3205,0)))</f>
        <v>0</v>
      </c>
    </row>
    <row r="3206" spans="1:40" x14ac:dyDescent="0.25">
      <c r="A3206" s="17"/>
      <c r="B3206" s="17"/>
      <c r="C3206" s="35"/>
      <c r="D3206" s="17"/>
      <c r="E3206" s="17"/>
      <c r="F3206" s="17"/>
      <c r="G3206" s="62">
        <f t="shared" ref="G3206:G3269" si="639">D3206*E3206/100</f>
        <v>0</v>
      </c>
      <c r="H3206" s="17"/>
      <c r="I3206" s="17"/>
      <c r="J3206" s="17"/>
      <c r="K3206" s="17"/>
      <c r="L3206" s="17"/>
      <c r="M3206" s="17"/>
      <c r="N3206" s="17"/>
      <c r="O3206" s="17"/>
      <c r="P3206" s="115"/>
      <c r="Q3206" s="62">
        <f>IF(C3206&gt;A_Stammdaten!$B$12,0,SUM(G3206,H3206,J3206,K3206,M3206,N3206)-SUM(I3206,L3206,O3206,P3206))</f>
        <v>0</v>
      </c>
      <c r="R3206" s="17"/>
      <c r="S3206" s="17"/>
      <c r="T3206" s="17"/>
      <c r="U3206" s="62">
        <f t="shared" si="631"/>
        <v>0</v>
      </c>
      <c r="V3206" s="63">
        <f>IF(ISBLANK($B3206),0,VLOOKUP($B3206,Listen!$A$2:$C$45,2,FALSE))</f>
        <v>0</v>
      </c>
      <c r="W3206" s="63">
        <f>IF(ISBLANK($B3206),0,VLOOKUP($B3206,Listen!$A$2:$C$45,3,FALSE))</f>
        <v>0</v>
      </c>
      <c r="X3206" s="49">
        <f t="shared" si="630"/>
        <v>0</v>
      </c>
      <c r="Y3206" s="49">
        <f t="shared" si="629"/>
        <v>0</v>
      </c>
      <c r="Z3206" s="49">
        <f t="shared" si="629"/>
        <v>0</v>
      </c>
      <c r="AA3206" s="49">
        <f t="shared" si="629"/>
        <v>0</v>
      </c>
      <c r="AB3206" s="49">
        <f t="shared" si="629"/>
        <v>0</v>
      </c>
      <c r="AC3206" s="49">
        <f t="shared" si="629"/>
        <v>0</v>
      </c>
      <c r="AD3206" s="49">
        <f t="shared" si="629"/>
        <v>0</v>
      </c>
      <c r="AE3206" s="51">
        <f t="shared" si="628"/>
        <v>0</v>
      </c>
      <c r="AF3206" s="51">
        <f>IF(C3206=A_Stammdaten!$B$12,D_SAV!$U3206-D_SAV!$AG3206,HLOOKUP(A_Stammdaten!$B$12-1,$AH$4:$AN$4004,ROW(C3206)-3,FALSE)-$AG3206)</f>
        <v>0</v>
      </c>
      <c r="AG3206" s="51">
        <f>HLOOKUP(A_Stammdaten!$B$12,$AH$4:$AN$4004,ROW(C3206)-3,FALSE)</f>
        <v>0</v>
      </c>
      <c r="AH3206" s="51">
        <f t="shared" si="632"/>
        <v>0</v>
      </c>
      <c r="AI3206" s="51">
        <f t="shared" si="633"/>
        <v>0</v>
      </c>
      <c r="AJ3206" s="51">
        <f t="shared" si="634"/>
        <v>0</v>
      </c>
      <c r="AK3206" s="51">
        <f t="shared" si="635"/>
        <v>0</v>
      </c>
      <c r="AL3206" s="51">
        <f t="shared" si="636"/>
        <v>0</v>
      </c>
      <c r="AM3206" s="51">
        <f t="shared" si="637"/>
        <v>0</v>
      </c>
      <c r="AN3206" s="51">
        <f t="shared" si="638"/>
        <v>0</v>
      </c>
    </row>
    <row r="3207" spans="1:40" x14ac:dyDescent="0.25">
      <c r="A3207" s="17"/>
      <c r="B3207" s="17"/>
      <c r="C3207" s="35"/>
      <c r="D3207" s="17"/>
      <c r="E3207" s="17"/>
      <c r="F3207" s="17"/>
      <c r="G3207" s="62">
        <f t="shared" si="639"/>
        <v>0</v>
      </c>
      <c r="H3207" s="17"/>
      <c r="I3207" s="17"/>
      <c r="J3207" s="17"/>
      <c r="K3207" s="17"/>
      <c r="L3207" s="17"/>
      <c r="M3207" s="17"/>
      <c r="N3207" s="17"/>
      <c r="O3207" s="17"/>
      <c r="P3207" s="115"/>
      <c r="Q3207" s="62">
        <f>IF(C3207&gt;A_Stammdaten!$B$12,0,SUM(G3207,H3207,J3207,K3207,M3207,N3207)-SUM(I3207,L3207,O3207,P3207))</f>
        <v>0</v>
      </c>
      <c r="R3207" s="17"/>
      <c r="S3207" s="17"/>
      <c r="T3207" s="17"/>
      <c r="U3207" s="62">
        <f t="shared" si="631"/>
        <v>0</v>
      </c>
      <c r="V3207" s="63">
        <f>IF(ISBLANK($B3207),0,VLOOKUP($B3207,Listen!$A$2:$C$45,2,FALSE))</f>
        <v>0</v>
      </c>
      <c r="W3207" s="63">
        <f>IF(ISBLANK($B3207),0,VLOOKUP($B3207,Listen!$A$2:$C$45,3,FALSE))</f>
        <v>0</v>
      </c>
      <c r="X3207" s="49">
        <f t="shared" si="630"/>
        <v>0</v>
      </c>
      <c r="Y3207" s="49">
        <f t="shared" si="629"/>
        <v>0</v>
      </c>
      <c r="Z3207" s="49">
        <f t="shared" si="629"/>
        <v>0</v>
      </c>
      <c r="AA3207" s="49">
        <f t="shared" si="629"/>
        <v>0</v>
      </c>
      <c r="AB3207" s="49">
        <f t="shared" si="629"/>
        <v>0</v>
      </c>
      <c r="AC3207" s="49">
        <f t="shared" si="629"/>
        <v>0</v>
      </c>
      <c r="AD3207" s="49">
        <f t="shared" si="629"/>
        <v>0</v>
      </c>
      <c r="AE3207" s="51">
        <f t="shared" si="628"/>
        <v>0</v>
      </c>
      <c r="AF3207" s="51">
        <f>IF(C3207=A_Stammdaten!$B$12,D_SAV!$U3207-D_SAV!$AG3207,HLOOKUP(A_Stammdaten!$B$12-1,$AH$4:$AN$4004,ROW(C3207)-3,FALSE)-$AG3207)</f>
        <v>0</v>
      </c>
      <c r="AG3207" s="51">
        <f>HLOOKUP(A_Stammdaten!$B$12,$AH$4:$AN$4004,ROW(C3207)-3,FALSE)</f>
        <v>0</v>
      </c>
      <c r="AH3207" s="51">
        <f t="shared" si="632"/>
        <v>0</v>
      </c>
      <c r="AI3207" s="51">
        <f t="shared" si="633"/>
        <v>0</v>
      </c>
      <c r="AJ3207" s="51">
        <f t="shared" si="634"/>
        <v>0</v>
      </c>
      <c r="AK3207" s="51">
        <f t="shared" si="635"/>
        <v>0</v>
      </c>
      <c r="AL3207" s="51">
        <f t="shared" si="636"/>
        <v>0</v>
      </c>
      <c r="AM3207" s="51">
        <f t="shared" si="637"/>
        <v>0</v>
      </c>
      <c r="AN3207" s="51">
        <f t="shared" si="638"/>
        <v>0</v>
      </c>
    </row>
    <row r="3208" spans="1:40" x14ac:dyDescent="0.25">
      <c r="A3208" s="17"/>
      <c r="B3208" s="17"/>
      <c r="C3208" s="35"/>
      <c r="D3208" s="17"/>
      <c r="E3208" s="17"/>
      <c r="F3208" s="17"/>
      <c r="G3208" s="62">
        <f t="shared" si="639"/>
        <v>0</v>
      </c>
      <c r="H3208" s="17"/>
      <c r="I3208" s="17"/>
      <c r="J3208" s="17"/>
      <c r="K3208" s="17"/>
      <c r="L3208" s="17"/>
      <c r="M3208" s="17"/>
      <c r="N3208" s="17"/>
      <c r="O3208" s="17"/>
      <c r="P3208" s="115"/>
      <c r="Q3208" s="62">
        <f>IF(C3208&gt;A_Stammdaten!$B$12,0,SUM(G3208,H3208,J3208,K3208,M3208,N3208)-SUM(I3208,L3208,O3208,P3208))</f>
        <v>0</v>
      </c>
      <c r="R3208" s="17"/>
      <c r="S3208" s="17"/>
      <c r="T3208" s="17"/>
      <c r="U3208" s="62">
        <f t="shared" si="631"/>
        <v>0</v>
      </c>
      <c r="V3208" s="63">
        <f>IF(ISBLANK($B3208),0,VLOOKUP($B3208,Listen!$A$2:$C$45,2,FALSE))</f>
        <v>0</v>
      </c>
      <c r="W3208" s="63">
        <f>IF(ISBLANK($B3208),0,VLOOKUP($B3208,Listen!$A$2:$C$45,3,FALSE))</f>
        <v>0</v>
      </c>
      <c r="X3208" s="49">
        <f t="shared" si="630"/>
        <v>0</v>
      </c>
      <c r="Y3208" s="49">
        <f t="shared" si="629"/>
        <v>0</v>
      </c>
      <c r="Z3208" s="49">
        <f t="shared" si="629"/>
        <v>0</v>
      </c>
      <c r="AA3208" s="49">
        <f t="shared" si="629"/>
        <v>0</v>
      </c>
      <c r="AB3208" s="49">
        <f t="shared" si="629"/>
        <v>0</v>
      </c>
      <c r="AC3208" s="49">
        <f t="shared" si="629"/>
        <v>0</v>
      </c>
      <c r="AD3208" s="49">
        <f t="shared" si="629"/>
        <v>0</v>
      </c>
      <c r="AE3208" s="51">
        <f t="shared" si="628"/>
        <v>0</v>
      </c>
      <c r="AF3208" s="51">
        <f>IF(C3208=A_Stammdaten!$B$12,D_SAV!$U3208-D_SAV!$AG3208,HLOOKUP(A_Stammdaten!$B$12-1,$AH$4:$AN$4004,ROW(C3208)-3,FALSE)-$AG3208)</f>
        <v>0</v>
      </c>
      <c r="AG3208" s="51">
        <f>HLOOKUP(A_Stammdaten!$B$12,$AH$4:$AN$4004,ROW(C3208)-3,FALSE)</f>
        <v>0</v>
      </c>
      <c r="AH3208" s="51">
        <f t="shared" si="632"/>
        <v>0</v>
      </c>
      <c r="AI3208" s="51">
        <f t="shared" si="633"/>
        <v>0</v>
      </c>
      <c r="AJ3208" s="51">
        <f t="shared" si="634"/>
        <v>0</v>
      </c>
      <c r="AK3208" s="51">
        <f t="shared" si="635"/>
        <v>0</v>
      </c>
      <c r="AL3208" s="51">
        <f t="shared" si="636"/>
        <v>0</v>
      </c>
      <c r="AM3208" s="51">
        <f t="shared" si="637"/>
        <v>0</v>
      </c>
      <c r="AN3208" s="51">
        <f t="shared" si="638"/>
        <v>0</v>
      </c>
    </row>
    <row r="3209" spans="1:40" x14ac:dyDescent="0.25">
      <c r="A3209" s="17"/>
      <c r="B3209" s="17"/>
      <c r="C3209" s="35"/>
      <c r="D3209" s="17"/>
      <c r="E3209" s="17"/>
      <c r="F3209" s="17"/>
      <c r="G3209" s="62">
        <f t="shared" si="639"/>
        <v>0</v>
      </c>
      <c r="H3209" s="17"/>
      <c r="I3209" s="17"/>
      <c r="J3209" s="17"/>
      <c r="K3209" s="17"/>
      <c r="L3209" s="17"/>
      <c r="M3209" s="17"/>
      <c r="N3209" s="17"/>
      <c r="O3209" s="17"/>
      <c r="P3209" s="115"/>
      <c r="Q3209" s="62">
        <f>IF(C3209&gt;A_Stammdaten!$B$12,0,SUM(G3209,H3209,J3209,K3209,M3209,N3209)-SUM(I3209,L3209,O3209,P3209))</f>
        <v>0</v>
      </c>
      <c r="R3209" s="17"/>
      <c r="S3209" s="17"/>
      <c r="T3209" s="17"/>
      <c r="U3209" s="62">
        <f t="shared" si="631"/>
        <v>0</v>
      </c>
      <c r="V3209" s="63">
        <f>IF(ISBLANK($B3209),0,VLOOKUP($B3209,Listen!$A$2:$C$45,2,FALSE))</f>
        <v>0</v>
      </c>
      <c r="W3209" s="63">
        <f>IF(ISBLANK($B3209),0,VLOOKUP($B3209,Listen!$A$2:$C$45,3,FALSE))</f>
        <v>0</v>
      </c>
      <c r="X3209" s="49">
        <f t="shared" si="630"/>
        <v>0</v>
      </c>
      <c r="Y3209" s="49">
        <f t="shared" si="629"/>
        <v>0</v>
      </c>
      <c r="Z3209" s="49">
        <f t="shared" si="629"/>
        <v>0</v>
      </c>
      <c r="AA3209" s="49">
        <f t="shared" si="629"/>
        <v>0</v>
      </c>
      <c r="AB3209" s="49">
        <f t="shared" si="629"/>
        <v>0</v>
      </c>
      <c r="AC3209" s="49">
        <f t="shared" si="629"/>
        <v>0</v>
      </c>
      <c r="AD3209" s="49">
        <f t="shared" si="629"/>
        <v>0</v>
      </c>
      <c r="AE3209" s="51">
        <f t="shared" si="628"/>
        <v>0</v>
      </c>
      <c r="AF3209" s="51">
        <f>IF(C3209=A_Stammdaten!$B$12,D_SAV!$U3209-D_SAV!$AG3209,HLOOKUP(A_Stammdaten!$B$12-1,$AH$4:$AN$4004,ROW(C3209)-3,FALSE)-$AG3209)</f>
        <v>0</v>
      </c>
      <c r="AG3209" s="51">
        <f>HLOOKUP(A_Stammdaten!$B$12,$AH$4:$AN$4004,ROW(C3209)-3,FALSE)</f>
        <v>0</v>
      </c>
      <c r="AH3209" s="51">
        <f t="shared" si="632"/>
        <v>0</v>
      </c>
      <c r="AI3209" s="51">
        <f t="shared" si="633"/>
        <v>0</v>
      </c>
      <c r="AJ3209" s="51">
        <f t="shared" si="634"/>
        <v>0</v>
      </c>
      <c r="AK3209" s="51">
        <f t="shared" si="635"/>
        <v>0</v>
      </c>
      <c r="AL3209" s="51">
        <f t="shared" si="636"/>
        <v>0</v>
      </c>
      <c r="AM3209" s="51">
        <f t="shared" si="637"/>
        <v>0</v>
      </c>
      <c r="AN3209" s="51">
        <f t="shared" si="638"/>
        <v>0</v>
      </c>
    </row>
    <row r="3210" spans="1:40" x14ac:dyDescent="0.25">
      <c r="A3210" s="17"/>
      <c r="B3210" s="17"/>
      <c r="C3210" s="35"/>
      <c r="D3210" s="17"/>
      <c r="E3210" s="17"/>
      <c r="F3210" s="17"/>
      <c r="G3210" s="62">
        <f t="shared" si="639"/>
        <v>0</v>
      </c>
      <c r="H3210" s="17"/>
      <c r="I3210" s="17"/>
      <c r="J3210" s="17"/>
      <c r="K3210" s="17"/>
      <c r="L3210" s="17"/>
      <c r="M3210" s="17"/>
      <c r="N3210" s="17"/>
      <c r="O3210" s="17"/>
      <c r="P3210" s="115"/>
      <c r="Q3210" s="62">
        <f>IF(C3210&gt;A_Stammdaten!$B$12,0,SUM(G3210,H3210,J3210,K3210,M3210,N3210)-SUM(I3210,L3210,O3210,P3210))</f>
        <v>0</v>
      </c>
      <c r="R3210" s="17"/>
      <c r="S3210" s="17"/>
      <c r="T3210" s="17"/>
      <c r="U3210" s="62">
        <f t="shared" si="631"/>
        <v>0</v>
      </c>
      <c r="V3210" s="63">
        <f>IF(ISBLANK($B3210),0,VLOOKUP($B3210,Listen!$A$2:$C$45,2,FALSE))</f>
        <v>0</v>
      </c>
      <c r="W3210" s="63">
        <f>IF(ISBLANK($B3210),0,VLOOKUP($B3210,Listen!$A$2:$C$45,3,FALSE))</f>
        <v>0</v>
      </c>
      <c r="X3210" s="49">
        <f t="shared" si="630"/>
        <v>0</v>
      </c>
      <c r="Y3210" s="49">
        <f t="shared" si="629"/>
        <v>0</v>
      </c>
      <c r="Z3210" s="49">
        <f t="shared" si="629"/>
        <v>0</v>
      </c>
      <c r="AA3210" s="49">
        <f t="shared" si="629"/>
        <v>0</v>
      </c>
      <c r="AB3210" s="49">
        <f t="shared" si="629"/>
        <v>0</v>
      </c>
      <c r="AC3210" s="49">
        <f t="shared" si="629"/>
        <v>0</v>
      </c>
      <c r="AD3210" s="49">
        <f t="shared" si="629"/>
        <v>0</v>
      </c>
      <c r="AE3210" s="51">
        <f t="shared" si="628"/>
        <v>0</v>
      </c>
      <c r="AF3210" s="51">
        <f>IF(C3210=A_Stammdaten!$B$12,D_SAV!$U3210-D_SAV!$AG3210,HLOOKUP(A_Stammdaten!$B$12-1,$AH$4:$AN$4004,ROW(C3210)-3,FALSE)-$AG3210)</f>
        <v>0</v>
      </c>
      <c r="AG3210" s="51">
        <f>HLOOKUP(A_Stammdaten!$B$12,$AH$4:$AN$4004,ROW(C3210)-3,FALSE)</f>
        <v>0</v>
      </c>
      <c r="AH3210" s="51">
        <f t="shared" si="632"/>
        <v>0</v>
      </c>
      <c r="AI3210" s="51">
        <f t="shared" si="633"/>
        <v>0</v>
      </c>
      <c r="AJ3210" s="51">
        <f t="shared" si="634"/>
        <v>0</v>
      </c>
      <c r="AK3210" s="51">
        <f t="shared" si="635"/>
        <v>0</v>
      </c>
      <c r="AL3210" s="51">
        <f t="shared" si="636"/>
        <v>0</v>
      </c>
      <c r="AM3210" s="51">
        <f t="shared" si="637"/>
        <v>0</v>
      </c>
      <c r="AN3210" s="51">
        <f t="shared" si="638"/>
        <v>0</v>
      </c>
    </row>
    <row r="3211" spans="1:40" x14ac:dyDescent="0.25">
      <c r="A3211" s="17"/>
      <c r="B3211" s="17"/>
      <c r="C3211" s="35"/>
      <c r="D3211" s="17"/>
      <c r="E3211" s="17"/>
      <c r="F3211" s="17"/>
      <c r="G3211" s="62">
        <f t="shared" si="639"/>
        <v>0</v>
      </c>
      <c r="H3211" s="17"/>
      <c r="I3211" s="17"/>
      <c r="J3211" s="17"/>
      <c r="K3211" s="17"/>
      <c r="L3211" s="17"/>
      <c r="M3211" s="17"/>
      <c r="N3211" s="17"/>
      <c r="O3211" s="17"/>
      <c r="P3211" s="115"/>
      <c r="Q3211" s="62">
        <f>IF(C3211&gt;A_Stammdaten!$B$12,0,SUM(G3211,H3211,J3211,K3211,M3211,N3211)-SUM(I3211,L3211,O3211,P3211))</f>
        <v>0</v>
      </c>
      <c r="R3211" s="17"/>
      <c r="S3211" s="17"/>
      <c r="T3211" s="17"/>
      <c r="U3211" s="62">
        <f t="shared" si="631"/>
        <v>0</v>
      </c>
      <c r="V3211" s="63">
        <f>IF(ISBLANK($B3211),0,VLOOKUP($B3211,Listen!$A$2:$C$45,2,FALSE))</f>
        <v>0</v>
      </c>
      <c r="W3211" s="63">
        <f>IF(ISBLANK($B3211),0,VLOOKUP($B3211,Listen!$A$2:$C$45,3,FALSE))</f>
        <v>0</v>
      </c>
      <c r="X3211" s="49">
        <f t="shared" si="630"/>
        <v>0</v>
      </c>
      <c r="Y3211" s="49">
        <f t="shared" si="629"/>
        <v>0</v>
      </c>
      <c r="Z3211" s="49">
        <f t="shared" si="629"/>
        <v>0</v>
      </c>
      <c r="AA3211" s="49">
        <f t="shared" si="629"/>
        <v>0</v>
      </c>
      <c r="AB3211" s="49">
        <f t="shared" si="629"/>
        <v>0</v>
      </c>
      <c r="AC3211" s="49">
        <f t="shared" si="629"/>
        <v>0</v>
      </c>
      <c r="AD3211" s="49">
        <f t="shared" si="629"/>
        <v>0</v>
      </c>
      <c r="AE3211" s="51">
        <f t="shared" si="628"/>
        <v>0</v>
      </c>
      <c r="AF3211" s="51">
        <f>IF(C3211=A_Stammdaten!$B$12,D_SAV!$U3211-D_SAV!$AG3211,HLOOKUP(A_Stammdaten!$B$12-1,$AH$4:$AN$4004,ROW(C3211)-3,FALSE)-$AG3211)</f>
        <v>0</v>
      </c>
      <c r="AG3211" s="51">
        <f>HLOOKUP(A_Stammdaten!$B$12,$AH$4:$AN$4004,ROW(C3211)-3,FALSE)</f>
        <v>0</v>
      </c>
      <c r="AH3211" s="51">
        <f t="shared" si="632"/>
        <v>0</v>
      </c>
      <c r="AI3211" s="51">
        <f t="shared" si="633"/>
        <v>0</v>
      </c>
      <c r="AJ3211" s="51">
        <f t="shared" si="634"/>
        <v>0</v>
      </c>
      <c r="AK3211" s="51">
        <f t="shared" si="635"/>
        <v>0</v>
      </c>
      <c r="AL3211" s="51">
        <f t="shared" si="636"/>
        <v>0</v>
      </c>
      <c r="AM3211" s="51">
        <f t="shared" si="637"/>
        <v>0</v>
      </c>
      <c r="AN3211" s="51">
        <f t="shared" si="638"/>
        <v>0</v>
      </c>
    </row>
    <row r="3212" spans="1:40" x14ac:dyDescent="0.25">
      <c r="A3212" s="17"/>
      <c r="B3212" s="17"/>
      <c r="C3212" s="35"/>
      <c r="D3212" s="17"/>
      <c r="E3212" s="17"/>
      <c r="F3212" s="17"/>
      <c r="G3212" s="62">
        <f t="shared" si="639"/>
        <v>0</v>
      </c>
      <c r="H3212" s="17"/>
      <c r="I3212" s="17"/>
      <c r="J3212" s="17"/>
      <c r="K3212" s="17"/>
      <c r="L3212" s="17"/>
      <c r="M3212" s="17"/>
      <c r="N3212" s="17"/>
      <c r="O3212" s="17"/>
      <c r="P3212" s="115"/>
      <c r="Q3212" s="62">
        <f>IF(C3212&gt;A_Stammdaten!$B$12,0,SUM(G3212,H3212,J3212,K3212,M3212,N3212)-SUM(I3212,L3212,O3212,P3212))</f>
        <v>0</v>
      </c>
      <c r="R3212" s="17"/>
      <c r="S3212" s="17"/>
      <c r="T3212" s="17"/>
      <c r="U3212" s="62">
        <f t="shared" si="631"/>
        <v>0</v>
      </c>
      <c r="V3212" s="63">
        <f>IF(ISBLANK($B3212),0,VLOOKUP($B3212,Listen!$A$2:$C$45,2,FALSE))</f>
        <v>0</v>
      </c>
      <c r="W3212" s="63">
        <f>IF(ISBLANK($B3212),0,VLOOKUP($B3212,Listen!$A$2:$C$45,3,FALSE))</f>
        <v>0</v>
      </c>
      <c r="X3212" s="49">
        <f t="shared" si="630"/>
        <v>0</v>
      </c>
      <c r="Y3212" s="49">
        <f t="shared" si="629"/>
        <v>0</v>
      </c>
      <c r="Z3212" s="49">
        <f t="shared" si="629"/>
        <v>0</v>
      </c>
      <c r="AA3212" s="49">
        <f t="shared" si="629"/>
        <v>0</v>
      </c>
      <c r="AB3212" s="49">
        <f t="shared" si="629"/>
        <v>0</v>
      </c>
      <c r="AC3212" s="49">
        <f t="shared" si="629"/>
        <v>0</v>
      </c>
      <c r="AD3212" s="49">
        <f t="shared" si="629"/>
        <v>0</v>
      </c>
      <c r="AE3212" s="51">
        <f t="shared" si="628"/>
        <v>0</v>
      </c>
      <c r="AF3212" s="51">
        <f>IF(C3212=A_Stammdaten!$B$12,D_SAV!$U3212-D_SAV!$AG3212,HLOOKUP(A_Stammdaten!$B$12-1,$AH$4:$AN$4004,ROW(C3212)-3,FALSE)-$AG3212)</f>
        <v>0</v>
      </c>
      <c r="AG3212" s="51">
        <f>HLOOKUP(A_Stammdaten!$B$12,$AH$4:$AN$4004,ROW(C3212)-3,FALSE)</f>
        <v>0</v>
      </c>
      <c r="AH3212" s="51">
        <f t="shared" si="632"/>
        <v>0</v>
      </c>
      <c r="AI3212" s="51">
        <f t="shared" si="633"/>
        <v>0</v>
      </c>
      <c r="AJ3212" s="51">
        <f t="shared" si="634"/>
        <v>0</v>
      </c>
      <c r="AK3212" s="51">
        <f t="shared" si="635"/>
        <v>0</v>
      </c>
      <c r="AL3212" s="51">
        <f t="shared" si="636"/>
        <v>0</v>
      </c>
      <c r="AM3212" s="51">
        <f t="shared" si="637"/>
        <v>0</v>
      </c>
      <c r="AN3212" s="51">
        <f t="shared" si="638"/>
        <v>0</v>
      </c>
    </row>
    <row r="3213" spans="1:40" x14ac:dyDescent="0.25">
      <c r="A3213" s="17"/>
      <c r="B3213" s="17"/>
      <c r="C3213" s="35"/>
      <c r="D3213" s="17"/>
      <c r="E3213" s="17"/>
      <c r="F3213" s="17"/>
      <c r="G3213" s="62">
        <f t="shared" si="639"/>
        <v>0</v>
      </c>
      <c r="H3213" s="17"/>
      <c r="I3213" s="17"/>
      <c r="J3213" s="17"/>
      <c r="K3213" s="17"/>
      <c r="L3213" s="17"/>
      <c r="M3213" s="17"/>
      <c r="N3213" s="17"/>
      <c r="O3213" s="17"/>
      <c r="P3213" s="115"/>
      <c r="Q3213" s="62">
        <f>IF(C3213&gt;A_Stammdaten!$B$12,0,SUM(G3213,H3213,J3213,K3213,M3213,N3213)-SUM(I3213,L3213,O3213,P3213))</f>
        <v>0</v>
      </c>
      <c r="R3213" s="17"/>
      <c r="S3213" s="17"/>
      <c r="T3213" s="17"/>
      <c r="U3213" s="62">
        <f t="shared" si="631"/>
        <v>0</v>
      </c>
      <c r="V3213" s="63">
        <f>IF(ISBLANK($B3213),0,VLOOKUP($B3213,Listen!$A$2:$C$45,2,FALSE))</f>
        <v>0</v>
      </c>
      <c r="W3213" s="63">
        <f>IF(ISBLANK($B3213),0,VLOOKUP($B3213,Listen!$A$2:$C$45,3,FALSE))</f>
        <v>0</v>
      </c>
      <c r="X3213" s="49">
        <f t="shared" si="630"/>
        <v>0</v>
      </c>
      <c r="Y3213" s="49">
        <f t="shared" si="629"/>
        <v>0</v>
      </c>
      <c r="Z3213" s="49">
        <f t="shared" si="629"/>
        <v>0</v>
      </c>
      <c r="AA3213" s="49">
        <f t="shared" si="629"/>
        <v>0</v>
      </c>
      <c r="AB3213" s="49">
        <f t="shared" si="629"/>
        <v>0</v>
      </c>
      <c r="AC3213" s="49">
        <f t="shared" si="629"/>
        <v>0</v>
      </c>
      <c r="AD3213" s="49">
        <f t="shared" si="629"/>
        <v>0</v>
      </c>
      <c r="AE3213" s="51">
        <f t="shared" si="628"/>
        <v>0</v>
      </c>
      <c r="AF3213" s="51">
        <f>IF(C3213=A_Stammdaten!$B$12,D_SAV!$U3213-D_SAV!$AG3213,HLOOKUP(A_Stammdaten!$B$12-1,$AH$4:$AN$4004,ROW(C3213)-3,FALSE)-$AG3213)</f>
        <v>0</v>
      </c>
      <c r="AG3213" s="51">
        <f>HLOOKUP(A_Stammdaten!$B$12,$AH$4:$AN$4004,ROW(C3213)-3,FALSE)</f>
        <v>0</v>
      </c>
      <c r="AH3213" s="51">
        <f t="shared" si="632"/>
        <v>0</v>
      </c>
      <c r="AI3213" s="51">
        <f t="shared" si="633"/>
        <v>0</v>
      </c>
      <c r="AJ3213" s="51">
        <f t="shared" si="634"/>
        <v>0</v>
      </c>
      <c r="AK3213" s="51">
        <f t="shared" si="635"/>
        <v>0</v>
      </c>
      <c r="AL3213" s="51">
        <f t="shared" si="636"/>
        <v>0</v>
      </c>
      <c r="AM3213" s="51">
        <f t="shared" si="637"/>
        <v>0</v>
      </c>
      <c r="AN3213" s="51">
        <f t="shared" si="638"/>
        <v>0</v>
      </c>
    </row>
    <row r="3214" spans="1:40" x14ac:dyDescent="0.25">
      <c r="A3214" s="17"/>
      <c r="B3214" s="17"/>
      <c r="C3214" s="35"/>
      <c r="D3214" s="17"/>
      <c r="E3214" s="17"/>
      <c r="F3214" s="17"/>
      <c r="G3214" s="62">
        <f t="shared" si="639"/>
        <v>0</v>
      </c>
      <c r="H3214" s="17"/>
      <c r="I3214" s="17"/>
      <c r="J3214" s="17"/>
      <c r="K3214" s="17"/>
      <c r="L3214" s="17"/>
      <c r="M3214" s="17"/>
      <c r="N3214" s="17"/>
      <c r="O3214" s="17"/>
      <c r="P3214" s="115"/>
      <c r="Q3214" s="62">
        <f>IF(C3214&gt;A_Stammdaten!$B$12,0,SUM(G3214,H3214,J3214,K3214,M3214,N3214)-SUM(I3214,L3214,O3214,P3214))</f>
        <v>0</v>
      </c>
      <c r="R3214" s="17"/>
      <c r="S3214" s="17"/>
      <c r="T3214" s="17"/>
      <c r="U3214" s="62">
        <f t="shared" si="631"/>
        <v>0</v>
      </c>
      <c r="V3214" s="63">
        <f>IF(ISBLANK($B3214),0,VLOOKUP($B3214,Listen!$A$2:$C$45,2,FALSE))</f>
        <v>0</v>
      </c>
      <c r="W3214" s="63">
        <f>IF(ISBLANK($B3214),0,VLOOKUP($B3214,Listen!$A$2:$C$45,3,FALSE))</f>
        <v>0</v>
      </c>
      <c r="X3214" s="49">
        <f t="shared" si="630"/>
        <v>0</v>
      </c>
      <c r="Y3214" s="49">
        <f t="shared" si="629"/>
        <v>0</v>
      </c>
      <c r="Z3214" s="49">
        <f t="shared" si="629"/>
        <v>0</v>
      </c>
      <c r="AA3214" s="49">
        <f t="shared" si="629"/>
        <v>0</v>
      </c>
      <c r="AB3214" s="49">
        <f t="shared" si="629"/>
        <v>0</v>
      </c>
      <c r="AC3214" s="49">
        <f t="shared" si="629"/>
        <v>0</v>
      </c>
      <c r="AD3214" s="49">
        <f t="shared" si="629"/>
        <v>0</v>
      </c>
      <c r="AE3214" s="51">
        <f t="shared" si="628"/>
        <v>0</v>
      </c>
      <c r="AF3214" s="51">
        <f>IF(C3214=A_Stammdaten!$B$12,D_SAV!$U3214-D_SAV!$AG3214,HLOOKUP(A_Stammdaten!$B$12-1,$AH$4:$AN$4004,ROW(C3214)-3,FALSE)-$AG3214)</f>
        <v>0</v>
      </c>
      <c r="AG3214" s="51">
        <f>HLOOKUP(A_Stammdaten!$B$12,$AH$4:$AN$4004,ROW(C3214)-3,FALSE)</f>
        <v>0</v>
      </c>
      <c r="AH3214" s="51">
        <f t="shared" si="632"/>
        <v>0</v>
      </c>
      <c r="AI3214" s="51">
        <f t="shared" si="633"/>
        <v>0</v>
      </c>
      <c r="AJ3214" s="51">
        <f t="shared" si="634"/>
        <v>0</v>
      </c>
      <c r="AK3214" s="51">
        <f t="shared" si="635"/>
        <v>0</v>
      </c>
      <c r="AL3214" s="51">
        <f t="shared" si="636"/>
        <v>0</v>
      </c>
      <c r="AM3214" s="51">
        <f t="shared" si="637"/>
        <v>0</v>
      </c>
      <c r="AN3214" s="51">
        <f t="shared" si="638"/>
        <v>0</v>
      </c>
    </row>
    <row r="3215" spans="1:40" x14ac:dyDescent="0.25">
      <c r="A3215" s="17"/>
      <c r="B3215" s="17"/>
      <c r="C3215" s="35"/>
      <c r="D3215" s="17"/>
      <c r="E3215" s="17"/>
      <c r="F3215" s="17"/>
      <c r="G3215" s="62">
        <f t="shared" si="639"/>
        <v>0</v>
      </c>
      <c r="H3215" s="17"/>
      <c r="I3215" s="17"/>
      <c r="J3215" s="17"/>
      <c r="K3215" s="17"/>
      <c r="L3215" s="17"/>
      <c r="M3215" s="17"/>
      <c r="N3215" s="17"/>
      <c r="O3215" s="17"/>
      <c r="P3215" s="115"/>
      <c r="Q3215" s="62">
        <f>IF(C3215&gt;A_Stammdaten!$B$12,0,SUM(G3215,H3215,J3215,K3215,M3215,N3215)-SUM(I3215,L3215,O3215,P3215))</f>
        <v>0</v>
      </c>
      <c r="R3215" s="17"/>
      <c r="S3215" s="17"/>
      <c r="T3215" s="17"/>
      <c r="U3215" s="62">
        <f t="shared" si="631"/>
        <v>0</v>
      </c>
      <c r="V3215" s="63">
        <f>IF(ISBLANK($B3215),0,VLOOKUP($B3215,Listen!$A$2:$C$45,2,FALSE))</f>
        <v>0</v>
      </c>
      <c r="W3215" s="63">
        <f>IF(ISBLANK($B3215),0,VLOOKUP($B3215,Listen!$A$2:$C$45,3,FALSE))</f>
        <v>0</v>
      </c>
      <c r="X3215" s="49">
        <f t="shared" si="630"/>
        <v>0</v>
      </c>
      <c r="Y3215" s="49">
        <f t="shared" si="629"/>
        <v>0</v>
      </c>
      <c r="Z3215" s="49">
        <f t="shared" si="629"/>
        <v>0</v>
      </c>
      <c r="AA3215" s="49">
        <f t="shared" si="629"/>
        <v>0</v>
      </c>
      <c r="AB3215" s="49">
        <f t="shared" si="629"/>
        <v>0</v>
      </c>
      <c r="AC3215" s="49">
        <f t="shared" si="629"/>
        <v>0</v>
      </c>
      <c r="AD3215" s="49">
        <f t="shared" si="629"/>
        <v>0</v>
      </c>
      <c r="AE3215" s="51">
        <f t="shared" si="628"/>
        <v>0</v>
      </c>
      <c r="AF3215" s="51">
        <f>IF(C3215=A_Stammdaten!$B$12,D_SAV!$U3215-D_SAV!$AG3215,HLOOKUP(A_Stammdaten!$B$12-1,$AH$4:$AN$4004,ROW(C3215)-3,FALSE)-$AG3215)</f>
        <v>0</v>
      </c>
      <c r="AG3215" s="51">
        <f>HLOOKUP(A_Stammdaten!$B$12,$AH$4:$AN$4004,ROW(C3215)-3,FALSE)</f>
        <v>0</v>
      </c>
      <c r="AH3215" s="51">
        <f t="shared" si="632"/>
        <v>0</v>
      </c>
      <c r="AI3215" s="51">
        <f t="shared" si="633"/>
        <v>0</v>
      </c>
      <c r="AJ3215" s="51">
        <f t="shared" si="634"/>
        <v>0</v>
      </c>
      <c r="AK3215" s="51">
        <f t="shared" si="635"/>
        <v>0</v>
      </c>
      <c r="AL3215" s="51">
        <f t="shared" si="636"/>
        <v>0</v>
      </c>
      <c r="AM3215" s="51">
        <f t="shared" si="637"/>
        <v>0</v>
      </c>
      <c r="AN3215" s="51">
        <f t="shared" si="638"/>
        <v>0</v>
      </c>
    </row>
    <row r="3216" spans="1:40" x14ac:dyDescent="0.25">
      <c r="A3216" s="17"/>
      <c r="B3216" s="17"/>
      <c r="C3216" s="35"/>
      <c r="D3216" s="17"/>
      <c r="E3216" s="17"/>
      <c r="F3216" s="17"/>
      <c r="G3216" s="62">
        <f t="shared" si="639"/>
        <v>0</v>
      </c>
      <c r="H3216" s="17"/>
      <c r="I3216" s="17"/>
      <c r="J3216" s="17"/>
      <c r="K3216" s="17"/>
      <c r="L3216" s="17"/>
      <c r="M3216" s="17"/>
      <c r="N3216" s="17"/>
      <c r="O3216" s="17"/>
      <c r="P3216" s="115"/>
      <c r="Q3216" s="62">
        <f>IF(C3216&gt;A_Stammdaten!$B$12,0,SUM(G3216,H3216,J3216,K3216,M3216,N3216)-SUM(I3216,L3216,O3216,P3216))</f>
        <v>0</v>
      </c>
      <c r="R3216" s="17"/>
      <c r="S3216" s="17"/>
      <c r="T3216" s="17"/>
      <c r="U3216" s="62">
        <f t="shared" si="631"/>
        <v>0</v>
      </c>
      <c r="V3216" s="63">
        <f>IF(ISBLANK($B3216),0,VLOOKUP($B3216,Listen!$A$2:$C$45,2,FALSE))</f>
        <v>0</v>
      </c>
      <c r="W3216" s="63">
        <f>IF(ISBLANK($B3216),0,VLOOKUP($B3216,Listen!$A$2:$C$45,3,FALSE))</f>
        <v>0</v>
      </c>
      <c r="X3216" s="49">
        <f t="shared" si="630"/>
        <v>0</v>
      </c>
      <c r="Y3216" s="49">
        <f t="shared" si="629"/>
        <v>0</v>
      </c>
      <c r="Z3216" s="49">
        <f t="shared" si="629"/>
        <v>0</v>
      </c>
      <c r="AA3216" s="49">
        <f t="shared" si="629"/>
        <v>0</v>
      </c>
      <c r="AB3216" s="49">
        <f t="shared" si="629"/>
        <v>0</v>
      </c>
      <c r="AC3216" s="49">
        <f t="shared" si="629"/>
        <v>0</v>
      </c>
      <c r="AD3216" s="49">
        <f t="shared" si="629"/>
        <v>0</v>
      </c>
      <c r="AE3216" s="51">
        <f t="shared" si="628"/>
        <v>0</v>
      </c>
      <c r="AF3216" s="51">
        <f>IF(C3216=A_Stammdaten!$B$12,D_SAV!$U3216-D_SAV!$AG3216,HLOOKUP(A_Stammdaten!$B$12-1,$AH$4:$AN$4004,ROW(C3216)-3,FALSE)-$AG3216)</f>
        <v>0</v>
      </c>
      <c r="AG3216" s="51">
        <f>HLOOKUP(A_Stammdaten!$B$12,$AH$4:$AN$4004,ROW(C3216)-3,FALSE)</f>
        <v>0</v>
      </c>
      <c r="AH3216" s="51">
        <f t="shared" si="632"/>
        <v>0</v>
      </c>
      <c r="AI3216" s="51">
        <f t="shared" si="633"/>
        <v>0</v>
      </c>
      <c r="AJ3216" s="51">
        <f t="shared" si="634"/>
        <v>0</v>
      </c>
      <c r="AK3216" s="51">
        <f t="shared" si="635"/>
        <v>0</v>
      </c>
      <c r="AL3216" s="51">
        <f t="shared" si="636"/>
        <v>0</v>
      </c>
      <c r="AM3216" s="51">
        <f t="shared" si="637"/>
        <v>0</v>
      </c>
      <c r="AN3216" s="51">
        <f t="shared" si="638"/>
        <v>0</v>
      </c>
    </row>
    <row r="3217" spans="1:40" x14ac:dyDescent="0.25">
      <c r="A3217" s="17"/>
      <c r="B3217" s="17"/>
      <c r="C3217" s="35"/>
      <c r="D3217" s="17"/>
      <c r="E3217" s="17"/>
      <c r="F3217" s="17"/>
      <c r="G3217" s="62">
        <f t="shared" si="639"/>
        <v>0</v>
      </c>
      <c r="H3217" s="17"/>
      <c r="I3217" s="17"/>
      <c r="J3217" s="17"/>
      <c r="K3217" s="17"/>
      <c r="L3217" s="17"/>
      <c r="M3217" s="17"/>
      <c r="N3217" s="17"/>
      <c r="O3217" s="17"/>
      <c r="P3217" s="115"/>
      <c r="Q3217" s="62">
        <f>IF(C3217&gt;A_Stammdaten!$B$12,0,SUM(G3217,H3217,J3217,K3217,M3217,N3217)-SUM(I3217,L3217,O3217,P3217))</f>
        <v>0</v>
      </c>
      <c r="R3217" s="17"/>
      <c r="S3217" s="17"/>
      <c r="T3217" s="17"/>
      <c r="U3217" s="62">
        <f t="shared" si="631"/>
        <v>0</v>
      </c>
      <c r="V3217" s="63">
        <f>IF(ISBLANK($B3217),0,VLOOKUP($B3217,Listen!$A$2:$C$45,2,FALSE))</f>
        <v>0</v>
      </c>
      <c r="W3217" s="63">
        <f>IF(ISBLANK($B3217),0,VLOOKUP($B3217,Listen!$A$2:$C$45,3,FALSE))</f>
        <v>0</v>
      </c>
      <c r="X3217" s="49">
        <f t="shared" si="630"/>
        <v>0</v>
      </c>
      <c r="Y3217" s="49">
        <f t="shared" si="629"/>
        <v>0</v>
      </c>
      <c r="Z3217" s="49">
        <f t="shared" si="629"/>
        <v>0</v>
      </c>
      <c r="AA3217" s="49">
        <f t="shared" si="629"/>
        <v>0</v>
      </c>
      <c r="AB3217" s="49">
        <f t="shared" si="629"/>
        <v>0</v>
      </c>
      <c r="AC3217" s="49">
        <f t="shared" si="629"/>
        <v>0</v>
      </c>
      <c r="AD3217" s="49">
        <f t="shared" si="629"/>
        <v>0</v>
      </c>
      <c r="AE3217" s="51">
        <f t="shared" si="628"/>
        <v>0</v>
      </c>
      <c r="AF3217" s="51">
        <f>IF(C3217=A_Stammdaten!$B$12,D_SAV!$U3217-D_SAV!$AG3217,HLOOKUP(A_Stammdaten!$B$12-1,$AH$4:$AN$4004,ROW(C3217)-3,FALSE)-$AG3217)</f>
        <v>0</v>
      </c>
      <c r="AG3217" s="51">
        <f>HLOOKUP(A_Stammdaten!$B$12,$AH$4:$AN$4004,ROW(C3217)-3,FALSE)</f>
        <v>0</v>
      </c>
      <c r="AH3217" s="51">
        <f t="shared" si="632"/>
        <v>0</v>
      </c>
      <c r="AI3217" s="51">
        <f t="shared" si="633"/>
        <v>0</v>
      </c>
      <c r="AJ3217" s="51">
        <f t="shared" si="634"/>
        <v>0</v>
      </c>
      <c r="AK3217" s="51">
        <f t="shared" si="635"/>
        <v>0</v>
      </c>
      <c r="AL3217" s="51">
        <f t="shared" si="636"/>
        <v>0</v>
      </c>
      <c r="AM3217" s="51">
        <f t="shared" si="637"/>
        <v>0</v>
      </c>
      <c r="AN3217" s="51">
        <f t="shared" si="638"/>
        <v>0</v>
      </c>
    </row>
    <row r="3218" spans="1:40" x14ac:dyDescent="0.25">
      <c r="A3218" s="17"/>
      <c r="B3218" s="17"/>
      <c r="C3218" s="35"/>
      <c r="D3218" s="17"/>
      <c r="E3218" s="17"/>
      <c r="F3218" s="17"/>
      <c r="G3218" s="62">
        <f t="shared" si="639"/>
        <v>0</v>
      </c>
      <c r="H3218" s="17"/>
      <c r="I3218" s="17"/>
      <c r="J3218" s="17"/>
      <c r="K3218" s="17"/>
      <c r="L3218" s="17"/>
      <c r="M3218" s="17"/>
      <c r="N3218" s="17"/>
      <c r="O3218" s="17"/>
      <c r="P3218" s="115"/>
      <c r="Q3218" s="62">
        <f>IF(C3218&gt;A_Stammdaten!$B$12,0,SUM(G3218,H3218,J3218,K3218,M3218,N3218)-SUM(I3218,L3218,O3218,P3218))</f>
        <v>0</v>
      </c>
      <c r="R3218" s="17"/>
      <c r="S3218" s="17"/>
      <c r="T3218" s="17"/>
      <c r="U3218" s="62">
        <f t="shared" si="631"/>
        <v>0</v>
      </c>
      <c r="V3218" s="63">
        <f>IF(ISBLANK($B3218),0,VLOOKUP($B3218,Listen!$A$2:$C$45,2,FALSE))</f>
        <v>0</v>
      </c>
      <c r="W3218" s="63">
        <f>IF(ISBLANK($B3218),0,VLOOKUP($B3218,Listen!$A$2:$C$45,3,FALSE))</f>
        <v>0</v>
      </c>
      <c r="X3218" s="49">
        <f t="shared" si="630"/>
        <v>0</v>
      </c>
      <c r="Y3218" s="49">
        <f t="shared" si="629"/>
        <v>0</v>
      </c>
      <c r="Z3218" s="49">
        <f t="shared" si="629"/>
        <v>0</v>
      </c>
      <c r="AA3218" s="49">
        <f t="shared" si="629"/>
        <v>0</v>
      </c>
      <c r="AB3218" s="49">
        <f t="shared" si="629"/>
        <v>0</v>
      </c>
      <c r="AC3218" s="49">
        <f t="shared" si="629"/>
        <v>0</v>
      </c>
      <c r="AD3218" s="49">
        <f t="shared" si="629"/>
        <v>0</v>
      </c>
      <c r="AE3218" s="51">
        <f t="shared" si="628"/>
        <v>0</v>
      </c>
      <c r="AF3218" s="51">
        <f>IF(C3218=A_Stammdaten!$B$12,D_SAV!$U3218-D_SAV!$AG3218,HLOOKUP(A_Stammdaten!$B$12-1,$AH$4:$AN$4004,ROW(C3218)-3,FALSE)-$AG3218)</f>
        <v>0</v>
      </c>
      <c r="AG3218" s="51">
        <f>HLOOKUP(A_Stammdaten!$B$12,$AH$4:$AN$4004,ROW(C3218)-3,FALSE)</f>
        <v>0</v>
      </c>
      <c r="AH3218" s="51">
        <f t="shared" si="632"/>
        <v>0</v>
      </c>
      <c r="AI3218" s="51">
        <f t="shared" si="633"/>
        <v>0</v>
      </c>
      <c r="AJ3218" s="51">
        <f t="shared" si="634"/>
        <v>0</v>
      </c>
      <c r="AK3218" s="51">
        <f t="shared" si="635"/>
        <v>0</v>
      </c>
      <c r="AL3218" s="51">
        <f t="shared" si="636"/>
        <v>0</v>
      </c>
      <c r="AM3218" s="51">
        <f t="shared" si="637"/>
        <v>0</v>
      </c>
      <c r="AN3218" s="51">
        <f t="shared" si="638"/>
        <v>0</v>
      </c>
    </row>
    <row r="3219" spans="1:40" x14ac:dyDescent="0.25">
      <c r="A3219" s="17"/>
      <c r="B3219" s="17"/>
      <c r="C3219" s="35"/>
      <c r="D3219" s="17"/>
      <c r="E3219" s="17"/>
      <c r="F3219" s="17"/>
      <c r="G3219" s="62">
        <f t="shared" si="639"/>
        <v>0</v>
      </c>
      <c r="H3219" s="17"/>
      <c r="I3219" s="17"/>
      <c r="J3219" s="17"/>
      <c r="K3219" s="17"/>
      <c r="L3219" s="17"/>
      <c r="M3219" s="17"/>
      <c r="N3219" s="17"/>
      <c r="O3219" s="17"/>
      <c r="P3219" s="115"/>
      <c r="Q3219" s="62">
        <f>IF(C3219&gt;A_Stammdaten!$B$12,0,SUM(G3219,H3219,J3219,K3219,M3219,N3219)-SUM(I3219,L3219,O3219,P3219))</f>
        <v>0</v>
      </c>
      <c r="R3219" s="17"/>
      <c r="S3219" s="17"/>
      <c r="T3219" s="17"/>
      <c r="U3219" s="62">
        <f t="shared" si="631"/>
        <v>0</v>
      </c>
      <c r="V3219" s="63">
        <f>IF(ISBLANK($B3219),0,VLOOKUP($B3219,Listen!$A$2:$C$45,2,FALSE))</f>
        <v>0</v>
      </c>
      <c r="W3219" s="63">
        <f>IF(ISBLANK($B3219),0,VLOOKUP($B3219,Listen!$A$2:$C$45,3,FALSE))</f>
        <v>0</v>
      </c>
      <c r="X3219" s="49">
        <f t="shared" si="630"/>
        <v>0</v>
      </c>
      <c r="Y3219" s="49">
        <f t="shared" si="629"/>
        <v>0</v>
      </c>
      <c r="Z3219" s="49">
        <f t="shared" si="629"/>
        <v>0</v>
      </c>
      <c r="AA3219" s="49">
        <f t="shared" si="629"/>
        <v>0</v>
      </c>
      <c r="AB3219" s="49">
        <f t="shared" si="629"/>
        <v>0</v>
      </c>
      <c r="AC3219" s="49">
        <f t="shared" si="629"/>
        <v>0</v>
      </c>
      <c r="AD3219" s="49">
        <f t="shared" si="629"/>
        <v>0</v>
      </c>
      <c r="AE3219" s="51">
        <f t="shared" si="628"/>
        <v>0</v>
      </c>
      <c r="AF3219" s="51">
        <f>IF(C3219=A_Stammdaten!$B$12,D_SAV!$U3219-D_SAV!$AG3219,HLOOKUP(A_Stammdaten!$B$12-1,$AH$4:$AN$4004,ROW(C3219)-3,FALSE)-$AG3219)</f>
        <v>0</v>
      </c>
      <c r="AG3219" s="51">
        <f>HLOOKUP(A_Stammdaten!$B$12,$AH$4:$AN$4004,ROW(C3219)-3,FALSE)</f>
        <v>0</v>
      </c>
      <c r="AH3219" s="51">
        <f t="shared" si="632"/>
        <v>0</v>
      </c>
      <c r="AI3219" s="51">
        <f t="shared" si="633"/>
        <v>0</v>
      </c>
      <c r="AJ3219" s="51">
        <f t="shared" si="634"/>
        <v>0</v>
      </c>
      <c r="AK3219" s="51">
        <f t="shared" si="635"/>
        <v>0</v>
      </c>
      <c r="AL3219" s="51">
        <f t="shared" si="636"/>
        <v>0</v>
      </c>
      <c r="AM3219" s="51">
        <f t="shared" si="637"/>
        <v>0</v>
      </c>
      <c r="AN3219" s="51">
        <f t="shared" si="638"/>
        <v>0</v>
      </c>
    </row>
    <row r="3220" spans="1:40" x14ac:dyDescent="0.25">
      <c r="A3220" s="17"/>
      <c r="B3220" s="17"/>
      <c r="C3220" s="35"/>
      <c r="D3220" s="17"/>
      <c r="E3220" s="17"/>
      <c r="F3220" s="17"/>
      <c r="G3220" s="62">
        <f t="shared" si="639"/>
        <v>0</v>
      </c>
      <c r="H3220" s="17"/>
      <c r="I3220" s="17"/>
      <c r="J3220" s="17"/>
      <c r="K3220" s="17"/>
      <c r="L3220" s="17"/>
      <c r="M3220" s="17"/>
      <c r="N3220" s="17"/>
      <c r="O3220" s="17"/>
      <c r="P3220" s="115"/>
      <c r="Q3220" s="62">
        <f>IF(C3220&gt;A_Stammdaten!$B$12,0,SUM(G3220,H3220,J3220,K3220,M3220,N3220)-SUM(I3220,L3220,O3220,P3220))</f>
        <v>0</v>
      </c>
      <c r="R3220" s="17"/>
      <c r="S3220" s="17"/>
      <c r="T3220" s="17"/>
      <c r="U3220" s="62">
        <f t="shared" si="631"/>
        <v>0</v>
      </c>
      <c r="V3220" s="63">
        <f>IF(ISBLANK($B3220),0,VLOOKUP($B3220,Listen!$A$2:$C$45,2,FALSE))</f>
        <v>0</v>
      </c>
      <c r="W3220" s="63">
        <f>IF(ISBLANK($B3220),0,VLOOKUP($B3220,Listen!$A$2:$C$45,3,FALSE))</f>
        <v>0</v>
      </c>
      <c r="X3220" s="49">
        <f t="shared" si="630"/>
        <v>0</v>
      </c>
      <c r="Y3220" s="49">
        <f t="shared" si="629"/>
        <v>0</v>
      </c>
      <c r="Z3220" s="49">
        <f t="shared" si="629"/>
        <v>0</v>
      </c>
      <c r="AA3220" s="49">
        <f t="shared" si="629"/>
        <v>0</v>
      </c>
      <c r="AB3220" s="49">
        <f t="shared" si="629"/>
        <v>0</v>
      </c>
      <c r="AC3220" s="49">
        <f t="shared" si="629"/>
        <v>0</v>
      </c>
      <c r="AD3220" s="49">
        <f t="shared" si="629"/>
        <v>0</v>
      </c>
      <c r="AE3220" s="51">
        <f t="shared" si="628"/>
        <v>0</v>
      </c>
      <c r="AF3220" s="51">
        <f>IF(C3220=A_Stammdaten!$B$12,D_SAV!$U3220-D_SAV!$AG3220,HLOOKUP(A_Stammdaten!$B$12-1,$AH$4:$AN$4004,ROW(C3220)-3,FALSE)-$AG3220)</f>
        <v>0</v>
      </c>
      <c r="AG3220" s="51">
        <f>HLOOKUP(A_Stammdaten!$B$12,$AH$4:$AN$4004,ROW(C3220)-3,FALSE)</f>
        <v>0</v>
      </c>
      <c r="AH3220" s="51">
        <f t="shared" si="632"/>
        <v>0</v>
      </c>
      <c r="AI3220" s="51">
        <f t="shared" si="633"/>
        <v>0</v>
      </c>
      <c r="AJ3220" s="51">
        <f t="shared" si="634"/>
        <v>0</v>
      </c>
      <c r="AK3220" s="51">
        <f t="shared" si="635"/>
        <v>0</v>
      </c>
      <c r="AL3220" s="51">
        <f t="shared" si="636"/>
        <v>0</v>
      </c>
      <c r="AM3220" s="51">
        <f t="shared" si="637"/>
        <v>0</v>
      </c>
      <c r="AN3220" s="51">
        <f t="shared" si="638"/>
        <v>0</v>
      </c>
    </row>
    <row r="3221" spans="1:40" x14ac:dyDescent="0.25">
      <c r="A3221" s="17"/>
      <c r="B3221" s="17"/>
      <c r="C3221" s="35"/>
      <c r="D3221" s="17"/>
      <c r="E3221" s="17"/>
      <c r="F3221" s="17"/>
      <c r="G3221" s="62">
        <f t="shared" si="639"/>
        <v>0</v>
      </c>
      <c r="H3221" s="17"/>
      <c r="I3221" s="17"/>
      <c r="J3221" s="17"/>
      <c r="K3221" s="17"/>
      <c r="L3221" s="17"/>
      <c r="M3221" s="17"/>
      <c r="N3221" s="17"/>
      <c r="O3221" s="17"/>
      <c r="P3221" s="115"/>
      <c r="Q3221" s="62">
        <f>IF(C3221&gt;A_Stammdaten!$B$12,0,SUM(G3221,H3221,J3221,K3221,M3221,N3221)-SUM(I3221,L3221,O3221,P3221))</f>
        <v>0</v>
      </c>
      <c r="R3221" s="17"/>
      <c r="S3221" s="17"/>
      <c r="T3221" s="17"/>
      <c r="U3221" s="62">
        <f t="shared" si="631"/>
        <v>0</v>
      </c>
      <c r="V3221" s="63">
        <f>IF(ISBLANK($B3221),0,VLOOKUP($B3221,Listen!$A$2:$C$45,2,FALSE))</f>
        <v>0</v>
      </c>
      <c r="W3221" s="63">
        <f>IF(ISBLANK($B3221),0,VLOOKUP($B3221,Listen!$A$2:$C$45,3,FALSE))</f>
        <v>0</v>
      </c>
      <c r="X3221" s="49">
        <f t="shared" si="630"/>
        <v>0</v>
      </c>
      <c r="Y3221" s="49">
        <f t="shared" si="629"/>
        <v>0</v>
      </c>
      <c r="Z3221" s="49">
        <f t="shared" si="629"/>
        <v>0</v>
      </c>
      <c r="AA3221" s="49">
        <f t="shared" si="629"/>
        <v>0</v>
      </c>
      <c r="AB3221" s="49">
        <f t="shared" si="629"/>
        <v>0</v>
      </c>
      <c r="AC3221" s="49">
        <f t="shared" si="629"/>
        <v>0</v>
      </c>
      <c r="AD3221" s="49">
        <f t="shared" si="629"/>
        <v>0</v>
      </c>
      <c r="AE3221" s="51">
        <f t="shared" ref="AE3221:AE3284" si="640">AG3221+AF3221</f>
        <v>0</v>
      </c>
      <c r="AF3221" s="51">
        <f>IF(C3221=A_Stammdaten!$B$12,D_SAV!$U3221-D_SAV!$AG3221,HLOOKUP(A_Stammdaten!$B$12-1,$AH$4:$AN$4004,ROW(C3221)-3,FALSE)-$AG3221)</f>
        <v>0</v>
      </c>
      <c r="AG3221" s="51">
        <f>HLOOKUP(A_Stammdaten!$B$12,$AH$4:$AN$4004,ROW(C3221)-3,FALSE)</f>
        <v>0</v>
      </c>
      <c r="AH3221" s="51">
        <f t="shared" si="632"/>
        <v>0</v>
      </c>
      <c r="AI3221" s="51">
        <f t="shared" si="633"/>
        <v>0</v>
      </c>
      <c r="AJ3221" s="51">
        <f t="shared" si="634"/>
        <v>0</v>
      </c>
      <c r="AK3221" s="51">
        <f t="shared" si="635"/>
        <v>0</v>
      </c>
      <c r="AL3221" s="51">
        <f t="shared" si="636"/>
        <v>0</v>
      </c>
      <c r="AM3221" s="51">
        <f t="shared" si="637"/>
        <v>0</v>
      </c>
      <c r="AN3221" s="51">
        <f t="shared" si="638"/>
        <v>0</v>
      </c>
    </row>
    <row r="3222" spans="1:40" x14ac:dyDescent="0.25">
      <c r="A3222" s="17"/>
      <c r="B3222" s="17"/>
      <c r="C3222" s="35"/>
      <c r="D3222" s="17"/>
      <c r="E3222" s="17"/>
      <c r="F3222" s="17"/>
      <c r="G3222" s="62">
        <f t="shared" si="639"/>
        <v>0</v>
      </c>
      <c r="H3222" s="17"/>
      <c r="I3222" s="17"/>
      <c r="J3222" s="17"/>
      <c r="K3222" s="17"/>
      <c r="L3222" s="17"/>
      <c r="M3222" s="17"/>
      <c r="N3222" s="17"/>
      <c r="O3222" s="17"/>
      <c r="P3222" s="115"/>
      <c r="Q3222" s="62">
        <f>IF(C3222&gt;A_Stammdaten!$B$12,0,SUM(G3222,H3222,J3222,K3222,M3222,N3222)-SUM(I3222,L3222,O3222,P3222))</f>
        <v>0</v>
      </c>
      <c r="R3222" s="17"/>
      <c r="S3222" s="17"/>
      <c r="T3222" s="17"/>
      <c r="U3222" s="62">
        <f t="shared" si="631"/>
        <v>0</v>
      </c>
      <c r="V3222" s="63">
        <f>IF(ISBLANK($B3222),0,VLOOKUP($B3222,Listen!$A$2:$C$45,2,FALSE))</f>
        <v>0</v>
      </c>
      <c r="W3222" s="63">
        <f>IF(ISBLANK($B3222),0,VLOOKUP($B3222,Listen!$A$2:$C$45,3,FALSE))</f>
        <v>0</v>
      </c>
      <c r="X3222" s="49">
        <f t="shared" si="630"/>
        <v>0</v>
      </c>
      <c r="Y3222" s="49">
        <f t="shared" si="629"/>
        <v>0</v>
      </c>
      <c r="Z3222" s="49">
        <f t="shared" si="629"/>
        <v>0</v>
      </c>
      <c r="AA3222" s="49">
        <f t="shared" si="629"/>
        <v>0</v>
      </c>
      <c r="AB3222" s="49">
        <f t="shared" si="629"/>
        <v>0</v>
      </c>
      <c r="AC3222" s="49">
        <f t="shared" si="629"/>
        <v>0</v>
      </c>
      <c r="AD3222" s="49">
        <f t="shared" si="629"/>
        <v>0</v>
      </c>
      <c r="AE3222" s="51">
        <f t="shared" si="640"/>
        <v>0</v>
      </c>
      <c r="AF3222" s="51">
        <f>IF(C3222=A_Stammdaten!$B$12,D_SAV!$U3222-D_SAV!$AG3222,HLOOKUP(A_Stammdaten!$B$12-1,$AH$4:$AN$4004,ROW(C3222)-3,FALSE)-$AG3222)</f>
        <v>0</v>
      </c>
      <c r="AG3222" s="51">
        <f>HLOOKUP(A_Stammdaten!$B$12,$AH$4:$AN$4004,ROW(C3222)-3,FALSE)</f>
        <v>0</v>
      </c>
      <c r="AH3222" s="51">
        <f t="shared" si="632"/>
        <v>0</v>
      </c>
      <c r="AI3222" s="51">
        <f t="shared" si="633"/>
        <v>0</v>
      </c>
      <c r="AJ3222" s="51">
        <f t="shared" si="634"/>
        <v>0</v>
      </c>
      <c r="AK3222" s="51">
        <f t="shared" si="635"/>
        <v>0</v>
      </c>
      <c r="AL3222" s="51">
        <f t="shared" si="636"/>
        <v>0</v>
      </c>
      <c r="AM3222" s="51">
        <f t="shared" si="637"/>
        <v>0</v>
      </c>
      <c r="AN3222" s="51">
        <f t="shared" si="638"/>
        <v>0</v>
      </c>
    </row>
    <row r="3223" spans="1:40" x14ac:dyDescent="0.25">
      <c r="A3223" s="17"/>
      <c r="B3223" s="17"/>
      <c r="C3223" s="35"/>
      <c r="D3223" s="17"/>
      <c r="E3223" s="17"/>
      <c r="F3223" s="17"/>
      <c r="G3223" s="62">
        <f t="shared" si="639"/>
        <v>0</v>
      </c>
      <c r="H3223" s="17"/>
      <c r="I3223" s="17"/>
      <c r="J3223" s="17"/>
      <c r="K3223" s="17"/>
      <c r="L3223" s="17"/>
      <c r="M3223" s="17"/>
      <c r="N3223" s="17"/>
      <c r="O3223" s="17"/>
      <c r="P3223" s="115"/>
      <c r="Q3223" s="62">
        <f>IF(C3223&gt;A_Stammdaten!$B$12,0,SUM(G3223,H3223,J3223,K3223,M3223,N3223)-SUM(I3223,L3223,O3223,P3223))</f>
        <v>0</v>
      </c>
      <c r="R3223" s="17"/>
      <c r="S3223" s="17"/>
      <c r="T3223" s="17"/>
      <c r="U3223" s="62">
        <f t="shared" si="631"/>
        <v>0</v>
      </c>
      <c r="V3223" s="63">
        <f>IF(ISBLANK($B3223),0,VLOOKUP($B3223,Listen!$A$2:$C$45,2,FALSE))</f>
        <v>0</v>
      </c>
      <c r="W3223" s="63">
        <f>IF(ISBLANK($B3223),0,VLOOKUP($B3223,Listen!$A$2:$C$45,3,FALSE))</f>
        <v>0</v>
      </c>
      <c r="X3223" s="49">
        <f t="shared" si="630"/>
        <v>0</v>
      </c>
      <c r="Y3223" s="49">
        <f t="shared" si="629"/>
        <v>0</v>
      </c>
      <c r="Z3223" s="49">
        <f t="shared" si="629"/>
        <v>0</v>
      </c>
      <c r="AA3223" s="49">
        <f t="shared" si="629"/>
        <v>0</v>
      </c>
      <c r="AB3223" s="49">
        <f t="shared" si="629"/>
        <v>0</v>
      </c>
      <c r="AC3223" s="49">
        <f t="shared" si="629"/>
        <v>0</v>
      </c>
      <c r="AD3223" s="49">
        <f t="shared" si="629"/>
        <v>0</v>
      </c>
      <c r="AE3223" s="51">
        <f t="shared" si="640"/>
        <v>0</v>
      </c>
      <c r="AF3223" s="51">
        <f>IF(C3223=A_Stammdaten!$B$12,D_SAV!$U3223-D_SAV!$AG3223,HLOOKUP(A_Stammdaten!$B$12-1,$AH$4:$AN$4004,ROW(C3223)-3,FALSE)-$AG3223)</f>
        <v>0</v>
      </c>
      <c r="AG3223" s="51">
        <f>HLOOKUP(A_Stammdaten!$B$12,$AH$4:$AN$4004,ROW(C3223)-3,FALSE)</f>
        <v>0</v>
      </c>
      <c r="AH3223" s="51">
        <f t="shared" si="632"/>
        <v>0</v>
      </c>
      <c r="AI3223" s="51">
        <f t="shared" si="633"/>
        <v>0</v>
      </c>
      <c r="AJ3223" s="51">
        <f t="shared" si="634"/>
        <v>0</v>
      </c>
      <c r="AK3223" s="51">
        <f t="shared" si="635"/>
        <v>0</v>
      </c>
      <c r="AL3223" s="51">
        <f t="shared" si="636"/>
        <v>0</v>
      </c>
      <c r="AM3223" s="51">
        <f t="shared" si="637"/>
        <v>0</v>
      </c>
      <c r="AN3223" s="51">
        <f t="shared" si="638"/>
        <v>0</v>
      </c>
    </row>
    <row r="3224" spans="1:40" x14ac:dyDescent="0.25">
      <c r="A3224" s="17"/>
      <c r="B3224" s="17"/>
      <c r="C3224" s="35"/>
      <c r="D3224" s="17"/>
      <c r="E3224" s="17"/>
      <c r="F3224" s="17"/>
      <c r="G3224" s="62">
        <f t="shared" si="639"/>
        <v>0</v>
      </c>
      <c r="H3224" s="17"/>
      <c r="I3224" s="17"/>
      <c r="J3224" s="17"/>
      <c r="K3224" s="17"/>
      <c r="L3224" s="17"/>
      <c r="M3224" s="17"/>
      <c r="N3224" s="17"/>
      <c r="O3224" s="17"/>
      <c r="P3224" s="115"/>
      <c r="Q3224" s="62">
        <f>IF(C3224&gt;A_Stammdaten!$B$12,0,SUM(G3224,H3224,J3224,K3224,M3224,N3224)-SUM(I3224,L3224,O3224,P3224))</f>
        <v>0</v>
      </c>
      <c r="R3224" s="17"/>
      <c r="S3224" s="17"/>
      <c r="T3224" s="17"/>
      <c r="U3224" s="62">
        <f t="shared" si="631"/>
        <v>0</v>
      </c>
      <c r="V3224" s="63">
        <f>IF(ISBLANK($B3224),0,VLOOKUP($B3224,Listen!$A$2:$C$45,2,FALSE))</f>
        <v>0</v>
      </c>
      <c r="W3224" s="63">
        <f>IF(ISBLANK($B3224),0,VLOOKUP($B3224,Listen!$A$2:$C$45,3,FALSE))</f>
        <v>0</v>
      </c>
      <c r="X3224" s="49">
        <f t="shared" si="630"/>
        <v>0</v>
      </c>
      <c r="Y3224" s="49">
        <f t="shared" si="629"/>
        <v>0</v>
      </c>
      <c r="Z3224" s="49">
        <f t="shared" si="629"/>
        <v>0</v>
      </c>
      <c r="AA3224" s="49">
        <f t="shared" si="629"/>
        <v>0</v>
      </c>
      <c r="AB3224" s="49">
        <f t="shared" si="629"/>
        <v>0</v>
      </c>
      <c r="AC3224" s="49">
        <f t="shared" si="629"/>
        <v>0</v>
      </c>
      <c r="AD3224" s="49">
        <f t="shared" si="629"/>
        <v>0</v>
      </c>
      <c r="AE3224" s="51">
        <f t="shared" si="640"/>
        <v>0</v>
      </c>
      <c r="AF3224" s="51">
        <f>IF(C3224=A_Stammdaten!$B$12,D_SAV!$U3224-D_SAV!$AG3224,HLOOKUP(A_Stammdaten!$B$12-1,$AH$4:$AN$4004,ROW(C3224)-3,FALSE)-$AG3224)</f>
        <v>0</v>
      </c>
      <c r="AG3224" s="51">
        <f>HLOOKUP(A_Stammdaten!$B$12,$AH$4:$AN$4004,ROW(C3224)-3,FALSE)</f>
        <v>0</v>
      </c>
      <c r="AH3224" s="51">
        <f t="shared" si="632"/>
        <v>0</v>
      </c>
      <c r="AI3224" s="51">
        <f t="shared" si="633"/>
        <v>0</v>
      </c>
      <c r="AJ3224" s="51">
        <f t="shared" si="634"/>
        <v>0</v>
      </c>
      <c r="AK3224" s="51">
        <f t="shared" si="635"/>
        <v>0</v>
      </c>
      <c r="AL3224" s="51">
        <f t="shared" si="636"/>
        <v>0</v>
      </c>
      <c r="AM3224" s="51">
        <f t="shared" si="637"/>
        <v>0</v>
      </c>
      <c r="AN3224" s="51">
        <f t="shared" si="638"/>
        <v>0</v>
      </c>
    </row>
    <row r="3225" spans="1:40" x14ac:dyDescent="0.25">
      <c r="A3225" s="17"/>
      <c r="B3225" s="17"/>
      <c r="C3225" s="35"/>
      <c r="D3225" s="17"/>
      <c r="E3225" s="17"/>
      <c r="F3225" s="17"/>
      <c r="G3225" s="62">
        <f t="shared" si="639"/>
        <v>0</v>
      </c>
      <c r="H3225" s="17"/>
      <c r="I3225" s="17"/>
      <c r="J3225" s="17"/>
      <c r="K3225" s="17"/>
      <c r="L3225" s="17"/>
      <c r="M3225" s="17"/>
      <c r="N3225" s="17"/>
      <c r="O3225" s="17"/>
      <c r="P3225" s="115"/>
      <c r="Q3225" s="62">
        <f>IF(C3225&gt;A_Stammdaten!$B$12,0,SUM(G3225,H3225,J3225,K3225,M3225,N3225)-SUM(I3225,L3225,O3225,P3225))</f>
        <v>0</v>
      </c>
      <c r="R3225" s="17"/>
      <c r="S3225" s="17"/>
      <c r="T3225" s="17"/>
      <c r="U3225" s="62">
        <f t="shared" si="631"/>
        <v>0</v>
      </c>
      <c r="V3225" s="63">
        <f>IF(ISBLANK($B3225),0,VLOOKUP($B3225,Listen!$A$2:$C$45,2,FALSE))</f>
        <v>0</v>
      </c>
      <c r="W3225" s="63">
        <f>IF(ISBLANK($B3225),0,VLOOKUP($B3225,Listen!$A$2:$C$45,3,FALSE))</f>
        <v>0</v>
      </c>
      <c r="X3225" s="49">
        <f t="shared" si="630"/>
        <v>0</v>
      </c>
      <c r="Y3225" s="49">
        <f t="shared" si="629"/>
        <v>0</v>
      </c>
      <c r="Z3225" s="49">
        <f t="shared" si="629"/>
        <v>0</v>
      </c>
      <c r="AA3225" s="49">
        <f t="shared" si="629"/>
        <v>0</v>
      </c>
      <c r="AB3225" s="49">
        <f t="shared" si="629"/>
        <v>0</v>
      </c>
      <c r="AC3225" s="49">
        <f t="shared" si="629"/>
        <v>0</v>
      </c>
      <c r="AD3225" s="49">
        <f t="shared" si="629"/>
        <v>0</v>
      </c>
      <c r="AE3225" s="51">
        <f t="shared" si="640"/>
        <v>0</v>
      </c>
      <c r="AF3225" s="51">
        <f>IF(C3225=A_Stammdaten!$B$12,D_SAV!$U3225-D_SAV!$AG3225,HLOOKUP(A_Stammdaten!$B$12-1,$AH$4:$AN$4004,ROW(C3225)-3,FALSE)-$AG3225)</f>
        <v>0</v>
      </c>
      <c r="AG3225" s="51">
        <f>HLOOKUP(A_Stammdaten!$B$12,$AH$4:$AN$4004,ROW(C3225)-3,FALSE)</f>
        <v>0</v>
      </c>
      <c r="AH3225" s="51">
        <f t="shared" si="632"/>
        <v>0</v>
      </c>
      <c r="AI3225" s="51">
        <f t="shared" si="633"/>
        <v>0</v>
      </c>
      <c r="AJ3225" s="51">
        <f t="shared" si="634"/>
        <v>0</v>
      </c>
      <c r="AK3225" s="51">
        <f t="shared" si="635"/>
        <v>0</v>
      </c>
      <c r="AL3225" s="51">
        <f t="shared" si="636"/>
        <v>0</v>
      </c>
      <c r="AM3225" s="51">
        <f t="shared" si="637"/>
        <v>0</v>
      </c>
      <c r="AN3225" s="51">
        <f t="shared" si="638"/>
        <v>0</v>
      </c>
    </row>
    <row r="3226" spans="1:40" x14ac:dyDescent="0.25">
      <c r="A3226" s="17"/>
      <c r="B3226" s="17"/>
      <c r="C3226" s="35"/>
      <c r="D3226" s="17"/>
      <c r="E3226" s="17"/>
      <c r="F3226" s="17"/>
      <c r="G3226" s="62">
        <f t="shared" si="639"/>
        <v>0</v>
      </c>
      <c r="H3226" s="17"/>
      <c r="I3226" s="17"/>
      <c r="J3226" s="17"/>
      <c r="K3226" s="17"/>
      <c r="L3226" s="17"/>
      <c r="M3226" s="17"/>
      <c r="N3226" s="17"/>
      <c r="O3226" s="17"/>
      <c r="P3226" s="115"/>
      <c r="Q3226" s="62">
        <f>IF(C3226&gt;A_Stammdaten!$B$12,0,SUM(G3226,H3226,J3226,K3226,M3226,N3226)-SUM(I3226,L3226,O3226,P3226))</f>
        <v>0</v>
      </c>
      <c r="R3226" s="17"/>
      <c r="S3226" s="17"/>
      <c r="T3226" s="17"/>
      <c r="U3226" s="62">
        <f t="shared" si="631"/>
        <v>0</v>
      </c>
      <c r="V3226" s="63">
        <f>IF(ISBLANK($B3226),0,VLOOKUP($B3226,Listen!$A$2:$C$45,2,FALSE))</f>
        <v>0</v>
      </c>
      <c r="W3226" s="63">
        <f>IF(ISBLANK($B3226),0,VLOOKUP($B3226,Listen!$A$2:$C$45,3,FALSE))</f>
        <v>0</v>
      </c>
      <c r="X3226" s="49">
        <f t="shared" si="630"/>
        <v>0</v>
      </c>
      <c r="Y3226" s="49">
        <f t="shared" si="629"/>
        <v>0</v>
      </c>
      <c r="Z3226" s="49">
        <f t="shared" si="629"/>
        <v>0</v>
      </c>
      <c r="AA3226" s="49">
        <f t="shared" si="629"/>
        <v>0</v>
      </c>
      <c r="AB3226" s="49">
        <f t="shared" si="629"/>
        <v>0</v>
      </c>
      <c r="AC3226" s="49">
        <f t="shared" si="629"/>
        <v>0</v>
      </c>
      <c r="AD3226" s="49">
        <f t="shared" si="629"/>
        <v>0</v>
      </c>
      <c r="AE3226" s="51">
        <f t="shared" si="640"/>
        <v>0</v>
      </c>
      <c r="AF3226" s="51">
        <f>IF(C3226=A_Stammdaten!$B$12,D_SAV!$U3226-D_SAV!$AG3226,HLOOKUP(A_Stammdaten!$B$12-1,$AH$4:$AN$4004,ROW(C3226)-3,FALSE)-$AG3226)</f>
        <v>0</v>
      </c>
      <c r="AG3226" s="51">
        <f>HLOOKUP(A_Stammdaten!$B$12,$AH$4:$AN$4004,ROW(C3226)-3,FALSE)</f>
        <v>0</v>
      </c>
      <c r="AH3226" s="51">
        <f t="shared" si="632"/>
        <v>0</v>
      </c>
      <c r="AI3226" s="51">
        <f t="shared" si="633"/>
        <v>0</v>
      </c>
      <c r="AJ3226" s="51">
        <f t="shared" si="634"/>
        <v>0</v>
      </c>
      <c r="AK3226" s="51">
        <f t="shared" si="635"/>
        <v>0</v>
      </c>
      <c r="AL3226" s="51">
        <f t="shared" si="636"/>
        <v>0</v>
      </c>
      <c r="AM3226" s="51">
        <f t="shared" si="637"/>
        <v>0</v>
      </c>
      <c r="AN3226" s="51">
        <f t="shared" si="638"/>
        <v>0</v>
      </c>
    </row>
    <row r="3227" spans="1:40" x14ac:dyDescent="0.25">
      <c r="A3227" s="17"/>
      <c r="B3227" s="17"/>
      <c r="C3227" s="35"/>
      <c r="D3227" s="17"/>
      <c r="E3227" s="17"/>
      <c r="F3227" s="17"/>
      <c r="G3227" s="62">
        <f t="shared" si="639"/>
        <v>0</v>
      </c>
      <c r="H3227" s="17"/>
      <c r="I3227" s="17"/>
      <c r="J3227" s="17"/>
      <c r="K3227" s="17"/>
      <c r="L3227" s="17"/>
      <c r="M3227" s="17"/>
      <c r="N3227" s="17"/>
      <c r="O3227" s="17"/>
      <c r="P3227" s="115"/>
      <c r="Q3227" s="62">
        <f>IF(C3227&gt;A_Stammdaten!$B$12,0,SUM(G3227,H3227,J3227,K3227,M3227,N3227)-SUM(I3227,L3227,O3227,P3227))</f>
        <v>0</v>
      </c>
      <c r="R3227" s="17"/>
      <c r="S3227" s="17"/>
      <c r="T3227" s="17"/>
      <c r="U3227" s="62">
        <f t="shared" si="631"/>
        <v>0</v>
      </c>
      <c r="V3227" s="63">
        <f>IF(ISBLANK($B3227),0,VLOOKUP($B3227,Listen!$A$2:$C$45,2,FALSE))</f>
        <v>0</v>
      </c>
      <c r="W3227" s="63">
        <f>IF(ISBLANK($B3227),0,VLOOKUP($B3227,Listen!$A$2:$C$45,3,FALSE))</f>
        <v>0</v>
      </c>
      <c r="X3227" s="49">
        <f t="shared" si="630"/>
        <v>0</v>
      </c>
      <c r="Y3227" s="49">
        <f t="shared" si="629"/>
        <v>0</v>
      </c>
      <c r="Z3227" s="49">
        <f t="shared" si="629"/>
        <v>0</v>
      </c>
      <c r="AA3227" s="49">
        <f t="shared" si="629"/>
        <v>0</v>
      </c>
      <c r="AB3227" s="49">
        <f t="shared" si="629"/>
        <v>0</v>
      </c>
      <c r="AC3227" s="49">
        <f t="shared" si="629"/>
        <v>0</v>
      </c>
      <c r="AD3227" s="49">
        <f t="shared" si="629"/>
        <v>0</v>
      </c>
      <c r="AE3227" s="51">
        <f t="shared" si="640"/>
        <v>0</v>
      </c>
      <c r="AF3227" s="51">
        <f>IF(C3227=A_Stammdaten!$B$12,D_SAV!$U3227-D_SAV!$AG3227,HLOOKUP(A_Stammdaten!$B$12-1,$AH$4:$AN$4004,ROW(C3227)-3,FALSE)-$AG3227)</f>
        <v>0</v>
      </c>
      <c r="AG3227" s="51">
        <f>HLOOKUP(A_Stammdaten!$B$12,$AH$4:$AN$4004,ROW(C3227)-3,FALSE)</f>
        <v>0</v>
      </c>
      <c r="AH3227" s="51">
        <f t="shared" si="632"/>
        <v>0</v>
      </c>
      <c r="AI3227" s="51">
        <f t="shared" si="633"/>
        <v>0</v>
      </c>
      <c r="AJ3227" s="51">
        <f t="shared" si="634"/>
        <v>0</v>
      </c>
      <c r="AK3227" s="51">
        <f t="shared" si="635"/>
        <v>0</v>
      </c>
      <c r="AL3227" s="51">
        <f t="shared" si="636"/>
        <v>0</v>
      </c>
      <c r="AM3227" s="51">
        <f t="shared" si="637"/>
        <v>0</v>
      </c>
      <c r="AN3227" s="51">
        <f t="shared" si="638"/>
        <v>0</v>
      </c>
    </row>
    <row r="3228" spans="1:40" x14ac:dyDescent="0.25">
      <c r="A3228" s="17"/>
      <c r="B3228" s="17"/>
      <c r="C3228" s="35"/>
      <c r="D3228" s="17"/>
      <c r="E3228" s="17"/>
      <c r="F3228" s="17"/>
      <c r="G3228" s="62">
        <f t="shared" si="639"/>
        <v>0</v>
      </c>
      <c r="H3228" s="17"/>
      <c r="I3228" s="17"/>
      <c r="J3228" s="17"/>
      <c r="K3228" s="17"/>
      <c r="L3228" s="17"/>
      <c r="M3228" s="17"/>
      <c r="N3228" s="17"/>
      <c r="O3228" s="17"/>
      <c r="P3228" s="115"/>
      <c r="Q3228" s="62">
        <f>IF(C3228&gt;A_Stammdaten!$B$12,0,SUM(G3228,H3228,J3228,K3228,M3228,N3228)-SUM(I3228,L3228,O3228,P3228))</f>
        <v>0</v>
      </c>
      <c r="R3228" s="17"/>
      <c r="S3228" s="17"/>
      <c r="T3228" s="17"/>
      <c r="U3228" s="62">
        <f t="shared" si="631"/>
        <v>0</v>
      </c>
      <c r="V3228" s="63">
        <f>IF(ISBLANK($B3228),0,VLOOKUP($B3228,Listen!$A$2:$C$45,2,FALSE))</f>
        <v>0</v>
      </c>
      <c r="W3228" s="63">
        <f>IF(ISBLANK($B3228),0,VLOOKUP($B3228,Listen!$A$2:$C$45,3,FALSE))</f>
        <v>0</v>
      </c>
      <c r="X3228" s="49">
        <f t="shared" si="630"/>
        <v>0</v>
      </c>
      <c r="Y3228" s="49">
        <f t="shared" si="629"/>
        <v>0</v>
      </c>
      <c r="Z3228" s="49">
        <f t="shared" si="629"/>
        <v>0</v>
      </c>
      <c r="AA3228" s="49">
        <f t="shared" si="629"/>
        <v>0</v>
      </c>
      <c r="AB3228" s="49">
        <f t="shared" si="629"/>
        <v>0</v>
      </c>
      <c r="AC3228" s="49">
        <f t="shared" si="629"/>
        <v>0</v>
      </c>
      <c r="AD3228" s="49">
        <f t="shared" si="629"/>
        <v>0</v>
      </c>
      <c r="AE3228" s="51">
        <f t="shared" si="640"/>
        <v>0</v>
      </c>
      <c r="AF3228" s="51">
        <f>IF(C3228=A_Stammdaten!$B$12,D_SAV!$U3228-D_SAV!$AG3228,HLOOKUP(A_Stammdaten!$B$12-1,$AH$4:$AN$4004,ROW(C3228)-3,FALSE)-$AG3228)</f>
        <v>0</v>
      </c>
      <c r="AG3228" s="51">
        <f>HLOOKUP(A_Stammdaten!$B$12,$AH$4:$AN$4004,ROW(C3228)-3,FALSE)</f>
        <v>0</v>
      </c>
      <c r="AH3228" s="51">
        <f t="shared" si="632"/>
        <v>0</v>
      </c>
      <c r="AI3228" s="51">
        <f t="shared" si="633"/>
        <v>0</v>
      </c>
      <c r="AJ3228" s="51">
        <f t="shared" si="634"/>
        <v>0</v>
      </c>
      <c r="AK3228" s="51">
        <f t="shared" si="635"/>
        <v>0</v>
      </c>
      <c r="AL3228" s="51">
        <f t="shared" si="636"/>
        <v>0</v>
      </c>
      <c r="AM3228" s="51">
        <f t="shared" si="637"/>
        <v>0</v>
      </c>
      <c r="AN3228" s="51">
        <f t="shared" si="638"/>
        <v>0</v>
      </c>
    </row>
    <row r="3229" spans="1:40" x14ac:dyDescent="0.25">
      <c r="A3229" s="17"/>
      <c r="B3229" s="17"/>
      <c r="C3229" s="35"/>
      <c r="D3229" s="17"/>
      <c r="E3229" s="17"/>
      <c r="F3229" s="17"/>
      <c r="G3229" s="62">
        <f t="shared" si="639"/>
        <v>0</v>
      </c>
      <c r="H3229" s="17"/>
      <c r="I3229" s="17"/>
      <c r="J3229" s="17"/>
      <c r="K3229" s="17"/>
      <c r="L3229" s="17"/>
      <c r="M3229" s="17"/>
      <c r="N3229" s="17"/>
      <c r="O3229" s="17"/>
      <c r="P3229" s="115"/>
      <c r="Q3229" s="62">
        <f>IF(C3229&gt;A_Stammdaten!$B$12,0,SUM(G3229,H3229,J3229,K3229,M3229,N3229)-SUM(I3229,L3229,O3229,P3229))</f>
        <v>0</v>
      </c>
      <c r="R3229" s="17"/>
      <c r="S3229" s="17"/>
      <c r="T3229" s="17"/>
      <c r="U3229" s="62">
        <f t="shared" si="631"/>
        <v>0</v>
      </c>
      <c r="V3229" s="63">
        <f>IF(ISBLANK($B3229),0,VLOOKUP($B3229,Listen!$A$2:$C$45,2,FALSE))</f>
        <v>0</v>
      </c>
      <c r="W3229" s="63">
        <f>IF(ISBLANK($B3229),0,VLOOKUP($B3229,Listen!$A$2:$C$45,3,FALSE))</f>
        <v>0</v>
      </c>
      <c r="X3229" s="49">
        <f t="shared" si="630"/>
        <v>0</v>
      </c>
      <c r="Y3229" s="49">
        <f t="shared" si="629"/>
        <v>0</v>
      </c>
      <c r="Z3229" s="49">
        <f t="shared" si="629"/>
        <v>0</v>
      </c>
      <c r="AA3229" s="49">
        <f t="shared" si="629"/>
        <v>0</v>
      </c>
      <c r="AB3229" s="49">
        <f t="shared" si="629"/>
        <v>0</v>
      </c>
      <c r="AC3229" s="49">
        <f t="shared" si="629"/>
        <v>0</v>
      </c>
      <c r="AD3229" s="49">
        <f t="shared" si="629"/>
        <v>0</v>
      </c>
      <c r="AE3229" s="51">
        <f t="shared" si="640"/>
        <v>0</v>
      </c>
      <c r="AF3229" s="51">
        <f>IF(C3229=A_Stammdaten!$B$12,D_SAV!$U3229-D_SAV!$AG3229,HLOOKUP(A_Stammdaten!$B$12-1,$AH$4:$AN$4004,ROW(C3229)-3,FALSE)-$AG3229)</f>
        <v>0</v>
      </c>
      <c r="AG3229" s="51">
        <f>HLOOKUP(A_Stammdaten!$B$12,$AH$4:$AN$4004,ROW(C3229)-3,FALSE)</f>
        <v>0</v>
      </c>
      <c r="AH3229" s="51">
        <f t="shared" si="632"/>
        <v>0</v>
      </c>
      <c r="AI3229" s="51">
        <f t="shared" si="633"/>
        <v>0</v>
      </c>
      <c r="AJ3229" s="51">
        <f t="shared" si="634"/>
        <v>0</v>
      </c>
      <c r="AK3229" s="51">
        <f t="shared" si="635"/>
        <v>0</v>
      </c>
      <c r="AL3229" s="51">
        <f t="shared" si="636"/>
        <v>0</v>
      </c>
      <c r="AM3229" s="51">
        <f t="shared" si="637"/>
        <v>0</v>
      </c>
      <c r="AN3229" s="51">
        <f t="shared" si="638"/>
        <v>0</v>
      </c>
    </row>
    <row r="3230" spans="1:40" x14ac:dyDescent="0.25">
      <c r="A3230" s="17"/>
      <c r="B3230" s="17"/>
      <c r="C3230" s="35"/>
      <c r="D3230" s="17"/>
      <c r="E3230" s="17"/>
      <c r="F3230" s="17"/>
      <c r="G3230" s="62">
        <f t="shared" si="639"/>
        <v>0</v>
      </c>
      <c r="H3230" s="17"/>
      <c r="I3230" s="17"/>
      <c r="J3230" s="17"/>
      <c r="K3230" s="17"/>
      <c r="L3230" s="17"/>
      <c r="M3230" s="17"/>
      <c r="N3230" s="17"/>
      <c r="O3230" s="17"/>
      <c r="P3230" s="115"/>
      <c r="Q3230" s="62">
        <f>IF(C3230&gt;A_Stammdaten!$B$12,0,SUM(G3230,H3230,J3230,K3230,M3230,N3230)-SUM(I3230,L3230,O3230,P3230))</f>
        <v>0</v>
      </c>
      <c r="R3230" s="17"/>
      <c r="S3230" s="17"/>
      <c r="T3230" s="17"/>
      <c r="U3230" s="62">
        <f t="shared" si="631"/>
        <v>0</v>
      </c>
      <c r="V3230" s="63">
        <f>IF(ISBLANK($B3230),0,VLOOKUP($B3230,Listen!$A$2:$C$45,2,FALSE))</f>
        <v>0</v>
      </c>
      <c r="W3230" s="63">
        <f>IF(ISBLANK($B3230),0,VLOOKUP($B3230,Listen!$A$2:$C$45,3,FALSE))</f>
        <v>0</v>
      </c>
      <c r="X3230" s="49">
        <f t="shared" si="630"/>
        <v>0</v>
      </c>
      <c r="Y3230" s="49">
        <f t="shared" si="629"/>
        <v>0</v>
      </c>
      <c r="Z3230" s="49">
        <f t="shared" si="629"/>
        <v>0</v>
      </c>
      <c r="AA3230" s="49">
        <f t="shared" si="629"/>
        <v>0</v>
      </c>
      <c r="AB3230" s="49">
        <f t="shared" si="629"/>
        <v>0</v>
      </c>
      <c r="AC3230" s="49">
        <f t="shared" si="629"/>
        <v>0</v>
      </c>
      <c r="AD3230" s="49">
        <f t="shared" si="629"/>
        <v>0</v>
      </c>
      <c r="AE3230" s="51">
        <f t="shared" si="640"/>
        <v>0</v>
      </c>
      <c r="AF3230" s="51">
        <f>IF(C3230=A_Stammdaten!$B$12,D_SAV!$U3230-D_SAV!$AG3230,HLOOKUP(A_Stammdaten!$B$12-1,$AH$4:$AN$4004,ROW(C3230)-3,FALSE)-$AG3230)</f>
        <v>0</v>
      </c>
      <c r="AG3230" s="51">
        <f>HLOOKUP(A_Stammdaten!$B$12,$AH$4:$AN$4004,ROW(C3230)-3,FALSE)</f>
        <v>0</v>
      </c>
      <c r="AH3230" s="51">
        <f t="shared" si="632"/>
        <v>0</v>
      </c>
      <c r="AI3230" s="51">
        <f t="shared" si="633"/>
        <v>0</v>
      </c>
      <c r="AJ3230" s="51">
        <f t="shared" si="634"/>
        <v>0</v>
      </c>
      <c r="AK3230" s="51">
        <f t="shared" si="635"/>
        <v>0</v>
      </c>
      <c r="AL3230" s="51">
        <f t="shared" si="636"/>
        <v>0</v>
      </c>
      <c r="AM3230" s="51">
        <f t="shared" si="637"/>
        <v>0</v>
      </c>
      <c r="AN3230" s="51">
        <f t="shared" si="638"/>
        <v>0</v>
      </c>
    </row>
    <row r="3231" spans="1:40" x14ac:dyDescent="0.25">
      <c r="A3231" s="17"/>
      <c r="B3231" s="17"/>
      <c r="C3231" s="35"/>
      <c r="D3231" s="17"/>
      <c r="E3231" s="17"/>
      <c r="F3231" s="17"/>
      <c r="G3231" s="62">
        <f t="shared" si="639"/>
        <v>0</v>
      </c>
      <c r="H3231" s="17"/>
      <c r="I3231" s="17"/>
      <c r="J3231" s="17"/>
      <c r="K3231" s="17"/>
      <c r="L3231" s="17"/>
      <c r="M3231" s="17"/>
      <c r="N3231" s="17"/>
      <c r="O3231" s="17"/>
      <c r="P3231" s="115"/>
      <c r="Q3231" s="62">
        <f>IF(C3231&gt;A_Stammdaten!$B$12,0,SUM(G3231,H3231,J3231,K3231,M3231,N3231)-SUM(I3231,L3231,O3231,P3231))</f>
        <v>0</v>
      </c>
      <c r="R3231" s="17"/>
      <c r="S3231" s="17"/>
      <c r="T3231" s="17"/>
      <c r="U3231" s="62">
        <f t="shared" si="631"/>
        <v>0</v>
      </c>
      <c r="V3231" s="63">
        <f>IF(ISBLANK($B3231),0,VLOOKUP($B3231,Listen!$A$2:$C$45,2,FALSE))</f>
        <v>0</v>
      </c>
      <c r="W3231" s="63">
        <f>IF(ISBLANK($B3231),0,VLOOKUP($B3231,Listen!$A$2:$C$45,3,FALSE))</f>
        <v>0</v>
      </c>
      <c r="X3231" s="49">
        <f t="shared" si="630"/>
        <v>0</v>
      </c>
      <c r="Y3231" s="49">
        <f t="shared" si="629"/>
        <v>0</v>
      </c>
      <c r="Z3231" s="49">
        <f t="shared" si="629"/>
        <v>0</v>
      </c>
      <c r="AA3231" s="49">
        <f t="shared" si="629"/>
        <v>0</v>
      </c>
      <c r="AB3231" s="49">
        <f t="shared" si="629"/>
        <v>0</v>
      </c>
      <c r="AC3231" s="49">
        <f t="shared" si="629"/>
        <v>0</v>
      </c>
      <c r="AD3231" s="49">
        <f t="shared" si="629"/>
        <v>0</v>
      </c>
      <c r="AE3231" s="51">
        <f t="shared" si="640"/>
        <v>0</v>
      </c>
      <c r="AF3231" s="51">
        <f>IF(C3231=A_Stammdaten!$B$12,D_SAV!$U3231-D_SAV!$AG3231,HLOOKUP(A_Stammdaten!$B$12-1,$AH$4:$AN$4004,ROW(C3231)-3,FALSE)-$AG3231)</f>
        <v>0</v>
      </c>
      <c r="AG3231" s="51">
        <f>HLOOKUP(A_Stammdaten!$B$12,$AH$4:$AN$4004,ROW(C3231)-3,FALSE)</f>
        <v>0</v>
      </c>
      <c r="AH3231" s="51">
        <f t="shared" si="632"/>
        <v>0</v>
      </c>
      <c r="AI3231" s="51">
        <f t="shared" si="633"/>
        <v>0</v>
      </c>
      <c r="AJ3231" s="51">
        <f t="shared" si="634"/>
        <v>0</v>
      </c>
      <c r="AK3231" s="51">
        <f t="shared" si="635"/>
        <v>0</v>
      </c>
      <c r="AL3231" s="51">
        <f t="shared" si="636"/>
        <v>0</v>
      </c>
      <c r="AM3231" s="51">
        <f t="shared" si="637"/>
        <v>0</v>
      </c>
      <c r="AN3231" s="51">
        <f t="shared" si="638"/>
        <v>0</v>
      </c>
    </row>
    <row r="3232" spans="1:40" x14ac:dyDescent="0.25">
      <c r="A3232" s="17"/>
      <c r="B3232" s="17"/>
      <c r="C3232" s="35"/>
      <c r="D3232" s="17"/>
      <c r="E3232" s="17"/>
      <c r="F3232" s="17"/>
      <c r="G3232" s="62">
        <f t="shared" si="639"/>
        <v>0</v>
      </c>
      <c r="H3232" s="17"/>
      <c r="I3232" s="17"/>
      <c r="J3232" s="17"/>
      <c r="K3232" s="17"/>
      <c r="L3232" s="17"/>
      <c r="M3232" s="17"/>
      <c r="N3232" s="17"/>
      <c r="O3232" s="17"/>
      <c r="P3232" s="115"/>
      <c r="Q3232" s="62">
        <f>IF(C3232&gt;A_Stammdaten!$B$12,0,SUM(G3232,H3232,J3232,K3232,M3232,N3232)-SUM(I3232,L3232,O3232,P3232))</f>
        <v>0</v>
      </c>
      <c r="R3232" s="17"/>
      <c r="S3232" s="17"/>
      <c r="T3232" s="17"/>
      <c r="U3232" s="62">
        <f t="shared" si="631"/>
        <v>0</v>
      </c>
      <c r="V3232" s="63">
        <f>IF(ISBLANK($B3232),0,VLOOKUP($B3232,Listen!$A$2:$C$45,2,FALSE))</f>
        <v>0</v>
      </c>
      <c r="W3232" s="63">
        <f>IF(ISBLANK($B3232),0,VLOOKUP($B3232,Listen!$A$2:$C$45,3,FALSE))</f>
        <v>0</v>
      </c>
      <c r="X3232" s="49">
        <f t="shared" si="630"/>
        <v>0</v>
      </c>
      <c r="Y3232" s="49">
        <f t="shared" si="629"/>
        <v>0</v>
      </c>
      <c r="Z3232" s="49">
        <f t="shared" si="629"/>
        <v>0</v>
      </c>
      <c r="AA3232" s="49">
        <f t="shared" si="629"/>
        <v>0</v>
      </c>
      <c r="AB3232" s="49">
        <f t="shared" si="629"/>
        <v>0</v>
      </c>
      <c r="AC3232" s="49">
        <f t="shared" si="629"/>
        <v>0</v>
      </c>
      <c r="AD3232" s="49">
        <f t="shared" si="629"/>
        <v>0</v>
      </c>
      <c r="AE3232" s="51">
        <f t="shared" si="640"/>
        <v>0</v>
      </c>
      <c r="AF3232" s="51">
        <f>IF(C3232=A_Stammdaten!$B$12,D_SAV!$U3232-D_SAV!$AG3232,HLOOKUP(A_Stammdaten!$B$12-1,$AH$4:$AN$4004,ROW(C3232)-3,FALSE)-$AG3232)</f>
        <v>0</v>
      </c>
      <c r="AG3232" s="51">
        <f>HLOOKUP(A_Stammdaten!$B$12,$AH$4:$AN$4004,ROW(C3232)-3,FALSE)</f>
        <v>0</v>
      </c>
      <c r="AH3232" s="51">
        <f t="shared" si="632"/>
        <v>0</v>
      </c>
      <c r="AI3232" s="51">
        <f t="shared" si="633"/>
        <v>0</v>
      </c>
      <c r="AJ3232" s="51">
        <f t="shared" si="634"/>
        <v>0</v>
      </c>
      <c r="AK3232" s="51">
        <f t="shared" si="635"/>
        <v>0</v>
      </c>
      <c r="AL3232" s="51">
        <f t="shared" si="636"/>
        <v>0</v>
      </c>
      <c r="AM3232" s="51">
        <f t="shared" si="637"/>
        <v>0</v>
      </c>
      <c r="AN3232" s="51">
        <f t="shared" si="638"/>
        <v>0</v>
      </c>
    </row>
    <row r="3233" spans="1:40" x14ac:dyDescent="0.25">
      <c r="A3233" s="17"/>
      <c r="B3233" s="17"/>
      <c r="C3233" s="35"/>
      <c r="D3233" s="17"/>
      <c r="E3233" s="17"/>
      <c r="F3233" s="17"/>
      <c r="G3233" s="62">
        <f t="shared" si="639"/>
        <v>0</v>
      </c>
      <c r="H3233" s="17"/>
      <c r="I3233" s="17"/>
      <c r="J3233" s="17"/>
      <c r="K3233" s="17"/>
      <c r="L3233" s="17"/>
      <c r="M3233" s="17"/>
      <c r="N3233" s="17"/>
      <c r="O3233" s="17"/>
      <c r="P3233" s="115"/>
      <c r="Q3233" s="62">
        <f>IF(C3233&gt;A_Stammdaten!$B$12,0,SUM(G3233,H3233,J3233,K3233,M3233,N3233)-SUM(I3233,L3233,O3233,P3233))</f>
        <v>0</v>
      </c>
      <c r="R3233" s="17"/>
      <c r="S3233" s="17"/>
      <c r="T3233" s="17"/>
      <c r="U3233" s="62">
        <f t="shared" si="631"/>
        <v>0</v>
      </c>
      <c r="V3233" s="63">
        <f>IF(ISBLANK($B3233),0,VLOOKUP($B3233,Listen!$A$2:$C$45,2,FALSE))</f>
        <v>0</v>
      </c>
      <c r="W3233" s="63">
        <f>IF(ISBLANK($B3233),0,VLOOKUP($B3233,Listen!$A$2:$C$45,3,FALSE))</f>
        <v>0</v>
      </c>
      <c r="X3233" s="49">
        <f t="shared" si="630"/>
        <v>0</v>
      </c>
      <c r="Y3233" s="49">
        <f t="shared" si="629"/>
        <v>0</v>
      </c>
      <c r="Z3233" s="49">
        <f t="shared" si="629"/>
        <v>0</v>
      </c>
      <c r="AA3233" s="49">
        <f t="shared" ref="Y3233:AD3275" si="641">$V3233</f>
        <v>0</v>
      </c>
      <c r="AB3233" s="49">
        <f t="shared" si="641"/>
        <v>0</v>
      </c>
      <c r="AC3233" s="49">
        <f t="shared" si="641"/>
        <v>0</v>
      </c>
      <c r="AD3233" s="49">
        <f t="shared" si="641"/>
        <v>0</v>
      </c>
      <c r="AE3233" s="51">
        <f t="shared" si="640"/>
        <v>0</v>
      </c>
      <c r="AF3233" s="51">
        <f>IF(C3233=A_Stammdaten!$B$12,D_SAV!$U3233-D_SAV!$AG3233,HLOOKUP(A_Stammdaten!$B$12-1,$AH$4:$AN$4004,ROW(C3233)-3,FALSE)-$AG3233)</f>
        <v>0</v>
      </c>
      <c r="AG3233" s="51">
        <f>HLOOKUP(A_Stammdaten!$B$12,$AH$4:$AN$4004,ROW(C3233)-3,FALSE)</f>
        <v>0</v>
      </c>
      <c r="AH3233" s="51">
        <f t="shared" si="632"/>
        <v>0</v>
      </c>
      <c r="AI3233" s="51">
        <f t="shared" si="633"/>
        <v>0</v>
      </c>
      <c r="AJ3233" s="51">
        <f t="shared" si="634"/>
        <v>0</v>
      </c>
      <c r="AK3233" s="51">
        <f t="shared" si="635"/>
        <v>0</v>
      </c>
      <c r="AL3233" s="51">
        <f t="shared" si="636"/>
        <v>0</v>
      </c>
      <c r="AM3233" s="51">
        <f t="shared" si="637"/>
        <v>0</v>
      </c>
      <c r="AN3233" s="51">
        <f t="shared" si="638"/>
        <v>0</v>
      </c>
    </row>
    <row r="3234" spans="1:40" x14ac:dyDescent="0.25">
      <c r="A3234" s="17"/>
      <c r="B3234" s="17"/>
      <c r="C3234" s="35"/>
      <c r="D3234" s="17"/>
      <c r="E3234" s="17"/>
      <c r="F3234" s="17"/>
      <c r="G3234" s="62">
        <f t="shared" si="639"/>
        <v>0</v>
      </c>
      <c r="H3234" s="17"/>
      <c r="I3234" s="17"/>
      <c r="J3234" s="17"/>
      <c r="K3234" s="17"/>
      <c r="L3234" s="17"/>
      <c r="M3234" s="17"/>
      <c r="N3234" s="17"/>
      <c r="O3234" s="17"/>
      <c r="P3234" s="115"/>
      <c r="Q3234" s="62">
        <f>IF(C3234&gt;A_Stammdaten!$B$12,0,SUM(G3234,H3234,J3234,K3234,M3234,N3234)-SUM(I3234,L3234,O3234,P3234))</f>
        <v>0</v>
      </c>
      <c r="R3234" s="17"/>
      <c r="S3234" s="17"/>
      <c r="T3234" s="17"/>
      <c r="U3234" s="62">
        <f t="shared" si="631"/>
        <v>0</v>
      </c>
      <c r="V3234" s="63">
        <f>IF(ISBLANK($B3234),0,VLOOKUP($B3234,Listen!$A$2:$C$45,2,FALSE))</f>
        <v>0</v>
      </c>
      <c r="W3234" s="63">
        <f>IF(ISBLANK($B3234),0,VLOOKUP($B3234,Listen!$A$2:$C$45,3,FALSE))</f>
        <v>0</v>
      </c>
      <c r="X3234" s="49">
        <f t="shared" si="630"/>
        <v>0</v>
      </c>
      <c r="Y3234" s="49">
        <f t="shared" si="641"/>
        <v>0</v>
      </c>
      <c r="Z3234" s="49">
        <f t="shared" si="641"/>
        <v>0</v>
      </c>
      <c r="AA3234" s="49">
        <f t="shared" si="641"/>
        <v>0</v>
      </c>
      <c r="AB3234" s="49">
        <f t="shared" si="641"/>
        <v>0</v>
      </c>
      <c r="AC3234" s="49">
        <f t="shared" si="641"/>
        <v>0</v>
      </c>
      <c r="AD3234" s="49">
        <f t="shared" si="641"/>
        <v>0</v>
      </c>
      <c r="AE3234" s="51">
        <f t="shared" si="640"/>
        <v>0</v>
      </c>
      <c r="AF3234" s="51">
        <f>IF(C3234=A_Stammdaten!$B$12,D_SAV!$U3234-D_SAV!$AG3234,HLOOKUP(A_Stammdaten!$B$12-1,$AH$4:$AN$4004,ROW(C3234)-3,FALSE)-$AG3234)</f>
        <v>0</v>
      </c>
      <c r="AG3234" s="51">
        <f>HLOOKUP(A_Stammdaten!$B$12,$AH$4:$AN$4004,ROW(C3234)-3,FALSE)</f>
        <v>0</v>
      </c>
      <c r="AH3234" s="51">
        <f t="shared" si="632"/>
        <v>0</v>
      </c>
      <c r="AI3234" s="51">
        <f t="shared" si="633"/>
        <v>0</v>
      </c>
      <c r="AJ3234" s="51">
        <f t="shared" si="634"/>
        <v>0</v>
      </c>
      <c r="AK3234" s="51">
        <f t="shared" si="635"/>
        <v>0</v>
      </c>
      <c r="AL3234" s="51">
        <f t="shared" si="636"/>
        <v>0</v>
      </c>
      <c r="AM3234" s="51">
        <f t="shared" si="637"/>
        <v>0</v>
      </c>
      <c r="AN3234" s="51">
        <f t="shared" si="638"/>
        <v>0</v>
      </c>
    </row>
    <row r="3235" spans="1:40" x14ac:dyDescent="0.25">
      <c r="A3235" s="17"/>
      <c r="B3235" s="17"/>
      <c r="C3235" s="35"/>
      <c r="D3235" s="17"/>
      <c r="E3235" s="17"/>
      <c r="F3235" s="17"/>
      <c r="G3235" s="62">
        <f t="shared" si="639"/>
        <v>0</v>
      </c>
      <c r="H3235" s="17"/>
      <c r="I3235" s="17"/>
      <c r="J3235" s="17"/>
      <c r="K3235" s="17"/>
      <c r="L3235" s="17"/>
      <c r="M3235" s="17"/>
      <c r="N3235" s="17"/>
      <c r="O3235" s="17"/>
      <c r="P3235" s="115"/>
      <c r="Q3235" s="62">
        <f>IF(C3235&gt;A_Stammdaten!$B$12,0,SUM(G3235,H3235,J3235,K3235,M3235,N3235)-SUM(I3235,L3235,O3235,P3235))</f>
        <v>0</v>
      </c>
      <c r="R3235" s="17"/>
      <c r="S3235" s="17"/>
      <c r="T3235" s="17"/>
      <c r="U3235" s="62">
        <f t="shared" si="631"/>
        <v>0</v>
      </c>
      <c r="V3235" s="63">
        <f>IF(ISBLANK($B3235),0,VLOOKUP($B3235,Listen!$A$2:$C$45,2,FALSE))</f>
        <v>0</v>
      </c>
      <c r="W3235" s="63">
        <f>IF(ISBLANK($B3235),0,VLOOKUP($B3235,Listen!$A$2:$C$45,3,FALSE))</f>
        <v>0</v>
      </c>
      <c r="X3235" s="49">
        <f t="shared" si="630"/>
        <v>0</v>
      </c>
      <c r="Y3235" s="49">
        <f t="shared" si="641"/>
        <v>0</v>
      </c>
      <c r="Z3235" s="49">
        <f t="shared" si="641"/>
        <v>0</v>
      </c>
      <c r="AA3235" s="49">
        <f t="shared" si="641"/>
        <v>0</v>
      </c>
      <c r="AB3235" s="49">
        <f t="shared" si="641"/>
        <v>0</v>
      </c>
      <c r="AC3235" s="49">
        <f t="shared" si="641"/>
        <v>0</v>
      </c>
      <c r="AD3235" s="49">
        <f t="shared" si="641"/>
        <v>0</v>
      </c>
      <c r="AE3235" s="51">
        <f t="shared" si="640"/>
        <v>0</v>
      </c>
      <c r="AF3235" s="51">
        <f>IF(C3235=A_Stammdaten!$B$12,D_SAV!$U3235-D_SAV!$AG3235,HLOOKUP(A_Stammdaten!$B$12-1,$AH$4:$AN$4004,ROW(C3235)-3,FALSE)-$AG3235)</f>
        <v>0</v>
      </c>
      <c r="AG3235" s="51">
        <f>HLOOKUP(A_Stammdaten!$B$12,$AH$4:$AN$4004,ROW(C3235)-3,FALSE)</f>
        <v>0</v>
      </c>
      <c r="AH3235" s="51">
        <f t="shared" si="632"/>
        <v>0</v>
      </c>
      <c r="AI3235" s="51">
        <f t="shared" si="633"/>
        <v>0</v>
      </c>
      <c r="AJ3235" s="51">
        <f t="shared" si="634"/>
        <v>0</v>
      </c>
      <c r="AK3235" s="51">
        <f t="shared" si="635"/>
        <v>0</v>
      </c>
      <c r="AL3235" s="51">
        <f t="shared" si="636"/>
        <v>0</v>
      </c>
      <c r="AM3235" s="51">
        <f t="shared" si="637"/>
        <v>0</v>
      </c>
      <c r="AN3235" s="51">
        <f t="shared" si="638"/>
        <v>0</v>
      </c>
    </row>
    <row r="3236" spans="1:40" x14ac:dyDescent="0.25">
      <c r="A3236" s="17"/>
      <c r="B3236" s="17"/>
      <c r="C3236" s="35"/>
      <c r="D3236" s="17"/>
      <c r="E3236" s="17"/>
      <c r="F3236" s="17"/>
      <c r="G3236" s="62">
        <f t="shared" si="639"/>
        <v>0</v>
      </c>
      <c r="H3236" s="17"/>
      <c r="I3236" s="17"/>
      <c r="J3236" s="17"/>
      <c r="K3236" s="17"/>
      <c r="L3236" s="17"/>
      <c r="M3236" s="17"/>
      <c r="N3236" s="17"/>
      <c r="O3236" s="17"/>
      <c r="P3236" s="115"/>
      <c r="Q3236" s="62">
        <f>IF(C3236&gt;A_Stammdaten!$B$12,0,SUM(G3236,H3236,J3236,K3236,M3236,N3236)-SUM(I3236,L3236,O3236,P3236))</f>
        <v>0</v>
      </c>
      <c r="R3236" s="17"/>
      <c r="S3236" s="17"/>
      <c r="T3236" s="17"/>
      <c r="U3236" s="62">
        <f t="shared" si="631"/>
        <v>0</v>
      </c>
      <c r="V3236" s="63">
        <f>IF(ISBLANK($B3236),0,VLOOKUP($B3236,Listen!$A$2:$C$45,2,FALSE))</f>
        <v>0</v>
      </c>
      <c r="W3236" s="63">
        <f>IF(ISBLANK($B3236),0,VLOOKUP($B3236,Listen!$A$2:$C$45,3,FALSE))</f>
        <v>0</v>
      </c>
      <c r="X3236" s="49">
        <f t="shared" si="630"/>
        <v>0</v>
      </c>
      <c r="Y3236" s="49">
        <f t="shared" si="641"/>
        <v>0</v>
      </c>
      <c r="Z3236" s="49">
        <f t="shared" si="641"/>
        <v>0</v>
      </c>
      <c r="AA3236" s="49">
        <f t="shared" si="641"/>
        <v>0</v>
      </c>
      <c r="AB3236" s="49">
        <f t="shared" si="641"/>
        <v>0</v>
      </c>
      <c r="AC3236" s="49">
        <f t="shared" si="641"/>
        <v>0</v>
      </c>
      <c r="AD3236" s="49">
        <f t="shared" si="641"/>
        <v>0</v>
      </c>
      <c r="AE3236" s="51">
        <f t="shared" si="640"/>
        <v>0</v>
      </c>
      <c r="AF3236" s="51">
        <f>IF(C3236=A_Stammdaten!$B$12,D_SAV!$U3236-D_SAV!$AG3236,HLOOKUP(A_Stammdaten!$B$12-1,$AH$4:$AN$4004,ROW(C3236)-3,FALSE)-$AG3236)</f>
        <v>0</v>
      </c>
      <c r="AG3236" s="51">
        <f>HLOOKUP(A_Stammdaten!$B$12,$AH$4:$AN$4004,ROW(C3236)-3,FALSE)</f>
        <v>0</v>
      </c>
      <c r="AH3236" s="51">
        <f t="shared" si="632"/>
        <v>0</v>
      </c>
      <c r="AI3236" s="51">
        <f t="shared" si="633"/>
        <v>0</v>
      </c>
      <c r="AJ3236" s="51">
        <f t="shared" si="634"/>
        <v>0</v>
      </c>
      <c r="AK3236" s="51">
        <f t="shared" si="635"/>
        <v>0</v>
      </c>
      <c r="AL3236" s="51">
        <f t="shared" si="636"/>
        <v>0</v>
      </c>
      <c r="AM3236" s="51">
        <f t="shared" si="637"/>
        <v>0</v>
      </c>
      <c r="AN3236" s="51">
        <f t="shared" si="638"/>
        <v>0</v>
      </c>
    </row>
    <row r="3237" spans="1:40" x14ac:dyDescent="0.25">
      <c r="A3237" s="17"/>
      <c r="B3237" s="17"/>
      <c r="C3237" s="35"/>
      <c r="D3237" s="17"/>
      <c r="E3237" s="17"/>
      <c r="F3237" s="17"/>
      <c r="G3237" s="62">
        <f t="shared" si="639"/>
        <v>0</v>
      </c>
      <c r="H3237" s="17"/>
      <c r="I3237" s="17"/>
      <c r="J3237" s="17"/>
      <c r="K3237" s="17"/>
      <c r="L3237" s="17"/>
      <c r="M3237" s="17"/>
      <c r="N3237" s="17"/>
      <c r="O3237" s="17"/>
      <c r="P3237" s="115"/>
      <c r="Q3237" s="62">
        <f>IF(C3237&gt;A_Stammdaten!$B$12,0,SUM(G3237,H3237,J3237,K3237,M3237,N3237)-SUM(I3237,L3237,O3237,P3237))</f>
        <v>0</v>
      </c>
      <c r="R3237" s="17"/>
      <c r="S3237" s="17"/>
      <c r="T3237" s="17"/>
      <c r="U3237" s="62">
        <f t="shared" si="631"/>
        <v>0</v>
      </c>
      <c r="V3237" s="63">
        <f>IF(ISBLANK($B3237),0,VLOOKUP($B3237,Listen!$A$2:$C$45,2,FALSE))</f>
        <v>0</v>
      </c>
      <c r="W3237" s="63">
        <f>IF(ISBLANK($B3237),0,VLOOKUP($B3237,Listen!$A$2:$C$45,3,FALSE))</f>
        <v>0</v>
      </c>
      <c r="X3237" s="49">
        <f t="shared" si="630"/>
        <v>0</v>
      </c>
      <c r="Y3237" s="49">
        <f t="shared" si="641"/>
        <v>0</v>
      </c>
      <c r="Z3237" s="49">
        <f t="shared" si="641"/>
        <v>0</v>
      </c>
      <c r="AA3237" s="49">
        <f t="shared" si="641"/>
        <v>0</v>
      </c>
      <c r="AB3237" s="49">
        <f t="shared" si="641"/>
        <v>0</v>
      </c>
      <c r="AC3237" s="49">
        <f t="shared" si="641"/>
        <v>0</v>
      </c>
      <c r="AD3237" s="49">
        <f t="shared" si="641"/>
        <v>0</v>
      </c>
      <c r="AE3237" s="51">
        <f t="shared" si="640"/>
        <v>0</v>
      </c>
      <c r="AF3237" s="51">
        <f>IF(C3237=A_Stammdaten!$B$12,D_SAV!$U3237-D_SAV!$AG3237,HLOOKUP(A_Stammdaten!$B$12-1,$AH$4:$AN$4004,ROW(C3237)-3,FALSE)-$AG3237)</f>
        <v>0</v>
      </c>
      <c r="AG3237" s="51">
        <f>HLOOKUP(A_Stammdaten!$B$12,$AH$4:$AN$4004,ROW(C3237)-3,FALSE)</f>
        <v>0</v>
      </c>
      <c r="AH3237" s="51">
        <f t="shared" si="632"/>
        <v>0</v>
      </c>
      <c r="AI3237" s="51">
        <f t="shared" si="633"/>
        <v>0</v>
      </c>
      <c r="AJ3237" s="51">
        <f t="shared" si="634"/>
        <v>0</v>
      </c>
      <c r="AK3237" s="51">
        <f t="shared" si="635"/>
        <v>0</v>
      </c>
      <c r="AL3237" s="51">
        <f t="shared" si="636"/>
        <v>0</v>
      </c>
      <c r="AM3237" s="51">
        <f t="shared" si="637"/>
        <v>0</v>
      </c>
      <c r="AN3237" s="51">
        <f t="shared" si="638"/>
        <v>0</v>
      </c>
    </row>
    <row r="3238" spans="1:40" x14ac:dyDescent="0.25">
      <c r="A3238" s="17"/>
      <c r="B3238" s="17"/>
      <c r="C3238" s="35"/>
      <c r="D3238" s="17"/>
      <c r="E3238" s="17"/>
      <c r="F3238" s="17"/>
      <c r="G3238" s="62">
        <f t="shared" si="639"/>
        <v>0</v>
      </c>
      <c r="H3238" s="17"/>
      <c r="I3238" s="17"/>
      <c r="J3238" s="17"/>
      <c r="K3238" s="17"/>
      <c r="L3238" s="17"/>
      <c r="M3238" s="17"/>
      <c r="N3238" s="17"/>
      <c r="O3238" s="17"/>
      <c r="P3238" s="115"/>
      <c r="Q3238" s="62">
        <f>IF(C3238&gt;A_Stammdaten!$B$12,0,SUM(G3238,H3238,J3238,K3238,M3238,N3238)-SUM(I3238,L3238,O3238,P3238))</f>
        <v>0</v>
      </c>
      <c r="R3238" s="17"/>
      <c r="S3238" s="17"/>
      <c r="T3238" s="17"/>
      <c r="U3238" s="62">
        <f t="shared" si="631"/>
        <v>0</v>
      </c>
      <c r="V3238" s="63">
        <f>IF(ISBLANK($B3238),0,VLOOKUP($B3238,Listen!$A$2:$C$45,2,FALSE))</f>
        <v>0</v>
      </c>
      <c r="W3238" s="63">
        <f>IF(ISBLANK($B3238),0,VLOOKUP($B3238,Listen!$A$2:$C$45,3,FALSE))</f>
        <v>0</v>
      </c>
      <c r="X3238" s="49">
        <f t="shared" si="630"/>
        <v>0</v>
      </c>
      <c r="Y3238" s="49">
        <f t="shared" si="641"/>
        <v>0</v>
      </c>
      <c r="Z3238" s="49">
        <f t="shared" si="641"/>
        <v>0</v>
      </c>
      <c r="AA3238" s="49">
        <f t="shared" si="641"/>
        <v>0</v>
      </c>
      <c r="AB3238" s="49">
        <f t="shared" si="641"/>
        <v>0</v>
      </c>
      <c r="AC3238" s="49">
        <f t="shared" si="641"/>
        <v>0</v>
      </c>
      <c r="AD3238" s="49">
        <f t="shared" si="641"/>
        <v>0</v>
      </c>
      <c r="AE3238" s="51">
        <f t="shared" si="640"/>
        <v>0</v>
      </c>
      <c r="AF3238" s="51">
        <f>IF(C3238=A_Stammdaten!$B$12,D_SAV!$U3238-D_SAV!$AG3238,HLOOKUP(A_Stammdaten!$B$12-1,$AH$4:$AN$4004,ROW(C3238)-3,FALSE)-$AG3238)</f>
        <v>0</v>
      </c>
      <c r="AG3238" s="51">
        <f>HLOOKUP(A_Stammdaten!$B$12,$AH$4:$AN$4004,ROW(C3238)-3,FALSE)</f>
        <v>0</v>
      </c>
      <c r="AH3238" s="51">
        <f t="shared" si="632"/>
        <v>0</v>
      </c>
      <c r="AI3238" s="51">
        <f t="shared" si="633"/>
        <v>0</v>
      </c>
      <c r="AJ3238" s="51">
        <f t="shared" si="634"/>
        <v>0</v>
      </c>
      <c r="AK3238" s="51">
        <f t="shared" si="635"/>
        <v>0</v>
      </c>
      <c r="AL3238" s="51">
        <f t="shared" si="636"/>
        <v>0</v>
      </c>
      <c r="AM3238" s="51">
        <f t="shared" si="637"/>
        <v>0</v>
      </c>
      <c r="AN3238" s="51">
        <f t="shared" si="638"/>
        <v>0</v>
      </c>
    </row>
    <row r="3239" spans="1:40" x14ac:dyDescent="0.25">
      <c r="A3239" s="17"/>
      <c r="B3239" s="17"/>
      <c r="C3239" s="35"/>
      <c r="D3239" s="17"/>
      <c r="E3239" s="17"/>
      <c r="F3239" s="17"/>
      <c r="G3239" s="62">
        <f t="shared" si="639"/>
        <v>0</v>
      </c>
      <c r="H3239" s="17"/>
      <c r="I3239" s="17"/>
      <c r="J3239" s="17"/>
      <c r="K3239" s="17"/>
      <c r="L3239" s="17"/>
      <c r="M3239" s="17"/>
      <c r="N3239" s="17"/>
      <c r="O3239" s="17"/>
      <c r="P3239" s="115"/>
      <c r="Q3239" s="62">
        <f>IF(C3239&gt;A_Stammdaten!$B$12,0,SUM(G3239,H3239,J3239,K3239,M3239,N3239)-SUM(I3239,L3239,O3239,P3239))</f>
        <v>0</v>
      </c>
      <c r="R3239" s="17"/>
      <c r="S3239" s="17"/>
      <c r="T3239" s="17"/>
      <c r="U3239" s="62">
        <f t="shared" si="631"/>
        <v>0</v>
      </c>
      <c r="V3239" s="63">
        <f>IF(ISBLANK($B3239),0,VLOOKUP($B3239,Listen!$A$2:$C$45,2,FALSE))</f>
        <v>0</v>
      </c>
      <c r="W3239" s="63">
        <f>IF(ISBLANK($B3239),0,VLOOKUP($B3239,Listen!$A$2:$C$45,3,FALSE))</f>
        <v>0</v>
      </c>
      <c r="X3239" s="49">
        <f t="shared" si="630"/>
        <v>0</v>
      </c>
      <c r="Y3239" s="49">
        <f t="shared" si="641"/>
        <v>0</v>
      </c>
      <c r="Z3239" s="49">
        <f t="shared" si="641"/>
        <v>0</v>
      </c>
      <c r="AA3239" s="49">
        <f t="shared" si="641"/>
        <v>0</v>
      </c>
      <c r="AB3239" s="49">
        <f t="shared" si="641"/>
        <v>0</v>
      </c>
      <c r="AC3239" s="49">
        <f t="shared" si="641"/>
        <v>0</v>
      </c>
      <c r="AD3239" s="49">
        <f t="shared" si="641"/>
        <v>0</v>
      </c>
      <c r="AE3239" s="51">
        <f t="shared" si="640"/>
        <v>0</v>
      </c>
      <c r="AF3239" s="51">
        <f>IF(C3239=A_Stammdaten!$B$12,D_SAV!$U3239-D_SAV!$AG3239,HLOOKUP(A_Stammdaten!$B$12-1,$AH$4:$AN$4004,ROW(C3239)-3,FALSE)-$AG3239)</f>
        <v>0</v>
      </c>
      <c r="AG3239" s="51">
        <f>HLOOKUP(A_Stammdaten!$B$12,$AH$4:$AN$4004,ROW(C3239)-3,FALSE)</f>
        <v>0</v>
      </c>
      <c r="AH3239" s="51">
        <f t="shared" si="632"/>
        <v>0</v>
      </c>
      <c r="AI3239" s="51">
        <f t="shared" si="633"/>
        <v>0</v>
      </c>
      <c r="AJ3239" s="51">
        <f t="shared" si="634"/>
        <v>0</v>
      </c>
      <c r="AK3239" s="51">
        <f t="shared" si="635"/>
        <v>0</v>
      </c>
      <c r="AL3239" s="51">
        <f t="shared" si="636"/>
        <v>0</v>
      </c>
      <c r="AM3239" s="51">
        <f t="shared" si="637"/>
        <v>0</v>
      </c>
      <c r="AN3239" s="51">
        <f t="shared" si="638"/>
        <v>0</v>
      </c>
    </row>
    <row r="3240" spans="1:40" x14ac:dyDescent="0.25">
      <c r="A3240" s="17"/>
      <c r="B3240" s="17"/>
      <c r="C3240" s="35"/>
      <c r="D3240" s="17"/>
      <c r="E3240" s="17"/>
      <c r="F3240" s="17"/>
      <c r="G3240" s="62">
        <f t="shared" si="639"/>
        <v>0</v>
      </c>
      <c r="H3240" s="17"/>
      <c r="I3240" s="17"/>
      <c r="J3240" s="17"/>
      <c r="K3240" s="17"/>
      <c r="L3240" s="17"/>
      <c r="M3240" s="17"/>
      <c r="N3240" s="17"/>
      <c r="O3240" s="17"/>
      <c r="P3240" s="115"/>
      <c r="Q3240" s="62">
        <f>IF(C3240&gt;A_Stammdaten!$B$12,0,SUM(G3240,H3240,J3240,K3240,M3240,N3240)-SUM(I3240,L3240,O3240,P3240))</f>
        <v>0</v>
      </c>
      <c r="R3240" s="17"/>
      <c r="S3240" s="17"/>
      <c r="T3240" s="17"/>
      <c r="U3240" s="62">
        <f t="shared" si="631"/>
        <v>0</v>
      </c>
      <c r="V3240" s="63">
        <f>IF(ISBLANK($B3240),0,VLOOKUP($B3240,Listen!$A$2:$C$45,2,FALSE))</f>
        <v>0</v>
      </c>
      <c r="W3240" s="63">
        <f>IF(ISBLANK($B3240),0,VLOOKUP($B3240,Listen!$A$2:$C$45,3,FALSE))</f>
        <v>0</v>
      </c>
      <c r="X3240" s="49">
        <f t="shared" si="630"/>
        <v>0</v>
      </c>
      <c r="Y3240" s="49">
        <f t="shared" si="641"/>
        <v>0</v>
      </c>
      <c r="Z3240" s="49">
        <f t="shared" si="641"/>
        <v>0</v>
      </c>
      <c r="AA3240" s="49">
        <f t="shared" si="641"/>
        <v>0</v>
      </c>
      <c r="AB3240" s="49">
        <f t="shared" si="641"/>
        <v>0</v>
      </c>
      <c r="AC3240" s="49">
        <f t="shared" si="641"/>
        <v>0</v>
      </c>
      <c r="AD3240" s="49">
        <f t="shared" si="641"/>
        <v>0</v>
      </c>
      <c r="AE3240" s="51">
        <f t="shared" si="640"/>
        <v>0</v>
      </c>
      <c r="AF3240" s="51">
        <f>IF(C3240=A_Stammdaten!$B$12,D_SAV!$U3240-D_SAV!$AG3240,HLOOKUP(A_Stammdaten!$B$12-1,$AH$4:$AN$4004,ROW(C3240)-3,FALSE)-$AG3240)</f>
        <v>0</v>
      </c>
      <c r="AG3240" s="51">
        <f>HLOOKUP(A_Stammdaten!$B$12,$AH$4:$AN$4004,ROW(C3240)-3,FALSE)</f>
        <v>0</v>
      </c>
      <c r="AH3240" s="51">
        <f t="shared" si="632"/>
        <v>0</v>
      </c>
      <c r="AI3240" s="51">
        <f t="shared" si="633"/>
        <v>0</v>
      </c>
      <c r="AJ3240" s="51">
        <f t="shared" si="634"/>
        <v>0</v>
      </c>
      <c r="AK3240" s="51">
        <f t="shared" si="635"/>
        <v>0</v>
      </c>
      <c r="AL3240" s="51">
        <f t="shared" si="636"/>
        <v>0</v>
      </c>
      <c r="AM3240" s="51">
        <f t="shared" si="637"/>
        <v>0</v>
      </c>
      <c r="AN3240" s="51">
        <f t="shared" si="638"/>
        <v>0</v>
      </c>
    </row>
    <row r="3241" spans="1:40" x14ac:dyDescent="0.25">
      <c r="A3241" s="17"/>
      <c r="B3241" s="17"/>
      <c r="C3241" s="35"/>
      <c r="D3241" s="17"/>
      <c r="E3241" s="17"/>
      <c r="F3241" s="17"/>
      <c r="G3241" s="62">
        <f t="shared" si="639"/>
        <v>0</v>
      </c>
      <c r="H3241" s="17"/>
      <c r="I3241" s="17"/>
      <c r="J3241" s="17"/>
      <c r="K3241" s="17"/>
      <c r="L3241" s="17"/>
      <c r="M3241" s="17"/>
      <c r="N3241" s="17"/>
      <c r="O3241" s="17"/>
      <c r="P3241" s="115"/>
      <c r="Q3241" s="62">
        <f>IF(C3241&gt;A_Stammdaten!$B$12,0,SUM(G3241,H3241,J3241,K3241,M3241,N3241)-SUM(I3241,L3241,O3241,P3241))</f>
        <v>0</v>
      </c>
      <c r="R3241" s="17"/>
      <c r="S3241" s="17"/>
      <c r="T3241" s="17"/>
      <c r="U3241" s="62">
        <f t="shared" si="631"/>
        <v>0</v>
      </c>
      <c r="V3241" s="63">
        <f>IF(ISBLANK($B3241),0,VLOOKUP($B3241,Listen!$A$2:$C$45,2,FALSE))</f>
        <v>0</v>
      </c>
      <c r="W3241" s="63">
        <f>IF(ISBLANK($B3241),0,VLOOKUP($B3241,Listen!$A$2:$C$45,3,FALSE))</f>
        <v>0</v>
      </c>
      <c r="X3241" s="49">
        <f t="shared" si="630"/>
        <v>0</v>
      </c>
      <c r="Y3241" s="49">
        <f t="shared" si="641"/>
        <v>0</v>
      </c>
      <c r="Z3241" s="49">
        <f t="shared" si="641"/>
        <v>0</v>
      </c>
      <c r="AA3241" s="49">
        <f t="shared" si="641"/>
        <v>0</v>
      </c>
      <c r="AB3241" s="49">
        <f t="shared" si="641"/>
        <v>0</v>
      </c>
      <c r="AC3241" s="49">
        <f t="shared" si="641"/>
        <v>0</v>
      </c>
      <c r="AD3241" s="49">
        <f t="shared" si="641"/>
        <v>0</v>
      </c>
      <c r="AE3241" s="51">
        <f t="shared" si="640"/>
        <v>0</v>
      </c>
      <c r="AF3241" s="51">
        <f>IF(C3241=A_Stammdaten!$B$12,D_SAV!$U3241-D_SAV!$AG3241,HLOOKUP(A_Stammdaten!$B$12-1,$AH$4:$AN$4004,ROW(C3241)-3,FALSE)-$AG3241)</f>
        <v>0</v>
      </c>
      <c r="AG3241" s="51">
        <f>HLOOKUP(A_Stammdaten!$B$12,$AH$4:$AN$4004,ROW(C3241)-3,FALSE)</f>
        <v>0</v>
      </c>
      <c r="AH3241" s="51">
        <f t="shared" si="632"/>
        <v>0</v>
      </c>
      <c r="AI3241" s="51">
        <f t="shared" si="633"/>
        <v>0</v>
      </c>
      <c r="AJ3241" s="51">
        <f t="shared" si="634"/>
        <v>0</v>
      </c>
      <c r="AK3241" s="51">
        <f t="shared" si="635"/>
        <v>0</v>
      </c>
      <c r="AL3241" s="51">
        <f t="shared" si="636"/>
        <v>0</v>
      </c>
      <c r="AM3241" s="51">
        <f t="shared" si="637"/>
        <v>0</v>
      </c>
      <c r="AN3241" s="51">
        <f t="shared" si="638"/>
        <v>0</v>
      </c>
    </row>
    <row r="3242" spans="1:40" x14ac:dyDescent="0.25">
      <c r="A3242" s="17"/>
      <c r="B3242" s="17"/>
      <c r="C3242" s="35"/>
      <c r="D3242" s="17"/>
      <c r="E3242" s="17"/>
      <c r="F3242" s="17"/>
      <c r="G3242" s="62">
        <f t="shared" si="639"/>
        <v>0</v>
      </c>
      <c r="H3242" s="17"/>
      <c r="I3242" s="17"/>
      <c r="J3242" s="17"/>
      <c r="K3242" s="17"/>
      <c r="L3242" s="17"/>
      <c r="M3242" s="17"/>
      <c r="N3242" s="17"/>
      <c r="O3242" s="17"/>
      <c r="P3242" s="115"/>
      <c r="Q3242" s="62">
        <f>IF(C3242&gt;A_Stammdaten!$B$12,0,SUM(G3242,H3242,J3242,K3242,M3242,N3242)-SUM(I3242,L3242,O3242,P3242))</f>
        <v>0</v>
      </c>
      <c r="R3242" s="17"/>
      <c r="S3242" s="17"/>
      <c r="T3242" s="17"/>
      <c r="U3242" s="62">
        <f t="shared" si="631"/>
        <v>0</v>
      </c>
      <c r="V3242" s="63">
        <f>IF(ISBLANK($B3242),0,VLOOKUP($B3242,Listen!$A$2:$C$45,2,FALSE))</f>
        <v>0</v>
      </c>
      <c r="W3242" s="63">
        <f>IF(ISBLANK($B3242),0,VLOOKUP($B3242,Listen!$A$2:$C$45,3,FALSE))</f>
        <v>0</v>
      </c>
      <c r="X3242" s="49">
        <f t="shared" si="630"/>
        <v>0</v>
      </c>
      <c r="Y3242" s="49">
        <f t="shared" si="641"/>
        <v>0</v>
      </c>
      <c r="Z3242" s="49">
        <f t="shared" si="641"/>
        <v>0</v>
      </c>
      <c r="AA3242" s="49">
        <f t="shared" si="641"/>
        <v>0</v>
      </c>
      <c r="AB3242" s="49">
        <f t="shared" si="641"/>
        <v>0</v>
      </c>
      <c r="AC3242" s="49">
        <f t="shared" si="641"/>
        <v>0</v>
      </c>
      <c r="AD3242" s="49">
        <f t="shared" si="641"/>
        <v>0</v>
      </c>
      <c r="AE3242" s="51">
        <f t="shared" si="640"/>
        <v>0</v>
      </c>
      <c r="AF3242" s="51">
        <f>IF(C3242=A_Stammdaten!$B$12,D_SAV!$U3242-D_SAV!$AG3242,HLOOKUP(A_Stammdaten!$B$12-1,$AH$4:$AN$4004,ROW(C3242)-3,FALSE)-$AG3242)</f>
        <v>0</v>
      </c>
      <c r="AG3242" s="51">
        <f>HLOOKUP(A_Stammdaten!$B$12,$AH$4:$AN$4004,ROW(C3242)-3,FALSE)</f>
        <v>0</v>
      </c>
      <c r="AH3242" s="51">
        <f t="shared" si="632"/>
        <v>0</v>
      </c>
      <c r="AI3242" s="51">
        <f t="shared" si="633"/>
        <v>0</v>
      </c>
      <c r="AJ3242" s="51">
        <f t="shared" si="634"/>
        <v>0</v>
      </c>
      <c r="AK3242" s="51">
        <f t="shared" si="635"/>
        <v>0</v>
      </c>
      <c r="AL3242" s="51">
        <f t="shared" si="636"/>
        <v>0</v>
      </c>
      <c r="AM3242" s="51">
        <f t="shared" si="637"/>
        <v>0</v>
      </c>
      <c r="AN3242" s="51">
        <f t="shared" si="638"/>
        <v>0</v>
      </c>
    </row>
    <row r="3243" spans="1:40" x14ac:dyDescent="0.25">
      <c r="A3243" s="17"/>
      <c r="B3243" s="17"/>
      <c r="C3243" s="35"/>
      <c r="D3243" s="17"/>
      <c r="E3243" s="17"/>
      <c r="F3243" s="17"/>
      <c r="G3243" s="62">
        <f t="shared" si="639"/>
        <v>0</v>
      </c>
      <c r="H3243" s="17"/>
      <c r="I3243" s="17"/>
      <c r="J3243" s="17"/>
      <c r="K3243" s="17"/>
      <c r="L3243" s="17"/>
      <c r="M3243" s="17"/>
      <c r="N3243" s="17"/>
      <c r="O3243" s="17"/>
      <c r="P3243" s="115"/>
      <c r="Q3243" s="62">
        <f>IF(C3243&gt;A_Stammdaten!$B$12,0,SUM(G3243,H3243,J3243,K3243,M3243,N3243)-SUM(I3243,L3243,O3243,P3243))</f>
        <v>0</v>
      </c>
      <c r="R3243" s="17"/>
      <c r="S3243" s="17"/>
      <c r="T3243" s="17"/>
      <c r="U3243" s="62">
        <f t="shared" si="631"/>
        <v>0</v>
      </c>
      <c r="V3243" s="63">
        <f>IF(ISBLANK($B3243),0,VLOOKUP($B3243,Listen!$A$2:$C$45,2,FALSE))</f>
        <v>0</v>
      </c>
      <c r="W3243" s="63">
        <f>IF(ISBLANK($B3243),0,VLOOKUP($B3243,Listen!$A$2:$C$45,3,FALSE))</f>
        <v>0</v>
      </c>
      <c r="X3243" s="49">
        <f t="shared" si="630"/>
        <v>0</v>
      </c>
      <c r="Y3243" s="49">
        <f t="shared" si="641"/>
        <v>0</v>
      </c>
      <c r="Z3243" s="49">
        <f t="shared" si="641"/>
        <v>0</v>
      </c>
      <c r="AA3243" s="49">
        <f t="shared" si="641"/>
        <v>0</v>
      </c>
      <c r="AB3243" s="49">
        <f t="shared" si="641"/>
        <v>0</v>
      </c>
      <c r="AC3243" s="49">
        <f t="shared" si="641"/>
        <v>0</v>
      </c>
      <c r="AD3243" s="49">
        <f t="shared" si="641"/>
        <v>0</v>
      </c>
      <c r="AE3243" s="51">
        <f t="shared" si="640"/>
        <v>0</v>
      </c>
      <c r="AF3243" s="51">
        <f>IF(C3243=A_Stammdaten!$B$12,D_SAV!$U3243-D_SAV!$AG3243,HLOOKUP(A_Stammdaten!$B$12-1,$AH$4:$AN$4004,ROW(C3243)-3,FALSE)-$AG3243)</f>
        <v>0</v>
      </c>
      <c r="AG3243" s="51">
        <f>HLOOKUP(A_Stammdaten!$B$12,$AH$4:$AN$4004,ROW(C3243)-3,FALSE)</f>
        <v>0</v>
      </c>
      <c r="AH3243" s="51">
        <f t="shared" si="632"/>
        <v>0</v>
      </c>
      <c r="AI3243" s="51">
        <f t="shared" si="633"/>
        <v>0</v>
      </c>
      <c r="AJ3243" s="51">
        <f t="shared" si="634"/>
        <v>0</v>
      </c>
      <c r="AK3243" s="51">
        <f t="shared" si="635"/>
        <v>0</v>
      </c>
      <c r="AL3243" s="51">
        <f t="shared" si="636"/>
        <v>0</v>
      </c>
      <c r="AM3243" s="51">
        <f t="shared" si="637"/>
        <v>0</v>
      </c>
      <c r="AN3243" s="51">
        <f t="shared" si="638"/>
        <v>0</v>
      </c>
    </row>
    <row r="3244" spans="1:40" x14ac:dyDescent="0.25">
      <c r="A3244" s="17"/>
      <c r="B3244" s="17"/>
      <c r="C3244" s="35"/>
      <c r="D3244" s="17"/>
      <c r="E3244" s="17"/>
      <c r="F3244" s="17"/>
      <c r="G3244" s="62">
        <f t="shared" si="639"/>
        <v>0</v>
      </c>
      <c r="H3244" s="17"/>
      <c r="I3244" s="17"/>
      <c r="J3244" s="17"/>
      <c r="K3244" s="17"/>
      <c r="L3244" s="17"/>
      <c r="M3244" s="17"/>
      <c r="N3244" s="17"/>
      <c r="O3244" s="17"/>
      <c r="P3244" s="115"/>
      <c r="Q3244" s="62">
        <f>IF(C3244&gt;A_Stammdaten!$B$12,0,SUM(G3244,H3244,J3244,K3244,M3244,N3244)-SUM(I3244,L3244,O3244,P3244))</f>
        <v>0</v>
      </c>
      <c r="R3244" s="17"/>
      <c r="S3244" s="17"/>
      <c r="T3244" s="17"/>
      <c r="U3244" s="62">
        <f t="shared" si="631"/>
        <v>0</v>
      </c>
      <c r="V3244" s="63">
        <f>IF(ISBLANK($B3244),0,VLOOKUP($B3244,Listen!$A$2:$C$45,2,FALSE))</f>
        <v>0</v>
      </c>
      <c r="W3244" s="63">
        <f>IF(ISBLANK($B3244),0,VLOOKUP($B3244,Listen!$A$2:$C$45,3,FALSE))</f>
        <v>0</v>
      </c>
      <c r="X3244" s="49">
        <f t="shared" si="630"/>
        <v>0</v>
      </c>
      <c r="Y3244" s="49">
        <f t="shared" si="641"/>
        <v>0</v>
      </c>
      <c r="Z3244" s="49">
        <f t="shared" si="641"/>
        <v>0</v>
      </c>
      <c r="AA3244" s="49">
        <f t="shared" si="641"/>
        <v>0</v>
      </c>
      <c r="AB3244" s="49">
        <f t="shared" si="641"/>
        <v>0</v>
      </c>
      <c r="AC3244" s="49">
        <f t="shared" si="641"/>
        <v>0</v>
      </c>
      <c r="AD3244" s="49">
        <f t="shared" si="641"/>
        <v>0</v>
      </c>
      <c r="AE3244" s="51">
        <f t="shared" si="640"/>
        <v>0</v>
      </c>
      <c r="AF3244" s="51">
        <f>IF(C3244=A_Stammdaten!$B$12,D_SAV!$U3244-D_SAV!$AG3244,HLOOKUP(A_Stammdaten!$B$12-1,$AH$4:$AN$4004,ROW(C3244)-3,FALSE)-$AG3244)</f>
        <v>0</v>
      </c>
      <c r="AG3244" s="51">
        <f>HLOOKUP(A_Stammdaten!$B$12,$AH$4:$AN$4004,ROW(C3244)-3,FALSE)</f>
        <v>0</v>
      </c>
      <c r="AH3244" s="51">
        <f t="shared" si="632"/>
        <v>0</v>
      </c>
      <c r="AI3244" s="51">
        <f t="shared" si="633"/>
        <v>0</v>
      </c>
      <c r="AJ3244" s="51">
        <f t="shared" si="634"/>
        <v>0</v>
      </c>
      <c r="AK3244" s="51">
        <f t="shared" si="635"/>
        <v>0</v>
      </c>
      <c r="AL3244" s="51">
        <f t="shared" si="636"/>
        <v>0</v>
      </c>
      <c r="AM3244" s="51">
        <f t="shared" si="637"/>
        <v>0</v>
      </c>
      <c r="AN3244" s="51">
        <f t="shared" si="638"/>
        <v>0</v>
      </c>
    </row>
    <row r="3245" spans="1:40" x14ac:dyDescent="0.25">
      <c r="A3245" s="17"/>
      <c r="B3245" s="17"/>
      <c r="C3245" s="35"/>
      <c r="D3245" s="17"/>
      <c r="E3245" s="17"/>
      <c r="F3245" s="17"/>
      <c r="G3245" s="62">
        <f t="shared" si="639"/>
        <v>0</v>
      </c>
      <c r="H3245" s="17"/>
      <c r="I3245" s="17"/>
      <c r="J3245" s="17"/>
      <c r="K3245" s="17"/>
      <c r="L3245" s="17"/>
      <c r="M3245" s="17"/>
      <c r="N3245" s="17"/>
      <c r="O3245" s="17"/>
      <c r="P3245" s="115"/>
      <c r="Q3245" s="62">
        <f>IF(C3245&gt;A_Stammdaten!$B$12,0,SUM(G3245,H3245,J3245,K3245,M3245,N3245)-SUM(I3245,L3245,O3245,P3245))</f>
        <v>0</v>
      </c>
      <c r="R3245" s="17"/>
      <c r="S3245" s="17"/>
      <c r="T3245" s="17"/>
      <c r="U3245" s="62">
        <f t="shared" si="631"/>
        <v>0</v>
      </c>
      <c r="V3245" s="63">
        <f>IF(ISBLANK($B3245),0,VLOOKUP($B3245,Listen!$A$2:$C$45,2,FALSE))</f>
        <v>0</v>
      </c>
      <c r="W3245" s="63">
        <f>IF(ISBLANK($B3245),0,VLOOKUP($B3245,Listen!$A$2:$C$45,3,FALSE))</f>
        <v>0</v>
      </c>
      <c r="X3245" s="49">
        <f t="shared" si="630"/>
        <v>0</v>
      </c>
      <c r="Y3245" s="49">
        <f t="shared" si="641"/>
        <v>0</v>
      </c>
      <c r="Z3245" s="49">
        <f t="shared" si="641"/>
        <v>0</v>
      </c>
      <c r="AA3245" s="49">
        <f t="shared" si="641"/>
        <v>0</v>
      </c>
      <c r="AB3245" s="49">
        <f t="shared" si="641"/>
        <v>0</v>
      </c>
      <c r="AC3245" s="49">
        <f t="shared" si="641"/>
        <v>0</v>
      </c>
      <c r="AD3245" s="49">
        <f t="shared" si="641"/>
        <v>0</v>
      </c>
      <c r="AE3245" s="51">
        <f t="shared" si="640"/>
        <v>0</v>
      </c>
      <c r="AF3245" s="51">
        <f>IF(C3245=A_Stammdaten!$B$12,D_SAV!$U3245-D_SAV!$AG3245,HLOOKUP(A_Stammdaten!$B$12-1,$AH$4:$AN$4004,ROW(C3245)-3,FALSE)-$AG3245)</f>
        <v>0</v>
      </c>
      <c r="AG3245" s="51">
        <f>HLOOKUP(A_Stammdaten!$B$12,$AH$4:$AN$4004,ROW(C3245)-3,FALSE)</f>
        <v>0</v>
      </c>
      <c r="AH3245" s="51">
        <f t="shared" si="632"/>
        <v>0</v>
      </c>
      <c r="AI3245" s="51">
        <f t="shared" si="633"/>
        <v>0</v>
      </c>
      <c r="AJ3245" s="51">
        <f t="shared" si="634"/>
        <v>0</v>
      </c>
      <c r="AK3245" s="51">
        <f t="shared" si="635"/>
        <v>0</v>
      </c>
      <c r="AL3245" s="51">
        <f t="shared" si="636"/>
        <v>0</v>
      </c>
      <c r="AM3245" s="51">
        <f t="shared" si="637"/>
        <v>0</v>
      </c>
      <c r="AN3245" s="51">
        <f t="shared" si="638"/>
        <v>0</v>
      </c>
    </row>
    <row r="3246" spans="1:40" x14ac:dyDescent="0.25">
      <c r="A3246" s="17"/>
      <c r="B3246" s="17"/>
      <c r="C3246" s="35"/>
      <c r="D3246" s="17"/>
      <c r="E3246" s="17"/>
      <c r="F3246" s="17"/>
      <c r="G3246" s="62">
        <f t="shared" si="639"/>
        <v>0</v>
      </c>
      <c r="H3246" s="17"/>
      <c r="I3246" s="17"/>
      <c r="J3246" s="17"/>
      <c r="K3246" s="17"/>
      <c r="L3246" s="17"/>
      <c r="M3246" s="17"/>
      <c r="N3246" s="17"/>
      <c r="O3246" s="17"/>
      <c r="P3246" s="115"/>
      <c r="Q3246" s="62">
        <f>IF(C3246&gt;A_Stammdaten!$B$12,0,SUM(G3246,H3246,J3246,K3246,M3246,N3246)-SUM(I3246,L3246,O3246,P3246))</f>
        <v>0</v>
      </c>
      <c r="R3246" s="17"/>
      <c r="S3246" s="17"/>
      <c r="T3246" s="17"/>
      <c r="U3246" s="62">
        <f t="shared" si="631"/>
        <v>0</v>
      </c>
      <c r="V3246" s="63">
        <f>IF(ISBLANK($B3246),0,VLOOKUP($B3246,Listen!$A$2:$C$45,2,FALSE))</f>
        <v>0</v>
      </c>
      <c r="W3246" s="63">
        <f>IF(ISBLANK($B3246),0,VLOOKUP($B3246,Listen!$A$2:$C$45,3,FALSE))</f>
        <v>0</v>
      </c>
      <c r="X3246" s="49">
        <f t="shared" si="630"/>
        <v>0</v>
      </c>
      <c r="Y3246" s="49">
        <f t="shared" si="641"/>
        <v>0</v>
      </c>
      <c r="Z3246" s="49">
        <f t="shared" si="641"/>
        <v>0</v>
      </c>
      <c r="AA3246" s="49">
        <f t="shared" si="641"/>
        <v>0</v>
      </c>
      <c r="AB3246" s="49">
        <f t="shared" si="641"/>
        <v>0</v>
      </c>
      <c r="AC3246" s="49">
        <f t="shared" si="641"/>
        <v>0</v>
      </c>
      <c r="AD3246" s="49">
        <f t="shared" si="641"/>
        <v>0</v>
      </c>
      <c r="AE3246" s="51">
        <f t="shared" si="640"/>
        <v>0</v>
      </c>
      <c r="AF3246" s="51">
        <f>IF(C3246=A_Stammdaten!$B$12,D_SAV!$U3246-D_SAV!$AG3246,HLOOKUP(A_Stammdaten!$B$12-1,$AH$4:$AN$4004,ROW(C3246)-3,FALSE)-$AG3246)</f>
        <v>0</v>
      </c>
      <c r="AG3246" s="51">
        <f>HLOOKUP(A_Stammdaten!$B$12,$AH$4:$AN$4004,ROW(C3246)-3,FALSE)</f>
        <v>0</v>
      </c>
      <c r="AH3246" s="51">
        <f t="shared" si="632"/>
        <v>0</v>
      </c>
      <c r="AI3246" s="51">
        <f t="shared" si="633"/>
        <v>0</v>
      </c>
      <c r="AJ3246" s="51">
        <f t="shared" si="634"/>
        <v>0</v>
      </c>
      <c r="AK3246" s="51">
        <f t="shared" si="635"/>
        <v>0</v>
      </c>
      <c r="AL3246" s="51">
        <f t="shared" si="636"/>
        <v>0</v>
      </c>
      <c r="AM3246" s="51">
        <f t="shared" si="637"/>
        <v>0</v>
      </c>
      <c r="AN3246" s="51">
        <f t="shared" si="638"/>
        <v>0</v>
      </c>
    </row>
    <row r="3247" spans="1:40" x14ac:dyDescent="0.25">
      <c r="A3247" s="17"/>
      <c r="B3247" s="17"/>
      <c r="C3247" s="35"/>
      <c r="D3247" s="17"/>
      <c r="E3247" s="17"/>
      <c r="F3247" s="17"/>
      <c r="G3247" s="62">
        <f t="shared" si="639"/>
        <v>0</v>
      </c>
      <c r="H3247" s="17"/>
      <c r="I3247" s="17"/>
      <c r="J3247" s="17"/>
      <c r="K3247" s="17"/>
      <c r="L3247" s="17"/>
      <c r="M3247" s="17"/>
      <c r="N3247" s="17"/>
      <c r="O3247" s="17"/>
      <c r="P3247" s="115"/>
      <c r="Q3247" s="62">
        <f>IF(C3247&gt;A_Stammdaten!$B$12,0,SUM(G3247,H3247,J3247,K3247,M3247,N3247)-SUM(I3247,L3247,O3247,P3247))</f>
        <v>0</v>
      </c>
      <c r="R3247" s="17"/>
      <c r="S3247" s="17"/>
      <c r="T3247" s="17"/>
      <c r="U3247" s="62">
        <f t="shared" si="631"/>
        <v>0</v>
      </c>
      <c r="V3247" s="63">
        <f>IF(ISBLANK($B3247),0,VLOOKUP($B3247,Listen!$A$2:$C$45,2,FALSE))</f>
        <v>0</v>
      </c>
      <c r="W3247" s="63">
        <f>IF(ISBLANK($B3247),0,VLOOKUP($B3247,Listen!$A$2:$C$45,3,FALSE))</f>
        <v>0</v>
      </c>
      <c r="X3247" s="49">
        <f t="shared" si="630"/>
        <v>0</v>
      </c>
      <c r="Y3247" s="49">
        <f t="shared" si="641"/>
        <v>0</v>
      </c>
      <c r="Z3247" s="49">
        <f t="shared" si="641"/>
        <v>0</v>
      </c>
      <c r="AA3247" s="49">
        <f t="shared" si="641"/>
        <v>0</v>
      </c>
      <c r="AB3247" s="49">
        <f t="shared" si="641"/>
        <v>0</v>
      </c>
      <c r="AC3247" s="49">
        <f t="shared" si="641"/>
        <v>0</v>
      </c>
      <c r="AD3247" s="49">
        <f t="shared" si="641"/>
        <v>0</v>
      </c>
      <c r="AE3247" s="51">
        <f t="shared" si="640"/>
        <v>0</v>
      </c>
      <c r="AF3247" s="51">
        <f>IF(C3247=A_Stammdaten!$B$12,D_SAV!$U3247-D_SAV!$AG3247,HLOOKUP(A_Stammdaten!$B$12-1,$AH$4:$AN$4004,ROW(C3247)-3,FALSE)-$AG3247)</f>
        <v>0</v>
      </c>
      <c r="AG3247" s="51">
        <f>HLOOKUP(A_Stammdaten!$B$12,$AH$4:$AN$4004,ROW(C3247)-3,FALSE)</f>
        <v>0</v>
      </c>
      <c r="AH3247" s="51">
        <f t="shared" si="632"/>
        <v>0</v>
      </c>
      <c r="AI3247" s="51">
        <f t="shared" si="633"/>
        <v>0</v>
      </c>
      <c r="AJ3247" s="51">
        <f t="shared" si="634"/>
        <v>0</v>
      </c>
      <c r="AK3247" s="51">
        <f t="shared" si="635"/>
        <v>0</v>
      </c>
      <c r="AL3247" s="51">
        <f t="shared" si="636"/>
        <v>0</v>
      </c>
      <c r="AM3247" s="51">
        <f t="shared" si="637"/>
        <v>0</v>
      </c>
      <c r="AN3247" s="51">
        <f t="shared" si="638"/>
        <v>0</v>
      </c>
    </row>
    <row r="3248" spans="1:40" x14ac:dyDescent="0.25">
      <c r="A3248" s="17"/>
      <c r="B3248" s="17"/>
      <c r="C3248" s="35"/>
      <c r="D3248" s="17"/>
      <c r="E3248" s="17"/>
      <c r="F3248" s="17"/>
      <c r="G3248" s="62">
        <f t="shared" si="639"/>
        <v>0</v>
      </c>
      <c r="H3248" s="17"/>
      <c r="I3248" s="17"/>
      <c r="J3248" s="17"/>
      <c r="K3248" s="17"/>
      <c r="L3248" s="17"/>
      <c r="M3248" s="17"/>
      <c r="N3248" s="17"/>
      <c r="O3248" s="17"/>
      <c r="P3248" s="115"/>
      <c r="Q3248" s="62">
        <f>IF(C3248&gt;A_Stammdaten!$B$12,0,SUM(G3248,H3248,J3248,K3248,M3248,N3248)-SUM(I3248,L3248,O3248,P3248))</f>
        <v>0</v>
      </c>
      <c r="R3248" s="17"/>
      <c r="S3248" s="17"/>
      <c r="T3248" s="17"/>
      <c r="U3248" s="62">
        <f t="shared" si="631"/>
        <v>0</v>
      </c>
      <c r="V3248" s="63">
        <f>IF(ISBLANK($B3248),0,VLOOKUP($B3248,Listen!$A$2:$C$45,2,FALSE))</f>
        <v>0</v>
      </c>
      <c r="W3248" s="63">
        <f>IF(ISBLANK($B3248),0,VLOOKUP($B3248,Listen!$A$2:$C$45,3,FALSE))</f>
        <v>0</v>
      </c>
      <c r="X3248" s="49">
        <f t="shared" si="630"/>
        <v>0</v>
      </c>
      <c r="Y3248" s="49">
        <f t="shared" si="641"/>
        <v>0</v>
      </c>
      <c r="Z3248" s="49">
        <f t="shared" si="641"/>
        <v>0</v>
      </c>
      <c r="AA3248" s="49">
        <f t="shared" si="641"/>
        <v>0</v>
      </c>
      <c r="AB3248" s="49">
        <f t="shared" si="641"/>
        <v>0</v>
      </c>
      <c r="AC3248" s="49">
        <f t="shared" si="641"/>
        <v>0</v>
      </c>
      <c r="AD3248" s="49">
        <f t="shared" si="641"/>
        <v>0</v>
      </c>
      <c r="AE3248" s="51">
        <f t="shared" si="640"/>
        <v>0</v>
      </c>
      <c r="AF3248" s="51">
        <f>IF(C3248=A_Stammdaten!$B$12,D_SAV!$U3248-D_SAV!$AG3248,HLOOKUP(A_Stammdaten!$B$12-1,$AH$4:$AN$4004,ROW(C3248)-3,FALSE)-$AG3248)</f>
        <v>0</v>
      </c>
      <c r="AG3248" s="51">
        <f>HLOOKUP(A_Stammdaten!$B$12,$AH$4:$AN$4004,ROW(C3248)-3,FALSE)</f>
        <v>0</v>
      </c>
      <c r="AH3248" s="51">
        <f t="shared" si="632"/>
        <v>0</v>
      </c>
      <c r="AI3248" s="51">
        <f t="shared" si="633"/>
        <v>0</v>
      </c>
      <c r="AJ3248" s="51">
        <f t="shared" si="634"/>
        <v>0</v>
      </c>
      <c r="AK3248" s="51">
        <f t="shared" si="635"/>
        <v>0</v>
      </c>
      <c r="AL3248" s="51">
        <f t="shared" si="636"/>
        <v>0</v>
      </c>
      <c r="AM3248" s="51">
        <f t="shared" si="637"/>
        <v>0</v>
      </c>
      <c r="AN3248" s="51">
        <f t="shared" si="638"/>
        <v>0</v>
      </c>
    </row>
    <row r="3249" spans="1:40" x14ac:dyDescent="0.25">
      <c r="A3249" s="17"/>
      <c r="B3249" s="17"/>
      <c r="C3249" s="35"/>
      <c r="D3249" s="17"/>
      <c r="E3249" s="17"/>
      <c r="F3249" s="17"/>
      <c r="G3249" s="62">
        <f t="shared" si="639"/>
        <v>0</v>
      </c>
      <c r="H3249" s="17"/>
      <c r="I3249" s="17"/>
      <c r="J3249" s="17"/>
      <c r="K3249" s="17"/>
      <c r="L3249" s="17"/>
      <c r="M3249" s="17"/>
      <c r="N3249" s="17"/>
      <c r="O3249" s="17"/>
      <c r="P3249" s="115"/>
      <c r="Q3249" s="62">
        <f>IF(C3249&gt;A_Stammdaten!$B$12,0,SUM(G3249,H3249,J3249,K3249,M3249,N3249)-SUM(I3249,L3249,O3249,P3249))</f>
        <v>0</v>
      </c>
      <c r="R3249" s="17"/>
      <c r="S3249" s="17"/>
      <c r="T3249" s="17"/>
      <c r="U3249" s="62">
        <f t="shared" si="631"/>
        <v>0</v>
      </c>
      <c r="V3249" s="63">
        <f>IF(ISBLANK($B3249),0,VLOOKUP($B3249,Listen!$A$2:$C$45,2,FALSE))</f>
        <v>0</v>
      </c>
      <c r="W3249" s="63">
        <f>IF(ISBLANK($B3249),0,VLOOKUP($B3249,Listen!$A$2:$C$45,3,FALSE))</f>
        <v>0</v>
      </c>
      <c r="X3249" s="49">
        <f t="shared" si="630"/>
        <v>0</v>
      </c>
      <c r="Y3249" s="49">
        <f t="shared" si="641"/>
        <v>0</v>
      </c>
      <c r="Z3249" s="49">
        <f t="shared" si="641"/>
        <v>0</v>
      </c>
      <c r="AA3249" s="49">
        <f t="shared" si="641"/>
        <v>0</v>
      </c>
      <c r="AB3249" s="49">
        <f t="shared" si="641"/>
        <v>0</v>
      </c>
      <c r="AC3249" s="49">
        <f t="shared" si="641"/>
        <v>0</v>
      </c>
      <c r="AD3249" s="49">
        <f t="shared" si="641"/>
        <v>0</v>
      </c>
      <c r="AE3249" s="51">
        <f t="shared" si="640"/>
        <v>0</v>
      </c>
      <c r="AF3249" s="51">
        <f>IF(C3249=A_Stammdaten!$B$12,D_SAV!$U3249-D_SAV!$AG3249,HLOOKUP(A_Stammdaten!$B$12-1,$AH$4:$AN$4004,ROW(C3249)-3,FALSE)-$AG3249)</f>
        <v>0</v>
      </c>
      <c r="AG3249" s="51">
        <f>HLOOKUP(A_Stammdaten!$B$12,$AH$4:$AN$4004,ROW(C3249)-3,FALSE)</f>
        <v>0</v>
      </c>
      <c r="AH3249" s="51">
        <f t="shared" si="632"/>
        <v>0</v>
      </c>
      <c r="AI3249" s="51">
        <f t="shared" si="633"/>
        <v>0</v>
      </c>
      <c r="AJ3249" s="51">
        <f t="shared" si="634"/>
        <v>0</v>
      </c>
      <c r="AK3249" s="51">
        <f t="shared" si="635"/>
        <v>0</v>
      </c>
      <c r="AL3249" s="51">
        <f t="shared" si="636"/>
        <v>0</v>
      </c>
      <c r="AM3249" s="51">
        <f t="shared" si="637"/>
        <v>0</v>
      </c>
      <c r="AN3249" s="51">
        <f t="shared" si="638"/>
        <v>0</v>
      </c>
    </row>
    <row r="3250" spans="1:40" x14ac:dyDescent="0.25">
      <c r="A3250" s="17"/>
      <c r="B3250" s="17"/>
      <c r="C3250" s="35"/>
      <c r="D3250" s="17"/>
      <c r="E3250" s="17"/>
      <c r="F3250" s="17"/>
      <c r="G3250" s="62">
        <f t="shared" si="639"/>
        <v>0</v>
      </c>
      <c r="H3250" s="17"/>
      <c r="I3250" s="17"/>
      <c r="J3250" s="17"/>
      <c r="K3250" s="17"/>
      <c r="L3250" s="17"/>
      <c r="M3250" s="17"/>
      <c r="N3250" s="17"/>
      <c r="O3250" s="17"/>
      <c r="P3250" s="115"/>
      <c r="Q3250" s="62">
        <f>IF(C3250&gt;A_Stammdaten!$B$12,0,SUM(G3250,H3250,J3250,K3250,M3250,N3250)-SUM(I3250,L3250,O3250,P3250))</f>
        <v>0</v>
      </c>
      <c r="R3250" s="17"/>
      <c r="S3250" s="17"/>
      <c r="T3250" s="17"/>
      <c r="U3250" s="62">
        <f t="shared" si="631"/>
        <v>0</v>
      </c>
      <c r="V3250" s="63">
        <f>IF(ISBLANK($B3250),0,VLOOKUP($B3250,Listen!$A$2:$C$45,2,FALSE))</f>
        <v>0</v>
      </c>
      <c r="W3250" s="63">
        <f>IF(ISBLANK($B3250),0,VLOOKUP($B3250,Listen!$A$2:$C$45,3,FALSE))</f>
        <v>0</v>
      </c>
      <c r="X3250" s="49">
        <f t="shared" si="630"/>
        <v>0</v>
      </c>
      <c r="Y3250" s="49">
        <f t="shared" si="641"/>
        <v>0</v>
      </c>
      <c r="Z3250" s="49">
        <f t="shared" si="641"/>
        <v>0</v>
      </c>
      <c r="AA3250" s="49">
        <f t="shared" si="641"/>
        <v>0</v>
      </c>
      <c r="AB3250" s="49">
        <f t="shared" si="641"/>
        <v>0</v>
      </c>
      <c r="AC3250" s="49">
        <f t="shared" si="641"/>
        <v>0</v>
      </c>
      <c r="AD3250" s="49">
        <f t="shared" si="641"/>
        <v>0</v>
      </c>
      <c r="AE3250" s="51">
        <f t="shared" si="640"/>
        <v>0</v>
      </c>
      <c r="AF3250" s="51">
        <f>IF(C3250=A_Stammdaten!$B$12,D_SAV!$U3250-D_SAV!$AG3250,HLOOKUP(A_Stammdaten!$B$12-1,$AH$4:$AN$4004,ROW(C3250)-3,FALSE)-$AG3250)</f>
        <v>0</v>
      </c>
      <c r="AG3250" s="51">
        <f>HLOOKUP(A_Stammdaten!$B$12,$AH$4:$AN$4004,ROW(C3250)-3,FALSE)</f>
        <v>0</v>
      </c>
      <c r="AH3250" s="51">
        <f t="shared" si="632"/>
        <v>0</v>
      </c>
      <c r="AI3250" s="51">
        <f t="shared" si="633"/>
        <v>0</v>
      </c>
      <c r="AJ3250" s="51">
        <f t="shared" si="634"/>
        <v>0</v>
      </c>
      <c r="AK3250" s="51">
        <f t="shared" si="635"/>
        <v>0</v>
      </c>
      <c r="AL3250" s="51">
        <f t="shared" si="636"/>
        <v>0</v>
      </c>
      <c r="AM3250" s="51">
        <f t="shared" si="637"/>
        <v>0</v>
      </c>
      <c r="AN3250" s="51">
        <f t="shared" si="638"/>
        <v>0</v>
      </c>
    </row>
    <row r="3251" spans="1:40" x14ac:dyDescent="0.25">
      <c r="A3251" s="17"/>
      <c r="B3251" s="17"/>
      <c r="C3251" s="35"/>
      <c r="D3251" s="17"/>
      <c r="E3251" s="17"/>
      <c r="F3251" s="17"/>
      <c r="G3251" s="62">
        <f t="shared" si="639"/>
        <v>0</v>
      </c>
      <c r="H3251" s="17"/>
      <c r="I3251" s="17"/>
      <c r="J3251" s="17"/>
      <c r="K3251" s="17"/>
      <c r="L3251" s="17"/>
      <c r="M3251" s="17"/>
      <c r="N3251" s="17"/>
      <c r="O3251" s="17"/>
      <c r="P3251" s="115"/>
      <c r="Q3251" s="62">
        <f>IF(C3251&gt;A_Stammdaten!$B$12,0,SUM(G3251,H3251,J3251,K3251,M3251,N3251)-SUM(I3251,L3251,O3251,P3251))</f>
        <v>0</v>
      </c>
      <c r="R3251" s="17"/>
      <c r="S3251" s="17"/>
      <c r="T3251" s="17"/>
      <c r="U3251" s="62">
        <f t="shared" si="631"/>
        <v>0</v>
      </c>
      <c r="V3251" s="63">
        <f>IF(ISBLANK($B3251),0,VLOOKUP($B3251,Listen!$A$2:$C$45,2,FALSE))</f>
        <v>0</v>
      </c>
      <c r="W3251" s="63">
        <f>IF(ISBLANK($B3251),0,VLOOKUP($B3251,Listen!$A$2:$C$45,3,FALSE))</f>
        <v>0</v>
      </c>
      <c r="X3251" s="49">
        <f t="shared" si="630"/>
        <v>0</v>
      </c>
      <c r="Y3251" s="49">
        <f t="shared" si="641"/>
        <v>0</v>
      </c>
      <c r="Z3251" s="49">
        <f t="shared" si="641"/>
        <v>0</v>
      </c>
      <c r="AA3251" s="49">
        <f t="shared" si="641"/>
        <v>0</v>
      </c>
      <c r="AB3251" s="49">
        <f t="shared" si="641"/>
        <v>0</v>
      </c>
      <c r="AC3251" s="49">
        <f t="shared" si="641"/>
        <v>0</v>
      </c>
      <c r="AD3251" s="49">
        <f t="shared" si="641"/>
        <v>0</v>
      </c>
      <c r="AE3251" s="51">
        <f t="shared" si="640"/>
        <v>0</v>
      </c>
      <c r="AF3251" s="51">
        <f>IF(C3251=A_Stammdaten!$B$12,D_SAV!$U3251-D_SAV!$AG3251,HLOOKUP(A_Stammdaten!$B$12-1,$AH$4:$AN$4004,ROW(C3251)-3,FALSE)-$AG3251)</f>
        <v>0</v>
      </c>
      <c r="AG3251" s="51">
        <f>HLOOKUP(A_Stammdaten!$B$12,$AH$4:$AN$4004,ROW(C3251)-3,FALSE)</f>
        <v>0</v>
      </c>
      <c r="AH3251" s="51">
        <f t="shared" si="632"/>
        <v>0</v>
      </c>
      <c r="AI3251" s="51">
        <f t="shared" si="633"/>
        <v>0</v>
      </c>
      <c r="AJ3251" s="51">
        <f t="shared" si="634"/>
        <v>0</v>
      </c>
      <c r="AK3251" s="51">
        <f t="shared" si="635"/>
        <v>0</v>
      </c>
      <c r="AL3251" s="51">
        <f t="shared" si="636"/>
        <v>0</v>
      </c>
      <c r="AM3251" s="51">
        <f t="shared" si="637"/>
        <v>0</v>
      </c>
      <c r="AN3251" s="51">
        <f t="shared" si="638"/>
        <v>0</v>
      </c>
    </row>
    <row r="3252" spans="1:40" x14ac:dyDescent="0.25">
      <c r="A3252" s="17"/>
      <c r="B3252" s="17"/>
      <c r="C3252" s="35"/>
      <c r="D3252" s="17"/>
      <c r="E3252" s="17"/>
      <c r="F3252" s="17"/>
      <c r="G3252" s="62">
        <f t="shared" si="639"/>
        <v>0</v>
      </c>
      <c r="H3252" s="17"/>
      <c r="I3252" s="17"/>
      <c r="J3252" s="17"/>
      <c r="K3252" s="17"/>
      <c r="L3252" s="17"/>
      <c r="M3252" s="17"/>
      <c r="N3252" s="17"/>
      <c r="O3252" s="17"/>
      <c r="P3252" s="115"/>
      <c r="Q3252" s="62">
        <f>IF(C3252&gt;A_Stammdaten!$B$12,0,SUM(G3252,H3252,J3252,K3252,M3252,N3252)-SUM(I3252,L3252,O3252,P3252))</f>
        <v>0</v>
      </c>
      <c r="R3252" s="17"/>
      <c r="S3252" s="17"/>
      <c r="T3252" s="17"/>
      <c r="U3252" s="62">
        <f t="shared" si="631"/>
        <v>0</v>
      </c>
      <c r="V3252" s="63">
        <f>IF(ISBLANK($B3252),0,VLOOKUP($B3252,Listen!$A$2:$C$45,2,FALSE))</f>
        <v>0</v>
      </c>
      <c r="W3252" s="63">
        <f>IF(ISBLANK($B3252),0,VLOOKUP($B3252,Listen!$A$2:$C$45,3,FALSE))</f>
        <v>0</v>
      </c>
      <c r="X3252" s="49">
        <f t="shared" si="630"/>
        <v>0</v>
      </c>
      <c r="Y3252" s="49">
        <f t="shared" si="641"/>
        <v>0</v>
      </c>
      <c r="Z3252" s="49">
        <f t="shared" si="641"/>
        <v>0</v>
      </c>
      <c r="AA3252" s="49">
        <f t="shared" si="641"/>
        <v>0</v>
      </c>
      <c r="AB3252" s="49">
        <f t="shared" si="641"/>
        <v>0</v>
      </c>
      <c r="AC3252" s="49">
        <f t="shared" si="641"/>
        <v>0</v>
      </c>
      <c r="AD3252" s="49">
        <f t="shared" si="641"/>
        <v>0</v>
      </c>
      <c r="AE3252" s="51">
        <f t="shared" si="640"/>
        <v>0</v>
      </c>
      <c r="AF3252" s="51">
        <f>IF(C3252=A_Stammdaten!$B$12,D_SAV!$U3252-D_SAV!$AG3252,HLOOKUP(A_Stammdaten!$B$12-1,$AH$4:$AN$4004,ROW(C3252)-3,FALSE)-$AG3252)</f>
        <v>0</v>
      </c>
      <c r="AG3252" s="51">
        <f>HLOOKUP(A_Stammdaten!$B$12,$AH$4:$AN$4004,ROW(C3252)-3,FALSE)</f>
        <v>0</v>
      </c>
      <c r="AH3252" s="51">
        <f t="shared" si="632"/>
        <v>0</v>
      </c>
      <c r="AI3252" s="51">
        <f t="shared" si="633"/>
        <v>0</v>
      </c>
      <c r="AJ3252" s="51">
        <f t="shared" si="634"/>
        <v>0</v>
      </c>
      <c r="AK3252" s="51">
        <f t="shared" si="635"/>
        <v>0</v>
      </c>
      <c r="AL3252" s="51">
        <f t="shared" si="636"/>
        <v>0</v>
      </c>
      <c r="AM3252" s="51">
        <f t="shared" si="637"/>
        <v>0</v>
      </c>
      <c r="AN3252" s="51">
        <f t="shared" si="638"/>
        <v>0</v>
      </c>
    </row>
    <row r="3253" spans="1:40" x14ac:dyDescent="0.25">
      <c r="A3253" s="17"/>
      <c r="B3253" s="17"/>
      <c r="C3253" s="35"/>
      <c r="D3253" s="17"/>
      <c r="E3253" s="17"/>
      <c r="F3253" s="17"/>
      <c r="G3253" s="62">
        <f t="shared" si="639"/>
        <v>0</v>
      </c>
      <c r="H3253" s="17"/>
      <c r="I3253" s="17"/>
      <c r="J3253" s="17"/>
      <c r="K3253" s="17"/>
      <c r="L3253" s="17"/>
      <c r="M3253" s="17"/>
      <c r="N3253" s="17"/>
      <c r="O3253" s="17"/>
      <c r="P3253" s="115"/>
      <c r="Q3253" s="62">
        <f>IF(C3253&gt;A_Stammdaten!$B$12,0,SUM(G3253,H3253,J3253,K3253,M3253,N3253)-SUM(I3253,L3253,O3253,P3253))</f>
        <v>0</v>
      </c>
      <c r="R3253" s="17"/>
      <c r="S3253" s="17"/>
      <c r="T3253" s="17"/>
      <c r="U3253" s="62">
        <f t="shared" si="631"/>
        <v>0</v>
      </c>
      <c r="V3253" s="63">
        <f>IF(ISBLANK($B3253),0,VLOOKUP($B3253,Listen!$A$2:$C$45,2,FALSE))</f>
        <v>0</v>
      </c>
      <c r="W3253" s="63">
        <f>IF(ISBLANK($B3253),0,VLOOKUP($B3253,Listen!$A$2:$C$45,3,FALSE))</f>
        <v>0</v>
      </c>
      <c r="X3253" s="49">
        <f t="shared" si="630"/>
        <v>0</v>
      </c>
      <c r="Y3253" s="49">
        <f t="shared" si="641"/>
        <v>0</v>
      </c>
      <c r="Z3253" s="49">
        <f t="shared" si="641"/>
        <v>0</v>
      </c>
      <c r="AA3253" s="49">
        <f t="shared" si="641"/>
        <v>0</v>
      </c>
      <c r="AB3253" s="49">
        <f t="shared" si="641"/>
        <v>0</v>
      </c>
      <c r="AC3253" s="49">
        <f t="shared" si="641"/>
        <v>0</v>
      </c>
      <c r="AD3253" s="49">
        <f t="shared" si="641"/>
        <v>0</v>
      </c>
      <c r="AE3253" s="51">
        <f t="shared" si="640"/>
        <v>0</v>
      </c>
      <c r="AF3253" s="51">
        <f>IF(C3253=A_Stammdaten!$B$12,D_SAV!$U3253-D_SAV!$AG3253,HLOOKUP(A_Stammdaten!$B$12-1,$AH$4:$AN$4004,ROW(C3253)-3,FALSE)-$AG3253)</f>
        <v>0</v>
      </c>
      <c r="AG3253" s="51">
        <f>HLOOKUP(A_Stammdaten!$B$12,$AH$4:$AN$4004,ROW(C3253)-3,FALSE)</f>
        <v>0</v>
      </c>
      <c r="AH3253" s="51">
        <f t="shared" si="632"/>
        <v>0</v>
      </c>
      <c r="AI3253" s="51">
        <f t="shared" si="633"/>
        <v>0</v>
      </c>
      <c r="AJ3253" s="51">
        <f t="shared" si="634"/>
        <v>0</v>
      </c>
      <c r="AK3253" s="51">
        <f t="shared" si="635"/>
        <v>0</v>
      </c>
      <c r="AL3253" s="51">
        <f t="shared" si="636"/>
        <v>0</v>
      </c>
      <c r="AM3253" s="51">
        <f t="shared" si="637"/>
        <v>0</v>
      </c>
      <c r="AN3253" s="51">
        <f t="shared" si="638"/>
        <v>0</v>
      </c>
    </row>
    <row r="3254" spans="1:40" x14ac:dyDescent="0.25">
      <c r="A3254" s="17"/>
      <c r="B3254" s="17"/>
      <c r="C3254" s="35"/>
      <c r="D3254" s="17"/>
      <c r="E3254" s="17"/>
      <c r="F3254" s="17"/>
      <c r="G3254" s="62">
        <f t="shared" si="639"/>
        <v>0</v>
      </c>
      <c r="H3254" s="17"/>
      <c r="I3254" s="17"/>
      <c r="J3254" s="17"/>
      <c r="K3254" s="17"/>
      <c r="L3254" s="17"/>
      <c r="M3254" s="17"/>
      <c r="N3254" s="17"/>
      <c r="O3254" s="17"/>
      <c r="P3254" s="115"/>
      <c r="Q3254" s="62">
        <f>IF(C3254&gt;A_Stammdaten!$B$12,0,SUM(G3254,H3254,J3254,K3254,M3254,N3254)-SUM(I3254,L3254,O3254,P3254))</f>
        <v>0</v>
      </c>
      <c r="R3254" s="17"/>
      <c r="S3254" s="17"/>
      <c r="T3254" s="17"/>
      <c r="U3254" s="62">
        <f t="shared" si="631"/>
        <v>0</v>
      </c>
      <c r="V3254" s="63">
        <f>IF(ISBLANK($B3254),0,VLOOKUP($B3254,Listen!$A$2:$C$45,2,FALSE))</f>
        <v>0</v>
      </c>
      <c r="W3254" s="63">
        <f>IF(ISBLANK($B3254),0,VLOOKUP($B3254,Listen!$A$2:$C$45,3,FALSE))</f>
        <v>0</v>
      </c>
      <c r="X3254" s="49">
        <f t="shared" si="630"/>
        <v>0</v>
      </c>
      <c r="Y3254" s="49">
        <f t="shared" si="641"/>
        <v>0</v>
      </c>
      <c r="Z3254" s="49">
        <f t="shared" si="641"/>
        <v>0</v>
      </c>
      <c r="AA3254" s="49">
        <f t="shared" si="641"/>
        <v>0</v>
      </c>
      <c r="AB3254" s="49">
        <f t="shared" si="641"/>
        <v>0</v>
      </c>
      <c r="AC3254" s="49">
        <f t="shared" si="641"/>
        <v>0</v>
      </c>
      <c r="AD3254" s="49">
        <f t="shared" si="641"/>
        <v>0</v>
      </c>
      <c r="AE3254" s="51">
        <f t="shared" si="640"/>
        <v>0</v>
      </c>
      <c r="AF3254" s="51">
        <f>IF(C3254=A_Stammdaten!$B$12,D_SAV!$U3254-D_SAV!$AG3254,HLOOKUP(A_Stammdaten!$B$12-1,$AH$4:$AN$4004,ROW(C3254)-3,FALSE)-$AG3254)</f>
        <v>0</v>
      </c>
      <c r="AG3254" s="51">
        <f>HLOOKUP(A_Stammdaten!$B$12,$AH$4:$AN$4004,ROW(C3254)-3,FALSE)</f>
        <v>0</v>
      </c>
      <c r="AH3254" s="51">
        <f t="shared" si="632"/>
        <v>0</v>
      </c>
      <c r="AI3254" s="51">
        <f t="shared" si="633"/>
        <v>0</v>
      </c>
      <c r="AJ3254" s="51">
        <f t="shared" si="634"/>
        <v>0</v>
      </c>
      <c r="AK3254" s="51">
        <f t="shared" si="635"/>
        <v>0</v>
      </c>
      <c r="AL3254" s="51">
        <f t="shared" si="636"/>
        <v>0</v>
      </c>
      <c r="AM3254" s="51">
        <f t="shared" si="637"/>
        <v>0</v>
      </c>
      <c r="AN3254" s="51">
        <f t="shared" si="638"/>
        <v>0</v>
      </c>
    </row>
    <row r="3255" spans="1:40" x14ac:dyDescent="0.25">
      <c r="A3255" s="17"/>
      <c r="B3255" s="17"/>
      <c r="C3255" s="35"/>
      <c r="D3255" s="17"/>
      <c r="E3255" s="17"/>
      <c r="F3255" s="17"/>
      <c r="G3255" s="62">
        <f t="shared" si="639"/>
        <v>0</v>
      </c>
      <c r="H3255" s="17"/>
      <c r="I3255" s="17"/>
      <c r="J3255" s="17"/>
      <c r="K3255" s="17"/>
      <c r="L3255" s="17"/>
      <c r="M3255" s="17"/>
      <c r="N3255" s="17"/>
      <c r="O3255" s="17"/>
      <c r="P3255" s="115"/>
      <c r="Q3255" s="62">
        <f>IF(C3255&gt;A_Stammdaten!$B$12,0,SUM(G3255,H3255,J3255,K3255,M3255,N3255)-SUM(I3255,L3255,O3255,P3255))</f>
        <v>0</v>
      </c>
      <c r="R3255" s="17"/>
      <c r="S3255" s="17"/>
      <c r="T3255" s="17"/>
      <c r="U3255" s="62">
        <f t="shared" si="631"/>
        <v>0</v>
      </c>
      <c r="V3255" s="63">
        <f>IF(ISBLANK($B3255),0,VLOOKUP($B3255,Listen!$A$2:$C$45,2,FALSE))</f>
        <v>0</v>
      </c>
      <c r="W3255" s="63">
        <f>IF(ISBLANK($B3255),0,VLOOKUP($B3255,Listen!$A$2:$C$45,3,FALSE))</f>
        <v>0</v>
      </c>
      <c r="X3255" s="49">
        <f t="shared" si="630"/>
        <v>0</v>
      </c>
      <c r="Y3255" s="49">
        <f t="shared" si="641"/>
        <v>0</v>
      </c>
      <c r="Z3255" s="49">
        <f t="shared" si="641"/>
        <v>0</v>
      </c>
      <c r="AA3255" s="49">
        <f t="shared" si="641"/>
        <v>0</v>
      </c>
      <c r="AB3255" s="49">
        <f t="shared" si="641"/>
        <v>0</v>
      </c>
      <c r="AC3255" s="49">
        <f t="shared" si="641"/>
        <v>0</v>
      </c>
      <c r="AD3255" s="49">
        <f t="shared" si="641"/>
        <v>0</v>
      </c>
      <c r="AE3255" s="51">
        <f t="shared" si="640"/>
        <v>0</v>
      </c>
      <c r="AF3255" s="51">
        <f>IF(C3255=A_Stammdaten!$B$12,D_SAV!$U3255-D_SAV!$AG3255,HLOOKUP(A_Stammdaten!$B$12-1,$AH$4:$AN$4004,ROW(C3255)-3,FALSE)-$AG3255)</f>
        <v>0</v>
      </c>
      <c r="AG3255" s="51">
        <f>HLOOKUP(A_Stammdaten!$B$12,$AH$4:$AN$4004,ROW(C3255)-3,FALSE)</f>
        <v>0</v>
      </c>
      <c r="AH3255" s="51">
        <f t="shared" si="632"/>
        <v>0</v>
      </c>
      <c r="AI3255" s="51">
        <f t="shared" si="633"/>
        <v>0</v>
      </c>
      <c r="AJ3255" s="51">
        <f t="shared" si="634"/>
        <v>0</v>
      </c>
      <c r="AK3255" s="51">
        <f t="shared" si="635"/>
        <v>0</v>
      </c>
      <c r="AL3255" s="51">
        <f t="shared" si="636"/>
        <v>0</v>
      </c>
      <c r="AM3255" s="51">
        <f t="shared" si="637"/>
        <v>0</v>
      </c>
      <c r="AN3255" s="51">
        <f t="shared" si="638"/>
        <v>0</v>
      </c>
    </row>
    <row r="3256" spans="1:40" x14ac:dyDescent="0.25">
      <c r="A3256" s="17"/>
      <c r="B3256" s="17"/>
      <c r="C3256" s="35"/>
      <c r="D3256" s="17"/>
      <c r="E3256" s="17"/>
      <c r="F3256" s="17"/>
      <c r="G3256" s="62">
        <f t="shared" si="639"/>
        <v>0</v>
      </c>
      <c r="H3256" s="17"/>
      <c r="I3256" s="17"/>
      <c r="J3256" s="17"/>
      <c r="K3256" s="17"/>
      <c r="L3256" s="17"/>
      <c r="M3256" s="17"/>
      <c r="N3256" s="17"/>
      <c r="O3256" s="17"/>
      <c r="P3256" s="115"/>
      <c r="Q3256" s="62">
        <f>IF(C3256&gt;A_Stammdaten!$B$12,0,SUM(G3256,H3256,J3256,K3256,M3256,N3256)-SUM(I3256,L3256,O3256,P3256))</f>
        <v>0</v>
      </c>
      <c r="R3256" s="17"/>
      <c r="S3256" s="17"/>
      <c r="T3256" s="17"/>
      <c r="U3256" s="62">
        <f t="shared" si="631"/>
        <v>0</v>
      </c>
      <c r="V3256" s="63">
        <f>IF(ISBLANK($B3256),0,VLOOKUP($B3256,Listen!$A$2:$C$45,2,FALSE))</f>
        <v>0</v>
      </c>
      <c r="W3256" s="63">
        <f>IF(ISBLANK($B3256),0,VLOOKUP($B3256,Listen!$A$2:$C$45,3,FALSE))</f>
        <v>0</v>
      </c>
      <c r="X3256" s="49">
        <f t="shared" si="630"/>
        <v>0</v>
      </c>
      <c r="Y3256" s="49">
        <f t="shared" si="641"/>
        <v>0</v>
      </c>
      <c r="Z3256" s="49">
        <f t="shared" si="641"/>
        <v>0</v>
      </c>
      <c r="AA3256" s="49">
        <f t="shared" si="641"/>
        <v>0</v>
      </c>
      <c r="AB3256" s="49">
        <f t="shared" si="641"/>
        <v>0</v>
      </c>
      <c r="AC3256" s="49">
        <f t="shared" si="641"/>
        <v>0</v>
      </c>
      <c r="AD3256" s="49">
        <f t="shared" si="641"/>
        <v>0</v>
      </c>
      <c r="AE3256" s="51">
        <f t="shared" si="640"/>
        <v>0</v>
      </c>
      <c r="AF3256" s="51">
        <f>IF(C3256=A_Stammdaten!$B$12,D_SAV!$U3256-D_SAV!$AG3256,HLOOKUP(A_Stammdaten!$B$12-1,$AH$4:$AN$4004,ROW(C3256)-3,FALSE)-$AG3256)</f>
        <v>0</v>
      </c>
      <c r="AG3256" s="51">
        <f>HLOOKUP(A_Stammdaten!$B$12,$AH$4:$AN$4004,ROW(C3256)-3,FALSE)</f>
        <v>0</v>
      </c>
      <c r="AH3256" s="51">
        <f t="shared" si="632"/>
        <v>0</v>
      </c>
      <c r="AI3256" s="51">
        <f t="shared" si="633"/>
        <v>0</v>
      </c>
      <c r="AJ3256" s="51">
        <f t="shared" si="634"/>
        <v>0</v>
      </c>
      <c r="AK3256" s="51">
        <f t="shared" si="635"/>
        <v>0</v>
      </c>
      <c r="AL3256" s="51">
        <f t="shared" si="636"/>
        <v>0</v>
      </c>
      <c r="AM3256" s="51">
        <f t="shared" si="637"/>
        <v>0</v>
      </c>
      <c r="AN3256" s="51">
        <f t="shared" si="638"/>
        <v>0</v>
      </c>
    </row>
    <row r="3257" spans="1:40" x14ac:dyDescent="0.25">
      <c r="A3257" s="17"/>
      <c r="B3257" s="17"/>
      <c r="C3257" s="35"/>
      <c r="D3257" s="17"/>
      <c r="E3257" s="17"/>
      <c r="F3257" s="17"/>
      <c r="G3257" s="62">
        <f t="shared" si="639"/>
        <v>0</v>
      </c>
      <c r="H3257" s="17"/>
      <c r="I3257" s="17"/>
      <c r="J3257" s="17"/>
      <c r="K3257" s="17"/>
      <c r="L3257" s="17"/>
      <c r="M3257" s="17"/>
      <c r="N3257" s="17"/>
      <c r="O3257" s="17"/>
      <c r="P3257" s="115"/>
      <c r="Q3257" s="62">
        <f>IF(C3257&gt;A_Stammdaten!$B$12,0,SUM(G3257,H3257,J3257,K3257,M3257,N3257)-SUM(I3257,L3257,O3257,P3257))</f>
        <v>0</v>
      </c>
      <c r="R3257" s="17"/>
      <c r="S3257" s="17"/>
      <c r="T3257" s="17"/>
      <c r="U3257" s="62">
        <f t="shared" si="631"/>
        <v>0</v>
      </c>
      <c r="V3257" s="63">
        <f>IF(ISBLANK($B3257),0,VLOOKUP($B3257,Listen!$A$2:$C$45,2,FALSE))</f>
        <v>0</v>
      </c>
      <c r="W3257" s="63">
        <f>IF(ISBLANK($B3257),0,VLOOKUP($B3257,Listen!$A$2:$C$45,3,FALSE))</f>
        <v>0</v>
      </c>
      <c r="X3257" s="49">
        <f t="shared" si="630"/>
        <v>0</v>
      </c>
      <c r="Y3257" s="49">
        <f t="shared" si="641"/>
        <v>0</v>
      </c>
      <c r="Z3257" s="49">
        <f t="shared" si="641"/>
        <v>0</v>
      </c>
      <c r="AA3257" s="49">
        <f t="shared" si="641"/>
        <v>0</v>
      </c>
      <c r="AB3257" s="49">
        <f t="shared" si="641"/>
        <v>0</v>
      </c>
      <c r="AC3257" s="49">
        <f t="shared" si="641"/>
        <v>0</v>
      </c>
      <c r="AD3257" s="49">
        <f t="shared" si="641"/>
        <v>0</v>
      </c>
      <c r="AE3257" s="51">
        <f t="shared" si="640"/>
        <v>0</v>
      </c>
      <c r="AF3257" s="51">
        <f>IF(C3257=A_Stammdaten!$B$12,D_SAV!$U3257-D_SAV!$AG3257,HLOOKUP(A_Stammdaten!$B$12-1,$AH$4:$AN$4004,ROW(C3257)-3,FALSE)-$AG3257)</f>
        <v>0</v>
      </c>
      <c r="AG3257" s="51">
        <f>HLOOKUP(A_Stammdaten!$B$12,$AH$4:$AN$4004,ROW(C3257)-3,FALSE)</f>
        <v>0</v>
      </c>
      <c r="AH3257" s="51">
        <f t="shared" si="632"/>
        <v>0</v>
      </c>
      <c r="AI3257" s="51">
        <f t="shared" si="633"/>
        <v>0</v>
      </c>
      <c r="AJ3257" s="51">
        <f t="shared" si="634"/>
        <v>0</v>
      </c>
      <c r="AK3257" s="51">
        <f t="shared" si="635"/>
        <v>0</v>
      </c>
      <c r="AL3257" s="51">
        <f t="shared" si="636"/>
        <v>0</v>
      </c>
      <c r="AM3257" s="51">
        <f t="shared" si="637"/>
        <v>0</v>
      </c>
      <c r="AN3257" s="51">
        <f t="shared" si="638"/>
        <v>0</v>
      </c>
    </row>
    <row r="3258" spans="1:40" x14ac:dyDescent="0.25">
      <c r="A3258" s="17"/>
      <c r="B3258" s="17"/>
      <c r="C3258" s="35"/>
      <c r="D3258" s="17"/>
      <c r="E3258" s="17"/>
      <c r="F3258" s="17"/>
      <c r="G3258" s="62">
        <f t="shared" si="639"/>
        <v>0</v>
      </c>
      <c r="H3258" s="17"/>
      <c r="I3258" s="17"/>
      <c r="J3258" s="17"/>
      <c r="K3258" s="17"/>
      <c r="L3258" s="17"/>
      <c r="M3258" s="17"/>
      <c r="N3258" s="17"/>
      <c r="O3258" s="17"/>
      <c r="P3258" s="115"/>
      <c r="Q3258" s="62">
        <f>IF(C3258&gt;A_Stammdaten!$B$12,0,SUM(G3258,H3258,J3258,K3258,M3258,N3258)-SUM(I3258,L3258,O3258,P3258))</f>
        <v>0</v>
      </c>
      <c r="R3258" s="17"/>
      <c r="S3258" s="17"/>
      <c r="T3258" s="17"/>
      <c r="U3258" s="62">
        <f t="shared" si="631"/>
        <v>0</v>
      </c>
      <c r="V3258" s="63">
        <f>IF(ISBLANK($B3258),0,VLOOKUP($B3258,Listen!$A$2:$C$45,2,FALSE))</f>
        <v>0</v>
      </c>
      <c r="W3258" s="63">
        <f>IF(ISBLANK($B3258),0,VLOOKUP($B3258,Listen!$A$2:$C$45,3,FALSE))</f>
        <v>0</v>
      </c>
      <c r="X3258" s="49">
        <f t="shared" si="630"/>
        <v>0</v>
      </c>
      <c r="Y3258" s="49">
        <f t="shared" si="641"/>
        <v>0</v>
      </c>
      <c r="Z3258" s="49">
        <f t="shared" si="641"/>
        <v>0</v>
      </c>
      <c r="AA3258" s="49">
        <f t="shared" si="641"/>
        <v>0</v>
      </c>
      <c r="AB3258" s="49">
        <f t="shared" si="641"/>
        <v>0</v>
      </c>
      <c r="AC3258" s="49">
        <f t="shared" si="641"/>
        <v>0</v>
      </c>
      <c r="AD3258" s="49">
        <f t="shared" si="641"/>
        <v>0</v>
      </c>
      <c r="AE3258" s="51">
        <f t="shared" si="640"/>
        <v>0</v>
      </c>
      <c r="AF3258" s="51">
        <f>IF(C3258=A_Stammdaten!$B$12,D_SAV!$U3258-D_SAV!$AG3258,HLOOKUP(A_Stammdaten!$B$12-1,$AH$4:$AN$4004,ROW(C3258)-3,FALSE)-$AG3258)</f>
        <v>0</v>
      </c>
      <c r="AG3258" s="51">
        <f>HLOOKUP(A_Stammdaten!$B$12,$AH$4:$AN$4004,ROW(C3258)-3,FALSE)</f>
        <v>0</v>
      </c>
      <c r="AH3258" s="51">
        <f t="shared" si="632"/>
        <v>0</v>
      </c>
      <c r="AI3258" s="51">
        <f t="shared" si="633"/>
        <v>0</v>
      </c>
      <c r="AJ3258" s="51">
        <f t="shared" si="634"/>
        <v>0</v>
      </c>
      <c r="AK3258" s="51">
        <f t="shared" si="635"/>
        <v>0</v>
      </c>
      <c r="AL3258" s="51">
        <f t="shared" si="636"/>
        <v>0</v>
      </c>
      <c r="AM3258" s="51">
        <f t="shared" si="637"/>
        <v>0</v>
      </c>
      <c r="AN3258" s="51">
        <f t="shared" si="638"/>
        <v>0</v>
      </c>
    </row>
    <row r="3259" spans="1:40" x14ac:dyDescent="0.25">
      <c r="A3259" s="17"/>
      <c r="B3259" s="17"/>
      <c r="C3259" s="35"/>
      <c r="D3259" s="17"/>
      <c r="E3259" s="17"/>
      <c r="F3259" s="17"/>
      <c r="G3259" s="62">
        <f t="shared" si="639"/>
        <v>0</v>
      </c>
      <c r="H3259" s="17"/>
      <c r="I3259" s="17"/>
      <c r="J3259" s="17"/>
      <c r="K3259" s="17"/>
      <c r="L3259" s="17"/>
      <c r="M3259" s="17"/>
      <c r="N3259" s="17"/>
      <c r="O3259" s="17"/>
      <c r="P3259" s="115"/>
      <c r="Q3259" s="62">
        <f>IF(C3259&gt;A_Stammdaten!$B$12,0,SUM(G3259,H3259,J3259,K3259,M3259,N3259)-SUM(I3259,L3259,O3259,P3259))</f>
        <v>0</v>
      </c>
      <c r="R3259" s="17"/>
      <c r="S3259" s="17"/>
      <c r="T3259" s="17"/>
      <c r="U3259" s="62">
        <f t="shared" si="631"/>
        <v>0</v>
      </c>
      <c r="V3259" s="63">
        <f>IF(ISBLANK($B3259),0,VLOOKUP($B3259,Listen!$A$2:$C$45,2,FALSE))</f>
        <v>0</v>
      </c>
      <c r="W3259" s="63">
        <f>IF(ISBLANK($B3259),0,VLOOKUP($B3259,Listen!$A$2:$C$45,3,FALSE))</f>
        <v>0</v>
      </c>
      <c r="X3259" s="49">
        <f t="shared" si="630"/>
        <v>0</v>
      </c>
      <c r="Y3259" s="49">
        <f t="shared" si="641"/>
        <v>0</v>
      </c>
      <c r="Z3259" s="49">
        <f t="shared" si="641"/>
        <v>0</v>
      </c>
      <c r="AA3259" s="49">
        <f t="shared" si="641"/>
        <v>0</v>
      </c>
      <c r="AB3259" s="49">
        <f t="shared" si="641"/>
        <v>0</v>
      </c>
      <c r="AC3259" s="49">
        <f t="shared" si="641"/>
        <v>0</v>
      </c>
      <c r="AD3259" s="49">
        <f t="shared" si="641"/>
        <v>0</v>
      </c>
      <c r="AE3259" s="51">
        <f t="shared" si="640"/>
        <v>0</v>
      </c>
      <c r="AF3259" s="51">
        <f>IF(C3259=A_Stammdaten!$B$12,D_SAV!$U3259-D_SAV!$AG3259,HLOOKUP(A_Stammdaten!$B$12-1,$AH$4:$AN$4004,ROW(C3259)-3,FALSE)-$AG3259)</f>
        <v>0</v>
      </c>
      <c r="AG3259" s="51">
        <f>HLOOKUP(A_Stammdaten!$B$12,$AH$4:$AN$4004,ROW(C3259)-3,FALSE)</f>
        <v>0</v>
      </c>
      <c r="AH3259" s="51">
        <f t="shared" si="632"/>
        <v>0</v>
      </c>
      <c r="AI3259" s="51">
        <f t="shared" si="633"/>
        <v>0</v>
      </c>
      <c r="AJ3259" s="51">
        <f t="shared" si="634"/>
        <v>0</v>
      </c>
      <c r="AK3259" s="51">
        <f t="shared" si="635"/>
        <v>0</v>
      </c>
      <c r="AL3259" s="51">
        <f t="shared" si="636"/>
        <v>0</v>
      </c>
      <c r="AM3259" s="51">
        <f t="shared" si="637"/>
        <v>0</v>
      </c>
      <c r="AN3259" s="51">
        <f t="shared" si="638"/>
        <v>0</v>
      </c>
    </row>
    <row r="3260" spans="1:40" x14ac:dyDescent="0.25">
      <c r="A3260" s="17"/>
      <c r="B3260" s="17"/>
      <c r="C3260" s="35"/>
      <c r="D3260" s="17"/>
      <c r="E3260" s="17"/>
      <c r="F3260" s="17"/>
      <c r="G3260" s="62">
        <f t="shared" si="639"/>
        <v>0</v>
      </c>
      <c r="H3260" s="17"/>
      <c r="I3260" s="17"/>
      <c r="J3260" s="17"/>
      <c r="K3260" s="17"/>
      <c r="L3260" s="17"/>
      <c r="M3260" s="17"/>
      <c r="N3260" s="17"/>
      <c r="O3260" s="17"/>
      <c r="P3260" s="115"/>
      <c r="Q3260" s="62">
        <f>IF(C3260&gt;A_Stammdaten!$B$12,0,SUM(G3260,H3260,J3260,K3260,M3260,N3260)-SUM(I3260,L3260,O3260,P3260))</f>
        <v>0</v>
      </c>
      <c r="R3260" s="17"/>
      <c r="S3260" s="17"/>
      <c r="T3260" s="17"/>
      <c r="U3260" s="62">
        <f t="shared" si="631"/>
        <v>0</v>
      </c>
      <c r="V3260" s="63">
        <f>IF(ISBLANK($B3260),0,VLOOKUP($B3260,Listen!$A$2:$C$45,2,FALSE))</f>
        <v>0</v>
      </c>
      <c r="W3260" s="63">
        <f>IF(ISBLANK($B3260),0,VLOOKUP($B3260,Listen!$A$2:$C$45,3,FALSE))</f>
        <v>0</v>
      </c>
      <c r="X3260" s="49">
        <f t="shared" ref="X3260:X3323" si="642">$V3260</f>
        <v>0</v>
      </c>
      <c r="Y3260" s="49">
        <f t="shared" si="641"/>
        <v>0</v>
      </c>
      <c r="Z3260" s="49">
        <f t="shared" si="641"/>
        <v>0</v>
      </c>
      <c r="AA3260" s="49">
        <f t="shared" si="641"/>
        <v>0</v>
      </c>
      <c r="AB3260" s="49">
        <f t="shared" si="641"/>
        <v>0</v>
      </c>
      <c r="AC3260" s="49">
        <f t="shared" si="641"/>
        <v>0</v>
      </c>
      <c r="AD3260" s="49">
        <f t="shared" si="641"/>
        <v>0</v>
      </c>
      <c r="AE3260" s="51">
        <f t="shared" si="640"/>
        <v>0</v>
      </c>
      <c r="AF3260" s="51">
        <f>IF(C3260=A_Stammdaten!$B$12,D_SAV!$U3260-D_SAV!$AG3260,HLOOKUP(A_Stammdaten!$B$12-1,$AH$4:$AN$4004,ROW(C3260)-3,FALSE)-$AG3260)</f>
        <v>0</v>
      </c>
      <c r="AG3260" s="51">
        <f>HLOOKUP(A_Stammdaten!$B$12,$AH$4:$AN$4004,ROW(C3260)-3,FALSE)</f>
        <v>0</v>
      </c>
      <c r="AH3260" s="51">
        <f t="shared" si="632"/>
        <v>0</v>
      </c>
      <c r="AI3260" s="51">
        <f t="shared" si="633"/>
        <v>0</v>
      </c>
      <c r="AJ3260" s="51">
        <f t="shared" si="634"/>
        <v>0</v>
      </c>
      <c r="AK3260" s="51">
        <f t="shared" si="635"/>
        <v>0</v>
      </c>
      <c r="AL3260" s="51">
        <f t="shared" si="636"/>
        <v>0</v>
      </c>
      <c r="AM3260" s="51">
        <f t="shared" si="637"/>
        <v>0</v>
      </c>
      <c r="AN3260" s="51">
        <f t="shared" si="638"/>
        <v>0</v>
      </c>
    </row>
    <row r="3261" spans="1:40" x14ac:dyDescent="0.25">
      <c r="A3261" s="17"/>
      <c r="B3261" s="17"/>
      <c r="C3261" s="35"/>
      <c r="D3261" s="17"/>
      <c r="E3261" s="17"/>
      <c r="F3261" s="17"/>
      <c r="G3261" s="62">
        <f t="shared" si="639"/>
        <v>0</v>
      </c>
      <c r="H3261" s="17"/>
      <c r="I3261" s="17"/>
      <c r="J3261" s="17"/>
      <c r="K3261" s="17"/>
      <c r="L3261" s="17"/>
      <c r="M3261" s="17"/>
      <c r="N3261" s="17"/>
      <c r="O3261" s="17"/>
      <c r="P3261" s="115"/>
      <c r="Q3261" s="62">
        <f>IF(C3261&gt;A_Stammdaten!$B$12,0,SUM(G3261,H3261,J3261,K3261,M3261,N3261)-SUM(I3261,L3261,O3261,P3261))</f>
        <v>0</v>
      </c>
      <c r="R3261" s="17"/>
      <c r="S3261" s="17"/>
      <c r="T3261" s="17"/>
      <c r="U3261" s="62">
        <f t="shared" si="631"/>
        <v>0</v>
      </c>
      <c r="V3261" s="63">
        <f>IF(ISBLANK($B3261),0,VLOOKUP($B3261,Listen!$A$2:$C$45,2,FALSE))</f>
        <v>0</v>
      </c>
      <c r="W3261" s="63">
        <f>IF(ISBLANK($B3261),0,VLOOKUP($B3261,Listen!$A$2:$C$45,3,FALSE))</f>
        <v>0</v>
      </c>
      <c r="X3261" s="49">
        <f t="shared" si="642"/>
        <v>0</v>
      </c>
      <c r="Y3261" s="49">
        <f t="shared" si="641"/>
        <v>0</v>
      </c>
      <c r="Z3261" s="49">
        <f t="shared" si="641"/>
        <v>0</v>
      </c>
      <c r="AA3261" s="49">
        <f t="shared" si="641"/>
        <v>0</v>
      </c>
      <c r="AB3261" s="49">
        <f t="shared" si="641"/>
        <v>0</v>
      </c>
      <c r="AC3261" s="49">
        <f t="shared" si="641"/>
        <v>0</v>
      </c>
      <c r="AD3261" s="49">
        <f t="shared" si="641"/>
        <v>0</v>
      </c>
      <c r="AE3261" s="51">
        <f t="shared" si="640"/>
        <v>0</v>
      </c>
      <c r="AF3261" s="51">
        <f>IF(C3261=A_Stammdaten!$B$12,D_SAV!$U3261-D_SAV!$AG3261,HLOOKUP(A_Stammdaten!$B$12-1,$AH$4:$AN$4004,ROW(C3261)-3,FALSE)-$AG3261)</f>
        <v>0</v>
      </c>
      <c r="AG3261" s="51">
        <f>HLOOKUP(A_Stammdaten!$B$12,$AH$4:$AN$4004,ROW(C3261)-3,FALSE)</f>
        <v>0</v>
      </c>
      <c r="AH3261" s="51">
        <f t="shared" si="632"/>
        <v>0</v>
      </c>
      <c r="AI3261" s="51">
        <f t="shared" si="633"/>
        <v>0</v>
      </c>
      <c r="AJ3261" s="51">
        <f t="shared" si="634"/>
        <v>0</v>
      </c>
      <c r="AK3261" s="51">
        <f t="shared" si="635"/>
        <v>0</v>
      </c>
      <c r="AL3261" s="51">
        <f t="shared" si="636"/>
        <v>0</v>
      </c>
      <c r="AM3261" s="51">
        <f t="shared" si="637"/>
        <v>0</v>
      </c>
      <c r="AN3261" s="51">
        <f t="shared" si="638"/>
        <v>0</v>
      </c>
    </row>
    <row r="3262" spans="1:40" x14ac:dyDescent="0.25">
      <c r="A3262" s="17"/>
      <c r="B3262" s="17"/>
      <c r="C3262" s="35"/>
      <c r="D3262" s="17"/>
      <c r="E3262" s="17"/>
      <c r="F3262" s="17"/>
      <c r="G3262" s="62">
        <f t="shared" si="639"/>
        <v>0</v>
      </c>
      <c r="H3262" s="17"/>
      <c r="I3262" s="17"/>
      <c r="J3262" s="17"/>
      <c r="K3262" s="17"/>
      <c r="L3262" s="17"/>
      <c r="M3262" s="17"/>
      <c r="N3262" s="17"/>
      <c r="O3262" s="17"/>
      <c r="P3262" s="115"/>
      <c r="Q3262" s="62">
        <f>IF(C3262&gt;A_Stammdaten!$B$12,0,SUM(G3262,H3262,J3262,K3262,M3262,N3262)-SUM(I3262,L3262,O3262,P3262))</f>
        <v>0</v>
      </c>
      <c r="R3262" s="17"/>
      <c r="S3262" s="17"/>
      <c r="T3262" s="17"/>
      <c r="U3262" s="62">
        <f t="shared" si="631"/>
        <v>0</v>
      </c>
      <c r="V3262" s="63">
        <f>IF(ISBLANK($B3262),0,VLOOKUP($B3262,Listen!$A$2:$C$45,2,FALSE))</f>
        <v>0</v>
      </c>
      <c r="W3262" s="63">
        <f>IF(ISBLANK($B3262),0,VLOOKUP($B3262,Listen!$A$2:$C$45,3,FALSE))</f>
        <v>0</v>
      </c>
      <c r="X3262" s="49">
        <f t="shared" si="642"/>
        <v>0</v>
      </c>
      <c r="Y3262" s="49">
        <f t="shared" si="641"/>
        <v>0</v>
      </c>
      <c r="Z3262" s="49">
        <f t="shared" si="641"/>
        <v>0</v>
      </c>
      <c r="AA3262" s="49">
        <f t="shared" si="641"/>
        <v>0</v>
      </c>
      <c r="AB3262" s="49">
        <f t="shared" si="641"/>
        <v>0</v>
      </c>
      <c r="AC3262" s="49">
        <f t="shared" si="641"/>
        <v>0</v>
      </c>
      <c r="AD3262" s="49">
        <f t="shared" si="641"/>
        <v>0</v>
      </c>
      <c r="AE3262" s="51">
        <f t="shared" si="640"/>
        <v>0</v>
      </c>
      <c r="AF3262" s="51">
        <f>IF(C3262=A_Stammdaten!$B$12,D_SAV!$U3262-D_SAV!$AG3262,HLOOKUP(A_Stammdaten!$B$12-1,$AH$4:$AN$4004,ROW(C3262)-3,FALSE)-$AG3262)</f>
        <v>0</v>
      </c>
      <c r="AG3262" s="51">
        <f>HLOOKUP(A_Stammdaten!$B$12,$AH$4:$AN$4004,ROW(C3262)-3,FALSE)</f>
        <v>0</v>
      </c>
      <c r="AH3262" s="51">
        <f t="shared" si="632"/>
        <v>0</v>
      </c>
      <c r="AI3262" s="51">
        <f t="shared" si="633"/>
        <v>0</v>
      </c>
      <c r="AJ3262" s="51">
        <f t="shared" si="634"/>
        <v>0</v>
      </c>
      <c r="AK3262" s="51">
        <f t="shared" si="635"/>
        <v>0</v>
      </c>
      <c r="AL3262" s="51">
        <f t="shared" si="636"/>
        <v>0</v>
      </c>
      <c r="AM3262" s="51">
        <f t="shared" si="637"/>
        <v>0</v>
      </c>
      <c r="AN3262" s="51">
        <f t="shared" si="638"/>
        <v>0</v>
      </c>
    </row>
    <row r="3263" spans="1:40" x14ac:dyDescent="0.25">
      <c r="A3263" s="17"/>
      <c r="B3263" s="17"/>
      <c r="C3263" s="35"/>
      <c r="D3263" s="17"/>
      <c r="E3263" s="17"/>
      <c r="F3263" s="17"/>
      <c r="G3263" s="62">
        <f t="shared" si="639"/>
        <v>0</v>
      </c>
      <c r="H3263" s="17"/>
      <c r="I3263" s="17"/>
      <c r="J3263" s="17"/>
      <c r="K3263" s="17"/>
      <c r="L3263" s="17"/>
      <c r="M3263" s="17"/>
      <c r="N3263" s="17"/>
      <c r="O3263" s="17"/>
      <c r="P3263" s="115"/>
      <c r="Q3263" s="62">
        <f>IF(C3263&gt;A_Stammdaten!$B$12,0,SUM(G3263,H3263,J3263,K3263,M3263,N3263)-SUM(I3263,L3263,O3263,P3263))</f>
        <v>0</v>
      </c>
      <c r="R3263" s="17"/>
      <c r="S3263" s="17"/>
      <c r="T3263" s="17"/>
      <c r="U3263" s="62">
        <f t="shared" si="631"/>
        <v>0</v>
      </c>
      <c r="V3263" s="63">
        <f>IF(ISBLANK($B3263),0,VLOOKUP($B3263,Listen!$A$2:$C$45,2,FALSE))</f>
        <v>0</v>
      </c>
      <c r="W3263" s="63">
        <f>IF(ISBLANK($B3263),0,VLOOKUP($B3263,Listen!$A$2:$C$45,3,FALSE))</f>
        <v>0</v>
      </c>
      <c r="X3263" s="49">
        <f t="shared" si="642"/>
        <v>0</v>
      </c>
      <c r="Y3263" s="49">
        <f t="shared" si="641"/>
        <v>0</v>
      </c>
      <c r="Z3263" s="49">
        <f t="shared" si="641"/>
        <v>0</v>
      </c>
      <c r="AA3263" s="49">
        <f t="shared" si="641"/>
        <v>0</v>
      </c>
      <c r="AB3263" s="49">
        <f t="shared" si="641"/>
        <v>0</v>
      </c>
      <c r="AC3263" s="49">
        <f t="shared" si="641"/>
        <v>0</v>
      </c>
      <c r="AD3263" s="49">
        <f t="shared" si="641"/>
        <v>0</v>
      </c>
      <c r="AE3263" s="51">
        <f t="shared" si="640"/>
        <v>0</v>
      </c>
      <c r="AF3263" s="51">
        <f>IF(C3263=A_Stammdaten!$B$12,D_SAV!$U3263-D_SAV!$AG3263,HLOOKUP(A_Stammdaten!$B$12-1,$AH$4:$AN$4004,ROW(C3263)-3,FALSE)-$AG3263)</f>
        <v>0</v>
      </c>
      <c r="AG3263" s="51">
        <f>HLOOKUP(A_Stammdaten!$B$12,$AH$4:$AN$4004,ROW(C3263)-3,FALSE)</f>
        <v>0</v>
      </c>
      <c r="AH3263" s="51">
        <f t="shared" si="632"/>
        <v>0</v>
      </c>
      <c r="AI3263" s="51">
        <f t="shared" si="633"/>
        <v>0</v>
      </c>
      <c r="AJ3263" s="51">
        <f t="shared" si="634"/>
        <v>0</v>
      </c>
      <c r="AK3263" s="51">
        <f t="shared" si="635"/>
        <v>0</v>
      </c>
      <c r="AL3263" s="51">
        <f t="shared" si="636"/>
        <v>0</v>
      </c>
      <c r="AM3263" s="51">
        <f t="shared" si="637"/>
        <v>0</v>
      </c>
      <c r="AN3263" s="51">
        <f t="shared" si="638"/>
        <v>0</v>
      </c>
    </row>
    <row r="3264" spans="1:40" x14ac:dyDescent="0.25">
      <c r="A3264" s="17"/>
      <c r="B3264" s="17"/>
      <c r="C3264" s="35"/>
      <c r="D3264" s="17"/>
      <c r="E3264" s="17"/>
      <c r="F3264" s="17"/>
      <c r="G3264" s="62">
        <f t="shared" si="639"/>
        <v>0</v>
      </c>
      <c r="H3264" s="17"/>
      <c r="I3264" s="17"/>
      <c r="J3264" s="17"/>
      <c r="K3264" s="17"/>
      <c r="L3264" s="17"/>
      <c r="M3264" s="17"/>
      <c r="N3264" s="17"/>
      <c r="O3264" s="17"/>
      <c r="P3264" s="115"/>
      <c r="Q3264" s="62">
        <f>IF(C3264&gt;A_Stammdaten!$B$12,0,SUM(G3264,H3264,J3264,K3264,M3264,N3264)-SUM(I3264,L3264,O3264,P3264))</f>
        <v>0</v>
      </c>
      <c r="R3264" s="17"/>
      <c r="S3264" s="17"/>
      <c r="T3264" s="17"/>
      <c r="U3264" s="62">
        <f t="shared" si="631"/>
        <v>0</v>
      </c>
      <c r="V3264" s="63">
        <f>IF(ISBLANK($B3264),0,VLOOKUP($B3264,Listen!$A$2:$C$45,2,FALSE))</f>
        <v>0</v>
      </c>
      <c r="W3264" s="63">
        <f>IF(ISBLANK($B3264),0,VLOOKUP($B3264,Listen!$A$2:$C$45,3,FALSE))</f>
        <v>0</v>
      </c>
      <c r="X3264" s="49">
        <f t="shared" si="642"/>
        <v>0</v>
      </c>
      <c r="Y3264" s="49">
        <f t="shared" si="641"/>
        <v>0</v>
      </c>
      <c r="Z3264" s="49">
        <f t="shared" si="641"/>
        <v>0</v>
      </c>
      <c r="AA3264" s="49">
        <f t="shared" si="641"/>
        <v>0</v>
      </c>
      <c r="AB3264" s="49">
        <f t="shared" si="641"/>
        <v>0</v>
      </c>
      <c r="AC3264" s="49">
        <f t="shared" si="641"/>
        <v>0</v>
      </c>
      <c r="AD3264" s="49">
        <f t="shared" si="641"/>
        <v>0</v>
      </c>
      <c r="AE3264" s="51">
        <f t="shared" si="640"/>
        <v>0</v>
      </c>
      <c r="AF3264" s="51">
        <f>IF(C3264=A_Stammdaten!$B$12,D_SAV!$U3264-D_SAV!$AG3264,HLOOKUP(A_Stammdaten!$B$12-1,$AH$4:$AN$4004,ROW(C3264)-3,FALSE)-$AG3264)</f>
        <v>0</v>
      </c>
      <c r="AG3264" s="51">
        <f>HLOOKUP(A_Stammdaten!$B$12,$AH$4:$AN$4004,ROW(C3264)-3,FALSE)</f>
        <v>0</v>
      </c>
      <c r="AH3264" s="51">
        <f t="shared" si="632"/>
        <v>0</v>
      </c>
      <c r="AI3264" s="51">
        <f t="shared" si="633"/>
        <v>0</v>
      </c>
      <c r="AJ3264" s="51">
        <f t="shared" si="634"/>
        <v>0</v>
      </c>
      <c r="AK3264" s="51">
        <f t="shared" si="635"/>
        <v>0</v>
      </c>
      <c r="AL3264" s="51">
        <f t="shared" si="636"/>
        <v>0</v>
      </c>
      <c r="AM3264" s="51">
        <f t="shared" si="637"/>
        <v>0</v>
      </c>
      <c r="AN3264" s="51">
        <f t="shared" si="638"/>
        <v>0</v>
      </c>
    </row>
    <row r="3265" spans="1:40" x14ac:dyDescent="0.25">
      <c r="A3265" s="17"/>
      <c r="B3265" s="17"/>
      <c r="C3265" s="35"/>
      <c r="D3265" s="17"/>
      <c r="E3265" s="17"/>
      <c r="F3265" s="17"/>
      <c r="G3265" s="62">
        <f t="shared" si="639"/>
        <v>0</v>
      </c>
      <c r="H3265" s="17"/>
      <c r="I3265" s="17"/>
      <c r="J3265" s="17"/>
      <c r="K3265" s="17"/>
      <c r="L3265" s="17"/>
      <c r="M3265" s="17"/>
      <c r="N3265" s="17"/>
      <c r="O3265" s="17"/>
      <c r="P3265" s="115"/>
      <c r="Q3265" s="62">
        <f>IF(C3265&gt;A_Stammdaten!$B$12,0,SUM(G3265,H3265,J3265,K3265,M3265,N3265)-SUM(I3265,L3265,O3265,P3265))</f>
        <v>0</v>
      </c>
      <c r="R3265" s="17"/>
      <c r="S3265" s="17"/>
      <c r="T3265" s="17"/>
      <c r="U3265" s="62">
        <f t="shared" si="631"/>
        <v>0</v>
      </c>
      <c r="V3265" s="63">
        <f>IF(ISBLANK($B3265),0,VLOOKUP($B3265,Listen!$A$2:$C$45,2,FALSE))</f>
        <v>0</v>
      </c>
      <c r="W3265" s="63">
        <f>IF(ISBLANK($B3265),0,VLOOKUP($B3265,Listen!$A$2:$C$45,3,FALSE))</f>
        <v>0</v>
      </c>
      <c r="X3265" s="49">
        <f t="shared" si="642"/>
        <v>0</v>
      </c>
      <c r="Y3265" s="49">
        <f t="shared" si="641"/>
        <v>0</v>
      </c>
      <c r="Z3265" s="49">
        <f t="shared" si="641"/>
        <v>0</v>
      </c>
      <c r="AA3265" s="49">
        <f t="shared" si="641"/>
        <v>0</v>
      </c>
      <c r="AB3265" s="49">
        <f t="shared" si="641"/>
        <v>0</v>
      </c>
      <c r="AC3265" s="49">
        <f t="shared" si="641"/>
        <v>0</v>
      </c>
      <c r="AD3265" s="49">
        <f t="shared" si="641"/>
        <v>0</v>
      </c>
      <c r="AE3265" s="51">
        <f t="shared" si="640"/>
        <v>0</v>
      </c>
      <c r="AF3265" s="51">
        <f>IF(C3265=A_Stammdaten!$B$12,D_SAV!$U3265-D_SAV!$AG3265,HLOOKUP(A_Stammdaten!$B$12-1,$AH$4:$AN$4004,ROW(C3265)-3,FALSE)-$AG3265)</f>
        <v>0</v>
      </c>
      <c r="AG3265" s="51">
        <f>HLOOKUP(A_Stammdaten!$B$12,$AH$4:$AN$4004,ROW(C3265)-3,FALSE)</f>
        <v>0</v>
      </c>
      <c r="AH3265" s="51">
        <f t="shared" si="632"/>
        <v>0</v>
      </c>
      <c r="AI3265" s="51">
        <f t="shared" si="633"/>
        <v>0</v>
      </c>
      <c r="AJ3265" s="51">
        <f t="shared" si="634"/>
        <v>0</v>
      </c>
      <c r="AK3265" s="51">
        <f t="shared" si="635"/>
        <v>0</v>
      </c>
      <c r="AL3265" s="51">
        <f t="shared" si="636"/>
        <v>0</v>
      </c>
      <c r="AM3265" s="51">
        <f t="shared" si="637"/>
        <v>0</v>
      </c>
      <c r="AN3265" s="51">
        <f t="shared" si="638"/>
        <v>0</v>
      </c>
    </row>
    <row r="3266" spans="1:40" x14ac:dyDescent="0.25">
      <c r="A3266" s="17"/>
      <c r="B3266" s="17"/>
      <c r="C3266" s="35"/>
      <c r="D3266" s="17"/>
      <c r="E3266" s="17"/>
      <c r="F3266" s="17"/>
      <c r="G3266" s="62">
        <f t="shared" si="639"/>
        <v>0</v>
      </c>
      <c r="H3266" s="17"/>
      <c r="I3266" s="17"/>
      <c r="J3266" s="17"/>
      <c r="K3266" s="17"/>
      <c r="L3266" s="17"/>
      <c r="M3266" s="17"/>
      <c r="N3266" s="17"/>
      <c r="O3266" s="17"/>
      <c r="P3266" s="115"/>
      <c r="Q3266" s="62">
        <f>IF(C3266&gt;A_Stammdaten!$B$12,0,SUM(G3266,H3266,J3266,K3266,M3266,N3266)-SUM(I3266,L3266,O3266,P3266))</f>
        <v>0</v>
      </c>
      <c r="R3266" s="17"/>
      <c r="S3266" s="17"/>
      <c r="T3266" s="17"/>
      <c r="U3266" s="62">
        <f t="shared" si="631"/>
        <v>0</v>
      </c>
      <c r="V3266" s="63">
        <f>IF(ISBLANK($B3266),0,VLOOKUP($B3266,Listen!$A$2:$C$45,2,FALSE))</f>
        <v>0</v>
      </c>
      <c r="W3266" s="63">
        <f>IF(ISBLANK($B3266),0,VLOOKUP($B3266,Listen!$A$2:$C$45,3,FALSE))</f>
        <v>0</v>
      </c>
      <c r="X3266" s="49">
        <f t="shared" si="642"/>
        <v>0</v>
      </c>
      <c r="Y3266" s="49">
        <f t="shared" si="641"/>
        <v>0</v>
      </c>
      <c r="Z3266" s="49">
        <f t="shared" si="641"/>
        <v>0</v>
      </c>
      <c r="AA3266" s="49">
        <f t="shared" si="641"/>
        <v>0</v>
      </c>
      <c r="AB3266" s="49">
        <f t="shared" si="641"/>
        <v>0</v>
      </c>
      <c r="AC3266" s="49">
        <f t="shared" si="641"/>
        <v>0</v>
      </c>
      <c r="AD3266" s="49">
        <f t="shared" si="641"/>
        <v>0</v>
      </c>
      <c r="AE3266" s="51">
        <f t="shared" si="640"/>
        <v>0</v>
      </c>
      <c r="AF3266" s="51">
        <f>IF(C3266=A_Stammdaten!$B$12,D_SAV!$U3266-D_SAV!$AG3266,HLOOKUP(A_Stammdaten!$B$12-1,$AH$4:$AN$4004,ROW(C3266)-3,FALSE)-$AG3266)</f>
        <v>0</v>
      </c>
      <c r="AG3266" s="51">
        <f>HLOOKUP(A_Stammdaten!$B$12,$AH$4:$AN$4004,ROW(C3266)-3,FALSE)</f>
        <v>0</v>
      </c>
      <c r="AH3266" s="51">
        <f t="shared" si="632"/>
        <v>0</v>
      </c>
      <c r="AI3266" s="51">
        <f t="shared" si="633"/>
        <v>0</v>
      </c>
      <c r="AJ3266" s="51">
        <f t="shared" si="634"/>
        <v>0</v>
      </c>
      <c r="AK3266" s="51">
        <f t="shared" si="635"/>
        <v>0</v>
      </c>
      <c r="AL3266" s="51">
        <f t="shared" si="636"/>
        <v>0</v>
      </c>
      <c r="AM3266" s="51">
        <f t="shared" si="637"/>
        <v>0</v>
      </c>
      <c r="AN3266" s="51">
        <f t="shared" si="638"/>
        <v>0</v>
      </c>
    </row>
    <row r="3267" spans="1:40" x14ac:dyDescent="0.25">
      <c r="A3267" s="17"/>
      <c r="B3267" s="17"/>
      <c r="C3267" s="35"/>
      <c r="D3267" s="17"/>
      <c r="E3267" s="17"/>
      <c r="F3267" s="17"/>
      <c r="G3267" s="62">
        <f t="shared" si="639"/>
        <v>0</v>
      </c>
      <c r="H3267" s="17"/>
      <c r="I3267" s="17"/>
      <c r="J3267" s="17"/>
      <c r="K3267" s="17"/>
      <c r="L3267" s="17"/>
      <c r="M3267" s="17"/>
      <c r="N3267" s="17"/>
      <c r="O3267" s="17"/>
      <c r="P3267" s="115"/>
      <c r="Q3267" s="62">
        <f>IF(C3267&gt;A_Stammdaten!$B$12,0,SUM(G3267,H3267,J3267,K3267,M3267,N3267)-SUM(I3267,L3267,O3267,P3267))</f>
        <v>0</v>
      </c>
      <c r="R3267" s="17"/>
      <c r="S3267" s="17"/>
      <c r="T3267" s="17"/>
      <c r="U3267" s="62">
        <f t="shared" si="631"/>
        <v>0</v>
      </c>
      <c r="V3267" s="63">
        <f>IF(ISBLANK($B3267),0,VLOOKUP($B3267,Listen!$A$2:$C$45,2,FALSE))</f>
        <v>0</v>
      </c>
      <c r="W3267" s="63">
        <f>IF(ISBLANK($B3267),0,VLOOKUP($B3267,Listen!$A$2:$C$45,3,FALSE))</f>
        <v>0</v>
      </c>
      <c r="X3267" s="49">
        <f t="shared" si="642"/>
        <v>0</v>
      </c>
      <c r="Y3267" s="49">
        <f t="shared" si="641"/>
        <v>0</v>
      </c>
      <c r="Z3267" s="49">
        <f t="shared" si="641"/>
        <v>0</v>
      </c>
      <c r="AA3267" s="49">
        <f t="shared" si="641"/>
        <v>0</v>
      </c>
      <c r="AB3267" s="49">
        <f t="shared" si="641"/>
        <v>0</v>
      </c>
      <c r="AC3267" s="49">
        <f t="shared" si="641"/>
        <v>0</v>
      </c>
      <c r="AD3267" s="49">
        <f t="shared" si="641"/>
        <v>0</v>
      </c>
      <c r="AE3267" s="51">
        <f t="shared" si="640"/>
        <v>0</v>
      </c>
      <c r="AF3267" s="51">
        <f>IF(C3267=A_Stammdaten!$B$12,D_SAV!$U3267-D_SAV!$AG3267,HLOOKUP(A_Stammdaten!$B$12-1,$AH$4:$AN$4004,ROW(C3267)-3,FALSE)-$AG3267)</f>
        <v>0</v>
      </c>
      <c r="AG3267" s="51">
        <f>HLOOKUP(A_Stammdaten!$B$12,$AH$4:$AN$4004,ROW(C3267)-3,FALSE)</f>
        <v>0</v>
      </c>
      <c r="AH3267" s="51">
        <f t="shared" si="632"/>
        <v>0</v>
      </c>
      <c r="AI3267" s="51">
        <f t="shared" si="633"/>
        <v>0</v>
      </c>
      <c r="AJ3267" s="51">
        <f t="shared" si="634"/>
        <v>0</v>
      </c>
      <c r="AK3267" s="51">
        <f t="shared" si="635"/>
        <v>0</v>
      </c>
      <c r="AL3267" s="51">
        <f t="shared" si="636"/>
        <v>0</v>
      </c>
      <c r="AM3267" s="51">
        <f t="shared" si="637"/>
        <v>0</v>
      </c>
      <c r="AN3267" s="51">
        <f t="shared" si="638"/>
        <v>0</v>
      </c>
    </row>
    <row r="3268" spans="1:40" x14ac:dyDescent="0.25">
      <c r="A3268" s="17"/>
      <c r="B3268" s="17"/>
      <c r="C3268" s="35"/>
      <c r="D3268" s="17"/>
      <c r="E3268" s="17"/>
      <c r="F3268" s="17"/>
      <c r="G3268" s="62">
        <f t="shared" si="639"/>
        <v>0</v>
      </c>
      <c r="H3268" s="17"/>
      <c r="I3268" s="17"/>
      <c r="J3268" s="17"/>
      <c r="K3268" s="17"/>
      <c r="L3268" s="17"/>
      <c r="M3268" s="17"/>
      <c r="N3268" s="17"/>
      <c r="O3268" s="17"/>
      <c r="P3268" s="115"/>
      <c r="Q3268" s="62">
        <f>IF(C3268&gt;A_Stammdaten!$B$12,0,SUM(G3268,H3268,J3268,K3268,M3268,N3268)-SUM(I3268,L3268,O3268,P3268))</f>
        <v>0</v>
      </c>
      <c r="R3268" s="17"/>
      <c r="S3268" s="17"/>
      <c r="T3268" s="17"/>
      <c r="U3268" s="62">
        <f t="shared" si="631"/>
        <v>0</v>
      </c>
      <c r="V3268" s="63">
        <f>IF(ISBLANK($B3268),0,VLOOKUP($B3268,Listen!$A$2:$C$45,2,FALSE))</f>
        <v>0</v>
      </c>
      <c r="W3268" s="63">
        <f>IF(ISBLANK($B3268),0,VLOOKUP($B3268,Listen!$A$2:$C$45,3,FALSE))</f>
        <v>0</v>
      </c>
      <c r="X3268" s="49">
        <f t="shared" si="642"/>
        <v>0</v>
      </c>
      <c r="Y3268" s="49">
        <f t="shared" si="641"/>
        <v>0</v>
      </c>
      <c r="Z3268" s="49">
        <f t="shared" si="641"/>
        <v>0</v>
      </c>
      <c r="AA3268" s="49">
        <f t="shared" si="641"/>
        <v>0</v>
      </c>
      <c r="AB3268" s="49">
        <f t="shared" si="641"/>
        <v>0</v>
      </c>
      <c r="AC3268" s="49">
        <f t="shared" si="641"/>
        <v>0</v>
      </c>
      <c r="AD3268" s="49">
        <f t="shared" si="641"/>
        <v>0</v>
      </c>
      <c r="AE3268" s="51">
        <f t="shared" si="640"/>
        <v>0</v>
      </c>
      <c r="AF3268" s="51">
        <f>IF(C3268=A_Stammdaten!$B$12,D_SAV!$U3268-D_SAV!$AG3268,HLOOKUP(A_Stammdaten!$B$12-1,$AH$4:$AN$4004,ROW(C3268)-3,FALSE)-$AG3268)</f>
        <v>0</v>
      </c>
      <c r="AG3268" s="51">
        <f>HLOOKUP(A_Stammdaten!$B$12,$AH$4:$AN$4004,ROW(C3268)-3,FALSE)</f>
        <v>0</v>
      </c>
      <c r="AH3268" s="51">
        <f t="shared" si="632"/>
        <v>0</v>
      </c>
      <c r="AI3268" s="51">
        <f t="shared" si="633"/>
        <v>0</v>
      </c>
      <c r="AJ3268" s="51">
        <f t="shared" si="634"/>
        <v>0</v>
      </c>
      <c r="AK3268" s="51">
        <f t="shared" si="635"/>
        <v>0</v>
      </c>
      <c r="AL3268" s="51">
        <f t="shared" si="636"/>
        <v>0</v>
      </c>
      <c r="AM3268" s="51">
        <f t="shared" si="637"/>
        <v>0</v>
      </c>
      <c r="AN3268" s="51">
        <f t="shared" si="638"/>
        <v>0</v>
      </c>
    </row>
    <row r="3269" spans="1:40" x14ac:dyDescent="0.25">
      <c r="A3269" s="17"/>
      <c r="B3269" s="17"/>
      <c r="C3269" s="35"/>
      <c r="D3269" s="17"/>
      <c r="E3269" s="17"/>
      <c r="F3269" s="17"/>
      <c r="G3269" s="62">
        <f t="shared" si="639"/>
        <v>0</v>
      </c>
      <c r="H3269" s="17"/>
      <c r="I3269" s="17"/>
      <c r="J3269" s="17"/>
      <c r="K3269" s="17"/>
      <c r="L3269" s="17"/>
      <c r="M3269" s="17"/>
      <c r="N3269" s="17"/>
      <c r="O3269" s="17"/>
      <c r="P3269" s="115"/>
      <c r="Q3269" s="62">
        <f>IF(C3269&gt;A_Stammdaten!$B$12,0,SUM(G3269,H3269,J3269,K3269,M3269,N3269)-SUM(I3269,L3269,O3269,P3269))</f>
        <v>0</v>
      </c>
      <c r="R3269" s="17"/>
      <c r="S3269" s="17"/>
      <c r="T3269" s="17"/>
      <c r="U3269" s="62">
        <f t="shared" ref="U3269:U3332" si="643">Q3269-SUM(R3269:T3269)</f>
        <v>0</v>
      </c>
      <c r="V3269" s="63">
        <f>IF(ISBLANK($B3269),0,VLOOKUP($B3269,Listen!$A$2:$C$45,2,FALSE))</f>
        <v>0</v>
      </c>
      <c r="W3269" s="63">
        <f>IF(ISBLANK($B3269),0,VLOOKUP($B3269,Listen!$A$2:$C$45,3,FALSE))</f>
        <v>0</v>
      </c>
      <c r="X3269" s="49">
        <f t="shared" si="642"/>
        <v>0</v>
      </c>
      <c r="Y3269" s="49">
        <f t="shared" si="641"/>
        <v>0</v>
      </c>
      <c r="Z3269" s="49">
        <f t="shared" si="641"/>
        <v>0</v>
      </c>
      <c r="AA3269" s="49">
        <f t="shared" si="641"/>
        <v>0</v>
      </c>
      <c r="AB3269" s="49">
        <f t="shared" si="641"/>
        <v>0</v>
      </c>
      <c r="AC3269" s="49">
        <f t="shared" si="641"/>
        <v>0</v>
      </c>
      <c r="AD3269" s="49">
        <f t="shared" si="641"/>
        <v>0</v>
      </c>
      <c r="AE3269" s="51">
        <f t="shared" si="640"/>
        <v>0</v>
      </c>
      <c r="AF3269" s="51">
        <f>IF(C3269=A_Stammdaten!$B$12,D_SAV!$U3269-D_SAV!$AG3269,HLOOKUP(A_Stammdaten!$B$12-1,$AH$4:$AN$4004,ROW(C3269)-3,FALSE)-$AG3269)</f>
        <v>0</v>
      </c>
      <c r="AG3269" s="51">
        <f>HLOOKUP(A_Stammdaten!$B$12,$AH$4:$AN$4004,ROW(C3269)-3,FALSE)</f>
        <v>0</v>
      </c>
      <c r="AH3269" s="51">
        <f t="shared" ref="AH3269:AH3332" si="644">IF(OR($C3269=0,$U3269=0),0,IF($C3269&lt;=AH$4,$U3269-$U3269/X3269*(AH$4-$C3269+1),0))</f>
        <v>0</v>
      </c>
      <c r="AI3269" s="51">
        <f t="shared" ref="AI3269:AI3332" si="645">IF(OR($C3269=0,$U3269=0,Y3269-(AI$4-$C3269)=0),0,IF($C3269&lt;AI$4,AH3269-AH3269/(Y3269-(AI$4-$C3269)),IF($C3269=AI$4,$U3269-$U3269/Y3269,0)))</f>
        <v>0</v>
      </c>
      <c r="AJ3269" s="51">
        <f t="shared" ref="AJ3269:AJ3332" si="646">IF(OR($C3269=0,$U3269=0,Z3269-(AJ$4-$C3269)=0),0,IF($C3269&lt;AJ$4,AI3269-AI3269/(Z3269-(AJ$4-$C3269)),IF($C3269=AJ$4,$U3269-$U3269/Z3269,0)))</f>
        <v>0</v>
      </c>
      <c r="AK3269" s="51">
        <f t="shared" ref="AK3269:AK3332" si="647">IF(OR($C3269=0,$U3269=0,AA3269-(AK$4-$C3269)=0),0,IF($C3269&lt;AK$4,AJ3269-AJ3269/(AA3269-(AK$4-$C3269)),IF($C3269=AK$4,$U3269-$U3269/AA3269,0)))</f>
        <v>0</v>
      </c>
      <c r="AL3269" s="51">
        <f t="shared" ref="AL3269:AL3332" si="648">IF(OR($C3269=0,$U3269=0,AB3269-(AL$4-$C3269)=0),0,IF($C3269&lt;AL$4,AK3269-AK3269/(AB3269-(AL$4-$C3269)),IF($C3269=AL$4,$U3269-$U3269/AB3269,0)))</f>
        <v>0</v>
      </c>
      <c r="AM3269" s="51">
        <f t="shared" ref="AM3269:AM3332" si="649">IF(OR($C3269=0,$U3269=0,AC3269-(AM$4-$C3269)=0),0,IF($C3269&lt;AM$4,AL3269-AL3269/(AC3269-(AM$4-$C3269)),IF($C3269=AM$4,$U3269-$U3269/AC3269,0)))</f>
        <v>0</v>
      </c>
      <c r="AN3269" s="51">
        <f t="shared" ref="AN3269:AN3332" si="650">IF(OR($C3269=0,$U3269=0,AD3269-(AN$4-$C3269)=0),0,IF($C3269&lt;AN$4,AM3269-AM3269/(AD3269-(AN$4-$C3269)),IF($C3269=AN$4,$U3269-$U3269/AD3269,0)))</f>
        <v>0</v>
      </c>
    </row>
    <row r="3270" spans="1:40" x14ac:dyDescent="0.25">
      <c r="A3270" s="17"/>
      <c r="B3270" s="17"/>
      <c r="C3270" s="35"/>
      <c r="D3270" s="17"/>
      <c r="E3270" s="17"/>
      <c r="F3270" s="17"/>
      <c r="G3270" s="62">
        <f t="shared" ref="G3270:G3333" si="651">D3270*E3270/100</f>
        <v>0</v>
      </c>
      <c r="H3270" s="17"/>
      <c r="I3270" s="17"/>
      <c r="J3270" s="17"/>
      <c r="K3270" s="17"/>
      <c r="L3270" s="17"/>
      <c r="M3270" s="17"/>
      <c r="N3270" s="17"/>
      <c r="O3270" s="17"/>
      <c r="P3270" s="115"/>
      <c r="Q3270" s="62">
        <f>IF(C3270&gt;A_Stammdaten!$B$12,0,SUM(G3270,H3270,J3270,K3270,M3270,N3270)-SUM(I3270,L3270,O3270,P3270))</f>
        <v>0</v>
      </c>
      <c r="R3270" s="17"/>
      <c r="S3270" s="17"/>
      <c r="T3270" s="17"/>
      <c r="U3270" s="62">
        <f t="shared" si="643"/>
        <v>0</v>
      </c>
      <c r="V3270" s="63">
        <f>IF(ISBLANK($B3270),0,VLOOKUP($B3270,Listen!$A$2:$C$45,2,FALSE))</f>
        <v>0</v>
      </c>
      <c r="W3270" s="63">
        <f>IF(ISBLANK($B3270),0,VLOOKUP($B3270,Listen!$A$2:$C$45,3,FALSE))</f>
        <v>0</v>
      </c>
      <c r="X3270" s="49">
        <f t="shared" si="642"/>
        <v>0</v>
      </c>
      <c r="Y3270" s="49">
        <f t="shared" si="641"/>
        <v>0</v>
      </c>
      <c r="Z3270" s="49">
        <f t="shared" si="641"/>
        <v>0</v>
      </c>
      <c r="AA3270" s="49">
        <f t="shared" si="641"/>
        <v>0</v>
      </c>
      <c r="AB3270" s="49">
        <f t="shared" si="641"/>
        <v>0</v>
      </c>
      <c r="AC3270" s="49">
        <f t="shared" si="641"/>
        <v>0</v>
      </c>
      <c r="AD3270" s="49">
        <f t="shared" si="641"/>
        <v>0</v>
      </c>
      <c r="AE3270" s="51">
        <f t="shared" si="640"/>
        <v>0</v>
      </c>
      <c r="AF3270" s="51">
        <f>IF(C3270=A_Stammdaten!$B$12,D_SAV!$U3270-D_SAV!$AG3270,HLOOKUP(A_Stammdaten!$B$12-1,$AH$4:$AN$4004,ROW(C3270)-3,FALSE)-$AG3270)</f>
        <v>0</v>
      </c>
      <c r="AG3270" s="51">
        <f>HLOOKUP(A_Stammdaten!$B$12,$AH$4:$AN$4004,ROW(C3270)-3,FALSE)</f>
        <v>0</v>
      </c>
      <c r="AH3270" s="51">
        <f t="shared" si="644"/>
        <v>0</v>
      </c>
      <c r="AI3270" s="51">
        <f t="shared" si="645"/>
        <v>0</v>
      </c>
      <c r="AJ3270" s="51">
        <f t="shared" si="646"/>
        <v>0</v>
      </c>
      <c r="AK3270" s="51">
        <f t="shared" si="647"/>
        <v>0</v>
      </c>
      <c r="AL3270" s="51">
        <f t="shared" si="648"/>
        <v>0</v>
      </c>
      <c r="AM3270" s="51">
        <f t="shared" si="649"/>
        <v>0</v>
      </c>
      <c r="AN3270" s="51">
        <f t="shared" si="650"/>
        <v>0</v>
      </c>
    </row>
    <row r="3271" spans="1:40" x14ac:dyDescent="0.25">
      <c r="A3271" s="17"/>
      <c r="B3271" s="17"/>
      <c r="C3271" s="35"/>
      <c r="D3271" s="17"/>
      <c r="E3271" s="17"/>
      <c r="F3271" s="17"/>
      <c r="G3271" s="62">
        <f t="shared" si="651"/>
        <v>0</v>
      </c>
      <c r="H3271" s="17"/>
      <c r="I3271" s="17"/>
      <c r="J3271" s="17"/>
      <c r="K3271" s="17"/>
      <c r="L3271" s="17"/>
      <c r="M3271" s="17"/>
      <c r="N3271" s="17"/>
      <c r="O3271" s="17"/>
      <c r="P3271" s="115"/>
      <c r="Q3271" s="62">
        <f>IF(C3271&gt;A_Stammdaten!$B$12,0,SUM(G3271,H3271,J3271,K3271,M3271,N3271)-SUM(I3271,L3271,O3271,P3271))</f>
        <v>0</v>
      </c>
      <c r="R3271" s="17"/>
      <c r="S3271" s="17"/>
      <c r="T3271" s="17"/>
      <c r="U3271" s="62">
        <f t="shared" si="643"/>
        <v>0</v>
      </c>
      <c r="V3271" s="63">
        <f>IF(ISBLANK($B3271),0,VLOOKUP($B3271,Listen!$A$2:$C$45,2,FALSE))</f>
        <v>0</v>
      </c>
      <c r="W3271" s="63">
        <f>IF(ISBLANK($B3271),0,VLOOKUP($B3271,Listen!$A$2:$C$45,3,FALSE))</f>
        <v>0</v>
      </c>
      <c r="X3271" s="49">
        <f t="shared" si="642"/>
        <v>0</v>
      </c>
      <c r="Y3271" s="49">
        <f t="shared" si="641"/>
        <v>0</v>
      </c>
      <c r="Z3271" s="49">
        <f t="shared" si="641"/>
        <v>0</v>
      </c>
      <c r="AA3271" s="49">
        <f t="shared" si="641"/>
        <v>0</v>
      </c>
      <c r="AB3271" s="49">
        <f t="shared" si="641"/>
        <v>0</v>
      </c>
      <c r="AC3271" s="49">
        <f t="shared" si="641"/>
        <v>0</v>
      </c>
      <c r="AD3271" s="49">
        <f t="shared" si="641"/>
        <v>0</v>
      </c>
      <c r="AE3271" s="51">
        <f t="shared" si="640"/>
        <v>0</v>
      </c>
      <c r="AF3271" s="51">
        <f>IF(C3271=A_Stammdaten!$B$12,D_SAV!$U3271-D_SAV!$AG3271,HLOOKUP(A_Stammdaten!$B$12-1,$AH$4:$AN$4004,ROW(C3271)-3,FALSE)-$AG3271)</f>
        <v>0</v>
      </c>
      <c r="AG3271" s="51">
        <f>HLOOKUP(A_Stammdaten!$B$12,$AH$4:$AN$4004,ROW(C3271)-3,FALSE)</f>
        <v>0</v>
      </c>
      <c r="AH3271" s="51">
        <f t="shared" si="644"/>
        <v>0</v>
      </c>
      <c r="AI3271" s="51">
        <f t="shared" si="645"/>
        <v>0</v>
      </c>
      <c r="AJ3271" s="51">
        <f t="shared" si="646"/>
        <v>0</v>
      </c>
      <c r="AK3271" s="51">
        <f t="shared" si="647"/>
        <v>0</v>
      </c>
      <c r="AL3271" s="51">
        <f t="shared" si="648"/>
        <v>0</v>
      </c>
      <c r="AM3271" s="51">
        <f t="shared" si="649"/>
        <v>0</v>
      </c>
      <c r="AN3271" s="51">
        <f t="shared" si="650"/>
        <v>0</v>
      </c>
    </row>
    <row r="3272" spans="1:40" x14ac:dyDescent="0.25">
      <c r="A3272" s="17"/>
      <c r="B3272" s="17"/>
      <c r="C3272" s="35"/>
      <c r="D3272" s="17"/>
      <c r="E3272" s="17"/>
      <c r="F3272" s="17"/>
      <c r="G3272" s="62">
        <f t="shared" si="651"/>
        <v>0</v>
      </c>
      <c r="H3272" s="17"/>
      <c r="I3272" s="17"/>
      <c r="J3272" s="17"/>
      <c r="K3272" s="17"/>
      <c r="L3272" s="17"/>
      <c r="M3272" s="17"/>
      <c r="N3272" s="17"/>
      <c r="O3272" s="17"/>
      <c r="P3272" s="115"/>
      <c r="Q3272" s="62">
        <f>IF(C3272&gt;A_Stammdaten!$B$12,0,SUM(G3272,H3272,J3272,K3272,M3272,N3272)-SUM(I3272,L3272,O3272,P3272))</f>
        <v>0</v>
      </c>
      <c r="R3272" s="17"/>
      <c r="S3272" s="17"/>
      <c r="T3272" s="17"/>
      <c r="U3272" s="62">
        <f t="shared" si="643"/>
        <v>0</v>
      </c>
      <c r="V3272" s="63">
        <f>IF(ISBLANK($B3272),0,VLOOKUP($B3272,Listen!$A$2:$C$45,2,FALSE))</f>
        <v>0</v>
      </c>
      <c r="W3272" s="63">
        <f>IF(ISBLANK($B3272),0,VLOOKUP($B3272,Listen!$A$2:$C$45,3,FALSE))</f>
        <v>0</v>
      </c>
      <c r="X3272" s="49">
        <f t="shared" si="642"/>
        <v>0</v>
      </c>
      <c r="Y3272" s="49">
        <f t="shared" si="641"/>
        <v>0</v>
      </c>
      <c r="Z3272" s="49">
        <f t="shared" si="641"/>
        <v>0</v>
      </c>
      <c r="AA3272" s="49">
        <f t="shared" si="641"/>
        <v>0</v>
      </c>
      <c r="AB3272" s="49">
        <f t="shared" si="641"/>
        <v>0</v>
      </c>
      <c r="AC3272" s="49">
        <f t="shared" si="641"/>
        <v>0</v>
      </c>
      <c r="AD3272" s="49">
        <f t="shared" si="641"/>
        <v>0</v>
      </c>
      <c r="AE3272" s="51">
        <f t="shared" si="640"/>
        <v>0</v>
      </c>
      <c r="AF3272" s="51">
        <f>IF(C3272=A_Stammdaten!$B$12,D_SAV!$U3272-D_SAV!$AG3272,HLOOKUP(A_Stammdaten!$B$12-1,$AH$4:$AN$4004,ROW(C3272)-3,FALSE)-$AG3272)</f>
        <v>0</v>
      </c>
      <c r="AG3272" s="51">
        <f>HLOOKUP(A_Stammdaten!$B$12,$AH$4:$AN$4004,ROW(C3272)-3,FALSE)</f>
        <v>0</v>
      </c>
      <c r="AH3272" s="51">
        <f t="shared" si="644"/>
        <v>0</v>
      </c>
      <c r="AI3272" s="51">
        <f t="shared" si="645"/>
        <v>0</v>
      </c>
      <c r="AJ3272" s="51">
        <f t="shared" si="646"/>
        <v>0</v>
      </c>
      <c r="AK3272" s="51">
        <f t="shared" si="647"/>
        <v>0</v>
      </c>
      <c r="AL3272" s="51">
        <f t="shared" si="648"/>
        <v>0</v>
      </c>
      <c r="AM3272" s="51">
        <f t="shared" si="649"/>
        <v>0</v>
      </c>
      <c r="AN3272" s="51">
        <f t="shared" si="650"/>
        <v>0</v>
      </c>
    </row>
    <row r="3273" spans="1:40" x14ac:dyDescent="0.25">
      <c r="A3273" s="17"/>
      <c r="B3273" s="17"/>
      <c r="C3273" s="35"/>
      <c r="D3273" s="17"/>
      <c r="E3273" s="17"/>
      <c r="F3273" s="17"/>
      <c r="G3273" s="62">
        <f t="shared" si="651"/>
        <v>0</v>
      </c>
      <c r="H3273" s="17"/>
      <c r="I3273" s="17"/>
      <c r="J3273" s="17"/>
      <c r="K3273" s="17"/>
      <c r="L3273" s="17"/>
      <c r="M3273" s="17"/>
      <c r="N3273" s="17"/>
      <c r="O3273" s="17"/>
      <c r="P3273" s="115"/>
      <c r="Q3273" s="62">
        <f>IF(C3273&gt;A_Stammdaten!$B$12,0,SUM(G3273,H3273,J3273,K3273,M3273,N3273)-SUM(I3273,L3273,O3273,P3273))</f>
        <v>0</v>
      </c>
      <c r="R3273" s="17"/>
      <c r="S3273" s="17"/>
      <c r="T3273" s="17"/>
      <c r="U3273" s="62">
        <f t="shared" si="643"/>
        <v>0</v>
      </c>
      <c r="V3273" s="63">
        <f>IF(ISBLANK($B3273),0,VLOOKUP($B3273,Listen!$A$2:$C$45,2,FALSE))</f>
        <v>0</v>
      </c>
      <c r="W3273" s="63">
        <f>IF(ISBLANK($B3273),0,VLOOKUP($B3273,Listen!$A$2:$C$45,3,FALSE))</f>
        <v>0</v>
      </c>
      <c r="X3273" s="49">
        <f t="shared" si="642"/>
        <v>0</v>
      </c>
      <c r="Y3273" s="49">
        <f t="shared" si="641"/>
        <v>0</v>
      </c>
      <c r="Z3273" s="49">
        <f t="shared" si="641"/>
        <v>0</v>
      </c>
      <c r="AA3273" s="49">
        <f t="shared" si="641"/>
        <v>0</v>
      </c>
      <c r="AB3273" s="49">
        <f t="shared" si="641"/>
        <v>0</v>
      </c>
      <c r="AC3273" s="49">
        <f t="shared" si="641"/>
        <v>0</v>
      </c>
      <c r="AD3273" s="49">
        <f t="shared" si="641"/>
        <v>0</v>
      </c>
      <c r="AE3273" s="51">
        <f t="shared" si="640"/>
        <v>0</v>
      </c>
      <c r="AF3273" s="51">
        <f>IF(C3273=A_Stammdaten!$B$12,D_SAV!$U3273-D_SAV!$AG3273,HLOOKUP(A_Stammdaten!$B$12-1,$AH$4:$AN$4004,ROW(C3273)-3,FALSE)-$AG3273)</f>
        <v>0</v>
      </c>
      <c r="AG3273" s="51">
        <f>HLOOKUP(A_Stammdaten!$B$12,$AH$4:$AN$4004,ROW(C3273)-3,FALSE)</f>
        <v>0</v>
      </c>
      <c r="AH3273" s="51">
        <f t="shared" si="644"/>
        <v>0</v>
      </c>
      <c r="AI3273" s="51">
        <f t="shared" si="645"/>
        <v>0</v>
      </c>
      <c r="AJ3273" s="51">
        <f t="shared" si="646"/>
        <v>0</v>
      </c>
      <c r="AK3273" s="51">
        <f t="shared" si="647"/>
        <v>0</v>
      </c>
      <c r="AL3273" s="51">
        <f t="shared" si="648"/>
        <v>0</v>
      </c>
      <c r="AM3273" s="51">
        <f t="shared" si="649"/>
        <v>0</v>
      </c>
      <c r="AN3273" s="51">
        <f t="shared" si="650"/>
        <v>0</v>
      </c>
    </row>
    <row r="3274" spans="1:40" x14ac:dyDescent="0.25">
      <c r="A3274" s="17"/>
      <c r="B3274" s="17"/>
      <c r="C3274" s="35"/>
      <c r="D3274" s="17"/>
      <c r="E3274" s="17"/>
      <c r="F3274" s="17"/>
      <c r="G3274" s="62">
        <f t="shared" si="651"/>
        <v>0</v>
      </c>
      <c r="H3274" s="17"/>
      <c r="I3274" s="17"/>
      <c r="J3274" s="17"/>
      <c r="K3274" s="17"/>
      <c r="L3274" s="17"/>
      <c r="M3274" s="17"/>
      <c r="N3274" s="17"/>
      <c r="O3274" s="17"/>
      <c r="P3274" s="115"/>
      <c r="Q3274" s="62">
        <f>IF(C3274&gt;A_Stammdaten!$B$12,0,SUM(G3274,H3274,J3274,K3274,M3274,N3274)-SUM(I3274,L3274,O3274,P3274))</f>
        <v>0</v>
      </c>
      <c r="R3274" s="17"/>
      <c r="S3274" s="17"/>
      <c r="T3274" s="17"/>
      <c r="U3274" s="62">
        <f t="shared" si="643"/>
        <v>0</v>
      </c>
      <c r="V3274" s="63">
        <f>IF(ISBLANK($B3274),0,VLOOKUP($B3274,Listen!$A$2:$C$45,2,FALSE))</f>
        <v>0</v>
      </c>
      <c r="W3274" s="63">
        <f>IF(ISBLANK($B3274),0,VLOOKUP($B3274,Listen!$A$2:$C$45,3,FALSE))</f>
        <v>0</v>
      </c>
      <c r="X3274" s="49">
        <f t="shared" si="642"/>
        <v>0</v>
      </c>
      <c r="Y3274" s="49">
        <f t="shared" si="641"/>
        <v>0</v>
      </c>
      <c r="Z3274" s="49">
        <f t="shared" si="641"/>
        <v>0</v>
      </c>
      <c r="AA3274" s="49">
        <f t="shared" si="641"/>
        <v>0</v>
      </c>
      <c r="AB3274" s="49">
        <f t="shared" si="641"/>
        <v>0</v>
      </c>
      <c r="AC3274" s="49">
        <f t="shared" si="641"/>
        <v>0</v>
      </c>
      <c r="AD3274" s="49">
        <f t="shared" si="641"/>
        <v>0</v>
      </c>
      <c r="AE3274" s="51">
        <f t="shared" si="640"/>
        <v>0</v>
      </c>
      <c r="AF3274" s="51">
        <f>IF(C3274=A_Stammdaten!$B$12,D_SAV!$U3274-D_SAV!$AG3274,HLOOKUP(A_Stammdaten!$B$12-1,$AH$4:$AN$4004,ROW(C3274)-3,FALSE)-$AG3274)</f>
        <v>0</v>
      </c>
      <c r="AG3274" s="51">
        <f>HLOOKUP(A_Stammdaten!$B$12,$AH$4:$AN$4004,ROW(C3274)-3,FALSE)</f>
        <v>0</v>
      </c>
      <c r="AH3274" s="51">
        <f t="shared" si="644"/>
        <v>0</v>
      </c>
      <c r="AI3274" s="51">
        <f t="shared" si="645"/>
        <v>0</v>
      </c>
      <c r="AJ3274" s="51">
        <f t="shared" si="646"/>
        <v>0</v>
      </c>
      <c r="AK3274" s="51">
        <f t="shared" si="647"/>
        <v>0</v>
      </c>
      <c r="AL3274" s="51">
        <f t="shared" si="648"/>
        <v>0</v>
      </c>
      <c r="AM3274" s="51">
        <f t="shared" si="649"/>
        <v>0</v>
      </c>
      <c r="AN3274" s="51">
        <f t="shared" si="650"/>
        <v>0</v>
      </c>
    </row>
    <row r="3275" spans="1:40" x14ac:dyDescent="0.25">
      <c r="A3275" s="17"/>
      <c r="B3275" s="17"/>
      <c r="C3275" s="35"/>
      <c r="D3275" s="17"/>
      <c r="E3275" s="17"/>
      <c r="F3275" s="17"/>
      <c r="G3275" s="62">
        <f t="shared" si="651"/>
        <v>0</v>
      </c>
      <c r="H3275" s="17"/>
      <c r="I3275" s="17"/>
      <c r="J3275" s="17"/>
      <c r="K3275" s="17"/>
      <c r="L3275" s="17"/>
      <c r="M3275" s="17"/>
      <c r="N3275" s="17"/>
      <c r="O3275" s="17"/>
      <c r="P3275" s="115"/>
      <c r="Q3275" s="62">
        <f>IF(C3275&gt;A_Stammdaten!$B$12,0,SUM(G3275,H3275,J3275,K3275,M3275,N3275)-SUM(I3275,L3275,O3275,P3275))</f>
        <v>0</v>
      </c>
      <c r="R3275" s="17"/>
      <c r="S3275" s="17"/>
      <c r="T3275" s="17"/>
      <c r="U3275" s="62">
        <f t="shared" si="643"/>
        <v>0</v>
      </c>
      <c r="V3275" s="63">
        <f>IF(ISBLANK($B3275),0,VLOOKUP($B3275,Listen!$A$2:$C$45,2,FALSE))</f>
        <v>0</v>
      </c>
      <c r="W3275" s="63">
        <f>IF(ISBLANK($B3275),0,VLOOKUP($B3275,Listen!$A$2:$C$45,3,FALSE))</f>
        <v>0</v>
      </c>
      <c r="X3275" s="49">
        <f t="shared" si="642"/>
        <v>0</v>
      </c>
      <c r="Y3275" s="49">
        <f t="shared" si="641"/>
        <v>0</v>
      </c>
      <c r="Z3275" s="49">
        <f t="shared" si="641"/>
        <v>0</v>
      </c>
      <c r="AA3275" s="49">
        <f t="shared" si="641"/>
        <v>0</v>
      </c>
      <c r="AB3275" s="49">
        <f t="shared" si="641"/>
        <v>0</v>
      </c>
      <c r="AC3275" s="49">
        <f t="shared" si="641"/>
        <v>0</v>
      </c>
      <c r="AD3275" s="49">
        <f t="shared" ref="Y3275:AD3318" si="652">$V3275</f>
        <v>0</v>
      </c>
      <c r="AE3275" s="51">
        <f t="shared" si="640"/>
        <v>0</v>
      </c>
      <c r="AF3275" s="51">
        <f>IF(C3275=A_Stammdaten!$B$12,D_SAV!$U3275-D_SAV!$AG3275,HLOOKUP(A_Stammdaten!$B$12-1,$AH$4:$AN$4004,ROW(C3275)-3,FALSE)-$AG3275)</f>
        <v>0</v>
      </c>
      <c r="AG3275" s="51">
        <f>HLOOKUP(A_Stammdaten!$B$12,$AH$4:$AN$4004,ROW(C3275)-3,FALSE)</f>
        <v>0</v>
      </c>
      <c r="AH3275" s="51">
        <f t="shared" si="644"/>
        <v>0</v>
      </c>
      <c r="AI3275" s="51">
        <f t="shared" si="645"/>
        <v>0</v>
      </c>
      <c r="AJ3275" s="51">
        <f t="shared" si="646"/>
        <v>0</v>
      </c>
      <c r="AK3275" s="51">
        <f t="shared" si="647"/>
        <v>0</v>
      </c>
      <c r="AL3275" s="51">
        <f t="shared" si="648"/>
        <v>0</v>
      </c>
      <c r="AM3275" s="51">
        <f t="shared" si="649"/>
        <v>0</v>
      </c>
      <c r="AN3275" s="51">
        <f t="shared" si="650"/>
        <v>0</v>
      </c>
    </row>
    <row r="3276" spans="1:40" x14ac:dyDescent="0.25">
      <c r="A3276" s="17"/>
      <c r="B3276" s="17"/>
      <c r="C3276" s="35"/>
      <c r="D3276" s="17"/>
      <c r="E3276" s="17"/>
      <c r="F3276" s="17"/>
      <c r="G3276" s="62">
        <f t="shared" si="651"/>
        <v>0</v>
      </c>
      <c r="H3276" s="17"/>
      <c r="I3276" s="17"/>
      <c r="J3276" s="17"/>
      <c r="K3276" s="17"/>
      <c r="L3276" s="17"/>
      <c r="M3276" s="17"/>
      <c r="N3276" s="17"/>
      <c r="O3276" s="17"/>
      <c r="P3276" s="115"/>
      <c r="Q3276" s="62">
        <f>IF(C3276&gt;A_Stammdaten!$B$12,0,SUM(G3276,H3276,J3276,K3276,M3276,N3276)-SUM(I3276,L3276,O3276,P3276))</f>
        <v>0</v>
      </c>
      <c r="R3276" s="17"/>
      <c r="S3276" s="17"/>
      <c r="T3276" s="17"/>
      <c r="U3276" s="62">
        <f t="shared" si="643"/>
        <v>0</v>
      </c>
      <c r="V3276" s="63">
        <f>IF(ISBLANK($B3276),0,VLOOKUP($B3276,Listen!$A$2:$C$45,2,FALSE))</f>
        <v>0</v>
      </c>
      <c r="W3276" s="63">
        <f>IF(ISBLANK($B3276),0,VLOOKUP($B3276,Listen!$A$2:$C$45,3,FALSE))</f>
        <v>0</v>
      </c>
      <c r="X3276" s="49">
        <f t="shared" si="642"/>
        <v>0</v>
      </c>
      <c r="Y3276" s="49">
        <f t="shared" si="652"/>
        <v>0</v>
      </c>
      <c r="Z3276" s="49">
        <f t="shared" si="652"/>
        <v>0</v>
      </c>
      <c r="AA3276" s="49">
        <f t="shared" si="652"/>
        <v>0</v>
      </c>
      <c r="AB3276" s="49">
        <f t="shared" si="652"/>
        <v>0</v>
      </c>
      <c r="AC3276" s="49">
        <f t="shared" si="652"/>
        <v>0</v>
      </c>
      <c r="AD3276" s="49">
        <f t="shared" si="652"/>
        <v>0</v>
      </c>
      <c r="AE3276" s="51">
        <f t="shared" si="640"/>
        <v>0</v>
      </c>
      <c r="AF3276" s="51">
        <f>IF(C3276=A_Stammdaten!$B$12,D_SAV!$U3276-D_SAV!$AG3276,HLOOKUP(A_Stammdaten!$B$12-1,$AH$4:$AN$4004,ROW(C3276)-3,FALSE)-$AG3276)</f>
        <v>0</v>
      </c>
      <c r="AG3276" s="51">
        <f>HLOOKUP(A_Stammdaten!$B$12,$AH$4:$AN$4004,ROW(C3276)-3,FALSE)</f>
        <v>0</v>
      </c>
      <c r="AH3276" s="51">
        <f t="shared" si="644"/>
        <v>0</v>
      </c>
      <c r="AI3276" s="51">
        <f t="shared" si="645"/>
        <v>0</v>
      </c>
      <c r="AJ3276" s="51">
        <f t="shared" si="646"/>
        <v>0</v>
      </c>
      <c r="AK3276" s="51">
        <f t="shared" si="647"/>
        <v>0</v>
      </c>
      <c r="AL3276" s="51">
        <f t="shared" si="648"/>
        <v>0</v>
      </c>
      <c r="AM3276" s="51">
        <f t="shared" si="649"/>
        <v>0</v>
      </c>
      <c r="AN3276" s="51">
        <f t="shared" si="650"/>
        <v>0</v>
      </c>
    </row>
    <row r="3277" spans="1:40" x14ac:dyDescent="0.25">
      <c r="A3277" s="17"/>
      <c r="B3277" s="17"/>
      <c r="C3277" s="35"/>
      <c r="D3277" s="17"/>
      <c r="E3277" s="17"/>
      <c r="F3277" s="17"/>
      <c r="G3277" s="62">
        <f t="shared" si="651"/>
        <v>0</v>
      </c>
      <c r="H3277" s="17"/>
      <c r="I3277" s="17"/>
      <c r="J3277" s="17"/>
      <c r="K3277" s="17"/>
      <c r="L3277" s="17"/>
      <c r="M3277" s="17"/>
      <c r="N3277" s="17"/>
      <c r="O3277" s="17"/>
      <c r="P3277" s="115"/>
      <c r="Q3277" s="62">
        <f>IF(C3277&gt;A_Stammdaten!$B$12,0,SUM(G3277,H3277,J3277,K3277,M3277,N3277)-SUM(I3277,L3277,O3277,P3277))</f>
        <v>0</v>
      </c>
      <c r="R3277" s="17"/>
      <c r="S3277" s="17"/>
      <c r="T3277" s="17"/>
      <c r="U3277" s="62">
        <f t="shared" si="643"/>
        <v>0</v>
      </c>
      <c r="V3277" s="63">
        <f>IF(ISBLANK($B3277),0,VLOOKUP($B3277,Listen!$A$2:$C$45,2,FALSE))</f>
        <v>0</v>
      </c>
      <c r="W3277" s="63">
        <f>IF(ISBLANK($B3277),0,VLOOKUP($B3277,Listen!$A$2:$C$45,3,FALSE))</f>
        <v>0</v>
      </c>
      <c r="X3277" s="49">
        <f t="shared" si="642"/>
        <v>0</v>
      </c>
      <c r="Y3277" s="49">
        <f t="shared" si="652"/>
        <v>0</v>
      </c>
      <c r="Z3277" s="49">
        <f t="shared" si="652"/>
        <v>0</v>
      </c>
      <c r="AA3277" s="49">
        <f t="shared" si="652"/>
        <v>0</v>
      </c>
      <c r="AB3277" s="49">
        <f t="shared" si="652"/>
        <v>0</v>
      </c>
      <c r="AC3277" s="49">
        <f t="shared" si="652"/>
        <v>0</v>
      </c>
      <c r="AD3277" s="49">
        <f t="shared" si="652"/>
        <v>0</v>
      </c>
      <c r="AE3277" s="51">
        <f t="shared" si="640"/>
        <v>0</v>
      </c>
      <c r="AF3277" s="51">
        <f>IF(C3277=A_Stammdaten!$B$12,D_SAV!$U3277-D_SAV!$AG3277,HLOOKUP(A_Stammdaten!$B$12-1,$AH$4:$AN$4004,ROW(C3277)-3,FALSE)-$AG3277)</f>
        <v>0</v>
      </c>
      <c r="AG3277" s="51">
        <f>HLOOKUP(A_Stammdaten!$B$12,$AH$4:$AN$4004,ROW(C3277)-3,FALSE)</f>
        <v>0</v>
      </c>
      <c r="AH3277" s="51">
        <f t="shared" si="644"/>
        <v>0</v>
      </c>
      <c r="AI3277" s="51">
        <f t="shared" si="645"/>
        <v>0</v>
      </c>
      <c r="AJ3277" s="51">
        <f t="shared" si="646"/>
        <v>0</v>
      </c>
      <c r="AK3277" s="51">
        <f t="shared" si="647"/>
        <v>0</v>
      </c>
      <c r="AL3277" s="51">
        <f t="shared" si="648"/>
        <v>0</v>
      </c>
      <c r="AM3277" s="51">
        <f t="shared" si="649"/>
        <v>0</v>
      </c>
      <c r="AN3277" s="51">
        <f t="shared" si="650"/>
        <v>0</v>
      </c>
    </row>
    <row r="3278" spans="1:40" x14ac:dyDescent="0.25">
      <c r="A3278" s="17"/>
      <c r="B3278" s="17"/>
      <c r="C3278" s="35"/>
      <c r="D3278" s="17"/>
      <c r="E3278" s="17"/>
      <c r="F3278" s="17"/>
      <c r="G3278" s="62">
        <f t="shared" si="651"/>
        <v>0</v>
      </c>
      <c r="H3278" s="17"/>
      <c r="I3278" s="17"/>
      <c r="J3278" s="17"/>
      <c r="K3278" s="17"/>
      <c r="L3278" s="17"/>
      <c r="M3278" s="17"/>
      <c r="N3278" s="17"/>
      <c r="O3278" s="17"/>
      <c r="P3278" s="115"/>
      <c r="Q3278" s="62">
        <f>IF(C3278&gt;A_Stammdaten!$B$12,0,SUM(G3278,H3278,J3278,K3278,M3278,N3278)-SUM(I3278,L3278,O3278,P3278))</f>
        <v>0</v>
      </c>
      <c r="R3278" s="17"/>
      <c r="S3278" s="17"/>
      <c r="T3278" s="17"/>
      <c r="U3278" s="62">
        <f t="shared" si="643"/>
        <v>0</v>
      </c>
      <c r="V3278" s="63">
        <f>IF(ISBLANK($B3278),0,VLOOKUP($B3278,Listen!$A$2:$C$45,2,FALSE))</f>
        <v>0</v>
      </c>
      <c r="W3278" s="63">
        <f>IF(ISBLANK($B3278),0,VLOOKUP($B3278,Listen!$A$2:$C$45,3,FALSE))</f>
        <v>0</v>
      </c>
      <c r="X3278" s="49">
        <f t="shared" si="642"/>
        <v>0</v>
      </c>
      <c r="Y3278" s="49">
        <f t="shared" si="652"/>
        <v>0</v>
      </c>
      <c r="Z3278" s="49">
        <f t="shared" si="652"/>
        <v>0</v>
      </c>
      <c r="AA3278" s="49">
        <f t="shared" si="652"/>
        <v>0</v>
      </c>
      <c r="AB3278" s="49">
        <f t="shared" si="652"/>
        <v>0</v>
      </c>
      <c r="AC3278" s="49">
        <f t="shared" si="652"/>
        <v>0</v>
      </c>
      <c r="AD3278" s="49">
        <f t="shared" si="652"/>
        <v>0</v>
      </c>
      <c r="AE3278" s="51">
        <f t="shared" si="640"/>
        <v>0</v>
      </c>
      <c r="AF3278" s="51">
        <f>IF(C3278=A_Stammdaten!$B$12,D_SAV!$U3278-D_SAV!$AG3278,HLOOKUP(A_Stammdaten!$B$12-1,$AH$4:$AN$4004,ROW(C3278)-3,FALSE)-$AG3278)</f>
        <v>0</v>
      </c>
      <c r="AG3278" s="51">
        <f>HLOOKUP(A_Stammdaten!$B$12,$AH$4:$AN$4004,ROW(C3278)-3,FALSE)</f>
        <v>0</v>
      </c>
      <c r="AH3278" s="51">
        <f t="shared" si="644"/>
        <v>0</v>
      </c>
      <c r="AI3278" s="51">
        <f t="shared" si="645"/>
        <v>0</v>
      </c>
      <c r="AJ3278" s="51">
        <f t="shared" si="646"/>
        <v>0</v>
      </c>
      <c r="AK3278" s="51">
        <f t="shared" si="647"/>
        <v>0</v>
      </c>
      <c r="AL3278" s="51">
        <f t="shared" si="648"/>
        <v>0</v>
      </c>
      <c r="AM3278" s="51">
        <f t="shared" si="649"/>
        <v>0</v>
      </c>
      <c r="AN3278" s="51">
        <f t="shared" si="650"/>
        <v>0</v>
      </c>
    </row>
    <row r="3279" spans="1:40" x14ac:dyDescent="0.25">
      <c r="A3279" s="17"/>
      <c r="B3279" s="17"/>
      <c r="C3279" s="35"/>
      <c r="D3279" s="17"/>
      <c r="E3279" s="17"/>
      <c r="F3279" s="17"/>
      <c r="G3279" s="62">
        <f t="shared" si="651"/>
        <v>0</v>
      </c>
      <c r="H3279" s="17"/>
      <c r="I3279" s="17"/>
      <c r="J3279" s="17"/>
      <c r="K3279" s="17"/>
      <c r="L3279" s="17"/>
      <c r="M3279" s="17"/>
      <c r="N3279" s="17"/>
      <c r="O3279" s="17"/>
      <c r="P3279" s="115"/>
      <c r="Q3279" s="62">
        <f>IF(C3279&gt;A_Stammdaten!$B$12,0,SUM(G3279,H3279,J3279,K3279,M3279,N3279)-SUM(I3279,L3279,O3279,P3279))</f>
        <v>0</v>
      </c>
      <c r="R3279" s="17"/>
      <c r="S3279" s="17"/>
      <c r="T3279" s="17"/>
      <c r="U3279" s="62">
        <f t="shared" si="643"/>
        <v>0</v>
      </c>
      <c r="V3279" s="63">
        <f>IF(ISBLANK($B3279),0,VLOOKUP($B3279,Listen!$A$2:$C$45,2,FALSE))</f>
        <v>0</v>
      </c>
      <c r="W3279" s="63">
        <f>IF(ISBLANK($B3279),0,VLOOKUP($B3279,Listen!$A$2:$C$45,3,FALSE))</f>
        <v>0</v>
      </c>
      <c r="X3279" s="49">
        <f t="shared" si="642"/>
        <v>0</v>
      </c>
      <c r="Y3279" s="49">
        <f t="shared" si="652"/>
        <v>0</v>
      </c>
      <c r="Z3279" s="49">
        <f t="shared" si="652"/>
        <v>0</v>
      </c>
      <c r="AA3279" s="49">
        <f t="shared" si="652"/>
        <v>0</v>
      </c>
      <c r="AB3279" s="49">
        <f t="shared" si="652"/>
        <v>0</v>
      </c>
      <c r="AC3279" s="49">
        <f t="shared" si="652"/>
        <v>0</v>
      </c>
      <c r="AD3279" s="49">
        <f t="shared" si="652"/>
        <v>0</v>
      </c>
      <c r="AE3279" s="51">
        <f t="shared" si="640"/>
        <v>0</v>
      </c>
      <c r="AF3279" s="51">
        <f>IF(C3279=A_Stammdaten!$B$12,D_SAV!$U3279-D_SAV!$AG3279,HLOOKUP(A_Stammdaten!$B$12-1,$AH$4:$AN$4004,ROW(C3279)-3,FALSE)-$AG3279)</f>
        <v>0</v>
      </c>
      <c r="AG3279" s="51">
        <f>HLOOKUP(A_Stammdaten!$B$12,$AH$4:$AN$4004,ROW(C3279)-3,FALSE)</f>
        <v>0</v>
      </c>
      <c r="AH3279" s="51">
        <f t="shared" si="644"/>
        <v>0</v>
      </c>
      <c r="AI3279" s="51">
        <f t="shared" si="645"/>
        <v>0</v>
      </c>
      <c r="AJ3279" s="51">
        <f t="shared" si="646"/>
        <v>0</v>
      </c>
      <c r="AK3279" s="51">
        <f t="shared" si="647"/>
        <v>0</v>
      </c>
      <c r="AL3279" s="51">
        <f t="shared" si="648"/>
        <v>0</v>
      </c>
      <c r="AM3279" s="51">
        <f t="shared" si="649"/>
        <v>0</v>
      </c>
      <c r="AN3279" s="51">
        <f t="shared" si="650"/>
        <v>0</v>
      </c>
    </row>
    <row r="3280" spans="1:40" x14ac:dyDescent="0.25">
      <c r="A3280" s="17"/>
      <c r="B3280" s="17"/>
      <c r="C3280" s="35"/>
      <c r="D3280" s="17"/>
      <c r="E3280" s="17"/>
      <c r="F3280" s="17"/>
      <c r="G3280" s="62">
        <f t="shared" si="651"/>
        <v>0</v>
      </c>
      <c r="H3280" s="17"/>
      <c r="I3280" s="17"/>
      <c r="J3280" s="17"/>
      <c r="K3280" s="17"/>
      <c r="L3280" s="17"/>
      <c r="M3280" s="17"/>
      <c r="N3280" s="17"/>
      <c r="O3280" s="17"/>
      <c r="P3280" s="115"/>
      <c r="Q3280" s="62">
        <f>IF(C3280&gt;A_Stammdaten!$B$12,0,SUM(G3280,H3280,J3280,K3280,M3280,N3280)-SUM(I3280,L3280,O3280,P3280))</f>
        <v>0</v>
      </c>
      <c r="R3280" s="17"/>
      <c r="S3280" s="17"/>
      <c r="T3280" s="17"/>
      <c r="U3280" s="62">
        <f t="shared" si="643"/>
        <v>0</v>
      </c>
      <c r="V3280" s="63">
        <f>IF(ISBLANK($B3280),0,VLOOKUP($B3280,Listen!$A$2:$C$45,2,FALSE))</f>
        <v>0</v>
      </c>
      <c r="W3280" s="63">
        <f>IF(ISBLANK($B3280),0,VLOOKUP($B3280,Listen!$A$2:$C$45,3,FALSE))</f>
        <v>0</v>
      </c>
      <c r="X3280" s="49">
        <f t="shared" si="642"/>
        <v>0</v>
      </c>
      <c r="Y3280" s="49">
        <f t="shared" si="652"/>
        <v>0</v>
      </c>
      <c r="Z3280" s="49">
        <f t="shared" si="652"/>
        <v>0</v>
      </c>
      <c r="AA3280" s="49">
        <f t="shared" si="652"/>
        <v>0</v>
      </c>
      <c r="AB3280" s="49">
        <f t="shared" si="652"/>
        <v>0</v>
      </c>
      <c r="AC3280" s="49">
        <f t="shared" si="652"/>
        <v>0</v>
      </c>
      <c r="AD3280" s="49">
        <f t="shared" si="652"/>
        <v>0</v>
      </c>
      <c r="AE3280" s="51">
        <f t="shared" si="640"/>
        <v>0</v>
      </c>
      <c r="AF3280" s="51">
        <f>IF(C3280=A_Stammdaten!$B$12,D_SAV!$U3280-D_SAV!$AG3280,HLOOKUP(A_Stammdaten!$B$12-1,$AH$4:$AN$4004,ROW(C3280)-3,FALSE)-$AG3280)</f>
        <v>0</v>
      </c>
      <c r="AG3280" s="51">
        <f>HLOOKUP(A_Stammdaten!$B$12,$AH$4:$AN$4004,ROW(C3280)-3,FALSE)</f>
        <v>0</v>
      </c>
      <c r="AH3280" s="51">
        <f t="shared" si="644"/>
        <v>0</v>
      </c>
      <c r="AI3280" s="51">
        <f t="shared" si="645"/>
        <v>0</v>
      </c>
      <c r="AJ3280" s="51">
        <f t="shared" si="646"/>
        <v>0</v>
      </c>
      <c r="AK3280" s="51">
        <f t="shared" si="647"/>
        <v>0</v>
      </c>
      <c r="AL3280" s="51">
        <f t="shared" si="648"/>
        <v>0</v>
      </c>
      <c r="AM3280" s="51">
        <f t="shared" si="649"/>
        <v>0</v>
      </c>
      <c r="AN3280" s="51">
        <f t="shared" si="650"/>
        <v>0</v>
      </c>
    </row>
    <row r="3281" spans="1:40" x14ac:dyDescent="0.25">
      <c r="A3281" s="17"/>
      <c r="B3281" s="17"/>
      <c r="C3281" s="35"/>
      <c r="D3281" s="17"/>
      <c r="E3281" s="17"/>
      <c r="F3281" s="17"/>
      <c r="G3281" s="62">
        <f t="shared" si="651"/>
        <v>0</v>
      </c>
      <c r="H3281" s="17"/>
      <c r="I3281" s="17"/>
      <c r="J3281" s="17"/>
      <c r="K3281" s="17"/>
      <c r="L3281" s="17"/>
      <c r="M3281" s="17"/>
      <c r="N3281" s="17"/>
      <c r="O3281" s="17"/>
      <c r="P3281" s="115"/>
      <c r="Q3281" s="62">
        <f>IF(C3281&gt;A_Stammdaten!$B$12,0,SUM(G3281,H3281,J3281,K3281,M3281,N3281)-SUM(I3281,L3281,O3281,P3281))</f>
        <v>0</v>
      </c>
      <c r="R3281" s="17"/>
      <c r="S3281" s="17"/>
      <c r="T3281" s="17"/>
      <c r="U3281" s="62">
        <f t="shared" si="643"/>
        <v>0</v>
      </c>
      <c r="V3281" s="63">
        <f>IF(ISBLANK($B3281),0,VLOOKUP($B3281,Listen!$A$2:$C$45,2,FALSE))</f>
        <v>0</v>
      </c>
      <c r="W3281" s="63">
        <f>IF(ISBLANK($B3281),0,VLOOKUP($B3281,Listen!$A$2:$C$45,3,FALSE))</f>
        <v>0</v>
      </c>
      <c r="X3281" s="49">
        <f t="shared" si="642"/>
        <v>0</v>
      </c>
      <c r="Y3281" s="49">
        <f t="shared" si="652"/>
        <v>0</v>
      </c>
      <c r="Z3281" s="49">
        <f t="shared" si="652"/>
        <v>0</v>
      </c>
      <c r="AA3281" s="49">
        <f t="shared" si="652"/>
        <v>0</v>
      </c>
      <c r="AB3281" s="49">
        <f t="shared" si="652"/>
        <v>0</v>
      </c>
      <c r="AC3281" s="49">
        <f t="shared" si="652"/>
        <v>0</v>
      </c>
      <c r="AD3281" s="49">
        <f t="shared" si="652"/>
        <v>0</v>
      </c>
      <c r="AE3281" s="51">
        <f t="shared" si="640"/>
        <v>0</v>
      </c>
      <c r="AF3281" s="51">
        <f>IF(C3281=A_Stammdaten!$B$12,D_SAV!$U3281-D_SAV!$AG3281,HLOOKUP(A_Stammdaten!$B$12-1,$AH$4:$AN$4004,ROW(C3281)-3,FALSE)-$AG3281)</f>
        <v>0</v>
      </c>
      <c r="AG3281" s="51">
        <f>HLOOKUP(A_Stammdaten!$B$12,$AH$4:$AN$4004,ROW(C3281)-3,FALSE)</f>
        <v>0</v>
      </c>
      <c r="AH3281" s="51">
        <f t="shared" si="644"/>
        <v>0</v>
      </c>
      <c r="AI3281" s="51">
        <f t="shared" si="645"/>
        <v>0</v>
      </c>
      <c r="AJ3281" s="51">
        <f t="shared" si="646"/>
        <v>0</v>
      </c>
      <c r="AK3281" s="51">
        <f t="shared" si="647"/>
        <v>0</v>
      </c>
      <c r="AL3281" s="51">
        <f t="shared" si="648"/>
        <v>0</v>
      </c>
      <c r="AM3281" s="51">
        <f t="shared" si="649"/>
        <v>0</v>
      </c>
      <c r="AN3281" s="51">
        <f t="shared" si="650"/>
        <v>0</v>
      </c>
    </row>
    <row r="3282" spans="1:40" x14ac:dyDescent="0.25">
      <c r="A3282" s="17"/>
      <c r="B3282" s="17"/>
      <c r="C3282" s="35"/>
      <c r="D3282" s="17"/>
      <c r="E3282" s="17"/>
      <c r="F3282" s="17"/>
      <c r="G3282" s="62">
        <f t="shared" si="651"/>
        <v>0</v>
      </c>
      <c r="H3282" s="17"/>
      <c r="I3282" s="17"/>
      <c r="J3282" s="17"/>
      <c r="K3282" s="17"/>
      <c r="L3282" s="17"/>
      <c r="M3282" s="17"/>
      <c r="N3282" s="17"/>
      <c r="O3282" s="17"/>
      <c r="P3282" s="115"/>
      <c r="Q3282" s="62">
        <f>IF(C3282&gt;A_Stammdaten!$B$12,0,SUM(G3282,H3282,J3282,K3282,M3282,N3282)-SUM(I3282,L3282,O3282,P3282))</f>
        <v>0</v>
      </c>
      <c r="R3282" s="17"/>
      <c r="S3282" s="17"/>
      <c r="T3282" s="17"/>
      <c r="U3282" s="62">
        <f t="shared" si="643"/>
        <v>0</v>
      </c>
      <c r="V3282" s="63">
        <f>IF(ISBLANK($B3282),0,VLOOKUP($B3282,Listen!$A$2:$C$45,2,FALSE))</f>
        <v>0</v>
      </c>
      <c r="W3282" s="63">
        <f>IF(ISBLANK($B3282),0,VLOOKUP($B3282,Listen!$A$2:$C$45,3,FALSE))</f>
        <v>0</v>
      </c>
      <c r="X3282" s="49">
        <f t="shared" si="642"/>
        <v>0</v>
      </c>
      <c r="Y3282" s="49">
        <f t="shared" si="652"/>
        <v>0</v>
      </c>
      <c r="Z3282" s="49">
        <f t="shared" si="652"/>
        <v>0</v>
      </c>
      <c r="AA3282" s="49">
        <f t="shared" si="652"/>
        <v>0</v>
      </c>
      <c r="AB3282" s="49">
        <f t="shared" si="652"/>
        <v>0</v>
      </c>
      <c r="AC3282" s="49">
        <f t="shared" si="652"/>
        <v>0</v>
      </c>
      <c r="AD3282" s="49">
        <f t="shared" si="652"/>
        <v>0</v>
      </c>
      <c r="AE3282" s="51">
        <f t="shared" si="640"/>
        <v>0</v>
      </c>
      <c r="AF3282" s="51">
        <f>IF(C3282=A_Stammdaten!$B$12,D_SAV!$U3282-D_SAV!$AG3282,HLOOKUP(A_Stammdaten!$B$12-1,$AH$4:$AN$4004,ROW(C3282)-3,FALSE)-$AG3282)</f>
        <v>0</v>
      </c>
      <c r="AG3282" s="51">
        <f>HLOOKUP(A_Stammdaten!$B$12,$AH$4:$AN$4004,ROW(C3282)-3,FALSE)</f>
        <v>0</v>
      </c>
      <c r="AH3282" s="51">
        <f t="shared" si="644"/>
        <v>0</v>
      </c>
      <c r="AI3282" s="51">
        <f t="shared" si="645"/>
        <v>0</v>
      </c>
      <c r="AJ3282" s="51">
        <f t="shared" si="646"/>
        <v>0</v>
      </c>
      <c r="AK3282" s="51">
        <f t="shared" si="647"/>
        <v>0</v>
      </c>
      <c r="AL3282" s="51">
        <f t="shared" si="648"/>
        <v>0</v>
      </c>
      <c r="AM3282" s="51">
        <f t="shared" si="649"/>
        <v>0</v>
      </c>
      <c r="AN3282" s="51">
        <f t="shared" si="650"/>
        <v>0</v>
      </c>
    </row>
    <row r="3283" spans="1:40" x14ac:dyDescent="0.25">
      <c r="A3283" s="17"/>
      <c r="B3283" s="17"/>
      <c r="C3283" s="35"/>
      <c r="D3283" s="17"/>
      <c r="E3283" s="17"/>
      <c r="F3283" s="17"/>
      <c r="G3283" s="62">
        <f t="shared" si="651"/>
        <v>0</v>
      </c>
      <c r="H3283" s="17"/>
      <c r="I3283" s="17"/>
      <c r="J3283" s="17"/>
      <c r="K3283" s="17"/>
      <c r="L3283" s="17"/>
      <c r="M3283" s="17"/>
      <c r="N3283" s="17"/>
      <c r="O3283" s="17"/>
      <c r="P3283" s="115"/>
      <c r="Q3283" s="62">
        <f>IF(C3283&gt;A_Stammdaten!$B$12,0,SUM(G3283,H3283,J3283,K3283,M3283,N3283)-SUM(I3283,L3283,O3283,P3283))</f>
        <v>0</v>
      </c>
      <c r="R3283" s="17"/>
      <c r="S3283" s="17"/>
      <c r="T3283" s="17"/>
      <c r="U3283" s="62">
        <f t="shared" si="643"/>
        <v>0</v>
      </c>
      <c r="V3283" s="63">
        <f>IF(ISBLANK($B3283),0,VLOOKUP($B3283,Listen!$A$2:$C$45,2,FALSE))</f>
        <v>0</v>
      </c>
      <c r="W3283" s="63">
        <f>IF(ISBLANK($B3283),0,VLOOKUP($B3283,Listen!$A$2:$C$45,3,FALSE))</f>
        <v>0</v>
      </c>
      <c r="X3283" s="49">
        <f t="shared" si="642"/>
        <v>0</v>
      </c>
      <c r="Y3283" s="49">
        <f t="shared" si="652"/>
        <v>0</v>
      </c>
      <c r="Z3283" s="49">
        <f t="shared" si="652"/>
        <v>0</v>
      </c>
      <c r="AA3283" s="49">
        <f t="shared" si="652"/>
        <v>0</v>
      </c>
      <c r="AB3283" s="49">
        <f t="shared" si="652"/>
        <v>0</v>
      </c>
      <c r="AC3283" s="49">
        <f t="shared" si="652"/>
        <v>0</v>
      </c>
      <c r="AD3283" s="49">
        <f t="shared" si="652"/>
        <v>0</v>
      </c>
      <c r="AE3283" s="51">
        <f t="shared" si="640"/>
        <v>0</v>
      </c>
      <c r="AF3283" s="51">
        <f>IF(C3283=A_Stammdaten!$B$12,D_SAV!$U3283-D_SAV!$AG3283,HLOOKUP(A_Stammdaten!$B$12-1,$AH$4:$AN$4004,ROW(C3283)-3,FALSE)-$AG3283)</f>
        <v>0</v>
      </c>
      <c r="AG3283" s="51">
        <f>HLOOKUP(A_Stammdaten!$B$12,$AH$4:$AN$4004,ROW(C3283)-3,FALSE)</f>
        <v>0</v>
      </c>
      <c r="AH3283" s="51">
        <f t="shared" si="644"/>
        <v>0</v>
      </c>
      <c r="AI3283" s="51">
        <f t="shared" si="645"/>
        <v>0</v>
      </c>
      <c r="AJ3283" s="51">
        <f t="shared" si="646"/>
        <v>0</v>
      </c>
      <c r="AK3283" s="51">
        <f t="shared" si="647"/>
        <v>0</v>
      </c>
      <c r="AL3283" s="51">
        <f t="shared" si="648"/>
        <v>0</v>
      </c>
      <c r="AM3283" s="51">
        <f t="shared" si="649"/>
        <v>0</v>
      </c>
      <c r="AN3283" s="51">
        <f t="shared" si="650"/>
        <v>0</v>
      </c>
    </row>
    <row r="3284" spans="1:40" x14ac:dyDescent="0.25">
      <c r="A3284" s="17"/>
      <c r="B3284" s="17"/>
      <c r="C3284" s="35"/>
      <c r="D3284" s="17"/>
      <c r="E3284" s="17"/>
      <c r="F3284" s="17"/>
      <c r="G3284" s="62">
        <f t="shared" si="651"/>
        <v>0</v>
      </c>
      <c r="H3284" s="17"/>
      <c r="I3284" s="17"/>
      <c r="J3284" s="17"/>
      <c r="K3284" s="17"/>
      <c r="L3284" s="17"/>
      <c r="M3284" s="17"/>
      <c r="N3284" s="17"/>
      <c r="O3284" s="17"/>
      <c r="P3284" s="115"/>
      <c r="Q3284" s="62">
        <f>IF(C3284&gt;A_Stammdaten!$B$12,0,SUM(G3284,H3284,J3284,K3284,M3284,N3284)-SUM(I3284,L3284,O3284,P3284))</f>
        <v>0</v>
      </c>
      <c r="R3284" s="17"/>
      <c r="S3284" s="17"/>
      <c r="T3284" s="17"/>
      <c r="U3284" s="62">
        <f t="shared" si="643"/>
        <v>0</v>
      </c>
      <c r="V3284" s="63">
        <f>IF(ISBLANK($B3284),0,VLOOKUP($B3284,Listen!$A$2:$C$45,2,FALSE))</f>
        <v>0</v>
      </c>
      <c r="W3284" s="63">
        <f>IF(ISBLANK($B3284),0,VLOOKUP($B3284,Listen!$A$2:$C$45,3,FALSE))</f>
        <v>0</v>
      </c>
      <c r="X3284" s="49">
        <f t="shared" si="642"/>
        <v>0</v>
      </c>
      <c r="Y3284" s="49">
        <f t="shared" si="652"/>
        <v>0</v>
      </c>
      <c r="Z3284" s="49">
        <f t="shared" si="652"/>
        <v>0</v>
      </c>
      <c r="AA3284" s="49">
        <f t="shared" si="652"/>
        <v>0</v>
      </c>
      <c r="AB3284" s="49">
        <f t="shared" si="652"/>
        <v>0</v>
      </c>
      <c r="AC3284" s="49">
        <f t="shared" si="652"/>
        <v>0</v>
      </c>
      <c r="AD3284" s="49">
        <f t="shared" si="652"/>
        <v>0</v>
      </c>
      <c r="AE3284" s="51">
        <f t="shared" si="640"/>
        <v>0</v>
      </c>
      <c r="AF3284" s="51">
        <f>IF(C3284=A_Stammdaten!$B$12,D_SAV!$U3284-D_SAV!$AG3284,HLOOKUP(A_Stammdaten!$B$12-1,$AH$4:$AN$4004,ROW(C3284)-3,FALSE)-$AG3284)</f>
        <v>0</v>
      </c>
      <c r="AG3284" s="51">
        <f>HLOOKUP(A_Stammdaten!$B$12,$AH$4:$AN$4004,ROW(C3284)-3,FALSE)</f>
        <v>0</v>
      </c>
      <c r="AH3284" s="51">
        <f t="shared" si="644"/>
        <v>0</v>
      </c>
      <c r="AI3284" s="51">
        <f t="shared" si="645"/>
        <v>0</v>
      </c>
      <c r="AJ3284" s="51">
        <f t="shared" si="646"/>
        <v>0</v>
      </c>
      <c r="AK3284" s="51">
        <f t="shared" si="647"/>
        <v>0</v>
      </c>
      <c r="AL3284" s="51">
        <f t="shared" si="648"/>
        <v>0</v>
      </c>
      <c r="AM3284" s="51">
        <f t="shared" si="649"/>
        <v>0</v>
      </c>
      <c r="AN3284" s="51">
        <f t="shared" si="650"/>
        <v>0</v>
      </c>
    </row>
    <row r="3285" spans="1:40" x14ac:dyDescent="0.25">
      <c r="A3285" s="17"/>
      <c r="B3285" s="17"/>
      <c r="C3285" s="35"/>
      <c r="D3285" s="17"/>
      <c r="E3285" s="17"/>
      <c r="F3285" s="17"/>
      <c r="G3285" s="62">
        <f t="shared" si="651"/>
        <v>0</v>
      </c>
      <c r="H3285" s="17"/>
      <c r="I3285" s="17"/>
      <c r="J3285" s="17"/>
      <c r="K3285" s="17"/>
      <c r="L3285" s="17"/>
      <c r="M3285" s="17"/>
      <c r="N3285" s="17"/>
      <c r="O3285" s="17"/>
      <c r="P3285" s="115"/>
      <c r="Q3285" s="62">
        <f>IF(C3285&gt;A_Stammdaten!$B$12,0,SUM(G3285,H3285,J3285,K3285,M3285,N3285)-SUM(I3285,L3285,O3285,P3285))</f>
        <v>0</v>
      </c>
      <c r="R3285" s="17"/>
      <c r="S3285" s="17"/>
      <c r="T3285" s="17"/>
      <c r="U3285" s="62">
        <f t="shared" si="643"/>
        <v>0</v>
      </c>
      <c r="V3285" s="63">
        <f>IF(ISBLANK($B3285),0,VLOOKUP($B3285,Listen!$A$2:$C$45,2,FALSE))</f>
        <v>0</v>
      </c>
      <c r="W3285" s="63">
        <f>IF(ISBLANK($B3285),0,VLOOKUP($B3285,Listen!$A$2:$C$45,3,FALSE))</f>
        <v>0</v>
      </c>
      <c r="X3285" s="49">
        <f t="shared" si="642"/>
        <v>0</v>
      </c>
      <c r="Y3285" s="49">
        <f t="shared" si="652"/>
        <v>0</v>
      </c>
      <c r="Z3285" s="49">
        <f t="shared" si="652"/>
        <v>0</v>
      </c>
      <c r="AA3285" s="49">
        <f t="shared" si="652"/>
        <v>0</v>
      </c>
      <c r="AB3285" s="49">
        <f t="shared" si="652"/>
        <v>0</v>
      </c>
      <c r="AC3285" s="49">
        <f t="shared" si="652"/>
        <v>0</v>
      </c>
      <c r="AD3285" s="49">
        <f t="shared" si="652"/>
        <v>0</v>
      </c>
      <c r="AE3285" s="51">
        <f t="shared" ref="AE3285:AE3348" si="653">AG3285+AF3285</f>
        <v>0</v>
      </c>
      <c r="AF3285" s="51">
        <f>IF(C3285=A_Stammdaten!$B$12,D_SAV!$U3285-D_SAV!$AG3285,HLOOKUP(A_Stammdaten!$B$12-1,$AH$4:$AN$4004,ROW(C3285)-3,FALSE)-$AG3285)</f>
        <v>0</v>
      </c>
      <c r="AG3285" s="51">
        <f>HLOOKUP(A_Stammdaten!$B$12,$AH$4:$AN$4004,ROW(C3285)-3,FALSE)</f>
        <v>0</v>
      </c>
      <c r="AH3285" s="51">
        <f t="shared" si="644"/>
        <v>0</v>
      </c>
      <c r="AI3285" s="51">
        <f t="shared" si="645"/>
        <v>0</v>
      </c>
      <c r="AJ3285" s="51">
        <f t="shared" si="646"/>
        <v>0</v>
      </c>
      <c r="AK3285" s="51">
        <f t="shared" si="647"/>
        <v>0</v>
      </c>
      <c r="AL3285" s="51">
        <f t="shared" si="648"/>
        <v>0</v>
      </c>
      <c r="AM3285" s="51">
        <f t="shared" si="649"/>
        <v>0</v>
      </c>
      <c r="AN3285" s="51">
        <f t="shared" si="650"/>
        <v>0</v>
      </c>
    </row>
    <row r="3286" spans="1:40" x14ac:dyDescent="0.25">
      <c r="A3286" s="17"/>
      <c r="B3286" s="17"/>
      <c r="C3286" s="35"/>
      <c r="D3286" s="17"/>
      <c r="E3286" s="17"/>
      <c r="F3286" s="17"/>
      <c r="G3286" s="62">
        <f t="shared" si="651"/>
        <v>0</v>
      </c>
      <c r="H3286" s="17"/>
      <c r="I3286" s="17"/>
      <c r="J3286" s="17"/>
      <c r="K3286" s="17"/>
      <c r="L3286" s="17"/>
      <c r="M3286" s="17"/>
      <c r="N3286" s="17"/>
      <c r="O3286" s="17"/>
      <c r="P3286" s="115"/>
      <c r="Q3286" s="62">
        <f>IF(C3286&gt;A_Stammdaten!$B$12,0,SUM(G3286,H3286,J3286,K3286,M3286,N3286)-SUM(I3286,L3286,O3286,P3286))</f>
        <v>0</v>
      </c>
      <c r="R3286" s="17"/>
      <c r="S3286" s="17"/>
      <c r="T3286" s="17"/>
      <c r="U3286" s="62">
        <f t="shared" si="643"/>
        <v>0</v>
      </c>
      <c r="V3286" s="63">
        <f>IF(ISBLANK($B3286),0,VLOOKUP($B3286,Listen!$A$2:$C$45,2,FALSE))</f>
        <v>0</v>
      </c>
      <c r="W3286" s="63">
        <f>IF(ISBLANK($B3286),0,VLOOKUP($B3286,Listen!$A$2:$C$45,3,FALSE))</f>
        <v>0</v>
      </c>
      <c r="X3286" s="49">
        <f t="shared" si="642"/>
        <v>0</v>
      </c>
      <c r="Y3286" s="49">
        <f t="shared" si="652"/>
        <v>0</v>
      </c>
      <c r="Z3286" s="49">
        <f t="shared" si="652"/>
        <v>0</v>
      </c>
      <c r="AA3286" s="49">
        <f t="shared" si="652"/>
        <v>0</v>
      </c>
      <c r="AB3286" s="49">
        <f t="shared" si="652"/>
        <v>0</v>
      </c>
      <c r="AC3286" s="49">
        <f t="shared" si="652"/>
        <v>0</v>
      </c>
      <c r="AD3286" s="49">
        <f t="shared" si="652"/>
        <v>0</v>
      </c>
      <c r="AE3286" s="51">
        <f t="shared" si="653"/>
        <v>0</v>
      </c>
      <c r="AF3286" s="51">
        <f>IF(C3286=A_Stammdaten!$B$12,D_SAV!$U3286-D_SAV!$AG3286,HLOOKUP(A_Stammdaten!$B$12-1,$AH$4:$AN$4004,ROW(C3286)-3,FALSE)-$AG3286)</f>
        <v>0</v>
      </c>
      <c r="AG3286" s="51">
        <f>HLOOKUP(A_Stammdaten!$B$12,$AH$4:$AN$4004,ROW(C3286)-3,FALSE)</f>
        <v>0</v>
      </c>
      <c r="AH3286" s="51">
        <f t="shared" si="644"/>
        <v>0</v>
      </c>
      <c r="AI3286" s="51">
        <f t="shared" si="645"/>
        <v>0</v>
      </c>
      <c r="AJ3286" s="51">
        <f t="shared" si="646"/>
        <v>0</v>
      </c>
      <c r="AK3286" s="51">
        <f t="shared" si="647"/>
        <v>0</v>
      </c>
      <c r="AL3286" s="51">
        <f t="shared" si="648"/>
        <v>0</v>
      </c>
      <c r="AM3286" s="51">
        <f t="shared" si="649"/>
        <v>0</v>
      </c>
      <c r="AN3286" s="51">
        <f t="shared" si="650"/>
        <v>0</v>
      </c>
    </row>
    <row r="3287" spans="1:40" x14ac:dyDescent="0.25">
      <c r="A3287" s="17"/>
      <c r="B3287" s="17"/>
      <c r="C3287" s="35"/>
      <c r="D3287" s="17"/>
      <c r="E3287" s="17"/>
      <c r="F3287" s="17"/>
      <c r="G3287" s="62">
        <f t="shared" si="651"/>
        <v>0</v>
      </c>
      <c r="H3287" s="17"/>
      <c r="I3287" s="17"/>
      <c r="J3287" s="17"/>
      <c r="K3287" s="17"/>
      <c r="L3287" s="17"/>
      <c r="M3287" s="17"/>
      <c r="N3287" s="17"/>
      <c r="O3287" s="17"/>
      <c r="P3287" s="115"/>
      <c r="Q3287" s="62">
        <f>IF(C3287&gt;A_Stammdaten!$B$12,0,SUM(G3287,H3287,J3287,K3287,M3287,N3287)-SUM(I3287,L3287,O3287,P3287))</f>
        <v>0</v>
      </c>
      <c r="R3287" s="17"/>
      <c r="S3287" s="17"/>
      <c r="T3287" s="17"/>
      <c r="U3287" s="62">
        <f t="shared" si="643"/>
        <v>0</v>
      </c>
      <c r="V3287" s="63">
        <f>IF(ISBLANK($B3287),0,VLOOKUP($B3287,Listen!$A$2:$C$45,2,FALSE))</f>
        <v>0</v>
      </c>
      <c r="W3287" s="63">
        <f>IF(ISBLANK($B3287),0,VLOOKUP($B3287,Listen!$A$2:$C$45,3,FALSE))</f>
        <v>0</v>
      </c>
      <c r="X3287" s="49">
        <f t="shared" si="642"/>
        <v>0</v>
      </c>
      <c r="Y3287" s="49">
        <f t="shared" si="652"/>
        <v>0</v>
      </c>
      <c r="Z3287" s="49">
        <f t="shared" si="652"/>
        <v>0</v>
      </c>
      <c r="AA3287" s="49">
        <f t="shared" si="652"/>
        <v>0</v>
      </c>
      <c r="AB3287" s="49">
        <f t="shared" si="652"/>
        <v>0</v>
      </c>
      <c r="AC3287" s="49">
        <f t="shared" si="652"/>
        <v>0</v>
      </c>
      <c r="AD3287" s="49">
        <f t="shared" si="652"/>
        <v>0</v>
      </c>
      <c r="AE3287" s="51">
        <f t="shared" si="653"/>
        <v>0</v>
      </c>
      <c r="AF3287" s="51">
        <f>IF(C3287=A_Stammdaten!$B$12,D_SAV!$U3287-D_SAV!$AG3287,HLOOKUP(A_Stammdaten!$B$12-1,$AH$4:$AN$4004,ROW(C3287)-3,FALSE)-$AG3287)</f>
        <v>0</v>
      </c>
      <c r="AG3287" s="51">
        <f>HLOOKUP(A_Stammdaten!$B$12,$AH$4:$AN$4004,ROW(C3287)-3,FALSE)</f>
        <v>0</v>
      </c>
      <c r="AH3287" s="51">
        <f t="shared" si="644"/>
        <v>0</v>
      </c>
      <c r="AI3287" s="51">
        <f t="shared" si="645"/>
        <v>0</v>
      </c>
      <c r="AJ3287" s="51">
        <f t="shared" si="646"/>
        <v>0</v>
      </c>
      <c r="AK3287" s="51">
        <f t="shared" si="647"/>
        <v>0</v>
      </c>
      <c r="AL3287" s="51">
        <f t="shared" si="648"/>
        <v>0</v>
      </c>
      <c r="AM3287" s="51">
        <f t="shared" si="649"/>
        <v>0</v>
      </c>
      <c r="AN3287" s="51">
        <f t="shared" si="650"/>
        <v>0</v>
      </c>
    </row>
    <row r="3288" spans="1:40" x14ac:dyDescent="0.25">
      <c r="A3288" s="17"/>
      <c r="B3288" s="17"/>
      <c r="C3288" s="35"/>
      <c r="D3288" s="17"/>
      <c r="E3288" s="17"/>
      <c r="F3288" s="17"/>
      <c r="G3288" s="62">
        <f t="shared" si="651"/>
        <v>0</v>
      </c>
      <c r="H3288" s="17"/>
      <c r="I3288" s="17"/>
      <c r="J3288" s="17"/>
      <c r="K3288" s="17"/>
      <c r="L3288" s="17"/>
      <c r="M3288" s="17"/>
      <c r="N3288" s="17"/>
      <c r="O3288" s="17"/>
      <c r="P3288" s="115"/>
      <c r="Q3288" s="62">
        <f>IF(C3288&gt;A_Stammdaten!$B$12,0,SUM(G3288,H3288,J3288,K3288,M3288,N3288)-SUM(I3288,L3288,O3288,P3288))</f>
        <v>0</v>
      </c>
      <c r="R3288" s="17"/>
      <c r="S3288" s="17"/>
      <c r="T3288" s="17"/>
      <c r="U3288" s="62">
        <f t="shared" si="643"/>
        <v>0</v>
      </c>
      <c r="V3288" s="63">
        <f>IF(ISBLANK($B3288),0,VLOOKUP($B3288,Listen!$A$2:$C$45,2,FALSE))</f>
        <v>0</v>
      </c>
      <c r="W3288" s="63">
        <f>IF(ISBLANK($B3288),0,VLOOKUP($B3288,Listen!$A$2:$C$45,3,FALSE))</f>
        <v>0</v>
      </c>
      <c r="X3288" s="49">
        <f t="shared" si="642"/>
        <v>0</v>
      </c>
      <c r="Y3288" s="49">
        <f t="shared" si="652"/>
        <v>0</v>
      </c>
      <c r="Z3288" s="49">
        <f t="shared" si="652"/>
        <v>0</v>
      </c>
      <c r="AA3288" s="49">
        <f t="shared" si="652"/>
        <v>0</v>
      </c>
      <c r="AB3288" s="49">
        <f t="shared" si="652"/>
        <v>0</v>
      </c>
      <c r="AC3288" s="49">
        <f t="shared" si="652"/>
        <v>0</v>
      </c>
      <c r="AD3288" s="49">
        <f t="shared" si="652"/>
        <v>0</v>
      </c>
      <c r="AE3288" s="51">
        <f t="shared" si="653"/>
        <v>0</v>
      </c>
      <c r="AF3288" s="51">
        <f>IF(C3288=A_Stammdaten!$B$12,D_SAV!$U3288-D_SAV!$AG3288,HLOOKUP(A_Stammdaten!$B$12-1,$AH$4:$AN$4004,ROW(C3288)-3,FALSE)-$AG3288)</f>
        <v>0</v>
      </c>
      <c r="AG3288" s="51">
        <f>HLOOKUP(A_Stammdaten!$B$12,$AH$4:$AN$4004,ROW(C3288)-3,FALSE)</f>
        <v>0</v>
      </c>
      <c r="AH3288" s="51">
        <f t="shared" si="644"/>
        <v>0</v>
      </c>
      <c r="AI3288" s="51">
        <f t="shared" si="645"/>
        <v>0</v>
      </c>
      <c r="AJ3288" s="51">
        <f t="shared" si="646"/>
        <v>0</v>
      </c>
      <c r="AK3288" s="51">
        <f t="shared" si="647"/>
        <v>0</v>
      </c>
      <c r="AL3288" s="51">
        <f t="shared" si="648"/>
        <v>0</v>
      </c>
      <c r="AM3288" s="51">
        <f t="shared" si="649"/>
        <v>0</v>
      </c>
      <c r="AN3288" s="51">
        <f t="shared" si="650"/>
        <v>0</v>
      </c>
    </row>
    <row r="3289" spans="1:40" x14ac:dyDescent="0.25">
      <c r="A3289" s="17"/>
      <c r="B3289" s="17"/>
      <c r="C3289" s="35"/>
      <c r="D3289" s="17"/>
      <c r="E3289" s="17"/>
      <c r="F3289" s="17"/>
      <c r="G3289" s="62">
        <f t="shared" si="651"/>
        <v>0</v>
      </c>
      <c r="H3289" s="17"/>
      <c r="I3289" s="17"/>
      <c r="J3289" s="17"/>
      <c r="K3289" s="17"/>
      <c r="L3289" s="17"/>
      <c r="M3289" s="17"/>
      <c r="N3289" s="17"/>
      <c r="O3289" s="17"/>
      <c r="P3289" s="115"/>
      <c r="Q3289" s="62">
        <f>IF(C3289&gt;A_Stammdaten!$B$12,0,SUM(G3289,H3289,J3289,K3289,M3289,N3289)-SUM(I3289,L3289,O3289,P3289))</f>
        <v>0</v>
      </c>
      <c r="R3289" s="17"/>
      <c r="S3289" s="17"/>
      <c r="T3289" s="17"/>
      <c r="U3289" s="62">
        <f t="shared" si="643"/>
        <v>0</v>
      </c>
      <c r="V3289" s="63">
        <f>IF(ISBLANK($B3289),0,VLOOKUP($B3289,Listen!$A$2:$C$45,2,FALSE))</f>
        <v>0</v>
      </c>
      <c r="W3289" s="63">
        <f>IF(ISBLANK($B3289),0,VLOOKUP($B3289,Listen!$A$2:$C$45,3,FALSE))</f>
        <v>0</v>
      </c>
      <c r="X3289" s="49">
        <f t="shared" si="642"/>
        <v>0</v>
      </c>
      <c r="Y3289" s="49">
        <f t="shared" si="652"/>
        <v>0</v>
      </c>
      <c r="Z3289" s="49">
        <f t="shared" si="652"/>
        <v>0</v>
      </c>
      <c r="AA3289" s="49">
        <f t="shared" si="652"/>
        <v>0</v>
      </c>
      <c r="AB3289" s="49">
        <f t="shared" si="652"/>
        <v>0</v>
      </c>
      <c r="AC3289" s="49">
        <f t="shared" si="652"/>
        <v>0</v>
      </c>
      <c r="AD3289" s="49">
        <f t="shared" si="652"/>
        <v>0</v>
      </c>
      <c r="AE3289" s="51">
        <f t="shared" si="653"/>
        <v>0</v>
      </c>
      <c r="AF3289" s="51">
        <f>IF(C3289=A_Stammdaten!$B$12,D_SAV!$U3289-D_SAV!$AG3289,HLOOKUP(A_Stammdaten!$B$12-1,$AH$4:$AN$4004,ROW(C3289)-3,FALSE)-$AG3289)</f>
        <v>0</v>
      </c>
      <c r="AG3289" s="51">
        <f>HLOOKUP(A_Stammdaten!$B$12,$AH$4:$AN$4004,ROW(C3289)-3,FALSE)</f>
        <v>0</v>
      </c>
      <c r="AH3289" s="51">
        <f t="shared" si="644"/>
        <v>0</v>
      </c>
      <c r="AI3289" s="51">
        <f t="shared" si="645"/>
        <v>0</v>
      </c>
      <c r="AJ3289" s="51">
        <f t="shared" si="646"/>
        <v>0</v>
      </c>
      <c r="AK3289" s="51">
        <f t="shared" si="647"/>
        <v>0</v>
      </c>
      <c r="AL3289" s="51">
        <f t="shared" si="648"/>
        <v>0</v>
      </c>
      <c r="AM3289" s="51">
        <f t="shared" si="649"/>
        <v>0</v>
      </c>
      <c r="AN3289" s="51">
        <f t="shared" si="650"/>
        <v>0</v>
      </c>
    </row>
    <row r="3290" spans="1:40" x14ac:dyDescent="0.25">
      <c r="A3290" s="17"/>
      <c r="B3290" s="17"/>
      <c r="C3290" s="35"/>
      <c r="D3290" s="17"/>
      <c r="E3290" s="17"/>
      <c r="F3290" s="17"/>
      <c r="G3290" s="62">
        <f t="shared" si="651"/>
        <v>0</v>
      </c>
      <c r="H3290" s="17"/>
      <c r="I3290" s="17"/>
      <c r="J3290" s="17"/>
      <c r="K3290" s="17"/>
      <c r="L3290" s="17"/>
      <c r="M3290" s="17"/>
      <c r="N3290" s="17"/>
      <c r="O3290" s="17"/>
      <c r="P3290" s="115"/>
      <c r="Q3290" s="62">
        <f>IF(C3290&gt;A_Stammdaten!$B$12,0,SUM(G3290,H3290,J3290,K3290,M3290,N3290)-SUM(I3290,L3290,O3290,P3290))</f>
        <v>0</v>
      </c>
      <c r="R3290" s="17"/>
      <c r="S3290" s="17"/>
      <c r="T3290" s="17"/>
      <c r="U3290" s="62">
        <f t="shared" si="643"/>
        <v>0</v>
      </c>
      <c r="V3290" s="63">
        <f>IF(ISBLANK($B3290),0,VLOOKUP($B3290,Listen!$A$2:$C$45,2,FALSE))</f>
        <v>0</v>
      </c>
      <c r="W3290" s="63">
        <f>IF(ISBLANK($B3290),0,VLOOKUP($B3290,Listen!$A$2:$C$45,3,FALSE))</f>
        <v>0</v>
      </c>
      <c r="X3290" s="49">
        <f t="shared" si="642"/>
        <v>0</v>
      </c>
      <c r="Y3290" s="49">
        <f t="shared" si="652"/>
        <v>0</v>
      </c>
      <c r="Z3290" s="49">
        <f t="shared" si="652"/>
        <v>0</v>
      </c>
      <c r="AA3290" s="49">
        <f t="shared" si="652"/>
        <v>0</v>
      </c>
      <c r="AB3290" s="49">
        <f t="shared" si="652"/>
        <v>0</v>
      </c>
      <c r="AC3290" s="49">
        <f t="shared" si="652"/>
        <v>0</v>
      </c>
      <c r="AD3290" s="49">
        <f t="shared" si="652"/>
        <v>0</v>
      </c>
      <c r="AE3290" s="51">
        <f t="shared" si="653"/>
        <v>0</v>
      </c>
      <c r="AF3290" s="51">
        <f>IF(C3290=A_Stammdaten!$B$12,D_SAV!$U3290-D_SAV!$AG3290,HLOOKUP(A_Stammdaten!$B$12-1,$AH$4:$AN$4004,ROW(C3290)-3,FALSE)-$AG3290)</f>
        <v>0</v>
      </c>
      <c r="AG3290" s="51">
        <f>HLOOKUP(A_Stammdaten!$B$12,$AH$4:$AN$4004,ROW(C3290)-3,FALSE)</f>
        <v>0</v>
      </c>
      <c r="AH3290" s="51">
        <f t="shared" si="644"/>
        <v>0</v>
      </c>
      <c r="AI3290" s="51">
        <f t="shared" si="645"/>
        <v>0</v>
      </c>
      <c r="AJ3290" s="51">
        <f t="shared" si="646"/>
        <v>0</v>
      </c>
      <c r="AK3290" s="51">
        <f t="shared" si="647"/>
        <v>0</v>
      </c>
      <c r="AL3290" s="51">
        <f t="shared" si="648"/>
        <v>0</v>
      </c>
      <c r="AM3290" s="51">
        <f t="shared" si="649"/>
        <v>0</v>
      </c>
      <c r="AN3290" s="51">
        <f t="shared" si="650"/>
        <v>0</v>
      </c>
    </row>
    <row r="3291" spans="1:40" x14ac:dyDescent="0.25">
      <c r="A3291" s="17"/>
      <c r="B3291" s="17"/>
      <c r="C3291" s="35"/>
      <c r="D3291" s="17"/>
      <c r="E3291" s="17"/>
      <c r="F3291" s="17"/>
      <c r="G3291" s="62">
        <f t="shared" si="651"/>
        <v>0</v>
      </c>
      <c r="H3291" s="17"/>
      <c r="I3291" s="17"/>
      <c r="J3291" s="17"/>
      <c r="K3291" s="17"/>
      <c r="L3291" s="17"/>
      <c r="M3291" s="17"/>
      <c r="N3291" s="17"/>
      <c r="O3291" s="17"/>
      <c r="P3291" s="115"/>
      <c r="Q3291" s="62">
        <f>IF(C3291&gt;A_Stammdaten!$B$12,0,SUM(G3291,H3291,J3291,K3291,M3291,N3291)-SUM(I3291,L3291,O3291,P3291))</f>
        <v>0</v>
      </c>
      <c r="R3291" s="17"/>
      <c r="S3291" s="17"/>
      <c r="T3291" s="17"/>
      <c r="U3291" s="62">
        <f t="shared" si="643"/>
        <v>0</v>
      </c>
      <c r="V3291" s="63">
        <f>IF(ISBLANK($B3291),0,VLOOKUP($B3291,Listen!$A$2:$C$45,2,FALSE))</f>
        <v>0</v>
      </c>
      <c r="W3291" s="63">
        <f>IF(ISBLANK($B3291),0,VLOOKUP($B3291,Listen!$A$2:$C$45,3,FALSE))</f>
        <v>0</v>
      </c>
      <c r="X3291" s="49">
        <f t="shared" si="642"/>
        <v>0</v>
      </c>
      <c r="Y3291" s="49">
        <f t="shared" si="652"/>
        <v>0</v>
      </c>
      <c r="Z3291" s="49">
        <f t="shared" si="652"/>
        <v>0</v>
      </c>
      <c r="AA3291" s="49">
        <f t="shared" si="652"/>
        <v>0</v>
      </c>
      <c r="AB3291" s="49">
        <f t="shared" si="652"/>
        <v>0</v>
      </c>
      <c r="AC3291" s="49">
        <f t="shared" si="652"/>
        <v>0</v>
      </c>
      <c r="AD3291" s="49">
        <f t="shared" si="652"/>
        <v>0</v>
      </c>
      <c r="AE3291" s="51">
        <f t="shared" si="653"/>
        <v>0</v>
      </c>
      <c r="AF3291" s="51">
        <f>IF(C3291=A_Stammdaten!$B$12,D_SAV!$U3291-D_SAV!$AG3291,HLOOKUP(A_Stammdaten!$B$12-1,$AH$4:$AN$4004,ROW(C3291)-3,FALSE)-$AG3291)</f>
        <v>0</v>
      </c>
      <c r="AG3291" s="51">
        <f>HLOOKUP(A_Stammdaten!$B$12,$AH$4:$AN$4004,ROW(C3291)-3,FALSE)</f>
        <v>0</v>
      </c>
      <c r="AH3291" s="51">
        <f t="shared" si="644"/>
        <v>0</v>
      </c>
      <c r="AI3291" s="51">
        <f t="shared" si="645"/>
        <v>0</v>
      </c>
      <c r="AJ3291" s="51">
        <f t="shared" si="646"/>
        <v>0</v>
      </c>
      <c r="AK3291" s="51">
        <f t="shared" si="647"/>
        <v>0</v>
      </c>
      <c r="AL3291" s="51">
        <f t="shared" si="648"/>
        <v>0</v>
      </c>
      <c r="AM3291" s="51">
        <f t="shared" si="649"/>
        <v>0</v>
      </c>
      <c r="AN3291" s="51">
        <f t="shared" si="650"/>
        <v>0</v>
      </c>
    </row>
    <row r="3292" spans="1:40" x14ac:dyDescent="0.25">
      <c r="A3292" s="17"/>
      <c r="B3292" s="17"/>
      <c r="C3292" s="35"/>
      <c r="D3292" s="17"/>
      <c r="E3292" s="17"/>
      <c r="F3292" s="17"/>
      <c r="G3292" s="62">
        <f t="shared" si="651"/>
        <v>0</v>
      </c>
      <c r="H3292" s="17"/>
      <c r="I3292" s="17"/>
      <c r="J3292" s="17"/>
      <c r="K3292" s="17"/>
      <c r="L3292" s="17"/>
      <c r="M3292" s="17"/>
      <c r="N3292" s="17"/>
      <c r="O3292" s="17"/>
      <c r="P3292" s="115"/>
      <c r="Q3292" s="62">
        <f>IF(C3292&gt;A_Stammdaten!$B$12,0,SUM(G3292,H3292,J3292,K3292,M3292,N3292)-SUM(I3292,L3292,O3292,P3292))</f>
        <v>0</v>
      </c>
      <c r="R3292" s="17"/>
      <c r="S3292" s="17"/>
      <c r="T3292" s="17"/>
      <c r="U3292" s="62">
        <f t="shared" si="643"/>
        <v>0</v>
      </c>
      <c r="V3292" s="63">
        <f>IF(ISBLANK($B3292),0,VLOOKUP($B3292,Listen!$A$2:$C$45,2,FALSE))</f>
        <v>0</v>
      </c>
      <c r="W3292" s="63">
        <f>IF(ISBLANK($B3292),0,VLOOKUP($B3292,Listen!$A$2:$C$45,3,FALSE))</f>
        <v>0</v>
      </c>
      <c r="X3292" s="49">
        <f t="shared" si="642"/>
        <v>0</v>
      </c>
      <c r="Y3292" s="49">
        <f t="shared" si="652"/>
        <v>0</v>
      </c>
      <c r="Z3292" s="49">
        <f t="shared" si="652"/>
        <v>0</v>
      </c>
      <c r="AA3292" s="49">
        <f t="shared" si="652"/>
        <v>0</v>
      </c>
      <c r="AB3292" s="49">
        <f t="shared" si="652"/>
        <v>0</v>
      </c>
      <c r="AC3292" s="49">
        <f t="shared" si="652"/>
        <v>0</v>
      </c>
      <c r="AD3292" s="49">
        <f t="shared" si="652"/>
        <v>0</v>
      </c>
      <c r="AE3292" s="51">
        <f t="shared" si="653"/>
        <v>0</v>
      </c>
      <c r="AF3292" s="51">
        <f>IF(C3292=A_Stammdaten!$B$12,D_SAV!$U3292-D_SAV!$AG3292,HLOOKUP(A_Stammdaten!$B$12-1,$AH$4:$AN$4004,ROW(C3292)-3,FALSE)-$AG3292)</f>
        <v>0</v>
      </c>
      <c r="AG3292" s="51">
        <f>HLOOKUP(A_Stammdaten!$B$12,$AH$4:$AN$4004,ROW(C3292)-3,FALSE)</f>
        <v>0</v>
      </c>
      <c r="AH3292" s="51">
        <f t="shared" si="644"/>
        <v>0</v>
      </c>
      <c r="AI3292" s="51">
        <f t="shared" si="645"/>
        <v>0</v>
      </c>
      <c r="AJ3292" s="51">
        <f t="shared" si="646"/>
        <v>0</v>
      </c>
      <c r="AK3292" s="51">
        <f t="shared" si="647"/>
        <v>0</v>
      </c>
      <c r="AL3292" s="51">
        <f t="shared" si="648"/>
        <v>0</v>
      </c>
      <c r="AM3292" s="51">
        <f t="shared" si="649"/>
        <v>0</v>
      </c>
      <c r="AN3292" s="51">
        <f t="shared" si="650"/>
        <v>0</v>
      </c>
    </row>
    <row r="3293" spans="1:40" x14ac:dyDescent="0.25">
      <c r="A3293" s="17"/>
      <c r="B3293" s="17"/>
      <c r="C3293" s="35"/>
      <c r="D3293" s="17"/>
      <c r="E3293" s="17"/>
      <c r="F3293" s="17"/>
      <c r="G3293" s="62">
        <f t="shared" si="651"/>
        <v>0</v>
      </c>
      <c r="H3293" s="17"/>
      <c r="I3293" s="17"/>
      <c r="J3293" s="17"/>
      <c r="K3293" s="17"/>
      <c r="L3293" s="17"/>
      <c r="M3293" s="17"/>
      <c r="N3293" s="17"/>
      <c r="O3293" s="17"/>
      <c r="P3293" s="115"/>
      <c r="Q3293" s="62">
        <f>IF(C3293&gt;A_Stammdaten!$B$12,0,SUM(G3293,H3293,J3293,K3293,M3293,N3293)-SUM(I3293,L3293,O3293,P3293))</f>
        <v>0</v>
      </c>
      <c r="R3293" s="17"/>
      <c r="S3293" s="17"/>
      <c r="T3293" s="17"/>
      <c r="U3293" s="62">
        <f t="shared" si="643"/>
        <v>0</v>
      </c>
      <c r="V3293" s="63">
        <f>IF(ISBLANK($B3293),0,VLOOKUP($B3293,Listen!$A$2:$C$45,2,FALSE))</f>
        <v>0</v>
      </c>
      <c r="W3293" s="63">
        <f>IF(ISBLANK($B3293),0,VLOOKUP($B3293,Listen!$A$2:$C$45,3,FALSE))</f>
        <v>0</v>
      </c>
      <c r="X3293" s="49">
        <f t="shared" si="642"/>
        <v>0</v>
      </c>
      <c r="Y3293" s="49">
        <f t="shared" si="652"/>
        <v>0</v>
      </c>
      <c r="Z3293" s="49">
        <f t="shared" si="652"/>
        <v>0</v>
      </c>
      <c r="AA3293" s="49">
        <f t="shared" si="652"/>
        <v>0</v>
      </c>
      <c r="AB3293" s="49">
        <f t="shared" si="652"/>
        <v>0</v>
      </c>
      <c r="AC3293" s="49">
        <f t="shared" si="652"/>
        <v>0</v>
      </c>
      <c r="AD3293" s="49">
        <f t="shared" si="652"/>
        <v>0</v>
      </c>
      <c r="AE3293" s="51">
        <f t="shared" si="653"/>
        <v>0</v>
      </c>
      <c r="AF3293" s="51">
        <f>IF(C3293=A_Stammdaten!$B$12,D_SAV!$U3293-D_SAV!$AG3293,HLOOKUP(A_Stammdaten!$B$12-1,$AH$4:$AN$4004,ROW(C3293)-3,FALSE)-$AG3293)</f>
        <v>0</v>
      </c>
      <c r="AG3293" s="51">
        <f>HLOOKUP(A_Stammdaten!$B$12,$AH$4:$AN$4004,ROW(C3293)-3,FALSE)</f>
        <v>0</v>
      </c>
      <c r="AH3293" s="51">
        <f t="shared" si="644"/>
        <v>0</v>
      </c>
      <c r="AI3293" s="51">
        <f t="shared" si="645"/>
        <v>0</v>
      </c>
      <c r="AJ3293" s="51">
        <f t="shared" si="646"/>
        <v>0</v>
      </c>
      <c r="AK3293" s="51">
        <f t="shared" si="647"/>
        <v>0</v>
      </c>
      <c r="AL3293" s="51">
        <f t="shared" si="648"/>
        <v>0</v>
      </c>
      <c r="AM3293" s="51">
        <f t="shared" si="649"/>
        <v>0</v>
      </c>
      <c r="AN3293" s="51">
        <f t="shared" si="650"/>
        <v>0</v>
      </c>
    </row>
    <row r="3294" spans="1:40" x14ac:dyDescent="0.25">
      <c r="A3294" s="17"/>
      <c r="B3294" s="17"/>
      <c r="C3294" s="35"/>
      <c r="D3294" s="17"/>
      <c r="E3294" s="17"/>
      <c r="F3294" s="17"/>
      <c r="G3294" s="62">
        <f t="shared" si="651"/>
        <v>0</v>
      </c>
      <c r="H3294" s="17"/>
      <c r="I3294" s="17"/>
      <c r="J3294" s="17"/>
      <c r="K3294" s="17"/>
      <c r="L3294" s="17"/>
      <c r="M3294" s="17"/>
      <c r="N3294" s="17"/>
      <c r="O3294" s="17"/>
      <c r="P3294" s="115"/>
      <c r="Q3294" s="62">
        <f>IF(C3294&gt;A_Stammdaten!$B$12,0,SUM(G3294,H3294,J3294,K3294,M3294,N3294)-SUM(I3294,L3294,O3294,P3294))</f>
        <v>0</v>
      </c>
      <c r="R3294" s="17"/>
      <c r="S3294" s="17"/>
      <c r="T3294" s="17"/>
      <c r="U3294" s="62">
        <f t="shared" si="643"/>
        <v>0</v>
      </c>
      <c r="V3294" s="63">
        <f>IF(ISBLANK($B3294),0,VLOOKUP($B3294,Listen!$A$2:$C$45,2,FALSE))</f>
        <v>0</v>
      </c>
      <c r="W3294" s="63">
        <f>IF(ISBLANK($B3294),0,VLOOKUP($B3294,Listen!$A$2:$C$45,3,FALSE))</f>
        <v>0</v>
      </c>
      <c r="X3294" s="49">
        <f t="shared" si="642"/>
        <v>0</v>
      </c>
      <c r="Y3294" s="49">
        <f t="shared" si="652"/>
        <v>0</v>
      </c>
      <c r="Z3294" s="49">
        <f t="shared" si="652"/>
        <v>0</v>
      </c>
      <c r="AA3294" s="49">
        <f t="shared" si="652"/>
        <v>0</v>
      </c>
      <c r="AB3294" s="49">
        <f t="shared" si="652"/>
        <v>0</v>
      </c>
      <c r="AC3294" s="49">
        <f t="shared" si="652"/>
        <v>0</v>
      </c>
      <c r="AD3294" s="49">
        <f t="shared" si="652"/>
        <v>0</v>
      </c>
      <c r="AE3294" s="51">
        <f t="shared" si="653"/>
        <v>0</v>
      </c>
      <c r="AF3294" s="51">
        <f>IF(C3294=A_Stammdaten!$B$12,D_SAV!$U3294-D_SAV!$AG3294,HLOOKUP(A_Stammdaten!$B$12-1,$AH$4:$AN$4004,ROW(C3294)-3,FALSE)-$AG3294)</f>
        <v>0</v>
      </c>
      <c r="AG3294" s="51">
        <f>HLOOKUP(A_Stammdaten!$B$12,$AH$4:$AN$4004,ROW(C3294)-3,FALSE)</f>
        <v>0</v>
      </c>
      <c r="AH3294" s="51">
        <f t="shared" si="644"/>
        <v>0</v>
      </c>
      <c r="AI3294" s="51">
        <f t="shared" si="645"/>
        <v>0</v>
      </c>
      <c r="AJ3294" s="51">
        <f t="shared" si="646"/>
        <v>0</v>
      </c>
      <c r="AK3294" s="51">
        <f t="shared" si="647"/>
        <v>0</v>
      </c>
      <c r="AL3294" s="51">
        <f t="shared" si="648"/>
        <v>0</v>
      </c>
      <c r="AM3294" s="51">
        <f t="shared" si="649"/>
        <v>0</v>
      </c>
      <c r="AN3294" s="51">
        <f t="shared" si="650"/>
        <v>0</v>
      </c>
    </row>
    <row r="3295" spans="1:40" x14ac:dyDescent="0.25">
      <c r="A3295" s="17"/>
      <c r="B3295" s="17"/>
      <c r="C3295" s="35"/>
      <c r="D3295" s="17"/>
      <c r="E3295" s="17"/>
      <c r="F3295" s="17"/>
      <c r="G3295" s="62">
        <f t="shared" si="651"/>
        <v>0</v>
      </c>
      <c r="H3295" s="17"/>
      <c r="I3295" s="17"/>
      <c r="J3295" s="17"/>
      <c r="K3295" s="17"/>
      <c r="L3295" s="17"/>
      <c r="M3295" s="17"/>
      <c r="N3295" s="17"/>
      <c r="O3295" s="17"/>
      <c r="P3295" s="115"/>
      <c r="Q3295" s="62">
        <f>IF(C3295&gt;A_Stammdaten!$B$12,0,SUM(G3295,H3295,J3295,K3295,M3295,N3295)-SUM(I3295,L3295,O3295,P3295))</f>
        <v>0</v>
      </c>
      <c r="R3295" s="17"/>
      <c r="S3295" s="17"/>
      <c r="T3295" s="17"/>
      <c r="U3295" s="62">
        <f t="shared" si="643"/>
        <v>0</v>
      </c>
      <c r="V3295" s="63">
        <f>IF(ISBLANK($B3295),0,VLOOKUP($B3295,Listen!$A$2:$C$45,2,FALSE))</f>
        <v>0</v>
      </c>
      <c r="W3295" s="63">
        <f>IF(ISBLANK($B3295),0,VLOOKUP($B3295,Listen!$A$2:$C$45,3,FALSE))</f>
        <v>0</v>
      </c>
      <c r="X3295" s="49">
        <f t="shared" si="642"/>
        <v>0</v>
      </c>
      <c r="Y3295" s="49">
        <f t="shared" si="652"/>
        <v>0</v>
      </c>
      <c r="Z3295" s="49">
        <f t="shared" si="652"/>
        <v>0</v>
      </c>
      <c r="AA3295" s="49">
        <f t="shared" si="652"/>
        <v>0</v>
      </c>
      <c r="AB3295" s="49">
        <f t="shared" si="652"/>
        <v>0</v>
      </c>
      <c r="AC3295" s="49">
        <f t="shared" si="652"/>
        <v>0</v>
      </c>
      <c r="AD3295" s="49">
        <f t="shared" si="652"/>
        <v>0</v>
      </c>
      <c r="AE3295" s="51">
        <f t="shared" si="653"/>
        <v>0</v>
      </c>
      <c r="AF3295" s="51">
        <f>IF(C3295=A_Stammdaten!$B$12,D_SAV!$U3295-D_SAV!$AG3295,HLOOKUP(A_Stammdaten!$B$12-1,$AH$4:$AN$4004,ROW(C3295)-3,FALSE)-$AG3295)</f>
        <v>0</v>
      </c>
      <c r="AG3295" s="51">
        <f>HLOOKUP(A_Stammdaten!$B$12,$AH$4:$AN$4004,ROW(C3295)-3,FALSE)</f>
        <v>0</v>
      </c>
      <c r="AH3295" s="51">
        <f t="shared" si="644"/>
        <v>0</v>
      </c>
      <c r="AI3295" s="51">
        <f t="shared" si="645"/>
        <v>0</v>
      </c>
      <c r="AJ3295" s="51">
        <f t="shared" si="646"/>
        <v>0</v>
      </c>
      <c r="AK3295" s="51">
        <f t="shared" si="647"/>
        <v>0</v>
      </c>
      <c r="AL3295" s="51">
        <f t="shared" si="648"/>
        <v>0</v>
      </c>
      <c r="AM3295" s="51">
        <f t="shared" si="649"/>
        <v>0</v>
      </c>
      <c r="AN3295" s="51">
        <f t="shared" si="650"/>
        <v>0</v>
      </c>
    </row>
    <row r="3296" spans="1:40" x14ac:dyDescent="0.25">
      <c r="A3296" s="17"/>
      <c r="B3296" s="17"/>
      <c r="C3296" s="35"/>
      <c r="D3296" s="17"/>
      <c r="E3296" s="17"/>
      <c r="F3296" s="17"/>
      <c r="G3296" s="62">
        <f t="shared" si="651"/>
        <v>0</v>
      </c>
      <c r="H3296" s="17"/>
      <c r="I3296" s="17"/>
      <c r="J3296" s="17"/>
      <c r="K3296" s="17"/>
      <c r="L3296" s="17"/>
      <c r="M3296" s="17"/>
      <c r="N3296" s="17"/>
      <c r="O3296" s="17"/>
      <c r="P3296" s="115"/>
      <c r="Q3296" s="62">
        <f>IF(C3296&gt;A_Stammdaten!$B$12,0,SUM(G3296,H3296,J3296,K3296,M3296,N3296)-SUM(I3296,L3296,O3296,P3296))</f>
        <v>0</v>
      </c>
      <c r="R3296" s="17"/>
      <c r="S3296" s="17"/>
      <c r="T3296" s="17"/>
      <c r="U3296" s="62">
        <f t="shared" si="643"/>
        <v>0</v>
      </c>
      <c r="V3296" s="63">
        <f>IF(ISBLANK($B3296),0,VLOOKUP($B3296,Listen!$A$2:$C$45,2,FALSE))</f>
        <v>0</v>
      </c>
      <c r="W3296" s="63">
        <f>IF(ISBLANK($B3296),0,VLOOKUP($B3296,Listen!$A$2:$C$45,3,FALSE))</f>
        <v>0</v>
      </c>
      <c r="X3296" s="49">
        <f t="shared" si="642"/>
        <v>0</v>
      </c>
      <c r="Y3296" s="49">
        <f t="shared" si="652"/>
        <v>0</v>
      </c>
      <c r="Z3296" s="49">
        <f t="shared" si="652"/>
        <v>0</v>
      </c>
      <c r="AA3296" s="49">
        <f t="shared" si="652"/>
        <v>0</v>
      </c>
      <c r="AB3296" s="49">
        <f t="shared" si="652"/>
        <v>0</v>
      </c>
      <c r="AC3296" s="49">
        <f t="shared" si="652"/>
        <v>0</v>
      </c>
      <c r="AD3296" s="49">
        <f t="shared" si="652"/>
        <v>0</v>
      </c>
      <c r="AE3296" s="51">
        <f t="shared" si="653"/>
        <v>0</v>
      </c>
      <c r="AF3296" s="51">
        <f>IF(C3296=A_Stammdaten!$B$12,D_SAV!$U3296-D_SAV!$AG3296,HLOOKUP(A_Stammdaten!$B$12-1,$AH$4:$AN$4004,ROW(C3296)-3,FALSE)-$AG3296)</f>
        <v>0</v>
      </c>
      <c r="AG3296" s="51">
        <f>HLOOKUP(A_Stammdaten!$B$12,$AH$4:$AN$4004,ROW(C3296)-3,FALSE)</f>
        <v>0</v>
      </c>
      <c r="AH3296" s="51">
        <f t="shared" si="644"/>
        <v>0</v>
      </c>
      <c r="AI3296" s="51">
        <f t="shared" si="645"/>
        <v>0</v>
      </c>
      <c r="AJ3296" s="51">
        <f t="shared" si="646"/>
        <v>0</v>
      </c>
      <c r="AK3296" s="51">
        <f t="shared" si="647"/>
        <v>0</v>
      </c>
      <c r="AL3296" s="51">
        <f t="shared" si="648"/>
        <v>0</v>
      </c>
      <c r="AM3296" s="51">
        <f t="shared" si="649"/>
        <v>0</v>
      </c>
      <c r="AN3296" s="51">
        <f t="shared" si="650"/>
        <v>0</v>
      </c>
    </row>
    <row r="3297" spans="1:40" x14ac:dyDescent="0.25">
      <c r="A3297" s="17"/>
      <c r="B3297" s="17"/>
      <c r="C3297" s="35"/>
      <c r="D3297" s="17"/>
      <c r="E3297" s="17"/>
      <c r="F3297" s="17"/>
      <c r="G3297" s="62">
        <f t="shared" si="651"/>
        <v>0</v>
      </c>
      <c r="H3297" s="17"/>
      <c r="I3297" s="17"/>
      <c r="J3297" s="17"/>
      <c r="K3297" s="17"/>
      <c r="L3297" s="17"/>
      <c r="M3297" s="17"/>
      <c r="N3297" s="17"/>
      <c r="O3297" s="17"/>
      <c r="P3297" s="115"/>
      <c r="Q3297" s="62">
        <f>IF(C3297&gt;A_Stammdaten!$B$12,0,SUM(G3297,H3297,J3297,K3297,M3297,N3297)-SUM(I3297,L3297,O3297,P3297))</f>
        <v>0</v>
      </c>
      <c r="R3297" s="17"/>
      <c r="S3297" s="17"/>
      <c r="T3297" s="17"/>
      <c r="U3297" s="62">
        <f t="shared" si="643"/>
        <v>0</v>
      </c>
      <c r="V3297" s="63">
        <f>IF(ISBLANK($B3297),0,VLOOKUP($B3297,Listen!$A$2:$C$45,2,FALSE))</f>
        <v>0</v>
      </c>
      <c r="W3297" s="63">
        <f>IF(ISBLANK($B3297),0,VLOOKUP($B3297,Listen!$A$2:$C$45,3,FALSE))</f>
        <v>0</v>
      </c>
      <c r="X3297" s="49">
        <f t="shared" si="642"/>
        <v>0</v>
      </c>
      <c r="Y3297" s="49">
        <f t="shared" si="652"/>
        <v>0</v>
      </c>
      <c r="Z3297" s="49">
        <f t="shared" si="652"/>
        <v>0</v>
      </c>
      <c r="AA3297" s="49">
        <f t="shared" si="652"/>
        <v>0</v>
      </c>
      <c r="AB3297" s="49">
        <f t="shared" si="652"/>
        <v>0</v>
      </c>
      <c r="AC3297" s="49">
        <f t="shared" si="652"/>
        <v>0</v>
      </c>
      <c r="AD3297" s="49">
        <f t="shared" si="652"/>
        <v>0</v>
      </c>
      <c r="AE3297" s="51">
        <f t="shared" si="653"/>
        <v>0</v>
      </c>
      <c r="AF3297" s="51">
        <f>IF(C3297=A_Stammdaten!$B$12,D_SAV!$U3297-D_SAV!$AG3297,HLOOKUP(A_Stammdaten!$B$12-1,$AH$4:$AN$4004,ROW(C3297)-3,FALSE)-$AG3297)</f>
        <v>0</v>
      </c>
      <c r="AG3297" s="51">
        <f>HLOOKUP(A_Stammdaten!$B$12,$AH$4:$AN$4004,ROW(C3297)-3,FALSE)</f>
        <v>0</v>
      </c>
      <c r="AH3297" s="51">
        <f t="shared" si="644"/>
        <v>0</v>
      </c>
      <c r="AI3297" s="51">
        <f t="shared" si="645"/>
        <v>0</v>
      </c>
      <c r="AJ3297" s="51">
        <f t="shared" si="646"/>
        <v>0</v>
      </c>
      <c r="AK3297" s="51">
        <f t="shared" si="647"/>
        <v>0</v>
      </c>
      <c r="AL3297" s="51">
        <f t="shared" si="648"/>
        <v>0</v>
      </c>
      <c r="AM3297" s="51">
        <f t="shared" si="649"/>
        <v>0</v>
      </c>
      <c r="AN3297" s="51">
        <f t="shared" si="650"/>
        <v>0</v>
      </c>
    </row>
    <row r="3298" spans="1:40" x14ac:dyDescent="0.25">
      <c r="A3298" s="17"/>
      <c r="B3298" s="17"/>
      <c r="C3298" s="35"/>
      <c r="D3298" s="17"/>
      <c r="E3298" s="17"/>
      <c r="F3298" s="17"/>
      <c r="G3298" s="62">
        <f t="shared" si="651"/>
        <v>0</v>
      </c>
      <c r="H3298" s="17"/>
      <c r="I3298" s="17"/>
      <c r="J3298" s="17"/>
      <c r="K3298" s="17"/>
      <c r="L3298" s="17"/>
      <c r="M3298" s="17"/>
      <c r="N3298" s="17"/>
      <c r="O3298" s="17"/>
      <c r="P3298" s="115"/>
      <c r="Q3298" s="62">
        <f>IF(C3298&gt;A_Stammdaten!$B$12,0,SUM(G3298,H3298,J3298,K3298,M3298,N3298)-SUM(I3298,L3298,O3298,P3298))</f>
        <v>0</v>
      </c>
      <c r="R3298" s="17"/>
      <c r="S3298" s="17"/>
      <c r="T3298" s="17"/>
      <c r="U3298" s="62">
        <f t="shared" si="643"/>
        <v>0</v>
      </c>
      <c r="V3298" s="63">
        <f>IF(ISBLANK($B3298),0,VLOOKUP($B3298,Listen!$A$2:$C$45,2,FALSE))</f>
        <v>0</v>
      </c>
      <c r="W3298" s="63">
        <f>IF(ISBLANK($B3298),0,VLOOKUP($B3298,Listen!$A$2:$C$45,3,FALSE))</f>
        <v>0</v>
      </c>
      <c r="X3298" s="49">
        <f t="shared" si="642"/>
        <v>0</v>
      </c>
      <c r="Y3298" s="49">
        <f t="shared" si="652"/>
        <v>0</v>
      </c>
      <c r="Z3298" s="49">
        <f t="shared" si="652"/>
        <v>0</v>
      </c>
      <c r="AA3298" s="49">
        <f t="shared" si="652"/>
        <v>0</v>
      </c>
      <c r="AB3298" s="49">
        <f t="shared" si="652"/>
        <v>0</v>
      </c>
      <c r="AC3298" s="49">
        <f t="shared" si="652"/>
        <v>0</v>
      </c>
      <c r="AD3298" s="49">
        <f t="shared" si="652"/>
        <v>0</v>
      </c>
      <c r="AE3298" s="51">
        <f t="shared" si="653"/>
        <v>0</v>
      </c>
      <c r="AF3298" s="51">
        <f>IF(C3298=A_Stammdaten!$B$12,D_SAV!$U3298-D_SAV!$AG3298,HLOOKUP(A_Stammdaten!$B$12-1,$AH$4:$AN$4004,ROW(C3298)-3,FALSE)-$AG3298)</f>
        <v>0</v>
      </c>
      <c r="AG3298" s="51">
        <f>HLOOKUP(A_Stammdaten!$B$12,$AH$4:$AN$4004,ROW(C3298)-3,FALSE)</f>
        <v>0</v>
      </c>
      <c r="AH3298" s="51">
        <f t="shared" si="644"/>
        <v>0</v>
      </c>
      <c r="AI3298" s="51">
        <f t="shared" si="645"/>
        <v>0</v>
      </c>
      <c r="AJ3298" s="51">
        <f t="shared" si="646"/>
        <v>0</v>
      </c>
      <c r="AK3298" s="51">
        <f t="shared" si="647"/>
        <v>0</v>
      </c>
      <c r="AL3298" s="51">
        <f t="shared" si="648"/>
        <v>0</v>
      </c>
      <c r="AM3298" s="51">
        <f t="shared" si="649"/>
        <v>0</v>
      </c>
      <c r="AN3298" s="51">
        <f t="shared" si="650"/>
        <v>0</v>
      </c>
    </row>
    <row r="3299" spans="1:40" x14ac:dyDescent="0.25">
      <c r="A3299" s="17"/>
      <c r="B3299" s="17"/>
      <c r="C3299" s="35"/>
      <c r="D3299" s="17"/>
      <c r="E3299" s="17"/>
      <c r="F3299" s="17"/>
      <c r="G3299" s="62">
        <f t="shared" si="651"/>
        <v>0</v>
      </c>
      <c r="H3299" s="17"/>
      <c r="I3299" s="17"/>
      <c r="J3299" s="17"/>
      <c r="K3299" s="17"/>
      <c r="L3299" s="17"/>
      <c r="M3299" s="17"/>
      <c r="N3299" s="17"/>
      <c r="O3299" s="17"/>
      <c r="P3299" s="115"/>
      <c r="Q3299" s="62">
        <f>IF(C3299&gt;A_Stammdaten!$B$12,0,SUM(G3299,H3299,J3299,K3299,M3299,N3299)-SUM(I3299,L3299,O3299,P3299))</f>
        <v>0</v>
      </c>
      <c r="R3299" s="17"/>
      <c r="S3299" s="17"/>
      <c r="T3299" s="17"/>
      <c r="U3299" s="62">
        <f t="shared" si="643"/>
        <v>0</v>
      </c>
      <c r="V3299" s="63">
        <f>IF(ISBLANK($B3299),0,VLOOKUP($B3299,Listen!$A$2:$C$45,2,FALSE))</f>
        <v>0</v>
      </c>
      <c r="W3299" s="63">
        <f>IF(ISBLANK($B3299),0,VLOOKUP($B3299,Listen!$A$2:$C$45,3,FALSE))</f>
        <v>0</v>
      </c>
      <c r="X3299" s="49">
        <f t="shared" si="642"/>
        <v>0</v>
      </c>
      <c r="Y3299" s="49">
        <f t="shared" si="652"/>
        <v>0</v>
      </c>
      <c r="Z3299" s="49">
        <f t="shared" si="652"/>
        <v>0</v>
      </c>
      <c r="AA3299" s="49">
        <f t="shared" si="652"/>
        <v>0</v>
      </c>
      <c r="AB3299" s="49">
        <f t="shared" si="652"/>
        <v>0</v>
      </c>
      <c r="AC3299" s="49">
        <f t="shared" si="652"/>
        <v>0</v>
      </c>
      <c r="AD3299" s="49">
        <f t="shared" si="652"/>
        <v>0</v>
      </c>
      <c r="AE3299" s="51">
        <f t="shared" si="653"/>
        <v>0</v>
      </c>
      <c r="AF3299" s="51">
        <f>IF(C3299=A_Stammdaten!$B$12,D_SAV!$U3299-D_SAV!$AG3299,HLOOKUP(A_Stammdaten!$B$12-1,$AH$4:$AN$4004,ROW(C3299)-3,FALSE)-$AG3299)</f>
        <v>0</v>
      </c>
      <c r="AG3299" s="51">
        <f>HLOOKUP(A_Stammdaten!$B$12,$AH$4:$AN$4004,ROW(C3299)-3,FALSE)</f>
        <v>0</v>
      </c>
      <c r="AH3299" s="51">
        <f t="shared" si="644"/>
        <v>0</v>
      </c>
      <c r="AI3299" s="51">
        <f t="shared" si="645"/>
        <v>0</v>
      </c>
      <c r="AJ3299" s="51">
        <f t="shared" si="646"/>
        <v>0</v>
      </c>
      <c r="AK3299" s="51">
        <f t="shared" si="647"/>
        <v>0</v>
      </c>
      <c r="AL3299" s="51">
        <f t="shared" si="648"/>
        <v>0</v>
      </c>
      <c r="AM3299" s="51">
        <f t="shared" si="649"/>
        <v>0</v>
      </c>
      <c r="AN3299" s="51">
        <f t="shared" si="650"/>
        <v>0</v>
      </c>
    </row>
    <row r="3300" spans="1:40" x14ac:dyDescent="0.25">
      <c r="A3300" s="17"/>
      <c r="B3300" s="17"/>
      <c r="C3300" s="35"/>
      <c r="D3300" s="17"/>
      <c r="E3300" s="17"/>
      <c r="F3300" s="17"/>
      <c r="G3300" s="62">
        <f t="shared" si="651"/>
        <v>0</v>
      </c>
      <c r="H3300" s="17"/>
      <c r="I3300" s="17"/>
      <c r="J3300" s="17"/>
      <c r="K3300" s="17"/>
      <c r="L3300" s="17"/>
      <c r="M3300" s="17"/>
      <c r="N3300" s="17"/>
      <c r="O3300" s="17"/>
      <c r="P3300" s="115"/>
      <c r="Q3300" s="62">
        <f>IF(C3300&gt;A_Stammdaten!$B$12,0,SUM(G3300,H3300,J3300,K3300,M3300,N3300)-SUM(I3300,L3300,O3300,P3300))</f>
        <v>0</v>
      </c>
      <c r="R3300" s="17"/>
      <c r="S3300" s="17"/>
      <c r="T3300" s="17"/>
      <c r="U3300" s="62">
        <f t="shared" si="643"/>
        <v>0</v>
      </c>
      <c r="V3300" s="63">
        <f>IF(ISBLANK($B3300),0,VLOOKUP($B3300,Listen!$A$2:$C$45,2,FALSE))</f>
        <v>0</v>
      </c>
      <c r="W3300" s="63">
        <f>IF(ISBLANK($B3300),0,VLOOKUP($B3300,Listen!$A$2:$C$45,3,FALSE))</f>
        <v>0</v>
      </c>
      <c r="X3300" s="49">
        <f t="shared" si="642"/>
        <v>0</v>
      </c>
      <c r="Y3300" s="49">
        <f t="shared" si="652"/>
        <v>0</v>
      </c>
      <c r="Z3300" s="49">
        <f t="shared" si="652"/>
        <v>0</v>
      </c>
      <c r="AA3300" s="49">
        <f t="shared" si="652"/>
        <v>0</v>
      </c>
      <c r="AB3300" s="49">
        <f t="shared" si="652"/>
        <v>0</v>
      </c>
      <c r="AC3300" s="49">
        <f t="shared" si="652"/>
        <v>0</v>
      </c>
      <c r="AD3300" s="49">
        <f t="shared" si="652"/>
        <v>0</v>
      </c>
      <c r="AE3300" s="51">
        <f t="shared" si="653"/>
        <v>0</v>
      </c>
      <c r="AF3300" s="51">
        <f>IF(C3300=A_Stammdaten!$B$12,D_SAV!$U3300-D_SAV!$AG3300,HLOOKUP(A_Stammdaten!$B$12-1,$AH$4:$AN$4004,ROW(C3300)-3,FALSE)-$AG3300)</f>
        <v>0</v>
      </c>
      <c r="AG3300" s="51">
        <f>HLOOKUP(A_Stammdaten!$B$12,$AH$4:$AN$4004,ROW(C3300)-3,FALSE)</f>
        <v>0</v>
      </c>
      <c r="AH3300" s="51">
        <f t="shared" si="644"/>
        <v>0</v>
      </c>
      <c r="AI3300" s="51">
        <f t="shared" si="645"/>
        <v>0</v>
      </c>
      <c r="AJ3300" s="51">
        <f t="shared" si="646"/>
        <v>0</v>
      </c>
      <c r="AK3300" s="51">
        <f t="shared" si="647"/>
        <v>0</v>
      </c>
      <c r="AL3300" s="51">
        <f t="shared" si="648"/>
        <v>0</v>
      </c>
      <c r="AM3300" s="51">
        <f t="shared" si="649"/>
        <v>0</v>
      </c>
      <c r="AN3300" s="51">
        <f t="shared" si="650"/>
        <v>0</v>
      </c>
    </row>
    <row r="3301" spans="1:40" x14ac:dyDescent="0.25">
      <c r="A3301" s="17"/>
      <c r="B3301" s="17"/>
      <c r="C3301" s="35"/>
      <c r="D3301" s="17"/>
      <c r="E3301" s="17"/>
      <c r="F3301" s="17"/>
      <c r="G3301" s="62">
        <f t="shared" si="651"/>
        <v>0</v>
      </c>
      <c r="H3301" s="17"/>
      <c r="I3301" s="17"/>
      <c r="J3301" s="17"/>
      <c r="K3301" s="17"/>
      <c r="L3301" s="17"/>
      <c r="M3301" s="17"/>
      <c r="N3301" s="17"/>
      <c r="O3301" s="17"/>
      <c r="P3301" s="115"/>
      <c r="Q3301" s="62">
        <f>IF(C3301&gt;A_Stammdaten!$B$12,0,SUM(G3301,H3301,J3301,K3301,M3301,N3301)-SUM(I3301,L3301,O3301,P3301))</f>
        <v>0</v>
      </c>
      <c r="R3301" s="17"/>
      <c r="S3301" s="17"/>
      <c r="T3301" s="17"/>
      <c r="U3301" s="62">
        <f t="shared" si="643"/>
        <v>0</v>
      </c>
      <c r="V3301" s="63">
        <f>IF(ISBLANK($B3301),0,VLOOKUP($B3301,Listen!$A$2:$C$45,2,FALSE))</f>
        <v>0</v>
      </c>
      <c r="W3301" s="63">
        <f>IF(ISBLANK($B3301),0,VLOOKUP($B3301,Listen!$A$2:$C$45,3,FALSE))</f>
        <v>0</v>
      </c>
      <c r="X3301" s="49">
        <f t="shared" si="642"/>
        <v>0</v>
      </c>
      <c r="Y3301" s="49">
        <f t="shared" si="652"/>
        <v>0</v>
      </c>
      <c r="Z3301" s="49">
        <f t="shared" si="652"/>
        <v>0</v>
      </c>
      <c r="AA3301" s="49">
        <f t="shared" si="652"/>
        <v>0</v>
      </c>
      <c r="AB3301" s="49">
        <f t="shared" si="652"/>
        <v>0</v>
      </c>
      <c r="AC3301" s="49">
        <f t="shared" si="652"/>
        <v>0</v>
      </c>
      <c r="AD3301" s="49">
        <f t="shared" si="652"/>
        <v>0</v>
      </c>
      <c r="AE3301" s="51">
        <f t="shared" si="653"/>
        <v>0</v>
      </c>
      <c r="AF3301" s="51">
        <f>IF(C3301=A_Stammdaten!$B$12,D_SAV!$U3301-D_SAV!$AG3301,HLOOKUP(A_Stammdaten!$B$12-1,$AH$4:$AN$4004,ROW(C3301)-3,FALSE)-$AG3301)</f>
        <v>0</v>
      </c>
      <c r="AG3301" s="51">
        <f>HLOOKUP(A_Stammdaten!$B$12,$AH$4:$AN$4004,ROW(C3301)-3,FALSE)</f>
        <v>0</v>
      </c>
      <c r="AH3301" s="51">
        <f t="shared" si="644"/>
        <v>0</v>
      </c>
      <c r="AI3301" s="51">
        <f t="shared" si="645"/>
        <v>0</v>
      </c>
      <c r="AJ3301" s="51">
        <f t="shared" si="646"/>
        <v>0</v>
      </c>
      <c r="AK3301" s="51">
        <f t="shared" si="647"/>
        <v>0</v>
      </c>
      <c r="AL3301" s="51">
        <f t="shared" si="648"/>
        <v>0</v>
      </c>
      <c r="AM3301" s="51">
        <f t="shared" si="649"/>
        <v>0</v>
      </c>
      <c r="AN3301" s="51">
        <f t="shared" si="650"/>
        <v>0</v>
      </c>
    </row>
    <row r="3302" spans="1:40" x14ac:dyDescent="0.25">
      <c r="A3302" s="17"/>
      <c r="B3302" s="17"/>
      <c r="C3302" s="35"/>
      <c r="D3302" s="17"/>
      <c r="E3302" s="17"/>
      <c r="F3302" s="17"/>
      <c r="G3302" s="62">
        <f t="shared" si="651"/>
        <v>0</v>
      </c>
      <c r="H3302" s="17"/>
      <c r="I3302" s="17"/>
      <c r="J3302" s="17"/>
      <c r="K3302" s="17"/>
      <c r="L3302" s="17"/>
      <c r="M3302" s="17"/>
      <c r="N3302" s="17"/>
      <c r="O3302" s="17"/>
      <c r="P3302" s="115"/>
      <c r="Q3302" s="62">
        <f>IF(C3302&gt;A_Stammdaten!$B$12,0,SUM(G3302,H3302,J3302,K3302,M3302,N3302)-SUM(I3302,L3302,O3302,P3302))</f>
        <v>0</v>
      </c>
      <c r="R3302" s="17"/>
      <c r="S3302" s="17"/>
      <c r="T3302" s="17"/>
      <c r="U3302" s="62">
        <f t="shared" si="643"/>
        <v>0</v>
      </c>
      <c r="V3302" s="63">
        <f>IF(ISBLANK($B3302),0,VLOOKUP($B3302,Listen!$A$2:$C$45,2,FALSE))</f>
        <v>0</v>
      </c>
      <c r="W3302" s="63">
        <f>IF(ISBLANK($B3302),0,VLOOKUP($B3302,Listen!$A$2:$C$45,3,FALSE))</f>
        <v>0</v>
      </c>
      <c r="X3302" s="49">
        <f t="shared" si="642"/>
        <v>0</v>
      </c>
      <c r="Y3302" s="49">
        <f t="shared" si="652"/>
        <v>0</v>
      </c>
      <c r="Z3302" s="49">
        <f t="shared" si="652"/>
        <v>0</v>
      </c>
      <c r="AA3302" s="49">
        <f t="shared" si="652"/>
        <v>0</v>
      </c>
      <c r="AB3302" s="49">
        <f t="shared" si="652"/>
        <v>0</v>
      </c>
      <c r="AC3302" s="49">
        <f t="shared" si="652"/>
        <v>0</v>
      </c>
      <c r="AD3302" s="49">
        <f t="shared" si="652"/>
        <v>0</v>
      </c>
      <c r="AE3302" s="51">
        <f t="shared" si="653"/>
        <v>0</v>
      </c>
      <c r="AF3302" s="51">
        <f>IF(C3302=A_Stammdaten!$B$12,D_SAV!$U3302-D_SAV!$AG3302,HLOOKUP(A_Stammdaten!$B$12-1,$AH$4:$AN$4004,ROW(C3302)-3,FALSE)-$AG3302)</f>
        <v>0</v>
      </c>
      <c r="AG3302" s="51">
        <f>HLOOKUP(A_Stammdaten!$B$12,$AH$4:$AN$4004,ROW(C3302)-3,FALSE)</f>
        <v>0</v>
      </c>
      <c r="AH3302" s="51">
        <f t="shared" si="644"/>
        <v>0</v>
      </c>
      <c r="AI3302" s="51">
        <f t="shared" si="645"/>
        <v>0</v>
      </c>
      <c r="AJ3302" s="51">
        <f t="shared" si="646"/>
        <v>0</v>
      </c>
      <c r="AK3302" s="51">
        <f t="shared" si="647"/>
        <v>0</v>
      </c>
      <c r="AL3302" s="51">
        <f t="shared" si="648"/>
        <v>0</v>
      </c>
      <c r="AM3302" s="51">
        <f t="shared" si="649"/>
        <v>0</v>
      </c>
      <c r="AN3302" s="51">
        <f t="shared" si="650"/>
        <v>0</v>
      </c>
    </row>
    <row r="3303" spans="1:40" x14ac:dyDescent="0.25">
      <c r="A3303" s="17"/>
      <c r="B3303" s="17"/>
      <c r="C3303" s="35"/>
      <c r="D3303" s="17"/>
      <c r="E3303" s="17"/>
      <c r="F3303" s="17"/>
      <c r="G3303" s="62">
        <f t="shared" si="651"/>
        <v>0</v>
      </c>
      <c r="H3303" s="17"/>
      <c r="I3303" s="17"/>
      <c r="J3303" s="17"/>
      <c r="K3303" s="17"/>
      <c r="L3303" s="17"/>
      <c r="M3303" s="17"/>
      <c r="N3303" s="17"/>
      <c r="O3303" s="17"/>
      <c r="P3303" s="115"/>
      <c r="Q3303" s="62">
        <f>IF(C3303&gt;A_Stammdaten!$B$12,0,SUM(G3303,H3303,J3303,K3303,M3303,N3303)-SUM(I3303,L3303,O3303,P3303))</f>
        <v>0</v>
      </c>
      <c r="R3303" s="17"/>
      <c r="S3303" s="17"/>
      <c r="T3303" s="17"/>
      <c r="U3303" s="62">
        <f t="shared" si="643"/>
        <v>0</v>
      </c>
      <c r="V3303" s="63">
        <f>IF(ISBLANK($B3303),0,VLOOKUP($B3303,Listen!$A$2:$C$45,2,FALSE))</f>
        <v>0</v>
      </c>
      <c r="W3303" s="63">
        <f>IF(ISBLANK($B3303),0,VLOOKUP($B3303,Listen!$A$2:$C$45,3,FALSE))</f>
        <v>0</v>
      </c>
      <c r="X3303" s="49">
        <f t="shared" si="642"/>
        <v>0</v>
      </c>
      <c r="Y3303" s="49">
        <f t="shared" si="652"/>
        <v>0</v>
      </c>
      <c r="Z3303" s="49">
        <f t="shared" si="652"/>
        <v>0</v>
      </c>
      <c r="AA3303" s="49">
        <f t="shared" si="652"/>
        <v>0</v>
      </c>
      <c r="AB3303" s="49">
        <f t="shared" si="652"/>
        <v>0</v>
      </c>
      <c r="AC3303" s="49">
        <f t="shared" si="652"/>
        <v>0</v>
      </c>
      <c r="AD3303" s="49">
        <f t="shared" si="652"/>
        <v>0</v>
      </c>
      <c r="AE3303" s="51">
        <f t="shared" si="653"/>
        <v>0</v>
      </c>
      <c r="AF3303" s="51">
        <f>IF(C3303=A_Stammdaten!$B$12,D_SAV!$U3303-D_SAV!$AG3303,HLOOKUP(A_Stammdaten!$B$12-1,$AH$4:$AN$4004,ROW(C3303)-3,FALSE)-$AG3303)</f>
        <v>0</v>
      </c>
      <c r="AG3303" s="51">
        <f>HLOOKUP(A_Stammdaten!$B$12,$AH$4:$AN$4004,ROW(C3303)-3,FALSE)</f>
        <v>0</v>
      </c>
      <c r="AH3303" s="51">
        <f t="shared" si="644"/>
        <v>0</v>
      </c>
      <c r="AI3303" s="51">
        <f t="shared" si="645"/>
        <v>0</v>
      </c>
      <c r="AJ3303" s="51">
        <f t="shared" si="646"/>
        <v>0</v>
      </c>
      <c r="AK3303" s="51">
        <f t="shared" si="647"/>
        <v>0</v>
      </c>
      <c r="AL3303" s="51">
        <f t="shared" si="648"/>
        <v>0</v>
      </c>
      <c r="AM3303" s="51">
        <f t="shared" si="649"/>
        <v>0</v>
      </c>
      <c r="AN3303" s="51">
        <f t="shared" si="650"/>
        <v>0</v>
      </c>
    </row>
    <row r="3304" spans="1:40" x14ac:dyDescent="0.25">
      <c r="A3304" s="17"/>
      <c r="B3304" s="17"/>
      <c r="C3304" s="35"/>
      <c r="D3304" s="17"/>
      <c r="E3304" s="17"/>
      <c r="F3304" s="17"/>
      <c r="G3304" s="62">
        <f t="shared" si="651"/>
        <v>0</v>
      </c>
      <c r="H3304" s="17"/>
      <c r="I3304" s="17"/>
      <c r="J3304" s="17"/>
      <c r="K3304" s="17"/>
      <c r="L3304" s="17"/>
      <c r="M3304" s="17"/>
      <c r="N3304" s="17"/>
      <c r="O3304" s="17"/>
      <c r="P3304" s="115"/>
      <c r="Q3304" s="62">
        <f>IF(C3304&gt;A_Stammdaten!$B$12,0,SUM(G3304,H3304,J3304,K3304,M3304,N3304)-SUM(I3304,L3304,O3304,P3304))</f>
        <v>0</v>
      </c>
      <c r="R3304" s="17"/>
      <c r="S3304" s="17"/>
      <c r="T3304" s="17"/>
      <c r="U3304" s="62">
        <f t="shared" si="643"/>
        <v>0</v>
      </c>
      <c r="V3304" s="63">
        <f>IF(ISBLANK($B3304),0,VLOOKUP($B3304,Listen!$A$2:$C$45,2,FALSE))</f>
        <v>0</v>
      </c>
      <c r="W3304" s="63">
        <f>IF(ISBLANK($B3304),0,VLOOKUP($B3304,Listen!$A$2:$C$45,3,FALSE))</f>
        <v>0</v>
      </c>
      <c r="X3304" s="49">
        <f t="shared" si="642"/>
        <v>0</v>
      </c>
      <c r="Y3304" s="49">
        <f t="shared" si="652"/>
        <v>0</v>
      </c>
      <c r="Z3304" s="49">
        <f t="shared" si="652"/>
        <v>0</v>
      </c>
      <c r="AA3304" s="49">
        <f t="shared" si="652"/>
        <v>0</v>
      </c>
      <c r="AB3304" s="49">
        <f t="shared" si="652"/>
        <v>0</v>
      </c>
      <c r="AC3304" s="49">
        <f t="shared" si="652"/>
        <v>0</v>
      </c>
      <c r="AD3304" s="49">
        <f t="shared" si="652"/>
        <v>0</v>
      </c>
      <c r="AE3304" s="51">
        <f t="shared" si="653"/>
        <v>0</v>
      </c>
      <c r="AF3304" s="51">
        <f>IF(C3304=A_Stammdaten!$B$12,D_SAV!$U3304-D_SAV!$AG3304,HLOOKUP(A_Stammdaten!$B$12-1,$AH$4:$AN$4004,ROW(C3304)-3,FALSE)-$AG3304)</f>
        <v>0</v>
      </c>
      <c r="AG3304" s="51">
        <f>HLOOKUP(A_Stammdaten!$B$12,$AH$4:$AN$4004,ROW(C3304)-3,FALSE)</f>
        <v>0</v>
      </c>
      <c r="AH3304" s="51">
        <f t="shared" si="644"/>
        <v>0</v>
      </c>
      <c r="AI3304" s="51">
        <f t="shared" si="645"/>
        <v>0</v>
      </c>
      <c r="AJ3304" s="51">
        <f t="shared" si="646"/>
        <v>0</v>
      </c>
      <c r="AK3304" s="51">
        <f t="shared" si="647"/>
        <v>0</v>
      </c>
      <c r="AL3304" s="51">
        <f t="shared" si="648"/>
        <v>0</v>
      </c>
      <c r="AM3304" s="51">
        <f t="shared" si="649"/>
        <v>0</v>
      </c>
      <c r="AN3304" s="51">
        <f t="shared" si="650"/>
        <v>0</v>
      </c>
    </row>
    <row r="3305" spans="1:40" x14ac:dyDescent="0.25">
      <c r="A3305" s="17"/>
      <c r="B3305" s="17"/>
      <c r="C3305" s="35"/>
      <c r="D3305" s="17"/>
      <c r="E3305" s="17"/>
      <c r="F3305" s="17"/>
      <c r="G3305" s="62">
        <f t="shared" si="651"/>
        <v>0</v>
      </c>
      <c r="H3305" s="17"/>
      <c r="I3305" s="17"/>
      <c r="J3305" s="17"/>
      <c r="K3305" s="17"/>
      <c r="L3305" s="17"/>
      <c r="M3305" s="17"/>
      <c r="N3305" s="17"/>
      <c r="O3305" s="17"/>
      <c r="P3305" s="115"/>
      <c r="Q3305" s="62">
        <f>IF(C3305&gt;A_Stammdaten!$B$12,0,SUM(G3305,H3305,J3305,K3305,M3305,N3305)-SUM(I3305,L3305,O3305,P3305))</f>
        <v>0</v>
      </c>
      <c r="R3305" s="17"/>
      <c r="S3305" s="17"/>
      <c r="T3305" s="17"/>
      <c r="U3305" s="62">
        <f t="shared" si="643"/>
        <v>0</v>
      </c>
      <c r="V3305" s="63">
        <f>IF(ISBLANK($B3305),0,VLOOKUP($B3305,Listen!$A$2:$C$45,2,FALSE))</f>
        <v>0</v>
      </c>
      <c r="W3305" s="63">
        <f>IF(ISBLANK($B3305),0,VLOOKUP($B3305,Listen!$A$2:$C$45,3,FALSE))</f>
        <v>0</v>
      </c>
      <c r="X3305" s="49">
        <f t="shared" si="642"/>
        <v>0</v>
      </c>
      <c r="Y3305" s="49">
        <f t="shared" si="652"/>
        <v>0</v>
      </c>
      <c r="Z3305" s="49">
        <f t="shared" si="652"/>
        <v>0</v>
      </c>
      <c r="AA3305" s="49">
        <f t="shared" si="652"/>
        <v>0</v>
      </c>
      <c r="AB3305" s="49">
        <f t="shared" si="652"/>
        <v>0</v>
      </c>
      <c r="AC3305" s="49">
        <f t="shared" si="652"/>
        <v>0</v>
      </c>
      <c r="AD3305" s="49">
        <f t="shared" si="652"/>
        <v>0</v>
      </c>
      <c r="AE3305" s="51">
        <f t="shared" si="653"/>
        <v>0</v>
      </c>
      <c r="AF3305" s="51">
        <f>IF(C3305=A_Stammdaten!$B$12,D_SAV!$U3305-D_SAV!$AG3305,HLOOKUP(A_Stammdaten!$B$12-1,$AH$4:$AN$4004,ROW(C3305)-3,FALSE)-$AG3305)</f>
        <v>0</v>
      </c>
      <c r="AG3305" s="51">
        <f>HLOOKUP(A_Stammdaten!$B$12,$AH$4:$AN$4004,ROW(C3305)-3,FALSE)</f>
        <v>0</v>
      </c>
      <c r="AH3305" s="51">
        <f t="shared" si="644"/>
        <v>0</v>
      </c>
      <c r="AI3305" s="51">
        <f t="shared" si="645"/>
        <v>0</v>
      </c>
      <c r="AJ3305" s="51">
        <f t="shared" si="646"/>
        <v>0</v>
      </c>
      <c r="AK3305" s="51">
        <f t="shared" si="647"/>
        <v>0</v>
      </c>
      <c r="AL3305" s="51">
        <f t="shared" si="648"/>
        <v>0</v>
      </c>
      <c r="AM3305" s="51">
        <f t="shared" si="649"/>
        <v>0</v>
      </c>
      <c r="AN3305" s="51">
        <f t="shared" si="650"/>
        <v>0</v>
      </c>
    </row>
    <row r="3306" spans="1:40" x14ac:dyDescent="0.25">
      <c r="A3306" s="17"/>
      <c r="B3306" s="17"/>
      <c r="C3306" s="35"/>
      <c r="D3306" s="17"/>
      <c r="E3306" s="17"/>
      <c r="F3306" s="17"/>
      <c r="G3306" s="62">
        <f t="shared" si="651"/>
        <v>0</v>
      </c>
      <c r="H3306" s="17"/>
      <c r="I3306" s="17"/>
      <c r="J3306" s="17"/>
      <c r="K3306" s="17"/>
      <c r="L3306" s="17"/>
      <c r="M3306" s="17"/>
      <c r="N3306" s="17"/>
      <c r="O3306" s="17"/>
      <c r="P3306" s="115"/>
      <c r="Q3306" s="62">
        <f>IF(C3306&gt;A_Stammdaten!$B$12,0,SUM(G3306,H3306,J3306,K3306,M3306,N3306)-SUM(I3306,L3306,O3306,P3306))</f>
        <v>0</v>
      </c>
      <c r="R3306" s="17"/>
      <c r="S3306" s="17"/>
      <c r="T3306" s="17"/>
      <c r="U3306" s="62">
        <f t="shared" si="643"/>
        <v>0</v>
      </c>
      <c r="V3306" s="63">
        <f>IF(ISBLANK($B3306),0,VLOOKUP($B3306,Listen!$A$2:$C$45,2,FALSE))</f>
        <v>0</v>
      </c>
      <c r="W3306" s="63">
        <f>IF(ISBLANK($B3306),0,VLOOKUP($B3306,Listen!$A$2:$C$45,3,FALSE))</f>
        <v>0</v>
      </c>
      <c r="X3306" s="49">
        <f t="shared" si="642"/>
        <v>0</v>
      </c>
      <c r="Y3306" s="49">
        <f t="shared" si="652"/>
        <v>0</v>
      </c>
      <c r="Z3306" s="49">
        <f t="shared" si="652"/>
        <v>0</v>
      </c>
      <c r="AA3306" s="49">
        <f t="shared" si="652"/>
        <v>0</v>
      </c>
      <c r="AB3306" s="49">
        <f t="shared" si="652"/>
        <v>0</v>
      </c>
      <c r="AC3306" s="49">
        <f t="shared" si="652"/>
        <v>0</v>
      </c>
      <c r="AD3306" s="49">
        <f t="shared" si="652"/>
        <v>0</v>
      </c>
      <c r="AE3306" s="51">
        <f t="shared" si="653"/>
        <v>0</v>
      </c>
      <c r="AF3306" s="51">
        <f>IF(C3306=A_Stammdaten!$B$12,D_SAV!$U3306-D_SAV!$AG3306,HLOOKUP(A_Stammdaten!$B$12-1,$AH$4:$AN$4004,ROW(C3306)-3,FALSE)-$AG3306)</f>
        <v>0</v>
      </c>
      <c r="AG3306" s="51">
        <f>HLOOKUP(A_Stammdaten!$B$12,$AH$4:$AN$4004,ROW(C3306)-3,FALSE)</f>
        <v>0</v>
      </c>
      <c r="AH3306" s="51">
        <f t="shared" si="644"/>
        <v>0</v>
      </c>
      <c r="AI3306" s="51">
        <f t="shared" si="645"/>
        <v>0</v>
      </c>
      <c r="AJ3306" s="51">
        <f t="shared" si="646"/>
        <v>0</v>
      </c>
      <c r="AK3306" s="51">
        <f t="shared" si="647"/>
        <v>0</v>
      </c>
      <c r="AL3306" s="51">
        <f t="shared" si="648"/>
        <v>0</v>
      </c>
      <c r="AM3306" s="51">
        <f t="shared" si="649"/>
        <v>0</v>
      </c>
      <c r="AN3306" s="51">
        <f t="shared" si="650"/>
        <v>0</v>
      </c>
    </row>
    <row r="3307" spans="1:40" x14ac:dyDescent="0.25">
      <c r="A3307" s="17"/>
      <c r="B3307" s="17"/>
      <c r="C3307" s="35"/>
      <c r="D3307" s="17"/>
      <c r="E3307" s="17"/>
      <c r="F3307" s="17"/>
      <c r="G3307" s="62">
        <f t="shared" si="651"/>
        <v>0</v>
      </c>
      <c r="H3307" s="17"/>
      <c r="I3307" s="17"/>
      <c r="J3307" s="17"/>
      <c r="K3307" s="17"/>
      <c r="L3307" s="17"/>
      <c r="M3307" s="17"/>
      <c r="N3307" s="17"/>
      <c r="O3307" s="17"/>
      <c r="P3307" s="115"/>
      <c r="Q3307" s="62">
        <f>IF(C3307&gt;A_Stammdaten!$B$12,0,SUM(G3307,H3307,J3307,K3307,M3307,N3307)-SUM(I3307,L3307,O3307,P3307))</f>
        <v>0</v>
      </c>
      <c r="R3307" s="17"/>
      <c r="S3307" s="17"/>
      <c r="T3307" s="17"/>
      <c r="U3307" s="62">
        <f t="shared" si="643"/>
        <v>0</v>
      </c>
      <c r="V3307" s="63">
        <f>IF(ISBLANK($B3307),0,VLOOKUP($B3307,Listen!$A$2:$C$45,2,FALSE))</f>
        <v>0</v>
      </c>
      <c r="W3307" s="63">
        <f>IF(ISBLANK($B3307),0,VLOOKUP($B3307,Listen!$A$2:$C$45,3,FALSE))</f>
        <v>0</v>
      </c>
      <c r="X3307" s="49">
        <f t="shared" si="642"/>
        <v>0</v>
      </c>
      <c r="Y3307" s="49">
        <f t="shared" si="652"/>
        <v>0</v>
      </c>
      <c r="Z3307" s="49">
        <f t="shared" si="652"/>
        <v>0</v>
      </c>
      <c r="AA3307" s="49">
        <f t="shared" si="652"/>
        <v>0</v>
      </c>
      <c r="AB3307" s="49">
        <f t="shared" si="652"/>
        <v>0</v>
      </c>
      <c r="AC3307" s="49">
        <f t="shared" si="652"/>
        <v>0</v>
      </c>
      <c r="AD3307" s="49">
        <f t="shared" si="652"/>
        <v>0</v>
      </c>
      <c r="AE3307" s="51">
        <f t="shared" si="653"/>
        <v>0</v>
      </c>
      <c r="AF3307" s="51">
        <f>IF(C3307=A_Stammdaten!$B$12,D_SAV!$U3307-D_SAV!$AG3307,HLOOKUP(A_Stammdaten!$B$12-1,$AH$4:$AN$4004,ROW(C3307)-3,FALSE)-$AG3307)</f>
        <v>0</v>
      </c>
      <c r="AG3307" s="51">
        <f>HLOOKUP(A_Stammdaten!$B$12,$AH$4:$AN$4004,ROW(C3307)-3,FALSE)</f>
        <v>0</v>
      </c>
      <c r="AH3307" s="51">
        <f t="shared" si="644"/>
        <v>0</v>
      </c>
      <c r="AI3307" s="51">
        <f t="shared" si="645"/>
        <v>0</v>
      </c>
      <c r="AJ3307" s="51">
        <f t="shared" si="646"/>
        <v>0</v>
      </c>
      <c r="AK3307" s="51">
        <f t="shared" si="647"/>
        <v>0</v>
      </c>
      <c r="AL3307" s="51">
        <f t="shared" si="648"/>
        <v>0</v>
      </c>
      <c r="AM3307" s="51">
        <f t="shared" si="649"/>
        <v>0</v>
      </c>
      <c r="AN3307" s="51">
        <f t="shared" si="650"/>
        <v>0</v>
      </c>
    </row>
    <row r="3308" spans="1:40" x14ac:dyDescent="0.25">
      <c r="A3308" s="17"/>
      <c r="B3308" s="17"/>
      <c r="C3308" s="35"/>
      <c r="D3308" s="17"/>
      <c r="E3308" s="17"/>
      <c r="F3308" s="17"/>
      <c r="G3308" s="62">
        <f t="shared" si="651"/>
        <v>0</v>
      </c>
      <c r="H3308" s="17"/>
      <c r="I3308" s="17"/>
      <c r="J3308" s="17"/>
      <c r="K3308" s="17"/>
      <c r="L3308" s="17"/>
      <c r="M3308" s="17"/>
      <c r="N3308" s="17"/>
      <c r="O3308" s="17"/>
      <c r="P3308" s="115"/>
      <c r="Q3308" s="62">
        <f>IF(C3308&gt;A_Stammdaten!$B$12,0,SUM(G3308,H3308,J3308,K3308,M3308,N3308)-SUM(I3308,L3308,O3308,P3308))</f>
        <v>0</v>
      </c>
      <c r="R3308" s="17"/>
      <c r="S3308" s="17"/>
      <c r="T3308" s="17"/>
      <c r="U3308" s="62">
        <f t="shared" si="643"/>
        <v>0</v>
      </c>
      <c r="V3308" s="63">
        <f>IF(ISBLANK($B3308),0,VLOOKUP($B3308,Listen!$A$2:$C$45,2,FALSE))</f>
        <v>0</v>
      </c>
      <c r="W3308" s="63">
        <f>IF(ISBLANK($B3308),0,VLOOKUP($B3308,Listen!$A$2:$C$45,3,FALSE))</f>
        <v>0</v>
      </c>
      <c r="X3308" s="49">
        <f t="shared" si="642"/>
        <v>0</v>
      </c>
      <c r="Y3308" s="49">
        <f t="shared" si="652"/>
        <v>0</v>
      </c>
      <c r="Z3308" s="49">
        <f t="shared" si="652"/>
        <v>0</v>
      </c>
      <c r="AA3308" s="49">
        <f t="shared" si="652"/>
        <v>0</v>
      </c>
      <c r="AB3308" s="49">
        <f t="shared" si="652"/>
        <v>0</v>
      </c>
      <c r="AC3308" s="49">
        <f t="shared" si="652"/>
        <v>0</v>
      </c>
      <c r="AD3308" s="49">
        <f t="shared" si="652"/>
        <v>0</v>
      </c>
      <c r="AE3308" s="51">
        <f t="shared" si="653"/>
        <v>0</v>
      </c>
      <c r="AF3308" s="51">
        <f>IF(C3308=A_Stammdaten!$B$12,D_SAV!$U3308-D_SAV!$AG3308,HLOOKUP(A_Stammdaten!$B$12-1,$AH$4:$AN$4004,ROW(C3308)-3,FALSE)-$AG3308)</f>
        <v>0</v>
      </c>
      <c r="AG3308" s="51">
        <f>HLOOKUP(A_Stammdaten!$B$12,$AH$4:$AN$4004,ROW(C3308)-3,FALSE)</f>
        <v>0</v>
      </c>
      <c r="AH3308" s="51">
        <f t="shared" si="644"/>
        <v>0</v>
      </c>
      <c r="AI3308" s="51">
        <f t="shared" si="645"/>
        <v>0</v>
      </c>
      <c r="AJ3308" s="51">
        <f t="shared" si="646"/>
        <v>0</v>
      </c>
      <c r="AK3308" s="51">
        <f t="shared" si="647"/>
        <v>0</v>
      </c>
      <c r="AL3308" s="51">
        <f t="shared" si="648"/>
        <v>0</v>
      </c>
      <c r="AM3308" s="51">
        <f t="shared" si="649"/>
        <v>0</v>
      </c>
      <c r="AN3308" s="51">
        <f t="shared" si="650"/>
        <v>0</v>
      </c>
    </row>
    <row r="3309" spans="1:40" x14ac:dyDescent="0.25">
      <c r="A3309" s="17"/>
      <c r="B3309" s="17"/>
      <c r="C3309" s="35"/>
      <c r="D3309" s="17"/>
      <c r="E3309" s="17"/>
      <c r="F3309" s="17"/>
      <c r="G3309" s="62">
        <f t="shared" si="651"/>
        <v>0</v>
      </c>
      <c r="H3309" s="17"/>
      <c r="I3309" s="17"/>
      <c r="J3309" s="17"/>
      <c r="K3309" s="17"/>
      <c r="L3309" s="17"/>
      <c r="M3309" s="17"/>
      <c r="N3309" s="17"/>
      <c r="O3309" s="17"/>
      <c r="P3309" s="115"/>
      <c r="Q3309" s="62">
        <f>IF(C3309&gt;A_Stammdaten!$B$12,0,SUM(G3309,H3309,J3309,K3309,M3309,N3309)-SUM(I3309,L3309,O3309,P3309))</f>
        <v>0</v>
      </c>
      <c r="R3309" s="17"/>
      <c r="S3309" s="17"/>
      <c r="T3309" s="17"/>
      <c r="U3309" s="62">
        <f t="shared" si="643"/>
        <v>0</v>
      </c>
      <c r="V3309" s="63">
        <f>IF(ISBLANK($B3309),0,VLOOKUP($B3309,Listen!$A$2:$C$45,2,FALSE))</f>
        <v>0</v>
      </c>
      <c r="W3309" s="63">
        <f>IF(ISBLANK($B3309),0,VLOOKUP($B3309,Listen!$A$2:$C$45,3,FALSE))</f>
        <v>0</v>
      </c>
      <c r="X3309" s="49">
        <f t="shared" si="642"/>
        <v>0</v>
      </c>
      <c r="Y3309" s="49">
        <f t="shared" si="652"/>
        <v>0</v>
      </c>
      <c r="Z3309" s="49">
        <f t="shared" si="652"/>
        <v>0</v>
      </c>
      <c r="AA3309" s="49">
        <f t="shared" si="652"/>
        <v>0</v>
      </c>
      <c r="AB3309" s="49">
        <f t="shared" si="652"/>
        <v>0</v>
      </c>
      <c r="AC3309" s="49">
        <f t="shared" si="652"/>
        <v>0</v>
      </c>
      <c r="AD3309" s="49">
        <f t="shared" si="652"/>
        <v>0</v>
      </c>
      <c r="AE3309" s="51">
        <f t="shared" si="653"/>
        <v>0</v>
      </c>
      <c r="AF3309" s="51">
        <f>IF(C3309=A_Stammdaten!$B$12,D_SAV!$U3309-D_SAV!$AG3309,HLOOKUP(A_Stammdaten!$B$12-1,$AH$4:$AN$4004,ROW(C3309)-3,FALSE)-$AG3309)</f>
        <v>0</v>
      </c>
      <c r="AG3309" s="51">
        <f>HLOOKUP(A_Stammdaten!$B$12,$AH$4:$AN$4004,ROW(C3309)-3,FALSE)</f>
        <v>0</v>
      </c>
      <c r="AH3309" s="51">
        <f t="shared" si="644"/>
        <v>0</v>
      </c>
      <c r="AI3309" s="51">
        <f t="shared" si="645"/>
        <v>0</v>
      </c>
      <c r="AJ3309" s="51">
        <f t="shared" si="646"/>
        <v>0</v>
      </c>
      <c r="AK3309" s="51">
        <f t="shared" si="647"/>
        <v>0</v>
      </c>
      <c r="AL3309" s="51">
        <f t="shared" si="648"/>
        <v>0</v>
      </c>
      <c r="AM3309" s="51">
        <f t="shared" si="649"/>
        <v>0</v>
      </c>
      <c r="AN3309" s="51">
        <f t="shared" si="650"/>
        <v>0</v>
      </c>
    </row>
    <row r="3310" spans="1:40" x14ac:dyDescent="0.25">
      <c r="A3310" s="17"/>
      <c r="B3310" s="17"/>
      <c r="C3310" s="35"/>
      <c r="D3310" s="17"/>
      <c r="E3310" s="17"/>
      <c r="F3310" s="17"/>
      <c r="G3310" s="62">
        <f t="shared" si="651"/>
        <v>0</v>
      </c>
      <c r="H3310" s="17"/>
      <c r="I3310" s="17"/>
      <c r="J3310" s="17"/>
      <c r="K3310" s="17"/>
      <c r="L3310" s="17"/>
      <c r="M3310" s="17"/>
      <c r="N3310" s="17"/>
      <c r="O3310" s="17"/>
      <c r="P3310" s="115"/>
      <c r="Q3310" s="62">
        <f>IF(C3310&gt;A_Stammdaten!$B$12,0,SUM(G3310,H3310,J3310,K3310,M3310,N3310)-SUM(I3310,L3310,O3310,P3310))</f>
        <v>0</v>
      </c>
      <c r="R3310" s="17"/>
      <c r="S3310" s="17"/>
      <c r="T3310" s="17"/>
      <c r="U3310" s="62">
        <f t="shared" si="643"/>
        <v>0</v>
      </c>
      <c r="V3310" s="63">
        <f>IF(ISBLANK($B3310),0,VLOOKUP($B3310,Listen!$A$2:$C$45,2,FALSE))</f>
        <v>0</v>
      </c>
      <c r="W3310" s="63">
        <f>IF(ISBLANK($B3310),0,VLOOKUP($B3310,Listen!$A$2:$C$45,3,FALSE))</f>
        <v>0</v>
      </c>
      <c r="X3310" s="49">
        <f t="shared" si="642"/>
        <v>0</v>
      </c>
      <c r="Y3310" s="49">
        <f t="shared" si="652"/>
        <v>0</v>
      </c>
      <c r="Z3310" s="49">
        <f t="shared" si="652"/>
        <v>0</v>
      </c>
      <c r="AA3310" s="49">
        <f t="shared" si="652"/>
        <v>0</v>
      </c>
      <c r="AB3310" s="49">
        <f t="shared" si="652"/>
        <v>0</v>
      </c>
      <c r="AC3310" s="49">
        <f t="shared" si="652"/>
        <v>0</v>
      </c>
      <c r="AD3310" s="49">
        <f t="shared" si="652"/>
        <v>0</v>
      </c>
      <c r="AE3310" s="51">
        <f t="shared" si="653"/>
        <v>0</v>
      </c>
      <c r="AF3310" s="51">
        <f>IF(C3310=A_Stammdaten!$B$12,D_SAV!$U3310-D_SAV!$AG3310,HLOOKUP(A_Stammdaten!$B$12-1,$AH$4:$AN$4004,ROW(C3310)-3,FALSE)-$AG3310)</f>
        <v>0</v>
      </c>
      <c r="AG3310" s="51">
        <f>HLOOKUP(A_Stammdaten!$B$12,$AH$4:$AN$4004,ROW(C3310)-3,FALSE)</f>
        <v>0</v>
      </c>
      <c r="AH3310" s="51">
        <f t="shared" si="644"/>
        <v>0</v>
      </c>
      <c r="AI3310" s="51">
        <f t="shared" si="645"/>
        <v>0</v>
      </c>
      <c r="AJ3310" s="51">
        <f t="shared" si="646"/>
        <v>0</v>
      </c>
      <c r="AK3310" s="51">
        <f t="shared" si="647"/>
        <v>0</v>
      </c>
      <c r="AL3310" s="51">
        <f t="shared" si="648"/>
        <v>0</v>
      </c>
      <c r="AM3310" s="51">
        <f t="shared" si="649"/>
        <v>0</v>
      </c>
      <c r="AN3310" s="51">
        <f t="shared" si="650"/>
        <v>0</v>
      </c>
    </row>
    <row r="3311" spans="1:40" x14ac:dyDescent="0.25">
      <c r="A3311" s="17"/>
      <c r="B3311" s="17"/>
      <c r="C3311" s="35"/>
      <c r="D3311" s="17"/>
      <c r="E3311" s="17"/>
      <c r="F3311" s="17"/>
      <c r="G3311" s="62">
        <f t="shared" si="651"/>
        <v>0</v>
      </c>
      <c r="H3311" s="17"/>
      <c r="I3311" s="17"/>
      <c r="J3311" s="17"/>
      <c r="K3311" s="17"/>
      <c r="L3311" s="17"/>
      <c r="M3311" s="17"/>
      <c r="N3311" s="17"/>
      <c r="O3311" s="17"/>
      <c r="P3311" s="115"/>
      <c r="Q3311" s="62">
        <f>IF(C3311&gt;A_Stammdaten!$B$12,0,SUM(G3311,H3311,J3311,K3311,M3311,N3311)-SUM(I3311,L3311,O3311,P3311))</f>
        <v>0</v>
      </c>
      <c r="R3311" s="17"/>
      <c r="S3311" s="17"/>
      <c r="T3311" s="17"/>
      <c r="U3311" s="62">
        <f t="shared" si="643"/>
        <v>0</v>
      </c>
      <c r="V3311" s="63">
        <f>IF(ISBLANK($B3311),0,VLOOKUP($B3311,Listen!$A$2:$C$45,2,FALSE))</f>
        <v>0</v>
      </c>
      <c r="W3311" s="63">
        <f>IF(ISBLANK($B3311),0,VLOOKUP($B3311,Listen!$A$2:$C$45,3,FALSE))</f>
        <v>0</v>
      </c>
      <c r="X3311" s="49">
        <f t="shared" si="642"/>
        <v>0</v>
      </c>
      <c r="Y3311" s="49">
        <f t="shared" si="652"/>
        <v>0</v>
      </c>
      <c r="Z3311" s="49">
        <f t="shared" si="652"/>
        <v>0</v>
      </c>
      <c r="AA3311" s="49">
        <f t="shared" si="652"/>
        <v>0</v>
      </c>
      <c r="AB3311" s="49">
        <f t="shared" si="652"/>
        <v>0</v>
      </c>
      <c r="AC3311" s="49">
        <f t="shared" si="652"/>
        <v>0</v>
      </c>
      <c r="AD3311" s="49">
        <f t="shared" si="652"/>
        <v>0</v>
      </c>
      <c r="AE3311" s="51">
        <f t="shared" si="653"/>
        <v>0</v>
      </c>
      <c r="AF3311" s="51">
        <f>IF(C3311=A_Stammdaten!$B$12,D_SAV!$U3311-D_SAV!$AG3311,HLOOKUP(A_Stammdaten!$B$12-1,$AH$4:$AN$4004,ROW(C3311)-3,FALSE)-$AG3311)</f>
        <v>0</v>
      </c>
      <c r="AG3311" s="51">
        <f>HLOOKUP(A_Stammdaten!$B$12,$AH$4:$AN$4004,ROW(C3311)-3,FALSE)</f>
        <v>0</v>
      </c>
      <c r="AH3311" s="51">
        <f t="shared" si="644"/>
        <v>0</v>
      </c>
      <c r="AI3311" s="51">
        <f t="shared" si="645"/>
        <v>0</v>
      </c>
      <c r="AJ3311" s="51">
        <f t="shared" si="646"/>
        <v>0</v>
      </c>
      <c r="AK3311" s="51">
        <f t="shared" si="647"/>
        <v>0</v>
      </c>
      <c r="AL3311" s="51">
        <f t="shared" si="648"/>
        <v>0</v>
      </c>
      <c r="AM3311" s="51">
        <f t="shared" si="649"/>
        <v>0</v>
      </c>
      <c r="AN3311" s="51">
        <f t="shared" si="650"/>
        <v>0</v>
      </c>
    </row>
    <row r="3312" spans="1:40" x14ac:dyDescent="0.25">
      <c r="A3312" s="17"/>
      <c r="B3312" s="17"/>
      <c r="C3312" s="35"/>
      <c r="D3312" s="17"/>
      <c r="E3312" s="17"/>
      <c r="F3312" s="17"/>
      <c r="G3312" s="62">
        <f t="shared" si="651"/>
        <v>0</v>
      </c>
      <c r="H3312" s="17"/>
      <c r="I3312" s="17"/>
      <c r="J3312" s="17"/>
      <c r="K3312" s="17"/>
      <c r="L3312" s="17"/>
      <c r="M3312" s="17"/>
      <c r="N3312" s="17"/>
      <c r="O3312" s="17"/>
      <c r="P3312" s="115"/>
      <c r="Q3312" s="62">
        <f>IF(C3312&gt;A_Stammdaten!$B$12,0,SUM(G3312,H3312,J3312,K3312,M3312,N3312)-SUM(I3312,L3312,O3312,P3312))</f>
        <v>0</v>
      </c>
      <c r="R3312" s="17"/>
      <c r="S3312" s="17"/>
      <c r="T3312" s="17"/>
      <c r="U3312" s="62">
        <f t="shared" si="643"/>
        <v>0</v>
      </c>
      <c r="V3312" s="63">
        <f>IF(ISBLANK($B3312),0,VLOOKUP($B3312,Listen!$A$2:$C$45,2,FALSE))</f>
        <v>0</v>
      </c>
      <c r="W3312" s="63">
        <f>IF(ISBLANK($B3312),0,VLOOKUP($B3312,Listen!$A$2:$C$45,3,FALSE))</f>
        <v>0</v>
      </c>
      <c r="X3312" s="49">
        <f t="shared" si="642"/>
        <v>0</v>
      </c>
      <c r="Y3312" s="49">
        <f t="shared" si="652"/>
        <v>0</v>
      </c>
      <c r="Z3312" s="49">
        <f t="shared" si="652"/>
        <v>0</v>
      </c>
      <c r="AA3312" s="49">
        <f t="shared" si="652"/>
        <v>0</v>
      </c>
      <c r="AB3312" s="49">
        <f t="shared" si="652"/>
        <v>0</v>
      </c>
      <c r="AC3312" s="49">
        <f t="shared" si="652"/>
        <v>0</v>
      </c>
      <c r="AD3312" s="49">
        <f t="shared" si="652"/>
        <v>0</v>
      </c>
      <c r="AE3312" s="51">
        <f t="shared" si="653"/>
        <v>0</v>
      </c>
      <c r="AF3312" s="51">
        <f>IF(C3312=A_Stammdaten!$B$12,D_SAV!$U3312-D_SAV!$AG3312,HLOOKUP(A_Stammdaten!$B$12-1,$AH$4:$AN$4004,ROW(C3312)-3,FALSE)-$AG3312)</f>
        <v>0</v>
      </c>
      <c r="AG3312" s="51">
        <f>HLOOKUP(A_Stammdaten!$B$12,$AH$4:$AN$4004,ROW(C3312)-3,FALSE)</f>
        <v>0</v>
      </c>
      <c r="AH3312" s="51">
        <f t="shared" si="644"/>
        <v>0</v>
      </c>
      <c r="AI3312" s="51">
        <f t="shared" si="645"/>
        <v>0</v>
      </c>
      <c r="AJ3312" s="51">
        <f t="shared" si="646"/>
        <v>0</v>
      </c>
      <c r="AK3312" s="51">
        <f t="shared" si="647"/>
        <v>0</v>
      </c>
      <c r="AL3312" s="51">
        <f t="shared" si="648"/>
        <v>0</v>
      </c>
      <c r="AM3312" s="51">
        <f t="shared" si="649"/>
        <v>0</v>
      </c>
      <c r="AN3312" s="51">
        <f t="shared" si="650"/>
        <v>0</v>
      </c>
    </row>
    <row r="3313" spans="1:40" x14ac:dyDescent="0.25">
      <c r="A3313" s="17"/>
      <c r="B3313" s="17"/>
      <c r="C3313" s="35"/>
      <c r="D3313" s="17"/>
      <c r="E3313" s="17"/>
      <c r="F3313" s="17"/>
      <c r="G3313" s="62">
        <f t="shared" si="651"/>
        <v>0</v>
      </c>
      <c r="H3313" s="17"/>
      <c r="I3313" s="17"/>
      <c r="J3313" s="17"/>
      <c r="K3313" s="17"/>
      <c r="L3313" s="17"/>
      <c r="M3313" s="17"/>
      <c r="N3313" s="17"/>
      <c r="O3313" s="17"/>
      <c r="P3313" s="115"/>
      <c r="Q3313" s="62">
        <f>IF(C3313&gt;A_Stammdaten!$B$12,0,SUM(G3313,H3313,J3313,K3313,M3313,N3313)-SUM(I3313,L3313,O3313,P3313))</f>
        <v>0</v>
      </c>
      <c r="R3313" s="17"/>
      <c r="S3313" s="17"/>
      <c r="T3313" s="17"/>
      <c r="U3313" s="62">
        <f t="shared" si="643"/>
        <v>0</v>
      </c>
      <c r="V3313" s="63">
        <f>IF(ISBLANK($B3313),0,VLOOKUP($B3313,Listen!$A$2:$C$45,2,FALSE))</f>
        <v>0</v>
      </c>
      <c r="W3313" s="63">
        <f>IF(ISBLANK($B3313),0,VLOOKUP($B3313,Listen!$A$2:$C$45,3,FALSE))</f>
        <v>0</v>
      </c>
      <c r="X3313" s="49">
        <f t="shared" si="642"/>
        <v>0</v>
      </c>
      <c r="Y3313" s="49">
        <f t="shared" si="652"/>
        <v>0</v>
      </c>
      <c r="Z3313" s="49">
        <f t="shared" si="652"/>
        <v>0</v>
      </c>
      <c r="AA3313" s="49">
        <f t="shared" si="652"/>
        <v>0</v>
      </c>
      <c r="AB3313" s="49">
        <f t="shared" si="652"/>
        <v>0</v>
      </c>
      <c r="AC3313" s="49">
        <f t="shared" si="652"/>
        <v>0</v>
      </c>
      <c r="AD3313" s="49">
        <f t="shared" si="652"/>
        <v>0</v>
      </c>
      <c r="AE3313" s="51">
        <f t="shared" si="653"/>
        <v>0</v>
      </c>
      <c r="AF3313" s="51">
        <f>IF(C3313=A_Stammdaten!$B$12,D_SAV!$U3313-D_SAV!$AG3313,HLOOKUP(A_Stammdaten!$B$12-1,$AH$4:$AN$4004,ROW(C3313)-3,FALSE)-$AG3313)</f>
        <v>0</v>
      </c>
      <c r="AG3313" s="51">
        <f>HLOOKUP(A_Stammdaten!$B$12,$AH$4:$AN$4004,ROW(C3313)-3,FALSE)</f>
        <v>0</v>
      </c>
      <c r="AH3313" s="51">
        <f t="shared" si="644"/>
        <v>0</v>
      </c>
      <c r="AI3313" s="51">
        <f t="shared" si="645"/>
        <v>0</v>
      </c>
      <c r="AJ3313" s="51">
        <f t="shared" si="646"/>
        <v>0</v>
      </c>
      <c r="AK3313" s="51">
        <f t="shared" si="647"/>
        <v>0</v>
      </c>
      <c r="AL3313" s="51">
        <f t="shared" si="648"/>
        <v>0</v>
      </c>
      <c r="AM3313" s="51">
        <f t="shared" si="649"/>
        <v>0</v>
      </c>
      <c r="AN3313" s="51">
        <f t="shared" si="650"/>
        <v>0</v>
      </c>
    </row>
    <row r="3314" spans="1:40" x14ac:dyDescent="0.25">
      <c r="A3314" s="17"/>
      <c r="B3314" s="17"/>
      <c r="C3314" s="35"/>
      <c r="D3314" s="17"/>
      <c r="E3314" s="17"/>
      <c r="F3314" s="17"/>
      <c r="G3314" s="62">
        <f t="shared" si="651"/>
        <v>0</v>
      </c>
      <c r="H3314" s="17"/>
      <c r="I3314" s="17"/>
      <c r="J3314" s="17"/>
      <c r="K3314" s="17"/>
      <c r="L3314" s="17"/>
      <c r="M3314" s="17"/>
      <c r="N3314" s="17"/>
      <c r="O3314" s="17"/>
      <c r="P3314" s="115"/>
      <c r="Q3314" s="62">
        <f>IF(C3314&gt;A_Stammdaten!$B$12,0,SUM(G3314,H3314,J3314,K3314,M3314,N3314)-SUM(I3314,L3314,O3314,P3314))</f>
        <v>0</v>
      </c>
      <c r="R3314" s="17"/>
      <c r="S3314" s="17"/>
      <c r="T3314" s="17"/>
      <c r="U3314" s="62">
        <f t="shared" si="643"/>
        <v>0</v>
      </c>
      <c r="V3314" s="63">
        <f>IF(ISBLANK($B3314),0,VLOOKUP($B3314,Listen!$A$2:$C$45,2,FALSE))</f>
        <v>0</v>
      </c>
      <c r="W3314" s="63">
        <f>IF(ISBLANK($B3314),0,VLOOKUP($B3314,Listen!$A$2:$C$45,3,FALSE))</f>
        <v>0</v>
      </c>
      <c r="X3314" s="49">
        <f t="shared" si="642"/>
        <v>0</v>
      </c>
      <c r="Y3314" s="49">
        <f t="shared" si="652"/>
        <v>0</v>
      </c>
      <c r="Z3314" s="49">
        <f t="shared" si="652"/>
        <v>0</v>
      </c>
      <c r="AA3314" s="49">
        <f t="shared" si="652"/>
        <v>0</v>
      </c>
      <c r="AB3314" s="49">
        <f t="shared" si="652"/>
        <v>0</v>
      </c>
      <c r="AC3314" s="49">
        <f t="shared" si="652"/>
        <v>0</v>
      </c>
      <c r="AD3314" s="49">
        <f t="shared" si="652"/>
        <v>0</v>
      </c>
      <c r="AE3314" s="51">
        <f t="shared" si="653"/>
        <v>0</v>
      </c>
      <c r="AF3314" s="51">
        <f>IF(C3314=A_Stammdaten!$B$12,D_SAV!$U3314-D_SAV!$AG3314,HLOOKUP(A_Stammdaten!$B$12-1,$AH$4:$AN$4004,ROW(C3314)-3,FALSE)-$AG3314)</f>
        <v>0</v>
      </c>
      <c r="AG3314" s="51">
        <f>HLOOKUP(A_Stammdaten!$B$12,$AH$4:$AN$4004,ROW(C3314)-3,FALSE)</f>
        <v>0</v>
      </c>
      <c r="AH3314" s="51">
        <f t="shared" si="644"/>
        <v>0</v>
      </c>
      <c r="AI3314" s="51">
        <f t="shared" si="645"/>
        <v>0</v>
      </c>
      <c r="AJ3314" s="51">
        <f t="shared" si="646"/>
        <v>0</v>
      </c>
      <c r="AK3314" s="51">
        <f t="shared" si="647"/>
        <v>0</v>
      </c>
      <c r="AL3314" s="51">
        <f t="shared" si="648"/>
        <v>0</v>
      </c>
      <c r="AM3314" s="51">
        <f t="shared" si="649"/>
        <v>0</v>
      </c>
      <c r="AN3314" s="51">
        <f t="shared" si="650"/>
        <v>0</v>
      </c>
    </row>
    <row r="3315" spans="1:40" x14ac:dyDescent="0.25">
      <c r="A3315" s="17"/>
      <c r="B3315" s="17"/>
      <c r="C3315" s="35"/>
      <c r="D3315" s="17"/>
      <c r="E3315" s="17"/>
      <c r="F3315" s="17"/>
      <c r="G3315" s="62">
        <f t="shared" si="651"/>
        <v>0</v>
      </c>
      <c r="H3315" s="17"/>
      <c r="I3315" s="17"/>
      <c r="J3315" s="17"/>
      <c r="K3315" s="17"/>
      <c r="L3315" s="17"/>
      <c r="M3315" s="17"/>
      <c r="N3315" s="17"/>
      <c r="O3315" s="17"/>
      <c r="P3315" s="115"/>
      <c r="Q3315" s="62">
        <f>IF(C3315&gt;A_Stammdaten!$B$12,0,SUM(G3315,H3315,J3315,K3315,M3315,N3315)-SUM(I3315,L3315,O3315,P3315))</f>
        <v>0</v>
      </c>
      <c r="R3315" s="17"/>
      <c r="S3315" s="17"/>
      <c r="T3315" s="17"/>
      <c r="U3315" s="62">
        <f t="shared" si="643"/>
        <v>0</v>
      </c>
      <c r="V3315" s="63">
        <f>IF(ISBLANK($B3315),0,VLOOKUP($B3315,Listen!$A$2:$C$45,2,FALSE))</f>
        <v>0</v>
      </c>
      <c r="W3315" s="63">
        <f>IF(ISBLANK($B3315),0,VLOOKUP($B3315,Listen!$A$2:$C$45,3,FALSE))</f>
        <v>0</v>
      </c>
      <c r="X3315" s="49">
        <f t="shared" si="642"/>
        <v>0</v>
      </c>
      <c r="Y3315" s="49">
        <f t="shared" si="652"/>
        <v>0</v>
      </c>
      <c r="Z3315" s="49">
        <f t="shared" si="652"/>
        <v>0</v>
      </c>
      <c r="AA3315" s="49">
        <f t="shared" si="652"/>
        <v>0</v>
      </c>
      <c r="AB3315" s="49">
        <f t="shared" si="652"/>
        <v>0</v>
      </c>
      <c r="AC3315" s="49">
        <f t="shared" si="652"/>
        <v>0</v>
      </c>
      <c r="AD3315" s="49">
        <f t="shared" si="652"/>
        <v>0</v>
      </c>
      <c r="AE3315" s="51">
        <f t="shared" si="653"/>
        <v>0</v>
      </c>
      <c r="AF3315" s="51">
        <f>IF(C3315=A_Stammdaten!$B$12,D_SAV!$U3315-D_SAV!$AG3315,HLOOKUP(A_Stammdaten!$B$12-1,$AH$4:$AN$4004,ROW(C3315)-3,FALSE)-$AG3315)</f>
        <v>0</v>
      </c>
      <c r="AG3315" s="51">
        <f>HLOOKUP(A_Stammdaten!$B$12,$AH$4:$AN$4004,ROW(C3315)-3,FALSE)</f>
        <v>0</v>
      </c>
      <c r="AH3315" s="51">
        <f t="shared" si="644"/>
        <v>0</v>
      </c>
      <c r="AI3315" s="51">
        <f t="shared" si="645"/>
        <v>0</v>
      </c>
      <c r="AJ3315" s="51">
        <f t="shared" si="646"/>
        <v>0</v>
      </c>
      <c r="AK3315" s="51">
        <f t="shared" si="647"/>
        <v>0</v>
      </c>
      <c r="AL3315" s="51">
        <f t="shared" si="648"/>
        <v>0</v>
      </c>
      <c r="AM3315" s="51">
        <f t="shared" si="649"/>
        <v>0</v>
      </c>
      <c r="AN3315" s="51">
        <f t="shared" si="650"/>
        <v>0</v>
      </c>
    </row>
    <row r="3316" spans="1:40" x14ac:dyDescent="0.25">
      <c r="A3316" s="17"/>
      <c r="B3316" s="17"/>
      <c r="C3316" s="35"/>
      <c r="D3316" s="17"/>
      <c r="E3316" s="17"/>
      <c r="F3316" s="17"/>
      <c r="G3316" s="62">
        <f t="shared" si="651"/>
        <v>0</v>
      </c>
      <c r="H3316" s="17"/>
      <c r="I3316" s="17"/>
      <c r="J3316" s="17"/>
      <c r="K3316" s="17"/>
      <c r="L3316" s="17"/>
      <c r="M3316" s="17"/>
      <c r="N3316" s="17"/>
      <c r="O3316" s="17"/>
      <c r="P3316" s="115"/>
      <c r="Q3316" s="62">
        <f>IF(C3316&gt;A_Stammdaten!$B$12,0,SUM(G3316,H3316,J3316,K3316,M3316,N3316)-SUM(I3316,L3316,O3316,P3316))</f>
        <v>0</v>
      </c>
      <c r="R3316" s="17"/>
      <c r="S3316" s="17"/>
      <c r="T3316" s="17"/>
      <c r="U3316" s="62">
        <f t="shared" si="643"/>
        <v>0</v>
      </c>
      <c r="V3316" s="63">
        <f>IF(ISBLANK($B3316),0,VLOOKUP($B3316,Listen!$A$2:$C$45,2,FALSE))</f>
        <v>0</v>
      </c>
      <c r="W3316" s="63">
        <f>IF(ISBLANK($B3316),0,VLOOKUP($B3316,Listen!$A$2:$C$45,3,FALSE))</f>
        <v>0</v>
      </c>
      <c r="X3316" s="49">
        <f t="shared" si="642"/>
        <v>0</v>
      </c>
      <c r="Y3316" s="49">
        <f t="shared" si="652"/>
        <v>0</v>
      </c>
      <c r="Z3316" s="49">
        <f t="shared" si="652"/>
        <v>0</v>
      </c>
      <c r="AA3316" s="49">
        <f t="shared" si="652"/>
        <v>0</v>
      </c>
      <c r="AB3316" s="49">
        <f t="shared" si="652"/>
        <v>0</v>
      </c>
      <c r="AC3316" s="49">
        <f t="shared" si="652"/>
        <v>0</v>
      </c>
      <c r="AD3316" s="49">
        <f t="shared" si="652"/>
        <v>0</v>
      </c>
      <c r="AE3316" s="51">
        <f t="shared" si="653"/>
        <v>0</v>
      </c>
      <c r="AF3316" s="51">
        <f>IF(C3316=A_Stammdaten!$B$12,D_SAV!$U3316-D_SAV!$AG3316,HLOOKUP(A_Stammdaten!$B$12-1,$AH$4:$AN$4004,ROW(C3316)-3,FALSE)-$AG3316)</f>
        <v>0</v>
      </c>
      <c r="AG3316" s="51">
        <f>HLOOKUP(A_Stammdaten!$B$12,$AH$4:$AN$4004,ROW(C3316)-3,FALSE)</f>
        <v>0</v>
      </c>
      <c r="AH3316" s="51">
        <f t="shared" si="644"/>
        <v>0</v>
      </c>
      <c r="AI3316" s="51">
        <f t="shared" si="645"/>
        <v>0</v>
      </c>
      <c r="AJ3316" s="51">
        <f t="shared" si="646"/>
        <v>0</v>
      </c>
      <c r="AK3316" s="51">
        <f t="shared" si="647"/>
        <v>0</v>
      </c>
      <c r="AL3316" s="51">
        <f t="shared" si="648"/>
        <v>0</v>
      </c>
      <c r="AM3316" s="51">
        <f t="shared" si="649"/>
        <v>0</v>
      </c>
      <c r="AN3316" s="51">
        <f t="shared" si="650"/>
        <v>0</v>
      </c>
    </row>
    <row r="3317" spans="1:40" x14ac:dyDescent="0.25">
      <c r="A3317" s="17"/>
      <c r="B3317" s="17"/>
      <c r="C3317" s="35"/>
      <c r="D3317" s="17"/>
      <c r="E3317" s="17"/>
      <c r="F3317" s="17"/>
      <c r="G3317" s="62">
        <f t="shared" si="651"/>
        <v>0</v>
      </c>
      <c r="H3317" s="17"/>
      <c r="I3317" s="17"/>
      <c r="J3317" s="17"/>
      <c r="K3317" s="17"/>
      <c r="L3317" s="17"/>
      <c r="M3317" s="17"/>
      <c r="N3317" s="17"/>
      <c r="O3317" s="17"/>
      <c r="P3317" s="115"/>
      <c r="Q3317" s="62">
        <f>IF(C3317&gt;A_Stammdaten!$B$12,0,SUM(G3317,H3317,J3317,K3317,M3317,N3317)-SUM(I3317,L3317,O3317,P3317))</f>
        <v>0</v>
      </c>
      <c r="R3317" s="17"/>
      <c r="S3317" s="17"/>
      <c r="T3317" s="17"/>
      <c r="U3317" s="62">
        <f t="shared" si="643"/>
        <v>0</v>
      </c>
      <c r="V3317" s="63">
        <f>IF(ISBLANK($B3317),0,VLOOKUP($B3317,Listen!$A$2:$C$45,2,FALSE))</f>
        <v>0</v>
      </c>
      <c r="W3317" s="63">
        <f>IF(ISBLANK($B3317),0,VLOOKUP($B3317,Listen!$A$2:$C$45,3,FALSE))</f>
        <v>0</v>
      </c>
      <c r="X3317" s="49">
        <f t="shared" si="642"/>
        <v>0</v>
      </c>
      <c r="Y3317" s="49">
        <f t="shared" si="652"/>
        <v>0</v>
      </c>
      <c r="Z3317" s="49">
        <f t="shared" si="652"/>
        <v>0</v>
      </c>
      <c r="AA3317" s="49">
        <f t="shared" si="652"/>
        <v>0</v>
      </c>
      <c r="AB3317" s="49">
        <f t="shared" si="652"/>
        <v>0</v>
      </c>
      <c r="AC3317" s="49">
        <f t="shared" si="652"/>
        <v>0</v>
      </c>
      <c r="AD3317" s="49">
        <f t="shared" si="652"/>
        <v>0</v>
      </c>
      <c r="AE3317" s="51">
        <f t="shared" si="653"/>
        <v>0</v>
      </c>
      <c r="AF3317" s="51">
        <f>IF(C3317=A_Stammdaten!$B$12,D_SAV!$U3317-D_SAV!$AG3317,HLOOKUP(A_Stammdaten!$B$12-1,$AH$4:$AN$4004,ROW(C3317)-3,FALSE)-$AG3317)</f>
        <v>0</v>
      </c>
      <c r="AG3317" s="51">
        <f>HLOOKUP(A_Stammdaten!$B$12,$AH$4:$AN$4004,ROW(C3317)-3,FALSE)</f>
        <v>0</v>
      </c>
      <c r="AH3317" s="51">
        <f t="shared" si="644"/>
        <v>0</v>
      </c>
      <c r="AI3317" s="51">
        <f t="shared" si="645"/>
        <v>0</v>
      </c>
      <c r="AJ3317" s="51">
        <f t="shared" si="646"/>
        <v>0</v>
      </c>
      <c r="AK3317" s="51">
        <f t="shared" si="647"/>
        <v>0</v>
      </c>
      <c r="AL3317" s="51">
        <f t="shared" si="648"/>
        <v>0</v>
      </c>
      <c r="AM3317" s="51">
        <f t="shared" si="649"/>
        <v>0</v>
      </c>
      <c r="AN3317" s="51">
        <f t="shared" si="650"/>
        <v>0</v>
      </c>
    </row>
    <row r="3318" spans="1:40" x14ac:dyDescent="0.25">
      <c r="A3318" s="17"/>
      <c r="B3318" s="17"/>
      <c r="C3318" s="35"/>
      <c r="D3318" s="17"/>
      <c r="E3318" s="17"/>
      <c r="F3318" s="17"/>
      <c r="G3318" s="62">
        <f t="shared" si="651"/>
        <v>0</v>
      </c>
      <c r="H3318" s="17"/>
      <c r="I3318" s="17"/>
      <c r="J3318" s="17"/>
      <c r="K3318" s="17"/>
      <c r="L3318" s="17"/>
      <c r="M3318" s="17"/>
      <c r="N3318" s="17"/>
      <c r="O3318" s="17"/>
      <c r="P3318" s="115"/>
      <c r="Q3318" s="62">
        <f>IF(C3318&gt;A_Stammdaten!$B$12,0,SUM(G3318,H3318,J3318,K3318,M3318,N3318)-SUM(I3318,L3318,O3318,P3318))</f>
        <v>0</v>
      </c>
      <c r="R3318" s="17"/>
      <c r="S3318" s="17"/>
      <c r="T3318" s="17"/>
      <c r="U3318" s="62">
        <f t="shared" si="643"/>
        <v>0</v>
      </c>
      <c r="V3318" s="63">
        <f>IF(ISBLANK($B3318),0,VLOOKUP($B3318,Listen!$A$2:$C$45,2,FALSE))</f>
        <v>0</v>
      </c>
      <c r="W3318" s="63">
        <f>IF(ISBLANK($B3318),0,VLOOKUP($B3318,Listen!$A$2:$C$45,3,FALSE))</f>
        <v>0</v>
      </c>
      <c r="X3318" s="49">
        <f t="shared" si="642"/>
        <v>0</v>
      </c>
      <c r="Y3318" s="49">
        <f t="shared" si="652"/>
        <v>0</v>
      </c>
      <c r="Z3318" s="49">
        <f t="shared" si="652"/>
        <v>0</v>
      </c>
      <c r="AA3318" s="49">
        <f t="shared" ref="Y3318:AD3360" si="654">$V3318</f>
        <v>0</v>
      </c>
      <c r="AB3318" s="49">
        <f t="shared" si="654"/>
        <v>0</v>
      </c>
      <c r="AC3318" s="49">
        <f t="shared" si="654"/>
        <v>0</v>
      </c>
      <c r="AD3318" s="49">
        <f t="shared" si="654"/>
        <v>0</v>
      </c>
      <c r="AE3318" s="51">
        <f t="shared" si="653"/>
        <v>0</v>
      </c>
      <c r="AF3318" s="51">
        <f>IF(C3318=A_Stammdaten!$B$12,D_SAV!$U3318-D_SAV!$AG3318,HLOOKUP(A_Stammdaten!$B$12-1,$AH$4:$AN$4004,ROW(C3318)-3,FALSE)-$AG3318)</f>
        <v>0</v>
      </c>
      <c r="AG3318" s="51">
        <f>HLOOKUP(A_Stammdaten!$B$12,$AH$4:$AN$4004,ROW(C3318)-3,FALSE)</f>
        <v>0</v>
      </c>
      <c r="AH3318" s="51">
        <f t="shared" si="644"/>
        <v>0</v>
      </c>
      <c r="AI3318" s="51">
        <f t="shared" si="645"/>
        <v>0</v>
      </c>
      <c r="AJ3318" s="51">
        <f t="shared" si="646"/>
        <v>0</v>
      </c>
      <c r="AK3318" s="51">
        <f t="shared" si="647"/>
        <v>0</v>
      </c>
      <c r="AL3318" s="51">
        <f t="shared" si="648"/>
        <v>0</v>
      </c>
      <c r="AM3318" s="51">
        <f t="shared" si="649"/>
        <v>0</v>
      </c>
      <c r="AN3318" s="51">
        <f t="shared" si="650"/>
        <v>0</v>
      </c>
    </row>
    <row r="3319" spans="1:40" x14ac:dyDescent="0.25">
      <c r="A3319" s="17"/>
      <c r="B3319" s="17"/>
      <c r="C3319" s="35"/>
      <c r="D3319" s="17"/>
      <c r="E3319" s="17"/>
      <c r="F3319" s="17"/>
      <c r="G3319" s="62">
        <f t="shared" si="651"/>
        <v>0</v>
      </c>
      <c r="H3319" s="17"/>
      <c r="I3319" s="17"/>
      <c r="J3319" s="17"/>
      <c r="K3319" s="17"/>
      <c r="L3319" s="17"/>
      <c r="M3319" s="17"/>
      <c r="N3319" s="17"/>
      <c r="O3319" s="17"/>
      <c r="P3319" s="115"/>
      <c r="Q3319" s="62">
        <f>IF(C3319&gt;A_Stammdaten!$B$12,0,SUM(G3319,H3319,J3319,K3319,M3319,N3319)-SUM(I3319,L3319,O3319,P3319))</f>
        <v>0</v>
      </c>
      <c r="R3319" s="17"/>
      <c r="S3319" s="17"/>
      <c r="T3319" s="17"/>
      <c r="U3319" s="62">
        <f t="shared" si="643"/>
        <v>0</v>
      </c>
      <c r="V3319" s="63">
        <f>IF(ISBLANK($B3319),0,VLOOKUP($B3319,Listen!$A$2:$C$45,2,FALSE))</f>
        <v>0</v>
      </c>
      <c r="W3319" s="63">
        <f>IF(ISBLANK($B3319),0,VLOOKUP($B3319,Listen!$A$2:$C$45,3,FALSE))</f>
        <v>0</v>
      </c>
      <c r="X3319" s="49">
        <f t="shared" si="642"/>
        <v>0</v>
      </c>
      <c r="Y3319" s="49">
        <f t="shared" si="654"/>
        <v>0</v>
      </c>
      <c r="Z3319" s="49">
        <f t="shared" si="654"/>
        <v>0</v>
      </c>
      <c r="AA3319" s="49">
        <f t="shared" si="654"/>
        <v>0</v>
      </c>
      <c r="AB3319" s="49">
        <f t="shared" si="654"/>
        <v>0</v>
      </c>
      <c r="AC3319" s="49">
        <f t="shared" si="654"/>
        <v>0</v>
      </c>
      <c r="AD3319" s="49">
        <f t="shared" si="654"/>
        <v>0</v>
      </c>
      <c r="AE3319" s="51">
        <f t="shared" si="653"/>
        <v>0</v>
      </c>
      <c r="AF3319" s="51">
        <f>IF(C3319=A_Stammdaten!$B$12,D_SAV!$U3319-D_SAV!$AG3319,HLOOKUP(A_Stammdaten!$B$12-1,$AH$4:$AN$4004,ROW(C3319)-3,FALSE)-$AG3319)</f>
        <v>0</v>
      </c>
      <c r="AG3319" s="51">
        <f>HLOOKUP(A_Stammdaten!$B$12,$AH$4:$AN$4004,ROW(C3319)-3,FALSE)</f>
        <v>0</v>
      </c>
      <c r="AH3319" s="51">
        <f t="shared" si="644"/>
        <v>0</v>
      </c>
      <c r="AI3319" s="51">
        <f t="shared" si="645"/>
        <v>0</v>
      </c>
      <c r="AJ3319" s="51">
        <f t="shared" si="646"/>
        <v>0</v>
      </c>
      <c r="AK3319" s="51">
        <f t="shared" si="647"/>
        <v>0</v>
      </c>
      <c r="AL3319" s="51">
        <f t="shared" si="648"/>
        <v>0</v>
      </c>
      <c r="AM3319" s="51">
        <f t="shared" si="649"/>
        <v>0</v>
      </c>
      <c r="AN3319" s="51">
        <f t="shared" si="650"/>
        <v>0</v>
      </c>
    </row>
    <row r="3320" spans="1:40" x14ac:dyDescent="0.25">
      <c r="A3320" s="17"/>
      <c r="B3320" s="17"/>
      <c r="C3320" s="35"/>
      <c r="D3320" s="17"/>
      <c r="E3320" s="17"/>
      <c r="F3320" s="17"/>
      <c r="G3320" s="62">
        <f t="shared" si="651"/>
        <v>0</v>
      </c>
      <c r="H3320" s="17"/>
      <c r="I3320" s="17"/>
      <c r="J3320" s="17"/>
      <c r="K3320" s="17"/>
      <c r="L3320" s="17"/>
      <c r="M3320" s="17"/>
      <c r="N3320" s="17"/>
      <c r="O3320" s="17"/>
      <c r="P3320" s="115"/>
      <c r="Q3320" s="62">
        <f>IF(C3320&gt;A_Stammdaten!$B$12,0,SUM(G3320,H3320,J3320,K3320,M3320,N3320)-SUM(I3320,L3320,O3320,P3320))</f>
        <v>0</v>
      </c>
      <c r="R3320" s="17"/>
      <c r="S3320" s="17"/>
      <c r="T3320" s="17"/>
      <c r="U3320" s="62">
        <f t="shared" si="643"/>
        <v>0</v>
      </c>
      <c r="V3320" s="63">
        <f>IF(ISBLANK($B3320),0,VLOOKUP($B3320,Listen!$A$2:$C$45,2,FALSE))</f>
        <v>0</v>
      </c>
      <c r="W3320" s="63">
        <f>IF(ISBLANK($B3320),0,VLOOKUP($B3320,Listen!$A$2:$C$45,3,FALSE))</f>
        <v>0</v>
      </c>
      <c r="X3320" s="49">
        <f t="shared" si="642"/>
        <v>0</v>
      </c>
      <c r="Y3320" s="49">
        <f t="shared" si="654"/>
        <v>0</v>
      </c>
      <c r="Z3320" s="49">
        <f t="shared" si="654"/>
        <v>0</v>
      </c>
      <c r="AA3320" s="49">
        <f t="shared" si="654"/>
        <v>0</v>
      </c>
      <c r="AB3320" s="49">
        <f t="shared" si="654"/>
        <v>0</v>
      </c>
      <c r="AC3320" s="49">
        <f t="shared" si="654"/>
        <v>0</v>
      </c>
      <c r="AD3320" s="49">
        <f t="shared" si="654"/>
        <v>0</v>
      </c>
      <c r="AE3320" s="51">
        <f t="shared" si="653"/>
        <v>0</v>
      </c>
      <c r="AF3320" s="51">
        <f>IF(C3320=A_Stammdaten!$B$12,D_SAV!$U3320-D_SAV!$AG3320,HLOOKUP(A_Stammdaten!$B$12-1,$AH$4:$AN$4004,ROW(C3320)-3,FALSE)-$AG3320)</f>
        <v>0</v>
      </c>
      <c r="AG3320" s="51">
        <f>HLOOKUP(A_Stammdaten!$B$12,$AH$4:$AN$4004,ROW(C3320)-3,FALSE)</f>
        <v>0</v>
      </c>
      <c r="AH3320" s="51">
        <f t="shared" si="644"/>
        <v>0</v>
      </c>
      <c r="AI3320" s="51">
        <f t="shared" si="645"/>
        <v>0</v>
      </c>
      <c r="AJ3320" s="51">
        <f t="shared" si="646"/>
        <v>0</v>
      </c>
      <c r="AK3320" s="51">
        <f t="shared" si="647"/>
        <v>0</v>
      </c>
      <c r="AL3320" s="51">
        <f t="shared" si="648"/>
        <v>0</v>
      </c>
      <c r="AM3320" s="51">
        <f t="shared" si="649"/>
        <v>0</v>
      </c>
      <c r="AN3320" s="51">
        <f t="shared" si="650"/>
        <v>0</v>
      </c>
    </row>
    <row r="3321" spans="1:40" x14ac:dyDescent="0.25">
      <c r="A3321" s="17"/>
      <c r="B3321" s="17"/>
      <c r="C3321" s="35"/>
      <c r="D3321" s="17"/>
      <c r="E3321" s="17"/>
      <c r="F3321" s="17"/>
      <c r="G3321" s="62">
        <f t="shared" si="651"/>
        <v>0</v>
      </c>
      <c r="H3321" s="17"/>
      <c r="I3321" s="17"/>
      <c r="J3321" s="17"/>
      <c r="K3321" s="17"/>
      <c r="L3321" s="17"/>
      <c r="M3321" s="17"/>
      <c r="N3321" s="17"/>
      <c r="O3321" s="17"/>
      <c r="P3321" s="115"/>
      <c r="Q3321" s="62">
        <f>IF(C3321&gt;A_Stammdaten!$B$12,0,SUM(G3321,H3321,J3321,K3321,M3321,N3321)-SUM(I3321,L3321,O3321,P3321))</f>
        <v>0</v>
      </c>
      <c r="R3321" s="17"/>
      <c r="S3321" s="17"/>
      <c r="T3321" s="17"/>
      <c r="U3321" s="62">
        <f t="shared" si="643"/>
        <v>0</v>
      </c>
      <c r="V3321" s="63">
        <f>IF(ISBLANK($B3321),0,VLOOKUP($B3321,Listen!$A$2:$C$45,2,FALSE))</f>
        <v>0</v>
      </c>
      <c r="W3321" s="63">
        <f>IF(ISBLANK($B3321),0,VLOOKUP($B3321,Listen!$A$2:$C$45,3,FALSE))</f>
        <v>0</v>
      </c>
      <c r="X3321" s="49">
        <f t="shared" si="642"/>
        <v>0</v>
      </c>
      <c r="Y3321" s="49">
        <f t="shared" si="654"/>
        <v>0</v>
      </c>
      <c r="Z3321" s="49">
        <f t="shared" si="654"/>
        <v>0</v>
      </c>
      <c r="AA3321" s="49">
        <f t="shared" si="654"/>
        <v>0</v>
      </c>
      <c r="AB3321" s="49">
        <f t="shared" si="654"/>
        <v>0</v>
      </c>
      <c r="AC3321" s="49">
        <f t="shared" si="654"/>
        <v>0</v>
      </c>
      <c r="AD3321" s="49">
        <f t="shared" si="654"/>
        <v>0</v>
      </c>
      <c r="AE3321" s="51">
        <f t="shared" si="653"/>
        <v>0</v>
      </c>
      <c r="AF3321" s="51">
        <f>IF(C3321=A_Stammdaten!$B$12,D_SAV!$U3321-D_SAV!$AG3321,HLOOKUP(A_Stammdaten!$B$12-1,$AH$4:$AN$4004,ROW(C3321)-3,FALSE)-$AG3321)</f>
        <v>0</v>
      </c>
      <c r="AG3321" s="51">
        <f>HLOOKUP(A_Stammdaten!$B$12,$AH$4:$AN$4004,ROW(C3321)-3,FALSE)</f>
        <v>0</v>
      </c>
      <c r="AH3321" s="51">
        <f t="shared" si="644"/>
        <v>0</v>
      </c>
      <c r="AI3321" s="51">
        <f t="shared" si="645"/>
        <v>0</v>
      </c>
      <c r="AJ3321" s="51">
        <f t="shared" si="646"/>
        <v>0</v>
      </c>
      <c r="AK3321" s="51">
        <f t="shared" si="647"/>
        <v>0</v>
      </c>
      <c r="AL3321" s="51">
        <f t="shared" si="648"/>
        <v>0</v>
      </c>
      <c r="AM3321" s="51">
        <f t="shared" si="649"/>
        <v>0</v>
      </c>
      <c r="AN3321" s="51">
        <f t="shared" si="650"/>
        <v>0</v>
      </c>
    </row>
    <row r="3322" spans="1:40" x14ac:dyDescent="0.25">
      <c r="A3322" s="17"/>
      <c r="B3322" s="17"/>
      <c r="C3322" s="35"/>
      <c r="D3322" s="17"/>
      <c r="E3322" s="17"/>
      <c r="F3322" s="17"/>
      <c r="G3322" s="62">
        <f t="shared" si="651"/>
        <v>0</v>
      </c>
      <c r="H3322" s="17"/>
      <c r="I3322" s="17"/>
      <c r="J3322" s="17"/>
      <c r="K3322" s="17"/>
      <c r="L3322" s="17"/>
      <c r="M3322" s="17"/>
      <c r="N3322" s="17"/>
      <c r="O3322" s="17"/>
      <c r="P3322" s="115"/>
      <c r="Q3322" s="62">
        <f>IF(C3322&gt;A_Stammdaten!$B$12,0,SUM(G3322,H3322,J3322,K3322,M3322,N3322)-SUM(I3322,L3322,O3322,P3322))</f>
        <v>0</v>
      </c>
      <c r="R3322" s="17"/>
      <c r="S3322" s="17"/>
      <c r="T3322" s="17"/>
      <c r="U3322" s="62">
        <f t="shared" si="643"/>
        <v>0</v>
      </c>
      <c r="V3322" s="63">
        <f>IF(ISBLANK($B3322),0,VLOOKUP($B3322,Listen!$A$2:$C$45,2,FALSE))</f>
        <v>0</v>
      </c>
      <c r="W3322" s="63">
        <f>IF(ISBLANK($B3322),0,VLOOKUP($B3322,Listen!$A$2:$C$45,3,FALSE))</f>
        <v>0</v>
      </c>
      <c r="X3322" s="49">
        <f t="shared" si="642"/>
        <v>0</v>
      </c>
      <c r="Y3322" s="49">
        <f t="shared" si="654"/>
        <v>0</v>
      </c>
      <c r="Z3322" s="49">
        <f t="shared" si="654"/>
        <v>0</v>
      </c>
      <c r="AA3322" s="49">
        <f t="shared" si="654"/>
        <v>0</v>
      </c>
      <c r="AB3322" s="49">
        <f t="shared" si="654"/>
        <v>0</v>
      </c>
      <c r="AC3322" s="49">
        <f t="shared" si="654"/>
        <v>0</v>
      </c>
      <c r="AD3322" s="49">
        <f t="shared" si="654"/>
        <v>0</v>
      </c>
      <c r="AE3322" s="51">
        <f t="shared" si="653"/>
        <v>0</v>
      </c>
      <c r="AF3322" s="51">
        <f>IF(C3322=A_Stammdaten!$B$12,D_SAV!$U3322-D_SAV!$AG3322,HLOOKUP(A_Stammdaten!$B$12-1,$AH$4:$AN$4004,ROW(C3322)-3,FALSE)-$AG3322)</f>
        <v>0</v>
      </c>
      <c r="AG3322" s="51">
        <f>HLOOKUP(A_Stammdaten!$B$12,$AH$4:$AN$4004,ROW(C3322)-3,FALSE)</f>
        <v>0</v>
      </c>
      <c r="AH3322" s="51">
        <f t="shared" si="644"/>
        <v>0</v>
      </c>
      <c r="AI3322" s="51">
        <f t="shared" si="645"/>
        <v>0</v>
      </c>
      <c r="AJ3322" s="51">
        <f t="shared" si="646"/>
        <v>0</v>
      </c>
      <c r="AK3322" s="51">
        <f t="shared" si="647"/>
        <v>0</v>
      </c>
      <c r="AL3322" s="51">
        <f t="shared" si="648"/>
        <v>0</v>
      </c>
      <c r="AM3322" s="51">
        <f t="shared" si="649"/>
        <v>0</v>
      </c>
      <c r="AN3322" s="51">
        <f t="shared" si="650"/>
        <v>0</v>
      </c>
    </row>
    <row r="3323" spans="1:40" x14ac:dyDescent="0.25">
      <c r="A3323" s="17"/>
      <c r="B3323" s="17"/>
      <c r="C3323" s="35"/>
      <c r="D3323" s="17"/>
      <c r="E3323" s="17"/>
      <c r="F3323" s="17"/>
      <c r="G3323" s="62">
        <f t="shared" si="651"/>
        <v>0</v>
      </c>
      <c r="H3323" s="17"/>
      <c r="I3323" s="17"/>
      <c r="J3323" s="17"/>
      <c r="K3323" s="17"/>
      <c r="L3323" s="17"/>
      <c r="M3323" s="17"/>
      <c r="N3323" s="17"/>
      <c r="O3323" s="17"/>
      <c r="P3323" s="115"/>
      <c r="Q3323" s="62">
        <f>IF(C3323&gt;A_Stammdaten!$B$12,0,SUM(G3323,H3323,J3323,K3323,M3323,N3323)-SUM(I3323,L3323,O3323,P3323))</f>
        <v>0</v>
      </c>
      <c r="R3323" s="17"/>
      <c r="S3323" s="17"/>
      <c r="T3323" s="17"/>
      <c r="U3323" s="62">
        <f t="shared" si="643"/>
        <v>0</v>
      </c>
      <c r="V3323" s="63">
        <f>IF(ISBLANK($B3323),0,VLOOKUP($B3323,Listen!$A$2:$C$45,2,FALSE))</f>
        <v>0</v>
      </c>
      <c r="W3323" s="63">
        <f>IF(ISBLANK($B3323),0,VLOOKUP($B3323,Listen!$A$2:$C$45,3,FALSE))</f>
        <v>0</v>
      </c>
      <c r="X3323" s="49">
        <f t="shared" si="642"/>
        <v>0</v>
      </c>
      <c r="Y3323" s="49">
        <f t="shared" si="654"/>
        <v>0</v>
      </c>
      <c r="Z3323" s="49">
        <f t="shared" si="654"/>
        <v>0</v>
      </c>
      <c r="AA3323" s="49">
        <f t="shared" si="654"/>
        <v>0</v>
      </c>
      <c r="AB3323" s="49">
        <f t="shared" si="654"/>
        <v>0</v>
      </c>
      <c r="AC3323" s="49">
        <f t="shared" si="654"/>
        <v>0</v>
      </c>
      <c r="AD3323" s="49">
        <f t="shared" si="654"/>
        <v>0</v>
      </c>
      <c r="AE3323" s="51">
        <f t="shared" si="653"/>
        <v>0</v>
      </c>
      <c r="AF3323" s="51">
        <f>IF(C3323=A_Stammdaten!$B$12,D_SAV!$U3323-D_SAV!$AG3323,HLOOKUP(A_Stammdaten!$B$12-1,$AH$4:$AN$4004,ROW(C3323)-3,FALSE)-$AG3323)</f>
        <v>0</v>
      </c>
      <c r="AG3323" s="51">
        <f>HLOOKUP(A_Stammdaten!$B$12,$AH$4:$AN$4004,ROW(C3323)-3,FALSE)</f>
        <v>0</v>
      </c>
      <c r="AH3323" s="51">
        <f t="shared" si="644"/>
        <v>0</v>
      </c>
      <c r="AI3323" s="51">
        <f t="shared" si="645"/>
        <v>0</v>
      </c>
      <c r="AJ3323" s="51">
        <f t="shared" si="646"/>
        <v>0</v>
      </c>
      <c r="AK3323" s="51">
        <f t="shared" si="647"/>
        <v>0</v>
      </c>
      <c r="AL3323" s="51">
        <f t="shared" si="648"/>
        <v>0</v>
      </c>
      <c r="AM3323" s="51">
        <f t="shared" si="649"/>
        <v>0</v>
      </c>
      <c r="AN3323" s="51">
        <f t="shared" si="650"/>
        <v>0</v>
      </c>
    </row>
    <row r="3324" spans="1:40" x14ac:dyDescent="0.25">
      <c r="A3324" s="17"/>
      <c r="B3324" s="17"/>
      <c r="C3324" s="35"/>
      <c r="D3324" s="17"/>
      <c r="E3324" s="17"/>
      <c r="F3324" s="17"/>
      <c r="G3324" s="62">
        <f t="shared" si="651"/>
        <v>0</v>
      </c>
      <c r="H3324" s="17"/>
      <c r="I3324" s="17"/>
      <c r="J3324" s="17"/>
      <c r="K3324" s="17"/>
      <c r="L3324" s="17"/>
      <c r="M3324" s="17"/>
      <c r="N3324" s="17"/>
      <c r="O3324" s="17"/>
      <c r="P3324" s="115"/>
      <c r="Q3324" s="62">
        <f>IF(C3324&gt;A_Stammdaten!$B$12,0,SUM(G3324,H3324,J3324,K3324,M3324,N3324)-SUM(I3324,L3324,O3324,P3324))</f>
        <v>0</v>
      </c>
      <c r="R3324" s="17"/>
      <c r="S3324" s="17"/>
      <c r="T3324" s="17"/>
      <c r="U3324" s="62">
        <f t="shared" si="643"/>
        <v>0</v>
      </c>
      <c r="V3324" s="63">
        <f>IF(ISBLANK($B3324),0,VLOOKUP($B3324,Listen!$A$2:$C$45,2,FALSE))</f>
        <v>0</v>
      </c>
      <c r="W3324" s="63">
        <f>IF(ISBLANK($B3324),0,VLOOKUP($B3324,Listen!$A$2:$C$45,3,FALSE))</f>
        <v>0</v>
      </c>
      <c r="X3324" s="49">
        <f t="shared" ref="X3324:X3387" si="655">$V3324</f>
        <v>0</v>
      </c>
      <c r="Y3324" s="49">
        <f t="shared" si="654"/>
        <v>0</v>
      </c>
      <c r="Z3324" s="49">
        <f t="shared" si="654"/>
        <v>0</v>
      </c>
      <c r="AA3324" s="49">
        <f t="shared" si="654"/>
        <v>0</v>
      </c>
      <c r="AB3324" s="49">
        <f t="shared" si="654"/>
        <v>0</v>
      </c>
      <c r="AC3324" s="49">
        <f t="shared" si="654"/>
        <v>0</v>
      </c>
      <c r="AD3324" s="49">
        <f t="shared" si="654"/>
        <v>0</v>
      </c>
      <c r="AE3324" s="51">
        <f t="shared" si="653"/>
        <v>0</v>
      </c>
      <c r="AF3324" s="51">
        <f>IF(C3324=A_Stammdaten!$B$12,D_SAV!$U3324-D_SAV!$AG3324,HLOOKUP(A_Stammdaten!$B$12-1,$AH$4:$AN$4004,ROW(C3324)-3,FALSE)-$AG3324)</f>
        <v>0</v>
      </c>
      <c r="AG3324" s="51">
        <f>HLOOKUP(A_Stammdaten!$B$12,$AH$4:$AN$4004,ROW(C3324)-3,FALSE)</f>
        <v>0</v>
      </c>
      <c r="AH3324" s="51">
        <f t="shared" si="644"/>
        <v>0</v>
      </c>
      <c r="AI3324" s="51">
        <f t="shared" si="645"/>
        <v>0</v>
      </c>
      <c r="AJ3324" s="51">
        <f t="shared" si="646"/>
        <v>0</v>
      </c>
      <c r="AK3324" s="51">
        <f t="shared" si="647"/>
        <v>0</v>
      </c>
      <c r="AL3324" s="51">
        <f t="shared" si="648"/>
        <v>0</v>
      </c>
      <c r="AM3324" s="51">
        <f t="shared" si="649"/>
        <v>0</v>
      </c>
      <c r="AN3324" s="51">
        <f t="shared" si="650"/>
        <v>0</v>
      </c>
    </row>
    <row r="3325" spans="1:40" x14ac:dyDescent="0.25">
      <c r="A3325" s="17"/>
      <c r="B3325" s="17"/>
      <c r="C3325" s="35"/>
      <c r="D3325" s="17"/>
      <c r="E3325" s="17"/>
      <c r="F3325" s="17"/>
      <c r="G3325" s="62">
        <f t="shared" si="651"/>
        <v>0</v>
      </c>
      <c r="H3325" s="17"/>
      <c r="I3325" s="17"/>
      <c r="J3325" s="17"/>
      <c r="K3325" s="17"/>
      <c r="L3325" s="17"/>
      <c r="M3325" s="17"/>
      <c r="N3325" s="17"/>
      <c r="O3325" s="17"/>
      <c r="P3325" s="115"/>
      <c r="Q3325" s="62">
        <f>IF(C3325&gt;A_Stammdaten!$B$12,0,SUM(G3325,H3325,J3325,K3325,M3325,N3325)-SUM(I3325,L3325,O3325,P3325))</f>
        <v>0</v>
      </c>
      <c r="R3325" s="17"/>
      <c r="S3325" s="17"/>
      <c r="T3325" s="17"/>
      <c r="U3325" s="62">
        <f t="shared" si="643"/>
        <v>0</v>
      </c>
      <c r="V3325" s="63">
        <f>IF(ISBLANK($B3325),0,VLOOKUP($B3325,Listen!$A$2:$C$45,2,FALSE))</f>
        <v>0</v>
      </c>
      <c r="W3325" s="63">
        <f>IF(ISBLANK($B3325),0,VLOOKUP($B3325,Listen!$A$2:$C$45,3,FALSE))</f>
        <v>0</v>
      </c>
      <c r="X3325" s="49">
        <f t="shared" si="655"/>
        <v>0</v>
      </c>
      <c r="Y3325" s="49">
        <f t="shared" si="654"/>
        <v>0</v>
      </c>
      <c r="Z3325" s="49">
        <f t="shared" si="654"/>
        <v>0</v>
      </c>
      <c r="AA3325" s="49">
        <f t="shared" si="654"/>
        <v>0</v>
      </c>
      <c r="AB3325" s="49">
        <f t="shared" si="654"/>
        <v>0</v>
      </c>
      <c r="AC3325" s="49">
        <f t="shared" si="654"/>
        <v>0</v>
      </c>
      <c r="AD3325" s="49">
        <f t="shared" si="654"/>
        <v>0</v>
      </c>
      <c r="AE3325" s="51">
        <f t="shared" si="653"/>
        <v>0</v>
      </c>
      <c r="AF3325" s="51">
        <f>IF(C3325=A_Stammdaten!$B$12,D_SAV!$U3325-D_SAV!$AG3325,HLOOKUP(A_Stammdaten!$B$12-1,$AH$4:$AN$4004,ROW(C3325)-3,FALSE)-$AG3325)</f>
        <v>0</v>
      </c>
      <c r="AG3325" s="51">
        <f>HLOOKUP(A_Stammdaten!$B$12,$AH$4:$AN$4004,ROW(C3325)-3,FALSE)</f>
        <v>0</v>
      </c>
      <c r="AH3325" s="51">
        <f t="shared" si="644"/>
        <v>0</v>
      </c>
      <c r="AI3325" s="51">
        <f t="shared" si="645"/>
        <v>0</v>
      </c>
      <c r="AJ3325" s="51">
        <f t="shared" si="646"/>
        <v>0</v>
      </c>
      <c r="AK3325" s="51">
        <f t="shared" si="647"/>
        <v>0</v>
      </c>
      <c r="AL3325" s="51">
        <f t="shared" si="648"/>
        <v>0</v>
      </c>
      <c r="AM3325" s="51">
        <f t="shared" si="649"/>
        <v>0</v>
      </c>
      <c r="AN3325" s="51">
        <f t="shared" si="650"/>
        <v>0</v>
      </c>
    </row>
    <row r="3326" spans="1:40" x14ac:dyDescent="0.25">
      <c r="A3326" s="17"/>
      <c r="B3326" s="17"/>
      <c r="C3326" s="35"/>
      <c r="D3326" s="17"/>
      <c r="E3326" s="17"/>
      <c r="F3326" s="17"/>
      <c r="G3326" s="62">
        <f t="shared" si="651"/>
        <v>0</v>
      </c>
      <c r="H3326" s="17"/>
      <c r="I3326" s="17"/>
      <c r="J3326" s="17"/>
      <c r="K3326" s="17"/>
      <c r="L3326" s="17"/>
      <c r="M3326" s="17"/>
      <c r="N3326" s="17"/>
      <c r="O3326" s="17"/>
      <c r="P3326" s="115"/>
      <c r="Q3326" s="62">
        <f>IF(C3326&gt;A_Stammdaten!$B$12,0,SUM(G3326,H3326,J3326,K3326,M3326,N3326)-SUM(I3326,L3326,O3326,P3326))</f>
        <v>0</v>
      </c>
      <c r="R3326" s="17"/>
      <c r="S3326" s="17"/>
      <c r="T3326" s="17"/>
      <c r="U3326" s="62">
        <f t="shared" si="643"/>
        <v>0</v>
      </c>
      <c r="V3326" s="63">
        <f>IF(ISBLANK($B3326),0,VLOOKUP($B3326,Listen!$A$2:$C$45,2,FALSE))</f>
        <v>0</v>
      </c>
      <c r="W3326" s="63">
        <f>IF(ISBLANK($B3326),0,VLOOKUP($B3326,Listen!$A$2:$C$45,3,FALSE))</f>
        <v>0</v>
      </c>
      <c r="X3326" s="49">
        <f t="shared" si="655"/>
        <v>0</v>
      </c>
      <c r="Y3326" s="49">
        <f t="shared" si="654"/>
        <v>0</v>
      </c>
      <c r="Z3326" s="49">
        <f t="shared" si="654"/>
        <v>0</v>
      </c>
      <c r="AA3326" s="49">
        <f t="shared" si="654"/>
        <v>0</v>
      </c>
      <c r="AB3326" s="49">
        <f t="shared" si="654"/>
        <v>0</v>
      </c>
      <c r="AC3326" s="49">
        <f t="shared" si="654"/>
        <v>0</v>
      </c>
      <c r="AD3326" s="49">
        <f t="shared" si="654"/>
        <v>0</v>
      </c>
      <c r="AE3326" s="51">
        <f t="shared" si="653"/>
        <v>0</v>
      </c>
      <c r="AF3326" s="51">
        <f>IF(C3326=A_Stammdaten!$B$12,D_SAV!$U3326-D_SAV!$AG3326,HLOOKUP(A_Stammdaten!$B$12-1,$AH$4:$AN$4004,ROW(C3326)-3,FALSE)-$AG3326)</f>
        <v>0</v>
      </c>
      <c r="AG3326" s="51">
        <f>HLOOKUP(A_Stammdaten!$B$12,$AH$4:$AN$4004,ROW(C3326)-3,FALSE)</f>
        <v>0</v>
      </c>
      <c r="AH3326" s="51">
        <f t="shared" si="644"/>
        <v>0</v>
      </c>
      <c r="AI3326" s="51">
        <f t="shared" si="645"/>
        <v>0</v>
      </c>
      <c r="AJ3326" s="51">
        <f t="shared" si="646"/>
        <v>0</v>
      </c>
      <c r="AK3326" s="51">
        <f t="shared" si="647"/>
        <v>0</v>
      </c>
      <c r="AL3326" s="51">
        <f t="shared" si="648"/>
        <v>0</v>
      </c>
      <c r="AM3326" s="51">
        <f t="shared" si="649"/>
        <v>0</v>
      </c>
      <c r="AN3326" s="51">
        <f t="shared" si="650"/>
        <v>0</v>
      </c>
    </row>
    <row r="3327" spans="1:40" x14ac:dyDescent="0.25">
      <c r="A3327" s="17"/>
      <c r="B3327" s="17"/>
      <c r="C3327" s="35"/>
      <c r="D3327" s="17"/>
      <c r="E3327" s="17"/>
      <c r="F3327" s="17"/>
      <c r="G3327" s="62">
        <f t="shared" si="651"/>
        <v>0</v>
      </c>
      <c r="H3327" s="17"/>
      <c r="I3327" s="17"/>
      <c r="J3327" s="17"/>
      <c r="K3327" s="17"/>
      <c r="L3327" s="17"/>
      <c r="M3327" s="17"/>
      <c r="N3327" s="17"/>
      <c r="O3327" s="17"/>
      <c r="P3327" s="115"/>
      <c r="Q3327" s="62">
        <f>IF(C3327&gt;A_Stammdaten!$B$12,0,SUM(G3327,H3327,J3327,K3327,M3327,N3327)-SUM(I3327,L3327,O3327,P3327))</f>
        <v>0</v>
      </c>
      <c r="R3327" s="17"/>
      <c r="S3327" s="17"/>
      <c r="T3327" s="17"/>
      <c r="U3327" s="62">
        <f t="shared" si="643"/>
        <v>0</v>
      </c>
      <c r="V3327" s="63">
        <f>IF(ISBLANK($B3327),0,VLOOKUP($B3327,Listen!$A$2:$C$45,2,FALSE))</f>
        <v>0</v>
      </c>
      <c r="W3327" s="63">
        <f>IF(ISBLANK($B3327),0,VLOOKUP($B3327,Listen!$A$2:$C$45,3,FALSE))</f>
        <v>0</v>
      </c>
      <c r="X3327" s="49">
        <f t="shared" si="655"/>
        <v>0</v>
      </c>
      <c r="Y3327" s="49">
        <f t="shared" si="654"/>
        <v>0</v>
      </c>
      <c r="Z3327" s="49">
        <f t="shared" si="654"/>
        <v>0</v>
      </c>
      <c r="AA3327" s="49">
        <f t="shared" si="654"/>
        <v>0</v>
      </c>
      <c r="AB3327" s="49">
        <f t="shared" si="654"/>
        <v>0</v>
      </c>
      <c r="AC3327" s="49">
        <f t="shared" si="654"/>
        <v>0</v>
      </c>
      <c r="AD3327" s="49">
        <f t="shared" si="654"/>
        <v>0</v>
      </c>
      <c r="AE3327" s="51">
        <f t="shared" si="653"/>
        <v>0</v>
      </c>
      <c r="AF3327" s="51">
        <f>IF(C3327=A_Stammdaten!$B$12,D_SAV!$U3327-D_SAV!$AG3327,HLOOKUP(A_Stammdaten!$B$12-1,$AH$4:$AN$4004,ROW(C3327)-3,FALSE)-$AG3327)</f>
        <v>0</v>
      </c>
      <c r="AG3327" s="51">
        <f>HLOOKUP(A_Stammdaten!$B$12,$AH$4:$AN$4004,ROW(C3327)-3,FALSE)</f>
        <v>0</v>
      </c>
      <c r="AH3327" s="51">
        <f t="shared" si="644"/>
        <v>0</v>
      </c>
      <c r="AI3327" s="51">
        <f t="shared" si="645"/>
        <v>0</v>
      </c>
      <c r="AJ3327" s="51">
        <f t="shared" si="646"/>
        <v>0</v>
      </c>
      <c r="AK3327" s="51">
        <f t="shared" si="647"/>
        <v>0</v>
      </c>
      <c r="AL3327" s="51">
        <f t="shared" si="648"/>
        <v>0</v>
      </c>
      <c r="AM3327" s="51">
        <f t="shared" si="649"/>
        <v>0</v>
      </c>
      <c r="AN3327" s="51">
        <f t="shared" si="650"/>
        <v>0</v>
      </c>
    </row>
    <row r="3328" spans="1:40" x14ac:dyDescent="0.25">
      <c r="A3328" s="17"/>
      <c r="B3328" s="17"/>
      <c r="C3328" s="35"/>
      <c r="D3328" s="17"/>
      <c r="E3328" s="17"/>
      <c r="F3328" s="17"/>
      <c r="G3328" s="62">
        <f t="shared" si="651"/>
        <v>0</v>
      </c>
      <c r="H3328" s="17"/>
      <c r="I3328" s="17"/>
      <c r="J3328" s="17"/>
      <c r="K3328" s="17"/>
      <c r="L3328" s="17"/>
      <c r="M3328" s="17"/>
      <c r="N3328" s="17"/>
      <c r="O3328" s="17"/>
      <c r="P3328" s="115"/>
      <c r="Q3328" s="62">
        <f>IF(C3328&gt;A_Stammdaten!$B$12,0,SUM(G3328,H3328,J3328,K3328,M3328,N3328)-SUM(I3328,L3328,O3328,P3328))</f>
        <v>0</v>
      </c>
      <c r="R3328" s="17"/>
      <c r="S3328" s="17"/>
      <c r="T3328" s="17"/>
      <c r="U3328" s="62">
        <f t="shared" si="643"/>
        <v>0</v>
      </c>
      <c r="V3328" s="63">
        <f>IF(ISBLANK($B3328),0,VLOOKUP($B3328,Listen!$A$2:$C$45,2,FALSE))</f>
        <v>0</v>
      </c>
      <c r="W3328" s="63">
        <f>IF(ISBLANK($B3328),0,VLOOKUP($B3328,Listen!$A$2:$C$45,3,FALSE))</f>
        <v>0</v>
      </c>
      <c r="X3328" s="49">
        <f t="shared" si="655"/>
        <v>0</v>
      </c>
      <c r="Y3328" s="49">
        <f t="shared" si="654"/>
        <v>0</v>
      </c>
      <c r="Z3328" s="49">
        <f t="shared" si="654"/>
        <v>0</v>
      </c>
      <c r="AA3328" s="49">
        <f t="shared" si="654"/>
        <v>0</v>
      </c>
      <c r="AB3328" s="49">
        <f t="shared" si="654"/>
        <v>0</v>
      </c>
      <c r="AC3328" s="49">
        <f t="shared" si="654"/>
        <v>0</v>
      </c>
      <c r="AD3328" s="49">
        <f t="shared" si="654"/>
        <v>0</v>
      </c>
      <c r="AE3328" s="51">
        <f t="shared" si="653"/>
        <v>0</v>
      </c>
      <c r="AF3328" s="51">
        <f>IF(C3328=A_Stammdaten!$B$12,D_SAV!$U3328-D_SAV!$AG3328,HLOOKUP(A_Stammdaten!$B$12-1,$AH$4:$AN$4004,ROW(C3328)-3,FALSE)-$AG3328)</f>
        <v>0</v>
      </c>
      <c r="AG3328" s="51">
        <f>HLOOKUP(A_Stammdaten!$B$12,$AH$4:$AN$4004,ROW(C3328)-3,FALSE)</f>
        <v>0</v>
      </c>
      <c r="AH3328" s="51">
        <f t="shared" si="644"/>
        <v>0</v>
      </c>
      <c r="AI3328" s="51">
        <f t="shared" si="645"/>
        <v>0</v>
      </c>
      <c r="AJ3328" s="51">
        <f t="shared" si="646"/>
        <v>0</v>
      </c>
      <c r="AK3328" s="51">
        <f t="shared" si="647"/>
        <v>0</v>
      </c>
      <c r="AL3328" s="51">
        <f t="shared" si="648"/>
        <v>0</v>
      </c>
      <c r="AM3328" s="51">
        <f t="shared" si="649"/>
        <v>0</v>
      </c>
      <c r="AN3328" s="51">
        <f t="shared" si="650"/>
        <v>0</v>
      </c>
    </row>
    <row r="3329" spans="1:40" x14ac:dyDescent="0.25">
      <c r="A3329" s="17"/>
      <c r="B3329" s="17"/>
      <c r="C3329" s="35"/>
      <c r="D3329" s="17"/>
      <c r="E3329" s="17"/>
      <c r="F3329" s="17"/>
      <c r="G3329" s="62">
        <f t="shared" si="651"/>
        <v>0</v>
      </c>
      <c r="H3329" s="17"/>
      <c r="I3329" s="17"/>
      <c r="J3329" s="17"/>
      <c r="K3329" s="17"/>
      <c r="L3329" s="17"/>
      <c r="M3329" s="17"/>
      <c r="N3329" s="17"/>
      <c r="O3329" s="17"/>
      <c r="P3329" s="115"/>
      <c r="Q3329" s="62">
        <f>IF(C3329&gt;A_Stammdaten!$B$12,0,SUM(G3329,H3329,J3329,K3329,M3329,N3329)-SUM(I3329,L3329,O3329,P3329))</f>
        <v>0</v>
      </c>
      <c r="R3329" s="17"/>
      <c r="S3329" s="17"/>
      <c r="T3329" s="17"/>
      <c r="U3329" s="62">
        <f t="shared" si="643"/>
        <v>0</v>
      </c>
      <c r="V3329" s="63">
        <f>IF(ISBLANK($B3329),0,VLOOKUP($B3329,Listen!$A$2:$C$45,2,FALSE))</f>
        <v>0</v>
      </c>
      <c r="W3329" s="63">
        <f>IF(ISBLANK($B3329),0,VLOOKUP($B3329,Listen!$A$2:$C$45,3,FALSE))</f>
        <v>0</v>
      </c>
      <c r="X3329" s="49">
        <f t="shared" si="655"/>
        <v>0</v>
      </c>
      <c r="Y3329" s="49">
        <f t="shared" si="654"/>
        <v>0</v>
      </c>
      <c r="Z3329" s="49">
        <f t="shared" si="654"/>
        <v>0</v>
      </c>
      <c r="AA3329" s="49">
        <f t="shared" si="654"/>
        <v>0</v>
      </c>
      <c r="AB3329" s="49">
        <f t="shared" si="654"/>
        <v>0</v>
      </c>
      <c r="AC3329" s="49">
        <f t="shared" si="654"/>
        <v>0</v>
      </c>
      <c r="AD3329" s="49">
        <f t="shared" si="654"/>
        <v>0</v>
      </c>
      <c r="AE3329" s="51">
        <f t="shared" si="653"/>
        <v>0</v>
      </c>
      <c r="AF3329" s="51">
        <f>IF(C3329=A_Stammdaten!$B$12,D_SAV!$U3329-D_SAV!$AG3329,HLOOKUP(A_Stammdaten!$B$12-1,$AH$4:$AN$4004,ROW(C3329)-3,FALSE)-$AG3329)</f>
        <v>0</v>
      </c>
      <c r="AG3329" s="51">
        <f>HLOOKUP(A_Stammdaten!$B$12,$AH$4:$AN$4004,ROW(C3329)-3,FALSE)</f>
        <v>0</v>
      </c>
      <c r="AH3329" s="51">
        <f t="shared" si="644"/>
        <v>0</v>
      </c>
      <c r="AI3329" s="51">
        <f t="shared" si="645"/>
        <v>0</v>
      </c>
      <c r="AJ3329" s="51">
        <f t="shared" si="646"/>
        <v>0</v>
      </c>
      <c r="AK3329" s="51">
        <f t="shared" si="647"/>
        <v>0</v>
      </c>
      <c r="AL3329" s="51">
        <f t="shared" si="648"/>
        <v>0</v>
      </c>
      <c r="AM3329" s="51">
        <f t="shared" si="649"/>
        <v>0</v>
      </c>
      <c r="AN3329" s="51">
        <f t="shared" si="650"/>
        <v>0</v>
      </c>
    </row>
    <row r="3330" spans="1:40" x14ac:dyDescent="0.25">
      <c r="A3330" s="17"/>
      <c r="B3330" s="17"/>
      <c r="C3330" s="35"/>
      <c r="D3330" s="17"/>
      <c r="E3330" s="17"/>
      <c r="F3330" s="17"/>
      <c r="G3330" s="62">
        <f t="shared" si="651"/>
        <v>0</v>
      </c>
      <c r="H3330" s="17"/>
      <c r="I3330" s="17"/>
      <c r="J3330" s="17"/>
      <c r="K3330" s="17"/>
      <c r="L3330" s="17"/>
      <c r="M3330" s="17"/>
      <c r="N3330" s="17"/>
      <c r="O3330" s="17"/>
      <c r="P3330" s="115"/>
      <c r="Q3330" s="62">
        <f>IF(C3330&gt;A_Stammdaten!$B$12,0,SUM(G3330,H3330,J3330,K3330,M3330,N3330)-SUM(I3330,L3330,O3330,P3330))</f>
        <v>0</v>
      </c>
      <c r="R3330" s="17"/>
      <c r="S3330" s="17"/>
      <c r="T3330" s="17"/>
      <c r="U3330" s="62">
        <f t="shared" si="643"/>
        <v>0</v>
      </c>
      <c r="V3330" s="63">
        <f>IF(ISBLANK($B3330),0,VLOOKUP($B3330,Listen!$A$2:$C$45,2,FALSE))</f>
        <v>0</v>
      </c>
      <c r="W3330" s="63">
        <f>IF(ISBLANK($B3330),0,VLOOKUP($B3330,Listen!$A$2:$C$45,3,FALSE))</f>
        <v>0</v>
      </c>
      <c r="X3330" s="49">
        <f t="shared" si="655"/>
        <v>0</v>
      </c>
      <c r="Y3330" s="49">
        <f t="shared" si="654"/>
        <v>0</v>
      </c>
      <c r="Z3330" s="49">
        <f t="shared" si="654"/>
        <v>0</v>
      </c>
      <c r="AA3330" s="49">
        <f t="shared" si="654"/>
        <v>0</v>
      </c>
      <c r="AB3330" s="49">
        <f t="shared" si="654"/>
        <v>0</v>
      </c>
      <c r="AC3330" s="49">
        <f t="shared" si="654"/>
        <v>0</v>
      </c>
      <c r="AD3330" s="49">
        <f t="shared" si="654"/>
        <v>0</v>
      </c>
      <c r="AE3330" s="51">
        <f t="shared" si="653"/>
        <v>0</v>
      </c>
      <c r="AF3330" s="51">
        <f>IF(C3330=A_Stammdaten!$B$12,D_SAV!$U3330-D_SAV!$AG3330,HLOOKUP(A_Stammdaten!$B$12-1,$AH$4:$AN$4004,ROW(C3330)-3,FALSE)-$AG3330)</f>
        <v>0</v>
      </c>
      <c r="AG3330" s="51">
        <f>HLOOKUP(A_Stammdaten!$B$12,$AH$4:$AN$4004,ROW(C3330)-3,FALSE)</f>
        <v>0</v>
      </c>
      <c r="AH3330" s="51">
        <f t="shared" si="644"/>
        <v>0</v>
      </c>
      <c r="AI3330" s="51">
        <f t="shared" si="645"/>
        <v>0</v>
      </c>
      <c r="AJ3330" s="51">
        <f t="shared" si="646"/>
        <v>0</v>
      </c>
      <c r="AK3330" s="51">
        <f t="shared" si="647"/>
        <v>0</v>
      </c>
      <c r="AL3330" s="51">
        <f t="shared" si="648"/>
        <v>0</v>
      </c>
      <c r="AM3330" s="51">
        <f t="shared" si="649"/>
        <v>0</v>
      </c>
      <c r="AN3330" s="51">
        <f t="shared" si="650"/>
        <v>0</v>
      </c>
    </row>
    <row r="3331" spans="1:40" x14ac:dyDescent="0.25">
      <c r="A3331" s="17"/>
      <c r="B3331" s="17"/>
      <c r="C3331" s="35"/>
      <c r="D3331" s="17"/>
      <c r="E3331" s="17"/>
      <c r="F3331" s="17"/>
      <c r="G3331" s="62">
        <f t="shared" si="651"/>
        <v>0</v>
      </c>
      <c r="H3331" s="17"/>
      <c r="I3331" s="17"/>
      <c r="J3331" s="17"/>
      <c r="K3331" s="17"/>
      <c r="L3331" s="17"/>
      <c r="M3331" s="17"/>
      <c r="N3331" s="17"/>
      <c r="O3331" s="17"/>
      <c r="P3331" s="115"/>
      <c r="Q3331" s="62">
        <f>IF(C3331&gt;A_Stammdaten!$B$12,0,SUM(G3331,H3331,J3331,K3331,M3331,N3331)-SUM(I3331,L3331,O3331,P3331))</f>
        <v>0</v>
      </c>
      <c r="R3331" s="17"/>
      <c r="S3331" s="17"/>
      <c r="T3331" s="17"/>
      <c r="U3331" s="62">
        <f t="shared" si="643"/>
        <v>0</v>
      </c>
      <c r="V3331" s="63">
        <f>IF(ISBLANK($B3331),0,VLOOKUP($B3331,Listen!$A$2:$C$45,2,FALSE))</f>
        <v>0</v>
      </c>
      <c r="W3331" s="63">
        <f>IF(ISBLANK($B3331),0,VLOOKUP($B3331,Listen!$A$2:$C$45,3,FALSE))</f>
        <v>0</v>
      </c>
      <c r="X3331" s="49">
        <f t="shared" si="655"/>
        <v>0</v>
      </c>
      <c r="Y3331" s="49">
        <f t="shared" si="654"/>
        <v>0</v>
      </c>
      <c r="Z3331" s="49">
        <f t="shared" si="654"/>
        <v>0</v>
      </c>
      <c r="AA3331" s="49">
        <f t="shared" si="654"/>
        <v>0</v>
      </c>
      <c r="AB3331" s="49">
        <f t="shared" si="654"/>
        <v>0</v>
      </c>
      <c r="AC3331" s="49">
        <f t="shared" si="654"/>
        <v>0</v>
      </c>
      <c r="AD3331" s="49">
        <f t="shared" si="654"/>
        <v>0</v>
      </c>
      <c r="AE3331" s="51">
        <f t="shared" si="653"/>
        <v>0</v>
      </c>
      <c r="AF3331" s="51">
        <f>IF(C3331=A_Stammdaten!$B$12,D_SAV!$U3331-D_SAV!$AG3331,HLOOKUP(A_Stammdaten!$B$12-1,$AH$4:$AN$4004,ROW(C3331)-3,FALSE)-$AG3331)</f>
        <v>0</v>
      </c>
      <c r="AG3331" s="51">
        <f>HLOOKUP(A_Stammdaten!$B$12,$AH$4:$AN$4004,ROW(C3331)-3,FALSE)</f>
        <v>0</v>
      </c>
      <c r="AH3331" s="51">
        <f t="shared" si="644"/>
        <v>0</v>
      </c>
      <c r="AI3331" s="51">
        <f t="shared" si="645"/>
        <v>0</v>
      </c>
      <c r="AJ3331" s="51">
        <f t="shared" si="646"/>
        <v>0</v>
      </c>
      <c r="AK3331" s="51">
        <f t="shared" si="647"/>
        <v>0</v>
      </c>
      <c r="AL3331" s="51">
        <f t="shared" si="648"/>
        <v>0</v>
      </c>
      <c r="AM3331" s="51">
        <f t="shared" si="649"/>
        <v>0</v>
      </c>
      <c r="AN3331" s="51">
        <f t="shared" si="650"/>
        <v>0</v>
      </c>
    </row>
    <row r="3332" spans="1:40" x14ac:dyDescent="0.25">
      <c r="A3332" s="17"/>
      <c r="B3332" s="17"/>
      <c r="C3332" s="35"/>
      <c r="D3332" s="17"/>
      <c r="E3332" s="17"/>
      <c r="F3332" s="17"/>
      <c r="G3332" s="62">
        <f t="shared" si="651"/>
        <v>0</v>
      </c>
      <c r="H3332" s="17"/>
      <c r="I3332" s="17"/>
      <c r="J3332" s="17"/>
      <c r="K3332" s="17"/>
      <c r="L3332" s="17"/>
      <c r="M3332" s="17"/>
      <c r="N3332" s="17"/>
      <c r="O3332" s="17"/>
      <c r="P3332" s="115"/>
      <c r="Q3332" s="62">
        <f>IF(C3332&gt;A_Stammdaten!$B$12,0,SUM(G3332,H3332,J3332,K3332,M3332,N3332)-SUM(I3332,L3332,O3332,P3332))</f>
        <v>0</v>
      </c>
      <c r="R3332" s="17"/>
      <c r="S3332" s="17"/>
      <c r="T3332" s="17"/>
      <c r="U3332" s="62">
        <f t="shared" si="643"/>
        <v>0</v>
      </c>
      <c r="V3332" s="63">
        <f>IF(ISBLANK($B3332),0,VLOOKUP($B3332,Listen!$A$2:$C$45,2,FALSE))</f>
        <v>0</v>
      </c>
      <c r="W3332" s="63">
        <f>IF(ISBLANK($B3332),0,VLOOKUP($B3332,Listen!$A$2:$C$45,3,FALSE))</f>
        <v>0</v>
      </c>
      <c r="X3332" s="49">
        <f t="shared" si="655"/>
        <v>0</v>
      </c>
      <c r="Y3332" s="49">
        <f t="shared" si="654"/>
        <v>0</v>
      </c>
      <c r="Z3332" s="49">
        <f t="shared" si="654"/>
        <v>0</v>
      </c>
      <c r="AA3332" s="49">
        <f t="shared" si="654"/>
        <v>0</v>
      </c>
      <c r="AB3332" s="49">
        <f t="shared" si="654"/>
        <v>0</v>
      </c>
      <c r="AC3332" s="49">
        <f t="shared" si="654"/>
        <v>0</v>
      </c>
      <c r="AD3332" s="49">
        <f t="shared" si="654"/>
        <v>0</v>
      </c>
      <c r="AE3332" s="51">
        <f t="shared" si="653"/>
        <v>0</v>
      </c>
      <c r="AF3332" s="51">
        <f>IF(C3332=A_Stammdaten!$B$12,D_SAV!$U3332-D_SAV!$AG3332,HLOOKUP(A_Stammdaten!$B$12-1,$AH$4:$AN$4004,ROW(C3332)-3,FALSE)-$AG3332)</f>
        <v>0</v>
      </c>
      <c r="AG3332" s="51">
        <f>HLOOKUP(A_Stammdaten!$B$12,$AH$4:$AN$4004,ROW(C3332)-3,FALSE)</f>
        <v>0</v>
      </c>
      <c r="AH3332" s="51">
        <f t="shared" si="644"/>
        <v>0</v>
      </c>
      <c r="AI3332" s="51">
        <f t="shared" si="645"/>
        <v>0</v>
      </c>
      <c r="AJ3332" s="51">
        <f t="shared" si="646"/>
        <v>0</v>
      </c>
      <c r="AK3332" s="51">
        <f t="shared" si="647"/>
        <v>0</v>
      </c>
      <c r="AL3332" s="51">
        <f t="shared" si="648"/>
        <v>0</v>
      </c>
      <c r="AM3332" s="51">
        <f t="shared" si="649"/>
        <v>0</v>
      </c>
      <c r="AN3332" s="51">
        <f t="shared" si="650"/>
        <v>0</v>
      </c>
    </row>
    <row r="3333" spans="1:40" x14ac:dyDescent="0.25">
      <c r="A3333" s="17"/>
      <c r="B3333" s="17"/>
      <c r="C3333" s="35"/>
      <c r="D3333" s="17"/>
      <c r="E3333" s="17"/>
      <c r="F3333" s="17"/>
      <c r="G3333" s="62">
        <f t="shared" si="651"/>
        <v>0</v>
      </c>
      <c r="H3333" s="17"/>
      <c r="I3333" s="17"/>
      <c r="J3333" s="17"/>
      <c r="K3333" s="17"/>
      <c r="L3333" s="17"/>
      <c r="M3333" s="17"/>
      <c r="N3333" s="17"/>
      <c r="O3333" s="17"/>
      <c r="P3333" s="115"/>
      <c r="Q3333" s="62">
        <f>IF(C3333&gt;A_Stammdaten!$B$12,0,SUM(G3333,H3333,J3333,K3333,M3333,N3333)-SUM(I3333,L3333,O3333,P3333))</f>
        <v>0</v>
      </c>
      <c r="R3333" s="17"/>
      <c r="S3333" s="17"/>
      <c r="T3333" s="17"/>
      <c r="U3333" s="62">
        <f t="shared" ref="U3333:U3396" si="656">Q3333-SUM(R3333:T3333)</f>
        <v>0</v>
      </c>
      <c r="V3333" s="63">
        <f>IF(ISBLANK($B3333),0,VLOOKUP($B3333,Listen!$A$2:$C$45,2,FALSE))</f>
        <v>0</v>
      </c>
      <c r="W3333" s="63">
        <f>IF(ISBLANK($B3333),0,VLOOKUP($B3333,Listen!$A$2:$C$45,3,FALSE))</f>
        <v>0</v>
      </c>
      <c r="X3333" s="49">
        <f t="shared" si="655"/>
        <v>0</v>
      </c>
      <c r="Y3333" s="49">
        <f t="shared" si="654"/>
        <v>0</v>
      </c>
      <c r="Z3333" s="49">
        <f t="shared" si="654"/>
        <v>0</v>
      </c>
      <c r="AA3333" s="49">
        <f t="shared" si="654"/>
        <v>0</v>
      </c>
      <c r="AB3333" s="49">
        <f t="shared" si="654"/>
        <v>0</v>
      </c>
      <c r="AC3333" s="49">
        <f t="shared" si="654"/>
        <v>0</v>
      </c>
      <c r="AD3333" s="49">
        <f t="shared" si="654"/>
        <v>0</v>
      </c>
      <c r="AE3333" s="51">
        <f t="shared" si="653"/>
        <v>0</v>
      </c>
      <c r="AF3333" s="51">
        <f>IF(C3333=A_Stammdaten!$B$12,D_SAV!$U3333-D_SAV!$AG3333,HLOOKUP(A_Stammdaten!$B$12-1,$AH$4:$AN$4004,ROW(C3333)-3,FALSE)-$AG3333)</f>
        <v>0</v>
      </c>
      <c r="AG3333" s="51">
        <f>HLOOKUP(A_Stammdaten!$B$12,$AH$4:$AN$4004,ROW(C3333)-3,FALSE)</f>
        <v>0</v>
      </c>
      <c r="AH3333" s="51">
        <f t="shared" ref="AH3333:AH3396" si="657">IF(OR($C3333=0,$U3333=0),0,IF($C3333&lt;=AH$4,$U3333-$U3333/X3333*(AH$4-$C3333+1),0))</f>
        <v>0</v>
      </c>
      <c r="AI3333" s="51">
        <f t="shared" ref="AI3333:AI3396" si="658">IF(OR($C3333=0,$U3333=0,Y3333-(AI$4-$C3333)=0),0,IF($C3333&lt;AI$4,AH3333-AH3333/(Y3333-(AI$4-$C3333)),IF($C3333=AI$4,$U3333-$U3333/Y3333,0)))</f>
        <v>0</v>
      </c>
      <c r="AJ3333" s="51">
        <f t="shared" ref="AJ3333:AJ3396" si="659">IF(OR($C3333=0,$U3333=0,Z3333-(AJ$4-$C3333)=0),0,IF($C3333&lt;AJ$4,AI3333-AI3333/(Z3333-(AJ$4-$C3333)),IF($C3333=AJ$4,$U3333-$U3333/Z3333,0)))</f>
        <v>0</v>
      </c>
      <c r="AK3333" s="51">
        <f t="shared" ref="AK3333:AK3396" si="660">IF(OR($C3333=0,$U3333=0,AA3333-(AK$4-$C3333)=0),0,IF($C3333&lt;AK$4,AJ3333-AJ3333/(AA3333-(AK$4-$C3333)),IF($C3333=AK$4,$U3333-$U3333/AA3333,0)))</f>
        <v>0</v>
      </c>
      <c r="AL3333" s="51">
        <f t="shared" ref="AL3333:AL3396" si="661">IF(OR($C3333=0,$U3333=0,AB3333-(AL$4-$C3333)=0),0,IF($C3333&lt;AL$4,AK3333-AK3333/(AB3333-(AL$4-$C3333)),IF($C3333=AL$4,$U3333-$U3333/AB3333,0)))</f>
        <v>0</v>
      </c>
      <c r="AM3333" s="51">
        <f t="shared" ref="AM3333:AM3396" si="662">IF(OR($C3333=0,$U3333=0,AC3333-(AM$4-$C3333)=0),0,IF($C3333&lt;AM$4,AL3333-AL3333/(AC3333-(AM$4-$C3333)),IF($C3333=AM$4,$U3333-$U3333/AC3333,0)))</f>
        <v>0</v>
      </c>
      <c r="AN3333" s="51">
        <f t="shared" ref="AN3333:AN3396" si="663">IF(OR($C3333=0,$U3333=0,AD3333-(AN$4-$C3333)=0),0,IF($C3333&lt;AN$4,AM3333-AM3333/(AD3333-(AN$4-$C3333)),IF($C3333=AN$4,$U3333-$U3333/AD3333,0)))</f>
        <v>0</v>
      </c>
    </row>
    <row r="3334" spans="1:40" x14ac:dyDescent="0.25">
      <c r="A3334" s="17"/>
      <c r="B3334" s="17"/>
      <c r="C3334" s="35"/>
      <c r="D3334" s="17"/>
      <c r="E3334" s="17"/>
      <c r="F3334" s="17"/>
      <c r="G3334" s="62">
        <f t="shared" ref="G3334:G3397" si="664">D3334*E3334/100</f>
        <v>0</v>
      </c>
      <c r="H3334" s="17"/>
      <c r="I3334" s="17"/>
      <c r="J3334" s="17"/>
      <c r="K3334" s="17"/>
      <c r="L3334" s="17"/>
      <c r="M3334" s="17"/>
      <c r="N3334" s="17"/>
      <c r="O3334" s="17"/>
      <c r="P3334" s="115"/>
      <c r="Q3334" s="62">
        <f>IF(C3334&gt;A_Stammdaten!$B$12,0,SUM(G3334,H3334,J3334,K3334,M3334,N3334)-SUM(I3334,L3334,O3334,P3334))</f>
        <v>0</v>
      </c>
      <c r="R3334" s="17"/>
      <c r="S3334" s="17"/>
      <c r="T3334" s="17"/>
      <c r="U3334" s="62">
        <f t="shared" si="656"/>
        <v>0</v>
      </c>
      <c r="V3334" s="63">
        <f>IF(ISBLANK($B3334),0,VLOOKUP($B3334,Listen!$A$2:$C$45,2,FALSE))</f>
        <v>0</v>
      </c>
      <c r="W3334" s="63">
        <f>IF(ISBLANK($B3334),0,VLOOKUP($B3334,Listen!$A$2:$C$45,3,FALSE))</f>
        <v>0</v>
      </c>
      <c r="X3334" s="49">
        <f t="shared" si="655"/>
        <v>0</v>
      </c>
      <c r="Y3334" s="49">
        <f t="shared" si="654"/>
        <v>0</v>
      </c>
      <c r="Z3334" s="49">
        <f t="shared" si="654"/>
        <v>0</v>
      </c>
      <c r="AA3334" s="49">
        <f t="shared" si="654"/>
        <v>0</v>
      </c>
      <c r="AB3334" s="49">
        <f t="shared" si="654"/>
        <v>0</v>
      </c>
      <c r="AC3334" s="49">
        <f t="shared" si="654"/>
        <v>0</v>
      </c>
      <c r="AD3334" s="49">
        <f t="shared" si="654"/>
        <v>0</v>
      </c>
      <c r="AE3334" s="51">
        <f t="shared" si="653"/>
        <v>0</v>
      </c>
      <c r="AF3334" s="51">
        <f>IF(C3334=A_Stammdaten!$B$12,D_SAV!$U3334-D_SAV!$AG3334,HLOOKUP(A_Stammdaten!$B$12-1,$AH$4:$AN$4004,ROW(C3334)-3,FALSE)-$AG3334)</f>
        <v>0</v>
      </c>
      <c r="AG3334" s="51">
        <f>HLOOKUP(A_Stammdaten!$B$12,$AH$4:$AN$4004,ROW(C3334)-3,FALSE)</f>
        <v>0</v>
      </c>
      <c r="AH3334" s="51">
        <f t="shared" si="657"/>
        <v>0</v>
      </c>
      <c r="AI3334" s="51">
        <f t="shared" si="658"/>
        <v>0</v>
      </c>
      <c r="AJ3334" s="51">
        <f t="shared" si="659"/>
        <v>0</v>
      </c>
      <c r="AK3334" s="51">
        <f t="shared" si="660"/>
        <v>0</v>
      </c>
      <c r="AL3334" s="51">
        <f t="shared" si="661"/>
        <v>0</v>
      </c>
      <c r="AM3334" s="51">
        <f t="shared" si="662"/>
        <v>0</v>
      </c>
      <c r="AN3334" s="51">
        <f t="shared" si="663"/>
        <v>0</v>
      </c>
    </row>
    <row r="3335" spans="1:40" x14ac:dyDescent="0.25">
      <c r="A3335" s="17"/>
      <c r="B3335" s="17"/>
      <c r="C3335" s="35"/>
      <c r="D3335" s="17"/>
      <c r="E3335" s="17"/>
      <c r="F3335" s="17"/>
      <c r="G3335" s="62">
        <f t="shared" si="664"/>
        <v>0</v>
      </c>
      <c r="H3335" s="17"/>
      <c r="I3335" s="17"/>
      <c r="J3335" s="17"/>
      <c r="K3335" s="17"/>
      <c r="L3335" s="17"/>
      <c r="M3335" s="17"/>
      <c r="N3335" s="17"/>
      <c r="O3335" s="17"/>
      <c r="P3335" s="115"/>
      <c r="Q3335" s="62">
        <f>IF(C3335&gt;A_Stammdaten!$B$12,0,SUM(G3335,H3335,J3335,K3335,M3335,N3335)-SUM(I3335,L3335,O3335,P3335))</f>
        <v>0</v>
      </c>
      <c r="R3335" s="17"/>
      <c r="S3335" s="17"/>
      <c r="T3335" s="17"/>
      <c r="U3335" s="62">
        <f t="shared" si="656"/>
        <v>0</v>
      </c>
      <c r="V3335" s="63">
        <f>IF(ISBLANK($B3335),0,VLOOKUP($B3335,Listen!$A$2:$C$45,2,FALSE))</f>
        <v>0</v>
      </c>
      <c r="W3335" s="63">
        <f>IF(ISBLANK($B3335),0,VLOOKUP($B3335,Listen!$A$2:$C$45,3,FALSE))</f>
        <v>0</v>
      </c>
      <c r="X3335" s="49">
        <f t="shared" si="655"/>
        <v>0</v>
      </c>
      <c r="Y3335" s="49">
        <f t="shared" si="654"/>
        <v>0</v>
      </c>
      <c r="Z3335" s="49">
        <f t="shared" si="654"/>
        <v>0</v>
      </c>
      <c r="AA3335" s="49">
        <f t="shared" si="654"/>
        <v>0</v>
      </c>
      <c r="AB3335" s="49">
        <f t="shared" si="654"/>
        <v>0</v>
      </c>
      <c r="AC3335" s="49">
        <f t="shared" si="654"/>
        <v>0</v>
      </c>
      <c r="AD3335" s="49">
        <f t="shared" si="654"/>
        <v>0</v>
      </c>
      <c r="AE3335" s="51">
        <f t="shared" si="653"/>
        <v>0</v>
      </c>
      <c r="AF3335" s="51">
        <f>IF(C3335=A_Stammdaten!$B$12,D_SAV!$U3335-D_SAV!$AG3335,HLOOKUP(A_Stammdaten!$B$12-1,$AH$4:$AN$4004,ROW(C3335)-3,FALSE)-$AG3335)</f>
        <v>0</v>
      </c>
      <c r="AG3335" s="51">
        <f>HLOOKUP(A_Stammdaten!$B$12,$AH$4:$AN$4004,ROW(C3335)-3,FALSE)</f>
        <v>0</v>
      </c>
      <c r="AH3335" s="51">
        <f t="shared" si="657"/>
        <v>0</v>
      </c>
      <c r="AI3335" s="51">
        <f t="shared" si="658"/>
        <v>0</v>
      </c>
      <c r="AJ3335" s="51">
        <f t="shared" si="659"/>
        <v>0</v>
      </c>
      <c r="AK3335" s="51">
        <f t="shared" si="660"/>
        <v>0</v>
      </c>
      <c r="AL3335" s="51">
        <f t="shared" si="661"/>
        <v>0</v>
      </c>
      <c r="AM3335" s="51">
        <f t="shared" si="662"/>
        <v>0</v>
      </c>
      <c r="AN3335" s="51">
        <f t="shared" si="663"/>
        <v>0</v>
      </c>
    </row>
    <row r="3336" spans="1:40" x14ac:dyDescent="0.25">
      <c r="A3336" s="17"/>
      <c r="B3336" s="17"/>
      <c r="C3336" s="35"/>
      <c r="D3336" s="17"/>
      <c r="E3336" s="17"/>
      <c r="F3336" s="17"/>
      <c r="G3336" s="62">
        <f t="shared" si="664"/>
        <v>0</v>
      </c>
      <c r="H3336" s="17"/>
      <c r="I3336" s="17"/>
      <c r="J3336" s="17"/>
      <c r="K3336" s="17"/>
      <c r="L3336" s="17"/>
      <c r="M3336" s="17"/>
      <c r="N3336" s="17"/>
      <c r="O3336" s="17"/>
      <c r="P3336" s="115"/>
      <c r="Q3336" s="62">
        <f>IF(C3336&gt;A_Stammdaten!$B$12,0,SUM(G3336,H3336,J3336,K3336,M3336,N3336)-SUM(I3336,L3336,O3336,P3336))</f>
        <v>0</v>
      </c>
      <c r="R3336" s="17"/>
      <c r="S3336" s="17"/>
      <c r="T3336" s="17"/>
      <c r="U3336" s="62">
        <f t="shared" si="656"/>
        <v>0</v>
      </c>
      <c r="V3336" s="63">
        <f>IF(ISBLANK($B3336),0,VLOOKUP($B3336,Listen!$A$2:$C$45,2,FALSE))</f>
        <v>0</v>
      </c>
      <c r="W3336" s="63">
        <f>IF(ISBLANK($B3336),0,VLOOKUP($B3336,Listen!$A$2:$C$45,3,FALSE))</f>
        <v>0</v>
      </c>
      <c r="X3336" s="49">
        <f t="shared" si="655"/>
        <v>0</v>
      </c>
      <c r="Y3336" s="49">
        <f t="shared" si="654"/>
        <v>0</v>
      </c>
      <c r="Z3336" s="49">
        <f t="shared" si="654"/>
        <v>0</v>
      </c>
      <c r="AA3336" s="49">
        <f t="shared" si="654"/>
        <v>0</v>
      </c>
      <c r="AB3336" s="49">
        <f t="shared" si="654"/>
        <v>0</v>
      </c>
      <c r="AC3336" s="49">
        <f t="shared" si="654"/>
        <v>0</v>
      </c>
      <c r="AD3336" s="49">
        <f t="shared" si="654"/>
        <v>0</v>
      </c>
      <c r="AE3336" s="51">
        <f t="shared" si="653"/>
        <v>0</v>
      </c>
      <c r="AF3336" s="51">
        <f>IF(C3336=A_Stammdaten!$B$12,D_SAV!$U3336-D_SAV!$AG3336,HLOOKUP(A_Stammdaten!$B$12-1,$AH$4:$AN$4004,ROW(C3336)-3,FALSE)-$AG3336)</f>
        <v>0</v>
      </c>
      <c r="AG3336" s="51">
        <f>HLOOKUP(A_Stammdaten!$B$12,$AH$4:$AN$4004,ROW(C3336)-3,FALSE)</f>
        <v>0</v>
      </c>
      <c r="AH3336" s="51">
        <f t="shared" si="657"/>
        <v>0</v>
      </c>
      <c r="AI3336" s="51">
        <f t="shared" si="658"/>
        <v>0</v>
      </c>
      <c r="AJ3336" s="51">
        <f t="shared" si="659"/>
        <v>0</v>
      </c>
      <c r="AK3336" s="51">
        <f t="shared" si="660"/>
        <v>0</v>
      </c>
      <c r="AL3336" s="51">
        <f t="shared" si="661"/>
        <v>0</v>
      </c>
      <c r="AM3336" s="51">
        <f t="shared" si="662"/>
        <v>0</v>
      </c>
      <c r="AN3336" s="51">
        <f t="shared" si="663"/>
        <v>0</v>
      </c>
    </row>
    <row r="3337" spans="1:40" x14ac:dyDescent="0.25">
      <c r="A3337" s="17"/>
      <c r="B3337" s="17"/>
      <c r="C3337" s="35"/>
      <c r="D3337" s="17"/>
      <c r="E3337" s="17"/>
      <c r="F3337" s="17"/>
      <c r="G3337" s="62">
        <f t="shared" si="664"/>
        <v>0</v>
      </c>
      <c r="H3337" s="17"/>
      <c r="I3337" s="17"/>
      <c r="J3337" s="17"/>
      <c r="K3337" s="17"/>
      <c r="L3337" s="17"/>
      <c r="M3337" s="17"/>
      <c r="N3337" s="17"/>
      <c r="O3337" s="17"/>
      <c r="P3337" s="115"/>
      <c r="Q3337" s="62">
        <f>IF(C3337&gt;A_Stammdaten!$B$12,0,SUM(G3337,H3337,J3337,K3337,M3337,N3337)-SUM(I3337,L3337,O3337,P3337))</f>
        <v>0</v>
      </c>
      <c r="R3337" s="17"/>
      <c r="S3337" s="17"/>
      <c r="T3337" s="17"/>
      <c r="U3337" s="62">
        <f t="shared" si="656"/>
        <v>0</v>
      </c>
      <c r="V3337" s="63">
        <f>IF(ISBLANK($B3337),0,VLOOKUP($B3337,Listen!$A$2:$C$45,2,FALSE))</f>
        <v>0</v>
      </c>
      <c r="W3337" s="63">
        <f>IF(ISBLANK($B3337),0,VLOOKUP($B3337,Listen!$A$2:$C$45,3,FALSE))</f>
        <v>0</v>
      </c>
      <c r="X3337" s="49">
        <f t="shared" si="655"/>
        <v>0</v>
      </c>
      <c r="Y3337" s="49">
        <f t="shared" si="654"/>
        <v>0</v>
      </c>
      <c r="Z3337" s="49">
        <f t="shared" si="654"/>
        <v>0</v>
      </c>
      <c r="AA3337" s="49">
        <f t="shared" si="654"/>
        <v>0</v>
      </c>
      <c r="AB3337" s="49">
        <f t="shared" si="654"/>
        <v>0</v>
      </c>
      <c r="AC3337" s="49">
        <f t="shared" si="654"/>
        <v>0</v>
      </c>
      <c r="AD3337" s="49">
        <f t="shared" si="654"/>
        <v>0</v>
      </c>
      <c r="AE3337" s="51">
        <f t="shared" si="653"/>
        <v>0</v>
      </c>
      <c r="AF3337" s="51">
        <f>IF(C3337=A_Stammdaten!$B$12,D_SAV!$U3337-D_SAV!$AG3337,HLOOKUP(A_Stammdaten!$B$12-1,$AH$4:$AN$4004,ROW(C3337)-3,FALSE)-$AG3337)</f>
        <v>0</v>
      </c>
      <c r="AG3337" s="51">
        <f>HLOOKUP(A_Stammdaten!$B$12,$AH$4:$AN$4004,ROW(C3337)-3,FALSE)</f>
        <v>0</v>
      </c>
      <c r="AH3337" s="51">
        <f t="shared" si="657"/>
        <v>0</v>
      </c>
      <c r="AI3337" s="51">
        <f t="shared" si="658"/>
        <v>0</v>
      </c>
      <c r="AJ3337" s="51">
        <f t="shared" si="659"/>
        <v>0</v>
      </c>
      <c r="AK3337" s="51">
        <f t="shared" si="660"/>
        <v>0</v>
      </c>
      <c r="AL3337" s="51">
        <f t="shared" si="661"/>
        <v>0</v>
      </c>
      <c r="AM3337" s="51">
        <f t="shared" si="662"/>
        <v>0</v>
      </c>
      <c r="AN3337" s="51">
        <f t="shared" si="663"/>
        <v>0</v>
      </c>
    </row>
    <row r="3338" spans="1:40" x14ac:dyDescent="0.25">
      <c r="A3338" s="17"/>
      <c r="B3338" s="17"/>
      <c r="C3338" s="35"/>
      <c r="D3338" s="17"/>
      <c r="E3338" s="17"/>
      <c r="F3338" s="17"/>
      <c r="G3338" s="62">
        <f t="shared" si="664"/>
        <v>0</v>
      </c>
      <c r="H3338" s="17"/>
      <c r="I3338" s="17"/>
      <c r="J3338" s="17"/>
      <c r="K3338" s="17"/>
      <c r="L3338" s="17"/>
      <c r="M3338" s="17"/>
      <c r="N3338" s="17"/>
      <c r="O3338" s="17"/>
      <c r="P3338" s="115"/>
      <c r="Q3338" s="62">
        <f>IF(C3338&gt;A_Stammdaten!$B$12,0,SUM(G3338,H3338,J3338,K3338,M3338,N3338)-SUM(I3338,L3338,O3338,P3338))</f>
        <v>0</v>
      </c>
      <c r="R3338" s="17"/>
      <c r="S3338" s="17"/>
      <c r="T3338" s="17"/>
      <c r="U3338" s="62">
        <f t="shared" si="656"/>
        <v>0</v>
      </c>
      <c r="V3338" s="63">
        <f>IF(ISBLANK($B3338),0,VLOOKUP($B3338,Listen!$A$2:$C$45,2,FALSE))</f>
        <v>0</v>
      </c>
      <c r="W3338" s="63">
        <f>IF(ISBLANK($B3338),0,VLOOKUP($B3338,Listen!$A$2:$C$45,3,FALSE))</f>
        <v>0</v>
      </c>
      <c r="X3338" s="49">
        <f t="shared" si="655"/>
        <v>0</v>
      </c>
      <c r="Y3338" s="49">
        <f t="shared" si="654"/>
        <v>0</v>
      </c>
      <c r="Z3338" s="49">
        <f t="shared" si="654"/>
        <v>0</v>
      </c>
      <c r="AA3338" s="49">
        <f t="shared" si="654"/>
        <v>0</v>
      </c>
      <c r="AB3338" s="49">
        <f t="shared" si="654"/>
        <v>0</v>
      </c>
      <c r="AC3338" s="49">
        <f t="shared" si="654"/>
        <v>0</v>
      </c>
      <c r="AD3338" s="49">
        <f t="shared" si="654"/>
        <v>0</v>
      </c>
      <c r="AE3338" s="51">
        <f t="shared" si="653"/>
        <v>0</v>
      </c>
      <c r="AF3338" s="51">
        <f>IF(C3338=A_Stammdaten!$B$12,D_SAV!$U3338-D_SAV!$AG3338,HLOOKUP(A_Stammdaten!$B$12-1,$AH$4:$AN$4004,ROW(C3338)-3,FALSE)-$AG3338)</f>
        <v>0</v>
      </c>
      <c r="AG3338" s="51">
        <f>HLOOKUP(A_Stammdaten!$B$12,$AH$4:$AN$4004,ROW(C3338)-3,FALSE)</f>
        <v>0</v>
      </c>
      <c r="AH3338" s="51">
        <f t="shared" si="657"/>
        <v>0</v>
      </c>
      <c r="AI3338" s="51">
        <f t="shared" si="658"/>
        <v>0</v>
      </c>
      <c r="AJ3338" s="51">
        <f t="shared" si="659"/>
        <v>0</v>
      </c>
      <c r="AK3338" s="51">
        <f t="shared" si="660"/>
        <v>0</v>
      </c>
      <c r="AL3338" s="51">
        <f t="shared" si="661"/>
        <v>0</v>
      </c>
      <c r="AM3338" s="51">
        <f t="shared" si="662"/>
        <v>0</v>
      </c>
      <c r="AN3338" s="51">
        <f t="shared" si="663"/>
        <v>0</v>
      </c>
    </row>
    <row r="3339" spans="1:40" x14ac:dyDescent="0.25">
      <c r="A3339" s="17"/>
      <c r="B3339" s="17"/>
      <c r="C3339" s="35"/>
      <c r="D3339" s="17"/>
      <c r="E3339" s="17"/>
      <c r="F3339" s="17"/>
      <c r="G3339" s="62">
        <f t="shared" si="664"/>
        <v>0</v>
      </c>
      <c r="H3339" s="17"/>
      <c r="I3339" s="17"/>
      <c r="J3339" s="17"/>
      <c r="K3339" s="17"/>
      <c r="L3339" s="17"/>
      <c r="M3339" s="17"/>
      <c r="N3339" s="17"/>
      <c r="O3339" s="17"/>
      <c r="P3339" s="115"/>
      <c r="Q3339" s="62">
        <f>IF(C3339&gt;A_Stammdaten!$B$12,0,SUM(G3339,H3339,J3339,K3339,M3339,N3339)-SUM(I3339,L3339,O3339,P3339))</f>
        <v>0</v>
      </c>
      <c r="R3339" s="17"/>
      <c r="S3339" s="17"/>
      <c r="T3339" s="17"/>
      <c r="U3339" s="62">
        <f t="shared" si="656"/>
        <v>0</v>
      </c>
      <c r="V3339" s="63">
        <f>IF(ISBLANK($B3339),0,VLOOKUP($B3339,Listen!$A$2:$C$45,2,FALSE))</f>
        <v>0</v>
      </c>
      <c r="W3339" s="63">
        <f>IF(ISBLANK($B3339),0,VLOOKUP($B3339,Listen!$A$2:$C$45,3,FALSE))</f>
        <v>0</v>
      </c>
      <c r="X3339" s="49">
        <f t="shared" si="655"/>
        <v>0</v>
      </c>
      <c r="Y3339" s="49">
        <f t="shared" si="654"/>
        <v>0</v>
      </c>
      <c r="Z3339" s="49">
        <f t="shared" si="654"/>
        <v>0</v>
      </c>
      <c r="AA3339" s="49">
        <f t="shared" si="654"/>
        <v>0</v>
      </c>
      <c r="AB3339" s="49">
        <f t="shared" si="654"/>
        <v>0</v>
      </c>
      <c r="AC3339" s="49">
        <f t="shared" si="654"/>
        <v>0</v>
      </c>
      <c r="AD3339" s="49">
        <f t="shared" si="654"/>
        <v>0</v>
      </c>
      <c r="AE3339" s="51">
        <f t="shared" si="653"/>
        <v>0</v>
      </c>
      <c r="AF3339" s="51">
        <f>IF(C3339=A_Stammdaten!$B$12,D_SAV!$U3339-D_SAV!$AG3339,HLOOKUP(A_Stammdaten!$B$12-1,$AH$4:$AN$4004,ROW(C3339)-3,FALSE)-$AG3339)</f>
        <v>0</v>
      </c>
      <c r="AG3339" s="51">
        <f>HLOOKUP(A_Stammdaten!$B$12,$AH$4:$AN$4004,ROW(C3339)-3,FALSE)</f>
        <v>0</v>
      </c>
      <c r="AH3339" s="51">
        <f t="shared" si="657"/>
        <v>0</v>
      </c>
      <c r="AI3339" s="51">
        <f t="shared" si="658"/>
        <v>0</v>
      </c>
      <c r="AJ3339" s="51">
        <f t="shared" si="659"/>
        <v>0</v>
      </c>
      <c r="AK3339" s="51">
        <f t="shared" si="660"/>
        <v>0</v>
      </c>
      <c r="AL3339" s="51">
        <f t="shared" si="661"/>
        <v>0</v>
      </c>
      <c r="AM3339" s="51">
        <f t="shared" si="662"/>
        <v>0</v>
      </c>
      <c r="AN3339" s="51">
        <f t="shared" si="663"/>
        <v>0</v>
      </c>
    </row>
    <row r="3340" spans="1:40" x14ac:dyDescent="0.25">
      <c r="A3340" s="17"/>
      <c r="B3340" s="17"/>
      <c r="C3340" s="35"/>
      <c r="D3340" s="17"/>
      <c r="E3340" s="17"/>
      <c r="F3340" s="17"/>
      <c r="G3340" s="62">
        <f t="shared" si="664"/>
        <v>0</v>
      </c>
      <c r="H3340" s="17"/>
      <c r="I3340" s="17"/>
      <c r="J3340" s="17"/>
      <c r="K3340" s="17"/>
      <c r="L3340" s="17"/>
      <c r="M3340" s="17"/>
      <c r="N3340" s="17"/>
      <c r="O3340" s="17"/>
      <c r="P3340" s="115"/>
      <c r="Q3340" s="62">
        <f>IF(C3340&gt;A_Stammdaten!$B$12,0,SUM(G3340,H3340,J3340,K3340,M3340,N3340)-SUM(I3340,L3340,O3340,P3340))</f>
        <v>0</v>
      </c>
      <c r="R3340" s="17"/>
      <c r="S3340" s="17"/>
      <c r="T3340" s="17"/>
      <c r="U3340" s="62">
        <f t="shared" si="656"/>
        <v>0</v>
      </c>
      <c r="V3340" s="63">
        <f>IF(ISBLANK($B3340),0,VLOOKUP($B3340,Listen!$A$2:$C$45,2,FALSE))</f>
        <v>0</v>
      </c>
      <c r="W3340" s="63">
        <f>IF(ISBLANK($B3340),0,VLOOKUP($B3340,Listen!$A$2:$C$45,3,FALSE))</f>
        <v>0</v>
      </c>
      <c r="X3340" s="49">
        <f t="shared" si="655"/>
        <v>0</v>
      </c>
      <c r="Y3340" s="49">
        <f t="shared" si="654"/>
        <v>0</v>
      </c>
      <c r="Z3340" s="49">
        <f t="shared" si="654"/>
        <v>0</v>
      </c>
      <c r="AA3340" s="49">
        <f t="shared" si="654"/>
        <v>0</v>
      </c>
      <c r="AB3340" s="49">
        <f t="shared" si="654"/>
        <v>0</v>
      </c>
      <c r="AC3340" s="49">
        <f t="shared" si="654"/>
        <v>0</v>
      </c>
      <c r="AD3340" s="49">
        <f t="shared" si="654"/>
        <v>0</v>
      </c>
      <c r="AE3340" s="51">
        <f t="shared" si="653"/>
        <v>0</v>
      </c>
      <c r="AF3340" s="51">
        <f>IF(C3340=A_Stammdaten!$B$12,D_SAV!$U3340-D_SAV!$AG3340,HLOOKUP(A_Stammdaten!$B$12-1,$AH$4:$AN$4004,ROW(C3340)-3,FALSE)-$AG3340)</f>
        <v>0</v>
      </c>
      <c r="AG3340" s="51">
        <f>HLOOKUP(A_Stammdaten!$B$12,$AH$4:$AN$4004,ROW(C3340)-3,FALSE)</f>
        <v>0</v>
      </c>
      <c r="AH3340" s="51">
        <f t="shared" si="657"/>
        <v>0</v>
      </c>
      <c r="AI3340" s="51">
        <f t="shared" si="658"/>
        <v>0</v>
      </c>
      <c r="AJ3340" s="51">
        <f t="shared" si="659"/>
        <v>0</v>
      </c>
      <c r="AK3340" s="51">
        <f t="shared" si="660"/>
        <v>0</v>
      </c>
      <c r="AL3340" s="51">
        <f t="shared" si="661"/>
        <v>0</v>
      </c>
      <c r="AM3340" s="51">
        <f t="shared" si="662"/>
        <v>0</v>
      </c>
      <c r="AN3340" s="51">
        <f t="shared" si="663"/>
        <v>0</v>
      </c>
    </row>
    <row r="3341" spans="1:40" x14ac:dyDescent="0.25">
      <c r="A3341" s="17"/>
      <c r="B3341" s="17"/>
      <c r="C3341" s="35"/>
      <c r="D3341" s="17"/>
      <c r="E3341" s="17"/>
      <c r="F3341" s="17"/>
      <c r="G3341" s="62">
        <f t="shared" si="664"/>
        <v>0</v>
      </c>
      <c r="H3341" s="17"/>
      <c r="I3341" s="17"/>
      <c r="J3341" s="17"/>
      <c r="K3341" s="17"/>
      <c r="L3341" s="17"/>
      <c r="M3341" s="17"/>
      <c r="N3341" s="17"/>
      <c r="O3341" s="17"/>
      <c r="P3341" s="115"/>
      <c r="Q3341" s="62">
        <f>IF(C3341&gt;A_Stammdaten!$B$12,0,SUM(G3341,H3341,J3341,K3341,M3341,N3341)-SUM(I3341,L3341,O3341,P3341))</f>
        <v>0</v>
      </c>
      <c r="R3341" s="17"/>
      <c r="S3341" s="17"/>
      <c r="T3341" s="17"/>
      <c r="U3341" s="62">
        <f t="shared" si="656"/>
        <v>0</v>
      </c>
      <c r="V3341" s="63">
        <f>IF(ISBLANK($B3341),0,VLOOKUP($B3341,Listen!$A$2:$C$45,2,FALSE))</f>
        <v>0</v>
      </c>
      <c r="W3341" s="63">
        <f>IF(ISBLANK($B3341),0,VLOOKUP($B3341,Listen!$A$2:$C$45,3,FALSE))</f>
        <v>0</v>
      </c>
      <c r="X3341" s="49">
        <f t="shared" si="655"/>
        <v>0</v>
      </c>
      <c r="Y3341" s="49">
        <f t="shared" si="654"/>
        <v>0</v>
      </c>
      <c r="Z3341" s="49">
        <f t="shared" si="654"/>
        <v>0</v>
      </c>
      <c r="AA3341" s="49">
        <f t="shared" si="654"/>
        <v>0</v>
      </c>
      <c r="AB3341" s="49">
        <f t="shared" si="654"/>
        <v>0</v>
      </c>
      <c r="AC3341" s="49">
        <f t="shared" si="654"/>
        <v>0</v>
      </c>
      <c r="AD3341" s="49">
        <f t="shared" si="654"/>
        <v>0</v>
      </c>
      <c r="AE3341" s="51">
        <f t="shared" si="653"/>
        <v>0</v>
      </c>
      <c r="AF3341" s="51">
        <f>IF(C3341=A_Stammdaten!$B$12,D_SAV!$U3341-D_SAV!$AG3341,HLOOKUP(A_Stammdaten!$B$12-1,$AH$4:$AN$4004,ROW(C3341)-3,FALSE)-$AG3341)</f>
        <v>0</v>
      </c>
      <c r="AG3341" s="51">
        <f>HLOOKUP(A_Stammdaten!$B$12,$AH$4:$AN$4004,ROW(C3341)-3,FALSE)</f>
        <v>0</v>
      </c>
      <c r="AH3341" s="51">
        <f t="shared" si="657"/>
        <v>0</v>
      </c>
      <c r="AI3341" s="51">
        <f t="shared" si="658"/>
        <v>0</v>
      </c>
      <c r="AJ3341" s="51">
        <f t="shared" si="659"/>
        <v>0</v>
      </c>
      <c r="AK3341" s="51">
        <f t="shared" si="660"/>
        <v>0</v>
      </c>
      <c r="AL3341" s="51">
        <f t="shared" si="661"/>
        <v>0</v>
      </c>
      <c r="AM3341" s="51">
        <f t="shared" si="662"/>
        <v>0</v>
      </c>
      <c r="AN3341" s="51">
        <f t="shared" si="663"/>
        <v>0</v>
      </c>
    </row>
    <row r="3342" spans="1:40" x14ac:dyDescent="0.25">
      <c r="A3342" s="17"/>
      <c r="B3342" s="17"/>
      <c r="C3342" s="35"/>
      <c r="D3342" s="17"/>
      <c r="E3342" s="17"/>
      <c r="F3342" s="17"/>
      <c r="G3342" s="62">
        <f t="shared" si="664"/>
        <v>0</v>
      </c>
      <c r="H3342" s="17"/>
      <c r="I3342" s="17"/>
      <c r="J3342" s="17"/>
      <c r="K3342" s="17"/>
      <c r="L3342" s="17"/>
      <c r="M3342" s="17"/>
      <c r="N3342" s="17"/>
      <c r="O3342" s="17"/>
      <c r="P3342" s="115"/>
      <c r="Q3342" s="62">
        <f>IF(C3342&gt;A_Stammdaten!$B$12,0,SUM(G3342,H3342,J3342,K3342,M3342,N3342)-SUM(I3342,L3342,O3342,P3342))</f>
        <v>0</v>
      </c>
      <c r="R3342" s="17"/>
      <c r="S3342" s="17"/>
      <c r="T3342" s="17"/>
      <c r="U3342" s="62">
        <f t="shared" si="656"/>
        <v>0</v>
      </c>
      <c r="V3342" s="63">
        <f>IF(ISBLANK($B3342),0,VLOOKUP($B3342,Listen!$A$2:$C$45,2,FALSE))</f>
        <v>0</v>
      </c>
      <c r="W3342" s="63">
        <f>IF(ISBLANK($B3342),0,VLOOKUP($B3342,Listen!$A$2:$C$45,3,FALSE))</f>
        <v>0</v>
      </c>
      <c r="X3342" s="49">
        <f t="shared" si="655"/>
        <v>0</v>
      </c>
      <c r="Y3342" s="49">
        <f t="shared" si="654"/>
        <v>0</v>
      </c>
      <c r="Z3342" s="49">
        <f t="shared" si="654"/>
        <v>0</v>
      </c>
      <c r="AA3342" s="49">
        <f t="shared" si="654"/>
        <v>0</v>
      </c>
      <c r="AB3342" s="49">
        <f t="shared" si="654"/>
        <v>0</v>
      </c>
      <c r="AC3342" s="49">
        <f t="shared" si="654"/>
        <v>0</v>
      </c>
      <c r="AD3342" s="49">
        <f t="shared" si="654"/>
        <v>0</v>
      </c>
      <c r="AE3342" s="51">
        <f t="shared" si="653"/>
        <v>0</v>
      </c>
      <c r="AF3342" s="51">
        <f>IF(C3342=A_Stammdaten!$B$12,D_SAV!$U3342-D_SAV!$AG3342,HLOOKUP(A_Stammdaten!$B$12-1,$AH$4:$AN$4004,ROW(C3342)-3,FALSE)-$AG3342)</f>
        <v>0</v>
      </c>
      <c r="AG3342" s="51">
        <f>HLOOKUP(A_Stammdaten!$B$12,$AH$4:$AN$4004,ROW(C3342)-3,FALSE)</f>
        <v>0</v>
      </c>
      <c r="AH3342" s="51">
        <f t="shared" si="657"/>
        <v>0</v>
      </c>
      <c r="AI3342" s="51">
        <f t="shared" si="658"/>
        <v>0</v>
      </c>
      <c r="AJ3342" s="51">
        <f t="shared" si="659"/>
        <v>0</v>
      </c>
      <c r="AK3342" s="51">
        <f t="shared" si="660"/>
        <v>0</v>
      </c>
      <c r="AL3342" s="51">
        <f t="shared" si="661"/>
        <v>0</v>
      </c>
      <c r="AM3342" s="51">
        <f t="shared" si="662"/>
        <v>0</v>
      </c>
      <c r="AN3342" s="51">
        <f t="shared" si="663"/>
        <v>0</v>
      </c>
    </row>
    <row r="3343" spans="1:40" x14ac:dyDescent="0.25">
      <c r="A3343" s="17"/>
      <c r="B3343" s="17"/>
      <c r="C3343" s="35"/>
      <c r="D3343" s="17"/>
      <c r="E3343" s="17"/>
      <c r="F3343" s="17"/>
      <c r="G3343" s="62">
        <f t="shared" si="664"/>
        <v>0</v>
      </c>
      <c r="H3343" s="17"/>
      <c r="I3343" s="17"/>
      <c r="J3343" s="17"/>
      <c r="K3343" s="17"/>
      <c r="L3343" s="17"/>
      <c r="M3343" s="17"/>
      <c r="N3343" s="17"/>
      <c r="O3343" s="17"/>
      <c r="P3343" s="115"/>
      <c r="Q3343" s="62">
        <f>IF(C3343&gt;A_Stammdaten!$B$12,0,SUM(G3343,H3343,J3343,K3343,M3343,N3343)-SUM(I3343,L3343,O3343,P3343))</f>
        <v>0</v>
      </c>
      <c r="R3343" s="17"/>
      <c r="S3343" s="17"/>
      <c r="T3343" s="17"/>
      <c r="U3343" s="62">
        <f t="shared" si="656"/>
        <v>0</v>
      </c>
      <c r="V3343" s="63">
        <f>IF(ISBLANK($B3343),0,VLOOKUP($B3343,Listen!$A$2:$C$45,2,FALSE))</f>
        <v>0</v>
      </c>
      <c r="W3343" s="63">
        <f>IF(ISBLANK($B3343),0,VLOOKUP($B3343,Listen!$A$2:$C$45,3,FALSE))</f>
        <v>0</v>
      </c>
      <c r="X3343" s="49">
        <f t="shared" si="655"/>
        <v>0</v>
      </c>
      <c r="Y3343" s="49">
        <f t="shared" si="654"/>
        <v>0</v>
      </c>
      <c r="Z3343" s="49">
        <f t="shared" si="654"/>
        <v>0</v>
      </c>
      <c r="AA3343" s="49">
        <f t="shared" si="654"/>
        <v>0</v>
      </c>
      <c r="AB3343" s="49">
        <f t="shared" si="654"/>
        <v>0</v>
      </c>
      <c r="AC3343" s="49">
        <f t="shared" si="654"/>
        <v>0</v>
      </c>
      <c r="AD3343" s="49">
        <f t="shared" si="654"/>
        <v>0</v>
      </c>
      <c r="AE3343" s="51">
        <f t="shared" si="653"/>
        <v>0</v>
      </c>
      <c r="AF3343" s="51">
        <f>IF(C3343=A_Stammdaten!$B$12,D_SAV!$U3343-D_SAV!$AG3343,HLOOKUP(A_Stammdaten!$B$12-1,$AH$4:$AN$4004,ROW(C3343)-3,FALSE)-$AG3343)</f>
        <v>0</v>
      </c>
      <c r="AG3343" s="51">
        <f>HLOOKUP(A_Stammdaten!$B$12,$AH$4:$AN$4004,ROW(C3343)-3,FALSE)</f>
        <v>0</v>
      </c>
      <c r="AH3343" s="51">
        <f t="shared" si="657"/>
        <v>0</v>
      </c>
      <c r="AI3343" s="51">
        <f t="shared" si="658"/>
        <v>0</v>
      </c>
      <c r="AJ3343" s="51">
        <f t="shared" si="659"/>
        <v>0</v>
      </c>
      <c r="AK3343" s="51">
        <f t="shared" si="660"/>
        <v>0</v>
      </c>
      <c r="AL3343" s="51">
        <f t="shared" si="661"/>
        <v>0</v>
      </c>
      <c r="AM3343" s="51">
        <f t="shared" si="662"/>
        <v>0</v>
      </c>
      <c r="AN3343" s="51">
        <f t="shared" si="663"/>
        <v>0</v>
      </c>
    </row>
    <row r="3344" spans="1:40" x14ac:dyDescent="0.25">
      <c r="A3344" s="17"/>
      <c r="B3344" s="17"/>
      <c r="C3344" s="35"/>
      <c r="D3344" s="17"/>
      <c r="E3344" s="17"/>
      <c r="F3344" s="17"/>
      <c r="G3344" s="62">
        <f t="shared" si="664"/>
        <v>0</v>
      </c>
      <c r="H3344" s="17"/>
      <c r="I3344" s="17"/>
      <c r="J3344" s="17"/>
      <c r="K3344" s="17"/>
      <c r="L3344" s="17"/>
      <c r="M3344" s="17"/>
      <c r="N3344" s="17"/>
      <c r="O3344" s="17"/>
      <c r="P3344" s="115"/>
      <c r="Q3344" s="62">
        <f>IF(C3344&gt;A_Stammdaten!$B$12,0,SUM(G3344,H3344,J3344,K3344,M3344,N3344)-SUM(I3344,L3344,O3344,P3344))</f>
        <v>0</v>
      </c>
      <c r="R3344" s="17"/>
      <c r="S3344" s="17"/>
      <c r="T3344" s="17"/>
      <c r="U3344" s="62">
        <f t="shared" si="656"/>
        <v>0</v>
      </c>
      <c r="V3344" s="63">
        <f>IF(ISBLANK($B3344),0,VLOOKUP($B3344,Listen!$A$2:$C$45,2,FALSE))</f>
        <v>0</v>
      </c>
      <c r="W3344" s="63">
        <f>IF(ISBLANK($B3344),0,VLOOKUP($B3344,Listen!$A$2:$C$45,3,FALSE))</f>
        <v>0</v>
      </c>
      <c r="X3344" s="49">
        <f t="shared" si="655"/>
        <v>0</v>
      </c>
      <c r="Y3344" s="49">
        <f t="shared" si="654"/>
        <v>0</v>
      </c>
      <c r="Z3344" s="49">
        <f t="shared" si="654"/>
        <v>0</v>
      </c>
      <c r="AA3344" s="49">
        <f t="shared" si="654"/>
        <v>0</v>
      </c>
      <c r="AB3344" s="49">
        <f t="shared" si="654"/>
        <v>0</v>
      </c>
      <c r="AC3344" s="49">
        <f t="shared" si="654"/>
        <v>0</v>
      </c>
      <c r="AD3344" s="49">
        <f t="shared" si="654"/>
        <v>0</v>
      </c>
      <c r="AE3344" s="51">
        <f t="shared" si="653"/>
        <v>0</v>
      </c>
      <c r="AF3344" s="51">
        <f>IF(C3344=A_Stammdaten!$B$12,D_SAV!$U3344-D_SAV!$AG3344,HLOOKUP(A_Stammdaten!$B$12-1,$AH$4:$AN$4004,ROW(C3344)-3,FALSE)-$AG3344)</f>
        <v>0</v>
      </c>
      <c r="AG3344" s="51">
        <f>HLOOKUP(A_Stammdaten!$B$12,$AH$4:$AN$4004,ROW(C3344)-3,FALSE)</f>
        <v>0</v>
      </c>
      <c r="AH3344" s="51">
        <f t="shared" si="657"/>
        <v>0</v>
      </c>
      <c r="AI3344" s="51">
        <f t="shared" si="658"/>
        <v>0</v>
      </c>
      <c r="AJ3344" s="51">
        <f t="shared" si="659"/>
        <v>0</v>
      </c>
      <c r="AK3344" s="51">
        <f t="shared" si="660"/>
        <v>0</v>
      </c>
      <c r="AL3344" s="51">
        <f t="shared" si="661"/>
        <v>0</v>
      </c>
      <c r="AM3344" s="51">
        <f t="shared" si="662"/>
        <v>0</v>
      </c>
      <c r="AN3344" s="51">
        <f t="shared" si="663"/>
        <v>0</v>
      </c>
    </row>
    <row r="3345" spans="1:40" x14ac:dyDescent="0.25">
      <c r="A3345" s="17"/>
      <c r="B3345" s="17"/>
      <c r="C3345" s="35"/>
      <c r="D3345" s="17"/>
      <c r="E3345" s="17"/>
      <c r="F3345" s="17"/>
      <c r="G3345" s="62">
        <f t="shared" si="664"/>
        <v>0</v>
      </c>
      <c r="H3345" s="17"/>
      <c r="I3345" s="17"/>
      <c r="J3345" s="17"/>
      <c r="K3345" s="17"/>
      <c r="L3345" s="17"/>
      <c r="M3345" s="17"/>
      <c r="N3345" s="17"/>
      <c r="O3345" s="17"/>
      <c r="P3345" s="115"/>
      <c r="Q3345" s="62">
        <f>IF(C3345&gt;A_Stammdaten!$B$12,0,SUM(G3345,H3345,J3345,K3345,M3345,N3345)-SUM(I3345,L3345,O3345,P3345))</f>
        <v>0</v>
      </c>
      <c r="R3345" s="17"/>
      <c r="S3345" s="17"/>
      <c r="T3345" s="17"/>
      <c r="U3345" s="62">
        <f t="shared" si="656"/>
        <v>0</v>
      </c>
      <c r="V3345" s="63">
        <f>IF(ISBLANK($B3345),0,VLOOKUP($B3345,Listen!$A$2:$C$45,2,FALSE))</f>
        <v>0</v>
      </c>
      <c r="W3345" s="63">
        <f>IF(ISBLANK($B3345),0,VLOOKUP($B3345,Listen!$A$2:$C$45,3,FALSE))</f>
        <v>0</v>
      </c>
      <c r="X3345" s="49">
        <f t="shared" si="655"/>
        <v>0</v>
      </c>
      <c r="Y3345" s="49">
        <f t="shared" si="654"/>
        <v>0</v>
      </c>
      <c r="Z3345" s="49">
        <f t="shared" si="654"/>
        <v>0</v>
      </c>
      <c r="AA3345" s="49">
        <f t="shared" si="654"/>
        <v>0</v>
      </c>
      <c r="AB3345" s="49">
        <f t="shared" si="654"/>
        <v>0</v>
      </c>
      <c r="AC3345" s="49">
        <f t="shared" si="654"/>
        <v>0</v>
      </c>
      <c r="AD3345" s="49">
        <f t="shared" si="654"/>
        <v>0</v>
      </c>
      <c r="AE3345" s="51">
        <f t="shared" si="653"/>
        <v>0</v>
      </c>
      <c r="AF3345" s="51">
        <f>IF(C3345=A_Stammdaten!$B$12,D_SAV!$U3345-D_SAV!$AG3345,HLOOKUP(A_Stammdaten!$B$12-1,$AH$4:$AN$4004,ROW(C3345)-3,FALSE)-$AG3345)</f>
        <v>0</v>
      </c>
      <c r="AG3345" s="51">
        <f>HLOOKUP(A_Stammdaten!$B$12,$AH$4:$AN$4004,ROW(C3345)-3,FALSE)</f>
        <v>0</v>
      </c>
      <c r="AH3345" s="51">
        <f t="shared" si="657"/>
        <v>0</v>
      </c>
      <c r="AI3345" s="51">
        <f t="shared" si="658"/>
        <v>0</v>
      </c>
      <c r="AJ3345" s="51">
        <f t="shared" si="659"/>
        <v>0</v>
      </c>
      <c r="AK3345" s="51">
        <f t="shared" si="660"/>
        <v>0</v>
      </c>
      <c r="AL3345" s="51">
        <f t="shared" si="661"/>
        <v>0</v>
      </c>
      <c r="AM3345" s="51">
        <f t="shared" si="662"/>
        <v>0</v>
      </c>
      <c r="AN3345" s="51">
        <f t="shared" si="663"/>
        <v>0</v>
      </c>
    </row>
    <row r="3346" spans="1:40" x14ac:dyDescent="0.25">
      <c r="A3346" s="17"/>
      <c r="B3346" s="17"/>
      <c r="C3346" s="35"/>
      <c r="D3346" s="17"/>
      <c r="E3346" s="17"/>
      <c r="F3346" s="17"/>
      <c r="G3346" s="62">
        <f t="shared" si="664"/>
        <v>0</v>
      </c>
      <c r="H3346" s="17"/>
      <c r="I3346" s="17"/>
      <c r="J3346" s="17"/>
      <c r="K3346" s="17"/>
      <c r="L3346" s="17"/>
      <c r="M3346" s="17"/>
      <c r="N3346" s="17"/>
      <c r="O3346" s="17"/>
      <c r="P3346" s="115"/>
      <c r="Q3346" s="62">
        <f>IF(C3346&gt;A_Stammdaten!$B$12,0,SUM(G3346,H3346,J3346,K3346,M3346,N3346)-SUM(I3346,L3346,O3346,P3346))</f>
        <v>0</v>
      </c>
      <c r="R3346" s="17"/>
      <c r="S3346" s="17"/>
      <c r="T3346" s="17"/>
      <c r="U3346" s="62">
        <f t="shared" si="656"/>
        <v>0</v>
      </c>
      <c r="V3346" s="63">
        <f>IF(ISBLANK($B3346),0,VLOOKUP($B3346,Listen!$A$2:$C$45,2,FALSE))</f>
        <v>0</v>
      </c>
      <c r="W3346" s="63">
        <f>IF(ISBLANK($B3346),0,VLOOKUP($B3346,Listen!$A$2:$C$45,3,FALSE))</f>
        <v>0</v>
      </c>
      <c r="X3346" s="49">
        <f t="shared" si="655"/>
        <v>0</v>
      </c>
      <c r="Y3346" s="49">
        <f t="shared" si="654"/>
        <v>0</v>
      </c>
      <c r="Z3346" s="49">
        <f t="shared" si="654"/>
        <v>0</v>
      </c>
      <c r="AA3346" s="49">
        <f t="shared" si="654"/>
        <v>0</v>
      </c>
      <c r="AB3346" s="49">
        <f t="shared" si="654"/>
        <v>0</v>
      </c>
      <c r="AC3346" s="49">
        <f t="shared" si="654"/>
        <v>0</v>
      </c>
      <c r="AD3346" s="49">
        <f t="shared" si="654"/>
        <v>0</v>
      </c>
      <c r="AE3346" s="51">
        <f t="shared" si="653"/>
        <v>0</v>
      </c>
      <c r="AF3346" s="51">
        <f>IF(C3346=A_Stammdaten!$B$12,D_SAV!$U3346-D_SAV!$AG3346,HLOOKUP(A_Stammdaten!$B$12-1,$AH$4:$AN$4004,ROW(C3346)-3,FALSE)-$AG3346)</f>
        <v>0</v>
      </c>
      <c r="AG3346" s="51">
        <f>HLOOKUP(A_Stammdaten!$B$12,$AH$4:$AN$4004,ROW(C3346)-3,FALSE)</f>
        <v>0</v>
      </c>
      <c r="AH3346" s="51">
        <f t="shared" si="657"/>
        <v>0</v>
      </c>
      <c r="AI3346" s="51">
        <f t="shared" si="658"/>
        <v>0</v>
      </c>
      <c r="AJ3346" s="51">
        <f t="shared" si="659"/>
        <v>0</v>
      </c>
      <c r="AK3346" s="51">
        <f t="shared" si="660"/>
        <v>0</v>
      </c>
      <c r="AL3346" s="51">
        <f t="shared" si="661"/>
        <v>0</v>
      </c>
      <c r="AM3346" s="51">
        <f t="shared" si="662"/>
        <v>0</v>
      </c>
      <c r="AN3346" s="51">
        <f t="shared" si="663"/>
        <v>0</v>
      </c>
    </row>
    <row r="3347" spans="1:40" x14ac:dyDescent="0.25">
      <c r="A3347" s="17"/>
      <c r="B3347" s="17"/>
      <c r="C3347" s="35"/>
      <c r="D3347" s="17"/>
      <c r="E3347" s="17"/>
      <c r="F3347" s="17"/>
      <c r="G3347" s="62">
        <f t="shared" si="664"/>
        <v>0</v>
      </c>
      <c r="H3347" s="17"/>
      <c r="I3347" s="17"/>
      <c r="J3347" s="17"/>
      <c r="K3347" s="17"/>
      <c r="L3347" s="17"/>
      <c r="M3347" s="17"/>
      <c r="N3347" s="17"/>
      <c r="O3347" s="17"/>
      <c r="P3347" s="115"/>
      <c r="Q3347" s="62">
        <f>IF(C3347&gt;A_Stammdaten!$B$12,0,SUM(G3347,H3347,J3347,K3347,M3347,N3347)-SUM(I3347,L3347,O3347,P3347))</f>
        <v>0</v>
      </c>
      <c r="R3347" s="17"/>
      <c r="S3347" s="17"/>
      <c r="T3347" s="17"/>
      <c r="U3347" s="62">
        <f t="shared" si="656"/>
        <v>0</v>
      </c>
      <c r="V3347" s="63">
        <f>IF(ISBLANK($B3347),0,VLOOKUP($B3347,Listen!$A$2:$C$45,2,FALSE))</f>
        <v>0</v>
      </c>
      <c r="W3347" s="63">
        <f>IF(ISBLANK($B3347),0,VLOOKUP($B3347,Listen!$A$2:$C$45,3,FALSE))</f>
        <v>0</v>
      </c>
      <c r="X3347" s="49">
        <f t="shared" si="655"/>
        <v>0</v>
      </c>
      <c r="Y3347" s="49">
        <f t="shared" si="654"/>
        <v>0</v>
      </c>
      <c r="Z3347" s="49">
        <f t="shared" si="654"/>
        <v>0</v>
      </c>
      <c r="AA3347" s="49">
        <f t="shared" si="654"/>
        <v>0</v>
      </c>
      <c r="AB3347" s="49">
        <f t="shared" si="654"/>
        <v>0</v>
      </c>
      <c r="AC3347" s="49">
        <f t="shared" si="654"/>
        <v>0</v>
      </c>
      <c r="AD3347" s="49">
        <f t="shared" si="654"/>
        <v>0</v>
      </c>
      <c r="AE3347" s="51">
        <f t="shared" si="653"/>
        <v>0</v>
      </c>
      <c r="AF3347" s="51">
        <f>IF(C3347=A_Stammdaten!$B$12,D_SAV!$U3347-D_SAV!$AG3347,HLOOKUP(A_Stammdaten!$B$12-1,$AH$4:$AN$4004,ROW(C3347)-3,FALSE)-$AG3347)</f>
        <v>0</v>
      </c>
      <c r="AG3347" s="51">
        <f>HLOOKUP(A_Stammdaten!$B$12,$AH$4:$AN$4004,ROW(C3347)-3,FALSE)</f>
        <v>0</v>
      </c>
      <c r="AH3347" s="51">
        <f t="shared" si="657"/>
        <v>0</v>
      </c>
      <c r="AI3347" s="51">
        <f t="shared" si="658"/>
        <v>0</v>
      </c>
      <c r="AJ3347" s="51">
        <f t="shared" si="659"/>
        <v>0</v>
      </c>
      <c r="AK3347" s="51">
        <f t="shared" si="660"/>
        <v>0</v>
      </c>
      <c r="AL3347" s="51">
        <f t="shared" si="661"/>
        <v>0</v>
      </c>
      <c r="AM3347" s="51">
        <f t="shared" si="662"/>
        <v>0</v>
      </c>
      <c r="AN3347" s="51">
        <f t="shared" si="663"/>
        <v>0</v>
      </c>
    </row>
    <row r="3348" spans="1:40" x14ac:dyDescent="0.25">
      <c r="A3348" s="17"/>
      <c r="B3348" s="17"/>
      <c r="C3348" s="35"/>
      <c r="D3348" s="17"/>
      <c r="E3348" s="17"/>
      <c r="F3348" s="17"/>
      <c r="G3348" s="62">
        <f t="shared" si="664"/>
        <v>0</v>
      </c>
      <c r="H3348" s="17"/>
      <c r="I3348" s="17"/>
      <c r="J3348" s="17"/>
      <c r="K3348" s="17"/>
      <c r="L3348" s="17"/>
      <c r="M3348" s="17"/>
      <c r="N3348" s="17"/>
      <c r="O3348" s="17"/>
      <c r="P3348" s="115"/>
      <c r="Q3348" s="62">
        <f>IF(C3348&gt;A_Stammdaten!$B$12,0,SUM(G3348,H3348,J3348,K3348,M3348,N3348)-SUM(I3348,L3348,O3348,P3348))</f>
        <v>0</v>
      </c>
      <c r="R3348" s="17"/>
      <c r="S3348" s="17"/>
      <c r="T3348" s="17"/>
      <c r="U3348" s="62">
        <f t="shared" si="656"/>
        <v>0</v>
      </c>
      <c r="V3348" s="63">
        <f>IF(ISBLANK($B3348),0,VLOOKUP($B3348,Listen!$A$2:$C$45,2,FALSE))</f>
        <v>0</v>
      </c>
      <c r="W3348" s="63">
        <f>IF(ISBLANK($B3348),0,VLOOKUP($B3348,Listen!$A$2:$C$45,3,FALSE))</f>
        <v>0</v>
      </c>
      <c r="X3348" s="49">
        <f t="shared" si="655"/>
        <v>0</v>
      </c>
      <c r="Y3348" s="49">
        <f t="shared" si="654"/>
        <v>0</v>
      </c>
      <c r="Z3348" s="49">
        <f t="shared" si="654"/>
        <v>0</v>
      </c>
      <c r="AA3348" s="49">
        <f t="shared" si="654"/>
        <v>0</v>
      </c>
      <c r="AB3348" s="49">
        <f t="shared" si="654"/>
        <v>0</v>
      </c>
      <c r="AC3348" s="49">
        <f t="shared" si="654"/>
        <v>0</v>
      </c>
      <c r="AD3348" s="49">
        <f t="shared" si="654"/>
        <v>0</v>
      </c>
      <c r="AE3348" s="51">
        <f t="shared" si="653"/>
        <v>0</v>
      </c>
      <c r="AF3348" s="51">
        <f>IF(C3348=A_Stammdaten!$B$12,D_SAV!$U3348-D_SAV!$AG3348,HLOOKUP(A_Stammdaten!$B$12-1,$AH$4:$AN$4004,ROW(C3348)-3,FALSE)-$AG3348)</f>
        <v>0</v>
      </c>
      <c r="AG3348" s="51">
        <f>HLOOKUP(A_Stammdaten!$B$12,$AH$4:$AN$4004,ROW(C3348)-3,FALSE)</f>
        <v>0</v>
      </c>
      <c r="AH3348" s="51">
        <f t="shared" si="657"/>
        <v>0</v>
      </c>
      <c r="AI3348" s="51">
        <f t="shared" si="658"/>
        <v>0</v>
      </c>
      <c r="AJ3348" s="51">
        <f t="shared" si="659"/>
        <v>0</v>
      </c>
      <c r="AK3348" s="51">
        <f t="shared" si="660"/>
        <v>0</v>
      </c>
      <c r="AL3348" s="51">
        <f t="shared" si="661"/>
        <v>0</v>
      </c>
      <c r="AM3348" s="51">
        <f t="shared" si="662"/>
        <v>0</v>
      </c>
      <c r="AN3348" s="51">
        <f t="shared" si="663"/>
        <v>0</v>
      </c>
    </row>
    <row r="3349" spans="1:40" x14ac:dyDescent="0.25">
      <c r="A3349" s="17"/>
      <c r="B3349" s="17"/>
      <c r="C3349" s="35"/>
      <c r="D3349" s="17"/>
      <c r="E3349" s="17"/>
      <c r="F3349" s="17"/>
      <c r="G3349" s="62">
        <f t="shared" si="664"/>
        <v>0</v>
      </c>
      <c r="H3349" s="17"/>
      <c r="I3349" s="17"/>
      <c r="J3349" s="17"/>
      <c r="K3349" s="17"/>
      <c r="L3349" s="17"/>
      <c r="M3349" s="17"/>
      <c r="N3349" s="17"/>
      <c r="O3349" s="17"/>
      <c r="P3349" s="115"/>
      <c r="Q3349" s="62">
        <f>IF(C3349&gt;A_Stammdaten!$B$12,0,SUM(G3349,H3349,J3349,K3349,M3349,N3349)-SUM(I3349,L3349,O3349,P3349))</f>
        <v>0</v>
      </c>
      <c r="R3349" s="17"/>
      <c r="S3349" s="17"/>
      <c r="T3349" s="17"/>
      <c r="U3349" s="62">
        <f t="shared" si="656"/>
        <v>0</v>
      </c>
      <c r="V3349" s="63">
        <f>IF(ISBLANK($B3349),0,VLOOKUP($B3349,Listen!$A$2:$C$45,2,FALSE))</f>
        <v>0</v>
      </c>
      <c r="W3349" s="63">
        <f>IF(ISBLANK($B3349),0,VLOOKUP($B3349,Listen!$A$2:$C$45,3,FALSE))</f>
        <v>0</v>
      </c>
      <c r="X3349" s="49">
        <f t="shared" si="655"/>
        <v>0</v>
      </c>
      <c r="Y3349" s="49">
        <f t="shared" si="654"/>
        <v>0</v>
      </c>
      <c r="Z3349" s="49">
        <f t="shared" si="654"/>
        <v>0</v>
      </c>
      <c r="AA3349" s="49">
        <f t="shared" si="654"/>
        <v>0</v>
      </c>
      <c r="AB3349" s="49">
        <f t="shared" si="654"/>
        <v>0</v>
      </c>
      <c r="AC3349" s="49">
        <f t="shared" si="654"/>
        <v>0</v>
      </c>
      <c r="AD3349" s="49">
        <f t="shared" si="654"/>
        <v>0</v>
      </c>
      <c r="AE3349" s="51">
        <f t="shared" ref="AE3349:AE3412" si="665">AG3349+AF3349</f>
        <v>0</v>
      </c>
      <c r="AF3349" s="51">
        <f>IF(C3349=A_Stammdaten!$B$12,D_SAV!$U3349-D_SAV!$AG3349,HLOOKUP(A_Stammdaten!$B$12-1,$AH$4:$AN$4004,ROW(C3349)-3,FALSE)-$AG3349)</f>
        <v>0</v>
      </c>
      <c r="AG3349" s="51">
        <f>HLOOKUP(A_Stammdaten!$B$12,$AH$4:$AN$4004,ROW(C3349)-3,FALSE)</f>
        <v>0</v>
      </c>
      <c r="AH3349" s="51">
        <f t="shared" si="657"/>
        <v>0</v>
      </c>
      <c r="AI3349" s="51">
        <f t="shared" si="658"/>
        <v>0</v>
      </c>
      <c r="AJ3349" s="51">
        <f t="shared" si="659"/>
        <v>0</v>
      </c>
      <c r="AK3349" s="51">
        <f t="shared" si="660"/>
        <v>0</v>
      </c>
      <c r="AL3349" s="51">
        <f t="shared" si="661"/>
        <v>0</v>
      </c>
      <c r="AM3349" s="51">
        <f t="shared" si="662"/>
        <v>0</v>
      </c>
      <c r="AN3349" s="51">
        <f t="shared" si="663"/>
        <v>0</v>
      </c>
    </row>
    <row r="3350" spans="1:40" x14ac:dyDescent="0.25">
      <c r="A3350" s="17"/>
      <c r="B3350" s="17"/>
      <c r="C3350" s="35"/>
      <c r="D3350" s="17"/>
      <c r="E3350" s="17"/>
      <c r="F3350" s="17"/>
      <c r="G3350" s="62">
        <f t="shared" si="664"/>
        <v>0</v>
      </c>
      <c r="H3350" s="17"/>
      <c r="I3350" s="17"/>
      <c r="J3350" s="17"/>
      <c r="K3350" s="17"/>
      <c r="L3350" s="17"/>
      <c r="M3350" s="17"/>
      <c r="N3350" s="17"/>
      <c r="O3350" s="17"/>
      <c r="P3350" s="115"/>
      <c r="Q3350" s="62">
        <f>IF(C3350&gt;A_Stammdaten!$B$12,0,SUM(G3350,H3350,J3350,K3350,M3350,N3350)-SUM(I3350,L3350,O3350,P3350))</f>
        <v>0</v>
      </c>
      <c r="R3350" s="17"/>
      <c r="S3350" s="17"/>
      <c r="T3350" s="17"/>
      <c r="U3350" s="62">
        <f t="shared" si="656"/>
        <v>0</v>
      </c>
      <c r="V3350" s="63">
        <f>IF(ISBLANK($B3350),0,VLOOKUP($B3350,Listen!$A$2:$C$45,2,FALSE))</f>
        <v>0</v>
      </c>
      <c r="W3350" s="63">
        <f>IF(ISBLANK($B3350),0,VLOOKUP($B3350,Listen!$A$2:$C$45,3,FALSE))</f>
        <v>0</v>
      </c>
      <c r="X3350" s="49">
        <f t="shared" si="655"/>
        <v>0</v>
      </c>
      <c r="Y3350" s="49">
        <f t="shared" si="654"/>
        <v>0</v>
      </c>
      <c r="Z3350" s="49">
        <f t="shared" si="654"/>
        <v>0</v>
      </c>
      <c r="AA3350" s="49">
        <f t="shared" si="654"/>
        <v>0</v>
      </c>
      <c r="AB3350" s="49">
        <f t="shared" si="654"/>
        <v>0</v>
      </c>
      <c r="AC3350" s="49">
        <f t="shared" si="654"/>
        <v>0</v>
      </c>
      <c r="AD3350" s="49">
        <f t="shared" si="654"/>
        <v>0</v>
      </c>
      <c r="AE3350" s="51">
        <f t="shared" si="665"/>
        <v>0</v>
      </c>
      <c r="AF3350" s="51">
        <f>IF(C3350=A_Stammdaten!$B$12,D_SAV!$U3350-D_SAV!$AG3350,HLOOKUP(A_Stammdaten!$B$12-1,$AH$4:$AN$4004,ROW(C3350)-3,FALSE)-$AG3350)</f>
        <v>0</v>
      </c>
      <c r="AG3350" s="51">
        <f>HLOOKUP(A_Stammdaten!$B$12,$AH$4:$AN$4004,ROW(C3350)-3,FALSE)</f>
        <v>0</v>
      </c>
      <c r="AH3350" s="51">
        <f t="shared" si="657"/>
        <v>0</v>
      </c>
      <c r="AI3350" s="51">
        <f t="shared" si="658"/>
        <v>0</v>
      </c>
      <c r="AJ3350" s="51">
        <f t="shared" si="659"/>
        <v>0</v>
      </c>
      <c r="AK3350" s="51">
        <f t="shared" si="660"/>
        <v>0</v>
      </c>
      <c r="AL3350" s="51">
        <f t="shared" si="661"/>
        <v>0</v>
      </c>
      <c r="AM3350" s="51">
        <f t="shared" si="662"/>
        <v>0</v>
      </c>
      <c r="AN3350" s="51">
        <f t="shared" si="663"/>
        <v>0</v>
      </c>
    </row>
    <row r="3351" spans="1:40" x14ac:dyDescent="0.25">
      <c r="A3351" s="17"/>
      <c r="B3351" s="17"/>
      <c r="C3351" s="35"/>
      <c r="D3351" s="17"/>
      <c r="E3351" s="17"/>
      <c r="F3351" s="17"/>
      <c r="G3351" s="62">
        <f t="shared" si="664"/>
        <v>0</v>
      </c>
      <c r="H3351" s="17"/>
      <c r="I3351" s="17"/>
      <c r="J3351" s="17"/>
      <c r="K3351" s="17"/>
      <c r="L3351" s="17"/>
      <c r="M3351" s="17"/>
      <c r="N3351" s="17"/>
      <c r="O3351" s="17"/>
      <c r="P3351" s="115"/>
      <c r="Q3351" s="62">
        <f>IF(C3351&gt;A_Stammdaten!$B$12,0,SUM(G3351,H3351,J3351,K3351,M3351,N3351)-SUM(I3351,L3351,O3351,P3351))</f>
        <v>0</v>
      </c>
      <c r="R3351" s="17"/>
      <c r="S3351" s="17"/>
      <c r="T3351" s="17"/>
      <c r="U3351" s="62">
        <f t="shared" si="656"/>
        <v>0</v>
      </c>
      <c r="V3351" s="63">
        <f>IF(ISBLANK($B3351),0,VLOOKUP($B3351,Listen!$A$2:$C$45,2,FALSE))</f>
        <v>0</v>
      </c>
      <c r="W3351" s="63">
        <f>IF(ISBLANK($B3351),0,VLOOKUP($B3351,Listen!$A$2:$C$45,3,FALSE))</f>
        <v>0</v>
      </c>
      <c r="X3351" s="49">
        <f t="shared" si="655"/>
        <v>0</v>
      </c>
      <c r="Y3351" s="49">
        <f t="shared" si="654"/>
        <v>0</v>
      </c>
      <c r="Z3351" s="49">
        <f t="shared" si="654"/>
        <v>0</v>
      </c>
      <c r="AA3351" s="49">
        <f t="shared" si="654"/>
        <v>0</v>
      </c>
      <c r="AB3351" s="49">
        <f t="shared" si="654"/>
        <v>0</v>
      </c>
      <c r="AC3351" s="49">
        <f t="shared" si="654"/>
        <v>0</v>
      </c>
      <c r="AD3351" s="49">
        <f t="shared" si="654"/>
        <v>0</v>
      </c>
      <c r="AE3351" s="51">
        <f t="shared" si="665"/>
        <v>0</v>
      </c>
      <c r="AF3351" s="51">
        <f>IF(C3351=A_Stammdaten!$B$12,D_SAV!$U3351-D_SAV!$AG3351,HLOOKUP(A_Stammdaten!$B$12-1,$AH$4:$AN$4004,ROW(C3351)-3,FALSE)-$AG3351)</f>
        <v>0</v>
      </c>
      <c r="AG3351" s="51">
        <f>HLOOKUP(A_Stammdaten!$B$12,$AH$4:$AN$4004,ROW(C3351)-3,FALSE)</f>
        <v>0</v>
      </c>
      <c r="AH3351" s="51">
        <f t="shared" si="657"/>
        <v>0</v>
      </c>
      <c r="AI3351" s="51">
        <f t="shared" si="658"/>
        <v>0</v>
      </c>
      <c r="AJ3351" s="51">
        <f t="shared" si="659"/>
        <v>0</v>
      </c>
      <c r="AK3351" s="51">
        <f t="shared" si="660"/>
        <v>0</v>
      </c>
      <c r="AL3351" s="51">
        <f t="shared" si="661"/>
        <v>0</v>
      </c>
      <c r="AM3351" s="51">
        <f t="shared" si="662"/>
        <v>0</v>
      </c>
      <c r="AN3351" s="51">
        <f t="shared" si="663"/>
        <v>0</v>
      </c>
    </row>
    <row r="3352" spans="1:40" x14ac:dyDescent="0.25">
      <c r="A3352" s="17"/>
      <c r="B3352" s="17"/>
      <c r="C3352" s="35"/>
      <c r="D3352" s="17"/>
      <c r="E3352" s="17"/>
      <c r="F3352" s="17"/>
      <c r="G3352" s="62">
        <f t="shared" si="664"/>
        <v>0</v>
      </c>
      <c r="H3352" s="17"/>
      <c r="I3352" s="17"/>
      <c r="J3352" s="17"/>
      <c r="K3352" s="17"/>
      <c r="L3352" s="17"/>
      <c r="M3352" s="17"/>
      <c r="N3352" s="17"/>
      <c r="O3352" s="17"/>
      <c r="P3352" s="115"/>
      <c r="Q3352" s="62">
        <f>IF(C3352&gt;A_Stammdaten!$B$12,0,SUM(G3352,H3352,J3352,K3352,M3352,N3352)-SUM(I3352,L3352,O3352,P3352))</f>
        <v>0</v>
      </c>
      <c r="R3352" s="17"/>
      <c r="S3352" s="17"/>
      <c r="T3352" s="17"/>
      <c r="U3352" s="62">
        <f t="shared" si="656"/>
        <v>0</v>
      </c>
      <c r="V3352" s="63">
        <f>IF(ISBLANK($B3352),0,VLOOKUP($B3352,Listen!$A$2:$C$45,2,FALSE))</f>
        <v>0</v>
      </c>
      <c r="W3352" s="63">
        <f>IF(ISBLANK($B3352),0,VLOOKUP($B3352,Listen!$A$2:$C$45,3,FALSE))</f>
        <v>0</v>
      </c>
      <c r="X3352" s="49">
        <f t="shared" si="655"/>
        <v>0</v>
      </c>
      <c r="Y3352" s="49">
        <f t="shared" si="654"/>
        <v>0</v>
      </c>
      <c r="Z3352" s="49">
        <f t="shared" si="654"/>
        <v>0</v>
      </c>
      <c r="AA3352" s="49">
        <f t="shared" si="654"/>
        <v>0</v>
      </c>
      <c r="AB3352" s="49">
        <f t="shared" si="654"/>
        <v>0</v>
      </c>
      <c r="AC3352" s="49">
        <f t="shared" si="654"/>
        <v>0</v>
      </c>
      <c r="AD3352" s="49">
        <f t="shared" si="654"/>
        <v>0</v>
      </c>
      <c r="AE3352" s="51">
        <f t="shared" si="665"/>
        <v>0</v>
      </c>
      <c r="AF3352" s="51">
        <f>IF(C3352=A_Stammdaten!$B$12,D_SAV!$U3352-D_SAV!$AG3352,HLOOKUP(A_Stammdaten!$B$12-1,$AH$4:$AN$4004,ROW(C3352)-3,FALSE)-$AG3352)</f>
        <v>0</v>
      </c>
      <c r="AG3352" s="51">
        <f>HLOOKUP(A_Stammdaten!$B$12,$AH$4:$AN$4004,ROW(C3352)-3,FALSE)</f>
        <v>0</v>
      </c>
      <c r="AH3352" s="51">
        <f t="shared" si="657"/>
        <v>0</v>
      </c>
      <c r="AI3352" s="51">
        <f t="shared" si="658"/>
        <v>0</v>
      </c>
      <c r="AJ3352" s="51">
        <f t="shared" si="659"/>
        <v>0</v>
      </c>
      <c r="AK3352" s="51">
        <f t="shared" si="660"/>
        <v>0</v>
      </c>
      <c r="AL3352" s="51">
        <f t="shared" si="661"/>
        <v>0</v>
      </c>
      <c r="AM3352" s="51">
        <f t="shared" si="662"/>
        <v>0</v>
      </c>
      <c r="AN3352" s="51">
        <f t="shared" si="663"/>
        <v>0</v>
      </c>
    </row>
    <row r="3353" spans="1:40" x14ac:dyDescent="0.25">
      <c r="A3353" s="17"/>
      <c r="B3353" s="17"/>
      <c r="C3353" s="35"/>
      <c r="D3353" s="17"/>
      <c r="E3353" s="17"/>
      <c r="F3353" s="17"/>
      <c r="G3353" s="62">
        <f t="shared" si="664"/>
        <v>0</v>
      </c>
      <c r="H3353" s="17"/>
      <c r="I3353" s="17"/>
      <c r="J3353" s="17"/>
      <c r="K3353" s="17"/>
      <c r="L3353" s="17"/>
      <c r="M3353" s="17"/>
      <c r="N3353" s="17"/>
      <c r="O3353" s="17"/>
      <c r="P3353" s="115"/>
      <c r="Q3353" s="62">
        <f>IF(C3353&gt;A_Stammdaten!$B$12,0,SUM(G3353,H3353,J3353,K3353,M3353,N3353)-SUM(I3353,L3353,O3353,P3353))</f>
        <v>0</v>
      </c>
      <c r="R3353" s="17"/>
      <c r="S3353" s="17"/>
      <c r="T3353" s="17"/>
      <c r="U3353" s="62">
        <f t="shared" si="656"/>
        <v>0</v>
      </c>
      <c r="V3353" s="63">
        <f>IF(ISBLANK($B3353),0,VLOOKUP($B3353,Listen!$A$2:$C$45,2,FALSE))</f>
        <v>0</v>
      </c>
      <c r="W3353" s="63">
        <f>IF(ISBLANK($B3353),0,VLOOKUP($B3353,Listen!$A$2:$C$45,3,FALSE))</f>
        <v>0</v>
      </c>
      <c r="X3353" s="49">
        <f t="shared" si="655"/>
        <v>0</v>
      </c>
      <c r="Y3353" s="49">
        <f t="shared" si="654"/>
        <v>0</v>
      </c>
      <c r="Z3353" s="49">
        <f t="shared" si="654"/>
        <v>0</v>
      </c>
      <c r="AA3353" s="49">
        <f t="shared" si="654"/>
        <v>0</v>
      </c>
      <c r="AB3353" s="49">
        <f t="shared" si="654"/>
        <v>0</v>
      </c>
      <c r="AC3353" s="49">
        <f t="shared" si="654"/>
        <v>0</v>
      </c>
      <c r="AD3353" s="49">
        <f t="shared" si="654"/>
        <v>0</v>
      </c>
      <c r="AE3353" s="51">
        <f t="shared" si="665"/>
        <v>0</v>
      </c>
      <c r="AF3353" s="51">
        <f>IF(C3353=A_Stammdaten!$B$12,D_SAV!$U3353-D_SAV!$AG3353,HLOOKUP(A_Stammdaten!$B$12-1,$AH$4:$AN$4004,ROW(C3353)-3,FALSE)-$AG3353)</f>
        <v>0</v>
      </c>
      <c r="AG3353" s="51">
        <f>HLOOKUP(A_Stammdaten!$B$12,$AH$4:$AN$4004,ROW(C3353)-3,FALSE)</f>
        <v>0</v>
      </c>
      <c r="AH3353" s="51">
        <f t="shared" si="657"/>
        <v>0</v>
      </c>
      <c r="AI3353" s="51">
        <f t="shared" si="658"/>
        <v>0</v>
      </c>
      <c r="AJ3353" s="51">
        <f t="shared" si="659"/>
        <v>0</v>
      </c>
      <c r="AK3353" s="51">
        <f t="shared" si="660"/>
        <v>0</v>
      </c>
      <c r="AL3353" s="51">
        <f t="shared" si="661"/>
        <v>0</v>
      </c>
      <c r="AM3353" s="51">
        <f t="shared" si="662"/>
        <v>0</v>
      </c>
      <c r="AN3353" s="51">
        <f t="shared" si="663"/>
        <v>0</v>
      </c>
    </row>
    <row r="3354" spans="1:40" x14ac:dyDescent="0.25">
      <c r="A3354" s="17"/>
      <c r="B3354" s="17"/>
      <c r="C3354" s="35"/>
      <c r="D3354" s="17"/>
      <c r="E3354" s="17"/>
      <c r="F3354" s="17"/>
      <c r="G3354" s="62">
        <f t="shared" si="664"/>
        <v>0</v>
      </c>
      <c r="H3354" s="17"/>
      <c r="I3354" s="17"/>
      <c r="J3354" s="17"/>
      <c r="K3354" s="17"/>
      <c r="L3354" s="17"/>
      <c r="M3354" s="17"/>
      <c r="N3354" s="17"/>
      <c r="O3354" s="17"/>
      <c r="P3354" s="115"/>
      <c r="Q3354" s="62">
        <f>IF(C3354&gt;A_Stammdaten!$B$12,0,SUM(G3354,H3354,J3354,K3354,M3354,N3354)-SUM(I3354,L3354,O3354,P3354))</f>
        <v>0</v>
      </c>
      <c r="R3354" s="17"/>
      <c r="S3354" s="17"/>
      <c r="T3354" s="17"/>
      <c r="U3354" s="62">
        <f t="shared" si="656"/>
        <v>0</v>
      </c>
      <c r="V3354" s="63">
        <f>IF(ISBLANK($B3354),0,VLOOKUP($B3354,Listen!$A$2:$C$45,2,FALSE))</f>
        <v>0</v>
      </c>
      <c r="W3354" s="63">
        <f>IF(ISBLANK($B3354),0,VLOOKUP($B3354,Listen!$A$2:$C$45,3,FALSE))</f>
        <v>0</v>
      </c>
      <c r="X3354" s="49">
        <f t="shared" si="655"/>
        <v>0</v>
      </c>
      <c r="Y3354" s="49">
        <f t="shared" si="654"/>
        <v>0</v>
      </c>
      <c r="Z3354" s="49">
        <f t="shared" si="654"/>
        <v>0</v>
      </c>
      <c r="AA3354" s="49">
        <f t="shared" si="654"/>
        <v>0</v>
      </c>
      <c r="AB3354" s="49">
        <f t="shared" si="654"/>
        <v>0</v>
      </c>
      <c r="AC3354" s="49">
        <f t="shared" si="654"/>
        <v>0</v>
      </c>
      <c r="AD3354" s="49">
        <f t="shared" si="654"/>
        <v>0</v>
      </c>
      <c r="AE3354" s="51">
        <f t="shared" si="665"/>
        <v>0</v>
      </c>
      <c r="AF3354" s="51">
        <f>IF(C3354=A_Stammdaten!$B$12,D_SAV!$U3354-D_SAV!$AG3354,HLOOKUP(A_Stammdaten!$B$12-1,$AH$4:$AN$4004,ROW(C3354)-3,FALSE)-$AG3354)</f>
        <v>0</v>
      </c>
      <c r="AG3354" s="51">
        <f>HLOOKUP(A_Stammdaten!$B$12,$AH$4:$AN$4004,ROW(C3354)-3,FALSE)</f>
        <v>0</v>
      </c>
      <c r="AH3354" s="51">
        <f t="shared" si="657"/>
        <v>0</v>
      </c>
      <c r="AI3354" s="51">
        <f t="shared" si="658"/>
        <v>0</v>
      </c>
      <c r="AJ3354" s="51">
        <f t="shared" si="659"/>
        <v>0</v>
      </c>
      <c r="AK3354" s="51">
        <f t="shared" si="660"/>
        <v>0</v>
      </c>
      <c r="AL3354" s="51">
        <f t="shared" si="661"/>
        <v>0</v>
      </c>
      <c r="AM3354" s="51">
        <f t="shared" si="662"/>
        <v>0</v>
      </c>
      <c r="AN3354" s="51">
        <f t="shared" si="663"/>
        <v>0</v>
      </c>
    </row>
    <row r="3355" spans="1:40" x14ac:dyDescent="0.25">
      <c r="A3355" s="17"/>
      <c r="B3355" s="17"/>
      <c r="C3355" s="35"/>
      <c r="D3355" s="17"/>
      <c r="E3355" s="17"/>
      <c r="F3355" s="17"/>
      <c r="G3355" s="62">
        <f t="shared" si="664"/>
        <v>0</v>
      </c>
      <c r="H3355" s="17"/>
      <c r="I3355" s="17"/>
      <c r="J3355" s="17"/>
      <c r="K3355" s="17"/>
      <c r="L3355" s="17"/>
      <c r="M3355" s="17"/>
      <c r="N3355" s="17"/>
      <c r="O3355" s="17"/>
      <c r="P3355" s="115"/>
      <c r="Q3355" s="62">
        <f>IF(C3355&gt;A_Stammdaten!$B$12,0,SUM(G3355,H3355,J3355,K3355,M3355,N3355)-SUM(I3355,L3355,O3355,P3355))</f>
        <v>0</v>
      </c>
      <c r="R3355" s="17"/>
      <c r="S3355" s="17"/>
      <c r="T3355" s="17"/>
      <c r="U3355" s="62">
        <f t="shared" si="656"/>
        <v>0</v>
      </c>
      <c r="V3355" s="63">
        <f>IF(ISBLANK($B3355),0,VLOOKUP($B3355,Listen!$A$2:$C$45,2,FALSE))</f>
        <v>0</v>
      </c>
      <c r="W3355" s="63">
        <f>IF(ISBLANK($B3355),0,VLOOKUP($B3355,Listen!$A$2:$C$45,3,FALSE))</f>
        <v>0</v>
      </c>
      <c r="X3355" s="49">
        <f t="shared" si="655"/>
        <v>0</v>
      </c>
      <c r="Y3355" s="49">
        <f t="shared" si="654"/>
        <v>0</v>
      </c>
      <c r="Z3355" s="49">
        <f t="shared" si="654"/>
        <v>0</v>
      </c>
      <c r="AA3355" s="49">
        <f t="shared" si="654"/>
        <v>0</v>
      </c>
      <c r="AB3355" s="49">
        <f t="shared" si="654"/>
        <v>0</v>
      </c>
      <c r="AC3355" s="49">
        <f t="shared" si="654"/>
        <v>0</v>
      </c>
      <c r="AD3355" s="49">
        <f t="shared" si="654"/>
        <v>0</v>
      </c>
      <c r="AE3355" s="51">
        <f t="shared" si="665"/>
        <v>0</v>
      </c>
      <c r="AF3355" s="51">
        <f>IF(C3355=A_Stammdaten!$B$12,D_SAV!$U3355-D_SAV!$AG3355,HLOOKUP(A_Stammdaten!$B$12-1,$AH$4:$AN$4004,ROW(C3355)-3,FALSE)-$AG3355)</f>
        <v>0</v>
      </c>
      <c r="AG3355" s="51">
        <f>HLOOKUP(A_Stammdaten!$B$12,$AH$4:$AN$4004,ROW(C3355)-3,FALSE)</f>
        <v>0</v>
      </c>
      <c r="AH3355" s="51">
        <f t="shared" si="657"/>
        <v>0</v>
      </c>
      <c r="AI3355" s="51">
        <f t="shared" si="658"/>
        <v>0</v>
      </c>
      <c r="AJ3355" s="51">
        <f t="shared" si="659"/>
        <v>0</v>
      </c>
      <c r="AK3355" s="51">
        <f t="shared" si="660"/>
        <v>0</v>
      </c>
      <c r="AL3355" s="51">
        <f t="shared" si="661"/>
        <v>0</v>
      </c>
      <c r="AM3355" s="51">
        <f t="shared" si="662"/>
        <v>0</v>
      </c>
      <c r="AN3355" s="51">
        <f t="shared" si="663"/>
        <v>0</v>
      </c>
    </row>
    <row r="3356" spans="1:40" x14ac:dyDescent="0.25">
      <c r="A3356" s="17"/>
      <c r="B3356" s="17"/>
      <c r="C3356" s="35"/>
      <c r="D3356" s="17"/>
      <c r="E3356" s="17"/>
      <c r="F3356" s="17"/>
      <c r="G3356" s="62">
        <f t="shared" si="664"/>
        <v>0</v>
      </c>
      <c r="H3356" s="17"/>
      <c r="I3356" s="17"/>
      <c r="J3356" s="17"/>
      <c r="K3356" s="17"/>
      <c r="L3356" s="17"/>
      <c r="M3356" s="17"/>
      <c r="N3356" s="17"/>
      <c r="O3356" s="17"/>
      <c r="P3356" s="115"/>
      <c r="Q3356" s="62">
        <f>IF(C3356&gt;A_Stammdaten!$B$12,0,SUM(G3356,H3356,J3356,K3356,M3356,N3356)-SUM(I3356,L3356,O3356,P3356))</f>
        <v>0</v>
      </c>
      <c r="R3356" s="17"/>
      <c r="S3356" s="17"/>
      <c r="T3356" s="17"/>
      <c r="U3356" s="62">
        <f t="shared" si="656"/>
        <v>0</v>
      </c>
      <c r="V3356" s="63">
        <f>IF(ISBLANK($B3356),0,VLOOKUP($B3356,Listen!$A$2:$C$45,2,FALSE))</f>
        <v>0</v>
      </c>
      <c r="W3356" s="63">
        <f>IF(ISBLANK($B3356),0,VLOOKUP($B3356,Listen!$A$2:$C$45,3,FALSE))</f>
        <v>0</v>
      </c>
      <c r="X3356" s="49">
        <f t="shared" si="655"/>
        <v>0</v>
      </c>
      <c r="Y3356" s="49">
        <f t="shared" si="654"/>
        <v>0</v>
      </c>
      <c r="Z3356" s="49">
        <f t="shared" si="654"/>
        <v>0</v>
      </c>
      <c r="AA3356" s="49">
        <f t="shared" si="654"/>
        <v>0</v>
      </c>
      <c r="AB3356" s="49">
        <f t="shared" si="654"/>
        <v>0</v>
      </c>
      <c r="AC3356" s="49">
        <f t="shared" si="654"/>
        <v>0</v>
      </c>
      <c r="AD3356" s="49">
        <f t="shared" si="654"/>
        <v>0</v>
      </c>
      <c r="AE3356" s="51">
        <f t="shared" si="665"/>
        <v>0</v>
      </c>
      <c r="AF3356" s="51">
        <f>IF(C3356=A_Stammdaten!$B$12,D_SAV!$U3356-D_SAV!$AG3356,HLOOKUP(A_Stammdaten!$B$12-1,$AH$4:$AN$4004,ROW(C3356)-3,FALSE)-$AG3356)</f>
        <v>0</v>
      </c>
      <c r="AG3356" s="51">
        <f>HLOOKUP(A_Stammdaten!$B$12,$AH$4:$AN$4004,ROW(C3356)-3,FALSE)</f>
        <v>0</v>
      </c>
      <c r="AH3356" s="51">
        <f t="shared" si="657"/>
        <v>0</v>
      </c>
      <c r="AI3356" s="51">
        <f t="shared" si="658"/>
        <v>0</v>
      </c>
      <c r="AJ3356" s="51">
        <f t="shared" si="659"/>
        <v>0</v>
      </c>
      <c r="AK3356" s="51">
        <f t="shared" si="660"/>
        <v>0</v>
      </c>
      <c r="AL3356" s="51">
        <f t="shared" si="661"/>
        <v>0</v>
      </c>
      <c r="AM3356" s="51">
        <f t="shared" si="662"/>
        <v>0</v>
      </c>
      <c r="AN3356" s="51">
        <f t="shared" si="663"/>
        <v>0</v>
      </c>
    </row>
    <row r="3357" spans="1:40" x14ac:dyDescent="0.25">
      <c r="A3357" s="17"/>
      <c r="B3357" s="17"/>
      <c r="C3357" s="35"/>
      <c r="D3357" s="17"/>
      <c r="E3357" s="17"/>
      <c r="F3357" s="17"/>
      <c r="G3357" s="62">
        <f t="shared" si="664"/>
        <v>0</v>
      </c>
      <c r="H3357" s="17"/>
      <c r="I3357" s="17"/>
      <c r="J3357" s="17"/>
      <c r="K3357" s="17"/>
      <c r="L3357" s="17"/>
      <c r="M3357" s="17"/>
      <c r="N3357" s="17"/>
      <c r="O3357" s="17"/>
      <c r="P3357" s="115"/>
      <c r="Q3357" s="62">
        <f>IF(C3357&gt;A_Stammdaten!$B$12,0,SUM(G3357,H3357,J3357,K3357,M3357,N3357)-SUM(I3357,L3357,O3357,P3357))</f>
        <v>0</v>
      </c>
      <c r="R3357" s="17"/>
      <c r="S3357" s="17"/>
      <c r="T3357" s="17"/>
      <c r="U3357" s="62">
        <f t="shared" si="656"/>
        <v>0</v>
      </c>
      <c r="V3357" s="63">
        <f>IF(ISBLANK($B3357),0,VLOOKUP($B3357,Listen!$A$2:$C$45,2,FALSE))</f>
        <v>0</v>
      </c>
      <c r="W3357" s="63">
        <f>IF(ISBLANK($B3357),0,VLOOKUP($B3357,Listen!$A$2:$C$45,3,FALSE))</f>
        <v>0</v>
      </c>
      <c r="X3357" s="49">
        <f t="shared" si="655"/>
        <v>0</v>
      </c>
      <c r="Y3357" s="49">
        <f t="shared" si="654"/>
        <v>0</v>
      </c>
      <c r="Z3357" s="49">
        <f t="shared" si="654"/>
        <v>0</v>
      </c>
      <c r="AA3357" s="49">
        <f t="shared" si="654"/>
        <v>0</v>
      </c>
      <c r="AB3357" s="49">
        <f t="shared" si="654"/>
        <v>0</v>
      </c>
      <c r="AC3357" s="49">
        <f t="shared" si="654"/>
        <v>0</v>
      </c>
      <c r="AD3357" s="49">
        <f t="shared" si="654"/>
        <v>0</v>
      </c>
      <c r="AE3357" s="51">
        <f t="shared" si="665"/>
        <v>0</v>
      </c>
      <c r="AF3357" s="51">
        <f>IF(C3357=A_Stammdaten!$B$12,D_SAV!$U3357-D_SAV!$AG3357,HLOOKUP(A_Stammdaten!$B$12-1,$AH$4:$AN$4004,ROW(C3357)-3,FALSE)-$AG3357)</f>
        <v>0</v>
      </c>
      <c r="AG3357" s="51">
        <f>HLOOKUP(A_Stammdaten!$B$12,$AH$4:$AN$4004,ROW(C3357)-3,FALSE)</f>
        <v>0</v>
      </c>
      <c r="AH3357" s="51">
        <f t="shared" si="657"/>
        <v>0</v>
      </c>
      <c r="AI3357" s="51">
        <f t="shared" si="658"/>
        <v>0</v>
      </c>
      <c r="AJ3357" s="51">
        <f t="shared" si="659"/>
        <v>0</v>
      </c>
      <c r="AK3357" s="51">
        <f t="shared" si="660"/>
        <v>0</v>
      </c>
      <c r="AL3357" s="51">
        <f t="shared" si="661"/>
        <v>0</v>
      </c>
      <c r="AM3357" s="51">
        <f t="shared" si="662"/>
        <v>0</v>
      </c>
      <c r="AN3357" s="51">
        <f t="shared" si="663"/>
        <v>0</v>
      </c>
    </row>
    <row r="3358" spans="1:40" x14ac:dyDescent="0.25">
      <c r="A3358" s="17"/>
      <c r="B3358" s="17"/>
      <c r="C3358" s="35"/>
      <c r="D3358" s="17"/>
      <c r="E3358" s="17"/>
      <c r="F3358" s="17"/>
      <c r="G3358" s="62">
        <f t="shared" si="664"/>
        <v>0</v>
      </c>
      <c r="H3358" s="17"/>
      <c r="I3358" s="17"/>
      <c r="J3358" s="17"/>
      <c r="K3358" s="17"/>
      <c r="L3358" s="17"/>
      <c r="M3358" s="17"/>
      <c r="N3358" s="17"/>
      <c r="O3358" s="17"/>
      <c r="P3358" s="115"/>
      <c r="Q3358" s="62">
        <f>IF(C3358&gt;A_Stammdaten!$B$12,0,SUM(G3358,H3358,J3358,K3358,M3358,N3358)-SUM(I3358,L3358,O3358,P3358))</f>
        <v>0</v>
      </c>
      <c r="R3358" s="17"/>
      <c r="S3358" s="17"/>
      <c r="T3358" s="17"/>
      <c r="U3358" s="62">
        <f t="shared" si="656"/>
        <v>0</v>
      </c>
      <c r="V3358" s="63">
        <f>IF(ISBLANK($B3358),0,VLOOKUP($B3358,Listen!$A$2:$C$45,2,FALSE))</f>
        <v>0</v>
      </c>
      <c r="W3358" s="63">
        <f>IF(ISBLANK($B3358),0,VLOOKUP($B3358,Listen!$A$2:$C$45,3,FALSE))</f>
        <v>0</v>
      </c>
      <c r="X3358" s="49">
        <f t="shared" si="655"/>
        <v>0</v>
      </c>
      <c r="Y3358" s="49">
        <f t="shared" si="654"/>
        <v>0</v>
      </c>
      <c r="Z3358" s="49">
        <f t="shared" si="654"/>
        <v>0</v>
      </c>
      <c r="AA3358" s="49">
        <f t="shared" si="654"/>
        <v>0</v>
      </c>
      <c r="AB3358" s="49">
        <f t="shared" si="654"/>
        <v>0</v>
      </c>
      <c r="AC3358" s="49">
        <f t="shared" si="654"/>
        <v>0</v>
      </c>
      <c r="AD3358" s="49">
        <f t="shared" si="654"/>
        <v>0</v>
      </c>
      <c r="AE3358" s="51">
        <f t="shared" si="665"/>
        <v>0</v>
      </c>
      <c r="AF3358" s="51">
        <f>IF(C3358=A_Stammdaten!$B$12,D_SAV!$U3358-D_SAV!$AG3358,HLOOKUP(A_Stammdaten!$B$12-1,$AH$4:$AN$4004,ROW(C3358)-3,FALSE)-$AG3358)</f>
        <v>0</v>
      </c>
      <c r="AG3358" s="51">
        <f>HLOOKUP(A_Stammdaten!$B$12,$AH$4:$AN$4004,ROW(C3358)-3,FALSE)</f>
        <v>0</v>
      </c>
      <c r="AH3358" s="51">
        <f t="shared" si="657"/>
        <v>0</v>
      </c>
      <c r="AI3358" s="51">
        <f t="shared" si="658"/>
        <v>0</v>
      </c>
      <c r="AJ3358" s="51">
        <f t="shared" si="659"/>
        <v>0</v>
      </c>
      <c r="AK3358" s="51">
        <f t="shared" si="660"/>
        <v>0</v>
      </c>
      <c r="AL3358" s="51">
        <f t="shared" si="661"/>
        <v>0</v>
      </c>
      <c r="AM3358" s="51">
        <f t="shared" si="662"/>
        <v>0</v>
      </c>
      <c r="AN3358" s="51">
        <f t="shared" si="663"/>
        <v>0</v>
      </c>
    </row>
    <row r="3359" spans="1:40" x14ac:dyDescent="0.25">
      <c r="A3359" s="17"/>
      <c r="B3359" s="17"/>
      <c r="C3359" s="35"/>
      <c r="D3359" s="17"/>
      <c r="E3359" s="17"/>
      <c r="F3359" s="17"/>
      <c r="G3359" s="62">
        <f t="shared" si="664"/>
        <v>0</v>
      </c>
      <c r="H3359" s="17"/>
      <c r="I3359" s="17"/>
      <c r="J3359" s="17"/>
      <c r="K3359" s="17"/>
      <c r="L3359" s="17"/>
      <c r="M3359" s="17"/>
      <c r="N3359" s="17"/>
      <c r="O3359" s="17"/>
      <c r="P3359" s="115"/>
      <c r="Q3359" s="62">
        <f>IF(C3359&gt;A_Stammdaten!$B$12,0,SUM(G3359,H3359,J3359,K3359,M3359,N3359)-SUM(I3359,L3359,O3359,P3359))</f>
        <v>0</v>
      </c>
      <c r="R3359" s="17"/>
      <c r="S3359" s="17"/>
      <c r="T3359" s="17"/>
      <c r="U3359" s="62">
        <f t="shared" si="656"/>
        <v>0</v>
      </c>
      <c r="V3359" s="63">
        <f>IF(ISBLANK($B3359),0,VLOOKUP($B3359,Listen!$A$2:$C$45,2,FALSE))</f>
        <v>0</v>
      </c>
      <c r="W3359" s="63">
        <f>IF(ISBLANK($B3359),0,VLOOKUP($B3359,Listen!$A$2:$C$45,3,FALSE))</f>
        <v>0</v>
      </c>
      <c r="X3359" s="49">
        <f t="shared" si="655"/>
        <v>0</v>
      </c>
      <c r="Y3359" s="49">
        <f t="shared" si="654"/>
        <v>0</v>
      </c>
      <c r="Z3359" s="49">
        <f t="shared" si="654"/>
        <v>0</v>
      </c>
      <c r="AA3359" s="49">
        <f t="shared" si="654"/>
        <v>0</v>
      </c>
      <c r="AB3359" s="49">
        <f t="shared" si="654"/>
        <v>0</v>
      </c>
      <c r="AC3359" s="49">
        <f t="shared" si="654"/>
        <v>0</v>
      </c>
      <c r="AD3359" s="49">
        <f t="shared" si="654"/>
        <v>0</v>
      </c>
      <c r="AE3359" s="51">
        <f t="shared" si="665"/>
        <v>0</v>
      </c>
      <c r="AF3359" s="51">
        <f>IF(C3359=A_Stammdaten!$B$12,D_SAV!$U3359-D_SAV!$AG3359,HLOOKUP(A_Stammdaten!$B$12-1,$AH$4:$AN$4004,ROW(C3359)-3,FALSE)-$AG3359)</f>
        <v>0</v>
      </c>
      <c r="AG3359" s="51">
        <f>HLOOKUP(A_Stammdaten!$B$12,$AH$4:$AN$4004,ROW(C3359)-3,FALSE)</f>
        <v>0</v>
      </c>
      <c r="AH3359" s="51">
        <f t="shared" si="657"/>
        <v>0</v>
      </c>
      <c r="AI3359" s="51">
        <f t="shared" si="658"/>
        <v>0</v>
      </c>
      <c r="AJ3359" s="51">
        <f t="shared" si="659"/>
        <v>0</v>
      </c>
      <c r="AK3359" s="51">
        <f t="shared" si="660"/>
        <v>0</v>
      </c>
      <c r="AL3359" s="51">
        <f t="shared" si="661"/>
        <v>0</v>
      </c>
      <c r="AM3359" s="51">
        <f t="shared" si="662"/>
        <v>0</v>
      </c>
      <c r="AN3359" s="51">
        <f t="shared" si="663"/>
        <v>0</v>
      </c>
    </row>
    <row r="3360" spans="1:40" x14ac:dyDescent="0.25">
      <c r="A3360" s="17"/>
      <c r="B3360" s="17"/>
      <c r="C3360" s="35"/>
      <c r="D3360" s="17"/>
      <c r="E3360" s="17"/>
      <c r="F3360" s="17"/>
      <c r="G3360" s="62">
        <f t="shared" si="664"/>
        <v>0</v>
      </c>
      <c r="H3360" s="17"/>
      <c r="I3360" s="17"/>
      <c r="J3360" s="17"/>
      <c r="K3360" s="17"/>
      <c r="L3360" s="17"/>
      <c r="M3360" s="17"/>
      <c r="N3360" s="17"/>
      <c r="O3360" s="17"/>
      <c r="P3360" s="115"/>
      <c r="Q3360" s="62">
        <f>IF(C3360&gt;A_Stammdaten!$B$12,0,SUM(G3360,H3360,J3360,K3360,M3360,N3360)-SUM(I3360,L3360,O3360,P3360))</f>
        <v>0</v>
      </c>
      <c r="R3360" s="17"/>
      <c r="S3360" s="17"/>
      <c r="T3360" s="17"/>
      <c r="U3360" s="62">
        <f t="shared" si="656"/>
        <v>0</v>
      </c>
      <c r="V3360" s="63">
        <f>IF(ISBLANK($B3360),0,VLOOKUP($B3360,Listen!$A$2:$C$45,2,FALSE))</f>
        <v>0</v>
      </c>
      <c r="W3360" s="63">
        <f>IF(ISBLANK($B3360),0,VLOOKUP($B3360,Listen!$A$2:$C$45,3,FALSE))</f>
        <v>0</v>
      </c>
      <c r="X3360" s="49">
        <f t="shared" si="655"/>
        <v>0</v>
      </c>
      <c r="Y3360" s="49">
        <f t="shared" si="654"/>
        <v>0</v>
      </c>
      <c r="Z3360" s="49">
        <f t="shared" si="654"/>
        <v>0</v>
      </c>
      <c r="AA3360" s="49">
        <f t="shared" si="654"/>
        <v>0</v>
      </c>
      <c r="AB3360" s="49">
        <f t="shared" si="654"/>
        <v>0</v>
      </c>
      <c r="AC3360" s="49">
        <f t="shared" si="654"/>
        <v>0</v>
      </c>
      <c r="AD3360" s="49">
        <f t="shared" ref="Y3360:AD3403" si="666">$V3360</f>
        <v>0</v>
      </c>
      <c r="AE3360" s="51">
        <f t="shared" si="665"/>
        <v>0</v>
      </c>
      <c r="AF3360" s="51">
        <f>IF(C3360=A_Stammdaten!$B$12,D_SAV!$U3360-D_SAV!$AG3360,HLOOKUP(A_Stammdaten!$B$12-1,$AH$4:$AN$4004,ROW(C3360)-3,FALSE)-$AG3360)</f>
        <v>0</v>
      </c>
      <c r="AG3360" s="51">
        <f>HLOOKUP(A_Stammdaten!$B$12,$AH$4:$AN$4004,ROW(C3360)-3,FALSE)</f>
        <v>0</v>
      </c>
      <c r="AH3360" s="51">
        <f t="shared" si="657"/>
        <v>0</v>
      </c>
      <c r="AI3360" s="51">
        <f t="shared" si="658"/>
        <v>0</v>
      </c>
      <c r="AJ3360" s="51">
        <f t="shared" si="659"/>
        <v>0</v>
      </c>
      <c r="AK3360" s="51">
        <f t="shared" si="660"/>
        <v>0</v>
      </c>
      <c r="AL3360" s="51">
        <f t="shared" si="661"/>
        <v>0</v>
      </c>
      <c r="AM3360" s="51">
        <f t="shared" si="662"/>
        <v>0</v>
      </c>
      <c r="AN3360" s="51">
        <f t="shared" si="663"/>
        <v>0</v>
      </c>
    </row>
    <row r="3361" spans="1:40" x14ac:dyDescent="0.25">
      <c r="A3361" s="17"/>
      <c r="B3361" s="17"/>
      <c r="C3361" s="35"/>
      <c r="D3361" s="17"/>
      <c r="E3361" s="17"/>
      <c r="F3361" s="17"/>
      <c r="G3361" s="62">
        <f t="shared" si="664"/>
        <v>0</v>
      </c>
      <c r="H3361" s="17"/>
      <c r="I3361" s="17"/>
      <c r="J3361" s="17"/>
      <c r="K3361" s="17"/>
      <c r="L3361" s="17"/>
      <c r="M3361" s="17"/>
      <c r="N3361" s="17"/>
      <c r="O3361" s="17"/>
      <c r="P3361" s="115"/>
      <c r="Q3361" s="62">
        <f>IF(C3361&gt;A_Stammdaten!$B$12,0,SUM(G3361,H3361,J3361,K3361,M3361,N3361)-SUM(I3361,L3361,O3361,P3361))</f>
        <v>0</v>
      </c>
      <c r="R3361" s="17"/>
      <c r="S3361" s="17"/>
      <c r="T3361" s="17"/>
      <c r="U3361" s="62">
        <f t="shared" si="656"/>
        <v>0</v>
      </c>
      <c r="V3361" s="63">
        <f>IF(ISBLANK($B3361),0,VLOOKUP($B3361,Listen!$A$2:$C$45,2,FALSE))</f>
        <v>0</v>
      </c>
      <c r="W3361" s="63">
        <f>IF(ISBLANK($B3361),0,VLOOKUP($B3361,Listen!$A$2:$C$45,3,FALSE))</f>
        <v>0</v>
      </c>
      <c r="X3361" s="49">
        <f t="shared" si="655"/>
        <v>0</v>
      </c>
      <c r="Y3361" s="49">
        <f t="shared" si="666"/>
        <v>0</v>
      </c>
      <c r="Z3361" s="49">
        <f t="shared" si="666"/>
        <v>0</v>
      </c>
      <c r="AA3361" s="49">
        <f t="shared" si="666"/>
        <v>0</v>
      </c>
      <c r="AB3361" s="49">
        <f t="shared" si="666"/>
        <v>0</v>
      </c>
      <c r="AC3361" s="49">
        <f t="shared" si="666"/>
        <v>0</v>
      </c>
      <c r="AD3361" s="49">
        <f t="shared" si="666"/>
        <v>0</v>
      </c>
      <c r="AE3361" s="51">
        <f t="shared" si="665"/>
        <v>0</v>
      </c>
      <c r="AF3361" s="51">
        <f>IF(C3361=A_Stammdaten!$B$12,D_SAV!$U3361-D_SAV!$AG3361,HLOOKUP(A_Stammdaten!$B$12-1,$AH$4:$AN$4004,ROW(C3361)-3,FALSE)-$AG3361)</f>
        <v>0</v>
      </c>
      <c r="AG3361" s="51">
        <f>HLOOKUP(A_Stammdaten!$B$12,$AH$4:$AN$4004,ROW(C3361)-3,FALSE)</f>
        <v>0</v>
      </c>
      <c r="AH3361" s="51">
        <f t="shared" si="657"/>
        <v>0</v>
      </c>
      <c r="AI3361" s="51">
        <f t="shared" si="658"/>
        <v>0</v>
      </c>
      <c r="AJ3361" s="51">
        <f t="shared" si="659"/>
        <v>0</v>
      </c>
      <c r="AK3361" s="51">
        <f t="shared" si="660"/>
        <v>0</v>
      </c>
      <c r="AL3361" s="51">
        <f t="shared" si="661"/>
        <v>0</v>
      </c>
      <c r="AM3361" s="51">
        <f t="shared" si="662"/>
        <v>0</v>
      </c>
      <c r="AN3361" s="51">
        <f t="shared" si="663"/>
        <v>0</v>
      </c>
    </row>
    <row r="3362" spans="1:40" x14ac:dyDescent="0.25">
      <c r="A3362" s="17"/>
      <c r="B3362" s="17"/>
      <c r="C3362" s="35"/>
      <c r="D3362" s="17"/>
      <c r="E3362" s="17"/>
      <c r="F3362" s="17"/>
      <c r="G3362" s="62">
        <f t="shared" si="664"/>
        <v>0</v>
      </c>
      <c r="H3362" s="17"/>
      <c r="I3362" s="17"/>
      <c r="J3362" s="17"/>
      <c r="K3362" s="17"/>
      <c r="L3362" s="17"/>
      <c r="M3362" s="17"/>
      <c r="N3362" s="17"/>
      <c r="O3362" s="17"/>
      <c r="P3362" s="115"/>
      <c r="Q3362" s="62">
        <f>IF(C3362&gt;A_Stammdaten!$B$12,0,SUM(G3362,H3362,J3362,K3362,M3362,N3362)-SUM(I3362,L3362,O3362,P3362))</f>
        <v>0</v>
      </c>
      <c r="R3362" s="17"/>
      <c r="S3362" s="17"/>
      <c r="T3362" s="17"/>
      <c r="U3362" s="62">
        <f t="shared" si="656"/>
        <v>0</v>
      </c>
      <c r="V3362" s="63">
        <f>IF(ISBLANK($B3362),0,VLOOKUP($B3362,Listen!$A$2:$C$45,2,FALSE))</f>
        <v>0</v>
      </c>
      <c r="W3362" s="63">
        <f>IF(ISBLANK($B3362),0,VLOOKUP($B3362,Listen!$A$2:$C$45,3,FALSE))</f>
        <v>0</v>
      </c>
      <c r="X3362" s="49">
        <f t="shared" si="655"/>
        <v>0</v>
      </c>
      <c r="Y3362" s="49">
        <f t="shared" si="666"/>
        <v>0</v>
      </c>
      <c r="Z3362" s="49">
        <f t="shared" si="666"/>
        <v>0</v>
      </c>
      <c r="AA3362" s="49">
        <f t="shared" si="666"/>
        <v>0</v>
      </c>
      <c r="AB3362" s="49">
        <f t="shared" si="666"/>
        <v>0</v>
      </c>
      <c r="AC3362" s="49">
        <f t="shared" si="666"/>
        <v>0</v>
      </c>
      <c r="AD3362" s="49">
        <f t="shared" si="666"/>
        <v>0</v>
      </c>
      <c r="AE3362" s="51">
        <f t="shared" si="665"/>
        <v>0</v>
      </c>
      <c r="AF3362" s="51">
        <f>IF(C3362=A_Stammdaten!$B$12,D_SAV!$U3362-D_SAV!$AG3362,HLOOKUP(A_Stammdaten!$B$12-1,$AH$4:$AN$4004,ROW(C3362)-3,FALSE)-$AG3362)</f>
        <v>0</v>
      </c>
      <c r="AG3362" s="51">
        <f>HLOOKUP(A_Stammdaten!$B$12,$AH$4:$AN$4004,ROW(C3362)-3,FALSE)</f>
        <v>0</v>
      </c>
      <c r="AH3362" s="51">
        <f t="shared" si="657"/>
        <v>0</v>
      </c>
      <c r="AI3362" s="51">
        <f t="shared" si="658"/>
        <v>0</v>
      </c>
      <c r="AJ3362" s="51">
        <f t="shared" si="659"/>
        <v>0</v>
      </c>
      <c r="AK3362" s="51">
        <f t="shared" si="660"/>
        <v>0</v>
      </c>
      <c r="AL3362" s="51">
        <f t="shared" si="661"/>
        <v>0</v>
      </c>
      <c r="AM3362" s="51">
        <f t="shared" si="662"/>
        <v>0</v>
      </c>
      <c r="AN3362" s="51">
        <f t="shared" si="663"/>
        <v>0</v>
      </c>
    </row>
    <row r="3363" spans="1:40" x14ac:dyDescent="0.25">
      <c r="A3363" s="17"/>
      <c r="B3363" s="17"/>
      <c r="C3363" s="35"/>
      <c r="D3363" s="17"/>
      <c r="E3363" s="17"/>
      <c r="F3363" s="17"/>
      <c r="G3363" s="62">
        <f t="shared" si="664"/>
        <v>0</v>
      </c>
      <c r="H3363" s="17"/>
      <c r="I3363" s="17"/>
      <c r="J3363" s="17"/>
      <c r="K3363" s="17"/>
      <c r="L3363" s="17"/>
      <c r="M3363" s="17"/>
      <c r="N3363" s="17"/>
      <c r="O3363" s="17"/>
      <c r="P3363" s="115"/>
      <c r="Q3363" s="62">
        <f>IF(C3363&gt;A_Stammdaten!$B$12,0,SUM(G3363,H3363,J3363,K3363,M3363,N3363)-SUM(I3363,L3363,O3363,P3363))</f>
        <v>0</v>
      </c>
      <c r="R3363" s="17"/>
      <c r="S3363" s="17"/>
      <c r="T3363" s="17"/>
      <c r="U3363" s="62">
        <f t="shared" si="656"/>
        <v>0</v>
      </c>
      <c r="V3363" s="63">
        <f>IF(ISBLANK($B3363),0,VLOOKUP($B3363,Listen!$A$2:$C$45,2,FALSE))</f>
        <v>0</v>
      </c>
      <c r="W3363" s="63">
        <f>IF(ISBLANK($B3363),0,VLOOKUP($B3363,Listen!$A$2:$C$45,3,FALSE))</f>
        <v>0</v>
      </c>
      <c r="X3363" s="49">
        <f t="shared" si="655"/>
        <v>0</v>
      </c>
      <c r="Y3363" s="49">
        <f t="shared" si="666"/>
        <v>0</v>
      </c>
      <c r="Z3363" s="49">
        <f t="shared" si="666"/>
        <v>0</v>
      </c>
      <c r="AA3363" s="49">
        <f t="shared" si="666"/>
        <v>0</v>
      </c>
      <c r="AB3363" s="49">
        <f t="shared" si="666"/>
        <v>0</v>
      </c>
      <c r="AC3363" s="49">
        <f t="shared" si="666"/>
        <v>0</v>
      </c>
      <c r="AD3363" s="49">
        <f t="shared" si="666"/>
        <v>0</v>
      </c>
      <c r="AE3363" s="51">
        <f t="shared" si="665"/>
        <v>0</v>
      </c>
      <c r="AF3363" s="51">
        <f>IF(C3363=A_Stammdaten!$B$12,D_SAV!$U3363-D_SAV!$AG3363,HLOOKUP(A_Stammdaten!$B$12-1,$AH$4:$AN$4004,ROW(C3363)-3,FALSE)-$AG3363)</f>
        <v>0</v>
      </c>
      <c r="AG3363" s="51">
        <f>HLOOKUP(A_Stammdaten!$B$12,$AH$4:$AN$4004,ROW(C3363)-3,FALSE)</f>
        <v>0</v>
      </c>
      <c r="AH3363" s="51">
        <f t="shared" si="657"/>
        <v>0</v>
      </c>
      <c r="AI3363" s="51">
        <f t="shared" si="658"/>
        <v>0</v>
      </c>
      <c r="AJ3363" s="51">
        <f t="shared" si="659"/>
        <v>0</v>
      </c>
      <c r="AK3363" s="51">
        <f t="shared" si="660"/>
        <v>0</v>
      </c>
      <c r="AL3363" s="51">
        <f t="shared" si="661"/>
        <v>0</v>
      </c>
      <c r="AM3363" s="51">
        <f t="shared" si="662"/>
        <v>0</v>
      </c>
      <c r="AN3363" s="51">
        <f t="shared" si="663"/>
        <v>0</v>
      </c>
    </row>
    <row r="3364" spans="1:40" x14ac:dyDescent="0.25">
      <c r="A3364" s="17"/>
      <c r="B3364" s="17"/>
      <c r="C3364" s="35"/>
      <c r="D3364" s="17"/>
      <c r="E3364" s="17"/>
      <c r="F3364" s="17"/>
      <c r="G3364" s="62">
        <f t="shared" si="664"/>
        <v>0</v>
      </c>
      <c r="H3364" s="17"/>
      <c r="I3364" s="17"/>
      <c r="J3364" s="17"/>
      <c r="K3364" s="17"/>
      <c r="L3364" s="17"/>
      <c r="M3364" s="17"/>
      <c r="N3364" s="17"/>
      <c r="O3364" s="17"/>
      <c r="P3364" s="115"/>
      <c r="Q3364" s="62">
        <f>IF(C3364&gt;A_Stammdaten!$B$12,0,SUM(G3364,H3364,J3364,K3364,M3364,N3364)-SUM(I3364,L3364,O3364,P3364))</f>
        <v>0</v>
      </c>
      <c r="R3364" s="17"/>
      <c r="S3364" s="17"/>
      <c r="T3364" s="17"/>
      <c r="U3364" s="62">
        <f t="shared" si="656"/>
        <v>0</v>
      </c>
      <c r="V3364" s="63">
        <f>IF(ISBLANK($B3364),0,VLOOKUP($B3364,Listen!$A$2:$C$45,2,FALSE))</f>
        <v>0</v>
      </c>
      <c r="W3364" s="63">
        <f>IF(ISBLANK($B3364),0,VLOOKUP($B3364,Listen!$A$2:$C$45,3,FALSE))</f>
        <v>0</v>
      </c>
      <c r="X3364" s="49">
        <f t="shared" si="655"/>
        <v>0</v>
      </c>
      <c r="Y3364" s="49">
        <f t="shared" si="666"/>
        <v>0</v>
      </c>
      <c r="Z3364" s="49">
        <f t="shared" si="666"/>
        <v>0</v>
      </c>
      <c r="AA3364" s="49">
        <f t="shared" si="666"/>
        <v>0</v>
      </c>
      <c r="AB3364" s="49">
        <f t="shared" si="666"/>
        <v>0</v>
      </c>
      <c r="AC3364" s="49">
        <f t="shared" si="666"/>
        <v>0</v>
      </c>
      <c r="AD3364" s="49">
        <f t="shared" si="666"/>
        <v>0</v>
      </c>
      <c r="AE3364" s="51">
        <f t="shared" si="665"/>
        <v>0</v>
      </c>
      <c r="AF3364" s="51">
        <f>IF(C3364=A_Stammdaten!$B$12,D_SAV!$U3364-D_SAV!$AG3364,HLOOKUP(A_Stammdaten!$B$12-1,$AH$4:$AN$4004,ROW(C3364)-3,FALSE)-$AG3364)</f>
        <v>0</v>
      </c>
      <c r="AG3364" s="51">
        <f>HLOOKUP(A_Stammdaten!$B$12,$AH$4:$AN$4004,ROW(C3364)-3,FALSE)</f>
        <v>0</v>
      </c>
      <c r="AH3364" s="51">
        <f t="shared" si="657"/>
        <v>0</v>
      </c>
      <c r="AI3364" s="51">
        <f t="shared" si="658"/>
        <v>0</v>
      </c>
      <c r="AJ3364" s="51">
        <f t="shared" si="659"/>
        <v>0</v>
      </c>
      <c r="AK3364" s="51">
        <f t="shared" si="660"/>
        <v>0</v>
      </c>
      <c r="AL3364" s="51">
        <f t="shared" si="661"/>
        <v>0</v>
      </c>
      <c r="AM3364" s="51">
        <f t="shared" si="662"/>
        <v>0</v>
      </c>
      <c r="AN3364" s="51">
        <f t="shared" si="663"/>
        <v>0</v>
      </c>
    </row>
    <row r="3365" spans="1:40" x14ac:dyDescent="0.25">
      <c r="A3365" s="17"/>
      <c r="B3365" s="17"/>
      <c r="C3365" s="35"/>
      <c r="D3365" s="17"/>
      <c r="E3365" s="17"/>
      <c r="F3365" s="17"/>
      <c r="G3365" s="62">
        <f t="shared" si="664"/>
        <v>0</v>
      </c>
      <c r="H3365" s="17"/>
      <c r="I3365" s="17"/>
      <c r="J3365" s="17"/>
      <c r="K3365" s="17"/>
      <c r="L3365" s="17"/>
      <c r="M3365" s="17"/>
      <c r="N3365" s="17"/>
      <c r="O3365" s="17"/>
      <c r="P3365" s="115"/>
      <c r="Q3365" s="62">
        <f>IF(C3365&gt;A_Stammdaten!$B$12,0,SUM(G3365,H3365,J3365,K3365,M3365,N3365)-SUM(I3365,L3365,O3365,P3365))</f>
        <v>0</v>
      </c>
      <c r="R3365" s="17"/>
      <c r="S3365" s="17"/>
      <c r="T3365" s="17"/>
      <c r="U3365" s="62">
        <f t="shared" si="656"/>
        <v>0</v>
      </c>
      <c r="V3365" s="63">
        <f>IF(ISBLANK($B3365),0,VLOOKUP($B3365,Listen!$A$2:$C$45,2,FALSE))</f>
        <v>0</v>
      </c>
      <c r="W3365" s="63">
        <f>IF(ISBLANK($B3365),0,VLOOKUP($B3365,Listen!$A$2:$C$45,3,FALSE))</f>
        <v>0</v>
      </c>
      <c r="X3365" s="49">
        <f t="shared" si="655"/>
        <v>0</v>
      </c>
      <c r="Y3365" s="49">
        <f t="shared" si="666"/>
        <v>0</v>
      </c>
      <c r="Z3365" s="49">
        <f t="shared" si="666"/>
        <v>0</v>
      </c>
      <c r="AA3365" s="49">
        <f t="shared" si="666"/>
        <v>0</v>
      </c>
      <c r="AB3365" s="49">
        <f t="shared" si="666"/>
        <v>0</v>
      </c>
      <c r="AC3365" s="49">
        <f t="shared" si="666"/>
        <v>0</v>
      </c>
      <c r="AD3365" s="49">
        <f t="shared" si="666"/>
        <v>0</v>
      </c>
      <c r="AE3365" s="51">
        <f t="shared" si="665"/>
        <v>0</v>
      </c>
      <c r="AF3365" s="51">
        <f>IF(C3365=A_Stammdaten!$B$12,D_SAV!$U3365-D_SAV!$AG3365,HLOOKUP(A_Stammdaten!$B$12-1,$AH$4:$AN$4004,ROW(C3365)-3,FALSE)-$AG3365)</f>
        <v>0</v>
      </c>
      <c r="AG3365" s="51">
        <f>HLOOKUP(A_Stammdaten!$B$12,$AH$4:$AN$4004,ROW(C3365)-3,FALSE)</f>
        <v>0</v>
      </c>
      <c r="AH3365" s="51">
        <f t="shared" si="657"/>
        <v>0</v>
      </c>
      <c r="AI3365" s="51">
        <f t="shared" si="658"/>
        <v>0</v>
      </c>
      <c r="AJ3365" s="51">
        <f t="shared" si="659"/>
        <v>0</v>
      </c>
      <c r="AK3365" s="51">
        <f t="shared" si="660"/>
        <v>0</v>
      </c>
      <c r="AL3365" s="51">
        <f t="shared" si="661"/>
        <v>0</v>
      </c>
      <c r="AM3365" s="51">
        <f t="shared" si="662"/>
        <v>0</v>
      </c>
      <c r="AN3365" s="51">
        <f t="shared" si="663"/>
        <v>0</v>
      </c>
    </row>
    <row r="3366" spans="1:40" x14ac:dyDescent="0.25">
      <c r="A3366" s="17"/>
      <c r="B3366" s="17"/>
      <c r="C3366" s="35"/>
      <c r="D3366" s="17"/>
      <c r="E3366" s="17"/>
      <c r="F3366" s="17"/>
      <c r="G3366" s="62">
        <f t="shared" si="664"/>
        <v>0</v>
      </c>
      <c r="H3366" s="17"/>
      <c r="I3366" s="17"/>
      <c r="J3366" s="17"/>
      <c r="K3366" s="17"/>
      <c r="L3366" s="17"/>
      <c r="M3366" s="17"/>
      <c r="N3366" s="17"/>
      <c r="O3366" s="17"/>
      <c r="P3366" s="115"/>
      <c r="Q3366" s="62">
        <f>IF(C3366&gt;A_Stammdaten!$B$12,0,SUM(G3366,H3366,J3366,K3366,M3366,N3366)-SUM(I3366,L3366,O3366,P3366))</f>
        <v>0</v>
      </c>
      <c r="R3366" s="17"/>
      <c r="S3366" s="17"/>
      <c r="T3366" s="17"/>
      <c r="U3366" s="62">
        <f t="shared" si="656"/>
        <v>0</v>
      </c>
      <c r="V3366" s="63">
        <f>IF(ISBLANK($B3366),0,VLOOKUP($B3366,Listen!$A$2:$C$45,2,FALSE))</f>
        <v>0</v>
      </c>
      <c r="W3366" s="63">
        <f>IF(ISBLANK($B3366),0,VLOOKUP($B3366,Listen!$A$2:$C$45,3,FALSE))</f>
        <v>0</v>
      </c>
      <c r="X3366" s="49">
        <f t="shared" si="655"/>
        <v>0</v>
      </c>
      <c r="Y3366" s="49">
        <f t="shared" si="666"/>
        <v>0</v>
      </c>
      <c r="Z3366" s="49">
        <f t="shared" si="666"/>
        <v>0</v>
      </c>
      <c r="AA3366" s="49">
        <f t="shared" si="666"/>
        <v>0</v>
      </c>
      <c r="AB3366" s="49">
        <f t="shared" si="666"/>
        <v>0</v>
      </c>
      <c r="AC3366" s="49">
        <f t="shared" si="666"/>
        <v>0</v>
      </c>
      <c r="AD3366" s="49">
        <f t="shared" si="666"/>
        <v>0</v>
      </c>
      <c r="AE3366" s="51">
        <f t="shared" si="665"/>
        <v>0</v>
      </c>
      <c r="AF3366" s="51">
        <f>IF(C3366=A_Stammdaten!$B$12,D_SAV!$U3366-D_SAV!$AG3366,HLOOKUP(A_Stammdaten!$B$12-1,$AH$4:$AN$4004,ROW(C3366)-3,FALSE)-$AG3366)</f>
        <v>0</v>
      </c>
      <c r="AG3366" s="51">
        <f>HLOOKUP(A_Stammdaten!$B$12,$AH$4:$AN$4004,ROW(C3366)-3,FALSE)</f>
        <v>0</v>
      </c>
      <c r="AH3366" s="51">
        <f t="shared" si="657"/>
        <v>0</v>
      </c>
      <c r="AI3366" s="51">
        <f t="shared" si="658"/>
        <v>0</v>
      </c>
      <c r="AJ3366" s="51">
        <f t="shared" si="659"/>
        <v>0</v>
      </c>
      <c r="AK3366" s="51">
        <f t="shared" si="660"/>
        <v>0</v>
      </c>
      <c r="AL3366" s="51">
        <f t="shared" si="661"/>
        <v>0</v>
      </c>
      <c r="AM3366" s="51">
        <f t="shared" si="662"/>
        <v>0</v>
      </c>
      <c r="AN3366" s="51">
        <f t="shared" si="663"/>
        <v>0</v>
      </c>
    </row>
    <row r="3367" spans="1:40" x14ac:dyDescent="0.25">
      <c r="A3367" s="17"/>
      <c r="B3367" s="17"/>
      <c r="C3367" s="35"/>
      <c r="D3367" s="17"/>
      <c r="E3367" s="17"/>
      <c r="F3367" s="17"/>
      <c r="G3367" s="62">
        <f t="shared" si="664"/>
        <v>0</v>
      </c>
      <c r="H3367" s="17"/>
      <c r="I3367" s="17"/>
      <c r="J3367" s="17"/>
      <c r="K3367" s="17"/>
      <c r="L3367" s="17"/>
      <c r="M3367" s="17"/>
      <c r="N3367" s="17"/>
      <c r="O3367" s="17"/>
      <c r="P3367" s="115"/>
      <c r="Q3367" s="62">
        <f>IF(C3367&gt;A_Stammdaten!$B$12,0,SUM(G3367,H3367,J3367,K3367,M3367,N3367)-SUM(I3367,L3367,O3367,P3367))</f>
        <v>0</v>
      </c>
      <c r="R3367" s="17"/>
      <c r="S3367" s="17"/>
      <c r="T3367" s="17"/>
      <c r="U3367" s="62">
        <f t="shared" si="656"/>
        <v>0</v>
      </c>
      <c r="V3367" s="63">
        <f>IF(ISBLANK($B3367),0,VLOOKUP($B3367,Listen!$A$2:$C$45,2,FALSE))</f>
        <v>0</v>
      </c>
      <c r="W3367" s="63">
        <f>IF(ISBLANK($B3367),0,VLOOKUP($B3367,Listen!$A$2:$C$45,3,FALSE))</f>
        <v>0</v>
      </c>
      <c r="X3367" s="49">
        <f t="shared" si="655"/>
        <v>0</v>
      </c>
      <c r="Y3367" s="49">
        <f t="shared" si="666"/>
        <v>0</v>
      </c>
      <c r="Z3367" s="49">
        <f t="shared" si="666"/>
        <v>0</v>
      </c>
      <c r="AA3367" s="49">
        <f t="shared" si="666"/>
        <v>0</v>
      </c>
      <c r="AB3367" s="49">
        <f t="shared" si="666"/>
        <v>0</v>
      </c>
      <c r="AC3367" s="49">
        <f t="shared" si="666"/>
        <v>0</v>
      </c>
      <c r="AD3367" s="49">
        <f t="shared" si="666"/>
        <v>0</v>
      </c>
      <c r="AE3367" s="51">
        <f t="shared" si="665"/>
        <v>0</v>
      </c>
      <c r="AF3367" s="51">
        <f>IF(C3367=A_Stammdaten!$B$12,D_SAV!$U3367-D_SAV!$AG3367,HLOOKUP(A_Stammdaten!$B$12-1,$AH$4:$AN$4004,ROW(C3367)-3,FALSE)-$AG3367)</f>
        <v>0</v>
      </c>
      <c r="AG3367" s="51">
        <f>HLOOKUP(A_Stammdaten!$B$12,$AH$4:$AN$4004,ROW(C3367)-3,FALSE)</f>
        <v>0</v>
      </c>
      <c r="AH3367" s="51">
        <f t="shared" si="657"/>
        <v>0</v>
      </c>
      <c r="AI3367" s="51">
        <f t="shared" si="658"/>
        <v>0</v>
      </c>
      <c r="AJ3367" s="51">
        <f t="shared" si="659"/>
        <v>0</v>
      </c>
      <c r="AK3367" s="51">
        <f t="shared" si="660"/>
        <v>0</v>
      </c>
      <c r="AL3367" s="51">
        <f t="shared" si="661"/>
        <v>0</v>
      </c>
      <c r="AM3367" s="51">
        <f t="shared" si="662"/>
        <v>0</v>
      </c>
      <c r="AN3367" s="51">
        <f t="shared" si="663"/>
        <v>0</v>
      </c>
    </row>
    <row r="3368" spans="1:40" x14ac:dyDescent="0.25">
      <c r="A3368" s="17"/>
      <c r="B3368" s="17"/>
      <c r="C3368" s="35"/>
      <c r="D3368" s="17"/>
      <c r="E3368" s="17"/>
      <c r="F3368" s="17"/>
      <c r="G3368" s="62">
        <f t="shared" si="664"/>
        <v>0</v>
      </c>
      <c r="H3368" s="17"/>
      <c r="I3368" s="17"/>
      <c r="J3368" s="17"/>
      <c r="K3368" s="17"/>
      <c r="L3368" s="17"/>
      <c r="M3368" s="17"/>
      <c r="N3368" s="17"/>
      <c r="O3368" s="17"/>
      <c r="P3368" s="115"/>
      <c r="Q3368" s="62">
        <f>IF(C3368&gt;A_Stammdaten!$B$12,0,SUM(G3368,H3368,J3368,K3368,M3368,N3368)-SUM(I3368,L3368,O3368,P3368))</f>
        <v>0</v>
      </c>
      <c r="R3368" s="17"/>
      <c r="S3368" s="17"/>
      <c r="T3368" s="17"/>
      <c r="U3368" s="62">
        <f t="shared" si="656"/>
        <v>0</v>
      </c>
      <c r="V3368" s="63">
        <f>IF(ISBLANK($B3368),0,VLOOKUP($B3368,Listen!$A$2:$C$45,2,FALSE))</f>
        <v>0</v>
      </c>
      <c r="W3368" s="63">
        <f>IF(ISBLANK($B3368),0,VLOOKUP($B3368,Listen!$A$2:$C$45,3,FALSE))</f>
        <v>0</v>
      </c>
      <c r="X3368" s="49">
        <f t="shared" si="655"/>
        <v>0</v>
      </c>
      <c r="Y3368" s="49">
        <f t="shared" si="666"/>
        <v>0</v>
      </c>
      <c r="Z3368" s="49">
        <f t="shared" si="666"/>
        <v>0</v>
      </c>
      <c r="AA3368" s="49">
        <f t="shared" si="666"/>
        <v>0</v>
      </c>
      <c r="AB3368" s="49">
        <f t="shared" si="666"/>
        <v>0</v>
      </c>
      <c r="AC3368" s="49">
        <f t="shared" si="666"/>
        <v>0</v>
      </c>
      <c r="AD3368" s="49">
        <f t="shared" si="666"/>
        <v>0</v>
      </c>
      <c r="AE3368" s="51">
        <f t="shared" si="665"/>
        <v>0</v>
      </c>
      <c r="AF3368" s="51">
        <f>IF(C3368=A_Stammdaten!$B$12,D_SAV!$U3368-D_SAV!$AG3368,HLOOKUP(A_Stammdaten!$B$12-1,$AH$4:$AN$4004,ROW(C3368)-3,FALSE)-$AG3368)</f>
        <v>0</v>
      </c>
      <c r="AG3368" s="51">
        <f>HLOOKUP(A_Stammdaten!$B$12,$AH$4:$AN$4004,ROW(C3368)-3,FALSE)</f>
        <v>0</v>
      </c>
      <c r="AH3368" s="51">
        <f t="shared" si="657"/>
        <v>0</v>
      </c>
      <c r="AI3368" s="51">
        <f t="shared" si="658"/>
        <v>0</v>
      </c>
      <c r="AJ3368" s="51">
        <f t="shared" si="659"/>
        <v>0</v>
      </c>
      <c r="AK3368" s="51">
        <f t="shared" si="660"/>
        <v>0</v>
      </c>
      <c r="AL3368" s="51">
        <f t="shared" si="661"/>
        <v>0</v>
      </c>
      <c r="AM3368" s="51">
        <f t="shared" si="662"/>
        <v>0</v>
      </c>
      <c r="AN3368" s="51">
        <f t="shared" si="663"/>
        <v>0</v>
      </c>
    </row>
    <row r="3369" spans="1:40" x14ac:dyDescent="0.25">
      <c r="A3369" s="17"/>
      <c r="B3369" s="17"/>
      <c r="C3369" s="35"/>
      <c r="D3369" s="17"/>
      <c r="E3369" s="17"/>
      <c r="F3369" s="17"/>
      <c r="G3369" s="62">
        <f t="shared" si="664"/>
        <v>0</v>
      </c>
      <c r="H3369" s="17"/>
      <c r="I3369" s="17"/>
      <c r="J3369" s="17"/>
      <c r="K3369" s="17"/>
      <c r="L3369" s="17"/>
      <c r="M3369" s="17"/>
      <c r="N3369" s="17"/>
      <c r="O3369" s="17"/>
      <c r="P3369" s="115"/>
      <c r="Q3369" s="62">
        <f>IF(C3369&gt;A_Stammdaten!$B$12,0,SUM(G3369,H3369,J3369,K3369,M3369,N3369)-SUM(I3369,L3369,O3369,P3369))</f>
        <v>0</v>
      </c>
      <c r="R3369" s="17"/>
      <c r="S3369" s="17"/>
      <c r="T3369" s="17"/>
      <c r="U3369" s="62">
        <f t="shared" si="656"/>
        <v>0</v>
      </c>
      <c r="V3369" s="63">
        <f>IF(ISBLANK($B3369),0,VLOOKUP($B3369,Listen!$A$2:$C$45,2,FALSE))</f>
        <v>0</v>
      </c>
      <c r="W3369" s="63">
        <f>IF(ISBLANK($B3369),0,VLOOKUP($B3369,Listen!$A$2:$C$45,3,FALSE))</f>
        <v>0</v>
      </c>
      <c r="X3369" s="49">
        <f t="shared" si="655"/>
        <v>0</v>
      </c>
      <c r="Y3369" s="49">
        <f t="shared" si="666"/>
        <v>0</v>
      </c>
      <c r="Z3369" s="49">
        <f t="shared" si="666"/>
        <v>0</v>
      </c>
      <c r="AA3369" s="49">
        <f t="shared" si="666"/>
        <v>0</v>
      </c>
      <c r="AB3369" s="49">
        <f t="shared" si="666"/>
        <v>0</v>
      </c>
      <c r="AC3369" s="49">
        <f t="shared" si="666"/>
        <v>0</v>
      </c>
      <c r="AD3369" s="49">
        <f t="shared" si="666"/>
        <v>0</v>
      </c>
      <c r="AE3369" s="51">
        <f t="shared" si="665"/>
        <v>0</v>
      </c>
      <c r="AF3369" s="51">
        <f>IF(C3369=A_Stammdaten!$B$12,D_SAV!$U3369-D_SAV!$AG3369,HLOOKUP(A_Stammdaten!$B$12-1,$AH$4:$AN$4004,ROW(C3369)-3,FALSE)-$AG3369)</f>
        <v>0</v>
      </c>
      <c r="AG3369" s="51">
        <f>HLOOKUP(A_Stammdaten!$B$12,$AH$4:$AN$4004,ROW(C3369)-3,FALSE)</f>
        <v>0</v>
      </c>
      <c r="AH3369" s="51">
        <f t="shared" si="657"/>
        <v>0</v>
      </c>
      <c r="AI3369" s="51">
        <f t="shared" si="658"/>
        <v>0</v>
      </c>
      <c r="AJ3369" s="51">
        <f t="shared" si="659"/>
        <v>0</v>
      </c>
      <c r="AK3369" s="51">
        <f t="shared" si="660"/>
        <v>0</v>
      </c>
      <c r="AL3369" s="51">
        <f t="shared" si="661"/>
        <v>0</v>
      </c>
      <c r="AM3369" s="51">
        <f t="shared" si="662"/>
        <v>0</v>
      </c>
      <c r="AN3369" s="51">
        <f t="shared" si="663"/>
        <v>0</v>
      </c>
    </row>
    <row r="3370" spans="1:40" x14ac:dyDescent="0.25">
      <c r="A3370" s="17"/>
      <c r="B3370" s="17"/>
      <c r="C3370" s="35"/>
      <c r="D3370" s="17"/>
      <c r="E3370" s="17"/>
      <c r="F3370" s="17"/>
      <c r="G3370" s="62">
        <f t="shared" si="664"/>
        <v>0</v>
      </c>
      <c r="H3370" s="17"/>
      <c r="I3370" s="17"/>
      <c r="J3370" s="17"/>
      <c r="K3370" s="17"/>
      <c r="L3370" s="17"/>
      <c r="M3370" s="17"/>
      <c r="N3370" s="17"/>
      <c r="O3370" s="17"/>
      <c r="P3370" s="115"/>
      <c r="Q3370" s="62">
        <f>IF(C3370&gt;A_Stammdaten!$B$12,0,SUM(G3370,H3370,J3370,K3370,M3370,N3370)-SUM(I3370,L3370,O3370,P3370))</f>
        <v>0</v>
      </c>
      <c r="R3370" s="17"/>
      <c r="S3370" s="17"/>
      <c r="T3370" s="17"/>
      <c r="U3370" s="62">
        <f t="shared" si="656"/>
        <v>0</v>
      </c>
      <c r="V3370" s="63">
        <f>IF(ISBLANK($B3370),0,VLOOKUP($B3370,Listen!$A$2:$C$45,2,FALSE))</f>
        <v>0</v>
      </c>
      <c r="W3370" s="63">
        <f>IF(ISBLANK($B3370),0,VLOOKUP($B3370,Listen!$A$2:$C$45,3,FALSE))</f>
        <v>0</v>
      </c>
      <c r="X3370" s="49">
        <f t="shared" si="655"/>
        <v>0</v>
      </c>
      <c r="Y3370" s="49">
        <f t="shared" si="666"/>
        <v>0</v>
      </c>
      <c r="Z3370" s="49">
        <f t="shared" si="666"/>
        <v>0</v>
      </c>
      <c r="AA3370" s="49">
        <f t="shared" si="666"/>
        <v>0</v>
      </c>
      <c r="AB3370" s="49">
        <f t="shared" si="666"/>
        <v>0</v>
      </c>
      <c r="AC3370" s="49">
        <f t="shared" si="666"/>
        <v>0</v>
      </c>
      <c r="AD3370" s="49">
        <f t="shared" si="666"/>
        <v>0</v>
      </c>
      <c r="AE3370" s="51">
        <f t="shared" si="665"/>
        <v>0</v>
      </c>
      <c r="AF3370" s="51">
        <f>IF(C3370=A_Stammdaten!$B$12,D_SAV!$U3370-D_SAV!$AG3370,HLOOKUP(A_Stammdaten!$B$12-1,$AH$4:$AN$4004,ROW(C3370)-3,FALSE)-$AG3370)</f>
        <v>0</v>
      </c>
      <c r="AG3370" s="51">
        <f>HLOOKUP(A_Stammdaten!$B$12,$AH$4:$AN$4004,ROW(C3370)-3,FALSE)</f>
        <v>0</v>
      </c>
      <c r="AH3370" s="51">
        <f t="shared" si="657"/>
        <v>0</v>
      </c>
      <c r="AI3370" s="51">
        <f t="shared" si="658"/>
        <v>0</v>
      </c>
      <c r="AJ3370" s="51">
        <f t="shared" si="659"/>
        <v>0</v>
      </c>
      <c r="AK3370" s="51">
        <f t="shared" si="660"/>
        <v>0</v>
      </c>
      <c r="AL3370" s="51">
        <f t="shared" si="661"/>
        <v>0</v>
      </c>
      <c r="AM3370" s="51">
        <f t="shared" si="662"/>
        <v>0</v>
      </c>
      <c r="AN3370" s="51">
        <f t="shared" si="663"/>
        <v>0</v>
      </c>
    </row>
    <row r="3371" spans="1:40" x14ac:dyDescent="0.25">
      <c r="A3371" s="17"/>
      <c r="B3371" s="17"/>
      <c r="C3371" s="35"/>
      <c r="D3371" s="17"/>
      <c r="E3371" s="17"/>
      <c r="F3371" s="17"/>
      <c r="G3371" s="62">
        <f t="shared" si="664"/>
        <v>0</v>
      </c>
      <c r="H3371" s="17"/>
      <c r="I3371" s="17"/>
      <c r="J3371" s="17"/>
      <c r="K3371" s="17"/>
      <c r="L3371" s="17"/>
      <c r="M3371" s="17"/>
      <c r="N3371" s="17"/>
      <c r="O3371" s="17"/>
      <c r="P3371" s="115"/>
      <c r="Q3371" s="62">
        <f>IF(C3371&gt;A_Stammdaten!$B$12,0,SUM(G3371,H3371,J3371,K3371,M3371,N3371)-SUM(I3371,L3371,O3371,P3371))</f>
        <v>0</v>
      </c>
      <c r="R3371" s="17"/>
      <c r="S3371" s="17"/>
      <c r="T3371" s="17"/>
      <c r="U3371" s="62">
        <f t="shared" si="656"/>
        <v>0</v>
      </c>
      <c r="V3371" s="63">
        <f>IF(ISBLANK($B3371),0,VLOOKUP($B3371,Listen!$A$2:$C$45,2,FALSE))</f>
        <v>0</v>
      </c>
      <c r="W3371" s="63">
        <f>IF(ISBLANK($B3371),0,VLOOKUP($B3371,Listen!$A$2:$C$45,3,FALSE))</f>
        <v>0</v>
      </c>
      <c r="X3371" s="49">
        <f t="shared" si="655"/>
        <v>0</v>
      </c>
      <c r="Y3371" s="49">
        <f t="shared" si="666"/>
        <v>0</v>
      </c>
      <c r="Z3371" s="49">
        <f t="shared" si="666"/>
        <v>0</v>
      </c>
      <c r="AA3371" s="49">
        <f t="shared" si="666"/>
        <v>0</v>
      </c>
      <c r="AB3371" s="49">
        <f t="shared" si="666"/>
        <v>0</v>
      </c>
      <c r="AC3371" s="49">
        <f t="shared" si="666"/>
        <v>0</v>
      </c>
      <c r="AD3371" s="49">
        <f t="shared" si="666"/>
        <v>0</v>
      </c>
      <c r="AE3371" s="51">
        <f t="shared" si="665"/>
        <v>0</v>
      </c>
      <c r="AF3371" s="51">
        <f>IF(C3371=A_Stammdaten!$B$12,D_SAV!$U3371-D_SAV!$AG3371,HLOOKUP(A_Stammdaten!$B$12-1,$AH$4:$AN$4004,ROW(C3371)-3,FALSE)-$AG3371)</f>
        <v>0</v>
      </c>
      <c r="AG3371" s="51">
        <f>HLOOKUP(A_Stammdaten!$B$12,$AH$4:$AN$4004,ROW(C3371)-3,FALSE)</f>
        <v>0</v>
      </c>
      <c r="AH3371" s="51">
        <f t="shared" si="657"/>
        <v>0</v>
      </c>
      <c r="AI3371" s="51">
        <f t="shared" si="658"/>
        <v>0</v>
      </c>
      <c r="AJ3371" s="51">
        <f t="shared" si="659"/>
        <v>0</v>
      </c>
      <c r="AK3371" s="51">
        <f t="shared" si="660"/>
        <v>0</v>
      </c>
      <c r="AL3371" s="51">
        <f t="shared" si="661"/>
        <v>0</v>
      </c>
      <c r="AM3371" s="51">
        <f t="shared" si="662"/>
        <v>0</v>
      </c>
      <c r="AN3371" s="51">
        <f t="shared" si="663"/>
        <v>0</v>
      </c>
    </row>
    <row r="3372" spans="1:40" x14ac:dyDescent="0.25">
      <c r="A3372" s="17"/>
      <c r="B3372" s="17"/>
      <c r="C3372" s="35"/>
      <c r="D3372" s="17"/>
      <c r="E3372" s="17"/>
      <c r="F3372" s="17"/>
      <c r="G3372" s="62">
        <f t="shared" si="664"/>
        <v>0</v>
      </c>
      <c r="H3372" s="17"/>
      <c r="I3372" s="17"/>
      <c r="J3372" s="17"/>
      <c r="K3372" s="17"/>
      <c r="L3372" s="17"/>
      <c r="M3372" s="17"/>
      <c r="N3372" s="17"/>
      <c r="O3372" s="17"/>
      <c r="P3372" s="115"/>
      <c r="Q3372" s="62">
        <f>IF(C3372&gt;A_Stammdaten!$B$12,0,SUM(G3372,H3372,J3372,K3372,M3372,N3372)-SUM(I3372,L3372,O3372,P3372))</f>
        <v>0</v>
      </c>
      <c r="R3372" s="17"/>
      <c r="S3372" s="17"/>
      <c r="T3372" s="17"/>
      <c r="U3372" s="62">
        <f t="shared" si="656"/>
        <v>0</v>
      </c>
      <c r="V3372" s="63">
        <f>IF(ISBLANK($B3372),0,VLOOKUP($B3372,Listen!$A$2:$C$45,2,FALSE))</f>
        <v>0</v>
      </c>
      <c r="W3372" s="63">
        <f>IF(ISBLANK($B3372),0,VLOOKUP($B3372,Listen!$A$2:$C$45,3,FALSE))</f>
        <v>0</v>
      </c>
      <c r="X3372" s="49">
        <f t="shared" si="655"/>
        <v>0</v>
      </c>
      <c r="Y3372" s="49">
        <f t="shared" si="666"/>
        <v>0</v>
      </c>
      <c r="Z3372" s="49">
        <f t="shared" si="666"/>
        <v>0</v>
      </c>
      <c r="AA3372" s="49">
        <f t="shared" si="666"/>
        <v>0</v>
      </c>
      <c r="AB3372" s="49">
        <f t="shared" si="666"/>
        <v>0</v>
      </c>
      <c r="AC3372" s="49">
        <f t="shared" si="666"/>
        <v>0</v>
      </c>
      <c r="AD3372" s="49">
        <f t="shared" si="666"/>
        <v>0</v>
      </c>
      <c r="AE3372" s="51">
        <f t="shared" si="665"/>
        <v>0</v>
      </c>
      <c r="AF3372" s="51">
        <f>IF(C3372=A_Stammdaten!$B$12,D_SAV!$U3372-D_SAV!$AG3372,HLOOKUP(A_Stammdaten!$B$12-1,$AH$4:$AN$4004,ROW(C3372)-3,FALSE)-$AG3372)</f>
        <v>0</v>
      </c>
      <c r="AG3372" s="51">
        <f>HLOOKUP(A_Stammdaten!$B$12,$AH$4:$AN$4004,ROW(C3372)-3,FALSE)</f>
        <v>0</v>
      </c>
      <c r="AH3372" s="51">
        <f t="shared" si="657"/>
        <v>0</v>
      </c>
      <c r="AI3372" s="51">
        <f t="shared" si="658"/>
        <v>0</v>
      </c>
      <c r="AJ3372" s="51">
        <f t="shared" si="659"/>
        <v>0</v>
      </c>
      <c r="AK3372" s="51">
        <f t="shared" si="660"/>
        <v>0</v>
      </c>
      <c r="AL3372" s="51">
        <f t="shared" si="661"/>
        <v>0</v>
      </c>
      <c r="AM3372" s="51">
        <f t="shared" si="662"/>
        <v>0</v>
      </c>
      <c r="AN3372" s="51">
        <f t="shared" si="663"/>
        <v>0</v>
      </c>
    </row>
    <row r="3373" spans="1:40" x14ac:dyDescent="0.25">
      <c r="A3373" s="17"/>
      <c r="B3373" s="17"/>
      <c r="C3373" s="35"/>
      <c r="D3373" s="17"/>
      <c r="E3373" s="17"/>
      <c r="F3373" s="17"/>
      <c r="G3373" s="62">
        <f t="shared" si="664"/>
        <v>0</v>
      </c>
      <c r="H3373" s="17"/>
      <c r="I3373" s="17"/>
      <c r="J3373" s="17"/>
      <c r="K3373" s="17"/>
      <c r="L3373" s="17"/>
      <c r="M3373" s="17"/>
      <c r="N3373" s="17"/>
      <c r="O3373" s="17"/>
      <c r="P3373" s="115"/>
      <c r="Q3373" s="62">
        <f>IF(C3373&gt;A_Stammdaten!$B$12,0,SUM(G3373,H3373,J3373,K3373,M3373,N3373)-SUM(I3373,L3373,O3373,P3373))</f>
        <v>0</v>
      </c>
      <c r="R3373" s="17"/>
      <c r="S3373" s="17"/>
      <c r="T3373" s="17"/>
      <c r="U3373" s="62">
        <f t="shared" si="656"/>
        <v>0</v>
      </c>
      <c r="V3373" s="63">
        <f>IF(ISBLANK($B3373),0,VLOOKUP($B3373,Listen!$A$2:$C$45,2,FALSE))</f>
        <v>0</v>
      </c>
      <c r="W3373" s="63">
        <f>IF(ISBLANK($B3373),0,VLOOKUP($B3373,Listen!$A$2:$C$45,3,FALSE))</f>
        <v>0</v>
      </c>
      <c r="X3373" s="49">
        <f t="shared" si="655"/>
        <v>0</v>
      </c>
      <c r="Y3373" s="49">
        <f t="shared" si="666"/>
        <v>0</v>
      </c>
      <c r="Z3373" s="49">
        <f t="shared" si="666"/>
        <v>0</v>
      </c>
      <c r="AA3373" s="49">
        <f t="shared" si="666"/>
        <v>0</v>
      </c>
      <c r="AB3373" s="49">
        <f t="shared" si="666"/>
        <v>0</v>
      </c>
      <c r="AC3373" s="49">
        <f t="shared" si="666"/>
        <v>0</v>
      </c>
      <c r="AD3373" s="49">
        <f t="shared" si="666"/>
        <v>0</v>
      </c>
      <c r="AE3373" s="51">
        <f t="shared" si="665"/>
        <v>0</v>
      </c>
      <c r="AF3373" s="51">
        <f>IF(C3373=A_Stammdaten!$B$12,D_SAV!$U3373-D_SAV!$AG3373,HLOOKUP(A_Stammdaten!$B$12-1,$AH$4:$AN$4004,ROW(C3373)-3,FALSE)-$AG3373)</f>
        <v>0</v>
      </c>
      <c r="AG3373" s="51">
        <f>HLOOKUP(A_Stammdaten!$B$12,$AH$4:$AN$4004,ROW(C3373)-3,FALSE)</f>
        <v>0</v>
      </c>
      <c r="AH3373" s="51">
        <f t="shared" si="657"/>
        <v>0</v>
      </c>
      <c r="AI3373" s="51">
        <f t="shared" si="658"/>
        <v>0</v>
      </c>
      <c r="AJ3373" s="51">
        <f t="shared" si="659"/>
        <v>0</v>
      </c>
      <c r="AK3373" s="51">
        <f t="shared" si="660"/>
        <v>0</v>
      </c>
      <c r="AL3373" s="51">
        <f t="shared" si="661"/>
        <v>0</v>
      </c>
      <c r="AM3373" s="51">
        <f t="shared" si="662"/>
        <v>0</v>
      </c>
      <c r="AN3373" s="51">
        <f t="shared" si="663"/>
        <v>0</v>
      </c>
    </row>
    <row r="3374" spans="1:40" x14ac:dyDescent="0.25">
      <c r="A3374" s="17"/>
      <c r="B3374" s="17"/>
      <c r="C3374" s="35"/>
      <c r="D3374" s="17"/>
      <c r="E3374" s="17"/>
      <c r="F3374" s="17"/>
      <c r="G3374" s="62">
        <f t="shared" si="664"/>
        <v>0</v>
      </c>
      <c r="H3374" s="17"/>
      <c r="I3374" s="17"/>
      <c r="J3374" s="17"/>
      <c r="K3374" s="17"/>
      <c r="L3374" s="17"/>
      <c r="M3374" s="17"/>
      <c r="N3374" s="17"/>
      <c r="O3374" s="17"/>
      <c r="P3374" s="115"/>
      <c r="Q3374" s="62">
        <f>IF(C3374&gt;A_Stammdaten!$B$12,0,SUM(G3374,H3374,J3374,K3374,M3374,N3374)-SUM(I3374,L3374,O3374,P3374))</f>
        <v>0</v>
      </c>
      <c r="R3374" s="17"/>
      <c r="S3374" s="17"/>
      <c r="T3374" s="17"/>
      <c r="U3374" s="62">
        <f t="shared" si="656"/>
        <v>0</v>
      </c>
      <c r="V3374" s="63">
        <f>IF(ISBLANK($B3374),0,VLOOKUP($B3374,Listen!$A$2:$C$45,2,FALSE))</f>
        <v>0</v>
      </c>
      <c r="W3374" s="63">
        <f>IF(ISBLANK($B3374),0,VLOOKUP($B3374,Listen!$A$2:$C$45,3,FALSE))</f>
        <v>0</v>
      </c>
      <c r="X3374" s="49">
        <f t="shared" si="655"/>
        <v>0</v>
      </c>
      <c r="Y3374" s="49">
        <f t="shared" si="666"/>
        <v>0</v>
      </c>
      <c r="Z3374" s="49">
        <f t="shared" si="666"/>
        <v>0</v>
      </c>
      <c r="AA3374" s="49">
        <f t="shared" si="666"/>
        <v>0</v>
      </c>
      <c r="AB3374" s="49">
        <f t="shared" si="666"/>
        <v>0</v>
      </c>
      <c r="AC3374" s="49">
        <f t="shared" si="666"/>
        <v>0</v>
      </c>
      <c r="AD3374" s="49">
        <f t="shared" si="666"/>
        <v>0</v>
      </c>
      <c r="AE3374" s="51">
        <f t="shared" si="665"/>
        <v>0</v>
      </c>
      <c r="AF3374" s="51">
        <f>IF(C3374=A_Stammdaten!$B$12,D_SAV!$U3374-D_SAV!$AG3374,HLOOKUP(A_Stammdaten!$B$12-1,$AH$4:$AN$4004,ROW(C3374)-3,FALSE)-$AG3374)</f>
        <v>0</v>
      </c>
      <c r="AG3374" s="51">
        <f>HLOOKUP(A_Stammdaten!$B$12,$AH$4:$AN$4004,ROW(C3374)-3,FALSE)</f>
        <v>0</v>
      </c>
      <c r="AH3374" s="51">
        <f t="shared" si="657"/>
        <v>0</v>
      </c>
      <c r="AI3374" s="51">
        <f t="shared" si="658"/>
        <v>0</v>
      </c>
      <c r="AJ3374" s="51">
        <f t="shared" si="659"/>
        <v>0</v>
      </c>
      <c r="AK3374" s="51">
        <f t="shared" si="660"/>
        <v>0</v>
      </c>
      <c r="AL3374" s="51">
        <f t="shared" si="661"/>
        <v>0</v>
      </c>
      <c r="AM3374" s="51">
        <f t="shared" si="662"/>
        <v>0</v>
      </c>
      <c r="AN3374" s="51">
        <f t="shared" si="663"/>
        <v>0</v>
      </c>
    </row>
    <row r="3375" spans="1:40" x14ac:dyDescent="0.25">
      <c r="A3375" s="17"/>
      <c r="B3375" s="17"/>
      <c r="C3375" s="35"/>
      <c r="D3375" s="17"/>
      <c r="E3375" s="17"/>
      <c r="F3375" s="17"/>
      <c r="G3375" s="62">
        <f t="shared" si="664"/>
        <v>0</v>
      </c>
      <c r="H3375" s="17"/>
      <c r="I3375" s="17"/>
      <c r="J3375" s="17"/>
      <c r="K3375" s="17"/>
      <c r="L3375" s="17"/>
      <c r="M3375" s="17"/>
      <c r="N3375" s="17"/>
      <c r="O3375" s="17"/>
      <c r="P3375" s="115"/>
      <c r="Q3375" s="62">
        <f>IF(C3375&gt;A_Stammdaten!$B$12,0,SUM(G3375,H3375,J3375,K3375,M3375,N3375)-SUM(I3375,L3375,O3375,P3375))</f>
        <v>0</v>
      </c>
      <c r="R3375" s="17"/>
      <c r="S3375" s="17"/>
      <c r="T3375" s="17"/>
      <c r="U3375" s="62">
        <f t="shared" si="656"/>
        <v>0</v>
      </c>
      <c r="V3375" s="63">
        <f>IF(ISBLANK($B3375),0,VLOOKUP($B3375,Listen!$A$2:$C$45,2,FALSE))</f>
        <v>0</v>
      </c>
      <c r="W3375" s="63">
        <f>IF(ISBLANK($B3375),0,VLOOKUP($B3375,Listen!$A$2:$C$45,3,FALSE))</f>
        <v>0</v>
      </c>
      <c r="X3375" s="49">
        <f t="shared" si="655"/>
        <v>0</v>
      </c>
      <c r="Y3375" s="49">
        <f t="shared" si="666"/>
        <v>0</v>
      </c>
      <c r="Z3375" s="49">
        <f t="shared" si="666"/>
        <v>0</v>
      </c>
      <c r="AA3375" s="49">
        <f t="shared" si="666"/>
        <v>0</v>
      </c>
      <c r="AB3375" s="49">
        <f t="shared" si="666"/>
        <v>0</v>
      </c>
      <c r="AC3375" s="49">
        <f t="shared" si="666"/>
        <v>0</v>
      </c>
      <c r="AD3375" s="49">
        <f t="shared" si="666"/>
        <v>0</v>
      </c>
      <c r="AE3375" s="51">
        <f t="shared" si="665"/>
        <v>0</v>
      </c>
      <c r="AF3375" s="51">
        <f>IF(C3375=A_Stammdaten!$B$12,D_SAV!$U3375-D_SAV!$AG3375,HLOOKUP(A_Stammdaten!$B$12-1,$AH$4:$AN$4004,ROW(C3375)-3,FALSE)-$AG3375)</f>
        <v>0</v>
      </c>
      <c r="AG3375" s="51">
        <f>HLOOKUP(A_Stammdaten!$B$12,$AH$4:$AN$4004,ROW(C3375)-3,FALSE)</f>
        <v>0</v>
      </c>
      <c r="AH3375" s="51">
        <f t="shared" si="657"/>
        <v>0</v>
      </c>
      <c r="AI3375" s="51">
        <f t="shared" si="658"/>
        <v>0</v>
      </c>
      <c r="AJ3375" s="51">
        <f t="shared" si="659"/>
        <v>0</v>
      </c>
      <c r="AK3375" s="51">
        <f t="shared" si="660"/>
        <v>0</v>
      </c>
      <c r="AL3375" s="51">
        <f t="shared" si="661"/>
        <v>0</v>
      </c>
      <c r="AM3375" s="51">
        <f t="shared" si="662"/>
        <v>0</v>
      </c>
      <c r="AN3375" s="51">
        <f t="shared" si="663"/>
        <v>0</v>
      </c>
    </row>
    <row r="3376" spans="1:40" x14ac:dyDescent="0.25">
      <c r="A3376" s="17"/>
      <c r="B3376" s="17"/>
      <c r="C3376" s="35"/>
      <c r="D3376" s="17"/>
      <c r="E3376" s="17"/>
      <c r="F3376" s="17"/>
      <c r="G3376" s="62">
        <f t="shared" si="664"/>
        <v>0</v>
      </c>
      <c r="H3376" s="17"/>
      <c r="I3376" s="17"/>
      <c r="J3376" s="17"/>
      <c r="K3376" s="17"/>
      <c r="L3376" s="17"/>
      <c r="M3376" s="17"/>
      <c r="N3376" s="17"/>
      <c r="O3376" s="17"/>
      <c r="P3376" s="115"/>
      <c r="Q3376" s="62">
        <f>IF(C3376&gt;A_Stammdaten!$B$12,0,SUM(G3376,H3376,J3376,K3376,M3376,N3376)-SUM(I3376,L3376,O3376,P3376))</f>
        <v>0</v>
      </c>
      <c r="R3376" s="17"/>
      <c r="S3376" s="17"/>
      <c r="T3376" s="17"/>
      <c r="U3376" s="62">
        <f t="shared" si="656"/>
        <v>0</v>
      </c>
      <c r="V3376" s="63">
        <f>IF(ISBLANK($B3376),0,VLOOKUP($B3376,Listen!$A$2:$C$45,2,FALSE))</f>
        <v>0</v>
      </c>
      <c r="W3376" s="63">
        <f>IF(ISBLANK($B3376),0,VLOOKUP($B3376,Listen!$A$2:$C$45,3,FALSE))</f>
        <v>0</v>
      </c>
      <c r="X3376" s="49">
        <f t="shared" si="655"/>
        <v>0</v>
      </c>
      <c r="Y3376" s="49">
        <f t="shared" si="666"/>
        <v>0</v>
      </c>
      <c r="Z3376" s="49">
        <f t="shared" si="666"/>
        <v>0</v>
      </c>
      <c r="AA3376" s="49">
        <f t="shared" si="666"/>
        <v>0</v>
      </c>
      <c r="AB3376" s="49">
        <f t="shared" si="666"/>
        <v>0</v>
      </c>
      <c r="AC3376" s="49">
        <f t="shared" si="666"/>
        <v>0</v>
      </c>
      <c r="AD3376" s="49">
        <f t="shared" si="666"/>
        <v>0</v>
      </c>
      <c r="AE3376" s="51">
        <f t="shared" si="665"/>
        <v>0</v>
      </c>
      <c r="AF3376" s="51">
        <f>IF(C3376=A_Stammdaten!$B$12,D_SAV!$U3376-D_SAV!$AG3376,HLOOKUP(A_Stammdaten!$B$12-1,$AH$4:$AN$4004,ROW(C3376)-3,FALSE)-$AG3376)</f>
        <v>0</v>
      </c>
      <c r="AG3376" s="51">
        <f>HLOOKUP(A_Stammdaten!$B$12,$AH$4:$AN$4004,ROW(C3376)-3,FALSE)</f>
        <v>0</v>
      </c>
      <c r="AH3376" s="51">
        <f t="shared" si="657"/>
        <v>0</v>
      </c>
      <c r="AI3376" s="51">
        <f t="shared" si="658"/>
        <v>0</v>
      </c>
      <c r="AJ3376" s="51">
        <f t="shared" si="659"/>
        <v>0</v>
      </c>
      <c r="AK3376" s="51">
        <f t="shared" si="660"/>
        <v>0</v>
      </c>
      <c r="AL3376" s="51">
        <f t="shared" si="661"/>
        <v>0</v>
      </c>
      <c r="AM3376" s="51">
        <f t="shared" si="662"/>
        <v>0</v>
      </c>
      <c r="AN3376" s="51">
        <f t="shared" si="663"/>
        <v>0</v>
      </c>
    </row>
    <row r="3377" spans="1:40" x14ac:dyDescent="0.25">
      <c r="A3377" s="17"/>
      <c r="B3377" s="17"/>
      <c r="C3377" s="35"/>
      <c r="D3377" s="17"/>
      <c r="E3377" s="17"/>
      <c r="F3377" s="17"/>
      <c r="G3377" s="62">
        <f t="shared" si="664"/>
        <v>0</v>
      </c>
      <c r="H3377" s="17"/>
      <c r="I3377" s="17"/>
      <c r="J3377" s="17"/>
      <c r="K3377" s="17"/>
      <c r="L3377" s="17"/>
      <c r="M3377" s="17"/>
      <c r="N3377" s="17"/>
      <c r="O3377" s="17"/>
      <c r="P3377" s="115"/>
      <c r="Q3377" s="62">
        <f>IF(C3377&gt;A_Stammdaten!$B$12,0,SUM(G3377,H3377,J3377,K3377,M3377,N3377)-SUM(I3377,L3377,O3377,P3377))</f>
        <v>0</v>
      </c>
      <c r="R3377" s="17"/>
      <c r="S3377" s="17"/>
      <c r="T3377" s="17"/>
      <c r="U3377" s="62">
        <f t="shared" si="656"/>
        <v>0</v>
      </c>
      <c r="V3377" s="63">
        <f>IF(ISBLANK($B3377),0,VLOOKUP($B3377,Listen!$A$2:$C$45,2,FALSE))</f>
        <v>0</v>
      </c>
      <c r="W3377" s="63">
        <f>IF(ISBLANK($B3377),0,VLOOKUP($B3377,Listen!$A$2:$C$45,3,FALSE))</f>
        <v>0</v>
      </c>
      <c r="X3377" s="49">
        <f t="shared" si="655"/>
        <v>0</v>
      </c>
      <c r="Y3377" s="49">
        <f t="shared" si="666"/>
        <v>0</v>
      </c>
      <c r="Z3377" s="49">
        <f t="shared" si="666"/>
        <v>0</v>
      </c>
      <c r="AA3377" s="49">
        <f t="shared" si="666"/>
        <v>0</v>
      </c>
      <c r="AB3377" s="49">
        <f t="shared" si="666"/>
        <v>0</v>
      </c>
      <c r="AC3377" s="49">
        <f t="shared" si="666"/>
        <v>0</v>
      </c>
      <c r="AD3377" s="49">
        <f t="shared" si="666"/>
        <v>0</v>
      </c>
      <c r="AE3377" s="51">
        <f t="shared" si="665"/>
        <v>0</v>
      </c>
      <c r="AF3377" s="51">
        <f>IF(C3377=A_Stammdaten!$B$12,D_SAV!$U3377-D_SAV!$AG3377,HLOOKUP(A_Stammdaten!$B$12-1,$AH$4:$AN$4004,ROW(C3377)-3,FALSE)-$AG3377)</f>
        <v>0</v>
      </c>
      <c r="AG3377" s="51">
        <f>HLOOKUP(A_Stammdaten!$B$12,$AH$4:$AN$4004,ROW(C3377)-3,FALSE)</f>
        <v>0</v>
      </c>
      <c r="AH3377" s="51">
        <f t="shared" si="657"/>
        <v>0</v>
      </c>
      <c r="AI3377" s="51">
        <f t="shared" si="658"/>
        <v>0</v>
      </c>
      <c r="AJ3377" s="51">
        <f t="shared" si="659"/>
        <v>0</v>
      </c>
      <c r="AK3377" s="51">
        <f t="shared" si="660"/>
        <v>0</v>
      </c>
      <c r="AL3377" s="51">
        <f t="shared" si="661"/>
        <v>0</v>
      </c>
      <c r="AM3377" s="51">
        <f t="shared" si="662"/>
        <v>0</v>
      </c>
      <c r="AN3377" s="51">
        <f t="shared" si="663"/>
        <v>0</v>
      </c>
    </row>
    <row r="3378" spans="1:40" x14ac:dyDescent="0.25">
      <c r="A3378" s="17"/>
      <c r="B3378" s="17"/>
      <c r="C3378" s="35"/>
      <c r="D3378" s="17"/>
      <c r="E3378" s="17"/>
      <c r="F3378" s="17"/>
      <c r="G3378" s="62">
        <f t="shared" si="664"/>
        <v>0</v>
      </c>
      <c r="H3378" s="17"/>
      <c r="I3378" s="17"/>
      <c r="J3378" s="17"/>
      <c r="K3378" s="17"/>
      <c r="L3378" s="17"/>
      <c r="M3378" s="17"/>
      <c r="N3378" s="17"/>
      <c r="O3378" s="17"/>
      <c r="P3378" s="115"/>
      <c r="Q3378" s="62">
        <f>IF(C3378&gt;A_Stammdaten!$B$12,0,SUM(G3378,H3378,J3378,K3378,M3378,N3378)-SUM(I3378,L3378,O3378,P3378))</f>
        <v>0</v>
      </c>
      <c r="R3378" s="17"/>
      <c r="S3378" s="17"/>
      <c r="T3378" s="17"/>
      <c r="U3378" s="62">
        <f t="shared" si="656"/>
        <v>0</v>
      </c>
      <c r="V3378" s="63">
        <f>IF(ISBLANK($B3378),0,VLOOKUP($B3378,Listen!$A$2:$C$45,2,FALSE))</f>
        <v>0</v>
      </c>
      <c r="W3378" s="63">
        <f>IF(ISBLANK($B3378),0,VLOOKUP($B3378,Listen!$A$2:$C$45,3,FALSE))</f>
        <v>0</v>
      </c>
      <c r="X3378" s="49">
        <f t="shared" si="655"/>
        <v>0</v>
      </c>
      <c r="Y3378" s="49">
        <f t="shared" si="666"/>
        <v>0</v>
      </c>
      <c r="Z3378" s="49">
        <f t="shared" si="666"/>
        <v>0</v>
      </c>
      <c r="AA3378" s="49">
        <f t="shared" si="666"/>
        <v>0</v>
      </c>
      <c r="AB3378" s="49">
        <f t="shared" si="666"/>
        <v>0</v>
      </c>
      <c r="AC3378" s="49">
        <f t="shared" si="666"/>
        <v>0</v>
      </c>
      <c r="AD3378" s="49">
        <f t="shared" si="666"/>
        <v>0</v>
      </c>
      <c r="AE3378" s="51">
        <f t="shared" si="665"/>
        <v>0</v>
      </c>
      <c r="AF3378" s="51">
        <f>IF(C3378=A_Stammdaten!$B$12,D_SAV!$U3378-D_SAV!$AG3378,HLOOKUP(A_Stammdaten!$B$12-1,$AH$4:$AN$4004,ROW(C3378)-3,FALSE)-$AG3378)</f>
        <v>0</v>
      </c>
      <c r="AG3378" s="51">
        <f>HLOOKUP(A_Stammdaten!$B$12,$AH$4:$AN$4004,ROW(C3378)-3,FALSE)</f>
        <v>0</v>
      </c>
      <c r="AH3378" s="51">
        <f t="shared" si="657"/>
        <v>0</v>
      </c>
      <c r="AI3378" s="51">
        <f t="shared" si="658"/>
        <v>0</v>
      </c>
      <c r="AJ3378" s="51">
        <f t="shared" si="659"/>
        <v>0</v>
      </c>
      <c r="AK3378" s="51">
        <f t="shared" si="660"/>
        <v>0</v>
      </c>
      <c r="AL3378" s="51">
        <f t="shared" si="661"/>
        <v>0</v>
      </c>
      <c r="AM3378" s="51">
        <f t="shared" si="662"/>
        <v>0</v>
      </c>
      <c r="AN3378" s="51">
        <f t="shared" si="663"/>
        <v>0</v>
      </c>
    </row>
    <row r="3379" spans="1:40" x14ac:dyDescent="0.25">
      <c r="A3379" s="17"/>
      <c r="B3379" s="17"/>
      <c r="C3379" s="35"/>
      <c r="D3379" s="17"/>
      <c r="E3379" s="17"/>
      <c r="F3379" s="17"/>
      <c r="G3379" s="62">
        <f t="shared" si="664"/>
        <v>0</v>
      </c>
      <c r="H3379" s="17"/>
      <c r="I3379" s="17"/>
      <c r="J3379" s="17"/>
      <c r="K3379" s="17"/>
      <c r="L3379" s="17"/>
      <c r="M3379" s="17"/>
      <c r="N3379" s="17"/>
      <c r="O3379" s="17"/>
      <c r="P3379" s="115"/>
      <c r="Q3379" s="62">
        <f>IF(C3379&gt;A_Stammdaten!$B$12,0,SUM(G3379,H3379,J3379,K3379,M3379,N3379)-SUM(I3379,L3379,O3379,P3379))</f>
        <v>0</v>
      </c>
      <c r="R3379" s="17"/>
      <c r="S3379" s="17"/>
      <c r="T3379" s="17"/>
      <c r="U3379" s="62">
        <f t="shared" si="656"/>
        <v>0</v>
      </c>
      <c r="V3379" s="63">
        <f>IF(ISBLANK($B3379),0,VLOOKUP($B3379,Listen!$A$2:$C$45,2,FALSE))</f>
        <v>0</v>
      </c>
      <c r="W3379" s="63">
        <f>IF(ISBLANK($B3379),0,VLOOKUP($B3379,Listen!$A$2:$C$45,3,FALSE))</f>
        <v>0</v>
      </c>
      <c r="X3379" s="49">
        <f t="shared" si="655"/>
        <v>0</v>
      </c>
      <c r="Y3379" s="49">
        <f t="shared" si="666"/>
        <v>0</v>
      </c>
      <c r="Z3379" s="49">
        <f t="shared" si="666"/>
        <v>0</v>
      </c>
      <c r="AA3379" s="49">
        <f t="shared" si="666"/>
        <v>0</v>
      </c>
      <c r="AB3379" s="49">
        <f t="shared" si="666"/>
        <v>0</v>
      </c>
      <c r="AC3379" s="49">
        <f t="shared" si="666"/>
        <v>0</v>
      </c>
      <c r="AD3379" s="49">
        <f t="shared" si="666"/>
        <v>0</v>
      </c>
      <c r="AE3379" s="51">
        <f t="shared" si="665"/>
        <v>0</v>
      </c>
      <c r="AF3379" s="51">
        <f>IF(C3379=A_Stammdaten!$B$12,D_SAV!$U3379-D_SAV!$AG3379,HLOOKUP(A_Stammdaten!$B$12-1,$AH$4:$AN$4004,ROW(C3379)-3,FALSE)-$AG3379)</f>
        <v>0</v>
      </c>
      <c r="AG3379" s="51">
        <f>HLOOKUP(A_Stammdaten!$B$12,$AH$4:$AN$4004,ROW(C3379)-3,FALSE)</f>
        <v>0</v>
      </c>
      <c r="AH3379" s="51">
        <f t="shared" si="657"/>
        <v>0</v>
      </c>
      <c r="AI3379" s="51">
        <f t="shared" si="658"/>
        <v>0</v>
      </c>
      <c r="AJ3379" s="51">
        <f t="shared" si="659"/>
        <v>0</v>
      </c>
      <c r="AK3379" s="51">
        <f t="shared" si="660"/>
        <v>0</v>
      </c>
      <c r="AL3379" s="51">
        <f t="shared" si="661"/>
        <v>0</v>
      </c>
      <c r="AM3379" s="51">
        <f t="shared" si="662"/>
        <v>0</v>
      </c>
      <c r="AN3379" s="51">
        <f t="shared" si="663"/>
        <v>0</v>
      </c>
    </row>
    <row r="3380" spans="1:40" x14ac:dyDescent="0.25">
      <c r="A3380" s="17"/>
      <c r="B3380" s="17"/>
      <c r="C3380" s="35"/>
      <c r="D3380" s="17"/>
      <c r="E3380" s="17"/>
      <c r="F3380" s="17"/>
      <c r="G3380" s="62">
        <f t="shared" si="664"/>
        <v>0</v>
      </c>
      <c r="H3380" s="17"/>
      <c r="I3380" s="17"/>
      <c r="J3380" s="17"/>
      <c r="K3380" s="17"/>
      <c r="L3380" s="17"/>
      <c r="M3380" s="17"/>
      <c r="N3380" s="17"/>
      <c r="O3380" s="17"/>
      <c r="P3380" s="115"/>
      <c r="Q3380" s="62">
        <f>IF(C3380&gt;A_Stammdaten!$B$12,0,SUM(G3380,H3380,J3380,K3380,M3380,N3380)-SUM(I3380,L3380,O3380,P3380))</f>
        <v>0</v>
      </c>
      <c r="R3380" s="17"/>
      <c r="S3380" s="17"/>
      <c r="T3380" s="17"/>
      <c r="U3380" s="62">
        <f t="shared" si="656"/>
        <v>0</v>
      </c>
      <c r="V3380" s="63">
        <f>IF(ISBLANK($B3380),0,VLOOKUP($B3380,Listen!$A$2:$C$45,2,FALSE))</f>
        <v>0</v>
      </c>
      <c r="W3380" s="63">
        <f>IF(ISBLANK($B3380),0,VLOOKUP($B3380,Listen!$A$2:$C$45,3,FALSE))</f>
        <v>0</v>
      </c>
      <c r="X3380" s="49">
        <f t="shared" si="655"/>
        <v>0</v>
      </c>
      <c r="Y3380" s="49">
        <f t="shared" si="666"/>
        <v>0</v>
      </c>
      <c r="Z3380" s="49">
        <f t="shared" si="666"/>
        <v>0</v>
      </c>
      <c r="AA3380" s="49">
        <f t="shared" si="666"/>
        <v>0</v>
      </c>
      <c r="AB3380" s="49">
        <f t="shared" si="666"/>
        <v>0</v>
      </c>
      <c r="AC3380" s="49">
        <f t="shared" si="666"/>
        <v>0</v>
      </c>
      <c r="AD3380" s="49">
        <f t="shared" si="666"/>
        <v>0</v>
      </c>
      <c r="AE3380" s="51">
        <f t="shared" si="665"/>
        <v>0</v>
      </c>
      <c r="AF3380" s="51">
        <f>IF(C3380=A_Stammdaten!$B$12,D_SAV!$U3380-D_SAV!$AG3380,HLOOKUP(A_Stammdaten!$B$12-1,$AH$4:$AN$4004,ROW(C3380)-3,FALSE)-$AG3380)</f>
        <v>0</v>
      </c>
      <c r="AG3380" s="51">
        <f>HLOOKUP(A_Stammdaten!$B$12,$AH$4:$AN$4004,ROW(C3380)-3,FALSE)</f>
        <v>0</v>
      </c>
      <c r="AH3380" s="51">
        <f t="shared" si="657"/>
        <v>0</v>
      </c>
      <c r="AI3380" s="51">
        <f t="shared" si="658"/>
        <v>0</v>
      </c>
      <c r="AJ3380" s="51">
        <f t="shared" si="659"/>
        <v>0</v>
      </c>
      <c r="AK3380" s="51">
        <f t="shared" si="660"/>
        <v>0</v>
      </c>
      <c r="AL3380" s="51">
        <f t="shared" si="661"/>
        <v>0</v>
      </c>
      <c r="AM3380" s="51">
        <f t="shared" si="662"/>
        <v>0</v>
      </c>
      <c r="AN3380" s="51">
        <f t="shared" si="663"/>
        <v>0</v>
      </c>
    </row>
    <row r="3381" spans="1:40" x14ac:dyDescent="0.25">
      <c r="A3381" s="17"/>
      <c r="B3381" s="17"/>
      <c r="C3381" s="35"/>
      <c r="D3381" s="17"/>
      <c r="E3381" s="17"/>
      <c r="F3381" s="17"/>
      <c r="G3381" s="62">
        <f t="shared" si="664"/>
        <v>0</v>
      </c>
      <c r="H3381" s="17"/>
      <c r="I3381" s="17"/>
      <c r="J3381" s="17"/>
      <c r="K3381" s="17"/>
      <c r="L3381" s="17"/>
      <c r="M3381" s="17"/>
      <c r="N3381" s="17"/>
      <c r="O3381" s="17"/>
      <c r="P3381" s="115"/>
      <c r="Q3381" s="62">
        <f>IF(C3381&gt;A_Stammdaten!$B$12,0,SUM(G3381,H3381,J3381,K3381,M3381,N3381)-SUM(I3381,L3381,O3381,P3381))</f>
        <v>0</v>
      </c>
      <c r="R3381" s="17"/>
      <c r="S3381" s="17"/>
      <c r="T3381" s="17"/>
      <c r="U3381" s="62">
        <f t="shared" si="656"/>
        <v>0</v>
      </c>
      <c r="V3381" s="63">
        <f>IF(ISBLANK($B3381),0,VLOOKUP($B3381,Listen!$A$2:$C$45,2,FALSE))</f>
        <v>0</v>
      </c>
      <c r="W3381" s="63">
        <f>IF(ISBLANK($B3381),0,VLOOKUP($B3381,Listen!$A$2:$C$45,3,FALSE))</f>
        <v>0</v>
      </c>
      <c r="X3381" s="49">
        <f t="shared" si="655"/>
        <v>0</v>
      </c>
      <c r="Y3381" s="49">
        <f t="shared" si="666"/>
        <v>0</v>
      </c>
      <c r="Z3381" s="49">
        <f t="shared" si="666"/>
        <v>0</v>
      </c>
      <c r="AA3381" s="49">
        <f t="shared" si="666"/>
        <v>0</v>
      </c>
      <c r="AB3381" s="49">
        <f t="shared" si="666"/>
        <v>0</v>
      </c>
      <c r="AC3381" s="49">
        <f t="shared" si="666"/>
        <v>0</v>
      </c>
      <c r="AD3381" s="49">
        <f t="shared" si="666"/>
        <v>0</v>
      </c>
      <c r="AE3381" s="51">
        <f t="shared" si="665"/>
        <v>0</v>
      </c>
      <c r="AF3381" s="51">
        <f>IF(C3381=A_Stammdaten!$B$12,D_SAV!$U3381-D_SAV!$AG3381,HLOOKUP(A_Stammdaten!$B$12-1,$AH$4:$AN$4004,ROW(C3381)-3,FALSE)-$AG3381)</f>
        <v>0</v>
      </c>
      <c r="AG3381" s="51">
        <f>HLOOKUP(A_Stammdaten!$B$12,$AH$4:$AN$4004,ROW(C3381)-3,FALSE)</f>
        <v>0</v>
      </c>
      <c r="AH3381" s="51">
        <f t="shared" si="657"/>
        <v>0</v>
      </c>
      <c r="AI3381" s="51">
        <f t="shared" si="658"/>
        <v>0</v>
      </c>
      <c r="AJ3381" s="51">
        <f t="shared" si="659"/>
        <v>0</v>
      </c>
      <c r="AK3381" s="51">
        <f t="shared" si="660"/>
        <v>0</v>
      </c>
      <c r="AL3381" s="51">
        <f t="shared" si="661"/>
        <v>0</v>
      </c>
      <c r="AM3381" s="51">
        <f t="shared" si="662"/>
        <v>0</v>
      </c>
      <c r="AN3381" s="51">
        <f t="shared" si="663"/>
        <v>0</v>
      </c>
    </row>
    <row r="3382" spans="1:40" x14ac:dyDescent="0.25">
      <c r="A3382" s="17"/>
      <c r="B3382" s="17"/>
      <c r="C3382" s="35"/>
      <c r="D3382" s="17"/>
      <c r="E3382" s="17"/>
      <c r="F3382" s="17"/>
      <c r="G3382" s="62">
        <f t="shared" si="664"/>
        <v>0</v>
      </c>
      <c r="H3382" s="17"/>
      <c r="I3382" s="17"/>
      <c r="J3382" s="17"/>
      <c r="K3382" s="17"/>
      <c r="L3382" s="17"/>
      <c r="M3382" s="17"/>
      <c r="N3382" s="17"/>
      <c r="O3382" s="17"/>
      <c r="P3382" s="115"/>
      <c r="Q3382" s="62">
        <f>IF(C3382&gt;A_Stammdaten!$B$12,0,SUM(G3382,H3382,J3382,K3382,M3382,N3382)-SUM(I3382,L3382,O3382,P3382))</f>
        <v>0</v>
      </c>
      <c r="R3382" s="17"/>
      <c r="S3382" s="17"/>
      <c r="T3382" s="17"/>
      <c r="U3382" s="62">
        <f t="shared" si="656"/>
        <v>0</v>
      </c>
      <c r="V3382" s="63">
        <f>IF(ISBLANK($B3382),0,VLOOKUP($B3382,Listen!$A$2:$C$45,2,FALSE))</f>
        <v>0</v>
      </c>
      <c r="W3382" s="63">
        <f>IF(ISBLANK($B3382),0,VLOOKUP($B3382,Listen!$A$2:$C$45,3,FALSE))</f>
        <v>0</v>
      </c>
      <c r="X3382" s="49">
        <f t="shared" si="655"/>
        <v>0</v>
      </c>
      <c r="Y3382" s="49">
        <f t="shared" si="666"/>
        <v>0</v>
      </c>
      <c r="Z3382" s="49">
        <f t="shared" si="666"/>
        <v>0</v>
      </c>
      <c r="AA3382" s="49">
        <f t="shared" si="666"/>
        <v>0</v>
      </c>
      <c r="AB3382" s="49">
        <f t="shared" si="666"/>
        <v>0</v>
      </c>
      <c r="AC3382" s="49">
        <f t="shared" si="666"/>
        <v>0</v>
      </c>
      <c r="AD3382" s="49">
        <f t="shared" si="666"/>
        <v>0</v>
      </c>
      <c r="AE3382" s="51">
        <f t="shared" si="665"/>
        <v>0</v>
      </c>
      <c r="AF3382" s="51">
        <f>IF(C3382=A_Stammdaten!$B$12,D_SAV!$U3382-D_SAV!$AG3382,HLOOKUP(A_Stammdaten!$B$12-1,$AH$4:$AN$4004,ROW(C3382)-3,FALSE)-$AG3382)</f>
        <v>0</v>
      </c>
      <c r="AG3382" s="51">
        <f>HLOOKUP(A_Stammdaten!$B$12,$AH$4:$AN$4004,ROW(C3382)-3,FALSE)</f>
        <v>0</v>
      </c>
      <c r="AH3382" s="51">
        <f t="shared" si="657"/>
        <v>0</v>
      </c>
      <c r="AI3382" s="51">
        <f t="shared" si="658"/>
        <v>0</v>
      </c>
      <c r="AJ3382" s="51">
        <f t="shared" si="659"/>
        <v>0</v>
      </c>
      <c r="AK3382" s="51">
        <f t="shared" si="660"/>
        <v>0</v>
      </c>
      <c r="AL3382" s="51">
        <f t="shared" si="661"/>
        <v>0</v>
      </c>
      <c r="AM3382" s="51">
        <f t="shared" si="662"/>
        <v>0</v>
      </c>
      <c r="AN3382" s="51">
        <f t="shared" si="663"/>
        <v>0</v>
      </c>
    </row>
    <row r="3383" spans="1:40" x14ac:dyDescent="0.25">
      <c r="A3383" s="17"/>
      <c r="B3383" s="17"/>
      <c r="C3383" s="35"/>
      <c r="D3383" s="17"/>
      <c r="E3383" s="17"/>
      <c r="F3383" s="17"/>
      <c r="G3383" s="62">
        <f t="shared" si="664"/>
        <v>0</v>
      </c>
      <c r="H3383" s="17"/>
      <c r="I3383" s="17"/>
      <c r="J3383" s="17"/>
      <c r="K3383" s="17"/>
      <c r="L3383" s="17"/>
      <c r="M3383" s="17"/>
      <c r="N3383" s="17"/>
      <c r="O3383" s="17"/>
      <c r="P3383" s="115"/>
      <c r="Q3383" s="62">
        <f>IF(C3383&gt;A_Stammdaten!$B$12,0,SUM(G3383,H3383,J3383,K3383,M3383,N3383)-SUM(I3383,L3383,O3383,P3383))</f>
        <v>0</v>
      </c>
      <c r="R3383" s="17"/>
      <c r="S3383" s="17"/>
      <c r="T3383" s="17"/>
      <c r="U3383" s="62">
        <f t="shared" si="656"/>
        <v>0</v>
      </c>
      <c r="V3383" s="63">
        <f>IF(ISBLANK($B3383),0,VLOOKUP($B3383,Listen!$A$2:$C$45,2,FALSE))</f>
        <v>0</v>
      </c>
      <c r="W3383" s="63">
        <f>IF(ISBLANK($B3383),0,VLOOKUP($B3383,Listen!$A$2:$C$45,3,FALSE))</f>
        <v>0</v>
      </c>
      <c r="X3383" s="49">
        <f t="shared" si="655"/>
        <v>0</v>
      </c>
      <c r="Y3383" s="49">
        <f t="shared" si="666"/>
        <v>0</v>
      </c>
      <c r="Z3383" s="49">
        <f t="shared" si="666"/>
        <v>0</v>
      </c>
      <c r="AA3383" s="49">
        <f t="shared" si="666"/>
        <v>0</v>
      </c>
      <c r="AB3383" s="49">
        <f t="shared" si="666"/>
        <v>0</v>
      </c>
      <c r="AC3383" s="49">
        <f t="shared" si="666"/>
        <v>0</v>
      </c>
      <c r="AD3383" s="49">
        <f t="shared" si="666"/>
        <v>0</v>
      </c>
      <c r="AE3383" s="51">
        <f t="shared" si="665"/>
        <v>0</v>
      </c>
      <c r="AF3383" s="51">
        <f>IF(C3383=A_Stammdaten!$B$12,D_SAV!$U3383-D_SAV!$AG3383,HLOOKUP(A_Stammdaten!$B$12-1,$AH$4:$AN$4004,ROW(C3383)-3,FALSE)-$AG3383)</f>
        <v>0</v>
      </c>
      <c r="AG3383" s="51">
        <f>HLOOKUP(A_Stammdaten!$B$12,$AH$4:$AN$4004,ROW(C3383)-3,FALSE)</f>
        <v>0</v>
      </c>
      <c r="AH3383" s="51">
        <f t="shared" si="657"/>
        <v>0</v>
      </c>
      <c r="AI3383" s="51">
        <f t="shared" si="658"/>
        <v>0</v>
      </c>
      <c r="AJ3383" s="51">
        <f t="shared" si="659"/>
        <v>0</v>
      </c>
      <c r="AK3383" s="51">
        <f t="shared" si="660"/>
        <v>0</v>
      </c>
      <c r="AL3383" s="51">
        <f t="shared" si="661"/>
        <v>0</v>
      </c>
      <c r="AM3383" s="51">
        <f t="shared" si="662"/>
        <v>0</v>
      </c>
      <c r="AN3383" s="51">
        <f t="shared" si="663"/>
        <v>0</v>
      </c>
    </row>
    <row r="3384" spans="1:40" x14ac:dyDescent="0.25">
      <c r="A3384" s="17"/>
      <c r="B3384" s="17"/>
      <c r="C3384" s="35"/>
      <c r="D3384" s="17"/>
      <c r="E3384" s="17"/>
      <c r="F3384" s="17"/>
      <c r="G3384" s="62">
        <f t="shared" si="664"/>
        <v>0</v>
      </c>
      <c r="H3384" s="17"/>
      <c r="I3384" s="17"/>
      <c r="J3384" s="17"/>
      <c r="K3384" s="17"/>
      <c r="L3384" s="17"/>
      <c r="M3384" s="17"/>
      <c r="N3384" s="17"/>
      <c r="O3384" s="17"/>
      <c r="P3384" s="115"/>
      <c r="Q3384" s="62">
        <f>IF(C3384&gt;A_Stammdaten!$B$12,0,SUM(G3384,H3384,J3384,K3384,M3384,N3384)-SUM(I3384,L3384,O3384,P3384))</f>
        <v>0</v>
      </c>
      <c r="R3384" s="17"/>
      <c r="S3384" s="17"/>
      <c r="T3384" s="17"/>
      <c r="U3384" s="62">
        <f t="shared" si="656"/>
        <v>0</v>
      </c>
      <c r="V3384" s="63">
        <f>IF(ISBLANK($B3384),0,VLOOKUP($B3384,Listen!$A$2:$C$45,2,FALSE))</f>
        <v>0</v>
      </c>
      <c r="W3384" s="63">
        <f>IF(ISBLANK($B3384),0,VLOOKUP($B3384,Listen!$A$2:$C$45,3,FALSE))</f>
        <v>0</v>
      </c>
      <c r="X3384" s="49">
        <f t="shared" si="655"/>
        <v>0</v>
      </c>
      <c r="Y3384" s="49">
        <f t="shared" si="666"/>
        <v>0</v>
      </c>
      <c r="Z3384" s="49">
        <f t="shared" si="666"/>
        <v>0</v>
      </c>
      <c r="AA3384" s="49">
        <f t="shared" si="666"/>
        <v>0</v>
      </c>
      <c r="AB3384" s="49">
        <f t="shared" si="666"/>
        <v>0</v>
      </c>
      <c r="AC3384" s="49">
        <f t="shared" si="666"/>
        <v>0</v>
      </c>
      <c r="AD3384" s="49">
        <f t="shared" si="666"/>
        <v>0</v>
      </c>
      <c r="AE3384" s="51">
        <f t="shared" si="665"/>
        <v>0</v>
      </c>
      <c r="AF3384" s="51">
        <f>IF(C3384=A_Stammdaten!$B$12,D_SAV!$U3384-D_SAV!$AG3384,HLOOKUP(A_Stammdaten!$B$12-1,$AH$4:$AN$4004,ROW(C3384)-3,FALSE)-$AG3384)</f>
        <v>0</v>
      </c>
      <c r="AG3384" s="51">
        <f>HLOOKUP(A_Stammdaten!$B$12,$AH$4:$AN$4004,ROW(C3384)-3,FALSE)</f>
        <v>0</v>
      </c>
      <c r="AH3384" s="51">
        <f t="shared" si="657"/>
        <v>0</v>
      </c>
      <c r="AI3384" s="51">
        <f t="shared" si="658"/>
        <v>0</v>
      </c>
      <c r="AJ3384" s="51">
        <f t="shared" si="659"/>
        <v>0</v>
      </c>
      <c r="AK3384" s="51">
        <f t="shared" si="660"/>
        <v>0</v>
      </c>
      <c r="AL3384" s="51">
        <f t="shared" si="661"/>
        <v>0</v>
      </c>
      <c r="AM3384" s="51">
        <f t="shared" si="662"/>
        <v>0</v>
      </c>
      <c r="AN3384" s="51">
        <f t="shared" si="663"/>
        <v>0</v>
      </c>
    </row>
    <row r="3385" spans="1:40" x14ac:dyDescent="0.25">
      <c r="A3385" s="17"/>
      <c r="B3385" s="17"/>
      <c r="C3385" s="35"/>
      <c r="D3385" s="17"/>
      <c r="E3385" s="17"/>
      <c r="F3385" s="17"/>
      <c r="G3385" s="62">
        <f t="shared" si="664"/>
        <v>0</v>
      </c>
      <c r="H3385" s="17"/>
      <c r="I3385" s="17"/>
      <c r="J3385" s="17"/>
      <c r="K3385" s="17"/>
      <c r="L3385" s="17"/>
      <c r="M3385" s="17"/>
      <c r="N3385" s="17"/>
      <c r="O3385" s="17"/>
      <c r="P3385" s="115"/>
      <c r="Q3385" s="62">
        <f>IF(C3385&gt;A_Stammdaten!$B$12,0,SUM(G3385,H3385,J3385,K3385,M3385,N3385)-SUM(I3385,L3385,O3385,P3385))</f>
        <v>0</v>
      </c>
      <c r="R3385" s="17"/>
      <c r="S3385" s="17"/>
      <c r="T3385" s="17"/>
      <c r="U3385" s="62">
        <f t="shared" si="656"/>
        <v>0</v>
      </c>
      <c r="V3385" s="63">
        <f>IF(ISBLANK($B3385),0,VLOOKUP($B3385,Listen!$A$2:$C$45,2,FALSE))</f>
        <v>0</v>
      </c>
      <c r="W3385" s="63">
        <f>IF(ISBLANK($B3385),0,VLOOKUP($B3385,Listen!$A$2:$C$45,3,FALSE))</f>
        <v>0</v>
      </c>
      <c r="X3385" s="49">
        <f t="shared" si="655"/>
        <v>0</v>
      </c>
      <c r="Y3385" s="49">
        <f t="shared" si="666"/>
        <v>0</v>
      </c>
      <c r="Z3385" s="49">
        <f t="shared" si="666"/>
        <v>0</v>
      </c>
      <c r="AA3385" s="49">
        <f t="shared" si="666"/>
        <v>0</v>
      </c>
      <c r="AB3385" s="49">
        <f t="shared" si="666"/>
        <v>0</v>
      </c>
      <c r="AC3385" s="49">
        <f t="shared" si="666"/>
        <v>0</v>
      </c>
      <c r="AD3385" s="49">
        <f t="shared" si="666"/>
        <v>0</v>
      </c>
      <c r="AE3385" s="51">
        <f t="shared" si="665"/>
        <v>0</v>
      </c>
      <c r="AF3385" s="51">
        <f>IF(C3385=A_Stammdaten!$B$12,D_SAV!$U3385-D_SAV!$AG3385,HLOOKUP(A_Stammdaten!$B$12-1,$AH$4:$AN$4004,ROW(C3385)-3,FALSE)-$AG3385)</f>
        <v>0</v>
      </c>
      <c r="AG3385" s="51">
        <f>HLOOKUP(A_Stammdaten!$B$12,$AH$4:$AN$4004,ROW(C3385)-3,FALSE)</f>
        <v>0</v>
      </c>
      <c r="AH3385" s="51">
        <f t="shared" si="657"/>
        <v>0</v>
      </c>
      <c r="AI3385" s="51">
        <f t="shared" si="658"/>
        <v>0</v>
      </c>
      <c r="AJ3385" s="51">
        <f t="shared" si="659"/>
        <v>0</v>
      </c>
      <c r="AK3385" s="51">
        <f t="shared" si="660"/>
        <v>0</v>
      </c>
      <c r="AL3385" s="51">
        <f t="shared" si="661"/>
        <v>0</v>
      </c>
      <c r="AM3385" s="51">
        <f t="shared" si="662"/>
        <v>0</v>
      </c>
      <c r="AN3385" s="51">
        <f t="shared" si="663"/>
        <v>0</v>
      </c>
    </row>
    <row r="3386" spans="1:40" x14ac:dyDescent="0.25">
      <c r="A3386" s="17"/>
      <c r="B3386" s="17"/>
      <c r="C3386" s="35"/>
      <c r="D3386" s="17"/>
      <c r="E3386" s="17"/>
      <c r="F3386" s="17"/>
      <c r="G3386" s="62">
        <f t="shared" si="664"/>
        <v>0</v>
      </c>
      <c r="H3386" s="17"/>
      <c r="I3386" s="17"/>
      <c r="J3386" s="17"/>
      <c r="K3386" s="17"/>
      <c r="L3386" s="17"/>
      <c r="M3386" s="17"/>
      <c r="N3386" s="17"/>
      <c r="O3386" s="17"/>
      <c r="P3386" s="115"/>
      <c r="Q3386" s="62">
        <f>IF(C3386&gt;A_Stammdaten!$B$12,0,SUM(G3386,H3386,J3386,K3386,M3386,N3386)-SUM(I3386,L3386,O3386,P3386))</f>
        <v>0</v>
      </c>
      <c r="R3386" s="17"/>
      <c r="S3386" s="17"/>
      <c r="T3386" s="17"/>
      <c r="U3386" s="62">
        <f t="shared" si="656"/>
        <v>0</v>
      </c>
      <c r="V3386" s="63">
        <f>IF(ISBLANK($B3386),0,VLOOKUP($B3386,Listen!$A$2:$C$45,2,FALSE))</f>
        <v>0</v>
      </c>
      <c r="W3386" s="63">
        <f>IF(ISBLANK($B3386),0,VLOOKUP($B3386,Listen!$A$2:$C$45,3,FALSE))</f>
        <v>0</v>
      </c>
      <c r="X3386" s="49">
        <f t="shared" si="655"/>
        <v>0</v>
      </c>
      <c r="Y3386" s="49">
        <f t="shared" si="666"/>
        <v>0</v>
      </c>
      <c r="Z3386" s="49">
        <f t="shared" si="666"/>
        <v>0</v>
      </c>
      <c r="AA3386" s="49">
        <f t="shared" si="666"/>
        <v>0</v>
      </c>
      <c r="AB3386" s="49">
        <f t="shared" si="666"/>
        <v>0</v>
      </c>
      <c r="AC3386" s="49">
        <f t="shared" si="666"/>
        <v>0</v>
      </c>
      <c r="AD3386" s="49">
        <f t="shared" si="666"/>
        <v>0</v>
      </c>
      <c r="AE3386" s="51">
        <f t="shared" si="665"/>
        <v>0</v>
      </c>
      <c r="AF3386" s="51">
        <f>IF(C3386=A_Stammdaten!$B$12,D_SAV!$U3386-D_SAV!$AG3386,HLOOKUP(A_Stammdaten!$B$12-1,$AH$4:$AN$4004,ROW(C3386)-3,FALSE)-$AG3386)</f>
        <v>0</v>
      </c>
      <c r="AG3386" s="51">
        <f>HLOOKUP(A_Stammdaten!$B$12,$AH$4:$AN$4004,ROW(C3386)-3,FALSE)</f>
        <v>0</v>
      </c>
      <c r="AH3386" s="51">
        <f t="shared" si="657"/>
        <v>0</v>
      </c>
      <c r="AI3386" s="51">
        <f t="shared" si="658"/>
        <v>0</v>
      </c>
      <c r="AJ3386" s="51">
        <f t="shared" si="659"/>
        <v>0</v>
      </c>
      <c r="AK3386" s="51">
        <f t="shared" si="660"/>
        <v>0</v>
      </c>
      <c r="AL3386" s="51">
        <f t="shared" si="661"/>
        <v>0</v>
      </c>
      <c r="AM3386" s="51">
        <f t="shared" si="662"/>
        <v>0</v>
      </c>
      <c r="AN3386" s="51">
        <f t="shared" si="663"/>
        <v>0</v>
      </c>
    </row>
    <row r="3387" spans="1:40" x14ac:dyDescent="0.25">
      <c r="A3387" s="17"/>
      <c r="B3387" s="17"/>
      <c r="C3387" s="35"/>
      <c r="D3387" s="17"/>
      <c r="E3387" s="17"/>
      <c r="F3387" s="17"/>
      <c r="G3387" s="62">
        <f t="shared" si="664"/>
        <v>0</v>
      </c>
      <c r="H3387" s="17"/>
      <c r="I3387" s="17"/>
      <c r="J3387" s="17"/>
      <c r="K3387" s="17"/>
      <c r="L3387" s="17"/>
      <c r="M3387" s="17"/>
      <c r="N3387" s="17"/>
      <c r="O3387" s="17"/>
      <c r="P3387" s="115"/>
      <c r="Q3387" s="62">
        <f>IF(C3387&gt;A_Stammdaten!$B$12,0,SUM(G3387,H3387,J3387,K3387,M3387,N3387)-SUM(I3387,L3387,O3387,P3387))</f>
        <v>0</v>
      </c>
      <c r="R3387" s="17"/>
      <c r="S3387" s="17"/>
      <c r="T3387" s="17"/>
      <c r="U3387" s="62">
        <f t="shared" si="656"/>
        <v>0</v>
      </c>
      <c r="V3387" s="63">
        <f>IF(ISBLANK($B3387),0,VLOOKUP($B3387,Listen!$A$2:$C$45,2,FALSE))</f>
        <v>0</v>
      </c>
      <c r="W3387" s="63">
        <f>IF(ISBLANK($B3387),0,VLOOKUP($B3387,Listen!$A$2:$C$45,3,FALSE))</f>
        <v>0</v>
      </c>
      <c r="X3387" s="49">
        <f t="shared" si="655"/>
        <v>0</v>
      </c>
      <c r="Y3387" s="49">
        <f t="shared" si="666"/>
        <v>0</v>
      </c>
      <c r="Z3387" s="49">
        <f t="shared" si="666"/>
        <v>0</v>
      </c>
      <c r="AA3387" s="49">
        <f t="shared" si="666"/>
        <v>0</v>
      </c>
      <c r="AB3387" s="49">
        <f t="shared" si="666"/>
        <v>0</v>
      </c>
      <c r="AC3387" s="49">
        <f t="shared" si="666"/>
        <v>0</v>
      </c>
      <c r="AD3387" s="49">
        <f t="shared" si="666"/>
        <v>0</v>
      </c>
      <c r="AE3387" s="51">
        <f t="shared" si="665"/>
        <v>0</v>
      </c>
      <c r="AF3387" s="51">
        <f>IF(C3387=A_Stammdaten!$B$12,D_SAV!$U3387-D_SAV!$AG3387,HLOOKUP(A_Stammdaten!$B$12-1,$AH$4:$AN$4004,ROW(C3387)-3,FALSE)-$AG3387)</f>
        <v>0</v>
      </c>
      <c r="AG3387" s="51">
        <f>HLOOKUP(A_Stammdaten!$B$12,$AH$4:$AN$4004,ROW(C3387)-3,FALSE)</f>
        <v>0</v>
      </c>
      <c r="AH3387" s="51">
        <f t="shared" si="657"/>
        <v>0</v>
      </c>
      <c r="AI3387" s="51">
        <f t="shared" si="658"/>
        <v>0</v>
      </c>
      <c r="AJ3387" s="51">
        <f t="shared" si="659"/>
        <v>0</v>
      </c>
      <c r="AK3387" s="51">
        <f t="shared" si="660"/>
        <v>0</v>
      </c>
      <c r="AL3387" s="51">
        <f t="shared" si="661"/>
        <v>0</v>
      </c>
      <c r="AM3387" s="51">
        <f t="shared" si="662"/>
        <v>0</v>
      </c>
      <c r="AN3387" s="51">
        <f t="shared" si="663"/>
        <v>0</v>
      </c>
    </row>
    <row r="3388" spans="1:40" x14ac:dyDescent="0.25">
      <c r="A3388" s="17"/>
      <c r="B3388" s="17"/>
      <c r="C3388" s="35"/>
      <c r="D3388" s="17"/>
      <c r="E3388" s="17"/>
      <c r="F3388" s="17"/>
      <c r="G3388" s="62">
        <f t="shared" si="664"/>
        <v>0</v>
      </c>
      <c r="H3388" s="17"/>
      <c r="I3388" s="17"/>
      <c r="J3388" s="17"/>
      <c r="K3388" s="17"/>
      <c r="L3388" s="17"/>
      <c r="M3388" s="17"/>
      <c r="N3388" s="17"/>
      <c r="O3388" s="17"/>
      <c r="P3388" s="115"/>
      <c r="Q3388" s="62">
        <f>IF(C3388&gt;A_Stammdaten!$B$12,0,SUM(G3388,H3388,J3388,K3388,M3388,N3388)-SUM(I3388,L3388,O3388,P3388))</f>
        <v>0</v>
      </c>
      <c r="R3388" s="17"/>
      <c r="S3388" s="17"/>
      <c r="T3388" s="17"/>
      <c r="U3388" s="62">
        <f t="shared" si="656"/>
        <v>0</v>
      </c>
      <c r="V3388" s="63">
        <f>IF(ISBLANK($B3388),0,VLOOKUP($B3388,Listen!$A$2:$C$45,2,FALSE))</f>
        <v>0</v>
      </c>
      <c r="W3388" s="63">
        <f>IF(ISBLANK($B3388),0,VLOOKUP($B3388,Listen!$A$2:$C$45,3,FALSE))</f>
        <v>0</v>
      </c>
      <c r="X3388" s="49">
        <f t="shared" ref="X3388:X3451" si="667">$V3388</f>
        <v>0</v>
      </c>
      <c r="Y3388" s="49">
        <f t="shared" si="666"/>
        <v>0</v>
      </c>
      <c r="Z3388" s="49">
        <f t="shared" si="666"/>
        <v>0</v>
      </c>
      <c r="AA3388" s="49">
        <f t="shared" si="666"/>
        <v>0</v>
      </c>
      <c r="AB3388" s="49">
        <f t="shared" si="666"/>
        <v>0</v>
      </c>
      <c r="AC3388" s="49">
        <f t="shared" si="666"/>
        <v>0</v>
      </c>
      <c r="AD3388" s="49">
        <f t="shared" si="666"/>
        <v>0</v>
      </c>
      <c r="AE3388" s="51">
        <f t="shared" si="665"/>
        <v>0</v>
      </c>
      <c r="AF3388" s="51">
        <f>IF(C3388=A_Stammdaten!$B$12,D_SAV!$U3388-D_SAV!$AG3388,HLOOKUP(A_Stammdaten!$B$12-1,$AH$4:$AN$4004,ROW(C3388)-3,FALSE)-$AG3388)</f>
        <v>0</v>
      </c>
      <c r="AG3388" s="51">
        <f>HLOOKUP(A_Stammdaten!$B$12,$AH$4:$AN$4004,ROW(C3388)-3,FALSE)</f>
        <v>0</v>
      </c>
      <c r="AH3388" s="51">
        <f t="shared" si="657"/>
        <v>0</v>
      </c>
      <c r="AI3388" s="51">
        <f t="shared" si="658"/>
        <v>0</v>
      </c>
      <c r="AJ3388" s="51">
        <f t="shared" si="659"/>
        <v>0</v>
      </c>
      <c r="AK3388" s="51">
        <f t="shared" si="660"/>
        <v>0</v>
      </c>
      <c r="AL3388" s="51">
        <f t="shared" si="661"/>
        <v>0</v>
      </c>
      <c r="AM3388" s="51">
        <f t="shared" si="662"/>
        <v>0</v>
      </c>
      <c r="AN3388" s="51">
        <f t="shared" si="663"/>
        <v>0</v>
      </c>
    </row>
    <row r="3389" spans="1:40" x14ac:dyDescent="0.25">
      <c r="A3389" s="17"/>
      <c r="B3389" s="17"/>
      <c r="C3389" s="35"/>
      <c r="D3389" s="17"/>
      <c r="E3389" s="17"/>
      <c r="F3389" s="17"/>
      <c r="G3389" s="62">
        <f t="shared" si="664"/>
        <v>0</v>
      </c>
      <c r="H3389" s="17"/>
      <c r="I3389" s="17"/>
      <c r="J3389" s="17"/>
      <c r="K3389" s="17"/>
      <c r="L3389" s="17"/>
      <c r="M3389" s="17"/>
      <c r="N3389" s="17"/>
      <c r="O3389" s="17"/>
      <c r="P3389" s="115"/>
      <c r="Q3389" s="62">
        <f>IF(C3389&gt;A_Stammdaten!$B$12,0,SUM(G3389,H3389,J3389,K3389,M3389,N3389)-SUM(I3389,L3389,O3389,P3389))</f>
        <v>0</v>
      </c>
      <c r="R3389" s="17"/>
      <c r="S3389" s="17"/>
      <c r="T3389" s="17"/>
      <c r="U3389" s="62">
        <f t="shared" si="656"/>
        <v>0</v>
      </c>
      <c r="V3389" s="63">
        <f>IF(ISBLANK($B3389),0,VLOOKUP($B3389,Listen!$A$2:$C$45,2,FALSE))</f>
        <v>0</v>
      </c>
      <c r="W3389" s="63">
        <f>IF(ISBLANK($B3389),0,VLOOKUP($B3389,Listen!$A$2:$C$45,3,FALSE))</f>
        <v>0</v>
      </c>
      <c r="X3389" s="49">
        <f t="shared" si="667"/>
        <v>0</v>
      </c>
      <c r="Y3389" s="49">
        <f t="shared" si="666"/>
        <v>0</v>
      </c>
      <c r="Z3389" s="49">
        <f t="shared" si="666"/>
        <v>0</v>
      </c>
      <c r="AA3389" s="49">
        <f t="shared" si="666"/>
        <v>0</v>
      </c>
      <c r="AB3389" s="49">
        <f t="shared" si="666"/>
        <v>0</v>
      </c>
      <c r="AC3389" s="49">
        <f t="shared" si="666"/>
        <v>0</v>
      </c>
      <c r="AD3389" s="49">
        <f t="shared" si="666"/>
        <v>0</v>
      </c>
      <c r="AE3389" s="51">
        <f t="shared" si="665"/>
        <v>0</v>
      </c>
      <c r="AF3389" s="51">
        <f>IF(C3389=A_Stammdaten!$B$12,D_SAV!$U3389-D_SAV!$AG3389,HLOOKUP(A_Stammdaten!$B$12-1,$AH$4:$AN$4004,ROW(C3389)-3,FALSE)-$AG3389)</f>
        <v>0</v>
      </c>
      <c r="AG3389" s="51">
        <f>HLOOKUP(A_Stammdaten!$B$12,$AH$4:$AN$4004,ROW(C3389)-3,FALSE)</f>
        <v>0</v>
      </c>
      <c r="AH3389" s="51">
        <f t="shared" si="657"/>
        <v>0</v>
      </c>
      <c r="AI3389" s="51">
        <f t="shared" si="658"/>
        <v>0</v>
      </c>
      <c r="AJ3389" s="51">
        <f t="shared" si="659"/>
        <v>0</v>
      </c>
      <c r="AK3389" s="51">
        <f t="shared" si="660"/>
        <v>0</v>
      </c>
      <c r="AL3389" s="51">
        <f t="shared" si="661"/>
        <v>0</v>
      </c>
      <c r="AM3389" s="51">
        <f t="shared" si="662"/>
        <v>0</v>
      </c>
      <c r="AN3389" s="51">
        <f t="shared" si="663"/>
        <v>0</v>
      </c>
    </row>
    <row r="3390" spans="1:40" x14ac:dyDescent="0.25">
      <c r="A3390" s="17"/>
      <c r="B3390" s="17"/>
      <c r="C3390" s="35"/>
      <c r="D3390" s="17"/>
      <c r="E3390" s="17"/>
      <c r="F3390" s="17"/>
      <c r="G3390" s="62">
        <f t="shared" si="664"/>
        <v>0</v>
      </c>
      <c r="H3390" s="17"/>
      <c r="I3390" s="17"/>
      <c r="J3390" s="17"/>
      <c r="K3390" s="17"/>
      <c r="L3390" s="17"/>
      <c r="M3390" s="17"/>
      <c r="N3390" s="17"/>
      <c r="O3390" s="17"/>
      <c r="P3390" s="115"/>
      <c r="Q3390" s="62">
        <f>IF(C3390&gt;A_Stammdaten!$B$12,0,SUM(G3390,H3390,J3390,K3390,M3390,N3390)-SUM(I3390,L3390,O3390,P3390))</f>
        <v>0</v>
      </c>
      <c r="R3390" s="17"/>
      <c r="S3390" s="17"/>
      <c r="T3390" s="17"/>
      <c r="U3390" s="62">
        <f t="shared" si="656"/>
        <v>0</v>
      </c>
      <c r="V3390" s="63">
        <f>IF(ISBLANK($B3390),0,VLOOKUP($B3390,Listen!$A$2:$C$45,2,FALSE))</f>
        <v>0</v>
      </c>
      <c r="W3390" s="63">
        <f>IF(ISBLANK($B3390),0,VLOOKUP($B3390,Listen!$A$2:$C$45,3,FALSE))</f>
        <v>0</v>
      </c>
      <c r="X3390" s="49">
        <f t="shared" si="667"/>
        <v>0</v>
      </c>
      <c r="Y3390" s="49">
        <f t="shared" si="666"/>
        <v>0</v>
      </c>
      <c r="Z3390" s="49">
        <f t="shared" si="666"/>
        <v>0</v>
      </c>
      <c r="AA3390" s="49">
        <f t="shared" si="666"/>
        <v>0</v>
      </c>
      <c r="AB3390" s="49">
        <f t="shared" si="666"/>
        <v>0</v>
      </c>
      <c r="AC3390" s="49">
        <f t="shared" si="666"/>
        <v>0</v>
      </c>
      <c r="AD3390" s="49">
        <f t="shared" si="666"/>
        <v>0</v>
      </c>
      <c r="AE3390" s="51">
        <f t="shared" si="665"/>
        <v>0</v>
      </c>
      <c r="AF3390" s="51">
        <f>IF(C3390=A_Stammdaten!$B$12,D_SAV!$U3390-D_SAV!$AG3390,HLOOKUP(A_Stammdaten!$B$12-1,$AH$4:$AN$4004,ROW(C3390)-3,FALSE)-$AG3390)</f>
        <v>0</v>
      </c>
      <c r="AG3390" s="51">
        <f>HLOOKUP(A_Stammdaten!$B$12,$AH$4:$AN$4004,ROW(C3390)-3,FALSE)</f>
        <v>0</v>
      </c>
      <c r="AH3390" s="51">
        <f t="shared" si="657"/>
        <v>0</v>
      </c>
      <c r="AI3390" s="51">
        <f t="shared" si="658"/>
        <v>0</v>
      </c>
      <c r="AJ3390" s="51">
        <f t="shared" si="659"/>
        <v>0</v>
      </c>
      <c r="AK3390" s="51">
        <f t="shared" si="660"/>
        <v>0</v>
      </c>
      <c r="AL3390" s="51">
        <f t="shared" si="661"/>
        <v>0</v>
      </c>
      <c r="AM3390" s="51">
        <f t="shared" si="662"/>
        <v>0</v>
      </c>
      <c r="AN3390" s="51">
        <f t="shared" si="663"/>
        <v>0</v>
      </c>
    </row>
    <row r="3391" spans="1:40" x14ac:dyDescent="0.25">
      <c r="A3391" s="17"/>
      <c r="B3391" s="17"/>
      <c r="C3391" s="35"/>
      <c r="D3391" s="17"/>
      <c r="E3391" s="17"/>
      <c r="F3391" s="17"/>
      <c r="G3391" s="62">
        <f t="shared" si="664"/>
        <v>0</v>
      </c>
      <c r="H3391" s="17"/>
      <c r="I3391" s="17"/>
      <c r="J3391" s="17"/>
      <c r="K3391" s="17"/>
      <c r="L3391" s="17"/>
      <c r="M3391" s="17"/>
      <c r="N3391" s="17"/>
      <c r="O3391" s="17"/>
      <c r="P3391" s="115"/>
      <c r="Q3391" s="62">
        <f>IF(C3391&gt;A_Stammdaten!$B$12,0,SUM(G3391,H3391,J3391,K3391,M3391,N3391)-SUM(I3391,L3391,O3391,P3391))</f>
        <v>0</v>
      </c>
      <c r="R3391" s="17"/>
      <c r="S3391" s="17"/>
      <c r="T3391" s="17"/>
      <c r="U3391" s="62">
        <f t="shared" si="656"/>
        <v>0</v>
      </c>
      <c r="V3391" s="63">
        <f>IF(ISBLANK($B3391),0,VLOOKUP($B3391,Listen!$A$2:$C$45,2,FALSE))</f>
        <v>0</v>
      </c>
      <c r="W3391" s="63">
        <f>IF(ISBLANK($B3391),0,VLOOKUP($B3391,Listen!$A$2:$C$45,3,FALSE))</f>
        <v>0</v>
      </c>
      <c r="X3391" s="49">
        <f t="shared" si="667"/>
        <v>0</v>
      </c>
      <c r="Y3391" s="49">
        <f t="shared" si="666"/>
        <v>0</v>
      </c>
      <c r="Z3391" s="49">
        <f t="shared" si="666"/>
        <v>0</v>
      </c>
      <c r="AA3391" s="49">
        <f t="shared" si="666"/>
        <v>0</v>
      </c>
      <c r="AB3391" s="49">
        <f t="shared" si="666"/>
        <v>0</v>
      </c>
      <c r="AC3391" s="49">
        <f t="shared" si="666"/>
        <v>0</v>
      </c>
      <c r="AD3391" s="49">
        <f t="shared" si="666"/>
        <v>0</v>
      </c>
      <c r="AE3391" s="51">
        <f t="shared" si="665"/>
        <v>0</v>
      </c>
      <c r="AF3391" s="51">
        <f>IF(C3391=A_Stammdaten!$B$12,D_SAV!$U3391-D_SAV!$AG3391,HLOOKUP(A_Stammdaten!$B$12-1,$AH$4:$AN$4004,ROW(C3391)-3,FALSE)-$AG3391)</f>
        <v>0</v>
      </c>
      <c r="AG3391" s="51">
        <f>HLOOKUP(A_Stammdaten!$B$12,$AH$4:$AN$4004,ROW(C3391)-3,FALSE)</f>
        <v>0</v>
      </c>
      <c r="AH3391" s="51">
        <f t="shared" si="657"/>
        <v>0</v>
      </c>
      <c r="AI3391" s="51">
        <f t="shared" si="658"/>
        <v>0</v>
      </c>
      <c r="AJ3391" s="51">
        <f t="shared" si="659"/>
        <v>0</v>
      </c>
      <c r="AK3391" s="51">
        <f t="shared" si="660"/>
        <v>0</v>
      </c>
      <c r="AL3391" s="51">
        <f t="shared" si="661"/>
        <v>0</v>
      </c>
      <c r="AM3391" s="51">
        <f t="shared" si="662"/>
        <v>0</v>
      </c>
      <c r="AN3391" s="51">
        <f t="shared" si="663"/>
        <v>0</v>
      </c>
    </row>
    <row r="3392" spans="1:40" x14ac:dyDescent="0.25">
      <c r="A3392" s="17"/>
      <c r="B3392" s="17"/>
      <c r="C3392" s="35"/>
      <c r="D3392" s="17"/>
      <c r="E3392" s="17"/>
      <c r="F3392" s="17"/>
      <c r="G3392" s="62">
        <f t="shared" si="664"/>
        <v>0</v>
      </c>
      <c r="H3392" s="17"/>
      <c r="I3392" s="17"/>
      <c r="J3392" s="17"/>
      <c r="K3392" s="17"/>
      <c r="L3392" s="17"/>
      <c r="M3392" s="17"/>
      <c r="N3392" s="17"/>
      <c r="O3392" s="17"/>
      <c r="P3392" s="115"/>
      <c r="Q3392" s="62">
        <f>IF(C3392&gt;A_Stammdaten!$B$12,0,SUM(G3392,H3392,J3392,K3392,M3392,N3392)-SUM(I3392,L3392,O3392,P3392))</f>
        <v>0</v>
      </c>
      <c r="R3392" s="17"/>
      <c r="S3392" s="17"/>
      <c r="T3392" s="17"/>
      <c r="U3392" s="62">
        <f t="shared" si="656"/>
        <v>0</v>
      </c>
      <c r="V3392" s="63">
        <f>IF(ISBLANK($B3392),0,VLOOKUP($B3392,Listen!$A$2:$C$45,2,FALSE))</f>
        <v>0</v>
      </c>
      <c r="W3392" s="63">
        <f>IF(ISBLANK($B3392),0,VLOOKUP($B3392,Listen!$A$2:$C$45,3,FALSE))</f>
        <v>0</v>
      </c>
      <c r="X3392" s="49">
        <f t="shared" si="667"/>
        <v>0</v>
      </c>
      <c r="Y3392" s="49">
        <f t="shared" si="666"/>
        <v>0</v>
      </c>
      <c r="Z3392" s="49">
        <f t="shared" si="666"/>
        <v>0</v>
      </c>
      <c r="AA3392" s="49">
        <f t="shared" si="666"/>
        <v>0</v>
      </c>
      <c r="AB3392" s="49">
        <f t="shared" si="666"/>
        <v>0</v>
      </c>
      <c r="AC3392" s="49">
        <f t="shared" si="666"/>
        <v>0</v>
      </c>
      <c r="AD3392" s="49">
        <f t="shared" si="666"/>
        <v>0</v>
      </c>
      <c r="AE3392" s="51">
        <f t="shared" si="665"/>
        <v>0</v>
      </c>
      <c r="AF3392" s="51">
        <f>IF(C3392=A_Stammdaten!$B$12,D_SAV!$U3392-D_SAV!$AG3392,HLOOKUP(A_Stammdaten!$B$12-1,$AH$4:$AN$4004,ROW(C3392)-3,FALSE)-$AG3392)</f>
        <v>0</v>
      </c>
      <c r="AG3392" s="51">
        <f>HLOOKUP(A_Stammdaten!$B$12,$AH$4:$AN$4004,ROW(C3392)-3,FALSE)</f>
        <v>0</v>
      </c>
      <c r="AH3392" s="51">
        <f t="shared" si="657"/>
        <v>0</v>
      </c>
      <c r="AI3392" s="51">
        <f t="shared" si="658"/>
        <v>0</v>
      </c>
      <c r="AJ3392" s="51">
        <f t="shared" si="659"/>
        <v>0</v>
      </c>
      <c r="AK3392" s="51">
        <f t="shared" si="660"/>
        <v>0</v>
      </c>
      <c r="AL3392" s="51">
        <f t="shared" si="661"/>
        <v>0</v>
      </c>
      <c r="AM3392" s="51">
        <f t="shared" si="662"/>
        <v>0</v>
      </c>
      <c r="AN3392" s="51">
        <f t="shared" si="663"/>
        <v>0</v>
      </c>
    </row>
    <row r="3393" spans="1:40" x14ac:dyDescent="0.25">
      <c r="A3393" s="17"/>
      <c r="B3393" s="17"/>
      <c r="C3393" s="35"/>
      <c r="D3393" s="17"/>
      <c r="E3393" s="17"/>
      <c r="F3393" s="17"/>
      <c r="G3393" s="62">
        <f t="shared" si="664"/>
        <v>0</v>
      </c>
      <c r="H3393" s="17"/>
      <c r="I3393" s="17"/>
      <c r="J3393" s="17"/>
      <c r="K3393" s="17"/>
      <c r="L3393" s="17"/>
      <c r="M3393" s="17"/>
      <c r="N3393" s="17"/>
      <c r="O3393" s="17"/>
      <c r="P3393" s="115"/>
      <c r="Q3393" s="62">
        <f>IF(C3393&gt;A_Stammdaten!$B$12,0,SUM(G3393,H3393,J3393,K3393,M3393,N3393)-SUM(I3393,L3393,O3393,P3393))</f>
        <v>0</v>
      </c>
      <c r="R3393" s="17"/>
      <c r="S3393" s="17"/>
      <c r="T3393" s="17"/>
      <c r="U3393" s="62">
        <f t="shared" si="656"/>
        <v>0</v>
      </c>
      <c r="V3393" s="63">
        <f>IF(ISBLANK($B3393),0,VLOOKUP($B3393,Listen!$A$2:$C$45,2,FALSE))</f>
        <v>0</v>
      </c>
      <c r="W3393" s="63">
        <f>IF(ISBLANK($B3393),0,VLOOKUP($B3393,Listen!$A$2:$C$45,3,FALSE))</f>
        <v>0</v>
      </c>
      <c r="X3393" s="49">
        <f t="shared" si="667"/>
        <v>0</v>
      </c>
      <c r="Y3393" s="49">
        <f t="shared" si="666"/>
        <v>0</v>
      </c>
      <c r="Z3393" s="49">
        <f t="shared" si="666"/>
        <v>0</v>
      </c>
      <c r="AA3393" s="49">
        <f t="shared" si="666"/>
        <v>0</v>
      </c>
      <c r="AB3393" s="49">
        <f t="shared" si="666"/>
        <v>0</v>
      </c>
      <c r="AC3393" s="49">
        <f t="shared" si="666"/>
        <v>0</v>
      </c>
      <c r="AD3393" s="49">
        <f t="shared" si="666"/>
        <v>0</v>
      </c>
      <c r="AE3393" s="51">
        <f t="shared" si="665"/>
        <v>0</v>
      </c>
      <c r="AF3393" s="51">
        <f>IF(C3393=A_Stammdaten!$B$12,D_SAV!$U3393-D_SAV!$AG3393,HLOOKUP(A_Stammdaten!$B$12-1,$AH$4:$AN$4004,ROW(C3393)-3,FALSE)-$AG3393)</f>
        <v>0</v>
      </c>
      <c r="AG3393" s="51">
        <f>HLOOKUP(A_Stammdaten!$B$12,$AH$4:$AN$4004,ROW(C3393)-3,FALSE)</f>
        <v>0</v>
      </c>
      <c r="AH3393" s="51">
        <f t="shared" si="657"/>
        <v>0</v>
      </c>
      <c r="AI3393" s="51">
        <f t="shared" si="658"/>
        <v>0</v>
      </c>
      <c r="AJ3393" s="51">
        <f t="shared" si="659"/>
        <v>0</v>
      </c>
      <c r="AK3393" s="51">
        <f t="shared" si="660"/>
        <v>0</v>
      </c>
      <c r="AL3393" s="51">
        <f t="shared" si="661"/>
        <v>0</v>
      </c>
      <c r="AM3393" s="51">
        <f t="shared" si="662"/>
        <v>0</v>
      </c>
      <c r="AN3393" s="51">
        <f t="shared" si="663"/>
        <v>0</v>
      </c>
    </row>
    <row r="3394" spans="1:40" x14ac:dyDescent="0.25">
      <c r="A3394" s="17"/>
      <c r="B3394" s="17"/>
      <c r="C3394" s="35"/>
      <c r="D3394" s="17"/>
      <c r="E3394" s="17"/>
      <c r="F3394" s="17"/>
      <c r="G3394" s="62">
        <f t="shared" si="664"/>
        <v>0</v>
      </c>
      <c r="H3394" s="17"/>
      <c r="I3394" s="17"/>
      <c r="J3394" s="17"/>
      <c r="K3394" s="17"/>
      <c r="L3394" s="17"/>
      <c r="M3394" s="17"/>
      <c r="N3394" s="17"/>
      <c r="O3394" s="17"/>
      <c r="P3394" s="115"/>
      <c r="Q3394" s="62">
        <f>IF(C3394&gt;A_Stammdaten!$B$12,0,SUM(G3394,H3394,J3394,K3394,M3394,N3394)-SUM(I3394,L3394,O3394,P3394))</f>
        <v>0</v>
      </c>
      <c r="R3394" s="17"/>
      <c r="S3394" s="17"/>
      <c r="T3394" s="17"/>
      <c r="U3394" s="62">
        <f t="shared" si="656"/>
        <v>0</v>
      </c>
      <c r="V3394" s="63">
        <f>IF(ISBLANK($B3394),0,VLOOKUP($B3394,Listen!$A$2:$C$45,2,FALSE))</f>
        <v>0</v>
      </c>
      <c r="W3394" s="63">
        <f>IF(ISBLANK($B3394),0,VLOOKUP($B3394,Listen!$A$2:$C$45,3,FALSE))</f>
        <v>0</v>
      </c>
      <c r="X3394" s="49">
        <f t="shared" si="667"/>
        <v>0</v>
      </c>
      <c r="Y3394" s="49">
        <f t="shared" si="666"/>
        <v>0</v>
      </c>
      <c r="Z3394" s="49">
        <f t="shared" si="666"/>
        <v>0</v>
      </c>
      <c r="AA3394" s="49">
        <f t="shared" si="666"/>
        <v>0</v>
      </c>
      <c r="AB3394" s="49">
        <f t="shared" si="666"/>
        <v>0</v>
      </c>
      <c r="AC3394" s="49">
        <f t="shared" si="666"/>
        <v>0</v>
      </c>
      <c r="AD3394" s="49">
        <f t="shared" si="666"/>
        <v>0</v>
      </c>
      <c r="AE3394" s="51">
        <f t="shared" si="665"/>
        <v>0</v>
      </c>
      <c r="AF3394" s="51">
        <f>IF(C3394=A_Stammdaten!$B$12,D_SAV!$U3394-D_SAV!$AG3394,HLOOKUP(A_Stammdaten!$B$12-1,$AH$4:$AN$4004,ROW(C3394)-3,FALSE)-$AG3394)</f>
        <v>0</v>
      </c>
      <c r="AG3394" s="51">
        <f>HLOOKUP(A_Stammdaten!$B$12,$AH$4:$AN$4004,ROW(C3394)-3,FALSE)</f>
        <v>0</v>
      </c>
      <c r="AH3394" s="51">
        <f t="shared" si="657"/>
        <v>0</v>
      </c>
      <c r="AI3394" s="51">
        <f t="shared" si="658"/>
        <v>0</v>
      </c>
      <c r="AJ3394" s="51">
        <f t="shared" si="659"/>
        <v>0</v>
      </c>
      <c r="AK3394" s="51">
        <f t="shared" si="660"/>
        <v>0</v>
      </c>
      <c r="AL3394" s="51">
        <f t="shared" si="661"/>
        <v>0</v>
      </c>
      <c r="AM3394" s="51">
        <f t="shared" si="662"/>
        <v>0</v>
      </c>
      <c r="AN3394" s="51">
        <f t="shared" si="663"/>
        <v>0</v>
      </c>
    </row>
    <row r="3395" spans="1:40" x14ac:dyDescent="0.25">
      <c r="A3395" s="17"/>
      <c r="B3395" s="17"/>
      <c r="C3395" s="35"/>
      <c r="D3395" s="17"/>
      <c r="E3395" s="17"/>
      <c r="F3395" s="17"/>
      <c r="G3395" s="62">
        <f t="shared" si="664"/>
        <v>0</v>
      </c>
      <c r="H3395" s="17"/>
      <c r="I3395" s="17"/>
      <c r="J3395" s="17"/>
      <c r="K3395" s="17"/>
      <c r="L3395" s="17"/>
      <c r="M3395" s="17"/>
      <c r="N3395" s="17"/>
      <c r="O3395" s="17"/>
      <c r="P3395" s="115"/>
      <c r="Q3395" s="62">
        <f>IF(C3395&gt;A_Stammdaten!$B$12,0,SUM(G3395,H3395,J3395,K3395,M3395,N3395)-SUM(I3395,L3395,O3395,P3395))</f>
        <v>0</v>
      </c>
      <c r="R3395" s="17"/>
      <c r="S3395" s="17"/>
      <c r="T3395" s="17"/>
      <c r="U3395" s="62">
        <f t="shared" si="656"/>
        <v>0</v>
      </c>
      <c r="V3395" s="63">
        <f>IF(ISBLANK($B3395),0,VLOOKUP($B3395,Listen!$A$2:$C$45,2,FALSE))</f>
        <v>0</v>
      </c>
      <c r="W3395" s="63">
        <f>IF(ISBLANK($B3395),0,VLOOKUP($B3395,Listen!$A$2:$C$45,3,FALSE))</f>
        <v>0</v>
      </c>
      <c r="X3395" s="49">
        <f t="shared" si="667"/>
        <v>0</v>
      </c>
      <c r="Y3395" s="49">
        <f t="shared" si="666"/>
        <v>0</v>
      </c>
      <c r="Z3395" s="49">
        <f t="shared" si="666"/>
        <v>0</v>
      </c>
      <c r="AA3395" s="49">
        <f t="shared" si="666"/>
        <v>0</v>
      </c>
      <c r="AB3395" s="49">
        <f t="shared" si="666"/>
        <v>0</v>
      </c>
      <c r="AC3395" s="49">
        <f t="shared" si="666"/>
        <v>0</v>
      </c>
      <c r="AD3395" s="49">
        <f t="shared" si="666"/>
        <v>0</v>
      </c>
      <c r="AE3395" s="51">
        <f t="shared" si="665"/>
        <v>0</v>
      </c>
      <c r="AF3395" s="51">
        <f>IF(C3395=A_Stammdaten!$B$12,D_SAV!$U3395-D_SAV!$AG3395,HLOOKUP(A_Stammdaten!$B$12-1,$AH$4:$AN$4004,ROW(C3395)-3,FALSE)-$AG3395)</f>
        <v>0</v>
      </c>
      <c r="AG3395" s="51">
        <f>HLOOKUP(A_Stammdaten!$B$12,$AH$4:$AN$4004,ROW(C3395)-3,FALSE)</f>
        <v>0</v>
      </c>
      <c r="AH3395" s="51">
        <f t="shared" si="657"/>
        <v>0</v>
      </c>
      <c r="AI3395" s="51">
        <f t="shared" si="658"/>
        <v>0</v>
      </c>
      <c r="AJ3395" s="51">
        <f t="shared" si="659"/>
        <v>0</v>
      </c>
      <c r="AK3395" s="51">
        <f t="shared" si="660"/>
        <v>0</v>
      </c>
      <c r="AL3395" s="51">
        <f t="shared" si="661"/>
        <v>0</v>
      </c>
      <c r="AM3395" s="51">
        <f t="shared" si="662"/>
        <v>0</v>
      </c>
      <c r="AN3395" s="51">
        <f t="shared" si="663"/>
        <v>0</v>
      </c>
    </row>
    <row r="3396" spans="1:40" x14ac:dyDescent="0.25">
      <c r="A3396" s="17"/>
      <c r="B3396" s="17"/>
      <c r="C3396" s="35"/>
      <c r="D3396" s="17"/>
      <c r="E3396" s="17"/>
      <c r="F3396" s="17"/>
      <c r="G3396" s="62">
        <f t="shared" si="664"/>
        <v>0</v>
      </c>
      <c r="H3396" s="17"/>
      <c r="I3396" s="17"/>
      <c r="J3396" s="17"/>
      <c r="K3396" s="17"/>
      <c r="L3396" s="17"/>
      <c r="M3396" s="17"/>
      <c r="N3396" s="17"/>
      <c r="O3396" s="17"/>
      <c r="P3396" s="115"/>
      <c r="Q3396" s="62">
        <f>IF(C3396&gt;A_Stammdaten!$B$12,0,SUM(G3396,H3396,J3396,K3396,M3396,N3396)-SUM(I3396,L3396,O3396,P3396))</f>
        <v>0</v>
      </c>
      <c r="R3396" s="17"/>
      <c r="S3396" s="17"/>
      <c r="T3396" s="17"/>
      <c r="U3396" s="62">
        <f t="shared" si="656"/>
        <v>0</v>
      </c>
      <c r="V3396" s="63">
        <f>IF(ISBLANK($B3396),0,VLOOKUP($B3396,Listen!$A$2:$C$45,2,FALSE))</f>
        <v>0</v>
      </c>
      <c r="W3396" s="63">
        <f>IF(ISBLANK($B3396),0,VLOOKUP($B3396,Listen!$A$2:$C$45,3,FALSE))</f>
        <v>0</v>
      </c>
      <c r="X3396" s="49">
        <f t="shared" si="667"/>
        <v>0</v>
      </c>
      <c r="Y3396" s="49">
        <f t="shared" si="666"/>
        <v>0</v>
      </c>
      <c r="Z3396" s="49">
        <f t="shared" si="666"/>
        <v>0</v>
      </c>
      <c r="AA3396" s="49">
        <f t="shared" si="666"/>
        <v>0</v>
      </c>
      <c r="AB3396" s="49">
        <f t="shared" si="666"/>
        <v>0</v>
      </c>
      <c r="AC3396" s="49">
        <f t="shared" si="666"/>
        <v>0</v>
      </c>
      <c r="AD3396" s="49">
        <f t="shared" si="666"/>
        <v>0</v>
      </c>
      <c r="AE3396" s="51">
        <f t="shared" si="665"/>
        <v>0</v>
      </c>
      <c r="AF3396" s="51">
        <f>IF(C3396=A_Stammdaten!$B$12,D_SAV!$U3396-D_SAV!$AG3396,HLOOKUP(A_Stammdaten!$B$12-1,$AH$4:$AN$4004,ROW(C3396)-3,FALSE)-$AG3396)</f>
        <v>0</v>
      </c>
      <c r="AG3396" s="51">
        <f>HLOOKUP(A_Stammdaten!$B$12,$AH$4:$AN$4004,ROW(C3396)-3,FALSE)</f>
        <v>0</v>
      </c>
      <c r="AH3396" s="51">
        <f t="shared" si="657"/>
        <v>0</v>
      </c>
      <c r="AI3396" s="51">
        <f t="shared" si="658"/>
        <v>0</v>
      </c>
      <c r="AJ3396" s="51">
        <f t="shared" si="659"/>
        <v>0</v>
      </c>
      <c r="AK3396" s="51">
        <f t="shared" si="660"/>
        <v>0</v>
      </c>
      <c r="AL3396" s="51">
        <f t="shared" si="661"/>
        <v>0</v>
      </c>
      <c r="AM3396" s="51">
        <f t="shared" si="662"/>
        <v>0</v>
      </c>
      <c r="AN3396" s="51">
        <f t="shared" si="663"/>
        <v>0</v>
      </c>
    </row>
    <row r="3397" spans="1:40" x14ac:dyDescent="0.25">
      <c r="A3397" s="17"/>
      <c r="B3397" s="17"/>
      <c r="C3397" s="35"/>
      <c r="D3397" s="17"/>
      <c r="E3397" s="17"/>
      <c r="F3397" s="17"/>
      <c r="G3397" s="62">
        <f t="shared" si="664"/>
        <v>0</v>
      </c>
      <c r="H3397" s="17"/>
      <c r="I3397" s="17"/>
      <c r="J3397" s="17"/>
      <c r="K3397" s="17"/>
      <c r="L3397" s="17"/>
      <c r="M3397" s="17"/>
      <c r="N3397" s="17"/>
      <c r="O3397" s="17"/>
      <c r="P3397" s="115"/>
      <c r="Q3397" s="62">
        <f>IF(C3397&gt;A_Stammdaten!$B$12,0,SUM(G3397,H3397,J3397,K3397,M3397,N3397)-SUM(I3397,L3397,O3397,P3397))</f>
        <v>0</v>
      </c>
      <c r="R3397" s="17"/>
      <c r="S3397" s="17"/>
      <c r="T3397" s="17"/>
      <c r="U3397" s="62">
        <f t="shared" ref="U3397:U3460" si="668">Q3397-SUM(R3397:T3397)</f>
        <v>0</v>
      </c>
      <c r="V3397" s="63">
        <f>IF(ISBLANK($B3397),0,VLOOKUP($B3397,Listen!$A$2:$C$45,2,FALSE))</f>
        <v>0</v>
      </c>
      <c r="W3397" s="63">
        <f>IF(ISBLANK($B3397),0,VLOOKUP($B3397,Listen!$A$2:$C$45,3,FALSE))</f>
        <v>0</v>
      </c>
      <c r="X3397" s="49">
        <f t="shared" si="667"/>
        <v>0</v>
      </c>
      <c r="Y3397" s="49">
        <f t="shared" si="666"/>
        <v>0</v>
      </c>
      <c r="Z3397" s="49">
        <f t="shared" si="666"/>
        <v>0</v>
      </c>
      <c r="AA3397" s="49">
        <f t="shared" si="666"/>
        <v>0</v>
      </c>
      <c r="AB3397" s="49">
        <f t="shared" si="666"/>
        <v>0</v>
      </c>
      <c r="AC3397" s="49">
        <f t="shared" si="666"/>
        <v>0</v>
      </c>
      <c r="AD3397" s="49">
        <f t="shared" si="666"/>
        <v>0</v>
      </c>
      <c r="AE3397" s="51">
        <f t="shared" si="665"/>
        <v>0</v>
      </c>
      <c r="AF3397" s="51">
        <f>IF(C3397=A_Stammdaten!$B$12,D_SAV!$U3397-D_SAV!$AG3397,HLOOKUP(A_Stammdaten!$B$12-1,$AH$4:$AN$4004,ROW(C3397)-3,FALSE)-$AG3397)</f>
        <v>0</v>
      </c>
      <c r="AG3397" s="51">
        <f>HLOOKUP(A_Stammdaten!$B$12,$AH$4:$AN$4004,ROW(C3397)-3,FALSE)</f>
        <v>0</v>
      </c>
      <c r="AH3397" s="51">
        <f t="shared" ref="AH3397:AH3460" si="669">IF(OR($C3397=0,$U3397=0),0,IF($C3397&lt;=AH$4,$U3397-$U3397/X3397*(AH$4-$C3397+1),0))</f>
        <v>0</v>
      </c>
      <c r="AI3397" s="51">
        <f t="shared" ref="AI3397:AI3460" si="670">IF(OR($C3397=0,$U3397=0,Y3397-(AI$4-$C3397)=0),0,IF($C3397&lt;AI$4,AH3397-AH3397/(Y3397-(AI$4-$C3397)),IF($C3397=AI$4,$U3397-$U3397/Y3397,0)))</f>
        <v>0</v>
      </c>
      <c r="AJ3397" s="51">
        <f t="shared" ref="AJ3397:AJ3460" si="671">IF(OR($C3397=0,$U3397=0,Z3397-(AJ$4-$C3397)=0),0,IF($C3397&lt;AJ$4,AI3397-AI3397/(Z3397-(AJ$4-$C3397)),IF($C3397=AJ$4,$U3397-$U3397/Z3397,0)))</f>
        <v>0</v>
      </c>
      <c r="AK3397" s="51">
        <f t="shared" ref="AK3397:AK3460" si="672">IF(OR($C3397=0,$U3397=0,AA3397-(AK$4-$C3397)=0),0,IF($C3397&lt;AK$4,AJ3397-AJ3397/(AA3397-(AK$4-$C3397)),IF($C3397=AK$4,$U3397-$U3397/AA3397,0)))</f>
        <v>0</v>
      </c>
      <c r="AL3397" s="51">
        <f t="shared" ref="AL3397:AL3460" si="673">IF(OR($C3397=0,$U3397=0,AB3397-(AL$4-$C3397)=0),0,IF($C3397&lt;AL$4,AK3397-AK3397/(AB3397-(AL$4-$C3397)),IF($C3397=AL$4,$U3397-$U3397/AB3397,0)))</f>
        <v>0</v>
      </c>
      <c r="AM3397" s="51">
        <f t="shared" ref="AM3397:AM3460" si="674">IF(OR($C3397=0,$U3397=0,AC3397-(AM$4-$C3397)=0),0,IF($C3397&lt;AM$4,AL3397-AL3397/(AC3397-(AM$4-$C3397)),IF($C3397=AM$4,$U3397-$U3397/AC3397,0)))</f>
        <v>0</v>
      </c>
      <c r="AN3397" s="51">
        <f t="shared" ref="AN3397:AN3460" si="675">IF(OR($C3397=0,$U3397=0,AD3397-(AN$4-$C3397)=0),0,IF($C3397&lt;AN$4,AM3397-AM3397/(AD3397-(AN$4-$C3397)),IF($C3397=AN$4,$U3397-$U3397/AD3397,0)))</f>
        <v>0</v>
      </c>
    </row>
    <row r="3398" spans="1:40" x14ac:dyDescent="0.25">
      <c r="A3398" s="17"/>
      <c r="B3398" s="17"/>
      <c r="C3398" s="35"/>
      <c r="D3398" s="17"/>
      <c r="E3398" s="17"/>
      <c r="F3398" s="17"/>
      <c r="G3398" s="62">
        <f t="shared" ref="G3398:G3461" si="676">D3398*E3398/100</f>
        <v>0</v>
      </c>
      <c r="H3398" s="17"/>
      <c r="I3398" s="17"/>
      <c r="J3398" s="17"/>
      <c r="K3398" s="17"/>
      <c r="L3398" s="17"/>
      <c r="M3398" s="17"/>
      <c r="N3398" s="17"/>
      <c r="O3398" s="17"/>
      <c r="P3398" s="115"/>
      <c r="Q3398" s="62">
        <f>IF(C3398&gt;A_Stammdaten!$B$12,0,SUM(G3398,H3398,J3398,K3398,M3398,N3398)-SUM(I3398,L3398,O3398,P3398))</f>
        <v>0</v>
      </c>
      <c r="R3398" s="17"/>
      <c r="S3398" s="17"/>
      <c r="T3398" s="17"/>
      <c r="U3398" s="62">
        <f t="shared" si="668"/>
        <v>0</v>
      </c>
      <c r="V3398" s="63">
        <f>IF(ISBLANK($B3398),0,VLOOKUP($B3398,Listen!$A$2:$C$45,2,FALSE))</f>
        <v>0</v>
      </c>
      <c r="W3398" s="63">
        <f>IF(ISBLANK($B3398),0,VLOOKUP($B3398,Listen!$A$2:$C$45,3,FALSE))</f>
        <v>0</v>
      </c>
      <c r="X3398" s="49">
        <f t="shared" si="667"/>
        <v>0</v>
      </c>
      <c r="Y3398" s="49">
        <f t="shared" si="666"/>
        <v>0</v>
      </c>
      <c r="Z3398" s="49">
        <f t="shared" si="666"/>
        <v>0</v>
      </c>
      <c r="AA3398" s="49">
        <f t="shared" si="666"/>
        <v>0</v>
      </c>
      <c r="AB3398" s="49">
        <f t="shared" si="666"/>
        <v>0</v>
      </c>
      <c r="AC3398" s="49">
        <f t="shared" si="666"/>
        <v>0</v>
      </c>
      <c r="AD3398" s="49">
        <f t="shared" si="666"/>
        <v>0</v>
      </c>
      <c r="AE3398" s="51">
        <f t="shared" si="665"/>
        <v>0</v>
      </c>
      <c r="AF3398" s="51">
        <f>IF(C3398=A_Stammdaten!$B$12,D_SAV!$U3398-D_SAV!$AG3398,HLOOKUP(A_Stammdaten!$B$12-1,$AH$4:$AN$4004,ROW(C3398)-3,FALSE)-$AG3398)</f>
        <v>0</v>
      </c>
      <c r="AG3398" s="51">
        <f>HLOOKUP(A_Stammdaten!$B$12,$AH$4:$AN$4004,ROW(C3398)-3,FALSE)</f>
        <v>0</v>
      </c>
      <c r="AH3398" s="51">
        <f t="shared" si="669"/>
        <v>0</v>
      </c>
      <c r="AI3398" s="51">
        <f t="shared" si="670"/>
        <v>0</v>
      </c>
      <c r="AJ3398" s="51">
        <f t="shared" si="671"/>
        <v>0</v>
      </c>
      <c r="AK3398" s="51">
        <f t="shared" si="672"/>
        <v>0</v>
      </c>
      <c r="AL3398" s="51">
        <f t="shared" si="673"/>
        <v>0</v>
      </c>
      <c r="AM3398" s="51">
        <f t="shared" si="674"/>
        <v>0</v>
      </c>
      <c r="AN3398" s="51">
        <f t="shared" si="675"/>
        <v>0</v>
      </c>
    </row>
    <row r="3399" spans="1:40" x14ac:dyDescent="0.25">
      <c r="A3399" s="17"/>
      <c r="B3399" s="17"/>
      <c r="C3399" s="35"/>
      <c r="D3399" s="17"/>
      <c r="E3399" s="17"/>
      <c r="F3399" s="17"/>
      <c r="G3399" s="62">
        <f t="shared" si="676"/>
        <v>0</v>
      </c>
      <c r="H3399" s="17"/>
      <c r="I3399" s="17"/>
      <c r="J3399" s="17"/>
      <c r="K3399" s="17"/>
      <c r="L3399" s="17"/>
      <c r="M3399" s="17"/>
      <c r="N3399" s="17"/>
      <c r="O3399" s="17"/>
      <c r="P3399" s="115"/>
      <c r="Q3399" s="62">
        <f>IF(C3399&gt;A_Stammdaten!$B$12,0,SUM(G3399,H3399,J3399,K3399,M3399,N3399)-SUM(I3399,L3399,O3399,P3399))</f>
        <v>0</v>
      </c>
      <c r="R3399" s="17"/>
      <c r="S3399" s="17"/>
      <c r="T3399" s="17"/>
      <c r="U3399" s="62">
        <f t="shared" si="668"/>
        <v>0</v>
      </c>
      <c r="V3399" s="63">
        <f>IF(ISBLANK($B3399),0,VLOOKUP($B3399,Listen!$A$2:$C$45,2,FALSE))</f>
        <v>0</v>
      </c>
      <c r="W3399" s="63">
        <f>IF(ISBLANK($B3399),0,VLOOKUP($B3399,Listen!$A$2:$C$45,3,FALSE))</f>
        <v>0</v>
      </c>
      <c r="X3399" s="49">
        <f t="shared" si="667"/>
        <v>0</v>
      </c>
      <c r="Y3399" s="49">
        <f t="shared" si="666"/>
        <v>0</v>
      </c>
      <c r="Z3399" s="49">
        <f t="shared" si="666"/>
        <v>0</v>
      </c>
      <c r="AA3399" s="49">
        <f t="shared" si="666"/>
        <v>0</v>
      </c>
      <c r="AB3399" s="49">
        <f t="shared" si="666"/>
        <v>0</v>
      </c>
      <c r="AC3399" s="49">
        <f t="shared" si="666"/>
        <v>0</v>
      </c>
      <c r="AD3399" s="49">
        <f t="shared" si="666"/>
        <v>0</v>
      </c>
      <c r="AE3399" s="51">
        <f t="shared" si="665"/>
        <v>0</v>
      </c>
      <c r="AF3399" s="51">
        <f>IF(C3399=A_Stammdaten!$B$12,D_SAV!$U3399-D_SAV!$AG3399,HLOOKUP(A_Stammdaten!$B$12-1,$AH$4:$AN$4004,ROW(C3399)-3,FALSE)-$AG3399)</f>
        <v>0</v>
      </c>
      <c r="AG3399" s="51">
        <f>HLOOKUP(A_Stammdaten!$B$12,$AH$4:$AN$4004,ROW(C3399)-3,FALSE)</f>
        <v>0</v>
      </c>
      <c r="AH3399" s="51">
        <f t="shared" si="669"/>
        <v>0</v>
      </c>
      <c r="AI3399" s="51">
        <f t="shared" si="670"/>
        <v>0</v>
      </c>
      <c r="AJ3399" s="51">
        <f t="shared" si="671"/>
        <v>0</v>
      </c>
      <c r="AK3399" s="51">
        <f t="shared" si="672"/>
        <v>0</v>
      </c>
      <c r="AL3399" s="51">
        <f t="shared" si="673"/>
        <v>0</v>
      </c>
      <c r="AM3399" s="51">
        <f t="shared" si="674"/>
        <v>0</v>
      </c>
      <c r="AN3399" s="51">
        <f t="shared" si="675"/>
        <v>0</v>
      </c>
    </row>
    <row r="3400" spans="1:40" x14ac:dyDescent="0.25">
      <c r="A3400" s="17"/>
      <c r="B3400" s="17"/>
      <c r="C3400" s="35"/>
      <c r="D3400" s="17"/>
      <c r="E3400" s="17"/>
      <c r="F3400" s="17"/>
      <c r="G3400" s="62">
        <f t="shared" si="676"/>
        <v>0</v>
      </c>
      <c r="H3400" s="17"/>
      <c r="I3400" s="17"/>
      <c r="J3400" s="17"/>
      <c r="K3400" s="17"/>
      <c r="L3400" s="17"/>
      <c r="M3400" s="17"/>
      <c r="N3400" s="17"/>
      <c r="O3400" s="17"/>
      <c r="P3400" s="115"/>
      <c r="Q3400" s="62">
        <f>IF(C3400&gt;A_Stammdaten!$B$12,0,SUM(G3400,H3400,J3400,K3400,M3400,N3400)-SUM(I3400,L3400,O3400,P3400))</f>
        <v>0</v>
      </c>
      <c r="R3400" s="17"/>
      <c r="S3400" s="17"/>
      <c r="T3400" s="17"/>
      <c r="U3400" s="62">
        <f t="shared" si="668"/>
        <v>0</v>
      </c>
      <c r="V3400" s="63">
        <f>IF(ISBLANK($B3400),0,VLOOKUP($B3400,Listen!$A$2:$C$45,2,FALSE))</f>
        <v>0</v>
      </c>
      <c r="W3400" s="63">
        <f>IF(ISBLANK($B3400),0,VLOOKUP($B3400,Listen!$A$2:$C$45,3,FALSE))</f>
        <v>0</v>
      </c>
      <c r="X3400" s="49">
        <f t="shared" si="667"/>
        <v>0</v>
      </c>
      <c r="Y3400" s="49">
        <f t="shared" si="666"/>
        <v>0</v>
      </c>
      <c r="Z3400" s="49">
        <f t="shared" si="666"/>
        <v>0</v>
      </c>
      <c r="AA3400" s="49">
        <f t="shared" si="666"/>
        <v>0</v>
      </c>
      <c r="AB3400" s="49">
        <f t="shared" si="666"/>
        <v>0</v>
      </c>
      <c r="AC3400" s="49">
        <f t="shared" si="666"/>
        <v>0</v>
      </c>
      <c r="AD3400" s="49">
        <f t="shared" si="666"/>
        <v>0</v>
      </c>
      <c r="AE3400" s="51">
        <f t="shared" si="665"/>
        <v>0</v>
      </c>
      <c r="AF3400" s="51">
        <f>IF(C3400=A_Stammdaten!$B$12,D_SAV!$U3400-D_SAV!$AG3400,HLOOKUP(A_Stammdaten!$B$12-1,$AH$4:$AN$4004,ROW(C3400)-3,FALSE)-$AG3400)</f>
        <v>0</v>
      </c>
      <c r="AG3400" s="51">
        <f>HLOOKUP(A_Stammdaten!$B$12,$AH$4:$AN$4004,ROW(C3400)-3,FALSE)</f>
        <v>0</v>
      </c>
      <c r="AH3400" s="51">
        <f t="shared" si="669"/>
        <v>0</v>
      </c>
      <c r="AI3400" s="51">
        <f t="shared" si="670"/>
        <v>0</v>
      </c>
      <c r="AJ3400" s="51">
        <f t="shared" si="671"/>
        <v>0</v>
      </c>
      <c r="AK3400" s="51">
        <f t="shared" si="672"/>
        <v>0</v>
      </c>
      <c r="AL3400" s="51">
        <f t="shared" si="673"/>
        <v>0</v>
      </c>
      <c r="AM3400" s="51">
        <f t="shared" si="674"/>
        <v>0</v>
      </c>
      <c r="AN3400" s="51">
        <f t="shared" si="675"/>
        <v>0</v>
      </c>
    </row>
    <row r="3401" spans="1:40" x14ac:dyDescent="0.25">
      <c r="A3401" s="17"/>
      <c r="B3401" s="17"/>
      <c r="C3401" s="35"/>
      <c r="D3401" s="17"/>
      <c r="E3401" s="17"/>
      <c r="F3401" s="17"/>
      <c r="G3401" s="62">
        <f t="shared" si="676"/>
        <v>0</v>
      </c>
      <c r="H3401" s="17"/>
      <c r="I3401" s="17"/>
      <c r="J3401" s="17"/>
      <c r="K3401" s="17"/>
      <c r="L3401" s="17"/>
      <c r="M3401" s="17"/>
      <c r="N3401" s="17"/>
      <c r="O3401" s="17"/>
      <c r="P3401" s="115"/>
      <c r="Q3401" s="62">
        <f>IF(C3401&gt;A_Stammdaten!$B$12,0,SUM(G3401,H3401,J3401,K3401,M3401,N3401)-SUM(I3401,L3401,O3401,P3401))</f>
        <v>0</v>
      </c>
      <c r="R3401" s="17"/>
      <c r="S3401" s="17"/>
      <c r="T3401" s="17"/>
      <c r="U3401" s="62">
        <f t="shared" si="668"/>
        <v>0</v>
      </c>
      <c r="V3401" s="63">
        <f>IF(ISBLANK($B3401),0,VLOOKUP($B3401,Listen!$A$2:$C$45,2,FALSE))</f>
        <v>0</v>
      </c>
      <c r="W3401" s="63">
        <f>IF(ISBLANK($B3401),0,VLOOKUP($B3401,Listen!$A$2:$C$45,3,FALSE))</f>
        <v>0</v>
      </c>
      <c r="X3401" s="49">
        <f t="shared" si="667"/>
        <v>0</v>
      </c>
      <c r="Y3401" s="49">
        <f t="shared" si="666"/>
        <v>0</v>
      </c>
      <c r="Z3401" s="49">
        <f t="shared" si="666"/>
        <v>0</v>
      </c>
      <c r="AA3401" s="49">
        <f t="shared" si="666"/>
        <v>0</v>
      </c>
      <c r="AB3401" s="49">
        <f t="shared" si="666"/>
        <v>0</v>
      </c>
      <c r="AC3401" s="49">
        <f t="shared" si="666"/>
        <v>0</v>
      </c>
      <c r="AD3401" s="49">
        <f t="shared" si="666"/>
        <v>0</v>
      </c>
      <c r="AE3401" s="51">
        <f t="shared" si="665"/>
        <v>0</v>
      </c>
      <c r="AF3401" s="51">
        <f>IF(C3401=A_Stammdaten!$B$12,D_SAV!$U3401-D_SAV!$AG3401,HLOOKUP(A_Stammdaten!$B$12-1,$AH$4:$AN$4004,ROW(C3401)-3,FALSE)-$AG3401)</f>
        <v>0</v>
      </c>
      <c r="AG3401" s="51">
        <f>HLOOKUP(A_Stammdaten!$B$12,$AH$4:$AN$4004,ROW(C3401)-3,FALSE)</f>
        <v>0</v>
      </c>
      <c r="AH3401" s="51">
        <f t="shared" si="669"/>
        <v>0</v>
      </c>
      <c r="AI3401" s="51">
        <f t="shared" si="670"/>
        <v>0</v>
      </c>
      <c r="AJ3401" s="51">
        <f t="shared" si="671"/>
        <v>0</v>
      </c>
      <c r="AK3401" s="51">
        <f t="shared" si="672"/>
        <v>0</v>
      </c>
      <c r="AL3401" s="51">
        <f t="shared" si="673"/>
        <v>0</v>
      </c>
      <c r="AM3401" s="51">
        <f t="shared" si="674"/>
        <v>0</v>
      </c>
      <c r="AN3401" s="51">
        <f t="shared" si="675"/>
        <v>0</v>
      </c>
    </row>
    <row r="3402" spans="1:40" x14ac:dyDescent="0.25">
      <c r="A3402" s="17"/>
      <c r="B3402" s="17"/>
      <c r="C3402" s="35"/>
      <c r="D3402" s="17"/>
      <c r="E3402" s="17"/>
      <c r="F3402" s="17"/>
      <c r="G3402" s="62">
        <f t="shared" si="676"/>
        <v>0</v>
      </c>
      <c r="H3402" s="17"/>
      <c r="I3402" s="17"/>
      <c r="J3402" s="17"/>
      <c r="K3402" s="17"/>
      <c r="L3402" s="17"/>
      <c r="M3402" s="17"/>
      <c r="N3402" s="17"/>
      <c r="O3402" s="17"/>
      <c r="P3402" s="115"/>
      <c r="Q3402" s="62">
        <f>IF(C3402&gt;A_Stammdaten!$B$12,0,SUM(G3402,H3402,J3402,K3402,M3402,N3402)-SUM(I3402,L3402,O3402,P3402))</f>
        <v>0</v>
      </c>
      <c r="R3402" s="17"/>
      <c r="S3402" s="17"/>
      <c r="T3402" s="17"/>
      <c r="U3402" s="62">
        <f t="shared" si="668"/>
        <v>0</v>
      </c>
      <c r="V3402" s="63">
        <f>IF(ISBLANK($B3402),0,VLOOKUP($B3402,Listen!$A$2:$C$45,2,FALSE))</f>
        <v>0</v>
      </c>
      <c r="W3402" s="63">
        <f>IF(ISBLANK($B3402),0,VLOOKUP($B3402,Listen!$A$2:$C$45,3,FALSE))</f>
        <v>0</v>
      </c>
      <c r="X3402" s="49">
        <f t="shared" si="667"/>
        <v>0</v>
      </c>
      <c r="Y3402" s="49">
        <f t="shared" si="666"/>
        <v>0</v>
      </c>
      <c r="Z3402" s="49">
        <f t="shared" si="666"/>
        <v>0</v>
      </c>
      <c r="AA3402" s="49">
        <f t="shared" si="666"/>
        <v>0</v>
      </c>
      <c r="AB3402" s="49">
        <f t="shared" si="666"/>
        <v>0</v>
      </c>
      <c r="AC3402" s="49">
        <f t="shared" si="666"/>
        <v>0</v>
      </c>
      <c r="AD3402" s="49">
        <f t="shared" si="666"/>
        <v>0</v>
      </c>
      <c r="AE3402" s="51">
        <f t="shared" si="665"/>
        <v>0</v>
      </c>
      <c r="AF3402" s="51">
        <f>IF(C3402=A_Stammdaten!$B$12,D_SAV!$U3402-D_SAV!$AG3402,HLOOKUP(A_Stammdaten!$B$12-1,$AH$4:$AN$4004,ROW(C3402)-3,FALSE)-$AG3402)</f>
        <v>0</v>
      </c>
      <c r="AG3402" s="51">
        <f>HLOOKUP(A_Stammdaten!$B$12,$AH$4:$AN$4004,ROW(C3402)-3,FALSE)</f>
        <v>0</v>
      </c>
      <c r="AH3402" s="51">
        <f t="shared" si="669"/>
        <v>0</v>
      </c>
      <c r="AI3402" s="51">
        <f t="shared" si="670"/>
        <v>0</v>
      </c>
      <c r="AJ3402" s="51">
        <f t="shared" si="671"/>
        <v>0</v>
      </c>
      <c r="AK3402" s="51">
        <f t="shared" si="672"/>
        <v>0</v>
      </c>
      <c r="AL3402" s="51">
        <f t="shared" si="673"/>
        <v>0</v>
      </c>
      <c r="AM3402" s="51">
        <f t="shared" si="674"/>
        <v>0</v>
      </c>
      <c r="AN3402" s="51">
        <f t="shared" si="675"/>
        <v>0</v>
      </c>
    </row>
    <row r="3403" spans="1:40" x14ac:dyDescent="0.25">
      <c r="A3403" s="17"/>
      <c r="B3403" s="17"/>
      <c r="C3403" s="35"/>
      <c r="D3403" s="17"/>
      <c r="E3403" s="17"/>
      <c r="F3403" s="17"/>
      <c r="G3403" s="62">
        <f t="shared" si="676"/>
        <v>0</v>
      </c>
      <c r="H3403" s="17"/>
      <c r="I3403" s="17"/>
      <c r="J3403" s="17"/>
      <c r="K3403" s="17"/>
      <c r="L3403" s="17"/>
      <c r="M3403" s="17"/>
      <c r="N3403" s="17"/>
      <c r="O3403" s="17"/>
      <c r="P3403" s="115"/>
      <c r="Q3403" s="62">
        <f>IF(C3403&gt;A_Stammdaten!$B$12,0,SUM(G3403,H3403,J3403,K3403,M3403,N3403)-SUM(I3403,L3403,O3403,P3403))</f>
        <v>0</v>
      </c>
      <c r="R3403" s="17"/>
      <c r="S3403" s="17"/>
      <c r="T3403" s="17"/>
      <c r="U3403" s="62">
        <f t="shared" si="668"/>
        <v>0</v>
      </c>
      <c r="V3403" s="63">
        <f>IF(ISBLANK($B3403),0,VLOOKUP($B3403,Listen!$A$2:$C$45,2,FALSE))</f>
        <v>0</v>
      </c>
      <c r="W3403" s="63">
        <f>IF(ISBLANK($B3403),0,VLOOKUP($B3403,Listen!$A$2:$C$45,3,FALSE))</f>
        <v>0</v>
      </c>
      <c r="X3403" s="49">
        <f t="shared" si="667"/>
        <v>0</v>
      </c>
      <c r="Y3403" s="49">
        <f t="shared" si="666"/>
        <v>0</v>
      </c>
      <c r="Z3403" s="49">
        <f t="shared" si="666"/>
        <v>0</v>
      </c>
      <c r="AA3403" s="49">
        <f t="shared" ref="Y3403:AD3445" si="677">$V3403</f>
        <v>0</v>
      </c>
      <c r="AB3403" s="49">
        <f t="shared" si="677"/>
        <v>0</v>
      </c>
      <c r="AC3403" s="49">
        <f t="shared" si="677"/>
        <v>0</v>
      </c>
      <c r="AD3403" s="49">
        <f t="shared" si="677"/>
        <v>0</v>
      </c>
      <c r="AE3403" s="51">
        <f t="shared" si="665"/>
        <v>0</v>
      </c>
      <c r="AF3403" s="51">
        <f>IF(C3403=A_Stammdaten!$B$12,D_SAV!$U3403-D_SAV!$AG3403,HLOOKUP(A_Stammdaten!$B$12-1,$AH$4:$AN$4004,ROW(C3403)-3,FALSE)-$AG3403)</f>
        <v>0</v>
      </c>
      <c r="AG3403" s="51">
        <f>HLOOKUP(A_Stammdaten!$B$12,$AH$4:$AN$4004,ROW(C3403)-3,FALSE)</f>
        <v>0</v>
      </c>
      <c r="AH3403" s="51">
        <f t="shared" si="669"/>
        <v>0</v>
      </c>
      <c r="AI3403" s="51">
        <f t="shared" si="670"/>
        <v>0</v>
      </c>
      <c r="AJ3403" s="51">
        <f t="shared" si="671"/>
        <v>0</v>
      </c>
      <c r="AK3403" s="51">
        <f t="shared" si="672"/>
        <v>0</v>
      </c>
      <c r="AL3403" s="51">
        <f t="shared" si="673"/>
        <v>0</v>
      </c>
      <c r="AM3403" s="51">
        <f t="shared" si="674"/>
        <v>0</v>
      </c>
      <c r="AN3403" s="51">
        <f t="shared" si="675"/>
        <v>0</v>
      </c>
    </row>
    <row r="3404" spans="1:40" x14ac:dyDescent="0.25">
      <c r="A3404" s="17"/>
      <c r="B3404" s="17"/>
      <c r="C3404" s="35"/>
      <c r="D3404" s="17"/>
      <c r="E3404" s="17"/>
      <c r="F3404" s="17"/>
      <c r="G3404" s="62">
        <f t="shared" si="676"/>
        <v>0</v>
      </c>
      <c r="H3404" s="17"/>
      <c r="I3404" s="17"/>
      <c r="J3404" s="17"/>
      <c r="K3404" s="17"/>
      <c r="L3404" s="17"/>
      <c r="M3404" s="17"/>
      <c r="N3404" s="17"/>
      <c r="O3404" s="17"/>
      <c r="P3404" s="115"/>
      <c r="Q3404" s="62">
        <f>IF(C3404&gt;A_Stammdaten!$B$12,0,SUM(G3404,H3404,J3404,K3404,M3404,N3404)-SUM(I3404,L3404,O3404,P3404))</f>
        <v>0</v>
      </c>
      <c r="R3404" s="17"/>
      <c r="S3404" s="17"/>
      <c r="T3404" s="17"/>
      <c r="U3404" s="62">
        <f t="shared" si="668"/>
        <v>0</v>
      </c>
      <c r="V3404" s="63">
        <f>IF(ISBLANK($B3404),0,VLOOKUP($B3404,Listen!$A$2:$C$45,2,FALSE))</f>
        <v>0</v>
      </c>
      <c r="W3404" s="63">
        <f>IF(ISBLANK($B3404),0,VLOOKUP($B3404,Listen!$A$2:$C$45,3,FALSE))</f>
        <v>0</v>
      </c>
      <c r="X3404" s="49">
        <f t="shared" si="667"/>
        <v>0</v>
      </c>
      <c r="Y3404" s="49">
        <f t="shared" si="677"/>
        <v>0</v>
      </c>
      <c r="Z3404" s="49">
        <f t="shared" si="677"/>
        <v>0</v>
      </c>
      <c r="AA3404" s="49">
        <f t="shared" si="677"/>
        <v>0</v>
      </c>
      <c r="AB3404" s="49">
        <f t="shared" si="677"/>
        <v>0</v>
      </c>
      <c r="AC3404" s="49">
        <f t="shared" si="677"/>
        <v>0</v>
      </c>
      <c r="AD3404" s="49">
        <f t="shared" si="677"/>
        <v>0</v>
      </c>
      <c r="AE3404" s="51">
        <f t="shared" si="665"/>
        <v>0</v>
      </c>
      <c r="AF3404" s="51">
        <f>IF(C3404=A_Stammdaten!$B$12,D_SAV!$U3404-D_SAV!$AG3404,HLOOKUP(A_Stammdaten!$B$12-1,$AH$4:$AN$4004,ROW(C3404)-3,FALSE)-$AG3404)</f>
        <v>0</v>
      </c>
      <c r="AG3404" s="51">
        <f>HLOOKUP(A_Stammdaten!$B$12,$AH$4:$AN$4004,ROW(C3404)-3,FALSE)</f>
        <v>0</v>
      </c>
      <c r="AH3404" s="51">
        <f t="shared" si="669"/>
        <v>0</v>
      </c>
      <c r="AI3404" s="51">
        <f t="shared" si="670"/>
        <v>0</v>
      </c>
      <c r="AJ3404" s="51">
        <f t="shared" si="671"/>
        <v>0</v>
      </c>
      <c r="AK3404" s="51">
        <f t="shared" si="672"/>
        <v>0</v>
      </c>
      <c r="AL3404" s="51">
        <f t="shared" si="673"/>
        <v>0</v>
      </c>
      <c r="AM3404" s="51">
        <f t="shared" si="674"/>
        <v>0</v>
      </c>
      <c r="AN3404" s="51">
        <f t="shared" si="675"/>
        <v>0</v>
      </c>
    </row>
    <row r="3405" spans="1:40" x14ac:dyDescent="0.25">
      <c r="A3405" s="17"/>
      <c r="B3405" s="17"/>
      <c r="C3405" s="35"/>
      <c r="D3405" s="17"/>
      <c r="E3405" s="17"/>
      <c r="F3405" s="17"/>
      <c r="G3405" s="62">
        <f t="shared" si="676"/>
        <v>0</v>
      </c>
      <c r="H3405" s="17"/>
      <c r="I3405" s="17"/>
      <c r="J3405" s="17"/>
      <c r="K3405" s="17"/>
      <c r="L3405" s="17"/>
      <c r="M3405" s="17"/>
      <c r="N3405" s="17"/>
      <c r="O3405" s="17"/>
      <c r="P3405" s="115"/>
      <c r="Q3405" s="62">
        <f>IF(C3405&gt;A_Stammdaten!$B$12,0,SUM(G3405,H3405,J3405,K3405,M3405,N3405)-SUM(I3405,L3405,O3405,P3405))</f>
        <v>0</v>
      </c>
      <c r="R3405" s="17"/>
      <c r="S3405" s="17"/>
      <c r="T3405" s="17"/>
      <c r="U3405" s="62">
        <f t="shared" si="668"/>
        <v>0</v>
      </c>
      <c r="V3405" s="63">
        <f>IF(ISBLANK($B3405),0,VLOOKUP($B3405,Listen!$A$2:$C$45,2,FALSE))</f>
        <v>0</v>
      </c>
      <c r="W3405" s="63">
        <f>IF(ISBLANK($B3405),0,VLOOKUP($B3405,Listen!$A$2:$C$45,3,FALSE))</f>
        <v>0</v>
      </c>
      <c r="X3405" s="49">
        <f t="shared" si="667"/>
        <v>0</v>
      </c>
      <c r="Y3405" s="49">
        <f t="shared" si="677"/>
        <v>0</v>
      </c>
      <c r="Z3405" s="49">
        <f t="shared" si="677"/>
        <v>0</v>
      </c>
      <c r="AA3405" s="49">
        <f t="shared" si="677"/>
        <v>0</v>
      </c>
      <c r="AB3405" s="49">
        <f t="shared" si="677"/>
        <v>0</v>
      </c>
      <c r="AC3405" s="49">
        <f t="shared" si="677"/>
        <v>0</v>
      </c>
      <c r="AD3405" s="49">
        <f t="shared" si="677"/>
        <v>0</v>
      </c>
      <c r="AE3405" s="51">
        <f t="shared" si="665"/>
        <v>0</v>
      </c>
      <c r="AF3405" s="51">
        <f>IF(C3405=A_Stammdaten!$B$12,D_SAV!$U3405-D_SAV!$AG3405,HLOOKUP(A_Stammdaten!$B$12-1,$AH$4:$AN$4004,ROW(C3405)-3,FALSE)-$AG3405)</f>
        <v>0</v>
      </c>
      <c r="AG3405" s="51">
        <f>HLOOKUP(A_Stammdaten!$B$12,$AH$4:$AN$4004,ROW(C3405)-3,FALSE)</f>
        <v>0</v>
      </c>
      <c r="AH3405" s="51">
        <f t="shared" si="669"/>
        <v>0</v>
      </c>
      <c r="AI3405" s="51">
        <f t="shared" si="670"/>
        <v>0</v>
      </c>
      <c r="AJ3405" s="51">
        <f t="shared" si="671"/>
        <v>0</v>
      </c>
      <c r="AK3405" s="51">
        <f t="shared" si="672"/>
        <v>0</v>
      </c>
      <c r="AL3405" s="51">
        <f t="shared" si="673"/>
        <v>0</v>
      </c>
      <c r="AM3405" s="51">
        <f t="shared" si="674"/>
        <v>0</v>
      </c>
      <c r="AN3405" s="51">
        <f t="shared" si="675"/>
        <v>0</v>
      </c>
    </row>
    <row r="3406" spans="1:40" x14ac:dyDescent="0.25">
      <c r="A3406" s="17"/>
      <c r="B3406" s="17"/>
      <c r="C3406" s="35"/>
      <c r="D3406" s="17"/>
      <c r="E3406" s="17"/>
      <c r="F3406" s="17"/>
      <c r="G3406" s="62">
        <f t="shared" si="676"/>
        <v>0</v>
      </c>
      <c r="H3406" s="17"/>
      <c r="I3406" s="17"/>
      <c r="J3406" s="17"/>
      <c r="K3406" s="17"/>
      <c r="L3406" s="17"/>
      <c r="M3406" s="17"/>
      <c r="N3406" s="17"/>
      <c r="O3406" s="17"/>
      <c r="P3406" s="115"/>
      <c r="Q3406" s="62">
        <f>IF(C3406&gt;A_Stammdaten!$B$12,0,SUM(G3406,H3406,J3406,K3406,M3406,N3406)-SUM(I3406,L3406,O3406,P3406))</f>
        <v>0</v>
      </c>
      <c r="R3406" s="17"/>
      <c r="S3406" s="17"/>
      <c r="T3406" s="17"/>
      <c r="U3406" s="62">
        <f t="shared" si="668"/>
        <v>0</v>
      </c>
      <c r="V3406" s="63">
        <f>IF(ISBLANK($B3406),0,VLOOKUP($B3406,Listen!$A$2:$C$45,2,FALSE))</f>
        <v>0</v>
      </c>
      <c r="W3406" s="63">
        <f>IF(ISBLANK($B3406),0,VLOOKUP($B3406,Listen!$A$2:$C$45,3,FALSE))</f>
        <v>0</v>
      </c>
      <c r="X3406" s="49">
        <f t="shared" si="667"/>
        <v>0</v>
      </c>
      <c r="Y3406" s="49">
        <f t="shared" si="677"/>
        <v>0</v>
      </c>
      <c r="Z3406" s="49">
        <f t="shared" si="677"/>
        <v>0</v>
      </c>
      <c r="AA3406" s="49">
        <f t="shared" si="677"/>
        <v>0</v>
      </c>
      <c r="AB3406" s="49">
        <f t="shared" si="677"/>
        <v>0</v>
      </c>
      <c r="AC3406" s="49">
        <f t="shared" si="677"/>
        <v>0</v>
      </c>
      <c r="AD3406" s="49">
        <f t="shared" si="677"/>
        <v>0</v>
      </c>
      <c r="AE3406" s="51">
        <f t="shared" si="665"/>
        <v>0</v>
      </c>
      <c r="AF3406" s="51">
        <f>IF(C3406=A_Stammdaten!$B$12,D_SAV!$U3406-D_SAV!$AG3406,HLOOKUP(A_Stammdaten!$B$12-1,$AH$4:$AN$4004,ROW(C3406)-3,FALSE)-$AG3406)</f>
        <v>0</v>
      </c>
      <c r="AG3406" s="51">
        <f>HLOOKUP(A_Stammdaten!$B$12,$AH$4:$AN$4004,ROW(C3406)-3,FALSE)</f>
        <v>0</v>
      </c>
      <c r="AH3406" s="51">
        <f t="shared" si="669"/>
        <v>0</v>
      </c>
      <c r="AI3406" s="51">
        <f t="shared" si="670"/>
        <v>0</v>
      </c>
      <c r="AJ3406" s="51">
        <f t="shared" si="671"/>
        <v>0</v>
      </c>
      <c r="AK3406" s="51">
        <f t="shared" si="672"/>
        <v>0</v>
      </c>
      <c r="AL3406" s="51">
        <f t="shared" si="673"/>
        <v>0</v>
      </c>
      <c r="AM3406" s="51">
        <f t="shared" si="674"/>
        <v>0</v>
      </c>
      <c r="AN3406" s="51">
        <f t="shared" si="675"/>
        <v>0</v>
      </c>
    </row>
    <row r="3407" spans="1:40" x14ac:dyDescent="0.25">
      <c r="A3407" s="17"/>
      <c r="B3407" s="17"/>
      <c r="C3407" s="35"/>
      <c r="D3407" s="17"/>
      <c r="E3407" s="17"/>
      <c r="F3407" s="17"/>
      <c r="G3407" s="62">
        <f t="shared" si="676"/>
        <v>0</v>
      </c>
      <c r="H3407" s="17"/>
      <c r="I3407" s="17"/>
      <c r="J3407" s="17"/>
      <c r="K3407" s="17"/>
      <c r="L3407" s="17"/>
      <c r="M3407" s="17"/>
      <c r="N3407" s="17"/>
      <c r="O3407" s="17"/>
      <c r="P3407" s="115"/>
      <c r="Q3407" s="62">
        <f>IF(C3407&gt;A_Stammdaten!$B$12,0,SUM(G3407,H3407,J3407,K3407,M3407,N3407)-SUM(I3407,L3407,O3407,P3407))</f>
        <v>0</v>
      </c>
      <c r="R3407" s="17"/>
      <c r="S3407" s="17"/>
      <c r="T3407" s="17"/>
      <c r="U3407" s="62">
        <f t="shared" si="668"/>
        <v>0</v>
      </c>
      <c r="V3407" s="63">
        <f>IF(ISBLANK($B3407),0,VLOOKUP($B3407,Listen!$A$2:$C$45,2,FALSE))</f>
        <v>0</v>
      </c>
      <c r="W3407" s="63">
        <f>IF(ISBLANK($B3407),0,VLOOKUP($B3407,Listen!$A$2:$C$45,3,FALSE))</f>
        <v>0</v>
      </c>
      <c r="X3407" s="49">
        <f t="shared" si="667"/>
        <v>0</v>
      </c>
      <c r="Y3407" s="49">
        <f t="shared" si="677"/>
        <v>0</v>
      </c>
      <c r="Z3407" s="49">
        <f t="shared" si="677"/>
        <v>0</v>
      </c>
      <c r="AA3407" s="49">
        <f t="shared" si="677"/>
        <v>0</v>
      </c>
      <c r="AB3407" s="49">
        <f t="shared" si="677"/>
        <v>0</v>
      </c>
      <c r="AC3407" s="49">
        <f t="shared" si="677"/>
        <v>0</v>
      </c>
      <c r="AD3407" s="49">
        <f t="shared" si="677"/>
        <v>0</v>
      </c>
      <c r="AE3407" s="51">
        <f t="shared" si="665"/>
        <v>0</v>
      </c>
      <c r="AF3407" s="51">
        <f>IF(C3407=A_Stammdaten!$B$12,D_SAV!$U3407-D_SAV!$AG3407,HLOOKUP(A_Stammdaten!$B$12-1,$AH$4:$AN$4004,ROW(C3407)-3,FALSE)-$AG3407)</f>
        <v>0</v>
      </c>
      <c r="AG3407" s="51">
        <f>HLOOKUP(A_Stammdaten!$B$12,$AH$4:$AN$4004,ROW(C3407)-3,FALSE)</f>
        <v>0</v>
      </c>
      <c r="AH3407" s="51">
        <f t="shared" si="669"/>
        <v>0</v>
      </c>
      <c r="AI3407" s="51">
        <f t="shared" si="670"/>
        <v>0</v>
      </c>
      <c r="AJ3407" s="51">
        <f t="shared" si="671"/>
        <v>0</v>
      </c>
      <c r="AK3407" s="51">
        <f t="shared" si="672"/>
        <v>0</v>
      </c>
      <c r="AL3407" s="51">
        <f t="shared" si="673"/>
        <v>0</v>
      </c>
      <c r="AM3407" s="51">
        <f t="shared" si="674"/>
        <v>0</v>
      </c>
      <c r="AN3407" s="51">
        <f t="shared" si="675"/>
        <v>0</v>
      </c>
    </row>
    <row r="3408" spans="1:40" x14ac:dyDescent="0.25">
      <c r="A3408" s="17"/>
      <c r="B3408" s="17"/>
      <c r="C3408" s="35"/>
      <c r="D3408" s="17"/>
      <c r="E3408" s="17"/>
      <c r="F3408" s="17"/>
      <c r="G3408" s="62">
        <f t="shared" si="676"/>
        <v>0</v>
      </c>
      <c r="H3408" s="17"/>
      <c r="I3408" s="17"/>
      <c r="J3408" s="17"/>
      <c r="K3408" s="17"/>
      <c r="L3408" s="17"/>
      <c r="M3408" s="17"/>
      <c r="N3408" s="17"/>
      <c r="O3408" s="17"/>
      <c r="P3408" s="115"/>
      <c r="Q3408" s="62">
        <f>IF(C3408&gt;A_Stammdaten!$B$12,0,SUM(G3408,H3408,J3408,K3408,M3408,N3408)-SUM(I3408,L3408,O3408,P3408))</f>
        <v>0</v>
      </c>
      <c r="R3408" s="17"/>
      <c r="S3408" s="17"/>
      <c r="T3408" s="17"/>
      <c r="U3408" s="62">
        <f t="shared" si="668"/>
        <v>0</v>
      </c>
      <c r="V3408" s="63">
        <f>IF(ISBLANK($B3408),0,VLOOKUP($B3408,Listen!$A$2:$C$45,2,FALSE))</f>
        <v>0</v>
      </c>
      <c r="W3408" s="63">
        <f>IF(ISBLANK($B3408),0,VLOOKUP($B3408,Listen!$A$2:$C$45,3,FALSE))</f>
        <v>0</v>
      </c>
      <c r="X3408" s="49">
        <f t="shared" si="667"/>
        <v>0</v>
      </c>
      <c r="Y3408" s="49">
        <f t="shared" si="677"/>
        <v>0</v>
      </c>
      <c r="Z3408" s="49">
        <f t="shared" si="677"/>
        <v>0</v>
      </c>
      <c r="AA3408" s="49">
        <f t="shared" si="677"/>
        <v>0</v>
      </c>
      <c r="AB3408" s="49">
        <f t="shared" si="677"/>
        <v>0</v>
      </c>
      <c r="AC3408" s="49">
        <f t="shared" si="677"/>
        <v>0</v>
      </c>
      <c r="AD3408" s="49">
        <f t="shared" si="677"/>
        <v>0</v>
      </c>
      <c r="AE3408" s="51">
        <f t="shared" si="665"/>
        <v>0</v>
      </c>
      <c r="AF3408" s="51">
        <f>IF(C3408=A_Stammdaten!$B$12,D_SAV!$U3408-D_SAV!$AG3408,HLOOKUP(A_Stammdaten!$B$12-1,$AH$4:$AN$4004,ROW(C3408)-3,FALSE)-$AG3408)</f>
        <v>0</v>
      </c>
      <c r="AG3408" s="51">
        <f>HLOOKUP(A_Stammdaten!$B$12,$AH$4:$AN$4004,ROW(C3408)-3,FALSE)</f>
        <v>0</v>
      </c>
      <c r="AH3408" s="51">
        <f t="shared" si="669"/>
        <v>0</v>
      </c>
      <c r="AI3408" s="51">
        <f t="shared" si="670"/>
        <v>0</v>
      </c>
      <c r="AJ3408" s="51">
        <f t="shared" si="671"/>
        <v>0</v>
      </c>
      <c r="AK3408" s="51">
        <f t="shared" si="672"/>
        <v>0</v>
      </c>
      <c r="AL3408" s="51">
        <f t="shared" si="673"/>
        <v>0</v>
      </c>
      <c r="AM3408" s="51">
        <f t="shared" si="674"/>
        <v>0</v>
      </c>
      <c r="AN3408" s="51">
        <f t="shared" si="675"/>
        <v>0</v>
      </c>
    </row>
    <row r="3409" spans="1:40" x14ac:dyDescent="0.25">
      <c r="A3409" s="17"/>
      <c r="B3409" s="17"/>
      <c r="C3409" s="35"/>
      <c r="D3409" s="17"/>
      <c r="E3409" s="17"/>
      <c r="F3409" s="17"/>
      <c r="G3409" s="62">
        <f t="shared" si="676"/>
        <v>0</v>
      </c>
      <c r="H3409" s="17"/>
      <c r="I3409" s="17"/>
      <c r="J3409" s="17"/>
      <c r="K3409" s="17"/>
      <c r="L3409" s="17"/>
      <c r="M3409" s="17"/>
      <c r="N3409" s="17"/>
      <c r="O3409" s="17"/>
      <c r="P3409" s="115"/>
      <c r="Q3409" s="62">
        <f>IF(C3409&gt;A_Stammdaten!$B$12,0,SUM(G3409,H3409,J3409,K3409,M3409,N3409)-SUM(I3409,L3409,O3409,P3409))</f>
        <v>0</v>
      </c>
      <c r="R3409" s="17"/>
      <c r="S3409" s="17"/>
      <c r="T3409" s="17"/>
      <c r="U3409" s="62">
        <f t="shared" si="668"/>
        <v>0</v>
      </c>
      <c r="V3409" s="63">
        <f>IF(ISBLANK($B3409),0,VLOOKUP($B3409,Listen!$A$2:$C$45,2,FALSE))</f>
        <v>0</v>
      </c>
      <c r="W3409" s="63">
        <f>IF(ISBLANK($B3409),0,VLOOKUP($B3409,Listen!$A$2:$C$45,3,FALSE))</f>
        <v>0</v>
      </c>
      <c r="X3409" s="49">
        <f t="shared" si="667"/>
        <v>0</v>
      </c>
      <c r="Y3409" s="49">
        <f t="shared" si="677"/>
        <v>0</v>
      </c>
      <c r="Z3409" s="49">
        <f t="shared" si="677"/>
        <v>0</v>
      </c>
      <c r="AA3409" s="49">
        <f t="shared" si="677"/>
        <v>0</v>
      </c>
      <c r="AB3409" s="49">
        <f t="shared" si="677"/>
        <v>0</v>
      </c>
      <c r="AC3409" s="49">
        <f t="shared" si="677"/>
        <v>0</v>
      </c>
      <c r="AD3409" s="49">
        <f t="shared" si="677"/>
        <v>0</v>
      </c>
      <c r="AE3409" s="51">
        <f t="shared" si="665"/>
        <v>0</v>
      </c>
      <c r="AF3409" s="51">
        <f>IF(C3409=A_Stammdaten!$B$12,D_SAV!$U3409-D_SAV!$AG3409,HLOOKUP(A_Stammdaten!$B$12-1,$AH$4:$AN$4004,ROW(C3409)-3,FALSE)-$AG3409)</f>
        <v>0</v>
      </c>
      <c r="AG3409" s="51">
        <f>HLOOKUP(A_Stammdaten!$B$12,$AH$4:$AN$4004,ROW(C3409)-3,FALSE)</f>
        <v>0</v>
      </c>
      <c r="AH3409" s="51">
        <f t="shared" si="669"/>
        <v>0</v>
      </c>
      <c r="AI3409" s="51">
        <f t="shared" si="670"/>
        <v>0</v>
      </c>
      <c r="AJ3409" s="51">
        <f t="shared" si="671"/>
        <v>0</v>
      </c>
      <c r="AK3409" s="51">
        <f t="shared" si="672"/>
        <v>0</v>
      </c>
      <c r="AL3409" s="51">
        <f t="shared" si="673"/>
        <v>0</v>
      </c>
      <c r="AM3409" s="51">
        <f t="shared" si="674"/>
        <v>0</v>
      </c>
      <c r="AN3409" s="51">
        <f t="shared" si="675"/>
        <v>0</v>
      </c>
    </row>
    <row r="3410" spans="1:40" x14ac:dyDescent="0.25">
      <c r="A3410" s="17"/>
      <c r="B3410" s="17"/>
      <c r="C3410" s="35"/>
      <c r="D3410" s="17"/>
      <c r="E3410" s="17"/>
      <c r="F3410" s="17"/>
      <c r="G3410" s="62">
        <f t="shared" si="676"/>
        <v>0</v>
      </c>
      <c r="H3410" s="17"/>
      <c r="I3410" s="17"/>
      <c r="J3410" s="17"/>
      <c r="K3410" s="17"/>
      <c r="L3410" s="17"/>
      <c r="M3410" s="17"/>
      <c r="N3410" s="17"/>
      <c r="O3410" s="17"/>
      <c r="P3410" s="115"/>
      <c r="Q3410" s="62">
        <f>IF(C3410&gt;A_Stammdaten!$B$12,0,SUM(G3410,H3410,J3410,K3410,M3410,N3410)-SUM(I3410,L3410,O3410,P3410))</f>
        <v>0</v>
      </c>
      <c r="R3410" s="17"/>
      <c r="S3410" s="17"/>
      <c r="T3410" s="17"/>
      <c r="U3410" s="62">
        <f t="shared" si="668"/>
        <v>0</v>
      </c>
      <c r="V3410" s="63">
        <f>IF(ISBLANK($B3410),0,VLOOKUP($B3410,Listen!$A$2:$C$45,2,FALSE))</f>
        <v>0</v>
      </c>
      <c r="W3410" s="63">
        <f>IF(ISBLANK($B3410),0,VLOOKUP($B3410,Listen!$A$2:$C$45,3,FALSE))</f>
        <v>0</v>
      </c>
      <c r="X3410" s="49">
        <f t="shared" si="667"/>
        <v>0</v>
      </c>
      <c r="Y3410" s="49">
        <f t="shared" si="677"/>
        <v>0</v>
      </c>
      <c r="Z3410" s="49">
        <f t="shared" si="677"/>
        <v>0</v>
      </c>
      <c r="AA3410" s="49">
        <f t="shared" si="677"/>
        <v>0</v>
      </c>
      <c r="AB3410" s="49">
        <f t="shared" si="677"/>
        <v>0</v>
      </c>
      <c r="AC3410" s="49">
        <f t="shared" si="677"/>
        <v>0</v>
      </c>
      <c r="AD3410" s="49">
        <f t="shared" si="677"/>
        <v>0</v>
      </c>
      <c r="AE3410" s="51">
        <f t="shared" si="665"/>
        <v>0</v>
      </c>
      <c r="AF3410" s="51">
        <f>IF(C3410=A_Stammdaten!$B$12,D_SAV!$U3410-D_SAV!$AG3410,HLOOKUP(A_Stammdaten!$B$12-1,$AH$4:$AN$4004,ROW(C3410)-3,FALSE)-$AG3410)</f>
        <v>0</v>
      </c>
      <c r="AG3410" s="51">
        <f>HLOOKUP(A_Stammdaten!$B$12,$AH$4:$AN$4004,ROW(C3410)-3,FALSE)</f>
        <v>0</v>
      </c>
      <c r="AH3410" s="51">
        <f t="shared" si="669"/>
        <v>0</v>
      </c>
      <c r="AI3410" s="51">
        <f t="shared" si="670"/>
        <v>0</v>
      </c>
      <c r="AJ3410" s="51">
        <f t="shared" si="671"/>
        <v>0</v>
      </c>
      <c r="AK3410" s="51">
        <f t="shared" si="672"/>
        <v>0</v>
      </c>
      <c r="AL3410" s="51">
        <f t="shared" si="673"/>
        <v>0</v>
      </c>
      <c r="AM3410" s="51">
        <f t="shared" si="674"/>
        <v>0</v>
      </c>
      <c r="AN3410" s="51">
        <f t="shared" si="675"/>
        <v>0</v>
      </c>
    </row>
    <row r="3411" spans="1:40" x14ac:dyDescent="0.25">
      <c r="A3411" s="17"/>
      <c r="B3411" s="17"/>
      <c r="C3411" s="35"/>
      <c r="D3411" s="17"/>
      <c r="E3411" s="17"/>
      <c r="F3411" s="17"/>
      <c r="G3411" s="62">
        <f t="shared" si="676"/>
        <v>0</v>
      </c>
      <c r="H3411" s="17"/>
      <c r="I3411" s="17"/>
      <c r="J3411" s="17"/>
      <c r="K3411" s="17"/>
      <c r="L3411" s="17"/>
      <c r="M3411" s="17"/>
      <c r="N3411" s="17"/>
      <c r="O3411" s="17"/>
      <c r="P3411" s="115"/>
      <c r="Q3411" s="62">
        <f>IF(C3411&gt;A_Stammdaten!$B$12,0,SUM(G3411,H3411,J3411,K3411,M3411,N3411)-SUM(I3411,L3411,O3411,P3411))</f>
        <v>0</v>
      </c>
      <c r="R3411" s="17"/>
      <c r="S3411" s="17"/>
      <c r="T3411" s="17"/>
      <c r="U3411" s="62">
        <f t="shared" si="668"/>
        <v>0</v>
      </c>
      <c r="V3411" s="63">
        <f>IF(ISBLANK($B3411),0,VLOOKUP($B3411,Listen!$A$2:$C$45,2,FALSE))</f>
        <v>0</v>
      </c>
      <c r="W3411" s="63">
        <f>IF(ISBLANK($B3411),0,VLOOKUP($B3411,Listen!$A$2:$C$45,3,FALSE))</f>
        <v>0</v>
      </c>
      <c r="X3411" s="49">
        <f t="shared" si="667"/>
        <v>0</v>
      </c>
      <c r="Y3411" s="49">
        <f t="shared" si="677"/>
        <v>0</v>
      </c>
      <c r="Z3411" s="49">
        <f t="shared" si="677"/>
        <v>0</v>
      </c>
      <c r="AA3411" s="49">
        <f t="shared" si="677"/>
        <v>0</v>
      </c>
      <c r="AB3411" s="49">
        <f t="shared" si="677"/>
        <v>0</v>
      </c>
      <c r="AC3411" s="49">
        <f t="shared" si="677"/>
        <v>0</v>
      </c>
      <c r="AD3411" s="49">
        <f t="shared" si="677"/>
        <v>0</v>
      </c>
      <c r="AE3411" s="51">
        <f t="shared" si="665"/>
        <v>0</v>
      </c>
      <c r="AF3411" s="51">
        <f>IF(C3411=A_Stammdaten!$B$12,D_SAV!$U3411-D_SAV!$AG3411,HLOOKUP(A_Stammdaten!$B$12-1,$AH$4:$AN$4004,ROW(C3411)-3,FALSE)-$AG3411)</f>
        <v>0</v>
      </c>
      <c r="AG3411" s="51">
        <f>HLOOKUP(A_Stammdaten!$B$12,$AH$4:$AN$4004,ROW(C3411)-3,FALSE)</f>
        <v>0</v>
      </c>
      <c r="AH3411" s="51">
        <f t="shared" si="669"/>
        <v>0</v>
      </c>
      <c r="AI3411" s="51">
        <f t="shared" si="670"/>
        <v>0</v>
      </c>
      <c r="AJ3411" s="51">
        <f t="shared" si="671"/>
        <v>0</v>
      </c>
      <c r="AK3411" s="51">
        <f t="shared" si="672"/>
        <v>0</v>
      </c>
      <c r="AL3411" s="51">
        <f t="shared" si="673"/>
        <v>0</v>
      </c>
      <c r="AM3411" s="51">
        <f t="shared" si="674"/>
        <v>0</v>
      </c>
      <c r="AN3411" s="51">
        <f t="shared" si="675"/>
        <v>0</v>
      </c>
    </row>
    <row r="3412" spans="1:40" x14ac:dyDescent="0.25">
      <c r="A3412" s="17"/>
      <c r="B3412" s="17"/>
      <c r="C3412" s="35"/>
      <c r="D3412" s="17"/>
      <c r="E3412" s="17"/>
      <c r="F3412" s="17"/>
      <c r="G3412" s="62">
        <f t="shared" si="676"/>
        <v>0</v>
      </c>
      <c r="H3412" s="17"/>
      <c r="I3412" s="17"/>
      <c r="J3412" s="17"/>
      <c r="K3412" s="17"/>
      <c r="L3412" s="17"/>
      <c r="M3412" s="17"/>
      <c r="N3412" s="17"/>
      <c r="O3412" s="17"/>
      <c r="P3412" s="115"/>
      <c r="Q3412" s="62">
        <f>IF(C3412&gt;A_Stammdaten!$B$12,0,SUM(G3412,H3412,J3412,K3412,M3412,N3412)-SUM(I3412,L3412,O3412,P3412))</f>
        <v>0</v>
      </c>
      <c r="R3412" s="17"/>
      <c r="S3412" s="17"/>
      <c r="T3412" s="17"/>
      <c r="U3412" s="62">
        <f t="shared" si="668"/>
        <v>0</v>
      </c>
      <c r="V3412" s="63">
        <f>IF(ISBLANK($B3412),0,VLOOKUP($B3412,Listen!$A$2:$C$45,2,FALSE))</f>
        <v>0</v>
      </c>
      <c r="W3412" s="63">
        <f>IF(ISBLANK($B3412),0,VLOOKUP($B3412,Listen!$A$2:$C$45,3,FALSE))</f>
        <v>0</v>
      </c>
      <c r="X3412" s="49">
        <f t="shared" si="667"/>
        <v>0</v>
      </c>
      <c r="Y3412" s="49">
        <f t="shared" si="677"/>
        <v>0</v>
      </c>
      <c r="Z3412" s="49">
        <f t="shared" si="677"/>
        <v>0</v>
      </c>
      <c r="AA3412" s="49">
        <f t="shared" si="677"/>
        <v>0</v>
      </c>
      <c r="AB3412" s="49">
        <f t="shared" si="677"/>
        <v>0</v>
      </c>
      <c r="AC3412" s="49">
        <f t="shared" si="677"/>
        <v>0</v>
      </c>
      <c r="AD3412" s="49">
        <f t="shared" si="677"/>
        <v>0</v>
      </c>
      <c r="AE3412" s="51">
        <f t="shared" si="665"/>
        <v>0</v>
      </c>
      <c r="AF3412" s="51">
        <f>IF(C3412=A_Stammdaten!$B$12,D_SAV!$U3412-D_SAV!$AG3412,HLOOKUP(A_Stammdaten!$B$12-1,$AH$4:$AN$4004,ROW(C3412)-3,FALSE)-$AG3412)</f>
        <v>0</v>
      </c>
      <c r="AG3412" s="51">
        <f>HLOOKUP(A_Stammdaten!$B$12,$AH$4:$AN$4004,ROW(C3412)-3,FALSE)</f>
        <v>0</v>
      </c>
      <c r="AH3412" s="51">
        <f t="shared" si="669"/>
        <v>0</v>
      </c>
      <c r="AI3412" s="51">
        <f t="shared" si="670"/>
        <v>0</v>
      </c>
      <c r="AJ3412" s="51">
        <f t="shared" si="671"/>
        <v>0</v>
      </c>
      <c r="AK3412" s="51">
        <f t="shared" si="672"/>
        <v>0</v>
      </c>
      <c r="AL3412" s="51">
        <f t="shared" si="673"/>
        <v>0</v>
      </c>
      <c r="AM3412" s="51">
        <f t="shared" si="674"/>
        <v>0</v>
      </c>
      <c r="AN3412" s="51">
        <f t="shared" si="675"/>
        <v>0</v>
      </c>
    </row>
    <row r="3413" spans="1:40" x14ac:dyDescent="0.25">
      <c r="A3413" s="17"/>
      <c r="B3413" s="17"/>
      <c r="C3413" s="35"/>
      <c r="D3413" s="17"/>
      <c r="E3413" s="17"/>
      <c r="F3413" s="17"/>
      <c r="G3413" s="62">
        <f t="shared" si="676"/>
        <v>0</v>
      </c>
      <c r="H3413" s="17"/>
      <c r="I3413" s="17"/>
      <c r="J3413" s="17"/>
      <c r="K3413" s="17"/>
      <c r="L3413" s="17"/>
      <c r="M3413" s="17"/>
      <c r="N3413" s="17"/>
      <c r="O3413" s="17"/>
      <c r="P3413" s="115"/>
      <c r="Q3413" s="62">
        <f>IF(C3413&gt;A_Stammdaten!$B$12,0,SUM(G3413,H3413,J3413,K3413,M3413,N3413)-SUM(I3413,L3413,O3413,P3413))</f>
        <v>0</v>
      </c>
      <c r="R3413" s="17"/>
      <c r="S3413" s="17"/>
      <c r="T3413" s="17"/>
      <c r="U3413" s="62">
        <f t="shared" si="668"/>
        <v>0</v>
      </c>
      <c r="V3413" s="63">
        <f>IF(ISBLANK($B3413),0,VLOOKUP($B3413,Listen!$A$2:$C$45,2,FALSE))</f>
        <v>0</v>
      </c>
      <c r="W3413" s="63">
        <f>IF(ISBLANK($B3413),0,VLOOKUP($B3413,Listen!$A$2:$C$45,3,FALSE))</f>
        <v>0</v>
      </c>
      <c r="X3413" s="49">
        <f t="shared" si="667"/>
        <v>0</v>
      </c>
      <c r="Y3413" s="49">
        <f t="shared" si="677"/>
        <v>0</v>
      </c>
      <c r="Z3413" s="49">
        <f t="shared" si="677"/>
        <v>0</v>
      </c>
      <c r="AA3413" s="49">
        <f t="shared" si="677"/>
        <v>0</v>
      </c>
      <c r="AB3413" s="49">
        <f t="shared" si="677"/>
        <v>0</v>
      </c>
      <c r="AC3413" s="49">
        <f t="shared" si="677"/>
        <v>0</v>
      </c>
      <c r="AD3413" s="49">
        <f t="shared" si="677"/>
        <v>0</v>
      </c>
      <c r="AE3413" s="51">
        <f t="shared" ref="AE3413:AE3476" si="678">AG3413+AF3413</f>
        <v>0</v>
      </c>
      <c r="AF3413" s="51">
        <f>IF(C3413=A_Stammdaten!$B$12,D_SAV!$U3413-D_SAV!$AG3413,HLOOKUP(A_Stammdaten!$B$12-1,$AH$4:$AN$4004,ROW(C3413)-3,FALSE)-$AG3413)</f>
        <v>0</v>
      </c>
      <c r="AG3413" s="51">
        <f>HLOOKUP(A_Stammdaten!$B$12,$AH$4:$AN$4004,ROW(C3413)-3,FALSE)</f>
        <v>0</v>
      </c>
      <c r="AH3413" s="51">
        <f t="shared" si="669"/>
        <v>0</v>
      </c>
      <c r="AI3413" s="51">
        <f t="shared" si="670"/>
        <v>0</v>
      </c>
      <c r="AJ3413" s="51">
        <f t="shared" si="671"/>
        <v>0</v>
      </c>
      <c r="AK3413" s="51">
        <f t="shared" si="672"/>
        <v>0</v>
      </c>
      <c r="AL3413" s="51">
        <f t="shared" si="673"/>
        <v>0</v>
      </c>
      <c r="AM3413" s="51">
        <f t="shared" si="674"/>
        <v>0</v>
      </c>
      <c r="AN3413" s="51">
        <f t="shared" si="675"/>
        <v>0</v>
      </c>
    </row>
    <row r="3414" spans="1:40" x14ac:dyDescent="0.25">
      <c r="A3414" s="17"/>
      <c r="B3414" s="17"/>
      <c r="C3414" s="35"/>
      <c r="D3414" s="17"/>
      <c r="E3414" s="17"/>
      <c r="F3414" s="17"/>
      <c r="G3414" s="62">
        <f t="shared" si="676"/>
        <v>0</v>
      </c>
      <c r="H3414" s="17"/>
      <c r="I3414" s="17"/>
      <c r="J3414" s="17"/>
      <c r="K3414" s="17"/>
      <c r="L3414" s="17"/>
      <c r="M3414" s="17"/>
      <c r="N3414" s="17"/>
      <c r="O3414" s="17"/>
      <c r="P3414" s="115"/>
      <c r="Q3414" s="62">
        <f>IF(C3414&gt;A_Stammdaten!$B$12,0,SUM(G3414,H3414,J3414,K3414,M3414,N3414)-SUM(I3414,L3414,O3414,P3414))</f>
        <v>0</v>
      </c>
      <c r="R3414" s="17"/>
      <c r="S3414" s="17"/>
      <c r="T3414" s="17"/>
      <c r="U3414" s="62">
        <f t="shared" si="668"/>
        <v>0</v>
      </c>
      <c r="V3414" s="63">
        <f>IF(ISBLANK($B3414),0,VLOOKUP($B3414,Listen!$A$2:$C$45,2,FALSE))</f>
        <v>0</v>
      </c>
      <c r="W3414" s="63">
        <f>IF(ISBLANK($B3414),0,VLOOKUP($B3414,Listen!$A$2:$C$45,3,FALSE))</f>
        <v>0</v>
      </c>
      <c r="X3414" s="49">
        <f t="shared" si="667"/>
        <v>0</v>
      </c>
      <c r="Y3414" s="49">
        <f t="shared" si="677"/>
        <v>0</v>
      </c>
      <c r="Z3414" s="49">
        <f t="shared" si="677"/>
        <v>0</v>
      </c>
      <c r="AA3414" s="49">
        <f t="shared" si="677"/>
        <v>0</v>
      </c>
      <c r="AB3414" s="49">
        <f t="shared" si="677"/>
        <v>0</v>
      </c>
      <c r="AC3414" s="49">
        <f t="shared" si="677"/>
        <v>0</v>
      </c>
      <c r="AD3414" s="49">
        <f t="shared" si="677"/>
        <v>0</v>
      </c>
      <c r="AE3414" s="51">
        <f t="shared" si="678"/>
        <v>0</v>
      </c>
      <c r="AF3414" s="51">
        <f>IF(C3414=A_Stammdaten!$B$12,D_SAV!$U3414-D_SAV!$AG3414,HLOOKUP(A_Stammdaten!$B$12-1,$AH$4:$AN$4004,ROW(C3414)-3,FALSE)-$AG3414)</f>
        <v>0</v>
      </c>
      <c r="AG3414" s="51">
        <f>HLOOKUP(A_Stammdaten!$B$12,$AH$4:$AN$4004,ROW(C3414)-3,FALSE)</f>
        <v>0</v>
      </c>
      <c r="AH3414" s="51">
        <f t="shared" si="669"/>
        <v>0</v>
      </c>
      <c r="AI3414" s="51">
        <f t="shared" si="670"/>
        <v>0</v>
      </c>
      <c r="AJ3414" s="51">
        <f t="shared" si="671"/>
        <v>0</v>
      </c>
      <c r="AK3414" s="51">
        <f t="shared" si="672"/>
        <v>0</v>
      </c>
      <c r="AL3414" s="51">
        <f t="shared" si="673"/>
        <v>0</v>
      </c>
      <c r="AM3414" s="51">
        <f t="shared" si="674"/>
        <v>0</v>
      </c>
      <c r="AN3414" s="51">
        <f t="shared" si="675"/>
        <v>0</v>
      </c>
    </row>
    <row r="3415" spans="1:40" x14ac:dyDescent="0.25">
      <c r="A3415" s="17"/>
      <c r="B3415" s="17"/>
      <c r="C3415" s="35"/>
      <c r="D3415" s="17"/>
      <c r="E3415" s="17"/>
      <c r="F3415" s="17"/>
      <c r="G3415" s="62">
        <f t="shared" si="676"/>
        <v>0</v>
      </c>
      <c r="H3415" s="17"/>
      <c r="I3415" s="17"/>
      <c r="J3415" s="17"/>
      <c r="K3415" s="17"/>
      <c r="L3415" s="17"/>
      <c r="M3415" s="17"/>
      <c r="N3415" s="17"/>
      <c r="O3415" s="17"/>
      <c r="P3415" s="115"/>
      <c r="Q3415" s="62">
        <f>IF(C3415&gt;A_Stammdaten!$B$12,0,SUM(G3415,H3415,J3415,K3415,M3415,N3415)-SUM(I3415,L3415,O3415,P3415))</f>
        <v>0</v>
      </c>
      <c r="R3415" s="17"/>
      <c r="S3415" s="17"/>
      <c r="T3415" s="17"/>
      <c r="U3415" s="62">
        <f t="shared" si="668"/>
        <v>0</v>
      </c>
      <c r="V3415" s="63">
        <f>IF(ISBLANK($B3415),0,VLOOKUP($B3415,Listen!$A$2:$C$45,2,FALSE))</f>
        <v>0</v>
      </c>
      <c r="W3415" s="63">
        <f>IF(ISBLANK($B3415),0,VLOOKUP($B3415,Listen!$A$2:$C$45,3,FALSE))</f>
        <v>0</v>
      </c>
      <c r="X3415" s="49">
        <f t="shared" si="667"/>
        <v>0</v>
      </c>
      <c r="Y3415" s="49">
        <f t="shared" si="677"/>
        <v>0</v>
      </c>
      <c r="Z3415" s="49">
        <f t="shared" si="677"/>
        <v>0</v>
      </c>
      <c r="AA3415" s="49">
        <f t="shared" si="677"/>
        <v>0</v>
      </c>
      <c r="AB3415" s="49">
        <f t="shared" si="677"/>
        <v>0</v>
      </c>
      <c r="AC3415" s="49">
        <f t="shared" si="677"/>
        <v>0</v>
      </c>
      <c r="AD3415" s="49">
        <f t="shared" si="677"/>
        <v>0</v>
      </c>
      <c r="AE3415" s="51">
        <f t="shared" si="678"/>
        <v>0</v>
      </c>
      <c r="AF3415" s="51">
        <f>IF(C3415=A_Stammdaten!$B$12,D_SAV!$U3415-D_SAV!$AG3415,HLOOKUP(A_Stammdaten!$B$12-1,$AH$4:$AN$4004,ROW(C3415)-3,FALSE)-$AG3415)</f>
        <v>0</v>
      </c>
      <c r="AG3415" s="51">
        <f>HLOOKUP(A_Stammdaten!$B$12,$AH$4:$AN$4004,ROW(C3415)-3,FALSE)</f>
        <v>0</v>
      </c>
      <c r="AH3415" s="51">
        <f t="shared" si="669"/>
        <v>0</v>
      </c>
      <c r="AI3415" s="51">
        <f t="shared" si="670"/>
        <v>0</v>
      </c>
      <c r="AJ3415" s="51">
        <f t="shared" si="671"/>
        <v>0</v>
      </c>
      <c r="AK3415" s="51">
        <f t="shared" si="672"/>
        <v>0</v>
      </c>
      <c r="AL3415" s="51">
        <f t="shared" si="673"/>
        <v>0</v>
      </c>
      <c r="AM3415" s="51">
        <f t="shared" si="674"/>
        <v>0</v>
      </c>
      <c r="AN3415" s="51">
        <f t="shared" si="675"/>
        <v>0</v>
      </c>
    </row>
    <row r="3416" spans="1:40" x14ac:dyDescent="0.25">
      <c r="A3416" s="17"/>
      <c r="B3416" s="17"/>
      <c r="C3416" s="35"/>
      <c r="D3416" s="17"/>
      <c r="E3416" s="17"/>
      <c r="F3416" s="17"/>
      <c r="G3416" s="62">
        <f t="shared" si="676"/>
        <v>0</v>
      </c>
      <c r="H3416" s="17"/>
      <c r="I3416" s="17"/>
      <c r="J3416" s="17"/>
      <c r="K3416" s="17"/>
      <c r="L3416" s="17"/>
      <c r="M3416" s="17"/>
      <c r="N3416" s="17"/>
      <c r="O3416" s="17"/>
      <c r="P3416" s="115"/>
      <c r="Q3416" s="62">
        <f>IF(C3416&gt;A_Stammdaten!$B$12,0,SUM(G3416,H3416,J3416,K3416,M3416,N3416)-SUM(I3416,L3416,O3416,P3416))</f>
        <v>0</v>
      </c>
      <c r="R3416" s="17"/>
      <c r="S3416" s="17"/>
      <c r="T3416" s="17"/>
      <c r="U3416" s="62">
        <f t="shared" si="668"/>
        <v>0</v>
      </c>
      <c r="V3416" s="63">
        <f>IF(ISBLANK($B3416),0,VLOOKUP($B3416,Listen!$A$2:$C$45,2,FALSE))</f>
        <v>0</v>
      </c>
      <c r="W3416" s="63">
        <f>IF(ISBLANK($B3416),0,VLOOKUP($B3416,Listen!$A$2:$C$45,3,FALSE))</f>
        <v>0</v>
      </c>
      <c r="X3416" s="49">
        <f t="shared" si="667"/>
        <v>0</v>
      </c>
      <c r="Y3416" s="49">
        <f t="shared" si="677"/>
        <v>0</v>
      </c>
      <c r="Z3416" s="49">
        <f t="shared" si="677"/>
        <v>0</v>
      </c>
      <c r="AA3416" s="49">
        <f t="shared" si="677"/>
        <v>0</v>
      </c>
      <c r="AB3416" s="49">
        <f t="shared" si="677"/>
        <v>0</v>
      </c>
      <c r="AC3416" s="49">
        <f t="shared" si="677"/>
        <v>0</v>
      </c>
      <c r="AD3416" s="49">
        <f t="shared" si="677"/>
        <v>0</v>
      </c>
      <c r="AE3416" s="51">
        <f t="shared" si="678"/>
        <v>0</v>
      </c>
      <c r="AF3416" s="51">
        <f>IF(C3416=A_Stammdaten!$B$12,D_SAV!$U3416-D_SAV!$AG3416,HLOOKUP(A_Stammdaten!$B$12-1,$AH$4:$AN$4004,ROW(C3416)-3,FALSE)-$AG3416)</f>
        <v>0</v>
      </c>
      <c r="AG3416" s="51">
        <f>HLOOKUP(A_Stammdaten!$B$12,$AH$4:$AN$4004,ROW(C3416)-3,FALSE)</f>
        <v>0</v>
      </c>
      <c r="AH3416" s="51">
        <f t="shared" si="669"/>
        <v>0</v>
      </c>
      <c r="AI3416" s="51">
        <f t="shared" si="670"/>
        <v>0</v>
      </c>
      <c r="AJ3416" s="51">
        <f t="shared" si="671"/>
        <v>0</v>
      </c>
      <c r="AK3416" s="51">
        <f t="shared" si="672"/>
        <v>0</v>
      </c>
      <c r="AL3416" s="51">
        <f t="shared" si="673"/>
        <v>0</v>
      </c>
      <c r="AM3416" s="51">
        <f t="shared" si="674"/>
        <v>0</v>
      </c>
      <c r="AN3416" s="51">
        <f t="shared" si="675"/>
        <v>0</v>
      </c>
    </row>
    <row r="3417" spans="1:40" x14ac:dyDescent="0.25">
      <c r="A3417" s="17"/>
      <c r="B3417" s="17"/>
      <c r="C3417" s="35"/>
      <c r="D3417" s="17"/>
      <c r="E3417" s="17"/>
      <c r="F3417" s="17"/>
      <c r="G3417" s="62">
        <f t="shared" si="676"/>
        <v>0</v>
      </c>
      <c r="H3417" s="17"/>
      <c r="I3417" s="17"/>
      <c r="J3417" s="17"/>
      <c r="K3417" s="17"/>
      <c r="L3417" s="17"/>
      <c r="M3417" s="17"/>
      <c r="N3417" s="17"/>
      <c r="O3417" s="17"/>
      <c r="P3417" s="115"/>
      <c r="Q3417" s="62">
        <f>IF(C3417&gt;A_Stammdaten!$B$12,0,SUM(G3417,H3417,J3417,K3417,M3417,N3417)-SUM(I3417,L3417,O3417,P3417))</f>
        <v>0</v>
      </c>
      <c r="R3417" s="17"/>
      <c r="S3417" s="17"/>
      <c r="T3417" s="17"/>
      <c r="U3417" s="62">
        <f t="shared" si="668"/>
        <v>0</v>
      </c>
      <c r="V3417" s="63">
        <f>IF(ISBLANK($B3417),0,VLOOKUP($B3417,Listen!$A$2:$C$45,2,FALSE))</f>
        <v>0</v>
      </c>
      <c r="W3417" s="63">
        <f>IF(ISBLANK($B3417),0,VLOOKUP($B3417,Listen!$A$2:$C$45,3,FALSE))</f>
        <v>0</v>
      </c>
      <c r="X3417" s="49">
        <f t="shared" si="667"/>
        <v>0</v>
      </c>
      <c r="Y3417" s="49">
        <f t="shared" si="677"/>
        <v>0</v>
      </c>
      <c r="Z3417" s="49">
        <f t="shared" si="677"/>
        <v>0</v>
      </c>
      <c r="AA3417" s="49">
        <f t="shared" si="677"/>
        <v>0</v>
      </c>
      <c r="AB3417" s="49">
        <f t="shared" si="677"/>
        <v>0</v>
      </c>
      <c r="AC3417" s="49">
        <f t="shared" si="677"/>
        <v>0</v>
      </c>
      <c r="AD3417" s="49">
        <f t="shared" si="677"/>
        <v>0</v>
      </c>
      <c r="AE3417" s="51">
        <f t="shared" si="678"/>
        <v>0</v>
      </c>
      <c r="AF3417" s="51">
        <f>IF(C3417=A_Stammdaten!$B$12,D_SAV!$U3417-D_SAV!$AG3417,HLOOKUP(A_Stammdaten!$B$12-1,$AH$4:$AN$4004,ROW(C3417)-3,FALSE)-$AG3417)</f>
        <v>0</v>
      </c>
      <c r="AG3417" s="51">
        <f>HLOOKUP(A_Stammdaten!$B$12,$AH$4:$AN$4004,ROW(C3417)-3,FALSE)</f>
        <v>0</v>
      </c>
      <c r="AH3417" s="51">
        <f t="shared" si="669"/>
        <v>0</v>
      </c>
      <c r="AI3417" s="51">
        <f t="shared" si="670"/>
        <v>0</v>
      </c>
      <c r="AJ3417" s="51">
        <f t="shared" si="671"/>
        <v>0</v>
      </c>
      <c r="AK3417" s="51">
        <f t="shared" si="672"/>
        <v>0</v>
      </c>
      <c r="AL3417" s="51">
        <f t="shared" si="673"/>
        <v>0</v>
      </c>
      <c r="AM3417" s="51">
        <f t="shared" si="674"/>
        <v>0</v>
      </c>
      <c r="AN3417" s="51">
        <f t="shared" si="675"/>
        <v>0</v>
      </c>
    </row>
    <row r="3418" spans="1:40" x14ac:dyDescent="0.25">
      <c r="A3418" s="17"/>
      <c r="B3418" s="17"/>
      <c r="C3418" s="35"/>
      <c r="D3418" s="17"/>
      <c r="E3418" s="17"/>
      <c r="F3418" s="17"/>
      <c r="G3418" s="62">
        <f t="shared" si="676"/>
        <v>0</v>
      </c>
      <c r="H3418" s="17"/>
      <c r="I3418" s="17"/>
      <c r="J3418" s="17"/>
      <c r="K3418" s="17"/>
      <c r="L3418" s="17"/>
      <c r="M3418" s="17"/>
      <c r="N3418" s="17"/>
      <c r="O3418" s="17"/>
      <c r="P3418" s="115"/>
      <c r="Q3418" s="62">
        <f>IF(C3418&gt;A_Stammdaten!$B$12,0,SUM(G3418,H3418,J3418,K3418,M3418,N3418)-SUM(I3418,L3418,O3418,P3418))</f>
        <v>0</v>
      </c>
      <c r="R3418" s="17"/>
      <c r="S3418" s="17"/>
      <c r="T3418" s="17"/>
      <c r="U3418" s="62">
        <f t="shared" si="668"/>
        <v>0</v>
      </c>
      <c r="V3418" s="63">
        <f>IF(ISBLANK($B3418),0,VLOOKUP($B3418,Listen!$A$2:$C$45,2,FALSE))</f>
        <v>0</v>
      </c>
      <c r="W3418" s="63">
        <f>IF(ISBLANK($B3418),0,VLOOKUP($B3418,Listen!$A$2:$C$45,3,FALSE))</f>
        <v>0</v>
      </c>
      <c r="X3418" s="49">
        <f t="shared" si="667"/>
        <v>0</v>
      </c>
      <c r="Y3418" s="49">
        <f t="shared" si="677"/>
        <v>0</v>
      </c>
      <c r="Z3418" s="49">
        <f t="shared" si="677"/>
        <v>0</v>
      </c>
      <c r="AA3418" s="49">
        <f t="shared" si="677"/>
        <v>0</v>
      </c>
      <c r="AB3418" s="49">
        <f t="shared" si="677"/>
        <v>0</v>
      </c>
      <c r="AC3418" s="49">
        <f t="shared" si="677"/>
        <v>0</v>
      </c>
      <c r="AD3418" s="49">
        <f t="shared" si="677"/>
        <v>0</v>
      </c>
      <c r="AE3418" s="51">
        <f t="shared" si="678"/>
        <v>0</v>
      </c>
      <c r="AF3418" s="51">
        <f>IF(C3418=A_Stammdaten!$B$12,D_SAV!$U3418-D_SAV!$AG3418,HLOOKUP(A_Stammdaten!$B$12-1,$AH$4:$AN$4004,ROW(C3418)-3,FALSE)-$AG3418)</f>
        <v>0</v>
      </c>
      <c r="AG3418" s="51">
        <f>HLOOKUP(A_Stammdaten!$B$12,$AH$4:$AN$4004,ROW(C3418)-3,FALSE)</f>
        <v>0</v>
      </c>
      <c r="AH3418" s="51">
        <f t="shared" si="669"/>
        <v>0</v>
      </c>
      <c r="AI3418" s="51">
        <f t="shared" si="670"/>
        <v>0</v>
      </c>
      <c r="AJ3418" s="51">
        <f t="shared" si="671"/>
        <v>0</v>
      </c>
      <c r="AK3418" s="51">
        <f t="shared" si="672"/>
        <v>0</v>
      </c>
      <c r="AL3418" s="51">
        <f t="shared" si="673"/>
        <v>0</v>
      </c>
      <c r="AM3418" s="51">
        <f t="shared" si="674"/>
        <v>0</v>
      </c>
      <c r="AN3418" s="51">
        <f t="shared" si="675"/>
        <v>0</v>
      </c>
    </row>
    <row r="3419" spans="1:40" x14ac:dyDescent="0.25">
      <c r="A3419" s="17"/>
      <c r="B3419" s="17"/>
      <c r="C3419" s="35"/>
      <c r="D3419" s="17"/>
      <c r="E3419" s="17"/>
      <c r="F3419" s="17"/>
      <c r="G3419" s="62">
        <f t="shared" si="676"/>
        <v>0</v>
      </c>
      <c r="H3419" s="17"/>
      <c r="I3419" s="17"/>
      <c r="J3419" s="17"/>
      <c r="K3419" s="17"/>
      <c r="L3419" s="17"/>
      <c r="M3419" s="17"/>
      <c r="N3419" s="17"/>
      <c r="O3419" s="17"/>
      <c r="P3419" s="115"/>
      <c r="Q3419" s="62">
        <f>IF(C3419&gt;A_Stammdaten!$B$12,0,SUM(G3419,H3419,J3419,K3419,M3419,N3419)-SUM(I3419,L3419,O3419,P3419))</f>
        <v>0</v>
      </c>
      <c r="R3419" s="17"/>
      <c r="S3419" s="17"/>
      <c r="T3419" s="17"/>
      <c r="U3419" s="62">
        <f t="shared" si="668"/>
        <v>0</v>
      </c>
      <c r="V3419" s="63">
        <f>IF(ISBLANK($B3419),0,VLOOKUP($B3419,Listen!$A$2:$C$45,2,FALSE))</f>
        <v>0</v>
      </c>
      <c r="W3419" s="63">
        <f>IF(ISBLANK($B3419),0,VLOOKUP($B3419,Listen!$A$2:$C$45,3,FALSE))</f>
        <v>0</v>
      </c>
      <c r="X3419" s="49">
        <f t="shared" si="667"/>
        <v>0</v>
      </c>
      <c r="Y3419" s="49">
        <f t="shared" si="677"/>
        <v>0</v>
      </c>
      <c r="Z3419" s="49">
        <f t="shared" si="677"/>
        <v>0</v>
      </c>
      <c r="AA3419" s="49">
        <f t="shared" si="677"/>
        <v>0</v>
      </c>
      <c r="AB3419" s="49">
        <f t="shared" si="677"/>
        <v>0</v>
      </c>
      <c r="AC3419" s="49">
        <f t="shared" si="677"/>
        <v>0</v>
      </c>
      <c r="AD3419" s="49">
        <f t="shared" si="677"/>
        <v>0</v>
      </c>
      <c r="AE3419" s="51">
        <f t="shared" si="678"/>
        <v>0</v>
      </c>
      <c r="AF3419" s="51">
        <f>IF(C3419=A_Stammdaten!$B$12,D_SAV!$U3419-D_SAV!$AG3419,HLOOKUP(A_Stammdaten!$B$12-1,$AH$4:$AN$4004,ROW(C3419)-3,FALSE)-$AG3419)</f>
        <v>0</v>
      </c>
      <c r="AG3419" s="51">
        <f>HLOOKUP(A_Stammdaten!$B$12,$AH$4:$AN$4004,ROW(C3419)-3,FALSE)</f>
        <v>0</v>
      </c>
      <c r="AH3419" s="51">
        <f t="shared" si="669"/>
        <v>0</v>
      </c>
      <c r="AI3419" s="51">
        <f t="shared" si="670"/>
        <v>0</v>
      </c>
      <c r="AJ3419" s="51">
        <f t="shared" si="671"/>
        <v>0</v>
      </c>
      <c r="AK3419" s="51">
        <f t="shared" si="672"/>
        <v>0</v>
      </c>
      <c r="AL3419" s="51">
        <f t="shared" si="673"/>
        <v>0</v>
      </c>
      <c r="AM3419" s="51">
        <f t="shared" si="674"/>
        <v>0</v>
      </c>
      <c r="AN3419" s="51">
        <f t="shared" si="675"/>
        <v>0</v>
      </c>
    </row>
    <row r="3420" spans="1:40" x14ac:dyDescent="0.25">
      <c r="A3420" s="17"/>
      <c r="B3420" s="17"/>
      <c r="C3420" s="35"/>
      <c r="D3420" s="17"/>
      <c r="E3420" s="17"/>
      <c r="F3420" s="17"/>
      <c r="G3420" s="62">
        <f t="shared" si="676"/>
        <v>0</v>
      </c>
      <c r="H3420" s="17"/>
      <c r="I3420" s="17"/>
      <c r="J3420" s="17"/>
      <c r="K3420" s="17"/>
      <c r="L3420" s="17"/>
      <c r="M3420" s="17"/>
      <c r="N3420" s="17"/>
      <c r="O3420" s="17"/>
      <c r="P3420" s="115"/>
      <c r="Q3420" s="62">
        <f>IF(C3420&gt;A_Stammdaten!$B$12,0,SUM(G3420,H3420,J3420,K3420,M3420,N3420)-SUM(I3420,L3420,O3420,P3420))</f>
        <v>0</v>
      </c>
      <c r="R3420" s="17"/>
      <c r="S3420" s="17"/>
      <c r="T3420" s="17"/>
      <c r="U3420" s="62">
        <f t="shared" si="668"/>
        <v>0</v>
      </c>
      <c r="V3420" s="63">
        <f>IF(ISBLANK($B3420),0,VLOOKUP($B3420,Listen!$A$2:$C$45,2,FALSE))</f>
        <v>0</v>
      </c>
      <c r="W3420" s="63">
        <f>IF(ISBLANK($B3420),0,VLOOKUP($B3420,Listen!$A$2:$C$45,3,FALSE))</f>
        <v>0</v>
      </c>
      <c r="X3420" s="49">
        <f t="shared" si="667"/>
        <v>0</v>
      </c>
      <c r="Y3420" s="49">
        <f t="shared" si="677"/>
        <v>0</v>
      </c>
      <c r="Z3420" s="49">
        <f t="shared" si="677"/>
        <v>0</v>
      </c>
      <c r="AA3420" s="49">
        <f t="shared" si="677"/>
        <v>0</v>
      </c>
      <c r="AB3420" s="49">
        <f t="shared" si="677"/>
        <v>0</v>
      </c>
      <c r="AC3420" s="49">
        <f t="shared" si="677"/>
        <v>0</v>
      </c>
      <c r="AD3420" s="49">
        <f t="shared" si="677"/>
        <v>0</v>
      </c>
      <c r="AE3420" s="51">
        <f t="shared" si="678"/>
        <v>0</v>
      </c>
      <c r="AF3420" s="51">
        <f>IF(C3420=A_Stammdaten!$B$12,D_SAV!$U3420-D_SAV!$AG3420,HLOOKUP(A_Stammdaten!$B$12-1,$AH$4:$AN$4004,ROW(C3420)-3,FALSE)-$AG3420)</f>
        <v>0</v>
      </c>
      <c r="AG3420" s="51">
        <f>HLOOKUP(A_Stammdaten!$B$12,$AH$4:$AN$4004,ROW(C3420)-3,FALSE)</f>
        <v>0</v>
      </c>
      <c r="AH3420" s="51">
        <f t="shared" si="669"/>
        <v>0</v>
      </c>
      <c r="AI3420" s="51">
        <f t="shared" si="670"/>
        <v>0</v>
      </c>
      <c r="AJ3420" s="51">
        <f t="shared" si="671"/>
        <v>0</v>
      </c>
      <c r="AK3420" s="51">
        <f t="shared" si="672"/>
        <v>0</v>
      </c>
      <c r="AL3420" s="51">
        <f t="shared" si="673"/>
        <v>0</v>
      </c>
      <c r="AM3420" s="51">
        <f t="shared" si="674"/>
        <v>0</v>
      </c>
      <c r="AN3420" s="51">
        <f t="shared" si="675"/>
        <v>0</v>
      </c>
    </row>
    <row r="3421" spans="1:40" x14ac:dyDescent="0.25">
      <c r="A3421" s="17"/>
      <c r="B3421" s="17"/>
      <c r="C3421" s="35"/>
      <c r="D3421" s="17"/>
      <c r="E3421" s="17"/>
      <c r="F3421" s="17"/>
      <c r="G3421" s="62">
        <f t="shared" si="676"/>
        <v>0</v>
      </c>
      <c r="H3421" s="17"/>
      <c r="I3421" s="17"/>
      <c r="J3421" s="17"/>
      <c r="K3421" s="17"/>
      <c r="L3421" s="17"/>
      <c r="M3421" s="17"/>
      <c r="N3421" s="17"/>
      <c r="O3421" s="17"/>
      <c r="P3421" s="115"/>
      <c r="Q3421" s="62">
        <f>IF(C3421&gt;A_Stammdaten!$B$12,0,SUM(G3421,H3421,J3421,K3421,M3421,N3421)-SUM(I3421,L3421,O3421,P3421))</f>
        <v>0</v>
      </c>
      <c r="R3421" s="17"/>
      <c r="S3421" s="17"/>
      <c r="T3421" s="17"/>
      <c r="U3421" s="62">
        <f t="shared" si="668"/>
        <v>0</v>
      </c>
      <c r="V3421" s="63">
        <f>IF(ISBLANK($B3421),0,VLOOKUP($B3421,Listen!$A$2:$C$45,2,FALSE))</f>
        <v>0</v>
      </c>
      <c r="W3421" s="63">
        <f>IF(ISBLANK($B3421),0,VLOOKUP($B3421,Listen!$A$2:$C$45,3,FALSE))</f>
        <v>0</v>
      </c>
      <c r="X3421" s="49">
        <f t="shared" si="667"/>
        <v>0</v>
      </c>
      <c r="Y3421" s="49">
        <f t="shared" si="677"/>
        <v>0</v>
      </c>
      <c r="Z3421" s="49">
        <f t="shared" si="677"/>
        <v>0</v>
      </c>
      <c r="AA3421" s="49">
        <f t="shared" si="677"/>
        <v>0</v>
      </c>
      <c r="AB3421" s="49">
        <f t="shared" si="677"/>
        <v>0</v>
      </c>
      <c r="AC3421" s="49">
        <f t="shared" si="677"/>
        <v>0</v>
      </c>
      <c r="AD3421" s="49">
        <f t="shared" si="677"/>
        <v>0</v>
      </c>
      <c r="AE3421" s="51">
        <f t="shared" si="678"/>
        <v>0</v>
      </c>
      <c r="AF3421" s="51">
        <f>IF(C3421=A_Stammdaten!$B$12,D_SAV!$U3421-D_SAV!$AG3421,HLOOKUP(A_Stammdaten!$B$12-1,$AH$4:$AN$4004,ROW(C3421)-3,FALSE)-$AG3421)</f>
        <v>0</v>
      </c>
      <c r="AG3421" s="51">
        <f>HLOOKUP(A_Stammdaten!$B$12,$AH$4:$AN$4004,ROW(C3421)-3,FALSE)</f>
        <v>0</v>
      </c>
      <c r="AH3421" s="51">
        <f t="shared" si="669"/>
        <v>0</v>
      </c>
      <c r="AI3421" s="51">
        <f t="shared" si="670"/>
        <v>0</v>
      </c>
      <c r="AJ3421" s="51">
        <f t="shared" si="671"/>
        <v>0</v>
      </c>
      <c r="AK3421" s="51">
        <f t="shared" si="672"/>
        <v>0</v>
      </c>
      <c r="AL3421" s="51">
        <f t="shared" si="673"/>
        <v>0</v>
      </c>
      <c r="AM3421" s="51">
        <f t="shared" si="674"/>
        <v>0</v>
      </c>
      <c r="AN3421" s="51">
        <f t="shared" si="675"/>
        <v>0</v>
      </c>
    </row>
    <row r="3422" spans="1:40" x14ac:dyDescent="0.25">
      <c r="A3422" s="17"/>
      <c r="B3422" s="17"/>
      <c r="C3422" s="35"/>
      <c r="D3422" s="17"/>
      <c r="E3422" s="17"/>
      <c r="F3422" s="17"/>
      <c r="G3422" s="62">
        <f t="shared" si="676"/>
        <v>0</v>
      </c>
      <c r="H3422" s="17"/>
      <c r="I3422" s="17"/>
      <c r="J3422" s="17"/>
      <c r="K3422" s="17"/>
      <c r="L3422" s="17"/>
      <c r="M3422" s="17"/>
      <c r="N3422" s="17"/>
      <c r="O3422" s="17"/>
      <c r="P3422" s="115"/>
      <c r="Q3422" s="62">
        <f>IF(C3422&gt;A_Stammdaten!$B$12,0,SUM(G3422,H3422,J3422,K3422,M3422,N3422)-SUM(I3422,L3422,O3422,P3422))</f>
        <v>0</v>
      </c>
      <c r="R3422" s="17"/>
      <c r="S3422" s="17"/>
      <c r="T3422" s="17"/>
      <c r="U3422" s="62">
        <f t="shared" si="668"/>
        <v>0</v>
      </c>
      <c r="V3422" s="63">
        <f>IF(ISBLANK($B3422),0,VLOOKUP($B3422,Listen!$A$2:$C$45,2,FALSE))</f>
        <v>0</v>
      </c>
      <c r="W3422" s="63">
        <f>IF(ISBLANK($B3422),0,VLOOKUP($B3422,Listen!$A$2:$C$45,3,FALSE))</f>
        <v>0</v>
      </c>
      <c r="X3422" s="49">
        <f t="shared" si="667"/>
        <v>0</v>
      </c>
      <c r="Y3422" s="49">
        <f t="shared" si="677"/>
        <v>0</v>
      </c>
      <c r="Z3422" s="49">
        <f t="shared" si="677"/>
        <v>0</v>
      </c>
      <c r="AA3422" s="49">
        <f t="shared" si="677"/>
        <v>0</v>
      </c>
      <c r="AB3422" s="49">
        <f t="shared" si="677"/>
        <v>0</v>
      </c>
      <c r="AC3422" s="49">
        <f t="shared" si="677"/>
        <v>0</v>
      </c>
      <c r="AD3422" s="49">
        <f t="shared" si="677"/>
        <v>0</v>
      </c>
      <c r="AE3422" s="51">
        <f t="shared" si="678"/>
        <v>0</v>
      </c>
      <c r="AF3422" s="51">
        <f>IF(C3422=A_Stammdaten!$B$12,D_SAV!$U3422-D_SAV!$AG3422,HLOOKUP(A_Stammdaten!$B$12-1,$AH$4:$AN$4004,ROW(C3422)-3,FALSE)-$AG3422)</f>
        <v>0</v>
      </c>
      <c r="AG3422" s="51">
        <f>HLOOKUP(A_Stammdaten!$B$12,$AH$4:$AN$4004,ROW(C3422)-3,FALSE)</f>
        <v>0</v>
      </c>
      <c r="AH3422" s="51">
        <f t="shared" si="669"/>
        <v>0</v>
      </c>
      <c r="AI3422" s="51">
        <f t="shared" si="670"/>
        <v>0</v>
      </c>
      <c r="AJ3422" s="51">
        <f t="shared" si="671"/>
        <v>0</v>
      </c>
      <c r="AK3422" s="51">
        <f t="shared" si="672"/>
        <v>0</v>
      </c>
      <c r="AL3422" s="51">
        <f t="shared" si="673"/>
        <v>0</v>
      </c>
      <c r="AM3422" s="51">
        <f t="shared" si="674"/>
        <v>0</v>
      </c>
      <c r="AN3422" s="51">
        <f t="shared" si="675"/>
        <v>0</v>
      </c>
    </row>
    <row r="3423" spans="1:40" x14ac:dyDescent="0.25">
      <c r="A3423" s="17"/>
      <c r="B3423" s="17"/>
      <c r="C3423" s="35"/>
      <c r="D3423" s="17"/>
      <c r="E3423" s="17"/>
      <c r="F3423" s="17"/>
      <c r="G3423" s="62">
        <f t="shared" si="676"/>
        <v>0</v>
      </c>
      <c r="H3423" s="17"/>
      <c r="I3423" s="17"/>
      <c r="J3423" s="17"/>
      <c r="K3423" s="17"/>
      <c r="L3423" s="17"/>
      <c r="M3423" s="17"/>
      <c r="N3423" s="17"/>
      <c r="O3423" s="17"/>
      <c r="P3423" s="115"/>
      <c r="Q3423" s="62">
        <f>IF(C3423&gt;A_Stammdaten!$B$12,0,SUM(G3423,H3423,J3423,K3423,M3423,N3423)-SUM(I3423,L3423,O3423,P3423))</f>
        <v>0</v>
      </c>
      <c r="R3423" s="17"/>
      <c r="S3423" s="17"/>
      <c r="T3423" s="17"/>
      <c r="U3423" s="62">
        <f t="shared" si="668"/>
        <v>0</v>
      </c>
      <c r="V3423" s="63">
        <f>IF(ISBLANK($B3423),0,VLOOKUP($B3423,Listen!$A$2:$C$45,2,FALSE))</f>
        <v>0</v>
      </c>
      <c r="W3423" s="63">
        <f>IF(ISBLANK($B3423),0,VLOOKUP($B3423,Listen!$A$2:$C$45,3,FALSE))</f>
        <v>0</v>
      </c>
      <c r="X3423" s="49">
        <f t="shared" si="667"/>
        <v>0</v>
      </c>
      <c r="Y3423" s="49">
        <f t="shared" si="677"/>
        <v>0</v>
      </c>
      <c r="Z3423" s="49">
        <f t="shared" si="677"/>
        <v>0</v>
      </c>
      <c r="AA3423" s="49">
        <f t="shared" si="677"/>
        <v>0</v>
      </c>
      <c r="AB3423" s="49">
        <f t="shared" si="677"/>
        <v>0</v>
      </c>
      <c r="AC3423" s="49">
        <f t="shared" si="677"/>
        <v>0</v>
      </c>
      <c r="AD3423" s="49">
        <f t="shared" si="677"/>
        <v>0</v>
      </c>
      <c r="AE3423" s="51">
        <f t="shared" si="678"/>
        <v>0</v>
      </c>
      <c r="AF3423" s="51">
        <f>IF(C3423=A_Stammdaten!$B$12,D_SAV!$U3423-D_SAV!$AG3423,HLOOKUP(A_Stammdaten!$B$12-1,$AH$4:$AN$4004,ROW(C3423)-3,FALSE)-$AG3423)</f>
        <v>0</v>
      </c>
      <c r="AG3423" s="51">
        <f>HLOOKUP(A_Stammdaten!$B$12,$AH$4:$AN$4004,ROW(C3423)-3,FALSE)</f>
        <v>0</v>
      </c>
      <c r="AH3423" s="51">
        <f t="shared" si="669"/>
        <v>0</v>
      </c>
      <c r="AI3423" s="51">
        <f t="shared" si="670"/>
        <v>0</v>
      </c>
      <c r="AJ3423" s="51">
        <f t="shared" si="671"/>
        <v>0</v>
      </c>
      <c r="AK3423" s="51">
        <f t="shared" si="672"/>
        <v>0</v>
      </c>
      <c r="AL3423" s="51">
        <f t="shared" si="673"/>
        <v>0</v>
      </c>
      <c r="AM3423" s="51">
        <f t="shared" si="674"/>
        <v>0</v>
      </c>
      <c r="AN3423" s="51">
        <f t="shared" si="675"/>
        <v>0</v>
      </c>
    </row>
    <row r="3424" spans="1:40" x14ac:dyDescent="0.25">
      <c r="A3424" s="17"/>
      <c r="B3424" s="17"/>
      <c r="C3424" s="35"/>
      <c r="D3424" s="17"/>
      <c r="E3424" s="17"/>
      <c r="F3424" s="17"/>
      <c r="G3424" s="62">
        <f t="shared" si="676"/>
        <v>0</v>
      </c>
      <c r="H3424" s="17"/>
      <c r="I3424" s="17"/>
      <c r="J3424" s="17"/>
      <c r="K3424" s="17"/>
      <c r="L3424" s="17"/>
      <c r="M3424" s="17"/>
      <c r="N3424" s="17"/>
      <c r="O3424" s="17"/>
      <c r="P3424" s="115"/>
      <c r="Q3424" s="62">
        <f>IF(C3424&gt;A_Stammdaten!$B$12,0,SUM(G3424,H3424,J3424,K3424,M3424,N3424)-SUM(I3424,L3424,O3424,P3424))</f>
        <v>0</v>
      </c>
      <c r="R3424" s="17"/>
      <c r="S3424" s="17"/>
      <c r="T3424" s="17"/>
      <c r="U3424" s="62">
        <f t="shared" si="668"/>
        <v>0</v>
      </c>
      <c r="V3424" s="63">
        <f>IF(ISBLANK($B3424),0,VLOOKUP($B3424,Listen!$A$2:$C$45,2,FALSE))</f>
        <v>0</v>
      </c>
      <c r="W3424" s="63">
        <f>IF(ISBLANK($B3424),0,VLOOKUP($B3424,Listen!$A$2:$C$45,3,FALSE))</f>
        <v>0</v>
      </c>
      <c r="X3424" s="49">
        <f t="shared" si="667"/>
        <v>0</v>
      </c>
      <c r="Y3424" s="49">
        <f t="shared" si="677"/>
        <v>0</v>
      </c>
      <c r="Z3424" s="49">
        <f t="shared" si="677"/>
        <v>0</v>
      </c>
      <c r="AA3424" s="49">
        <f t="shared" si="677"/>
        <v>0</v>
      </c>
      <c r="AB3424" s="49">
        <f t="shared" si="677"/>
        <v>0</v>
      </c>
      <c r="AC3424" s="49">
        <f t="shared" si="677"/>
        <v>0</v>
      </c>
      <c r="AD3424" s="49">
        <f t="shared" si="677"/>
        <v>0</v>
      </c>
      <c r="AE3424" s="51">
        <f t="shared" si="678"/>
        <v>0</v>
      </c>
      <c r="AF3424" s="51">
        <f>IF(C3424=A_Stammdaten!$B$12,D_SAV!$U3424-D_SAV!$AG3424,HLOOKUP(A_Stammdaten!$B$12-1,$AH$4:$AN$4004,ROW(C3424)-3,FALSE)-$AG3424)</f>
        <v>0</v>
      </c>
      <c r="AG3424" s="51">
        <f>HLOOKUP(A_Stammdaten!$B$12,$AH$4:$AN$4004,ROW(C3424)-3,FALSE)</f>
        <v>0</v>
      </c>
      <c r="AH3424" s="51">
        <f t="shared" si="669"/>
        <v>0</v>
      </c>
      <c r="AI3424" s="51">
        <f t="shared" si="670"/>
        <v>0</v>
      </c>
      <c r="AJ3424" s="51">
        <f t="shared" si="671"/>
        <v>0</v>
      </c>
      <c r="AK3424" s="51">
        <f t="shared" si="672"/>
        <v>0</v>
      </c>
      <c r="AL3424" s="51">
        <f t="shared" si="673"/>
        <v>0</v>
      </c>
      <c r="AM3424" s="51">
        <f t="shared" si="674"/>
        <v>0</v>
      </c>
      <c r="AN3424" s="51">
        <f t="shared" si="675"/>
        <v>0</v>
      </c>
    </row>
    <row r="3425" spans="1:40" x14ac:dyDescent="0.25">
      <c r="A3425" s="17"/>
      <c r="B3425" s="17"/>
      <c r="C3425" s="35"/>
      <c r="D3425" s="17"/>
      <c r="E3425" s="17"/>
      <c r="F3425" s="17"/>
      <c r="G3425" s="62">
        <f t="shared" si="676"/>
        <v>0</v>
      </c>
      <c r="H3425" s="17"/>
      <c r="I3425" s="17"/>
      <c r="J3425" s="17"/>
      <c r="K3425" s="17"/>
      <c r="L3425" s="17"/>
      <c r="M3425" s="17"/>
      <c r="N3425" s="17"/>
      <c r="O3425" s="17"/>
      <c r="P3425" s="115"/>
      <c r="Q3425" s="62">
        <f>IF(C3425&gt;A_Stammdaten!$B$12,0,SUM(G3425,H3425,J3425,K3425,M3425,N3425)-SUM(I3425,L3425,O3425,P3425))</f>
        <v>0</v>
      </c>
      <c r="R3425" s="17"/>
      <c r="S3425" s="17"/>
      <c r="T3425" s="17"/>
      <c r="U3425" s="62">
        <f t="shared" si="668"/>
        <v>0</v>
      </c>
      <c r="V3425" s="63">
        <f>IF(ISBLANK($B3425),0,VLOOKUP($B3425,Listen!$A$2:$C$45,2,FALSE))</f>
        <v>0</v>
      </c>
      <c r="W3425" s="63">
        <f>IF(ISBLANK($B3425),0,VLOOKUP($B3425,Listen!$A$2:$C$45,3,FALSE))</f>
        <v>0</v>
      </c>
      <c r="X3425" s="49">
        <f t="shared" si="667"/>
        <v>0</v>
      </c>
      <c r="Y3425" s="49">
        <f t="shared" si="677"/>
        <v>0</v>
      </c>
      <c r="Z3425" s="49">
        <f t="shared" si="677"/>
        <v>0</v>
      </c>
      <c r="AA3425" s="49">
        <f t="shared" si="677"/>
        <v>0</v>
      </c>
      <c r="AB3425" s="49">
        <f t="shared" si="677"/>
        <v>0</v>
      </c>
      <c r="AC3425" s="49">
        <f t="shared" si="677"/>
        <v>0</v>
      </c>
      <c r="AD3425" s="49">
        <f t="shared" si="677"/>
        <v>0</v>
      </c>
      <c r="AE3425" s="51">
        <f t="shared" si="678"/>
        <v>0</v>
      </c>
      <c r="AF3425" s="51">
        <f>IF(C3425=A_Stammdaten!$B$12,D_SAV!$U3425-D_SAV!$AG3425,HLOOKUP(A_Stammdaten!$B$12-1,$AH$4:$AN$4004,ROW(C3425)-3,FALSE)-$AG3425)</f>
        <v>0</v>
      </c>
      <c r="AG3425" s="51">
        <f>HLOOKUP(A_Stammdaten!$B$12,$AH$4:$AN$4004,ROW(C3425)-3,FALSE)</f>
        <v>0</v>
      </c>
      <c r="AH3425" s="51">
        <f t="shared" si="669"/>
        <v>0</v>
      </c>
      <c r="AI3425" s="51">
        <f t="shared" si="670"/>
        <v>0</v>
      </c>
      <c r="AJ3425" s="51">
        <f t="shared" si="671"/>
        <v>0</v>
      </c>
      <c r="AK3425" s="51">
        <f t="shared" si="672"/>
        <v>0</v>
      </c>
      <c r="AL3425" s="51">
        <f t="shared" si="673"/>
        <v>0</v>
      </c>
      <c r="AM3425" s="51">
        <f t="shared" si="674"/>
        <v>0</v>
      </c>
      <c r="AN3425" s="51">
        <f t="shared" si="675"/>
        <v>0</v>
      </c>
    </row>
    <row r="3426" spans="1:40" x14ac:dyDescent="0.25">
      <c r="A3426" s="17"/>
      <c r="B3426" s="17"/>
      <c r="C3426" s="35"/>
      <c r="D3426" s="17"/>
      <c r="E3426" s="17"/>
      <c r="F3426" s="17"/>
      <c r="G3426" s="62">
        <f t="shared" si="676"/>
        <v>0</v>
      </c>
      <c r="H3426" s="17"/>
      <c r="I3426" s="17"/>
      <c r="J3426" s="17"/>
      <c r="K3426" s="17"/>
      <c r="L3426" s="17"/>
      <c r="M3426" s="17"/>
      <c r="N3426" s="17"/>
      <c r="O3426" s="17"/>
      <c r="P3426" s="115"/>
      <c r="Q3426" s="62">
        <f>IF(C3426&gt;A_Stammdaten!$B$12,0,SUM(G3426,H3426,J3426,K3426,M3426,N3426)-SUM(I3426,L3426,O3426,P3426))</f>
        <v>0</v>
      </c>
      <c r="R3426" s="17"/>
      <c r="S3426" s="17"/>
      <c r="T3426" s="17"/>
      <c r="U3426" s="62">
        <f t="shared" si="668"/>
        <v>0</v>
      </c>
      <c r="V3426" s="63">
        <f>IF(ISBLANK($B3426),0,VLOOKUP($B3426,Listen!$A$2:$C$45,2,FALSE))</f>
        <v>0</v>
      </c>
      <c r="W3426" s="63">
        <f>IF(ISBLANK($B3426),0,VLOOKUP($B3426,Listen!$A$2:$C$45,3,FALSE))</f>
        <v>0</v>
      </c>
      <c r="X3426" s="49">
        <f t="shared" si="667"/>
        <v>0</v>
      </c>
      <c r="Y3426" s="49">
        <f t="shared" si="677"/>
        <v>0</v>
      </c>
      <c r="Z3426" s="49">
        <f t="shared" si="677"/>
        <v>0</v>
      </c>
      <c r="AA3426" s="49">
        <f t="shared" si="677"/>
        <v>0</v>
      </c>
      <c r="AB3426" s="49">
        <f t="shared" si="677"/>
        <v>0</v>
      </c>
      <c r="AC3426" s="49">
        <f t="shared" si="677"/>
        <v>0</v>
      </c>
      <c r="AD3426" s="49">
        <f t="shared" si="677"/>
        <v>0</v>
      </c>
      <c r="AE3426" s="51">
        <f t="shared" si="678"/>
        <v>0</v>
      </c>
      <c r="AF3426" s="51">
        <f>IF(C3426=A_Stammdaten!$B$12,D_SAV!$U3426-D_SAV!$AG3426,HLOOKUP(A_Stammdaten!$B$12-1,$AH$4:$AN$4004,ROW(C3426)-3,FALSE)-$AG3426)</f>
        <v>0</v>
      </c>
      <c r="AG3426" s="51">
        <f>HLOOKUP(A_Stammdaten!$B$12,$AH$4:$AN$4004,ROW(C3426)-3,FALSE)</f>
        <v>0</v>
      </c>
      <c r="AH3426" s="51">
        <f t="shared" si="669"/>
        <v>0</v>
      </c>
      <c r="AI3426" s="51">
        <f t="shared" si="670"/>
        <v>0</v>
      </c>
      <c r="AJ3426" s="51">
        <f t="shared" si="671"/>
        <v>0</v>
      </c>
      <c r="AK3426" s="51">
        <f t="shared" si="672"/>
        <v>0</v>
      </c>
      <c r="AL3426" s="51">
        <f t="shared" si="673"/>
        <v>0</v>
      </c>
      <c r="AM3426" s="51">
        <f t="shared" si="674"/>
        <v>0</v>
      </c>
      <c r="AN3426" s="51">
        <f t="shared" si="675"/>
        <v>0</v>
      </c>
    </row>
    <row r="3427" spans="1:40" x14ac:dyDescent="0.25">
      <c r="A3427" s="17"/>
      <c r="B3427" s="17"/>
      <c r="C3427" s="35"/>
      <c r="D3427" s="17"/>
      <c r="E3427" s="17"/>
      <c r="F3427" s="17"/>
      <c r="G3427" s="62">
        <f t="shared" si="676"/>
        <v>0</v>
      </c>
      <c r="H3427" s="17"/>
      <c r="I3427" s="17"/>
      <c r="J3427" s="17"/>
      <c r="K3427" s="17"/>
      <c r="L3427" s="17"/>
      <c r="M3427" s="17"/>
      <c r="N3427" s="17"/>
      <c r="O3427" s="17"/>
      <c r="P3427" s="115"/>
      <c r="Q3427" s="62">
        <f>IF(C3427&gt;A_Stammdaten!$B$12,0,SUM(G3427,H3427,J3427,K3427,M3427,N3427)-SUM(I3427,L3427,O3427,P3427))</f>
        <v>0</v>
      </c>
      <c r="R3427" s="17"/>
      <c r="S3427" s="17"/>
      <c r="T3427" s="17"/>
      <c r="U3427" s="62">
        <f t="shared" si="668"/>
        <v>0</v>
      </c>
      <c r="V3427" s="63">
        <f>IF(ISBLANK($B3427),0,VLOOKUP($B3427,Listen!$A$2:$C$45,2,FALSE))</f>
        <v>0</v>
      </c>
      <c r="W3427" s="63">
        <f>IF(ISBLANK($B3427),0,VLOOKUP($B3427,Listen!$A$2:$C$45,3,FALSE))</f>
        <v>0</v>
      </c>
      <c r="X3427" s="49">
        <f t="shared" si="667"/>
        <v>0</v>
      </c>
      <c r="Y3427" s="49">
        <f t="shared" si="677"/>
        <v>0</v>
      </c>
      <c r="Z3427" s="49">
        <f t="shared" si="677"/>
        <v>0</v>
      </c>
      <c r="AA3427" s="49">
        <f t="shared" si="677"/>
        <v>0</v>
      </c>
      <c r="AB3427" s="49">
        <f t="shared" si="677"/>
        <v>0</v>
      </c>
      <c r="AC3427" s="49">
        <f t="shared" si="677"/>
        <v>0</v>
      </c>
      <c r="AD3427" s="49">
        <f t="shared" si="677"/>
        <v>0</v>
      </c>
      <c r="AE3427" s="51">
        <f t="shared" si="678"/>
        <v>0</v>
      </c>
      <c r="AF3427" s="51">
        <f>IF(C3427=A_Stammdaten!$B$12,D_SAV!$U3427-D_SAV!$AG3427,HLOOKUP(A_Stammdaten!$B$12-1,$AH$4:$AN$4004,ROW(C3427)-3,FALSE)-$AG3427)</f>
        <v>0</v>
      </c>
      <c r="AG3427" s="51">
        <f>HLOOKUP(A_Stammdaten!$B$12,$AH$4:$AN$4004,ROW(C3427)-3,FALSE)</f>
        <v>0</v>
      </c>
      <c r="AH3427" s="51">
        <f t="shared" si="669"/>
        <v>0</v>
      </c>
      <c r="AI3427" s="51">
        <f t="shared" si="670"/>
        <v>0</v>
      </c>
      <c r="AJ3427" s="51">
        <f t="shared" si="671"/>
        <v>0</v>
      </c>
      <c r="AK3427" s="51">
        <f t="shared" si="672"/>
        <v>0</v>
      </c>
      <c r="AL3427" s="51">
        <f t="shared" si="673"/>
        <v>0</v>
      </c>
      <c r="AM3427" s="51">
        <f t="shared" si="674"/>
        <v>0</v>
      </c>
      <c r="AN3427" s="51">
        <f t="shared" si="675"/>
        <v>0</v>
      </c>
    </row>
    <row r="3428" spans="1:40" x14ac:dyDescent="0.25">
      <c r="A3428" s="17"/>
      <c r="B3428" s="17"/>
      <c r="C3428" s="35"/>
      <c r="D3428" s="17"/>
      <c r="E3428" s="17"/>
      <c r="F3428" s="17"/>
      <c r="G3428" s="62">
        <f t="shared" si="676"/>
        <v>0</v>
      </c>
      <c r="H3428" s="17"/>
      <c r="I3428" s="17"/>
      <c r="J3428" s="17"/>
      <c r="K3428" s="17"/>
      <c r="L3428" s="17"/>
      <c r="M3428" s="17"/>
      <c r="N3428" s="17"/>
      <c r="O3428" s="17"/>
      <c r="P3428" s="115"/>
      <c r="Q3428" s="62">
        <f>IF(C3428&gt;A_Stammdaten!$B$12,0,SUM(G3428,H3428,J3428,K3428,M3428,N3428)-SUM(I3428,L3428,O3428,P3428))</f>
        <v>0</v>
      </c>
      <c r="R3428" s="17"/>
      <c r="S3428" s="17"/>
      <c r="T3428" s="17"/>
      <c r="U3428" s="62">
        <f t="shared" si="668"/>
        <v>0</v>
      </c>
      <c r="V3428" s="63">
        <f>IF(ISBLANK($B3428),0,VLOOKUP($B3428,Listen!$A$2:$C$45,2,FALSE))</f>
        <v>0</v>
      </c>
      <c r="W3428" s="63">
        <f>IF(ISBLANK($B3428),0,VLOOKUP($B3428,Listen!$A$2:$C$45,3,FALSE))</f>
        <v>0</v>
      </c>
      <c r="X3428" s="49">
        <f t="shared" si="667"/>
        <v>0</v>
      </c>
      <c r="Y3428" s="49">
        <f t="shared" si="677"/>
        <v>0</v>
      </c>
      <c r="Z3428" s="49">
        <f t="shared" si="677"/>
        <v>0</v>
      </c>
      <c r="AA3428" s="49">
        <f t="shared" si="677"/>
        <v>0</v>
      </c>
      <c r="AB3428" s="49">
        <f t="shared" si="677"/>
        <v>0</v>
      </c>
      <c r="AC3428" s="49">
        <f t="shared" si="677"/>
        <v>0</v>
      </c>
      <c r="AD3428" s="49">
        <f t="shared" si="677"/>
        <v>0</v>
      </c>
      <c r="AE3428" s="51">
        <f t="shared" si="678"/>
        <v>0</v>
      </c>
      <c r="AF3428" s="51">
        <f>IF(C3428=A_Stammdaten!$B$12,D_SAV!$U3428-D_SAV!$AG3428,HLOOKUP(A_Stammdaten!$B$12-1,$AH$4:$AN$4004,ROW(C3428)-3,FALSE)-$AG3428)</f>
        <v>0</v>
      </c>
      <c r="AG3428" s="51">
        <f>HLOOKUP(A_Stammdaten!$B$12,$AH$4:$AN$4004,ROW(C3428)-3,FALSE)</f>
        <v>0</v>
      </c>
      <c r="AH3428" s="51">
        <f t="shared" si="669"/>
        <v>0</v>
      </c>
      <c r="AI3428" s="51">
        <f t="shared" si="670"/>
        <v>0</v>
      </c>
      <c r="AJ3428" s="51">
        <f t="shared" si="671"/>
        <v>0</v>
      </c>
      <c r="AK3428" s="51">
        <f t="shared" si="672"/>
        <v>0</v>
      </c>
      <c r="AL3428" s="51">
        <f t="shared" si="673"/>
        <v>0</v>
      </c>
      <c r="AM3428" s="51">
        <f t="shared" si="674"/>
        <v>0</v>
      </c>
      <c r="AN3428" s="51">
        <f t="shared" si="675"/>
        <v>0</v>
      </c>
    </row>
    <row r="3429" spans="1:40" x14ac:dyDescent="0.25">
      <c r="A3429" s="17"/>
      <c r="B3429" s="17"/>
      <c r="C3429" s="35"/>
      <c r="D3429" s="17"/>
      <c r="E3429" s="17"/>
      <c r="F3429" s="17"/>
      <c r="G3429" s="62">
        <f t="shared" si="676"/>
        <v>0</v>
      </c>
      <c r="H3429" s="17"/>
      <c r="I3429" s="17"/>
      <c r="J3429" s="17"/>
      <c r="K3429" s="17"/>
      <c r="L3429" s="17"/>
      <c r="M3429" s="17"/>
      <c r="N3429" s="17"/>
      <c r="O3429" s="17"/>
      <c r="P3429" s="115"/>
      <c r="Q3429" s="62">
        <f>IF(C3429&gt;A_Stammdaten!$B$12,0,SUM(G3429,H3429,J3429,K3429,M3429,N3429)-SUM(I3429,L3429,O3429,P3429))</f>
        <v>0</v>
      </c>
      <c r="R3429" s="17"/>
      <c r="S3429" s="17"/>
      <c r="T3429" s="17"/>
      <c r="U3429" s="62">
        <f t="shared" si="668"/>
        <v>0</v>
      </c>
      <c r="V3429" s="63">
        <f>IF(ISBLANK($B3429),0,VLOOKUP($B3429,Listen!$A$2:$C$45,2,FALSE))</f>
        <v>0</v>
      </c>
      <c r="W3429" s="63">
        <f>IF(ISBLANK($B3429),0,VLOOKUP($B3429,Listen!$A$2:$C$45,3,FALSE))</f>
        <v>0</v>
      </c>
      <c r="X3429" s="49">
        <f t="shared" si="667"/>
        <v>0</v>
      </c>
      <c r="Y3429" s="49">
        <f t="shared" si="677"/>
        <v>0</v>
      </c>
      <c r="Z3429" s="49">
        <f t="shared" si="677"/>
        <v>0</v>
      </c>
      <c r="AA3429" s="49">
        <f t="shared" si="677"/>
        <v>0</v>
      </c>
      <c r="AB3429" s="49">
        <f t="shared" si="677"/>
        <v>0</v>
      </c>
      <c r="AC3429" s="49">
        <f t="shared" si="677"/>
        <v>0</v>
      </c>
      <c r="AD3429" s="49">
        <f t="shared" si="677"/>
        <v>0</v>
      </c>
      <c r="AE3429" s="51">
        <f t="shared" si="678"/>
        <v>0</v>
      </c>
      <c r="AF3429" s="51">
        <f>IF(C3429=A_Stammdaten!$B$12,D_SAV!$U3429-D_SAV!$AG3429,HLOOKUP(A_Stammdaten!$B$12-1,$AH$4:$AN$4004,ROW(C3429)-3,FALSE)-$AG3429)</f>
        <v>0</v>
      </c>
      <c r="AG3429" s="51">
        <f>HLOOKUP(A_Stammdaten!$B$12,$AH$4:$AN$4004,ROW(C3429)-3,FALSE)</f>
        <v>0</v>
      </c>
      <c r="AH3429" s="51">
        <f t="shared" si="669"/>
        <v>0</v>
      </c>
      <c r="AI3429" s="51">
        <f t="shared" si="670"/>
        <v>0</v>
      </c>
      <c r="AJ3429" s="51">
        <f t="shared" si="671"/>
        <v>0</v>
      </c>
      <c r="AK3429" s="51">
        <f t="shared" si="672"/>
        <v>0</v>
      </c>
      <c r="AL3429" s="51">
        <f t="shared" si="673"/>
        <v>0</v>
      </c>
      <c r="AM3429" s="51">
        <f t="shared" si="674"/>
        <v>0</v>
      </c>
      <c r="AN3429" s="51">
        <f t="shared" si="675"/>
        <v>0</v>
      </c>
    </row>
    <row r="3430" spans="1:40" x14ac:dyDescent="0.25">
      <c r="A3430" s="17"/>
      <c r="B3430" s="17"/>
      <c r="C3430" s="35"/>
      <c r="D3430" s="17"/>
      <c r="E3430" s="17"/>
      <c r="F3430" s="17"/>
      <c r="G3430" s="62">
        <f t="shared" si="676"/>
        <v>0</v>
      </c>
      <c r="H3430" s="17"/>
      <c r="I3430" s="17"/>
      <c r="J3430" s="17"/>
      <c r="K3430" s="17"/>
      <c r="L3430" s="17"/>
      <c r="M3430" s="17"/>
      <c r="N3430" s="17"/>
      <c r="O3430" s="17"/>
      <c r="P3430" s="115"/>
      <c r="Q3430" s="62">
        <f>IF(C3430&gt;A_Stammdaten!$B$12,0,SUM(G3430,H3430,J3430,K3430,M3430,N3430)-SUM(I3430,L3430,O3430,P3430))</f>
        <v>0</v>
      </c>
      <c r="R3430" s="17"/>
      <c r="S3430" s="17"/>
      <c r="T3430" s="17"/>
      <c r="U3430" s="62">
        <f t="shared" si="668"/>
        <v>0</v>
      </c>
      <c r="V3430" s="63">
        <f>IF(ISBLANK($B3430),0,VLOOKUP($B3430,Listen!$A$2:$C$45,2,FALSE))</f>
        <v>0</v>
      </c>
      <c r="W3430" s="63">
        <f>IF(ISBLANK($B3430),0,VLOOKUP($B3430,Listen!$A$2:$C$45,3,FALSE))</f>
        <v>0</v>
      </c>
      <c r="X3430" s="49">
        <f t="shared" si="667"/>
        <v>0</v>
      </c>
      <c r="Y3430" s="49">
        <f t="shared" si="677"/>
        <v>0</v>
      </c>
      <c r="Z3430" s="49">
        <f t="shared" si="677"/>
        <v>0</v>
      </c>
      <c r="AA3430" s="49">
        <f t="shared" si="677"/>
        <v>0</v>
      </c>
      <c r="AB3430" s="49">
        <f t="shared" si="677"/>
        <v>0</v>
      </c>
      <c r="AC3430" s="49">
        <f t="shared" si="677"/>
        <v>0</v>
      </c>
      <c r="AD3430" s="49">
        <f t="shared" si="677"/>
        <v>0</v>
      </c>
      <c r="AE3430" s="51">
        <f t="shared" si="678"/>
        <v>0</v>
      </c>
      <c r="AF3430" s="51">
        <f>IF(C3430=A_Stammdaten!$B$12,D_SAV!$U3430-D_SAV!$AG3430,HLOOKUP(A_Stammdaten!$B$12-1,$AH$4:$AN$4004,ROW(C3430)-3,FALSE)-$AG3430)</f>
        <v>0</v>
      </c>
      <c r="AG3430" s="51">
        <f>HLOOKUP(A_Stammdaten!$B$12,$AH$4:$AN$4004,ROW(C3430)-3,FALSE)</f>
        <v>0</v>
      </c>
      <c r="AH3430" s="51">
        <f t="shared" si="669"/>
        <v>0</v>
      </c>
      <c r="AI3430" s="51">
        <f t="shared" si="670"/>
        <v>0</v>
      </c>
      <c r="AJ3430" s="51">
        <f t="shared" si="671"/>
        <v>0</v>
      </c>
      <c r="AK3430" s="51">
        <f t="shared" si="672"/>
        <v>0</v>
      </c>
      <c r="AL3430" s="51">
        <f t="shared" si="673"/>
        <v>0</v>
      </c>
      <c r="AM3430" s="51">
        <f t="shared" si="674"/>
        <v>0</v>
      </c>
      <c r="AN3430" s="51">
        <f t="shared" si="675"/>
        <v>0</v>
      </c>
    </row>
    <row r="3431" spans="1:40" x14ac:dyDescent="0.25">
      <c r="A3431" s="17"/>
      <c r="B3431" s="17"/>
      <c r="C3431" s="35"/>
      <c r="D3431" s="17"/>
      <c r="E3431" s="17"/>
      <c r="F3431" s="17"/>
      <c r="G3431" s="62">
        <f t="shared" si="676"/>
        <v>0</v>
      </c>
      <c r="H3431" s="17"/>
      <c r="I3431" s="17"/>
      <c r="J3431" s="17"/>
      <c r="K3431" s="17"/>
      <c r="L3431" s="17"/>
      <c r="M3431" s="17"/>
      <c r="N3431" s="17"/>
      <c r="O3431" s="17"/>
      <c r="P3431" s="115"/>
      <c r="Q3431" s="62">
        <f>IF(C3431&gt;A_Stammdaten!$B$12,0,SUM(G3431,H3431,J3431,K3431,M3431,N3431)-SUM(I3431,L3431,O3431,P3431))</f>
        <v>0</v>
      </c>
      <c r="R3431" s="17"/>
      <c r="S3431" s="17"/>
      <c r="T3431" s="17"/>
      <c r="U3431" s="62">
        <f t="shared" si="668"/>
        <v>0</v>
      </c>
      <c r="V3431" s="63">
        <f>IF(ISBLANK($B3431),0,VLOOKUP($B3431,Listen!$A$2:$C$45,2,FALSE))</f>
        <v>0</v>
      </c>
      <c r="W3431" s="63">
        <f>IF(ISBLANK($B3431),0,VLOOKUP($B3431,Listen!$A$2:$C$45,3,FALSE))</f>
        <v>0</v>
      </c>
      <c r="X3431" s="49">
        <f t="shared" si="667"/>
        <v>0</v>
      </c>
      <c r="Y3431" s="49">
        <f t="shared" si="677"/>
        <v>0</v>
      </c>
      <c r="Z3431" s="49">
        <f t="shared" si="677"/>
        <v>0</v>
      </c>
      <c r="AA3431" s="49">
        <f t="shared" si="677"/>
        <v>0</v>
      </c>
      <c r="AB3431" s="49">
        <f t="shared" si="677"/>
        <v>0</v>
      </c>
      <c r="AC3431" s="49">
        <f t="shared" si="677"/>
        <v>0</v>
      </c>
      <c r="AD3431" s="49">
        <f t="shared" si="677"/>
        <v>0</v>
      </c>
      <c r="AE3431" s="51">
        <f t="shared" si="678"/>
        <v>0</v>
      </c>
      <c r="AF3431" s="51">
        <f>IF(C3431=A_Stammdaten!$B$12,D_SAV!$U3431-D_SAV!$AG3431,HLOOKUP(A_Stammdaten!$B$12-1,$AH$4:$AN$4004,ROW(C3431)-3,FALSE)-$AG3431)</f>
        <v>0</v>
      </c>
      <c r="AG3431" s="51">
        <f>HLOOKUP(A_Stammdaten!$B$12,$AH$4:$AN$4004,ROW(C3431)-3,FALSE)</f>
        <v>0</v>
      </c>
      <c r="AH3431" s="51">
        <f t="shared" si="669"/>
        <v>0</v>
      </c>
      <c r="AI3431" s="51">
        <f t="shared" si="670"/>
        <v>0</v>
      </c>
      <c r="AJ3431" s="51">
        <f t="shared" si="671"/>
        <v>0</v>
      </c>
      <c r="AK3431" s="51">
        <f t="shared" si="672"/>
        <v>0</v>
      </c>
      <c r="AL3431" s="51">
        <f t="shared" si="673"/>
        <v>0</v>
      </c>
      <c r="AM3431" s="51">
        <f t="shared" si="674"/>
        <v>0</v>
      </c>
      <c r="AN3431" s="51">
        <f t="shared" si="675"/>
        <v>0</v>
      </c>
    </row>
    <row r="3432" spans="1:40" x14ac:dyDescent="0.25">
      <c r="A3432" s="17"/>
      <c r="B3432" s="17"/>
      <c r="C3432" s="35"/>
      <c r="D3432" s="17"/>
      <c r="E3432" s="17"/>
      <c r="F3432" s="17"/>
      <c r="G3432" s="62">
        <f t="shared" si="676"/>
        <v>0</v>
      </c>
      <c r="H3432" s="17"/>
      <c r="I3432" s="17"/>
      <c r="J3432" s="17"/>
      <c r="K3432" s="17"/>
      <c r="L3432" s="17"/>
      <c r="M3432" s="17"/>
      <c r="N3432" s="17"/>
      <c r="O3432" s="17"/>
      <c r="P3432" s="115"/>
      <c r="Q3432" s="62">
        <f>IF(C3432&gt;A_Stammdaten!$B$12,0,SUM(G3432,H3432,J3432,K3432,M3432,N3432)-SUM(I3432,L3432,O3432,P3432))</f>
        <v>0</v>
      </c>
      <c r="R3432" s="17"/>
      <c r="S3432" s="17"/>
      <c r="T3432" s="17"/>
      <c r="U3432" s="62">
        <f t="shared" si="668"/>
        <v>0</v>
      </c>
      <c r="V3432" s="63">
        <f>IF(ISBLANK($B3432),0,VLOOKUP($B3432,Listen!$A$2:$C$45,2,FALSE))</f>
        <v>0</v>
      </c>
      <c r="W3432" s="63">
        <f>IF(ISBLANK($B3432),0,VLOOKUP($B3432,Listen!$A$2:$C$45,3,FALSE))</f>
        <v>0</v>
      </c>
      <c r="X3432" s="49">
        <f t="shared" si="667"/>
        <v>0</v>
      </c>
      <c r="Y3432" s="49">
        <f t="shared" si="677"/>
        <v>0</v>
      </c>
      <c r="Z3432" s="49">
        <f t="shared" si="677"/>
        <v>0</v>
      </c>
      <c r="AA3432" s="49">
        <f t="shared" si="677"/>
        <v>0</v>
      </c>
      <c r="AB3432" s="49">
        <f t="shared" si="677"/>
        <v>0</v>
      </c>
      <c r="AC3432" s="49">
        <f t="shared" si="677"/>
        <v>0</v>
      </c>
      <c r="AD3432" s="49">
        <f t="shared" si="677"/>
        <v>0</v>
      </c>
      <c r="AE3432" s="51">
        <f t="shared" si="678"/>
        <v>0</v>
      </c>
      <c r="AF3432" s="51">
        <f>IF(C3432=A_Stammdaten!$B$12,D_SAV!$U3432-D_SAV!$AG3432,HLOOKUP(A_Stammdaten!$B$12-1,$AH$4:$AN$4004,ROW(C3432)-3,FALSE)-$AG3432)</f>
        <v>0</v>
      </c>
      <c r="AG3432" s="51">
        <f>HLOOKUP(A_Stammdaten!$B$12,$AH$4:$AN$4004,ROW(C3432)-3,FALSE)</f>
        <v>0</v>
      </c>
      <c r="AH3432" s="51">
        <f t="shared" si="669"/>
        <v>0</v>
      </c>
      <c r="AI3432" s="51">
        <f t="shared" si="670"/>
        <v>0</v>
      </c>
      <c r="AJ3432" s="51">
        <f t="shared" si="671"/>
        <v>0</v>
      </c>
      <c r="AK3432" s="51">
        <f t="shared" si="672"/>
        <v>0</v>
      </c>
      <c r="AL3432" s="51">
        <f t="shared" si="673"/>
        <v>0</v>
      </c>
      <c r="AM3432" s="51">
        <f t="shared" si="674"/>
        <v>0</v>
      </c>
      <c r="AN3432" s="51">
        <f t="shared" si="675"/>
        <v>0</v>
      </c>
    </row>
    <row r="3433" spans="1:40" x14ac:dyDescent="0.25">
      <c r="A3433" s="17"/>
      <c r="B3433" s="17"/>
      <c r="C3433" s="35"/>
      <c r="D3433" s="17"/>
      <c r="E3433" s="17"/>
      <c r="F3433" s="17"/>
      <c r="G3433" s="62">
        <f t="shared" si="676"/>
        <v>0</v>
      </c>
      <c r="H3433" s="17"/>
      <c r="I3433" s="17"/>
      <c r="J3433" s="17"/>
      <c r="K3433" s="17"/>
      <c r="L3433" s="17"/>
      <c r="M3433" s="17"/>
      <c r="N3433" s="17"/>
      <c r="O3433" s="17"/>
      <c r="P3433" s="115"/>
      <c r="Q3433" s="62">
        <f>IF(C3433&gt;A_Stammdaten!$B$12,0,SUM(G3433,H3433,J3433,K3433,M3433,N3433)-SUM(I3433,L3433,O3433,P3433))</f>
        <v>0</v>
      </c>
      <c r="R3433" s="17"/>
      <c r="S3433" s="17"/>
      <c r="T3433" s="17"/>
      <c r="U3433" s="62">
        <f t="shared" si="668"/>
        <v>0</v>
      </c>
      <c r="V3433" s="63">
        <f>IF(ISBLANK($B3433),0,VLOOKUP($B3433,Listen!$A$2:$C$45,2,FALSE))</f>
        <v>0</v>
      </c>
      <c r="W3433" s="63">
        <f>IF(ISBLANK($B3433),0,VLOOKUP($B3433,Listen!$A$2:$C$45,3,FALSE))</f>
        <v>0</v>
      </c>
      <c r="X3433" s="49">
        <f t="shared" si="667"/>
        <v>0</v>
      </c>
      <c r="Y3433" s="49">
        <f t="shared" si="677"/>
        <v>0</v>
      </c>
      <c r="Z3433" s="49">
        <f t="shared" si="677"/>
        <v>0</v>
      </c>
      <c r="AA3433" s="49">
        <f t="shared" si="677"/>
        <v>0</v>
      </c>
      <c r="AB3433" s="49">
        <f t="shared" si="677"/>
        <v>0</v>
      </c>
      <c r="AC3433" s="49">
        <f t="shared" si="677"/>
        <v>0</v>
      </c>
      <c r="AD3433" s="49">
        <f t="shared" si="677"/>
        <v>0</v>
      </c>
      <c r="AE3433" s="51">
        <f t="shared" si="678"/>
        <v>0</v>
      </c>
      <c r="AF3433" s="51">
        <f>IF(C3433=A_Stammdaten!$B$12,D_SAV!$U3433-D_SAV!$AG3433,HLOOKUP(A_Stammdaten!$B$12-1,$AH$4:$AN$4004,ROW(C3433)-3,FALSE)-$AG3433)</f>
        <v>0</v>
      </c>
      <c r="AG3433" s="51">
        <f>HLOOKUP(A_Stammdaten!$B$12,$AH$4:$AN$4004,ROW(C3433)-3,FALSE)</f>
        <v>0</v>
      </c>
      <c r="AH3433" s="51">
        <f t="shared" si="669"/>
        <v>0</v>
      </c>
      <c r="AI3433" s="51">
        <f t="shared" si="670"/>
        <v>0</v>
      </c>
      <c r="AJ3433" s="51">
        <f t="shared" si="671"/>
        <v>0</v>
      </c>
      <c r="AK3433" s="51">
        <f t="shared" si="672"/>
        <v>0</v>
      </c>
      <c r="AL3433" s="51">
        <f t="shared" si="673"/>
        <v>0</v>
      </c>
      <c r="AM3433" s="51">
        <f t="shared" si="674"/>
        <v>0</v>
      </c>
      <c r="AN3433" s="51">
        <f t="shared" si="675"/>
        <v>0</v>
      </c>
    </row>
    <row r="3434" spans="1:40" x14ac:dyDescent="0.25">
      <c r="A3434" s="17"/>
      <c r="B3434" s="17"/>
      <c r="C3434" s="35"/>
      <c r="D3434" s="17"/>
      <c r="E3434" s="17"/>
      <c r="F3434" s="17"/>
      <c r="G3434" s="62">
        <f t="shared" si="676"/>
        <v>0</v>
      </c>
      <c r="H3434" s="17"/>
      <c r="I3434" s="17"/>
      <c r="J3434" s="17"/>
      <c r="K3434" s="17"/>
      <c r="L3434" s="17"/>
      <c r="M3434" s="17"/>
      <c r="N3434" s="17"/>
      <c r="O3434" s="17"/>
      <c r="P3434" s="115"/>
      <c r="Q3434" s="62">
        <f>IF(C3434&gt;A_Stammdaten!$B$12,0,SUM(G3434,H3434,J3434,K3434,M3434,N3434)-SUM(I3434,L3434,O3434,P3434))</f>
        <v>0</v>
      </c>
      <c r="R3434" s="17"/>
      <c r="S3434" s="17"/>
      <c r="T3434" s="17"/>
      <c r="U3434" s="62">
        <f t="shared" si="668"/>
        <v>0</v>
      </c>
      <c r="V3434" s="63">
        <f>IF(ISBLANK($B3434),0,VLOOKUP($B3434,Listen!$A$2:$C$45,2,FALSE))</f>
        <v>0</v>
      </c>
      <c r="W3434" s="63">
        <f>IF(ISBLANK($B3434),0,VLOOKUP($B3434,Listen!$A$2:$C$45,3,FALSE))</f>
        <v>0</v>
      </c>
      <c r="X3434" s="49">
        <f t="shared" si="667"/>
        <v>0</v>
      </c>
      <c r="Y3434" s="49">
        <f t="shared" si="677"/>
        <v>0</v>
      </c>
      <c r="Z3434" s="49">
        <f t="shared" si="677"/>
        <v>0</v>
      </c>
      <c r="AA3434" s="49">
        <f t="shared" si="677"/>
        <v>0</v>
      </c>
      <c r="AB3434" s="49">
        <f t="shared" si="677"/>
        <v>0</v>
      </c>
      <c r="AC3434" s="49">
        <f t="shared" si="677"/>
        <v>0</v>
      </c>
      <c r="AD3434" s="49">
        <f t="shared" si="677"/>
        <v>0</v>
      </c>
      <c r="AE3434" s="51">
        <f t="shared" si="678"/>
        <v>0</v>
      </c>
      <c r="AF3434" s="51">
        <f>IF(C3434=A_Stammdaten!$B$12,D_SAV!$U3434-D_SAV!$AG3434,HLOOKUP(A_Stammdaten!$B$12-1,$AH$4:$AN$4004,ROW(C3434)-3,FALSE)-$AG3434)</f>
        <v>0</v>
      </c>
      <c r="AG3434" s="51">
        <f>HLOOKUP(A_Stammdaten!$B$12,$AH$4:$AN$4004,ROW(C3434)-3,FALSE)</f>
        <v>0</v>
      </c>
      <c r="AH3434" s="51">
        <f t="shared" si="669"/>
        <v>0</v>
      </c>
      <c r="AI3434" s="51">
        <f t="shared" si="670"/>
        <v>0</v>
      </c>
      <c r="AJ3434" s="51">
        <f t="shared" si="671"/>
        <v>0</v>
      </c>
      <c r="AK3434" s="51">
        <f t="shared" si="672"/>
        <v>0</v>
      </c>
      <c r="AL3434" s="51">
        <f t="shared" si="673"/>
        <v>0</v>
      </c>
      <c r="AM3434" s="51">
        <f t="shared" si="674"/>
        <v>0</v>
      </c>
      <c r="AN3434" s="51">
        <f t="shared" si="675"/>
        <v>0</v>
      </c>
    </row>
    <row r="3435" spans="1:40" x14ac:dyDescent="0.25">
      <c r="A3435" s="17"/>
      <c r="B3435" s="17"/>
      <c r="C3435" s="35"/>
      <c r="D3435" s="17"/>
      <c r="E3435" s="17"/>
      <c r="F3435" s="17"/>
      <c r="G3435" s="62">
        <f t="shared" si="676"/>
        <v>0</v>
      </c>
      <c r="H3435" s="17"/>
      <c r="I3435" s="17"/>
      <c r="J3435" s="17"/>
      <c r="K3435" s="17"/>
      <c r="L3435" s="17"/>
      <c r="M3435" s="17"/>
      <c r="N3435" s="17"/>
      <c r="O3435" s="17"/>
      <c r="P3435" s="115"/>
      <c r="Q3435" s="62">
        <f>IF(C3435&gt;A_Stammdaten!$B$12,0,SUM(G3435,H3435,J3435,K3435,M3435,N3435)-SUM(I3435,L3435,O3435,P3435))</f>
        <v>0</v>
      </c>
      <c r="R3435" s="17"/>
      <c r="S3435" s="17"/>
      <c r="T3435" s="17"/>
      <c r="U3435" s="62">
        <f t="shared" si="668"/>
        <v>0</v>
      </c>
      <c r="V3435" s="63">
        <f>IF(ISBLANK($B3435),0,VLOOKUP($B3435,Listen!$A$2:$C$45,2,FALSE))</f>
        <v>0</v>
      </c>
      <c r="W3435" s="63">
        <f>IF(ISBLANK($B3435),0,VLOOKUP($B3435,Listen!$A$2:$C$45,3,FALSE))</f>
        <v>0</v>
      </c>
      <c r="X3435" s="49">
        <f t="shared" si="667"/>
        <v>0</v>
      </c>
      <c r="Y3435" s="49">
        <f t="shared" si="677"/>
        <v>0</v>
      </c>
      <c r="Z3435" s="49">
        <f t="shared" si="677"/>
        <v>0</v>
      </c>
      <c r="AA3435" s="49">
        <f t="shared" si="677"/>
        <v>0</v>
      </c>
      <c r="AB3435" s="49">
        <f t="shared" si="677"/>
        <v>0</v>
      </c>
      <c r="AC3435" s="49">
        <f t="shared" si="677"/>
        <v>0</v>
      </c>
      <c r="AD3435" s="49">
        <f t="shared" si="677"/>
        <v>0</v>
      </c>
      <c r="AE3435" s="51">
        <f t="shared" si="678"/>
        <v>0</v>
      </c>
      <c r="AF3435" s="51">
        <f>IF(C3435=A_Stammdaten!$B$12,D_SAV!$U3435-D_SAV!$AG3435,HLOOKUP(A_Stammdaten!$B$12-1,$AH$4:$AN$4004,ROW(C3435)-3,FALSE)-$AG3435)</f>
        <v>0</v>
      </c>
      <c r="AG3435" s="51">
        <f>HLOOKUP(A_Stammdaten!$B$12,$AH$4:$AN$4004,ROW(C3435)-3,FALSE)</f>
        <v>0</v>
      </c>
      <c r="AH3435" s="51">
        <f t="shared" si="669"/>
        <v>0</v>
      </c>
      <c r="AI3435" s="51">
        <f t="shared" si="670"/>
        <v>0</v>
      </c>
      <c r="AJ3435" s="51">
        <f t="shared" si="671"/>
        <v>0</v>
      </c>
      <c r="AK3435" s="51">
        <f t="shared" si="672"/>
        <v>0</v>
      </c>
      <c r="AL3435" s="51">
        <f t="shared" si="673"/>
        <v>0</v>
      </c>
      <c r="AM3435" s="51">
        <f t="shared" si="674"/>
        <v>0</v>
      </c>
      <c r="AN3435" s="51">
        <f t="shared" si="675"/>
        <v>0</v>
      </c>
    </row>
    <row r="3436" spans="1:40" x14ac:dyDescent="0.25">
      <c r="A3436" s="17"/>
      <c r="B3436" s="17"/>
      <c r="C3436" s="35"/>
      <c r="D3436" s="17"/>
      <c r="E3436" s="17"/>
      <c r="F3436" s="17"/>
      <c r="G3436" s="62">
        <f t="shared" si="676"/>
        <v>0</v>
      </c>
      <c r="H3436" s="17"/>
      <c r="I3436" s="17"/>
      <c r="J3436" s="17"/>
      <c r="K3436" s="17"/>
      <c r="L3436" s="17"/>
      <c r="M3436" s="17"/>
      <c r="N3436" s="17"/>
      <c r="O3436" s="17"/>
      <c r="P3436" s="115"/>
      <c r="Q3436" s="62">
        <f>IF(C3436&gt;A_Stammdaten!$B$12,0,SUM(G3436,H3436,J3436,K3436,M3436,N3436)-SUM(I3436,L3436,O3436,P3436))</f>
        <v>0</v>
      </c>
      <c r="R3436" s="17"/>
      <c r="S3436" s="17"/>
      <c r="T3436" s="17"/>
      <c r="U3436" s="62">
        <f t="shared" si="668"/>
        <v>0</v>
      </c>
      <c r="V3436" s="63">
        <f>IF(ISBLANK($B3436),0,VLOOKUP($B3436,Listen!$A$2:$C$45,2,FALSE))</f>
        <v>0</v>
      </c>
      <c r="W3436" s="63">
        <f>IF(ISBLANK($B3436),0,VLOOKUP($B3436,Listen!$A$2:$C$45,3,FALSE))</f>
        <v>0</v>
      </c>
      <c r="X3436" s="49">
        <f t="shared" si="667"/>
        <v>0</v>
      </c>
      <c r="Y3436" s="49">
        <f t="shared" si="677"/>
        <v>0</v>
      </c>
      <c r="Z3436" s="49">
        <f t="shared" si="677"/>
        <v>0</v>
      </c>
      <c r="AA3436" s="49">
        <f t="shared" si="677"/>
        <v>0</v>
      </c>
      <c r="AB3436" s="49">
        <f t="shared" si="677"/>
        <v>0</v>
      </c>
      <c r="AC3436" s="49">
        <f t="shared" si="677"/>
        <v>0</v>
      </c>
      <c r="AD3436" s="49">
        <f t="shared" si="677"/>
        <v>0</v>
      </c>
      <c r="AE3436" s="51">
        <f t="shared" si="678"/>
        <v>0</v>
      </c>
      <c r="AF3436" s="51">
        <f>IF(C3436=A_Stammdaten!$B$12,D_SAV!$U3436-D_SAV!$AG3436,HLOOKUP(A_Stammdaten!$B$12-1,$AH$4:$AN$4004,ROW(C3436)-3,FALSE)-$AG3436)</f>
        <v>0</v>
      </c>
      <c r="AG3436" s="51">
        <f>HLOOKUP(A_Stammdaten!$B$12,$AH$4:$AN$4004,ROW(C3436)-3,FALSE)</f>
        <v>0</v>
      </c>
      <c r="AH3436" s="51">
        <f t="shared" si="669"/>
        <v>0</v>
      </c>
      <c r="AI3436" s="51">
        <f t="shared" si="670"/>
        <v>0</v>
      </c>
      <c r="AJ3436" s="51">
        <f t="shared" si="671"/>
        <v>0</v>
      </c>
      <c r="AK3436" s="51">
        <f t="shared" si="672"/>
        <v>0</v>
      </c>
      <c r="AL3436" s="51">
        <f t="shared" si="673"/>
        <v>0</v>
      </c>
      <c r="AM3436" s="51">
        <f t="shared" si="674"/>
        <v>0</v>
      </c>
      <c r="AN3436" s="51">
        <f t="shared" si="675"/>
        <v>0</v>
      </c>
    </row>
    <row r="3437" spans="1:40" x14ac:dyDescent="0.25">
      <c r="A3437" s="17"/>
      <c r="B3437" s="17"/>
      <c r="C3437" s="35"/>
      <c r="D3437" s="17"/>
      <c r="E3437" s="17"/>
      <c r="F3437" s="17"/>
      <c r="G3437" s="62">
        <f t="shared" si="676"/>
        <v>0</v>
      </c>
      <c r="H3437" s="17"/>
      <c r="I3437" s="17"/>
      <c r="J3437" s="17"/>
      <c r="K3437" s="17"/>
      <c r="L3437" s="17"/>
      <c r="M3437" s="17"/>
      <c r="N3437" s="17"/>
      <c r="O3437" s="17"/>
      <c r="P3437" s="115"/>
      <c r="Q3437" s="62">
        <f>IF(C3437&gt;A_Stammdaten!$B$12,0,SUM(G3437,H3437,J3437,K3437,M3437,N3437)-SUM(I3437,L3437,O3437,P3437))</f>
        <v>0</v>
      </c>
      <c r="R3437" s="17"/>
      <c r="S3437" s="17"/>
      <c r="T3437" s="17"/>
      <c r="U3437" s="62">
        <f t="shared" si="668"/>
        <v>0</v>
      </c>
      <c r="V3437" s="63">
        <f>IF(ISBLANK($B3437),0,VLOOKUP($B3437,Listen!$A$2:$C$45,2,FALSE))</f>
        <v>0</v>
      </c>
      <c r="W3437" s="63">
        <f>IF(ISBLANK($B3437),0,VLOOKUP($B3437,Listen!$A$2:$C$45,3,FALSE))</f>
        <v>0</v>
      </c>
      <c r="X3437" s="49">
        <f t="shared" si="667"/>
        <v>0</v>
      </c>
      <c r="Y3437" s="49">
        <f t="shared" si="677"/>
        <v>0</v>
      </c>
      <c r="Z3437" s="49">
        <f t="shared" si="677"/>
        <v>0</v>
      </c>
      <c r="AA3437" s="49">
        <f t="shared" si="677"/>
        <v>0</v>
      </c>
      <c r="AB3437" s="49">
        <f t="shared" si="677"/>
        <v>0</v>
      </c>
      <c r="AC3437" s="49">
        <f t="shared" si="677"/>
        <v>0</v>
      </c>
      <c r="AD3437" s="49">
        <f t="shared" si="677"/>
        <v>0</v>
      </c>
      <c r="AE3437" s="51">
        <f t="shared" si="678"/>
        <v>0</v>
      </c>
      <c r="AF3437" s="51">
        <f>IF(C3437=A_Stammdaten!$B$12,D_SAV!$U3437-D_SAV!$AG3437,HLOOKUP(A_Stammdaten!$B$12-1,$AH$4:$AN$4004,ROW(C3437)-3,FALSE)-$AG3437)</f>
        <v>0</v>
      </c>
      <c r="AG3437" s="51">
        <f>HLOOKUP(A_Stammdaten!$B$12,$AH$4:$AN$4004,ROW(C3437)-3,FALSE)</f>
        <v>0</v>
      </c>
      <c r="AH3437" s="51">
        <f t="shared" si="669"/>
        <v>0</v>
      </c>
      <c r="AI3437" s="51">
        <f t="shared" si="670"/>
        <v>0</v>
      </c>
      <c r="AJ3437" s="51">
        <f t="shared" si="671"/>
        <v>0</v>
      </c>
      <c r="AK3437" s="51">
        <f t="shared" si="672"/>
        <v>0</v>
      </c>
      <c r="AL3437" s="51">
        <f t="shared" si="673"/>
        <v>0</v>
      </c>
      <c r="AM3437" s="51">
        <f t="shared" si="674"/>
        <v>0</v>
      </c>
      <c r="AN3437" s="51">
        <f t="shared" si="675"/>
        <v>0</v>
      </c>
    </row>
    <row r="3438" spans="1:40" x14ac:dyDescent="0.25">
      <c r="A3438" s="17"/>
      <c r="B3438" s="17"/>
      <c r="C3438" s="35"/>
      <c r="D3438" s="17"/>
      <c r="E3438" s="17"/>
      <c r="F3438" s="17"/>
      <c r="G3438" s="62">
        <f t="shared" si="676"/>
        <v>0</v>
      </c>
      <c r="H3438" s="17"/>
      <c r="I3438" s="17"/>
      <c r="J3438" s="17"/>
      <c r="K3438" s="17"/>
      <c r="L3438" s="17"/>
      <c r="M3438" s="17"/>
      <c r="N3438" s="17"/>
      <c r="O3438" s="17"/>
      <c r="P3438" s="115"/>
      <c r="Q3438" s="62">
        <f>IF(C3438&gt;A_Stammdaten!$B$12,0,SUM(G3438,H3438,J3438,K3438,M3438,N3438)-SUM(I3438,L3438,O3438,P3438))</f>
        <v>0</v>
      </c>
      <c r="R3438" s="17"/>
      <c r="S3438" s="17"/>
      <c r="T3438" s="17"/>
      <c r="U3438" s="62">
        <f t="shared" si="668"/>
        <v>0</v>
      </c>
      <c r="V3438" s="63">
        <f>IF(ISBLANK($B3438),0,VLOOKUP($B3438,Listen!$A$2:$C$45,2,FALSE))</f>
        <v>0</v>
      </c>
      <c r="W3438" s="63">
        <f>IF(ISBLANK($B3438),0,VLOOKUP($B3438,Listen!$A$2:$C$45,3,FALSE))</f>
        <v>0</v>
      </c>
      <c r="X3438" s="49">
        <f t="shared" si="667"/>
        <v>0</v>
      </c>
      <c r="Y3438" s="49">
        <f t="shared" si="677"/>
        <v>0</v>
      </c>
      <c r="Z3438" s="49">
        <f t="shared" si="677"/>
        <v>0</v>
      </c>
      <c r="AA3438" s="49">
        <f t="shared" si="677"/>
        <v>0</v>
      </c>
      <c r="AB3438" s="49">
        <f t="shared" si="677"/>
        <v>0</v>
      </c>
      <c r="AC3438" s="49">
        <f t="shared" si="677"/>
        <v>0</v>
      </c>
      <c r="AD3438" s="49">
        <f t="shared" si="677"/>
        <v>0</v>
      </c>
      <c r="AE3438" s="51">
        <f t="shared" si="678"/>
        <v>0</v>
      </c>
      <c r="AF3438" s="51">
        <f>IF(C3438=A_Stammdaten!$B$12,D_SAV!$U3438-D_SAV!$AG3438,HLOOKUP(A_Stammdaten!$B$12-1,$AH$4:$AN$4004,ROW(C3438)-3,FALSE)-$AG3438)</f>
        <v>0</v>
      </c>
      <c r="AG3438" s="51">
        <f>HLOOKUP(A_Stammdaten!$B$12,$AH$4:$AN$4004,ROW(C3438)-3,FALSE)</f>
        <v>0</v>
      </c>
      <c r="AH3438" s="51">
        <f t="shared" si="669"/>
        <v>0</v>
      </c>
      <c r="AI3438" s="51">
        <f t="shared" si="670"/>
        <v>0</v>
      </c>
      <c r="AJ3438" s="51">
        <f t="shared" si="671"/>
        <v>0</v>
      </c>
      <c r="AK3438" s="51">
        <f t="shared" si="672"/>
        <v>0</v>
      </c>
      <c r="AL3438" s="51">
        <f t="shared" si="673"/>
        <v>0</v>
      </c>
      <c r="AM3438" s="51">
        <f t="shared" si="674"/>
        <v>0</v>
      </c>
      <c r="AN3438" s="51">
        <f t="shared" si="675"/>
        <v>0</v>
      </c>
    </row>
    <row r="3439" spans="1:40" x14ac:dyDescent="0.25">
      <c r="A3439" s="17"/>
      <c r="B3439" s="17"/>
      <c r="C3439" s="35"/>
      <c r="D3439" s="17"/>
      <c r="E3439" s="17"/>
      <c r="F3439" s="17"/>
      <c r="G3439" s="62">
        <f t="shared" si="676"/>
        <v>0</v>
      </c>
      <c r="H3439" s="17"/>
      <c r="I3439" s="17"/>
      <c r="J3439" s="17"/>
      <c r="K3439" s="17"/>
      <c r="L3439" s="17"/>
      <c r="M3439" s="17"/>
      <c r="N3439" s="17"/>
      <c r="O3439" s="17"/>
      <c r="P3439" s="115"/>
      <c r="Q3439" s="62">
        <f>IF(C3439&gt;A_Stammdaten!$B$12,0,SUM(G3439,H3439,J3439,K3439,M3439,N3439)-SUM(I3439,L3439,O3439,P3439))</f>
        <v>0</v>
      </c>
      <c r="R3439" s="17"/>
      <c r="S3439" s="17"/>
      <c r="T3439" s="17"/>
      <c r="U3439" s="62">
        <f t="shared" si="668"/>
        <v>0</v>
      </c>
      <c r="V3439" s="63">
        <f>IF(ISBLANK($B3439),0,VLOOKUP($B3439,Listen!$A$2:$C$45,2,FALSE))</f>
        <v>0</v>
      </c>
      <c r="W3439" s="63">
        <f>IF(ISBLANK($B3439),0,VLOOKUP($B3439,Listen!$A$2:$C$45,3,FALSE))</f>
        <v>0</v>
      </c>
      <c r="X3439" s="49">
        <f t="shared" si="667"/>
        <v>0</v>
      </c>
      <c r="Y3439" s="49">
        <f t="shared" si="677"/>
        <v>0</v>
      </c>
      <c r="Z3439" s="49">
        <f t="shared" si="677"/>
        <v>0</v>
      </c>
      <c r="AA3439" s="49">
        <f t="shared" si="677"/>
        <v>0</v>
      </c>
      <c r="AB3439" s="49">
        <f t="shared" si="677"/>
        <v>0</v>
      </c>
      <c r="AC3439" s="49">
        <f t="shared" si="677"/>
        <v>0</v>
      </c>
      <c r="AD3439" s="49">
        <f t="shared" si="677"/>
        <v>0</v>
      </c>
      <c r="AE3439" s="51">
        <f t="shared" si="678"/>
        <v>0</v>
      </c>
      <c r="AF3439" s="51">
        <f>IF(C3439=A_Stammdaten!$B$12,D_SAV!$U3439-D_SAV!$AG3439,HLOOKUP(A_Stammdaten!$B$12-1,$AH$4:$AN$4004,ROW(C3439)-3,FALSE)-$AG3439)</f>
        <v>0</v>
      </c>
      <c r="AG3439" s="51">
        <f>HLOOKUP(A_Stammdaten!$B$12,$AH$4:$AN$4004,ROW(C3439)-3,FALSE)</f>
        <v>0</v>
      </c>
      <c r="AH3439" s="51">
        <f t="shared" si="669"/>
        <v>0</v>
      </c>
      <c r="AI3439" s="51">
        <f t="shared" si="670"/>
        <v>0</v>
      </c>
      <c r="AJ3439" s="51">
        <f t="shared" si="671"/>
        <v>0</v>
      </c>
      <c r="AK3439" s="51">
        <f t="shared" si="672"/>
        <v>0</v>
      </c>
      <c r="AL3439" s="51">
        <f t="shared" si="673"/>
        <v>0</v>
      </c>
      <c r="AM3439" s="51">
        <f t="shared" si="674"/>
        <v>0</v>
      </c>
      <c r="AN3439" s="51">
        <f t="shared" si="675"/>
        <v>0</v>
      </c>
    </row>
    <row r="3440" spans="1:40" x14ac:dyDescent="0.25">
      <c r="A3440" s="17"/>
      <c r="B3440" s="17"/>
      <c r="C3440" s="35"/>
      <c r="D3440" s="17"/>
      <c r="E3440" s="17"/>
      <c r="F3440" s="17"/>
      <c r="G3440" s="62">
        <f t="shared" si="676"/>
        <v>0</v>
      </c>
      <c r="H3440" s="17"/>
      <c r="I3440" s="17"/>
      <c r="J3440" s="17"/>
      <c r="K3440" s="17"/>
      <c r="L3440" s="17"/>
      <c r="M3440" s="17"/>
      <c r="N3440" s="17"/>
      <c r="O3440" s="17"/>
      <c r="P3440" s="115"/>
      <c r="Q3440" s="62">
        <f>IF(C3440&gt;A_Stammdaten!$B$12,0,SUM(G3440,H3440,J3440,K3440,M3440,N3440)-SUM(I3440,L3440,O3440,P3440))</f>
        <v>0</v>
      </c>
      <c r="R3440" s="17"/>
      <c r="S3440" s="17"/>
      <c r="T3440" s="17"/>
      <c r="U3440" s="62">
        <f t="shared" si="668"/>
        <v>0</v>
      </c>
      <c r="V3440" s="63">
        <f>IF(ISBLANK($B3440),0,VLOOKUP($B3440,Listen!$A$2:$C$45,2,FALSE))</f>
        <v>0</v>
      </c>
      <c r="W3440" s="63">
        <f>IF(ISBLANK($B3440),0,VLOOKUP($B3440,Listen!$A$2:$C$45,3,FALSE))</f>
        <v>0</v>
      </c>
      <c r="X3440" s="49">
        <f t="shared" si="667"/>
        <v>0</v>
      </c>
      <c r="Y3440" s="49">
        <f t="shared" si="677"/>
        <v>0</v>
      </c>
      <c r="Z3440" s="49">
        <f t="shared" si="677"/>
        <v>0</v>
      </c>
      <c r="AA3440" s="49">
        <f t="shared" si="677"/>
        <v>0</v>
      </c>
      <c r="AB3440" s="49">
        <f t="shared" si="677"/>
        <v>0</v>
      </c>
      <c r="AC3440" s="49">
        <f t="shared" si="677"/>
        <v>0</v>
      </c>
      <c r="AD3440" s="49">
        <f t="shared" si="677"/>
        <v>0</v>
      </c>
      <c r="AE3440" s="51">
        <f t="shared" si="678"/>
        <v>0</v>
      </c>
      <c r="AF3440" s="51">
        <f>IF(C3440=A_Stammdaten!$B$12,D_SAV!$U3440-D_SAV!$AG3440,HLOOKUP(A_Stammdaten!$B$12-1,$AH$4:$AN$4004,ROW(C3440)-3,FALSE)-$AG3440)</f>
        <v>0</v>
      </c>
      <c r="AG3440" s="51">
        <f>HLOOKUP(A_Stammdaten!$B$12,$AH$4:$AN$4004,ROW(C3440)-3,FALSE)</f>
        <v>0</v>
      </c>
      <c r="AH3440" s="51">
        <f t="shared" si="669"/>
        <v>0</v>
      </c>
      <c r="AI3440" s="51">
        <f t="shared" si="670"/>
        <v>0</v>
      </c>
      <c r="AJ3440" s="51">
        <f t="shared" si="671"/>
        <v>0</v>
      </c>
      <c r="AK3440" s="51">
        <f t="shared" si="672"/>
        <v>0</v>
      </c>
      <c r="AL3440" s="51">
        <f t="shared" si="673"/>
        <v>0</v>
      </c>
      <c r="AM3440" s="51">
        <f t="shared" si="674"/>
        <v>0</v>
      </c>
      <c r="AN3440" s="51">
        <f t="shared" si="675"/>
        <v>0</v>
      </c>
    </row>
    <row r="3441" spans="1:40" x14ac:dyDescent="0.25">
      <c r="A3441" s="17"/>
      <c r="B3441" s="17"/>
      <c r="C3441" s="35"/>
      <c r="D3441" s="17"/>
      <c r="E3441" s="17"/>
      <c r="F3441" s="17"/>
      <c r="G3441" s="62">
        <f t="shared" si="676"/>
        <v>0</v>
      </c>
      <c r="H3441" s="17"/>
      <c r="I3441" s="17"/>
      <c r="J3441" s="17"/>
      <c r="K3441" s="17"/>
      <c r="L3441" s="17"/>
      <c r="M3441" s="17"/>
      <c r="N3441" s="17"/>
      <c r="O3441" s="17"/>
      <c r="P3441" s="115"/>
      <c r="Q3441" s="62">
        <f>IF(C3441&gt;A_Stammdaten!$B$12,0,SUM(G3441,H3441,J3441,K3441,M3441,N3441)-SUM(I3441,L3441,O3441,P3441))</f>
        <v>0</v>
      </c>
      <c r="R3441" s="17"/>
      <c r="S3441" s="17"/>
      <c r="T3441" s="17"/>
      <c r="U3441" s="62">
        <f t="shared" si="668"/>
        <v>0</v>
      </c>
      <c r="V3441" s="63">
        <f>IF(ISBLANK($B3441),0,VLOOKUP($B3441,Listen!$A$2:$C$45,2,FALSE))</f>
        <v>0</v>
      </c>
      <c r="W3441" s="63">
        <f>IF(ISBLANK($B3441),0,VLOOKUP($B3441,Listen!$A$2:$C$45,3,FALSE))</f>
        <v>0</v>
      </c>
      <c r="X3441" s="49">
        <f t="shared" si="667"/>
        <v>0</v>
      </c>
      <c r="Y3441" s="49">
        <f t="shared" si="677"/>
        <v>0</v>
      </c>
      <c r="Z3441" s="49">
        <f t="shared" si="677"/>
        <v>0</v>
      </c>
      <c r="AA3441" s="49">
        <f t="shared" si="677"/>
        <v>0</v>
      </c>
      <c r="AB3441" s="49">
        <f t="shared" si="677"/>
        <v>0</v>
      </c>
      <c r="AC3441" s="49">
        <f t="shared" si="677"/>
        <v>0</v>
      </c>
      <c r="AD3441" s="49">
        <f t="shared" si="677"/>
        <v>0</v>
      </c>
      <c r="AE3441" s="51">
        <f t="shared" si="678"/>
        <v>0</v>
      </c>
      <c r="AF3441" s="51">
        <f>IF(C3441=A_Stammdaten!$B$12,D_SAV!$U3441-D_SAV!$AG3441,HLOOKUP(A_Stammdaten!$B$12-1,$AH$4:$AN$4004,ROW(C3441)-3,FALSE)-$AG3441)</f>
        <v>0</v>
      </c>
      <c r="AG3441" s="51">
        <f>HLOOKUP(A_Stammdaten!$B$12,$AH$4:$AN$4004,ROW(C3441)-3,FALSE)</f>
        <v>0</v>
      </c>
      <c r="AH3441" s="51">
        <f t="shared" si="669"/>
        <v>0</v>
      </c>
      <c r="AI3441" s="51">
        <f t="shared" si="670"/>
        <v>0</v>
      </c>
      <c r="AJ3441" s="51">
        <f t="shared" si="671"/>
        <v>0</v>
      </c>
      <c r="AK3441" s="51">
        <f t="shared" si="672"/>
        <v>0</v>
      </c>
      <c r="AL3441" s="51">
        <f t="shared" si="673"/>
        <v>0</v>
      </c>
      <c r="AM3441" s="51">
        <f t="shared" si="674"/>
        <v>0</v>
      </c>
      <c r="AN3441" s="51">
        <f t="shared" si="675"/>
        <v>0</v>
      </c>
    </row>
    <row r="3442" spans="1:40" x14ac:dyDescent="0.25">
      <c r="A3442" s="17"/>
      <c r="B3442" s="17"/>
      <c r="C3442" s="35"/>
      <c r="D3442" s="17"/>
      <c r="E3442" s="17"/>
      <c r="F3442" s="17"/>
      <c r="G3442" s="62">
        <f t="shared" si="676"/>
        <v>0</v>
      </c>
      <c r="H3442" s="17"/>
      <c r="I3442" s="17"/>
      <c r="J3442" s="17"/>
      <c r="K3442" s="17"/>
      <c r="L3442" s="17"/>
      <c r="M3442" s="17"/>
      <c r="N3442" s="17"/>
      <c r="O3442" s="17"/>
      <c r="P3442" s="115"/>
      <c r="Q3442" s="62">
        <f>IF(C3442&gt;A_Stammdaten!$B$12,0,SUM(G3442,H3442,J3442,K3442,M3442,N3442)-SUM(I3442,L3442,O3442,P3442))</f>
        <v>0</v>
      </c>
      <c r="R3442" s="17"/>
      <c r="S3442" s="17"/>
      <c r="T3442" s="17"/>
      <c r="U3442" s="62">
        <f t="shared" si="668"/>
        <v>0</v>
      </c>
      <c r="V3442" s="63">
        <f>IF(ISBLANK($B3442),0,VLOOKUP($B3442,Listen!$A$2:$C$45,2,FALSE))</f>
        <v>0</v>
      </c>
      <c r="W3442" s="63">
        <f>IF(ISBLANK($B3442),0,VLOOKUP($B3442,Listen!$A$2:$C$45,3,FALSE))</f>
        <v>0</v>
      </c>
      <c r="X3442" s="49">
        <f t="shared" si="667"/>
        <v>0</v>
      </c>
      <c r="Y3442" s="49">
        <f t="shared" si="677"/>
        <v>0</v>
      </c>
      <c r="Z3442" s="49">
        <f t="shared" si="677"/>
        <v>0</v>
      </c>
      <c r="AA3442" s="49">
        <f t="shared" si="677"/>
        <v>0</v>
      </c>
      <c r="AB3442" s="49">
        <f t="shared" si="677"/>
        <v>0</v>
      </c>
      <c r="AC3442" s="49">
        <f t="shared" si="677"/>
        <v>0</v>
      </c>
      <c r="AD3442" s="49">
        <f t="shared" si="677"/>
        <v>0</v>
      </c>
      <c r="AE3442" s="51">
        <f t="shared" si="678"/>
        <v>0</v>
      </c>
      <c r="AF3442" s="51">
        <f>IF(C3442=A_Stammdaten!$B$12,D_SAV!$U3442-D_SAV!$AG3442,HLOOKUP(A_Stammdaten!$B$12-1,$AH$4:$AN$4004,ROW(C3442)-3,FALSE)-$AG3442)</f>
        <v>0</v>
      </c>
      <c r="AG3442" s="51">
        <f>HLOOKUP(A_Stammdaten!$B$12,$AH$4:$AN$4004,ROW(C3442)-3,FALSE)</f>
        <v>0</v>
      </c>
      <c r="AH3442" s="51">
        <f t="shared" si="669"/>
        <v>0</v>
      </c>
      <c r="AI3442" s="51">
        <f t="shared" si="670"/>
        <v>0</v>
      </c>
      <c r="AJ3442" s="51">
        <f t="shared" si="671"/>
        <v>0</v>
      </c>
      <c r="AK3442" s="51">
        <f t="shared" si="672"/>
        <v>0</v>
      </c>
      <c r="AL3442" s="51">
        <f t="shared" si="673"/>
        <v>0</v>
      </c>
      <c r="AM3442" s="51">
        <f t="shared" si="674"/>
        <v>0</v>
      </c>
      <c r="AN3442" s="51">
        <f t="shared" si="675"/>
        <v>0</v>
      </c>
    </row>
    <row r="3443" spans="1:40" x14ac:dyDescent="0.25">
      <c r="A3443" s="17"/>
      <c r="B3443" s="17"/>
      <c r="C3443" s="35"/>
      <c r="D3443" s="17"/>
      <c r="E3443" s="17"/>
      <c r="F3443" s="17"/>
      <c r="G3443" s="62">
        <f t="shared" si="676"/>
        <v>0</v>
      </c>
      <c r="H3443" s="17"/>
      <c r="I3443" s="17"/>
      <c r="J3443" s="17"/>
      <c r="K3443" s="17"/>
      <c r="L3443" s="17"/>
      <c r="M3443" s="17"/>
      <c r="N3443" s="17"/>
      <c r="O3443" s="17"/>
      <c r="P3443" s="115"/>
      <c r="Q3443" s="62">
        <f>IF(C3443&gt;A_Stammdaten!$B$12,0,SUM(G3443,H3443,J3443,K3443,M3443,N3443)-SUM(I3443,L3443,O3443,P3443))</f>
        <v>0</v>
      </c>
      <c r="R3443" s="17"/>
      <c r="S3443" s="17"/>
      <c r="T3443" s="17"/>
      <c r="U3443" s="62">
        <f t="shared" si="668"/>
        <v>0</v>
      </c>
      <c r="V3443" s="63">
        <f>IF(ISBLANK($B3443),0,VLOOKUP($B3443,Listen!$A$2:$C$45,2,FALSE))</f>
        <v>0</v>
      </c>
      <c r="W3443" s="63">
        <f>IF(ISBLANK($B3443),0,VLOOKUP($B3443,Listen!$A$2:$C$45,3,FALSE))</f>
        <v>0</v>
      </c>
      <c r="X3443" s="49">
        <f t="shared" si="667"/>
        <v>0</v>
      </c>
      <c r="Y3443" s="49">
        <f t="shared" si="677"/>
        <v>0</v>
      </c>
      <c r="Z3443" s="49">
        <f t="shared" si="677"/>
        <v>0</v>
      </c>
      <c r="AA3443" s="49">
        <f t="shared" si="677"/>
        <v>0</v>
      </c>
      <c r="AB3443" s="49">
        <f t="shared" si="677"/>
        <v>0</v>
      </c>
      <c r="AC3443" s="49">
        <f t="shared" si="677"/>
        <v>0</v>
      </c>
      <c r="AD3443" s="49">
        <f t="shared" si="677"/>
        <v>0</v>
      </c>
      <c r="AE3443" s="51">
        <f t="shared" si="678"/>
        <v>0</v>
      </c>
      <c r="AF3443" s="51">
        <f>IF(C3443=A_Stammdaten!$B$12,D_SAV!$U3443-D_SAV!$AG3443,HLOOKUP(A_Stammdaten!$B$12-1,$AH$4:$AN$4004,ROW(C3443)-3,FALSE)-$AG3443)</f>
        <v>0</v>
      </c>
      <c r="AG3443" s="51">
        <f>HLOOKUP(A_Stammdaten!$B$12,$AH$4:$AN$4004,ROW(C3443)-3,FALSE)</f>
        <v>0</v>
      </c>
      <c r="AH3443" s="51">
        <f t="shared" si="669"/>
        <v>0</v>
      </c>
      <c r="AI3443" s="51">
        <f t="shared" si="670"/>
        <v>0</v>
      </c>
      <c r="AJ3443" s="51">
        <f t="shared" si="671"/>
        <v>0</v>
      </c>
      <c r="AK3443" s="51">
        <f t="shared" si="672"/>
        <v>0</v>
      </c>
      <c r="AL3443" s="51">
        <f t="shared" si="673"/>
        <v>0</v>
      </c>
      <c r="AM3443" s="51">
        <f t="shared" si="674"/>
        <v>0</v>
      </c>
      <c r="AN3443" s="51">
        <f t="shared" si="675"/>
        <v>0</v>
      </c>
    </row>
    <row r="3444" spans="1:40" x14ac:dyDescent="0.25">
      <c r="A3444" s="17"/>
      <c r="B3444" s="17"/>
      <c r="C3444" s="35"/>
      <c r="D3444" s="17"/>
      <c r="E3444" s="17"/>
      <c r="F3444" s="17"/>
      <c r="G3444" s="62">
        <f t="shared" si="676"/>
        <v>0</v>
      </c>
      <c r="H3444" s="17"/>
      <c r="I3444" s="17"/>
      <c r="J3444" s="17"/>
      <c r="K3444" s="17"/>
      <c r="L3444" s="17"/>
      <c r="M3444" s="17"/>
      <c r="N3444" s="17"/>
      <c r="O3444" s="17"/>
      <c r="P3444" s="115"/>
      <c r="Q3444" s="62">
        <f>IF(C3444&gt;A_Stammdaten!$B$12,0,SUM(G3444,H3444,J3444,K3444,M3444,N3444)-SUM(I3444,L3444,O3444,P3444))</f>
        <v>0</v>
      </c>
      <c r="R3444" s="17"/>
      <c r="S3444" s="17"/>
      <c r="T3444" s="17"/>
      <c r="U3444" s="62">
        <f t="shared" si="668"/>
        <v>0</v>
      </c>
      <c r="V3444" s="63">
        <f>IF(ISBLANK($B3444),0,VLOOKUP($B3444,Listen!$A$2:$C$45,2,FALSE))</f>
        <v>0</v>
      </c>
      <c r="W3444" s="63">
        <f>IF(ISBLANK($B3444),0,VLOOKUP($B3444,Listen!$A$2:$C$45,3,FALSE))</f>
        <v>0</v>
      </c>
      <c r="X3444" s="49">
        <f t="shared" si="667"/>
        <v>0</v>
      </c>
      <c r="Y3444" s="49">
        <f t="shared" si="677"/>
        <v>0</v>
      </c>
      <c r="Z3444" s="49">
        <f t="shared" si="677"/>
        <v>0</v>
      </c>
      <c r="AA3444" s="49">
        <f t="shared" si="677"/>
        <v>0</v>
      </c>
      <c r="AB3444" s="49">
        <f t="shared" si="677"/>
        <v>0</v>
      </c>
      <c r="AC3444" s="49">
        <f t="shared" si="677"/>
        <v>0</v>
      </c>
      <c r="AD3444" s="49">
        <f t="shared" si="677"/>
        <v>0</v>
      </c>
      <c r="AE3444" s="51">
        <f t="shared" si="678"/>
        <v>0</v>
      </c>
      <c r="AF3444" s="51">
        <f>IF(C3444=A_Stammdaten!$B$12,D_SAV!$U3444-D_SAV!$AG3444,HLOOKUP(A_Stammdaten!$B$12-1,$AH$4:$AN$4004,ROW(C3444)-3,FALSE)-$AG3444)</f>
        <v>0</v>
      </c>
      <c r="AG3444" s="51">
        <f>HLOOKUP(A_Stammdaten!$B$12,$AH$4:$AN$4004,ROW(C3444)-3,FALSE)</f>
        <v>0</v>
      </c>
      <c r="AH3444" s="51">
        <f t="shared" si="669"/>
        <v>0</v>
      </c>
      <c r="AI3444" s="51">
        <f t="shared" si="670"/>
        <v>0</v>
      </c>
      <c r="AJ3444" s="51">
        <f t="shared" si="671"/>
        <v>0</v>
      </c>
      <c r="AK3444" s="51">
        <f t="shared" si="672"/>
        <v>0</v>
      </c>
      <c r="AL3444" s="51">
        <f t="shared" si="673"/>
        <v>0</v>
      </c>
      <c r="AM3444" s="51">
        <f t="shared" si="674"/>
        <v>0</v>
      </c>
      <c r="AN3444" s="51">
        <f t="shared" si="675"/>
        <v>0</v>
      </c>
    </row>
    <row r="3445" spans="1:40" x14ac:dyDescent="0.25">
      <c r="A3445" s="17"/>
      <c r="B3445" s="17"/>
      <c r="C3445" s="35"/>
      <c r="D3445" s="17"/>
      <c r="E3445" s="17"/>
      <c r="F3445" s="17"/>
      <c r="G3445" s="62">
        <f t="shared" si="676"/>
        <v>0</v>
      </c>
      <c r="H3445" s="17"/>
      <c r="I3445" s="17"/>
      <c r="J3445" s="17"/>
      <c r="K3445" s="17"/>
      <c r="L3445" s="17"/>
      <c r="M3445" s="17"/>
      <c r="N3445" s="17"/>
      <c r="O3445" s="17"/>
      <c r="P3445" s="115"/>
      <c r="Q3445" s="62">
        <f>IF(C3445&gt;A_Stammdaten!$B$12,0,SUM(G3445,H3445,J3445,K3445,M3445,N3445)-SUM(I3445,L3445,O3445,P3445))</f>
        <v>0</v>
      </c>
      <c r="R3445" s="17"/>
      <c r="S3445" s="17"/>
      <c r="T3445" s="17"/>
      <c r="U3445" s="62">
        <f t="shared" si="668"/>
        <v>0</v>
      </c>
      <c r="V3445" s="63">
        <f>IF(ISBLANK($B3445),0,VLOOKUP($B3445,Listen!$A$2:$C$45,2,FALSE))</f>
        <v>0</v>
      </c>
      <c r="W3445" s="63">
        <f>IF(ISBLANK($B3445),0,VLOOKUP($B3445,Listen!$A$2:$C$45,3,FALSE))</f>
        <v>0</v>
      </c>
      <c r="X3445" s="49">
        <f t="shared" si="667"/>
        <v>0</v>
      </c>
      <c r="Y3445" s="49">
        <f t="shared" si="677"/>
        <v>0</v>
      </c>
      <c r="Z3445" s="49">
        <f t="shared" si="677"/>
        <v>0</v>
      </c>
      <c r="AA3445" s="49">
        <f t="shared" si="677"/>
        <v>0</v>
      </c>
      <c r="AB3445" s="49">
        <f t="shared" si="677"/>
        <v>0</v>
      </c>
      <c r="AC3445" s="49">
        <f t="shared" si="677"/>
        <v>0</v>
      </c>
      <c r="AD3445" s="49">
        <f t="shared" ref="Y3445:AD3488" si="679">$V3445</f>
        <v>0</v>
      </c>
      <c r="AE3445" s="51">
        <f t="shared" si="678"/>
        <v>0</v>
      </c>
      <c r="AF3445" s="51">
        <f>IF(C3445=A_Stammdaten!$B$12,D_SAV!$U3445-D_SAV!$AG3445,HLOOKUP(A_Stammdaten!$B$12-1,$AH$4:$AN$4004,ROW(C3445)-3,FALSE)-$AG3445)</f>
        <v>0</v>
      </c>
      <c r="AG3445" s="51">
        <f>HLOOKUP(A_Stammdaten!$B$12,$AH$4:$AN$4004,ROW(C3445)-3,FALSE)</f>
        <v>0</v>
      </c>
      <c r="AH3445" s="51">
        <f t="shared" si="669"/>
        <v>0</v>
      </c>
      <c r="AI3445" s="51">
        <f t="shared" si="670"/>
        <v>0</v>
      </c>
      <c r="AJ3445" s="51">
        <f t="shared" si="671"/>
        <v>0</v>
      </c>
      <c r="AK3445" s="51">
        <f t="shared" si="672"/>
        <v>0</v>
      </c>
      <c r="AL3445" s="51">
        <f t="shared" si="673"/>
        <v>0</v>
      </c>
      <c r="AM3445" s="51">
        <f t="shared" si="674"/>
        <v>0</v>
      </c>
      <c r="AN3445" s="51">
        <f t="shared" si="675"/>
        <v>0</v>
      </c>
    </row>
    <row r="3446" spans="1:40" x14ac:dyDescent="0.25">
      <c r="A3446" s="17"/>
      <c r="B3446" s="17"/>
      <c r="C3446" s="35"/>
      <c r="D3446" s="17"/>
      <c r="E3446" s="17"/>
      <c r="F3446" s="17"/>
      <c r="G3446" s="62">
        <f t="shared" si="676"/>
        <v>0</v>
      </c>
      <c r="H3446" s="17"/>
      <c r="I3446" s="17"/>
      <c r="J3446" s="17"/>
      <c r="K3446" s="17"/>
      <c r="L3446" s="17"/>
      <c r="M3446" s="17"/>
      <c r="N3446" s="17"/>
      <c r="O3446" s="17"/>
      <c r="P3446" s="115"/>
      <c r="Q3446" s="62">
        <f>IF(C3446&gt;A_Stammdaten!$B$12,0,SUM(G3446,H3446,J3446,K3446,M3446,N3446)-SUM(I3446,L3446,O3446,P3446))</f>
        <v>0</v>
      </c>
      <c r="R3446" s="17"/>
      <c r="S3446" s="17"/>
      <c r="T3446" s="17"/>
      <c r="U3446" s="62">
        <f t="shared" si="668"/>
        <v>0</v>
      </c>
      <c r="V3446" s="63">
        <f>IF(ISBLANK($B3446),0,VLOOKUP($B3446,Listen!$A$2:$C$45,2,FALSE))</f>
        <v>0</v>
      </c>
      <c r="W3446" s="63">
        <f>IF(ISBLANK($B3446),0,VLOOKUP($B3446,Listen!$A$2:$C$45,3,FALSE))</f>
        <v>0</v>
      </c>
      <c r="X3446" s="49">
        <f t="shared" si="667"/>
        <v>0</v>
      </c>
      <c r="Y3446" s="49">
        <f t="shared" si="679"/>
        <v>0</v>
      </c>
      <c r="Z3446" s="49">
        <f t="shared" si="679"/>
        <v>0</v>
      </c>
      <c r="AA3446" s="49">
        <f t="shared" si="679"/>
        <v>0</v>
      </c>
      <c r="AB3446" s="49">
        <f t="shared" si="679"/>
        <v>0</v>
      </c>
      <c r="AC3446" s="49">
        <f t="shared" si="679"/>
        <v>0</v>
      </c>
      <c r="AD3446" s="49">
        <f t="shared" si="679"/>
        <v>0</v>
      </c>
      <c r="AE3446" s="51">
        <f t="shared" si="678"/>
        <v>0</v>
      </c>
      <c r="AF3446" s="51">
        <f>IF(C3446=A_Stammdaten!$B$12,D_SAV!$U3446-D_SAV!$AG3446,HLOOKUP(A_Stammdaten!$B$12-1,$AH$4:$AN$4004,ROW(C3446)-3,FALSE)-$AG3446)</f>
        <v>0</v>
      </c>
      <c r="AG3446" s="51">
        <f>HLOOKUP(A_Stammdaten!$B$12,$AH$4:$AN$4004,ROW(C3446)-3,FALSE)</f>
        <v>0</v>
      </c>
      <c r="AH3446" s="51">
        <f t="shared" si="669"/>
        <v>0</v>
      </c>
      <c r="AI3446" s="51">
        <f t="shared" si="670"/>
        <v>0</v>
      </c>
      <c r="AJ3446" s="51">
        <f t="shared" si="671"/>
        <v>0</v>
      </c>
      <c r="AK3446" s="51">
        <f t="shared" si="672"/>
        <v>0</v>
      </c>
      <c r="AL3446" s="51">
        <f t="shared" si="673"/>
        <v>0</v>
      </c>
      <c r="AM3446" s="51">
        <f t="shared" si="674"/>
        <v>0</v>
      </c>
      <c r="AN3446" s="51">
        <f t="shared" si="675"/>
        <v>0</v>
      </c>
    </row>
    <row r="3447" spans="1:40" x14ac:dyDescent="0.25">
      <c r="A3447" s="17"/>
      <c r="B3447" s="17"/>
      <c r="C3447" s="35"/>
      <c r="D3447" s="17"/>
      <c r="E3447" s="17"/>
      <c r="F3447" s="17"/>
      <c r="G3447" s="62">
        <f t="shared" si="676"/>
        <v>0</v>
      </c>
      <c r="H3447" s="17"/>
      <c r="I3447" s="17"/>
      <c r="J3447" s="17"/>
      <c r="K3447" s="17"/>
      <c r="L3447" s="17"/>
      <c r="M3447" s="17"/>
      <c r="N3447" s="17"/>
      <c r="O3447" s="17"/>
      <c r="P3447" s="115"/>
      <c r="Q3447" s="62">
        <f>IF(C3447&gt;A_Stammdaten!$B$12,0,SUM(G3447,H3447,J3447,K3447,M3447,N3447)-SUM(I3447,L3447,O3447,P3447))</f>
        <v>0</v>
      </c>
      <c r="R3447" s="17"/>
      <c r="S3447" s="17"/>
      <c r="T3447" s="17"/>
      <c r="U3447" s="62">
        <f t="shared" si="668"/>
        <v>0</v>
      </c>
      <c r="V3447" s="63">
        <f>IF(ISBLANK($B3447),0,VLOOKUP($B3447,Listen!$A$2:$C$45,2,FALSE))</f>
        <v>0</v>
      </c>
      <c r="W3447" s="63">
        <f>IF(ISBLANK($B3447),0,VLOOKUP($B3447,Listen!$A$2:$C$45,3,FALSE))</f>
        <v>0</v>
      </c>
      <c r="X3447" s="49">
        <f t="shared" si="667"/>
        <v>0</v>
      </c>
      <c r="Y3447" s="49">
        <f t="shared" si="679"/>
        <v>0</v>
      </c>
      <c r="Z3447" s="49">
        <f t="shared" si="679"/>
        <v>0</v>
      </c>
      <c r="AA3447" s="49">
        <f t="shared" si="679"/>
        <v>0</v>
      </c>
      <c r="AB3447" s="49">
        <f t="shared" si="679"/>
        <v>0</v>
      </c>
      <c r="AC3447" s="49">
        <f t="shared" si="679"/>
        <v>0</v>
      </c>
      <c r="AD3447" s="49">
        <f t="shared" si="679"/>
        <v>0</v>
      </c>
      <c r="AE3447" s="51">
        <f t="shared" si="678"/>
        <v>0</v>
      </c>
      <c r="AF3447" s="51">
        <f>IF(C3447=A_Stammdaten!$B$12,D_SAV!$U3447-D_SAV!$AG3447,HLOOKUP(A_Stammdaten!$B$12-1,$AH$4:$AN$4004,ROW(C3447)-3,FALSE)-$AG3447)</f>
        <v>0</v>
      </c>
      <c r="AG3447" s="51">
        <f>HLOOKUP(A_Stammdaten!$B$12,$AH$4:$AN$4004,ROW(C3447)-3,FALSE)</f>
        <v>0</v>
      </c>
      <c r="AH3447" s="51">
        <f t="shared" si="669"/>
        <v>0</v>
      </c>
      <c r="AI3447" s="51">
        <f t="shared" si="670"/>
        <v>0</v>
      </c>
      <c r="AJ3447" s="51">
        <f t="shared" si="671"/>
        <v>0</v>
      </c>
      <c r="AK3447" s="51">
        <f t="shared" si="672"/>
        <v>0</v>
      </c>
      <c r="AL3447" s="51">
        <f t="shared" si="673"/>
        <v>0</v>
      </c>
      <c r="AM3447" s="51">
        <f t="shared" si="674"/>
        <v>0</v>
      </c>
      <c r="AN3447" s="51">
        <f t="shared" si="675"/>
        <v>0</v>
      </c>
    </row>
    <row r="3448" spans="1:40" x14ac:dyDescent="0.25">
      <c r="A3448" s="17"/>
      <c r="B3448" s="17"/>
      <c r="C3448" s="35"/>
      <c r="D3448" s="17"/>
      <c r="E3448" s="17"/>
      <c r="F3448" s="17"/>
      <c r="G3448" s="62">
        <f t="shared" si="676"/>
        <v>0</v>
      </c>
      <c r="H3448" s="17"/>
      <c r="I3448" s="17"/>
      <c r="J3448" s="17"/>
      <c r="K3448" s="17"/>
      <c r="L3448" s="17"/>
      <c r="M3448" s="17"/>
      <c r="N3448" s="17"/>
      <c r="O3448" s="17"/>
      <c r="P3448" s="115"/>
      <c r="Q3448" s="62">
        <f>IF(C3448&gt;A_Stammdaten!$B$12,0,SUM(G3448,H3448,J3448,K3448,M3448,N3448)-SUM(I3448,L3448,O3448,P3448))</f>
        <v>0</v>
      </c>
      <c r="R3448" s="17"/>
      <c r="S3448" s="17"/>
      <c r="T3448" s="17"/>
      <c r="U3448" s="62">
        <f t="shared" si="668"/>
        <v>0</v>
      </c>
      <c r="V3448" s="63">
        <f>IF(ISBLANK($B3448),0,VLOOKUP($B3448,Listen!$A$2:$C$45,2,FALSE))</f>
        <v>0</v>
      </c>
      <c r="W3448" s="63">
        <f>IF(ISBLANK($B3448),0,VLOOKUP($B3448,Listen!$A$2:$C$45,3,FALSE))</f>
        <v>0</v>
      </c>
      <c r="X3448" s="49">
        <f t="shared" si="667"/>
        <v>0</v>
      </c>
      <c r="Y3448" s="49">
        <f t="shared" si="679"/>
        <v>0</v>
      </c>
      <c r="Z3448" s="49">
        <f t="shared" si="679"/>
        <v>0</v>
      </c>
      <c r="AA3448" s="49">
        <f t="shared" si="679"/>
        <v>0</v>
      </c>
      <c r="AB3448" s="49">
        <f t="shared" si="679"/>
        <v>0</v>
      </c>
      <c r="AC3448" s="49">
        <f t="shared" si="679"/>
        <v>0</v>
      </c>
      <c r="AD3448" s="49">
        <f t="shared" si="679"/>
        <v>0</v>
      </c>
      <c r="AE3448" s="51">
        <f t="shared" si="678"/>
        <v>0</v>
      </c>
      <c r="AF3448" s="51">
        <f>IF(C3448=A_Stammdaten!$B$12,D_SAV!$U3448-D_SAV!$AG3448,HLOOKUP(A_Stammdaten!$B$12-1,$AH$4:$AN$4004,ROW(C3448)-3,FALSE)-$AG3448)</f>
        <v>0</v>
      </c>
      <c r="AG3448" s="51">
        <f>HLOOKUP(A_Stammdaten!$B$12,$AH$4:$AN$4004,ROW(C3448)-3,FALSE)</f>
        <v>0</v>
      </c>
      <c r="AH3448" s="51">
        <f t="shared" si="669"/>
        <v>0</v>
      </c>
      <c r="AI3448" s="51">
        <f t="shared" si="670"/>
        <v>0</v>
      </c>
      <c r="AJ3448" s="51">
        <f t="shared" si="671"/>
        <v>0</v>
      </c>
      <c r="AK3448" s="51">
        <f t="shared" si="672"/>
        <v>0</v>
      </c>
      <c r="AL3448" s="51">
        <f t="shared" si="673"/>
        <v>0</v>
      </c>
      <c r="AM3448" s="51">
        <f t="shared" si="674"/>
        <v>0</v>
      </c>
      <c r="AN3448" s="51">
        <f t="shared" si="675"/>
        <v>0</v>
      </c>
    </row>
    <row r="3449" spans="1:40" x14ac:dyDescent="0.25">
      <c r="A3449" s="17"/>
      <c r="B3449" s="17"/>
      <c r="C3449" s="35"/>
      <c r="D3449" s="17"/>
      <c r="E3449" s="17"/>
      <c r="F3449" s="17"/>
      <c r="G3449" s="62">
        <f t="shared" si="676"/>
        <v>0</v>
      </c>
      <c r="H3449" s="17"/>
      <c r="I3449" s="17"/>
      <c r="J3449" s="17"/>
      <c r="K3449" s="17"/>
      <c r="L3449" s="17"/>
      <c r="M3449" s="17"/>
      <c r="N3449" s="17"/>
      <c r="O3449" s="17"/>
      <c r="P3449" s="115"/>
      <c r="Q3449" s="62">
        <f>IF(C3449&gt;A_Stammdaten!$B$12,0,SUM(G3449,H3449,J3449,K3449,M3449,N3449)-SUM(I3449,L3449,O3449,P3449))</f>
        <v>0</v>
      </c>
      <c r="R3449" s="17"/>
      <c r="S3449" s="17"/>
      <c r="T3449" s="17"/>
      <c r="U3449" s="62">
        <f t="shared" si="668"/>
        <v>0</v>
      </c>
      <c r="V3449" s="63">
        <f>IF(ISBLANK($B3449),0,VLOOKUP($B3449,Listen!$A$2:$C$45,2,FALSE))</f>
        <v>0</v>
      </c>
      <c r="W3449" s="63">
        <f>IF(ISBLANK($B3449),0,VLOOKUP($B3449,Listen!$A$2:$C$45,3,FALSE))</f>
        <v>0</v>
      </c>
      <c r="X3449" s="49">
        <f t="shared" si="667"/>
        <v>0</v>
      </c>
      <c r="Y3449" s="49">
        <f t="shared" si="679"/>
        <v>0</v>
      </c>
      <c r="Z3449" s="49">
        <f t="shared" si="679"/>
        <v>0</v>
      </c>
      <c r="AA3449" s="49">
        <f t="shared" si="679"/>
        <v>0</v>
      </c>
      <c r="AB3449" s="49">
        <f t="shared" si="679"/>
        <v>0</v>
      </c>
      <c r="AC3449" s="49">
        <f t="shared" si="679"/>
        <v>0</v>
      </c>
      <c r="AD3449" s="49">
        <f t="shared" si="679"/>
        <v>0</v>
      </c>
      <c r="AE3449" s="51">
        <f t="shared" si="678"/>
        <v>0</v>
      </c>
      <c r="AF3449" s="51">
        <f>IF(C3449=A_Stammdaten!$B$12,D_SAV!$U3449-D_SAV!$AG3449,HLOOKUP(A_Stammdaten!$B$12-1,$AH$4:$AN$4004,ROW(C3449)-3,FALSE)-$AG3449)</f>
        <v>0</v>
      </c>
      <c r="AG3449" s="51">
        <f>HLOOKUP(A_Stammdaten!$B$12,$AH$4:$AN$4004,ROW(C3449)-3,FALSE)</f>
        <v>0</v>
      </c>
      <c r="AH3449" s="51">
        <f t="shared" si="669"/>
        <v>0</v>
      </c>
      <c r="AI3449" s="51">
        <f t="shared" si="670"/>
        <v>0</v>
      </c>
      <c r="AJ3449" s="51">
        <f t="shared" si="671"/>
        <v>0</v>
      </c>
      <c r="AK3449" s="51">
        <f t="shared" si="672"/>
        <v>0</v>
      </c>
      <c r="AL3449" s="51">
        <f t="shared" si="673"/>
        <v>0</v>
      </c>
      <c r="AM3449" s="51">
        <f t="shared" si="674"/>
        <v>0</v>
      </c>
      <c r="AN3449" s="51">
        <f t="shared" si="675"/>
        <v>0</v>
      </c>
    </row>
    <row r="3450" spans="1:40" x14ac:dyDescent="0.25">
      <c r="A3450" s="17"/>
      <c r="B3450" s="17"/>
      <c r="C3450" s="35"/>
      <c r="D3450" s="17"/>
      <c r="E3450" s="17"/>
      <c r="F3450" s="17"/>
      <c r="G3450" s="62">
        <f t="shared" si="676"/>
        <v>0</v>
      </c>
      <c r="H3450" s="17"/>
      <c r="I3450" s="17"/>
      <c r="J3450" s="17"/>
      <c r="K3450" s="17"/>
      <c r="L3450" s="17"/>
      <c r="M3450" s="17"/>
      <c r="N3450" s="17"/>
      <c r="O3450" s="17"/>
      <c r="P3450" s="115"/>
      <c r="Q3450" s="62">
        <f>IF(C3450&gt;A_Stammdaten!$B$12,0,SUM(G3450,H3450,J3450,K3450,M3450,N3450)-SUM(I3450,L3450,O3450,P3450))</f>
        <v>0</v>
      </c>
      <c r="R3450" s="17"/>
      <c r="S3450" s="17"/>
      <c r="T3450" s="17"/>
      <c r="U3450" s="62">
        <f t="shared" si="668"/>
        <v>0</v>
      </c>
      <c r="V3450" s="63">
        <f>IF(ISBLANK($B3450),0,VLOOKUP($B3450,Listen!$A$2:$C$45,2,FALSE))</f>
        <v>0</v>
      </c>
      <c r="W3450" s="63">
        <f>IF(ISBLANK($B3450),0,VLOOKUP($B3450,Listen!$A$2:$C$45,3,FALSE))</f>
        <v>0</v>
      </c>
      <c r="X3450" s="49">
        <f t="shared" si="667"/>
        <v>0</v>
      </c>
      <c r="Y3450" s="49">
        <f t="shared" si="679"/>
        <v>0</v>
      </c>
      <c r="Z3450" s="49">
        <f t="shared" si="679"/>
        <v>0</v>
      </c>
      <c r="AA3450" s="49">
        <f t="shared" si="679"/>
        <v>0</v>
      </c>
      <c r="AB3450" s="49">
        <f t="shared" si="679"/>
        <v>0</v>
      </c>
      <c r="AC3450" s="49">
        <f t="shared" si="679"/>
        <v>0</v>
      </c>
      <c r="AD3450" s="49">
        <f t="shared" si="679"/>
        <v>0</v>
      </c>
      <c r="AE3450" s="51">
        <f t="shared" si="678"/>
        <v>0</v>
      </c>
      <c r="AF3450" s="51">
        <f>IF(C3450=A_Stammdaten!$B$12,D_SAV!$U3450-D_SAV!$AG3450,HLOOKUP(A_Stammdaten!$B$12-1,$AH$4:$AN$4004,ROW(C3450)-3,FALSE)-$AG3450)</f>
        <v>0</v>
      </c>
      <c r="AG3450" s="51">
        <f>HLOOKUP(A_Stammdaten!$B$12,$AH$4:$AN$4004,ROW(C3450)-3,FALSE)</f>
        <v>0</v>
      </c>
      <c r="AH3450" s="51">
        <f t="shared" si="669"/>
        <v>0</v>
      </c>
      <c r="AI3450" s="51">
        <f t="shared" si="670"/>
        <v>0</v>
      </c>
      <c r="AJ3450" s="51">
        <f t="shared" si="671"/>
        <v>0</v>
      </c>
      <c r="AK3450" s="51">
        <f t="shared" si="672"/>
        <v>0</v>
      </c>
      <c r="AL3450" s="51">
        <f t="shared" si="673"/>
        <v>0</v>
      </c>
      <c r="AM3450" s="51">
        <f t="shared" si="674"/>
        <v>0</v>
      </c>
      <c r="AN3450" s="51">
        <f t="shared" si="675"/>
        <v>0</v>
      </c>
    </row>
    <row r="3451" spans="1:40" x14ac:dyDescent="0.25">
      <c r="A3451" s="17"/>
      <c r="B3451" s="17"/>
      <c r="C3451" s="35"/>
      <c r="D3451" s="17"/>
      <c r="E3451" s="17"/>
      <c r="F3451" s="17"/>
      <c r="G3451" s="62">
        <f t="shared" si="676"/>
        <v>0</v>
      </c>
      <c r="H3451" s="17"/>
      <c r="I3451" s="17"/>
      <c r="J3451" s="17"/>
      <c r="K3451" s="17"/>
      <c r="L3451" s="17"/>
      <c r="M3451" s="17"/>
      <c r="N3451" s="17"/>
      <c r="O3451" s="17"/>
      <c r="P3451" s="115"/>
      <c r="Q3451" s="62">
        <f>IF(C3451&gt;A_Stammdaten!$B$12,0,SUM(G3451,H3451,J3451,K3451,M3451,N3451)-SUM(I3451,L3451,O3451,P3451))</f>
        <v>0</v>
      </c>
      <c r="R3451" s="17"/>
      <c r="S3451" s="17"/>
      <c r="T3451" s="17"/>
      <c r="U3451" s="62">
        <f t="shared" si="668"/>
        <v>0</v>
      </c>
      <c r="V3451" s="63">
        <f>IF(ISBLANK($B3451),0,VLOOKUP($B3451,Listen!$A$2:$C$45,2,FALSE))</f>
        <v>0</v>
      </c>
      <c r="W3451" s="63">
        <f>IF(ISBLANK($B3451),0,VLOOKUP($B3451,Listen!$A$2:$C$45,3,FALSE))</f>
        <v>0</v>
      </c>
      <c r="X3451" s="49">
        <f t="shared" si="667"/>
        <v>0</v>
      </c>
      <c r="Y3451" s="49">
        <f t="shared" si="679"/>
        <v>0</v>
      </c>
      <c r="Z3451" s="49">
        <f t="shared" si="679"/>
        <v>0</v>
      </c>
      <c r="AA3451" s="49">
        <f t="shared" si="679"/>
        <v>0</v>
      </c>
      <c r="AB3451" s="49">
        <f t="shared" si="679"/>
        <v>0</v>
      </c>
      <c r="AC3451" s="49">
        <f t="shared" si="679"/>
        <v>0</v>
      </c>
      <c r="AD3451" s="49">
        <f t="shared" si="679"/>
        <v>0</v>
      </c>
      <c r="AE3451" s="51">
        <f t="shared" si="678"/>
        <v>0</v>
      </c>
      <c r="AF3451" s="51">
        <f>IF(C3451=A_Stammdaten!$B$12,D_SAV!$U3451-D_SAV!$AG3451,HLOOKUP(A_Stammdaten!$B$12-1,$AH$4:$AN$4004,ROW(C3451)-3,FALSE)-$AG3451)</f>
        <v>0</v>
      </c>
      <c r="AG3451" s="51">
        <f>HLOOKUP(A_Stammdaten!$B$12,$AH$4:$AN$4004,ROW(C3451)-3,FALSE)</f>
        <v>0</v>
      </c>
      <c r="AH3451" s="51">
        <f t="shared" si="669"/>
        <v>0</v>
      </c>
      <c r="AI3451" s="51">
        <f t="shared" si="670"/>
        <v>0</v>
      </c>
      <c r="AJ3451" s="51">
        <f t="shared" si="671"/>
        <v>0</v>
      </c>
      <c r="AK3451" s="51">
        <f t="shared" si="672"/>
        <v>0</v>
      </c>
      <c r="AL3451" s="51">
        <f t="shared" si="673"/>
        <v>0</v>
      </c>
      <c r="AM3451" s="51">
        <f t="shared" si="674"/>
        <v>0</v>
      </c>
      <c r="AN3451" s="51">
        <f t="shared" si="675"/>
        <v>0</v>
      </c>
    </row>
    <row r="3452" spans="1:40" x14ac:dyDescent="0.25">
      <c r="A3452" s="17"/>
      <c r="B3452" s="17"/>
      <c r="C3452" s="35"/>
      <c r="D3452" s="17"/>
      <c r="E3452" s="17"/>
      <c r="F3452" s="17"/>
      <c r="G3452" s="62">
        <f t="shared" si="676"/>
        <v>0</v>
      </c>
      <c r="H3452" s="17"/>
      <c r="I3452" s="17"/>
      <c r="J3452" s="17"/>
      <c r="K3452" s="17"/>
      <c r="L3452" s="17"/>
      <c r="M3452" s="17"/>
      <c r="N3452" s="17"/>
      <c r="O3452" s="17"/>
      <c r="P3452" s="115"/>
      <c r="Q3452" s="62">
        <f>IF(C3452&gt;A_Stammdaten!$B$12,0,SUM(G3452,H3452,J3452,K3452,M3452,N3452)-SUM(I3452,L3452,O3452,P3452))</f>
        <v>0</v>
      </c>
      <c r="R3452" s="17"/>
      <c r="S3452" s="17"/>
      <c r="T3452" s="17"/>
      <c r="U3452" s="62">
        <f t="shared" si="668"/>
        <v>0</v>
      </c>
      <c r="V3452" s="63">
        <f>IF(ISBLANK($B3452),0,VLOOKUP($B3452,Listen!$A$2:$C$45,2,FALSE))</f>
        <v>0</v>
      </c>
      <c r="W3452" s="63">
        <f>IF(ISBLANK($B3452),0,VLOOKUP($B3452,Listen!$A$2:$C$45,3,FALSE))</f>
        <v>0</v>
      </c>
      <c r="X3452" s="49">
        <f t="shared" ref="X3452:X3515" si="680">$V3452</f>
        <v>0</v>
      </c>
      <c r="Y3452" s="49">
        <f t="shared" si="679"/>
        <v>0</v>
      </c>
      <c r="Z3452" s="49">
        <f t="shared" si="679"/>
        <v>0</v>
      </c>
      <c r="AA3452" s="49">
        <f t="shared" si="679"/>
        <v>0</v>
      </c>
      <c r="AB3452" s="49">
        <f t="shared" si="679"/>
        <v>0</v>
      </c>
      <c r="AC3452" s="49">
        <f t="shared" si="679"/>
        <v>0</v>
      </c>
      <c r="AD3452" s="49">
        <f t="shared" si="679"/>
        <v>0</v>
      </c>
      <c r="AE3452" s="51">
        <f t="shared" si="678"/>
        <v>0</v>
      </c>
      <c r="AF3452" s="51">
        <f>IF(C3452=A_Stammdaten!$B$12,D_SAV!$U3452-D_SAV!$AG3452,HLOOKUP(A_Stammdaten!$B$12-1,$AH$4:$AN$4004,ROW(C3452)-3,FALSE)-$AG3452)</f>
        <v>0</v>
      </c>
      <c r="AG3452" s="51">
        <f>HLOOKUP(A_Stammdaten!$B$12,$AH$4:$AN$4004,ROW(C3452)-3,FALSE)</f>
        <v>0</v>
      </c>
      <c r="AH3452" s="51">
        <f t="shared" si="669"/>
        <v>0</v>
      </c>
      <c r="AI3452" s="51">
        <f t="shared" si="670"/>
        <v>0</v>
      </c>
      <c r="AJ3452" s="51">
        <f t="shared" si="671"/>
        <v>0</v>
      </c>
      <c r="AK3452" s="51">
        <f t="shared" si="672"/>
        <v>0</v>
      </c>
      <c r="AL3452" s="51">
        <f t="shared" si="673"/>
        <v>0</v>
      </c>
      <c r="AM3452" s="51">
        <f t="shared" si="674"/>
        <v>0</v>
      </c>
      <c r="AN3452" s="51">
        <f t="shared" si="675"/>
        <v>0</v>
      </c>
    </row>
    <row r="3453" spans="1:40" x14ac:dyDescent="0.25">
      <c r="A3453" s="17"/>
      <c r="B3453" s="17"/>
      <c r="C3453" s="35"/>
      <c r="D3453" s="17"/>
      <c r="E3453" s="17"/>
      <c r="F3453" s="17"/>
      <c r="G3453" s="62">
        <f t="shared" si="676"/>
        <v>0</v>
      </c>
      <c r="H3453" s="17"/>
      <c r="I3453" s="17"/>
      <c r="J3453" s="17"/>
      <c r="K3453" s="17"/>
      <c r="L3453" s="17"/>
      <c r="M3453" s="17"/>
      <c r="N3453" s="17"/>
      <c r="O3453" s="17"/>
      <c r="P3453" s="115"/>
      <c r="Q3453" s="62">
        <f>IF(C3453&gt;A_Stammdaten!$B$12,0,SUM(G3453,H3453,J3453,K3453,M3453,N3453)-SUM(I3453,L3453,O3453,P3453))</f>
        <v>0</v>
      </c>
      <c r="R3453" s="17"/>
      <c r="S3453" s="17"/>
      <c r="T3453" s="17"/>
      <c r="U3453" s="62">
        <f t="shared" si="668"/>
        <v>0</v>
      </c>
      <c r="V3453" s="63">
        <f>IF(ISBLANK($B3453),0,VLOOKUP($B3453,Listen!$A$2:$C$45,2,FALSE))</f>
        <v>0</v>
      </c>
      <c r="W3453" s="63">
        <f>IF(ISBLANK($B3453),0,VLOOKUP($B3453,Listen!$A$2:$C$45,3,FALSE))</f>
        <v>0</v>
      </c>
      <c r="X3453" s="49">
        <f t="shared" si="680"/>
        <v>0</v>
      </c>
      <c r="Y3453" s="49">
        <f t="shared" si="679"/>
        <v>0</v>
      </c>
      <c r="Z3453" s="49">
        <f t="shared" si="679"/>
        <v>0</v>
      </c>
      <c r="AA3453" s="49">
        <f t="shared" si="679"/>
        <v>0</v>
      </c>
      <c r="AB3453" s="49">
        <f t="shared" si="679"/>
        <v>0</v>
      </c>
      <c r="AC3453" s="49">
        <f t="shared" si="679"/>
        <v>0</v>
      </c>
      <c r="AD3453" s="49">
        <f t="shared" si="679"/>
        <v>0</v>
      </c>
      <c r="AE3453" s="51">
        <f t="shared" si="678"/>
        <v>0</v>
      </c>
      <c r="AF3453" s="51">
        <f>IF(C3453=A_Stammdaten!$B$12,D_SAV!$U3453-D_SAV!$AG3453,HLOOKUP(A_Stammdaten!$B$12-1,$AH$4:$AN$4004,ROW(C3453)-3,FALSE)-$AG3453)</f>
        <v>0</v>
      </c>
      <c r="AG3453" s="51">
        <f>HLOOKUP(A_Stammdaten!$B$12,$AH$4:$AN$4004,ROW(C3453)-3,FALSE)</f>
        <v>0</v>
      </c>
      <c r="AH3453" s="51">
        <f t="shared" si="669"/>
        <v>0</v>
      </c>
      <c r="AI3453" s="51">
        <f t="shared" si="670"/>
        <v>0</v>
      </c>
      <c r="AJ3453" s="51">
        <f t="shared" si="671"/>
        <v>0</v>
      </c>
      <c r="AK3453" s="51">
        <f t="shared" si="672"/>
        <v>0</v>
      </c>
      <c r="AL3453" s="51">
        <f t="shared" si="673"/>
        <v>0</v>
      </c>
      <c r="AM3453" s="51">
        <f t="shared" si="674"/>
        <v>0</v>
      </c>
      <c r="AN3453" s="51">
        <f t="shared" si="675"/>
        <v>0</v>
      </c>
    </row>
    <row r="3454" spans="1:40" x14ac:dyDescent="0.25">
      <c r="A3454" s="17"/>
      <c r="B3454" s="17"/>
      <c r="C3454" s="35"/>
      <c r="D3454" s="17"/>
      <c r="E3454" s="17"/>
      <c r="F3454" s="17"/>
      <c r="G3454" s="62">
        <f t="shared" si="676"/>
        <v>0</v>
      </c>
      <c r="H3454" s="17"/>
      <c r="I3454" s="17"/>
      <c r="J3454" s="17"/>
      <c r="K3454" s="17"/>
      <c r="L3454" s="17"/>
      <c r="M3454" s="17"/>
      <c r="N3454" s="17"/>
      <c r="O3454" s="17"/>
      <c r="P3454" s="115"/>
      <c r="Q3454" s="62">
        <f>IF(C3454&gt;A_Stammdaten!$B$12,0,SUM(G3454,H3454,J3454,K3454,M3454,N3454)-SUM(I3454,L3454,O3454,P3454))</f>
        <v>0</v>
      </c>
      <c r="R3454" s="17"/>
      <c r="S3454" s="17"/>
      <c r="T3454" s="17"/>
      <c r="U3454" s="62">
        <f t="shared" si="668"/>
        <v>0</v>
      </c>
      <c r="V3454" s="63">
        <f>IF(ISBLANK($B3454),0,VLOOKUP($B3454,Listen!$A$2:$C$45,2,FALSE))</f>
        <v>0</v>
      </c>
      <c r="W3454" s="63">
        <f>IF(ISBLANK($B3454),0,VLOOKUP($B3454,Listen!$A$2:$C$45,3,FALSE))</f>
        <v>0</v>
      </c>
      <c r="X3454" s="49">
        <f t="shared" si="680"/>
        <v>0</v>
      </c>
      <c r="Y3454" s="49">
        <f t="shared" si="679"/>
        <v>0</v>
      </c>
      <c r="Z3454" s="49">
        <f t="shared" si="679"/>
        <v>0</v>
      </c>
      <c r="AA3454" s="49">
        <f t="shared" si="679"/>
        <v>0</v>
      </c>
      <c r="AB3454" s="49">
        <f t="shared" si="679"/>
        <v>0</v>
      </c>
      <c r="AC3454" s="49">
        <f t="shared" si="679"/>
        <v>0</v>
      </c>
      <c r="AD3454" s="49">
        <f t="shared" si="679"/>
        <v>0</v>
      </c>
      <c r="AE3454" s="51">
        <f t="shared" si="678"/>
        <v>0</v>
      </c>
      <c r="AF3454" s="51">
        <f>IF(C3454=A_Stammdaten!$B$12,D_SAV!$U3454-D_SAV!$AG3454,HLOOKUP(A_Stammdaten!$B$12-1,$AH$4:$AN$4004,ROW(C3454)-3,FALSE)-$AG3454)</f>
        <v>0</v>
      </c>
      <c r="AG3454" s="51">
        <f>HLOOKUP(A_Stammdaten!$B$12,$AH$4:$AN$4004,ROW(C3454)-3,FALSE)</f>
        <v>0</v>
      </c>
      <c r="AH3454" s="51">
        <f t="shared" si="669"/>
        <v>0</v>
      </c>
      <c r="AI3454" s="51">
        <f t="shared" si="670"/>
        <v>0</v>
      </c>
      <c r="AJ3454" s="51">
        <f t="shared" si="671"/>
        <v>0</v>
      </c>
      <c r="AK3454" s="51">
        <f t="shared" si="672"/>
        <v>0</v>
      </c>
      <c r="AL3454" s="51">
        <f t="shared" si="673"/>
        <v>0</v>
      </c>
      <c r="AM3454" s="51">
        <f t="shared" si="674"/>
        <v>0</v>
      </c>
      <c r="AN3454" s="51">
        <f t="shared" si="675"/>
        <v>0</v>
      </c>
    </row>
    <row r="3455" spans="1:40" x14ac:dyDescent="0.25">
      <c r="A3455" s="17"/>
      <c r="B3455" s="17"/>
      <c r="C3455" s="35"/>
      <c r="D3455" s="17"/>
      <c r="E3455" s="17"/>
      <c r="F3455" s="17"/>
      <c r="G3455" s="62">
        <f t="shared" si="676"/>
        <v>0</v>
      </c>
      <c r="H3455" s="17"/>
      <c r="I3455" s="17"/>
      <c r="J3455" s="17"/>
      <c r="K3455" s="17"/>
      <c r="L3455" s="17"/>
      <c r="M3455" s="17"/>
      <c r="N3455" s="17"/>
      <c r="O3455" s="17"/>
      <c r="P3455" s="115"/>
      <c r="Q3455" s="62">
        <f>IF(C3455&gt;A_Stammdaten!$B$12,0,SUM(G3455,H3455,J3455,K3455,M3455,N3455)-SUM(I3455,L3455,O3455,P3455))</f>
        <v>0</v>
      </c>
      <c r="R3455" s="17"/>
      <c r="S3455" s="17"/>
      <c r="T3455" s="17"/>
      <c r="U3455" s="62">
        <f t="shared" si="668"/>
        <v>0</v>
      </c>
      <c r="V3455" s="63">
        <f>IF(ISBLANK($B3455),0,VLOOKUP($B3455,Listen!$A$2:$C$45,2,FALSE))</f>
        <v>0</v>
      </c>
      <c r="W3455" s="63">
        <f>IF(ISBLANK($B3455),0,VLOOKUP($B3455,Listen!$A$2:$C$45,3,FALSE))</f>
        <v>0</v>
      </c>
      <c r="X3455" s="49">
        <f t="shared" si="680"/>
        <v>0</v>
      </c>
      <c r="Y3455" s="49">
        <f t="shared" si="679"/>
        <v>0</v>
      </c>
      <c r="Z3455" s="49">
        <f t="shared" si="679"/>
        <v>0</v>
      </c>
      <c r="AA3455" s="49">
        <f t="shared" si="679"/>
        <v>0</v>
      </c>
      <c r="AB3455" s="49">
        <f t="shared" si="679"/>
        <v>0</v>
      </c>
      <c r="AC3455" s="49">
        <f t="shared" si="679"/>
        <v>0</v>
      </c>
      <c r="AD3455" s="49">
        <f t="shared" si="679"/>
        <v>0</v>
      </c>
      <c r="AE3455" s="51">
        <f t="shared" si="678"/>
        <v>0</v>
      </c>
      <c r="AF3455" s="51">
        <f>IF(C3455=A_Stammdaten!$B$12,D_SAV!$U3455-D_SAV!$AG3455,HLOOKUP(A_Stammdaten!$B$12-1,$AH$4:$AN$4004,ROW(C3455)-3,FALSE)-$AG3455)</f>
        <v>0</v>
      </c>
      <c r="AG3455" s="51">
        <f>HLOOKUP(A_Stammdaten!$B$12,$AH$4:$AN$4004,ROW(C3455)-3,FALSE)</f>
        <v>0</v>
      </c>
      <c r="AH3455" s="51">
        <f t="shared" si="669"/>
        <v>0</v>
      </c>
      <c r="AI3455" s="51">
        <f t="shared" si="670"/>
        <v>0</v>
      </c>
      <c r="AJ3455" s="51">
        <f t="shared" si="671"/>
        <v>0</v>
      </c>
      <c r="AK3455" s="51">
        <f t="shared" si="672"/>
        <v>0</v>
      </c>
      <c r="AL3455" s="51">
        <f t="shared" si="673"/>
        <v>0</v>
      </c>
      <c r="AM3455" s="51">
        <f t="shared" si="674"/>
        <v>0</v>
      </c>
      <c r="AN3455" s="51">
        <f t="shared" si="675"/>
        <v>0</v>
      </c>
    </row>
    <row r="3456" spans="1:40" x14ac:dyDescent="0.25">
      <c r="A3456" s="17"/>
      <c r="B3456" s="17"/>
      <c r="C3456" s="35"/>
      <c r="D3456" s="17"/>
      <c r="E3456" s="17"/>
      <c r="F3456" s="17"/>
      <c r="G3456" s="62">
        <f t="shared" si="676"/>
        <v>0</v>
      </c>
      <c r="H3456" s="17"/>
      <c r="I3456" s="17"/>
      <c r="J3456" s="17"/>
      <c r="K3456" s="17"/>
      <c r="L3456" s="17"/>
      <c r="M3456" s="17"/>
      <c r="N3456" s="17"/>
      <c r="O3456" s="17"/>
      <c r="P3456" s="115"/>
      <c r="Q3456" s="62">
        <f>IF(C3456&gt;A_Stammdaten!$B$12,0,SUM(G3456,H3456,J3456,K3456,M3456,N3456)-SUM(I3456,L3456,O3456,P3456))</f>
        <v>0</v>
      </c>
      <c r="R3456" s="17"/>
      <c r="S3456" s="17"/>
      <c r="T3456" s="17"/>
      <c r="U3456" s="62">
        <f t="shared" si="668"/>
        <v>0</v>
      </c>
      <c r="V3456" s="63">
        <f>IF(ISBLANK($B3456),0,VLOOKUP($B3456,Listen!$A$2:$C$45,2,FALSE))</f>
        <v>0</v>
      </c>
      <c r="W3456" s="63">
        <f>IF(ISBLANK($B3456),0,VLOOKUP($B3456,Listen!$A$2:$C$45,3,FALSE))</f>
        <v>0</v>
      </c>
      <c r="X3456" s="49">
        <f t="shared" si="680"/>
        <v>0</v>
      </c>
      <c r="Y3456" s="49">
        <f t="shared" si="679"/>
        <v>0</v>
      </c>
      <c r="Z3456" s="49">
        <f t="shared" si="679"/>
        <v>0</v>
      </c>
      <c r="AA3456" s="49">
        <f t="shared" si="679"/>
        <v>0</v>
      </c>
      <c r="AB3456" s="49">
        <f t="shared" si="679"/>
        <v>0</v>
      </c>
      <c r="AC3456" s="49">
        <f t="shared" si="679"/>
        <v>0</v>
      </c>
      <c r="AD3456" s="49">
        <f t="shared" si="679"/>
        <v>0</v>
      </c>
      <c r="AE3456" s="51">
        <f t="shared" si="678"/>
        <v>0</v>
      </c>
      <c r="AF3456" s="51">
        <f>IF(C3456=A_Stammdaten!$B$12,D_SAV!$U3456-D_SAV!$AG3456,HLOOKUP(A_Stammdaten!$B$12-1,$AH$4:$AN$4004,ROW(C3456)-3,FALSE)-$AG3456)</f>
        <v>0</v>
      </c>
      <c r="AG3456" s="51">
        <f>HLOOKUP(A_Stammdaten!$B$12,$AH$4:$AN$4004,ROW(C3456)-3,FALSE)</f>
        <v>0</v>
      </c>
      <c r="AH3456" s="51">
        <f t="shared" si="669"/>
        <v>0</v>
      </c>
      <c r="AI3456" s="51">
        <f t="shared" si="670"/>
        <v>0</v>
      </c>
      <c r="AJ3456" s="51">
        <f t="shared" si="671"/>
        <v>0</v>
      </c>
      <c r="AK3456" s="51">
        <f t="shared" si="672"/>
        <v>0</v>
      </c>
      <c r="AL3456" s="51">
        <f t="shared" si="673"/>
        <v>0</v>
      </c>
      <c r="AM3456" s="51">
        <f t="shared" si="674"/>
        <v>0</v>
      </c>
      <c r="AN3456" s="51">
        <f t="shared" si="675"/>
        <v>0</v>
      </c>
    </row>
    <row r="3457" spans="1:40" x14ac:dyDescent="0.25">
      <c r="A3457" s="17"/>
      <c r="B3457" s="17"/>
      <c r="C3457" s="35"/>
      <c r="D3457" s="17"/>
      <c r="E3457" s="17"/>
      <c r="F3457" s="17"/>
      <c r="G3457" s="62">
        <f t="shared" si="676"/>
        <v>0</v>
      </c>
      <c r="H3457" s="17"/>
      <c r="I3457" s="17"/>
      <c r="J3457" s="17"/>
      <c r="K3457" s="17"/>
      <c r="L3457" s="17"/>
      <c r="M3457" s="17"/>
      <c r="N3457" s="17"/>
      <c r="O3457" s="17"/>
      <c r="P3457" s="115"/>
      <c r="Q3457" s="62">
        <f>IF(C3457&gt;A_Stammdaten!$B$12,0,SUM(G3457,H3457,J3457,K3457,M3457,N3457)-SUM(I3457,L3457,O3457,P3457))</f>
        <v>0</v>
      </c>
      <c r="R3457" s="17"/>
      <c r="S3457" s="17"/>
      <c r="T3457" s="17"/>
      <c r="U3457" s="62">
        <f t="shared" si="668"/>
        <v>0</v>
      </c>
      <c r="V3457" s="63">
        <f>IF(ISBLANK($B3457),0,VLOOKUP($B3457,Listen!$A$2:$C$45,2,FALSE))</f>
        <v>0</v>
      </c>
      <c r="W3457" s="63">
        <f>IF(ISBLANK($B3457),0,VLOOKUP($B3457,Listen!$A$2:$C$45,3,FALSE))</f>
        <v>0</v>
      </c>
      <c r="X3457" s="49">
        <f t="shared" si="680"/>
        <v>0</v>
      </c>
      <c r="Y3457" s="49">
        <f t="shared" si="679"/>
        <v>0</v>
      </c>
      <c r="Z3457" s="49">
        <f t="shared" si="679"/>
        <v>0</v>
      </c>
      <c r="AA3457" s="49">
        <f t="shared" si="679"/>
        <v>0</v>
      </c>
      <c r="AB3457" s="49">
        <f t="shared" si="679"/>
        <v>0</v>
      </c>
      <c r="AC3457" s="49">
        <f t="shared" si="679"/>
        <v>0</v>
      </c>
      <c r="AD3457" s="49">
        <f t="shared" si="679"/>
        <v>0</v>
      </c>
      <c r="AE3457" s="51">
        <f t="shared" si="678"/>
        <v>0</v>
      </c>
      <c r="AF3457" s="51">
        <f>IF(C3457=A_Stammdaten!$B$12,D_SAV!$U3457-D_SAV!$AG3457,HLOOKUP(A_Stammdaten!$B$12-1,$AH$4:$AN$4004,ROW(C3457)-3,FALSE)-$AG3457)</f>
        <v>0</v>
      </c>
      <c r="AG3457" s="51">
        <f>HLOOKUP(A_Stammdaten!$B$12,$AH$4:$AN$4004,ROW(C3457)-3,FALSE)</f>
        <v>0</v>
      </c>
      <c r="AH3457" s="51">
        <f t="shared" si="669"/>
        <v>0</v>
      </c>
      <c r="AI3457" s="51">
        <f t="shared" si="670"/>
        <v>0</v>
      </c>
      <c r="AJ3457" s="51">
        <f t="shared" si="671"/>
        <v>0</v>
      </c>
      <c r="AK3457" s="51">
        <f t="shared" si="672"/>
        <v>0</v>
      </c>
      <c r="AL3457" s="51">
        <f t="shared" si="673"/>
        <v>0</v>
      </c>
      <c r="AM3457" s="51">
        <f t="shared" si="674"/>
        <v>0</v>
      </c>
      <c r="AN3457" s="51">
        <f t="shared" si="675"/>
        <v>0</v>
      </c>
    </row>
    <row r="3458" spans="1:40" x14ac:dyDescent="0.25">
      <c r="A3458" s="17"/>
      <c r="B3458" s="17"/>
      <c r="C3458" s="35"/>
      <c r="D3458" s="17"/>
      <c r="E3458" s="17"/>
      <c r="F3458" s="17"/>
      <c r="G3458" s="62">
        <f t="shared" si="676"/>
        <v>0</v>
      </c>
      <c r="H3458" s="17"/>
      <c r="I3458" s="17"/>
      <c r="J3458" s="17"/>
      <c r="K3458" s="17"/>
      <c r="L3458" s="17"/>
      <c r="M3458" s="17"/>
      <c r="N3458" s="17"/>
      <c r="O3458" s="17"/>
      <c r="P3458" s="115"/>
      <c r="Q3458" s="62">
        <f>IF(C3458&gt;A_Stammdaten!$B$12,0,SUM(G3458,H3458,J3458,K3458,M3458,N3458)-SUM(I3458,L3458,O3458,P3458))</f>
        <v>0</v>
      </c>
      <c r="R3458" s="17"/>
      <c r="S3458" s="17"/>
      <c r="T3458" s="17"/>
      <c r="U3458" s="62">
        <f t="shared" si="668"/>
        <v>0</v>
      </c>
      <c r="V3458" s="63">
        <f>IF(ISBLANK($B3458),0,VLOOKUP($B3458,Listen!$A$2:$C$45,2,FALSE))</f>
        <v>0</v>
      </c>
      <c r="W3458" s="63">
        <f>IF(ISBLANK($B3458),0,VLOOKUP($B3458,Listen!$A$2:$C$45,3,FALSE))</f>
        <v>0</v>
      </c>
      <c r="X3458" s="49">
        <f t="shared" si="680"/>
        <v>0</v>
      </c>
      <c r="Y3458" s="49">
        <f t="shared" si="679"/>
        <v>0</v>
      </c>
      <c r="Z3458" s="49">
        <f t="shared" si="679"/>
        <v>0</v>
      </c>
      <c r="AA3458" s="49">
        <f t="shared" si="679"/>
        <v>0</v>
      </c>
      <c r="AB3458" s="49">
        <f t="shared" si="679"/>
        <v>0</v>
      </c>
      <c r="AC3458" s="49">
        <f t="shared" si="679"/>
        <v>0</v>
      </c>
      <c r="AD3458" s="49">
        <f t="shared" si="679"/>
        <v>0</v>
      </c>
      <c r="AE3458" s="51">
        <f t="shared" si="678"/>
        <v>0</v>
      </c>
      <c r="AF3458" s="51">
        <f>IF(C3458=A_Stammdaten!$B$12,D_SAV!$U3458-D_SAV!$AG3458,HLOOKUP(A_Stammdaten!$B$12-1,$AH$4:$AN$4004,ROW(C3458)-3,FALSE)-$AG3458)</f>
        <v>0</v>
      </c>
      <c r="AG3458" s="51">
        <f>HLOOKUP(A_Stammdaten!$B$12,$AH$4:$AN$4004,ROW(C3458)-3,FALSE)</f>
        <v>0</v>
      </c>
      <c r="AH3458" s="51">
        <f t="shared" si="669"/>
        <v>0</v>
      </c>
      <c r="AI3458" s="51">
        <f t="shared" si="670"/>
        <v>0</v>
      </c>
      <c r="AJ3458" s="51">
        <f t="shared" si="671"/>
        <v>0</v>
      </c>
      <c r="AK3458" s="51">
        <f t="shared" si="672"/>
        <v>0</v>
      </c>
      <c r="AL3458" s="51">
        <f t="shared" si="673"/>
        <v>0</v>
      </c>
      <c r="AM3458" s="51">
        <f t="shared" si="674"/>
        <v>0</v>
      </c>
      <c r="AN3458" s="51">
        <f t="shared" si="675"/>
        <v>0</v>
      </c>
    </row>
    <row r="3459" spans="1:40" x14ac:dyDescent="0.25">
      <c r="A3459" s="17"/>
      <c r="B3459" s="17"/>
      <c r="C3459" s="35"/>
      <c r="D3459" s="17"/>
      <c r="E3459" s="17"/>
      <c r="F3459" s="17"/>
      <c r="G3459" s="62">
        <f t="shared" si="676"/>
        <v>0</v>
      </c>
      <c r="H3459" s="17"/>
      <c r="I3459" s="17"/>
      <c r="J3459" s="17"/>
      <c r="K3459" s="17"/>
      <c r="L3459" s="17"/>
      <c r="M3459" s="17"/>
      <c r="N3459" s="17"/>
      <c r="O3459" s="17"/>
      <c r="P3459" s="115"/>
      <c r="Q3459" s="62">
        <f>IF(C3459&gt;A_Stammdaten!$B$12,0,SUM(G3459,H3459,J3459,K3459,M3459,N3459)-SUM(I3459,L3459,O3459,P3459))</f>
        <v>0</v>
      </c>
      <c r="R3459" s="17"/>
      <c r="S3459" s="17"/>
      <c r="T3459" s="17"/>
      <c r="U3459" s="62">
        <f t="shared" si="668"/>
        <v>0</v>
      </c>
      <c r="V3459" s="63">
        <f>IF(ISBLANK($B3459),0,VLOOKUP($B3459,Listen!$A$2:$C$45,2,FALSE))</f>
        <v>0</v>
      </c>
      <c r="W3459" s="63">
        <f>IF(ISBLANK($B3459),0,VLOOKUP($B3459,Listen!$A$2:$C$45,3,FALSE))</f>
        <v>0</v>
      </c>
      <c r="X3459" s="49">
        <f t="shared" si="680"/>
        <v>0</v>
      </c>
      <c r="Y3459" s="49">
        <f t="shared" si="679"/>
        <v>0</v>
      </c>
      <c r="Z3459" s="49">
        <f t="shared" si="679"/>
        <v>0</v>
      </c>
      <c r="AA3459" s="49">
        <f t="shared" si="679"/>
        <v>0</v>
      </c>
      <c r="AB3459" s="49">
        <f t="shared" si="679"/>
        <v>0</v>
      </c>
      <c r="AC3459" s="49">
        <f t="shared" si="679"/>
        <v>0</v>
      </c>
      <c r="AD3459" s="49">
        <f t="shared" si="679"/>
        <v>0</v>
      </c>
      <c r="AE3459" s="51">
        <f t="shared" si="678"/>
        <v>0</v>
      </c>
      <c r="AF3459" s="51">
        <f>IF(C3459=A_Stammdaten!$B$12,D_SAV!$U3459-D_SAV!$AG3459,HLOOKUP(A_Stammdaten!$B$12-1,$AH$4:$AN$4004,ROW(C3459)-3,FALSE)-$AG3459)</f>
        <v>0</v>
      </c>
      <c r="AG3459" s="51">
        <f>HLOOKUP(A_Stammdaten!$B$12,$AH$4:$AN$4004,ROW(C3459)-3,FALSE)</f>
        <v>0</v>
      </c>
      <c r="AH3459" s="51">
        <f t="shared" si="669"/>
        <v>0</v>
      </c>
      <c r="AI3459" s="51">
        <f t="shared" si="670"/>
        <v>0</v>
      </c>
      <c r="AJ3459" s="51">
        <f t="shared" si="671"/>
        <v>0</v>
      </c>
      <c r="AK3459" s="51">
        <f t="shared" si="672"/>
        <v>0</v>
      </c>
      <c r="AL3459" s="51">
        <f t="shared" si="673"/>
        <v>0</v>
      </c>
      <c r="AM3459" s="51">
        <f t="shared" si="674"/>
        <v>0</v>
      </c>
      <c r="AN3459" s="51">
        <f t="shared" si="675"/>
        <v>0</v>
      </c>
    </row>
    <row r="3460" spans="1:40" x14ac:dyDescent="0.25">
      <c r="A3460" s="17"/>
      <c r="B3460" s="17"/>
      <c r="C3460" s="35"/>
      <c r="D3460" s="17"/>
      <c r="E3460" s="17"/>
      <c r="F3460" s="17"/>
      <c r="G3460" s="62">
        <f t="shared" si="676"/>
        <v>0</v>
      </c>
      <c r="H3460" s="17"/>
      <c r="I3460" s="17"/>
      <c r="J3460" s="17"/>
      <c r="K3460" s="17"/>
      <c r="L3460" s="17"/>
      <c r="M3460" s="17"/>
      <c r="N3460" s="17"/>
      <c r="O3460" s="17"/>
      <c r="P3460" s="115"/>
      <c r="Q3460" s="62">
        <f>IF(C3460&gt;A_Stammdaten!$B$12,0,SUM(G3460,H3460,J3460,K3460,M3460,N3460)-SUM(I3460,L3460,O3460,P3460))</f>
        <v>0</v>
      </c>
      <c r="R3460" s="17"/>
      <c r="S3460" s="17"/>
      <c r="T3460" s="17"/>
      <c r="U3460" s="62">
        <f t="shared" si="668"/>
        <v>0</v>
      </c>
      <c r="V3460" s="63">
        <f>IF(ISBLANK($B3460),0,VLOOKUP($B3460,Listen!$A$2:$C$45,2,FALSE))</f>
        <v>0</v>
      </c>
      <c r="W3460" s="63">
        <f>IF(ISBLANK($B3460),0,VLOOKUP($B3460,Listen!$A$2:$C$45,3,FALSE))</f>
        <v>0</v>
      </c>
      <c r="X3460" s="49">
        <f t="shared" si="680"/>
        <v>0</v>
      </c>
      <c r="Y3460" s="49">
        <f t="shared" si="679"/>
        <v>0</v>
      </c>
      <c r="Z3460" s="49">
        <f t="shared" si="679"/>
        <v>0</v>
      </c>
      <c r="AA3460" s="49">
        <f t="shared" si="679"/>
        <v>0</v>
      </c>
      <c r="AB3460" s="49">
        <f t="shared" si="679"/>
        <v>0</v>
      </c>
      <c r="AC3460" s="49">
        <f t="shared" si="679"/>
        <v>0</v>
      </c>
      <c r="AD3460" s="49">
        <f t="shared" si="679"/>
        <v>0</v>
      </c>
      <c r="AE3460" s="51">
        <f t="shared" si="678"/>
        <v>0</v>
      </c>
      <c r="AF3460" s="51">
        <f>IF(C3460=A_Stammdaten!$B$12,D_SAV!$U3460-D_SAV!$AG3460,HLOOKUP(A_Stammdaten!$B$12-1,$AH$4:$AN$4004,ROW(C3460)-3,FALSE)-$AG3460)</f>
        <v>0</v>
      </c>
      <c r="AG3460" s="51">
        <f>HLOOKUP(A_Stammdaten!$B$12,$AH$4:$AN$4004,ROW(C3460)-3,FALSE)</f>
        <v>0</v>
      </c>
      <c r="AH3460" s="51">
        <f t="shared" si="669"/>
        <v>0</v>
      </c>
      <c r="AI3460" s="51">
        <f t="shared" si="670"/>
        <v>0</v>
      </c>
      <c r="AJ3460" s="51">
        <f t="shared" si="671"/>
        <v>0</v>
      </c>
      <c r="AK3460" s="51">
        <f t="shared" si="672"/>
        <v>0</v>
      </c>
      <c r="AL3460" s="51">
        <f t="shared" si="673"/>
        <v>0</v>
      </c>
      <c r="AM3460" s="51">
        <f t="shared" si="674"/>
        <v>0</v>
      </c>
      <c r="AN3460" s="51">
        <f t="shared" si="675"/>
        <v>0</v>
      </c>
    </row>
    <row r="3461" spans="1:40" x14ac:dyDescent="0.25">
      <c r="A3461" s="17"/>
      <c r="B3461" s="17"/>
      <c r="C3461" s="35"/>
      <c r="D3461" s="17"/>
      <c r="E3461" s="17"/>
      <c r="F3461" s="17"/>
      <c r="G3461" s="62">
        <f t="shared" si="676"/>
        <v>0</v>
      </c>
      <c r="H3461" s="17"/>
      <c r="I3461" s="17"/>
      <c r="J3461" s="17"/>
      <c r="K3461" s="17"/>
      <c r="L3461" s="17"/>
      <c r="M3461" s="17"/>
      <c r="N3461" s="17"/>
      <c r="O3461" s="17"/>
      <c r="P3461" s="115"/>
      <c r="Q3461" s="62">
        <f>IF(C3461&gt;A_Stammdaten!$B$12,0,SUM(G3461,H3461,J3461,K3461,M3461,N3461)-SUM(I3461,L3461,O3461,P3461))</f>
        <v>0</v>
      </c>
      <c r="R3461" s="17"/>
      <c r="S3461" s="17"/>
      <c r="T3461" s="17"/>
      <c r="U3461" s="62">
        <f t="shared" ref="U3461:U3524" si="681">Q3461-SUM(R3461:T3461)</f>
        <v>0</v>
      </c>
      <c r="V3461" s="63">
        <f>IF(ISBLANK($B3461),0,VLOOKUP($B3461,Listen!$A$2:$C$45,2,FALSE))</f>
        <v>0</v>
      </c>
      <c r="W3461" s="63">
        <f>IF(ISBLANK($B3461),0,VLOOKUP($B3461,Listen!$A$2:$C$45,3,FALSE))</f>
        <v>0</v>
      </c>
      <c r="X3461" s="49">
        <f t="shared" si="680"/>
        <v>0</v>
      </c>
      <c r="Y3461" s="49">
        <f t="shared" si="679"/>
        <v>0</v>
      </c>
      <c r="Z3461" s="49">
        <f t="shared" si="679"/>
        <v>0</v>
      </c>
      <c r="AA3461" s="49">
        <f t="shared" si="679"/>
        <v>0</v>
      </c>
      <c r="AB3461" s="49">
        <f t="shared" si="679"/>
        <v>0</v>
      </c>
      <c r="AC3461" s="49">
        <f t="shared" si="679"/>
        <v>0</v>
      </c>
      <c r="AD3461" s="49">
        <f t="shared" si="679"/>
        <v>0</v>
      </c>
      <c r="AE3461" s="51">
        <f t="shared" si="678"/>
        <v>0</v>
      </c>
      <c r="AF3461" s="51">
        <f>IF(C3461=A_Stammdaten!$B$12,D_SAV!$U3461-D_SAV!$AG3461,HLOOKUP(A_Stammdaten!$B$12-1,$AH$4:$AN$4004,ROW(C3461)-3,FALSE)-$AG3461)</f>
        <v>0</v>
      </c>
      <c r="AG3461" s="51">
        <f>HLOOKUP(A_Stammdaten!$B$12,$AH$4:$AN$4004,ROW(C3461)-3,FALSE)</f>
        <v>0</v>
      </c>
      <c r="AH3461" s="51">
        <f t="shared" ref="AH3461:AH3524" si="682">IF(OR($C3461=0,$U3461=0),0,IF($C3461&lt;=AH$4,$U3461-$U3461/X3461*(AH$4-$C3461+1),0))</f>
        <v>0</v>
      </c>
      <c r="AI3461" s="51">
        <f t="shared" ref="AI3461:AI3524" si="683">IF(OR($C3461=0,$U3461=0,Y3461-(AI$4-$C3461)=0),0,IF($C3461&lt;AI$4,AH3461-AH3461/(Y3461-(AI$4-$C3461)),IF($C3461=AI$4,$U3461-$U3461/Y3461,0)))</f>
        <v>0</v>
      </c>
      <c r="AJ3461" s="51">
        <f t="shared" ref="AJ3461:AJ3524" si="684">IF(OR($C3461=0,$U3461=0,Z3461-(AJ$4-$C3461)=0),0,IF($C3461&lt;AJ$4,AI3461-AI3461/(Z3461-(AJ$4-$C3461)),IF($C3461=AJ$4,$U3461-$U3461/Z3461,0)))</f>
        <v>0</v>
      </c>
      <c r="AK3461" s="51">
        <f t="shared" ref="AK3461:AK3524" si="685">IF(OR($C3461=0,$U3461=0,AA3461-(AK$4-$C3461)=0),0,IF($C3461&lt;AK$4,AJ3461-AJ3461/(AA3461-(AK$4-$C3461)),IF($C3461=AK$4,$U3461-$U3461/AA3461,0)))</f>
        <v>0</v>
      </c>
      <c r="AL3461" s="51">
        <f t="shared" ref="AL3461:AL3524" si="686">IF(OR($C3461=0,$U3461=0,AB3461-(AL$4-$C3461)=0),0,IF($C3461&lt;AL$4,AK3461-AK3461/(AB3461-(AL$4-$C3461)),IF($C3461=AL$4,$U3461-$U3461/AB3461,0)))</f>
        <v>0</v>
      </c>
      <c r="AM3461" s="51">
        <f t="shared" ref="AM3461:AM3524" si="687">IF(OR($C3461=0,$U3461=0,AC3461-(AM$4-$C3461)=0),0,IF($C3461&lt;AM$4,AL3461-AL3461/(AC3461-(AM$4-$C3461)),IF($C3461=AM$4,$U3461-$U3461/AC3461,0)))</f>
        <v>0</v>
      </c>
      <c r="AN3461" s="51">
        <f t="shared" ref="AN3461:AN3524" si="688">IF(OR($C3461=0,$U3461=0,AD3461-(AN$4-$C3461)=0),0,IF($C3461&lt;AN$4,AM3461-AM3461/(AD3461-(AN$4-$C3461)),IF($C3461=AN$4,$U3461-$U3461/AD3461,0)))</f>
        <v>0</v>
      </c>
    </row>
    <row r="3462" spans="1:40" x14ac:dyDescent="0.25">
      <c r="A3462" s="17"/>
      <c r="B3462" s="17"/>
      <c r="C3462" s="35"/>
      <c r="D3462" s="17"/>
      <c r="E3462" s="17"/>
      <c r="F3462" s="17"/>
      <c r="G3462" s="62">
        <f t="shared" ref="G3462:G3525" si="689">D3462*E3462/100</f>
        <v>0</v>
      </c>
      <c r="H3462" s="17"/>
      <c r="I3462" s="17"/>
      <c r="J3462" s="17"/>
      <c r="K3462" s="17"/>
      <c r="L3462" s="17"/>
      <c r="M3462" s="17"/>
      <c r="N3462" s="17"/>
      <c r="O3462" s="17"/>
      <c r="P3462" s="115"/>
      <c r="Q3462" s="62">
        <f>IF(C3462&gt;A_Stammdaten!$B$12,0,SUM(G3462,H3462,J3462,K3462,M3462,N3462)-SUM(I3462,L3462,O3462,P3462))</f>
        <v>0</v>
      </c>
      <c r="R3462" s="17"/>
      <c r="S3462" s="17"/>
      <c r="T3462" s="17"/>
      <c r="U3462" s="62">
        <f t="shared" si="681"/>
        <v>0</v>
      </c>
      <c r="V3462" s="63">
        <f>IF(ISBLANK($B3462),0,VLOOKUP($B3462,Listen!$A$2:$C$45,2,FALSE))</f>
        <v>0</v>
      </c>
      <c r="W3462" s="63">
        <f>IF(ISBLANK($B3462),0,VLOOKUP($B3462,Listen!$A$2:$C$45,3,FALSE))</f>
        <v>0</v>
      </c>
      <c r="X3462" s="49">
        <f t="shared" si="680"/>
        <v>0</v>
      </c>
      <c r="Y3462" s="49">
        <f t="shared" si="679"/>
        <v>0</v>
      </c>
      <c r="Z3462" s="49">
        <f t="shared" si="679"/>
        <v>0</v>
      </c>
      <c r="AA3462" s="49">
        <f t="shared" si="679"/>
        <v>0</v>
      </c>
      <c r="AB3462" s="49">
        <f t="shared" si="679"/>
        <v>0</v>
      </c>
      <c r="AC3462" s="49">
        <f t="shared" si="679"/>
        <v>0</v>
      </c>
      <c r="AD3462" s="49">
        <f t="shared" si="679"/>
        <v>0</v>
      </c>
      <c r="AE3462" s="51">
        <f t="shared" si="678"/>
        <v>0</v>
      </c>
      <c r="AF3462" s="51">
        <f>IF(C3462=A_Stammdaten!$B$12,D_SAV!$U3462-D_SAV!$AG3462,HLOOKUP(A_Stammdaten!$B$12-1,$AH$4:$AN$4004,ROW(C3462)-3,FALSE)-$AG3462)</f>
        <v>0</v>
      </c>
      <c r="AG3462" s="51">
        <f>HLOOKUP(A_Stammdaten!$B$12,$AH$4:$AN$4004,ROW(C3462)-3,FALSE)</f>
        <v>0</v>
      </c>
      <c r="AH3462" s="51">
        <f t="shared" si="682"/>
        <v>0</v>
      </c>
      <c r="AI3462" s="51">
        <f t="shared" si="683"/>
        <v>0</v>
      </c>
      <c r="AJ3462" s="51">
        <f t="shared" si="684"/>
        <v>0</v>
      </c>
      <c r="AK3462" s="51">
        <f t="shared" si="685"/>
        <v>0</v>
      </c>
      <c r="AL3462" s="51">
        <f t="shared" si="686"/>
        <v>0</v>
      </c>
      <c r="AM3462" s="51">
        <f t="shared" si="687"/>
        <v>0</v>
      </c>
      <c r="AN3462" s="51">
        <f t="shared" si="688"/>
        <v>0</v>
      </c>
    </row>
    <row r="3463" spans="1:40" x14ac:dyDescent="0.25">
      <c r="A3463" s="17"/>
      <c r="B3463" s="17"/>
      <c r="C3463" s="35"/>
      <c r="D3463" s="17"/>
      <c r="E3463" s="17"/>
      <c r="F3463" s="17"/>
      <c r="G3463" s="62">
        <f t="shared" si="689"/>
        <v>0</v>
      </c>
      <c r="H3463" s="17"/>
      <c r="I3463" s="17"/>
      <c r="J3463" s="17"/>
      <c r="K3463" s="17"/>
      <c r="L3463" s="17"/>
      <c r="M3463" s="17"/>
      <c r="N3463" s="17"/>
      <c r="O3463" s="17"/>
      <c r="P3463" s="115"/>
      <c r="Q3463" s="62">
        <f>IF(C3463&gt;A_Stammdaten!$B$12,0,SUM(G3463,H3463,J3463,K3463,M3463,N3463)-SUM(I3463,L3463,O3463,P3463))</f>
        <v>0</v>
      </c>
      <c r="R3463" s="17"/>
      <c r="S3463" s="17"/>
      <c r="T3463" s="17"/>
      <c r="U3463" s="62">
        <f t="shared" si="681"/>
        <v>0</v>
      </c>
      <c r="V3463" s="63">
        <f>IF(ISBLANK($B3463),0,VLOOKUP($B3463,Listen!$A$2:$C$45,2,FALSE))</f>
        <v>0</v>
      </c>
      <c r="W3463" s="63">
        <f>IF(ISBLANK($B3463),0,VLOOKUP($B3463,Listen!$A$2:$C$45,3,FALSE))</f>
        <v>0</v>
      </c>
      <c r="X3463" s="49">
        <f t="shared" si="680"/>
        <v>0</v>
      </c>
      <c r="Y3463" s="49">
        <f t="shared" si="679"/>
        <v>0</v>
      </c>
      <c r="Z3463" s="49">
        <f t="shared" si="679"/>
        <v>0</v>
      </c>
      <c r="AA3463" s="49">
        <f t="shared" si="679"/>
        <v>0</v>
      </c>
      <c r="AB3463" s="49">
        <f t="shared" si="679"/>
        <v>0</v>
      </c>
      <c r="AC3463" s="49">
        <f t="shared" si="679"/>
        <v>0</v>
      </c>
      <c r="AD3463" s="49">
        <f t="shared" si="679"/>
        <v>0</v>
      </c>
      <c r="AE3463" s="51">
        <f t="shared" si="678"/>
        <v>0</v>
      </c>
      <c r="AF3463" s="51">
        <f>IF(C3463=A_Stammdaten!$B$12,D_SAV!$U3463-D_SAV!$AG3463,HLOOKUP(A_Stammdaten!$B$12-1,$AH$4:$AN$4004,ROW(C3463)-3,FALSE)-$AG3463)</f>
        <v>0</v>
      </c>
      <c r="AG3463" s="51">
        <f>HLOOKUP(A_Stammdaten!$B$12,$AH$4:$AN$4004,ROW(C3463)-3,FALSE)</f>
        <v>0</v>
      </c>
      <c r="AH3463" s="51">
        <f t="shared" si="682"/>
        <v>0</v>
      </c>
      <c r="AI3463" s="51">
        <f t="shared" si="683"/>
        <v>0</v>
      </c>
      <c r="AJ3463" s="51">
        <f t="shared" si="684"/>
        <v>0</v>
      </c>
      <c r="AK3463" s="51">
        <f t="shared" si="685"/>
        <v>0</v>
      </c>
      <c r="AL3463" s="51">
        <f t="shared" si="686"/>
        <v>0</v>
      </c>
      <c r="AM3463" s="51">
        <f t="shared" si="687"/>
        <v>0</v>
      </c>
      <c r="AN3463" s="51">
        <f t="shared" si="688"/>
        <v>0</v>
      </c>
    </row>
    <row r="3464" spans="1:40" x14ac:dyDescent="0.25">
      <c r="A3464" s="17"/>
      <c r="B3464" s="17"/>
      <c r="C3464" s="35"/>
      <c r="D3464" s="17"/>
      <c r="E3464" s="17"/>
      <c r="F3464" s="17"/>
      <c r="G3464" s="62">
        <f t="shared" si="689"/>
        <v>0</v>
      </c>
      <c r="H3464" s="17"/>
      <c r="I3464" s="17"/>
      <c r="J3464" s="17"/>
      <c r="K3464" s="17"/>
      <c r="L3464" s="17"/>
      <c r="M3464" s="17"/>
      <c r="N3464" s="17"/>
      <c r="O3464" s="17"/>
      <c r="P3464" s="115"/>
      <c r="Q3464" s="62">
        <f>IF(C3464&gt;A_Stammdaten!$B$12,0,SUM(G3464,H3464,J3464,K3464,M3464,N3464)-SUM(I3464,L3464,O3464,P3464))</f>
        <v>0</v>
      </c>
      <c r="R3464" s="17"/>
      <c r="S3464" s="17"/>
      <c r="T3464" s="17"/>
      <c r="U3464" s="62">
        <f t="shared" si="681"/>
        <v>0</v>
      </c>
      <c r="V3464" s="63">
        <f>IF(ISBLANK($B3464),0,VLOOKUP($B3464,Listen!$A$2:$C$45,2,FALSE))</f>
        <v>0</v>
      </c>
      <c r="W3464" s="63">
        <f>IF(ISBLANK($B3464),0,VLOOKUP($B3464,Listen!$A$2:$C$45,3,FALSE))</f>
        <v>0</v>
      </c>
      <c r="X3464" s="49">
        <f t="shared" si="680"/>
        <v>0</v>
      </c>
      <c r="Y3464" s="49">
        <f t="shared" si="679"/>
        <v>0</v>
      </c>
      <c r="Z3464" s="49">
        <f t="shared" si="679"/>
        <v>0</v>
      </c>
      <c r="AA3464" s="49">
        <f t="shared" si="679"/>
        <v>0</v>
      </c>
      <c r="AB3464" s="49">
        <f t="shared" si="679"/>
        <v>0</v>
      </c>
      <c r="AC3464" s="49">
        <f t="shared" si="679"/>
        <v>0</v>
      </c>
      <c r="AD3464" s="49">
        <f t="shared" si="679"/>
        <v>0</v>
      </c>
      <c r="AE3464" s="51">
        <f t="shared" si="678"/>
        <v>0</v>
      </c>
      <c r="AF3464" s="51">
        <f>IF(C3464=A_Stammdaten!$B$12,D_SAV!$U3464-D_SAV!$AG3464,HLOOKUP(A_Stammdaten!$B$12-1,$AH$4:$AN$4004,ROW(C3464)-3,FALSE)-$AG3464)</f>
        <v>0</v>
      </c>
      <c r="AG3464" s="51">
        <f>HLOOKUP(A_Stammdaten!$B$12,$AH$4:$AN$4004,ROW(C3464)-3,FALSE)</f>
        <v>0</v>
      </c>
      <c r="AH3464" s="51">
        <f t="shared" si="682"/>
        <v>0</v>
      </c>
      <c r="AI3464" s="51">
        <f t="shared" si="683"/>
        <v>0</v>
      </c>
      <c r="AJ3464" s="51">
        <f t="shared" si="684"/>
        <v>0</v>
      </c>
      <c r="AK3464" s="51">
        <f t="shared" si="685"/>
        <v>0</v>
      </c>
      <c r="AL3464" s="51">
        <f t="shared" si="686"/>
        <v>0</v>
      </c>
      <c r="AM3464" s="51">
        <f t="shared" si="687"/>
        <v>0</v>
      </c>
      <c r="AN3464" s="51">
        <f t="shared" si="688"/>
        <v>0</v>
      </c>
    </row>
    <row r="3465" spans="1:40" x14ac:dyDescent="0.25">
      <c r="A3465" s="17"/>
      <c r="B3465" s="17"/>
      <c r="C3465" s="35"/>
      <c r="D3465" s="17"/>
      <c r="E3465" s="17"/>
      <c r="F3465" s="17"/>
      <c r="G3465" s="62">
        <f t="shared" si="689"/>
        <v>0</v>
      </c>
      <c r="H3465" s="17"/>
      <c r="I3465" s="17"/>
      <c r="J3465" s="17"/>
      <c r="K3465" s="17"/>
      <c r="L3465" s="17"/>
      <c r="M3465" s="17"/>
      <c r="N3465" s="17"/>
      <c r="O3465" s="17"/>
      <c r="P3465" s="115"/>
      <c r="Q3465" s="62">
        <f>IF(C3465&gt;A_Stammdaten!$B$12,0,SUM(G3465,H3465,J3465,K3465,M3465,N3465)-SUM(I3465,L3465,O3465,P3465))</f>
        <v>0</v>
      </c>
      <c r="R3465" s="17"/>
      <c r="S3465" s="17"/>
      <c r="T3465" s="17"/>
      <c r="U3465" s="62">
        <f t="shared" si="681"/>
        <v>0</v>
      </c>
      <c r="V3465" s="63">
        <f>IF(ISBLANK($B3465),0,VLOOKUP($B3465,Listen!$A$2:$C$45,2,FALSE))</f>
        <v>0</v>
      </c>
      <c r="W3465" s="63">
        <f>IF(ISBLANK($B3465),0,VLOOKUP($B3465,Listen!$A$2:$C$45,3,FALSE))</f>
        <v>0</v>
      </c>
      <c r="X3465" s="49">
        <f t="shared" si="680"/>
        <v>0</v>
      </c>
      <c r="Y3465" s="49">
        <f t="shared" si="679"/>
        <v>0</v>
      </c>
      <c r="Z3465" s="49">
        <f t="shared" si="679"/>
        <v>0</v>
      </c>
      <c r="AA3465" s="49">
        <f t="shared" si="679"/>
        <v>0</v>
      </c>
      <c r="AB3465" s="49">
        <f t="shared" si="679"/>
        <v>0</v>
      </c>
      <c r="AC3465" s="49">
        <f t="shared" si="679"/>
        <v>0</v>
      </c>
      <c r="AD3465" s="49">
        <f t="shared" si="679"/>
        <v>0</v>
      </c>
      <c r="AE3465" s="51">
        <f t="shared" si="678"/>
        <v>0</v>
      </c>
      <c r="AF3465" s="51">
        <f>IF(C3465=A_Stammdaten!$B$12,D_SAV!$U3465-D_SAV!$AG3465,HLOOKUP(A_Stammdaten!$B$12-1,$AH$4:$AN$4004,ROW(C3465)-3,FALSE)-$AG3465)</f>
        <v>0</v>
      </c>
      <c r="AG3465" s="51">
        <f>HLOOKUP(A_Stammdaten!$B$12,$AH$4:$AN$4004,ROW(C3465)-3,FALSE)</f>
        <v>0</v>
      </c>
      <c r="AH3465" s="51">
        <f t="shared" si="682"/>
        <v>0</v>
      </c>
      <c r="AI3465" s="51">
        <f t="shared" si="683"/>
        <v>0</v>
      </c>
      <c r="AJ3465" s="51">
        <f t="shared" si="684"/>
        <v>0</v>
      </c>
      <c r="AK3465" s="51">
        <f t="shared" si="685"/>
        <v>0</v>
      </c>
      <c r="AL3465" s="51">
        <f t="shared" si="686"/>
        <v>0</v>
      </c>
      <c r="AM3465" s="51">
        <f t="shared" si="687"/>
        <v>0</v>
      </c>
      <c r="AN3465" s="51">
        <f t="shared" si="688"/>
        <v>0</v>
      </c>
    </row>
    <row r="3466" spans="1:40" x14ac:dyDescent="0.25">
      <c r="A3466" s="17"/>
      <c r="B3466" s="17"/>
      <c r="C3466" s="35"/>
      <c r="D3466" s="17"/>
      <c r="E3466" s="17"/>
      <c r="F3466" s="17"/>
      <c r="G3466" s="62">
        <f t="shared" si="689"/>
        <v>0</v>
      </c>
      <c r="H3466" s="17"/>
      <c r="I3466" s="17"/>
      <c r="J3466" s="17"/>
      <c r="K3466" s="17"/>
      <c r="L3466" s="17"/>
      <c r="M3466" s="17"/>
      <c r="N3466" s="17"/>
      <c r="O3466" s="17"/>
      <c r="P3466" s="115"/>
      <c r="Q3466" s="62">
        <f>IF(C3466&gt;A_Stammdaten!$B$12,0,SUM(G3466,H3466,J3466,K3466,M3466,N3466)-SUM(I3466,L3466,O3466,P3466))</f>
        <v>0</v>
      </c>
      <c r="R3466" s="17"/>
      <c r="S3466" s="17"/>
      <c r="T3466" s="17"/>
      <c r="U3466" s="62">
        <f t="shared" si="681"/>
        <v>0</v>
      </c>
      <c r="V3466" s="63">
        <f>IF(ISBLANK($B3466),0,VLOOKUP($B3466,Listen!$A$2:$C$45,2,FALSE))</f>
        <v>0</v>
      </c>
      <c r="W3466" s="63">
        <f>IF(ISBLANK($B3466),0,VLOOKUP($B3466,Listen!$A$2:$C$45,3,FALSE))</f>
        <v>0</v>
      </c>
      <c r="X3466" s="49">
        <f t="shared" si="680"/>
        <v>0</v>
      </c>
      <c r="Y3466" s="49">
        <f t="shared" si="679"/>
        <v>0</v>
      </c>
      <c r="Z3466" s="49">
        <f t="shared" si="679"/>
        <v>0</v>
      </c>
      <c r="AA3466" s="49">
        <f t="shared" si="679"/>
        <v>0</v>
      </c>
      <c r="AB3466" s="49">
        <f t="shared" si="679"/>
        <v>0</v>
      </c>
      <c r="AC3466" s="49">
        <f t="shared" si="679"/>
        <v>0</v>
      </c>
      <c r="AD3466" s="49">
        <f t="shared" si="679"/>
        <v>0</v>
      </c>
      <c r="AE3466" s="51">
        <f t="shared" si="678"/>
        <v>0</v>
      </c>
      <c r="AF3466" s="51">
        <f>IF(C3466=A_Stammdaten!$B$12,D_SAV!$U3466-D_SAV!$AG3466,HLOOKUP(A_Stammdaten!$B$12-1,$AH$4:$AN$4004,ROW(C3466)-3,FALSE)-$AG3466)</f>
        <v>0</v>
      </c>
      <c r="AG3466" s="51">
        <f>HLOOKUP(A_Stammdaten!$B$12,$AH$4:$AN$4004,ROW(C3466)-3,FALSE)</f>
        <v>0</v>
      </c>
      <c r="AH3466" s="51">
        <f t="shared" si="682"/>
        <v>0</v>
      </c>
      <c r="AI3466" s="51">
        <f t="shared" si="683"/>
        <v>0</v>
      </c>
      <c r="AJ3466" s="51">
        <f t="shared" si="684"/>
        <v>0</v>
      </c>
      <c r="AK3466" s="51">
        <f t="shared" si="685"/>
        <v>0</v>
      </c>
      <c r="AL3466" s="51">
        <f t="shared" si="686"/>
        <v>0</v>
      </c>
      <c r="AM3466" s="51">
        <f t="shared" si="687"/>
        <v>0</v>
      </c>
      <c r="AN3466" s="51">
        <f t="shared" si="688"/>
        <v>0</v>
      </c>
    </row>
    <row r="3467" spans="1:40" x14ac:dyDescent="0.25">
      <c r="A3467" s="17"/>
      <c r="B3467" s="17"/>
      <c r="C3467" s="35"/>
      <c r="D3467" s="17"/>
      <c r="E3467" s="17"/>
      <c r="F3467" s="17"/>
      <c r="G3467" s="62">
        <f t="shared" si="689"/>
        <v>0</v>
      </c>
      <c r="H3467" s="17"/>
      <c r="I3467" s="17"/>
      <c r="J3467" s="17"/>
      <c r="K3467" s="17"/>
      <c r="L3467" s="17"/>
      <c r="M3467" s="17"/>
      <c r="N3467" s="17"/>
      <c r="O3467" s="17"/>
      <c r="P3467" s="115"/>
      <c r="Q3467" s="62">
        <f>IF(C3467&gt;A_Stammdaten!$B$12,0,SUM(G3467,H3467,J3467,K3467,M3467,N3467)-SUM(I3467,L3467,O3467,P3467))</f>
        <v>0</v>
      </c>
      <c r="R3467" s="17"/>
      <c r="S3467" s="17"/>
      <c r="T3467" s="17"/>
      <c r="U3467" s="62">
        <f t="shared" si="681"/>
        <v>0</v>
      </c>
      <c r="V3467" s="63">
        <f>IF(ISBLANK($B3467),0,VLOOKUP($B3467,Listen!$A$2:$C$45,2,FALSE))</f>
        <v>0</v>
      </c>
      <c r="W3467" s="63">
        <f>IF(ISBLANK($B3467),0,VLOOKUP($B3467,Listen!$A$2:$C$45,3,FALSE))</f>
        <v>0</v>
      </c>
      <c r="X3467" s="49">
        <f t="shared" si="680"/>
        <v>0</v>
      </c>
      <c r="Y3467" s="49">
        <f t="shared" si="679"/>
        <v>0</v>
      </c>
      <c r="Z3467" s="49">
        <f t="shared" si="679"/>
        <v>0</v>
      </c>
      <c r="AA3467" s="49">
        <f t="shared" si="679"/>
        <v>0</v>
      </c>
      <c r="AB3467" s="49">
        <f t="shared" si="679"/>
        <v>0</v>
      </c>
      <c r="AC3467" s="49">
        <f t="shared" si="679"/>
        <v>0</v>
      </c>
      <c r="AD3467" s="49">
        <f t="shared" si="679"/>
        <v>0</v>
      </c>
      <c r="AE3467" s="51">
        <f t="shared" si="678"/>
        <v>0</v>
      </c>
      <c r="AF3467" s="51">
        <f>IF(C3467=A_Stammdaten!$B$12,D_SAV!$U3467-D_SAV!$AG3467,HLOOKUP(A_Stammdaten!$B$12-1,$AH$4:$AN$4004,ROW(C3467)-3,FALSE)-$AG3467)</f>
        <v>0</v>
      </c>
      <c r="AG3467" s="51">
        <f>HLOOKUP(A_Stammdaten!$B$12,$AH$4:$AN$4004,ROW(C3467)-3,FALSE)</f>
        <v>0</v>
      </c>
      <c r="AH3467" s="51">
        <f t="shared" si="682"/>
        <v>0</v>
      </c>
      <c r="AI3467" s="51">
        <f t="shared" si="683"/>
        <v>0</v>
      </c>
      <c r="AJ3467" s="51">
        <f t="shared" si="684"/>
        <v>0</v>
      </c>
      <c r="AK3467" s="51">
        <f t="shared" si="685"/>
        <v>0</v>
      </c>
      <c r="AL3467" s="51">
        <f t="shared" si="686"/>
        <v>0</v>
      </c>
      <c r="AM3467" s="51">
        <f t="shared" si="687"/>
        <v>0</v>
      </c>
      <c r="AN3467" s="51">
        <f t="shared" si="688"/>
        <v>0</v>
      </c>
    </row>
    <row r="3468" spans="1:40" x14ac:dyDescent="0.25">
      <c r="A3468" s="17"/>
      <c r="B3468" s="17"/>
      <c r="C3468" s="35"/>
      <c r="D3468" s="17"/>
      <c r="E3468" s="17"/>
      <c r="F3468" s="17"/>
      <c r="G3468" s="62">
        <f t="shared" si="689"/>
        <v>0</v>
      </c>
      <c r="H3468" s="17"/>
      <c r="I3468" s="17"/>
      <c r="J3468" s="17"/>
      <c r="K3468" s="17"/>
      <c r="L3468" s="17"/>
      <c r="M3468" s="17"/>
      <c r="N3468" s="17"/>
      <c r="O3468" s="17"/>
      <c r="P3468" s="115"/>
      <c r="Q3468" s="62">
        <f>IF(C3468&gt;A_Stammdaten!$B$12,0,SUM(G3468,H3468,J3468,K3468,M3468,N3468)-SUM(I3468,L3468,O3468,P3468))</f>
        <v>0</v>
      </c>
      <c r="R3468" s="17"/>
      <c r="S3468" s="17"/>
      <c r="T3468" s="17"/>
      <c r="U3468" s="62">
        <f t="shared" si="681"/>
        <v>0</v>
      </c>
      <c r="V3468" s="63">
        <f>IF(ISBLANK($B3468),0,VLOOKUP($B3468,Listen!$A$2:$C$45,2,FALSE))</f>
        <v>0</v>
      </c>
      <c r="W3468" s="63">
        <f>IF(ISBLANK($B3468),0,VLOOKUP($B3468,Listen!$A$2:$C$45,3,FALSE))</f>
        <v>0</v>
      </c>
      <c r="X3468" s="49">
        <f t="shared" si="680"/>
        <v>0</v>
      </c>
      <c r="Y3468" s="49">
        <f t="shared" si="679"/>
        <v>0</v>
      </c>
      <c r="Z3468" s="49">
        <f t="shared" si="679"/>
        <v>0</v>
      </c>
      <c r="AA3468" s="49">
        <f t="shared" si="679"/>
        <v>0</v>
      </c>
      <c r="AB3468" s="49">
        <f t="shared" si="679"/>
        <v>0</v>
      </c>
      <c r="AC3468" s="49">
        <f t="shared" si="679"/>
        <v>0</v>
      </c>
      <c r="AD3468" s="49">
        <f t="shared" si="679"/>
        <v>0</v>
      </c>
      <c r="AE3468" s="51">
        <f t="shared" si="678"/>
        <v>0</v>
      </c>
      <c r="AF3468" s="51">
        <f>IF(C3468=A_Stammdaten!$B$12,D_SAV!$U3468-D_SAV!$AG3468,HLOOKUP(A_Stammdaten!$B$12-1,$AH$4:$AN$4004,ROW(C3468)-3,FALSE)-$AG3468)</f>
        <v>0</v>
      </c>
      <c r="AG3468" s="51">
        <f>HLOOKUP(A_Stammdaten!$B$12,$AH$4:$AN$4004,ROW(C3468)-3,FALSE)</f>
        <v>0</v>
      </c>
      <c r="AH3468" s="51">
        <f t="shared" si="682"/>
        <v>0</v>
      </c>
      <c r="AI3468" s="51">
        <f t="shared" si="683"/>
        <v>0</v>
      </c>
      <c r="AJ3468" s="51">
        <f t="shared" si="684"/>
        <v>0</v>
      </c>
      <c r="AK3468" s="51">
        <f t="shared" si="685"/>
        <v>0</v>
      </c>
      <c r="AL3468" s="51">
        <f t="shared" si="686"/>
        <v>0</v>
      </c>
      <c r="AM3468" s="51">
        <f t="shared" si="687"/>
        <v>0</v>
      </c>
      <c r="AN3468" s="51">
        <f t="shared" si="688"/>
        <v>0</v>
      </c>
    </row>
    <row r="3469" spans="1:40" x14ac:dyDescent="0.25">
      <c r="A3469" s="17"/>
      <c r="B3469" s="17"/>
      <c r="C3469" s="35"/>
      <c r="D3469" s="17"/>
      <c r="E3469" s="17"/>
      <c r="F3469" s="17"/>
      <c r="G3469" s="62">
        <f t="shared" si="689"/>
        <v>0</v>
      </c>
      <c r="H3469" s="17"/>
      <c r="I3469" s="17"/>
      <c r="J3469" s="17"/>
      <c r="K3469" s="17"/>
      <c r="L3469" s="17"/>
      <c r="M3469" s="17"/>
      <c r="N3469" s="17"/>
      <c r="O3469" s="17"/>
      <c r="P3469" s="115"/>
      <c r="Q3469" s="62">
        <f>IF(C3469&gt;A_Stammdaten!$B$12,0,SUM(G3469,H3469,J3469,K3469,M3469,N3469)-SUM(I3469,L3469,O3469,P3469))</f>
        <v>0</v>
      </c>
      <c r="R3469" s="17"/>
      <c r="S3469" s="17"/>
      <c r="T3469" s="17"/>
      <c r="U3469" s="62">
        <f t="shared" si="681"/>
        <v>0</v>
      </c>
      <c r="V3469" s="63">
        <f>IF(ISBLANK($B3469),0,VLOOKUP($B3469,Listen!$A$2:$C$45,2,FALSE))</f>
        <v>0</v>
      </c>
      <c r="W3469" s="63">
        <f>IF(ISBLANK($B3469),0,VLOOKUP($B3469,Listen!$A$2:$C$45,3,FALSE))</f>
        <v>0</v>
      </c>
      <c r="X3469" s="49">
        <f t="shared" si="680"/>
        <v>0</v>
      </c>
      <c r="Y3469" s="49">
        <f t="shared" si="679"/>
        <v>0</v>
      </c>
      <c r="Z3469" s="49">
        <f t="shared" si="679"/>
        <v>0</v>
      </c>
      <c r="AA3469" s="49">
        <f t="shared" si="679"/>
        <v>0</v>
      </c>
      <c r="AB3469" s="49">
        <f t="shared" si="679"/>
        <v>0</v>
      </c>
      <c r="AC3469" s="49">
        <f t="shared" si="679"/>
        <v>0</v>
      </c>
      <c r="AD3469" s="49">
        <f t="shared" si="679"/>
        <v>0</v>
      </c>
      <c r="AE3469" s="51">
        <f t="shared" si="678"/>
        <v>0</v>
      </c>
      <c r="AF3469" s="51">
        <f>IF(C3469=A_Stammdaten!$B$12,D_SAV!$U3469-D_SAV!$AG3469,HLOOKUP(A_Stammdaten!$B$12-1,$AH$4:$AN$4004,ROW(C3469)-3,FALSE)-$AG3469)</f>
        <v>0</v>
      </c>
      <c r="AG3469" s="51">
        <f>HLOOKUP(A_Stammdaten!$B$12,$AH$4:$AN$4004,ROW(C3469)-3,FALSE)</f>
        <v>0</v>
      </c>
      <c r="AH3469" s="51">
        <f t="shared" si="682"/>
        <v>0</v>
      </c>
      <c r="AI3469" s="51">
        <f t="shared" si="683"/>
        <v>0</v>
      </c>
      <c r="AJ3469" s="51">
        <f t="shared" si="684"/>
        <v>0</v>
      </c>
      <c r="AK3469" s="51">
        <f t="shared" si="685"/>
        <v>0</v>
      </c>
      <c r="AL3469" s="51">
        <f t="shared" si="686"/>
        <v>0</v>
      </c>
      <c r="AM3469" s="51">
        <f t="shared" si="687"/>
        <v>0</v>
      </c>
      <c r="AN3469" s="51">
        <f t="shared" si="688"/>
        <v>0</v>
      </c>
    </row>
    <row r="3470" spans="1:40" x14ac:dyDescent="0.25">
      <c r="A3470" s="17"/>
      <c r="B3470" s="17"/>
      <c r="C3470" s="35"/>
      <c r="D3470" s="17"/>
      <c r="E3470" s="17"/>
      <c r="F3470" s="17"/>
      <c r="G3470" s="62">
        <f t="shared" si="689"/>
        <v>0</v>
      </c>
      <c r="H3470" s="17"/>
      <c r="I3470" s="17"/>
      <c r="J3470" s="17"/>
      <c r="K3470" s="17"/>
      <c r="L3470" s="17"/>
      <c r="M3470" s="17"/>
      <c r="N3470" s="17"/>
      <c r="O3470" s="17"/>
      <c r="P3470" s="115"/>
      <c r="Q3470" s="62">
        <f>IF(C3470&gt;A_Stammdaten!$B$12,0,SUM(G3470,H3470,J3470,K3470,M3470,N3470)-SUM(I3470,L3470,O3470,P3470))</f>
        <v>0</v>
      </c>
      <c r="R3470" s="17"/>
      <c r="S3470" s="17"/>
      <c r="T3470" s="17"/>
      <c r="U3470" s="62">
        <f t="shared" si="681"/>
        <v>0</v>
      </c>
      <c r="V3470" s="63">
        <f>IF(ISBLANK($B3470),0,VLOOKUP($B3470,Listen!$A$2:$C$45,2,FALSE))</f>
        <v>0</v>
      </c>
      <c r="W3470" s="63">
        <f>IF(ISBLANK($B3470),0,VLOOKUP($B3470,Listen!$A$2:$C$45,3,FALSE))</f>
        <v>0</v>
      </c>
      <c r="X3470" s="49">
        <f t="shared" si="680"/>
        <v>0</v>
      </c>
      <c r="Y3470" s="49">
        <f t="shared" si="679"/>
        <v>0</v>
      </c>
      <c r="Z3470" s="49">
        <f t="shared" si="679"/>
        <v>0</v>
      </c>
      <c r="AA3470" s="49">
        <f t="shared" si="679"/>
        <v>0</v>
      </c>
      <c r="AB3470" s="49">
        <f t="shared" si="679"/>
        <v>0</v>
      </c>
      <c r="AC3470" s="49">
        <f t="shared" si="679"/>
        <v>0</v>
      </c>
      <c r="AD3470" s="49">
        <f t="shared" si="679"/>
        <v>0</v>
      </c>
      <c r="AE3470" s="51">
        <f t="shared" si="678"/>
        <v>0</v>
      </c>
      <c r="AF3470" s="51">
        <f>IF(C3470=A_Stammdaten!$B$12,D_SAV!$U3470-D_SAV!$AG3470,HLOOKUP(A_Stammdaten!$B$12-1,$AH$4:$AN$4004,ROW(C3470)-3,FALSE)-$AG3470)</f>
        <v>0</v>
      </c>
      <c r="AG3470" s="51">
        <f>HLOOKUP(A_Stammdaten!$B$12,$AH$4:$AN$4004,ROW(C3470)-3,FALSE)</f>
        <v>0</v>
      </c>
      <c r="AH3470" s="51">
        <f t="shared" si="682"/>
        <v>0</v>
      </c>
      <c r="AI3470" s="51">
        <f t="shared" si="683"/>
        <v>0</v>
      </c>
      <c r="AJ3470" s="51">
        <f t="shared" si="684"/>
        <v>0</v>
      </c>
      <c r="AK3470" s="51">
        <f t="shared" si="685"/>
        <v>0</v>
      </c>
      <c r="AL3470" s="51">
        <f t="shared" si="686"/>
        <v>0</v>
      </c>
      <c r="AM3470" s="51">
        <f t="shared" si="687"/>
        <v>0</v>
      </c>
      <c r="AN3470" s="51">
        <f t="shared" si="688"/>
        <v>0</v>
      </c>
    </row>
    <row r="3471" spans="1:40" x14ac:dyDescent="0.25">
      <c r="A3471" s="17"/>
      <c r="B3471" s="17"/>
      <c r="C3471" s="35"/>
      <c r="D3471" s="17"/>
      <c r="E3471" s="17"/>
      <c r="F3471" s="17"/>
      <c r="G3471" s="62">
        <f t="shared" si="689"/>
        <v>0</v>
      </c>
      <c r="H3471" s="17"/>
      <c r="I3471" s="17"/>
      <c r="J3471" s="17"/>
      <c r="K3471" s="17"/>
      <c r="L3471" s="17"/>
      <c r="M3471" s="17"/>
      <c r="N3471" s="17"/>
      <c r="O3471" s="17"/>
      <c r="P3471" s="115"/>
      <c r="Q3471" s="62">
        <f>IF(C3471&gt;A_Stammdaten!$B$12,0,SUM(G3471,H3471,J3471,K3471,M3471,N3471)-SUM(I3471,L3471,O3471,P3471))</f>
        <v>0</v>
      </c>
      <c r="R3471" s="17"/>
      <c r="S3471" s="17"/>
      <c r="T3471" s="17"/>
      <c r="U3471" s="62">
        <f t="shared" si="681"/>
        <v>0</v>
      </c>
      <c r="V3471" s="63">
        <f>IF(ISBLANK($B3471),0,VLOOKUP($B3471,Listen!$A$2:$C$45,2,FALSE))</f>
        <v>0</v>
      </c>
      <c r="W3471" s="63">
        <f>IF(ISBLANK($B3471),0,VLOOKUP($B3471,Listen!$A$2:$C$45,3,FALSE))</f>
        <v>0</v>
      </c>
      <c r="X3471" s="49">
        <f t="shared" si="680"/>
        <v>0</v>
      </c>
      <c r="Y3471" s="49">
        <f t="shared" si="679"/>
        <v>0</v>
      </c>
      <c r="Z3471" s="49">
        <f t="shared" si="679"/>
        <v>0</v>
      </c>
      <c r="AA3471" s="49">
        <f t="shared" si="679"/>
        <v>0</v>
      </c>
      <c r="AB3471" s="49">
        <f t="shared" si="679"/>
        <v>0</v>
      </c>
      <c r="AC3471" s="49">
        <f t="shared" si="679"/>
        <v>0</v>
      </c>
      <c r="AD3471" s="49">
        <f t="shared" si="679"/>
        <v>0</v>
      </c>
      <c r="AE3471" s="51">
        <f t="shared" si="678"/>
        <v>0</v>
      </c>
      <c r="AF3471" s="51">
        <f>IF(C3471=A_Stammdaten!$B$12,D_SAV!$U3471-D_SAV!$AG3471,HLOOKUP(A_Stammdaten!$B$12-1,$AH$4:$AN$4004,ROW(C3471)-3,FALSE)-$AG3471)</f>
        <v>0</v>
      </c>
      <c r="AG3471" s="51">
        <f>HLOOKUP(A_Stammdaten!$B$12,$AH$4:$AN$4004,ROW(C3471)-3,FALSE)</f>
        <v>0</v>
      </c>
      <c r="AH3471" s="51">
        <f t="shared" si="682"/>
        <v>0</v>
      </c>
      <c r="AI3471" s="51">
        <f t="shared" si="683"/>
        <v>0</v>
      </c>
      <c r="AJ3471" s="51">
        <f t="shared" si="684"/>
        <v>0</v>
      </c>
      <c r="AK3471" s="51">
        <f t="shared" si="685"/>
        <v>0</v>
      </c>
      <c r="AL3471" s="51">
        <f t="shared" si="686"/>
        <v>0</v>
      </c>
      <c r="AM3471" s="51">
        <f t="shared" si="687"/>
        <v>0</v>
      </c>
      <c r="AN3471" s="51">
        <f t="shared" si="688"/>
        <v>0</v>
      </c>
    </row>
    <row r="3472" spans="1:40" x14ac:dyDescent="0.25">
      <c r="A3472" s="17"/>
      <c r="B3472" s="17"/>
      <c r="C3472" s="35"/>
      <c r="D3472" s="17"/>
      <c r="E3472" s="17"/>
      <c r="F3472" s="17"/>
      <c r="G3472" s="62">
        <f t="shared" si="689"/>
        <v>0</v>
      </c>
      <c r="H3472" s="17"/>
      <c r="I3472" s="17"/>
      <c r="J3472" s="17"/>
      <c r="K3472" s="17"/>
      <c r="L3472" s="17"/>
      <c r="M3472" s="17"/>
      <c r="N3472" s="17"/>
      <c r="O3472" s="17"/>
      <c r="P3472" s="115"/>
      <c r="Q3472" s="62">
        <f>IF(C3472&gt;A_Stammdaten!$B$12,0,SUM(G3472,H3472,J3472,K3472,M3472,N3472)-SUM(I3472,L3472,O3472,P3472))</f>
        <v>0</v>
      </c>
      <c r="R3472" s="17"/>
      <c r="S3472" s="17"/>
      <c r="T3472" s="17"/>
      <c r="U3472" s="62">
        <f t="shared" si="681"/>
        <v>0</v>
      </c>
      <c r="V3472" s="63">
        <f>IF(ISBLANK($B3472),0,VLOOKUP($B3472,Listen!$A$2:$C$45,2,FALSE))</f>
        <v>0</v>
      </c>
      <c r="W3472" s="63">
        <f>IF(ISBLANK($B3472),0,VLOOKUP($B3472,Listen!$A$2:$C$45,3,FALSE))</f>
        <v>0</v>
      </c>
      <c r="X3472" s="49">
        <f t="shared" si="680"/>
        <v>0</v>
      </c>
      <c r="Y3472" s="49">
        <f t="shared" si="679"/>
        <v>0</v>
      </c>
      <c r="Z3472" s="49">
        <f t="shared" si="679"/>
        <v>0</v>
      </c>
      <c r="AA3472" s="49">
        <f t="shared" si="679"/>
        <v>0</v>
      </c>
      <c r="AB3472" s="49">
        <f t="shared" si="679"/>
        <v>0</v>
      </c>
      <c r="AC3472" s="49">
        <f t="shared" si="679"/>
        <v>0</v>
      </c>
      <c r="AD3472" s="49">
        <f t="shared" si="679"/>
        <v>0</v>
      </c>
      <c r="AE3472" s="51">
        <f t="shared" si="678"/>
        <v>0</v>
      </c>
      <c r="AF3472" s="51">
        <f>IF(C3472=A_Stammdaten!$B$12,D_SAV!$U3472-D_SAV!$AG3472,HLOOKUP(A_Stammdaten!$B$12-1,$AH$4:$AN$4004,ROW(C3472)-3,FALSE)-$AG3472)</f>
        <v>0</v>
      </c>
      <c r="AG3472" s="51">
        <f>HLOOKUP(A_Stammdaten!$B$12,$AH$4:$AN$4004,ROW(C3472)-3,FALSE)</f>
        <v>0</v>
      </c>
      <c r="AH3472" s="51">
        <f t="shared" si="682"/>
        <v>0</v>
      </c>
      <c r="AI3472" s="51">
        <f t="shared" si="683"/>
        <v>0</v>
      </c>
      <c r="AJ3472" s="51">
        <f t="shared" si="684"/>
        <v>0</v>
      </c>
      <c r="AK3472" s="51">
        <f t="shared" si="685"/>
        <v>0</v>
      </c>
      <c r="AL3472" s="51">
        <f t="shared" si="686"/>
        <v>0</v>
      </c>
      <c r="AM3472" s="51">
        <f t="shared" si="687"/>
        <v>0</v>
      </c>
      <c r="AN3472" s="51">
        <f t="shared" si="688"/>
        <v>0</v>
      </c>
    </row>
    <row r="3473" spans="1:40" x14ac:dyDescent="0.25">
      <c r="A3473" s="17"/>
      <c r="B3473" s="17"/>
      <c r="C3473" s="35"/>
      <c r="D3473" s="17"/>
      <c r="E3473" s="17"/>
      <c r="F3473" s="17"/>
      <c r="G3473" s="62">
        <f t="shared" si="689"/>
        <v>0</v>
      </c>
      <c r="H3473" s="17"/>
      <c r="I3473" s="17"/>
      <c r="J3473" s="17"/>
      <c r="K3473" s="17"/>
      <c r="L3473" s="17"/>
      <c r="M3473" s="17"/>
      <c r="N3473" s="17"/>
      <c r="O3473" s="17"/>
      <c r="P3473" s="115"/>
      <c r="Q3473" s="62">
        <f>IF(C3473&gt;A_Stammdaten!$B$12,0,SUM(G3473,H3473,J3473,K3473,M3473,N3473)-SUM(I3473,L3473,O3473,P3473))</f>
        <v>0</v>
      </c>
      <c r="R3473" s="17"/>
      <c r="S3473" s="17"/>
      <c r="T3473" s="17"/>
      <c r="U3473" s="62">
        <f t="shared" si="681"/>
        <v>0</v>
      </c>
      <c r="V3473" s="63">
        <f>IF(ISBLANK($B3473),0,VLOOKUP($B3473,Listen!$A$2:$C$45,2,FALSE))</f>
        <v>0</v>
      </c>
      <c r="W3473" s="63">
        <f>IF(ISBLANK($B3473),0,VLOOKUP($B3473,Listen!$A$2:$C$45,3,FALSE))</f>
        <v>0</v>
      </c>
      <c r="X3473" s="49">
        <f t="shared" si="680"/>
        <v>0</v>
      </c>
      <c r="Y3473" s="49">
        <f t="shared" si="679"/>
        <v>0</v>
      </c>
      <c r="Z3473" s="49">
        <f t="shared" si="679"/>
        <v>0</v>
      </c>
      <c r="AA3473" s="49">
        <f t="shared" si="679"/>
        <v>0</v>
      </c>
      <c r="AB3473" s="49">
        <f t="shared" si="679"/>
        <v>0</v>
      </c>
      <c r="AC3473" s="49">
        <f t="shared" si="679"/>
        <v>0</v>
      </c>
      <c r="AD3473" s="49">
        <f t="shared" si="679"/>
        <v>0</v>
      </c>
      <c r="AE3473" s="51">
        <f t="shared" si="678"/>
        <v>0</v>
      </c>
      <c r="AF3473" s="51">
        <f>IF(C3473=A_Stammdaten!$B$12,D_SAV!$U3473-D_SAV!$AG3473,HLOOKUP(A_Stammdaten!$B$12-1,$AH$4:$AN$4004,ROW(C3473)-3,FALSE)-$AG3473)</f>
        <v>0</v>
      </c>
      <c r="AG3473" s="51">
        <f>HLOOKUP(A_Stammdaten!$B$12,$AH$4:$AN$4004,ROW(C3473)-3,FALSE)</f>
        <v>0</v>
      </c>
      <c r="AH3473" s="51">
        <f t="shared" si="682"/>
        <v>0</v>
      </c>
      <c r="AI3473" s="51">
        <f t="shared" si="683"/>
        <v>0</v>
      </c>
      <c r="AJ3473" s="51">
        <f t="shared" si="684"/>
        <v>0</v>
      </c>
      <c r="AK3473" s="51">
        <f t="shared" si="685"/>
        <v>0</v>
      </c>
      <c r="AL3473" s="51">
        <f t="shared" si="686"/>
        <v>0</v>
      </c>
      <c r="AM3473" s="51">
        <f t="shared" si="687"/>
        <v>0</v>
      </c>
      <c r="AN3473" s="51">
        <f t="shared" si="688"/>
        <v>0</v>
      </c>
    </row>
    <row r="3474" spans="1:40" x14ac:dyDescent="0.25">
      <c r="A3474" s="17"/>
      <c r="B3474" s="17"/>
      <c r="C3474" s="35"/>
      <c r="D3474" s="17"/>
      <c r="E3474" s="17"/>
      <c r="F3474" s="17"/>
      <c r="G3474" s="62">
        <f t="shared" si="689"/>
        <v>0</v>
      </c>
      <c r="H3474" s="17"/>
      <c r="I3474" s="17"/>
      <c r="J3474" s="17"/>
      <c r="K3474" s="17"/>
      <c r="L3474" s="17"/>
      <c r="M3474" s="17"/>
      <c r="N3474" s="17"/>
      <c r="O3474" s="17"/>
      <c r="P3474" s="115"/>
      <c r="Q3474" s="62">
        <f>IF(C3474&gt;A_Stammdaten!$B$12,0,SUM(G3474,H3474,J3474,K3474,M3474,N3474)-SUM(I3474,L3474,O3474,P3474))</f>
        <v>0</v>
      </c>
      <c r="R3474" s="17"/>
      <c r="S3474" s="17"/>
      <c r="T3474" s="17"/>
      <c r="U3474" s="62">
        <f t="shared" si="681"/>
        <v>0</v>
      </c>
      <c r="V3474" s="63">
        <f>IF(ISBLANK($B3474),0,VLOOKUP($B3474,Listen!$A$2:$C$45,2,FALSE))</f>
        <v>0</v>
      </c>
      <c r="W3474" s="63">
        <f>IF(ISBLANK($B3474),0,VLOOKUP($B3474,Listen!$A$2:$C$45,3,FALSE))</f>
        <v>0</v>
      </c>
      <c r="X3474" s="49">
        <f t="shared" si="680"/>
        <v>0</v>
      </c>
      <c r="Y3474" s="49">
        <f t="shared" si="679"/>
        <v>0</v>
      </c>
      <c r="Z3474" s="49">
        <f t="shared" si="679"/>
        <v>0</v>
      </c>
      <c r="AA3474" s="49">
        <f t="shared" si="679"/>
        <v>0</v>
      </c>
      <c r="AB3474" s="49">
        <f t="shared" si="679"/>
        <v>0</v>
      </c>
      <c r="AC3474" s="49">
        <f t="shared" si="679"/>
        <v>0</v>
      </c>
      <c r="AD3474" s="49">
        <f t="shared" si="679"/>
        <v>0</v>
      </c>
      <c r="AE3474" s="51">
        <f t="shared" si="678"/>
        <v>0</v>
      </c>
      <c r="AF3474" s="51">
        <f>IF(C3474=A_Stammdaten!$B$12,D_SAV!$U3474-D_SAV!$AG3474,HLOOKUP(A_Stammdaten!$B$12-1,$AH$4:$AN$4004,ROW(C3474)-3,FALSE)-$AG3474)</f>
        <v>0</v>
      </c>
      <c r="AG3474" s="51">
        <f>HLOOKUP(A_Stammdaten!$B$12,$AH$4:$AN$4004,ROW(C3474)-3,FALSE)</f>
        <v>0</v>
      </c>
      <c r="AH3474" s="51">
        <f t="shared" si="682"/>
        <v>0</v>
      </c>
      <c r="AI3474" s="51">
        <f t="shared" si="683"/>
        <v>0</v>
      </c>
      <c r="AJ3474" s="51">
        <f t="shared" si="684"/>
        <v>0</v>
      </c>
      <c r="AK3474" s="51">
        <f t="shared" si="685"/>
        <v>0</v>
      </c>
      <c r="AL3474" s="51">
        <f t="shared" si="686"/>
        <v>0</v>
      </c>
      <c r="AM3474" s="51">
        <f t="shared" si="687"/>
        <v>0</v>
      </c>
      <c r="AN3474" s="51">
        <f t="shared" si="688"/>
        <v>0</v>
      </c>
    </row>
    <row r="3475" spans="1:40" x14ac:dyDescent="0.25">
      <c r="A3475" s="17"/>
      <c r="B3475" s="17"/>
      <c r="C3475" s="35"/>
      <c r="D3475" s="17"/>
      <c r="E3475" s="17"/>
      <c r="F3475" s="17"/>
      <c r="G3475" s="62">
        <f t="shared" si="689"/>
        <v>0</v>
      </c>
      <c r="H3475" s="17"/>
      <c r="I3475" s="17"/>
      <c r="J3475" s="17"/>
      <c r="K3475" s="17"/>
      <c r="L3475" s="17"/>
      <c r="M3475" s="17"/>
      <c r="N3475" s="17"/>
      <c r="O3475" s="17"/>
      <c r="P3475" s="115"/>
      <c r="Q3475" s="62">
        <f>IF(C3475&gt;A_Stammdaten!$B$12,0,SUM(G3475,H3475,J3475,K3475,M3475,N3475)-SUM(I3475,L3475,O3475,P3475))</f>
        <v>0</v>
      </c>
      <c r="R3475" s="17"/>
      <c r="S3475" s="17"/>
      <c r="T3475" s="17"/>
      <c r="U3475" s="62">
        <f t="shared" si="681"/>
        <v>0</v>
      </c>
      <c r="V3475" s="63">
        <f>IF(ISBLANK($B3475),0,VLOOKUP($B3475,Listen!$A$2:$C$45,2,FALSE))</f>
        <v>0</v>
      </c>
      <c r="W3475" s="63">
        <f>IF(ISBLANK($B3475),0,VLOOKUP($B3475,Listen!$A$2:$C$45,3,FALSE))</f>
        <v>0</v>
      </c>
      <c r="X3475" s="49">
        <f t="shared" si="680"/>
        <v>0</v>
      </c>
      <c r="Y3475" s="49">
        <f t="shared" si="679"/>
        <v>0</v>
      </c>
      <c r="Z3475" s="49">
        <f t="shared" si="679"/>
        <v>0</v>
      </c>
      <c r="AA3475" s="49">
        <f t="shared" si="679"/>
        <v>0</v>
      </c>
      <c r="AB3475" s="49">
        <f t="shared" si="679"/>
        <v>0</v>
      </c>
      <c r="AC3475" s="49">
        <f t="shared" si="679"/>
        <v>0</v>
      </c>
      <c r="AD3475" s="49">
        <f t="shared" si="679"/>
        <v>0</v>
      </c>
      <c r="AE3475" s="51">
        <f t="shared" si="678"/>
        <v>0</v>
      </c>
      <c r="AF3475" s="51">
        <f>IF(C3475=A_Stammdaten!$B$12,D_SAV!$U3475-D_SAV!$AG3475,HLOOKUP(A_Stammdaten!$B$12-1,$AH$4:$AN$4004,ROW(C3475)-3,FALSE)-$AG3475)</f>
        <v>0</v>
      </c>
      <c r="AG3475" s="51">
        <f>HLOOKUP(A_Stammdaten!$B$12,$AH$4:$AN$4004,ROW(C3475)-3,FALSE)</f>
        <v>0</v>
      </c>
      <c r="AH3475" s="51">
        <f t="shared" si="682"/>
        <v>0</v>
      </c>
      <c r="AI3475" s="51">
        <f t="shared" si="683"/>
        <v>0</v>
      </c>
      <c r="AJ3475" s="51">
        <f t="shared" si="684"/>
        <v>0</v>
      </c>
      <c r="AK3475" s="51">
        <f t="shared" si="685"/>
        <v>0</v>
      </c>
      <c r="AL3475" s="51">
        <f t="shared" si="686"/>
        <v>0</v>
      </c>
      <c r="AM3475" s="51">
        <f t="shared" si="687"/>
        <v>0</v>
      </c>
      <c r="AN3475" s="51">
        <f t="shared" si="688"/>
        <v>0</v>
      </c>
    </row>
    <row r="3476" spans="1:40" x14ac:dyDescent="0.25">
      <c r="A3476" s="17"/>
      <c r="B3476" s="17"/>
      <c r="C3476" s="35"/>
      <c r="D3476" s="17"/>
      <c r="E3476" s="17"/>
      <c r="F3476" s="17"/>
      <c r="G3476" s="62">
        <f t="shared" si="689"/>
        <v>0</v>
      </c>
      <c r="H3476" s="17"/>
      <c r="I3476" s="17"/>
      <c r="J3476" s="17"/>
      <c r="K3476" s="17"/>
      <c r="L3476" s="17"/>
      <c r="M3476" s="17"/>
      <c r="N3476" s="17"/>
      <c r="O3476" s="17"/>
      <c r="P3476" s="115"/>
      <c r="Q3476" s="62">
        <f>IF(C3476&gt;A_Stammdaten!$B$12,0,SUM(G3476,H3476,J3476,K3476,M3476,N3476)-SUM(I3476,L3476,O3476,P3476))</f>
        <v>0</v>
      </c>
      <c r="R3476" s="17"/>
      <c r="S3476" s="17"/>
      <c r="T3476" s="17"/>
      <c r="U3476" s="62">
        <f t="shared" si="681"/>
        <v>0</v>
      </c>
      <c r="V3476" s="63">
        <f>IF(ISBLANK($B3476),0,VLOOKUP($B3476,Listen!$A$2:$C$45,2,FALSE))</f>
        <v>0</v>
      </c>
      <c r="W3476" s="63">
        <f>IF(ISBLANK($B3476),0,VLOOKUP($B3476,Listen!$A$2:$C$45,3,FALSE))</f>
        <v>0</v>
      </c>
      <c r="X3476" s="49">
        <f t="shared" si="680"/>
        <v>0</v>
      </c>
      <c r="Y3476" s="49">
        <f t="shared" si="679"/>
        <v>0</v>
      </c>
      <c r="Z3476" s="49">
        <f t="shared" si="679"/>
        <v>0</v>
      </c>
      <c r="AA3476" s="49">
        <f t="shared" si="679"/>
        <v>0</v>
      </c>
      <c r="AB3476" s="49">
        <f t="shared" si="679"/>
        <v>0</v>
      </c>
      <c r="AC3476" s="49">
        <f t="shared" si="679"/>
        <v>0</v>
      </c>
      <c r="AD3476" s="49">
        <f t="shared" si="679"/>
        <v>0</v>
      </c>
      <c r="AE3476" s="51">
        <f t="shared" si="678"/>
        <v>0</v>
      </c>
      <c r="AF3476" s="51">
        <f>IF(C3476=A_Stammdaten!$B$12,D_SAV!$U3476-D_SAV!$AG3476,HLOOKUP(A_Stammdaten!$B$12-1,$AH$4:$AN$4004,ROW(C3476)-3,FALSE)-$AG3476)</f>
        <v>0</v>
      </c>
      <c r="AG3476" s="51">
        <f>HLOOKUP(A_Stammdaten!$B$12,$AH$4:$AN$4004,ROW(C3476)-3,FALSE)</f>
        <v>0</v>
      </c>
      <c r="AH3476" s="51">
        <f t="shared" si="682"/>
        <v>0</v>
      </c>
      <c r="AI3476" s="51">
        <f t="shared" si="683"/>
        <v>0</v>
      </c>
      <c r="AJ3476" s="51">
        <f t="shared" si="684"/>
        <v>0</v>
      </c>
      <c r="AK3476" s="51">
        <f t="shared" si="685"/>
        <v>0</v>
      </c>
      <c r="AL3476" s="51">
        <f t="shared" si="686"/>
        <v>0</v>
      </c>
      <c r="AM3476" s="51">
        <f t="shared" si="687"/>
        <v>0</v>
      </c>
      <c r="AN3476" s="51">
        <f t="shared" si="688"/>
        <v>0</v>
      </c>
    </row>
    <row r="3477" spans="1:40" x14ac:dyDescent="0.25">
      <c r="A3477" s="17"/>
      <c r="B3477" s="17"/>
      <c r="C3477" s="35"/>
      <c r="D3477" s="17"/>
      <c r="E3477" s="17"/>
      <c r="F3477" s="17"/>
      <c r="G3477" s="62">
        <f t="shared" si="689"/>
        <v>0</v>
      </c>
      <c r="H3477" s="17"/>
      <c r="I3477" s="17"/>
      <c r="J3477" s="17"/>
      <c r="K3477" s="17"/>
      <c r="L3477" s="17"/>
      <c r="M3477" s="17"/>
      <c r="N3477" s="17"/>
      <c r="O3477" s="17"/>
      <c r="P3477" s="115"/>
      <c r="Q3477" s="62">
        <f>IF(C3477&gt;A_Stammdaten!$B$12,0,SUM(G3477,H3477,J3477,K3477,M3477,N3477)-SUM(I3477,L3477,O3477,P3477))</f>
        <v>0</v>
      </c>
      <c r="R3477" s="17"/>
      <c r="S3477" s="17"/>
      <c r="T3477" s="17"/>
      <c r="U3477" s="62">
        <f t="shared" si="681"/>
        <v>0</v>
      </c>
      <c r="V3477" s="63">
        <f>IF(ISBLANK($B3477),0,VLOOKUP($B3477,Listen!$A$2:$C$45,2,FALSE))</f>
        <v>0</v>
      </c>
      <c r="W3477" s="63">
        <f>IF(ISBLANK($B3477),0,VLOOKUP($B3477,Listen!$A$2:$C$45,3,FALSE))</f>
        <v>0</v>
      </c>
      <c r="X3477" s="49">
        <f t="shared" si="680"/>
        <v>0</v>
      </c>
      <c r="Y3477" s="49">
        <f t="shared" si="679"/>
        <v>0</v>
      </c>
      <c r="Z3477" s="49">
        <f t="shared" si="679"/>
        <v>0</v>
      </c>
      <c r="AA3477" s="49">
        <f t="shared" si="679"/>
        <v>0</v>
      </c>
      <c r="AB3477" s="49">
        <f t="shared" si="679"/>
        <v>0</v>
      </c>
      <c r="AC3477" s="49">
        <f t="shared" si="679"/>
        <v>0</v>
      </c>
      <c r="AD3477" s="49">
        <f t="shared" si="679"/>
        <v>0</v>
      </c>
      <c r="AE3477" s="51">
        <f t="shared" ref="AE3477:AE3540" si="690">AG3477+AF3477</f>
        <v>0</v>
      </c>
      <c r="AF3477" s="51">
        <f>IF(C3477=A_Stammdaten!$B$12,D_SAV!$U3477-D_SAV!$AG3477,HLOOKUP(A_Stammdaten!$B$12-1,$AH$4:$AN$4004,ROW(C3477)-3,FALSE)-$AG3477)</f>
        <v>0</v>
      </c>
      <c r="AG3477" s="51">
        <f>HLOOKUP(A_Stammdaten!$B$12,$AH$4:$AN$4004,ROW(C3477)-3,FALSE)</f>
        <v>0</v>
      </c>
      <c r="AH3477" s="51">
        <f t="shared" si="682"/>
        <v>0</v>
      </c>
      <c r="AI3477" s="51">
        <f t="shared" si="683"/>
        <v>0</v>
      </c>
      <c r="AJ3477" s="51">
        <f t="shared" si="684"/>
        <v>0</v>
      </c>
      <c r="AK3477" s="51">
        <f t="shared" si="685"/>
        <v>0</v>
      </c>
      <c r="AL3477" s="51">
        <f t="shared" si="686"/>
        <v>0</v>
      </c>
      <c r="AM3477" s="51">
        <f t="shared" si="687"/>
        <v>0</v>
      </c>
      <c r="AN3477" s="51">
        <f t="shared" si="688"/>
        <v>0</v>
      </c>
    </row>
    <row r="3478" spans="1:40" x14ac:dyDescent="0.25">
      <c r="A3478" s="17"/>
      <c r="B3478" s="17"/>
      <c r="C3478" s="35"/>
      <c r="D3478" s="17"/>
      <c r="E3478" s="17"/>
      <c r="F3478" s="17"/>
      <c r="G3478" s="62">
        <f t="shared" si="689"/>
        <v>0</v>
      </c>
      <c r="H3478" s="17"/>
      <c r="I3478" s="17"/>
      <c r="J3478" s="17"/>
      <c r="K3478" s="17"/>
      <c r="L3478" s="17"/>
      <c r="M3478" s="17"/>
      <c r="N3478" s="17"/>
      <c r="O3478" s="17"/>
      <c r="P3478" s="115"/>
      <c r="Q3478" s="62">
        <f>IF(C3478&gt;A_Stammdaten!$B$12,0,SUM(G3478,H3478,J3478,K3478,M3478,N3478)-SUM(I3478,L3478,O3478,P3478))</f>
        <v>0</v>
      </c>
      <c r="R3478" s="17"/>
      <c r="S3478" s="17"/>
      <c r="T3478" s="17"/>
      <c r="U3478" s="62">
        <f t="shared" si="681"/>
        <v>0</v>
      </c>
      <c r="V3478" s="63">
        <f>IF(ISBLANK($B3478),0,VLOOKUP($B3478,Listen!$A$2:$C$45,2,FALSE))</f>
        <v>0</v>
      </c>
      <c r="W3478" s="63">
        <f>IF(ISBLANK($B3478),0,VLOOKUP($B3478,Listen!$A$2:$C$45,3,FALSE))</f>
        <v>0</v>
      </c>
      <c r="X3478" s="49">
        <f t="shared" si="680"/>
        <v>0</v>
      </c>
      <c r="Y3478" s="49">
        <f t="shared" si="679"/>
        <v>0</v>
      </c>
      <c r="Z3478" s="49">
        <f t="shared" si="679"/>
        <v>0</v>
      </c>
      <c r="AA3478" s="49">
        <f t="shared" si="679"/>
        <v>0</v>
      </c>
      <c r="AB3478" s="49">
        <f t="shared" si="679"/>
        <v>0</v>
      </c>
      <c r="AC3478" s="49">
        <f t="shared" si="679"/>
        <v>0</v>
      </c>
      <c r="AD3478" s="49">
        <f t="shared" si="679"/>
        <v>0</v>
      </c>
      <c r="AE3478" s="51">
        <f t="shared" si="690"/>
        <v>0</v>
      </c>
      <c r="AF3478" s="51">
        <f>IF(C3478=A_Stammdaten!$B$12,D_SAV!$U3478-D_SAV!$AG3478,HLOOKUP(A_Stammdaten!$B$12-1,$AH$4:$AN$4004,ROW(C3478)-3,FALSE)-$AG3478)</f>
        <v>0</v>
      </c>
      <c r="AG3478" s="51">
        <f>HLOOKUP(A_Stammdaten!$B$12,$AH$4:$AN$4004,ROW(C3478)-3,FALSE)</f>
        <v>0</v>
      </c>
      <c r="AH3478" s="51">
        <f t="shared" si="682"/>
        <v>0</v>
      </c>
      <c r="AI3478" s="51">
        <f t="shared" si="683"/>
        <v>0</v>
      </c>
      <c r="AJ3478" s="51">
        <f t="shared" si="684"/>
        <v>0</v>
      </c>
      <c r="AK3478" s="51">
        <f t="shared" si="685"/>
        <v>0</v>
      </c>
      <c r="AL3478" s="51">
        <f t="shared" si="686"/>
        <v>0</v>
      </c>
      <c r="AM3478" s="51">
        <f t="shared" si="687"/>
        <v>0</v>
      </c>
      <c r="AN3478" s="51">
        <f t="shared" si="688"/>
        <v>0</v>
      </c>
    </row>
    <row r="3479" spans="1:40" x14ac:dyDescent="0.25">
      <c r="A3479" s="17"/>
      <c r="B3479" s="17"/>
      <c r="C3479" s="35"/>
      <c r="D3479" s="17"/>
      <c r="E3479" s="17"/>
      <c r="F3479" s="17"/>
      <c r="G3479" s="62">
        <f t="shared" si="689"/>
        <v>0</v>
      </c>
      <c r="H3479" s="17"/>
      <c r="I3479" s="17"/>
      <c r="J3479" s="17"/>
      <c r="K3479" s="17"/>
      <c r="L3479" s="17"/>
      <c r="M3479" s="17"/>
      <c r="N3479" s="17"/>
      <c r="O3479" s="17"/>
      <c r="P3479" s="115"/>
      <c r="Q3479" s="62">
        <f>IF(C3479&gt;A_Stammdaten!$B$12,0,SUM(G3479,H3479,J3479,K3479,M3479,N3479)-SUM(I3479,L3479,O3479,P3479))</f>
        <v>0</v>
      </c>
      <c r="R3479" s="17"/>
      <c r="S3479" s="17"/>
      <c r="T3479" s="17"/>
      <c r="U3479" s="62">
        <f t="shared" si="681"/>
        <v>0</v>
      </c>
      <c r="V3479" s="63">
        <f>IF(ISBLANK($B3479),0,VLOOKUP($B3479,Listen!$A$2:$C$45,2,FALSE))</f>
        <v>0</v>
      </c>
      <c r="W3479" s="63">
        <f>IF(ISBLANK($B3479),0,VLOOKUP($B3479,Listen!$A$2:$C$45,3,FALSE))</f>
        <v>0</v>
      </c>
      <c r="X3479" s="49">
        <f t="shared" si="680"/>
        <v>0</v>
      </c>
      <c r="Y3479" s="49">
        <f t="shared" si="679"/>
        <v>0</v>
      </c>
      <c r="Z3479" s="49">
        <f t="shared" si="679"/>
        <v>0</v>
      </c>
      <c r="AA3479" s="49">
        <f t="shared" si="679"/>
        <v>0</v>
      </c>
      <c r="AB3479" s="49">
        <f t="shared" si="679"/>
        <v>0</v>
      </c>
      <c r="AC3479" s="49">
        <f t="shared" si="679"/>
        <v>0</v>
      </c>
      <c r="AD3479" s="49">
        <f t="shared" si="679"/>
        <v>0</v>
      </c>
      <c r="AE3479" s="51">
        <f t="shared" si="690"/>
        <v>0</v>
      </c>
      <c r="AF3479" s="51">
        <f>IF(C3479=A_Stammdaten!$B$12,D_SAV!$U3479-D_SAV!$AG3479,HLOOKUP(A_Stammdaten!$B$12-1,$AH$4:$AN$4004,ROW(C3479)-3,FALSE)-$AG3479)</f>
        <v>0</v>
      </c>
      <c r="AG3479" s="51">
        <f>HLOOKUP(A_Stammdaten!$B$12,$AH$4:$AN$4004,ROW(C3479)-3,FALSE)</f>
        <v>0</v>
      </c>
      <c r="AH3479" s="51">
        <f t="shared" si="682"/>
        <v>0</v>
      </c>
      <c r="AI3479" s="51">
        <f t="shared" si="683"/>
        <v>0</v>
      </c>
      <c r="AJ3479" s="51">
        <f t="shared" si="684"/>
        <v>0</v>
      </c>
      <c r="AK3479" s="51">
        <f t="shared" si="685"/>
        <v>0</v>
      </c>
      <c r="AL3479" s="51">
        <f t="shared" si="686"/>
        <v>0</v>
      </c>
      <c r="AM3479" s="51">
        <f t="shared" si="687"/>
        <v>0</v>
      </c>
      <c r="AN3479" s="51">
        <f t="shared" si="688"/>
        <v>0</v>
      </c>
    </row>
    <row r="3480" spans="1:40" x14ac:dyDescent="0.25">
      <c r="A3480" s="17"/>
      <c r="B3480" s="17"/>
      <c r="C3480" s="35"/>
      <c r="D3480" s="17"/>
      <c r="E3480" s="17"/>
      <c r="F3480" s="17"/>
      <c r="G3480" s="62">
        <f t="shared" si="689"/>
        <v>0</v>
      </c>
      <c r="H3480" s="17"/>
      <c r="I3480" s="17"/>
      <c r="J3480" s="17"/>
      <c r="K3480" s="17"/>
      <c r="L3480" s="17"/>
      <c r="M3480" s="17"/>
      <c r="N3480" s="17"/>
      <c r="O3480" s="17"/>
      <c r="P3480" s="115"/>
      <c r="Q3480" s="62">
        <f>IF(C3480&gt;A_Stammdaten!$B$12,0,SUM(G3480,H3480,J3480,K3480,M3480,N3480)-SUM(I3480,L3480,O3480,P3480))</f>
        <v>0</v>
      </c>
      <c r="R3480" s="17"/>
      <c r="S3480" s="17"/>
      <c r="T3480" s="17"/>
      <c r="U3480" s="62">
        <f t="shared" si="681"/>
        <v>0</v>
      </c>
      <c r="V3480" s="63">
        <f>IF(ISBLANK($B3480),0,VLOOKUP($B3480,Listen!$A$2:$C$45,2,FALSE))</f>
        <v>0</v>
      </c>
      <c r="W3480" s="63">
        <f>IF(ISBLANK($B3480),0,VLOOKUP($B3480,Listen!$A$2:$C$45,3,FALSE))</f>
        <v>0</v>
      </c>
      <c r="X3480" s="49">
        <f t="shared" si="680"/>
        <v>0</v>
      </c>
      <c r="Y3480" s="49">
        <f t="shared" si="679"/>
        <v>0</v>
      </c>
      <c r="Z3480" s="49">
        <f t="shared" si="679"/>
        <v>0</v>
      </c>
      <c r="AA3480" s="49">
        <f t="shared" si="679"/>
        <v>0</v>
      </c>
      <c r="AB3480" s="49">
        <f t="shared" si="679"/>
        <v>0</v>
      </c>
      <c r="AC3480" s="49">
        <f t="shared" si="679"/>
        <v>0</v>
      </c>
      <c r="AD3480" s="49">
        <f t="shared" si="679"/>
        <v>0</v>
      </c>
      <c r="AE3480" s="51">
        <f t="shared" si="690"/>
        <v>0</v>
      </c>
      <c r="AF3480" s="51">
        <f>IF(C3480=A_Stammdaten!$B$12,D_SAV!$U3480-D_SAV!$AG3480,HLOOKUP(A_Stammdaten!$B$12-1,$AH$4:$AN$4004,ROW(C3480)-3,FALSE)-$AG3480)</f>
        <v>0</v>
      </c>
      <c r="AG3480" s="51">
        <f>HLOOKUP(A_Stammdaten!$B$12,$AH$4:$AN$4004,ROW(C3480)-3,FALSE)</f>
        <v>0</v>
      </c>
      <c r="AH3480" s="51">
        <f t="shared" si="682"/>
        <v>0</v>
      </c>
      <c r="AI3480" s="51">
        <f t="shared" si="683"/>
        <v>0</v>
      </c>
      <c r="AJ3480" s="51">
        <f t="shared" si="684"/>
        <v>0</v>
      </c>
      <c r="AK3480" s="51">
        <f t="shared" si="685"/>
        <v>0</v>
      </c>
      <c r="AL3480" s="51">
        <f t="shared" si="686"/>
        <v>0</v>
      </c>
      <c r="AM3480" s="51">
        <f t="shared" si="687"/>
        <v>0</v>
      </c>
      <c r="AN3480" s="51">
        <f t="shared" si="688"/>
        <v>0</v>
      </c>
    </row>
    <row r="3481" spans="1:40" x14ac:dyDescent="0.25">
      <c r="A3481" s="17"/>
      <c r="B3481" s="17"/>
      <c r="C3481" s="35"/>
      <c r="D3481" s="17"/>
      <c r="E3481" s="17"/>
      <c r="F3481" s="17"/>
      <c r="G3481" s="62">
        <f t="shared" si="689"/>
        <v>0</v>
      </c>
      <c r="H3481" s="17"/>
      <c r="I3481" s="17"/>
      <c r="J3481" s="17"/>
      <c r="K3481" s="17"/>
      <c r="L3481" s="17"/>
      <c r="M3481" s="17"/>
      <c r="N3481" s="17"/>
      <c r="O3481" s="17"/>
      <c r="P3481" s="115"/>
      <c r="Q3481" s="62">
        <f>IF(C3481&gt;A_Stammdaten!$B$12,0,SUM(G3481,H3481,J3481,K3481,M3481,N3481)-SUM(I3481,L3481,O3481,P3481))</f>
        <v>0</v>
      </c>
      <c r="R3481" s="17"/>
      <c r="S3481" s="17"/>
      <c r="T3481" s="17"/>
      <c r="U3481" s="62">
        <f t="shared" si="681"/>
        <v>0</v>
      </c>
      <c r="V3481" s="63">
        <f>IF(ISBLANK($B3481),0,VLOOKUP($B3481,Listen!$A$2:$C$45,2,FALSE))</f>
        <v>0</v>
      </c>
      <c r="W3481" s="63">
        <f>IF(ISBLANK($B3481),0,VLOOKUP($B3481,Listen!$A$2:$C$45,3,FALSE))</f>
        <v>0</v>
      </c>
      <c r="X3481" s="49">
        <f t="shared" si="680"/>
        <v>0</v>
      </c>
      <c r="Y3481" s="49">
        <f t="shared" si="679"/>
        <v>0</v>
      </c>
      <c r="Z3481" s="49">
        <f t="shared" si="679"/>
        <v>0</v>
      </c>
      <c r="AA3481" s="49">
        <f t="shared" si="679"/>
        <v>0</v>
      </c>
      <c r="AB3481" s="49">
        <f t="shared" si="679"/>
        <v>0</v>
      </c>
      <c r="AC3481" s="49">
        <f t="shared" si="679"/>
        <v>0</v>
      </c>
      <c r="AD3481" s="49">
        <f t="shared" si="679"/>
        <v>0</v>
      </c>
      <c r="AE3481" s="51">
        <f t="shared" si="690"/>
        <v>0</v>
      </c>
      <c r="AF3481" s="51">
        <f>IF(C3481=A_Stammdaten!$B$12,D_SAV!$U3481-D_SAV!$AG3481,HLOOKUP(A_Stammdaten!$B$12-1,$AH$4:$AN$4004,ROW(C3481)-3,FALSE)-$AG3481)</f>
        <v>0</v>
      </c>
      <c r="AG3481" s="51">
        <f>HLOOKUP(A_Stammdaten!$B$12,$AH$4:$AN$4004,ROW(C3481)-3,FALSE)</f>
        <v>0</v>
      </c>
      <c r="AH3481" s="51">
        <f t="shared" si="682"/>
        <v>0</v>
      </c>
      <c r="AI3481" s="51">
        <f t="shared" si="683"/>
        <v>0</v>
      </c>
      <c r="AJ3481" s="51">
        <f t="shared" si="684"/>
        <v>0</v>
      </c>
      <c r="AK3481" s="51">
        <f t="shared" si="685"/>
        <v>0</v>
      </c>
      <c r="AL3481" s="51">
        <f t="shared" si="686"/>
        <v>0</v>
      </c>
      <c r="AM3481" s="51">
        <f t="shared" si="687"/>
        <v>0</v>
      </c>
      <c r="AN3481" s="51">
        <f t="shared" si="688"/>
        <v>0</v>
      </c>
    </row>
    <row r="3482" spans="1:40" x14ac:dyDescent="0.25">
      <c r="A3482" s="17"/>
      <c r="B3482" s="17"/>
      <c r="C3482" s="35"/>
      <c r="D3482" s="17"/>
      <c r="E3482" s="17"/>
      <c r="F3482" s="17"/>
      <c r="G3482" s="62">
        <f t="shared" si="689"/>
        <v>0</v>
      </c>
      <c r="H3482" s="17"/>
      <c r="I3482" s="17"/>
      <c r="J3482" s="17"/>
      <c r="K3482" s="17"/>
      <c r="L3482" s="17"/>
      <c r="M3482" s="17"/>
      <c r="N3482" s="17"/>
      <c r="O3482" s="17"/>
      <c r="P3482" s="115"/>
      <c r="Q3482" s="62">
        <f>IF(C3482&gt;A_Stammdaten!$B$12,0,SUM(G3482,H3482,J3482,K3482,M3482,N3482)-SUM(I3482,L3482,O3482,P3482))</f>
        <v>0</v>
      </c>
      <c r="R3482" s="17"/>
      <c r="S3482" s="17"/>
      <c r="T3482" s="17"/>
      <c r="U3482" s="62">
        <f t="shared" si="681"/>
        <v>0</v>
      </c>
      <c r="V3482" s="63">
        <f>IF(ISBLANK($B3482),0,VLOOKUP($B3482,Listen!$A$2:$C$45,2,FALSE))</f>
        <v>0</v>
      </c>
      <c r="W3482" s="63">
        <f>IF(ISBLANK($B3482),0,VLOOKUP($B3482,Listen!$A$2:$C$45,3,FALSE))</f>
        <v>0</v>
      </c>
      <c r="X3482" s="49">
        <f t="shared" si="680"/>
        <v>0</v>
      </c>
      <c r="Y3482" s="49">
        <f t="shared" si="679"/>
        <v>0</v>
      </c>
      <c r="Z3482" s="49">
        <f t="shared" si="679"/>
        <v>0</v>
      </c>
      <c r="AA3482" s="49">
        <f t="shared" si="679"/>
        <v>0</v>
      </c>
      <c r="AB3482" s="49">
        <f t="shared" si="679"/>
        <v>0</v>
      </c>
      <c r="AC3482" s="49">
        <f t="shared" si="679"/>
        <v>0</v>
      </c>
      <c r="AD3482" s="49">
        <f t="shared" si="679"/>
        <v>0</v>
      </c>
      <c r="AE3482" s="51">
        <f t="shared" si="690"/>
        <v>0</v>
      </c>
      <c r="AF3482" s="51">
        <f>IF(C3482=A_Stammdaten!$B$12,D_SAV!$U3482-D_SAV!$AG3482,HLOOKUP(A_Stammdaten!$B$12-1,$AH$4:$AN$4004,ROW(C3482)-3,FALSE)-$AG3482)</f>
        <v>0</v>
      </c>
      <c r="AG3482" s="51">
        <f>HLOOKUP(A_Stammdaten!$B$12,$AH$4:$AN$4004,ROW(C3482)-3,FALSE)</f>
        <v>0</v>
      </c>
      <c r="AH3482" s="51">
        <f t="shared" si="682"/>
        <v>0</v>
      </c>
      <c r="AI3482" s="51">
        <f t="shared" si="683"/>
        <v>0</v>
      </c>
      <c r="AJ3482" s="51">
        <f t="shared" si="684"/>
        <v>0</v>
      </c>
      <c r="AK3482" s="51">
        <f t="shared" si="685"/>
        <v>0</v>
      </c>
      <c r="AL3482" s="51">
        <f t="shared" si="686"/>
        <v>0</v>
      </c>
      <c r="AM3482" s="51">
        <f t="shared" si="687"/>
        <v>0</v>
      </c>
      <c r="AN3482" s="51">
        <f t="shared" si="688"/>
        <v>0</v>
      </c>
    </row>
    <row r="3483" spans="1:40" x14ac:dyDescent="0.25">
      <c r="A3483" s="17"/>
      <c r="B3483" s="17"/>
      <c r="C3483" s="35"/>
      <c r="D3483" s="17"/>
      <c r="E3483" s="17"/>
      <c r="F3483" s="17"/>
      <c r="G3483" s="62">
        <f t="shared" si="689"/>
        <v>0</v>
      </c>
      <c r="H3483" s="17"/>
      <c r="I3483" s="17"/>
      <c r="J3483" s="17"/>
      <c r="K3483" s="17"/>
      <c r="L3483" s="17"/>
      <c r="M3483" s="17"/>
      <c r="N3483" s="17"/>
      <c r="O3483" s="17"/>
      <c r="P3483" s="115"/>
      <c r="Q3483" s="62">
        <f>IF(C3483&gt;A_Stammdaten!$B$12,0,SUM(G3483,H3483,J3483,K3483,M3483,N3483)-SUM(I3483,L3483,O3483,P3483))</f>
        <v>0</v>
      </c>
      <c r="R3483" s="17"/>
      <c r="S3483" s="17"/>
      <c r="T3483" s="17"/>
      <c r="U3483" s="62">
        <f t="shared" si="681"/>
        <v>0</v>
      </c>
      <c r="V3483" s="63">
        <f>IF(ISBLANK($B3483),0,VLOOKUP($B3483,Listen!$A$2:$C$45,2,FALSE))</f>
        <v>0</v>
      </c>
      <c r="W3483" s="63">
        <f>IF(ISBLANK($B3483),0,VLOOKUP($B3483,Listen!$A$2:$C$45,3,FALSE))</f>
        <v>0</v>
      </c>
      <c r="X3483" s="49">
        <f t="shared" si="680"/>
        <v>0</v>
      </c>
      <c r="Y3483" s="49">
        <f t="shared" si="679"/>
        <v>0</v>
      </c>
      <c r="Z3483" s="49">
        <f t="shared" si="679"/>
        <v>0</v>
      </c>
      <c r="AA3483" s="49">
        <f t="shared" si="679"/>
        <v>0</v>
      </c>
      <c r="AB3483" s="49">
        <f t="shared" si="679"/>
        <v>0</v>
      </c>
      <c r="AC3483" s="49">
        <f t="shared" si="679"/>
        <v>0</v>
      </c>
      <c r="AD3483" s="49">
        <f t="shared" si="679"/>
        <v>0</v>
      </c>
      <c r="AE3483" s="51">
        <f t="shared" si="690"/>
        <v>0</v>
      </c>
      <c r="AF3483" s="51">
        <f>IF(C3483=A_Stammdaten!$B$12,D_SAV!$U3483-D_SAV!$AG3483,HLOOKUP(A_Stammdaten!$B$12-1,$AH$4:$AN$4004,ROW(C3483)-3,FALSE)-$AG3483)</f>
        <v>0</v>
      </c>
      <c r="AG3483" s="51">
        <f>HLOOKUP(A_Stammdaten!$B$12,$AH$4:$AN$4004,ROW(C3483)-3,FALSE)</f>
        <v>0</v>
      </c>
      <c r="AH3483" s="51">
        <f t="shared" si="682"/>
        <v>0</v>
      </c>
      <c r="AI3483" s="51">
        <f t="shared" si="683"/>
        <v>0</v>
      </c>
      <c r="AJ3483" s="51">
        <f t="shared" si="684"/>
        <v>0</v>
      </c>
      <c r="AK3483" s="51">
        <f t="shared" si="685"/>
        <v>0</v>
      </c>
      <c r="AL3483" s="51">
        <f t="shared" si="686"/>
        <v>0</v>
      </c>
      <c r="AM3483" s="51">
        <f t="shared" si="687"/>
        <v>0</v>
      </c>
      <c r="AN3483" s="51">
        <f t="shared" si="688"/>
        <v>0</v>
      </c>
    </row>
    <row r="3484" spans="1:40" x14ac:dyDescent="0.25">
      <c r="A3484" s="17"/>
      <c r="B3484" s="17"/>
      <c r="C3484" s="35"/>
      <c r="D3484" s="17"/>
      <c r="E3484" s="17"/>
      <c r="F3484" s="17"/>
      <c r="G3484" s="62">
        <f t="shared" si="689"/>
        <v>0</v>
      </c>
      <c r="H3484" s="17"/>
      <c r="I3484" s="17"/>
      <c r="J3484" s="17"/>
      <c r="K3484" s="17"/>
      <c r="L3484" s="17"/>
      <c r="M3484" s="17"/>
      <c r="N3484" s="17"/>
      <c r="O3484" s="17"/>
      <c r="P3484" s="115"/>
      <c r="Q3484" s="62">
        <f>IF(C3484&gt;A_Stammdaten!$B$12,0,SUM(G3484,H3484,J3484,K3484,M3484,N3484)-SUM(I3484,L3484,O3484,P3484))</f>
        <v>0</v>
      </c>
      <c r="R3484" s="17"/>
      <c r="S3484" s="17"/>
      <c r="T3484" s="17"/>
      <c r="U3484" s="62">
        <f t="shared" si="681"/>
        <v>0</v>
      </c>
      <c r="V3484" s="63">
        <f>IF(ISBLANK($B3484),0,VLOOKUP($B3484,Listen!$A$2:$C$45,2,FALSE))</f>
        <v>0</v>
      </c>
      <c r="W3484" s="63">
        <f>IF(ISBLANK($B3484),0,VLOOKUP($B3484,Listen!$A$2:$C$45,3,FALSE))</f>
        <v>0</v>
      </c>
      <c r="X3484" s="49">
        <f t="shared" si="680"/>
        <v>0</v>
      </c>
      <c r="Y3484" s="49">
        <f t="shared" si="679"/>
        <v>0</v>
      </c>
      <c r="Z3484" s="49">
        <f t="shared" si="679"/>
        <v>0</v>
      </c>
      <c r="AA3484" s="49">
        <f t="shared" si="679"/>
        <v>0</v>
      </c>
      <c r="AB3484" s="49">
        <f t="shared" si="679"/>
        <v>0</v>
      </c>
      <c r="AC3484" s="49">
        <f t="shared" si="679"/>
        <v>0</v>
      </c>
      <c r="AD3484" s="49">
        <f t="shared" si="679"/>
        <v>0</v>
      </c>
      <c r="AE3484" s="51">
        <f t="shared" si="690"/>
        <v>0</v>
      </c>
      <c r="AF3484" s="51">
        <f>IF(C3484=A_Stammdaten!$B$12,D_SAV!$U3484-D_SAV!$AG3484,HLOOKUP(A_Stammdaten!$B$12-1,$AH$4:$AN$4004,ROW(C3484)-3,FALSE)-$AG3484)</f>
        <v>0</v>
      </c>
      <c r="AG3484" s="51">
        <f>HLOOKUP(A_Stammdaten!$B$12,$AH$4:$AN$4004,ROW(C3484)-3,FALSE)</f>
        <v>0</v>
      </c>
      <c r="AH3484" s="51">
        <f t="shared" si="682"/>
        <v>0</v>
      </c>
      <c r="AI3484" s="51">
        <f t="shared" si="683"/>
        <v>0</v>
      </c>
      <c r="AJ3484" s="51">
        <f t="shared" si="684"/>
        <v>0</v>
      </c>
      <c r="AK3484" s="51">
        <f t="shared" si="685"/>
        <v>0</v>
      </c>
      <c r="AL3484" s="51">
        <f t="shared" si="686"/>
        <v>0</v>
      </c>
      <c r="AM3484" s="51">
        <f t="shared" si="687"/>
        <v>0</v>
      </c>
      <c r="AN3484" s="51">
        <f t="shared" si="688"/>
        <v>0</v>
      </c>
    </row>
    <row r="3485" spans="1:40" x14ac:dyDescent="0.25">
      <c r="A3485" s="17"/>
      <c r="B3485" s="17"/>
      <c r="C3485" s="35"/>
      <c r="D3485" s="17"/>
      <c r="E3485" s="17"/>
      <c r="F3485" s="17"/>
      <c r="G3485" s="62">
        <f t="shared" si="689"/>
        <v>0</v>
      </c>
      <c r="H3485" s="17"/>
      <c r="I3485" s="17"/>
      <c r="J3485" s="17"/>
      <c r="K3485" s="17"/>
      <c r="L3485" s="17"/>
      <c r="M3485" s="17"/>
      <c r="N3485" s="17"/>
      <c r="O3485" s="17"/>
      <c r="P3485" s="115"/>
      <c r="Q3485" s="62">
        <f>IF(C3485&gt;A_Stammdaten!$B$12,0,SUM(G3485,H3485,J3485,K3485,M3485,N3485)-SUM(I3485,L3485,O3485,P3485))</f>
        <v>0</v>
      </c>
      <c r="R3485" s="17"/>
      <c r="S3485" s="17"/>
      <c r="T3485" s="17"/>
      <c r="U3485" s="62">
        <f t="shared" si="681"/>
        <v>0</v>
      </c>
      <c r="V3485" s="63">
        <f>IF(ISBLANK($B3485),0,VLOOKUP($B3485,Listen!$A$2:$C$45,2,FALSE))</f>
        <v>0</v>
      </c>
      <c r="W3485" s="63">
        <f>IF(ISBLANK($B3485),0,VLOOKUP($B3485,Listen!$A$2:$C$45,3,FALSE))</f>
        <v>0</v>
      </c>
      <c r="X3485" s="49">
        <f t="shared" si="680"/>
        <v>0</v>
      </c>
      <c r="Y3485" s="49">
        <f t="shared" si="679"/>
        <v>0</v>
      </c>
      <c r="Z3485" s="49">
        <f t="shared" si="679"/>
        <v>0</v>
      </c>
      <c r="AA3485" s="49">
        <f t="shared" si="679"/>
        <v>0</v>
      </c>
      <c r="AB3485" s="49">
        <f t="shared" si="679"/>
        <v>0</v>
      </c>
      <c r="AC3485" s="49">
        <f t="shared" si="679"/>
        <v>0</v>
      </c>
      <c r="AD3485" s="49">
        <f t="shared" si="679"/>
        <v>0</v>
      </c>
      <c r="AE3485" s="51">
        <f t="shared" si="690"/>
        <v>0</v>
      </c>
      <c r="AF3485" s="51">
        <f>IF(C3485=A_Stammdaten!$B$12,D_SAV!$U3485-D_SAV!$AG3485,HLOOKUP(A_Stammdaten!$B$12-1,$AH$4:$AN$4004,ROW(C3485)-3,FALSE)-$AG3485)</f>
        <v>0</v>
      </c>
      <c r="AG3485" s="51">
        <f>HLOOKUP(A_Stammdaten!$B$12,$AH$4:$AN$4004,ROW(C3485)-3,FALSE)</f>
        <v>0</v>
      </c>
      <c r="AH3485" s="51">
        <f t="shared" si="682"/>
        <v>0</v>
      </c>
      <c r="AI3485" s="51">
        <f t="shared" si="683"/>
        <v>0</v>
      </c>
      <c r="AJ3485" s="51">
        <f t="shared" si="684"/>
        <v>0</v>
      </c>
      <c r="AK3485" s="51">
        <f t="shared" si="685"/>
        <v>0</v>
      </c>
      <c r="AL3485" s="51">
        <f t="shared" si="686"/>
        <v>0</v>
      </c>
      <c r="AM3485" s="51">
        <f t="shared" si="687"/>
        <v>0</v>
      </c>
      <c r="AN3485" s="51">
        <f t="shared" si="688"/>
        <v>0</v>
      </c>
    </row>
    <row r="3486" spans="1:40" x14ac:dyDescent="0.25">
      <c r="A3486" s="17"/>
      <c r="B3486" s="17"/>
      <c r="C3486" s="35"/>
      <c r="D3486" s="17"/>
      <c r="E3486" s="17"/>
      <c r="F3486" s="17"/>
      <c r="G3486" s="62">
        <f t="shared" si="689"/>
        <v>0</v>
      </c>
      <c r="H3486" s="17"/>
      <c r="I3486" s="17"/>
      <c r="J3486" s="17"/>
      <c r="K3486" s="17"/>
      <c r="L3486" s="17"/>
      <c r="M3486" s="17"/>
      <c r="N3486" s="17"/>
      <c r="O3486" s="17"/>
      <c r="P3486" s="115"/>
      <c r="Q3486" s="62">
        <f>IF(C3486&gt;A_Stammdaten!$B$12,0,SUM(G3486,H3486,J3486,K3486,M3486,N3486)-SUM(I3486,L3486,O3486,P3486))</f>
        <v>0</v>
      </c>
      <c r="R3486" s="17"/>
      <c r="S3486" s="17"/>
      <c r="T3486" s="17"/>
      <c r="U3486" s="62">
        <f t="shared" si="681"/>
        <v>0</v>
      </c>
      <c r="V3486" s="63">
        <f>IF(ISBLANK($B3486),0,VLOOKUP($B3486,Listen!$A$2:$C$45,2,FALSE))</f>
        <v>0</v>
      </c>
      <c r="W3486" s="63">
        <f>IF(ISBLANK($B3486),0,VLOOKUP($B3486,Listen!$A$2:$C$45,3,FALSE))</f>
        <v>0</v>
      </c>
      <c r="X3486" s="49">
        <f t="shared" si="680"/>
        <v>0</v>
      </c>
      <c r="Y3486" s="49">
        <f t="shared" si="679"/>
        <v>0</v>
      </c>
      <c r="Z3486" s="49">
        <f t="shared" si="679"/>
        <v>0</v>
      </c>
      <c r="AA3486" s="49">
        <f t="shared" si="679"/>
        <v>0</v>
      </c>
      <c r="AB3486" s="49">
        <f t="shared" si="679"/>
        <v>0</v>
      </c>
      <c r="AC3486" s="49">
        <f t="shared" si="679"/>
        <v>0</v>
      </c>
      <c r="AD3486" s="49">
        <f t="shared" si="679"/>
        <v>0</v>
      </c>
      <c r="AE3486" s="51">
        <f t="shared" si="690"/>
        <v>0</v>
      </c>
      <c r="AF3486" s="51">
        <f>IF(C3486=A_Stammdaten!$B$12,D_SAV!$U3486-D_SAV!$AG3486,HLOOKUP(A_Stammdaten!$B$12-1,$AH$4:$AN$4004,ROW(C3486)-3,FALSE)-$AG3486)</f>
        <v>0</v>
      </c>
      <c r="AG3486" s="51">
        <f>HLOOKUP(A_Stammdaten!$B$12,$AH$4:$AN$4004,ROW(C3486)-3,FALSE)</f>
        <v>0</v>
      </c>
      <c r="AH3486" s="51">
        <f t="shared" si="682"/>
        <v>0</v>
      </c>
      <c r="AI3486" s="51">
        <f t="shared" si="683"/>
        <v>0</v>
      </c>
      <c r="AJ3486" s="51">
        <f t="shared" si="684"/>
        <v>0</v>
      </c>
      <c r="AK3486" s="51">
        <f t="shared" si="685"/>
        <v>0</v>
      </c>
      <c r="AL3486" s="51">
        <f t="shared" si="686"/>
        <v>0</v>
      </c>
      <c r="AM3486" s="51">
        <f t="shared" si="687"/>
        <v>0</v>
      </c>
      <c r="AN3486" s="51">
        <f t="shared" si="688"/>
        <v>0</v>
      </c>
    </row>
    <row r="3487" spans="1:40" x14ac:dyDescent="0.25">
      <c r="A3487" s="17"/>
      <c r="B3487" s="17"/>
      <c r="C3487" s="35"/>
      <c r="D3487" s="17"/>
      <c r="E3487" s="17"/>
      <c r="F3487" s="17"/>
      <c r="G3487" s="62">
        <f t="shared" si="689"/>
        <v>0</v>
      </c>
      <c r="H3487" s="17"/>
      <c r="I3487" s="17"/>
      <c r="J3487" s="17"/>
      <c r="K3487" s="17"/>
      <c r="L3487" s="17"/>
      <c r="M3487" s="17"/>
      <c r="N3487" s="17"/>
      <c r="O3487" s="17"/>
      <c r="P3487" s="115"/>
      <c r="Q3487" s="62">
        <f>IF(C3487&gt;A_Stammdaten!$B$12,0,SUM(G3487,H3487,J3487,K3487,M3487,N3487)-SUM(I3487,L3487,O3487,P3487))</f>
        <v>0</v>
      </c>
      <c r="R3487" s="17"/>
      <c r="S3487" s="17"/>
      <c r="T3487" s="17"/>
      <c r="U3487" s="62">
        <f t="shared" si="681"/>
        <v>0</v>
      </c>
      <c r="V3487" s="63">
        <f>IF(ISBLANK($B3487),0,VLOOKUP($B3487,Listen!$A$2:$C$45,2,FALSE))</f>
        <v>0</v>
      </c>
      <c r="W3487" s="63">
        <f>IF(ISBLANK($B3487),0,VLOOKUP($B3487,Listen!$A$2:$C$45,3,FALSE))</f>
        <v>0</v>
      </c>
      <c r="X3487" s="49">
        <f t="shared" si="680"/>
        <v>0</v>
      </c>
      <c r="Y3487" s="49">
        <f t="shared" si="679"/>
        <v>0</v>
      </c>
      <c r="Z3487" s="49">
        <f t="shared" si="679"/>
        <v>0</v>
      </c>
      <c r="AA3487" s="49">
        <f t="shared" si="679"/>
        <v>0</v>
      </c>
      <c r="AB3487" s="49">
        <f t="shared" si="679"/>
        <v>0</v>
      </c>
      <c r="AC3487" s="49">
        <f t="shared" si="679"/>
        <v>0</v>
      </c>
      <c r="AD3487" s="49">
        <f t="shared" si="679"/>
        <v>0</v>
      </c>
      <c r="AE3487" s="51">
        <f t="shared" si="690"/>
        <v>0</v>
      </c>
      <c r="AF3487" s="51">
        <f>IF(C3487=A_Stammdaten!$B$12,D_SAV!$U3487-D_SAV!$AG3487,HLOOKUP(A_Stammdaten!$B$12-1,$AH$4:$AN$4004,ROW(C3487)-3,FALSE)-$AG3487)</f>
        <v>0</v>
      </c>
      <c r="AG3487" s="51">
        <f>HLOOKUP(A_Stammdaten!$B$12,$AH$4:$AN$4004,ROW(C3487)-3,FALSE)</f>
        <v>0</v>
      </c>
      <c r="AH3487" s="51">
        <f t="shared" si="682"/>
        <v>0</v>
      </c>
      <c r="AI3487" s="51">
        <f t="shared" si="683"/>
        <v>0</v>
      </c>
      <c r="AJ3487" s="51">
        <f t="shared" si="684"/>
        <v>0</v>
      </c>
      <c r="AK3487" s="51">
        <f t="shared" si="685"/>
        <v>0</v>
      </c>
      <c r="AL3487" s="51">
        <f t="shared" si="686"/>
        <v>0</v>
      </c>
      <c r="AM3487" s="51">
        <f t="shared" si="687"/>
        <v>0</v>
      </c>
      <c r="AN3487" s="51">
        <f t="shared" si="688"/>
        <v>0</v>
      </c>
    </row>
    <row r="3488" spans="1:40" x14ac:dyDescent="0.25">
      <c r="A3488" s="17"/>
      <c r="B3488" s="17"/>
      <c r="C3488" s="35"/>
      <c r="D3488" s="17"/>
      <c r="E3488" s="17"/>
      <c r="F3488" s="17"/>
      <c r="G3488" s="62">
        <f t="shared" si="689"/>
        <v>0</v>
      </c>
      <c r="H3488" s="17"/>
      <c r="I3488" s="17"/>
      <c r="J3488" s="17"/>
      <c r="K3488" s="17"/>
      <c r="L3488" s="17"/>
      <c r="M3488" s="17"/>
      <c r="N3488" s="17"/>
      <c r="O3488" s="17"/>
      <c r="P3488" s="115"/>
      <c r="Q3488" s="62">
        <f>IF(C3488&gt;A_Stammdaten!$B$12,0,SUM(G3488,H3488,J3488,K3488,M3488,N3488)-SUM(I3488,L3488,O3488,P3488))</f>
        <v>0</v>
      </c>
      <c r="R3488" s="17"/>
      <c r="S3488" s="17"/>
      <c r="T3488" s="17"/>
      <c r="U3488" s="62">
        <f t="shared" si="681"/>
        <v>0</v>
      </c>
      <c r="V3488" s="63">
        <f>IF(ISBLANK($B3488),0,VLOOKUP($B3488,Listen!$A$2:$C$45,2,FALSE))</f>
        <v>0</v>
      </c>
      <c r="W3488" s="63">
        <f>IF(ISBLANK($B3488),0,VLOOKUP($B3488,Listen!$A$2:$C$45,3,FALSE))</f>
        <v>0</v>
      </c>
      <c r="X3488" s="49">
        <f t="shared" si="680"/>
        <v>0</v>
      </c>
      <c r="Y3488" s="49">
        <f t="shared" si="679"/>
        <v>0</v>
      </c>
      <c r="Z3488" s="49">
        <f t="shared" si="679"/>
        <v>0</v>
      </c>
      <c r="AA3488" s="49">
        <f t="shared" ref="Y3488:AD3530" si="691">$V3488</f>
        <v>0</v>
      </c>
      <c r="AB3488" s="49">
        <f t="shared" si="691"/>
        <v>0</v>
      </c>
      <c r="AC3488" s="49">
        <f t="shared" si="691"/>
        <v>0</v>
      </c>
      <c r="AD3488" s="49">
        <f t="shared" si="691"/>
        <v>0</v>
      </c>
      <c r="AE3488" s="51">
        <f t="shared" si="690"/>
        <v>0</v>
      </c>
      <c r="AF3488" s="51">
        <f>IF(C3488=A_Stammdaten!$B$12,D_SAV!$U3488-D_SAV!$AG3488,HLOOKUP(A_Stammdaten!$B$12-1,$AH$4:$AN$4004,ROW(C3488)-3,FALSE)-$AG3488)</f>
        <v>0</v>
      </c>
      <c r="AG3488" s="51">
        <f>HLOOKUP(A_Stammdaten!$B$12,$AH$4:$AN$4004,ROW(C3488)-3,FALSE)</f>
        <v>0</v>
      </c>
      <c r="AH3488" s="51">
        <f t="shared" si="682"/>
        <v>0</v>
      </c>
      <c r="AI3488" s="51">
        <f t="shared" si="683"/>
        <v>0</v>
      </c>
      <c r="AJ3488" s="51">
        <f t="shared" si="684"/>
        <v>0</v>
      </c>
      <c r="AK3488" s="51">
        <f t="shared" si="685"/>
        <v>0</v>
      </c>
      <c r="AL3488" s="51">
        <f t="shared" si="686"/>
        <v>0</v>
      </c>
      <c r="AM3488" s="51">
        <f t="shared" si="687"/>
        <v>0</v>
      </c>
      <c r="AN3488" s="51">
        <f t="shared" si="688"/>
        <v>0</v>
      </c>
    </row>
    <row r="3489" spans="1:40" x14ac:dyDescent="0.25">
      <c r="A3489" s="17"/>
      <c r="B3489" s="17"/>
      <c r="C3489" s="35"/>
      <c r="D3489" s="17"/>
      <c r="E3489" s="17"/>
      <c r="F3489" s="17"/>
      <c r="G3489" s="62">
        <f t="shared" si="689"/>
        <v>0</v>
      </c>
      <c r="H3489" s="17"/>
      <c r="I3489" s="17"/>
      <c r="J3489" s="17"/>
      <c r="K3489" s="17"/>
      <c r="L3489" s="17"/>
      <c r="M3489" s="17"/>
      <c r="N3489" s="17"/>
      <c r="O3489" s="17"/>
      <c r="P3489" s="115"/>
      <c r="Q3489" s="62">
        <f>IF(C3489&gt;A_Stammdaten!$B$12,0,SUM(G3489,H3489,J3489,K3489,M3489,N3489)-SUM(I3489,L3489,O3489,P3489))</f>
        <v>0</v>
      </c>
      <c r="R3489" s="17"/>
      <c r="S3489" s="17"/>
      <c r="T3489" s="17"/>
      <c r="U3489" s="62">
        <f t="shared" si="681"/>
        <v>0</v>
      </c>
      <c r="V3489" s="63">
        <f>IF(ISBLANK($B3489),0,VLOOKUP($B3489,Listen!$A$2:$C$45,2,FALSE))</f>
        <v>0</v>
      </c>
      <c r="W3489" s="63">
        <f>IF(ISBLANK($B3489),0,VLOOKUP($B3489,Listen!$A$2:$C$45,3,FALSE))</f>
        <v>0</v>
      </c>
      <c r="X3489" s="49">
        <f t="shared" si="680"/>
        <v>0</v>
      </c>
      <c r="Y3489" s="49">
        <f t="shared" si="691"/>
        <v>0</v>
      </c>
      <c r="Z3489" s="49">
        <f t="shared" si="691"/>
        <v>0</v>
      </c>
      <c r="AA3489" s="49">
        <f t="shared" si="691"/>
        <v>0</v>
      </c>
      <c r="AB3489" s="49">
        <f t="shared" si="691"/>
        <v>0</v>
      </c>
      <c r="AC3489" s="49">
        <f t="shared" si="691"/>
        <v>0</v>
      </c>
      <c r="AD3489" s="49">
        <f t="shared" si="691"/>
        <v>0</v>
      </c>
      <c r="AE3489" s="51">
        <f t="shared" si="690"/>
        <v>0</v>
      </c>
      <c r="AF3489" s="51">
        <f>IF(C3489=A_Stammdaten!$B$12,D_SAV!$U3489-D_SAV!$AG3489,HLOOKUP(A_Stammdaten!$B$12-1,$AH$4:$AN$4004,ROW(C3489)-3,FALSE)-$AG3489)</f>
        <v>0</v>
      </c>
      <c r="AG3489" s="51">
        <f>HLOOKUP(A_Stammdaten!$B$12,$AH$4:$AN$4004,ROW(C3489)-3,FALSE)</f>
        <v>0</v>
      </c>
      <c r="AH3489" s="51">
        <f t="shared" si="682"/>
        <v>0</v>
      </c>
      <c r="AI3489" s="51">
        <f t="shared" si="683"/>
        <v>0</v>
      </c>
      <c r="AJ3489" s="51">
        <f t="shared" si="684"/>
        <v>0</v>
      </c>
      <c r="AK3489" s="51">
        <f t="shared" si="685"/>
        <v>0</v>
      </c>
      <c r="AL3489" s="51">
        <f t="shared" si="686"/>
        <v>0</v>
      </c>
      <c r="AM3489" s="51">
        <f t="shared" si="687"/>
        <v>0</v>
      </c>
      <c r="AN3489" s="51">
        <f t="shared" si="688"/>
        <v>0</v>
      </c>
    </row>
    <row r="3490" spans="1:40" x14ac:dyDescent="0.25">
      <c r="A3490" s="17"/>
      <c r="B3490" s="17"/>
      <c r="C3490" s="35"/>
      <c r="D3490" s="17"/>
      <c r="E3490" s="17"/>
      <c r="F3490" s="17"/>
      <c r="G3490" s="62">
        <f t="shared" si="689"/>
        <v>0</v>
      </c>
      <c r="H3490" s="17"/>
      <c r="I3490" s="17"/>
      <c r="J3490" s="17"/>
      <c r="K3490" s="17"/>
      <c r="L3490" s="17"/>
      <c r="M3490" s="17"/>
      <c r="N3490" s="17"/>
      <c r="O3490" s="17"/>
      <c r="P3490" s="115"/>
      <c r="Q3490" s="62">
        <f>IF(C3490&gt;A_Stammdaten!$B$12,0,SUM(G3490,H3490,J3490,K3490,M3490,N3490)-SUM(I3490,L3490,O3490,P3490))</f>
        <v>0</v>
      </c>
      <c r="R3490" s="17"/>
      <c r="S3490" s="17"/>
      <c r="T3490" s="17"/>
      <c r="U3490" s="62">
        <f t="shared" si="681"/>
        <v>0</v>
      </c>
      <c r="V3490" s="63">
        <f>IF(ISBLANK($B3490),0,VLOOKUP($B3490,Listen!$A$2:$C$45,2,FALSE))</f>
        <v>0</v>
      </c>
      <c r="W3490" s="63">
        <f>IF(ISBLANK($B3490),0,VLOOKUP($B3490,Listen!$A$2:$C$45,3,FALSE))</f>
        <v>0</v>
      </c>
      <c r="X3490" s="49">
        <f t="shared" si="680"/>
        <v>0</v>
      </c>
      <c r="Y3490" s="49">
        <f t="shared" si="691"/>
        <v>0</v>
      </c>
      <c r="Z3490" s="49">
        <f t="shared" si="691"/>
        <v>0</v>
      </c>
      <c r="AA3490" s="49">
        <f t="shared" si="691"/>
        <v>0</v>
      </c>
      <c r="AB3490" s="49">
        <f t="shared" si="691"/>
        <v>0</v>
      </c>
      <c r="AC3490" s="49">
        <f t="shared" si="691"/>
        <v>0</v>
      </c>
      <c r="AD3490" s="49">
        <f t="shared" si="691"/>
        <v>0</v>
      </c>
      <c r="AE3490" s="51">
        <f t="shared" si="690"/>
        <v>0</v>
      </c>
      <c r="AF3490" s="51">
        <f>IF(C3490=A_Stammdaten!$B$12,D_SAV!$U3490-D_SAV!$AG3490,HLOOKUP(A_Stammdaten!$B$12-1,$AH$4:$AN$4004,ROW(C3490)-3,FALSE)-$AG3490)</f>
        <v>0</v>
      </c>
      <c r="AG3490" s="51">
        <f>HLOOKUP(A_Stammdaten!$B$12,$AH$4:$AN$4004,ROW(C3490)-3,FALSE)</f>
        <v>0</v>
      </c>
      <c r="AH3490" s="51">
        <f t="shared" si="682"/>
        <v>0</v>
      </c>
      <c r="AI3490" s="51">
        <f t="shared" si="683"/>
        <v>0</v>
      </c>
      <c r="AJ3490" s="51">
        <f t="shared" si="684"/>
        <v>0</v>
      </c>
      <c r="AK3490" s="51">
        <f t="shared" si="685"/>
        <v>0</v>
      </c>
      <c r="AL3490" s="51">
        <f t="shared" si="686"/>
        <v>0</v>
      </c>
      <c r="AM3490" s="51">
        <f t="shared" si="687"/>
        <v>0</v>
      </c>
      <c r="AN3490" s="51">
        <f t="shared" si="688"/>
        <v>0</v>
      </c>
    </row>
    <row r="3491" spans="1:40" x14ac:dyDescent="0.25">
      <c r="A3491" s="17"/>
      <c r="B3491" s="17"/>
      <c r="C3491" s="35"/>
      <c r="D3491" s="17"/>
      <c r="E3491" s="17"/>
      <c r="F3491" s="17"/>
      <c r="G3491" s="62">
        <f t="shared" si="689"/>
        <v>0</v>
      </c>
      <c r="H3491" s="17"/>
      <c r="I3491" s="17"/>
      <c r="J3491" s="17"/>
      <c r="K3491" s="17"/>
      <c r="L3491" s="17"/>
      <c r="M3491" s="17"/>
      <c r="N3491" s="17"/>
      <c r="O3491" s="17"/>
      <c r="P3491" s="115"/>
      <c r="Q3491" s="62">
        <f>IF(C3491&gt;A_Stammdaten!$B$12,0,SUM(G3491,H3491,J3491,K3491,M3491,N3491)-SUM(I3491,L3491,O3491,P3491))</f>
        <v>0</v>
      </c>
      <c r="R3491" s="17"/>
      <c r="S3491" s="17"/>
      <c r="T3491" s="17"/>
      <c r="U3491" s="62">
        <f t="shared" si="681"/>
        <v>0</v>
      </c>
      <c r="V3491" s="63">
        <f>IF(ISBLANK($B3491),0,VLOOKUP($B3491,Listen!$A$2:$C$45,2,FALSE))</f>
        <v>0</v>
      </c>
      <c r="W3491" s="63">
        <f>IF(ISBLANK($B3491),0,VLOOKUP($B3491,Listen!$A$2:$C$45,3,FALSE))</f>
        <v>0</v>
      </c>
      <c r="X3491" s="49">
        <f t="shared" si="680"/>
        <v>0</v>
      </c>
      <c r="Y3491" s="49">
        <f t="shared" si="691"/>
        <v>0</v>
      </c>
      <c r="Z3491" s="49">
        <f t="shared" si="691"/>
        <v>0</v>
      </c>
      <c r="AA3491" s="49">
        <f t="shared" si="691"/>
        <v>0</v>
      </c>
      <c r="AB3491" s="49">
        <f t="shared" si="691"/>
        <v>0</v>
      </c>
      <c r="AC3491" s="49">
        <f t="shared" si="691"/>
        <v>0</v>
      </c>
      <c r="AD3491" s="49">
        <f t="shared" si="691"/>
        <v>0</v>
      </c>
      <c r="AE3491" s="51">
        <f t="shared" si="690"/>
        <v>0</v>
      </c>
      <c r="AF3491" s="51">
        <f>IF(C3491=A_Stammdaten!$B$12,D_SAV!$U3491-D_SAV!$AG3491,HLOOKUP(A_Stammdaten!$B$12-1,$AH$4:$AN$4004,ROW(C3491)-3,FALSE)-$AG3491)</f>
        <v>0</v>
      </c>
      <c r="AG3491" s="51">
        <f>HLOOKUP(A_Stammdaten!$B$12,$AH$4:$AN$4004,ROW(C3491)-3,FALSE)</f>
        <v>0</v>
      </c>
      <c r="AH3491" s="51">
        <f t="shared" si="682"/>
        <v>0</v>
      </c>
      <c r="AI3491" s="51">
        <f t="shared" si="683"/>
        <v>0</v>
      </c>
      <c r="AJ3491" s="51">
        <f t="shared" si="684"/>
        <v>0</v>
      </c>
      <c r="AK3491" s="51">
        <f t="shared" si="685"/>
        <v>0</v>
      </c>
      <c r="AL3491" s="51">
        <f t="shared" si="686"/>
        <v>0</v>
      </c>
      <c r="AM3491" s="51">
        <f t="shared" si="687"/>
        <v>0</v>
      </c>
      <c r="AN3491" s="51">
        <f t="shared" si="688"/>
        <v>0</v>
      </c>
    </row>
    <row r="3492" spans="1:40" x14ac:dyDescent="0.25">
      <c r="A3492" s="17"/>
      <c r="B3492" s="17"/>
      <c r="C3492" s="35"/>
      <c r="D3492" s="17"/>
      <c r="E3492" s="17"/>
      <c r="F3492" s="17"/>
      <c r="G3492" s="62">
        <f t="shared" si="689"/>
        <v>0</v>
      </c>
      <c r="H3492" s="17"/>
      <c r="I3492" s="17"/>
      <c r="J3492" s="17"/>
      <c r="K3492" s="17"/>
      <c r="L3492" s="17"/>
      <c r="M3492" s="17"/>
      <c r="N3492" s="17"/>
      <c r="O3492" s="17"/>
      <c r="P3492" s="115"/>
      <c r="Q3492" s="62">
        <f>IF(C3492&gt;A_Stammdaten!$B$12,0,SUM(G3492,H3492,J3492,K3492,M3492,N3492)-SUM(I3492,L3492,O3492,P3492))</f>
        <v>0</v>
      </c>
      <c r="R3492" s="17"/>
      <c r="S3492" s="17"/>
      <c r="T3492" s="17"/>
      <c r="U3492" s="62">
        <f t="shared" si="681"/>
        <v>0</v>
      </c>
      <c r="V3492" s="63">
        <f>IF(ISBLANK($B3492),0,VLOOKUP($B3492,Listen!$A$2:$C$45,2,FALSE))</f>
        <v>0</v>
      </c>
      <c r="W3492" s="63">
        <f>IF(ISBLANK($B3492),0,VLOOKUP($B3492,Listen!$A$2:$C$45,3,FALSE))</f>
        <v>0</v>
      </c>
      <c r="X3492" s="49">
        <f t="shared" si="680"/>
        <v>0</v>
      </c>
      <c r="Y3492" s="49">
        <f t="shared" si="691"/>
        <v>0</v>
      </c>
      <c r="Z3492" s="49">
        <f t="shared" si="691"/>
        <v>0</v>
      </c>
      <c r="AA3492" s="49">
        <f t="shared" si="691"/>
        <v>0</v>
      </c>
      <c r="AB3492" s="49">
        <f t="shared" si="691"/>
        <v>0</v>
      </c>
      <c r="AC3492" s="49">
        <f t="shared" si="691"/>
        <v>0</v>
      </c>
      <c r="AD3492" s="49">
        <f t="shared" si="691"/>
        <v>0</v>
      </c>
      <c r="AE3492" s="51">
        <f t="shared" si="690"/>
        <v>0</v>
      </c>
      <c r="AF3492" s="51">
        <f>IF(C3492=A_Stammdaten!$B$12,D_SAV!$U3492-D_SAV!$AG3492,HLOOKUP(A_Stammdaten!$B$12-1,$AH$4:$AN$4004,ROW(C3492)-3,FALSE)-$AG3492)</f>
        <v>0</v>
      </c>
      <c r="AG3492" s="51">
        <f>HLOOKUP(A_Stammdaten!$B$12,$AH$4:$AN$4004,ROW(C3492)-3,FALSE)</f>
        <v>0</v>
      </c>
      <c r="AH3492" s="51">
        <f t="shared" si="682"/>
        <v>0</v>
      </c>
      <c r="AI3492" s="51">
        <f t="shared" si="683"/>
        <v>0</v>
      </c>
      <c r="AJ3492" s="51">
        <f t="shared" si="684"/>
        <v>0</v>
      </c>
      <c r="AK3492" s="51">
        <f t="shared" si="685"/>
        <v>0</v>
      </c>
      <c r="AL3492" s="51">
        <f t="shared" si="686"/>
        <v>0</v>
      </c>
      <c r="AM3492" s="51">
        <f t="shared" si="687"/>
        <v>0</v>
      </c>
      <c r="AN3492" s="51">
        <f t="shared" si="688"/>
        <v>0</v>
      </c>
    </row>
    <row r="3493" spans="1:40" x14ac:dyDescent="0.25">
      <c r="A3493" s="17"/>
      <c r="B3493" s="17"/>
      <c r="C3493" s="35"/>
      <c r="D3493" s="17"/>
      <c r="E3493" s="17"/>
      <c r="F3493" s="17"/>
      <c r="G3493" s="62">
        <f t="shared" si="689"/>
        <v>0</v>
      </c>
      <c r="H3493" s="17"/>
      <c r="I3493" s="17"/>
      <c r="J3493" s="17"/>
      <c r="K3493" s="17"/>
      <c r="L3493" s="17"/>
      <c r="M3493" s="17"/>
      <c r="N3493" s="17"/>
      <c r="O3493" s="17"/>
      <c r="P3493" s="115"/>
      <c r="Q3493" s="62">
        <f>IF(C3493&gt;A_Stammdaten!$B$12,0,SUM(G3493,H3493,J3493,K3493,M3493,N3493)-SUM(I3493,L3493,O3493,P3493))</f>
        <v>0</v>
      </c>
      <c r="R3493" s="17"/>
      <c r="S3493" s="17"/>
      <c r="T3493" s="17"/>
      <c r="U3493" s="62">
        <f t="shared" si="681"/>
        <v>0</v>
      </c>
      <c r="V3493" s="63">
        <f>IF(ISBLANK($B3493),0,VLOOKUP($B3493,Listen!$A$2:$C$45,2,FALSE))</f>
        <v>0</v>
      </c>
      <c r="W3493" s="63">
        <f>IF(ISBLANK($B3493),0,VLOOKUP($B3493,Listen!$A$2:$C$45,3,FALSE))</f>
        <v>0</v>
      </c>
      <c r="X3493" s="49">
        <f t="shared" si="680"/>
        <v>0</v>
      </c>
      <c r="Y3493" s="49">
        <f t="shared" si="691"/>
        <v>0</v>
      </c>
      <c r="Z3493" s="49">
        <f t="shared" si="691"/>
        <v>0</v>
      </c>
      <c r="AA3493" s="49">
        <f t="shared" si="691"/>
        <v>0</v>
      </c>
      <c r="AB3493" s="49">
        <f t="shared" si="691"/>
        <v>0</v>
      </c>
      <c r="AC3493" s="49">
        <f t="shared" si="691"/>
        <v>0</v>
      </c>
      <c r="AD3493" s="49">
        <f t="shared" si="691"/>
        <v>0</v>
      </c>
      <c r="AE3493" s="51">
        <f t="shared" si="690"/>
        <v>0</v>
      </c>
      <c r="AF3493" s="51">
        <f>IF(C3493=A_Stammdaten!$B$12,D_SAV!$U3493-D_SAV!$AG3493,HLOOKUP(A_Stammdaten!$B$12-1,$AH$4:$AN$4004,ROW(C3493)-3,FALSE)-$AG3493)</f>
        <v>0</v>
      </c>
      <c r="AG3493" s="51">
        <f>HLOOKUP(A_Stammdaten!$B$12,$AH$4:$AN$4004,ROW(C3493)-3,FALSE)</f>
        <v>0</v>
      </c>
      <c r="AH3493" s="51">
        <f t="shared" si="682"/>
        <v>0</v>
      </c>
      <c r="AI3493" s="51">
        <f t="shared" si="683"/>
        <v>0</v>
      </c>
      <c r="AJ3493" s="51">
        <f t="shared" si="684"/>
        <v>0</v>
      </c>
      <c r="AK3493" s="51">
        <f t="shared" si="685"/>
        <v>0</v>
      </c>
      <c r="AL3493" s="51">
        <f t="shared" si="686"/>
        <v>0</v>
      </c>
      <c r="AM3493" s="51">
        <f t="shared" si="687"/>
        <v>0</v>
      </c>
      <c r="AN3493" s="51">
        <f t="shared" si="688"/>
        <v>0</v>
      </c>
    </row>
    <row r="3494" spans="1:40" x14ac:dyDescent="0.25">
      <c r="A3494" s="17"/>
      <c r="B3494" s="17"/>
      <c r="C3494" s="35"/>
      <c r="D3494" s="17"/>
      <c r="E3494" s="17"/>
      <c r="F3494" s="17"/>
      <c r="G3494" s="62">
        <f t="shared" si="689"/>
        <v>0</v>
      </c>
      <c r="H3494" s="17"/>
      <c r="I3494" s="17"/>
      <c r="J3494" s="17"/>
      <c r="K3494" s="17"/>
      <c r="L3494" s="17"/>
      <c r="M3494" s="17"/>
      <c r="N3494" s="17"/>
      <c r="O3494" s="17"/>
      <c r="P3494" s="115"/>
      <c r="Q3494" s="62">
        <f>IF(C3494&gt;A_Stammdaten!$B$12,0,SUM(G3494,H3494,J3494,K3494,M3494,N3494)-SUM(I3494,L3494,O3494,P3494))</f>
        <v>0</v>
      </c>
      <c r="R3494" s="17"/>
      <c r="S3494" s="17"/>
      <c r="T3494" s="17"/>
      <c r="U3494" s="62">
        <f t="shared" si="681"/>
        <v>0</v>
      </c>
      <c r="V3494" s="63">
        <f>IF(ISBLANK($B3494),0,VLOOKUP($B3494,Listen!$A$2:$C$45,2,FALSE))</f>
        <v>0</v>
      </c>
      <c r="W3494" s="63">
        <f>IF(ISBLANK($B3494),0,VLOOKUP($B3494,Listen!$A$2:$C$45,3,FALSE))</f>
        <v>0</v>
      </c>
      <c r="X3494" s="49">
        <f t="shared" si="680"/>
        <v>0</v>
      </c>
      <c r="Y3494" s="49">
        <f t="shared" si="691"/>
        <v>0</v>
      </c>
      <c r="Z3494" s="49">
        <f t="shared" si="691"/>
        <v>0</v>
      </c>
      <c r="AA3494" s="49">
        <f t="shared" si="691"/>
        <v>0</v>
      </c>
      <c r="AB3494" s="49">
        <f t="shared" si="691"/>
        <v>0</v>
      </c>
      <c r="AC3494" s="49">
        <f t="shared" si="691"/>
        <v>0</v>
      </c>
      <c r="AD3494" s="49">
        <f t="shared" si="691"/>
        <v>0</v>
      </c>
      <c r="AE3494" s="51">
        <f t="shared" si="690"/>
        <v>0</v>
      </c>
      <c r="AF3494" s="51">
        <f>IF(C3494=A_Stammdaten!$B$12,D_SAV!$U3494-D_SAV!$AG3494,HLOOKUP(A_Stammdaten!$B$12-1,$AH$4:$AN$4004,ROW(C3494)-3,FALSE)-$AG3494)</f>
        <v>0</v>
      </c>
      <c r="AG3494" s="51">
        <f>HLOOKUP(A_Stammdaten!$B$12,$AH$4:$AN$4004,ROW(C3494)-3,FALSE)</f>
        <v>0</v>
      </c>
      <c r="AH3494" s="51">
        <f t="shared" si="682"/>
        <v>0</v>
      </c>
      <c r="AI3494" s="51">
        <f t="shared" si="683"/>
        <v>0</v>
      </c>
      <c r="AJ3494" s="51">
        <f t="shared" si="684"/>
        <v>0</v>
      </c>
      <c r="AK3494" s="51">
        <f t="shared" si="685"/>
        <v>0</v>
      </c>
      <c r="AL3494" s="51">
        <f t="shared" si="686"/>
        <v>0</v>
      </c>
      <c r="AM3494" s="51">
        <f t="shared" si="687"/>
        <v>0</v>
      </c>
      <c r="AN3494" s="51">
        <f t="shared" si="688"/>
        <v>0</v>
      </c>
    </row>
    <row r="3495" spans="1:40" x14ac:dyDescent="0.25">
      <c r="A3495" s="17"/>
      <c r="B3495" s="17"/>
      <c r="C3495" s="35"/>
      <c r="D3495" s="17"/>
      <c r="E3495" s="17"/>
      <c r="F3495" s="17"/>
      <c r="G3495" s="62">
        <f t="shared" si="689"/>
        <v>0</v>
      </c>
      <c r="H3495" s="17"/>
      <c r="I3495" s="17"/>
      <c r="J3495" s="17"/>
      <c r="K3495" s="17"/>
      <c r="L3495" s="17"/>
      <c r="M3495" s="17"/>
      <c r="N3495" s="17"/>
      <c r="O3495" s="17"/>
      <c r="P3495" s="115"/>
      <c r="Q3495" s="62">
        <f>IF(C3495&gt;A_Stammdaten!$B$12,0,SUM(G3495,H3495,J3495,K3495,M3495,N3495)-SUM(I3495,L3495,O3495,P3495))</f>
        <v>0</v>
      </c>
      <c r="R3495" s="17"/>
      <c r="S3495" s="17"/>
      <c r="T3495" s="17"/>
      <c r="U3495" s="62">
        <f t="shared" si="681"/>
        <v>0</v>
      </c>
      <c r="V3495" s="63">
        <f>IF(ISBLANK($B3495),0,VLOOKUP($B3495,Listen!$A$2:$C$45,2,FALSE))</f>
        <v>0</v>
      </c>
      <c r="W3495" s="63">
        <f>IF(ISBLANK($B3495),0,VLOOKUP($B3495,Listen!$A$2:$C$45,3,FALSE))</f>
        <v>0</v>
      </c>
      <c r="X3495" s="49">
        <f t="shared" si="680"/>
        <v>0</v>
      </c>
      <c r="Y3495" s="49">
        <f t="shared" si="691"/>
        <v>0</v>
      </c>
      <c r="Z3495" s="49">
        <f t="shared" si="691"/>
        <v>0</v>
      </c>
      <c r="AA3495" s="49">
        <f t="shared" si="691"/>
        <v>0</v>
      </c>
      <c r="AB3495" s="49">
        <f t="shared" si="691"/>
        <v>0</v>
      </c>
      <c r="AC3495" s="49">
        <f t="shared" si="691"/>
        <v>0</v>
      </c>
      <c r="AD3495" s="49">
        <f t="shared" si="691"/>
        <v>0</v>
      </c>
      <c r="AE3495" s="51">
        <f t="shared" si="690"/>
        <v>0</v>
      </c>
      <c r="AF3495" s="51">
        <f>IF(C3495=A_Stammdaten!$B$12,D_SAV!$U3495-D_SAV!$AG3495,HLOOKUP(A_Stammdaten!$B$12-1,$AH$4:$AN$4004,ROW(C3495)-3,FALSE)-$AG3495)</f>
        <v>0</v>
      </c>
      <c r="AG3495" s="51">
        <f>HLOOKUP(A_Stammdaten!$B$12,$AH$4:$AN$4004,ROW(C3495)-3,FALSE)</f>
        <v>0</v>
      </c>
      <c r="AH3495" s="51">
        <f t="shared" si="682"/>
        <v>0</v>
      </c>
      <c r="AI3495" s="51">
        <f t="shared" si="683"/>
        <v>0</v>
      </c>
      <c r="AJ3495" s="51">
        <f t="shared" si="684"/>
        <v>0</v>
      </c>
      <c r="AK3495" s="51">
        <f t="shared" si="685"/>
        <v>0</v>
      </c>
      <c r="AL3495" s="51">
        <f t="shared" si="686"/>
        <v>0</v>
      </c>
      <c r="AM3495" s="51">
        <f t="shared" si="687"/>
        <v>0</v>
      </c>
      <c r="AN3495" s="51">
        <f t="shared" si="688"/>
        <v>0</v>
      </c>
    </row>
    <row r="3496" spans="1:40" x14ac:dyDescent="0.25">
      <c r="A3496" s="17"/>
      <c r="B3496" s="17"/>
      <c r="C3496" s="35"/>
      <c r="D3496" s="17"/>
      <c r="E3496" s="17"/>
      <c r="F3496" s="17"/>
      <c r="G3496" s="62">
        <f t="shared" si="689"/>
        <v>0</v>
      </c>
      <c r="H3496" s="17"/>
      <c r="I3496" s="17"/>
      <c r="J3496" s="17"/>
      <c r="K3496" s="17"/>
      <c r="L3496" s="17"/>
      <c r="M3496" s="17"/>
      <c r="N3496" s="17"/>
      <c r="O3496" s="17"/>
      <c r="P3496" s="115"/>
      <c r="Q3496" s="62">
        <f>IF(C3496&gt;A_Stammdaten!$B$12,0,SUM(G3496,H3496,J3496,K3496,M3496,N3496)-SUM(I3496,L3496,O3496,P3496))</f>
        <v>0</v>
      </c>
      <c r="R3496" s="17"/>
      <c r="S3496" s="17"/>
      <c r="T3496" s="17"/>
      <c r="U3496" s="62">
        <f t="shared" si="681"/>
        <v>0</v>
      </c>
      <c r="V3496" s="63">
        <f>IF(ISBLANK($B3496),0,VLOOKUP($B3496,Listen!$A$2:$C$45,2,FALSE))</f>
        <v>0</v>
      </c>
      <c r="W3496" s="63">
        <f>IF(ISBLANK($B3496),0,VLOOKUP($B3496,Listen!$A$2:$C$45,3,FALSE))</f>
        <v>0</v>
      </c>
      <c r="X3496" s="49">
        <f t="shared" si="680"/>
        <v>0</v>
      </c>
      <c r="Y3496" s="49">
        <f t="shared" si="691"/>
        <v>0</v>
      </c>
      <c r="Z3496" s="49">
        <f t="shared" si="691"/>
        <v>0</v>
      </c>
      <c r="AA3496" s="49">
        <f t="shared" si="691"/>
        <v>0</v>
      </c>
      <c r="AB3496" s="49">
        <f t="shared" si="691"/>
        <v>0</v>
      </c>
      <c r="AC3496" s="49">
        <f t="shared" si="691"/>
        <v>0</v>
      </c>
      <c r="AD3496" s="49">
        <f t="shared" si="691"/>
        <v>0</v>
      </c>
      <c r="AE3496" s="51">
        <f t="shared" si="690"/>
        <v>0</v>
      </c>
      <c r="AF3496" s="51">
        <f>IF(C3496=A_Stammdaten!$B$12,D_SAV!$U3496-D_SAV!$AG3496,HLOOKUP(A_Stammdaten!$B$12-1,$AH$4:$AN$4004,ROW(C3496)-3,FALSE)-$AG3496)</f>
        <v>0</v>
      </c>
      <c r="AG3496" s="51">
        <f>HLOOKUP(A_Stammdaten!$B$12,$AH$4:$AN$4004,ROW(C3496)-3,FALSE)</f>
        <v>0</v>
      </c>
      <c r="AH3496" s="51">
        <f t="shared" si="682"/>
        <v>0</v>
      </c>
      <c r="AI3496" s="51">
        <f t="shared" si="683"/>
        <v>0</v>
      </c>
      <c r="AJ3496" s="51">
        <f t="shared" si="684"/>
        <v>0</v>
      </c>
      <c r="AK3496" s="51">
        <f t="shared" si="685"/>
        <v>0</v>
      </c>
      <c r="AL3496" s="51">
        <f t="shared" si="686"/>
        <v>0</v>
      </c>
      <c r="AM3496" s="51">
        <f t="shared" si="687"/>
        <v>0</v>
      </c>
      <c r="AN3496" s="51">
        <f t="shared" si="688"/>
        <v>0</v>
      </c>
    </row>
    <row r="3497" spans="1:40" x14ac:dyDescent="0.25">
      <c r="A3497" s="17"/>
      <c r="B3497" s="17"/>
      <c r="C3497" s="35"/>
      <c r="D3497" s="17"/>
      <c r="E3497" s="17"/>
      <c r="F3497" s="17"/>
      <c r="G3497" s="62">
        <f t="shared" si="689"/>
        <v>0</v>
      </c>
      <c r="H3497" s="17"/>
      <c r="I3497" s="17"/>
      <c r="J3497" s="17"/>
      <c r="K3497" s="17"/>
      <c r="L3497" s="17"/>
      <c r="M3497" s="17"/>
      <c r="N3497" s="17"/>
      <c r="O3497" s="17"/>
      <c r="P3497" s="115"/>
      <c r="Q3497" s="62">
        <f>IF(C3497&gt;A_Stammdaten!$B$12,0,SUM(G3497,H3497,J3497,K3497,M3497,N3497)-SUM(I3497,L3497,O3497,P3497))</f>
        <v>0</v>
      </c>
      <c r="R3497" s="17"/>
      <c r="S3497" s="17"/>
      <c r="T3497" s="17"/>
      <c r="U3497" s="62">
        <f t="shared" si="681"/>
        <v>0</v>
      </c>
      <c r="V3497" s="63">
        <f>IF(ISBLANK($B3497),0,VLOOKUP($B3497,Listen!$A$2:$C$45,2,FALSE))</f>
        <v>0</v>
      </c>
      <c r="W3497" s="63">
        <f>IF(ISBLANK($B3497),0,VLOOKUP($B3497,Listen!$A$2:$C$45,3,FALSE))</f>
        <v>0</v>
      </c>
      <c r="X3497" s="49">
        <f t="shared" si="680"/>
        <v>0</v>
      </c>
      <c r="Y3497" s="49">
        <f t="shared" si="691"/>
        <v>0</v>
      </c>
      <c r="Z3497" s="49">
        <f t="shared" si="691"/>
        <v>0</v>
      </c>
      <c r="AA3497" s="49">
        <f t="shared" si="691"/>
        <v>0</v>
      </c>
      <c r="AB3497" s="49">
        <f t="shared" si="691"/>
        <v>0</v>
      </c>
      <c r="AC3497" s="49">
        <f t="shared" si="691"/>
        <v>0</v>
      </c>
      <c r="AD3497" s="49">
        <f t="shared" si="691"/>
        <v>0</v>
      </c>
      <c r="AE3497" s="51">
        <f t="shared" si="690"/>
        <v>0</v>
      </c>
      <c r="AF3497" s="51">
        <f>IF(C3497=A_Stammdaten!$B$12,D_SAV!$U3497-D_SAV!$AG3497,HLOOKUP(A_Stammdaten!$B$12-1,$AH$4:$AN$4004,ROW(C3497)-3,FALSE)-$AG3497)</f>
        <v>0</v>
      </c>
      <c r="AG3497" s="51">
        <f>HLOOKUP(A_Stammdaten!$B$12,$AH$4:$AN$4004,ROW(C3497)-3,FALSE)</f>
        <v>0</v>
      </c>
      <c r="AH3497" s="51">
        <f t="shared" si="682"/>
        <v>0</v>
      </c>
      <c r="AI3497" s="51">
        <f t="shared" si="683"/>
        <v>0</v>
      </c>
      <c r="AJ3497" s="51">
        <f t="shared" si="684"/>
        <v>0</v>
      </c>
      <c r="AK3497" s="51">
        <f t="shared" si="685"/>
        <v>0</v>
      </c>
      <c r="AL3497" s="51">
        <f t="shared" si="686"/>
        <v>0</v>
      </c>
      <c r="AM3497" s="51">
        <f t="shared" si="687"/>
        <v>0</v>
      </c>
      <c r="AN3497" s="51">
        <f t="shared" si="688"/>
        <v>0</v>
      </c>
    </row>
    <row r="3498" spans="1:40" x14ac:dyDescent="0.25">
      <c r="A3498" s="17"/>
      <c r="B3498" s="17"/>
      <c r="C3498" s="35"/>
      <c r="D3498" s="17"/>
      <c r="E3498" s="17"/>
      <c r="F3498" s="17"/>
      <c r="G3498" s="62">
        <f t="shared" si="689"/>
        <v>0</v>
      </c>
      <c r="H3498" s="17"/>
      <c r="I3498" s="17"/>
      <c r="J3498" s="17"/>
      <c r="K3498" s="17"/>
      <c r="L3498" s="17"/>
      <c r="M3498" s="17"/>
      <c r="N3498" s="17"/>
      <c r="O3498" s="17"/>
      <c r="P3498" s="115"/>
      <c r="Q3498" s="62">
        <f>IF(C3498&gt;A_Stammdaten!$B$12,0,SUM(G3498,H3498,J3498,K3498,M3498,N3498)-SUM(I3498,L3498,O3498,P3498))</f>
        <v>0</v>
      </c>
      <c r="R3498" s="17"/>
      <c r="S3498" s="17"/>
      <c r="T3498" s="17"/>
      <c r="U3498" s="62">
        <f t="shared" si="681"/>
        <v>0</v>
      </c>
      <c r="V3498" s="63">
        <f>IF(ISBLANK($B3498),0,VLOOKUP($B3498,Listen!$A$2:$C$45,2,FALSE))</f>
        <v>0</v>
      </c>
      <c r="W3498" s="63">
        <f>IF(ISBLANK($B3498),0,VLOOKUP($B3498,Listen!$A$2:$C$45,3,FALSE))</f>
        <v>0</v>
      </c>
      <c r="X3498" s="49">
        <f t="shared" si="680"/>
        <v>0</v>
      </c>
      <c r="Y3498" s="49">
        <f t="shared" si="691"/>
        <v>0</v>
      </c>
      <c r="Z3498" s="49">
        <f t="shared" si="691"/>
        <v>0</v>
      </c>
      <c r="AA3498" s="49">
        <f t="shared" si="691"/>
        <v>0</v>
      </c>
      <c r="AB3498" s="49">
        <f t="shared" si="691"/>
        <v>0</v>
      </c>
      <c r="AC3498" s="49">
        <f t="shared" si="691"/>
        <v>0</v>
      </c>
      <c r="AD3498" s="49">
        <f t="shared" si="691"/>
        <v>0</v>
      </c>
      <c r="AE3498" s="51">
        <f t="shared" si="690"/>
        <v>0</v>
      </c>
      <c r="AF3498" s="51">
        <f>IF(C3498=A_Stammdaten!$B$12,D_SAV!$U3498-D_SAV!$AG3498,HLOOKUP(A_Stammdaten!$B$12-1,$AH$4:$AN$4004,ROW(C3498)-3,FALSE)-$AG3498)</f>
        <v>0</v>
      </c>
      <c r="AG3498" s="51">
        <f>HLOOKUP(A_Stammdaten!$B$12,$AH$4:$AN$4004,ROW(C3498)-3,FALSE)</f>
        <v>0</v>
      </c>
      <c r="AH3498" s="51">
        <f t="shared" si="682"/>
        <v>0</v>
      </c>
      <c r="AI3498" s="51">
        <f t="shared" si="683"/>
        <v>0</v>
      </c>
      <c r="AJ3498" s="51">
        <f t="shared" si="684"/>
        <v>0</v>
      </c>
      <c r="AK3498" s="51">
        <f t="shared" si="685"/>
        <v>0</v>
      </c>
      <c r="AL3498" s="51">
        <f t="shared" si="686"/>
        <v>0</v>
      </c>
      <c r="AM3498" s="51">
        <f t="shared" si="687"/>
        <v>0</v>
      </c>
      <c r="AN3498" s="51">
        <f t="shared" si="688"/>
        <v>0</v>
      </c>
    </row>
    <row r="3499" spans="1:40" x14ac:dyDescent="0.25">
      <c r="A3499" s="17"/>
      <c r="B3499" s="17"/>
      <c r="C3499" s="35"/>
      <c r="D3499" s="17"/>
      <c r="E3499" s="17"/>
      <c r="F3499" s="17"/>
      <c r="G3499" s="62">
        <f t="shared" si="689"/>
        <v>0</v>
      </c>
      <c r="H3499" s="17"/>
      <c r="I3499" s="17"/>
      <c r="J3499" s="17"/>
      <c r="K3499" s="17"/>
      <c r="L3499" s="17"/>
      <c r="M3499" s="17"/>
      <c r="N3499" s="17"/>
      <c r="O3499" s="17"/>
      <c r="P3499" s="115"/>
      <c r="Q3499" s="62">
        <f>IF(C3499&gt;A_Stammdaten!$B$12,0,SUM(G3499,H3499,J3499,K3499,M3499,N3499)-SUM(I3499,L3499,O3499,P3499))</f>
        <v>0</v>
      </c>
      <c r="R3499" s="17"/>
      <c r="S3499" s="17"/>
      <c r="T3499" s="17"/>
      <c r="U3499" s="62">
        <f t="shared" si="681"/>
        <v>0</v>
      </c>
      <c r="V3499" s="63">
        <f>IF(ISBLANK($B3499),0,VLOOKUP($B3499,Listen!$A$2:$C$45,2,FALSE))</f>
        <v>0</v>
      </c>
      <c r="W3499" s="63">
        <f>IF(ISBLANK($B3499),0,VLOOKUP($B3499,Listen!$A$2:$C$45,3,FALSE))</f>
        <v>0</v>
      </c>
      <c r="X3499" s="49">
        <f t="shared" si="680"/>
        <v>0</v>
      </c>
      <c r="Y3499" s="49">
        <f t="shared" si="691"/>
        <v>0</v>
      </c>
      <c r="Z3499" s="49">
        <f t="shared" si="691"/>
        <v>0</v>
      </c>
      <c r="AA3499" s="49">
        <f t="shared" si="691"/>
        <v>0</v>
      </c>
      <c r="AB3499" s="49">
        <f t="shared" si="691"/>
        <v>0</v>
      </c>
      <c r="AC3499" s="49">
        <f t="shared" si="691"/>
        <v>0</v>
      </c>
      <c r="AD3499" s="49">
        <f t="shared" si="691"/>
        <v>0</v>
      </c>
      <c r="AE3499" s="51">
        <f t="shared" si="690"/>
        <v>0</v>
      </c>
      <c r="AF3499" s="51">
        <f>IF(C3499=A_Stammdaten!$B$12,D_SAV!$U3499-D_SAV!$AG3499,HLOOKUP(A_Stammdaten!$B$12-1,$AH$4:$AN$4004,ROW(C3499)-3,FALSE)-$AG3499)</f>
        <v>0</v>
      </c>
      <c r="AG3499" s="51">
        <f>HLOOKUP(A_Stammdaten!$B$12,$AH$4:$AN$4004,ROW(C3499)-3,FALSE)</f>
        <v>0</v>
      </c>
      <c r="AH3499" s="51">
        <f t="shared" si="682"/>
        <v>0</v>
      </c>
      <c r="AI3499" s="51">
        <f t="shared" si="683"/>
        <v>0</v>
      </c>
      <c r="AJ3499" s="51">
        <f t="shared" si="684"/>
        <v>0</v>
      </c>
      <c r="AK3499" s="51">
        <f t="shared" si="685"/>
        <v>0</v>
      </c>
      <c r="AL3499" s="51">
        <f t="shared" si="686"/>
        <v>0</v>
      </c>
      <c r="AM3499" s="51">
        <f t="shared" si="687"/>
        <v>0</v>
      </c>
      <c r="AN3499" s="51">
        <f t="shared" si="688"/>
        <v>0</v>
      </c>
    </row>
    <row r="3500" spans="1:40" x14ac:dyDescent="0.25">
      <c r="A3500" s="17"/>
      <c r="B3500" s="17"/>
      <c r="C3500" s="35"/>
      <c r="D3500" s="17"/>
      <c r="E3500" s="17"/>
      <c r="F3500" s="17"/>
      <c r="G3500" s="62">
        <f t="shared" si="689"/>
        <v>0</v>
      </c>
      <c r="H3500" s="17"/>
      <c r="I3500" s="17"/>
      <c r="J3500" s="17"/>
      <c r="K3500" s="17"/>
      <c r="L3500" s="17"/>
      <c r="M3500" s="17"/>
      <c r="N3500" s="17"/>
      <c r="O3500" s="17"/>
      <c r="P3500" s="115"/>
      <c r="Q3500" s="62">
        <f>IF(C3500&gt;A_Stammdaten!$B$12,0,SUM(G3500,H3500,J3500,K3500,M3500,N3500)-SUM(I3500,L3500,O3500,P3500))</f>
        <v>0</v>
      </c>
      <c r="R3500" s="17"/>
      <c r="S3500" s="17"/>
      <c r="T3500" s="17"/>
      <c r="U3500" s="62">
        <f t="shared" si="681"/>
        <v>0</v>
      </c>
      <c r="V3500" s="63">
        <f>IF(ISBLANK($B3500),0,VLOOKUP($B3500,Listen!$A$2:$C$45,2,FALSE))</f>
        <v>0</v>
      </c>
      <c r="W3500" s="63">
        <f>IF(ISBLANK($B3500),0,VLOOKUP($B3500,Listen!$A$2:$C$45,3,FALSE))</f>
        <v>0</v>
      </c>
      <c r="X3500" s="49">
        <f t="shared" si="680"/>
        <v>0</v>
      </c>
      <c r="Y3500" s="49">
        <f t="shared" si="691"/>
        <v>0</v>
      </c>
      <c r="Z3500" s="49">
        <f t="shared" si="691"/>
        <v>0</v>
      </c>
      <c r="AA3500" s="49">
        <f t="shared" si="691"/>
        <v>0</v>
      </c>
      <c r="AB3500" s="49">
        <f t="shared" si="691"/>
        <v>0</v>
      </c>
      <c r="AC3500" s="49">
        <f t="shared" si="691"/>
        <v>0</v>
      </c>
      <c r="AD3500" s="49">
        <f t="shared" si="691"/>
        <v>0</v>
      </c>
      <c r="AE3500" s="51">
        <f t="shared" si="690"/>
        <v>0</v>
      </c>
      <c r="AF3500" s="51">
        <f>IF(C3500=A_Stammdaten!$B$12,D_SAV!$U3500-D_SAV!$AG3500,HLOOKUP(A_Stammdaten!$B$12-1,$AH$4:$AN$4004,ROW(C3500)-3,FALSE)-$AG3500)</f>
        <v>0</v>
      </c>
      <c r="AG3500" s="51">
        <f>HLOOKUP(A_Stammdaten!$B$12,$AH$4:$AN$4004,ROW(C3500)-3,FALSE)</f>
        <v>0</v>
      </c>
      <c r="AH3500" s="51">
        <f t="shared" si="682"/>
        <v>0</v>
      </c>
      <c r="AI3500" s="51">
        <f t="shared" si="683"/>
        <v>0</v>
      </c>
      <c r="AJ3500" s="51">
        <f t="shared" si="684"/>
        <v>0</v>
      </c>
      <c r="AK3500" s="51">
        <f t="shared" si="685"/>
        <v>0</v>
      </c>
      <c r="AL3500" s="51">
        <f t="shared" si="686"/>
        <v>0</v>
      </c>
      <c r="AM3500" s="51">
        <f t="shared" si="687"/>
        <v>0</v>
      </c>
      <c r="AN3500" s="51">
        <f t="shared" si="688"/>
        <v>0</v>
      </c>
    </row>
    <row r="3501" spans="1:40" x14ac:dyDescent="0.25">
      <c r="A3501" s="17"/>
      <c r="B3501" s="17"/>
      <c r="C3501" s="35"/>
      <c r="D3501" s="17"/>
      <c r="E3501" s="17"/>
      <c r="F3501" s="17"/>
      <c r="G3501" s="62">
        <f t="shared" si="689"/>
        <v>0</v>
      </c>
      <c r="H3501" s="17"/>
      <c r="I3501" s="17"/>
      <c r="J3501" s="17"/>
      <c r="K3501" s="17"/>
      <c r="L3501" s="17"/>
      <c r="M3501" s="17"/>
      <c r="N3501" s="17"/>
      <c r="O3501" s="17"/>
      <c r="P3501" s="115"/>
      <c r="Q3501" s="62">
        <f>IF(C3501&gt;A_Stammdaten!$B$12,0,SUM(G3501,H3501,J3501,K3501,M3501,N3501)-SUM(I3501,L3501,O3501,P3501))</f>
        <v>0</v>
      </c>
      <c r="R3501" s="17"/>
      <c r="S3501" s="17"/>
      <c r="T3501" s="17"/>
      <c r="U3501" s="62">
        <f t="shared" si="681"/>
        <v>0</v>
      </c>
      <c r="V3501" s="63">
        <f>IF(ISBLANK($B3501),0,VLOOKUP($B3501,Listen!$A$2:$C$45,2,FALSE))</f>
        <v>0</v>
      </c>
      <c r="W3501" s="63">
        <f>IF(ISBLANK($B3501),0,VLOOKUP($B3501,Listen!$A$2:$C$45,3,FALSE))</f>
        <v>0</v>
      </c>
      <c r="X3501" s="49">
        <f t="shared" si="680"/>
        <v>0</v>
      </c>
      <c r="Y3501" s="49">
        <f t="shared" si="691"/>
        <v>0</v>
      </c>
      <c r="Z3501" s="49">
        <f t="shared" si="691"/>
        <v>0</v>
      </c>
      <c r="AA3501" s="49">
        <f t="shared" si="691"/>
        <v>0</v>
      </c>
      <c r="AB3501" s="49">
        <f t="shared" si="691"/>
        <v>0</v>
      </c>
      <c r="AC3501" s="49">
        <f t="shared" si="691"/>
        <v>0</v>
      </c>
      <c r="AD3501" s="49">
        <f t="shared" si="691"/>
        <v>0</v>
      </c>
      <c r="AE3501" s="51">
        <f t="shared" si="690"/>
        <v>0</v>
      </c>
      <c r="AF3501" s="51">
        <f>IF(C3501=A_Stammdaten!$B$12,D_SAV!$U3501-D_SAV!$AG3501,HLOOKUP(A_Stammdaten!$B$12-1,$AH$4:$AN$4004,ROW(C3501)-3,FALSE)-$AG3501)</f>
        <v>0</v>
      </c>
      <c r="AG3501" s="51">
        <f>HLOOKUP(A_Stammdaten!$B$12,$AH$4:$AN$4004,ROW(C3501)-3,FALSE)</f>
        <v>0</v>
      </c>
      <c r="AH3501" s="51">
        <f t="shared" si="682"/>
        <v>0</v>
      </c>
      <c r="AI3501" s="51">
        <f t="shared" si="683"/>
        <v>0</v>
      </c>
      <c r="AJ3501" s="51">
        <f t="shared" si="684"/>
        <v>0</v>
      </c>
      <c r="AK3501" s="51">
        <f t="shared" si="685"/>
        <v>0</v>
      </c>
      <c r="AL3501" s="51">
        <f t="shared" si="686"/>
        <v>0</v>
      </c>
      <c r="AM3501" s="51">
        <f t="shared" si="687"/>
        <v>0</v>
      </c>
      <c r="AN3501" s="51">
        <f t="shared" si="688"/>
        <v>0</v>
      </c>
    </row>
    <row r="3502" spans="1:40" x14ac:dyDescent="0.25">
      <c r="A3502" s="17"/>
      <c r="B3502" s="17"/>
      <c r="C3502" s="35"/>
      <c r="D3502" s="17"/>
      <c r="E3502" s="17"/>
      <c r="F3502" s="17"/>
      <c r="G3502" s="62">
        <f t="shared" si="689"/>
        <v>0</v>
      </c>
      <c r="H3502" s="17"/>
      <c r="I3502" s="17"/>
      <c r="J3502" s="17"/>
      <c r="K3502" s="17"/>
      <c r="L3502" s="17"/>
      <c r="M3502" s="17"/>
      <c r="N3502" s="17"/>
      <c r="O3502" s="17"/>
      <c r="P3502" s="115"/>
      <c r="Q3502" s="62">
        <f>IF(C3502&gt;A_Stammdaten!$B$12,0,SUM(G3502,H3502,J3502,K3502,M3502,N3502)-SUM(I3502,L3502,O3502,P3502))</f>
        <v>0</v>
      </c>
      <c r="R3502" s="17"/>
      <c r="S3502" s="17"/>
      <c r="T3502" s="17"/>
      <c r="U3502" s="62">
        <f t="shared" si="681"/>
        <v>0</v>
      </c>
      <c r="V3502" s="63">
        <f>IF(ISBLANK($B3502),0,VLOOKUP($B3502,Listen!$A$2:$C$45,2,FALSE))</f>
        <v>0</v>
      </c>
      <c r="W3502" s="63">
        <f>IF(ISBLANK($B3502),0,VLOOKUP($B3502,Listen!$A$2:$C$45,3,FALSE))</f>
        <v>0</v>
      </c>
      <c r="X3502" s="49">
        <f t="shared" si="680"/>
        <v>0</v>
      </c>
      <c r="Y3502" s="49">
        <f t="shared" si="691"/>
        <v>0</v>
      </c>
      <c r="Z3502" s="49">
        <f t="shared" si="691"/>
        <v>0</v>
      </c>
      <c r="AA3502" s="49">
        <f t="shared" si="691"/>
        <v>0</v>
      </c>
      <c r="AB3502" s="49">
        <f t="shared" si="691"/>
        <v>0</v>
      </c>
      <c r="AC3502" s="49">
        <f t="shared" si="691"/>
        <v>0</v>
      </c>
      <c r="AD3502" s="49">
        <f t="shared" si="691"/>
        <v>0</v>
      </c>
      <c r="AE3502" s="51">
        <f t="shared" si="690"/>
        <v>0</v>
      </c>
      <c r="AF3502" s="51">
        <f>IF(C3502=A_Stammdaten!$B$12,D_SAV!$U3502-D_SAV!$AG3502,HLOOKUP(A_Stammdaten!$B$12-1,$AH$4:$AN$4004,ROW(C3502)-3,FALSE)-$AG3502)</f>
        <v>0</v>
      </c>
      <c r="AG3502" s="51">
        <f>HLOOKUP(A_Stammdaten!$B$12,$AH$4:$AN$4004,ROW(C3502)-3,FALSE)</f>
        <v>0</v>
      </c>
      <c r="AH3502" s="51">
        <f t="shared" si="682"/>
        <v>0</v>
      </c>
      <c r="AI3502" s="51">
        <f t="shared" si="683"/>
        <v>0</v>
      </c>
      <c r="AJ3502" s="51">
        <f t="shared" si="684"/>
        <v>0</v>
      </c>
      <c r="AK3502" s="51">
        <f t="shared" si="685"/>
        <v>0</v>
      </c>
      <c r="AL3502" s="51">
        <f t="shared" si="686"/>
        <v>0</v>
      </c>
      <c r="AM3502" s="51">
        <f t="shared" si="687"/>
        <v>0</v>
      </c>
      <c r="AN3502" s="51">
        <f t="shared" si="688"/>
        <v>0</v>
      </c>
    </row>
    <row r="3503" spans="1:40" x14ac:dyDescent="0.25">
      <c r="A3503" s="17"/>
      <c r="B3503" s="17"/>
      <c r="C3503" s="35"/>
      <c r="D3503" s="17"/>
      <c r="E3503" s="17"/>
      <c r="F3503" s="17"/>
      <c r="G3503" s="62">
        <f t="shared" si="689"/>
        <v>0</v>
      </c>
      <c r="H3503" s="17"/>
      <c r="I3503" s="17"/>
      <c r="J3503" s="17"/>
      <c r="K3503" s="17"/>
      <c r="L3503" s="17"/>
      <c r="M3503" s="17"/>
      <c r="N3503" s="17"/>
      <c r="O3503" s="17"/>
      <c r="P3503" s="115"/>
      <c r="Q3503" s="62">
        <f>IF(C3503&gt;A_Stammdaten!$B$12,0,SUM(G3503,H3503,J3503,K3503,M3503,N3503)-SUM(I3503,L3503,O3503,P3503))</f>
        <v>0</v>
      </c>
      <c r="R3503" s="17"/>
      <c r="S3503" s="17"/>
      <c r="T3503" s="17"/>
      <c r="U3503" s="62">
        <f t="shared" si="681"/>
        <v>0</v>
      </c>
      <c r="V3503" s="63">
        <f>IF(ISBLANK($B3503),0,VLOOKUP($B3503,Listen!$A$2:$C$45,2,FALSE))</f>
        <v>0</v>
      </c>
      <c r="W3503" s="63">
        <f>IF(ISBLANK($B3503),0,VLOOKUP($B3503,Listen!$A$2:$C$45,3,FALSE))</f>
        <v>0</v>
      </c>
      <c r="X3503" s="49">
        <f t="shared" si="680"/>
        <v>0</v>
      </c>
      <c r="Y3503" s="49">
        <f t="shared" si="691"/>
        <v>0</v>
      </c>
      <c r="Z3503" s="49">
        <f t="shared" si="691"/>
        <v>0</v>
      </c>
      <c r="AA3503" s="49">
        <f t="shared" si="691"/>
        <v>0</v>
      </c>
      <c r="AB3503" s="49">
        <f t="shared" si="691"/>
        <v>0</v>
      </c>
      <c r="AC3503" s="49">
        <f t="shared" si="691"/>
        <v>0</v>
      </c>
      <c r="AD3503" s="49">
        <f t="shared" si="691"/>
        <v>0</v>
      </c>
      <c r="AE3503" s="51">
        <f t="shared" si="690"/>
        <v>0</v>
      </c>
      <c r="AF3503" s="51">
        <f>IF(C3503=A_Stammdaten!$B$12,D_SAV!$U3503-D_SAV!$AG3503,HLOOKUP(A_Stammdaten!$B$12-1,$AH$4:$AN$4004,ROW(C3503)-3,FALSE)-$AG3503)</f>
        <v>0</v>
      </c>
      <c r="AG3503" s="51">
        <f>HLOOKUP(A_Stammdaten!$B$12,$AH$4:$AN$4004,ROW(C3503)-3,FALSE)</f>
        <v>0</v>
      </c>
      <c r="AH3503" s="51">
        <f t="shared" si="682"/>
        <v>0</v>
      </c>
      <c r="AI3503" s="51">
        <f t="shared" si="683"/>
        <v>0</v>
      </c>
      <c r="AJ3503" s="51">
        <f t="shared" si="684"/>
        <v>0</v>
      </c>
      <c r="AK3503" s="51">
        <f t="shared" si="685"/>
        <v>0</v>
      </c>
      <c r="AL3503" s="51">
        <f t="shared" si="686"/>
        <v>0</v>
      </c>
      <c r="AM3503" s="51">
        <f t="shared" si="687"/>
        <v>0</v>
      </c>
      <c r="AN3503" s="51">
        <f t="shared" si="688"/>
        <v>0</v>
      </c>
    </row>
    <row r="3504" spans="1:40" x14ac:dyDescent="0.25">
      <c r="A3504" s="17"/>
      <c r="B3504" s="17"/>
      <c r="C3504" s="35"/>
      <c r="D3504" s="17"/>
      <c r="E3504" s="17"/>
      <c r="F3504" s="17"/>
      <c r="G3504" s="62">
        <f t="shared" si="689"/>
        <v>0</v>
      </c>
      <c r="H3504" s="17"/>
      <c r="I3504" s="17"/>
      <c r="J3504" s="17"/>
      <c r="K3504" s="17"/>
      <c r="L3504" s="17"/>
      <c r="M3504" s="17"/>
      <c r="N3504" s="17"/>
      <c r="O3504" s="17"/>
      <c r="P3504" s="115"/>
      <c r="Q3504" s="62">
        <f>IF(C3504&gt;A_Stammdaten!$B$12,0,SUM(G3504,H3504,J3504,K3504,M3504,N3504)-SUM(I3504,L3504,O3504,P3504))</f>
        <v>0</v>
      </c>
      <c r="R3504" s="17"/>
      <c r="S3504" s="17"/>
      <c r="T3504" s="17"/>
      <c r="U3504" s="62">
        <f t="shared" si="681"/>
        <v>0</v>
      </c>
      <c r="V3504" s="63">
        <f>IF(ISBLANK($B3504),0,VLOOKUP($B3504,Listen!$A$2:$C$45,2,FALSE))</f>
        <v>0</v>
      </c>
      <c r="W3504" s="63">
        <f>IF(ISBLANK($B3504),0,VLOOKUP($B3504,Listen!$A$2:$C$45,3,FALSE))</f>
        <v>0</v>
      </c>
      <c r="X3504" s="49">
        <f t="shared" si="680"/>
        <v>0</v>
      </c>
      <c r="Y3504" s="49">
        <f t="shared" si="691"/>
        <v>0</v>
      </c>
      <c r="Z3504" s="49">
        <f t="shared" si="691"/>
        <v>0</v>
      </c>
      <c r="AA3504" s="49">
        <f t="shared" si="691"/>
        <v>0</v>
      </c>
      <c r="AB3504" s="49">
        <f t="shared" si="691"/>
        <v>0</v>
      </c>
      <c r="AC3504" s="49">
        <f t="shared" si="691"/>
        <v>0</v>
      </c>
      <c r="AD3504" s="49">
        <f t="shared" si="691"/>
        <v>0</v>
      </c>
      <c r="AE3504" s="51">
        <f t="shared" si="690"/>
        <v>0</v>
      </c>
      <c r="AF3504" s="51">
        <f>IF(C3504=A_Stammdaten!$B$12,D_SAV!$U3504-D_SAV!$AG3504,HLOOKUP(A_Stammdaten!$B$12-1,$AH$4:$AN$4004,ROW(C3504)-3,FALSE)-$AG3504)</f>
        <v>0</v>
      </c>
      <c r="AG3504" s="51">
        <f>HLOOKUP(A_Stammdaten!$B$12,$AH$4:$AN$4004,ROW(C3504)-3,FALSE)</f>
        <v>0</v>
      </c>
      <c r="AH3504" s="51">
        <f t="shared" si="682"/>
        <v>0</v>
      </c>
      <c r="AI3504" s="51">
        <f t="shared" si="683"/>
        <v>0</v>
      </c>
      <c r="AJ3504" s="51">
        <f t="shared" si="684"/>
        <v>0</v>
      </c>
      <c r="AK3504" s="51">
        <f t="shared" si="685"/>
        <v>0</v>
      </c>
      <c r="AL3504" s="51">
        <f t="shared" si="686"/>
        <v>0</v>
      </c>
      <c r="AM3504" s="51">
        <f t="shared" si="687"/>
        <v>0</v>
      </c>
      <c r="AN3504" s="51">
        <f t="shared" si="688"/>
        <v>0</v>
      </c>
    </row>
    <row r="3505" spans="1:40" x14ac:dyDescent="0.25">
      <c r="A3505" s="17"/>
      <c r="B3505" s="17"/>
      <c r="C3505" s="35"/>
      <c r="D3505" s="17"/>
      <c r="E3505" s="17"/>
      <c r="F3505" s="17"/>
      <c r="G3505" s="62">
        <f t="shared" si="689"/>
        <v>0</v>
      </c>
      <c r="H3505" s="17"/>
      <c r="I3505" s="17"/>
      <c r="J3505" s="17"/>
      <c r="K3505" s="17"/>
      <c r="L3505" s="17"/>
      <c r="M3505" s="17"/>
      <c r="N3505" s="17"/>
      <c r="O3505" s="17"/>
      <c r="P3505" s="115"/>
      <c r="Q3505" s="62">
        <f>IF(C3505&gt;A_Stammdaten!$B$12,0,SUM(G3505,H3505,J3505,K3505,M3505,N3505)-SUM(I3505,L3505,O3505,P3505))</f>
        <v>0</v>
      </c>
      <c r="R3505" s="17"/>
      <c r="S3505" s="17"/>
      <c r="T3505" s="17"/>
      <c r="U3505" s="62">
        <f t="shared" si="681"/>
        <v>0</v>
      </c>
      <c r="V3505" s="63">
        <f>IF(ISBLANK($B3505),0,VLOOKUP($B3505,Listen!$A$2:$C$45,2,FALSE))</f>
        <v>0</v>
      </c>
      <c r="W3505" s="63">
        <f>IF(ISBLANK($B3505),0,VLOOKUP($B3505,Listen!$A$2:$C$45,3,FALSE))</f>
        <v>0</v>
      </c>
      <c r="X3505" s="49">
        <f t="shared" si="680"/>
        <v>0</v>
      </c>
      <c r="Y3505" s="49">
        <f t="shared" si="691"/>
        <v>0</v>
      </c>
      <c r="Z3505" s="49">
        <f t="shared" si="691"/>
        <v>0</v>
      </c>
      <c r="AA3505" s="49">
        <f t="shared" si="691"/>
        <v>0</v>
      </c>
      <c r="AB3505" s="49">
        <f t="shared" si="691"/>
        <v>0</v>
      </c>
      <c r="AC3505" s="49">
        <f t="shared" si="691"/>
        <v>0</v>
      </c>
      <c r="AD3505" s="49">
        <f t="shared" si="691"/>
        <v>0</v>
      </c>
      <c r="AE3505" s="51">
        <f t="shared" si="690"/>
        <v>0</v>
      </c>
      <c r="AF3505" s="51">
        <f>IF(C3505=A_Stammdaten!$B$12,D_SAV!$U3505-D_SAV!$AG3505,HLOOKUP(A_Stammdaten!$B$12-1,$AH$4:$AN$4004,ROW(C3505)-3,FALSE)-$AG3505)</f>
        <v>0</v>
      </c>
      <c r="AG3505" s="51">
        <f>HLOOKUP(A_Stammdaten!$B$12,$AH$4:$AN$4004,ROW(C3505)-3,FALSE)</f>
        <v>0</v>
      </c>
      <c r="AH3505" s="51">
        <f t="shared" si="682"/>
        <v>0</v>
      </c>
      <c r="AI3505" s="51">
        <f t="shared" si="683"/>
        <v>0</v>
      </c>
      <c r="AJ3505" s="51">
        <f t="shared" si="684"/>
        <v>0</v>
      </c>
      <c r="AK3505" s="51">
        <f t="shared" si="685"/>
        <v>0</v>
      </c>
      <c r="AL3505" s="51">
        <f t="shared" si="686"/>
        <v>0</v>
      </c>
      <c r="AM3505" s="51">
        <f t="shared" si="687"/>
        <v>0</v>
      </c>
      <c r="AN3505" s="51">
        <f t="shared" si="688"/>
        <v>0</v>
      </c>
    </row>
    <row r="3506" spans="1:40" x14ac:dyDescent="0.25">
      <c r="A3506" s="17"/>
      <c r="B3506" s="17"/>
      <c r="C3506" s="35"/>
      <c r="D3506" s="17"/>
      <c r="E3506" s="17"/>
      <c r="F3506" s="17"/>
      <c r="G3506" s="62">
        <f t="shared" si="689"/>
        <v>0</v>
      </c>
      <c r="H3506" s="17"/>
      <c r="I3506" s="17"/>
      <c r="J3506" s="17"/>
      <c r="K3506" s="17"/>
      <c r="L3506" s="17"/>
      <c r="M3506" s="17"/>
      <c r="N3506" s="17"/>
      <c r="O3506" s="17"/>
      <c r="P3506" s="115"/>
      <c r="Q3506" s="62">
        <f>IF(C3506&gt;A_Stammdaten!$B$12,0,SUM(G3506,H3506,J3506,K3506,M3506,N3506)-SUM(I3506,L3506,O3506,P3506))</f>
        <v>0</v>
      </c>
      <c r="R3506" s="17"/>
      <c r="S3506" s="17"/>
      <c r="T3506" s="17"/>
      <c r="U3506" s="62">
        <f t="shared" si="681"/>
        <v>0</v>
      </c>
      <c r="V3506" s="63">
        <f>IF(ISBLANK($B3506),0,VLOOKUP($B3506,Listen!$A$2:$C$45,2,FALSE))</f>
        <v>0</v>
      </c>
      <c r="W3506" s="63">
        <f>IF(ISBLANK($B3506),0,VLOOKUP($B3506,Listen!$A$2:$C$45,3,FALSE))</f>
        <v>0</v>
      </c>
      <c r="X3506" s="49">
        <f t="shared" si="680"/>
        <v>0</v>
      </c>
      <c r="Y3506" s="49">
        <f t="shared" si="691"/>
        <v>0</v>
      </c>
      <c r="Z3506" s="49">
        <f t="shared" si="691"/>
        <v>0</v>
      </c>
      <c r="AA3506" s="49">
        <f t="shared" si="691"/>
        <v>0</v>
      </c>
      <c r="AB3506" s="49">
        <f t="shared" si="691"/>
        <v>0</v>
      </c>
      <c r="AC3506" s="49">
        <f t="shared" si="691"/>
        <v>0</v>
      </c>
      <c r="AD3506" s="49">
        <f t="shared" si="691"/>
        <v>0</v>
      </c>
      <c r="AE3506" s="51">
        <f t="shared" si="690"/>
        <v>0</v>
      </c>
      <c r="AF3506" s="51">
        <f>IF(C3506=A_Stammdaten!$B$12,D_SAV!$U3506-D_SAV!$AG3506,HLOOKUP(A_Stammdaten!$B$12-1,$AH$4:$AN$4004,ROW(C3506)-3,FALSE)-$AG3506)</f>
        <v>0</v>
      </c>
      <c r="AG3506" s="51">
        <f>HLOOKUP(A_Stammdaten!$B$12,$AH$4:$AN$4004,ROW(C3506)-3,FALSE)</f>
        <v>0</v>
      </c>
      <c r="AH3506" s="51">
        <f t="shared" si="682"/>
        <v>0</v>
      </c>
      <c r="AI3506" s="51">
        <f t="shared" si="683"/>
        <v>0</v>
      </c>
      <c r="AJ3506" s="51">
        <f t="shared" si="684"/>
        <v>0</v>
      </c>
      <c r="AK3506" s="51">
        <f t="shared" si="685"/>
        <v>0</v>
      </c>
      <c r="AL3506" s="51">
        <f t="shared" si="686"/>
        <v>0</v>
      </c>
      <c r="AM3506" s="51">
        <f t="shared" si="687"/>
        <v>0</v>
      </c>
      <c r="AN3506" s="51">
        <f t="shared" si="688"/>
        <v>0</v>
      </c>
    </row>
    <row r="3507" spans="1:40" x14ac:dyDescent="0.25">
      <c r="A3507" s="17"/>
      <c r="B3507" s="17"/>
      <c r="C3507" s="35"/>
      <c r="D3507" s="17"/>
      <c r="E3507" s="17"/>
      <c r="F3507" s="17"/>
      <c r="G3507" s="62">
        <f t="shared" si="689"/>
        <v>0</v>
      </c>
      <c r="H3507" s="17"/>
      <c r="I3507" s="17"/>
      <c r="J3507" s="17"/>
      <c r="K3507" s="17"/>
      <c r="L3507" s="17"/>
      <c r="M3507" s="17"/>
      <c r="N3507" s="17"/>
      <c r="O3507" s="17"/>
      <c r="P3507" s="115"/>
      <c r="Q3507" s="62">
        <f>IF(C3507&gt;A_Stammdaten!$B$12,0,SUM(G3507,H3507,J3507,K3507,M3507,N3507)-SUM(I3507,L3507,O3507,P3507))</f>
        <v>0</v>
      </c>
      <c r="R3507" s="17"/>
      <c r="S3507" s="17"/>
      <c r="T3507" s="17"/>
      <c r="U3507" s="62">
        <f t="shared" si="681"/>
        <v>0</v>
      </c>
      <c r="V3507" s="63">
        <f>IF(ISBLANK($B3507),0,VLOOKUP($B3507,Listen!$A$2:$C$45,2,FALSE))</f>
        <v>0</v>
      </c>
      <c r="W3507" s="63">
        <f>IF(ISBLANK($B3507),0,VLOOKUP($B3507,Listen!$A$2:$C$45,3,FALSE))</f>
        <v>0</v>
      </c>
      <c r="X3507" s="49">
        <f t="shared" si="680"/>
        <v>0</v>
      </c>
      <c r="Y3507" s="49">
        <f t="shared" si="691"/>
        <v>0</v>
      </c>
      <c r="Z3507" s="49">
        <f t="shared" si="691"/>
        <v>0</v>
      </c>
      <c r="AA3507" s="49">
        <f t="shared" si="691"/>
        <v>0</v>
      </c>
      <c r="AB3507" s="49">
        <f t="shared" si="691"/>
        <v>0</v>
      </c>
      <c r="AC3507" s="49">
        <f t="shared" si="691"/>
        <v>0</v>
      </c>
      <c r="AD3507" s="49">
        <f t="shared" si="691"/>
        <v>0</v>
      </c>
      <c r="AE3507" s="51">
        <f t="shared" si="690"/>
        <v>0</v>
      </c>
      <c r="AF3507" s="51">
        <f>IF(C3507=A_Stammdaten!$B$12,D_SAV!$U3507-D_SAV!$AG3507,HLOOKUP(A_Stammdaten!$B$12-1,$AH$4:$AN$4004,ROW(C3507)-3,FALSE)-$AG3507)</f>
        <v>0</v>
      </c>
      <c r="AG3507" s="51">
        <f>HLOOKUP(A_Stammdaten!$B$12,$AH$4:$AN$4004,ROW(C3507)-3,FALSE)</f>
        <v>0</v>
      </c>
      <c r="AH3507" s="51">
        <f t="shared" si="682"/>
        <v>0</v>
      </c>
      <c r="AI3507" s="51">
        <f t="shared" si="683"/>
        <v>0</v>
      </c>
      <c r="AJ3507" s="51">
        <f t="shared" si="684"/>
        <v>0</v>
      </c>
      <c r="AK3507" s="51">
        <f t="shared" si="685"/>
        <v>0</v>
      </c>
      <c r="AL3507" s="51">
        <f t="shared" si="686"/>
        <v>0</v>
      </c>
      <c r="AM3507" s="51">
        <f t="shared" si="687"/>
        <v>0</v>
      </c>
      <c r="AN3507" s="51">
        <f t="shared" si="688"/>
        <v>0</v>
      </c>
    </row>
    <row r="3508" spans="1:40" x14ac:dyDescent="0.25">
      <c r="A3508" s="17"/>
      <c r="B3508" s="17"/>
      <c r="C3508" s="35"/>
      <c r="D3508" s="17"/>
      <c r="E3508" s="17"/>
      <c r="F3508" s="17"/>
      <c r="G3508" s="62">
        <f t="shared" si="689"/>
        <v>0</v>
      </c>
      <c r="H3508" s="17"/>
      <c r="I3508" s="17"/>
      <c r="J3508" s="17"/>
      <c r="K3508" s="17"/>
      <c r="L3508" s="17"/>
      <c r="M3508" s="17"/>
      <c r="N3508" s="17"/>
      <c r="O3508" s="17"/>
      <c r="P3508" s="115"/>
      <c r="Q3508" s="62">
        <f>IF(C3508&gt;A_Stammdaten!$B$12,0,SUM(G3508,H3508,J3508,K3508,M3508,N3508)-SUM(I3508,L3508,O3508,P3508))</f>
        <v>0</v>
      </c>
      <c r="R3508" s="17"/>
      <c r="S3508" s="17"/>
      <c r="T3508" s="17"/>
      <c r="U3508" s="62">
        <f t="shared" si="681"/>
        <v>0</v>
      </c>
      <c r="V3508" s="63">
        <f>IF(ISBLANK($B3508),0,VLOOKUP($B3508,Listen!$A$2:$C$45,2,FALSE))</f>
        <v>0</v>
      </c>
      <c r="W3508" s="63">
        <f>IF(ISBLANK($B3508),0,VLOOKUP($B3508,Listen!$A$2:$C$45,3,FALSE))</f>
        <v>0</v>
      </c>
      <c r="X3508" s="49">
        <f t="shared" si="680"/>
        <v>0</v>
      </c>
      <c r="Y3508" s="49">
        <f t="shared" si="691"/>
        <v>0</v>
      </c>
      <c r="Z3508" s="49">
        <f t="shared" si="691"/>
        <v>0</v>
      </c>
      <c r="AA3508" s="49">
        <f t="shared" si="691"/>
        <v>0</v>
      </c>
      <c r="AB3508" s="49">
        <f t="shared" si="691"/>
        <v>0</v>
      </c>
      <c r="AC3508" s="49">
        <f t="shared" si="691"/>
        <v>0</v>
      </c>
      <c r="AD3508" s="49">
        <f t="shared" si="691"/>
        <v>0</v>
      </c>
      <c r="AE3508" s="51">
        <f t="shared" si="690"/>
        <v>0</v>
      </c>
      <c r="AF3508" s="51">
        <f>IF(C3508=A_Stammdaten!$B$12,D_SAV!$U3508-D_SAV!$AG3508,HLOOKUP(A_Stammdaten!$B$12-1,$AH$4:$AN$4004,ROW(C3508)-3,FALSE)-$AG3508)</f>
        <v>0</v>
      </c>
      <c r="AG3508" s="51">
        <f>HLOOKUP(A_Stammdaten!$B$12,$AH$4:$AN$4004,ROW(C3508)-3,FALSE)</f>
        <v>0</v>
      </c>
      <c r="AH3508" s="51">
        <f t="shared" si="682"/>
        <v>0</v>
      </c>
      <c r="AI3508" s="51">
        <f t="shared" si="683"/>
        <v>0</v>
      </c>
      <c r="AJ3508" s="51">
        <f t="shared" si="684"/>
        <v>0</v>
      </c>
      <c r="AK3508" s="51">
        <f t="shared" si="685"/>
        <v>0</v>
      </c>
      <c r="AL3508" s="51">
        <f t="shared" si="686"/>
        <v>0</v>
      </c>
      <c r="AM3508" s="51">
        <f t="shared" si="687"/>
        <v>0</v>
      </c>
      <c r="AN3508" s="51">
        <f t="shared" si="688"/>
        <v>0</v>
      </c>
    </row>
    <row r="3509" spans="1:40" x14ac:dyDescent="0.25">
      <c r="A3509" s="17"/>
      <c r="B3509" s="17"/>
      <c r="C3509" s="35"/>
      <c r="D3509" s="17"/>
      <c r="E3509" s="17"/>
      <c r="F3509" s="17"/>
      <c r="G3509" s="62">
        <f t="shared" si="689"/>
        <v>0</v>
      </c>
      <c r="H3509" s="17"/>
      <c r="I3509" s="17"/>
      <c r="J3509" s="17"/>
      <c r="K3509" s="17"/>
      <c r="L3509" s="17"/>
      <c r="M3509" s="17"/>
      <c r="N3509" s="17"/>
      <c r="O3509" s="17"/>
      <c r="P3509" s="115"/>
      <c r="Q3509" s="62">
        <f>IF(C3509&gt;A_Stammdaten!$B$12,0,SUM(G3509,H3509,J3509,K3509,M3509,N3509)-SUM(I3509,L3509,O3509,P3509))</f>
        <v>0</v>
      </c>
      <c r="R3509" s="17"/>
      <c r="S3509" s="17"/>
      <c r="T3509" s="17"/>
      <c r="U3509" s="62">
        <f t="shared" si="681"/>
        <v>0</v>
      </c>
      <c r="V3509" s="63">
        <f>IF(ISBLANK($B3509),0,VLOOKUP($B3509,Listen!$A$2:$C$45,2,FALSE))</f>
        <v>0</v>
      </c>
      <c r="W3509" s="63">
        <f>IF(ISBLANK($B3509),0,VLOOKUP($B3509,Listen!$A$2:$C$45,3,FALSE))</f>
        <v>0</v>
      </c>
      <c r="X3509" s="49">
        <f t="shared" si="680"/>
        <v>0</v>
      </c>
      <c r="Y3509" s="49">
        <f t="shared" si="691"/>
        <v>0</v>
      </c>
      <c r="Z3509" s="49">
        <f t="shared" si="691"/>
        <v>0</v>
      </c>
      <c r="AA3509" s="49">
        <f t="shared" si="691"/>
        <v>0</v>
      </c>
      <c r="AB3509" s="49">
        <f t="shared" si="691"/>
        <v>0</v>
      </c>
      <c r="AC3509" s="49">
        <f t="shared" si="691"/>
        <v>0</v>
      </c>
      <c r="AD3509" s="49">
        <f t="shared" si="691"/>
        <v>0</v>
      </c>
      <c r="AE3509" s="51">
        <f t="shared" si="690"/>
        <v>0</v>
      </c>
      <c r="AF3509" s="51">
        <f>IF(C3509=A_Stammdaten!$B$12,D_SAV!$U3509-D_SAV!$AG3509,HLOOKUP(A_Stammdaten!$B$12-1,$AH$4:$AN$4004,ROW(C3509)-3,FALSE)-$AG3509)</f>
        <v>0</v>
      </c>
      <c r="AG3509" s="51">
        <f>HLOOKUP(A_Stammdaten!$B$12,$AH$4:$AN$4004,ROW(C3509)-3,FALSE)</f>
        <v>0</v>
      </c>
      <c r="AH3509" s="51">
        <f t="shared" si="682"/>
        <v>0</v>
      </c>
      <c r="AI3509" s="51">
        <f t="shared" si="683"/>
        <v>0</v>
      </c>
      <c r="AJ3509" s="51">
        <f t="shared" si="684"/>
        <v>0</v>
      </c>
      <c r="AK3509" s="51">
        <f t="shared" si="685"/>
        <v>0</v>
      </c>
      <c r="AL3509" s="51">
        <f t="shared" si="686"/>
        <v>0</v>
      </c>
      <c r="AM3509" s="51">
        <f t="shared" si="687"/>
        <v>0</v>
      </c>
      <c r="AN3509" s="51">
        <f t="shared" si="688"/>
        <v>0</v>
      </c>
    </row>
    <row r="3510" spans="1:40" x14ac:dyDescent="0.25">
      <c r="A3510" s="17"/>
      <c r="B3510" s="17"/>
      <c r="C3510" s="35"/>
      <c r="D3510" s="17"/>
      <c r="E3510" s="17"/>
      <c r="F3510" s="17"/>
      <c r="G3510" s="62">
        <f t="shared" si="689"/>
        <v>0</v>
      </c>
      <c r="H3510" s="17"/>
      <c r="I3510" s="17"/>
      <c r="J3510" s="17"/>
      <c r="K3510" s="17"/>
      <c r="L3510" s="17"/>
      <c r="M3510" s="17"/>
      <c r="N3510" s="17"/>
      <c r="O3510" s="17"/>
      <c r="P3510" s="115"/>
      <c r="Q3510" s="62">
        <f>IF(C3510&gt;A_Stammdaten!$B$12,0,SUM(G3510,H3510,J3510,K3510,M3510,N3510)-SUM(I3510,L3510,O3510,P3510))</f>
        <v>0</v>
      </c>
      <c r="R3510" s="17"/>
      <c r="S3510" s="17"/>
      <c r="T3510" s="17"/>
      <c r="U3510" s="62">
        <f t="shared" si="681"/>
        <v>0</v>
      </c>
      <c r="V3510" s="63">
        <f>IF(ISBLANK($B3510),0,VLOOKUP($B3510,Listen!$A$2:$C$45,2,FALSE))</f>
        <v>0</v>
      </c>
      <c r="W3510" s="63">
        <f>IF(ISBLANK($B3510),0,VLOOKUP($B3510,Listen!$A$2:$C$45,3,FALSE))</f>
        <v>0</v>
      </c>
      <c r="X3510" s="49">
        <f t="shared" si="680"/>
        <v>0</v>
      </c>
      <c r="Y3510" s="49">
        <f t="shared" si="691"/>
        <v>0</v>
      </c>
      <c r="Z3510" s="49">
        <f t="shared" si="691"/>
        <v>0</v>
      </c>
      <c r="AA3510" s="49">
        <f t="shared" si="691"/>
        <v>0</v>
      </c>
      <c r="AB3510" s="49">
        <f t="shared" si="691"/>
        <v>0</v>
      </c>
      <c r="AC3510" s="49">
        <f t="shared" si="691"/>
        <v>0</v>
      </c>
      <c r="AD3510" s="49">
        <f t="shared" si="691"/>
        <v>0</v>
      </c>
      <c r="AE3510" s="51">
        <f t="shared" si="690"/>
        <v>0</v>
      </c>
      <c r="AF3510" s="51">
        <f>IF(C3510=A_Stammdaten!$B$12,D_SAV!$U3510-D_SAV!$AG3510,HLOOKUP(A_Stammdaten!$B$12-1,$AH$4:$AN$4004,ROW(C3510)-3,FALSE)-$AG3510)</f>
        <v>0</v>
      </c>
      <c r="AG3510" s="51">
        <f>HLOOKUP(A_Stammdaten!$B$12,$AH$4:$AN$4004,ROW(C3510)-3,FALSE)</f>
        <v>0</v>
      </c>
      <c r="AH3510" s="51">
        <f t="shared" si="682"/>
        <v>0</v>
      </c>
      <c r="AI3510" s="51">
        <f t="shared" si="683"/>
        <v>0</v>
      </c>
      <c r="AJ3510" s="51">
        <f t="shared" si="684"/>
        <v>0</v>
      </c>
      <c r="AK3510" s="51">
        <f t="shared" si="685"/>
        <v>0</v>
      </c>
      <c r="AL3510" s="51">
        <f t="shared" si="686"/>
        <v>0</v>
      </c>
      <c r="AM3510" s="51">
        <f t="shared" si="687"/>
        <v>0</v>
      </c>
      <c r="AN3510" s="51">
        <f t="shared" si="688"/>
        <v>0</v>
      </c>
    </row>
    <row r="3511" spans="1:40" x14ac:dyDescent="0.25">
      <c r="A3511" s="17"/>
      <c r="B3511" s="17"/>
      <c r="C3511" s="35"/>
      <c r="D3511" s="17"/>
      <c r="E3511" s="17"/>
      <c r="F3511" s="17"/>
      <c r="G3511" s="62">
        <f t="shared" si="689"/>
        <v>0</v>
      </c>
      <c r="H3511" s="17"/>
      <c r="I3511" s="17"/>
      <c r="J3511" s="17"/>
      <c r="K3511" s="17"/>
      <c r="L3511" s="17"/>
      <c r="M3511" s="17"/>
      <c r="N3511" s="17"/>
      <c r="O3511" s="17"/>
      <c r="P3511" s="115"/>
      <c r="Q3511" s="62">
        <f>IF(C3511&gt;A_Stammdaten!$B$12,0,SUM(G3511,H3511,J3511,K3511,M3511,N3511)-SUM(I3511,L3511,O3511,P3511))</f>
        <v>0</v>
      </c>
      <c r="R3511" s="17"/>
      <c r="S3511" s="17"/>
      <c r="T3511" s="17"/>
      <c r="U3511" s="62">
        <f t="shared" si="681"/>
        <v>0</v>
      </c>
      <c r="V3511" s="63">
        <f>IF(ISBLANK($B3511),0,VLOOKUP($B3511,Listen!$A$2:$C$45,2,FALSE))</f>
        <v>0</v>
      </c>
      <c r="W3511" s="63">
        <f>IF(ISBLANK($B3511),0,VLOOKUP($B3511,Listen!$A$2:$C$45,3,FALSE))</f>
        <v>0</v>
      </c>
      <c r="X3511" s="49">
        <f t="shared" si="680"/>
        <v>0</v>
      </c>
      <c r="Y3511" s="49">
        <f t="shared" si="691"/>
        <v>0</v>
      </c>
      <c r="Z3511" s="49">
        <f t="shared" si="691"/>
        <v>0</v>
      </c>
      <c r="AA3511" s="49">
        <f t="shared" si="691"/>
        <v>0</v>
      </c>
      <c r="AB3511" s="49">
        <f t="shared" si="691"/>
        <v>0</v>
      </c>
      <c r="AC3511" s="49">
        <f t="shared" si="691"/>
        <v>0</v>
      </c>
      <c r="AD3511" s="49">
        <f t="shared" si="691"/>
        <v>0</v>
      </c>
      <c r="AE3511" s="51">
        <f t="shared" si="690"/>
        <v>0</v>
      </c>
      <c r="AF3511" s="51">
        <f>IF(C3511=A_Stammdaten!$B$12,D_SAV!$U3511-D_SAV!$AG3511,HLOOKUP(A_Stammdaten!$B$12-1,$AH$4:$AN$4004,ROW(C3511)-3,FALSE)-$AG3511)</f>
        <v>0</v>
      </c>
      <c r="AG3511" s="51">
        <f>HLOOKUP(A_Stammdaten!$B$12,$AH$4:$AN$4004,ROW(C3511)-3,FALSE)</f>
        <v>0</v>
      </c>
      <c r="AH3511" s="51">
        <f t="shared" si="682"/>
        <v>0</v>
      </c>
      <c r="AI3511" s="51">
        <f t="shared" si="683"/>
        <v>0</v>
      </c>
      <c r="AJ3511" s="51">
        <f t="shared" si="684"/>
        <v>0</v>
      </c>
      <c r="AK3511" s="51">
        <f t="shared" si="685"/>
        <v>0</v>
      </c>
      <c r="AL3511" s="51">
        <f t="shared" si="686"/>
        <v>0</v>
      </c>
      <c r="AM3511" s="51">
        <f t="shared" si="687"/>
        <v>0</v>
      </c>
      <c r="AN3511" s="51">
        <f t="shared" si="688"/>
        <v>0</v>
      </c>
    </row>
    <row r="3512" spans="1:40" x14ac:dyDescent="0.25">
      <c r="A3512" s="17"/>
      <c r="B3512" s="17"/>
      <c r="C3512" s="35"/>
      <c r="D3512" s="17"/>
      <c r="E3512" s="17"/>
      <c r="F3512" s="17"/>
      <c r="G3512" s="62">
        <f t="shared" si="689"/>
        <v>0</v>
      </c>
      <c r="H3512" s="17"/>
      <c r="I3512" s="17"/>
      <c r="J3512" s="17"/>
      <c r="K3512" s="17"/>
      <c r="L3512" s="17"/>
      <c r="M3512" s="17"/>
      <c r="N3512" s="17"/>
      <c r="O3512" s="17"/>
      <c r="P3512" s="115"/>
      <c r="Q3512" s="62">
        <f>IF(C3512&gt;A_Stammdaten!$B$12,0,SUM(G3512,H3512,J3512,K3512,M3512,N3512)-SUM(I3512,L3512,O3512,P3512))</f>
        <v>0</v>
      </c>
      <c r="R3512" s="17"/>
      <c r="S3512" s="17"/>
      <c r="T3512" s="17"/>
      <c r="U3512" s="62">
        <f t="shared" si="681"/>
        <v>0</v>
      </c>
      <c r="V3512" s="63">
        <f>IF(ISBLANK($B3512),0,VLOOKUP($B3512,Listen!$A$2:$C$45,2,FALSE))</f>
        <v>0</v>
      </c>
      <c r="W3512" s="63">
        <f>IF(ISBLANK($B3512),0,VLOOKUP($B3512,Listen!$A$2:$C$45,3,FALSE))</f>
        <v>0</v>
      </c>
      <c r="X3512" s="49">
        <f t="shared" si="680"/>
        <v>0</v>
      </c>
      <c r="Y3512" s="49">
        <f t="shared" si="691"/>
        <v>0</v>
      </c>
      <c r="Z3512" s="49">
        <f t="shared" si="691"/>
        <v>0</v>
      </c>
      <c r="AA3512" s="49">
        <f t="shared" si="691"/>
        <v>0</v>
      </c>
      <c r="AB3512" s="49">
        <f t="shared" si="691"/>
        <v>0</v>
      </c>
      <c r="AC3512" s="49">
        <f t="shared" si="691"/>
        <v>0</v>
      </c>
      <c r="AD3512" s="49">
        <f t="shared" si="691"/>
        <v>0</v>
      </c>
      <c r="AE3512" s="51">
        <f t="shared" si="690"/>
        <v>0</v>
      </c>
      <c r="AF3512" s="51">
        <f>IF(C3512=A_Stammdaten!$B$12,D_SAV!$U3512-D_SAV!$AG3512,HLOOKUP(A_Stammdaten!$B$12-1,$AH$4:$AN$4004,ROW(C3512)-3,FALSE)-$AG3512)</f>
        <v>0</v>
      </c>
      <c r="AG3512" s="51">
        <f>HLOOKUP(A_Stammdaten!$B$12,$AH$4:$AN$4004,ROW(C3512)-3,FALSE)</f>
        <v>0</v>
      </c>
      <c r="AH3512" s="51">
        <f t="shared" si="682"/>
        <v>0</v>
      </c>
      <c r="AI3512" s="51">
        <f t="shared" si="683"/>
        <v>0</v>
      </c>
      <c r="AJ3512" s="51">
        <f t="shared" si="684"/>
        <v>0</v>
      </c>
      <c r="AK3512" s="51">
        <f t="shared" si="685"/>
        <v>0</v>
      </c>
      <c r="AL3512" s="51">
        <f t="shared" si="686"/>
        <v>0</v>
      </c>
      <c r="AM3512" s="51">
        <f t="shared" si="687"/>
        <v>0</v>
      </c>
      <c r="AN3512" s="51">
        <f t="shared" si="688"/>
        <v>0</v>
      </c>
    </row>
    <row r="3513" spans="1:40" x14ac:dyDescent="0.25">
      <c r="A3513" s="17"/>
      <c r="B3513" s="17"/>
      <c r="C3513" s="35"/>
      <c r="D3513" s="17"/>
      <c r="E3513" s="17"/>
      <c r="F3513" s="17"/>
      <c r="G3513" s="62">
        <f t="shared" si="689"/>
        <v>0</v>
      </c>
      <c r="H3513" s="17"/>
      <c r="I3513" s="17"/>
      <c r="J3513" s="17"/>
      <c r="K3513" s="17"/>
      <c r="L3513" s="17"/>
      <c r="M3513" s="17"/>
      <c r="N3513" s="17"/>
      <c r="O3513" s="17"/>
      <c r="P3513" s="115"/>
      <c r="Q3513" s="62">
        <f>IF(C3513&gt;A_Stammdaten!$B$12,0,SUM(G3513,H3513,J3513,K3513,M3513,N3513)-SUM(I3513,L3513,O3513,P3513))</f>
        <v>0</v>
      </c>
      <c r="R3513" s="17"/>
      <c r="S3513" s="17"/>
      <c r="T3513" s="17"/>
      <c r="U3513" s="62">
        <f t="shared" si="681"/>
        <v>0</v>
      </c>
      <c r="V3513" s="63">
        <f>IF(ISBLANK($B3513),0,VLOOKUP($B3513,Listen!$A$2:$C$45,2,FALSE))</f>
        <v>0</v>
      </c>
      <c r="W3513" s="63">
        <f>IF(ISBLANK($B3513),0,VLOOKUP($B3513,Listen!$A$2:$C$45,3,FALSE))</f>
        <v>0</v>
      </c>
      <c r="X3513" s="49">
        <f t="shared" si="680"/>
        <v>0</v>
      </c>
      <c r="Y3513" s="49">
        <f t="shared" si="691"/>
        <v>0</v>
      </c>
      <c r="Z3513" s="49">
        <f t="shared" si="691"/>
        <v>0</v>
      </c>
      <c r="AA3513" s="49">
        <f t="shared" si="691"/>
        <v>0</v>
      </c>
      <c r="AB3513" s="49">
        <f t="shared" si="691"/>
        <v>0</v>
      </c>
      <c r="AC3513" s="49">
        <f t="shared" si="691"/>
        <v>0</v>
      </c>
      <c r="AD3513" s="49">
        <f t="shared" si="691"/>
        <v>0</v>
      </c>
      <c r="AE3513" s="51">
        <f t="shared" si="690"/>
        <v>0</v>
      </c>
      <c r="AF3513" s="51">
        <f>IF(C3513=A_Stammdaten!$B$12,D_SAV!$U3513-D_SAV!$AG3513,HLOOKUP(A_Stammdaten!$B$12-1,$AH$4:$AN$4004,ROW(C3513)-3,FALSE)-$AG3513)</f>
        <v>0</v>
      </c>
      <c r="AG3513" s="51">
        <f>HLOOKUP(A_Stammdaten!$B$12,$AH$4:$AN$4004,ROW(C3513)-3,FALSE)</f>
        <v>0</v>
      </c>
      <c r="AH3513" s="51">
        <f t="shared" si="682"/>
        <v>0</v>
      </c>
      <c r="AI3513" s="51">
        <f t="shared" si="683"/>
        <v>0</v>
      </c>
      <c r="AJ3513" s="51">
        <f t="shared" si="684"/>
        <v>0</v>
      </c>
      <c r="AK3513" s="51">
        <f t="shared" si="685"/>
        <v>0</v>
      </c>
      <c r="AL3513" s="51">
        <f t="shared" si="686"/>
        <v>0</v>
      </c>
      <c r="AM3513" s="51">
        <f t="shared" si="687"/>
        <v>0</v>
      </c>
      <c r="AN3513" s="51">
        <f t="shared" si="688"/>
        <v>0</v>
      </c>
    </row>
    <row r="3514" spans="1:40" x14ac:dyDescent="0.25">
      <c r="A3514" s="17"/>
      <c r="B3514" s="17"/>
      <c r="C3514" s="35"/>
      <c r="D3514" s="17"/>
      <c r="E3514" s="17"/>
      <c r="F3514" s="17"/>
      <c r="G3514" s="62">
        <f t="shared" si="689"/>
        <v>0</v>
      </c>
      <c r="H3514" s="17"/>
      <c r="I3514" s="17"/>
      <c r="J3514" s="17"/>
      <c r="K3514" s="17"/>
      <c r="L3514" s="17"/>
      <c r="M3514" s="17"/>
      <c r="N3514" s="17"/>
      <c r="O3514" s="17"/>
      <c r="P3514" s="115"/>
      <c r="Q3514" s="62">
        <f>IF(C3514&gt;A_Stammdaten!$B$12,0,SUM(G3514,H3514,J3514,K3514,M3514,N3514)-SUM(I3514,L3514,O3514,P3514))</f>
        <v>0</v>
      </c>
      <c r="R3514" s="17"/>
      <c r="S3514" s="17"/>
      <c r="T3514" s="17"/>
      <c r="U3514" s="62">
        <f t="shared" si="681"/>
        <v>0</v>
      </c>
      <c r="V3514" s="63">
        <f>IF(ISBLANK($B3514),0,VLOOKUP($B3514,Listen!$A$2:$C$45,2,FALSE))</f>
        <v>0</v>
      </c>
      <c r="W3514" s="63">
        <f>IF(ISBLANK($B3514),0,VLOOKUP($B3514,Listen!$A$2:$C$45,3,FALSE))</f>
        <v>0</v>
      </c>
      <c r="X3514" s="49">
        <f t="shared" si="680"/>
        <v>0</v>
      </c>
      <c r="Y3514" s="49">
        <f t="shared" si="691"/>
        <v>0</v>
      </c>
      <c r="Z3514" s="49">
        <f t="shared" si="691"/>
        <v>0</v>
      </c>
      <c r="AA3514" s="49">
        <f t="shared" si="691"/>
        <v>0</v>
      </c>
      <c r="AB3514" s="49">
        <f t="shared" si="691"/>
        <v>0</v>
      </c>
      <c r="AC3514" s="49">
        <f t="shared" si="691"/>
        <v>0</v>
      </c>
      <c r="AD3514" s="49">
        <f t="shared" si="691"/>
        <v>0</v>
      </c>
      <c r="AE3514" s="51">
        <f t="shared" si="690"/>
        <v>0</v>
      </c>
      <c r="AF3514" s="51">
        <f>IF(C3514=A_Stammdaten!$B$12,D_SAV!$U3514-D_SAV!$AG3514,HLOOKUP(A_Stammdaten!$B$12-1,$AH$4:$AN$4004,ROW(C3514)-3,FALSE)-$AG3514)</f>
        <v>0</v>
      </c>
      <c r="AG3514" s="51">
        <f>HLOOKUP(A_Stammdaten!$B$12,$AH$4:$AN$4004,ROW(C3514)-3,FALSE)</f>
        <v>0</v>
      </c>
      <c r="AH3514" s="51">
        <f t="shared" si="682"/>
        <v>0</v>
      </c>
      <c r="AI3514" s="51">
        <f t="shared" si="683"/>
        <v>0</v>
      </c>
      <c r="AJ3514" s="51">
        <f t="shared" si="684"/>
        <v>0</v>
      </c>
      <c r="AK3514" s="51">
        <f t="shared" si="685"/>
        <v>0</v>
      </c>
      <c r="AL3514" s="51">
        <f t="shared" si="686"/>
        <v>0</v>
      </c>
      <c r="AM3514" s="51">
        <f t="shared" si="687"/>
        <v>0</v>
      </c>
      <c r="AN3514" s="51">
        <f t="shared" si="688"/>
        <v>0</v>
      </c>
    </row>
    <row r="3515" spans="1:40" x14ac:dyDescent="0.25">
      <c r="A3515" s="17"/>
      <c r="B3515" s="17"/>
      <c r="C3515" s="35"/>
      <c r="D3515" s="17"/>
      <c r="E3515" s="17"/>
      <c r="F3515" s="17"/>
      <c r="G3515" s="62">
        <f t="shared" si="689"/>
        <v>0</v>
      </c>
      <c r="H3515" s="17"/>
      <c r="I3515" s="17"/>
      <c r="J3515" s="17"/>
      <c r="K3515" s="17"/>
      <c r="L3515" s="17"/>
      <c r="M3515" s="17"/>
      <c r="N3515" s="17"/>
      <c r="O3515" s="17"/>
      <c r="P3515" s="115"/>
      <c r="Q3515" s="62">
        <f>IF(C3515&gt;A_Stammdaten!$B$12,0,SUM(G3515,H3515,J3515,K3515,M3515,N3515)-SUM(I3515,L3515,O3515,P3515))</f>
        <v>0</v>
      </c>
      <c r="R3515" s="17"/>
      <c r="S3515" s="17"/>
      <c r="T3515" s="17"/>
      <c r="U3515" s="62">
        <f t="shared" si="681"/>
        <v>0</v>
      </c>
      <c r="V3515" s="63">
        <f>IF(ISBLANK($B3515),0,VLOOKUP($B3515,Listen!$A$2:$C$45,2,FALSE))</f>
        <v>0</v>
      </c>
      <c r="W3515" s="63">
        <f>IF(ISBLANK($B3515),0,VLOOKUP($B3515,Listen!$A$2:$C$45,3,FALSE))</f>
        <v>0</v>
      </c>
      <c r="X3515" s="49">
        <f t="shared" si="680"/>
        <v>0</v>
      </c>
      <c r="Y3515" s="49">
        <f t="shared" si="691"/>
        <v>0</v>
      </c>
      <c r="Z3515" s="49">
        <f t="shared" si="691"/>
        <v>0</v>
      </c>
      <c r="AA3515" s="49">
        <f t="shared" si="691"/>
        <v>0</v>
      </c>
      <c r="AB3515" s="49">
        <f t="shared" si="691"/>
        <v>0</v>
      </c>
      <c r="AC3515" s="49">
        <f t="shared" si="691"/>
        <v>0</v>
      </c>
      <c r="AD3515" s="49">
        <f t="shared" si="691"/>
        <v>0</v>
      </c>
      <c r="AE3515" s="51">
        <f t="shared" si="690"/>
        <v>0</v>
      </c>
      <c r="AF3515" s="51">
        <f>IF(C3515=A_Stammdaten!$B$12,D_SAV!$U3515-D_SAV!$AG3515,HLOOKUP(A_Stammdaten!$B$12-1,$AH$4:$AN$4004,ROW(C3515)-3,FALSE)-$AG3515)</f>
        <v>0</v>
      </c>
      <c r="AG3515" s="51">
        <f>HLOOKUP(A_Stammdaten!$B$12,$AH$4:$AN$4004,ROW(C3515)-3,FALSE)</f>
        <v>0</v>
      </c>
      <c r="AH3515" s="51">
        <f t="shared" si="682"/>
        <v>0</v>
      </c>
      <c r="AI3515" s="51">
        <f t="shared" si="683"/>
        <v>0</v>
      </c>
      <c r="AJ3515" s="51">
        <f t="shared" si="684"/>
        <v>0</v>
      </c>
      <c r="AK3515" s="51">
        <f t="shared" si="685"/>
        <v>0</v>
      </c>
      <c r="AL3515" s="51">
        <f t="shared" si="686"/>
        <v>0</v>
      </c>
      <c r="AM3515" s="51">
        <f t="shared" si="687"/>
        <v>0</v>
      </c>
      <c r="AN3515" s="51">
        <f t="shared" si="688"/>
        <v>0</v>
      </c>
    </row>
    <row r="3516" spans="1:40" x14ac:dyDescent="0.25">
      <c r="A3516" s="17"/>
      <c r="B3516" s="17"/>
      <c r="C3516" s="35"/>
      <c r="D3516" s="17"/>
      <c r="E3516" s="17"/>
      <c r="F3516" s="17"/>
      <c r="G3516" s="62">
        <f t="shared" si="689"/>
        <v>0</v>
      </c>
      <c r="H3516" s="17"/>
      <c r="I3516" s="17"/>
      <c r="J3516" s="17"/>
      <c r="K3516" s="17"/>
      <c r="L3516" s="17"/>
      <c r="M3516" s="17"/>
      <c r="N3516" s="17"/>
      <c r="O3516" s="17"/>
      <c r="P3516" s="115"/>
      <c r="Q3516" s="62">
        <f>IF(C3516&gt;A_Stammdaten!$B$12,0,SUM(G3516,H3516,J3516,K3516,M3516,N3516)-SUM(I3516,L3516,O3516,P3516))</f>
        <v>0</v>
      </c>
      <c r="R3516" s="17"/>
      <c r="S3516" s="17"/>
      <c r="T3516" s="17"/>
      <c r="U3516" s="62">
        <f t="shared" si="681"/>
        <v>0</v>
      </c>
      <c r="V3516" s="63">
        <f>IF(ISBLANK($B3516),0,VLOOKUP($B3516,Listen!$A$2:$C$45,2,FALSE))</f>
        <v>0</v>
      </c>
      <c r="W3516" s="63">
        <f>IF(ISBLANK($B3516),0,VLOOKUP($B3516,Listen!$A$2:$C$45,3,FALSE))</f>
        <v>0</v>
      </c>
      <c r="X3516" s="49">
        <f t="shared" ref="X3516:X3579" si="692">$V3516</f>
        <v>0</v>
      </c>
      <c r="Y3516" s="49">
        <f t="shared" si="691"/>
        <v>0</v>
      </c>
      <c r="Z3516" s="49">
        <f t="shared" si="691"/>
        <v>0</v>
      </c>
      <c r="AA3516" s="49">
        <f t="shared" si="691"/>
        <v>0</v>
      </c>
      <c r="AB3516" s="49">
        <f t="shared" si="691"/>
        <v>0</v>
      </c>
      <c r="AC3516" s="49">
        <f t="shared" si="691"/>
        <v>0</v>
      </c>
      <c r="AD3516" s="49">
        <f t="shared" si="691"/>
        <v>0</v>
      </c>
      <c r="AE3516" s="51">
        <f t="shared" si="690"/>
        <v>0</v>
      </c>
      <c r="AF3516" s="51">
        <f>IF(C3516=A_Stammdaten!$B$12,D_SAV!$U3516-D_SAV!$AG3516,HLOOKUP(A_Stammdaten!$B$12-1,$AH$4:$AN$4004,ROW(C3516)-3,FALSE)-$AG3516)</f>
        <v>0</v>
      </c>
      <c r="AG3516" s="51">
        <f>HLOOKUP(A_Stammdaten!$B$12,$AH$4:$AN$4004,ROW(C3516)-3,FALSE)</f>
        <v>0</v>
      </c>
      <c r="AH3516" s="51">
        <f t="shared" si="682"/>
        <v>0</v>
      </c>
      <c r="AI3516" s="51">
        <f t="shared" si="683"/>
        <v>0</v>
      </c>
      <c r="AJ3516" s="51">
        <f t="shared" si="684"/>
        <v>0</v>
      </c>
      <c r="AK3516" s="51">
        <f t="shared" si="685"/>
        <v>0</v>
      </c>
      <c r="AL3516" s="51">
        <f t="shared" si="686"/>
        <v>0</v>
      </c>
      <c r="AM3516" s="51">
        <f t="shared" si="687"/>
        <v>0</v>
      </c>
      <c r="AN3516" s="51">
        <f t="shared" si="688"/>
        <v>0</v>
      </c>
    </row>
    <row r="3517" spans="1:40" x14ac:dyDescent="0.25">
      <c r="A3517" s="17"/>
      <c r="B3517" s="17"/>
      <c r="C3517" s="35"/>
      <c r="D3517" s="17"/>
      <c r="E3517" s="17"/>
      <c r="F3517" s="17"/>
      <c r="G3517" s="62">
        <f t="shared" si="689"/>
        <v>0</v>
      </c>
      <c r="H3517" s="17"/>
      <c r="I3517" s="17"/>
      <c r="J3517" s="17"/>
      <c r="K3517" s="17"/>
      <c r="L3517" s="17"/>
      <c r="M3517" s="17"/>
      <c r="N3517" s="17"/>
      <c r="O3517" s="17"/>
      <c r="P3517" s="115"/>
      <c r="Q3517" s="62">
        <f>IF(C3517&gt;A_Stammdaten!$B$12,0,SUM(G3517,H3517,J3517,K3517,M3517,N3517)-SUM(I3517,L3517,O3517,P3517))</f>
        <v>0</v>
      </c>
      <c r="R3517" s="17"/>
      <c r="S3517" s="17"/>
      <c r="T3517" s="17"/>
      <c r="U3517" s="62">
        <f t="shared" si="681"/>
        <v>0</v>
      </c>
      <c r="V3517" s="63">
        <f>IF(ISBLANK($B3517),0,VLOOKUP($B3517,Listen!$A$2:$C$45,2,FALSE))</f>
        <v>0</v>
      </c>
      <c r="W3517" s="63">
        <f>IF(ISBLANK($B3517),0,VLOOKUP($B3517,Listen!$A$2:$C$45,3,FALSE))</f>
        <v>0</v>
      </c>
      <c r="X3517" s="49">
        <f t="shared" si="692"/>
        <v>0</v>
      </c>
      <c r="Y3517" s="49">
        <f t="shared" si="691"/>
        <v>0</v>
      </c>
      <c r="Z3517" s="49">
        <f t="shared" si="691"/>
        <v>0</v>
      </c>
      <c r="AA3517" s="49">
        <f t="shared" si="691"/>
        <v>0</v>
      </c>
      <c r="AB3517" s="49">
        <f t="shared" si="691"/>
        <v>0</v>
      </c>
      <c r="AC3517" s="49">
        <f t="shared" si="691"/>
        <v>0</v>
      </c>
      <c r="AD3517" s="49">
        <f t="shared" si="691"/>
        <v>0</v>
      </c>
      <c r="AE3517" s="51">
        <f t="shared" si="690"/>
        <v>0</v>
      </c>
      <c r="AF3517" s="51">
        <f>IF(C3517=A_Stammdaten!$B$12,D_SAV!$U3517-D_SAV!$AG3517,HLOOKUP(A_Stammdaten!$B$12-1,$AH$4:$AN$4004,ROW(C3517)-3,FALSE)-$AG3517)</f>
        <v>0</v>
      </c>
      <c r="AG3517" s="51">
        <f>HLOOKUP(A_Stammdaten!$B$12,$AH$4:$AN$4004,ROW(C3517)-3,FALSE)</f>
        <v>0</v>
      </c>
      <c r="AH3517" s="51">
        <f t="shared" si="682"/>
        <v>0</v>
      </c>
      <c r="AI3517" s="51">
        <f t="shared" si="683"/>
        <v>0</v>
      </c>
      <c r="AJ3517" s="51">
        <f t="shared" si="684"/>
        <v>0</v>
      </c>
      <c r="AK3517" s="51">
        <f t="shared" si="685"/>
        <v>0</v>
      </c>
      <c r="AL3517" s="51">
        <f t="shared" si="686"/>
        <v>0</v>
      </c>
      <c r="AM3517" s="51">
        <f t="shared" si="687"/>
        <v>0</v>
      </c>
      <c r="AN3517" s="51">
        <f t="shared" si="688"/>
        <v>0</v>
      </c>
    </row>
    <row r="3518" spans="1:40" x14ac:dyDescent="0.25">
      <c r="A3518" s="17"/>
      <c r="B3518" s="17"/>
      <c r="C3518" s="35"/>
      <c r="D3518" s="17"/>
      <c r="E3518" s="17"/>
      <c r="F3518" s="17"/>
      <c r="G3518" s="62">
        <f t="shared" si="689"/>
        <v>0</v>
      </c>
      <c r="H3518" s="17"/>
      <c r="I3518" s="17"/>
      <c r="J3518" s="17"/>
      <c r="K3518" s="17"/>
      <c r="L3518" s="17"/>
      <c r="M3518" s="17"/>
      <c r="N3518" s="17"/>
      <c r="O3518" s="17"/>
      <c r="P3518" s="115"/>
      <c r="Q3518" s="62">
        <f>IF(C3518&gt;A_Stammdaten!$B$12,0,SUM(G3518,H3518,J3518,K3518,M3518,N3518)-SUM(I3518,L3518,O3518,P3518))</f>
        <v>0</v>
      </c>
      <c r="R3518" s="17"/>
      <c r="S3518" s="17"/>
      <c r="T3518" s="17"/>
      <c r="U3518" s="62">
        <f t="shared" si="681"/>
        <v>0</v>
      </c>
      <c r="V3518" s="63">
        <f>IF(ISBLANK($B3518),0,VLOOKUP($B3518,Listen!$A$2:$C$45,2,FALSE))</f>
        <v>0</v>
      </c>
      <c r="W3518" s="63">
        <f>IF(ISBLANK($B3518),0,VLOOKUP($B3518,Listen!$A$2:$C$45,3,FALSE))</f>
        <v>0</v>
      </c>
      <c r="X3518" s="49">
        <f t="shared" si="692"/>
        <v>0</v>
      </c>
      <c r="Y3518" s="49">
        <f t="shared" si="691"/>
        <v>0</v>
      </c>
      <c r="Z3518" s="49">
        <f t="shared" si="691"/>
        <v>0</v>
      </c>
      <c r="AA3518" s="49">
        <f t="shared" si="691"/>
        <v>0</v>
      </c>
      <c r="AB3518" s="49">
        <f t="shared" si="691"/>
        <v>0</v>
      </c>
      <c r="AC3518" s="49">
        <f t="shared" si="691"/>
        <v>0</v>
      </c>
      <c r="AD3518" s="49">
        <f t="shared" si="691"/>
        <v>0</v>
      </c>
      <c r="AE3518" s="51">
        <f t="shared" si="690"/>
        <v>0</v>
      </c>
      <c r="AF3518" s="51">
        <f>IF(C3518=A_Stammdaten!$B$12,D_SAV!$U3518-D_SAV!$AG3518,HLOOKUP(A_Stammdaten!$B$12-1,$AH$4:$AN$4004,ROW(C3518)-3,FALSE)-$AG3518)</f>
        <v>0</v>
      </c>
      <c r="AG3518" s="51">
        <f>HLOOKUP(A_Stammdaten!$B$12,$AH$4:$AN$4004,ROW(C3518)-3,FALSE)</f>
        <v>0</v>
      </c>
      <c r="AH3518" s="51">
        <f t="shared" si="682"/>
        <v>0</v>
      </c>
      <c r="AI3518" s="51">
        <f t="shared" si="683"/>
        <v>0</v>
      </c>
      <c r="AJ3518" s="51">
        <f t="shared" si="684"/>
        <v>0</v>
      </c>
      <c r="AK3518" s="51">
        <f t="shared" si="685"/>
        <v>0</v>
      </c>
      <c r="AL3518" s="51">
        <f t="shared" si="686"/>
        <v>0</v>
      </c>
      <c r="AM3518" s="51">
        <f t="shared" si="687"/>
        <v>0</v>
      </c>
      <c r="AN3518" s="51">
        <f t="shared" si="688"/>
        <v>0</v>
      </c>
    </row>
    <row r="3519" spans="1:40" x14ac:dyDescent="0.25">
      <c r="A3519" s="17"/>
      <c r="B3519" s="17"/>
      <c r="C3519" s="35"/>
      <c r="D3519" s="17"/>
      <c r="E3519" s="17"/>
      <c r="F3519" s="17"/>
      <c r="G3519" s="62">
        <f t="shared" si="689"/>
        <v>0</v>
      </c>
      <c r="H3519" s="17"/>
      <c r="I3519" s="17"/>
      <c r="J3519" s="17"/>
      <c r="K3519" s="17"/>
      <c r="L3519" s="17"/>
      <c r="M3519" s="17"/>
      <c r="N3519" s="17"/>
      <c r="O3519" s="17"/>
      <c r="P3519" s="115"/>
      <c r="Q3519" s="62">
        <f>IF(C3519&gt;A_Stammdaten!$B$12,0,SUM(G3519,H3519,J3519,K3519,M3519,N3519)-SUM(I3519,L3519,O3519,P3519))</f>
        <v>0</v>
      </c>
      <c r="R3519" s="17"/>
      <c r="S3519" s="17"/>
      <c r="T3519" s="17"/>
      <c r="U3519" s="62">
        <f t="shared" si="681"/>
        <v>0</v>
      </c>
      <c r="V3519" s="63">
        <f>IF(ISBLANK($B3519),0,VLOOKUP($B3519,Listen!$A$2:$C$45,2,FALSE))</f>
        <v>0</v>
      </c>
      <c r="W3519" s="63">
        <f>IF(ISBLANK($B3519),0,VLOOKUP($B3519,Listen!$A$2:$C$45,3,FALSE))</f>
        <v>0</v>
      </c>
      <c r="X3519" s="49">
        <f t="shared" si="692"/>
        <v>0</v>
      </c>
      <c r="Y3519" s="49">
        <f t="shared" si="691"/>
        <v>0</v>
      </c>
      <c r="Z3519" s="49">
        <f t="shared" si="691"/>
        <v>0</v>
      </c>
      <c r="AA3519" s="49">
        <f t="shared" si="691"/>
        <v>0</v>
      </c>
      <c r="AB3519" s="49">
        <f t="shared" si="691"/>
        <v>0</v>
      </c>
      <c r="AC3519" s="49">
        <f t="shared" si="691"/>
        <v>0</v>
      </c>
      <c r="AD3519" s="49">
        <f t="shared" si="691"/>
        <v>0</v>
      </c>
      <c r="AE3519" s="51">
        <f t="shared" si="690"/>
        <v>0</v>
      </c>
      <c r="AF3519" s="51">
        <f>IF(C3519=A_Stammdaten!$B$12,D_SAV!$U3519-D_SAV!$AG3519,HLOOKUP(A_Stammdaten!$B$12-1,$AH$4:$AN$4004,ROW(C3519)-3,FALSE)-$AG3519)</f>
        <v>0</v>
      </c>
      <c r="AG3519" s="51">
        <f>HLOOKUP(A_Stammdaten!$B$12,$AH$4:$AN$4004,ROW(C3519)-3,FALSE)</f>
        <v>0</v>
      </c>
      <c r="AH3519" s="51">
        <f t="shared" si="682"/>
        <v>0</v>
      </c>
      <c r="AI3519" s="51">
        <f t="shared" si="683"/>
        <v>0</v>
      </c>
      <c r="AJ3519" s="51">
        <f t="shared" si="684"/>
        <v>0</v>
      </c>
      <c r="AK3519" s="51">
        <f t="shared" si="685"/>
        <v>0</v>
      </c>
      <c r="AL3519" s="51">
        <f t="shared" si="686"/>
        <v>0</v>
      </c>
      <c r="AM3519" s="51">
        <f t="shared" si="687"/>
        <v>0</v>
      </c>
      <c r="AN3519" s="51">
        <f t="shared" si="688"/>
        <v>0</v>
      </c>
    </row>
    <row r="3520" spans="1:40" x14ac:dyDescent="0.25">
      <c r="A3520" s="17"/>
      <c r="B3520" s="17"/>
      <c r="C3520" s="35"/>
      <c r="D3520" s="17"/>
      <c r="E3520" s="17"/>
      <c r="F3520" s="17"/>
      <c r="G3520" s="62">
        <f t="shared" si="689"/>
        <v>0</v>
      </c>
      <c r="H3520" s="17"/>
      <c r="I3520" s="17"/>
      <c r="J3520" s="17"/>
      <c r="K3520" s="17"/>
      <c r="L3520" s="17"/>
      <c r="M3520" s="17"/>
      <c r="N3520" s="17"/>
      <c r="O3520" s="17"/>
      <c r="P3520" s="115"/>
      <c r="Q3520" s="62">
        <f>IF(C3520&gt;A_Stammdaten!$B$12,0,SUM(G3520,H3520,J3520,K3520,M3520,N3520)-SUM(I3520,L3520,O3520,P3520))</f>
        <v>0</v>
      </c>
      <c r="R3520" s="17"/>
      <c r="S3520" s="17"/>
      <c r="T3520" s="17"/>
      <c r="U3520" s="62">
        <f t="shared" si="681"/>
        <v>0</v>
      </c>
      <c r="V3520" s="63">
        <f>IF(ISBLANK($B3520),0,VLOOKUP($B3520,Listen!$A$2:$C$45,2,FALSE))</f>
        <v>0</v>
      </c>
      <c r="W3520" s="63">
        <f>IF(ISBLANK($B3520),0,VLOOKUP($B3520,Listen!$A$2:$C$45,3,FALSE))</f>
        <v>0</v>
      </c>
      <c r="X3520" s="49">
        <f t="shared" si="692"/>
        <v>0</v>
      </c>
      <c r="Y3520" s="49">
        <f t="shared" si="691"/>
        <v>0</v>
      </c>
      <c r="Z3520" s="49">
        <f t="shared" si="691"/>
        <v>0</v>
      </c>
      <c r="AA3520" s="49">
        <f t="shared" si="691"/>
        <v>0</v>
      </c>
      <c r="AB3520" s="49">
        <f t="shared" si="691"/>
        <v>0</v>
      </c>
      <c r="AC3520" s="49">
        <f t="shared" si="691"/>
        <v>0</v>
      </c>
      <c r="AD3520" s="49">
        <f t="shared" si="691"/>
        <v>0</v>
      </c>
      <c r="AE3520" s="51">
        <f t="shared" si="690"/>
        <v>0</v>
      </c>
      <c r="AF3520" s="51">
        <f>IF(C3520=A_Stammdaten!$B$12,D_SAV!$U3520-D_SAV!$AG3520,HLOOKUP(A_Stammdaten!$B$12-1,$AH$4:$AN$4004,ROW(C3520)-3,FALSE)-$AG3520)</f>
        <v>0</v>
      </c>
      <c r="AG3520" s="51">
        <f>HLOOKUP(A_Stammdaten!$B$12,$AH$4:$AN$4004,ROW(C3520)-3,FALSE)</f>
        <v>0</v>
      </c>
      <c r="AH3520" s="51">
        <f t="shared" si="682"/>
        <v>0</v>
      </c>
      <c r="AI3520" s="51">
        <f t="shared" si="683"/>
        <v>0</v>
      </c>
      <c r="AJ3520" s="51">
        <f t="shared" si="684"/>
        <v>0</v>
      </c>
      <c r="AK3520" s="51">
        <f t="shared" si="685"/>
        <v>0</v>
      </c>
      <c r="AL3520" s="51">
        <f t="shared" si="686"/>
        <v>0</v>
      </c>
      <c r="AM3520" s="51">
        <f t="shared" si="687"/>
        <v>0</v>
      </c>
      <c r="AN3520" s="51">
        <f t="shared" si="688"/>
        <v>0</v>
      </c>
    </row>
    <row r="3521" spans="1:40" x14ac:dyDescent="0.25">
      <c r="A3521" s="17"/>
      <c r="B3521" s="17"/>
      <c r="C3521" s="35"/>
      <c r="D3521" s="17"/>
      <c r="E3521" s="17"/>
      <c r="F3521" s="17"/>
      <c r="G3521" s="62">
        <f t="shared" si="689"/>
        <v>0</v>
      </c>
      <c r="H3521" s="17"/>
      <c r="I3521" s="17"/>
      <c r="J3521" s="17"/>
      <c r="K3521" s="17"/>
      <c r="L3521" s="17"/>
      <c r="M3521" s="17"/>
      <c r="N3521" s="17"/>
      <c r="O3521" s="17"/>
      <c r="P3521" s="115"/>
      <c r="Q3521" s="62">
        <f>IF(C3521&gt;A_Stammdaten!$B$12,0,SUM(G3521,H3521,J3521,K3521,M3521,N3521)-SUM(I3521,L3521,O3521,P3521))</f>
        <v>0</v>
      </c>
      <c r="R3521" s="17"/>
      <c r="S3521" s="17"/>
      <c r="T3521" s="17"/>
      <c r="U3521" s="62">
        <f t="shared" si="681"/>
        <v>0</v>
      </c>
      <c r="V3521" s="63">
        <f>IF(ISBLANK($B3521),0,VLOOKUP($B3521,Listen!$A$2:$C$45,2,FALSE))</f>
        <v>0</v>
      </c>
      <c r="W3521" s="63">
        <f>IF(ISBLANK($B3521),0,VLOOKUP($B3521,Listen!$A$2:$C$45,3,FALSE))</f>
        <v>0</v>
      </c>
      <c r="X3521" s="49">
        <f t="shared" si="692"/>
        <v>0</v>
      </c>
      <c r="Y3521" s="49">
        <f t="shared" si="691"/>
        <v>0</v>
      </c>
      <c r="Z3521" s="49">
        <f t="shared" si="691"/>
        <v>0</v>
      </c>
      <c r="AA3521" s="49">
        <f t="shared" si="691"/>
        <v>0</v>
      </c>
      <c r="AB3521" s="49">
        <f t="shared" si="691"/>
        <v>0</v>
      </c>
      <c r="AC3521" s="49">
        <f t="shared" si="691"/>
        <v>0</v>
      </c>
      <c r="AD3521" s="49">
        <f t="shared" si="691"/>
        <v>0</v>
      </c>
      <c r="AE3521" s="51">
        <f t="shared" si="690"/>
        <v>0</v>
      </c>
      <c r="AF3521" s="51">
        <f>IF(C3521=A_Stammdaten!$B$12,D_SAV!$U3521-D_SAV!$AG3521,HLOOKUP(A_Stammdaten!$B$12-1,$AH$4:$AN$4004,ROW(C3521)-3,FALSE)-$AG3521)</f>
        <v>0</v>
      </c>
      <c r="AG3521" s="51">
        <f>HLOOKUP(A_Stammdaten!$B$12,$AH$4:$AN$4004,ROW(C3521)-3,FALSE)</f>
        <v>0</v>
      </c>
      <c r="AH3521" s="51">
        <f t="shared" si="682"/>
        <v>0</v>
      </c>
      <c r="AI3521" s="51">
        <f t="shared" si="683"/>
        <v>0</v>
      </c>
      <c r="AJ3521" s="51">
        <f t="shared" si="684"/>
        <v>0</v>
      </c>
      <c r="AK3521" s="51">
        <f t="shared" si="685"/>
        <v>0</v>
      </c>
      <c r="AL3521" s="51">
        <f t="shared" si="686"/>
        <v>0</v>
      </c>
      <c r="AM3521" s="51">
        <f t="shared" si="687"/>
        <v>0</v>
      </c>
      <c r="AN3521" s="51">
        <f t="shared" si="688"/>
        <v>0</v>
      </c>
    </row>
    <row r="3522" spans="1:40" x14ac:dyDescent="0.25">
      <c r="A3522" s="17"/>
      <c r="B3522" s="17"/>
      <c r="C3522" s="35"/>
      <c r="D3522" s="17"/>
      <c r="E3522" s="17"/>
      <c r="F3522" s="17"/>
      <c r="G3522" s="62">
        <f t="shared" si="689"/>
        <v>0</v>
      </c>
      <c r="H3522" s="17"/>
      <c r="I3522" s="17"/>
      <c r="J3522" s="17"/>
      <c r="K3522" s="17"/>
      <c r="L3522" s="17"/>
      <c r="M3522" s="17"/>
      <c r="N3522" s="17"/>
      <c r="O3522" s="17"/>
      <c r="P3522" s="115"/>
      <c r="Q3522" s="62">
        <f>IF(C3522&gt;A_Stammdaten!$B$12,0,SUM(G3522,H3522,J3522,K3522,M3522,N3522)-SUM(I3522,L3522,O3522,P3522))</f>
        <v>0</v>
      </c>
      <c r="R3522" s="17"/>
      <c r="S3522" s="17"/>
      <c r="T3522" s="17"/>
      <c r="U3522" s="62">
        <f t="shared" si="681"/>
        <v>0</v>
      </c>
      <c r="V3522" s="63">
        <f>IF(ISBLANK($B3522),0,VLOOKUP($B3522,Listen!$A$2:$C$45,2,FALSE))</f>
        <v>0</v>
      </c>
      <c r="W3522" s="63">
        <f>IF(ISBLANK($B3522),0,VLOOKUP($B3522,Listen!$A$2:$C$45,3,FALSE))</f>
        <v>0</v>
      </c>
      <c r="X3522" s="49">
        <f t="shared" si="692"/>
        <v>0</v>
      </c>
      <c r="Y3522" s="49">
        <f t="shared" si="691"/>
        <v>0</v>
      </c>
      <c r="Z3522" s="49">
        <f t="shared" si="691"/>
        <v>0</v>
      </c>
      <c r="AA3522" s="49">
        <f t="shared" si="691"/>
        <v>0</v>
      </c>
      <c r="AB3522" s="49">
        <f t="shared" si="691"/>
        <v>0</v>
      </c>
      <c r="AC3522" s="49">
        <f t="shared" si="691"/>
        <v>0</v>
      </c>
      <c r="AD3522" s="49">
        <f t="shared" si="691"/>
        <v>0</v>
      </c>
      <c r="AE3522" s="51">
        <f t="shared" si="690"/>
        <v>0</v>
      </c>
      <c r="AF3522" s="51">
        <f>IF(C3522=A_Stammdaten!$B$12,D_SAV!$U3522-D_SAV!$AG3522,HLOOKUP(A_Stammdaten!$B$12-1,$AH$4:$AN$4004,ROW(C3522)-3,FALSE)-$AG3522)</f>
        <v>0</v>
      </c>
      <c r="AG3522" s="51">
        <f>HLOOKUP(A_Stammdaten!$B$12,$AH$4:$AN$4004,ROW(C3522)-3,FALSE)</f>
        <v>0</v>
      </c>
      <c r="AH3522" s="51">
        <f t="shared" si="682"/>
        <v>0</v>
      </c>
      <c r="AI3522" s="51">
        <f t="shared" si="683"/>
        <v>0</v>
      </c>
      <c r="AJ3522" s="51">
        <f t="shared" si="684"/>
        <v>0</v>
      </c>
      <c r="AK3522" s="51">
        <f t="shared" si="685"/>
        <v>0</v>
      </c>
      <c r="AL3522" s="51">
        <f t="shared" si="686"/>
        <v>0</v>
      </c>
      <c r="AM3522" s="51">
        <f t="shared" si="687"/>
        <v>0</v>
      </c>
      <c r="AN3522" s="51">
        <f t="shared" si="688"/>
        <v>0</v>
      </c>
    </row>
    <row r="3523" spans="1:40" x14ac:dyDescent="0.25">
      <c r="A3523" s="17"/>
      <c r="B3523" s="17"/>
      <c r="C3523" s="35"/>
      <c r="D3523" s="17"/>
      <c r="E3523" s="17"/>
      <c r="F3523" s="17"/>
      <c r="G3523" s="62">
        <f t="shared" si="689"/>
        <v>0</v>
      </c>
      <c r="H3523" s="17"/>
      <c r="I3523" s="17"/>
      <c r="J3523" s="17"/>
      <c r="K3523" s="17"/>
      <c r="L3523" s="17"/>
      <c r="M3523" s="17"/>
      <c r="N3523" s="17"/>
      <c r="O3523" s="17"/>
      <c r="P3523" s="115"/>
      <c r="Q3523" s="62">
        <f>IF(C3523&gt;A_Stammdaten!$B$12,0,SUM(G3523,H3523,J3523,K3523,M3523,N3523)-SUM(I3523,L3523,O3523,P3523))</f>
        <v>0</v>
      </c>
      <c r="R3523" s="17"/>
      <c r="S3523" s="17"/>
      <c r="T3523" s="17"/>
      <c r="U3523" s="62">
        <f t="shared" si="681"/>
        <v>0</v>
      </c>
      <c r="V3523" s="63">
        <f>IF(ISBLANK($B3523),0,VLOOKUP($B3523,Listen!$A$2:$C$45,2,FALSE))</f>
        <v>0</v>
      </c>
      <c r="W3523" s="63">
        <f>IF(ISBLANK($B3523),0,VLOOKUP($B3523,Listen!$A$2:$C$45,3,FALSE))</f>
        <v>0</v>
      </c>
      <c r="X3523" s="49">
        <f t="shared" si="692"/>
        <v>0</v>
      </c>
      <c r="Y3523" s="49">
        <f t="shared" si="691"/>
        <v>0</v>
      </c>
      <c r="Z3523" s="49">
        <f t="shared" si="691"/>
        <v>0</v>
      </c>
      <c r="AA3523" s="49">
        <f t="shared" si="691"/>
        <v>0</v>
      </c>
      <c r="AB3523" s="49">
        <f t="shared" si="691"/>
        <v>0</v>
      </c>
      <c r="AC3523" s="49">
        <f t="shared" si="691"/>
        <v>0</v>
      </c>
      <c r="AD3523" s="49">
        <f t="shared" si="691"/>
        <v>0</v>
      </c>
      <c r="AE3523" s="51">
        <f t="shared" si="690"/>
        <v>0</v>
      </c>
      <c r="AF3523" s="51">
        <f>IF(C3523=A_Stammdaten!$B$12,D_SAV!$U3523-D_SAV!$AG3523,HLOOKUP(A_Stammdaten!$B$12-1,$AH$4:$AN$4004,ROW(C3523)-3,FALSE)-$AG3523)</f>
        <v>0</v>
      </c>
      <c r="AG3523" s="51">
        <f>HLOOKUP(A_Stammdaten!$B$12,$AH$4:$AN$4004,ROW(C3523)-3,FALSE)</f>
        <v>0</v>
      </c>
      <c r="AH3523" s="51">
        <f t="shared" si="682"/>
        <v>0</v>
      </c>
      <c r="AI3523" s="51">
        <f t="shared" si="683"/>
        <v>0</v>
      </c>
      <c r="AJ3523" s="51">
        <f t="shared" si="684"/>
        <v>0</v>
      </c>
      <c r="AK3523" s="51">
        <f t="shared" si="685"/>
        <v>0</v>
      </c>
      <c r="AL3523" s="51">
        <f t="shared" si="686"/>
        <v>0</v>
      </c>
      <c r="AM3523" s="51">
        <f t="shared" si="687"/>
        <v>0</v>
      </c>
      <c r="AN3523" s="51">
        <f t="shared" si="688"/>
        <v>0</v>
      </c>
    </row>
    <row r="3524" spans="1:40" x14ac:dyDescent="0.25">
      <c r="A3524" s="17"/>
      <c r="B3524" s="17"/>
      <c r="C3524" s="35"/>
      <c r="D3524" s="17"/>
      <c r="E3524" s="17"/>
      <c r="F3524" s="17"/>
      <c r="G3524" s="62">
        <f t="shared" si="689"/>
        <v>0</v>
      </c>
      <c r="H3524" s="17"/>
      <c r="I3524" s="17"/>
      <c r="J3524" s="17"/>
      <c r="K3524" s="17"/>
      <c r="L3524" s="17"/>
      <c r="M3524" s="17"/>
      <c r="N3524" s="17"/>
      <c r="O3524" s="17"/>
      <c r="P3524" s="115"/>
      <c r="Q3524" s="62">
        <f>IF(C3524&gt;A_Stammdaten!$B$12,0,SUM(G3524,H3524,J3524,K3524,M3524,N3524)-SUM(I3524,L3524,O3524,P3524))</f>
        <v>0</v>
      </c>
      <c r="R3524" s="17"/>
      <c r="S3524" s="17"/>
      <c r="T3524" s="17"/>
      <c r="U3524" s="62">
        <f t="shared" si="681"/>
        <v>0</v>
      </c>
      <c r="V3524" s="63">
        <f>IF(ISBLANK($B3524),0,VLOOKUP($B3524,Listen!$A$2:$C$45,2,FALSE))</f>
        <v>0</v>
      </c>
      <c r="W3524" s="63">
        <f>IF(ISBLANK($B3524),0,VLOOKUP($B3524,Listen!$A$2:$C$45,3,FALSE))</f>
        <v>0</v>
      </c>
      <c r="X3524" s="49">
        <f t="shared" si="692"/>
        <v>0</v>
      </c>
      <c r="Y3524" s="49">
        <f t="shared" si="691"/>
        <v>0</v>
      </c>
      <c r="Z3524" s="49">
        <f t="shared" si="691"/>
        <v>0</v>
      </c>
      <c r="AA3524" s="49">
        <f t="shared" si="691"/>
        <v>0</v>
      </c>
      <c r="AB3524" s="49">
        <f t="shared" si="691"/>
        <v>0</v>
      </c>
      <c r="AC3524" s="49">
        <f t="shared" si="691"/>
        <v>0</v>
      </c>
      <c r="AD3524" s="49">
        <f t="shared" si="691"/>
        <v>0</v>
      </c>
      <c r="AE3524" s="51">
        <f t="shared" si="690"/>
        <v>0</v>
      </c>
      <c r="AF3524" s="51">
        <f>IF(C3524=A_Stammdaten!$B$12,D_SAV!$U3524-D_SAV!$AG3524,HLOOKUP(A_Stammdaten!$B$12-1,$AH$4:$AN$4004,ROW(C3524)-3,FALSE)-$AG3524)</f>
        <v>0</v>
      </c>
      <c r="AG3524" s="51">
        <f>HLOOKUP(A_Stammdaten!$B$12,$AH$4:$AN$4004,ROW(C3524)-3,FALSE)</f>
        <v>0</v>
      </c>
      <c r="AH3524" s="51">
        <f t="shared" si="682"/>
        <v>0</v>
      </c>
      <c r="AI3524" s="51">
        <f t="shared" si="683"/>
        <v>0</v>
      </c>
      <c r="AJ3524" s="51">
        <f t="shared" si="684"/>
        <v>0</v>
      </c>
      <c r="AK3524" s="51">
        <f t="shared" si="685"/>
        <v>0</v>
      </c>
      <c r="AL3524" s="51">
        <f t="shared" si="686"/>
        <v>0</v>
      </c>
      <c r="AM3524" s="51">
        <f t="shared" si="687"/>
        <v>0</v>
      </c>
      <c r="AN3524" s="51">
        <f t="shared" si="688"/>
        <v>0</v>
      </c>
    </row>
    <row r="3525" spans="1:40" x14ac:dyDescent="0.25">
      <c r="A3525" s="17"/>
      <c r="B3525" s="17"/>
      <c r="C3525" s="35"/>
      <c r="D3525" s="17"/>
      <c r="E3525" s="17"/>
      <c r="F3525" s="17"/>
      <c r="G3525" s="62">
        <f t="shared" si="689"/>
        <v>0</v>
      </c>
      <c r="H3525" s="17"/>
      <c r="I3525" s="17"/>
      <c r="J3525" s="17"/>
      <c r="K3525" s="17"/>
      <c r="L3525" s="17"/>
      <c r="M3525" s="17"/>
      <c r="N3525" s="17"/>
      <c r="O3525" s="17"/>
      <c r="P3525" s="115"/>
      <c r="Q3525" s="62">
        <f>IF(C3525&gt;A_Stammdaten!$B$12,0,SUM(G3525,H3525,J3525,K3525,M3525,N3525)-SUM(I3525,L3525,O3525,P3525))</f>
        <v>0</v>
      </c>
      <c r="R3525" s="17"/>
      <c r="S3525" s="17"/>
      <c r="T3525" s="17"/>
      <c r="U3525" s="62">
        <f t="shared" ref="U3525:U3588" si="693">Q3525-SUM(R3525:T3525)</f>
        <v>0</v>
      </c>
      <c r="V3525" s="63">
        <f>IF(ISBLANK($B3525),0,VLOOKUP($B3525,Listen!$A$2:$C$45,2,FALSE))</f>
        <v>0</v>
      </c>
      <c r="W3525" s="63">
        <f>IF(ISBLANK($B3525),0,VLOOKUP($B3525,Listen!$A$2:$C$45,3,FALSE))</f>
        <v>0</v>
      </c>
      <c r="X3525" s="49">
        <f t="shared" si="692"/>
        <v>0</v>
      </c>
      <c r="Y3525" s="49">
        <f t="shared" si="691"/>
        <v>0</v>
      </c>
      <c r="Z3525" s="49">
        <f t="shared" si="691"/>
        <v>0</v>
      </c>
      <c r="AA3525" s="49">
        <f t="shared" si="691"/>
        <v>0</v>
      </c>
      <c r="AB3525" s="49">
        <f t="shared" si="691"/>
        <v>0</v>
      </c>
      <c r="AC3525" s="49">
        <f t="shared" si="691"/>
        <v>0</v>
      </c>
      <c r="AD3525" s="49">
        <f t="shared" si="691"/>
        <v>0</v>
      </c>
      <c r="AE3525" s="51">
        <f t="shared" si="690"/>
        <v>0</v>
      </c>
      <c r="AF3525" s="51">
        <f>IF(C3525=A_Stammdaten!$B$12,D_SAV!$U3525-D_SAV!$AG3525,HLOOKUP(A_Stammdaten!$B$12-1,$AH$4:$AN$4004,ROW(C3525)-3,FALSE)-$AG3525)</f>
        <v>0</v>
      </c>
      <c r="AG3525" s="51">
        <f>HLOOKUP(A_Stammdaten!$B$12,$AH$4:$AN$4004,ROW(C3525)-3,FALSE)</f>
        <v>0</v>
      </c>
      <c r="AH3525" s="51">
        <f t="shared" ref="AH3525:AH3588" si="694">IF(OR($C3525=0,$U3525=0),0,IF($C3525&lt;=AH$4,$U3525-$U3525/X3525*(AH$4-$C3525+1),0))</f>
        <v>0</v>
      </c>
      <c r="AI3525" s="51">
        <f t="shared" ref="AI3525:AI3588" si="695">IF(OR($C3525=0,$U3525=0,Y3525-(AI$4-$C3525)=0),0,IF($C3525&lt;AI$4,AH3525-AH3525/(Y3525-(AI$4-$C3525)),IF($C3525=AI$4,$U3525-$U3525/Y3525,0)))</f>
        <v>0</v>
      </c>
      <c r="AJ3525" s="51">
        <f t="shared" ref="AJ3525:AJ3588" si="696">IF(OR($C3525=0,$U3525=0,Z3525-(AJ$4-$C3525)=0),0,IF($C3525&lt;AJ$4,AI3525-AI3525/(Z3525-(AJ$4-$C3525)),IF($C3525=AJ$4,$U3525-$U3525/Z3525,0)))</f>
        <v>0</v>
      </c>
      <c r="AK3525" s="51">
        <f t="shared" ref="AK3525:AK3588" si="697">IF(OR($C3525=0,$U3525=0,AA3525-(AK$4-$C3525)=0),0,IF($C3525&lt;AK$4,AJ3525-AJ3525/(AA3525-(AK$4-$C3525)),IF($C3525=AK$4,$U3525-$U3525/AA3525,0)))</f>
        <v>0</v>
      </c>
      <c r="AL3525" s="51">
        <f t="shared" ref="AL3525:AL3588" si="698">IF(OR($C3525=0,$U3525=0,AB3525-(AL$4-$C3525)=0),0,IF($C3525&lt;AL$4,AK3525-AK3525/(AB3525-(AL$4-$C3525)),IF($C3525=AL$4,$U3525-$U3525/AB3525,0)))</f>
        <v>0</v>
      </c>
      <c r="AM3525" s="51">
        <f t="shared" ref="AM3525:AM3588" si="699">IF(OR($C3525=0,$U3525=0,AC3525-(AM$4-$C3525)=0),0,IF($C3525&lt;AM$4,AL3525-AL3525/(AC3525-(AM$4-$C3525)),IF($C3525=AM$4,$U3525-$U3525/AC3525,0)))</f>
        <v>0</v>
      </c>
      <c r="AN3525" s="51">
        <f t="shared" ref="AN3525:AN3588" si="700">IF(OR($C3525=0,$U3525=0,AD3525-(AN$4-$C3525)=0),0,IF($C3525&lt;AN$4,AM3525-AM3525/(AD3525-(AN$4-$C3525)),IF($C3525=AN$4,$U3525-$U3525/AD3525,0)))</f>
        <v>0</v>
      </c>
    </row>
    <row r="3526" spans="1:40" x14ac:dyDescent="0.25">
      <c r="A3526" s="17"/>
      <c r="B3526" s="17"/>
      <c r="C3526" s="35"/>
      <c r="D3526" s="17"/>
      <c r="E3526" s="17"/>
      <c r="F3526" s="17"/>
      <c r="G3526" s="62">
        <f t="shared" ref="G3526:G3589" si="701">D3526*E3526/100</f>
        <v>0</v>
      </c>
      <c r="H3526" s="17"/>
      <c r="I3526" s="17"/>
      <c r="J3526" s="17"/>
      <c r="K3526" s="17"/>
      <c r="L3526" s="17"/>
      <c r="M3526" s="17"/>
      <c r="N3526" s="17"/>
      <c r="O3526" s="17"/>
      <c r="P3526" s="115"/>
      <c r="Q3526" s="62">
        <f>IF(C3526&gt;A_Stammdaten!$B$12,0,SUM(G3526,H3526,J3526,K3526,M3526,N3526)-SUM(I3526,L3526,O3526,P3526))</f>
        <v>0</v>
      </c>
      <c r="R3526" s="17"/>
      <c r="S3526" s="17"/>
      <c r="T3526" s="17"/>
      <c r="U3526" s="62">
        <f t="shared" si="693"/>
        <v>0</v>
      </c>
      <c r="V3526" s="63">
        <f>IF(ISBLANK($B3526),0,VLOOKUP($B3526,Listen!$A$2:$C$45,2,FALSE))</f>
        <v>0</v>
      </c>
      <c r="W3526" s="63">
        <f>IF(ISBLANK($B3526),0,VLOOKUP($B3526,Listen!$A$2:$C$45,3,FALSE))</f>
        <v>0</v>
      </c>
      <c r="X3526" s="49">
        <f t="shared" si="692"/>
        <v>0</v>
      </c>
      <c r="Y3526" s="49">
        <f t="shared" si="691"/>
        <v>0</v>
      </c>
      <c r="Z3526" s="49">
        <f t="shared" si="691"/>
        <v>0</v>
      </c>
      <c r="AA3526" s="49">
        <f t="shared" si="691"/>
        <v>0</v>
      </c>
      <c r="AB3526" s="49">
        <f t="shared" si="691"/>
        <v>0</v>
      </c>
      <c r="AC3526" s="49">
        <f t="shared" si="691"/>
        <v>0</v>
      </c>
      <c r="AD3526" s="49">
        <f t="shared" si="691"/>
        <v>0</v>
      </c>
      <c r="AE3526" s="51">
        <f t="shared" si="690"/>
        <v>0</v>
      </c>
      <c r="AF3526" s="51">
        <f>IF(C3526=A_Stammdaten!$B$12,D_SAV!$U3526-D_SAV!$AG3526,HLOOKUP(A_Stammdaten!$B$12-1,$AH$4:$AN$4004,ROW(C3526)-3,FALSE)-$AG3526)</f>
        <v>0</v>
      </c>
      <c r="AG3526" s="51">
        <f>HLOOKUP(A_Stammdaten!$B$12,$AH$4:$AN$4004,ROW(C3526)-3,FALSE)</f>
        <v>0</v>
      </c>
      <c r="AH3526" s="51">
        <f t="shared" si="694"/>
        <v>0</v>
      </c>
      <c r="AI3526" s="51">
        <f t="shared" si="695"/>
        <v>0</v>
      </c>
      <c r="AJ3526" s="51">
        <f t="shared" si="696"/>
        <v>0</v>
      </c>
      <c r="AK3526" s="51">
        <f t="shared" si="697"/>
        <v>0</v>
      </c>
      <c r="AL3526" s="51">
        <f t="shared" si="698"/>
        <v>0</v>
      </c>
      <c r="AM3526" s="51">
        <f t="shared" si="699"/>
        <v>0</v>
      </c>
      <c r="AN3526" s="51">
        <f t="shared" si="700"/>
        <v>0</v>
      </c>
    </row>
    <row r="3527" spans="1:40" x14ac:dyDescent="0.25">
      <c r="A3527" s="17"/>
      <c r="B3527" s="17"/>
      <c r="C3527" s="35"/>
      <c r="D3527" s="17"/>
      <c r="E3527" s="17"/>
      <c r="F3527" s="17"/>
      <c r="G3527" s="62">
        <f t="shared" si="701"/>
        <v>0</v>
      </c>
      <c r="H3527" s="17"/>
      <c r="I3527" s="17"/>
      <c r="J3527" s="17"/>
      <c r="K3527" s="17"/>
      <c r="L3527" s="17"/>
      <c r="M3527" s="17"/>
      <c r="N3527" s="17"/>
      <c r="O3527" s="17"/>
      <c r="P3527" s="115"/>
      <c r="Q3527" s="62">
        <f>IF(C3527&gt;A_Stammdaten!$B$12,0,SUM(G3527,H3527,J3527,K3527,M3527,N3527)-SUM(I3527,L3527,O3527,P3527))</f>
        <v>0</v>
      </c>
      <c r="R3527" s="17"/>
      <c r="S3527" s="17"/>
      <c r="T3527" s="17"/>
      <c r="U3527" s="62">
        <f t="shared" si="693"/>
        <v>0</v>
      </c>
      <c r="V3527" s="63">
        <f>IF(ISBLANK($B3527),0,VLOOKUP($B3527,Listen!$A$2:$C$45,2,FALSE))</f>
        <v>0</v>
      </c>
      <c r="W3527" s="63">
        <f>IF(ISBLANK($B3527),0,VLOOKUP($B3527,Listen!$A$2:$C$45,3,FALSE))</f>
        <v>0</v>
      </c>
      <c r="X3527" s="49">
        <f t="shared" si="692"/>
        <v>0</v>
      </c>
      <c r="Y3527" s="49">
        <f t="shared" si="691"/>
        <v>0</v>
      </c>
      <c r="Z3527" s="49">
        <f t="shared" si="691"/>
        <v>0</v>
      </c>
      <c r="AA3527" s="49">
        <f t="shared" si="691"/>
        <v>0</v>
      </c>
      <c r="AB3527" s="49">
        <f t="shared" si="691"/>
        <v>0</v>
      </c>
      <c r="AC3527" s="49">
        <f t="shared" si="691"/>
        <v>0</v>
      </c>
      <c r="AD3527" s="49">
        <f t="shared" si="691"/>
        <v>0</v>
      </c>
      <c r="AE3527" s="51">
        <f t="shared" si="690"/>
        <v>0</v>
      </c>
      <c r="AF3527" s="51">
        <f>IF(C3527=A_Stammdaten!$B$12,D_SAV!$U3527-D_SAV!$AG3527,HLOOKUP(A_Stammdaten!$B$12-1,$AH$4:$AN$4004,ROW(C3527)-3,FALSE)-$AG3527)</f>
        <v>0</v>
      </c>
      <c r="AG3527" s="51">
        <f>HLOOKUP(A_Stammdaten!$B$12,$AH$4:$AN$4004,ROW(C3527)-3,FALSE)</f>
        <v>0</v>
      </c>
      <c r="AH3527" s="51">
        <f t="shared" si="694"/>
        <v>0</v>
      </c>
      <c r="AI3527" s="51">
        <f t="shared" si="695"/>
        <v>0</v>
      </c>
      <c r="AJ3527" s="51">
        <f t="shared" si="696"/>
        <v>0</v>
      </c>
      <c r="AK3527" s="51">
        <f t="shared" si="697"/>
        <v>0</v>
      </c>
      <c r="AL3527" s="51">
        <f t="shared" si="698"/>
        <v>0</v>
      </c>
      <c r="AM3527" s="51">
        <f t="shared" si="699"/>
        <v>0</v>
      </c>
      <c r="AN3527" s="51">
        <f t="shared" si="700"/>
        <v>0</v>
      </c>
    </row>
    <row r="3528" spans="1:40" x14ac:dyDescent="0.25">
      <c r="A3528" s="17"/>
      <c r="B3528" s="17"/>
      <c r="C3528" s="35"/>
      <c r="D3528" s="17"/>
      <c r="E3528" s="17"/>
      <c r="F3528" s="17"/>
      <c r="G3528" s="62">
        <f t="shared" si="701"/>
        <v>0</v>
      </c>
      <c r="H3528" s="17"/>
      <c r="I3528" s="17"/>
      <c r="J3528" s="17"/>
      <c r="K3528" s="17"/>
      <c r="L3528" s="17"/>
      <c r="M3528" s="17"/>
      <c r="N3528" s="17"/>
      <c r="O3528" s="17"/>
      <c r="P3528" s="115"/>
      <c r="Q3528" s="62">
        <f>IF(C3528&gt;A_Stammdaten!$B$12,0,SUM(G3528,H3528,J3528,K3528,M3528,N3528)-SUM(I3528,L3528,O3528,P3528))</f>
        <v>0</v>
      </c>
      <c r="R3528" s="17"/>
      <c r="S3528" s="17"/>
      <c r="T3528" s="17"/>
      <c r="U3528" s="62">
        <f t="shared" si="693"/>
        <v>0</v>
      </c>
      <c r="V3528" s="63">
        <f>IF(ISBLANK($B3528),0,VLOOKUP($B3528,Listen!$A$2:$C$45,2,FALSE))</f>
        <v>0</v>
      </c>
      <c r="W3528" s="63">
        <f>IF(ISBLANK($B3528),0,VLOOKUP($B3528,Listen!$A$2:$C$45,3,FALSE))</f>
        <v>0</v>
      </c>
      <c r="X3528" s="49">
        <f t="shared" si="692"/>
        <v>0</v>
      </c>
      <c r="Y3528" s="49">
        <f t="shared" si="691"/>
        <v>0</v>
      </c>
      <c r="Z3528" s="49">
        <f t="shared" si="691"/>
        <v>0</v>
      </c>
      <c r="AA3528" s="49">
        <f t="shared" si="691"/>
        <v>0</v>
      </c>
      <c r="AB3528" s="49">
        <f t="shared" si="691"/>
        <v>0</v>
      </c>
      <c r="AC3528" s="49">
        <f t="shared" si="691"/>
        <v>0</v>
      </c>
      <c r="AD3528" s="49">
        <f t="shared" si="691"/>
        <v>0</v>
      </c>
      <c r="AE3528" s="51">
        <f t="shared" si="690"/>
        <v>0</v>
      </c>
      <c r="AF3528" s="51">
        <f>IF(C3528=A_Stammdaten!$B$12,D_SAV!$U3528-D_SAV!$AG3528,HLOOKUP(A_Stammdaten!$B$12-1,$AH$4:$AN$4004,ROW(C3528)-3,FALSE)-$AG3528)</f>
        <v>0</v>
      </c>
      <c r="AG3528" s="51">
        <f>HLOOKUP(A_Stammdaten!$B$12,$AH$4:$AN$4004,ROW(C3528)-3,FALSE)</f>
        <v>0</v>
      </c>
      <c r="AH3528" s="51">
        <f t="shared" si="694"/>
        <v>0</v>
      </c>
      <c r="AI3528" s="51">
        <f t="shared" si="695"/>
        <v>0</v>
      </c>
      <c r="AJ3528" s="51">
        <f t="shared" si="696"/>
        <v>0</v>
      </c>
      <c r="AK3528" s="51">
        <f t="shared" si="697"/>
        <v>0</v>
      </c>
      <c r="AL3528" s="51">
        <f t="shared" si="698"/>
        <v>0</v>
      </c>
      <c r="AM3528" s="51">
        <f t="shared" si="699"/>
        <v>0</v>
      </c>
      <c r="AN3528" s="51">
        <f t="shared" si="700"/>
        <v>0</v>
      </c>
    </row>
    <row r="3529" spans="1:40" x14ac:dyDescent="0.25">
      <c r="A3529" s="17"/>
      <c r="B3529" s="17"/>
      <c r="C3529" s="35"/>
      <c r="D3529" s="17"/>
      <c r="E3529" s="17"/>
      <c r="F3529" s="17"/>
      <c r="G3529" s="62">
        <f t="shared" si="701"/>
        <v>0</v>
      </c>
      <c r="H3529" s="17"/>
      <c r="I3529" s="17"/>
      <c r="J3529" s="17"/>
      <c r="K3529" s="17"/>
      <c r="L3529" s="17"/>
      <c r="M3529" s="17"/>
      <c r="N3529" s="17"/>
      <c r="O3529" s="17"/>
      <c r="P3529" s="115"/>
      <c r="Q3529" s="62">
        <f>IF(C3529&gt;A_Stammdaten!$B$12,0,SUM(G3529,H3529,J3529,K3529,M3529,N3529)-SUM(I3529,L3529,O3529,P3529))</f>
        <v>0</v>
      </c>
      <c r="R3529" s="17"/>
      <c r="S3529" s="17"/>
      <c r="T3529" s="17"/>
      <c r="U3529" s="62">
        <f t="shared" si="693"/>
        <v>0</v>
      </c>
      <c r="V3529" s="63">
        <f>IF(ISBLANK($B3529),0,VLOOKUP($B3529,Listen!$A$2:$C$45,2,FALSE))</f>
        <v>0</v>
      </c>
      <c r="W3529" s="63">
        <f>IF(ISBLANK($B3529),0,VLOOKUP($B3529,Listen!$A$2:$C$45,3,FALSE))</f>
        <v>0</v>
      </c>
      <c r="X3529" s="49">
        <f t="shared" si="692"/>
        <v>0</v>
      </c>
      <c r="Y3529" s="49">
        <f t="shared" si="691"/>
        <v>0</v>
      </c>
      <c r="Z3529" s="49">
        <f t="shared" si="691"/>
        <v>0</v>
      </c>
      <c r="AA3529" s="49">
        <f t="shared" si="691"/>
        <v>0</v>
      </c>
      <c r="AB3529" s="49">
        <f t="shared" si="691"/>
        <v>0</v>
      </c>
      <c r="AC3529" s="49">
        <f t="shared" si="691"/>
        <v>0</v>
      </c>
      <c r="AD3529" s="49">
        <f t="shared" si="691"/>
        <v>0</v>
      </c>
      <c r="AE3529" s="51">
        <f t="shared" si="690"/>
        <v>0</v>
      </c>
      <c r="AF3529" s="51">
        <f>IF(C3529=A_Stammdaten!$B$12,D_SAV!$U3529-D_SAV!$AG3529,HLOOKUP(A_Stammdaten!$B$12-1,$AH$4:$AN$4004,ROW(C3529)-3,FALSE)-$AG3529)</f>
        <v>0</v>
      </c>
      <c r="AG3529" s="51">
        <f>HLOOKUP(A_Stammdaten!$B$12,$AH$4:$AN$4004,ROW(C3529)-3,FALSE)</f>
        <v>0</v>
      </c>
      <c r="AH3529" s="51">
        <f t="shared" si="694"/>
        <v>0</v>
      </c>
      <c r="AI3529" s="51">
        <f t="shared" si="695"/>
        <v>0</v>
      </c>
      <c r="AJ3529" s="51">
        <f t="shared" si="696"/>
        <v>0</v>
      </c>
      <c r="AK3529" s="51">
        <f t="shared" si="697"/>
        <v>0</v>
      </c>
      <c r="AL3529" s="51">
        <f t="shared" si="698"/>
        <v>0</v>
      </c>
      <c r="AM3529" s="51">
        <f t="shared" si="699"/>
        <v>0</v>
      </c>
      <c r="AN3529" s="51">
        <f t="shared" si="700"/>
        <v>0</v>
      </c>
    </row>
    <row r="3530" spans="1:40" x14ac:dyDescent="0.25">
      <c r="A3530" s="17"/>
      <c r="B3530" s="17"/>
      <c r="C3530" s="35"/>
      <c r="D3530" s="17"/>
      <c r="E3530" s="17"/>
      <c r="F3530" s="17"/>
      <c r="G3530" s="62">
        <f t="shared" si="701"/>
        <v>0</v>
      </c>
      <c r="H3530" s="17"/>
      <c r="I3530" s="17"/>
      <c r="J3530" s="17"/>
      <c r="K3530" s="17"/>
      <c r="L3530" s="17"/>
      <c r="M3530" s="17"/>
      <c r="N3530" s="17"/>
      <c r="O3530" s="17"/>
      <c r="P3530" s="115"/>
      <c r="Q3530" s="62">
        <f>IF(C3530&gt;A_Stammdaten!$B$12,0,SUM(G3530,H3530,J3530,K3530,M3530,N3530)-SUM(I3530,L3530,O3530,P3530))</f>
        <v>0</v>
      </c>
      <c r="R3530" s="17"/>
      <c r="S3530" s="17"/>
      <c r="T3530" s="17"/>
      <c r="U3530" s="62">
        <f t="shared" si="693"/>
        <v>0</v>
      </c>
      <c r="V3530" s="63">
        <f>IF(ISBLANK($B3530),0,VLOOKUP($B3530,Listen!$A$2:$C$45,2,FALSE))</f>
        <v>0</v>
      </c>
      <c r="W3530" s="63">
        <f>IF(ISBLANK($B3530),0,VLOOKUP($B3530,Listen!$A$2:$C$45,3,FALSE))</f>
        <v>0</v>
      </c>
      <c r="X3530" s="49">
        <f t="shared" si="692"/>
        <v>0</v>
      </c>
      <c r="Y3530" s="49">
        <f t="shared" si="691"/>
        <v>0</v>
      </c>
      <c r="Z3530" s="49">
        <f t="shared" si="691"/>
        <v>0</v>
      </c>
      <c r="AA3530" s="49">
        <f t="shared" si="691"/>
        <v>0</v>
      </c>
      <c r="AB3530" s="49">
        <f t="shared" si="691"/>
        <v>0</v>
      </c>
      <c r="AC3530" s="49">
        <f t="shared" si="691"/>
        <v>0</v>
      </c>
      <c r="AD3530" s="49">
        <f t="shared" ref="Y3530:AD3573" si="702">$V3530</f>
        <v>0</v>
      </c>
      <c r="AE3530" s="51">
        <f t="shared" si="690"/>
        <v>0</v>
      </c>
      <c r="AF3530" s="51">
        <f>IF(C3530=A_Stammdaten!$B$12,D_SAV!$U3530-D_SAV!$AG3530,HLOOKUP(A_Stammdaten!$B$12-1,$AH$4:$AN$4004,ROW(C3530)-3,FALSE)-$AG3530)</f>
        <v>0</v>
      </c>
      <c r="AG3530" s="51">
        <f>HLOOKUP(A_Stammdaten!$B$12,$AH$4:$AN$4004,ROW(C3530)-3,FALSE)</f>
        <v>0</v>
      </c>
      <c r="AH3530" s="51">
        <f t="shared" si="694"/>
        <v>0</v>
      </c>
      <c r="AI3530" s="51">
        <f t="shared" si="695"/>
        <v>0</v>
      </c>
      <c r="AJ3530" s="51">
        <f t="shared" si="696"/>
        <v>0</v>
      </c>
      <c r="AK3530" s="51">
        <f t="shared" si="697"/>
        <v>0</v>
      </c>
      <c r="AL3530" s="51">
        <f t="shared" si="698"/>
        <v>0</v>
      </c>
      <c r="AM3530" s="51">
        <f t="shared" si="699"/>
        <v>0</v>
      </c>
      <c r="AN3530" s="51">
        <f t="shared" si="700"/>
        <v>0</v>
      </c>
    </row>
    <row r="3531" spans="1:40" x14ac:dyDescent="0.25">
      <c r="A3531" s="17"/>
      <c r="B3531" s="17"/>
      <c r="C3531" s="35"/>
      <c r="D3531" s="17"/>
      <c r="E3531" s="17"/>
      <c r="F3531" s="17"/>
      <c r="G3531" s="62">
        <f t="shared" si="701"/>
        <v>0</v>
      </c>
      <c r="H3531" s="17"/>
      <c r="I3531" s="17"/>
      <c r="J3531" s="17"/>
      <c r="K3531" s="17"/>
      <c r="L3531" s="17"/>
      <c r="M3531" s="17"/>
      <c r="N3531" s="17"/>
      <c r="O3531" s="17"/>
      <c r="P3531" s="115"/>
      <c r="Q3531" s="62">
        <f>IF(C3531&gt;A_Stammdaten!$B$12,0,SUM(G3531,H3531,J3531,K3531,M3531,N3531)-SUM(I3531,L3531,O3531,P3531))</f>
        <v>0</v>
      </c>
      <c r="R3531" s="17"/>
      <c r="S3531" s="17"/>
      <c r="T3531" s="17"/>
      <c r="U3531" s="62">
        <f t="shared" si="693"/>
        <v>0</v>
      </c>
      <c r="V3531" s="63">
        <f>IF(ISBLANK($B3531),0,VLOOKUP($B3531,Listen!$A$2:$C$45,2,FALSE))</f>
        <v>0</v>
      </c>
      <c r="W3531" s="63">
        <f>IF(ISBLANK($B3531),0,VLOOKUP($B3531,Listen!$A$2:$C$45,3,FALSE))</f>
        <v>0</v>
      </c>
      <c r="X3531" s="49">
        <f t="shared" si="692"/>
        <v>0</v>
      </c>
      <c r="Y3531" s="49">
        <f t="shared" si="702"/>
        <v>0</v>
      </c>
      <c r="Z3531" s="49">
        <f t="shared" si="702"/>
        <v>0</v>
      </c>
      <c r="AA3531" s="49">
        <f t="shared" si="702"/>
        <v>0</v>
      </c>
      <c r="AB3531" s="49">
        <f t="shared" si="702"/>
        <v>0</v>
      </c>
      <c r="AC3531" s="49">
        <f t="shared" si="702"/>
        <v>0</v>
      </c>
      <c r="AD3531" s="49">
        <f t="shared" si="702"/>
        <v>0</v>
      </c>
      <c r="AE3531" s="51">
        <f t="shared" si="690"/>
        <v>0</v>
      </c>
      <c r="AF3531" s="51">
        <f>IF(C3531=A_Stammdaten!$B$12,D_SAV!$U3531-D_SAV!$AG3531,HLOOKUP(A_Stammdaten!$B$12-1,$AH$4:$AN$4004,ROW(C3531)-3,FALSE)-$AG3531)</f>
        <v>0</v>
      </c>
      <c r="AG3531" s="51">
        <f>HLOOKUP(A_Stammdaten!$B$12,$AH$4:$AN$4004,ROW(C3531)-3,FALSE)</f>
        <v>0</v>
      </c>
      <c r="AH3531" s="51">
        <f t="shared" si="694"/>
        <v>0</v>
      </c>
      <c r="AI3531" s="51">
        <f t="shared" si="695"/>
        <v>0</v>
      </c>
      <c r="AJ3531" s="51">
        <f t="shared" si="696"/>
        <v>0</v>
      </c>
      <c r="AK3531" s="51">
        <f t="shared" si="697"/>
        <v>0</v>
      </c>
      <c r="AL3531" s="51">
        <f t="shared" si="698"/>
        <v>0</v>
      </c>
      <c r="AM3531" s="51">
        <f t="shared" si="699"/>
        <v>0</v>
      </c>
      <c r="AN3531" s="51">
        <f t="shared" si="700"/>
        <v>0</v>
      </c>
    </row>
    <row r="3532" spans="1:40" x14ac:dyDescent="0.25">
      <c r="A3532" s="17"/>
      <c r="B3532" s="17"/>
      <c r="C3532" s="35"/>
      <c r="D3532" s="17"/>
      <c r="E3532" s="17"/>
      <c r="F3532" s="17"/>
      <c r="G3532" s="62">
        <f t="shared" si="701"/>
        <v>0</v>
      </c>
      <c r="H3532" s="17"/>
      <c r="I3532" s="17"/>
      <c r="J3532" s="17"/>
      <c r="K3532" s="17"/>
      <c r="L3532" s="17"/>
      <c r="M3532" s="17"/>
      <c r="N3532" s="17"/>
      <c r="O3532" s="17"/>
      <c r="P3532" s="115"/>
      <c r="Q3532" s="62">
        <f>IF(C3532&gt;A_Stammdaten!$B$12,0,SUM(G3532,H3532,J3532,K3532,M3532,N3532)-SUM(I3532,L3532,O3532,P3532))</f>
        <v>0</v>
      </c>
      <c r="R3532" s="17"/>
      <c r="S3532" s="17"/>
      <c r="T3532" s="17"/>
      <c r="U3532" s="62">
        <f t="shared" si="693"/>
        <v>0</v>
      </c>
      <c r="V3532" s="63">
        <f>IF(ISBLANK($B3532),0,VLOOKUP($B3532,Listen!$A$2:$C$45,2,FALSE))</f>
        <v>0</v>
      </c>
      <c r="W3532" s="63">
        <f>IF(ISBLANK($B3532),0,VLOOKUP($B3532,Listen!$A$2:$C$45,3,FALSE))</f>
        <v>0</v>
      </c>
      <c r="X3532" s="49">
        <f t="shared" si="692"/>
        <v>0</v>
      </c>
      <c r="Y3532" s="49">
        <f t="shared" si="702"/>
        <v>0</v>
      </c>
      <c r="Z3532" s="49">
        <f t="shared" si="702"/>
        <v>0</v>
      </c>
      <c r="AA3532" s="49">
        <f t="shared" si="702"/>
        <v>0</v>
      </c>
      <c r="AB3532" s="49">
        <f t="shared" si="702"/>
        <v>0</v>
      </c>
      <c r="AC3532" s="49">
        <f t="shared" si="702"/>
        <v>0</v>
      </c>
      <c r="AD3532" s="49">
        <f t="shared" si="702"/>
        <v>0</v>
      </c>
      <c r="AE3532" s="51">
        <f t="shared" si="690"/>
        <v>0</v>
      </c>
      <c r="AF3532" s="51">
        <f>IF(C3532=A_Stammdaten!$B$12,D_SAV!$U3532-D_SAV!$AG3532,HLOOKUP(A_Stammdaten!$B$12-1,$AH$4:$AN$4004,ROW(C3532)-3,FALSE)-$AG3532)</f>
        <v>0</v>
      </c>
      <c r="AG3532" s="51">
        <f>HLOOKUP(A_Stammdaten!$B$12,$AH$4:$AN$4004,ROW(C3532)-3,FALSE)</f>
        <v>0</v>
      </c>
      <c r="AH3532" s="51">
        <f t="shared" si="694"/>
        <v>0</v>
      </c>
      <c r="AI3532" s="51">
        <f t="shared" si="695"/>
        <v>0</v>
      </c>
      <c r="AJ3532" s="51">
        <f t="shared" si="696"/>
        <v>0</v>
      </c>
      <c r="AK3532" s="51">
        <f t="shared" si="697"/>
        <v>0</v>
      </c>
      <c r="AL3532" s="51">
        <f t="shared" si="698"/>
        <v>0</v>
      </c>
      <c r="AM3532" s="51">
        <f t="shared" si="699"/>
        <v>0</v>
      </c>
      <c r="AN3532" s="51">
        <f t="shared" si="700"/>
        <v>0</v>
      </c>
    </row>
    <row r="3533" spans="1:40" x14ac:dyDescent="0.25">
      <c r="A3533" s="17"/>
      <c r="B3533" s="17"/>
      <c r="C3533" s="35"/>
      <c r="D3533" s="17"/>
      <c r="E3533" s="17"/>
      <c r="F3533" s="17"/>
      <c r="G3533" s="62">
        <f t="shared" si="701"/>
        <v>0</v>
      </c>
      <c r="H3533" s="17"/>
      <c r="I3533" s="17"/>
      <c r="J3533" s="17"/>
      <c r="K3533" s="17"/>
      <c r="L3533" s="17"/>
      <c r="M3533" s="17"/>
      <c r="N3533" s="17"/>
      <c r="O3533" s="17"/>
      <c r="P3533" s="115"/>
      <c r="Q3533" s="62">
        <f>IF(C3533&gt;A_Stammdaten!$B$12,0,SUM(G3533,H3533,J3533,K3533,M3533,N3533)-SUM(I3533,L3533,O3533,P3533))</f>
        <v>0</v>
      </c>
      <c r="R3533" s="17"/>
      <c r="S3533" s="17"/>
      <c r="T3533" s="17"/>
      <c r="U3533" s="62">
        <f t="shared" si="693"/>
        <v>0</v>
      </c>
      <c r="V3533" s="63">
        <f>IF(ISBLANK($B3533),0,VLOOKUP($B3533,Listen!$A$2:$C$45,2,FALSE))</f>
        <v>0</v>
      </c>
      <c r="W3533" s="63">
        <f>IF(ISBLANK($B3533),0,VLOOKUP($B3533,Listen!$A$2:$C$45,3,FALSE))</f>
        <v>0</v>
      </c>
      <c r="X3533" s="49">
        <f t="shared" si="692"/>
        <v>0</v>
      </c>
      <c r="Y3533" s="49">
        <f t="shared" si="702"/>
        <v>0</v>
      </c>
      <c r="Z3533" s="49">
        <f t="shared" si="702"/>
        <v>0</v>
      </c>
      <c r="AA3533" s="49">
        <f t="shared" si="702"/>
        <v>0</v>
      </c>
      <c r="AB3533" s="49">
        <f t="shared" si="702"/>
        <v>0</v>
      </c>
      <c r="AC3533" s="49">
        <f t="shared" si="702"/>
        <v>0</v>
      </c>
      <c r="AD3533" s="49">
        <f t="shared" si="702"/>
        <v>0</v>
      </c>
      <c r="AE3533" s="51">
        <f t="shared" si="690"/>
        <v>0</v>
      </c>
      <c r="AF3533" s="51">
        <f>IF(C3533=A_Stammdaten!$B$12,D_SAV!$U3533-D_SAV!$AG3533,HLOOKUP(A_Stammdaten!$B$12-1,$AH$4:$AN$4004,ROW(C3533)-3,FALSE)-$AG3533)</f>
        <v>0</v>
      </c>
      <c r="AG3533" s="51">
        <f>HLOOKUP(A_Stammdaten!$B$12,$AH$4:$AN$4004,ROW(C3533)-3,FALSE)</f>
        <v>0</v>
      </c>
      <c r="AH3533" s="51">
        <f t="shared" si="694"/>
        <v>0</v>
      </c>
      <c r="AI3533" s="51">
        <f t="shared" si="695"/>
        <v>0</v>
      </c>
      <c r="AJ3533" s="51">
        <f t="shared" si="696"/>
        <v>0</v>
      </c>
      <c r="AK3533" s="51">
        <f t="shared" si="697"/>
        <v>0</v>
      </c>
      <c r="AL3533" s="51">
        <f t="shared" si="698"/>
        <v>0</v>
      </c>
      <c r="AM3533" s="51">
        <f t="shared" si="699"/>
        <v>0</v>
      </c>
      <c r="AN3533" s="51">
        <f t="shared" si="700"/>
        <v>0</v>
      </c>
    </row>
    <row r="3534" spans="1:40" x14ac:dyDescent="0.25">
      <c r="A3534" s="17"/>
      <c r="B3534" s="17"/>
      <c r="C3534" s="35"/>
      <c r="D3534" s="17"/>
      <c r="E3534" s="17"/>
      <c r="F3534" s="17"/>
      <c r="G3534" s="62">
        <f t="shared" si="701"/>
        <v>0</v>
      </c>
      <c r="H3534" s="17"/>
      <c r="I3534" s="17"/>
      <c r="J3534" s="17"/>
      <c r="K3534" s="17"/>
      <c r="L3534" s="17"/>
      <c r="M3534" s="17"/>
      <c r="N3534" s="17"/>
      <c r="O3534" s="17"/>
      <c r="P3534" s="115"/>
      <c r="Q3534" s="62">
        <f>IF(C3534&gt;A_Stammdaten!$B$12,0,SUM(G3534,H3534,J3534,K3534,M3534,N3534)-SUM(I3534,L3534,O3534,P3534))</f>
        <v>0</v>
      </c>
      <c r="R3534" s="17"/>
      <c r="S3534" s="17"/>
      <c r="T3534" s="17"/>
      <c r="U3534" s="62">
        <f t="shared" si="693"/>
        <v>0</v>
      </c>
      <c r="V3534" s="63">
        <f>IF(ISBLANK($B3534),0,VLOOKUP($B3534,Listen!$A$2:$C$45,2,FALSE))</f>
        <v>0</v>
      </c>
      <c r="W3534" s="63">
        <f>IF(ISBLANK($B3534),0,VLOOKUP($B3534,Listen!$A$2:$C$45,3,FALSE))</f>
        <v>0</v>
      </c>
      <c r="X3534" s="49">
        <f t="shared" si="692"/>
        <v>0</v>
      </c>
      <c r="Y3534" s="49">
        <f t="shared" si="702"/>
        <v>0</v>
      </c>
      <c r="Z3534" s="49">
        <f t="shared" si="702"/>
        <v>0</v>
      </c>
      <c r="AA3534" s="49">
        <f t="shared" si="702"/>
        <v>0</v>
      </c>
      <c r="AB3534" s="49">
        <f t="shared" si="702"/>
        <v>0</v>
      </c>
      <c r="AC3534" s="49">
        <f t="shared" si="702"/>
        <v>0</v>
      </c>
      <c r="AD3534" s="49">
        <f t="shared" si="702"/>
        <v>0</v>
      </c>
      <c r="AE3534" s="51">
        <f t="shared" si="690"/>
        <v>0</v>
      </c>
      <c r="AF3534" s="51">
        <f>IF(C3534=A_Stammdaten!$B$12,D_SAV!$U3534-D_SAV!$AG3534,HLOOKUP(A_Stammdaten!$B$12-1,$AH$4:$AN$4004,ROW(C3534)-3,FALSE)-$AG3534)</f>
        <v>0</v>
      </c>
      <c r="AG3534" s="51">
        <f>HLOOKUP(A_Stammdaten!$B$12,$AH$4:$AN$4004,ROW(C3534)-3,FALSE)</f>
        <v>0</v>
      </c>
      <c r="AH3534" s="51">
        <f t="shared" si="694"/>
        <v>0</v>
      </c>
      <c r="AI3534" s="51">
        <f t="shared" si="695"/>
        <v>0</v>
      </c>
      <c r="AJ3534" s="51">
        <f t="shared" si="696"/>
        <v>0</v>
      </c>
      <c r="AK3534" s="51">
        <f t="shared" si="697"/>
        <v>0</v>
      </c>
      <c r="AL3534" s="51">
        <f t="shared" si="698"/>
        <v>0</v>
      </c>
      <c r="AM3534" s="51">
        <f t="shared" si="699"/>
        <v>0</v>
      </c>
      <c r="AN3534" s="51">
        <f t="shared" si="700"/>
        <v>0</v>
      </c>
    </row>
    <row r="3535" spans="1:40" x14ac:dyDescent="0.25">
      <c r="A3535" s="17"/>
      <c r="B3535" s="17"/>
      <c r="C3535" s="35"/>
      <c r="D3535" s="17"/>
      <c r="E3535" s="17"/>
      <c r="F3535" s="17"/>
      <c r="G3535" s="62">
        <f t="shared" si="701"/>
        <v>0</v>
      </c>
      <c r="H3535" s="17"/>
      <c r="I3535" s="17"/>
      <c r="J3535" s="17"/>
      <c r="K3535" s="17"/>
      <c r="L3535" s="17"/>
      <c r="M3535" s="17"/>
      <c r="N3535" s="17"/>
      <c r="O3535" s="17"/>
      <c r="P3535" s="115"/>
      <c r="Q3535" s="62">
        <f>IF(C3535&gt;A_Stammdaten!$B$12,0,SUM(G3535,H3535,J3535,K3535,M3535,N3535)-SUM(I3535,L3535,O3535,P3535))</f>
        <v>0</v>
      </c>
      <c r="R3535" s="17"/>
      <c r="S3535" s="17"/>
      <c r="T3535" s="17"/>
      <c r="U3535" s="62">
        <f t="shared" si="693"/>
        <v>0</v>
      </c>
      <c r="V3535" s="63">
        <f>IF(ISBLANK($B3535),0,VLOOKUP($B3535,Listen!$A$2:$C$45,2,FALSE))</f>
        <v>0</v>
      </c>
      <c r="W3535" s="63">
        <f>IF(ISBLANK($B3535),0,VLOOKUP($B3535,Listen!$A$2:$C$45,3,FALSE))</f>
        <v>0</v>
      </c>
      <c r="X3535" s="49">
        <f t="shared" si="692"/>
        <v>0</v>
      </c>
      <c r="Y3535" s="49">
        <f t="shared" si="702"/>
        <v>0</v>
      </c>
      <c r="Z3535" s="49">
        <f t="shared" si="702"/>
        <v>0</v>
      </c>
      <c r="AA3535" s="49">
        <f t="shared" si="702"/>
        <v>0</v>
      </c>
      <c r="AB3535" s="49">
        <f t="shared" si="702"/>
        <v>0</v>
      </c>
      <c r="AC3535" s="49">
        <f t="shared" si="702"/>
        <v>0</v>
      </c>
      <c r="AD3535" s="49">
        <f t="shared" si="702"/>
        <v>0</v>
      </c>
      <c r="AE3535" s="51">
        <f t="shared" si="690"/>
        <v>0</v>
      </c>
      <c r="AF3535" s="51">
        <f>IF(C3535=A_Stammdaten!$B$12,D_SAV!$U3535-D_SAV!$AG3535,HLOOKUP(A_Stammdaten!$B$12-1,$AH$4:$AN$4004,ROW(C3535)-3,FALSE)-$AG3535)</f>
        <v>0</v>
      </c>
      <c r="AG3535" s="51">
        <f>HLOOKUP(A_Stammdaten!$B$12,$AH$4:$AN$4004,ROW(C3535)-3,FALSE)</f>
        <v>0</v>
      </c>
      <c r="AH3535" s="51">
        <f t="shared" si="694"/>
        <v>0</v>
      </c>
      <c r="AI3535" s="51">
        <f t="shared" si="695"/>
        <v>0</v>
      </c>
      <c r="AJ3535" s="51">
        <f t="shared" si="696"/>
        <v>0</v>
      </c>
      <c r="AK3535" s="51">
        <f t="shared" si="697"/>
        <v>0</v>
      </c>
      <c r="AL3535" s="51">
        <f t="shared" si="698"/>
        <v>0</v>
      </c>
      <c r="AM3535" s="51">
        <f t="shared" si="699"/>
        <v>0</v>
      </c>
      <c r="AN3535" s="51">
        <f t="shared" si="700"/>
        <v>0</v>
      </c>
    </row>
    <row r="3536" spans="1:40" x14ac:dyDescent="0.25">
      <c r="A3536" s="17"/>
      <c r="B3536" s="17"/>
      <c r="C3536" s="35"/>
      <c r="D3536" s="17"/>
      <c r="E3536" s="17"/>
      <c r="F3536" s="17"/>
      <c r="G3536" s="62">
        <f t="shared" si="701"/>
        <v>0</v>
      </c>
      <c r="H3536" s="17"/>
      <c r="I3536" s="17"/>
      <c r="J3536" s="17"/>
      <c r="K3536" s="17"/>
      <c r="L3536" s="17"/>
      <c r="M3536" s="17"/>
      <c r="N3536" s="17"/>
      <c r="O3536" s="17"/>
      <c r="P3536" s="115"/>
      <c r="Q3536" s="62">
        <f>IF(C3536&gt;A_Stammdaten!$B$12,0,SUM(G3536,H3536,J3536,K3536,M3536,N3536)-SUM(I3536,L3536,O3536,P3536))</f>
        <v>0</v>
      </c>
      <c r="R3536" s="17"/>
      <c r="S3536" s="17"/>
      <c r="T3536" s="17"/>
      <c r="U3536" s="62">
        <f t="shared" si="693"/>
        <v>0</v>
      </c>
      <c r="V3536" s="63">
        <f>IF(ISBLANK($B3536),0,VLOOKUP($B3536,Listen!$A$2:$C$45,2,FALSE))</f>
        <v>0</v>
      </c>
      <c r="W3536" s="63">
        <f>IF(ISBLANK($B3536),0,VLOOKUP($B3536,Listen!$A$2:$C$45,3,FALSE))</f>
        <v>0</v>
      </c>
      <c r="X3536" s="49">
        <f t="shared" si="692"/>
        <v>0</v>
      </c>
      <c r="Y3536" s="49">
        <f t="shared" si="702"/>
        <v>0</v>
      </c>
      <c r="Z3536" s="49">
        <f t="shared" si="702"/>
        <v>0</v>
      </c>
      <c r="AA3536" s="49">
        <f t="shared" si="702"/>
        <v>0</v>
      </c>
      <c r="AB3536" s="49">
        <f t="shared" si="702"/>
        <v>0</v>
      </c>
      <c r="AC3536" s="49">
        <f t="shared" si="702"/>
        <v>0</v>
      </c>
      <c r="AD3536" s="49">
        <f t="shared" si="702"/>
        <v>0</v>
      </c>
      <c r="AE3536" s="51">
        <f t="shared" si="690"/>
        <v>0</v>
      </c>
      <c r="AF3536" s="51">
        <f>IF(C3536=A_Stammdaten!$B$12,D_SAV!$U3536-D_SAV!$AG3536,HLOOKUP(A_Stammdaten!$B$12-1,$AH$4:$AN$4004,ROW(C3536)-3,FALSE)-$AG3536)</f>
        <v>0</v>
      </c>
      <c r="AG3536" s="51">
        <f>HLOOKUP(A_Stammdaten!$B$12,$AH$4:$AN$4004,ROW(C3536)-3,FALSE)</f>
        <v>0</v>
      </c>
      <c r="AH3536" s="51">
        <f t="shared" si="694"/>
        <v>0</v>
      </c>
      <c r="AI3536" s="51">
        <f t="shared" si="695"/>
        <v>0</v>
      </c>
      <c r="AJ3536" s="51">
        <f t="shared" si="696"/>
        <v>0</v>
      </c>
      <c r="AK3536" s="51">
        <f t="shared" si="697"/>
        <v>0</v>
      </c>
      <c r="AL3536" s="51">
        <f t="shared" si="698"/>
        <v>0</v>
      </c>
      <c r="AM3536" s="51">
        <f t="shared" si="699"/>
        <v>0</v>
      </c>
      <c r="AN3536" s="51">
        <f t="shared" si="700"/>
        <v>0</v>
      </c>
    </row>
    <row r="3537" spans="1:40" x14ac:dyDescent="0.25">
      <c r="A3537" s="17"/>
      <c r="B3537" s="17"/>
      <c r="C3537" s="35"/>
      <c r="D3537" s="17"/>
      <c r="E3537" s="17"/>
      <c r="F3537" s="17"/>
      <c r="G3537" s="62">
        <f t="shared" si="701"/>
        <v>0</v>
      </c>
      <c r="H3537" s="17"/>
      <c r="I3537" s="17"/>
      <c r="J3537" s="17"/>
      <c r="K3537" s="17"/>
      <c r="L3537" s="17"/>
      <c r="M3537" s="17"/>
      <c r="N3537" s="17"/>
      <c r="O3537" s="17"/>
      <c r="P3537" s="115"/>
      <c r="Q3537" s="62">
        <f>IF(C3537&gt;A_Stammdaten!$B$12,0,SUM(G3537,H3537,J3537,K3537,M3537,N3537)-SUM(I3537,L3537,O3537,P3537))</f>
        <v>0</v>
      </c>
      <c r="R3537" s="17"/>
      <c r="S3537" s="17"/>
      <c r="T3537" s="17"/>
      <c r="U3537" s="62">
        <f t="shared" si="693"/>
        <v>0</v>
      </c>
      <c r="V3537" s="63">
        <f>IF(ISBLANK($B3537),0,VLOOKUP($B3537,Listen!$A$2:$C$45,2,FALSE))</f>
        <v>0</v>
      </c>
      <c r="W3537" s="63">
        <f>IF(ISBLANK($B3537),0,VLOOKUP($B3537,Listen!$A$2:$C$45,3,FALSE))</f>
        <v>0</v>
      </c>
      <c r="X3537" s="49">
        <f t="shared" si="692"/>
        <v>0</v>
      </c>
      <c r="Y3537" s="49">
        <f t="shared" si="702"/>
        <v>0</v>
      </c>
      <c r="Z3537" s="49">
        <f t="shared" si="702"/>
        <v>0</v>
      </c>
      <c r="AA3537" s="49">
        <f t="shared" si="702"/>
        <v>0</v>
      </c>
      <c r="AB3537" s="49">
        <f t="shared" si="702"/>
        <v>0</v>
      </c>
      <c r="AC3537" s="49">
        <f t="shared" si="702"/>
        <v>0</v>
      </c>
      <c r="AD3537" s="49">
        <f t="shared" si="702"/>
        <v>0</v>
      </c>
      <c r="AE3537" s="51">
        <f t="shared" si="690"/>
        <v>0</v>
      </c>
      <c r="AF3537" s="51">
        <f>IF(C3537=A_Stammdaten!$B$12,D_SAV!$U3537-D_SAV!$AG3537,HLOOKUP(A_Stammdaten!$B$12-1,$AH$4:$AN$4004,ROW(C3537)-3,FALSE)-$AG3537)</f>
        <v>0</v>
      </c>
      <c r="AG3537" s="51">
        <f>HLOOKUP(A_Stammdaten!$B$12,$AH$4:$AN$4004,ROW(C3537)-3,FALSE)</f>
        <v>0</v>
      </c>
      <c r="AH3537" s="51">
        <f t="shared" si="694"/>
        <v>0</v>
      </c>
      <c r="AI3537" s="51">
        <f t="shared" si="695"/>
        <v>0</v>
      </c>
      <c r="AJ3537" s="51">
        <f t="shared" si="696"/>
        <v>0</v>
      </c>
      <c r="AK3537" s="51">
        <f t="shared" si="697"/>
        <v>0</v>
      </c>
      <c r="AL3537" s="51">
        <f t="shared" si="698"/>
        <v>0</v>
      </c>
      <c r="AM3537" s="51">
        <f t="shared" si="699"/>
        <v>0</v>
      </c>
      <c r="AN3537" s="51">
        <f t="shared" si="700"/>
        <v>0</v>
      </c>
    </row>
    <row r="3538" spans="1:40" x14ac:dyDescent="0.25">
      <c r="A3538" s="17"/>
      <c r="B3538" s="17"/>
      <c r="C3538" s="35"/>
      <c r="D3538" s="17"/>
      <c r="E3538" s="17"/>
      <c r="F3538" s="17"/>
      <c r="G3538" s="62">
        <f t="shared" si="701"/>
        <v>0</v>
      </c>
      <c r="H3538" s="17"/>
      <c r="I3538" s="17"/>
      <c r="J3538" s="17"/>
      <c r="K3538" s="17"/>
      <c r="L3538" s="17"/>
      <c r="M3538" s="17"/>
      <c r="N3538" s="17"/>
      <c r="O3538" s="17"/>
      <c r="P3538" s="115"/>
      <c r="Q3538" s="62">
        <f>IF(C3538&gt;A_Stammdaten!$B$12,0,SUM(G3538,H3538,J3538,K3538,M3538,N3538)-SUM(I3538,L3538,O3538,P3538))</f>
        <v>0</v>
      </c>
      <c r="R3538" s="17"/>
      <c r="S3538" s="17"/>
      <c r="T3538" s="17"/>
      <c r="U3538" s="62">
        <f t="shared" si="693"/>
        <v>0</v>
      </c>
      <c r="V3538" s="63">
        <f>IF(ISBLANK($B3538),0,VLOOKUP($B3538,Listen!$A$2:$C$45,2,FALSE))</f>
        <v>0</v>
      </c>
      <c r="W3538" s="63">
        <f>IF(ISBLANK($B3538),0,VLOOKUP($B3538,Listen!$A$2:$C$45,3,FALSE))</f>
        <v>0</v>
      </c>
      <c r="X3538" s="49">
        <f t="shared" si="692"/>
        <v>0</v>
      </c>
      <c r="Y3538" s="49">
        <f t="shared" si="702"/>
        <v>0</v>
      </c>
      <c r="Z3538" s="49">
        <f t="shared" si="702"/>
        <v>0</v>
      </c>
      <c r="AA3538" s="49">
        <f t="shared" si="702"/>
        <v>0</v>
      </c>
      <c r="AB3538" s="49">
        <f t="shared" si="702"/>
        <v>0</v>
      </c>
      <c r="AC3538" s="49">
        <f t="shared" si="702"/>
        <v>0</v>
      </c>
      <c r="AD3538" s="49">
        <f t="shared" si="702"/>
        <v>0</v>
      </c>
      <c r="AE3538" s="51">
        <f t="shared" si="690"/>
        <v>0</v>
      </c>
      <c r="AF3538" s="51">
        <f>IF(C3538=A_Stammdaten!$B$12,D_SAV!$U3538-D_SAV!$AG3538,HLOOKUP(A_Stammdaten!$B$12-1,$AH$4:$AN$4004,ROW(C3538)-3,FALSE)-$AG3538)</f>
        <v>0</v>
      </c>
      <c r="AG3538" s="51">
        <f>HLOOKUP(A_Stammdaten!$B$12,$AH$4:$AN$4004,ROW(C3538)-3,FALSE)</f>
        <v>0</v>
      </c>
      <c r="AH3538" s="51">
        <f t="shared" si="694"/>
        <v>0</v>
      </c>
      <c r="AI3538" s="51">
        <f t="shared" si="695"/>
        <v>0</v>
      </c>
      <c r="AJ3538" s="51">
        <f t="shared" si="696"/>
        <v>0</v>
      </c>
      <c r="AK3538" s="51">
        <f t="shared" si="697"/>
        <v>0</v>
      </c>
      <c r="AL3538" s="51">
        <f t="shared" si="698"/>
        <v>0</v>
      </c>
      <c r="AM3538" s="51">
        <f t="shared" si="699"/>
        <v>0</v>
      </c>
      <c r="AN3538" s="51">
        <f t="shared" si="700"/>
        <v>0</v>
      </c>
    </row>
    <row r="3539" spans="1:40" x14ac:dyDescent="0.25">
      <c r="A3539" s="17"/>
      <c r="B3539" s="17"/>
      <c r="C3539" s="35"/>
      <c r="D3539" s="17"/>
      <c r="E3539" s="17"/>
      <c r="F3539" s="17"/>
      <c r="G3539" s="62">
        <f t="shared" si="701"/>
        <v>0</v>
      </c>
      <c r="H3539" s="17"/>
      <c r="I3539" s="17"/>
      <c r="J3539" s="17"/>
      <c r="K3539" s="17"/>
      <c r="L3539" s="17"/>
      <c r="M3539" s="17"/>
      <c r="N3539" s="17"/>
      <c r="O3539" s="17"/>
      <c r="P3539" s="115"/>
      <c r="Q3539" s="62">
        <f>IF(C3539&gt;A_Stammdaten!$B$12,0,SUM(G3539,H3539,J3539,K3539,M3539,N3539)-SUM(I3539,L3539,O3539,P3539))</f>
        <v>0</v>
      </c>
      <c r="R3539" s="17"/>
      <c r="S3539" s="17"/>
      <c r="T3539" s="17"/>
      <c r="U3539" s="62">
        <f t="shared" si="693"/>
        <v>0</v>
      </c>
      <c r="V3539" s="63">
        <f>IF(ISBLANK($B3539),0,VLOOKUP($B3539,Listen!$A$2:$C$45,2,FALSE))</f>
        <v>0</v>
      </c>
      <c r="W3539" s="63">
        <f>IF(ISBLANK($B3539),0,VLOOKUP($B3539,Listen!$A$2:$C$45,3,FALSE))</f>
        <v>0</v>
      </c>
      <c r="X3539" s="49">
        <f t="shared" si="692"/>
        <v>0</v>
      </c>
      <c r="Y3539" s="49">
        <f t="shared" si="702"/>
        <v>0</v>
      </c>
      <c r="Z3539" s="49">
        <f t="shared" si="702"/>
        <v>0</v>
      </c>
      <c r="AA3539" s="49">
        <f t="shared" si="702"/>
        <v>0</v>
      </c>
      <c r="AB3539" s="49">
        <f t="shared" si="702"/>
        <v>0</v>
      </c>
      <c r="AC3539" s="49">
        <f t="shared" si="702"/>
        <v>0</v>
      </c>
      <c r="AD3539" s="49">
        <f t="shared" si="702"/>
        <v>0</v>
      </c>
      <c r="AE3539" s="51">
        <f t="shared" si="690"/>
        <v>0</v>
      </c>
      <c r="AF3539" s="51">
        <f>IF(C3539=A_Stammdaten!$B$12,D_SAV!$U3539-D_SAV!$AG3539,HLOOKUP(A_Stammdaten!$B$12-1,$AH$4:$AN$4004,ROW(C3539)-3,FALSE)-$AG3539)</f>
        <v>0</v>
      </c>
      <c r="AG3539" s="51">
        <f>HLOOKUP(A_Stammdaten!$B$12,$AH$4:$AN$4004,ROW(C3539)-3,FALSE)</f>
        <v>0</v>
      </c>
      <c r="AH3539" s="51">
        <f t="shared" si="694"/>
        <v>0</v>
      </c>
      <c r="AI3539" s="51">
        <f t="shared" si="695"/>
        <v>0</v>
      </c>
      <c r="AJ3539" s="51">
        <f t="shared" si="696"/>
        <v>0</v>
      </c>
      <c r="AK3539" s="51">
        <f t="shared" si="697"/>
        <v>0</v>
      </c>
      <c r="AL3539" s="51">
        <f t="shared" si="698"/>
        <v>0</v>
      </c>
      <c r="AM3539" s="51">
        <f t="shared" si="699"/>
        <v>0</v>
      </c>
      <c r="AN3539" s="51">
        <f t="shared" si="700"/>
        <v>0</v>
      </c>
    </row>
    <row r="3540" spans="1:40" x14ac:dyDescent="0.25">
      <c r="A3540" s="17"/>
      <c r="B3540" s="17"/>
      <c r="C3540" s="35"/>
      <c r="D3540" s="17"/>
      <c r="E3540" s="17"/>
      <c r="F3540" s="17"/>
      <c r="G3540" s="62">
        <f t="shared" si="701"/>
        <v>0</v>
      </c>
      <c r="H3540" s="17"/>
      <c r="I3540" s="17"/>
      <c r="J3540" s="17"/>
      <c r="K3540" s="17"/>
      <c r="L3540" s="17"/>
      <c r="M3540" s="17"/>
      <c r="N3540" s="17"/>
      <c r="O3540" s="17"/>
      <c r="P3540" s="115"/>
      <c r="Q3540" s="62">
        <f>IF(C3540&gt;A_Stammdaten!$B$12,0,SUM(G3540,H3540,J3540,K3540,M3540,N3540)-SUM(I3540,L3540,O3540,P3540))</f>
        <v>0</v>
      </c>
      <c r="R3540" s="17"/>
      <c r="S3540" s="17"/>
      <c r="T3540" s="17"/>
      <c r="U3540" s="62">
        <f t="shared" si="693"/>
        <v>0</v>
      </c>
      <c r="V3540" s="63">
        <f>IF(ISBLANK($B3540),0,VLOOKUP($B3540,Listen!$A$2:$C$45,2,FALSE))</f>
        <v>0</v>
      </c>
      <c r="W3540" s="63">
        <f>IF(ISBLANK($B3540),0,VLOOKUP($B3540,Listen!$A$2:$C$45,3,FALSE))</f>
        <v>0</v>
      </c>
      <c r="X3540" s="49">
        <f t="shared" si="692"/>
        <v>0</v>
      </c>
      <c r="Y3540" s="49">
        <f t="shared" si="702"/>
        <v>0</v>
      </c>
      <c r="Z3540" s="49">
        <f t="shared" si="702"/>
        <v>0</v>
      </c>
      <c r="AA3540" s="49">
        <f t="shared" si="702"/>
        <v>0</v>
      </c>
      <c r="AB3540" s="49">
        <f t="shared" si="702"/>
        <v>0</v>
      </c>
      <c r="AC3540" s="49">
        <f t="shared" si="702"/>
        <v>0</v>
      </c>
      <c r="AD3540" s="49">
        <f t="shared" si="702"/>
        <v>0</v>
      </c>
      <c r="AE3540" s="51">
        <f t="shared" si="690"/>
        <v>0</v>
      </c>
      <c r="AF3540" s="51">
        <f>IF(C3540=A_Stammdaten!$B$12,D_SAV!$U3540-D_SAV!$AG3540,HLOOKUP(A_Stammdaten!$B$12-1,$AH$4:$AN$4004,ROW(C3540)-3,FALSE)-$AG3540)</f>
        <v>0</v>
      </c>
      <c r="AG3540" s="51">
        <f>HLOOKUP(A_Stammdaten!$B$12,$AH$4:$AN$4004,ROW(C3540)-3,FALSE)</f>
        <v>0</v>
      </c>
      <c r="AH3540" s="51">
        <f t="shared" si="694"/>
        <v>0</v>
      </c>
      <c r="AI3540" s="51">
        <f t="shared" si="695"/>
        <v>0</v>
      </c>
      <c r="AJ3540" s="51">
        <f t="shared" si="696"/>
        <v>0</v>
      </c>
      <c r="AK3540" s="51">
        <f t="shared" si="697"/>
        <v>0</v>
      </c>
      <c r="AL3540" s="51">
        <f t="shared" si="698"/>
        <v>0</v>
      </c>
      <c r="AM3540" s="51">
        <f t="shared" si="699"/>
        <v>0</v>
      </c>
      <c r="AN3540" s="51">
        <f t="shared" si="700"/>
        <v>0</v>
      </c>
    </row>
    <row r="3541" spans="1:40" x14ac:dyDescent="0.25">
      <c r="A3541" s="17"/>
      <c r="B3541" s="17"/>
      <c r="C3541" s="35"/>
      <c r="D3541" s="17"/>
      <c r="E3541" s="17"/>
      <c r="F3541" s="17"/>
      <c r="G3541" s="62">
        <f t="shared" si="701"/>
        <v>0</v>
      </c>
      <c r="H3541" s="17"/>
      <c r="I3541" s="17"/>
      <c r="J3541" s="17"/>
      <c r="K3541" s="17"/>
      <c r="L3541" s="17"/>
      <c r="M3541" s="17"/>
      <c r="N3541" s="17"/>
      <c r="O3541" s="17"/>
      <c r="P3541" s="115"/>
      <c r="Q3541" s="62">
        <f>IF(C3541&gt;A_Stammdaten!$B$12,0,SUM(G3541,H3541,J3541,K3541,M3541,N3541)-SUM(I3541,L3541,O3541,P3541))</f>
        <v>0</v>
      </c>
      <c r="R3541" s="17"/>
      <c r="S3541" s="17"/>
      <c r="T3541" s="17"/>
      <c r="U3541" s="62">
        <f t="shared" si="693"/>
        <v>0</v>
      </c>
      <c r="V3541" s="63">
        <f>IF(ISBLANK($B3541),0,VLOOKUP($B3541,Listen!$A$2:$C$45,2,FALSE))</f>
        <v>0</v>
      </c>
      <c r="W3541" s="63">
        <f>IF(ISBLANK($B3541),0,VLOOKUP($B3541,Listen!$A$2:$C$45,3,FALSE))</f>
        <v>0</v>
      </c>
      <c r="X3541" s="49">
        <f t="shared" si="692"/>
        <v>0</v>
      </c>
      <c r="Y3541" s="49">
        <f t="shared" si="702"/>
        <v>0</v>
      </c>
      <c r="Z3541" s="49">
        <f t="shared" si="702"/>
        <v>0</v>
      </c>
      <c r="AA3541" s="49">
        <f t="shared" si="702"/>
        <v>0</v>
      </c>
      <c r="AB3541" s="49">
        <f t="shared" si="702"/>
        <v>0</v>
      </c>
      <c r="AC3541" s="49">
        <f t="shared" si="702"/>
        <v>0</v>
      </c>
      <c r="AD3541" s="49">
        <f t="shared" si="702"/>
        <v>0</v>
      </c>
      <c r="AE3541" s="51">
        <f t="shared" ref="AE3541:AE3604" si="703">AG3541+AF3541</f>
        <v>0</v>
      </c>
      <c r="AF3541" s="51">
        <f>IF(C3541=A_Stammdaten!$B$12,D_SAV!$U3541-D_SAV!$AG3541,HLOOKUP(A_Stammdaten!$B$12-1,$AH$4:$AN$4004,ROW(C3541)-3,FALSE)-$AG3541)</f>
        <v>0</v>
      </c>
      <c r="AG3541" s="51">
        <f>HLOOKUP(A_Stammdaten!$B$12,$AH$4:$AN$4004,ROW(C3541)-3,FALSE)</f>
        <v>0</v>
      </c>
      <c r="AH3541" s="51">
        <f t="shared" si="694"/>
        <v>0</v>
      </c>
      <c r="AI3541" s="51">
        <f t="shared" si="695"/>
        <v>0</v>
      </c>
      <c r="AJ3541" s="51">
        <f t="shared" si="696"/>
        <v>0</v>
      </c>
      <c r="AK3541" s="51">
        <f t="shared" si="697"/>
        <v>0</v>
      </c>
      <c r="AL3541" s="51">
        <f t="shared" si="698"/>
        <v>0</v>
      </c>
      <c r="AM3541" s="51">
        <f t="shared" si="699"/>
        <v>0</v>
      </c>
      <c r="AN3541" s="51">
        <f t="shared" si="700"/>
        <v>0</v>
      </c>
    </row>
    <row r="3542" spans="1:40" x14ac:dyDescent="0.25">
      <c r="A3542" s="17"/>
      <c r="B3542" s="17"/>
      <c r="C3542" s="35"/>
      <c r="D3542" s="17"/>
      <c r="E3542" s="17"/>
      <c r="F3542" s="17"/>
      <c r="G3542" s="62">
        <f t="shared" si="701"/>
        <v>0</v>
      </c>
      <c r="H3542" s="17"/>
      <c r="I3542" s="17"/>
      <c r="J3542" s="17"/>
      <c r="K3542" s="17"/>
      <c r="L3542" s="17"/>
      <c r="M3542" s="17"/>
      <c r="N3542" s="17"/>
      <c r="O3542" s="17"/>
      <c r="P3542" s="115"/>
      <c r="Q3542" s="62">
        <f>IF(C3542&gt;A_Stammdaten!$B$12,0,SUM(G3542,H3542,J3542,K3542,M3542,N3542)-SUM(I3542,L3542,O3542,P3542))</f>
        <v>0</v>
      </c>
      <c r="R3542" s="17"/>
      <c r="S3542" s="17"/>
      <c r="T3542" s="17"/>
      <c r="U3542" s="62">
        <f t="shared" si="693"/>
        <v>0</v>
      </c>
      <c r="V3542" s="63">
        <f>IF(ISBLANK($B3542),0,VLOOKUP($B3542,Listen!$A$2:$C$45,2,FALSE))</f>
        <v>0</v>
      </c>
      <c r="W3542" s="63">
        <f>IF(ISBLANK($B3542),0,VLOOKUP($B3542,Listen!$A$2:$C$45,3,FALSE))</f>
        <v>0</v>
      </c>
      <c r="X3542" s="49">
        <f t="shared" si="692"/>
        <v>0</v>
      </c>
      <c r="Y3542" s="49">
        <f t="shared" si="702"/>
        <v>0</v>
      </c>
      <c r="Z3542" s="49">
        <f t="shared" si="702"/>
        <v>0</v>
      </c>
      <c r="AA3542" s="49">
        <f t="shared" si="702"/>
        <v>0</v>
      </c>
      <c r="AB3542" s="49">
        <f t="shared" si="702"/>
        <v>0</v>
      </c>
      <c r="AC3542" s="49">
        <f t="shared" si="702"/>
        <v>0</v>
      </c>
      <c r="AD3542" s="49">
        <f t="shared" si="702"/>
        <v>0</v>
      </c>
      <c r="AE3542" s="51">
        <f t="shared" si="703"/>
        <v>0</v>
      </c>
      <c r="AF3542" s="51">
        <f>IF(C3542=A_Stammdaten!$B$12,D_SAV!$U3542-D_SAV!$AG3542,HLOOKUP(A_Stammdaten!$B$12-1,$AH$4:$AN$4004,ROW(C3542)-3,FALSE)-$AG3542)</f>
        <v>0</v>
      </c>
      <c r="AG3542" s="51">
        <f>HLOOKUP(A_Stammdaten!$B$12,$AH$4:$AN$4004,ROW(C3542)-3,FALSE)</f>
        <v>0</v>
      </c>
      <c r="AH3542" s="51">
        <f t="shared" si="694"/>
        <v>0</v>
      </c>
      <c r="AI3542" s="51">
        <f t="shared" si="695"/>
        <v>0</v>
      </c>
      <c r="AJ3542" s="51">
        <f t="shared" si="696"/>
        <v>0</v>
      </c>
      <c r="AK3542" s="51">
        <f t="shared" si="697"/>
        <v>0</v>
      </c>
      <c r="AL3542" s="51">
        <f t="shared" si="698"/>
        <v>0</v>
      </c>
      <c r="AM3542" s="51">
        <f t="shared" si="699"/>
        <v>0</v>
      </c>
      <c r="AN3542" s="51">
        <f t="shared" si="700"/>
        <v>0</v>
      </c>
    </row>
    <row r="3543" spans="1:40" x14ac:dyDescent="0.25">
      <c r="A3543" s="17"/>
      <c r="B3543" s="17"/>
      <c r="C3543" s="35"/>
      <c r="D3543" s="17"/>
      <c r="E3543" s="17"/>
      <c r="F3543" s="17"/>
      <c r="G3543" s="62">
        <f t="shared" si="701"/>
        <v>0</v>
      </c>
      <c r="H3543" s="17"/>
      <c r="I3543" s="17"/>
      <c r="J3543" s="17"/>
      <c r="K3543" s="17"/>
      <c r="L3543" s="17"/>
      <c r="M3543" s="17"/>
      <c r="N3543" s="17"/>
      <c r="O3543" s="17"/>
      <c r="P3543" s="115"/>
      <c r="Q3543" s="62">
        <f>IF(C3543&gt;A_Stammdaten!$B$12,0,SUM(G3543,H3543,J3543,K3543,M3543,N3543)-SUM(I3543,L3543,O3543,P3543))</f>
        <v>0</v>
      </c>
      <c r="R3543" s="17"/>
      <c r="S3543" s="17"/>
      <c r="T3543" s="17"/>
      <c r="U3543" s="62">
        <f t="shared" si="693"/>
        <v>0</v>
      </c>
      <c r="V3543" s="63">
        <f>IF(ISBLANK($B3543),0,VLOOKUP($B3543,Listen!$A$2:$C$45,2,FALSE))</f>
        <v>0</v>
      </c>
      <c r="W3543" s="63">
        <f>IF(ISBLANK($B3543),0,VLOOKUP($B3543,Listen!$A$2:$C$45,3,FALSE))</f>
        <v>0</v>
      </c>
      <c r="X3543" s="49">
        <f t="shared" si="692"/>
        <v>0</v>
      </c>
      <c r="Y3543" s="49">
        <f t="shared" si="702"/>
        <v>0</v>
      </c>
      <c r="Z3543" s="49">
        <f t="shared" si="702"/>
        <v>0</v>
      </c>
      <c r="AA3543" s="49">
        <f t="shared" si="702"/>
        <v>0</v>
      </c>
      <c r="AB3543" s="49">
        <f t="shared" si="702"/>
        <v>0</v>
      </c>
      <c r="AC3543" s="49">
        <f t="shared" si="702"/>
        <v>0</v>
      </c>
      <c r="AD3543" s="49">
        <f t="shared" si="702"/>
        <v>0</v>
      </c>
      <c r="AE3543" s="51">
        <f t="shared" si="703"/>
        <v>0</v>
      </c>
      <c r="AF3543" s="51">
        <f>IF(C3543=A_Stammdaten!$B$12,D_SAV!$U3543-D_SAV!$AG3543,HLOOKUP(A_Stammdaten!$B$12-1,$AH$4:$AN$4004,ROW(C3543)-3,FALSE)-$AG3543)</f>
        <v>0</v>
      </c>
      <c r="AG3543" s="51">
        <f>HLOOKUP(A_Stammdaten!$B$12,$AH$4:$AN$4004,ROW(C3543)-3,FALSE)</f>
        <v>0</v>
      </c>
      <c r="AH3543" s="51">
        <f t="shared" si="694"/>
        <v>0</v>
      </c>
      <c r="AI3543" s="51">
        <f t="shared" si="695"/>
        <v>0</v>
      </c>
      <c r="AJ3543" s="51">
        <f t="shared" si="696"/>
        <v>0</v>
      </c>
      <c r="AK3543" s="51">
        <f t="shared" si="697"/>
        <v>0</v>
      </c>
      <c r="AL3543" s="51">
        <f t="shared" si="698"/>
        <v>0</v>
      </c>
      <c r="AM3543" s="51">
        <f t="shared" si="699"/>
        <v>0</v>
      </c>
      <c r="AN3543" s="51">
        <f t="shared" si="700"/>
        <v>0</v>
      </c>
    </row>
    <row r="3544" spans="1:40" x14ac:dyDescent="0.25">
      <c r="A3544" s="17"/>
      <c r="B3544" s="17"/>
      <c r="C3544" s="35"/>
      <c r="D3544" s="17"/>
      <c r="E3544" s="17"/>
      <c r="F3544" s="17"/>
      <c r="G3544" s="62">
        <f t="shared" si="701"/>
        <v>0</v>
      </c>
      <c r="H3544" s="17"/>
      <c r="I3544" s="17"/>
      <c r="J3544" s="17"/>
      <c r="K3544" s="17"/>
      <c r="L3544" s="17"/>
      <c r="M3544" s="17"/>
      <c r="N3544" s="17"/>
      <c r="O3544" s="17"/>
      <c r="P3544" s="115"/>
      <c r="Q3544" s="62">
        <f>IF(C3544&gt;A_Stammdaten!$B$12,0,SUM(G3544,H3544,J3544,K3544,M3544,N3544)-SUM(I3544,L3544,O3544,P3544))</f>
        <v>0</v>
      </c>
      <c r="R3544" s="17"/>
      <c r="S3544" s="17"/>
      <c r="T3544" s="17"/>
      <c r="U3544" s="62">
        <f t="shared" si="693"/>
        <v>0</v>
      </c>
      <c r="V3544" s="63">
        <f>IF(ISBLANK($B3544),0,VLOOKUP($B3544,Listen!$A$2:$C$45,2,FALSE))</f>
        <v>0</v>
      </c>
      <c r="W3544" s="63">
        <f>IF(ISBLANK($B3544),0,VLOOKUP($B3544,Listen!$A$2:$C$45,3,FALSE))</f>
        <v>0</v>
      </c>
      <c r="X3544" s="49">
        <f t="shared" si="692"/>
        <v>0</v>
      </c>
      <c r="Y3544" s="49">
        <f t="shared" si="702"/>
        <v>0</v>
      </c>
      <c r="Z3544" s="49">
        <f t="shared" si="702"/>
        <v>0</v>
      </c>
      <c r="AA3544" s="49">
        <f t="shared" si="702"/>
        <v>0</v>
      </c>
      <c r="AB3544" s="49">
        <f t="shared" si="702"/>
        <v>0</v>
      </c>
      <c r="AC3544" s="49">
        <f t="shared" si="702"/>
        <v>0</v>
      </c>
      <c r="AD3544" s="49">
        <f t="shared" si="702"/>
        <v>0</v>
      </c>
      <c r="AE3544" s="51">
        <f t="shared" si="703"/>
        <v>0</v>
      </c>
      <c r="AF3544" s="51">
        <f>IF(C3544=A_Stammdaten!$B$12,D_SAV!$U3544-D_SAV!$AG3544,HLOOKUP(A_Stammdaten!$B$12-1,$AH$4:$AN$4004,ROW(C3544)-3,FALSE)-$AG3544)</f>
        <v>0</v>
      </c>
      <c r="AG3544" s="51">
        <f>HLOOKUP(A_Stammdaten!$B$12,$AH$4:$AN$4004,ROW(C3544)-3,FALSE)</f>
        <v>0</v>
      </c>
      <c r="AH3544" s="51">
        <f t="shared" si="694"/>
        <v>0</v>
      </c>
      <c r="AI3544" s="51">
        <f t="shared" si="695"/>
        <v>0</v>
      </c>
      <c r="AJ3544" s="51">
        <f t="shared" si="696"/>
        <v>0</v>
      </c>
      <c r="AK3544" s="51">
        <f t="shared" si="697"/>
        <v>0</v>
      </c>
      <c r="AL3544" s="51">
        <f t="shared" si="698"/>
        <v>0</v>
      </c>
      <c r="AM3544" s="51">
        <f t="shared" si="699"/>
        <v>0</v>
      </c>
      <c r="AN3544" s="51">
        <f t="shared" si="700"/>
        <v>0</v>
      </c>
    </row>
    <row r="3545" spans="1:40" x14ac:dyDescent="0.25">
      <c r="A3545" s="17"/>
      <c r="B3545" s="17"/>
      <c r="C3545" s="35"/>
      <c r="D3545" s="17"/>
      <c r="E3545" s="17"/>
      <c r="F3545" s="17"/>
      <c r="G3545" s="62">
        <f t="shared" si="701"/>
        <v>0</v>
      </c>
      <c r="H3545" s="17"/>
      <c r="I3545" s="17"/>
      <c r="J3545" s="17"/>
      <c r="K3545" s="17"/>
      <c r="L3545" s="17"/>
      <c r="M3545" s="17"/>
      <c r="N3545" s="17"/>
      <c r="O3545" s="17"/>
      <c r="P3545" s="115"/>
      <c r="Q3545" s="62">
        <f>IF(C3545&gt;A_Stammdaten!$B$12,0,SUM(G3545,H3545,J3545,K3545,M3545,N3545)-SUM(I3545,L3545,O3545,P3545))</f>
        <v>0</v>
      </c>
      <c r="R3545" s="17"/>
      <c r="S3545" s="17"/>
      <c r="T3545" s="17"/>
      <c r="U3545" s="62">
        <f t="shared" si="693"/>
        <v>0</v>
      </c>
      <c r="V3545" s="63">
        <f>IF(ISBLANK($B3545),0,VLOOKUP($B3545,Listen!$A$2:$C$45,2,FALSE))</f>
        <v>0</v>
      </c>
      <c r="W3545" s="63">
        <f>IF(ISBLANK($B3545),0,VLOOKUP($B3545,Listen!$A$2:$C$45,3,FALSE))</f>
        <v>0</v>
      </c>
      <c r="X3545" s="49">
        <f t="shared" si="692"/>
        <v>0</v>
      </c>
      <c r="Y3545" s="49">
        <f t="shared" si="702"/>
        <v>0</v>
      </c>
      <c r="Z3545" s="49">
        <f t="shared" si="702"/>
        <v>0</v>
      </c>
      <c r="AA3545" s="49">
        <f t="shared" si="702"/>
        <v>0</v>
      </c>
      <c r="AB3545" s="49">
        <f t="shared" si="702"/>
        <v>0</v>
      </c>
      <c r="AC3545" s="49">
        <f t="shared" si="702"/>
        <v>0</v>
      </c>
      <c r="AD3545" s="49">
        <f t="shared" si="702"/>
        <v>0</v>
      </c>
      <c r="AE3545" s="51">
        <f t="shared" si="703"/>
        <v>0</v>
      </c>
      <c r="AF3545" s="51">
        <f>IF(C3545=A_Stammdaten!$B$12,D_SAV!$U3545-D_SAV!$AG3545,HLOOKUP(A_Stammdaten!$B$12-1,$AH$4:$AN$4004,ROW(C3545)-3,FALSE)-$AG3545)</f>
        <v>0</v>
      </c>
      <c r="AG3545" s="51">
        <f>HLOOKUP(A_Stammdaten!$B$12,$AH$4:$AN$4004,ROW(C3545)-3,FALSE)</f>
        <v>0</v>
      </c>
      <c r="AH3545" s="51">
        <f t="shared" si="694"/>
        <v>0</v>
      </c>
      <c r="AI3545" s="51">
        <f t="shared" si="695"/>
        <v>0</v>
      </c>
      <c r="AJ3545" s="51">
        <f t="shared" si="696"/>
        <v>0</v>
      </c>
      <c r="AK3545" s="51">
        <f t="shared" si="697"/>
        <v>0</v>
      </c>
      <c r="AL3545" s="51">
        <f t="shared" si="698"/>
        <v>0</v>
      </c>
      <c r="AM3545" s="51">
        <f t="shared" si="699"/>
        <v>0</v>
      </c>
      <c r="AN3545" s="51">
        <f t="shared" si="700"/>
        <v>0</v>
      </c>
    </row>
    <row r="3546" spans="1:40" x14ac:dyDescent="0.25">
      <c r="A3546" s="17"/>
      <c r="B3546" s="17"/>
      <c r="C3546" s="35"/>
      <c r="D3546" s="17"/>
      <c r="E3546" s="17"/>
      <c r="F3546" s="17"/>
      <c r="G3546" s="62">
        <f t="shared" si="701"/>
        <v>0</v>
      </c>
      <c r="H3546" s="17"/>
      <c r="I3546" s="17"/>
      <c r="J3546" s="17"/>
      <c r="K3546" s="17"/>
      <c r="L3546" s="17"/>
      <c r="M3546" s="17"/>
      <c r="N3546" s="17"/>
      <c r="O3546" s="17"/>
      <c r="P3546" s="115"/>
      <c r="Q3546" s="62">
        <f>IF(C3546&gt;A_Stammdaten!$B$12,0,SUM(G3546,H3546,J3546,K3546,M3546,N3546)-SUM(I3546,L3546,O3546,P3546))</f>
        <v>0</v>
      </c>
      <c r="R3546" s="17"/>
      <c r="S3546" s="17"/>
      <c r="T3546" s="17"/>
      <c r="U3546" s="62">
        <f t="shared" si="693"/>
        <v>0</v>
      </c>
      <c r="V3546" s="63">
        <f>IF(ISBLANK($B3546),0,VLOOKUP($B3546,Listen!$A$2:$C$45,2,FALSE))</f>
        <v>0</v>
      </c>
      <c r="W3546" s="63">
        <f>IF(ISBLANK($B3546),0,VLOOKUP($B3546,Listen!$A$2:$C$45,3,FALSE))</f>
        <v>0</v>
      </c>
      <c r="X3546" s="49">
        <f t="shared" si="692"/>
        <v>0</v>
      </c>
      <c r="Y3546" s="49">
        <f t="shared" si="702"/>
        <v>0</v>
      </c>
      <c r="Z3546" s="49">
        <f t="shared" si="702"/>
        <v>0</v>
      </c>
      <c r="AA3546" s="49">
        <f t="shared" si="702"/>
        <v>0</v>
      </c>
      <c r="AB3546" s="49">
        <f t="shared" si="702"/>
        <v>0</v>
      </c>
      <c r="AC3546" s="49">
        <f t="shared" si="702"/>
        <v>0</v>
      </c>
      <c r="AD3546" s="49">
        <f t="shared" si="702"/>
        <v>0</v>
      </c>
      <c r="AE3546" s="51">
        <f t="shared" si="703"/>
        <v>0</v>
      </c>
      <c r="AF3546" s="51">
        <f>IF(C3546=A_Stammdaten!$B$12,D_SAV!$U3546-D_SAV!$AG3546,HLOOKUP(A_Stammdaten!$B$12-1,$AH$4:$AN$4004,ROW(C3546)-3,FALSE)-$AG3546)</f>
        <v>0</v>
      </c>
      <c r="AG3546" s="51">
        <f>HLOOKUP(A_Stammdaten!$B$12,$AH$4:$AN$4004,ROW(C3546)-3,FALSE)</f>
        <v>0</v>
      </c>
      <c r="AH3546" s="51">
        <f t="shared" si="694"/>
        <v>0</v>
      </c>
      <c r="AI3546" s="51">
        <f t="shared" si="695"/>
        <v>0</v>
      </c>
      <c r="AJ3546" s="51">
        <f t="shared" si="696"/>
        <v>0</v>
      </c>
      <c r="AK3546" s="51">
        <f t="shared" si="697"/>
        <v>0</v>
      </c>
      <c r="AL3546" s="51">
        <f t="shared" si="698"/>
        <v>0</v>
      </c>
      <c r="AM3546" s="51">
        <f t="shared" si="699"/>
        <v>0</v>
      </c>
      <c r="AN3546" s="51">
        <f t="shared" si="700"/>
        <v>0</v>
      </c>
    </row>
    <row r="3547" spans="1:40" x14ac:dyDescent="0.25">
      <c r="A3547" s="17"/>
      <c r="B3547" s="17"/>
      <c r="C3547" s="35"/>
      <c r="D3547" s="17"/>
      <c r="E3547" s="17"/>
      <c r="F3547" s="17"/>
      <c r="G3547" s="62">
        <f t="shared" si="701"/>
        <v>0</v>
      </c>
      <c r="H3547" s="17"/>
      <c r="I3547" s="17"/>
      <c r="J3547" s="17"/>
      <c r="K3547" s="17"/>
      <c r="L3547" s="17"/>
      <c r="M3547" s="17"/>
      <c r="N3547" s="17"/>
      <c r="O3547" s="17"/>
      <c r="P3547" s="115"/>
      <c r="Q3547" s="62">
        <f>IF(C3547&gt;A_Stammdaten!$B$12,0,SUM(G3547,H3547,J3547,K3547,M3547,N3547)-SUM(I3547,L3547,O3547,P3547))</f>
        <v>0</v>
      </c>
      <c r="R3547" s="17"/>
      <c r="S3547" s="17"/>
      <c r="T3547" s="17"/>
      <c r="U3547" s="62">
        <f t="shared" si="693"/>
        <v>0</v>
      </c>
      <c r="V3547" s="63">
        <f>IF(ISBLANK($B3547),0,VLOOKUP($B3547,Listen!$A$2:$C$45,2,FALSE))</f>
        <v>0</v>
      </c>
      <c r="W3547" s="63">
        <f>IF(ISBLANK($B3547),0,VLOOKUP($B3547,Listen!$A$2:$C$45,3,FALSE))</f>
        <v>0</v>
      </c>
      <c r="X3547" s="49">
        <f t="shared" si="692"/>
        <v>0</v>
      </c>
      <c r="Y3547" s="49">
        <f t="shared" si="702"/>
        <v>0</v>
      </c>
      <c r="Z3547" s="49">
        <f t="shared" si="702"/>
        <v>0</v>
      </c>
      <c r="AA3547" s="49">
        <f t="shared" si="702"/>
        <v>0</v>
      </c>
      <c r="AB3547" s="49">
        <f t="shared" si="702"/>
        <v>0</v>
      </c>
      <c r="AC3547" s="49">
        <f t="shared" si="702"/>
        <v>0</v>
      </c>
      <c r="AD3547" s="49">
        <f t="shared" si="702"/>
        <v>0</v>
      </c>
      <c r="AE3547" s="51">
        <f t="shared" si="703"/>
        <v>0</v>
      </c>
      <c r="AF3547" s="51">
        <f>IF(C3547=A_Stammdaten!$B$12,D_SAV!$U3547-D_SAV!$AG3547,HLOOKUP(A_Stammdaten!$B$12-1,$AH$4:$AN$4004,ROW(C3547)-3,FALSE)-$AG3547)</f>
        <v>0</v>
      </c>
      <c r="AG3547" s="51">
        <f>HLOOKUP(A_Stammdaten!$B$12,$AH$4:$AN$4004,ROW(C3547)-3,FALSE)</f>
        <v>0</v>
      </c>
      <c r="AH3547" s="51">
        <f t="shared" si="694"/>
        <v>0</v>
      </c>
      <c r="AI3547" s="51">
        <f t="shared" si="695"/>
        <v>0</v>
      </c>
      <c r="AJ3547" s="51">
        <f t="shared" si="696"/>
        <v>0</v>
      </c>
      <c r="AK3547" s="51">
        <f t="shared" si="697"/>
        <v>0</v>
      </c>
      <c r="AL3547" s="51">
        <f t="shared" si="698"/>
        <v>0</v>
      </c>
      <c r="AM3547" s="51">
        <f t="shared" si="699"/>
        <v>0</v>
      </c>
      <c r="AN3547" s="51">
        <f t="shared" si="700"/>
        <v>0</v>
      </c>
    </row>
    <row r="3548" spans="1:40" x14ac:dyDescent="0.25">
      <c r="A3548" s="17"/>
      <c r="B3548" s="17"/>
      <c r="C3548" s="35"/>
      <c r="D3548" s="17"/>
      <c r="E3548" s="17"/>
      <c r="F3548" s="17"/>
      <c r="G3548" s="62">
        <f t="shared" si="701"/>
        <v>0</v>
      </c>
      <c r="H3548" s="17"/>
      <c r="I3548" s="17"/>
      <c r="J3548" s="17"/>
      <c r="K3548" s="17"/>
      <c r="L3548" s="17"/>
      <c r="M3548" s="17"/>
      <c r="N3548" s="17"/>
      <c r="O3548" s="17"/>
      <c r="P3548" s="115"/>
      <c r="Q3548" s="62">
        <f>IF(C3548&gt;A_Stammdaten!$B$12,0,SUM(G3548,H3548,J3548,K3548,M3548,N3548)-SUM(I3548,L3548,O3548,P3548))</f>
        <v>0</v>
      </c>
      <c r="R3548" s="17"/>
      <c r="S3548" s="17"/>
      <c r="T3548" s="17"/>
      <c r="U3548" s="62">
        <f t="shared" si="693"/>
        <v>0</v>
      </c>
      <c r="V3548" s="63">
        <f>IF(ISBLANK($B3548),0,VLOOKUP($B3548,Listen!$A$2:$C$45,2,FALSE))</f>
        <v>0</v>
      </c>
      <c r="W3548" s="63">
        <f>IF(ISBLANK($B3548),0,VLOOKUP($B3548,Listen!$A$2:$C$45,3,FALSE))</f>
        <v>0</v>
      </c>
      <c r="X3548" s="49">
        <f t="shared" si="692"/>
        <v>0</v>
      </c>
      <c r="Y3548" s="49">
        <f t="shared" si="702"/>
        <v>0</v>
      </c>
      <c r="Z3548" s="49">
        <f t="shared" si="702"/>
        <v>0</v>
      </c>
      <c r="AA3548" s="49">
        <f t="shared" si="702"/>
        <v>0</v>
      </c>
      <c r="AB3548" s="49">
        <f t="shared" si="702"/>
        <v>0</v>
      </c>
      <c r="AC3548" s="49">
        <f t="shared" si="702"/>
        <v>0</v>
      </c>
      <c r="AD3548" s="49">
        <f t="shared" si="702"/>
        <v>0</v>
      </c>
      <c r="AE3548" s="51">
        <f t="shared" si="703"/>
        <v>0</v>
      </c>
      <c r="AF3548" s="51">
        <f>IF(C3548=A_Stammdaten!$B$12,D_SAV!$U3548-D_SAV!$AG3548,HLOOKUP(A_Stammdaten!$B$12-1,$AH$4:$AN$4004,ROW(C3548)-3,FALSE)-$AG3548)</f>
        <v>0</v>
      </c>
      <c r="AG3548" s="51">
        <f>HLOOKUP(A_Stammdaten!$B$12,$AH$4:$AN$4004,ROW(C3548)-3,FALSE)</f>
        <v>0</v>
      </c>
      <c r="AH3548" s="51">
        <f t="shared" si="694"/>
        <v>0</v>
      </c>
      <c r="AI3548" s="51">
        <f t="shared" si="695"/>
        <v>0</v>
      </c>
      <c r="AJ3548" s="51">
        <f t="shared" si="696"/>
        <v>0</v>
      </c>
      <c r="AK3548" s="51">
        <f t="shared" si="697"/>
        <v>0</v>
      </c>
      <c r="AL3548" s="51">
        <f t="shared" si="698"/>
        <v>0</v>
      </c>
      <c r="AM3548" s="51">
        <f t="shared" si="699"/>
        <v>0</v>
      </c>
      <c r="AN3548" s="51">
        <f t="shared" si="700"/>
        <v>0</v>
      </c>
    </row>
    <row r="3549" spans="1:40" x14ac:dyDescent="0.25">
      <c r="A3549" s="17"/>
      <c r="B3549" s="17"/>
      <c r="C3549" s="35"/>
      <c r="D3549" s="17"/>
      <c r="E3549" s="17"/>
      <c r="F3549" s="17"/>
      <c r="G3549" s="62">
        <f t="shared" si="701"/>
        <v>0</v>
      </c>
      <c r="H3549" s="17"/>
      <c r="I3549" s="17"/>
      <c r="J3549" s="17"/>
      <c r="K3549" s="17"/>
      <c r="L3549" s="17"/>
      <c r="M3549" s="17"/>
      <c r="N3549" s="17"/>
      <c r="O3549" s="17"/>
      <c r="P3549" s="115"/>
      <c r="Q3549" s="62">
        <f>IF(C3549&gt;A_Stammdaten!$B$12,0,SUM(G3549,H3549,J3549,K3549,M3549,N3549)-SUM(I3549,L3549,O3549,P3549))</f>
        <v>0</v>
      </c>
      <c r="R3549" s="17"/>
      <c r="S3549" s="17"/>
      <c r="T3549" s="17"/>
      <c r="U3549" s="62">
        <f t="shared" si="693"/>
        <v>0</v>
      </c>
      <c r="V3549" s="63">
        <f>IF(ISBLANK($B3549),0,VLOOKUP($B3549,Listen!$A$2:$C$45,2,FALSE))</f>
        <v>0</v>
      </c>
      <c r="W3549" s="63">
        <f>IF(ISBLANK($B3549),0,VLOOKUP($B3549,Listen!$A$2:$C$45,3,FALSE))</f>
        <v>0</v>
      </c>
      <c r="X3549" s="49">
        <f t="shared" si="692"/>
        <v>0</v>
      </c>
      <c r="Y3549" s="49">
        <f t="shared" si="702"/>
        <v>0</v>
      </c>
      <c r="Z3549" s="49">
        <f t="shared" si="702"/>
        <v>0</v>
      </c>
      <c r="AA3549" s="49">
        <f t="shared" si="702"/>
        <v>0</v>
      </c>
      <c r="AB3549" s="49">
        <f t="shared" si="702"/>
        <v>0</v>
      </c>
      <c r="AC3549" s="49">
        <f t="shared" si="702"/>
        <v>0</v>
      </c>
      <c r="AD3549" s="49">
        <f t="shared" si="702"/>
        <v>0</v>
      </c>
      <c r="AE3549" s="51">
        <f t="shared" si="703"/>
        <v>0</v>
      </c>
      <c r="AF3549" s="51">
        <f>IF(C3549=A_Stammdaten!$B$12,D_SAV!$U3549-D_SAV!$AG3549,HLOOKUP(A_Stammdaten!$B$12-1,$AH$4:$AN$4004,ROW(C3549)-3,FALSE)-$AG3549)</f>
        <v>0</v>
      </c>
      <c r="AG3549" s="51">
        <f>HLOOKUP(A_Stammdaten!$B$12,$AH$4:$AN$4004,ROW(C3549)-3,FALSE)</f>
        <v>0</v>
      </c>
      <c r="AH3549" s="51">
        <f t="shared" si="694"/>
        <v>0</v>
      </c>
      <c r="AI3549" s="51">
        <f t="shared" si="695"/>
        <v>0</v>
      </c>
      <c r="AJ3549" s="51">
        <f t="shared" si="696"/>
        <v>0</v>
      </c>
      <c r="AK3549" s="51">
        <f t="shared" si="697"/>
        <v>0</v>
      </c>
      <c r="AL3549" s="51">
        <f t="shared" si="698"/>
        <v>0</v>
      </c>
      <c r="AM3549" s="51">
        <f t="shared" si="699"/>
        <v>0</v>
      </c>
      <c r="AN3549" s="51">
        <f t="shared" si="700"/>
        <v>0</v>
      </c>
    </row>
    <row r="3550" spans="1:40" x14ac:dyDescent="0.25">
      <c r="A3550" s="17"/>
      <c r="B3550" s="17"/>
      <c r="C3550" s="35"/>
      <c r="D3550" s="17"/>
      <c r="E3550" s="17"/>
      <c r="F3550" s="17"/>
      <c r="G3550" s="62">
        <f t="shared" si="701"/>
        <v>0</v>
      </c>
      <c r="H3550" s="17"/>
      <c r="I3550" s="17"/>
      <c r="J3550" s="17"/>
      <c r="K3550" s="17"/>
      <c r="L3550" s="17"/>
      <c r="M3550" s="17"/>
      <c r="N3550" s="17"/>
      <c r="O3550" s="17"/>
      <c r="P3550" s="115"/>
      <c r="Q3550" s="62">
        <f>IF(C3550&gt;A_Stammdaten!$B$12,0,SUM(G3550,H3550,J3550,K3550,M3550,N3550)-SUM(I3550,L3550,O3550,P3550))</f>
        <v>0</v>
      </c>
      <c r="R3550" s="17"/>
      <c r="S3550" s="17"/>
      <c r="T3550" s="17"/>
      <c r="U3550" s="62">
        <f t="shared" si="693"/>
        <v>0</v>
      </c>
      <c r="V3550" s="63">
        <f>IF(ISBLANK($B3550),0,VLOOKUP($B3550,Listen!$A$2:$C$45,2,FALSE))</f>
        <v>0</v>
      </c>
      <c r="W3550" s="63">
        <f>IF(ISBLANK($B3550),0,VLOOKUP($B3550,Listen!$A$2:$C$45,3,FALSE))</f>
        <v>0</v>
      </c>
      <c r="X3550" s="49">
        <f t="shared" si="692"/>
        <v>0</v>
      </c>
      <c r="Y3550" s="49">
        <f t="shared" si="702"/>
        <v>0</v>
      </c>
      <c r="Z3550" s="49">
        <f t="shared" si="702"/>
        <v>0</v>
      </c>
      <c r="AA3550" s="49">
        <f t="shared" si="702"/>
        <v>0</v>
      </c>
      <c r="AB3550" s="49">
        <f t="shared" si="702"/>
        <v>0</v>
      </c>
      <c r="AC3550" s="49">
        <f t="shared" si="702"/>
        <v>0</v>
      </c>
      <c r="AD3550" s="49">
        <f t="shared" si="702"/>
        <v>0</v>
      </c>
      <c r="AE3550" s="51">
        <f t="shared" si="703"/>
        <v>0</v>
      </c>
      <c r="AF3550" s="51">
        <f>IF(C3550=A_Stammdaten!$B$12,D_SAV!$U3550-D_SAV!$AG3550,HLOOKUP(A_Stammdaten!$B$12-1,$AH$4:$AN$4004,ROW(C3550)-3,FALSE)-$AG3550)</f>
        <v>0</v>
      </c>
      <c r="AG3550" s="51">
        <f>HLOOKUP(A_Stammdaten!$B$12,$AH$4:$AN$4004,ROW(C3550)-3,FALSE)</f>
        <v>0</v>
      </c>
      <c r="AH3550" s="51">
        <f t="shared" si="694"/>
        <v>0</v>
      </c>
      <c r="AI3550" s="51">
        <f t="shared" si="695"/>
        <v>0</v>
      </c>
      <c r="AJ3550" s="51">
        <f t="shared" si="696"/>
        <v>0</v>
      </c>
      <c r="AK3550" s="51">
        <f t="shared" si="697"/>
        <v>0</v>
      </c>
      <c r="AL3550" s="51">
        <f t="shared" si="698"/>
        <v>0</v>
      </c>
      <c r="AM3550" s="51">
        <f t="shared" si="699"/>
        <v>0</v>
      </c>
      <c r="AN3550" s="51">
        <f t="shared" si="700"/>
        <v>0</v>
      </c>
    </row>
    <row r="3551" spans="1:40" x14ac:dyDescent="0.25">
      <c r="A3551" s="17"/>
      <c r="B3551" s="17"/>
      <c r="C3551" s="35"/>
      <c r="D3551" s="17"/>
      <c r="E3551" s="17"/>
      <c r="F3551" s="17"/>
      <c r="G3551" s="62">
        <f t="shared" si="701"/>
        <v>0</v>
      </c>
      <c r="H3551" s="17"/>
      <c r="I3551" s="17"/>
      <c r="J3551" s="17"/>
      <c r="K3551" s="17"/>
      <c r="L3551" s="17"/>
      <c r="M3551" s="17"/>
      <c r="N3551" s="17"/>
      <c r="O3551" s="17"/>
      <c r="P3551" s="115"/>
      <c r="Q3551" s="62">
        <f>IF(C3551&gt;A_Stammdaten!$B$12,0,SUM(G3551,H3551,J3551,K3551,M3551,N3551)-SUM(I3551,L3551,O3551,P3551))</f>
        <v>0</v>
      </c>
      <c r="R3551" s="17"/>
      <c r="S3551" s="17"/>
      <c r="T3551" s="17"/>
      <c r="U3551" s="62">
        <f t="shared" si="693"/>
        <v>0</v>
      </c>
      <c r="V3551" s="63">
        <f>IF(ISBLANK($B3551),0,VLOOKUP($B3551,Listen!$A$2:$C$45,2,FALSE))</f>
        <v>0</v>
      </c>
      <c r="W3551" s="63">
        <f>IF(ISBLANK($B3551),0,VLOOKUP($B3551,Listen!$A$2:$C$45,3,FALSE))</f>
        <v>0</v>
      </c>
      <c r="X3551" s="49">
        <f t="shared" si="692"/>
        <v>0</v>
      </c>
      <c r="Y3551" s="49">
        <f t="shared" si="702"/>
        <v>0</v>
      </c>
      <c r="Z3551" s="49">
        <f t="shared" si="702"/>
        <v>0</v>
      </c>
      <c r="AA3551" s="49">
        <f t="shared" si="702"/>
        <v>0</v>
      </c>
      <c r="AB3551" s="49">
        <f t="shared" si="702"/>
        <v>0</v>
      </c>
      <c r="AC3551" s="49">
        <f t="shared" si="702"/>
        <v>0</v>
      </c>
      <c r="AD3551" s="49">
        <f t="shared" si="702"/>
        <v>0</v>
      </c>
      <c r="AE3551" s="51">
        <f t="shared" si="703"/>
        <v>0</v>
      </c>
      <c r="AF3551" s="51">
        <f>IF(C3551=A_Stammdaten!$B$12,D_SAV!$U3551-D_SAV!$AG3551,HLOOKUP(A_Stammdaten!$B$12-1,$AH$4:$AN$4004,ROW(C3551)-3,FALSE)-$AG3551)</f>
        <v>0</v>
      </c>
      <c r="AG3551" s="51">
        <f>HLOOKUP(A_Stammdaten!$B$12,$AH$4:$AN$4004,ROW(C3551)-3,FALSE)</f>
        <v>0</v>
      </c>
      <c r="AH3551" s="51">
        <f t="shared" si="694"/>
        <v>0</v>
      </c>
      <c r="AI3551" s="51">
        <f t="shared" si="695"/>
        <v>0</v>
      </c>
      <c r="AJ3551" s="51">
        <f t="shared" si="696"/>
        <v>0</v>
      </c>
      <c r="AK3551" s="51">
        <f t="shared" si="697"/>
        <v>0</v>
      </c>
      <c r="AL3551" s="51">
        <f t="shared" si="698"/>
        <v>0</v>
      </c>
      <c r="AM3551" s="51">
        <f t="shared" si="699"/>
        <v>0</v>
      </c>
      <c r="AN3551" s="51">
        <f t="shared" si="700"/>
        <v>0</v>
      </c>
    </row>
    <row r="3552" spans="1:40" x14ac:dyDescent="0.25">
      <c r="A3552" s="17"/>
      <c r="B3552" s="17"/>
      <c r="C3552" s="35"/>
      <c r="D3552" s="17"/>
      <c r="E3552" s="17"/>
      <c r="F3552" s="17"/>
      <c r="G3552" s="62">
        <f t="shared" si="701"/>
        <v>0</v>
      </c>
      <c r="H3552" s="17"/>
      <c r="I3552" s="17"/>
      <c r="J3552" s="17"/>
      <c r="K3552" s="17"/>
      <c r="L3552" s="17"/>
      <c r="M3552" s="17"/>
      <c r="N3552" s="17"/>
      <c r="O3552" s="17"/>
      <c r="P3552" s="115"/>
      <c r="Q3552" s="62">
        <f>IF(C3552&gt;A_Stammdaten!$B$12,0,SUM(G3552,H3552,J3552,K3552,M3552,N3552)-SUM(I3552,L3552,O3552,P3552))</f>
        <v>0</v>
      </c>
      <c r="R3552" s="17"/>
      <c r="S3552" s="17"/>
      <c r="T3552" s="17"/>
      <c r="U3552" s="62">
        <f t="shared" si="693"/>
        <v>0</v>
      </c>
      <c r="V3552" s="63">
        <f>IF(ISBLANK($B3552),0,VLOOKUP($B3552,Listen!$A$2:$C$45,2,FALSE))</f>
        <v>0</v>
      </c>
      <c r="W3552" s="63">
        <f>IF(ISBLANK($B3552),0,VLOOKUP($B3552,Listen!$A$2:$C$45,3,FALSE))</f>
        <v>0</v>
      </c>
      <c r="X3552" s="49">
        <f t="shared" si="692"/>
        <v>0</v>
      </c>
      <c r="Y3552" s="49">
        <f t="shared" si="702"/>
        <v>0</v>
      </c>
      <c r="Z3552" s="49">
        <f t="shared" si="702"/>
        <v>0</v>
      </c>
      <c r="AA3552" s="49">
        <f t="shared" si="702"/>
        <v>0</v>
      </c>
      <c r="AB3552" s="49">
        <f t="shared" si="702"/>
        <v>0</v>
      </c>
      <c r="AC3552" s="49">
        <f t="shared" si="702"/>
        <v>0</v>
      </c>
      <c r="AD3552" s="49">
        <f t="shared" si="702"/>
        <v>0</v>
      </c>
      <c r="AE3552" s="51">
        <f t="shared" si="703"/>
        <v>0</v>
      </c>
      <c r="AF3552" s="51">
        <f>IF(C3552=A_Stammdaten!$B$12,D_SAV!$U3552-D_SAV!$AG3552,HLOOKUP(A_Stammdaten!$B$12-1,$AH$4:$AN$4004,ROW(C3552)-3,FALSE)-$AG3552)</f>
        <v>0</v>
      </c>
      <c r="AG3552" s="51">
        <f>HLOOKUP(A_Stammdaten!$B$12,$AH$4:$AN$4004,ROW(C3552)-3,FALSE)</f>
        <v>0</v>
      </c>
      <c r="AH3552" s="51">
        <f t="shared" si="694"/>
        <v>0</v>
      </c>
      <c r="AI3552" s="51">
        <f t="shared" si="695"/>
        <v>0</v>
      </c>
      <c r="AJ3552" s="51">
        <f t="shared" si="696"/>
        <v>0</v>
      </c>
      <c r="AK3552" s="51">
        <f t="shared" si="697"/>
        <v>0</v>
      </c>
      <c r="AL3552" s="51">
        <f t="shared" si="698"/>
        <v>0</v>
      </c>
      <c r="AM3552" s="51">
        <f t="shared" si="699"/>
        <v>0</v>
      </c>
      <c r="AN3552" s="51">
        <f t="shared" si="700"/>
        <v>0</v>
      </c>
    </row>
    <row r="3553" spans="1:40" x14ac:dyDescent="0.25">
      <c r="A3553" s="17"/>
      <c r="B3553" s="17"/>
      <c r="C3553" s="35"/>
      <c r="D3553" s="17"/>
      <c r="E3553" s="17"/>
      <c r="F3553" s="17"/>
      <c r="G3553" s="62">
        <f t="shared" si="701"/>
        <v>0</v>
      </c>
      <c r="H3553" s="17"/>
      <c r="I3553" s="17"/>
      <c r="J3553" s="17"/>
      <c r="K3553" s="17"/>
      <c r="L3553" s="17"/>
      <c r="M3553" s="17"/>
      <c r="N3553" s="17"/>
      <c r="O3553" s="17"/>
      <c r="P3553" s="115"/>
      <c r="Q3553" s="62">
        <f>IF(C3553&gt;A_Stammdaten!$B$12,0,SUM(G3553,H3553,J3553,K3553,M3553,N3553)-SUM(I3553,L3553,O3553,P3553))</f>
        <v>0</v>
      </c>
      <c r="R3553" s="17"/>
      <c r="S3553" s="17"/>
      <c r="T3553" s="17"/>
      <c r="U3553" s="62">
        <f t="shared" si="693"/>
        <v>0</v>
      </c>
      <c r="V3553" s="63">
        <f>IF(ISBLANK($B3553),0,VLOOKUP($B3553,Listen!$A$2:$C$45,2,FALSE))</f>
        <v>0</v>
      </c>
      <c r="W3553" s="63">
        <f>IF(ISBLANK($B3553),0,VLOOKUP($B3553,Listen!$A$2:$C$45,3,FALSE))</f>
        <v>0</v>
      </c>
      <c r="X3553" s="49">
        <f t="shared" si="692"/>
        <v>0</v>
      </c>
      <c r="Y3553" s="49">
        <f t="shared" si="702"/>
        <v>0</v>
      </c>
      <c r="Z3553" s="49">
        <f t="shared" si="702"/>
        <v>0</v>
      </c>
      <c r="AA3553" s="49">
        <f t="shared" si="702"/>
        <v>0</v>
      </c>
      <c r="AB3553" s="49">
        <f t="shared" si="702"/>
        <v>0</v>
      </c>
      <c r="AC3553" s="49">
        <f t="shared" si="702"/>
        <v>0</v>
      </c>
      <c r="AD3553" s="49">
        <f t="shared" si="702"/>
        <v>0</v>
      </c>
      <c r="AE3553" s="51">
        <f t="shared" si="703"/>
        <v>0</v>
      </c>
      <c r="AF3553" s="51">
        <f>IF(C3553=A_Stammdaten!$B$12,D_SAV!$U3553-D_SAV!$AG3553,HLOOKUP(A_Stammdaten!$B$12-1,$AH$4:$AN$4004,ROW(C3553)-3,FALSE)-$AG3553)</f>
        <v>0</v>
      </c>
      <c r="AG3553" s="51">
        <f>HLOOKUP(A_Stammdaten!$B$12,$AH$4:$AN$4004,ROW(C3553)-3,FALSE)</f>
        <v>0</v>
      </c>
      <c r="AH3553" s="51">
        <f t="shared" si="694"/>
        <v>0</v>
      </c>
      <c r="AI3553" s="51">
        <f t="shared" si="695"/>
        <v>0</v>
      </c>
      <c r="AJ3553" s="51">
        <f t="shared" si="696"/>
        <v>0</v>
      </c>
      <c r="AK3553" s="51">
        <f t="shared" si="697"/>
        <v>0</v>
      </c>
      <c r="AL3553" s="51">
        <f t="shared" si="698"/>
        <v>0</v>
      </c>
      <c r="AM3553" s="51">
        <f t="shared" si="699"/>
        <v>0</v>
      </c>
      <c r="AN3553" s="51">
        <f t="shared" si="700"/>
        <v>0</v>
      </c>
    </row>
    <row r="3554" spans="1:40" x14ac:dyDescent="0.25">
      <c r="A3554" s="17"/>
      <c r="B3554" s="17"/>
      <c r="C3554" s="35"/>
      <c r="D3554" s="17"/>
      <c r="E3554" s="17"/>
      <c r="F3554" s="17"/>
      <c r="G3554" s="62">
        <f t="shared" si="701"/>
        <v>0</v>
      </c>
      <c r="H3554" s="17"/>
      <c r="I3554" s="17"/>
      <c r="J3554" s="17"/>
      <c r="K3554" s="17"/>
      <c r="L3554" s="17"/>
      <c r="M3554" s="17"/>
      <c r="N3554" s="17"/>
      <c r="O3554" s="17"/>
      <c r="P3554" s="115"/>
      <c r="Q3554" s="62">
        <f>IF(C3554&gt;A_Stammdaten!$B$12,0,SUM(G3554,H3554,J3554,K3554,M3554,N3554)-SUM(I3554,L3554,O3554,P3554))</f>
        <v>0</v>
      </c>
      <c r="R3554" s="17"/>
      <c r="S3554" s="17"/>
      <c r="T3554" s="17"/>
      <c r="U3554" s="62">
        <f t="shared" si="693"/>
        <v>0</v>
      </c>
      <c r="V3554" s="63">
        <f>IF(ISBLANK($B3554),0,VLOOKUP($B3554,Listen!$A$2:$C$45,2,FALSE))</f>
        <v>0</v>
      </c>
      <c r="W3554" s="63">
        <f>IF(ISBLANK($B3554),0,VLOOKUP($B3554,Listen!$A$2:$C$45,3,FALSE))</f>
        <v>0</v>
      </c>
      <c r="X3554" s="49">
        <f t="shared" si="692"/>
        <v>0</v>
      </c>
      <c r="Y3554" s="49">
        <f t="shared" si="702"/>
        <v>0</v>
      </c>
      <c r="Z3554" s="49">
        <f t="shared" si="702"/>
        <v>0</v>
      </c>
      <c r="AA3554" s="49">
        <f t="shared" si="702"/>
        <v>0</v>
      </c>
      <c r="AB3554" s="49">
        <f t="shared" si="702"/>
        <v>0</v>
      </c>
      <c r="AC3554" s="49">
        <f t="shared" si="702"/>
        <v>0</v>
      </c>
      <c r="AD3554" s="49">
        <f t="shared" si="702"/>
        <v>0</v>
      </c>
      <c r="AE3554" s="51">
        <f t="shared" si="703"/>
        <v>0</v>
      </c>
      <c r="AF3554" s="51">
        <f>IF(C3554=A_Stammdaten!$B$12,D_SAV!$U3554-D_SAV!$AG3554,HLOOKUP(A_Stammdaten!$B$12-1,$AH$4:$AN$4004,ROW(C3554)-3,FALSE)-$AG3554)</f>
        <v>0</v>
      </c>
      <c r="AG3554" s="51">
        <f>HLOOKUP(A_Stammdaten!$B$12,$AH$4:$AN$4004,ROW(C3554)-3,FALSE)</f>
        <v>0</v>
      </c>
      <c r="AH3554" s="51">
        <f t="shared" si="694"/>
        <v>0</v>
      </c>
      <c r="AI3554" s="51">
        <f t="shared" si="695"/>
        <v>0</v>
      </c>
      <c r="AJ3554" s="51">
        <f t="shared" si="696"/>
        <v>0</v>
      </c>
      <c r="AK3554" s="51">
        <f t="shared" si="697"/>
        <v>0</v>
      </c>
      <c r="AL3554" s="51">
        <f t="shared" si="698"/>
        <v>0</v>
      </c>
      <c r="AM3554" s="51">
        <f t="shared" si="699"/>
        <v>0</v>
      </c>
      <c r="AN3554" s="51">
        <f t="shared" si="700"/>
        <v>0</v>
      </c>
    </row>
    <row r="3555" spans="1:40" x14ac:dyDescent="0.25">
      <c r="A3555" s="17"/>
      <c r="B3555" s="17"/>
      <c r="C3555" s="35"/>
      <c r="D3555" s="17"/>
      <c r="E3555" s="17"/>
      <c r="F3555" s="17"/>
      <c r="G3555" s="62">
        <f t="shared" si="701"/>
        <v>0</v>
      </c>
      <c r="H3555" s="17"/>
      <c r="I3555" s="17"/>
      <c r="J3555" s="17"/>
      <c r="K3555" s="17"/>
      <c r="L3555" s="17"/>
      <c r="M3555" s="17"/>
      <c r="N3555" s="17"/>
      <c r="O3555" s="17"/>
      <c r="P3555" s="115"/>
      <c r="Q3555" s="62">
        <f>IF(C3555&gt;A_Stammdaten!$B$12,0,SUM(G3555,H3555,J3555,K3555,M3555,N3555)-SUM(I3555,L3555,O3555,P3555))</f>
        <v>0</v>
      </c>
      <c r="R3555" s="17"/>
      <c r="S3555" s="17"/>
      <c r="T3555" s="17"/>
      <c r="U3555" s="62">
        <f t="shared" si="693"/>
        <v>0</v>
      </c>
      <c r="V3555" s="63">
        <f>IF(ISBLANK($B3555),0,VLOOKUP($B3555,Listen!$A$2:$C$45,2,FALSE))</f>
        <v>0</v>
      </c>
      <c r="W3555" s="63">
        <f>IF(ISBLANK($B3555),0,VLOOKUP($B3555,Listen!$A$2:$C$45,3,FALSE))</f>
        <v>0</v>
      </c>
      <c r="X3555" s="49">
        <f t="shared" si="692"/>
        <v>0</v>
      </c>
      <c r="Y3555" s="49">
        <f t="shared" si="702"/>
        <v>0</v>
      </c>
      <c r="Z3555" s="49">
        <f t="shared" si="702"/>
        <v>0</v>
      </c>
      <c r="AA3555" s="49">
        <f t="shared" si="702"/>
        <v>0</v>
      </c>
      <c r="AB3555" s="49">
        <f t="shared" si="702"/>
        <v>0</v>
      </c>
      <c r="AC3555" s="49">
        <f t="shared" si="702"/>
        <v>0</v>
      </c>
      <c r="AD3555" s="49">
        <f t="shared" si="702"/>
        <v>0</v>
      </c>
      <c r="AE3555" s="51">
        <f t="shared" si="703"/>
        <v>0</v>
      </c>
      <c r="AF3555" s="51">
        <f>IF(C3555=A_Stammdaten!$B$12,D_SAV!$U3555-D_SAV!$AG3555,HLOOKUP(A_Stammdaten!$B$12-1,$AH$4:$AN$4004,ROW(C3555)-3,FALSE)-$AG3555)</f>
        <v>0</v>
      </c>
      <c r="AG3555" s="51">
        <f>HLOOKUP(A_Stammdaten!$B$12,$AH$4:$AN$4004,ROW(C3555)-3,FALSE)</f>
        <v>0</v>
      </c>
      <c r="AH3555" s="51">
        <f t="shared" si="694"/>
        <v>0</v>
      </c>
      <c r="AI3555" s="51">
        <f t="shared" si="695"/>
        <v>0</v>
      </c>
      <c r="AJ3555" s="51">
        <f t="shared" si="696"/>
        <v>0</v>
      </c>
      <c r="AK3555" s="51">
        <f t="shared" si="697"/>
        <v>0</v>
      </c>
      <c r="AL3555" s="51">
        <f t="shared" si="698"/>
        <v>0</v>
      </c>
      <c r="AM3555" s="51">
        <f t="shared" si="699"/>
        <v>0</v>
      </c>
      <c r="AN3555" s="51">
        <f t="shared" si="700"/>
        <v>0</v>
      </c>
    </row>
    <row r="3556" spans="1:40" x14ac:dyDescent="0.25">
      <c r="A3556" s="17"/>
      <c r="B3556" s="17"/>
      <c r="C3556" s="35"/>
      <c r="D3556" s="17"/>
      <c r="E3556" s="17"/>
      <c r="F3556" s="17"/>
      <c r="G3556" s="62">
        <f t="shared" si="701"/>
        <v>0</v>
      </c>
      <c r="H3556" s="17"/>
      <c r="I3556" s="17"/>
      <c r="J3556" s="17"/>
      <c r="K3556" s="17"/>
      <c r="L3556" s="17"/>
      <c r="M3556" s="17"/>
      <c r="N3556" s="17"/>
      <c r="O3556" s="17"/>
      <c r="P3556" s="115"/>
      <c r="Q3556" s="62">
        <f>IF(C3556&gt;A_Stammdaten!$B$12,0,SUM(G3556,H3556,J3556,K3556,M3556,N3556)-SUM(I3556,L3556,O3556,P3556))</f>
        <v>0</v>
      </c>
      <c r="R3556" s="17"/>
      <c r="S3556" s="17"/>
      <c r="T3556" s="17"/>
      <c r="U3556" s="62">
        <f t="shared" si="693"/>
        <v>0</v>
      </c>
      <c r="V3556" s="63">
        <f>IF(ISBLANK($B3556),0,VLOOKUP($B3556,Listen!$A$2:$C$45,2,FALSE))</f>
        <v>0</v>
      </c>
      <c r="W3556" s="63">
        <f>IF(ISBLANK($B3556),0,VLOOKUP($B3556,Listen!$A$2:$C$45,3,FALSE))</f>
        <v>0</v>
      </c>
      <c r="X3556" s="49">
        <f t="shared" si="692"/>
        <v>0</v>
      </c>
      <c r="Y3556" s="49">
        <f t="shared" si="702"/>
        <v>0</v>
      </c>
      <c r="Z3556" s="49">
        <f t="shared" si="702"/>
        <v>0</v>
      </c>
      <c r="AA3556" s="49">
        <f t="shared" si="702"/>
        <v>0</v>
      </c>
      <c r="AB3556" s="49">
        <f t="shared" si="702"/>
        <v>0</v>
      </c>
      <c r="AC3556" s="49">
        <f t="shared" si="702"/>
        <v>0</v>
      </c>
      <c r="AD3556" s="49">
        <f t="shared" si="702"/>
        <v>0</v>
      </c>
      <c r="AE3556" s="51">
        <f t="shared" si="703"/>
        <v>0</v>
      </c>
      <c r="AF3556" s="51">
        <f>IF(C3556=A_Stammdaten!$B$12,D_SAV!$U3556-D_SAV!$AG3556,HLOOKUP(A_Stammdaten!$B$12-1,$AH$4:$AN$4004,ROW(C3556)-3,FALSE)-$AG3556)</f>
        <v>0</v>
      </c>
      <c r="AG3556" s="51">
        <f>HLOOKUP(A_Stammdaten!$B$12,$AH$4:$AN$4004,ROW(C3556)-3,FALSE)</f>
        <v>0</v>
      </c>
      <c r="AH3556" s="51">
        <f t="shared" si="694"/>
        <v>0</v>
      </c>
      <c r="AI3556" s="51">
        <f t="shared" si="695"/>
        <v>0</v>
      </c>
      <c r="AJ3556" s="51">
        <f t="shared" si="696"/>
        <v>0</v>
      </c>
      <c r="AK3556" s="51">
        <f t="shared" si="697"/>
        <v>0</v>
      </c>
      <c r="AL3556" s="51">
        <f t="shared" si="698"/>
        <v>0</v>
      </c>
      <c r="AM3556" s="51">
        <f t="shared" si="699"/>
        <v>0</v>
      </c>
      <c r="AN3556" s="51">
        <f t="shared" si="700"/>
        <v>0</v>
      </c>
    </row>
    <row r="3557" spans="1:40" x14ac:dyDescent="0.25">
      <c r="A3557" s="17"/>
      <c r="B3557" s="17"/>
      <c r="C3557" s="35"/>
      <c r="D3557" s="17"/>
      <c r="E3557" s="17"/>
      <c r="F3557" s="17"/>
      <c r="G3557" s="62">
        <f t="shared" si="701"/>
        <v>0</v>
      </c>
      <c r="H3557" s="17"/>
      <c r="I3557" s="17"/>
      <c r="J3557" s="17"/>
      <c r="K3557" s="17"/>
      <c r="L3557" s="17"/>
      <c r="M3557" s="17"/>
      <c r="N3557" s="17"/>
      <c r="O3557" s="17"/>
      <c r="P3557" s="115"/>
      <c r="Q3557" s="62">
        <f>IF(C3557&gt;A_Stammdaten!$B$12,0,SUM(G3557,H3557,J3557,K3557,M3557,N3557)-SUM(I3557,L3557,O3557,P3557))</f>
        <v>0</v>
      </c>
      <c r="R3557" s="17"/>
      <c r="S3557" s="17"/>
      <c r="T3557" s="17"/>
      <c r="U3557" s="62">
        <f t="shared" si="693"/>
        <v>0</v>
      </c>
      <c r="V3557" s="63">
        <f>IF(ISBLANK($B3557),0,VLOOKUP($B3557,Listen!$A$2:$C$45,2,FALSE))</f>
        <v>0</v>
      </c>
      <c r="W3557" s="63">
        <f>IF(ISBLANK($B3557),0,VLOOKUP($B3557,Listen!$A$2:$C$45,3,FALSE))</f>
        <v>0</v>
      </c>
      <c r="X3557" s="49">
        <f t="shared" si="692"/>
        <v>0</v>
      </c>
      <c r="Y3557" s="49">
        <f t="shared" si="702"/>
        <v>0</v>
      </c>
      <c r="Z3557" s="49">
        <f t="shared" si="702"/>
        <v>0</v>
      </c>
      <c r="AA3557" s="49">
        <f t="shared" si="702"/>
        <v>0</v>
      </c>
      <c r="AB3557" s="49">
        <f t="shared" si="702"/>
        <v>0</v>
      </c>
      <c r="AC3557" s="49">
        <f t="shared" si="702"/>
        <v>0</v>
      </c>
      <c r="AD3557" s="49">
        <f t="shared" si="702"/>
        <v>0</v>
      </c>
      <c r="AE3557" s="51">
        <f t="shared" si="703"/>
        <v>0</v>
      </c>
      <c r="AF3557" s="51">
        <f>IF(C3557=A_Stammdaten!$B$12,D_SAV!$U3557-D_SAV!$AG3557,HLOOKUP(A_Stammdaten!$B$12-1,$AH$4:$AN$4004,ROW(C3557)-3,FALSE)-$AG3557)</f>
        <v>0</v>
      </c>
      <c r="AG3557" s="51">
        <f>HLOOKUP(A_Stammdaten!$B$12,$AH$4:$AN$4004,ROW(C3557)-3,FALSE)</f>
        <v>0</v>
      </c>
      <c r="AH3557" s="51">
        <f t="shared" si="694"/>
        <v>0</v>
      </c>
      <c r="AI3557" s="51">
        <f t="shared" si="695"/>
        <v>0</v>
      </c>
      <c r="AJ3557" s="51">
        <f t="shared" si="696"/>
        <v>0</v>
      </c>
      <c r="AK3557" s="51">
        <f t="shared" si="697"/>
        <v>0</v>
      </c>
      <c r="AL3557" s="51">
        <f t="shared" si="698"/>
        <v>0</v>
      </c>
      <c r="AM3557" s="51">
        <f t="shared" si="699"/>
        <v>0</v>
      </c>
      <c r="AN3557" s="51">
        <f t="shared" si="700"/>
        <v>0</v>
      </c>
    </row>
    <row r="3558" spans="1:40" x14ac:dyDescent="0.25">
      <c r="A3558" s="17"/>
      <c r="B3558" s="17"/>
      <c r="C3558" s="35"/>
      <c r="D3558" s="17"/>
      <c r="E3558" s="17"/>
      <c r="F3558" s="17"/>
      <c r="G3558" s="62">
        <f t="shared" si="701"/>
        <v>0</v>
      </c>
      <c r="H3558" s="17"/>
      <c r="I3558" s="17"/>
      <c r="J3558" s="17"/>
      <c r="K3558" s="17"/>
      <c r="L3558" s="17"/>
      <c r="M3558" s="17"/>
      <c r="N3558" s="17"/>
      <c r="O3558" s="17"/>
      <c r="P3558" s="115"/>
      <c r="Q3558" s="62">
        <f>IF(C3558&gt;A_Stammdaten!$B$12,0,SUM(G3558,H3558,J3558,K3558,M3558,N3558)-SUM(I3558,L3558,O3558,P3558))</f>
        <v>0</v>
      </c>
      <c r="R3558" s="17"/>
      <c r="S3558" s="17"/>
      <c r="T3558" s="17"/>
      <c r="U3558" s="62">
        <f t="shared" si="693"/>
        <v>0</v>
      </c>
      <c r="V3558" s="63">
        <f>IF(ISBLANK($B3558),0,VLOOKUP($B3558,Listen!$A$2:$C$45,2,FALSE))</f>
        <v>0</v>
      </c>
      <c r="W3558" s="63">
        <f>IF(ISBLANK($B3558),0,VLOOKUP($B3558,Listen!$A$2:$C$45,3,FALSE))</f>
        <v>0</v>
      </c>
      <c r="X3558" s="49">
        <f t="shared" si="692"/>
        <v>0</v>
      </c>
      <c r="Y3558" s="49">
        <f t="shared" si="702"/>
        <v>0</v>
      </c>
      <c r="Z3558" s="49">
        <f t="shared" si="702"/>
        <v>0</v>
      </c>
      <c r="AA3558" s="49">
        <f t="shared" si="702"/>
        <v>0</v>
      </c>
      <c r="AB3558" s="49">
        <f t="shared" si="702"/>
        <v>0</v>
      </c>
      <c r="AC3558" s="49">
        <f t="shared" si="702"/>
        <v>0</v>
      </c>
      <c r="AD3558" s="49">
        <f t="shared" si="702"/>
        <v>0</v>
      </c>
      <c r="AE3558" s="51">
        <f t="shared" si="703"/>
        <v>0</v>
      </c>
      <c r="AF3558" s="51">
        <f>IF(C3558=A_Stammdaten!$B$12,D_SAV!$U3558-D_SAV!$AG3558,HLOOKUP(A_Stammdaten!$B$12-1,$AH$4:$AN$4004,ROW(C3558)-3,FALSE)-$AG3558)</f>
        <v>0</v>
      </c>
      <c r="AG3558" s="51">
        <f>HLOOKUP(A_Stammdaten!$B$12,$AH$4:$AN$4004,ROW(C3558)-3,FALSE)</f>
        <v>0</v>
      </c>
      <c r="AH3558" s="51">
        <f t="shared" si="694"/>
        <v>0</v>
      </c>
      <c r="AI3558" s="51">
        <f t="shared" si="695"/>
        <v>0</v>
      </c>
      <c r="AJ3558" s="51">
        <f t="shared" si="696"/>
        <v>0</v>
      </c>
      <c r="AK3558" s="51">
        <f t="shared" si="697"/>
        <v>0</v>
      </c>
      <c r="AL3558" s="51">
        <f t="shared" si="698"/>
        <v>0</v>
      </c>
      <c r="AM3558" s="51">
        <f t="shared" si="699"/>
        <v>0</v>
      </c>
      <c r="AN3558" s="51">
        <f t="shared" si="700"/>
        <v>0</v>
      </c>
    </row>
    <row r="3559" spans="1:40" x14ac:dyDescent="0.25">
      <c r="A3559" s="17"/>
      <c r="B3559" s="17"/>
      <c r="C3559" s="35"/>
      <c r="D3559" s="17"/>
      <c r="E3559" s="17"/>
      <c r="F3559" s="17"/>
      <c r="G3559" s="62">
        <f t="shared" si="701"/>
        <v>0</v>
      </c>
      <c r="H3559" s="17"/>
      <c r="I3559" s="17"/>
      <c r="J3559" s="17"/>
      <c r="K3559" s="17"/>
      <c r="L3559" s="17"/>
      <c r="M3559" s="17"/>
      <c r="N3559" s="17"/>
      <c r="O3559" s="17"/>
      <c r="P3559" s="115"/>
      <c r="Q3559" s="62">
        <f>IF(C3559&gt;A_Stammdaten!$B$12,0,SUM(G3559,H3559,J3559,K3559,M3559,N3559)-SUM(I3559,L3559,O3559,P3559))</f>
        <v>0</v>
      </c>
      <c r="R3559" s="17"/>
      <c r="S3559" s="17"/>
      <c r="T3559" s="17"/>
      <c r="U3559" s="62">
        <f t="shared" si="693"/>
        <v>0</v>
      </c>
      <c r="V3559" s="63">
        <f>IF(ISBLANK($B3559),0,VLOOKUP($B3559,Listen!$A$2:$C$45,2,FALSE))</f>
        <v>0</v>
      </c>
      <c r="W3559" s="63">
        <f>IF(ISBLANK($B3559),0,VLOOKUP($B3559,Listen!$A$2:$C$45,3,FALSE))</f>
        <v>0</v>
      </c>
      <c r="X3559" s="49">
        <f t="shared" si="692"/>
        <v>0</v>
      </c>
      <c r="Y3559" s="49">
        <f t="shared" si="702"/>
        <v>0</v>
      </c>
      <c r="Z3559" s="49">
        <f t="shared" si="702"/>
        <v>0</v>
      </c>
      <c r="AA3559" s="49">
        <f t="shared" si="702"/>
        <v>0</v>
      </c>
      <c r="AB3559" s="49">
        <f t="shared" si="702"/>
        <v>0</v>
      </c>
      <c r="AC3559" s="49">
        <f t="shared" si="702"/>
        <v>0</v>
      </c>
      <c r="AD3559" s="49">
        <f t="shared" si="702"/>
        <v>0</v>
      </c>
      <c r="AE3559" s="51">
        <f t="shared" si="703"/>
        <v>0</v>
      </c>
      <c r="AF3559" s="51">
        <f>IF(C3559=A_Stammdaten!$B$12,D_SAV!$U3559-D_SAV!$AG3559,HLOOKUP(A_Stammdaten!$B$12-1,$AH$4:$AN$4004,ROW(C3559)-3,FALSE)-$AG3559)</f>
        <v>0</v>
      </c>
      <c r="AG3559" s="51">
        <f>HLOOKUP(A_Stammdaten!$B$12,$AH$4:$AN$4004,ROW(C3559)-3,FALSE)</f>
        <v>0</v>
      </c>
      <c r="AH3559" s="51">
        <f t="shared" si="694"/>
        <v>0</v>
      </c>
      <c r="AI3559" s="51">
        <f t="shared" si="695"/>
        <v>0</v>
      </c>
      <c r="AJ3559" s="51">
        <f t="shared" si="696"/>
        <v>0</v>
      </c>
      <c r="AK3559" s="51">
        <f t="shared" si="697"/>
        <v>0</v>
      </c>
      <c r="AL3559" s="51">
        <f t="shared" si="698"/>
        <v>0</v>
      </c>
      <c r="AM3559" s="51">
        <f t="shared" si="699"/>
        <v>0</v>
      </c>
      <c r="AN3559" s="51">
        <f t="shared" si="700"/>
        <v>0</v>
      </c>
    </row>
    <row r="3560" spans="1:40" x14ac:dyDescent="0.25">
      <c r="A3560" s="17"/>
      <c r="B3560" s="17"/>
      <c r="C3560" s="35"/>
      <c r="D3560" s="17"/>
      <c r="E3560" s="17"/>
      <c r="F3560" s="17"/>
      <c r="G3560" s="62">
        <f t="shared" si="701"/>
        <v>0</v>
      </c>
      <c r="H3560" s="17"/>
      <c r="I3560" s="17"/>
      <c r="J3560" s="17"/>
      <c r="K3560" s="17"/>
      <c r="L3560" s="17"/>
      <c r="M3560" s="17"/>
      <c r="N3560" s="17"/>
      <c r="O3560" s="17"/>
      <c r="P3560" s="115"/>
      <c r="Q3560" s="62">
        <f>IF(C3560&gt;A_Stammdaten!$B$12,0,SUM(G3560,H3560,J3560,K3560,M3560,N3560)-SUM(I3560,L3560,O3560,P3560))</f>
        <v>0</v>
      </c>
      <c r="R3560" s="17"/>
      <c r="S3560" s="17"/>
      <c r="T3560" s="17"/>
      <c r="U3560" s="62">
        <f t="shared" si="693"/>
        <v>0</v>
      </c>
      <c r="V3560" s="63">
        <f>IF(ISBLANK($B3560),0,VLOOKUP($B3560,Listen!$A$2:$C$45,2,FALSE))</f>
        <v>0</v>
      </c>
      <c r="W3560" s="63">
        <f>IF(ISBLANK($B3560),0,VLOOKUP($B3560,Listen!$A$2:$C$45,3,FALSE))</f>
        <v>0</v>
      </c>
      <c r="X3560" s="49">
        <f t="shared" si="692"/>
        <v>0</v>
      </c>
      <c r="Y3560" s="49">
        <f t="shared" si="702"/>
        <v>0</v>
      </c>
      <c r="Z3560" s="49">
        <f t="shared" si="702"/>
        <v>0</v>
      </c>
      <c r="AA3560" s="49">
        <f t="shared" si="702"/>
        <v>0</v>
      </c>
      <c r="AB3560" s="49">
        <f t="shared" si="702"/>
        <v>0</v>
      </c>
      <c r="AC3560" s="49">
        <f t="shared" si="702"/>
        <v>0</v>
      </c>
      <c r="AD3560" s="49">
        <f t="shared" si="702"/>
        <v>0</v>
      </c>
      <c r="AE3560" s="51">
        <f t="shared" si="703"/>
        <v>0</v>
      </c>
      <c r="AF3560" s="51">
        <f>IF(C3560=A_Stammdaten!$B$12,D_SAV!$U3560-D_SAV!$AG3560,HLOOKUP(A_Stammdaten!$B$12-1,$AH$4:$AN$4004,ROW(C3560)-3,FALSE)-$AG3560)</f>
        <v>0</v>
      </c>
      <c r="AG3560" s="51">
        <f>HLOOKUP(A_Stammdaten!$B$12,$AH$4:$AN$4004,ROW(C3560)-3,FALSE)</f>
        <v>0</v>
      </c>
      <c r="AH3560" s="51">
        <f t="shared" si="694"/>
        <v>0</v>
      </c>
      <c r="AI3560" s="51">
        <f t="shared" si="695"/>
        <v>0</v>
      </c>
      <c r="AJ3560" s="51">
        <f t="shared" si="696"/>
        <v>0</v>
      </c>
      <c r="AK3560" s="51">
        <f t="shared" si="697"/>
        <v>0</v>
      </c>
      <c r="AL3560" s="51">
        <f t="shared" si="698"/>
        <v>0</v>
      </c>
      <c r="AM3560" s="51">
        <f t="shared" si="699"/>
        <v>0</v>
      </c>
      <c r="AN3560" s="51">
        <f t="shared" si="700"/>
        <v>0</v>
      </c>
    </row>
    <row r="3561" spans="1:40" x14ac:dyDescent="0.25">
      <c r="A3561" s="17"/>
      <c r="B3561" s="17"/>
      <c r="C3561" s="35"/>
      <c r="D3561" s="17"/>
      <c r="E3561" s="17"/>
      <c r="F3561" s="17"/>
      <c r="G3561" s="62">
        <f t="shared" si="701"/>
        <v>0</v>
      </c>
      <c r="H3561" s="17"/>
      <c r="I3561" s="17"/>
      <c r="J3561" s="17"/>
      <c r="K3561" s="17"/>
      <c r="L3561" s="17"/>
      <c r="M3561" s="17"/>
      <c r="N3561" s="17"/>
      <c r="O3561" s="17"/>
      <c r="P3561" s="115"/>
      <c r="Q3561" s="62">
        <f>IF(C3561&gt;A_Stammdaten!$B$12,0,SUM(G3561,H3561,J3561,K3561,M3561,N3561)-SUM(I3561,L3561,O3561,P3561))</f>
        <v>0</v>
      </c>
      <c r="R3561" s="17"/>
      <c r="S3561" s="17"/>
      <c r="T3561" s="17"/>
      <c r="U3561" s="62">
        <f t="shared" si="693"/>
        <v>0</v>
      </c>
      <c r="V3561" s="63">
        <f>IF(ISBLANK($B3561),0,VLOOKUP($B3561,Listen!$A$2:$C$45,2,FALSE))</f>
        <v>0</v>
      </c>
      <c r="W3561" s="63">
        <f>IF(ISBLANK($B3561),0,VLOOKUP($B3561,Listen!$A$2:$C$45,3,FALSE))</f>
        <v>0</v>
      </c>
      <c r="X3561" s="49">
        <f t="shared" si="692"/>
        <v>0</v>
      </c>
      <c r="Y3561" s="49">
        <f t="shared" si="702"/>
        <v>0</v>
      </c>
      <c r="Z3561" s="49">
        <f t="shared" si="702"/>
        <v>0</v>
      </c>
      <c r="AA3561" s="49">
        <f t="shared" si="702"/>
        <v>0</v>
      </c>
      <c r="AB3561" s="49">
        <f t="shared" si="702"/>
        <v>0</v>
      </c>
      <c r="AC3561" s="49">
        <f t="shared" si="702"/>
        <v>0</v>
      </c>
      <c r="AD3561" s="49">
        <f t="shared" si="702"/>
        <v>0</v>
      </c>
      <c r="AE3561" s="51">
        <f t="shared" si="703"/>
        <v>0</v>
      </c>
      <c r="AF3561" s="51">
        <f>IF(C3561=A_Stammdaten!$B$12,D_SAV!$U3561-D_SAV!$AG3561,HLOOKUP(A_Stammdaten!$B$12-1,$AH$4:$AN$4004,ROW(C3561)-3,FALSE)-$AG3561)</f>
        <v>0</v>
      </c>
      <c r="AG3561" s="51">
        <f>HLOOKUP(A_Stammdaten!$B$12,$AH$4:$AN$4004,ROW(C3561)-3,FALSE)</f>
        <v>0</v>
      </c>
      <c r="AH3561" s="51">
        <f t="shared" si="694"/>
        <v>0</v>
      </c>
      <c r="AI3561" s="51">
        <f t="shared" si="695"/>
        <v>0</v>
      </c>
      <c r="AJ3561" s="51">
        <f t="shared" si="696"/>
        <v>0</v>
      </c>
      <c r="AK3561" s="51">
        <f t="shared" si="697"/>
        <v>0</v>
      </c>
      <c r="AL3561" s="51">
        <f t="shared" si="698"/>
        <v>0</v>
      </c>
      <c r="AM3561" s="51">
        <f t="shared" si="699"/>
        <v>0</v>
      </c>
      <c r="AN3561" s="51">
        <f t="shared" si="700"/>
        <v>0</v>
      </c>
    </row>
    <row r="3562" spans="1:40" x14ac:dyDescent="0.25">
      <c r="A3562" s="17"/>
      <c r="B3562" s="17"/>
      <c r="C3562" s="35"/>
      <c r="D3562" s="17"/>
      <c r="E3562" s="17"/>
      <c r="F3562" s="17"/>
      <c r="G3562" s="62">
        <f t="shared" si="701"/>
        <v>0</v>
      </c>
      <c r="H3562" s="17"/>
      <c r="I3562" s="17"/>
      <c r="J3562" s="17"/>
      <c r="K3562" s="17"/>
      <c r="L3562" s="17"/>
      <c r="M3562" s="17"/>
      <c r="N3562" s="17"/>
      <c r="O3562" s="17"/>
      <c r="P3562" s="115"/>
      <c r="Q3562" s="62">
        <f>IF(C3562&gt;A_Stammdaten!$B$12,0,SUM(G3562,H3562,J3562,K3562,M3562,N3562)-SUM(I3562,L3562,O3562,P3562))</f>
        <v>0</v>
      </c>
      <c r="R3562" s="17"/>
      <c r="S3562" s="17"/>
      <c r="T3562" s="17"/>
      <c r="U3562" s="62">
        <f t="shared" si="693"/>
        <v>0</v>
      </c>
      <c r="V3562" s="63">
        <f>IF(ISBLANK($B3562),0,VLOOKUP($B3562,Listen!$A$2:$C$45,2,FALSE))</f>
        <v>0</v>
      </c>
      <c r="W3562" s="63">
        <f>IF(ISBLANK($B3562),0,VLOOKUP($B3562,Listen!$A$2:$C$45,3,FALSE))</f>
        <v>0</v>
      </c>
      <c r="X3562" s="49">
        <f t="shared" si="692"/>
        <v>0</v>
      </c>
      <c r="Y3562" s="49">
        <f t="shared" si="702"/>
        <v>0</v>
      </c>
      <c r="Z3562" s="49">
        <f t="shared" si="702"/>
        <v>0</v>
      </c>
      <c r="AA3562" s="49">
        <f t="shared" si="702"/>
        <v>0</v>
      </c>
      <c r="AB3562" s="49">
        <f t="shared" si="702"/>
        <v>0</v>
      </c>
      <c r="AC3562" s="49">
        <f t="shared" si="702"/>
        <v>0</v>
      </c>
      <c r="AD3562" s="49">
        <f t="shared" si="702"/>
        <v>0</v>
      </c>
      <c r="AE3562" s="51">
        <f t="shared" si="703"/>
        <v>0</v>
      </c>
      <c r="AF3562" s="51">
        <f>IF(C3562=A_Stammdaten!$B$12,D_SAV!$U3562-D_SAV!$AG3562,HLOOKUP(A_Stammdaten!$B$12-1,$AH$4:$AN$4004,ROW(C3562)-3,FALSE)-$AG3562)</f>
        <v>0</v>
      </c>
      <c r="AG3562" s="51">
        <f>HLOOKUP(A_Stammdaten!$B$12,$AH$4:$AN$4004,ROW(C3562)-3,FALSE)</f>
        <v>0</v>
      </c>
      <c r="AH3562" s="51">
        <f t="shared" si="694"/>
        <v>0</v>
      </c>
      <c r="AI3562" s="51">
        <f t="shared" si="695"/>
        <v>0</v>
      </c>
      <c r="AJ3562" s="51">
        <f t="shared" si="696"/>
        <v>0</v>
      </c>
      <c r="AK3562" s="51">
        <f t="shared" si="697"/>
        <v>0</v>
      </c>
      <c r="AL3562" s="51">
        <f t="shared" si="698"/>
        <v>0</v>
      </c>
      <c r="AM3562" s="51">
        <f t="shared" si="699"/>
        <v>0</v>
      </c>
      <c r="AN3562" s="51">
        <f t="shared" si="700"/>
        <v>0</v>
      </c>
    </row>
    <row r="3563" spans="1:40" x14ac:dyDescent="0.25">
      <c r="A3563" s="17"/>
      <c r="B3563" s="17"/>
      <c r="C3563" s="35"/>
      <c r="D3563" s="17"/>
      <c r="E3563" s="17"/>
      <c r="F3563" s="17"/>
      <c r="G3563" s="62">
        <f t="shared" si="701"/>
        <v>0</v>
      </c>
      <c r="H3563" s="17"/>
      <c r="I3563" s="17"/>
      <c r="J3563" s="17"/>
      <c r="K3563" s="17"/>
      <c r="L3563" s="17"/>
      <c r="M3563" s="17"/>
      <c r="N3563" s="17"/>
      <c r="O3563" s="17"/>
      <c r="P3563" s="115"/>
      <c r="Q3563" s="62">
        <f>IF(C3563&gt;A_Stammdaten!$B$12,0,SUM(G3563,H3563,J3563,K3563,M3563,N3563)-SUM(I3563,L3563,O3563,P3563))</f>
        <v>0</v>
      </c>
      <c r="R3563" s="17"/>
      <c r="S3563" s="17"/>
      <c r="T3563" s="17"/>
      <c r="U3563" s="62">
        <f t="shared" si="693"/>
        <v>0</v>
      </c>
      <c r="V3563" s="63">
        <f>IF(ISBLANK($B3563),0,VLOOKUP($B3563,Listen!$A$2:$C$45,2,FALSE))</f>
        <v>0</v>
      </c>
      <c r="W3563" s="63">
        <f>IF(ISBLANK($B3563),0,VLOOKUP($B3563,Listen!$A$2:$C$45,3,FALSE))</f>
        <v>0</v>
      </c>
      <c r="X3563" s="49">
        <f t="shared" si="692"/>
        <v>0</v>
      </c>
      <c r="Y3563" s="49">
        <f t="shared" si="702"/>
        <v>0</v>
      </c>
      <c r="Z3563" s="49">
        <f t="shared" si="702"/>
        <v>0</v>
      </c>
      <c r="AA3563" s="49">
        <f t="shared" si="702"/>
        <v>0</v>
      </c>
      <c r="AB3563" s="49">
        <f t="shared" si="702"/>
        <v>0</v>
      </c>
      <c r="AC3563" s="49">
        <f t="shared" si="702"/>
        <v>0</v>
      </c>
      <c r="AD3563" s="49">
        <f t="shared" si="702"/>
        <v>0</v>
      </c>
      <c r="AE3563" s="51">
        <f t="shared" si="703"/>
        <v>0</v>
      </c>
      <c r="AF3563" s="51">
        <f>IF(C3563=A_Stammdaten!$B$12,D_SAV!$U3563-D_SAV!$AG3563,HLOOKUP(A_Stammdaten!$B$12-1,$AH$4:$AN$4004,ROW(C3563)-3,FALSE)-$AG3563)</f>
        <v>0</v>
      </c>
      <c r="AG3563" s="51">
        <f>HLOOKUP(A_Stammdaten!$B$12,$AH$4:$AN$4004,ROW(C3563)-3,FALSE)</f>
        <v>0</v>
      </c>
      <c r="AH3563" s="51">
        <f t="shared" si="694"/>
        <v>0</v>
      </c>
      <c r="AI3563" s="51">
        <f t="shared" si="695"/>
        <v>0</v>
      </c>
      <c r="AJ3563" s="51">
        <f t="shared" si="696"/>
        <v>0</v>
      </c>
      <c r="AK3563" s="51">
        <f t="shared" si="697"/>
        <v>0</v>
      </c>
      <c r="AL3563" s="51">
        <f t="shared" si="698"/>
        <v>0</v>
      </c>
      <c r="AM3563" s="51">
        <f t="shared" si="699"/>
        <v>0</v>
      </c>
      <c r="AN3563" s="51">
        <f t="shared" si="700"/>
        <v>0</v>
      </c>
    </row>
    <row r="3564" spans="1:40" x14ac:dyDescent="0.25">
      <c r="A3564" s="17"/>
      <c r="B3564" s="17"/>
      <c r="C3564" s="35"/>
      <c r="D3564" s="17"/>
      <c r="E3564" s="17"/>
      <c r="F3564" s="17"/>
      <c r="G3564" s="62">
        <f t="shared" si="701"/>
        <v>0</v>
      </c>
      <c r="H3564" s="17"/>
      <c r="I3564" s="17"/>
      <c r="J3564" s="17"/>
      <c r="K3564" s="17"/>
      <c r="L3564" s="17"/>
      <c r="M3564" s="17"/>
      <c r="N3564" s="17"/>
      <c r="O3564" s="17"/>
      <c r="P3564" s="115"/>
      <c r="Q3564" s="62">
        <f>IF(C3564&gt;A_Stammdaten!$B$12,0,SUM(G3564,H3564,J3564,K3564,M3564,N3564)-SUM(I3564,L3564,O3564,P3564))</f>
        <v>0</v>
      </c>
      <c r="R3564" s="17"/>
      <c r="S3564" s="17"/>
      <c r="T3564" s="17"/>
      <c r="U3564" s="62">
        <f t="shared" si="693"/>
        <v>0</v>
      </c>
      <c r="V3564" s="63">
        <f>IF(ISBLANK($B3564),0,VLOOKUP($B3564,Listen!$A$2:$C$45,2,FALSE))</f>
        <v>0</v>
      </c>
      <c r="W3564" s="63">
        <f>IF(ISBLANK($B3564),0,VLOOKUP($B3564,Listen!$A$2:$C$45,3,FALSE))</f>
        <v>0</v>
      </c>
      <c r="X3564" s="49">
        <f t="shared" si="692"/>
        <v>0</v>
      </c>
      <c r="Y3564" s="49">
        <f t="shared" si="702"/>
        <v>0</v>
      </c>
      <c r="Z3564" s="49">
        <f t="shared" si="702"/>
        <v>0</v>
      </c>
      <c r="AA3564" s="49">
        <f t="shared" si="702"/>
        <v>0</v>
      </c>
      <c r="AB3564" s="49">
        <f t="shared" si="702"/>
        <v>0</v>
      </c>
      <c r="AC3564" s="49">
        <f t="shared" si="702"/>
        <v>0</v>
      </c>
      <c r="AD3564" s="49">
        <f t="shared" si="702"/>
        <v>0</v>
      </c>
      <c r="AE3564" s="51">
        <f t="shared" si="703"/>
        <v>0</v>
      </c>
      <c r="AF3564" s="51">
        <f>IF(C3564=A_Stammdaten!$B$12,D_SAV!$U3564-D_SAV!$AG3564,HLOOKUP(A_Stammdaten!$B$12-1,$AH$4:$AN$4004,ROW(C3564)-3,FALSE)-$AG3564)</f>
        <v>0</v>
      </c>
      <c r="AG3564" s="51">
        <f>HLOOKUP(A_Stammdaten!$B$12,$AH$4:$AN$4004,ROW(C3564)-3,FALSE)</f>
        <v>0</v>
      </c>
      <c r="AH3564" s="51">
        <f t="shared" si="694"/>
        <v>0</v>
      </c>
      <c r="AI3564" s="51">
        <f t="shared" si="695"/>
        <v>0</v>
      </c>
      <c r="AJ3564" s="51">
        <f t="shared" si="696"/>
        <v>0</v>
      </c>
      <c r="AK3564" s="51">
        <f t="shared" si="697"/>
        <v>0</v>
      </c>
      <c r="AL3564" s="51">
        <f t="shared" si="698"/>
        <v>0</v>
      </c>
      <c r="AM3564" s="51">
        <f t="shared" si="699"/>
        <v>0</v>
      </c>
      <c r="AN3564" s="51">
        <f t="shared" si="700"/>
        <v>0</v>
      </c>
    </row>
    <row r="3565" spans="1:40" x14ac:dyDescent="0.25">
      <c r="A3565" s="17"/>
      <c r="B3565" s="17"/>
      <c r="C3565" s="35"/>
      <c r="D3565" s="17"/>
      <c r="E3565" s="17"/>
      <c r="F3565" s="17"/>
      <c r="G3565" s="62">
        <f t="shared" si="701"/>
        <v>0</v>
      </c>
      <c r="H3565" s="17"/>
      <c r="I3565" s="17"/>
      <c r="J3565" s="17"/>
      <c r="K3565" s="17"/>
      <c r="L3565" s="17"/>
      <c r="M3565" s="17"/>
      <c r="N3565" s="17"/>
      <c r="O3565" s="17"/>
      <c r="P3565" s="115"/>
      <c r="Q3565" s="62">
        <f>IF(C3565&gt;A_Stammdaten!$B$12,0,SUM(G3565,H3565,J3565,K3565,M3565,N3565)-SUM(I3565,L3565,O3565,P3565))</f>
        <v>0</v>
      </c>
      <c r="R3565" s="17"/>
      <c r="S3565" s="17"/>
      <c r="T3565" s="17"/>
      <c r="U3565" s="62">
        <f t="shared" si="693"/>
        <v>0</v>
      </c>
      <c r="V3565" s="63">
        <f>IF(ISBLANK($B3565),0,VLOOKUP($B3565,Listen!$A$2:$C$45,2,FALSE))</f>
        <v>0</v>
      </c>
      <c r="W3565" s="63">
        <f>IF(ISBLANK($B3565),0,VLOOKUP($B3565,Listen!$A$2:$C$45,3,FALSE))</f>
        <v>0</v>
      </c>
      <c r="X3565" s="49">
        <f t="shared" si="692"/>
        <v>0</v>
      </c>
      <c r="Y3565" s="49">
        <f t="shared" si="702"/>
        <v>0</v>
      </c>
      <c r="Z3565" s="49">
        <f t="shared" si="702"/>
        <v>0</v>
      </c>
      <c r="AA3565" s="49">
        <f t="shared" si="702"/>
        <v>0</v>
      </c>
      <c r="AB3565" s="49">
        <f t="shared" si="702"/>
        <v>0</v>
      </c>
      <c r="AC3565" s="49">
        <f t="shared" si="702"/>
        <v>0</v>
      </c>
      <c r="AD3565" s="49">
        <f t="shared" si="702"/>
        <v>0</v>
      </c>
      <c r="AE3565" s="51">
        <f t="shared" si="703"/>
        <v>0</v>
      </c>
      <c r="AF3565" s="51">
        <f>IF(C3565=A_Stammdaten!$B$12,D_SAV!$U3565-D_SAV!$AG3565,HLOOKUP(A_Stammdaten!$B$12-1,$AH$4:$AN$4004,ROW(C3565)-3,FALSE)-$AG3565)</f>
        <v>0</v>
      </c>
      <c r="AG3565" s="51">
        <f>HLOOKUP(A_Stammdaten!$B$12,$AH$4:$AN$4004,ROW(C3565)-3,FALSE)</f>
        <v>0</v>
      </c>
      <c r="AH3565" s="51">
        <f t="shared" si="694"/>
        <v>0</v>
      </c>
      <c r="AI3565" s="51">
        <f t="shared" si="695"/>
        <v>0</v>
      </c>
      <c r="AJ3565" s="51">
        <f t="shared" si="696"/>
        <v>0</v>
      </c>
      <c r="AK3565" s="51">
        <f t="shared" si="697"/>
        <v>0</v>
      </c>
      <c r="AL3565" s="51">
        <f t="shared" si="698"/>
        <v>0</v>
      </c>
      <c r="AM3565" s="51">
        <f t="shared" si="699"/>
        <v>0</v>
      </c>
      <c r="AN3565" s="51">
        <f t="shared" si="700"/>
        <v>0</v>
      </c>
    </row>
    <row r="3566" spans="1:40" x14ac:dyDescent="0.25">
      <c r="A3566" s="17"/>
      <c r="B3566" s="17"/>
      <c r="C3566" s="35"/>
      <c r="D3566" s="17"/>
      <c r="E3566" s="17"/>
      <c r="F3566" s="17"/>
      <c r="G3566" s="62">
        <f t="shared" si="701"/>
        <v>0</v>
      </c>
      <c r="H3566" s="17"/>
      <c r="I3566" s="17"/>
      <c r="J3566" s="17"/>
      <c r="K3566" s="17"/>
      <c r="L3566" s="17"/>
      <c r="M3566" s="17"/>
      <c r="N3566" s="17"/>
      <c r="O3566" s="17"/>
      <c r="P3566" s="115"/>
      <c r="Q3566" s="62">
        <f>IF(C3566&gt;A_Stammdaten!$B$12,0,SUM(G3566,H3566,J3566,K3566,M3566,N3566)-SUM(I3566,L3566,O3566,P3566))</f>
        <v>0</v>
      </c>
      <c r="R3566" s="17"/>
      <c r="S3566" s="17"/>
      <c r="T3566" s="17"/>
      <c r="U3566" s="62">
        <f t="shared" si="693"/>
        <v>0</v>
      </c>
      <c r="V3566" s="63">
        <f>IF(ISBLANK($B3566),0,VLOOKUP($B3566,Listen!$A$2:$C$45,2,FALSE))</f>
        <v>0</v>
      </c>
      <c r="W3566" s="63">
        <f>IF(ISBLANK($B3566),0,VLOOKUP($B3566,Listen!$A$2:$C$45,3,FALSE))</f>
        <v>0</v>
      </c>
      <c r="X3566" s="49">
        <f t="shared" si="692"/>
        <v>0</v>
      </c>
      <c r="Y3566" s="49">
        <f t="shared" si="702"/>
        <v>0</v>
      </c>
      <c r="Z3566" s="49">
        <f t="shared" si="702"/>
        <v>0</v>
      </c>
      <c r="AA3566" s="49">
        <f t="shared" si="702"/>
        <v>0</v>
      </c>
      <c r="AB3566" s="49">
        <f t="shared" si="702"/>
        <v>0</v>
      </c>
      <c r="AC3566" s="49">
        <f t="shared" si="702"/>
        <v>0</v>
      </c>
      <c r="AD3566" s="49">
        <f t="shared" si="702"/>
        <v>0</v>
      </c>
      <c r="AE3566" s="51">
        <f t="shared" si="703"/>
        <v>0</v>
      </c>
      <c r="AF3566" s="51">
        <f>IF(C3566=A_Stammdaten!$B$12,D_SAV!$U3566-D_SAV!$AG3566,HLOOKUP(A_Stammdaten!$B$12-1,$AH$4:$AN$4004,ROW(C3566)-3,FALSE)-$AG3566)</f>
        <v>0</v>
      </c>
      <c r="AG3566" s="51">
        <f>HLOOKUP(A_Stammdaten!$B$12,$AH$4:$AN$4004,ROW(C3566)-3,FALSE)</f>
        <v>0</v>
      </c>
      <c r="AH3566" s="51">
        <f t="shared" si="694"/>
        <v>0</v>
      </c>
      <c r="AI3566" s="51">
        <f t="shared" si="695"/>
        <v>0</v>
      </c>
      <c r="AJ3566" s="51">
        <f t="shared" si="696"/>
        <v>0</v>
      </c>
      <c r="AK3566" s="51">
        <f t="shared" si="697"/>
        <v>0</v>
      </c>
      <c r="AL3566" s="51">
        <f t="shared" si="698"/>
        <v>0</v>
      </c>
      <c r="AM3566" s="51">
        <f t="shared" si="699"/>
        <v>0</v>
      </c>
      <c r="AN3566" s="51">
        <f t="shared" si="700"/>
        <v>0</v>
      </c>
    </row>
    <row r="3567" spans="1:40" x14ac:dyDescent="0.25">
      <c r="A3567" s="17"/>
      <c r="B3567" s="17"/>
      <c r="C3567" s="35"/>
      <c r="D3567" s="17"/>
      <c r="E3567" s="17"/>
      <c r="F3567" s="17"/>
      <c r="G3567" s="62">
        <f t="shared" si="701"/>
        <v>0</v>
      </c>
      <c r="H3567" s="17"/>
      <c r="I3567" s="17"/>
      <c r="J3567" s="17"/>
      <c r="K3567" s="17"/>
      <c r="L3567" s="17"/>
      <c r="M3567" s="17"/>
      <c r="N3567" s="17"/>
      <c r="O3567" s="17"/>
      <c r="P3567" s="115"/>
      <c r="Q3567" s="62">
        <f>IF(C3567&gt;A_Stammdaten!$B$12,0,SUM(G3567,H3567,J3567,K3567,M3567,N3567)-SUM(I3567,L3567,O3567,P3567))</f>
        <v>0</v>
      </c>
      <c r="R3567" s="17"/>
      <c r="S3567" s="17"/>
      <c r="T3567" s="17"/>
      <c r="U3567" s="62">
        <f t="shared" si="693"/>
        <v>0</v>
      </c>
      <c r="V3567" s="63">
        <f>IF(ISBLANK($B3567),0,VLOOKUP($B3567,Listen!$A$2:$C$45,2,FALSE))</f>
        <v>0</v>
      </c>
      <c r="W3567" s="63">
        <f>IF(ISBLANK($B3567),0,VLOOKUP($B3567,Listen!$A$2:$C$45,3,FALSE))</f>
        <v>0</v>
      </c>
      <c r="X3567" s="49">
        <f t="shared" si="692"/>
        <v>0</v>
      </c>
      <c r="Y3567" s="49">
        <f t="shared" si="702"/>
        <v>0</v>
      </c>
      <c r="Z3567" s="49">
        <f t="shared" si="702"/>
        <v>0</v>
      </c>
      <c r="AA3567" s="49">
        <f t="shared" si="702"/>
        <v>0</v>
      </c>
      <c r="AB3567" s="49">
        <f t="shared" si="702"/>
        <v>0</v>
      </c>
      <c r="AC3567" s="49">
        <f t="shared" si="702"/>
        <v>0</v>
      </c>
      <c r="AD3567" s="49">
        <f t="shared" si="702"/>
        <v>0</v>
      </c>
      <c r="AE3567" s="51">
        <f t="shared" si="703"/>
        <v>0</v>
      </c>
      <c r="AF3567" s="51">
        <f>IF(C3567=A_Stammdaten!$B$12,D_SAV!$U3567-D_SAV!$AG3567,HLOOKUP(A_Stammdaten!$B$12-1,$AH$4:$AN$4004,ROW(C3567)-3,FALSE)-$AG3567)</f>
        <v>0</v>
      </c>
      <c r="AG3567" s="51">
        <f>HLOOKUP(A_Stammdaten!$B$12,$AH$4:$AN$4004,ROW(C3567)-3,FALSE)</f>
        <v>0</v>
      </c>
      <c r="AH3567" s="51">
        <f t="shared" si="694"/>
        <v>0</v>
      </c>
      <c r="AI3567" s="51">
        <f t="shared" si="695"/>
        <v>0</v>
      </c>
      <c r="AJ3567" s="51">
        <f t="shared" si="696"/>
        <v>0</v>
      </c>
      <c r="AK3567" s="51">
        <f t="shared" si="697"/>
        <v>0</v>
      </c>
      <c r="AL3567" s="51">
        <f t="shared" si="698"/>
        <v>0</v>
      </c>
      <c r="AM3567" s="51">
        <f t="shared" si="699"/>
        <v>0</v>
      </c>
      <c r="AN3567" s="51">
        <f t="shared" si="700"/>
        <v>0</v>
      </c>
    </row>
    <row r="3568" spans="1:40" x14ac:dyDescent="0.25">
      <c r="A3568" s="17"/>
      <c r="B3568" s="17"/>
      <c r="C3568" s="35"/>
      <c r="D3568" s="17"/>
      <c r="E3568" s="17"/>
      <c r="F3568" s="17"/>
      <c r="G3568" s="62">
        <f t="shared" si="701"/>
        <v>0</v>
      </c>
      <c r="H3568" s="17"/>
      <c r="I3568" s="17"/>
      <c r="J3568" s="17"/>
      <c r="K3568" s="17"/>
      <c r="L3568" s="17"/>
      <c r="M3568" s="17"/>
      <c r="N3568" s="17"/>
      <c r="O3568" s="17"/>
      <c r="P3568" s="115"/>
      <c r="Q3568" s="62">
        <f>IF(C3568&gt;A_Stammdaten!$B$12,0,SUM(G3568,H3568,J3568,K3568,M3568,N3568)-SUM(I3568,L3568,O3568,P3568))</f>
        <v>0</v>
      </c>
      <c r="R3568" s="17"/>
      <c r="S3568" s="17"/>
      <c r="T3568" s="17"/>
      <c r="U3568" s="62">
        <f t="shared" si="693"/>
        <v>0</v>
      </c>
      <c r="V3568" s="63">
        <f>IF(ISBLANK($B3568),0,VLOOKUP($B3568,Listen!$A$2:$C$45,2,FALSE))</f>
        <v>0</v>
      </c>
      <c r="W3568" s="63">
        <f>IF(ISBLANK($B3568),0,VLOOKUP($B3568,Listen!$A$2:$C$45,3,FALSE))</f>
        <v>0</v>
      </c>
      <c r="X3568" s="49">
        <f t="shared" si="692"/>
        <v>0</v>
      </c>
      <c r="Y3568" s="49">
        <f t="shared" si="702"/>
        <v>0</v>
      </c>
      <c r="Z3568" s="49">
        <f t="shared" si="702"/>
        <v>0</v>
      </c>
      <c r="AA3568" s="49">
        <f t="shared" si="702"/>
        <v>0</v>
      </c>
      <c r="AB3568" s="49">
        <f t="shared" si="702"/>
        <v>0</v>
      </c>
      <c r="AC3568" s="49">
        <f t="shared" si="702"/>
        <v>0</v>
      </c>
      <c r="AD3568" s="49">
        <f t="shared" si="702"/>
        <v>0</v>
      </c>
      <c r="AE3568" s="51">
        <f t="shared" si="703"/>
        <v>0</v>
      </c>
      <c r="AF3568" s="51">
        <f>IF(C3568=A_Stammdaten!$B$12,D_SAV!$U3568-D_SAV!$AG3568,HLOOKUP(A_Stammdaten!$B$12-1,$AH$4:$AN$4004,ROW(C3568)-3,FALSE)-$AG3568)</f>
        <v>0</v>
      </c>
      <c r="AG3568" s="51">
        <f>HLOOKUP(A_Stammdaten!$B$12,$AH$4:$AN$4004,ROW(C3568)-3,FALSE)</f>
        <v>0</v>
      </c>
      <c r="AH3568" s="51">
        <f t="shared" si="694"/>
        <v>0</v>
      </c>
      <c r="AI3568" s="51">
        <f t="shared" si="695"/>
        <v>0</v>
      </c>
      <c r="AJ3568" s="51">
        <f t="shared" si="696"/>
        <v>0</v>
      </c>
      <c r="AK3568" s="51">
        <f t="shared" si="697"/>
        <v>0</v>
      </c>
      <c r="AL3568" s="51">
        <f t="shared" si="698"/>
        <v>0</v>
      </c>
      <c r="AM3568" s="51">
        <f t="shared" si="699"/>
        <v>0</v>
      </c>
      <c r="AN3568" s="51">
        <f t="shared" si="700"/>
        <v>0</v>
      </c>
    </row>
    <row r="3569" spans="1:40" x14ac:dyDescent="0.25">
      <c r="A3569" s="17"/>
      <c r="B3569" s="17"/>
      <c r="C3569" s="35"/>
      <c r="D3569" s="17"/>
      <c r="E3569" s="17"/>
      <c r="F3569" s="17"/>
      <c r="G3569" s="62">
        <f t="shared" si="701"/>
        <v>0</v>
      </c>
      <c r="H3569" s="17"/>
      <c r="I3569" s="17"/>
      <c r="J3569" s="17"/>
      <c r="K3569" s="17"/>
      <c r="L3569" s="17"/>
      <c r="M3569" s="17"/>
      <c r="N3569" s="17"/>
      <c r="O3569" s="17"/>
      <c r="P3569" s="115"/>
      <c r="Q3569" s="62">
        <f>IF(C3569&gt;A_Stammdaten!$B$12,0,SUM(G3569,H3569,J3569,K3569,M3569,N3569)-SUM(I3569,L3569,O3569,P3569))</f>
        <v>0</v>
      </c>
      <c r="R3569" s="17"/>
      <c r="S3569" s="17"/>
      <c r="T3569" s="17"/>
      <c r="U3569" s="62">
        <f t="shared" si="693"/>
        <v>0</v>
      </c>
      <c r="V3569" s="63">
        <f>IF(ISBLANK($B3569),0,VLOOKUP($B3569,Listen!$A$2:$C$45,2,FALSE))</f>
        <v>0</v>
      </c>
      <c r="W3569" s="63">
        <f>IF(ISBLANK($B3569),0,VLOOKUP($B3569,Listen!$A$2:$C$45,3,FALSE))</f>
        <v>0</v>
      </c>
      <c r="X3569" s="49">
        <f t="shared" si="692"/>
        <v>0</v>
      </c>
      <c r="Y3569" s="49">
        <f t="shared" si="702"/>
        <v>0</v>
      </c>
      <c r="Z3569" s="49">
        <f t="shared" si="702"/>
        <v>0</v>
      </c>
      <c r="AA3569" s="49">
        <f t="shared" si="702"/>
        <v>0</v>
      </c>
      <c r="AB3569" s="49">
        <f t="shared" si="702"/>
        <v>0</v>
      </c>
      <c r="AC3569" s="49">
        <f t="shared" si="702"/>
        <v>0</v>
      </c>
      <c r="AD3569" s="49">
        <f t="shared" si="702"/>
        <v>0</v>
      </c>
      <c r="AE3569" s="51">
        <f t="shared" si="703"/>
        <v>0</v>
      </c>
      <c r="AF3569" s="51">
        <f>IF(C3569=A_Stammdaten!$B$12,D_SAV!$U3569-D_SAV!$AG3569,HLOOKUP(A_Stammdaten!$B$12-1,$AH$4:$AN$4004,ROW(C3569)-3,FALSE)-$AG3569)</f>
        <v>0</v>
      </c>
      <c r="AG3569" s="51">
        <f>HLOOKUP(A_Stammdaten!$B$12,$AH$4:$AN$4004,ROW(C3569)-3,FALSE)</f>
        <v>0</v>
      </c>
      <c r="AH3569" s="51">
        <f t="shared" si="694"/>
        <v>0</v>
      </c>
      <c r="AI3569" s="51">
        <f t="shared" si="695"/>
        <v>0</v>
      </c>
      <c r="AJ3569" s="51">
        <f t="shared" si="696"/>
        <v>0</v>
      </c>
      <c r="AK3569" s="51">
        <f t="shared" si="697"/>
        <v>0</v>
      </c>
      <c r="AL3569" s="51">
        <f t="shared" si="698"/>
        <v>0</v>
      </c>
      <c r="AM3569" s="51">
        <f t="shared" si="699"/>
        <v>0</v>
      </c>
      <c r="AN3569" s="51">
        <f t="shared" si="700"/>
        <v>0</v>
      </c>
    </row>
    <row r="3570" spans="1:40" x14ac:dyDescent="0.25">
      <c r="A3570" s="17"/>
      <c r="B3570" s="17"/>
      <c r="C3570" s="35"/>
      <c r="D3570" s="17"/>
      <c r="E3570" s="17"/>
      <c r="F3570" s="17"/>
      <c r="G3570" s="62">
        <f t="shared" si="701"/>
        <v>0</v>
      </c>
      <c r="H3570" s="17"/>
      <c r="I3570" s="17"/>
      <c r="J3570" s="17"/>
      <c r="K3570" s="17"/>
      <c r="L3570" s="17"/>
      <c r="M3570" s="17"/>
      <c r="N3570" s="17"/>
      <c r="O3570" s="17"/>
      <c r="P3570" s="115"/>
      <c r="Q3570" s="62">
        <f>IF(C3570&gt;A_Stammdaten!$B$12,0,SUM(G3570,H3570,J3570,K3570,M3570,N3570)-SUM(I3570,L3570,O3570,P3570))</f>
        <v>0</v>
      </c>
      <c r="R3570" s="17"/>
      <c r="S3570" s="17"/>
      <c r="T3570" s="17"/>
      <c r="U3570" s="62">
        <f t="shared" si="693"/>
        <v>0</v>
      </c>
      <c r="V3570" s="63">
        <f>IF(ISBLANK($B3570),0,VLOOKUP($B3570,Listen!$A$2:$C$45,2,FALSE))</f>
        <v>0</v>
      </c>
      <c r="W3570" s="63">
        <f>IF(ISBLANK($B3570),0,VLOOKUP($B3570,Listen!$A$2:$C$45,3,FALSE))</f>
        <v>0</v>
      </c>
      <c r="X3570" s="49">
        <f t="shared" si="692"/>
        <v>0</v>
      </c>
      <c r="Y3570" s="49">
        <f t="shared" si="702"/>
        <v>0</v>
      </c>
      <c r="Z3570" s="49">
        <f t="shared" si="702"/>
        <v>0</v>
      </c>
      <c r="AA3570" s="49">
        <f t="shared" si="702"/>
        <v>0</v>
      </c>
      <c r="AB3570" s="49">
        <f t="shared" si="702"/>
        <v>0</v>
      </c>
      <c r="AC3570" s="49">
        <f t="shared" si="702"/>
        <v>0</v>
      </c>
      <c r="AD3570" s="49">
        <f t="shared" si="702"/>
        <v>0</v>
      </c>
      <c r="AE3570" s="51">
        <f t="shared" si="703"/>
        <v>0</v>
      </c>
      <c r="AF3570" s="51">
        <f>IF(C3570=A_Stammdaten!$B$12,D_SAV!$U3570-D_SAV!$AG3570,HLOOKUP(A_Stammdaten!$B$12-1,$AH$4:$AN$4004,ROW(C3570)-3,FALSE)-$AG3570)</f>
        <v>0</v>
      </c>
      <c r="AG3570" s="51">
        <f>HLOOKUP(A_Stammdaten!$B$12,$AH$4:$AN$4004,ROW(C3570)-3,FALSE)</f>
        <v>0</v>
      </c>
      <c r="AH3570" s="51">
        <f t="shared" si="694"/>
        <v>0</v>
      </c>
      <c r="AI3570" s="51">
        <f t="shared" si="695"/>
        <v>0</v>
      </c>
      <c r="AJ3570" s="51">
        <f t="shared" si="696"/>
        <v>0</v>
      </c>
      <c r="AK3570" s="51">
        <f t="shared" si="697"/>
        <v>0</v>
      </c>
      <c r="AL3570" s="51">
        <f t="shared" si="698"/>
        <v>0</v>
      </c>
      <c r="AM3570" s="51">
        <f t="shared" si="699"/>
        <v>0</v>
      </c>
      <c r="AN3570" s="51">
        <f t="shared" si="700"/>
        <v>0</v>
      </c>
    </row>
    <row r="3571" spans="1:40" x14ac:dyDescent="0.25">
      <c r="A3571" s="17"/>
      <c r="B3571" s="17"/>
      <c r="C3571" s="35"/>
      <c r="D3571" s="17"/>
      <c r="E3571" s="17"/>
      <c r="F3571" s="17"/>
      <c r="G3571" s="62">
        <f t="shared" si="701"/>
        <v>0</v>
      </c>
      <c r="H3571" s="17"/>
      <c r="I3571" s="17"/>
      <c r="J3571" s="17"/>
      <c r="K3571" s="17"/>
      <c r="L3571" s="17"/>
      <c r="M3571" s="17"/>
      <c r="N3571" s="17"/>
      <c r="O3571" s="17"/>
      <c r="P3571" s="115"/>
      <c r="Q3571" s="62">
        <f>IF(C3571&gt;A_Stammdaten!$B$12,0,SUM(G3571,H3571,J3571,K3571,M3571,N3571)-SUM(I3571,L3571,O3571,P3571))</f>
        <v>0</v>
      </c>
      <c r="R3571" s="17"/>
      <c r="S3571" s="17"/>
      <c r="T3571" s="17"/>
      <c r="U3571" s="62">
        <f t="shared" si="693"/>
        <v>0</v>
      </c>
      <c r="V3571" s="63">
        <f>IF(ISBLANK($B3571),0,VLOOKUP($B3571,Listen!$A$2:$C$45,2,FALSE))</f>
        <v>0</v>
      </c>
      <c r="W3571" s="63">
        <f>IF(ISBLANK($B3571),0,VLOOKUP($B3571,Listen!$A$2:$C$45,3,FALSE))</f>
        <v>0</v>
      </c>
      <c r="X3571" s="49">
        <f t="shared" si="692"/>
        <v>0</v>
      </c>
      <c r="Y3571" s="49">
        <f t="shared" si="702"/>
        <v>0</v>
      </c>
      <c r="Z3571" s="49">
        <f t="shared" si="702"/>
        <v>0</v>
      </c>
      <c r="AA3571" s="49">
        <f t="shared" si="702"/>
        <v>0</v>
      </c>
      <c r="AB3571" s="49">
        <f t="shared" si="702"/>
        <v>0</v>
      </c>
      <c r="AC3571" s="49">
        <f t="shared" si="702"/>
        <v>0</v>
      </c>
      <c r="AD3571" s="49">
        <f t="shared" si="702"/>
        <v>0</v>
      </c>
      <c r="AE3571" s="51">
        <f t="shared" si="703"/>
        <v>0</v>
      </c>
      <c r="AF3571" s="51">
        <f>IF(C3571=A_Stammdaten!$B$12,D_SAV!$U3571-D_SAV!$AG3571,HLOOKUP(A_Stammdaten!$B$12-1,$AH$4:$AN$4004,ROW(C3571)-3,FALSE)-$AG3571)</f>
        <v>0</v>
      </c>
      <c r="AG3571" s="51">
        <f>HLOOKUP(A_Stammdaten!$B$12,$AH$4:$AN$4004,ROW(C3571)-3,FALSE)</f>
        <v>0</v>
      </c>
      <c r="AH3571" s="51">
        <f t="shared" si="694"/>
        <v>0</v>
      </c>
      <c r="AI3571" s="51">
        <f t="shared" si="695"/>
        <v>0</v>
      </c>
      <c r="AJ3571" s="51">
        <f t="shared" si="696"/>
        <v>0</v>
      </c>
      <c r="AK3571" s="51">
        <f t="shared" si="697"/>
        <v>0</v>
      </c>
      <c r="AL3571" s="51">
        <f t="shared" si="698"/>
        <v>0</v>
      </c>
      <c r="AM3571" s="51">
        <f t="shared" si="699"/>
        <v>0</v>
      </c>
      <c r="AN3571" s="51">
        <f t="shared" si="700"/>
        <v>0</v>
      </c>
    </row>
    <row r="3572" spans="1:40" x14ac:dyDescent="0.25">
      <c r="A3572" s="17"/>
      <c r="B3572" s="17"/>
      <c r="C3572" s="35"/>
      <c r="D3572" s="17"/>
      <c r="E3572" s="17"/>
      <c r="F3572" s="17"/>
      <c r="G3572" s="62">
        <f t="shared" si="701"/>
        <v>0</v>
      </c>
      <c r="H3572" s="17"/>
      <c r="I3572" s="17"/>
      <c r="J3572" s="17"/>
      <c r="K3572" s="17"/>
      <c r="L3572" s="17"/>
      <c r="M3572" s="17"/>
      <c r="N3572" s="17"/>
      <c r="O3572" s="17"/>
      <c r="P3572" s="115"/>
      <c r="Q3572" s="62">
        <f>IF(C3572&gt;A_Stammdaten!$B$12,0,SUM(G3572,H3572,J3572,K3572,M3572,N3572)-SUM(I3572,L3572,O3572,P3572))</f>
        <v>0</v>
      </c>
      <c r="R3572" s="17"/>
      <c r="S3572" s="17"/>
      <c r="T3572" s="17"/>
      <c r="U3572" s="62">
        <f t="shared" si="693"/>
        <v>0</v>
      </c>
      <c r="V3572" s="63">
        <f>IF(ISBLANK($B3572),0,VLOOKUP($B3572,Listen!$A$2:$C$45,2,FALSE))</f>
        <v>0</v>
      </c>
      <c r="W3572" s="63">
        <f>IF(ISBLANK($B3572),0,VLOOKUP($B3572,Listen!$A$2:$C$45,3,FALSE))</f>
        <v>0</v>
      </c>
      <c r="X3572" s="49">
        <f t="shared" si="692"/>
        <v>0</v>
      </c>
      <c r="Y3572" s="49">
        <f t="shared" si="702"/>
        <v>0</v>
      </c>
      <c r="Z3572" s="49">
        <f t="shared" si="702"/>
        <v>0</v>
      </c>
      <c r="AA3572" s="49">
        <f t="shared" si="702"/>
        <v>0</v>
      </c>
      <c r="AB3572" s="49">
        <f t="shared" si="702"/>
        <v>0</v>
      </c>
      <c r="AC3572" s="49">
        <f t="shared" si="702"/>
        <v>0</v>
      </c>
      <c r="AD3572" s="49">
        <f t="shared" si="702"/>
        <v>0</v>
      </c>
      <c r="AE3572" s="51">
        <f t="shared" si="703"/>
        <v>0</v>
      </c>
      <c r="AF3572" s="51">
        <f>IF(C3572=A_Stammdaten!$B$12,D_SAV!$U3572-D_SAV!$AG3572,HLOOKUP(A_Stammdaten!$B$12-1,$AH$4:$AN$4004,ROW(C3572)-3,FALSE)-$AG3572)</f>
        <v>0</v>
      </c>
      <c r="AG3572" s="51">
        <f>HLOOKUP(A_Stammdaten!$B$12,$AH$4:$AN$4004,ROW(C3572)-3,FALSE)</f>
        <v>0</v>
      </c>
      <c r="AH3572" s="51">
        <f t="shared" si="694"/>
        <v>0</v>
      </c>
      <c r="AI3572" s="51">
        <f t="shared" si="695"/>
        <v>0</v>
      </c>
      <c r="AJ3572" s="51">
        <f t="shared" si="696"/>
        <v>0</v>
      </c>
      <c r="AK3572" s="51">
        <f t="shared" si="697"/>
        <v>0</v>
      </c>
      <c r="AL3572" s="51">
        <f t="shared" si="698"/>
        <v>0</v>
      </c>
      <c r="AM3572" s="51">
        <f t="shared" si="699"/>
        <v>0</v>
      </c>
      <c r="AN3572" s="51">
        <f t="shared" si="700"/>
        <v>0</v>
      </c>
    </row>
    <row r="3573" spans="1:40" x14ac:dyDescent="0.25">
      <c r="A3573" s="17"/>
      <c r="B3573" s="17"/>
      <c r="C3573" s="35"/>
      <c r="D3573" s="17"/>
      <c r="E3573" s="17"/>
      <c r="F3573" s="17"/>
      <c r="G3573" s="62">
        <f t="shared" si="701"/>
        <v>0</v>
      </c>
      <c r="H3573" s="17"/>
      <c r="I3573" s="17"/>
      <c r="J3573" s="17"/>
      <c r="K3573" s="17"/>
      <c r="L3573" s="17"/>
      <c r="M3573" s="17"/>
      <c r="N3573" s="17"/>
      <c r="O3573" s="17"/>
      <c r="P3573" s="115"/>
      <c r="Q3573" s="62">
        <f>IF(C3573&gt;A_Stammdaten!$B$12,0,SUM(G3573,H3573,J3573,K3573,M3573,N3573)-SUM(I3573,L3573,O3573,P3573))</f>
        <v>0</v>
      </c>
      <c r="R3573" s="17"/>
      <c r="S3573" s="17"/>
      <c r="T3573" s="17"/>
      <c r="U3573" s="62">
        <f t="shared" si="693"/>
        <v>0</v>
      </c>
      <c r="V3573" s="63">
        <f>IF(ISBLANK($B3573),0,VLOOKUP($B3573,Listen!$A$2:$C$45,2,FALSE))</f>
        <v>0</v>
      </c>
      <c r="W3573" s="63">
        <f>IF(ISBLANK($B3573),0,VLOOKUP($B3573,Listen!$A$2:$C$45,3,FALSE))</f>
        <v>0</v>
      </c>
      <c r="X3573" s="49">
        <f t="shared" si="692"/>
        <v>0</v>
      </c>
      <c r="Y3573" s="49">
        <f t="shared" si="702"/>
        <v>0</v>
      </c>
      <c r="Z3573" s="49">
        <f t="shared" si="702"/>
        <v>0</v>
      </c>
      <c r="AA3573" s="49">
        <f t="shared" ref="Y3573:AD3615" si="704">$V3573</f>
        <v>0</v>
      </c>
      <c r="AB3573" s="49">
        <f t="shared" si="704"/>
        <v>0</v>
      </c>
      <c r="AC3573" s="49">
        <f t="shared" si="704"/>
        <v>0</v>
      </c>
      <c r="AD3573" s="49">
        <f t="shared" si="704"/>
        <v>0</v>
      </c>
      <c r="AE3573" s="51">
        <f t="shared" si="703"/>
        <v>0</v>
      </c>
      <c r="AF3573" s="51">
        <f>IF(C3573=A_Stammdaten!$B$12,D_SAV!$U3573-D_SAV!$AG3573,HLOOKUP(A_Stammdaten!$B$12-1,$AH$4:$AN$4004,ROW(C3573)-3,FALSE)-$AG3573)</f>
        <v>0</v>
      </c>
      <c r="AG3573" s="51">
        <f>HLOOKUP(A_Stammdaten!$B$12,$AH$4:$AN$4004,ROW(C3573)-3,FALSE)</f>
        <v>0</v>
      </c>
      <c r="AH3573" s="51">
        <f t="shared" si="694"/>
        <v>0</v>
      </c>
      <c r="AI3573" s="51">
        <f t="shared" si="695"/>
        <v>0</v>
      </c>
      <c r="AJ3573" s="51">
        <f t="shared" si="696"/>
        <v>0</v>
      </c>
      <c r="AK3573" s="51">
        <f t="shared" si="697"/>
        <v>0</v>
      </c>
      <c r="AL3573" s="51">
        <f t="shared" si="698"/>
        <v>0</v>
      </c>
      <c r="AM3573" s="51">
        <f t="shared" si="699"/>
        <v>0</v>
      </c>
      <c r="AN3573" s="51">
        <f t="shared" si="700"/>
        <v>0</v>
      </c>
    </row>
    <row r="3574" spans="1:40" x14ac:dyDescent="0.25">
      <c r="A3574" s="17"/>
      <c r="B3574" s="17"/>
      <c r="C3574" s="35"/>
      <c r="D3574" s="17"/>
      <c r="E3574" s="17"/>
      <c r="F3574" s="17"/>
      <c r="G3574" s="62">
        <f t="shared" si="701"/>
        <v>0</v>
      </c>
      <c r="H3574" s="17"/>
      <c r="I3574" s="17"/>
      <c r="J3574" s="17"/>
      <c r="K3574" s="17"/>
      <c r="L3574" s="17"/>
      <c r="M3574" s="17"/>
      <c r="N3574" s="17"/>
      <c r="O3574" s="17"/>
      <c r="P3574" s="115"/>
      <c r="Q3574" s="62">
        <f>IF(C3574&gt;A_Stammdaten!$B$12,0,SUM(G3574,H3574,J3574,K3574,M3574,N3574)-SUM(I3574,L3574,O3574,P3574))</f>
        <v>0</v>
      </c>
      <c r="R3574" s="17"/>
      <c r="S3574" s="17"/>
      <c r="T3574" s="17"/>
      <c r="U3574" s="62">
        <f t="shared" si="693"/>
        <v>0</v>
      </c>
      <c r="V3574" s="63">
        <f>IF(ISBLANK($B3574),0,VLOOKUP($B3574,Listen!$A$2:$C$45,2,FALSE))</f>
        <v>0</v>
      </c>
      <c r="W3574" s="63">
        <f>IF(ISBLANK($B3574),0,VLOOKUP($B3574,Listen!$A$2:$C$45,3,FALSE))</f>
        <v>0</v>
      </c>
      <c r="X3574" s="49">
        <f t="shared" si="692"/>
        <v>0</v>
      </c>
      <c r="Y3574" s="49">
        <f t="shared" si="704"/>
        <v>0</v>
      </c>
      <c r="Z3574" s="49">
        <f t="shared" si="704"/>
        <v>0</v>
      </c>
      <c r="AA3574" s="49">
        <f t="shared" si="704"/>
        <v>0</v>
      </c>
      <c r="AB3574" s="49">
        <f t="shared" si="704"/>
        <v>0</v>
      </c>
      <c r="AC3574" s="49">
        <f t="shared" si="704"/>
        <v>0</v>
      </c>
      <c r="AD3574" s="49">
        <f t="shared" si="704"/>
        <v>0</v>
      </c>
      <c r="AE3574" s="51">
        <f t="shared" si="703"/>
        <v>0</v>
      </c>
      <c r="AF3574" s="51">
        <f>IF(C3574=A_Stammdaten!$B$12,D_SAV!$U3574-D_SAV!$AG3574,HLOOKUP(A_Stammdaten!$B$12-1,$AH$4:$AN$4004,ROW(C3574)-3,FALSE)-$AG3574)</f>
        <v>0</v>
      </c>
      <c r="AG3574" s="51">
        <f>HLOOKUP(A_Stammdaten!$B$12,$AH$4:$AN$4004,ROW(C3574)-3,FALSE)</f>
        <v>0</v>
      </c>
      <c r="AH3574" s="51">
        <f t="shared" si="694"/>
        <v>0</v>
      </c>
      <c r="AI3574" s="51">
        <f t="shared" si="695"/>
        <v>0</v>
      </c>
      <c r="AJ3574" s="51">
        <f t="shared" si="696"/>
        <v>0</v>
      </c>
      <c r="AK3574" s="51">
        <f t="shared" si="697"/>
        <v>0</v>
      </c>
      <c r="AL3574" s="51">
        <f t="shared" si="698"/>
        <v>0</v>
      </c>
      <c r="AM3574" s="51">
        <f t="shared" si="699"/>
        <v>0</v>
      </c>
      <c r="AN3574" s="51">
        <f t="shared" si="700"/>
        <v>0</v>
      </c>
    </row>
    <row r="3575" spans="1:40" x14ac:dyDescent="0.25">
      <c r="A3575" s="17"/>
      <c r="B3575" s="17"/>
      <c r="C3575" s="35"/>
      <c r="D3575" s="17"/>
      <c r="E3575" s="17"/>
      <c r="F3575" s="17"/>
      <c r="G3575" s="62">
        <f t="shared" si="701"/>
        <v>0</v>
      </c>
      <c r="H3575" s="17"/>
      <c r="I3575" s="17"/>
      <c r="J3575" s="17"/>
      <c r="K3575" s="17"/>
      <c r="L3575" s="17"/>
      <c r="M3575" s="17"/>
      <c r="N3575" s="17"/>
      <c r="O3575" s="17"/>
      <c r="P3575" s="115"/>
      <c r="Q3575" s="62">
        <f>IF(C3575&gt;A_Stammdaten!$B$12,0,SUM(G3575,H3575,J3575,K3575,M3575,N3575)-SUM(I3575,L3575,O3575,P3575))</f>
        <v>0</v>
      </c>
      <c r="R3575" s="17"/>
      <c r="S3575" s="17"/>
      <c r="T3575" s="17"/>
      <c r="U3575" s="62">
        <f t="shared" si="693"/>
        <v>0</v>
      </c>
      <c r="V3575" s="63">
        <f>IF(ISBLANK($B3575),0,VLOOKUP($B3575,Listen!$A$2:$C$45,2,FALSE))</f>
        <v>0</v>
      </c>
      <c r="W3575" s="63">
        <f>IF(ISBLANK($B3575),0,VLOOKUP($B3575,Listen!$A$2:$C$45,3,FALSE))</f>
        <v>0</v>
      </c>
      <c r="X3575" s="49">
        <f t="shared" si="692"/>
        <v>0</v>
      </c>
      <c r="Y3575" s="49">
        <f t="shared" si="704"/>
        <v>0</v>
      </c>
      <c r="Z3575" s="49">
        <f t="shared" si="704"/>
        <v>0</v>
      </c>
      <c r="AA3575" s="49">
        <f t="shared" si="704"/>
        <v>0</v>
      </c>
      <c r="AB3575" s="49">
        <f t="shared" si="704"/>
        <v>0</v>
      </c>
      <c r="AC3575" s="49">
        <f t="shared" si="704"/>
        <v>0</v>
      </c>
      <c r="AD3575" s="49">
        <f t="shared" si="704"/>
        <v>0</v>
      </c>
      <c r="AE3575" s="51">
        <f t="shared" si="703"/>
        <v>0</v>
      </c>
      <c r="AF3575" s="51">
        <f>IF(C3575=A_Stammdaten!$B$12,D_SAV!$U3575-D_SAV!$AG3575,HLOOKUP(A_Stammdaten!$B$12-1,$AH$4:$AN$4004,ROW(C3575)-3,FALSE)-$AG3575)</f>
        <v>0</v>
      </c>
      <c r="AG3575" s="51">
        <f>HLOOKUP(A_Stammdaten!$B$12,$AH$4:$AN$4004,ROW(C3575)-3,FALSE)</f>
        <v>0</v>
      </c>
      <c r="AH3575" s="51">
        <f t="shared" si="694"/>
        <v>0</v>
      </c>
      <c r="AI3575" s="51">
        <f t="shared" si="695"/>
        <v>0</v>
      </c>
      <c r="AJ3575" s="51">
        <f t="shared" si="696"/>
        <v>0</v>
      </c>
      <c r="AK3575" s="51">
        <f t="shared" si="697"/>
        <v>0</v>
      </c>
      <c r="AL3575" s="51">
        <f t="shared" si="698"/>
        <v>0</v>
      </c>
      <c r="AM3575" s="51">
        <f t="shared" si="699"/>
        <v>0</v>
      </c>
      <c r="AN3575" s="51">
        <f t="shared" si="700"/>
        <v>0</v>
      </c>
    </row>
    <row r="3576" spans="1:40" x14ac:dyDescent="0.25">
      <c r="A3576" s="17"/>
      <c r="B3576" s="17"/>
      <c r="C3576" s="35"/>
      <c r="D3576" s="17"/>
      <c r="E3576" s="17"/>
      <c r="F3576" s="17"/>
      <c r="G3576" s="62">
        <f t="shared" si="701"/>
        <v>0</v>
      </c>
      <c r="H3576" s="17"/>
      <c r="I3576" s="17"/>
      <c r="J3576" s="17"/>
      <c r="K3576" s="17"/>
      <c r="L3576" s="17"/>
      <c r="M3576" s="17"/>
      <c r="N3576" s="17"/>
      <c r="O3576" s="17"/>
      <c r="P3576" s="115"/>
      <c r="Q3576" s="62">
        <f>IF(C3576&gt;A_Stammdaten!$B$12,0,SUM(G3576,H3576,J3576,K3576,M3576,N3576)-SUM(I3576,L3576,O3576,P3576))</f>
        <v>0</v>
      </c>
      <c r="R3576" s="17"/>
      <c r="S3576" s="17"/>
      <c r="T3576" s="17"/>
      <c r="U3576" s="62">
        <f t="shared" si="693"/>
        <v>0</v>
      </c>
      <c r="V3576" s="63">
        <f>IF(ISBLANK($B3576),0,VLOOKUP($B3576,Listen!$A$2:$C$45,2,FALSE))</f>
        <v>0</v>
      </c>
      <c r="W3576" s="63">
        <f>IF(ISBLANK($B3576),0,VLOOKUP($B3576,Listen!$A$2:$C$45,3,FALSE))</f>
        <v>0</v>
      </c>
      <c r="X3576" s="49">
        <f t="shared" si="692"/>
        <v>0</v>
      </c>
      <c r="Y3576" s="49">
        <f t="shared" si="704"/>
        <v>0</v>
      </c>
      <c r="Z3576" s="49">
        <f t="shared" si="704"/>
        <v>0</v>
      </c>
      <c r="AA3576" s="49">
        <f t="shared" si="704"/>
        <v>0</v>
      </c>
      <c r="AB3576" s="49">
        <f t="shared" si="704"/>
        <v>0</v>
      </c>
      <c r="AC3576" s="49">
        <f t="shared" si="704"/>
        <v>0</v>
      </c>
      <c r="AD3576" s="49">
        <f t="shared" si="704"/>
        <v>0</v>
      </c>
      <c r="AE3576" s="51">
        <f t="shared" si="703"/>
        <v>0</v>
      </c>
      <c r="AF3576" s="51">
        <f>IF(C3576=A_Stammdaten!$B$12,D_SAV!$U3576-D_SAV!$AG3576,HLOOKUP(A_Stammdaten!$B$12-1,$AH$4:$AN$4004,ROW(C3576)-3,FALSE)-$AG3576)</f>
        <v>0</v>
      </c>
      <c r="AG3576" s="51">
        <f>HLOOKUP(A_Stammdaten!$B$12,$AH$4:$AN$4004,ROW(C3576)-3,FALSE)</f>
        <v>0</v>
      </c>
      <c r="AH3576" s="51">
        <f t="shared" si="694"/>
        <v>0</v>
      </c>
      <c r="AI3576" s="51">
        <f t="shared" si="695"/>
        <v>0</v>
      </c>
      <c r="AJ3576" s="51">
        <f t="shared" si="696"/>
        <v>0</v>
      </c>
      <c r="AK3576" s="51">
        <f t="shared" si="697"/>
        <v>0</v>
      </c>
      <c r="AL3576" s="51">
        <f t="shared" si="698"/>
        <v>0</v>
      </c>
      <c r="AM3576" s="51">
        <f t="shared" si="699"/>
        <v>0</v>
      </c>
      <c r="AN3576" s="51">
        <f t="shared" si="700"/>
        <v>0</v>
      </c>
    </row>
    <row r="3577" spans="1:40" x14ac:dyDescent="0.25">
      <c r="A3577" s="17"/>
      <c r="B3577" s="17"/>
      <c r="C3577" s="35"/>
      <c r="D3577" s="17"/>
      <c r="E3577" s="17"/>
      <c r="F3577" s="17"/>
      <c r="G3577" s="62">
        <f t="shared" si="701"/>
        <v>0</v>
      </c>
      <c r="H3577" s="17"/>
      <c r="I3577" s="17"/>
      <c r="J3577" s="17"/>
      <c r="K3577" s="17"/>
      <c r="L3577" s="17"/>
      <c r="M3577" s="17"/>
      <c r="N3577" s="17"/>
      <c r="O3577" s="17"/>
      <c r="P3577" s="115"/>
      <c r="Q3577" s="62">
        <f>IF(C3577&gt;A_Stammdaten!$B$12,0,SUM(G3577,H3577,J3577,K3577,M3577,N3577)-SUM(I3577,L3577,O3577,P3577))</f>
        <v>0</v>
      </c>
      <c r="R3577" s="17"/>
      <c r="S3577" s="17"/>
      <c r="T3577" s="17"/>
      <c r="U3577" s="62">
        <f t="shared" si="693"/>
        <v>0</v>
      </c>
      <c r="V3577" s="63">
        <f>IF(ISBLANK($B3577),0,VLOOKUP($B3577,Listen!$A$2:$C$45,2,FALSE))</f>
        <v>0</v>
      </c>
      <c r="W3577" s="63">
        <f>IF(ISBLANK($B3577),0,VLOOKUP($B3577,Listen!$A$2:$C$45,3,FALSE))</f>
        <v>0</v>
      </c>
      <c r="X3577" s="49">
        <f t="shared" si="692"/>
        <v>0</v>
      </c>
      <c r="Y3577" s="49">
        <f t="shared" si="704"/>
        <v>0</v>
      </c>
      <c r="Z3577" s="49">
        <f t="shared" si="704"/>
        <v>0</v>
      </c>
      <c r="AA3577" s="49">
        <f t="shared" si="704"/>
        <v>0</v>
      </c>
      <c r="AB3577" s="49">
        <f t="shared" si="704"/>
        <v>0</v>
      </c>
      <c r="AC3577" s="49">
        <f t="shared" si="704"/>
        <v>0</v>
      </c>
      <c r="AD3577" s="49">
        <f t="shared" si="704"/>
        <v>0</v>
      </c>
      <c r="AE3577" s="51">
        <f t="shared" si="703"/>
        <v>0</v>
      </c>
      <c r="AF3577" s="51">
        <f>IF(C3577=A_Stammdaten!$B$12,D_SAV!$U3577-D_SAV!$AG3577,HLOOKUP(A_Stammdaten!$B$12-1,$AH$4:$AN$4004,ROW(C3577)-3,FALSE)-$AG3577)</f>
        <v>0</v>
      </c>
      <c r="AG3577" s="51">
        <f>HLOOKUP(A_Stammdaten!$B$12,$AH$4:$AN$4004,ROW(C3577)-3,FALSE)</f>
        <v>0</v>
      </c>
      <c r="AH3577" s="51">
        <f t="shared" si="694"/>
        <v>0</v>
      </c>
      <c r="AI3577" s="51">
        <f t="shared" si="695"/>
        <v>0</v>
      </c>
      <c r="AJ3577" s="51">
        <f t="shared" si="696"/>
        <v>0</v>
      </c>
      <c r="AK3577" s="51">
        <f t="shared" si="697"/>
        <v>0</v>
      </c>
      <c r="AL3577" s="51">
        <f t="shared" si="698"/>
        <v>0</v>
      </c>
      <c r="AM3577" s="51">
        <f t="shared" si="699"/>
        <v>0</v>
      </c>
      <c r="AN3577" s="51">
        <f t="shared" si="700"/>
        <v>0</v>
      </c>
    </row>
    <row r="3578" spans="1:40" x14ac:dyDescent="0.25">
      <c r="A3578" s="17"/>
      <c r="B3578" s="17"/>
      <c r="C3578" s="35"/>
      <c r="D3578" s="17"/>
      <c r="E3578" s="17"/>
      <c r="F3578" s="17"/>
      <c r="G3578" s="62">
        <f t="shared" si="701"/>
        <v>0</v>
      </c>
      <c r="H3578" s="17"/>
      <c r="I3578" s="17"/>
      <c r="J3578" s="17"/>
      <c r="K3578" s="17"/>
      <c r="L3578" s="17"/>
      <c r="M3578" s="17"/>
      <c r="N3578" s="17"/>
      <c r="O3578" s="17"/>
      <c r="P3578" s="115"/>
      <c r="Q3578" s="62">
        <f>IF(C3578&gt;A_Stammdaten!$B$12,0,SUM(G3578,H3578,J3578,K3578,M3578,N3578)-SUM(I3578,L3578,O3578,P3578))</f>
        <v>0</v>
      </c>
      <c r="R3578" s="17"/>
      <c r="S3578" s="17"/>
      <c r="T3578" s="17"/>
      <c r="U3578" s="62">
        <f t="shared" si="693"/>
        <v>0</v>
      </c>
      <c r="V3578" s="63">
        <f>IF(ISBLANK($B3578),0,VLOOKUP($B3578,Listen!$A$2:$C$45,2,FALSE))</f>
        <v>0</v>
      </c>
      <c r="W3578" s="63">
        <f>IF(ISBLANK($B3578),0,VLOOKUP($B3578,Listen!$A$2:$C$45,3,FALSE))</f>
        <v>0</v>
      </c>
      <c r="X3578" s="49">
        <f t="shared" si="692"/>
        <v>0</v>
      </c>
      <c r="Y3578" s="49">
        <f t="shared" si="704"/>
        <v>0</v>
      </c>
      <c r="Z3578" s="49">
        <f t="shared" si="704"/>
        <v>0</v>
      </c>
      <c r="AA3578" s="49">
        <f t="shared" si="704"/>
        <v>0</v>
      </c>
      <c r="AB3578" s="49">
        <f t="shared" si="704"/>
        <v>0</v>
      </c>
      <c r="AC3578" s="49">
        <f t="shared" si="704"/>
        <v>0</v>
      </c>
      <c r="AD3578" s="49">
        <f t="shared" si="704"/>
        <v>0</v>
      </c>
      <c r="AE3578" s="51">
        <f t="shared" si="703"/>
        <v>0</v>
      </c>
      <c r="AF3578" s="51">
        <f>IF(C3578=A_Stammdaten!$B$12,D_SAV!$U3578-D_SAV!$AG3578,HLOOKUP(A_Stammdaten!$B$12-1,$AH$4:$AN$4004,ROW(C3578)-3,FALSE)-$AG3578)</f>
        <v>0</v>
      </c>
      <c r="AG3578" s="51">
        <f>HLOOKUP(A_Stammdaten!$B$12,$AH$4:$AN$4004,ROW(C3578)-3,FALSE)</f>
        <v>0</v>
      </c>
      <c r="AH3578" s="51">
        <f t="shared" si="694"/>
        <v>0</v>
      </c>
      <c r="AI3578" s="51">
        <f t="shared" si="695"/>
        <v>0</v>
      </c>
      <c r="AJ3578" s="51">
        <f t="shared" si="696"/>
        <v>0</v>
      </c>
      <c r="AK3578" s="51">
        <f t="shared" si="697"/>
        <v>0</v>
      </c>
      <c r="AL3578" s="51">
        <f t="shared" si="698"/>
        <v>0</v>
      </c>
      <c r="AM3578" s="51">
        <f t="shared" si="699"/>
        <v>0</v>
      </c>
      <c r="AN3578" s="51">
        <f t="shared" si="700"/>
        <v>0</v>
      </c>
    </row>
    <row r="3579" spans="1:40" x14ac:dyDescent="0.25">
      <c r="A3579" s="17"/>
      <c r="B3579" s="17"/>
      <c r="C3579" s="35"/>
      <c r="D3579" s="17"/>
      <c r="E3579" s="17"/>
      <c r="F3579" s="17"/>
      <c r="G3579" s="62">
        <f t="shared" si="701"/>
        <v>0</v>
      </c>
      <c r="H3579" s="17"/>
      <c r="I3579" s="17"/>
      <c r="J3579" s="17"/>
      <c r="K3579" s="17"/>
      <c r="L3579" s="17"/>
      <c r="M3579" s="17"/>
      <c r="N3579" s="17"/>
      <c r="O3579" s="17"/>
      <c r="P3579" s="115"/>
      <c r="Q3579" s="62">
        <f>IF(C3579&gt;A_Stammdaten!$B$12,0,SUM(G3579,H3579,J3579,K3579,M3579,N3579)-SUM(I3579,L3579,O3579,P3579))</f>
        <v>0</v>
      </c>
      <c r="R3579" s="17"/>
      <c r="S3579" s="17"/>
      <c r="T3579" s="17"/>
      <c r="U3579" s="62">
        <f t="shared" si="693"/>
        <v>0</v>
      </c>
      <c r="V3579" s="63">
        <f>IF(ISBLANK($B3579),0,VLOOKUP($B3579,Listen!$A$2:$C$45,2,FALSE))</f>
        <v>0</v>
      </c>
      <c r="W3579" s="63">
        <f>IF(ISBLANK($B3579),0,VLOOKUP($B3579,Listen!$A$2:$C$45,3,FALSE))</f>
        <v>0</v>
      </c>
      <c r="X3579" s="49">
        <f t="shared" si="692"/>
        <v>0</v>
      </c>
      <c r="Y3579" s="49">
        <f t="shared" si="704"/>
        <v>0</v>
      </c>
      <c r="Z3579" s="49">
        <f t="shared" si="704"/>
        <v>0</v>
      </c>
      <c r="AA3579" s="49">
        <f t="shared" si="704"/>
        <v>0</v>
      </c>
      <c r="AB3579" s="49">
        <f t="shared" si="704"/>
        <v>0</v>
      </c>
      <c r="AC3579" s="49">
        <f t="shared" si="704"/>
        <v>0</v>
      </c>
      <c r="AD3579" s="49">
        <f t="shared" si="704"/>
        <v>0</v>
      </c>
      <c r="AE3579" s="51">
        <f t="shared" si="703"/>
        <v>0</v>
      </c>
      <c r="AF3579" s="51">
        <f>IF(C3579=A_Stammdaten!$B$12,D_SAV!$U3579-D_SAV!$AG3579,HLOOKUP(A_Stammdaten!$B$12-1,$AH$4:$AN$4004,ROW(C3579)-3,FALSE)-$AG3579)</f>
        <v>0</v>
      </c>
      <c r="AG3579" s="51">
        <f>HLOOKUP(A_Stammdaten!$B$12,$AH$4:$AN$4004,ROW(C3579)-3,FALSE)</f>
        <v>0</v>
      </c>
      <c r="AH3579" s="51">
        <f t="shared" si="694"/>
        <v>0</v>
      </c>
      <c r="AI3579" s="51">
        <f t="shared" si="695"/>
        <v>0</v>
      </c>
      <c r="AJ3579" s="51">
        <f t="shared" si="696"/>
        <v>0</v>
      </c>
      <c r="AK3579" s="51">
        <f t="shared" si="697"/>
        <v>0</v>
      </c>
      <c r="AL3579" s="51">
        <f t="shared" si="698"/>
        <v>0</v>
      </c>
      <c r="AM3579" s="51">
        <f t="shared" si="699"/>
        <v>0</v>
      </c>
      <c r="AN3579" s="51">
        <f t="shared" si="700"/>
        <v>0</v>
      </c>
    </row>
    <row r="3580" spans="1:40" x14ac:dyDescent="0.25">
      <c r="A3580" s="17"/>
      <c r="B3580" s="17"/>
      <c r="C3580" s="35"/>
      <c r="D3580" s="17"/>
      <c r="E3580" s="17"/>
      <c r="F3580" s="17"/>
      <c r="G3580" s="62">
        <f t="shared" si="701"/>
        <v>0</v>
      </c>
      <c r="H3580" s="17"/>
      <c r="I3580" s="17"/>
      <c r="J3580" s="17"/>
      <c r="K3580" s="17"/>
      <c r="L3580" s="17"/>
      <c r="M3580" s="17"/>
      <c r="N3580" s="17"/>
      <c r="O3580" s="17"/>
      <c r="P3580" s="115"/>
      <c r="Q3580" s="62">
        <f>IF(C3580&gt;A_Stammdaten!$B$12,0,SUM(G3580,H3580,J3580,K3580,M3580,N3580)-SUM(I3580,L3580,O3580,P3580))</f>
        <v>0</v>
      </c>
      <c r="R3580" s="17"/>
      <c r="S3580" s="17"/>
      <c r="T3580" s="17"/>
      <c r="U3580" s="62">
        <f t="shared" si="693"/>
        <v>0</v>
      </c>
      <c r="V3580" s="63">
        <f>IF(ISBLANK($B3580),0,VLOOKUP($B3580,Listen!$A$2:$C$45,2,FALSE))</f>
        <v>0</v>
      </c>
      <c r="W3580" s="63">
        <f>IF(ISBLANK($B3580),0,VLOOKUP($B3580,Listen!$A$2:$C$45,3,FALSE))</f>
        <v>0</v>
      </c>
      <c r="X3580" s="49">
        <f t="shared" ref="X3580:X3643" si="705">$V3580</f>
        <v>0</v>
      </c>
      <c r="Y3580" s="49">
        <f t="shared" si="704"/>
        <v>0</v>
      </c>
      <c r="Z3580" s="49">
        <f t="shared" si="704"/>
        <v>0</v>
      </c>
      <c r="AA3580" s="49">
        <f t="shared" si="704"/>
        <v>0</v>
      </c>
      <c r="AB3580" s="49">
        <f t="shared" si="704"/>
        <v>0</v>
      </c>
      <c r="AC3580" s="49">
        <f t="shared" si="704"/>
        <v>0</v>
      </c>
      <c r="AD3580" s="49">
        <f t="shared" si="704"/>
        <v>0</v>
      </c>
      <c r="AE3580" s="51">
        <f t="shared" si="703"/>
        <v>0</v>
      </c>
      <c r="AF3580" s="51">
        <f>IF(C3580=A_Stammdaten!$B$12,D_SAV!$U3580-D_SAV!$AG3580,HLOOKUP(A_Stammdaten!$B$12-1,$AH$4:$AN$4004,ROW(C3580)-3,FALSE)-$AG3580)</f>
        <v>0</v>
      </c>
      <c r="AG3580" s="51">
        <f>HLOOKUP(A_Stammdaten!$B$12,$AH$4:$AN$4004,ROW(C3580)-3,FALSE)</f>
        <v>0</v>
      </c>
      <c r="AH3580" s="51">
        <f t="shared" si="694"/>
        <v>0</v>
      </c>
      <c r="AI3580" s="51">
        <f t="shared" si="695"/>
        <v>0</v>
      </c>
      <c r="AJ3580" s="51">
        <f t="shared" si="696"/>
        <v>0</v>
      </c>
      <c r="AK3580" s="51">
        <f t="shared" si="697"/>
        <v>0</v>
      </c>
      <c r="AL3580" s="51">
        <f t="shared" si="698"/>
        <v>0</v>
      </c>
      <c r="AM3580" s="51">
        <f t="shared" si="699"/>
        <v>0</v>
      </c>
      <c r="AN3580" s="51">
        <f t="shared" si="700"/>
        <v>0</v>
      </c>
    </row>
    <row r="3581" spans="1:40" x14ac:dyDescent="0.25">
      <c r="A3581" s="17"/>
      <c r="B3581" s="17"/>
      <c r="C3581" s="35"/>
      <c r="D3581" s="17"/>
      <c r="E3581" s="17"/>
      <c r="F3581" s="17"/>
      <c r="G3581" s="62">
        <f t="shared" si="701"/>
        <v>0</v>
      </c>
      <c r="H3581" s="17"/>
      <c r="I3581" s="17"/>
      <c r="J3581" s="17"/>
      <c r="K3581" s="17"/>
      <c r="L3581" s="17"/>
      <c r="M3581" s="17"/>
      <c r="N3581" s="17"/>
      <c r="O3581" s="17"/>
      <c r="P3581" s="115"/>
      <c r="Q3581" s="62">
        <f>IF(C3581&gt;A_Stammdaten!$B$12,0,SUM(G3581,H3581,J3581,K3581,M3581,N3581)-SUM(I3581,L3581,O3581,P3581))</f>
        <v>0</v>
      </c>
      <c r="R3581" s="17"/>
      <c r="S3581" s="17"/>
      <c r="T3581" s="17"/>
      <c r="U3581" s="62">
        <f t="shared" si="693"/>
        <v>0</v>
      </c>
      <c r="V3581" s="63">
        <f>IF(ISBLANK($B3581),0,VLOOKUP($B3581,Listen!$A$2:$C$45,2,FALSE))</f>
        <v>0</v>
      </c>
      <c r="W3581" s="63">
        <f>IF(ISBLANK($B3581),0,VLOOKUP($B3581,Listen!$A$2:$C$45,3,FALSE))</f>
        <v>0</v>
      </c>
      <c r="X3581" s="49">
        <f t="shared" si="705"/>
        <v>0</v>
      </c>
      <c r="Y3581" s="49">
        <f t="shared" si="704"/>
        <v>0</v>
      </c>
      <c r="Z3581" s="49">
        <f t="shared" si="704"/>
        <v>0</v>
      </c>
      <c r="AA3581" s="49">
        <f t="shared" si="704"/>
        <v>0</v>
      </c>
      <c r="AB3581" s="49">
        <f t="shared" si="704"/>
        <v>0</v>
      </c>
      <c r="AC3581" s="49">
        <f t="shared" si="704"/>
        <v>0</v>
      </c>
      <c r="AD3581" s="49">
        <f t="shared" si="704"/>
        <v>0</v>
      </c>
      <c r="AE3581" s="51">
        <f t="shared" si="703"/>
        <v>0</v>
      </c>
      <c r="AF3581" s="51">
        <f>IF(C3581=A_Stammdaten!$B$12,D_SAV!$U3581-D_SAV!$AG3581,HLOOKUP(A_Stammdaten!$B$12-1,$AH$4:$AN$4004,ROW(C3581)-3,FALSE)-$AG3581)</f>
        <v>0</v>
      </c>
      <c r="AG3581" s="51">
        <f>HLOOKUP(A_Stammdaten!$B$12,$AH$4:$AN$4004,ROW(C3581)-3,FALSE)</f>
        <v>0</v>
      </c>
      <c r="AH3581" s="51">
        <f t="shared" si="694"/>
        <v>0</v>
      </c>
      <c r="AI3581" s="51">
        <f t="shared" si="695"/>
        <v>0</v>
      </c>
      <c r="AJ3581" s="51">
        <f t="shared" si="696"/>
        <v>0</v>
      </c>
      <c r="AK3581" s="51">
        <f t="shared" si="697"/>
        <v>0</v>
      </c>
      <c r="AL3581" s="51">
        <f t="shared" si="698"/>
        <v>0</v>
      </c>
      <c r="AM3581" s="51">
        <f t="shared" si="699"/>
        <v>0</v>
      </c>
      <c r="AN3581" s="51">
        <f t="shared" si="700"/>
        <v>0</v>
      </c>
    </row>
    <row r="3582" spans="1:40" x14ac:dyDescent="0.25">
      <c r="A3582" s="17"/>
      <c r="B3582" s="17"/>
      <c r="C3582" s="35"/>
      <c r="D3582" s="17"/>
      <c r="E3582" s="17"/>
      <c r="F3582" s="17"/>
      <c r="G3582" s="62">
        <f t="shared" si="701"/>
        <v>0</v>
      </c>
      <c r="H3582" s="17"/>
      <c r="I3582" s="17"/>
      <c r="J3582" s="17"/>
      <c r="K3582" s="17"/>
      <c r="L3582" s="17"/>
      <c r="M3582" s="17"/>
      <c r="N3582" s="17"/>
      <c r="O3582" s="17"/>
      <c r="P3582" s="115"/>
      <c r="Q3582" s="62">
        <f>IF(C3582&gt;A_Stammdaten!$B$12,0,SUM(G3582,H3582,J3582,K3582,M3582,N3582)-SUM(I3582,L3582,O3582,P3582))</f>
        <v>0</v>
      </c>
      <c r="R3582" s="17"/>
      <c r="S3582" s="17"/>
      <c r="T3582" s="17"/>
      <c r="U3582" s="62">
        <f t="shared" si="693"/>
        <v>0</v>
      </c>
      <c r="V3582" s="63">
        <f>IF(ISBLANK($B3582),0,VLOOKUP($B3582,Listen!$A$2:$C$45,2,FALSE))</f>
        <v>0</v>
      </c>
      <c r="W3582" s="63">
        <f>IF(ISBLANK($B3582),0,VLOOKUP($B3582,Listen!$A$2:$C$45,3,FALSE))</f>
        <v>0</v>
      </c>
      <c r="X3582" s="49">
        <f t="shared" si="705"/>
        <v>0</v>
      </c>
      <c r="Y3582" s="49">
        <f t="shared" si="704"/>
        <v>0</v>
      </c>
      <c r="Z3582" s="49">
        <f t="shared" si="704"/>
        <v>0</v>
      </c>
      <c r="AA3582" s="49">
        <f t="shared" si="704"/>
        <v>0</v>
      </c>
      <c r="AB3582" s="49">
        <f t="shared" si="704"/>
        <v>0</v>
      </c>
      <c r="AC3582" s="49">
        <f t="shared" si="704"/>
        <v>0</v>
      </c>
      <c r="AD3582" s="49">
        <f t="shared" si="704"/>
        <v>0</v>
      </c>
      <c r="AE3582" s="51">
        <f t="shared" si="703"/>
        <v>0</v>
      </c>
      <c r="AF3582" s="51">
        <f>IF(C3582=A_Stammdaten!$B$12,D_SAV!$U3582-D_SAV!$AG3582,HLOOKUP(A_Stammdaten!$B$12-1,$AH$4:$AN$4004,ROW(C3582)-3,FALSE)-$AG3582)</f>
        <v>0</v>
      </c>
      <c r="AG3582" s="51">
        <f>HLOOKUP(A_Stammdaten!$B$12,$AH$4:$AN$4004,ROW(C3582)-3,FALSE)</f>
        <v>0</v>
      </c>
      <c r="AH3582" s="51">
        <f t="shared" si="694"/>
        <v>0</v>
      </c>
      <c r="AI3582" s="51">
        <f t="shared" si="695"/>
        <v>0</v>
      </c>
      <c r="AJ3582" s="51">
        <f t="shared" si="696"/>
        <v>0</v>
      </c>
      <c r="AK3582" s="51">
        <f t="shared" si="697"/>
        <v>0</v>
      </c>
      <c r="AL3582" s="51">
        <f t="shared" si="698"/>
        <v>0</v>
      </c>
      <c r="AM3582" s="51">
        <f t="shared" si="699"/>
        <v>0</v>
      </c>
      <c r="AN3582" s="51">
        <f t="shared" si="700"/>
        <v>0</v>
      </c>
    </row>
    <row r="3583" spans="1:40" x14ac:dyDescent="0.25">
      <c r="A3583" s="17"/>
      <c r="B3583" s="17"/>
      <c r="C3583" s="35"/>
      <c r="D3583" s="17"/>
      <c r="E3583" s="17"/>
      <c r="F3583" s="17"/>
      <c r="G3583" s="62">
        <f t="shared" si="701"/>
        <v>0</v>
      </c>
      <c r="H3583" s="17"/>
      <c r="I3583" s="17"/>
      <c r="J3583" s="17"/>
      <c r="K3583" s="17"/>
      <c r="L3583" s="17"/>
      <c r="M3583" s="17"/>
      <c r="N3583" s="17"/>
      <c r="O3583" s="17"/>
      <c r="P3583" s="115"/>
      <c r="Q3583" s="62">
        <f>IF(C3583&gt;A_Stammdaten!$B$12,0,SUM(G3583,H3583,J3583,K3583,M3583,N3583)-SUM(I3583,L3583,O3583,P3583))</f>
        <v>0</v>
      </c>
      <c r="R3583" s="17"/>
      <c r="S3583" s="17"/>
      <c r="T3583" s="17"/>
      <c r="U3583" s="62">
        <f t="shared" si="693"/>
        <v>0</v>
      </c>
      <c r="V3583" s="63">
        <f>IF(ISBLANK($B3583),0,VLOOKUP($B3583,Listen!$A$2:$C$45,2,FALSE))</f>
        <v>0</v>
      </c>
      <c r="W3583" s="63">
        <f>IF(ISBLANK($B3583),0,VLOOKUP($B3583,Listen!$A$2:$C$45,3,FALSE))</f>
        <v>0</v>
      </c>
      <c r="X3583" s="49">
        <f t="shared" si="705"/>
        <v>0</v>
      </c>
      <c r="Y3583" s="49">
        <f t="shared" si="704"/>
        <v>0</v>
      </c>
      <c r="Z3583" s="49">
        <f t="shared" si="704"/>
        <v>0</v>
      </c>
      <c r="AA3583" s="49">
        <f t="shared" si="704"/>
        <v>0</v>
      </c>
      <c r="AB3583" s="49">
        <f t="shared" si="704"/>
        <v>0</v>
      </c>
      <c r="AC3583" s="49">
        <f t="shared" si="704"/>
        <v>0</v>
      </c>
      <c r="AD3583" s="49">
        <f t="shared" si="704"/>
        <v>0</v>
      </c>
      <c r="AE3583" s="51">
        <f t="shared" si="703"/>
        <v>0</v>
      </c>
      <c r="AF3583" s="51">
        <f>IF(C3583=A_Stammdaten!$B$12,D_SAV!$U3583-D_SAV!$AG3583,HLOOKUP(A_Stammdaten!$B$12-1,$AH$4:$AN$4004,ROW(C3583)-3,FALSE)-$AG3583)</f>
        <v>0</v>
      </c>
      <c r="AG3583" s="51">
        <f>HLOOKUP(A_Stammdaten!$B$12,$AH$4:$AN$4004,ROW(C3583)-3,FALSE)</f>
        <v>0</v>
      </c>
      <c r="AH3583" s="51">
        <f t="shared" si="694"/>
        <v>0</v>
      </c>
      <c r="AI3583" s="51">
        <f t="shared" si="695"/>
        <v>0</v>
      </c>
      <c r="AJ3583" s="51">
        <f t="shared" si="696"/>
        <v>0</v>
      </c>
      <c r="AK3583" s="51">
        <f t="shared" si="697"/>
        <v>0</v>
      </c>
      <c r="AL3583" s="51">
        <f t="shared" si="698"/>
        <v>0</v>
      </c>
      <c r="AM3583" s="51">
        <f t="shared" si="699"/>
        <v>0</v>
      </c>
      <c r="AN3583" s="51">
        <f t="shared" si="700"/>
        <v>0</v>
      </c>
    </row>
    <row r="3584" spans="1:40" x14ac:dyDescent="0.25">
      <c r="A3584" s="17"/>
      <c r="B3584" s="17"/>
      <c r="C3584" s="35"/>
      <c r="D3584" s="17"/>
      <c r="E3584" s="17"/>
      <c r="F3584" s="17"/>
      <c r="G3584" s="62">
        <f t="shared" si="701"/>
        <v>0</v>
      </c>
      <c r="H3584" s="17"/>
      <c r="I3584" s="17"/>
      <c r="J3584" s="17"/>
      <c r="K3584" s="17"/>
      <c r="L3584" s="17"/>
      <c r="M3584" s="17"/>
      <c r="N3584" s="17"/>
      <c r="O3584" s="17"/>
      <c r="P3584" s="115"/>
      <c r="Q3584" s="62">
        <f>IF(C3584&gt;A_Stammdaten!$B$12,0,SUM(G3584,H3584,J3584,K3584,M3584,N3584)-SUM(I3584,L3584,O3584,P3584))</f>
        <v>0</v>
      </c>
      <c r="R3584" s="17"/>
      <c r="S3584" s="17"/>
      <c r="T3584" s="17"/>
      <c r="U3584" s="62">
        <f t="shared" si="693"/>
        <v>0</v>
      </c>
      <c r="V3584" s="63">
        <f>IF(ISBLANK($B3584),0,VLOOKUP($B3584,Listen!$A$2:$C$45,2,FALSE))</f>
        <v>0</v>
      </c>
      <c r="W3584" s="63">
        <f>IF(ISBLANK($B3584),0,VLOOKUP($B3584,Listen!$A$2:$C$45,3,FALSE))</f>
        <v>0</v>
      </c>
      <c r="X3584" s="49">
        <f t="shared" si="705"/>
        <v>0</v>
      </c>
      <c r="Y3584" s="49">
        <f t="shared" si="704"/>
        <v>0</v>
      </c>
      <c r="Z3584" s="49">
        <f t="shared" si="704"/>
        <v>0</v>
      </c>
      <c r="AA3584" s="49">
        <f t="shared" si="704"/>
        <v>0</v>
      </c>
      <c r="AB3584" s="49">
        <f t="shared" si="704"/>
        <v>0</v>
      </c>
      <c r="AC3584" s="49">
        <f t="shared" si="704"/>
        <v>0</v>
      </c>
      <c r="AD3584" s="49">
        <f t="shared" si="704"/>
        <v>0</v>
      </c>
      <c r="AE3584" s="51">
        <f t="shared" si="703"/>
        <v>0</v>
      </c>
      <c r="AF3584" s="51">
        <f>IF(C3584=A_Stammdaten!$B$12,D_SAV!$U3584-D_SAV!$AG3584,HLOOKUP(A_Stammdaten!$B$12-1,$AH$4:$AN$4004,ROW(C3584)-3,FALSE)-$AG3584)</f>
        <v>0</v>
      </c>
      <c r="AG3584" s="51">
        <f>HLOOKUP(A_Stammdaten!$B$12,$AH$4:$AN$4004,ROW(C3584)-3,FALSE)</f>
        <v>0</v>
      </c>
      <c r="AH3584" s="51">
        <f t="shared" si="694"/>
        <v>0</v>
      </c>
      <c r="AI3584" s="51">
        <f t="shared" si="695"/>
        <v>0</v>
      </c>
      <c r="AJ3584" s="51">
        <f t="shared" si="696"/>
        <v>0</v>
      </c>
      <c r="AK3584" s="51">
        <f t="shared" si="697"/>
        <v>0</v>
      </c>
      <c r="AL3584" s="51">
        <f t="shared" si="698"/>
        <v>0</v>
      </c>
      <c r="AM3584" s="51">
        <f t="shared" si="699"/>
        <v>0</v>
      </c>
      <c r="AN3584" s="51">
        <f t="shared" si="700"/>
        <v>0</v>
      </c>
    </row>
    <row r="3585" spans="1:40" x14ac:dyDescent="0.25">
      <c r="A3585" s="17"/>
      <c r="B3585" s="17"/>
      <c r="C3585" s="35"/>
      <c r="D3585" s="17"/>
      <c r="E3585" s="17"/>
      <c r="F3585" s="17"/>
      <c r="G3585" s="62">
        <f t="shared" si="701"/>
        <v>0</v>
      </c>
      <c r="H3585" s="17"/>
      <c r="I3585" s="17"/>
      <c r="J3585" s="17"/>
      <c r="K3585" s="17"/>
      <c r="L3585" s="17"/>
      <c r="M3585" s="17"/>
      <c r="N3585" s="17"/>
      <c r="O3585" s="17"/>
      <c r="P3585" s="115"/>
      <c r="Q3585" s="62">
        <f>IF(C3585&gt;A_Stammdaten!$B$12,0,SUM(G3585,H3585,J3585,K3585,M3585,N3585)-SUM(I3585,L3585,O3585,P3585))</f>
        <v>0</v>
      </c>
      <c r="R3585" s="17"/>
      <c r="S3585" s="17"/>
      <c r="T3585" s="17"/>
      <c r="U3585" s="62">
        <f t="shared" si="693"/>
        <v>0</v>
      </c>
      <c r="V3585" s="63">
        <f>IF(ISBLANK($B3585),0,VLOOKUP($B3585,Listen!$A$2:$C$45,2,FALSE))</f>
        <v>0</v>
      </c>
      <c r="W3585" s="63">
        <f>IF(ISBLANK($B3585),0,VLOOKUP($B3585,Listen!$A$2:$C$45,3,FALSE))</f>
        <v>0</v>
      </c>
      <c r="X3585" s="49">
        <f t="shared" si="705"/>
        <v>0</v>
      </c>
      <c r="Y3585" s="49">
        <f t="shared" si="704"/>
        <v>0</v>
      </c>
      <c r="Z3585" s="49">
        <f t="shared" si="704"/>
        <v>0</v>
      </c>
      <c r="AA3585" s="49">
        <f t="shared" si="704"/>
        <v>0</v>
      </c>
      <c r="AB3585" s="49">
        <f t="shared" si="704"/>
        <v>0</v>
      </c>
      <c r="AC3585" s="49">
        <f t="shared" si="704"/>
        <v>0</v>
      </c>
      <c r="AD3585" s="49">
        <f t="shared" si="704"/>
        <v>0</v>
      </c>
      <c r="AE3585" s="51">
        <f t="shared" si="703"/>
        <v>0</v>
      </c>
      <c r="AF3585" s="51">
        <f>IF(C3585=A_Stammdaten!$B$12,D_SAV!$U3585-D_SAV!$AG3585,HLOOKUP(A_Stammdaten!$B$12-1,$AH$4:$AN$4004,ROW(C3585)-3,FALSE)-$AG3585)</f>
        <v>0</v>
      </c>
      <c r="AG3585" s="51">
        <f>HLOOKUP(A_Stammdaten!$B$12,$AH$4:$AN$4004,ROW(C3585)-3,FALSE)</f>
        <v>0</v>
      </c>
      <c r="AH3585" s="51">
        <f t="shared" si="694"/>
        <v>0</v>
      </c>
      <c r="AI3585" s="51">
        <f t="shared" si="695"/>
        <v>0</v>
      </c>
      <c r="AJ3585" s="51">
        <f t="shared" si="696"/>
        <v>0</v>
      </c>
      <c r="AK3585" s="51">
        <f t="shared" si="697"/>
        <v>0</v>
      </c>
      <c r="AL3585" s="51">
        <f t="shared" si="698"/>
        <v>0</v>
      </c>
      <c r="AM3585" s="51">
        <f t="shared" si="699"/>
        <v>0</v>
      </c>
      <c r="AN3585" s="51">
        <f t="shared" si="700"/>
        <v>0</v>
      </c>
    </row>
    <row r="3586" spans="1:40" x14ac:dyDescent="0.25">
      <c r="A3586" s="17"/>
      <c r="B3586" s="17"/>
      <c r="C3586" s="35"/>
      <c r="D3586" s="17"/>
      <c r="E3586" s="17"/>
      <c r="F3586" s="17"/>
      <c r="G3586" s="62">
        <f t="shared" si="701"/>
        <v>0</v>
      </c>
      <c r="H3586" s="17"/>
      <c r="I3586" s="17"/>
      <c r="J3586" s="17"/>
      <c r="K3586" s="17"/>
      <c r="L3586" s="17"/>
      <c r="M3586" s="17"/>
      <c r="N3586" s="17"/>
      <c r="O3586" s="17"/>
      <c r="P3586" s="115"/>
      <c r="Q3586" s="62">
        <f>IF(C3586&gt;A_Stammdaten!$B$12,0,SUM(G3586,H3586,J3586,K3586,M3586,N3586)-SUM(I3586,L3586,O3586,P3586))</f>
        <v>0</v>
      </c>
      <c r="R3586" s="17"/>
      <c r="S3586" s="17"/>
      <c r="T3586" s="17"/>
      <c r="U3586" s="62">
        <f t="shared" si="693"/>
        <v>0</v>
      </c>
      <c r="V3586" s="63">
        <f>IF(ISBLANK($B3586),0,VLOOKUP($B3586,Listen!$A$2:$C$45,2,FALSE))</f>
        <v>0</v>
      </c>
      <c r="W3586" s="63">
        <f>IF(ISBLANK($B3586),0,VLOOKUP($B3586,Listen!$A$2:$C$45,3,FALSE))</f>
        <v>0</v>
      </c>
      <c r="X3586" s="49">
        <f t="shared" si="705"/>
        <v>0</v>
      </c>
      <c r="Y3586" s="49">
        <f t="shared" si="704"/>
        <v>0</v>
      </c>
      <c r="Z3586" s="49">
        <f t="shared" si="704"/>
        <v>0</v>
      </c>
      <c r="AA3586" s="49">
        <f t="shared" si="704"/>
        <v>0</v>
      </c>
      <c r="AB3586" s="49">
        <f t="shared" si="704"/>
        <v>0</v>
      </c>
      <c r="AC3586" s="49">
        <f t="shared" si="704"/>
        <v>0</v>
      </c>
      <c r="AD3586" s="49">
        <f t="shared" si="704"/>
        <v>0</v>
      </c>
      <c r="AE3586" s="51">
        <f t="shared" si="703"/>
        <v>0</v>
      </c>
      <c r="AF3586" s="51">
        <f>IF(C3586=A_Stammdaten!$B$12,D_SAV!$U3586-D_SAV!$AG3586,HLOOKUP(A_Stammdaten!$B$12-1,$AH$4:$AN$4004,ROW(C3586)-3,FALSE)-$AG3586)</f>
        <v>0</v>
      </c>
      <c r="AG3586" s="51">
        <f>HLOOKUP(A_Stammdaten!$B$12,$AH$4:$AN$4004,ROW(C3586)-3,FALSE)</f>
        <v>0</v>
      </c>
      <c r="AH3586" s="51">
        <f t="shared" si="694"/>
        <v>0</v>
      </c>
      <c r="AI3586" s="51">
        <f t="shared" si="695"/>
        <v>0</v>
      </c>
      <c r="AJ3586" s="51">
        <f t="shared" si="696"/>
        <v>0</v>
      </c>
      <c r="AK3586" s="51">
        <f t="shared" si="697"/>
        <v>0</v>
      </c>
      <c r="AL3586" s="51">
        <f t="shared" si="698"/>
        <v>0</v>
      </c>
      <c r="AM3586" s="51">
        <f t="shared" si="699"/>
        <v>0</v>
      </c>
      <c r="AN3586" s="51">
        <f t="shared" si="700"/>
        <v>0</v>
      </c>
    </row>
    <row r="3587" spans="1:40" x14ac:dyDescent="0.25">
      <c r="A3587" s="17"/>
      <c r="B3587" s="17"/>
      <c r="C3587" s="35"/>
      <c r="D3587" s="17"/>
      <c r="E3587" s="17"/>
      <c r="F3587" s="17"/>
      <c r="G3587" s="62">
        <f t="shared" si="701"/>
        <v>0</v>
      </c>
      <c r="H3587" s="17"/>
      <c r="I3587" s="17"/>
      <c r="J3587" s="17"/>
      <c r="K3587" s="17"/>
      <c r="L3587" s="17"/>
      <c r="M3587" s="17"/>
      <c r="N3587" s="17"/>
      <c r="O3587" s="17"/>
      <c r="P3587" s="115"/>
      <c r="Q3587" s="62">
        <f>IF(C3587&gt;A_Stammdaten!$B$12,0,SUM(G3587,H3587,J3587,K3587,M3587,N3587)-SUM(I3587,L3587,O3587,P3587))</f>
        <v>0</v>
      </c>
      <c r="R3587" s="17"/>
      <c r="S3587" s="17"/>
      <c r="T3587" s="17"/>
      <c r="U3587" s="62">
        <f t="shared" si="693"/>
        <v>0</v>
      </c>
      <c r="V3587" s="63">
        <f>IF(ISBLANK($B3587),0,VLOOKUP($B3587,Listen!$A$2:$C$45,2,FALSE))</f>
        <v>0</v>
      </c>
      <c r="W3587" s="63">
        <f>IF(ISBLANK($B3587),0,VLOOKUP($B3587,Listen!$A$2:$C$45,3,FALSE))</f>
        <v>0</v>
      </c>
      <c r="X3587" s="49">
        <f t="shared" si="705"/>
        <v>0</v>
      </c>
      <c r="Y3587" s="49">
        <f t="shared" si="704"/>
        <v>0</v>
      </c>
      <c r="Z3587" s="49">
        <f t="shared" si="704"/>
        <v>0</v>
      </c>
      <c r="AA3587" s="49">
        <f t="shared" si="704"/>
        <v>0</v>
      </c>
      <c r="AB3587" s="49">
        <f t="shared" si="704"/>
        <v>0</v>
      </c>
      <c r="AC3587" s="49">
        <f t="shared" si="704"/>
        <v>0</v>
      </c>
      <c r="AD3587" s="49">
        <f t="shared" si="704"/>
        <v>0</v>
      </c>
      <c r="AE3587" s="51">
        <f t="shared" si="703"/>
        <v>0</v>
      </c>
      <c r="AF3587" s="51">
        <f>IF(C3587=A_Stammdaten!$B$12,D_SAV!$U3587-D_SAV!$AG3587,HLOOKUP(A_Stammdaten!$B$12-1,$AH$4:$AN$4004,ROW(C3587)-3,FALSE)-$AG3587)</f>
        <v>0</v>
      </c>
      <c r="AG3587" s="51">
        <f>HLOOKUP(A_Stammdaten!$B$12,$AH$4:$AN$4004,ROW(C3587)-3,FALSE)</f>
        <v>0</v>
      </c>
      <c r="AH3587" s="51">
        <f t="shared" si="694"/>
        <v>0</v>
      </c>
      <c r="AI3587" s="51">
        <f t="shared" si="695"/>
        <v>0</v>
      </c>
      <c r="AJ3587" s="51">
        <f t="shared" si="696"/>
        <v>0</v>
      </c>
      <c r="AK3587" s="51">
        <f t="shared" si="697"/>
        <v>0</v>
      </c>
      <c r="AL3587" s="51">
        <f t="shared" si="698"/>
        <v>0</v>
      </c>
      <c r="AM3587" s="51">
        <f t="shared" si="699"/>
        <v>0</v>
      </c>
      <c r="AN3587" s="51">
        <f t="shared" si="700"/>
        <v>0</v>
      </c>
    </row>
    <row r="3588" spans="1:40" x14ac:dyDescent="0.25">
      <c r="A3588" s="17"/>
      <c r="B3588" s="17"/>
      <c r="C3588" s="35"/>
      <c r="D3588" s="17"/>
      <c r="E3588" s="17"/>
      <c r="F3588" s="17"/>
      <c r="G3588" s="62">
        <f t="shared" si="701"/>
        <v>0</v>
      </c>
      <c r="H3588" s="17"/>
      <c r="I3588" s="17"/>
      <c r="J3588" s="17"/>
      <c r="K3588" s="17"/>
      <c r="L3588" s="17"/>
      <c r="M3588" s="17"/>
      <c r="N3588" s="17"/>
      <c r="O3588" s="17"/>
      <c r="P3588" s="115"/>
      <c r="Q3588" s="62">
        <f>IF(C3588&gt;A_Stammdaten!$B$12,0,SUM(G3588,H3588,J3588,K3588,M3588,N3588)-SUM(I3588,L3588,O3588,P3588))</f>
        <v>0</v>
      </c>
      <c r="R3588" s="17"/>
      <c r="S3588" s="17"/>
      <c r="T3588" s="17"/>
      <c r="U3588" s="62">
        <f t="shared" si="693"/>
        <v>0</v>
      </c>
      <c r="V3588" s="63">
        <f>IF(ISBLANK($B3588),0,VLOOKUP($B3588,Listen!$A$2:$C$45,2,FALSE))</f>
        <v>0</v>
      </c>
      <c r="W3588" s="63">
        <f>IF(ISBLANK($B3588),0,VLOOKUP($B3588,Listen!$A$2:$C$45,3,FALSE))</f>
        <v>0</v>
      </c>
      <c r="X3588" s="49">
        <f t="shared" si="705"/>
        <v>0</v>
      </c>
      <c r="Y3588" s="49">
        <f t="shared" si="704"/>
        <v>0</v>
      </c>
      <c r="Z3588" s="49">
        <f t="shared" si="704"/>
        <v>0</v>
      </c>
      <c r="AA3588" s="49">
        <f t="shared" si="704"/>
        <v>0</v>
      </c>
      <c r="AB3588" s="49">
        <f t="shared" si="704"/>
        <v>0</v>
      </c>
      <c r="AC3588" s="49">
        <f t="shared" si="704"/>
        <v>0</v>
      </c>
      <c r="AD3588" s="49">
        <f t="shared" si="704"/>
        <v>0</v>
      </c>
      <c r="AE3588" s="51">
        <f t="shared" si="703"/>
        <v>0</v>
      </c>
      <c r="AF3588" s="51">
        <f>IF(C3588=A_Stammdaten!$B$12,D_SAV!$U3588-D_SAV!$AG3588,HLOOKUP(A_Stammdaten!$B$12-1,$AH$4:$AN$4004,ROW(C3588)-3,FALSE)-$AG3588)</f>
        <v>0</v>
      </c>
      <c r="AG3588" s="51">
        <f>HLOOKUP(A_Stammdaten!$B$12,$AH$4:$AN$4004,ROW(C3588)-3,FALSE)</f>
        <v>0</v>
      </c>
      <c r="AH3588" s="51">
        <f t="shared" si="694"/>
        <v>0</v>
      </c>
      <c r="AI3588" s="51">
        <f t="shared" si="695"/>
        <v>0</v>
      </c>
      <c r="AJ3588" s="51">
        <f t="shared" si="696"/>
        <v>0</v>
      </c>
      <c r="AK3588" s="51">
        <f t="shared" si="697"/>
        <v>0</v>
      </c>
      <c r="AL3588" s="51">
        <f t="shared" si="698"/>
        <v>0</v>
      </c>
      <c r="AM3588" s="51">
        <f t="shared" si="699"/>
        <v>0</v>
      </c>
      <c r="AN3588" s="51">
        <f t="shared" si="700"/>
        <v>0</v>
      </c>
    </row>
    <row r="3589" spans="1:40" x14ac:dyDescent="0.25">
      <c r="A3589" s="17"/>
      <c r="B3589" s="17"/>
      <c r="C3589" s="35"/>
      <c r="D3589" s="17"/>
      <c r="E3589" s="17"/>
      <c r="F3589" s="17"/>
      <c r="G3589" s="62">
        <f t="shared" si="701"/>
        <v>0</v>
      </c>
      <c r="H3589" s="17"/>
      <c r="I3589" s="17"/>
      <c r="J3589" s="17"/>
      <c r="K3589" s="17"/>
      <c r="L3589" s="17"/>
      <c r="M3589" s="17"/>
      <c r="N3589" s="17"/>
      <c r="O3589" s="17"/>
      <c r="P3589" s="115"/>
      <c r="Q3589" s="62">
        <f>IF(C3589&gt;A_Stammdaten!$B$12,0,SUM(G3589,H3589,J3589,K3589,M3589,N3589)-SUM(I3589,L3589,O3589,P3589))</f>
        <v>0</v>
      </c>
      <c r="R3589" s="17"/>
      <c r="S3589" s="17"/>
      <c r="T3589" s="17"/>
      <c r="U3589" s="62">
        <f t="shared" ref="U3589:U3652" si="706">Q3589-SUM(R3589:T3589)</f>
        <v>0</v>
      </c>
      <c r="V3589" s="63">
        <f>IF(ISBLANK($B3589),0,VLOOKUP($B3589,Listen!$A$2:$C$45,2,FALSE))</f>
        <v>0</v>
      </c>
      <c r="W3589" s="63">
        <f>IF(ISBLANK($B3589),0,VLOOKUP($B3589,Listen!$A$2:$C$45,3,FALSE))</f>
        <v>0</v>
      </c>
      <c r="X3589" s="49">
        <f t="shared" si="705"/>
        <v>0</v>
      </c>
      <c r="Y3589" s="49">
        <f t="shared" si="704"/>
        <v>0</v>
      </c>
      <c r="Z3589" s="49">
        <f t="shared" si="704"/>
        <v>0</v>
      </c>
      <c r="AA3589" s="49">
        <f t="shared" si="704"/>
        <v>0</v>
      </c>
      <c r="AB3589" s="49">
        <f t="shared" si="704"/>
        <v>0</v>
      </c>
      <c r="AC3589" s="49">
        <f t="shared" si="704"/>
        <v>0</v>
      </c>
      <c r="AD3589" s="49">
        <f t="shared" si="704"/>
        <v>0</v>
      </c>
      <c r="AE3589" s="51">
        <f t="shared" si="703"/>
        <v>0</v>
      </c>
      <c r="AF3589" s="51">
        <f>IF(C3589=A_Stammdaten!$B$12,D_SAV!$U3589-D_SAV!$AG3589,HLOOKUP(A_Stammdaten!$B$12-1,$AH$4:$AN$4004,ROW(C3589)-3,FALSE)-$AG3589)</f>
        <v>0</v>
      </c>
      <c r="AG3589" s="51">
        <f>HLOOKUP(A_Stammdaten!$B$12,$AH$4:$AN$4004,ROW(C3589)-3,FALSE)</f>
        <v>0</v>
      </c>
      <c r="AH3589" s="51">
        <f t="shared" ref="AH3589:AH3652" si="707">IF(OR($C3589=0,$U3589=0),0,IF($C3589&lt;=AH$4,$U3589-$U3589/X3589*(AH$4-$C3589+1),0))</f>
        <v>0</v>
      </c>
      <c r="AI3589" s="51">
        <f t="shared" ref="AI3589:AI3652" si="708">IF(OR($C3589=0,$U3589=0,Y3589-(AI$4-$C3589)=0),0,IF($C3589&lt;AI$4,AH3589-AH3589/(Y3589-(AI$4-$C3589)),IF($C3589=AI$4,$U3589-$U3589/Y3589,0)))</f>
        <v>0</v>
      </c>
      <c r="AJ3589" s="51">
        <f t="shared" ref="AJ3589:AJ3652" si="709">IF(OR($C3589=0,$U3589=0,Z3589-(AJ$4-$C3589)=0),0,IF($C3589&lt;AJ$4,AI3589-AI3589/(Z3589-(AJ$4-$C3589)),IF($C3589=AJ$4,$U3589-$U3589/Z3589,0)))</f>
        <v>0</v>
      </c>
      <c r="AK3589" s="51">
        <f t="shared" ref="AK3589:AK3652" si="710">IF(OR($C3589=0,$U3589=0,AA3589-(AK$4-$C3589)=0),0,IF($C3589&lt;AK$4,AJ3589-AJ3589/(AA3589-(AK$4-$C3589)),IF($C3589=AK$4,$U3589-$U3589/AA3589,0)))</f>
        <v>0</v>
      </c>
      <c r="AL3589" s="51">
        <f t="shared" ref="AL3589:AL3652" si="711">IF(OR($C3589=0,$U3589=0,AB3589-(AL$4-$C3589)=0),0,IF($C3589&lt;AL$4,AK3589-AK3589/(AB3589-(AL$4-$C3589)),IF($C3589=AL$4,$U3589-$U3589/AB3589,0)))</f>
        <v>0</v>
      </c>
      <c r="AM3589" s="51">
        <f t="shared" ref="AM3589:AM3652" si="712">IF(OR($C3589=0,$U3589=0,AC3589-(AM$4-$C3589)=0),0,IF($C3589&lt;AM$4,AL3589-AL3589/(AC3589-(AM$4-$C3589)),IF($C3589=AM$4,$U3589-$U3589/AC3589,0)))</f>
        <v>0</v>
      </c>
      <c r="AN3589" s="51">
        <f t="shared" ref="AN3589:AN3652" si="713">IF(OR($C3589=0,$U3589=0,AD3589-(AN$4-$C3589)=0),0,IF($C3589&lt;AN$4,AM3589-AM3589/(AD3589-(AN$4-$C3589)),IF($C3589=AN$4,$U3589-$U3589/AD3589,0)))</f>
        <v>0</v>
      </c>
    </row>
    <row r="3590" spans="1:40" x14ac:dyDescent="0.25">
      <c r="A3590" s="17"/>
      <c r="B3590" s="17"/>
      <c r="C3590" s="35"/>
      <c r="D3590" s="17"/>
      <c r="E3590" s="17"/>
      <c r="F3590" s="17"/>
      <c r="G3590" s="62">
        <f t="shared" ref="G3590:G3653" si="714">D3590*E3590/100</f>
        <v>0</v>
      </c>
      <c r="H3590" s="17"/>
      <c r="I3590" s="17"/>
      <c r="J3590" s="17"/>
      <c r="K3590" s="17"/>
      <c r="L3590" s="17"/>
      <c r="M3590" s="17"/>
      <c r="N3590" s="17"/>
      <c r="O3590" s="17"/>
      <c r="P3590" s="115"/>
      <c r="Q3590" s="62">
        <f>IF(C3590&gt;A_Stammdaten!$B$12,0,SUM(G3590,H3590,J3590,K3590,M3590,N3590)-SUM(I3590,L3590,O3590,P3590))</f>
        <v>0</v>
      </c>
      <c r="R3590" s="17"/>
      <c r="S3590" s="17"/>
      <c r="T3590" s="17"/>
      <c r="U3590" s="62">
        <f t="shared" si="706"/>
        <v>0</v>
      </c>
      <c r="V3590" s="63">
        <f>IF(ISBLANK($B3590),0,VLOOKUP($B3590,Listen!$A$2:$C$45,2,FALSE))</f>
        <v>0</v>
      </c>
      <c r="W3590" s="63">
        <f>IF(ISBLANK($B3590),0,VLOOKUP($B3590,Listen!$A$2:$C$45,3,FALSE))</f>
        <v>0</v>
      </c>
      <c r="X3590" s="49">
        <f t="shared" si="705"/>
        <v>0</v>
      </c>
      <c r="Y3590" s="49">
        <f t="shared" si="704"/>
        <v>0</v>
      </c>
      <c r="Z3590" s="49">
        <f t="shared" si="704"/>
        <v>0</v>
      </c>
      <c r="AA3590" s="49">
        <f t="shared" si="704"/>
        <v>0</v>
      </c>
      <c r="AB3590" s="49">
        <f t="shared" si="704"/>
        <v>0</v>
      </c>
      <c r="AC3590" s="49">
        <f t="shared" si="704"/>
        <v>0</v>
      </c>
      <c r="AD3590" s="49">
        <f t="shared" si="704"/>
        <v>0</v>
      </c>
      <c r="AE3590" s="51">
        <f t="shared" si="703"/>
        <v>0</v>
      </c>
      <c r="AF3590" s="51">
        <f>IF(C3590=A_Stammdaten!$B$12,D_SAV!$U3590-D_SAV!$AG3590,HLOOKUP(A_Stammdaten!$B$12-1,$AH$4:$AN$4004,ROW(C3590)-3,FALSE)-$AG3590)</f>
        <v>0</v>
      </c>
      <c r="AG3590" s="51">
        <f>HLOOKUP(A_Stammdaten!$B$12,$AH$4:$AN$4004,ROW(C3590)-3,FALSE)</f>
        <v>0</v>
      </c>
      <c r="AH3590" s="51">
        <f t="shared" si="707"/>
        <v>0</v>
      </c>
      <c r="AI3590" s="51">
        <f t="shared" si="708"/>
        <v>0</v>
      </c>
      <c r="AJ3590" s="51">
        <f t="shared" si="709"/>
        <v>0</v>
      </c>
      <c r="AK3590" s="51">
        <f t="shared" si="710"/>
        <v>0</v>
      </c>
      <c r="AL3590" s="51">
        <f t="shared" si="711"/>
        <v>0</v>
      </c>
      <c r="AM3590" s="51">
        <f t="shared" si="712"/>
        <v>0</v>
      </c>
      <c r="AN3590" s="51">
        <f t="shared" si="713"/>
        <v>0</v>
      </c>
    </row>
    <row r="3591" spans="1:40" x14ac:dyDescent="0.25">
      <c r="A3591" s="17"/>
      <c r="B3591" s="17"/>
      <c r="C3591" s="35"/>
      <c r="D3591" s="17"/>
      <c r="E3591" s="17"/>
      <c r="F3591" s="17"/>
      <c r="G3591" s="62">
        <f t="shared" si="714"/>
        <v>0</v>
      </c>
      <c r="H3591" s="17"/>
      <c r="I3591" s="17"/>
      <c r="J3591" s="17"/>
      <c r="K3591" s="17"/>
      <c r="L3591" s="17"/>
      <c r="M3591" s="17"/>
      <c r="N3591" s="17"/>
      <c r="O3591" s="17"/>
      <c r="P3591" s="115"/>
      <c r="Q3591" s="62">
        <f>IF(C3591&gt;A_Stammdaten!$B$12,0,SUM(G3591,H3591,J3591,K3591,M3591,N3591)-SUM(I3591,L3591,O3591,P3591))</f>
        <v>0</v>
      </c>
      <c r="R3591" s="17"/>
      <c r="S3591" s="17"/>
      <c r="T3591" s="17"/>
      <c r="U3591" s="62">
        <f t="shared" si="706"/>
        <v>0</v>
      </c>
      <c r="V3591" s="63">
        <f>IF(ISBLANK($B3591),0,VLOOKUP($B3591,Listen!$A$2:$C$45,2,FALSE))</f>
        <v>0</v>
      </c>
      <c r="W3591" s="63">
        <f>IF(ISBLANK($B3591),0,VLOOKUP($B3591,Listen!$A$2:$C$45,3,FALSE))</f>
        <v>0</v>
      </c>
      <c r="X3591" s="49">
        <f t="shared" si="705"/>
        <v>0</v>
      </c>
      <c r="Y3591" s="49">
        <f t="shared" si="704"/>
        <v>0</v>
      </c>
      <c r="Z3591" s="49">
        <f t="shared" si="704"/>
        <v>0</v>
      </c>
      <c r="AA3591" s="49">
        <f t="shared" si="704"/>
        <v>0</v>
      </c>
      <c r="AB3591" s="49">
        <f t="shared" si="704"/>
        <v>0</v>
      </c>
      <c r="AC3591" s="49">
        <f t="shared" si="704"/>
        <v>0</v>
      </c>
      <c r="AD3591" s="49">
        <f t="shared" si="704"/>
        <v>0</v>
      </c>
      <c r="AE3591" s="51">
        <f t="shared" si="703"/>
        <v>0</v>
      </c>
      <c r="AF3591" s="51">
        <f>IF(C3591=A_Stammdaten!$B$12,D_SAV!$U3591-D_SAV!$AG3591,HLOOKUP(A_Stammdaten!$B$12-1,$AH$4:$AN$4004,ROW(C3591)-3,FALSE)-$AG3591)</f>
        <v>0</v>
      </c>
      <c r="AG3591" s="51">
        <f>HLOOKUP(A_Stammdaten!$B$12,$AH$4:$AN$4004,ROW(C3591)-3,FALSE)</f>
        <v>0</v>
      </c>
      <c r="AH3591" s="51">
        <f t="shared" si="707"/>
        <v>0</v>
      </c>
      <c r="AI3591" s="51">
        <f t="shared" si="708"/>
        <v>0</v>
      </c>
      <c r="AJ3591" s="51">
        <f t="shared" si="709"/>
        <v>0</v>
      </c>
      <c r="AK3591" s="51">
        <f t="shared" si="710"/>
        <v>0</v>
      </c>
      <c r="AL3591" s="51">
        <f t="shared" si="711"/>
        <v>0</v>
      </c>
      <c r="AM3591" s="51">
        <f t="shared" si="712"/>
        <v>0</v>
      </c>
      <c r="AN3591" s="51">
        <f t="shared" si="713"/>
        <v>0</v>
      </c>
    </row>
    <row r="3592" spans="1:40" x14ac:dyDescent="0.25">
      <c r="A3592" s="17"/>
      <c r="B3592" s="17"/>
      <c r="C3592" s="35"/>
      <c r="D3592" s="17"/>
      <c r="E3592" s="17"/>
      <c r="F3592" s="17"/>
      <c r="G3592" s="62">
        <f t="shared" si="714"/>
        <v>0</v>
      </c>
      <c r="H3592" s="17"/>
      <c r="I3592" s="17"/>
      <c r="J3592" s="17"/>
      <c r="K3592" s="17"/>
      <c r="L3592" s="17"/>
      <c r="M3592" s="17"/>
      <c r="N3592" s="17"/>
      <c r="O3592" s="17"/>
      <c r="P3592" s="115"/>
      <c r="Q3592" s="62">
        <f>IF(C3592&gt;A_Stammdaten!$B$12,0,SUM(G3592,H3592,J3592,K3592,M3592,N3592)-SUM(I3592,L3592,O3592,P3592))</f>
        <v>0</v>
      </c>
      <c r="R3592" s="17"/>
      <c r="S3592" s="17"/>
      <c r="T3592" s="17"/>
      <c r="U3592" s="62">
        <f t="shared" si="706"/>
        <v>0</v>
      </c>
      <c r="V3592" s="63">
        <f>IF(ISBLANK($B3592),0,VLOOKUP($B3592,Listen!$A$2:$C$45,2,FALSE))</f>
        <v>0</v>
      </c>
      <c r="W3592" s="63">
        <f>IF(ISBLANK($B3592),0,VLOOKUP($B3592,Listen!$A$2:$C$45,3,FALSE))</f>
        <v>0</v>
      </c>
      <c r="X3592" s="49">
        <f t="shared" si="705"/>
        <v>0</v>
      </c>
      <c r="Y3592" s="49">
        <f t="shared" si="704"/>
        <v>0</v>
      </c>
      <c r="Z3592" s="49">
        <f t="shared" si="704"/>
        <v>0</v>
      </c>
      <c r="AA3592" s="49">
        <f t="shared" si="704"/>
        <v>0</v>
      </c>
      <c r="AB3592" s="49">
        <f t="shared" si="704"/>
        <v>0</v>
      </c>
      <c r="AC3592" s="49">
        <f t="shared" si="704"/>
        <v>0</v>
      </c>
      <c r="AD3592" s="49">
        <f t="shared" si="704"/>
        <v>0</v>
      </c>
      <c r="AE3592" s="51">
        <f t="shared" si="703"/>
        <v>0</v>
      </c>
      <c r="AF3592" s="51">
        <f>IF(C3592=A_Stammdaten!$B$12,D_SAV!$U3592-D_SAV!$AG3592,HLOOKUP(A_Stammdaten!$B$12-1,$AH$4:$AN$4004,ROW(C3592)-3,FALSE)-$AG3592)</f>
        <v>0</v>
      </c>
      <c r="AG3592" s="51">
        <f>HLOOKUP(A_Stammdaten!$B$12,$AH$4:$AN$4004,ROW(C3592)-3,FALSE)</f>
        <v>0</v>
      </c>
      <c r="AH3592" s="51">
        <f t="shared" si="707"/>
        <v>0</v>
      </c>
      <c r="AI3592" s="51">
        <f t="shared" si="708"/>
        <v>0</v>
      </c>
      <c r="AJ3592" s="51">
        <f t="shared" si="709"/>
        <v>0</v>
      </c>
      <c r="AK3592" s="51">
        <f t="shared" si="710"/>
        <v>0</v>
      </c>
      <c r="AL3592" s="51">
        <f t="shared" si="711"/>
        <v>0</v>
      </c>
      <c r="AM3592" s="51">
        <f t="shared" si="712"/>
        <v>0</v>
      </c>
      <c r="AN3592" s="51">
        <f t="shared" si="713"/>
        <v>0</v>
      </c>
    </row>
    <row r="3593" spans="1:40" x14ac:dyDescent="0.25">
      <c r="A3593" s="17"/>
      <c r="B3593" s="17"/>
      <c r="C3593" s="35"/>
      <c r="D3593" s="17"/>
      <c r="E3593" s="17"/>
      <c r="F3593" s="17"/>
      <c r="G3593" s="62">
        <f t="shared" si="714"/>
        <v>0</v>
      </c>
      <c r="H3593" s="17"/>
      <c r="I3593" s="17"/>
      <c r="J3593" s="17"/>
      <c r="K3593" s="17"/>
      <c r="L3593" s="17"/>
      <c r="M3593" s="17"/>
      <c r="N3593" s="17"/>
      <c r="O3593" s="17"/>
      <c r="P3593" s="115"/>
      <c r="Q3593" s="62">
        <f>IF(C3593&gt;A_Stammdaten!$B$12,0,SUM(G3593,H3593,J3593,K3593,M3593,N3593)-SUM(I3593,L3593,O3593,P3593))</f>
        <v>0</v>
      </c>
      <c r="R3593" s="17"/>
      <c r="S3593" s="17"/>
      <c r="T3593" s="17"/>
      <c r="U3593" s="62">
        <f t="shared" si="706"/>
        <v>0</v>
      </c>
      <c r="V3593" s="63">
        <f>IF(ISBLANK($B3593),0,VLOOKUP($B3593,Listen!$A$2:$C$45,2,FALSE))</f>
        <v>0</v>
      </c>
      <c r="W3593" s="63">
        <f>IF(ISBLANK($B3593),0,VLOOKUP($B3593,Listen!$A$2:$C$45,3,FALSE))</f>
        <v>0</v>
      </c>
      <c r="X3593" s="49">
        <f t="shared" si="705"/>
        <v>0</v>
      </c>
      <c r="Y3593" s="49">
        <f t="shared" si="704"/>
        <v>0</v>
      </c>
      <c r="Z3593" s="49">
        <f t="shared" si="704"/>
        <v>0</v>
      </c>
      <c r="AA3593" s="49">
        <f t="shared" si="704"/>
        <v>0</v>
      </c>
      <c r="AB3593" s="49">
        <f t="shared" si="704"/>
        <v>0</v>
      </c>
      <c r="AC3593" s="49">
        <f t="shared" si="704"/>
        <v>0</v>
      </c>
      <c r="AD3593" s="49">
        <f t="shared" si="704"/>
        <v>0</v>
      </c>
      <c r="AE3593" s="51">
        <f t="shared" si="703"/>
        <v>0</v>
      </c>
      <c r="AF3593" s="51">
        <f>IF(C3593=A_Stammdaten!$B$12,D_SAV!$U3593-D_SAV!$AG3593,HLOOKUP(A_Stammdaten!$B$12-1,$AH$4:$AN$4004,ROW(C3593)-3,FALSE)-$AG3593)</f>
        <v>0</v>
      </c>
      <c r="AG3593" s="51">
        <f>HLOOKUP(A_Stammdaten!$B$12,$AH$4:$AN$4004,ROW(C3593)-3,FALSE)</f>
        <v>0</v>
      </c>
      <c r="AH3593" s="51">
        <f t="shared" si="707"/>
        <v>0</v>
      </c>
      <c r="AI3593" s="51">
        <f t="shared" si="708"/>
        <v>0</v>
      </c>
      <c r="AJ3593" s="51">
        <f t="shared" si="709"/>
        <v>0</v>
      </c>
      <c r="AK3593" s="51">
        <f t="shared" si="710"/>
        <v>0</v>
      </c>
      <c r="AL3593" s="51">
        <f t="shared" si="711"/>
        <v>0</v>
      </c>
      <c r="AM3593" s="51">
        <f t="shared" si="712"/>
        <v>0</v>
      </c>
      <c r="AN3593" s="51">
        <f t="shared" si="713"/>
        <v>0</v>
      </c>
    </row>
    <row r="3594" spans="1:40" x14ac:dyDescent="0.25">
      <c r="A3594" s="17"/>
      <c r="B3594" s="17"/>
      <c r="C3594" s="35"/>
      <c r="D3594" s="17"/>
      <c r="E3594" s="17"/>
      <c r="F3594" s="17"/>
      <c r="G3594" s="62">
        <f t="shared" si="714"/>
        <v>0</v>
      </c>
      <c r="H3594" s="17"/>
      <c r="I3594" s="17"/>
      <c r="J3594" s="17"/>
      <c r="K3594" s="17"/>
      <c r="L3594" s="17"/>
      <c r="M3594" s="17"/>
      <c r="N3594" s="17"/>
      <c r="O3594" s="17"/>
      <c r="P3594" s="115"/>
      <c r="Q3594" s="62">
        <f>IF(C3594&gt;A_Stammdaten!$B$12,0,SUM(G3594,H3594,J3594,K3594,M3594,N3594)-SUM(I3594,L3594,O3594,P3594))</f>
        <v>0</v>
      </c>
      <c r="R3594" s="17"/>
      <c r="S3594" s="17"/>
      <c r="T3594" s="17"/>
      <c r="U3594" s="62">
        <f t="shared" si="706"/>
        <v>0</v>
      </c>
      <c r="V3594" s="63">
        <f>IF(ISBLANK($B3594),0,VLOOKUP($B3594,Listen!$A$2:$C$45,2,FALSE))</f>
        <v>0</v>
      </c>
      <c r="W3594" s="63">
        <f>IF(ISBLANK($B3594),0,VLOOKUP($B3594,Listen!$A$2:$C$45,3,FALSE))</f>
        <v>0</v>
      </c>
      <c r="X3594" s="49">
        <f t="shared" si="705"/>
        <v>0</v>
      </c>
      <c r="Y3594" s="49">
        <f t="shared" si="704"/>
        <v>0</v>
      </c>
      <c r="Z3594" s="49">
        <f t="shared" si="704"/>
        <v>0</v>
      </c>
      <c r="AA3594" s="49">
        <f t="shared" si="704"/>
        <v>0</v>
      </c>
      <c r="AB3594" s="49">
        <f t="shared" si="704"/>
        <v>0</v>
      </c>
      <c r="AC3594" s="49">
        <f t="shared" si="704"/>
        <v>0</v>
      </c>
      <c r="AD3594" s="49">
        <f t="shared" si="704"/>
        <v>0</v>
      </c>
      <c r="AE3594" s="51">
        <f t="shared" si="703"/>
        <v>0</v>
      </c>
      <c r="AF3594" s="51">
        <f>IF(C3594=A_Stammdaten!$B$12,D_SAV!$U3594-D_SAV!$AG3594,HLOOKUP(A_Stammdaten!$B$12-1,$AH$4:$AN$4004,ROW(C3594)-3,FALSE)-$AG3594)</f>
        <v>0</v>
      </c>
      <c r="AG3594" s="51">
        <f>HLOOKUP(A_Stammdaten!$B$12,$AH$4:$AN$4004,ROW(C3594)-3,FALSE)</f>
        <v>0</v>
      </c>
      <c r="AH3594" s="51">
        <f t="shared" si="707"/>
        <v>0</v>
      </c>
      <c r="AI3594" s="51">
        <f t="shared" si="708"/>
        <v>0</v>
      </c>
      <c r="AJ3594" s="51">
        <f t="shared" si="709"/>
        <v>0</v>
      </c>
      <c r="AK3594" s="51">
        <f t="shared" si="710"/>
        <v>0</v>
      </c>
      <c r="AL3594" s="51">
        <f t="shared" si="711"/>
        <v>0</v>
      </c>
      <c r="AM3594" s="51">
        <f t="shared" si="712"/>
        <v>0</v>
      </c>
      <c r="AN3594" s="51">
        <f t="shared" si="713"/>
        <v>0</v>
      </c>
    </row>
    <row r="3595" spans="1:40" x14ac:dyDescent="0.25">
      <c r="A3595" s="17"/>
      <c r="B3595" s="17"/>
      <c r="C3595" s="35"/>
      <c r="D3595" s="17"/>
      <c r="E3595" s="17"/>
      <c r="F3595" s="17"/>
      <c r="G3595" s="62">
        <f t="shared" si="714"/>
        <v>0</v>
      </c>
      <c r="H3595" s="17"/>
      <c r="I3595" s="17"/>
      <c r="J3595" s="17"/>
      <c r="K3595" s="17"/>
      <c r="L3595" s="17"/>
      <c r="M3595" s="17"/>
      <c r="N3595" s="17"/>
      <c r="O3595" s="17"/>
      <c r="P3595" s="115"/>
      <c r="Q3595" s="62">
        <f>IF(C3595&gt;A_Stammdaten!$B$12,0,SUM(G3595,H3595,J3595,K3595,M3595,N3595)-SUM(I3595,L3595,O3595,P3595))</f>
        <v>0</v>
      </c>
      <c r="R3595" s="17"/>
      <c r="S3595" s="17"/>
      <c r="T3595" s="17"/>
      <c r="U3595" s="62">
        <f t="shared" si="706"/>
        <v>0</v>
      </c>
      <c r="V3595" s="63">
        <f>IF(ISBLANK($B3595),0,VLOOKUP($B3595,Listen!$A$2:$C$45,2,FALSE))</f>
        <v>0</v>
      </c>
      <c r="W3595" s="63">
        <f>IF(ISBLANK($B3595),0,VLOOKUP($B3595,Listen!$A$2:$C$45,3,FALSE))</f>
        <v>0</v>
      </c>
      <c r="X3595" s="49">
        <f t="shared" si="705"/>
        <v>0</v>
      </c>
      <c r="Y3595" s="49">
        <f t="shared" si="704"/>
        <v>0</v>
      </c>
      <c r="Z3595" s="49">
        <f t="shared" si="704"/>
        <v>0</v>
      </c>
      <c r="AA3595" s="49">
        <f t="shared" si="704"/>
        <v>0</v>
      </c>
      <c r="AB3595" s="49">
        <f t="shared" si="704"/>
        <v>0</v>
      </c>
      <c r="AC3595" s="49">
        <f t="shared" si="704"/>
        <v>0</v>
      </c>
      <c r="AD3595" s="49">
        <f t="shared" si="704"/>
        <v>0</v>
      </c>
      <c r="AE3595" s="51">
        <f t="shared" si="703"/>
        <v>0</v>
      </c>
      <c r="AF3595" s="51">
        <f>IF(C3595=A_Stammdaten!$B$12,D_SAV!$U3595-D_SAV!$AG3595,HLOOKUP(A_Stammdaten!$B$12-1,$AH$4:$AN$4004,ROW(C3595)-3,FALSE)-$AG3595)</f>
        <v>0</v>
      </c>
      <c r="AG3595" s="51">
        <f>HLOOKUP(A_Stammdaten!$B$12,$AH$4:$AN$4004,ROW(C3595)-3,FALSE)</f>
        <v>0</v>
      </c>
      <c r="AH3595" s="51">
        <f t="shared" si="707"/>
        <v>0</v>
      </c>
      <c r="AI3595" s="51">
        <f t="shared" si="708"/>
        <v>0</v>
      </c>
      <c r="AJ3595" s="51">
        <f t="shared" si="709"/>
        <v>0</v>
      </c>
      <c r="AK3595" s="51">
        <f t="shared" si="710"/>
        <v>0</v>
      </c>
      <c r="AL3595" s="51">
        <f t="shared" si="711"/>
        <v>0</v>
      </c>
      <c r="AM3595" s="51">
        <f t="shared" si="712"/>
        <v>0</v>
      </c>
      <c r="AN3595" s="51">
        <f t="shared" si="713"/>
        <v>0</v>
      </c>
    </row>
    <row r="3596" spans="1:40" x14ac:dyDescent="0.25">
      <c r="A3596" s="17"/>
      <c r="B3596" s="17"/>
      <c r="C3596" s="35"/>
      <c r="D3596" s="17"/>
      <c r="E3596" s="17"/>
      <c r="F3596" s="17"/>
      <c r="G3596" s="62">
        <f t="shared" si="714"/>
        <v>0</v>
      </c>
      <c r="H3596" s="17"/>
      <c r="I3596" s="17"/>
      <c r="J3596" s="17"/>
      <c r="K3596" s="17"/>
      <c r="L3596" s="17"/>
      <c r="M3596" s="17"/>
      <c r="N3596" s="17"/>
      <c r="O3596" s="17"/>
      <c r="P3596" s="115"/>
      <c r="Q3596" s="62">
        <f>IF(C3596&gt;A_Stammdaten!$B$12,0,SUM(G3596,H3596,J3596,K3596,M3596,N3596)-SUM(I3596,L3596,O3596,P3596))</f>
        <v>0</v>
      </c>
      <c r="R3596" s="17"/>
      <c r="S3596" s="17"/>
      <c r="T3596" s="17"/>
      <c r="U3596" s="62">
        <f t="shared" si="706"/>
        <v>0</v>
      </c>
      <c r="V3596" s="63">
        <f>IF(ISBLANK($B3596),0,VLOOKUP($B3596,Listen!$A$2:$C$45,2,FALSE))</f>
        <v>0</v>
      </c>
      <c r="W3596" s="63">
        <f>IF(ISBLANK($B3596),0,VLOOKUP($B3596,Listen!$A$2:$C$45,3,FALSE))</f>
        <v>0</v>
      </c>
      <c r="X3596" s="49">
        <f t="shared" si="705"/>
        <v>0</v>
      </c>
      <c r="Y3596" s="49">
        <f t="shared" si="704"/>
        <v>0</v>
      </c>
      <c r="Z3596" s="49">
        <f t="shared" si="704"/>
        <v>0</v>
      </c>
      <c r="AA3596" s="49">
        <f t="shared" si="704"/>
        <v>0</v>
      </c>
      <c r="AB3596" s="49">
        <f t="shared" si="704"/>
        <v>0</v>
      </c>
      <c r="AC3596" s="49">
        <f t="shared" si="704"/>
        <v>0</v>
      </c>
      <c r="AD3596" s="49">
        <f t="shared" si="704"/>
        <v>0</v>
      </c>
      <c r="AE3596" s="51">
        <f t="shared" si="703"/>
        <v>0</v>
      </c>
      <c r="AF3596" s="51">
        <f>IF(C3596=A_Stammdaten!$B$12,D_SAV!$U3596-D_SAV!$AG3596,HLOOKUP(A_Stammdaten!$B$12-1,$AH$4:$AN$4004,ROW(C3596)-3,FALSE)-$AG3596)</f>
        <v>0</v>
      </c>
      <c r="AG3596" s="51">
        <f>HLOOKUP(A_Stammdaten!$B$12,$AH$4:$AN$4004,ROW(C3596)-3,FALSE)</f>
        <v>0</v>
      </c>
      <c r="AH3596" s="51">
        <f t="shared" si="707"/>
        <v>0</v>
      </c>
      <c r="AI3596" s="51">
        <f t="shared" si="708"/>
        <v>0</v>
      </c>
      <c r="AJ3596" s="51">
        <f t="shared" si="709"/>
        <v>0</v>
      </c>
      <c r="AK3596" s="51">
        <f t="shared" si="710"/>
        <v>0</v>
      </c>
      <c r="AL3596" s="51">
        <f t="shared" si="711"/>
        <v>0</v>
      </c>
      <c r="AM3596" s="51">
        <f t="shared" si="712"/>
        <v>0</v>
      </c>
      <c r="AN3596" s="51">
        <f t="shared" si="713"/>
        <v>0</v>
      </c>
    </row>
    <row r="3597" spans="1:40" x14ac:dyDescent="0.25">
      <c r="A3597" s="17"/>
      <c r="B3597" s="17"/>
      <c r="C3597" s="35"/>
      <c r="D3597" s="17"/>
      <c r="E3597" s="17"/>
      <c r="F3597" s="17"/>
      <c r="G3597" s="62">
        <f t="shared" si="714"/>
        <v>0</v>
      </c>
      <c r="H3597" s="17"/>
      <c r="I3597" s="17"/>
      <c r="J3597" s="17"/>
      <c r="K3597" s="17"/>
      <c r="L3597" s="17"/>
      <c r="M3597" s="17"/>
      <c r="N3597" s="17"/>
      <c r="O3597" s="17"/>
      <c r="P3597" s="115"/>
      <c r="Q3597" s="62">
        <f>IF(C3597&gt;A_Stammdaten!$B$12,0,SUM(G3597,H3597,J3597,K3597,M3597,N3597)-SUM(I3597,L3597,O3597,P3597))</f>
        <v>0</v>
      </c>
      <c r="R3597" s="17"/>
      <c r="S3597" s="17"/>
      <c r="T3597" s="17"/>
      <c r="U3597" s="62">
        <f t="shared" si="706"/>
        <v>0</v>
      </c>
      <c r="V3597" s="63">
        <f>IF(ISBLANK($B3597),0,VLOOKUP($B3597,Listen!$A$2:$C$45,2,FALSE))</f>
        <v>0</v>
      </c>
      <c r="W3597" s="63">
        <f>IF(ISBLANK($B3597),0,VLOOKUP($B3597,Listen!$A$2:$C$45,3,FALSE))</f>
        <v>0</v>
      </c>
      <c r="X3597" s="49">
        <f t="shared" si="705"/>
        <v>0</v>
      </c>
      <c r="Y3597" s="49">
        <f t="shared" si="704"/>
        <v>0</v>
      </c>
      <c r="Z3597" s="49">
        <f t="shared" si="704"/>
        <v>0</v>
      </c>
      <c r="AA3597" s="49">
        <f t="shared" si="704"/>
        <v>0</v>
      </c>
      <c r="AB3597" s="49">
        <f t="shared" si="704"/>
        <v>0</v>
      </c>
      <c r="AC3597" s="49">
        <f t="shared" si="704"/>
        <v>0</v>
      </c>
      <c r="AD3597" s="49">
        <f t="shared" si="704"/>
        <v>0</v>
      </c>
      <c r="AE3597" s="51">
        <f t="shared" si="703"/>
        <v>0</v>
      </c>
      <c r="AF3597" s="51">
        <f>IF(C3597=A_Stammdaten!$B$12,D_SAV!$U3597-D_SAV!$AG3597,HLOOKUP(A_Stammdaten!$B$12-1,$AH$4:$AN$4004,ROW(C3597)-3,FALSE)-$AG3597)</f>
        <v>0</v>
      </c>
      <c r="AG3597" s="51">
        <f>HLOOKUP(A_Stammdaten!$B$12,$AH$4:$AN$4004,ROW(C3597)-3,FALSE)</f>
        <v>0</v>
      </c>
      <c r="AH3597" s="51">
        <f t="shared" si="707"/>
        <v>0</v>
      </c>
      <c r="AI3597" s="51">
        <f t="shared" si="708"/>
        <v>0</v>
      </c>
      <c r="AJ3597" s="51">
        <f t="shared" si="709"/>
        <v>0</v>
      </c>
      <c r="AK3597" s="51">
        <f t="shared" si="710"/>
        <v>0</v>
      </c>
      <c r="AL3597" s="51">
        <f t="shared" si="711"/>
        <v>0</v>
      </c>
      <c r="AM3597" s="51">
        <f t="shared" si="712"/>
        <v>0</v>
      </c>
      <c r="AN3597" s="51">
        <f t="shared" si="713"/>
        <v>0</v>
      </c>
    </row>
    <row r="3598" spans="1:40" x14ac:dyDescent="0.25">
      <c r="A3598" s="17"/>
      <c r="B3598" s="17"/>
      <c r="C3598" s="35"/>
      <c r="D3598" s="17"/>
      <c r="E3598" s="17"/>
      <c r="F3598" s="17"/>
      <c r="G3598" s="62">
        <f t="shared" si="714"/>
        <v>0</v>
      </c>
      <c r="H3598" s="17"/>
      <c r="I3598" s="17"/>
      <c r="J3598" s="17"/>
      <c r="K3598" s="17"/>
      <c r="L3598" s="17"/>
      <c r="M3598" s="17"/>
      <c r="N3598" s="17"/>
      <c r="O3598" s="17"/>
      <c r="P3598" s="115"/>
      <c r="Q3598" s="62">
        <f>IF(C3598&gt;A_Stammdaten!$B$12,0,SUM(G3598,H3598,J3598,K3598,M3598,N3598)-SUM(I3598,L3598,O3598,P3598))</f>
        <v>0</v>
      </c>
      <c r="R3598" s="17"/>
      <c r="S3598" s="17"/>
      <c r="T3598" s="17"/>
      <c r="U3598" s="62">
        <f t="shared" si="706"/>
        <v>0</v>
      </c>
      <c r="V3598" s="63">
        <f>IF(ISBLANK($B3598),0,VLOOKUP($B3598,Listen!$A$2:$C$45,2,FALSE))</f>
        <v>0</v>
      </c>
      <c r="W3598" s="63">
        <f>IF(ISBLANK($B3598),0,VLOOKUP($B3598,Listen!$A$2:$C$45,3,FALSE))</f>
        <v>0</v>
      </c>
      <c r="X3598" s="49">
        <f t="shared" si="705"/>
        <v>0</v>
      </c>
      <c r="Y3598" s="49">
        <f t="shared" si="704"/>
        <v>0</v>
      </c>
      <c r="Z3598" s="49">
        <f t="shared" si="704"/>
        <v>0</v>
      </c>
      <c r="AA3598" s="49">
        <f t="shared" si="704"/>
        <v>0</v>
      </c>
      <c r="AB3598" s="49">
        <f t="shared" si="704"/>
        <v>0</v>
      </c>
      <c r="AC3598" s="49">
        <f t="shared" si="704"/>
        <v>0</v>
      </c>
      <c r="AD3598" s="49">
        <f t="shared" si="704"/>
        <v>0</v>
      </c>
      <c r="AE3598" s="51">
        <f t="shared" si="703"/>
        <v>0</v>
      </c>
      <c r="AF3598" s="51">
        <f>IF(C3598=A_Stammdaten!$B$12,D_SAV!$U3598-D_SAV!$AG3598,HLOOKUP(A_Stammdaten!$B$12-1,$AH$4:$AN$4004,ROW(C3598)-3,FALSE)-$AG3598)</f>
        <v>0</v>
      </c>
      <c r="AG3598" s="51">
        <f>HLOOKUP(A_Stammdaten!$B$12,$AH$4:$AN$4004,ROW(C3598)-3,FALSE)</f>
        <v>0</v>
      </c>
      <c r="AH3598" s="51">
        <f t="shared" si="707"/>
        <v>0</v>
      </c>
      <c r="AI3598" s="51">
        <f t="shared" si="708"/>
        <v>0</v>
      </c>
      <c r="AJ3598" s="51">
        <f t="shared" si="709"/>
        <v>0</v>
      </c>
      <c r="AK3598" s="51">
        <f t="shared" si="710"/>
        <v>0</v>
      </c>
      <c r="AL3598" s="51">
        <f t="shared" si="711"/>
        <v>0</v>
      </c>
      <c r="AM3598" s="51">
        <f t="shared" si="712"/>
        <v>0</v>
      </c>
      <c r="AN3598" s="51">
        <f t="shared" si="713"/>
        <v>0</v>
      </c>
    </row>
    <row r="3599" spans="1:40" x14ac:dyDescent="0.25">
      <c r="A3599" s="17"/>
      <c r="B3599" s="17"/>
      <c r="C3599" s="35"/>
      <c r="D3599" s="17"/>
      <c r="E3599" s="17"/>
      <c r="F3599" s="17"/>
      <c r="G3599" s="62">
        <f t="shared" si="714"/>
        <v>0</v>
      </c>
      <c r="H3599" s="17"/>
      <c r="I3599" s="17"/>
      <c r="J3599" s="17"/>
      <c r="K3599" s="17"/>
      <c r="L3599" s="17"/>
      <c r="M3599" s="17"/>
      <c r="N3599" s="17"/>
      <c r="O3599" s="17"/>
      <c r="P3599" s="115"/>
      <c r="Q3599" s="62">
        <f>IF(C3599&gt;A_Stammdaten!$B$12,0,SUM(G3599,H3599,J3599,K3599,M3599,N3599)-SUM(I3599,L3599,O3599,P3599))</f>
        <v>0</v>
      </c>
      <c r="R3599" s="17"/>
      <c r="S3599" s="17"/>
      <c r="T3599" s="17"/>
      <c r="U3599" s="62">
        <f t="shared" si="706"/>
        <v>0</v>
      </c>
      <c r="V3599" s="63">
        <f>IF(ISBLANK($B3599),0,VLOOKUP($B3599,Listen!$A$2:$C$45,2,FALSE))</f>
        <v>0</v>
      </c>
      <c r="W3599" s="63">
        <f>IF(ISBLANK($B3599),0,VLOOKUP($B3599,Listen!$A$2:$C$45,3,FALSE))</f>
        <v>0</v>
      </c>
      <c r="X3599" s="49">
        <f t="shared" si="705"/>
        <v>0</v>
      </c>
      <c r="Y3599" s="49">
        <f t="shared" si="704"/>
        <v>0</v>
      </c>
      <c r="Z3599" s="49">
        <f t="shared" si="704"/>
        <v>0</v>
      </c>
      <c r="AA3599" s="49">
        <f t="shared" si="704"/>
        <v>0</v>
      </c>
      <c r="AB3599" s="49">
        <f t="shared" si="704"/>
        <v>0</v>
      </c>
      <c r="AC3599" s="49">
        <f t="shared" si="704"/>
        <v>0</v>
      </c>
      <c r="AD3599" s="49">
        <f t="shared" si="704"/>
        <v>0</v>
      </c>
      <c r="AE3599" s="51">
        <f t="shared" si="703"/>
        <v>0</v>
      </c>
      <c r="AF3599" s="51">
        <f>IF(C3599=A_Stammdaten!$B$12,D_SAV!$U3599-D_SAV!$AG3599,HLOOKUP(A_Stammdaten!$B$12-1,$AH$4:$AN$4004,ROW(C3599)-3,FALSE)-$AG3599)</f>
        <v>0</v>
      </c>
      <c r="AG3599" s="51">
        <f>HLOOKUP(A_Stammdaten!$B$12,$AH$4:$AN$4004,ROW(C3599)-3,FALSE)</f>
        <v>0</v>
      </c>
      <c r="AH3599" s="51">
        <f t="shared" si="707"/>
        <v>0</v>
      </c>
      <c r="AI3599" s="51">
        <f t="shared" si="708"/>
        <v>0</v>
      </c>
      <c r="AJ3599" s="51">
        <f t="shared" si="709"/>
        <v>0</v>
      </c>
      <c r="AK3599" s="51">
        <f t="shared" si="710"/>
        <v>0</v>
      </c>
      <c r="AL3599" s="51">
        <f t="shared" si="711"/>
        <v>0</v>
      </c>
      <c r="AM3599" s="51">
        <f t="shared" si="712"/>
        <v>0</v>
      </c>
      <c r="AN3599" s="51">
        <f t="shared" si="713"/>
        <v>0</v>
      </c>
    </row>
    <row r="3600" spans="1:40" x14ac:dyDescent="0.25">
      <c r="A3600" s="17"/>
      <c r="B3600" s="17"/>
      <c r="C3600" s="35"/>
      <c r="D3600" s="17"/>
      <c r="E3600" s="17"/>
      <c r="F3600" s="17"/>
      <c r="G3600" s="62">
        <f t="shared" si="714"/>
        <v>0</v>
      </c>
      <c r="H3600" s="17"/>
      <c r="I3600" s="17"/>
      <c r="J3600" s="17"/>
      <c r="K3600" s="17"/>
      <c r="L3600" s="17"/>
      <c r="M3600" s="17"/>
      <c r="N3600" s="17"/>
      <c r="O3600" s="17"/>
      <c r="P3600" s="115"/>
      <c r="Q3600" s="62">
        <f>IF(C3600&gt;A_Stammdaten!$B$12,0,SUM(G3600,H3600,J3600,K3600,M3600,N3600)-SUM(I3600,L3600,O3600,P3600))</f>
        <v>0</v>
      </c>
      <c r="R3600" s="17"/>
      <c r="S3600" s="17"/>
      <c r="T3600" s="17"/>
      <c r="U3600" s="62">
        <f t="shared" si="706"/>
        <v>0</v>
      </c>
      <c r="V3600" s="63">
        <f>IF(ISBLANK($B3600),0,VLOOKUP($B3600,Listen!$A$2:$C$45,2,FALSE))</f>
        <v>0</v>
      </c>
      <c r="W3600" s="63">
        <f>IF(ISBLANK($B3600),0,VLOOKUP($B3600,Listen!$A$2:$C$45,3,FALSE))</f>
        <v>0</v>
      </c>
      <c r="X3600" s="49">
        <f t="shared" si="705"/>
        <v>0</v>
      </c>
      <c r="Y3600" s="49">
        <f t="shared" si="704"/>
        <v>0</v>
      </c>
      <c r="Z3600" s="49">
        <f t="shared" si="704"/>
        <v>0</v>
      </c>
      <c r="AA3600" s="49">
        <f t="shared" si="704"/>
        <v>0</v>
      </c>
      <c r="AB3600" s="49">
        <f t="shared" si="704"/>
        <v>0</v>
      </c>
      <c r="AC3600" s="49">
        <f t="shared" si="704"/>
        <v>0</v>
      </c>
      <c r="AD3600" s="49">
        <f t="shared" si="704"/>
        <v>0</v>
      </c>
      <c r="AE3600" s="51">
        <f t="shared" si="703"/>
        <v>0</v>
      </c>
      <c r="AF3600" s="51">
        <f>IF(C3600=A_Stammdaten!$B$12,D_SAV!$U3600-D_SAV!$AG3600,HLOOKUP(A_Stammdaten!$B$12-1,$AH$4:$AN$4004,ROW(C3600)-3,FALSE)-$AG3600)</f>
        <v>0</v>
      </c>
      <c r="AG3600" s="51">
        <f>HLOOKUP(A_Stammdaten!$B$12,$AH$4:$AN$4004,ROW(C3600)-3,FALSE)</f>
        <v>0</v>
      </c>
      <c r="AH3600" s="51">
        <f t="shared" si="707"/>
        <v>0</v>
      </c>
      <c r="AI3600" s="51">
        <f t="shared" si="708"/>
        <v>0</v>
      </c>
      <c r="AJ3600" s="51">
        <f t="shared" si="709"/>
        <v>0</v>
      </c>
      <c r="AK3600" s="51">
        <f t="shared" si="710"/>
        <v>0</v>
      </c>
      <c r="AL3600" s="51">
        <f t="shared" si="711"/>
        <v>0</v>
      </c>
      <c r="AM3600" s="51">
        <f t="shared" si="712"/>
        <v>0</v>
      </c>
      <c r="AN3600" s="51">
        <f t="shared" si="713"/>
        <v>0</v>
      </c>
    </row>
    <row r="3601" spans="1:40" x14ac:dyDescent="0.25">
      <c r="A3601" s="17"/>
      <c r="B3601" s="17"/>
      <c r="C3601" s="35"/>
      <c r="D3601" s="17"/>
      <c r="E3601" s="17"/>
      <c r="F3601" s="17"/>
      <c r="G3601" s="62">
        <f t="shared" si="714"/>
        <v>0</v>
      </c>
      <c r="H3601" s="17"/>
      <c r="I3601" s="17"/>
      <c r="J3601" s="17"/>
      <c r="K3601" s="17"/>
      <c r="L3601" s="17"/>
      <c r="M3601" s="17"/>
      <c r="N3601" s="17"/>
      <c r="O3601" s="17"/>
      <c r="P3601" s="115"/>
      <c r="Q3601" s="62">
        <f>IF(C3601&gt;A_Stammdaten!$B$12,0,SUM(G3601,H3601,J3601,K3601,M3601,N3601)-SUM(I3601,L3601,O3601,P3601))</f>
        <v>0</v>
      </c>
      <c r="R3601" s="17"/>
      <c r="S3601" s="17"/>
      <c r="T3601" s="17"/>
      <c r="U3601" s="62">
        <f t="shared" si="706"/>
        <v>0</v>
      </c>
      <c r="V3601" s="63">
        <f>IF(ISBLANK($B3601),0,VLOOKUP($B3601,Listen!$A$2:$C$45,2,FALSE))</f>
        <v>0</v>
      </c>
      <c r="W3601" s="63">
        <f>IF(ISBLANK($B3601),0,VLOOKUP($B3601,Listen!$A$2:$C$45,3,FALSE))</f>
        <v>0</v>
      </c>
      <c r="X3601" s="49">
        <f t="shared" si="705"/>
        <v>0</v>
      </c>
      <c r="Y3601" s="49">
        <f t="shared" si="704"/>
        <v>0</v>
      </c>
      <c r="Z3601" s="49">
        <f t="shared" si="704"/>
        <v>0</v>
      </c>
      <c r="AA3601" s="49">
        <f t="shared" si="704"/>
        <v>0</v>
      </c>
      <c r="AB3601" s="49">
        <f t="shared" si="704"/>
        <v>0</v>
      </c>
      <c r="AC3601" s="49">
        <f t="shared" si="704"/>
        <v>0</v>
      </c>
      <c r="AD3601" s="49">
        <f t="shared" si="704"/>
        <v>0</v>
      </c>
      <c r="AE3601" s="51">
        <f t="shared" si="703"/>
        <v>0</v>
      </c>
      <c r="AF3601" s="51">
        <f>IF(C3601=A_Stammdaten!$B$12,D_SAV!$U3601-D_SAV!$AG3601,HLOOKUP(A_Stammdaten!$B$12-1,$AH$4:$AN$4004,ROW(C3601)-3,FALSE)-$AG3601)</f>
        <v>0</v>
      </c>
      <c r="AG3601" s="51">
        <f>HLOOKUP(A_Stammdaten!$B$12,$AH$4:$AN$4004,ROW(C3601)-3,FALSE)</f>
        <v>0</v>
      </c>
      <c r="AH3601" s="51">
        <f t="shared" si="707"/>
        <v>0</v>
      </c>
      <c r="AI3601" s="51">
        <f t="shared" si="708"/>
        <v>0</v>
      </c>
      <c r="AJ3601" s="51">
        <f t="shared" si="709"/>
        <v>0</v>
      </c>
      <c r="AK3601" s="51">
        <f t="shared" si="710"/>
        <v>0</v>
      </c>
      <c r="AL3601" s="51">
        <f t="shared" si="711"/>
        <v>0</v>
      </c>
      <c r="AM3601" s="51">
        <f t="shared" si="712"/>
        <v>0</v>
      </c>
      <c r="AN3601" s="51">
        <f t="shared" si="713"/>
        <v>0</v>
      </c>
    </row>
    <row r="3602" spans="1:40" x14ac:dyDescent="0.25">
      <c r="A3602" s="17"/>
      <c r="B3602" s="17"/>
      <c r="C3602" s="35"/>
      <c r="D3602" s="17"/>
      <c r="E3602" s="17"/>
      <c r="F3602" s="17"/>
      <c r="G3602" s="62">
        <f t="shared" si="714"/>
        <v>0</v>
      </c>
      <c r="H3602" s="17"/>
      <c r="I3602" s="17"/>
      <c r="J3602" s="17"/>
      <c r="K3602" s="17"/>
      <c r="L3602" s="17"/>
      <c r="M3602" s="17"/>
      <c r="N3602" s="17"/>
      <c r="O3602" s="17"/>
      <c r="P3602" s="115"/>
      <c r="Q3602" s="62">
        <f>IF(C3602&gt;A_Stammdaten!$B$12,0,SUM(G3602,H3602,J3602,K3602,M3602,N3602)-SUM(I3602,L3602,O3602,P3602))</f>
        <v>0</v>
      </c>
      <c r="R3602" s="17"/>
      <c r="S3602" s="17"/>
      <c r="T3602" s="17"/>
      <c r="U3602" s="62">
        <f t="shared" si="706"/>
        <v>0</v>
      </c>
      <c r="V3602" s="63">
        <f>IF(ISBLANK($B3602),0,VLOOKUP($B3602,Listen!$A$2:$C$45,2,FALSE))</f>
        <v>0</v>
      </c>
      <c r="W3602" s="63">
        <f>IF(ISBLANK($B3602),0,VLOOKUP($B3602,Listen!$A$2:$C$45,3,FALSE))</f>
        <v>0</v>
      </c>
      <c r="X3602" s="49">
        <f t="shared" si="705"/>
        <v>0</v>
      </c>
      <c r="Y3602" s="49">
        <f t="shared" si="704"/>
        <v>0</v>
      </c>
      <c r="Z3602" s="49">
        <f t="shared" si="704"/>
        <v>0</v>
      </c>
      <c r="AA3602" s="49">
        <f t="shared" si="704"/>
        <v>0</v>
      </c>
      <c r="AB3602" s="49">
        <f t="shared" si="704"/>
        <v>0</v>
      </c>
      <c r="AC3602" s="49">
        <f t="shared" si="704"/>
        <v>0</v>
      </c>
      <c r="AD3602" s="49">
        <f t="shared" si="704"/>
        <v>0</v>
      </c>
      <c r="AE3602" s="51">
        <f t="shared" si="703"/>
        <v>0</v>
      </c>
      <c r="AF3602" s="51">
        <f>IF(C3602=A_Stammdaten!$B$12,D_SAV!$U3602-D_SAV!$AG3602,HLOOKUP(A_Stammdaten!$B$12-1,$AH$4:$AN$4004,ROW(C3602)-3,FALSE)-$AG3602)</f>
        <v>0</v>
      </c>
      <c r="AG3602" s="51">
        <f>HLOOKUP(A_Stammdaten!$B$12,$AH$4:$AN$4004,ROW(C3602)-3,FALSE)</f>
        <v>0</v>
      </c>
      <c r="AH3602" s="51">
        <f t="shared" si="707"/>
        <v>0</v>
      </c>
      <c r="AI3602" s="51">
        <f t="shared" si="708"/>
        <v>0</v>
      </c>
      <c r="AJ3602" s="51">
        <f t="shared" si="709"/>
        <v>0</v>
      </c>
      <c r="AK3602" s="51">
        <f t="shared" si="710"/>
        <v>0</v>
      </c>
      <c r="AL3602" s="51">
        <f t="shared" si="711"/>
        <v>0</v>
      </c>
      <c r="AM3602" s="51">
        <f t="shared" si="712"/>
        <v>0</v>
      </c>
      <c r="AN3602" s="51">
        <f t="shared" si="713"/>
        <v>0</v>
      </c>
    </row>
    <row r="3603" spans="1:40" x14ac:dyDescent="0.25">
      <c r="A3603" s="17"/>
      <c r="B3603" s="17"/>
      <c r="C3603" s="35"/>
      <c r="D3603" s="17"/>
      <c r="E3603" s="17"/>
      <c r="F3603" s="17"/>
      <c r="G3603" s="62">
        <f t="shared" si="714"/>
        <v>0</v>
      </c>
      <c r="H3603" s="17"/>
      <c r="I3603" s="17"/>
      <c r="J3603" s="17"/>
      <c r="K3603" s="17"/>
      <c r="L3603" s="17"/>
      <c r="M3603" s="17"/>
      <c r="N3603" s="17"/>
      <c r="O3603" s="17"/>
      <c r="P3603" s="115"/>
      <c r="Q3603" s="62">
        <f>IF(C3603&gt;A_Stammdaten!$B$12,0,SUM(G3603,H3603,J3603,K3603,M3603,N3603)-SUM(I3603,L3603,O3603,P3603))</f>
        <v>0</v>
      </c>
      <c r="R3603" s="17"/>
      <c r="S3603" s="17"/>
      <c r="T3603" s="17"/>
      <c r="U3603" s="62">
        <f t="shared" si="706"/>
        <v>0</v>
      </c>
      <c r="V3603" s="63">
        <f>IF(ISBLANK($B3603),0,VLOOKUP($B3603,Listen!$A$2:$C$45,2,FALSE))</f>
        <v>0</v>
      </c>
      <c r="W3603" s="63">
        <f>IF(ISBLANK($B3603),0,VLOOKUP($B3603,Listen!$A$2:$C$45,3,FALSE))</f>
        <v>0</v>
      </c>
      <c r="X3603" s="49">
        <f t="shared" si="705"/>
        <v>0</v>
      </c>
      <c r="Y3603" s="49">
        <f t="shared" si="704"/>
        <v>0</v>
      </c>
      <c r="Z3603" s="49">
        <f t="shared" si="704"/>
        <v>0</v>
      </c>
      <c r="AA3603" s="49">
        <f t="shared" si="704"/>
        <v>0</v>
      </c>
      <c r="AB3603" s="49">
        <f t="shared" si="704"/>
        <v>0</v>
      </c>
      <c r="AC3603" s="49">
        <f t="shared" si="704"/>
        <v>0</v>
      </c>
      <c r="AD3603" s="49">
        <f t="shared" si="704"/>
        <v>0</v>
      </c>
      <c r="AE3603" s="51">
        <f t="shared" si="703"/>
        <v>0</v>
      </c>
      <c r="AF3603" s="51">
        <f>IF(C3603=A_Stammdaten!$B$12,D_SAV!$U3603-D_SAV!$AG3603,HLOOKUP(A_Stammdaten!$B$12-1,$AH$4:$AN$4004,ROW(C3603)-3,FALSE)-$AG3603)</f>
        <v>0</v>
      </c>
      <c r="AG3603" s="51">
        <f>HLOOKUP(A_Stammdaten!$B$12,$AH$4:$AN$4004,ROW(C3603)-3,FALSE)</f>
        <v>0</v>
      </c>
      <c r="AH3603" s="51">
        <f t="shared" si="707"/>
        <v>0</v>
      </c>
      <c r="AI3603" s="51">
        <f t="shared" si="708"/>
        <v>0</v>
      </c>
      <c r="AJ3603" s="51">
        <f t="shared" si="709"/>
        <v>0</v>
      </c>
      <c r="AK3603" s="51">
        <f t="shared" si="710"/>
        <v>0</v>
      </c>
      <c r="AL3603" s="51">
        <f t="shared" si="711"/>
        <v>0</v>
      </c>
      <c r="AM3603" s="51">
        <f t="shared" si="712"/>
        <v>0</v>
      </c>
      <c r="AN3603" s="51">
        <f t="shared" si="713"/>
        <v>0</v>
      </c>
    </row>
    <row r="3604" spans="1:40" x14ac:dyDescent="0.25">
      <c r="A3604" s="17"/>
      <c r="B3604" s="17"/>
      <c r="C3604" s="35"/>
      <c r="D3604" s="17"/>
      <c r="E3604" s="17"/>
      <c r="F3604" s="17"/>
      <c r="G3604" s="62">
        <f t="shared" si="714"/>
        <v>0</v>
      </c>
      <c r="H3604" s="17"/>
      <c r="I3604" s="17"/>
      <c r="J3604" s="17"/>
      <c r="K3604" s="17"/>
      <c r="L3604" s="17"/>
      <c r="M3604" s="17"/>
      <c r="N3604" s="17"/>
      <c r="O3604" s="17"/>
      <c r="P3604" s="115"/>
      <c r="Q3604" s="62">
        <f>IF(C3604&gt;A_Stammdaten!$B$12,0,SUM(G3604,H3604,J3604,K3604,M3604,N3604)-SUM(I3604,L3604,O3604,P3604))</f>
        <v>0</v>
      </c>
      <c r="R3604" s="17"/>
      <c r="S3604" s="17"/>
      <c r="T3604" s="17"/>
      <c r="U3604" s="62">
        <f t="shared" si="706"/>
        <v>0</v>
      </c>
      <c r="V3604" s="63">
        <f>IF(ISBLANK($B3604),0,VLOOKUP($B3604,Listen!$A$2:$C$45,2,FALSE))</f>
        <v>0</v>
      </c>
      <c r="W3604" s="63">
        <f>IF(ISBLANK($B3604),0,VLOOKUP($B3604,Listen!$A$2:$C$45,3,FALSE))</f>
        <v>0</v>
      </c>
      <c r="X3604" s="49">
        <f t="shared" si="705"/>
        <v>0</v>
      </c>
      <c r="Y3604" s="49">
        <f t="shared" si="704"/>
        <v>0</v>
      </c>
      <c r="Z3604" s="49">
        <f t="shared" si="704"/>
        <v>0</v>
      </c>
      <c r="AA3604" s="49">
        <f t="shared" si="704"/>
        <v>0</v>
      </c>
      <c r="AB3604" s="49">
        <f t="shared" si="704"/>
        <v>0</v>
      </c>
      <c r="AC3604" s="49">
        <f t="shared" si="704"/>
        <v>0</v>
      </c>
      <c r="AD3604" s="49">
        <f t="shared" si="704"/>
        <v>0</v>
      </c>
      <c r="AE3604" s="51">
        <f t="shared" si="703"/>
        <v>0</v>
      </c>
      <c r="AF3604" s="51">
        <f>IF(C3604=A_Stammdaten!$B$12,D_SAV!$U3604-D_SAV!$AG3604,HLOOKUP(A_Stammdaten!$B$12-1,$AH$4:$AN$4004,ROW(C3604)-3,FALSE)-$AG3604)</f>
        <v>0</v>
      </c>
      <c r="AG3604" s="51">
        <f>HLOOKUP(A_Stammdaten!$B$12,$AH$4:$AN$4004,ROW(C3604)-3,FALSE)</f>
        <v>0</v>
      </c>
      <c r="AH3604" s="51">
        <f t="shared" si="707"/>
        <v>0</v>
      </c>
      <c r="AI3604" s="51">
        <f t="shared" si="708"/>
        <v>0</v>
      </c>
      <c r="AJ3604" s="51">
        <f t="shared" si="709"/>
        <v>0</v>
      </c>
      <c r="AK3604" s="51">
        <f t="shared" si="710"/>
        <v>0</v>
      </c>
      <c r="AL3604" s="51">
        <f t="shared" si="711"/>
        <v>0</v>
      </c>
      <c r="AM3604" s="51">
        <f t="shared" si="712"/>
        <v>0</v>
      </c>
      <c r="AN3604" s="51">
        <f t="shared" si="713"/>
        <v>0</v>
      </c>
    </row>
    <row r="3605" spans="1:40" x14ac:dyDescent="0.25">
      <c r="A3605" s="17"/>
      <c r="B3605" s="17"/>
      <c r="C3605" s="35"/>
      <c r="D3605" s="17"/>
      <c r="E3605" s="17"/>
      <c r="F3605" s="17"/>
      <c r="G3605" s="62">
        <f t="shared" si="714"/>
        <v>0</v>
      </c>
      <c r="H3605" s="17"/>
      <c r="I3605" s="17"/>
      <c r="J3605" s="17"/>
      <c r="K3605" s="17"/>
      <c r="L3605" s="17"/>
      <c r="M3605" s="17"/>
      <c r="N3605" s="17"/>
      <c r="O3605" s="17"/>
      <c r="P3605" s="115"/>
      <c r="Q3605" s="62">
        <f>IF(C3605&gt;A_Stammdaten!$B$12,0,SUM(G3605,H3605,J3605,K3605,M3605,N3605)-SUM(I3605,L3605,O3605,P3605))</f>
        <v>0</v>
      </c>
      <c r="R3605" s="17"/>
      <c r="S3605" s="17"/>
      <c r="T3605" s="17"/>
      <c r="U3605" s="62">
        <f t="shared" si="706"/>
        <v>0</v>
      </c>
      <c r="V3605" s="63">
        <f>IF(ISBLANK($B3605),0,VLOOKUP($B3605,Listen!$A$2:$C$45,2,FALSE))</f>
        <v>0</v>
      </c>
      <c r="W3605" s="63">
        <f>IF(ISBLANK($B3605),0,VLOOKUP($B3605,Listen!$A$2:$C$45,3,FALSE))</f>
        <v>0</v>
      </c>
      <c r="X3605" s="49">
        <f t="shared" si="705"/>
        <v>0</v>
      </c>
      <c r="Y3605" s="49">
        <f t="shared" si="704"/>
        <v>0</v>
      </c>
      <c r="Z3605" s="49">
        <f t="shared" si="704"/>
        <v>0</v>
      </c>
      <c r="AA3605" s="49">
        <f t="shared" si="704"/>
        <v>0</v>
      </c>
      <c r="AB3605" s="49">
        <f t="shared" si="704"/>
        <v>0</v>
      </c>
      <c r="AC3605" s="49">
        <f t="shared" si="704"/>
        <v>0</v>
      </c>
      <c r="AD3605" s="49">
        <f t="shared" si="704"/>
        <v>0</v>
      </c>
      <c r="AE3605" s="51">
        <f t="shared" ref="AE3605:AE3668" si="715">AG3605+AF3605</f>
        <v>0</v>
      </c>
      <c r="AF3605" s="51">
        <f>IF(C3605=A_Stammdaten!$B$12,D_SAV!$U3605-D_SAV!$AG3605,HLOOKUP(A_Stammdaten!$B$12-1,$AH$4:$AN$4004,ROW(C3605)-3,FALSE)-$AG3605)</f>
        <v>0</v>
      </c>
      <c r="AG3605" s="51">
        <f>HLOOKUP(A_Stammdaten!$B$12,$AH$4:$AN$4004,ROW(C3605)-3,FALSE)</f>
        <v>0</v>
      </c>
      <c r="AH3605" s="51">
        <f t="shared" si="707"/>
        <v>0</v>
      </c>
      <c r="AI3605" s="51">
        <f t="shared" si="708"/>
        <v>0</v>
      </c>
      <c r="AJ3605" s="51">
        <f t="shared" si="709"/>
        <v>0</v>
      </c>
      <c r="AK3605" s="51">
        <f t="shared" si="710"/>
        <v>0</v>
      </c>
      <c r="AL3605" s="51">
        <f t="shared" si="711"/>
        <v>0</v>
      </c>
      <c r="AM3605" s="51">
        <f t="shared" si="712"/>
        <v>0</v>
      </c>
      <c r="AN3605" s="51">
        <f t="shared" si="713"/>
        <v>0</v>
      </c>
    </row>
    <row r="3606" spans="1:40" x14ac:dyDescent="0.25">
      <c r="A3606" s="17"/>
      <c r="B3606" s="17"/>
      <c r="C3606" s="35"/>
      <c r="D3606" s="17"/>
      <c r="E3606" s="17"/>
      <c r="F3606" s="17"/>
      <c r="G3606" s="62">
        <f t="shared" si="714"/>
        <v>0</v>
      </c>
      <c r="H3606" s="17"/>
      <c r="I3606" s="17"/>
      <c r="J3606" s="17"/>
      <c r="K3606" s="17"/>
      <c r="L3606" s="17"/>
      <c r="M3606" s="17"/>
      <c r="N3606" s="17"/>
      <c r="O3606" s="17"/>
      <c r="P3606" s="115"/>
      <c r="Q3606" s="62">
        <f>IF(C3606&gt;A_Stammdaten!$B$12,0,SUM(G3606,H3606,J3606,K3606,M3606,N3606)-SUM(I3606,L3606,O3606,P3606))</f>
        <v>0</v>
      </c>
      <c r="R3606" s="17"/>
      <c r="S3606" s="17"/>
      <c r="T3606" s="17"/>
      <c r="U3606" s="62">
        <f t="shared" si="706"/>
        <v>0</v>
      </c>
      <c r="V3606" s="63">
        <f>IF(ISBLANK($B3606),0,VLOOKUP($B3606,Listen!$A$2:$C$45,2,FALSE))</f>
        <v>0</v>
      </c>
      <c r="W3606" s="63">
        <f>IF(ISBLANK($B3606),0,VLOOKUP($B3606,Listen!$A$2:$C$45,3,FALSE))</f>
        <v>0</v>
      </c>
      <c r="X3606" s="49">
        <f t="shared" si="705"/>
        <v>0</v>
      </c>
      <c r="Y3606" s="49">
        <f t="shared" si="704"/>
        <v>0</v>
      </c>
      <c r="Z3606" s="49">
        <f t="shared" si="704"/>
        <v>0</v>
      </c>
      <c r="AA3606" s="49">
        <f t="shared" si="704"/>
        <v>0</v>
      </c>
      <c r="AB3606" s="49">
        <f t="shared" si="704"/>
        <v>0</v>
      </c>
      <c r="AC3606" s="49">
        <f t="shared" si="704"/>
        <v>0</v>
      </c>
      <c r="AD3606" s="49">
        <f t="shared" si="704"/>
        <v>0</v>
      </c>
      <c r="AE3606" s="51">
        <f t="shared" si="715"/>
        <v>0</v>
      </c>
      <c r="AF3606" s="51">
        <f>IF(C3606=A_Stammdaten!$B$12,D_SAV!$U3606-D_SAV!$AG3606,HLOOKUP(A_Stammdaten!$B$12-1,$AH$4:$AN$4004,ROW(C3606)-3,FALSE)-$AG3606)</f>
        <v>0</v>
      </c>
      <c r="AG3606" s="51">
        <f>HLOOKUP(A_Stammdaten!$B$12,$AH$4:$AN$4004,ROW(C3606)-3,FALSE)</f>
        <v>0</v>
      </c>
      <c r="AH3606" s="51">
        <f t="shared" si="707"/>
        <v>0</v>
      </c>
      <c r="AI3606" s="51">
        <f t="shared" si="708"/>
        <v>0</v>
      </c>
      <c r="AJ3606" s="51">
        <f t="shared" si="709"/>
        <v>0</v>
      </c>
      <c r="AK3606" s="51">
        <f t="shared" si="710"/>
        <v>0</v>
      </c>
      <c r="AL3606" s="51">
        <f t="shared" si="711"/>
        <v>0</v>
      </c>
      <c r="AM3606" s="51">
        <f t="shared" si="712"/>
        <v>0</v>
      </c>
      <c r="AN3606" s="51">
        <f t="shared" si="713"/>
        <v>0</v>
      </c>
    </row>
    <row r="3607" spans="1:40" x14ac:dyDescent="0.25">
      <c r="A3607" s="17"/>
      <c r="B3607" s="17"/>
      <c r="C3607" s="35"/>
      <c r="D3607" s="17"/>
      <c r="E3607" s="17"/>
      <c r="F3607" s="17"/>
      <c r="G3607" s="62">
        <f t="shared" si="714"/>
        <v>0</v>
      </c>
      <c r="H3607" s="17"/>
      <c r="I3607" s="17"/>
      <c r="J3607" s="17"/>
      <c r="K3607" s="17"/>
      <c r="L3607" s="17"/>
      <c r="M3607" s="17"/>
      <c r="N3607" s="17"/>
      <c r="O3607" s="17"/>
      <c r="P3607" s="115"/>
      <c r="Q3607" s="62">
        <f>IF(C3607&gt;A_Stammdaten!$B$12,0,SUM(G3607,H3607,J3607,K3607,M3607,N3607)-SUM(I3607,L3607,O3607,P3607))</f>
        <v>0</v>
      </c>
      <c r="R3607" s="17"/>
      <c r="S3607" s="17"/>
      <c r="T3607" s="17"/>
      <c r="U3607" s="62">
        <f t="shared" si="706"/>
        <v>0</v>
      </c>
      <c r="V3607" s="63">
        <f>IF(ISBLANK($B3607),0,VLOOKUP($B3607,Listen!$A$2:$C$45,2,FALSE))</f>
        <v>0</v>
      </c>
      <c r="W3607" s="63">
        <f>IF(ISBLANK($B3607),0,VLOOKUP($B3607,Listen!$A$2:$C$45,3,FALSE))</f>
        <v>0</v>
      </c>
      <c r="X3607" s="49">
        <f t="shared" si="705"/>
        <v>0</v>
      </c>
      <c r="Y3607" s="49">
        <f t="shared" si="704"/>
        <v>0</v>
      </c>
      <c r="Z3607" s="49">
        <f t="shared" si="704"/>
        <v>0</v>
      </c>
      <c r="AA3607" s="49">
        <f t="shared" si="704"/>
        <v>0</v>
      </c>
      <c r="AB3607" s="49">
        <f t="shared" si="704"/>
        <v>0</v>
      </c>
      <c r="AC3607" s="49">
        <f t="shared" si="704"/>
        <v>0</v>
      </c>
      <c r="AD3607" s="49">
        <f t="shared" si="704"/>
        <v>0</v>
      </c>
      <c r="AE3607" s="51">
        <f t="shared" si="715"/>
        <v>0</v>
      </c>
      <c r="AF3607" s="51">
        <f>IF(C3607=A_Stammdaten!$B$12,D_SAV!$U3607-D_SAV!$AG3607,HLOOKUP(A_Stammdaten!$B$12-1,$AH$4:$AN$4004,ROW(C3607)-3,FALSE)-$AG3607)</f>
        <v>0</v>
      </c>
      <c r="AG3607" s="51">
        <f>HLOOKUP(A_Stammdaten!$B$12,$AH$4:$AN$4004,ROW(C3607)-3,FALSE)</f>
        <v>0</v>
      </c>
      <c r="AH3607" s="51">
        <f t="shared" si="707"/>
        <v>0</v>
      </c>
      <c r="AI3607" s="51">
        <f t="shared" si="708"/>
        <v>0</v>
      </c>
      <c r="AJ3607" s="51">
        <f t="shared" si="709"/>
        <v>0</v>
      </c>
      <c r="AK3607" s="51">
        <f t="shared" si="710"/>
        <v>0</v>
      </c>
      <c r="AL3607" s="51">
        <f t="shared" si="711"/>
        <v>0</v>
      </c>
      <c r="AM3607" s="51">
        <f t="shared" si="712"/>
        <v>0</v>
      </c>
      <c r="AN3607" s="51">
        <f t="shared" si="713"/>
        <v>0</v>
      </c>
    </row>
    <row r="3608" spans="1:40" x14ac:dyDescent="0.25">
      <c r="A3608" s="17"/>
      <c r="B3608" s="17"/>
      <c r="C3608" s="35"/>
      <c r="D3608" s="17"/>
      <c r="E3608" s="17"/>
      <c r="F3608" s="17"/>
      <c r="G3608" s="62">
        <f t="shared" si="714"/>
        <v>0</v>
      </c>
      <c r="H3608" s="17"/>
      <c r="I3608" s="17"/>
      <c r="J3608" s="17"/>
      <c r="K3608" s="17"/>
      <c r="L3608" s="17"/>
      <c r="M3608" s="17"/>
      <c r="N3608" s="17"/>
      <c r="O3608" s="17"/>
      <c r="P3608" s="115"/>
      <c r="Q3608" s="62">
        <f>IF(C3608&gt;A_Stammdaten!$B$12,0,SUM(G3608,H3608,J3608,K3608,M3608,N3608)-SUM(I3608,L3608,O3608,P3608))</f>
        <v>0</v>
      </c>
      <c r="R3608" s="17"/>
      <c r="S3608" s="17"/>
      <c r="T3608" s="17"/>
      <c r="U3608" s="62">
        <f t="shared" si="706"/>
        <v>0</v>
      </c>
      <c r="V3608" s="63">
        <f>IF(ISBLANK($B3608),0,VLOOKUP($B3608,Listen!$A$2:$C$45,2,FALSE))</f>
        <v>0</v>
      </c>
      <c r="W3608" s="63">
        <f>IF(ISBLANK($B3608),0,VLOOKUP($B3608,Listen!$A$2:$C$45,3,FALSE))</f>
        <v>0</v>
      </c>
      <c r="X3608" s="49">
        <f t="shared" si="705"/>
        <v>0</v>
      </c>
      <c r="Y3608" s="49">
        <f t="shared" si="704"/>
        <v>0</v>
      </c>
      <c r="Z3608" s="49">
        <f t="shared" si="704"/>
        <v>0</v>
      </c>
      <c r="AA3608" s="49">
        <f t="shared" si="704"/>
        <v>0</v>
      </c>
      <c r="AB3608" s="49">
        <f t="shared" si="704"/>
        <v>0</v>
      </c>
      <c r="AC3608" s="49">
        <f t="shared" si="704"/>
        <v>0</v>
      </c>
      <c r="AD3608" s="49">
        <f t="shared" si="704"/>
        <v>0</v>
      </c>
      <c r="AE3608" s="51">
        <f t="shared" si="715"/>
        <v>0</v>
      </c>
      <c r="AF3608" s="51">
        <f>IF(C3608=A_Stammdaten!$B$12,D_SAV!$U3608-D_SAV!$AG3608,HLOOKUP(A_Stammdaten!$B$12-1,$AH$4:$AN$4004,ROW(C3608)-3,FALSE)-$AG3608)</f>
        <v>0</v>
      </c>
      <c r="AG3608" s="51">
        <f>HLOOKUP(A_Stammdaten!$B$12,$AH$4:$AN$4004,ROW(C3608)-3,FALSE)</f>
        <v>0</v>
      </c>
      <c r="AH3608" s="51">
        <f t="shared" si="707"/>
        <v>0</v>
      </c>
      <c r="AI3608" s="51">
        <f t="shared" si="708"/>
        <v>0</v>
      </c>
      <c r="AJ3608" s="51">
        <f t="shared" si="709"/>
        <v>0</v>
      </c>
      <c r="AK3608" s="51">
        <f t="shared" si="710"/>
        <v>0</v>
      </c>
      <c r="AL3608" s="51">
        <f t="shared" si="711"/>
        <v>0</v>
      </c>
      <c r="AM3608" s="51">
        <f t="shared" si="712"/>
        <v>0</v>
      </c>
      <c r="AN3608" s="51">
        <f t="shared" si="713"/>
        <v>0</v>
      </c>
    </row>
    <row r="3609" spans="1:40" x14ac:dyDescent="0.25">
      <c r="A3609" s="17"/>
      <c r="B3609" s="17"/>
      <c r="C3609" s="35"/>
      <c r="D3609" s="17"/>
      <c r="E3609" s="17"/>
      <c r="F3609" s="17"/>
      <c r="G3609" s="62">
        <f t="shared" si="714"/>
        <v>0</v>
      </c>
      <c r="H3609" s="17"/>
      <c r="I3609" s="17"/>
      <c r="J3609" s="17"/>
      <c r="K3609" s="17"/>
      <c r="L3609" s="17"/>
      <c r="M3609" s="17"/>
      <c r="N3609" s="17"/>
      <c r="O3609" s="17"/>
      <c r="P3609" s="115"/>
      <c r="Q3609" s="62">
        <f>IF(C3609&gt;A_Stammdaten!$B$12,0,SUM(G3609,H3609,J3609,K3609,M3609,N3609)-SUM(I3609,L3609,O3609,P3609))</f>
        <v>0</v>
      </c>
      <c r="R3609" s="17"/>
      <c r="S3609" s="17"/>
      <c r="T3609" s="17"/>
      <c r="U3609" s="62">
        <f t="shared" si="706"/>
        <v>0</v>
      </c>
      <c r="V3609" s="63">
        <f>IF(ISBLANK($B3609),0,VLOOKUP($B3609,Listen!$A$2:$C$45,2,FALSE))</f>
        <v>0</v>
      </c>
      <c r="W3609" s="63">
        <f>IF(ISBLANK($B3609),0,VLOOKUP($B3609,Listen!$A$2:$C$45,3,FALSE))</f>
        <v>0</v>
      </c>
      <c r="X3609" s="49">
        <f t="shared" si="705"/>
        <v>0</v>
      </c>
      <c r="Y3609" s="49">
        <f t="shared" si="704"/>
        <v>0</v>
      </c>
      <c r="Z3609" s="49">
        <f t="shared" si="704"/>
        <v>0</v>
      </c>
      <c r="AA3609" s="49">
        <f t="shared" si="704"/>
        <v>0</v>
      </c>
      <c r="AB3609" s="49">
        <f t="shared" si="704"/>
        <v>0</v>
      </c>
      <c r="AC3609" s="49">
        <f t="shared" si="704"/>
        <v>0</v>
      </c>
      <c r="AD3609" s="49">
        <f t="shared" si="704"/>
        <v>0</v>
      </c>
      <c r="AE3609" s="51">
        <f t="shared" si="715"/>
        <v>0</v>
      </c>
      <c r="AF3609" s="51">
        <f>IF(C3609=A_Stammdaten!$B$12,D_SAV!$U3609-D_SAV!$AG3609,HLOOKUP(A_Stammdaten!$B$12-1,$AH$4:$AN$4004,ROW(C3609)-3,FALSE)-$AG3609)</f>
        <v>0</v>
      </c>
      <c r="AG3609" s="51">
        <f>HLOOKUP(A_Stammdaten!$B$12,$AH$4:$AN$4004,ROW(C3609)-3,FALSE)</f>
        <v>0</v>
      </c>
      <c r="AH3609" s="51">
        <f t="shared" si="707"/>
        <v>0</v>
      </c>
      <c r="AI3609" s="51">
        <f t="shared" si="708"/>
        <v>0</v>
      </c>
      <c r="AJ3609" s="51">
        <f t="shared" si="709"/>
        <v>0</v>
      </c>
      <c r="AK3609" s="51">
        <f t="shared" si="710"/>
        <v>0</v>
      </c>
      <c r="AL3609" s="51">
        <f t="shared" si="711"/>
        <v>0</v>
      </c>
      <c r="AM3609" s="51">
        <f t="shared" si="712"/>
        <v>0</v>
      </c>
      <c r="AN3609" s="51">
        <f t="shared" si="713"/>
        <v>0</v>
      </c>
    </row>
    <row r="3610" spans="1:40" x14ac:dyDescent="0.25">
      <c r="A3610" s="17"/>
      <c r="B3610" s="17"/>
      <c r="C3610" s="35"/>
      <c r="D3610" s="17"/>
      <c r="E3610" s="17"/>
      <c r="F3610" s="17"/>
      <c r="G3610" s="62">
        <f t="shared" si="714"/>
        <v>0</v>
      </c>
      <c r="H3610" s="17"/>
      <c r="I3610" s="17"/>
      <c r="J3610" s="17"/>
      <c r="K3610" s="17"/>
      <c r="L3610" s="17"/>
      <c r="M3610" s="17"/>
      <c r="N3610" s="17"/>
      <c r="O3610" s="17"/>
      <c r="P3610" s="115"/>
      <c r="Q3610" s="62">
        <f>IF(C3610&gt;A_Stammdaten!$B$12,0,SUM(G3610,H3610,J3610,K3610,M3610,N3610)-SUM(I3610,L3610,O3610,P3610))</f>
        <v>0</v>
      </c>
      <c r="R3610" s="17"/>
      <c r="S3610" s="17"/>
      <c r="T3610" s="17"/>
      <c r="U3610" s="62">
        <f t="shared" si="706"/>
        <v>0</v>
      </c>
      <c r="V3610" s="63">
        <f>IF(ISBLANK($B3610),0,VLOOKUP($B3610,Listen!$A$2:$C$45,2,FALSE))</f>
        <v>0</v>
      </c>
      <c r="W3610" s="63">
        <f>IF(ISBLANK($B3610),0,VLOOKUP($B3610,Listen!$A$2:$C$45,3,FALSE))</f>
        <v>0</v>
      </c>
      <c r="X3610" s="49">
        <f t="shared" si="705"/>
        <v>0</v>
      </c>
      <c r="Y3610" s="49">
        <f t="shared" si="704"/>
        <v>0</v>
      </c>
      <c r="Z3610" s="49">
        <f t="shared" si="704"/>
        <v>0</v>
      </c>
      <c r="AA3610" s="49">
        <f t="shared" si="704"/>
        <v>0</v>
      </c>
      <c r="AB3610" s="49">
        <f t="shared" si="704"/>
        <v>0</v>
      </c>
      <c r="AC3610" s="49">
        <f t="shared" si="704"/>
        <v>0</v>
      </c>
      <c r="AD3610" s="49">
        <f t="shared" si="704"/>
        <v>0</v>
      </c>
      <c r="AE3610" s="51">
        <f t="shared" si="715"/>
        <v>0</v>
      </c>
      <c r="AF3610" s="51">
        <f>IF(C3610=A_Stammdaten!$B$12,D_SAV!$U3610-D_SAV!$AG3610,HLOOKUP(A_Stammdaten!$B$12-1,$AH$4:$AN$4004,ROW(C3610)-3,FALSE)-$AG3610)</f>
        <v>0</v>
      </c>
      <c r="AG3610" s="51">
        <f>HLOOKUP(A_Stammdaten!$B$12,$AH$4:$AN$4004,ROW(C3610)-3,FALSE)</f>
        <v>0</v>
      </c>
      <c r="AH3610" s="51">
        <f t="shared" si="707"/>
        <v>0</v>
      </c>
      <c r="AI3610" s="51">
        <f t="shared" si="708"/>
        <v>0</v>
      </c>
      <c r="AJ3610" s="51">
        <f t="shared" si="709"/>
        <v>0</v>
      </c>
      <c r="AK3610" s="51">
        <f t="shared" si="710"/>
        <v>0</v>
      </c>
      <c r="AL3610" s="51">
        <f t="shared" si="711"/>
        <v>0</v>
      </c>
      <c r="AM3610" s="51">
        <f t="shared" si="712"/>
        <v>0</v>
      </c>
      <c r="AN3610" s="51">
        <f t="shared" si="713"/>
        <v>0</v>
      </c>
    </row>
    <row r="3611" spans="1:40" x14ac:dyDescent="0.25">
      <c r="A3611" s="17"/>
      <c r="B3611" s="17"/>
      <c r="C3611" s="35"/>
      <c r="D3611" s="17"/>
      <c r="E3611" s="17"/>
      <c r="F3611" s="17"/>
      <c r="G3611" s="62">
        <f t="shared" si="714"/>
        <v>0</v>
      </c>
      <c r="H3611" s="17"/>
      <c r="I3611" s="17"/>
      <c r="J3611" s="17"/>
      <c r="K3611" s="17"/>
      <c r="L3611" s="17"/>
      <c r="M3611" s="17"/>
      <c r="N3611" s="17"/>
      <c r="O3611" s="17"/>
      <c r="P3611" s="115"/>
      <c r="Q3611" s="62">
        <f>IF(C3611&gt;A_Stammdaten!$B$12,0,SUM(G3611,H3611,J3611,K3611,M3611,N3611)-SUM(I3611,L3611,O3611,P3611))</f>
        <v>0</v>
      </c>
      <c r="R3611" s="17"/>
      <c r="S3611" s="17"/>
      <c r="T3611" s="17"/>
      <c r="U3611" s="62">
        <f t="shared" si="706"/>
        <v>0</v>
      </c>
      <c r="V3611" s="63">
        <f>IF(ISBLANK($B3611),0,VLOOKUP($B3611,Listen!$A$2:$C$45,2,FALSE))</f>
        <v>0</v>
      </c>
      <c r="W3611" s="63">
        <f>IF(ISBLANK($B3611),0,VLOOKUP($B3611,Listen!$A$2:$C$45,3,FALSE))</f>
        <v>0</v>
      </c>
      <c r="X3611" s="49">
        <f t="shared" si="705"/>
        <v>0</v>
      </c>
      <c r="Y3611" s="49">
        <f t="shared" si="704"/>
        <v>0</v>
      </c>
      <c r="Z3611" s="49">
        <f t="shared" si="704"/>
        <v>0</v>
      </c>
      <c r="AA3611" s="49">
        <f t="shared" si="704"/>
        <v>0</v>
      </c>
      <c r="AB3611" s="49">
        <f t="shared" si="704"/>
        <v>0</v>
      </c>
      <c r="AC3611" s="49">
        <f t="shared" si="704"/>
        <v>0</v>
      </c>
      <c r="AD3611" s="49">
        <f t="shared" si="704"/>
        <v>0</v>
      </c>
      <c r="AE3611" s="51">
        <f t="shared" si="715"/>
        <v>0</v>
      </c>
      <c r="AF3611" s="51">
        <f>IF(C3611=A_Stammdaten!$B$12,D_SAV!$U3611-D_SAV!$AG3611,HLOOKUP(A_Stammdaten!$B$12-1,$AH$4:$AN$4004,ROW(C3611)-3,FALSE)-$AG3611)</f>
        <v>0</v>
      </c>
      <c r="AG3611" s="51">
        <f>HLOOKUP(A_Stammdaten!$B$12,$AH$4:$AN$4004,ROW(C3611)-3,FALSE)</f>
        <v>0</v>
      </c>
      <c r="AH3611" s="51">
        <f t="shared" si="707"/>
        <v>0</v>
      </c>
      <c r="AI3611" s="51">
        <f t="shared" si="708"/>
        <v>0</v>
      </c>
      <c r="AJ3611" s="51">
        <f t="shared" si="709"/>
        <v>0</v>
      </c>
      <c r="AK3611" s="51">
        <f t="shared" si="710"/>
        <v>0</v>
      </c>
      <c r="AL3611" s="51">
        <f t="shared" si="711"/>
        <v>0</v>
      </c>
      <c r="AM3611" s="51">
        <f t="shared" si="712"/>
        <v>0</v>
      </c>
      <c r="AN3611" s="51">
        <f t="shared" si="713"/>
        <v>0</v>
      </c>
    </row>
    <row r="3612" spans="1:40" x14ac:dyDescent="0.25">
      <c r="A3612" s="17"/>
      <c r="B3612" s="17"/>
      <c r="C3612" s="35"/>
      <c r="D3612" s="17"/>
      <c r="E3612" s="17"/>
      <c r="F3612" s="17"/>
      <c r="G3612" s="62">
        <f t="shared" si="714"/>
        <v>0</v>
      </c>
      <c r="H3612" s="17"/>
      <c r="I3612" s="17"/>
      <c r="J3612" s="17"/>
      <c r="K3612" s="17"/>
      <c r="L3612" s="17"/>
      <c r="M3612" s="17"/>
      <c r="N3612" s="17"/>
      <c r="O3612" s="17"/>
      <c r="P3612" s="115"/>
      <c r="Q3612" s="62">
        <f>IF(C3612&gt;A_Stammdaten!$B$12,0,SUM(G3612,H3612,J3612,K3612,M3612,N3612)-SUM(I3612,L3612,O3612,P3612))</f>
        <v>0</v>
      </c>
      <c r="R3612" s="17"/>
      <c r="S3612" s="17"/>
      <c r="T3612" s="17"/>
      <c r="U3612" s="62">
        <f t="shared" si="706"/>
        <v>0</v>
      </c>
      <c r="V3612" s="63">
        <f>IF(ISBLANK($B3612),0,VLOOKUP($B3612,Listen!$A$2:$C$45,2,FALSE))</f>
        <v>0</v>
      </c>
      <c r="W3612" s="63">
        <f>IF(ISBLANK($B3612),0,VLOOKUP($B3612,Listen!$A$2:$C$45,3,FALSE))</f>
        <v>0</v>
      </c>
      <c r="X3612" s="49">
        <f t="shared" si="705"/>
        <v>0</v>
      </c>
      <c r="Y3612" s="49">
        <f t="shared" si="704"/>
        <v>0</v>
      </c>
      <c r="Z3612" s="49">
        <f t="shared" si="704"/>
        <v>0</v>
      </c>
      <c r="AA3612" s="49">
        <f t="shared" si="704"/>
        <v>0</v>
      </c>
      <c r="AB3612" s="49">
        <f t="shared" si="704"/>
        <v>0</v>
      </c>
      <c r="AC3612" s="49">
        <f t="shared" si="704"/>
        <v>0</v>
      </c>
      <c r="AD3612" s="49">
        <f t="shared" si="704"/>
        <v>0</v>
      </c>
      <c r="AE3612" s="51">
        <f t="shared" si="715"/>
        <v>0</v>
      </c>
      <c r="AF3612" s="51">
        <f>IF(C3612=A_Stammdaten!$B$12,D_SAV!$U3612-D_SAV!$AG3612,HLOOKUP(A_Stammdaten!$B$12-1,$AH$4:$AN$4004,ROW(C3612)-3,FALSE)-$AG3612)</f>
        <v>0</v>
      </c>
      <c r="AG3612" s="51">
        <f>HLOOKUP(A_Stammdaten!$B$12,$AH$4:$AN$4004,ROW(C3612)-3,FALSE)</f>
        <v>0</v>
      </c>
      <c r="AH3612" s="51">
        <f t="shared" si="707"/>
        <v>0</v>
      </c>
      <c r="AI3612" s="51">
        <f t="shared" si="708"/>
        <v>0</v>
      </c>
      <c r="AJ3612" s="51">
        <f t="shared" si="709"/>
        <v>0</v>
      </c>
      <c r="AK3612" s="51">
        <f t="shared" si="710"/>
        <v>0</v>
      </c>
      <c r="AL3612" s="51">
        <f t="shared" si="711"/>
        <v>0</v>
      </c>
      <c r="AM3612" s="51">
        <f t="shared" si="712"/>
        <v>0</v>
      </c>
      <c r="AN3612" s="51">
        <f t="shared" si="713"/>
        <v>0</v>
      </c>
    </row>
    <row r="3613" spans="1:40" x14ac:dyDescent="0.25">
      <c r="A3613" s="17"/>
      <c r="B3613" s="17"/>
      <c r="C3613" s="35"/>
      <c r="D3613" s="17"/>
      <c r="E3613" s="17"/>
      <c r="F3613" s="17"/>
      <c r="G3613" s="62">
        <f t="shared" si="714"/>
        <v>0</v>
      </c>
      <c r="H3613" s="17"/>
      <c r="I3613" s="17"/>
      <c r="J3613" s="17"/>
      <c r="K3613" s="17"/>
      <c r="L3613" s="17"/>
      <c r="M3613" s="17"/>
      <c r="N3613" s="17"/>
      <c r="O3613" s="17"/>
      <c r="P3613" s="115"/>
      <c r="Q3613" s="62">
        <f>IF(C3613&gt;A_Stammdaten!$B$12,0,SUM(G3613,H3613,J3613,K3613,M3613,N3613)-SUM(I3613,L3613,O3613,P3613))</f>
        <v>0</v>
      </c>
      <c r="R3613" s="17"/>
      <c r="S3613" s="17"/>
      <c r="T3613" s="17"/>
      <c r="U3613" s="62">
        <f t="shared" si="706"/>
        <v>0</v>
      </c>
      <c r="V3613" s="63">
        <f>IF(ISBLANK($B3613),0,VLOOKUP($B3613,Listen!$A$2:$C$45,2,FALSE))</f>
        <v>0</v>
      </c>
      <c r="W3613" s="63">
        <f>IF(ISBLANK($B3613),0,VLOOKUP($B3613,Listen!$A$2:$C$45,3,FALSE))</f>
        <v>0</v>
      </c>
      <c r="X3613" s="49">
        <f t="shared" si="705"/>
        <v>0</v>
      </c>
      <c r="Y3613" s="49">
        <f t="shared" si="704"/>
        <v>0</v>
      </c>
      <c r="Z3613" s="49">
        <f t="shared" si="704"/>
        <v>0</v>
      </c>
      <c r="AA3613" s="49">
        <f t="shared" si="704"/>
        <v>0</v>
      </c>
      <c r="AB3613" s="49">
        <f t="shared" si="704"/>
        <v>0</v>
      </c>
      <c r="AC3613" s="49">
        <f t="shared" si="704"/>
        <v>0</v>
      </c>
      <c r="AD3613" s="49">
        <f t="shared" si="704"/>
        <v>0</v>
      </c>
      <c r="AE3613" s="51">
        <f t="shared" si="715"/>
        <v>0</v>
      </c>
      <c r="AF3613" s="51">
        <f>IF(C3613=A_Stammdaten!$B$12,D_SAV!$U3613-D_SAV!$AG3613,HLOOKUP(A_Stammdaten!$B$12-1,$AH$4:$AN$4004,ROW(C3613)-3,FALSE)-$AG3613)</f>
        <v>0</v>
      </c>
      <c r="AG3613" s="51">
        <f>HLOOKUP(A_Stammdaten!$B$12,$AH$4:$AN$4004,ROW(C3613)-3,FALSE)</f>
        <v>0</v>
      </c>
      <c r="AH3613" s="51">
        <f t="shared" si="707"/>
        <v>0</v>
      </c>
      <c r="AI3613" s="51">
        <f t="shared" si="708"/>
        <v>0</v>
      </c>
      <c r="AJ3613" s="51">
        <f t="shared" si="709"/>
        <v>0</v>
      </c>
      <c r="AK3613" s="51">
        <f t="shared" si="710"/>
        <v>0</v>
      </c>
      <c r="AL3613" s="51">
        <f t="shared" si="711"/>
        <v>0</v>
      </c>
      <c r="AM3613" s="51">
        <f t="shared" si="712"/>
        <v>0</v>
      </c>
      <c r="AN3613" s="51">
        <f t="shared" si="713"/>
        <v>0</v>
      </c>
    </row>
    <row r="3614" spans="1:40" x14ac:dyDescent="0.25">
      <c r="A3614" s="17"/>
      <c r="B3614" s="17"/>
      <c r="C3614" s="35"/>
      <c r="D3614" s="17"/>
      <c r="E3614" s="17"/>
      <c r="F3614" s="17"/>
      <c r="G3614" s="62">
        <f t="shared" si="714"/>
        <v>0</v>
      </c>
      <c r="H3614" s="17"/>
      <c r="I3614" s="17"/>
      <c r="J3614" s="17"/>
      <c r="K3614" s="17"/>
      <c r="L3614" s="17"/>
      <c r="M3614" s="17"/>
      <c r="N3614" s="17"/>
      <c r="O3614" s="17"/>
      <c r="P3614" s="115"/>
      <c r="Q3614" s="62">
        <f>IF(C3614&gt;A_Stammdaten!$B$12,0,SUM(G3614,H3614,J3614,K3614,M3614,N3614)-SUM(I3614,L3614,O3614,P3614))</f>
        <v>0</v>
      </c>
      <c r="R3614" s="17"/>
      <c r="S3614" s="17"/>
      <c r="T3614" s="17"/>
      <c r="U3614" s="62">
        <f t="shared" si="706"/>
        <v>0</v>
      </c>
      <c r="V3614" s="63">
        <f>IF(ISBLANK($B3614),0,VLOOKUP($B3614,Listen!$A$2:$C$45,2,FALSE))</f>
        <v>0</v>
      </c>
      <c r="W3614" s="63">
        <f>IF(ISBLANK($B3614),0,VLOOKUP($B3614,Listen!$A$2:$C$45,3,FALSE))</f>
        <v>0</v>
      </c>
      <c r="X3614" s="49">
        <f t="shared" si="705"/>
        <v>0</v>
      </c>
      <c r="Y3614" s="49">
        <f t="shared" si="704"/>
        <v>0</v>
      </c>
      <c r="Z3614" s="49">
        <f t="shared" si="704"/>
        <v>0</v>
      </c>
      <c r="AA3614" s="49">
        <f t="shared" si="704"/>
        <v>0</v>
      </c>
      <c r="AB3614" s="49">
        <f t="shared" si="704"/>
        <v>0</v>
      </c>
      <c r="AC3614" s="49">
        <f t="shared" si="704"/>
        <v>0</v>
      </c>
      <c r="AD3614" s="49">
        <f t="shared" si="704"/>
        <v>0</v>
      </c>
      <c r="AE3614" s="51">
        <f t="shared" si="715"/>
        <v>0</v>
      </c>
      <c r="AF3614" s="51">
        <f>IF(C3614=A_Stammdaten!$B$12,D_SAV!$U3614-D_SAV!$AG3614,HLOOKUP(A_Stammdaten!$B$12-1,$AH$4:$AN$4004,ROW(C3614)-3,FALSE)-$AG3614)</f>
        <v>0</v>
      </c>
      <c r="AG3614" s="51">
        <f>HLOOKUP(A_Stammdaten!$B$12,$AH$4:$AN$4004,ROW(C3614)-3,FALSE)</f>
        <v>0</v>
      </c>
      <c r="AH3614" s="51">
        <f t="shared" si="707"/>
        <v>0</v>
      </c>
      <c r="AI3614" s="51">
        <f t="shared" si="708"/>
        <v>0</v>
      </c>
      <c r="AJ3614" s="51">
        <f t="shared" si="709"/>
        <v>0</v>
      </c>
      <c r="AK3614" s="51">
        <f t="shared" si="710"/>
        <v>0</v>
      </c>
      <c r="AL3614" s="51">
        <f t="shared" si="711"/>
        <v>0</v>
      </c>
      <c r="AM3614" s="51">
        <f t="shared" si="712"/>
        <v>0</v>
      </c>
      <c r="AN3614" s="51">
        <f t="shared" si="713"/>
        <v>0</v>
      </c>
    </row>
    <row r="3615" spans="1:40" x14ac:dyDescent="0.25">
      <c r="A3615" s="17"/>
      <c r="B3615" s="17"/>
      <c r="C3615" s="35"/>
      <c r="D3615" s="17"/>
      <c r="E3615" s="17"/>
      <c r="F3615" s="17"/>
      <c r="G3615" s="62">
        <f t="shared" si="714"/>
        <v>0</v>
      </c>
      <c r="H3615" s="17"/>
      <c r="I3615" s="17"/>
      <c r="J3615" s="17"/>
      <c r="K3615" s="17"/>
      <c r="L3615" s="17"/>
      <c r="M3615" s="17"/>
      <c r="N3615" s="17"/>
      <c r="O3615" s="17"/>
      <c r="P3615" s="115"/>
      <c r="Q3615" s="62">
        <f>IF(C3615&gt;A_Stammdaten!$B$12,0,SUM(G3615,H3615,J3615,K3615,M3615,N3615)-SUM(I3615,L3615,O3615,P3615))</f>
        <v>0</v>
      </c>
      <c r="R3615" s="17"/>
      <c r="S3615" s="17"/>
      <c r="T3615" s="17"/>
      <c r="U3615" s="62">
        <f t="shared" si="706"/>
        <v>0</v>
      </c>
      <c r="V3615" s="63">
        <f>IF(ISBLANK($B3615),0,VLOOKUP($B3615,Listen!$A$2:$C$45,2,FALSE))</f>
        <v>0</v>
      </c>
      <c r="W3615" s="63">
        <f>IF(ISBLANK($B3615),0,VLOOKUP($B3615,Listen!$A$2:$C$45,3,FALSE))</f>
        <v>0</v>
      </c>
      <c r="X3615" s="49">
        <f t="shared" si="705"/>
        <v>0</v>
      </c>
      <c r="Y3615" s="49">
        <f t="shared" si="704"/>
        <v>0</v>
      </c>
      <c r="Z3615" s="49">
        <f t="shared" si="704"/>
        <v>0</v>
      </c>
      <c r="AA3615" s="49">
        <f t="shared" si="704"/>
        <v>0</v>
      </c>
      <c r="AB3615" s="49">
        <f t="shared" si="704"/>
        <v>0</v>
      </c>
      <c r="AC3615" s="49">
        <f t="shared" si="704"/>
        <v>0</v>
      </c>
      <c r="AD3615" s="49">
        <f t="shared" ref="Y3615:AD3658" si="716">$V3615</f>
        <v>0</v>
      </c>
      <c r="AE3615" s="51">
        <f t="shared" si="715"/>
        <v>0</v>
      </c>
      <c r="AF3615" s="51">
        <f>IF(C3615=A_Stammdaten!$B$12,D_SAV!$U3615-D_SAV!$AG3615,HLOOKUP(A_Stammdaten!$B$12-1,$AH$4:$AN$4004,ROW(C3615)-3,FALSE)-$AG3615)</f>
        <v>0</v>
      </c>
      <c r="AG3615" s="51">
        <f>HLOOKUP(A_Stammdaten!$B$12,$AH$4:$AN$4004,ROW(C3615)-3,FALSE)</f>
        <v>0</v>
      </c>
      <c r="AH3615" s="51">
        <f t="shared" si="707"/>
        <v>0</v>
      </c>
      <c r="AI3615" s="51">
        <f t="shared" si="708"/>
        <v>0</v>
      </c>
      <c r="AJ3615" s="51">
        <f t="shared" si="709"/>
        <v>0</v>
      </c>
      <c r="AK3615" s="51">
        <f t="shared" si="710"/>
        <v>0</v>
      </c>
      <c r="AL3615" s="51">
        <f t="shared" si="711"/>
        <v>0</v>
      </c>
      <c r="AM3615" s="51">
        <f t="shared" si="712"/>
        <v>0</v>
      </c>
      <c r="AN3615" s="51">
        <f t="shared" si="713"/>
        <v>0</v>
      </c>
    </row>
    <row r="3616" spans="1:40" x14ac:dyDescent="0.25">
      <c r="A3616" s="17"/>
      <c r="B3616" s="17"/>
      <c r="C3616" s="35"/>
      <c r="D3616" s="17"/>
      <c r="E3616" s="17"/>
      <c r="F3616" s="17"/>
      <c r="G3616" s="62">
        <f t="shared" si="714"/>
        <v>0</v>
      </c>
      <c r="H3616" s="17"/>
      <c r="I3616" s="17"/>
      <c r="J3616" s="17"/>
      <c r="K3616" s="17"/>
      <c r="L3616" s="17"/>
      <c r="M3616" s="17"/>
      <c r="N3616" s="17"/>
      <c r="O3616" s="17"/>
      <c r="P3616" s="115"/>
      <c r="Q3616" s="62">
        <f>IF(C3616&gt;A_Stammdaten!$B$12,0,SUM(G3616,H3616,J3616,K3616,M3616,N3616)-SUM(I3616,L3616,O3616,P3616))</f>
        <v>0</v>
      </c>
      <c r="R3616" s="17"/>
      <c r="S3616" s="17"/>
      <c r="T3616" s="17"/>
      <c r="U3616" s="62">
        <f t="shared" si="706"/>
        <v>0</v>
      </c>
      <c r="V3616" s="63">
        <f>IF(ISBLANK($B3616),0,VLOOKUP($B3616,Listen!$A$2:$C$45,2,FALSE))</f>
        <v>0</v>
      </c>
      <c r="W3616" s="63">
        <f>IF(ISBLANK($B3616),0,VLOOKUP($B3616,Listen!$A$2:$C$45,3,FALSE))</f>
        <v>0</v>
      </c>
      <c r="X3616" s="49">
        <f t="shared" si="705"/>
        <v>0</v>
      </c>
      <c r="Y3616" s="49">
        <f t="shared" si="716"/>
        <v>0</v>
      </c>
      <c r="Z3616" s="49">
        <f t="shared" si="716"/>
        <v>0</v>
      </c>
      <c r="AA3616" s="49">
        <f t="shared" si="716"/>
        <v>0</v>
      </c>
      <c r="AB3616" s="49">
        <f t="shared" si="716"/>
        <v>0</v>
      </c>
      <c r="AC3616" s="49">
        <f t="shared" si="716"/>
        <v>0</v>
      </c>
      <c r="AD3616" s="49">
        <f t="shared" si="716"/>
        <v>0</v>
      </c>
      <c r="AE3616" s="51">
        <f t="shared" si="715"/>
        <v>0</v>
      </c>
      <c r="AF3616" s="51">
        <f>IF(C3616=A_Stammdaten!$B$12,D_SAV!$U3616-D_SAV!$AG3616,HLOOKUP(A_Stammdaten!$B$12-1,$AH$4:$AN$4004,ROW(C3616)-3,FALSE)-$AG3616)</f>
        <v>0</v>
      </c>
      <c r="AG3616" s="51">
        <f>HLOOKUP(A_Stammdaten!$B$12,$AH$4:$AN$4004,ROW(C3616)-3,FALSE)</f>
        <v>0</v>
      </c>
      <c r="AH3616" s="51">
        <f t="shared" si="707"/>
        <v>0</v>
      </c>
      <c r="AI3616" s="51">
        <f t="shared" si="708"/>
        <v>0</v>
      </c>
      <c r="AJ3616" s="51">
        <f t="shared" si="709"/>
        <v>0</v>
      </c>
      <c r="AK3616" s="51">
        <f t="shared" si="710"/>
        <v>0</v>
      </c>
      <c r="AL3616" s="51">
        <f t="shared" si="711"/>
        <v>0</v>
      </c>
      <c r="AM3616" s="51">
        <f t="shared" si="712"/>
        <v>0</v>
      </c>
      <c r="AN3616" s="51">
        <f t="shared" si="713"/>
        <v>0</v>
      </c>
    </row>
    <row r="3617" spans="1:40" x14ac:dyDescent="0.25">
      <c r="A3617" s="17"/>
      <c r="B3617" s="17"/>
      <c r="C3617" s="35"/>
      <c r="D3617" s="17"/>
      <c r="E3617" s="17"/>
      <c r="F3617" s="17"/>
      <c r="G3617" s="62">
        <f t="shared" si="714"/>
        <v>0</v>
      </c>
      <c r="H3617" s="17"/>
      <c r="I3617" s="17"/>
      <c r="J3617" s="17"/>
      <c r="K3617" s="17"/>
      <c r="L3617" s="17"/>
      <c r="M3617" s="17"/>
      <c r="N3617" s="17"/>
      <c r="O3617" s="17"/>
      <c r="P3617" s="115"/>
      <c r="Q3617" s="62">
        <f>IF(C3617&gt;A_Stammdaten!$B$12,0,SUM(G3617,H3617,J3617,K3617,M3617,N3617)-SUM(I3617,L3617,O3617,P3617))</f>
        <v>0</v>
      </c>
      <c r="R3617" s="17"/>
      <c r="S3617" s="17"/>
      <c r="T3617" s="17"/>
      <c r="U3617" s="62">
        <f t="shared" si="706"/>
        <v>0</v>
      </c>
      <c r="V3617" s="63">
        <f>IF(ISBLANK($B3617),0,VLOOKUP($B3617,Listen!$A$2:$C$45,2,FALSE))</f>
        <v>0</v>
      </c>
      <c r="W3617" s="63">
        <f>IF(ISBLANK($B3617),0,VLOOKUP($B3617,Listen!$A$2:$C$45,3,FALSE))</f>
        <v>0</v>
      </c>
      <c r="X3617" s="49">
        <f t="shared" si="705"/>
        <v>0</v>
      </c>
      <c r="Y3617" s="49">
        <f t="shared" si="716"/>
        <v>0</v>
      </c>
      <c r="Z3617" s="49">
        <f t="shared" si="716"/>
        <v>0</v>
      </c>
      <c r="AA3617" s="49">
        <f t="shared" si="716"/>
        <v>0</v>
      </c>
      <c r="AB3617" s="49">
        <f t="shared" si="716"/>
        <v>0</v>
      </c>
      <c r="AC3617" s="49">
        <f t="shared" si="716"/>
        <v>0</v>
      </c>
      <c r="AD3617" s="49">
        <f t="shared" si="716"/>
        <v>0</v>
      </c>
      <c r="AE3617" s="51">
        <f t="shared" si="715"/>
        <v>0</v>
      </c>
      <c r="AF3617" s="51">
        <f>IF(C3617=A_Stammdaten!$B$12,D_SAV!$U3617-D_SAV!$AG3617,HLOOKUP(A_Stammdaten!$B$12-1,$AH$4:$AN$4004,ROW(C3617)-3,FALSE)-$AG3617)</f>
        <v>0</v>
      </c>
      <c r="AG3617" s="51">
        <f>HLOOKUP(A_Stammdaten!$B$12,$AH$4:$AN$4004,ROW(C3617)-3,FALSE)</f>
        <v>0</v>
      </c>
      <c r="AH3617" s="51">
        <f t="shared" si="707"/>
        <v>0</v>
      </c>
      <c r="AI3617" s="51">
        <f t="shared" si="708"/>
        <v>0</v>
      </c>
      <c r="AJ3617" s="51">
        <f t="shared" si="709"/>
        <v>0</v>
      </c>
      <c r="AK3617" s="51">
        <f t="shared" si="710"/>
        <v>0</v>
      </c>
      <c r="AL3617" s="51">
        <f t="shared" si="711"/>
        <v>0</v>
      </c>
      <c r="AM3617" s="51">
        <f t="shared" si="712"/>
        <v>0</v>
      </c>
      <c r="AN3617" s="51">
        <f t="shared" si="713"/>
        <v>0</v>
      </c>
    </row>
    <row r="3618" spans="1:40" x14ac:dyDescent="0.25">
      <c r="A3618" s="17"/>
      <c r="B3618" s="17"/>
      <c r="C3618" s="35"/>
      <c r="D3618" s="17"/>
      <c r="E3618" s="17"/>
      <c r="F3618" s="17"/>
      <c r="G3618" s="62">
        <f t="shared" si="714"/>
        <v>0</v>
      </c>
      <c r="H3618" s="17"/>
      <c r="I3618" s="17"/>
      <c r="J3618" s="17"/>
      <c r="K3618" s="17"/>
      <c r="L3618" s="17"/>
      <c r="M3618" s="17"/>
      <c r="N3618" s="17"/>
      <c r="O3618" s="17"/>
      <c r="P3618" s="115"/>
      <c r="Q3618" s="62">
        <f>IF(C3618&gt;A_Stammdaten!$B$12,0,SUM(G3618,H3618,J3618,K3618,M3618,N3618)-SUM(I3618,L3618,O3618,P3618))</f>
        <v>0</v>
      </c>
      <c r="R3618" s="17"/>
      <c r="S3618" s="17"/>
      <c r="T3618" s="17"/>
      <c r="U3618" s="62">
        <f t="shared" si="706"/>
        <v>0</v>
      </c>
      <c r="V3618" s="63">
        <f>IF(ISBLANK($B3618),0,VLOOKUP($B3618,Listen!$A$2:$C$45,2,FALSE))</f>
        <v>0</v>
      </c>
      <c r="W3618" s="63">
        <f>IF(ISBLANK($B3618),0,VLOOKUP($B3618,Listen!$A$2:$C$45,3,FALSE))</f>
        <v>0</v>
      </c>
      <c r="X3618" s="49">
        <f t="shared" si="705"/>
        <v>0</v>
      </c>
      <c r="Y3618" s="49">
        <f t="shared" si="716"/>
        <v>0</v>
      </c>
      <c r="Z3618" s="49">
        <f t="shared" si="716"/>
        <v>0</v>
      </c>
      <c r="AA3618" s="49">
        <f t="shared" si="716"/>
        <v>0</v>
      </c>
      <c r="AB3618" s="49">
        <f t="shared" si="716"/>
        <v>0</v>
      </c>
      <c r="AC3618" s="49">
        <f t="shared" si="716"/>
        <v>0</v>
      </c>
      <c r="AD3618" s="49">
        <f t="shared" si="716"/>
        <v>0</v>
      </c>
      <c r="AE3618" s="51">
        <f t="shared" si="715"/>
        <v>0</v>
      </c>
      <c r="AF3618" s="51">
        <f>IF(C3618=A_Stammdaten!$B$12,D_SAV!$U3618-D_SAV!$AG3618,HLOOKUP(A_Stammdaten!$B$12-1,$AH$4:$AN$4004,ROW(C3618)-3,FALSE)-$AG3618)</f>
        <v>0</v>
      </c>
      <c r="AG3618" s="51">
        <f>HLOOKUP(A_Stammdaten!$B$12,$AH$4:$AN$4004,ROW(C3618)-3,FALSE)</f>
        <v>0</v>
      </c>
      <c r="AH3618" s="51">
        <f t="shared" si="707"/>
        <v>0</v>
      </c>
      <c r="AI3618" s="51">
        <f t="shared" si="708"/>
        <v>0</v>
      </c>
      <c r="AJ3618" s="51">
        <f t="shared" si="709"/>
        <v>0</v>
      </c>
      <c r="AK3618" s="51">
        <f t="shared" si="710"/>
        <v>0</v>
      </c>
      <c r="AL3618" s="51">
        <f t="shared" si="711"/>
        <v>0</v>
      </c>
      <c r="AM3618" s="51">
        <f t="shared" si="712"/>
        <v>0</v>
      </c>
      <c r="AN3618" s="51">
        <f t="shared" si="713"/>
        <v>0</v>
      </c>
    </row>
    <row r="3619" spans="1:40" x14ac:dyDescent="0.25">
      <c r="A3619" s="17"/>
      <c r="B3619" s="17"/>
      <c r="C3619" s="35"/>
      <c r="D3619" s="17"/>
      <c r="E3619" s="17"/>
      <c r="F3619" s="17"/>
      <c r="G3619" s="62">
        <f t="shared" si="714"/>
        <v>0</v>
      </c>
      <c r="H3619" s="17"/>
      <c r="I3619" s="17"/>
      <c r="J3619" s="17"/>
      <c r="K3619" s="17"/>
      <c r="L3619" s="17"/>
      <c r="M3619" s="17"/>
      <c r="N3619" s="17"/>
      <c r="O3619" s="17"/>
      <c r="P3619" s="115"/>
      <c r="Q3619" s="62">
        <f>IF(C3619&gt;A_Stammdaten!$B$12,0,SUM(G3619,H3619,J3619,K3619,M3619,N3619)-SUM(I3619,L3619,O3619,P3619))</f>
        <v>0</v>
      </c>
      <c r="R3619" s="17"/>
      <c r="S3619" s="17"/>
      <c r="T3619" s="17"/>
      <c r="U3619" s="62">
        <f t="shared" si="706"/>
        <v>0</v>
      </c>
      <c r="V3619" s="63">
        <f>IF(ISBLANK($B3619),0,VLOOKUP($B3619,Listen!$A$2:$C$45,2,FALSE))</f>
        <v>0</v>
      </c>
      <c r="W3619" s="63">
        <f>IF(ISBLANK($B3619),0,VLOOKUP($B3619,Listen!$A$2:$C$45,3,FALSE))</f>
        <v>0</v>
      </c>
      <c r="X3619" s="49">
        <f t="shared" si="705"/>
        <v>0</v>
      </c>
      <c r="Y3619" s="49">
        <f t="shared" si="716"/>
        <v>0</v>
      </c>
      <c r="Z3619" s="49">
        <f t="shared" si="716"/>
        <v>0</v>
      </c>
      <c r="AA3619" s="49">
        <f t="shared" si="716"/>
        <v>0</v>
      </c>
      <c r="AB3619" s="49">
        <f t="shared" si="716"/>
        <v>0</v>
      </c>
      <c r="AC3619" s="49">
        <f t="shared" si="716"/>
        <v>0</v>
      </c>
      <c r="AD3619" s="49">
        <f t="shared" si="716"/>
        <v>0</v>
      </c>
      <c r="AE3619" s="51">
        <f t="shared" si="715"/>
        <v>0</v>
      </c>
      <c r="AF3619" s="51">
        <f>IF(C3619=A_Stammdaten!$B$12,D_SAV!$U3619-D_SAV!$AG3619,HLOOKUP(A_Stammdaten!$B$12-1,$AH$4:$AN$4004,ROW(C3619)-3,FALSE)-$AG3619)</f>
        <v>0</v>
      </c>
      <c r="AG3619" s="51">
        <f>HLOOKUP(A_Stammdaten!$B$12,$AH$4:$AN$4004,ROW(C3619)-3,FALSE)</f>
        <v>0</v>
      </c>
      <c r="AH3619" s="51">
        <f t="shared" si="707"/>
        <v>0</v>
      </c>
      <c r="AI3619" s="51">
        <f t="shared" si="708"/>
        <v>0</v>
      </c>
      <c r="AJ3619" s="51">
        <f t="shared" si="709"/>
        <v>0</v>
      </c>
      <c r="AK3619" s="51">
        <f t="shared" si="710"/>
        <v>0</v>
      </c>
      <c r="AL3619" s="51">
        <f t="shared" si="711"/>
        <v>0</v>
      </c>
      <c r="AM3619" s="51">
        <f t="shared" si="712"/>
        <v>0</v>
      </c>
      <c r="AN3619" s="51">
        <f t="shared" si="713"/>
        <v>0</v>
      </c>
    </row>
    <row r="3620" spans="1:40" x14ac:dyDescent="0.25">
      <c r="A3620" s="17"/>
      <c r="B3620" s="17"/>
      <c r="C3620" s="35"/>
      <c r="D3620" s="17"/>
      <c r="E3620" s="17"/>
      <c r="F3620" s="17"/>
      <c r="G3620" s="62">
        <f t="shared" si="714"/>
        <v>0</v>
      </c>
      <c r="H3620" s="17"/>
      <c r="I3620" s="17"/>
      <c r="J3620" s="17"/>
      <c r="K3620" s="17"/>
      <c r="L3620" s="17"/>
      <c r="M3620" s="17"/>
      <c r="N3620" s="17"/>
      <c r="O3620" s="17"/>
      <c r="P3620" s="115"/>
      <c r="Q3620" s="62">
        <f>IF(C3620&gt;A_Stammdaten!$B$12,0,SUM(G3620,H3620,J3620,K3620,M3620,N3620)-SUM(I3620,L3620,O3620,P3620))</f>
        <v>0</v>
      </c>
      <c r="R3620" s="17"/>
      <c r="S3620" s="17"/>
      <c r="T3620" s="17"/>
      <c r="U3620" s="62">
        <f t="shared" si="706"/>
        <v>0</v>
      </c>
      <c r="V3620" s="63">
        <f>IF(ISBLANK($B3620),0,VLOOKUP($B3620,Listen!$A$2:$C$45,2,FALSE))</f>
        <v>0</v>
      </c>
      <c r="W3620" s="63">
        <f>IF(ISBLANK($B3620),0,VLOOKUP($B3620,Listen!$A$2:$C$45,3,FALSE))</f>
        <v>0</v>
      </c>
      <c r="X3620" s="49">
        <f t="shared" si="705"/>
        <v>0</v>
      </c>
      <c r="Y3620" s="49">
        <f t="shared" si="716"/>
        <v>0</v>
      </c>
      <c r="Z3620" s="49">
        <f t="shared" si="716"/>
        <v>0</v>
      </c>
      <c r="AA3620" s="49">
        <f t="shared" si="716"/>
        <v>0</v>
      </c>
      <c r="AB3620" s="49">
        <f t="shared" si="716"/>
        <v>0</v>
      </c>
      <c r="AC3620" s="49">
        <f t="shared" si="716"/>
        <v>0</v>
      </c>
      <c r="AD3620" s="49">
        <f t="shared" si="716"/>
        <v>0</v>
      </c>
      <c r="AE3620" s="51">
        <f t="shared" si="715"/>
        <v>0</v>
      </c>
      <c r="AF3620" s="51">
        <f>IF(C3620=A_Stammdaten!$B$12,D_SAV!$U3620-D_SAV!$AG3620,HLOOKUP(A_Stammdaten!$B$12-1,$AH$4:$AN$4004,ROW(C3620)-3,FALSE)-$AG3620)</f>
        <v>0</v>
      </c>
      <c r="AG3620" s="51">
        <f>HLOOKUP(A_Stammdaten!$B$12,$AH$4:$AN$4004,ROW(C3620)-3,FALSE)</f>
        <v>0</v>
      </c>
      <c r="AH3620" s="51">
        <f t="shared" si="707"/>
        <v>0</v>
      </c>
      <c r="AI3620" s="51">
        <f t="shared" si="708"/>
        <v>0</v>
      </c>
      <c r="AJ3620" s="51">
        <f t="shared" si="709"/>
        <v>0</v>
      </c>
      <c r="AK3620" s="51">
        <f t="shared" si="710"/>
        <v>0</v>
      </c>
      <c r="AL3620" s="51">
        <f t="shared" si="711"/>
        <v>0</v>
      </c>
      <c r="AM3620" s="51">
        <f t="shared" si="712"/>
        <v>0</v>
      </c>
      <c r="AN3620" s="51">
        <f t="shared" si="713"/>
        <v>0</v>
      </c>
    </row>
    <row r="3621" spans="1:40" x14ac:dyDescent="0.25">
      <c r="A3621" s="17"/>
      <c r="B3621" s="17"/>
      <c r="C3621" s="35"/>
      <c r="D3621" s="17"/>
      <c r="E3621" s="17"/>
      <c r="F3621" s="17"/>
      <c r="G3621" s="62">
        <f t="shared" si="714"/>
        <v>0</v>
      </c>
      <c r="H3621" s="17"/>
      <c r="I3621" s="17"/>
      <c r="J3621" s="17"/>
      <c r="K3621" s="17"/>
      <c r="L3621" s="17"/>
      <c r="M3621" s="17"/>
      <c r="N3621" s="17"/>
      <c r="O3621" s="17"/>
      <c r="P3621" s="115"/>
      <c r="Q3621" s="62">
        <f>IF(C3621&gt;A_Stammdaten!$B$12,0,SUM(G3621,H3621,J3621,K3621,M3621,N3621)-SUM(I3621,L3621,O3621,P3621))</f>
        <v>0</v>
      </c>
      <c r="R3621" s="17"/>
      <c r="S3621" s="17"/>
      <c r="T3621" s="17"/>
      <c r="U3621" s="62">
        <f t="shared" si="706"/>
        <v>0</v>
      </c>
      <c r="V3621" s="63">
        <f>IF(ISBLANK($B3621),0,VLOOKUP($B3621,Listen!$A$2:$C$45,2,FALSE))</f>
        <v>0</v>
      </c>
      <c r="W3621" s="63">
        <f>IF(ISBLANK($B3621),0,VLOOKUP($B3621,Listen!$A$2:$C$45,3,FALSE))</f>
        <v>0</v>
      </c>
      <c r="X3621" s="49">
        <f t="shared" si="705"/>
        <v>0</v>
      </c>
      <c r="Y3621" s="49">
        <f t="shared" si="716"/>
        <v>0</v>
      </c>
      <c r="Z3621" s="49">
        <f t="shared" si="716"/>
        <v>0</v>
      </c>
      <c r="AA3621" s="49">
        <f t="shared" si="716"/>
        <v>0</v>
      </c>
      <c r="AB3621" s="49">
        <f t="shared" si="716"/>
        <v>0</v>
      </c>
      <c r="AC3621" s="49">
        <f t="shared" si="716"/>
        <v>0</v>
      </c>
      <c r="AD3621" s="49">
        <f t="shared" si="716"/>
        <v>0</v>
      </c>
      <c r="AE3621" s="51">
        <f t="shared" si="715"/>
        <v>0</v>
      </c>
      <c r="AF3621" s="51">
        <f>IF(C3621=A_Stammdaten!$B$12,D_SAV!$U3621-D_SAV!$AG3621,HLOOKUP(A_Stammdaten!$B$12-1,$AH$4:$AN$4004,ROW(C3621)-3,FALSE)-$AG3621)</f>
        <v>0</v>
      </c>
      <c r="AG3621" s="51">
        <f>HLOOKUP(A_Stammdaten!$B$12,$AH$4:$AN$4004,ROW(C3621)-3,FALSE)</f>
        <v>0</v>
      </c>
      <c r="AH3621" s="51">
        <f t="shared" si="707"/>
        <v>0</v>
      </c>
      <c r="AI3621" s="51">
        <f t="shared" si="708"/>
        <v>0</v>
      </c>
      <c r="AJ3621" s="51">
        <f t="shared" si="709"/>
        <v>0</v>
      </c>
      <c r="AK3621" s="51">
        <f t="shared" si="710"/>
        <v>0</v>
      </c>
      <c r="AL3621" s="51">
        <f t="shared" si="711"/>
        <v>0</v>
      </c>
      <c r="AM3621" s="51">
        <f t="shared" si="712"/>
        <v>0</v>
      </c>
      <c r="AN3621" s="51">
        <f t="shared" si="713"/>
        <v>0</v>
      </c>
    </row>
    <row r="3622" spans="1:40" x14ac:dyDescent="0.25">
      <c r="A3622" s="17"/>
      <c r="B3622" s="17"/>
      <c r="C3622" s="35"/>
      <c r="D3622" s="17"/>
      <c r="E3622" s="17"/>
      <c r="F3622" s="17"/>
      <c r="G3622" s="62">
        <f t="shared" si="714"/>
        <v>0</v>
      </c>
      <c r="H3622" s="17"/>
      <c r="I3622" s="17"/>
      <c r="J3622" s="17"/>
      <c r="K3622" s="17"/>
      <c r="L3622" s="17"/>
      <c r="M3622" s="17"/>
      <c r="N3622" s="17"/>
      <c r="O3622" s="17"/>
      <c r="P3622" s="115"/>
      <c r="Q3622" s="62">
        <f>IF(C3622&gt;A_Stammdaten!$B$12,0,SUM(G3622,H3622,J3622,K3622,M3622,N3622)-SUM(I3622,L3622,O3622,P3622))</f>
        <v>0</v>
      </c>
      <c r="R3622" s="17"/>
      <c r="S3622" s="17"/>
      <c r="T3622" s="17"/>
      <c r="U3622" s="62">
        <f t="shared" si="706"/>
        <v>0</v>
      </c>
      <c r="V3622" s="63">
        <f>IF(ISBLANK($B3622),0,VLOOKUP($B3622,Listen!$A$2:$C$45,2,FALSE))</f>
        <v>0</v>
      </c>
      <c r="W3622" s="63">
        <f>IF(ISBLANK($B3622),0,VLOOKUP($B3622,Listen!$A$2:$C$45,3,FALSE))</f>
        <v>0</v>
      </c>
      <c r="X3622" s="49">
        <f t="shared" si="705"/>
        <v>0</v>
      </c>
      <c r="Y3622" s="49">
        <f t="shared" si="716"/>
        <v>0</v>
      </c>
      <c r="Z3622" s="49">
        <f t="shared" si="716"/>
        <v>0</v>
      </c>
      <c r="AA3622" s="49">
        <f t="shared" si="716"/>
        <v>0</v>
      </c>
      <c r="AB3622" s="49">
        <f t="shared" si="716"/>
        <v>0</v>
      </c>
      <c r="AC3622" s="49">
        <f t="shared" si="716"/>
        <v>0</v>
      </c>
      <c r="AD3622" s="49">
        <f t="shared" si="716"/>
        <v>0</v>
      </c>
      <c r="AE3622" s="51">
        <f t="shared" si="715"/>
        <v>0</v>
      </c>
      <c r="AF3622" s="51">
        <f>IF(C3622=A_Stammdaten!$B$12,D_SAV!$U3622-D_SAV!$AG3622,HLOOKUP(A_Stammdaten!$B$12-1,$AH$4:$AN$4004,ROW(C3622)-3,FALSE)-$AG3622)</f>
        <v>0</v>
      </c>
      <c r="AG3622" s="51">
        <f>HLOOKUP(A_Stammdaten!$B$12,$AH$4:$AN$4004,ROW(C3622)-3,FALSE)</f>
        <v>0</v>
      </c>
      <c r="AH3622" s="51">
        <f t="shared" si="707"/>
        <v>0</v>
      </c>
      <c r="AI3622" s="51">
        <f t="shared" si="708"/>
        <v>0</v>
      </c>
      <c r="AJ3622" s="51">
        <f t="shared" si="709"/>
        <v>0</v>
      </c>
      <c r="AK3622" s="51">
        <f t="shared" si="710"/>
        <v>0</v>
      </c>
      <c r="AL3622" s="51">
        <f t="shared" si="711"/>
        <v>0</v>
      </c>
      <c r="AM3622" s="51">
        <f t="shared" si="712"/>
        <v>0</v>
      </c>
      <c r="AN3622" s="51">
        <f t="shared" si="713"/>
        <v>0</v>
      </c>
    </row>
    <row r="3623" spans="1:40" x14ac:dyDescent="0.25">
      <c r="A3623" s="17"/>
      <c r="B3623" s="17"/>
      <c r="C3623" s="35"/>
      <c r="D3623" s="17"/>
      <c r="E3623" s="17"/>
      <c r="F3623" s="17"/>
      <c r="G3623" s="62">
        <f t="shared" si="714"/>
        <v>0</v>
      </c>
      <c r="H3623" s="17"/>
      <c r="I3623" s="17"/>
      <c r="J3623" s="17"/>
      <c r="K3623" s="17"/>
      <c r="L3623" s="17"/>
      <c r="M3623" s="17"/>
      <c r="N3623" s="17"/>
      <c r="O3623" s="17"/>
      <c r="P3623" s="115"/>
      <c r="Q3623" s="62">
        <f>IF(C3623&gt;A_Stammdaten!$B$12,0,SUM(G3623,H3623,J3623,K3623,M3623,N3623)-SUM(I3623,L3623,O3623,P3623))</f>
        <v>0</v>
      </c>
      <c r="R3623" s="17"/>
      <c r="S3623" s="17"/>
      <c r="T3623" s="17"/>
      <c r="U3623" s="62">
        <f t="shared" si="706"/>
        <v>0</v>
      </c>
      <c r="V3623" s="63">
        <f>IF(ISBLANK($B3623),0,VLOOKUP($B3623,Listen!$A$2:$C$45,2,FALSE))</f>
        <v>0</v>
      </c>
      <c r="W3623" s="63">
        <f>IF(ISBLANK($B3623),0,VLOOKUP($B3623,Listen!$A$2:$C$45,3,FALSE))</f>
        <v>0</v>
      </c>
      <c r="X3623" s="49">
        <f t="shared" si="705"/>
        <v>0</v>
      </c>
      <c r="Y3623" s="49">
        <f t="shared" si="716"/>
        <v>0</v>
      </c>
      <c r="Z3623" s="49">
        <f t="shared" si="716"/>
        <v>0</v>
      </c>
      <c r="AA3623" s="49">
        <f t="shared" si="716"/>
        <v>0</v>
      </c>
      <c r="AB3623" s="49">
        <f t="shared" si="716"/>
        <v>0</v>
      </c>
      <c r="AC3623" s="49">
        <f t="shared" si="716"/>
        <v>0</v>
      </c>
      <c r="AD3623" s="49">
        <f t="shared" si="716"/>
        <v>0</v>
      </c>
      <c r="AE3623" s="51">
        <f t="shared" si="715"/>
        <v>0</v>
      </c>
      <c r="AF3623" s="51">
        <f>IF(C3623=A_Stammdaten!$B$12,D_SAV!$U3623-D_SAV!$AG3623,HLOOKUP(A_Stammdaten!$B$12-1,$AH$4:$AN$4004,ROW(C3623)-3,FALSE)-$AG3623)</f>
        <v>0</v>
      </c>
      <c r="AG3623" s="51">
        <f>HLOOKUP(A_Stammdaten!$B$12,$AH$4:$AN$4004,ROW(C3623)-3,FALSE)</f>
        <v>0</v>
      </c>
      <c r="AH3623" s="51">
        <f t="shared" si="707"/>
        <v>0</v>
      </c>
      <c r="AI3623" s="51">
        <f t="shared" si="708"/>
        <v>0</v>
      </c>
      <c r="AJ3623" s="51">
        <f t="shared" si="709"/>
        <v>0</v>
      </c>
      <c r="AK3623" s="51">
        <f t="shared" si="710"/>
        <v>0</v>
      </c>
      <c r="AL3623" s="51">
        <f t="shared" si="711"/>
        <v>0</v>
      </c>
      <c r="AM3623" s="51">
        <f t="shared" si="712"/>
        <v>0</v>
      </c>
      <c r="AN3623" s="51">
        <f t="shared" si="713"/>
        <v>0</v>
      </c>
    </row>
    <row r="3624" spans="1:40" x14ac:dyDescent="0.25">
      <c r="A3624" s="17"/>
      <c r="B3624" s="17"/>
      <c r="C3624" s="35"/>
      <c r="D3624" s="17"/>
      <c r="E3624" s="17"/>
      <c r="F3624" s="17"/>
      <c r="G3624" s="62">
        <f t="shared" si="714"/>
        <v>0</v>
      </c>
      <c r="H3624" s="17"/>
      <c r="I3624" s="17"/>
      <c r="J3624" s="17"/>
      <c r="K3624" s="17"/>
      <c r="L3624" s="17"/>
      <c r="M3624" s="17"/>
      <c r="N3624" s="17"/>
      <c r="O3624" s="17"/>
      <c r="P3624" s="115"/>
      <c r="Q3624" s="62">
        <f>IF(C3624&gt;A_Stammdaten!$B$12,0,SUM(G3624,H3624,J3624,K3624,M3624,N3624)-SUM(I3624,L3624,O3624,P3624))</f>
        <v>0</v>
      </c>
      <c r="R3624" s="17"/>
      <c r="S3624" s="17"/>
      <c r="T3624" s="17"/>
      <c r="U3624" s="62">
        <f t="shared" si="706"/>
        <v>0</v>
      </c>
      <c r="V3624" s="63">
        <f>IF(ISBLANK($B3624),0,VLOOKUP($B3624,Listen!$A$2:$C$45,2,FALSE))</f>
        <v>0</v>
      </c>
      <c r="W3624" s="63">
        <f>IF(ISBLANK($B3624),0,VLOOKUP($B3624,Listen!$A$2:$C$45,3,FALSE))</f>
        <v>0</v>
      </c>
      <c r="X3624" s="49">
        <f t="shared" si="705"/>
        <v>0</v>
      </c>
      <c r="Y3624" s="49">
        <f t="shared" si="716"/>
        <v>0</v>
      </c>
      <c r="Z3624" s="49">
        <f t="shared" si="716"/>
        <v>0</v>
      </c>
      <c r="AA3624" s="49">
        <f t="shared" si="716"/>
        <v>0</v>
      </c>
      <c r="AB3624" s="49">
        <f t="shared" si="716"/>
        <v>0</v>
      </c>
      <c r="AC3624" s="49">
        <f t="shared" si="716"/>
        <v>0</v>
      </c>
      <c r="AD3624" s="49">
        <f t="shared" si="716"/>
        <v>0</v>
      </c>
      <c r="AE3624" s="51">
        <f t="shared" si="715"/>
        <v>0</v>
      </c>
      <c r="AF3624" s="51">
        <f>IF(C3624=A_Stammdaten!$B$12,D_SAV!$U3624-D_SAV!$AG3624,HLOOKUP(A_Stammdaten!$B$12-1,$AH$4:$AN$4004,ROW(C3624)-3,FALSE)-$AG3624)</f>
        <v>0</v>
      </c>
      <c r="AG3624" s="51">
        <f>HLOOKUP(A_Stammdaten!$B$12,$AH$4:$AN$4004,ROW(C3624)-3,FALSE)</f>
        <v>0</v>
      </c>
      <c r="AH3624" s="51">
        <f t="shared" si="707"/>
        <v>0</v>
      </c>
      <c r="AI3624" s="51">
        <f t="shared" si="708"/>
        <v>0</v>
      </c>
      <c r="AJ3624" s="51">
        <f t="shared" si="709"/>
        <v>0</v>
      </c>
      <c r="AK3624" s="51">
        <f t="shared" si="710"/>
        <v>0</v>
      </c>
      <c r="AL3624" s="51">
        <f t="shared" si="711"/>
        <v>0</v>
      </c>
      <c r="AM3624" s="51">
        <f t="shared" si="712"/>
        <v>0</v>
      </c>
      <c r="AN3624" s="51">
        <f t="shared" si="713"/>
        <v>0</v>
      </c>
    </row>
    <row r="3625" spans="1:40" x14ac:dyDescent="0.25">
      <c r="A3625" s="17"/>
      <c r="B3625" s="17"/>
      <c r="C3625" s="35"/>
      <c r="D3625" s="17"/>
      <c r="E3625" s="17"/>
      <c r="F3625" s="17"/>
      <c r="G3625" s="62">
        <f t="shared" si="714"/>
        <v>0</v>
      </c>
      <c r="H3625" s="17"/>
      <c r="I3625" s="17"/>
      <c r="J3625" s="17"/>
      <c r="K3625" s="17"/>
      <c r="L3625" s="17"/>
      <c r="M3625" s="17"/>
      <c r="N3625" s="17"/>
      <c r="O3625" s="17"/>
      <c r="P3625" s="115"/>
      <c r="Q3625" s="62">
        <f>IF(C3625&gt;A_Stammdaten!$B$12,0,SUM(G3625,H3625,J3625,K3625,M3625,N3625)-SUM(I3625,L3625,O3625,P3625))</f>
        <v>0</v>
      </c>
      <c r="R3625" s="17"/>
      <c r="S3625" s="17"/>
      <c r="T3625" s="17"/>
      <c r="U3625" s="62">
        <f t="shared" si="706"/>
        <v>0</v>
      </c>
      <c r="V3625" s="63">
        <f>IF(ISBLANK($B3625),0,VLOOKUP($B3625,Listen!$A$2:$C$45,2,FALSE))</f>
        <v>0</v>
      </c>
      <c r="W3625" s="63">
        <f>IF(ISBLANK($B3625),0,VLOOKUP($B3625,Listen!$A$2:$C$45,3,FALSE))</f>
        <v>0</v>
      </c>
      <c r="X3625" s="49">
        <f t="shared" si="705"/>
        <v>0</v>
      </c>
      <c r="Y3625" s="49">
        <f t="shared" si="716"/>
        <v>0</v>
      </c>
      <c r="Z3625" s="49">
        <f t="shared" si="716"/>
        <v>0</v>
      </c>
      <c r="AA3625" s="49">
        <f t="shared" si="716"/>
        <v>0</v>
      </c>
      <c r="AB3625" s="49">
        <f t="shared" si="716"/>
        <v>0</v>
      </c>
      <c r="AC3625" s="49">
        <f t="shared" si="716"/>
        <v>0</v>
      </c>
      <c r="AD3625" s="49">
        <f t="shared" si="716"/>
        <v>0</v>
      </c>
      <c r="AE3625" s="51">
        <f t="shared" si="715"/>
        <v>0</v>
      </c>
      <c r="AF3625" s="51">
        <f>IF(C3625=A_Stammdaten!$B$12,D_SAV!$U3625-D_SAV!$AG3625,HLOOKUP(A_Stammdaten!$B$12-1,$AH$4:$AN$4004,ROW(C3625)-3,FALSE)-$AG3625)</f>
        <v>0</v>
      </c>
      <c r="AG3625" s="51">
        <f>HLOOKUP(A_Stammdaten!$B$12,$AH$4:$AN$4004,ROW(C3625)-3,FALSE)</f>
        <v>0</v>
      </c>
      <c r="AH3625" s="51">
        <f t="shared" si="707"/>
        <v>0</v>
      </c>
      <c r="AI3625" s="51">
        <f t="shared" si="708"/>
        <v>0</v>
      </c>
      <c r="AJ3625" s="51">
        <f t="shared" si="709"/>
        <v>0</v>
      </c>
      <c r="AK3625" s="51">
        <f t="shared" si="710"/>
        <v>0</v>
      </c>
      <c r="AL3625" s="51">
        <f t="shared" si="711"/>
        <v>0</v>
      </c>
      <c r="AM3625" s="51">
        <f t="shared" si="712"/>
        <v>0</v>
      </c>
      <c r="AN3625" s="51">
        <f t="shared" si="713"/>
        <v>0</v>
      </c>
    </row>
    <row r="3626" spans="1:40" x14ac:dyDescent="0.25">
      <c r="A3626" s="17"/>
      <c r="B3626" s="17"/>
      <c r="C3626" s="35"/>
      <c r="D3626" s="17"/>
      <c r="E3626" s="17"/>
      <c r="F3626" s="17"/>
      <c r="G3626" s="62">
        <f t="shared" si="714"/>
        <v>0</v>
      </c>
      <c r="H3626" s="17"/>
      <c r="I3626" s="17"/>
      <c r="J3626" s="17"/>
      <c r="K3626" s="17"/>
      <c r="L3626" s="17"/>
      <c r="M3626" s="17"/>
      <c r="N3626" s="17"/>
      <c r="O3626" s="17"/>
      <c r="P3626" s="115"/>
      <c r="Q3626" s="62">
        <f>IF(C3626&gt;A_Stammdaten!$B$12,0,SUM(G3626,H3626,J3626,K3626,M3626,N3626)-SUM(I3626,L3626,O3626,P3626))</f>
        <v>0</v>
      </c>
      <c r="R3626" s="17"/>
      <c r="S3626" s="17"/>
      <c r="T3626" s="17"/>
      <c r="U3626" s="62">
        <f t="shared" si="706"/>
        <v>0</v>
      </c>
      <c r="V3626" s="63">
        <f>IF(ISBLANK($B3626),0,VLOOKUP($B3626,Listen!$A$2:$C$45,2,FALSE))</f>
        <v>0</v>
      </c>
      <c r="W3626" s="63">
        <f>IF(ISBLANK($B3626),0,VLOOKUP($B3626,Listen!$A$2:$C$45,3,FALSE))</f>
        <v>0</v>
      </c>
      <c r="X3626" s="49">
        <f t="shared" si="705"/>
        <v>0</v>
      </c>
      <c r="Y3626" s="49">
        <f t="shared" si="716"/>
        <v>0</v>
      </c>
      <c r="Z3626" s="49">
        <f t="shared" si="716"/>
        <v>0</v>
      </c>
      <c r="AA3626" s="49">
        <f t="shared" si="716"/>
        <v>0</v>
      </c>
      <c r="AB3626" s="49">
        <f t="shared" si="716"/>
        <v>0</v>
      </c>
      <c r="AC3626" s="49">
        <f t="shared" si="716"/>
        <v>0</v>
      </c>
      <c r="AD3626" s="49">
        <f t="shared" si="716"/>
        <v>0</v>
      </c>
      <c r="AE3626" s="51">
        <f t="shared" si="715"/>
        <v>0</v>
      </c>
      <c r="AF3626" s="51">
        <f>IF(C3626=A_Stammdaten!$B$12,D_SAV!$U3626-D_SAV!$AG3626,HLOOKUP(A_Stammdaten!$B$12-1,$AH$4:$AN$4004,ROW(C3626)-3,FALSE)-$AG3626)</f>
        <v>0</v>
      </c>
      <c r="AG3626" s="51">
        <f>HLOOKUP(A_Stammdaten!$B$12,$AH$4:$AN$4004,ROW(C3626)-3,FALSE)</f>
        <v>0</v>
      </c>
      <c r="AH3626" s="51">
        <f t="shared" si="707"/>
        <v>0</v>
      </c>
      <c r="AI3626" s="51">
        <f t="shared" si="708"/>
        <v>0</v>
      </c>
      <c r="AJ3626" s="51">
        <f t="shared" si="709"/>
        <v>0</v>
      </c>
      <c r="AK3626" s="51">
        <f t="shared" si="710"/>
        <v>0</v>
      </c>
      <c r="AL3626" s="51">
        <f t="shared" si="711"/>
        <v>0</v>
      </c>
      <c r="AM3626" s="51">
        <f t="shared" si="712"/>
        <v>0</v>
      </c>
      <c r="AN3626" s="51">
        <f t="shared" si="713"/>
        <v>0</v>
      </c>
    </row>
    <row r="3627" spans="1:40" x14ac:dyDescent="0.25">
      <c r="A3627" s="17"/>
      <c r="B3627" s="17"/>
      <c r="C3627" s="35"/>
      <c r="D3627" s="17"/>
      <c r="E3627" s="17"/>
      <c r="F3627" s="17"/>
      <c r="G3627" s="62">
        <f t="shared" si="714"/>
        <v>0</v>
      </c>
      <c r="H3627" s="17"/>
      <c r="I3627" s="17"/>
      <c r="J3627" s="17"/>
      <c r="K3627" s="17"/>
      <c r="L3627" s="17"/>
      <c r="M3627" s="17"/>
      <c r="N3627" s="17"/>
      <c r="O3627" s="17"/>
      <c r="P3627" s="115"/>
      <c r="Q3627" s="62">
        <f>IF(C3627&gt;A_Stammdaten!$B$12,0,SUM(G3627,H3627,J3627,K3627,M3627,N3627)-SUM(I3627,L3627,O3627,P3627))</f>
        <v>0</v>
      </c>
      <c r="R3627" s="17"/>
      <c r="S3627" s="17"/>
      <c r="T3627" s="17"/>
      <c r="U3627" s="62">
        <f t="shared" si="706"/>
        <v>0</v>
      </c>
      <c r="V3627" s="63">
        <f>IF(ISBLANK($B3627),0,VLOOKUP($B3627,Listen!$A$2:$C$45,2,FALSE))</f>
        <v>0</v>
      </c>
      <c r="W3627" s="63">
        <f>IF(ISBLANK($B3627),0,VLOOKUP($B3627,Listen!$A$2:$C$45,3,FALSE))</f>
        <v>0</v>
      </c>
      <c r="X3627" s="49">
        <f t="shared" si="705"/>
        <v>0</v>
      </c>
      <c r="Y3627" s="49">
        <f t="shared" si="716"/>
        <v>0</v>
      </c>
      <c r="Z3627" s="49">
        <f t="shared" si="716"/>
        <v>0</v>
      </c>
      <c r="AA3627" s="49">
        <f t="shared" si="716"/>
        <v>0</v>
      </c>
      <c r="AB3627" s="49">
        <f t="shared" si="716"/>
        <v>0</v>
      </c>
      <c r="AC3627" s="49">
        <f t="shared" si="716"/>
        <v>0</v>
      </c>
      <c r="AD3627" s="49">
        <f t="shared" si="716"/>
        <v>0</v>
      </c>
      <c r="AE3627" s="51">
        <f t="shared" si="715"/>
        <v>0</v>
      </c>
      <c r="AF3627" s="51">
        <f>IF(C3627=A_Stammdaten!$B$12,D_SAV!$U3627-D_SAV!$AG3627,HLOOKUP(A_Stammdaten!$B$12-1,$AH$4:$AN$4004,ROW(C3627)-3,FALSE)-$AG3627)</f>
        <v>0</v>
      </c>
      <c r="AG3627" s="51">
        <f>HLOOKUP(A_Stammdaten!$B$12,$AH$4:$AN$4004,ROW(C3627)-3,FALSE)</f>
        <v>0</v>
      </c>
      <c r="AH3627" s="51">
        <f t="shared" si="707"/>
        <v>0</v>
      </c>
      <c r="AI3627" s="51">
        <f t="shared" si="708"/>
        <v>0</v>
      </c>
      <c r="AJ3627" s="51">
        <f t="shared" si="709"/>
        <v>0</v>
      </c>
      <c r="AK3627" s="51">
        <f t="shared" si="710"/>
        <v>0</v>
      </c>
      <c r="AL3627" s="51">
        <f t="shared" si="711"/>
        <v>0</v>
      </c>
      <c r="AM3627" s="51">
        <f t="shared" si="712"/>
        <v>0</v>
      </c>
      <c r="AN3627" s="51">
        <f t="shared" si="713"/>
        <v>0</v>
      </c>
    </row>
    <row r="3628" spans="1:40" x14ac:dyDescent="0.25">
      <c r="A3628" s="17"/>
      <c r="B3628" s="17"/>
      <c r="C3628" s="35"/>
      <c r="D3628" s="17"/>
      <c r="E3628" s="17"/>
      <c r="F3628" s="17"/>
      <c r="G3628" s="62">
        <f t="shared" si="714"/>
        <v>0</v>
      </c>
      <c r="H3628" s="17"/>
      <c r="I3628" s="17"/>
      <c r="J3628" s="17"/>
      <c r="K3628" s="17"/>
      <c r="L3628" s="17"/>
      <c r="M3628" s="17"/>
      <c r="N3628" s="17"/>
      <c r="O3628" s="17"/>
      <c r="P3628" s="115"/>
      <c r="Q3628" s="62">
        <f>IF(C3628&gt;A_Stammdaten!$B$12,0,SUM(G3628,H3628,J3628,K3628,M3628,N3628)-SUM(I3628,L3628,O3628,P3628))</f>
        <v>0</v>
      </c>
      <c r="R3628" s="17"/>
      <c r="S3628" s="17"/>
      <c r="T3628" s="17"/>
      <c r="U3628" s="62">
        <f t="shared" si="706"/>
        <v>0</v>
      </c>
      <c r="V3628" s="63">
        <f>IF(ISBLANK($B3628),0,VLOOKUP($B3628,Listen!$A$2:$C$45,2,FALSE))</f>
        <v>0</v>
      </c>
      <c r="W3628" s="63">
        <f>IF(ISBLANK($B3628),0,VLOOKUP($B3628,Listen!$A$2:$C$45,3,FALSE))</f>
        <v>0</v>
      </c>
      <c r="X3628" s="49">
        <f t="shared" si="705"/>
        <v>0</v>
      </c>
      <c r="Y3628" s="49">
        <f t="shared" si="716"/>
        <v>0</v>
      </c>
      <c r="Z3628" s="49">
        <f t="shared" si="716"/>
        <v>0</v>
      </c>
      <c r="AA3628" s="49">
        <f t="shared" si="716"/>
        <v>0</v>
      </c>
      <c r="AB3628" s="49">
        <f t="shared" si="716"/>
        <v>0</v>
      </c>
      <c r="AC3628" s="49">
        <f t="shared" si="716"/>
        <v>0</v>
      </c>
      <c r="AD3628" s="49">
        <f t="shared" si="716"/>
        <v>0</v>
      </c>
      <c r="AE3628" s="51">
        <f t="shared" si="715"/>
        <v>0</v>
      </c>
      <c r="AF3628" s="51">
        <f>IF(C3628=A_Stammdaten!$B$12,D_SAV!$U3628-D_SAV!$AG3628,HLOOKUP(A_Stammdaten!$B$12-1,$AH$4:$AN$4004,ROW(C3628)-3,FALSE)-$AG3628)</f>
        <v>0</v>
      </c>
      <c r="AG3628" s="51">
        <f>HLOOKUP(A_Stammdaten!$B$12,$AH$4:$AN$4004,ROW(C3628)-3,FALSE)</f>
        <v>0</v>
      </c>
      <c r="AH3628" s="51">
        <f t="shared" si="707"/>
        <v>0</v>
      </c>
      <c r="AI3628" s="51">
        <f t="shared" si="708"/>
        <v>0</v>
      </c>
      <c r="AJ3628" s="51">
        <f t="shared" si="709"/>
        <v>0</v>
      </c>
      <c r="AK3628" s="51">
        <f t="shared" si="710"/>
        <v>0</v>
      </c>
      <c r="AL3628" s="51">
        <f t="shared" si="711"/>
        <v>0</v>
      </c>
      <c r="AM3628" s="51">
        <f t="shared" si="712"/>
        <v>0</v>
      </c>
      <c r="AN3628" s="51">
        <f t="shared" si="713"/>
        <v>0</v>
      </c>
    </row>
    <row r="3629" spans="1:40" x14ac:dyDescent="0.25">
      <c r="A3629" s="17"/>
      <c r="B3629" s="17"/>
      <c r="C3629" s="35"/>
      <c r="D3629" s="17"/>
      <c r="E3629" s="17"/>
      <c r="F3629" s="17"/>
      <c r="G3629" s="62">
        <f t="shared" si="714"/>
        <v>0</v>
      </c>
      <c r="H3629" s="17"/>
      <c r="I3629" s="17"/>
      <c r="J3629" s="17"/>
      <c r="K3629" s="17"/>
      <c r="L3629" s="17"/>
      <c r="M3629" s="17"/>
      <c r="N3629" s="17"/>
      <c r="O3629" s="17"/>
      <c r="P3629" s="115"/>
      <c r="Q3629" s="62">
        <f>IF(C3629&gt;A_Stammdaten!$B$12,0,SUM(G3629,H3629,J3629,K3629,M3629,N3629)-SUM(I3629,L3629,O3629,P3629))</f>
        <v>0</v>
      </c>
      <c r="R3629" s="17"/>
      <c r="S3629" s="17"/>
      <c r="T3629" s="17"/>
      <c r="U3629" s="62">
        <f t="shared" si="706"/>
        <v>0</v>
      </c>
      <c r="V3629" s="63">
        <f>IF(ISBLANK($B3629),0,VLOOKUP($B3629,Listen!$A$2:$C$45,2,FALSE))</f>
        <v>0</v>
      </c>
      <c r="W3629" s="63">
        <f>IF(ISBLANK($B3629),0,VLOOKUP($B3629,Listen!$A$2:$C$45,3,FALSE))</f>
        <v>0</v>
      </c>
      <c r="X3629" s="49">
        <f t="shared" si="705"/>
        <v>0</v>
      </c>
      <c r="Y3629" s="49">
        <f t="shared" si="716"/>
        <v>0</v>
      </c>
      <c r="Z3629" s="49">
        <f t="shared" si="716"/>
        <v>0</v>
      </c>
      <c r="AA3629" s="49">
        <f t="shared" si="716"/>
        <v>0</v>
      </c>
      <c r="AB3629" s="49">
        <f t="shared" si="716"/>
        <v>0</v>
      </c>
      <c r="AC3629" s="49">
        <f t="shared" si="716"/>
        <v>0</v>
      </c>
      <c r="AD3629" s="49">
        <f t="shared" si="716"/>
        <v>0</v>
      </c>
      <c r="AE3629" s="51">
        <f t="shared" si="715"/>
        <v>0</v>
      </c>
      <c r="AF3629" s="51">
        <f>IF(C3629=A_Stammdaten!$B$12,D_SAV!$U3629-D_SAV!$AG3629,HLOOKUP(A_Stammdaten!$B$12-1,$AH$4:$AN$4004,ROW(C3629)-3,FALSE)-$AG3629)</f>
        <v>0</v>
      </c>
      <c r="AG3629" s="51">
        <f>HLOOKUP(A_Stammdaten!$B$12,$AH$4:$AN$4004,ROW(C3629)-3,FALSE)</f>
        <v>0</v>
      </c>
      <c r="AH3629" s="51">
        <f t="shared" si="707"/>
        <v>0</v>
      </c>
      <c r="AI3629" s="51">
        <f t="shared" si="708"/>
        <v>0</v>
      </c>
      <c r="AJ3629" s="51">
        <f t="shared" si="709"/>
        <v>0</v>
      </c>
      <c r="AK3629" s="51">
        <f t="shared" si="710"/>
        <v>0</v>
      </c>
      <c r="AL3629" s="51">
        <f t="shared" si="711"/>
        <v>0</v>
      </c>
      <c r="AM3629" s="51">
        <f t="shared" si="712"/>
        <v>0</v>
      </c>
      <c r="AN3629" s="51">
        <f t="shared" si="713"/>
        <v>0</v>
      </c>
    </row>
    <row r="3630" spans="1:40" x14ac:dyDescent="0.25">
      <c r="A3630" s="17"/>
      <c r="B3630" s="17"/>
      <c r="C3630" s="35"/>
      <c r="D3630" s="17"/>
      <c r="E3630" s="17"/>
      <c r="F3630" s="17"/>
      <c r="G3630" s="62">
        <f t="shared" si="714"/>
        <v>0</v>
      </c>
      <c r="H3630" s="17"/>
      <c r="I3630" s="17"/>
      <c r="J3630" s="17"/>
      <c r="K3630" s="17"/>
      <c r="L3630" s="17"/>
      <c r="M3630" s="17"/>
      <c r="N3630" s="17"/>
      <c r="O3630" s="17"/>
      <c r="P3630" s="115"/>
      <c r="Q3630" s="62">
        <f>IF(C3630&gt;A_Stammdaten!$B$12,0,SUM(G3630,H3630,J3630,K3630,M3630,N3630)-SUM(I3630,L3630,O3630,P3630))</f>
        <v>0</v>
      </c>
      <c r="R3630" s="17"/>
      <c r="S3630" s="17"/>
      <c r="T3630" s="17"/>
      <c r="U3630" s="62">
        <f t="shared" si="706"/>
        <v>0</v>
      </c>
      <c r="V3630" s="63">
        <f>IF(ISBLANK($B3630),0,VLOOKUP($B3630,Listen!$A$2:$C$45,2,FALSE))</f>
        <v>0</v>
      </c>
      <c r="W3630" s="63">
        <f>IF(ISBLANK($B3630),0,VLOOKUP($B3630,Listen!$A$2:$C$45,3,FALSE))</f>
        <v>0</v>
      </c>
      <c r="X3630" s="49">
        <f t="shared" si="705"/>
        <v>0</v>
      </c>
      <c r="Y3630" s="49">
        <f t="shared" si="716"/>
        <v>0</v>
      </c>
      <c r="Z3630" s="49">
        <f t="shared" si="716"/>
        <v>0</v>
      </c>
      <c r="AA3630" s="49">
        <f t="shared" si="716"/>
        <v>0</v>
      </c>
      <c r="AB3630" s="49">
        <f t="shared" si="716"/>
        <v>0</v>
      </c>
      <c r="AC3630" s="49">
        <f t="shared" si="716"/>
        <v>0</v>
      </c>
      <c r="AD3630" s="49">
        <f t="shared" si="716"/>
        <v>0</v>
      </c>
      <c r="AE3630" s="51">
        <f t="shared" si="715"/>
        <v>0</v>
      </c>
      <c r="AF3630" s="51">
        <f>IF(C3630=A_Stammdaten!$B$12,D_SAV!$U3630-D_SAV!$AG3630,HLOOKUP(A_Stammdaten!$B$12-1,$AH$4:$AN$4004,ROW(C3630)-3,FALSE)-$AG3630)</f>
        <v>0</v>
      </c>
      <c r="AG3630" s="51">
        <f>HLOOKUP(A_Stammdaten!$B$12,$AH$4:$AN$4004,ROW(C3630)-3,FALSE)</f>
        <v>0</v>
      </c>
      <c r="AH3630" s="51">
        <f t="shared" si="707"/>
        <v>0</v>
      </c>
      <c r="AI3630" s="51">
        <f t="shared" si="708"/>
        <v>0</v>
      </c>
      <c r="AJ3630" s="51">
        <f t="shared" si="709"/>
        <v>0</v>
      </c>
      <c r="AK3630" s="51">
        <f t="shared" si="710"/>
        <v>0</v>
      </c>
      <c r="AL3630" s="51">
        <f t="shared" si="711"/>
        <v>0</v>
      </c>
      <c r="AM3630" s="51">
        <f t="shared" si="712"/>
        <v>0</v>
      </c>
      <c r="AN3630" s="51">
        <f t="shared" si="713"/>
        <v>0</v>
      </c>
    </row>
    <row r="3631" spans="1:40" x14ac:dyDescent="0.25">
      <c r="A3631" s="17"/>
      <c r="B3631" s="17"/>
      <c r="C3631" s="35"/>
      <c r="D3631" s="17"/>
      <c r="E3631" s="17"/>
      <c r="F3631" s="17"/>
      <c r="G3631" s="62">
        <f t="shared" si="714"/>
        <v>0</v>
      </c>
      <c r="H3631" s="17"/>
      <c r="I3631" s="17"/>
      <c r="J3631" s="17"/>
      <c r="K3631" s="17"/>
      <c r="L3631" s="17"/>
      <c r="M3631" s="17"/>
      <c r="N3631" s="17"/>
      <c r="O3631" s="17"/>
      <c r="P3631" s="115"/>
      <c r="Q3631" s="62">
        <f>IF(C3631&gt;A_Stammdaten!$B$12,0,SUM(G3631,H3631,J3631,K3631,M3631,N3631)-SUM(I3631,L3631,O3631,P3631))</f>
        <v>0</v>
      </c>
      <c r="R3631" s="17"/>
      <c r="S3631" s="17"/>
      <c r="T3631" s="17"/>
      <c r="U3631" s="62">
        <f t="shared" si="706"/>
        <v>0</v>
      </c>
      <c r="V3631" s="63">
        <f>IF(ISBLANK($B3631),0,VLOOKUP($B3631,Listen!$A$2:$C$45,2,FALSE))</f>
        <v>0</v>
      </c>
      <c r="W3631" s="63">
        <f>IF(ISBLANK($B3631),0,VLOOKUP($B3631,Listen!$A$2:$C$45,3,FALSE))</f>
        <v>0</v>
      </c>
      <c r="X3631" s="49">
        <f t="shared" si="705"/>
        <v>0</v>
      </c>
      <c r="Y3631" s="49">
        <f t="shared" si="716"/>
        <v>0</v>
      </c>
      <c r="Z3631" s="49">
        <f t="shared" si="716"/>
        <v>0</v>
      </c>
      <c r="AA3631" s="49">
        <f t="shared" si="716"/>
        <v>0</v>
      </c>
      <c r="AB3631" s="49">
        <f t="shared" si="716"/>
        <v>0</v>
      </c>
      <c r="AC3631" s="49">
        <f t="shared" si="716"/>
        <v>0</v>
      </c>
      <c r="AD3631" s="49">
        <f t="shared" si="716"/>
        <v>0</v>
      </c>
      <c r="AE3631" s="51">
        <f t="shared" si="715"/>
        <v>0</v>
      </c>
      <c r="AF3631" s="51">
        <f>IF(C3631=A_Stammdaten!$B$12,D_SAV!$U3631-D_SAV!$AG3631,HLOOKUP(A_Stammdaten!$B$12-1,$AH$4:$AN$4004,ROW(C3631)-3,FALSE)-$AG3631)</f>
        <v>0</v>
      </c>
      <c r="AG3631" s="51">
        <f>HLOOKUP(A_Stammdaten!$B$12,$AH$4:$AN$4004,ROW(C3631)-3,FALSE)</f>
        <v>0</v>
      </c>
      <c r="AH3631" s="51">
        <f t="shared" si="707"/>
        <v>0</v>
      </c>
      <c r="AI3631" s="51">
        <f t="shared" si="708"/>
        <v>0</v>
      </c>
      <c r="AJ3631" s="51">
        <f t="shared" si="709"/>
        <v>0</v>
      </c>
      <c r="AK3631" s="51">
        <f t="shared" si="710"/>
        <v>0</v>
      </c>
      <c r="AL3631" s="51">
        <f t="shared" si="711"/>
        <v>0</v>
      </c>
      <c r="AM3631" s="51">
        <f t="shared" si="712"/>
        <v>0</v>
      </c>
      <c r="AN3631" s="51">
        <f t="shared" si="713"/>
        <v>0</v>
      </c>
    </row>
    <row r="3632" spans="1:40" x14ac:dyDescent="0.25">
      <c r="A3632" s="17"/>
      <c r="B3632" s="17"/>
      <c r="C3632" s="35"/>
      <c r="D3632" s="17"/>
      <c r="E3632" s="17"/>
      <c r="F3632" s="17"/>
      <c r="G3632" s="62">
        <f t="shared" si="714"/>
        <v>0</v>
      </c>
      <c r="H3632" s="17"/>
      <c r="I3632" s="17"/>
      <c r="J3632" s="17"/>
      <c r="K3632" s="17"/>
      <c r="L3632" s="17"/>
      <c r="M3632" s="17"/>
      <c r="N3632" s="17"/>
      <c r="O3632" s="17"/>
      <c r="P3632" s="115"/>
      <c r="Q3632" s="62">
        <f>IF(C3632&gt;A_Stammdaten!$B$12,0,SUM(G3632,H3632,J3632,K3632,M3632,N3632)-SUM(I3632,L3632,O3632,P3632))</f>
        <v>0</v>
      </c>
      <c r="R3632" s="17"/>
      <c r="S3632" s="17"/>
      <c r="T3632" s="17"/>
      <c r="U3632" s="62">
        <f t="shared" si="706"/>
        <v>0</v>
      </c>
      <c r="V3632" s="63">
        <f>IF(ISBLANK($B3632),0,VLOOKUP($B3632,Listen!$A$2:$C$45,2,FALSE))</f>
        <v>0</v>
      </c>
      <c r="W3632" s="63">
        <f>IF(ISBLANK($B3632),0,VLOOKUP($B3632,Listen!$A$2:$C$45,3,FALSE))</f>
        <v>0</v>
      </c>
      <c r="X3632" s="49">
        <f t="shared" si="705"/>
        <v>0</v>
      </c>
      <c r="Y3632" s="49">
        <f t="shared" si="716"/>
        <v>0</v>
      </c>
      <c r="Z3632" s="49">
        <f t="shared" si="716"/>
        <v>0</v>
      </c>
      <c r="AA3632" s="49">
        <f t="shared" si="716"/>
        <v>0</v>
      </c>
      <c r="AB3632" s="49">
        <f t="shared" si="716"/>
        <v>0</v>
      </c>
      <c r="AC3632" s="49">
        <f t="shared" si="716"/>
        <v>0</v>
      </c>
      <c r="AD3632" s="49">
        <f t="shared" si="716"/>
        <v>0</v>
      </c>
      <c r="AE3632" s="51">
        <f t="shared" si="715"/>
        <v>0</v>
      </c>
      <c r="AF3632" s="51">
        <f>IF(C3632=A_Stammdaten!$B$12,D_SAV!$U3632-D_SAV!$AG3632,HLOOKUP(A_Stammdaten!$B$12-1,$AH$4:$AN$4004,ROW(C3632)-3,FALSE)-$AG3632)</f>
        <v>0</v>
      </c>
      <c r="AG3632" s="51">
        <f>HLOOKUP(A_Stammdaten!$B$12,$AH$4:$AN$4004,ROW(C3632)-3,FALSE)</f>
        <v>0</v>
      </c>
      <c r="AH3632" s="51">
        <f t="shared" si="707"/>
        <v>0</v>
      </c>
      <c r="AI3632" s="51">
        <f t="shared" si="708"/>
        <v>0</v>
      </c>
      <c r="AJ3632" s="51">
        <f t="shared" si="709"/>
        <v>0</v>
      </c>
      <c r="AK3632" s="51">
        <f t="shared" si="710"/>
        <v>0</v>
      </c>
      <c r="AL3632" s="51">
        <f t="shared" si="711"/>
        <v>0</v>
      </c>
      <c r="AM3632" s="51">
        <f t="shared" si="712"/>
        <v>0</v>
      </c>
      <c r="AN3632" s="51">
        <f t="shared" si="713"/>
        <v>0</v>
      </c>
    </row>
    <row r="3633" spans="1:40" x14ac:dyDescent="0.25">
      <c r="A3633" s="17"/>
      <c r="B3633" s="17"/>
      <c r="C3633" s="35"/>
      <c r="D3633" s="17"/>
      <c r="E3633" s="17"/>
      <c r="F3633" s="17"/>
      <c r="G3633" s="62">
        <f t="shared" si="714"/>
        <v>0</v>
      </c>
      <c r="H3633" s="17"/>
      <c r="I3633" s="17"/>
      <c r="J3633" s="17"/>
      <c r="K3633" s="17"/>
      <c r="L3633" s="17"/>
      <c r="M3633" s="17"/>
      <c r="N3633" s="17"/>
      <c r="O3633" s="17"/>
      <c r="P3633" s="115"/>
      <c r="Q3633" s="62">
        <f>IF(C3633&gt;A_Stammdaten!$B$12,0,SUM(G3633,H3633,J3633,K3633,M3633,N3633)-SUM(I3633,L3633,O3633,P3633))</f>
        <v>0</v>
      </c>
      <c r="R3633" s="17"/>
      <c r="S3633" s="17"/>
      <c r="T3633" s="17"/>
      <c r="U3633" s="62">
        <f t="shared" si="706"/>
        <v>0</v>
      </c>
      <c r="V3633" s="63">
        <f>IF(ISBLANK($B3633),0,VLOOKUP($B3633,Listen!$A$2:$C$45,2,FALSE))</f>
        <v>0</v>
      </c>
      <c r="W3633" s="63">
        <f>IF(ISBLANK($B3633),0,VLOOKUP($B3633,Listen!$A$2:$C$45,3,FALSE))</f>
        <v>0</v>
      </c>
      <c r="X3633" s="49">
        <f t="shared" si="705"/>
        <v>0</v>
      </c>
      <c r="Y3633" s="49">
        <f t="shared" si="716"/>
        <v>0</v>
      </c>
      <c r="Z3633" s="49">
        <f t="shared" si="716"/>
        <v>0</v>
      </c>
      <c r="AA3633" s="49">
        <f t="shared" si="716"/>
        <v>0</v>
      </c>
      <c r="AB3633" s="49">
        <f t="shared" si="716"/>
        <v>0</v>
      </c>
      <c r="AC3633" s="49">
        <f t="shared" si="716"/>
        <v>0</v>
      </c>
      <c r="AD3633" s="49">
        <f t="shared" si="716"/>
        <v>0</v>
      </c>
      <c r="AE3633" s="51">
        <f t="shared" si="715"/>
        <v>0</v>
      </c>
      <c r="AF3633" s="51">
        <f>IF(C3633=A_Stammdaten!$B$12,D_SAV!$U3633-D_SAV!$AG3633,HLOOKUP(A_Stammdaten!$B$12-1,$AH$4:$AN$4004,ROW(C3633)-3,FALSE)-$AG3633)</f>
        <v>0</v>
      </c>
      <c r="AG3633" s="51">
        <f>HLOOKUP(A_Stammdaten!$B$12,$AH$4:$AN$4004,ROW(C3633)-3,FALSE)</f>
        <v>0</v>
      </c>
      <c r="AH3633" s="51">
        <f t="shared" si="707"/>
        <v>0</v>
      </c>
      <c r="AI3633" s="51">
        <f t="shared" si="708"/>
        <v>0</v>
      </c>
      <c r="AJ3633" s="51">
        <f t="shared" si="709"/>
        <v>0</v>
      </c>
      <c r="AK3633" s="51">
        <f t="shared" si="710"/>
        <v>0</v>
      </c>
      <c r="AL3633" s="51">
        <f t="shared" si="711"/>
        <v>0</v>
      </c>
      <c r="AM3633" s="51">
        <f t="shared" si="712"/>
        <v>0</v>
      </c>
      <c r="AN3633" s="51">
        <f t="shared" si="713"/>
        <v>0</v>
      </c>
    </row>
    <row r="3634" spans="1:40" x14ac:dyDescent="0.25">
      <c r="A3634" s="17"/>
      <c r="B3634" s="17"/>
      <c r="C3634" s="35"/>
      <c r="D3634" s="17"/>
      <c r="E3634" s="17"/>
      <c r="F3634" s="17"/>
      <c r="G3634" s="62">
        <f t="shared" si="714"/>
        <v>0</v>
      </c>
      <c r="H3634" s="17"/>
      <c r="I3634" s="17"/>
      <c r="J3634" s="17"/>
      <c r="K3634" s="17"/>
      <c r="L3634" s="17"/>
      <c r="M3634" s="17"/>
      <c r="N3634" s="17"/>
      <c r="O3634" s="17"/>
      <c r="P3634" s="115"/>
      <c r="Q3634" s="62">
        <f>IF(C3634&gt;A_Stammdaten!$B$12,0,SUM(G3634,H3634,J3634,K3634,M3634,N3634)-SUM(I3634,L3634,O3634,P3634))</f>
        <v>0</v>
      </c>
      <c r="R3634" s="17"/>
      <c r="S3634" s="17"/>
      <c r="T3634" s="17"/>
      <c r="U3634" s="62">
        <f t="shared" si="706"/>
        <v>0</v>
      </c>
      <c r="V3634" s="63">
        <f>IF(ISBLANK($B3634),0,VLOOKUP($B3634,Listen!$A$2:$C$45,2,FALSE))</f>
        <v>0</v>
      </c>
      <c r="W3634" s="63">
        <f>IF(ISBLANK($B3634),0,VLOOKUP($B3634,Listen!$A$2:$C$45,3,FALSE))</f>
        <v>0</v>
      </c>
      <c r="X3634" s="49">
        <f t="shared" si="705"/>
        <v>0</v>
      </c>
      <c r="Y3634" s="49">
        <f t="shared" si="716"/>
        <v>0</v>
      </c>
      <c r="Z3634" s="49">
        <f t="shared" si="716"/>
        <v>0</v>
      </c>
      <c r="AA3634" s="49">
        <f t="shared" si="716"/>
        <v>0</v>
      </c>
      <c r="AB3634" s="49">
        <f t="shared" si="716"/>
        <v>0</v>
      </c>
      <c r="AC3634" s="49">
        <f t="shared" si="716"/>
        <v>0</v>
      </c>
      <c r="AD3634" s="49">
        <f t="shared" si="716"/>
        <v>0</v>
      </c>
      <c r="AE3634" s="51">
        <f t="shared" si="715"/>
        <v>0</v>
      </c>
      <c r="AF3634" s="51">
        <f>IF(C3634=A_Stammdaten!$B$12,D_SAV!$U3634-D_SAV!$AG3634,HLOOKUP(A_Stammdaten!$B$12-1,$AH$4:$AN$4004,ROW(C3634)-3,FALSE)-$AG3634)</f>
        <v>0</v>
      </c>
      <c r="AG3634" s="51">
        <f>HLOOKUP(A_Stammdaten!$B$12,$AH$4:$AN$4004,ROW(C3634)-3,FALSE)</f>
        <v>0</v>
      </c>
      <c r="AH3634" s="51">
        <f t="shared" si="707"/>
        <v>0</v>
      </c>
      <c r="AI3634" s="51">
        <f t="shared" si="708"/>
        <v>0</v>
      </c>
      <c r="AJ3634" s="51">
        <f t="shared" si="709"/>
        <v>0</v>
      </c>
      <c r="AK3634" s="51">
        <f t="shared" si="710"/>
        <v>0</v>
      </c>
      <c r="AL3634" s="51">
        <f t="shared" si="711"/>
        <v>0</v>
      </c>
      <c r="AM3634" s="51">
        <f t="shared" si="712"/>
        <v>0</v>
      </c>
      <c r="AN3634" s="51">
        <f t="shared" si="713"/>
        <v>0</v>
      </c>
    </row>
    <row r="3635" spans="1:40" x14ac:dyDescent="0.25">
      <c r="A3635" s="17"/>
      <c r="B3635" s="17"/>
      <c r="C3635" s="35"/>
      <c r="D3635" s="17"/>
      <c r="E3635" s="17"/>
      <c r="F3635" s="17"/>
      <c r="G3635" s="62">
        <f t="shared" si="714"/>
        <v>0</v>
      </c>
      <c r="H3635" s="17"/>
      <c r="I3635" s="17"/>
      <c r="J3635" s="17"/>
      <c r="K3635" s="17"/>
      <c r="L3635" s="17"/>
      <c r="M3635" s="17"/>
      <c r="N3635" s="17"/>
      <c r="O3635" s="17"/>
      <c r="P3635" s="115"/>
      <c r="Q3635" s="62">
        <f>IF(C3635&gt;A_Stammdaten!$B$12,0,SUM(G3635,H3635,J3635,K3635,M3635,N3635)-SUM(I3635,L3635,O3635,P3635))</f>
        <v>0</v>
      </c>
      <c r="R3635" s="17"/>
      <c r="S3635" s="17"/>
      <c r="T3635" s="17"/>
      <c r="U3635" s="62">
        <f t="shared" si="706"/>
        <v>0</v>
      </c>
      <c r="V3635" s="63">
        <f>IF(ISBLANK($B3635),0,VLOOKUP($B3635,Listen!$A$2:$C$45,2,FALSE))</f>
        <v>0</v>
      </c>
      <c r="W3635" s="63">
        <f>IF(ISBLANK($B3635),0,VLOOKUP($B3635,Listen!$A$2:$C$45,3,FALSE))</f>
        <v>0</v>
      </c>
      <c r="X3635" s="49">
        <f t="shared" si="705"/>
        <v>0</v>
      </c>
      <c r="Y3635" s="49">
        <f t="shared" si="716"/>
        <v>0</v>
      </c>
      <c r="Z3635" s="49">
        <f t="shared" si="716"/>
        <v>0</v>
      </c>
      <c r="AA3635" s="49">
        <f t="shared" si="716"/>
        <v>0</v>
      </c>
      <c r="AB3635" s="49">
        <f t="shared" si="716"/>
        <v>0</v>
      </c>
      <c r="AC3635" s="49">
        <f t="shared" si="716"/>
        <v>0</v>
      </c>
      <c r="AD3635" s="49">
        <f t="shared" si="716"/>
        <v>0</v>
      </c>
      <c r="AE3635" s="51">
        <f t="shared" si="715"/>
        <v>0</v>
      </c>
      <c r="AF3635" s="51">
        <f>IF(C3635=A_Stammdaten!$B$12,D_SAV!$U3635-D_SAV!$AG3635,HLOOKUP(A_Stammdaten!$B$12-1,$AH$4:$AN$4004,ROW(C3635)-3,FALSE)-$AG3635)</f>
        <v>0</v>
      </c>
      <c r="AG3635" s="51">
        <f>HLOOKUP(A_Stammdaten!$B$12,$AH$4:$AN$4004,ROW(C3635)-3,FALSE)</f>
        <v>0</v>
      </c>
      <c r="AH3635" s="51">
        <f t="shared" si="707"/>
        <v>0</v>
      </c>
      <c r="AI3635" s="51">
        <f t="shared" si="708"/>
        <v>0</v>
      </c>
      <c r="AJ3635" s="51">
        <f t="shared" si="709"/>
        <v>0</v>
      </c>
      <c r="AK3635" s="51">
        <f t="shared" si="710"/>
        <v>0</v>
      </c>
      <c r="AL3635" s="51">
        <f t="shared" si="711"/>
        <v>0</v>
      </c>
      <c r="AM3635" s="51">
        <f t="shared" si="712"/>
        <v>0</v>
      </c>
      <c r="AN3635" s="51">
        <f t="shared" si="713"/>
        <v>0</v>
      </c>
    </row>
    <row r="3636" spans="1:40" x14ac:dyDescent="0.25">
      <c r="A3636" s="17"/>
      <c r="B3636" s="17"/>
      <c r="C3636" s="35"/>
      <c r="D3636" s="17"/>
      <c r="E3636" s="17"/>
      <c r="F3636" s="17"/>
      <c r="G3636" s="62">
        <f t="shared" si="714"/>
        <v>0</v>
      </c>
      <c r="H3636" s="17"/>
      <c r="I3636" s="17"/>
      <c r="J3636" s="17"/>
      <c r="K3636" s="17"/>
      <c r="L3636" s="17"/>
      <c r="M3636" s="17"/>
      <c r="N3636" s="17"/>
      <c r="O3636" s="17"/>
      <c r="P3636" s="115"/>
      <c r="Q3636" s="62">
        <f>IF(C3636&gt;A_Stammdaten!$B$12,0,SUM(G3636,H3636,J3636,K3636,M3636,N3636)-SUM(I3636,L3636,O3636,P3636))</f>
        <v>0</v>
      </c>
      <c r="R3636" s="17"/>
      <c r="S3636" s="17"/>
      <c r="T3636" s="17"/>
      <c r="U3636" s="62">
        <f t="shared" si="706"/>
        <v>0</v>
      </c>
      <c r="V3636" s="63">
        <f>IF(ISBLANK($B3636),0,VLOOKUP($B3636,Listen!$A$2:$C$45,2,FALSE))</f>
        <v>0</v>
      </c>
      <c r="W3636" s="63">
        <f>IF(ISBLANK($B3636),0,VLOOKUP($B3636,Listen!$A$2:$C$45,3,FALSE))</f>
        <v>0</v>
      </c>
      <c r="X3636" s="49">
        <f t="shared" si="705"/>
        <v>0</v>
      </c>
      <c r="Y3636" s="49">
        <f t="shared" si="716"/>
        <v>0</v>
      </c>
      <c r="Z3636" s="49">
        <f t="shared" si="716"/>
        <v>0</v>
      </c>
      <c r="AA3636" s="49">
        <f t="shared" si="716"/>
        <v>0</v>
      </c>
      <c r="AB3636" s="49">
        <f t="shared" si="716"/>
        <v>0</v>
      </c>
      <c r="AC3636" s="49">
        <f t="shared" si="716"/>
        <v>0</v>
      </c>
      <c r="AD3636" s="49">
        <f t="shared" si="716"/>
        <v>0</v>
      </c>
      <c r="AE3636" s="51">
        <f t="shared" si="715"/>
        <v>0</v>
      </c>
      <c r="AF3636" s="51">
        <f>IF(C3636=A_Stammdaten!$B$12,D_SAV!$U3636-D_SAV!$AG3636,HLOOKUP(A_Stammdaten!$B$12-1,$AH$4:$AN$4004,ROW(C3636)-3,FALSE)-$AG3636)</f>
        <v>0</v>
      </c>
      <c r="AG3636" s="51">
        <f>HLOOKUP(A_Stammdaten!$B$12,$AH$4:$AN$4004,ROW(C3636)-3,FALSE)</f>
        <v>0</v>
      </c>
      <c r="AH3636" s="51">
        <f t="shared" si="707"/>
        <v>0</v>
      </c>
      <c r="AI3636" s="51">
        <f t="shared" si="708"/>
        <v>0</v>
      </c>
      <c r="AJ3636" s="51">
        <f t="shared" si="709"/>
        <v>0</v>
      </c>
      <c r="AK3636" s="51">
        <f t="shared" si="710"/>
        <v>0</v>
      </c>
      <c r="AL3636" s="51">
        <f t="shared" si="711"/>
        <v>0</v>
      </c>
      <c r="AM3636" s="51">
        <f t="shared" si="712"/>
        <v>0</v>
      </c>
      <c r="AN3636" s="51">
        <f t="shared" si="713"/>
        <v>0</v>
      </c>
    </row>
    <row r="3637" spans="1:40" x14ac:dyDescent="0.25">
      <c r="A3637" s="17"/>
      <c r="B3637" s="17"/>
      <c r="C3637" s="35"/>
      <c r="D3637" s="17"/>
      <c r="E3637" s="17"/>
      <c r="F3637" s="17"/>
      <c r="G3637" s="62">
        <f t="shared" si="714"/>
        <v>0</v>
      </c>
      <c r="H3637" s="17"/>
      <c r="I3637" s="17"/>
      <c r="J3637" s="17"/>
      <c r="K3637" s="17"/>
      <c r="L3637" s="17"/>
      <c r="M3637" s="17"/>
      <c r="N3637" s="17"/>
      <c r="O3637" s="17"/>
      <c r="P3637" s="115"/>
      <c r="Q3637" s="62">
        <f>IF(C3637&gt;A_Stammdaten!$B$12,0,SUM(G3637,H3637,J3637,K3637,M3637,N3637)-SUM(I3637,L3637,O3637,P3637))</f>
        <v>0</v>
      </c>
      <c r="R3637" s="17"/>
      <c r="S3637" s="17"/>
      <c r="T3637" s="17"/>
      <c r="U3637" s="62">
        <f t="shared" si="706"/>
        <v>0</v>
      </c>
      <c r="V3637" s="63">
        <f>IF(ISBLANK($B3637),0,VLOOKUP($B3637,Listen!$A$2:$C$45,2,FALSE))</f>
        <v>0</v>
      </c>
      <c r="W3637" s="63">
        <f>IF(ISBLANK($B3637),0,VLOOKUP($B3637,Listen!$A$2:$C$45,3,FALSE))</f>
        <v>0</v>
      </c>
      <c r="X3637" s="49">
        <f t="shared" si="705"/>
        <v>0</v>
      </c>
      <c r="Y3637" s="49">
        <f t="shared" si="716"/>
        <v>0</v>
      </c>
      <c r="Z3637" s="49">
        <f t="shared" si="716"/>
        <v>0</v>
      </c>
      <c r="AA3637" s="49">
        <f t="shared" si="716"/>
        <v>0</v>
      </c>
      <c r="AB3637" s="49">
        <f t="shared" si="716"/>
        <v>0</v>
      </c>
      <c r="AC3637" s="49">
        <f t="shared" si="716"/>
        <v>0</v>
      </c>
      <c r="AD3637" s="49">
        <f t="shared" si="716"/>
        <v>0</v>
      </c>
      <c r="AE3637" s="51">
        <f t="shared" si="715"/>
        <v>0</v>
      </c>
      <c r="AF3637" s="51">
        <f>IF(C3637=A_Stammdaten!$B$12,D_SAV!$U3637-D_SAV!$AG3637,HLOOKUP(A_Stammdaten!$B$12-1,$AH$4:$AN$4004,ROW(C3637)-3,FALSE)-$AG3637)</f>
        <v>0</v>
      </c>
      <c r="AG3637" s="51">
        <f>HLOOKUP(A_Stammdaten!$B$12,$AH$4:$AN$4004,ROW(C3637)-3,FALSE)</f>
        <v>0</v>
      </c>
      <c r="AH3637" s="51">
        <f t="shared" si="707"/>
        <v>0</v>
      </c>
      <c r="AI3637" s="51">
        <f t="shared" si="708"/>
        <v>0</v>
      </c>
      <c r="AJ3637" s="51">
        <f t="shared" si="709"/>
        <v>0</v>
      </c>
      <c r="AK3637" s="51">
        <f t="shared" si="710"/>
        <v>0</v>
      </c>
      <c r="AL3637" s="51">
        <f t="shared" si="711"/>
        <v>0</v>
      </c>
      <c r="AM3637" s="51">
        <f t="shared" si="712"/>
        <v>0</v>
      </c>
      <c r="AN3637" s="51">
        <f t="shared" si="713"/>
        <v>0</v>
      </c>
    </row>
    <row r="3638" spans="1:40" x14ac:dyDescent="0.25">
      <c r="A3638" s="17"/>
      <c r="B3638" s="17"/>
      <c r="C3638" s="35"/>
      <c r="D3638" s="17"/>
      <c r="E3638" s="17"/>
      <c r="F3638" s="17"/>
      <c r="G3638" s="62">
        <f t="shared" si="714"/>
        <v>0</v>
      </c>
      <c r="H3638" s="17"/>
      <c r="I3638" s="17"/>
      <c r="J3638" s="17"/>
      <c r="K3638" s="17"/>
      <c r="L3638" s="17"/>
      <c r="M3638" s="17"/>
      <c r="N3638" s="17"/>
      <c r="O3638" s="17"/>
      <c r="P3638" s="115"/>
      <c r="Q3638" s="62">
        <f>IF(C3638&gt;A_Stammdaten!$B$12,0,SUM(G3638,H3638,J3638,K3638,M3638,N3638)-SUM(I3638,L3638,O3638,P3638))</f>
        <v>0</v>
      </c>
      <c r="R3638" s="17"/>
      <c r="S3638" s="17"/>
      <c r="T3638" s="17"/>
      <c r="U3638" s="62">
        <f t="shared" si="706"/>
        <v>0</v>
      </c>
      <c r="V3638" s="63">
        <f>IF(ISBLANK($B3638),0,VLOOKUP($B3638,Listen!$A$2:$C$45,2,FALSE))</f>
        <v>0</v>
      </c>
      <c r="W3638" s="63">
        <f>IF(ISBLANK($B3638),0,VLOOKUP($B3638,Listen!$A$2:$C$45,3,FALSE))</f>
        <v>0</v>
      </c>
      <c r="X3638" s="49">
        <f t="shared" si="705"/>
        <v>0</v>
      </c>
      <c r="Y3638" s="49">
        <f t="shared" si="716"/>
        <v>0</v>
      </c>
      <c r="Z3638" s="49">
        <f t="shared" si="716"/>
        <v>0</v>
      </c>
      <c r="AA3638" s="49">
        <f t="shared" si="716"/>
        <v>0</v>
      </c>
      <c r="AB3638" s="49">
        <f t="shared" si="716"/>
        <v>0</v>
      </c>
      <c r="AC3638" s="49">
        <f t="shared" si="716"/>
        <v>0</v>
      </c>
      <c r="AD3638" s="49">
        <f t="shared" si="716"/>
        <v>0</v>
      </c>
      <c r="AE3638" s="51">
        <f t="shared" si="715"/>
        <v>0</v>
      </c>
      <c r="AF3638" s="51">
        <f>IF(C3638=A_Stammdaten!$B$12,D_SAV!$U3638-D_SAV!$AG3638,HLOOKUP(A_Stammdaten!$B$12-1,$AH$4:$AN$4004,ROW(C3638)-3,FALSE)-$AG3638)</f>
        <v>0</v>
      </c>
      <c r="AG3638" s="51">
        <f>HLOOKUP(A_Stammdaten!$B$12,$AH$4:$AN$4004,ROW(C3638)-3,FALSE)</f>
        <v>0</v>
      </c>
      <c r="AH3638" s="51">
        <f t="shared" si="707"/>
        <v>0</v>
      </c>
      <c r="AI3638" s="51">
        <f t="shared" si="708"/>
        <v>0</v>
      </c>
      <c r="AJ3638" s="51">
        <f t="shared" si="709"/>
        <v>0</v>
      </c>
      <c r="AK3638" s="51">
        <f t="shared" si="710"/>
        <v>0</v>
      </c>
      <c r="AL3638" s="51">
        <f t="shared" si="711"/>
        <v>0</v>
      </c>
      <c r="AM3638" s="51">
        <f t="shared" si="712"/>
        <v>0</v>
      </c>
      <c r="AN3638" s="51">
        <f t="shared" si="713"/>
        <v>0</v>
      </c>
    </row>
    <row r="3639" spans="1:40" x14ac:dyDescent="0.25">
      <c r="A3639" s="17"/>
      <c r="B3639" s="17"/>
      <c r="C3639" s="35"/>
      <c r="D3639" s="17"/>
      <c r="E3639" s="17"/>
      <c r="F3639" s="17"/>
      <c r="G3639" s="62">
        <f t="shared" si="714"/>
        <v>0</v>
      </c>
      <c r="H3639" s="17"/>
      <c r="I3639" s="17"/>
      <c r="J3639" s="17"/>
      <c r="K3639" s="17"/>
      <c r="L3639" s="17"/>
      <c r="M3639" s="17"/>
      <c r="N3639" s="17"/>
      <c r="O3639" s="17"/>
      <c r="P3639" s="115"/>
      <c r="Q3639" s="62">
        <f>IF(C3639&gt;A_Stammdaten!$B$12,0,SUM(G3639,H3639,J3639,K3639,M3639,N3639)-SUM(I3639,L3639,O3639,P3639))</f>
        <v>0</v>
      </c>
      <c r="R3639" s="17"/>
      <c r="S3639" s="17"/>
      <c r="T3639" s="17"/>
      <c r="U3639" s="62">
        <f t="shared" si="706"/>
        <v>0</v>
      </c>
      <c r="V3639" s="63">
        <f>IF(ISBLANK($B3639),0,VLOOKUP($B3639,Listen!$A$2:$C$45,2,FALSE))</f>
        <v>0</v>
      </c>
      <c r="W3639" s="63">
        <f>IF(ISBLANK($B3639),0,VLOOKUP($B3639,Listen!$A$2:$C$45,3,FALSE))</f>
        <v>0</v>
      </c>
      <c r="X3639" s="49">
        <f t="shared" si="705"/>
        <v>0</v>
      </c>
      <c r="Y3639" s="49">
        <f t="shared" si="716"/>
        <v>0</v>
      </c>
      <c r="Z3639" s="49">
        <f t="shared" si="716"/>
        <v>0</v>
      </c>
      <c r="AA3639" s="49">
        <f t="shared" si="716"/>
        <v>0</v>
      </c>
      <c r="AB3639" s="49">
        <f t="shared" si="716"/>
        <v>0</v>
      </c>
      <c r="AC3639" s="49">
        <f t="shared" si="716"/>
        <v>0</v>
      </c>
      <c r="AD3639" s="49">
        <f t="shared" si="716"/>
        <v>0</v>
      </c>
      <c r="AE3639" s="51">
        <f t="shared" si="715"/>
        <v>0</v>
      </c>
      <c r="AF3639" s="51">
        <f>IF(C3639=A_Stammdaten!$B$12,D_SAV!$U3639-D_SAV!$AG3639,HLOOKUP(A_Stammdaten!$B$12-1,$AH$4:$AN$4004,ROW(C3639)-3,FALSE)-$AG3639)</f>
        <v>0</v>
      </c>
      <c r="AG3639" s="51">
        <f>HLOOKUP(A_Stammdaten!$B$12,$AH$4:$AN$4004,ROW(C3639)-3,FALSE)</f>
        <v>0</v>
      </c>
      <c r="AH3639" s="51">
        <f t="shared" si="707"/>
        <v>0</v>
      </c>
      <c r="AI3639" s="51">
        <f t="shared" si="708"/>
        <v>0</v>
      </c>
      <c r="AJ3639" s="51">
        <f t="shared" si="709"/>
        <v>0</v>
      </c>
      <c r="AK3639" s="51">
        <f t="shared" si="710"/>
        <v>0</v>
      </c>
      <c r="AL3639" s="51">
        <f t="shared" si="711"/>
        <v>0</v>
      </c>
      <c r="AM3639" s="51">
        <f t="shared" si="712"/>
        <v>0</v>
      </c>
      <c r="AN3639" s="51">
        <f t="shared" si="713"/>
        <v>0</v>
      </c>
    </row>
    <row r="3640" spans="1:40" x14ac:dyDescent="0.25">
      <c r="A3640" s="17"/>
      <c r="B3640" s="17"/>
      <c r="C3640" s="35"/>
      <c r="D3640" s="17"/>
      <c r="E3640" s="17"/>
      <c r="F3640" s="17"/>
      <c r="G3640" s="62">
        <f t="shared" si="714"/>
        <v>0</v>
      </c>
      <c r="H3640" s="17"/>
      <c r="I3640" s="17"/>
      <c r="J3640" s="17"/>
      <c r="K3640" s="17"/>
      <c r="L3640" s="17"/>
      <c r="M3640" s="17"/>
      <c r="N3640" s="17"/>
      <c r="O3640" s="17"/>
      <c r="P3640" s="115"/>
      <c r="Q3640" s="62">
        <f>IF(C3640&gt;A_Stammdaten!$B$12,0,SUM(G3640,H3640,J3640,K3640,M3640,N3640)-SUM(I3640,L3640,O3640,P3640))</f>
        <v>0</v>
      </c>
      <c r="R3640" s="17"/>
      <c r="S3640" s="17"/>
      <c r="T3640" s="17"/>
      <c r="U3640" s="62">
        <f t="shared" si="706"/>
        <v>0</v>
      </c>
      <c r="V3640" s="63">
        <f>IF(ISBLANK($B3640),0,VLOOKUP($B3640,Listen!$A$2:$C$45,2,FALSE))</f>
        <v>0</v>
      </c>
      <c r="W3640" s="63">
        <f>IF(ISBLANK($B3640),0,VLOOKUP($B3640,Listen!$A$2:$C$45,3,FALSE))</f>
        <v>0</v>
      </c>
      <c r="X3640" s="49">
        <f t="shared" si="705"/>
        <v>0</v>
      </c>
      <c r="Y3640" s="49">
        <f t="shared" si="716"/>
        <v>0</v>
      </c>
      <c r="Z3640" s="49">
        <f t="shared" si="716"/>
        <v>0</v>
      </c>
      <c r="AA3640" s="49">
        <f t="shared" si="716"/>
        <v>0</v>
      </c>
      <c r="AB3640" s="49">
        <f t="shared" si="716"/>
        <v>0</v>
      </c>
      <c r="AC3640" s="49">
        <f t="shared" si="716"/>
        <v>0</v>
      </c>
      <c r="AD3640" s="49">
        <f t="shared" si="716"/>
        <v>0</v>
      </c>
      <c r="AE3640" s="51">
        <f t="shared" si="715"/>
        <v>0</v>
      </c>
      <c r="AF3640" s="51">
        <f>IF(C3640=A_Stammdaten!$B$12,D_SAV!$U3640-D_SAV!$AG3640,HLOOKUP(A_Stammdaten!$B$12-1,$AH$4:$AN$4004,ROW(C3640)-3,FALSE)-$AG3640)</f>
        <v>0</v>
      </c>
      <c r="AG3640" s="51">
        <f>HLOOKUP(A_Stammdaten!$B$12,$AH$4:$AN$4004,ROW(C3640)-3,FALSE)</f>
        <v>0</v>
      </c>
      <c r="AH3640" s="51">
        <f t="shared" si="707"/>
        <v>0</v>
      </c>
      <c r="AI3640" s="51">
        <f t="shared" si="708"/>
        <v>0</v>
      </c>
      <c r="AJ3640" s="51">
        <f t="shared" si="709"/>
        <v>0</v>
      </c>
      <c r="AK3640" s="51">
        <f t="shared" si="710"/>
        <v>0</v>
      </c>
      <c r="AL3640" s="51">
        <f t="shared" si="711"/>
        <v>0</v>
      </c>
      <c r="AM3640" s="51">
        <f t="shared" si="712"/>
        <v>0</v>
      </c>
      <c r="AN3640" s="51">
        <f t="shared" si="713"/>
        <v>0</v>
      </c>
    </row>
    <row r="3641" spans="1:40" x14ac:dyDescent="0.25">
      <c r="A3641" s="17"/>
      <c r="B3641" s="17"/>
      <c r="C3641" s="35"/>
      <c r="D3641" s="17"/>
      <c r="E3641" s="17"/>
      <c r="F3641" s="17"/>
      <c r="G3641" s="62">
        <f t="shared" si="714"/>
        <v>0</v>
      </c>
      <c r="H3641" s="17"/>
      <c r="I3641" s="17"/>
      <c r="J3641" s="17"/>
      <c r="K3641" s="17"/>
      <c r="L3641" s="17"/>
      <c r="M3641" s="17"/>
      <c r="N3641" s="17"/>
      <c r="O3641" s="17"/>
      <c r="P3641" s="115"/>
      <c r="Q3641" s="62">
        <f>IF(C3641&gt;A_Stammdaten!$B$12,0,SUM(G3641,H3641,J3641,K3641,M3641,N3641)-SUM(I3641,L3641,O3641,P3641))</f>
        <v>0</v>
      </c>
      <c r="R3641" s="17"/>
      <c r="S3641" s="17"/>
      <c r="T3641" s="17"/>
      <c r="U3641" s="62">
        <f t="shared" si="706"/>
        <v>0</v>
      </c>
      <c r="V3641" s="63">
        <f>IF(ISBLANK($B3641),0,VLOOKUP($B3641,Listen!$A$2:$C$45,2,FALSE))</f>
        <v>0</v>
      </c>
      <c r="W3641" s="63">
        <f>IF(ISBLANK($B3641),0,VLOOKUP($B3641,Listen!$A$2:$C$45,3,FALSE))</f>
        <v>0</v>
      </c>
      <c r="X3641" s="49">
        <f t="shared" si="705"/>
        <v>0</v>
      </c>
      <c r="Y3641" s="49">
        <f t="shared" si="716"/>
        <v>0</v>
      </c>
      <c r="Z3641" s="49">
        <f t="shared" si="716"/>
        <v>0</v>
      </c>
      <c r="AA3641" s="49">
        <f t="shared" si="716"/>
        <v>0</v>
      </c>
      <c r="AB3641" s="49">
        <f t="shared" si="716"/>
        <v>0</v>
      </c>
      <c r="AC3641" s="49">
        <f t="shared" si="716"/>
        <v>0</v>
      </c>
      <c r="AD3641" s="49">
        <f t="shared" si="716"/>
        <v>0</v>
      </c>
      <c r="AE3641" s="51">
        <f t="shared" si="715"/>
        <v>0</v>
      </c>
      <c r="AF3641" s="51">
        <f>IF(C3641=A_Stammdaten!$B$12,D_SAV!$U3641-D_SAV!$AG3641,HLOOKUP(A_Stammdaten!$B$12-1,$AH$4:$AN$4004,ROW(C3641)-3,FALSE)-$AG3641)</f>
        <v>0</v>
      </c>
      <c r="AG3641" s="51">
        <f>HLOOKUP(A_Stammdaten!$B$12,$AH$4:$AN$4004,ROW(C3641)-3,FALSE)</f>
        <v>0</v>
      </c>
      <c r="AH3641" s="51">
        <f t="shared" si="707"/>
        <v>0</v>
      </c>
      <c r="AI3641" s="51">
        <f t="shared" si="708"/>
        <v>0</v>
      </c>
      <c r="AJ3641" s="51">
        <f t="shared" si="709"/>
        <v>0</v>
      </c>
      <c r="AK3641" s="51">
        <f t="shared" si="710"/>
        <v>0</v>
      </c>
      <c r="AL3641" s="51">
        <f t="shared" si="711"/>
        <v>0</v>
      </c>
      <c r="AM3641" s="51">
        <f t="shared" si="712"/>
        <v>0</v>
      </c>
      <c r="AN3641" s="51">
        <f t="shared" si="713"/>
        <v>0</v>
      </c>
    </row>
    <row r="3642" spans="1:40" x14ac:dyDescent="0.25">
      <c r="A3642" s="17"/>
      <c r="B3642" s="17"/>
      <c r="C3642" s="35"/>
      <c r="D3642" s="17"/>
      <c r="E3642" s="17"/>
      <c r="F3642" s="17"/>
      <c r="G3642" s="62">
        <f t="shared" si="714"/>
        <v>0</v>
      </c>
      <c r="H3642" s="17"/>
      <c r="I3642" s="17"/>
      <c r="J3642" s="17"/>
      <c r="K3642" s="17"/>
      <c r="L3642" s="17"/>
      <c r="M3642" s="17"/>
      <c r="N3642" s="17"/>
      <c r="O3642" s="17"/>
      <c r="P3642" s="115"/>
      <c r="Q3642" s="62">
        <f>IF(C3642&gt;A_Stammdaten!$B$12,0,SUM(G3642,H3642,J3642,K3642,M3642,N3642)-SUM(I3642,L3642,O3642,P3642))</f>
        <v>0</v>
      </c>
      <c r="R3642" s="17"/>
      <c r="S3642" s="17"/>
      <c r="T3642" s="17"/>
      <c r="U3642" s="62">
        <f t="shared" si="706"/>
        <v>0</v>
      </c>
      <c r="V3642" s="63">
        <f>IF(ISBLANK($B3642),0,VLOOKUP($B3642,Listen!$A$2:$C$45,2,FALSE))</f>
        <v>0</v>
      </c>
      <c r="W3642" s="63">
        <f>IF(ISBLANK($B3642),0,VLOOKUP($B3642,Listen!$A$2:$C$45,3,FALSE))</f>
        <v>0</v>
      </c>
      <c r="X3642" s="49">
        <f t="shared" si="705"/>
        <v>0</v>
      </c>
      <c r="Y3642" s="49">
        <f t="shared" si="716"/>
        <v>0</v>
      </c>
      <c r="Z3642" s="49">
        <f t="shared" si="716"/>
        <v>0</v>
      </c>
      <c r="AA3642" s="49">
        <f t="shared" si="716"/>
        <v>0</v>
      </c>
      <c r="AB3642" s="49">
        <f t="shared" si="716"/>
        <v>0</v>
      </c>
      <c r="AC3642" s="49">
        <f t="shared" si="716"/>
        <v>0</v>
      </c>
      <c r="AD3642" s="49">
        <f t="shared" si="716"/>
        <v>0</v>
      </c>
      <c r="AE3642" s="51">
        <f t="shared" si="715"/>
        <v>0</v>
      </c>
      <c r="AF3642" s="51">
        <f>IF(C3642=A_Stammdaten!$B$12,D_SAV!$U3642-D_SAV!$AG3642,HLOOKUP(A_Stammdaten!$B$12-1,$AH$4:$AN$4004,ROW(C3642)-3,FALSE)-$AG3642)</f>
        <v>0</v>
      </c>
      <c r="AG3642" s="51">
        <f>HLOOKUP(A_Stammdaten!$B$12,$AH$4:$AN$4004,ROW(C3642)-3,FALSE)</f>
        <v>0</v>
      </c>
      <c r="AH3642" s="51">
        <f t="shared" si="707"/>
        <v>0</v>
      </c>
      <c r="AI3642" s="51">
        <f t="shared" si="708"/>
        <v>0</v>
      </c>
      <c r="AJ3642" s="51">
        <f t="shared" si="709"/>
        <v>0</v>
      </c>
      <c r="AK3642" s="51">
        <f t="shared" si="710"/>
        <v>0</v>
      </c>
      <c r="AL3642" s="51">
        <f t="shared" si="711"/>
        <v>0</v>
      </c>
      <c r="AM3642" s="51">
        <f t="shared" si="712"/>
        <v>0</v>
      </c>
      <c r="AN3642" s="51">
        <f t="shared" si="713"/>
        <v>0</v>
      </c>
    </row>
    <row r="3643" spans="1:40" x14ac:dyDescent="0.25">
      <c r="A3643" s="17"/>
      <c r="B3643" s="17"/>
      <c r="C3643" s="35"/>
      <c r="D3643" s="17"/>
      <c r="E3643" s="17"/>
      <c r="F3643" s="17"/>
      <c r="G3643" s="62">
        <f t="shared" si="714"/>
        <v>0</v>
      </c>
      <c r="H3643" s="17"/>
      <c r="I3643" s="17"/>
      <c r="J3643" s="17"/>
      <c r="K3643" s="17"/>
      <c r="L3643" s="17"/>
      <c r="M3643" s="17"/>
      <c r="N3643" s="17"/>
      <c r="O3643" s="17"/>
      <c r="P3643" s="115"/>
      <c r="Q3643" s="62">
        <f>IF(C3643&gt;A_Stammdaten!$B$12,0,SUM(G3643,H3643,J3643,K3643,M3643,N3643)-SUM(I3643,L3643,O3643,P3643))</f>
        <v>0</v>
      </c>
      <c r="R3643" s="17"/>
      <c r="S3643" s="17"/>
      <c r="T3643" s="17"/>
      <c r="U3643" s="62">
        <f t="shared" si="706"/>
        <v>0</v>
      </c>
      <c r="V3643" s="63">
        <f>IF(ISBLANK($B3643),0,VLOOKUP($B3643,Listen!$A$2:$C$45,2,FALSE))</f>
        <v>0</v>
      </c>
      <c r="W3643" s="63">
        <f>IF(ISBLANK($B3643),0,VLOOKUP($B3643,Listen!$A$2:$C$45,3,FALSE))</f>
        <v>0</v>
      </c>
      <c r="X3643" s="49">
        <f t="shared" si="705"/>
        <v>0</v>
      </c>
      <c r="Y3643" s="49">
        <f t="shared" si="716"/>
        <v>0</v>
      </c>
      <c r="Z3643" s="49">
        <f t="shared" si="716"/>
        <v>0</v>
      </c>
      <c r="AA3643" s="49">
        <f t="shared" si="716"/>
        <v>0</v>
      </c>
      <c r="AB3643" s="49">
        <f t="shared" si="716"/>
        <v>0</v>
      </c>
      <c r="AC3643" s="49">
        <f t="shared" si="716"/>
        <v>0</v>
      </c>
      <c r="AD3643" s="49">
        <f t="shared" si="716"/>
        <v>0</v>
      </c>
      <c r="AE3643" s="51">
        <f t="shared" si="715"/>
        <v>0</v>
      </c>
      <c r="AF3643" s="51">
        <f>IF(C3643=A_Stammdaten!$B$12,D_SAV!$U3643-D_SAV!$AG3643,HLOOKUP(A_Stammdaten!$B$12-1,$AH$4:$AN$4004,ROW(C3643)-3,FALSE)-$AG3643)</f>
        <v>0</v>
      </c>
      <c r="AG3643" s="51">
        <f>HLOOKUP(A_Stammdaten!$B$12,$AH$4:$AN$4004,ROW(C3643)-3,FALSE)</f>
        <v>0</v>
      </c>
      <c r="AH3643" s="51">
        <f t="shared" si="707"/>
        <v>0</v>
      </c>
      <c r="AI3643" s="51">
        <f t="shared" si="708"/>
        <v>0</v>
      </c>
      <c r="AJ3643" s="51">
        <f t="shared" si="709"/>
        <v>0</v>
      </c>
      <c r="AK3643" s="51">
        <f t="shared" si="710"/>
        <v>0</v>
      </c>
      <c r="AL3643" s="51">
        <f t="shared" si="711"/>
        <v>0</v>
      </c>
      <c r="AM3643" s="51">
        <f t="shared" si="712"/>
        <v>0</v>
      </c>
      <c r="AN3643" s="51">
        <f t="shared" si="713"/>
        <v>0</v>
      </c>
    </row>
    <row r="3644" spans="1:40" x14ac:dyDescent="0.25">
      <c r="A3644" s="17"/>
      <c r="B3644" s="17"/>
      <c r="C3644" s="35"/>
      <c r="D3644" s="17"/>
      <c r="E3644" s="17"/>
      <c r="F3644" s="17"/>
      <c r="G3644" s="62">
        <f t="shared" si="714"/>
        <v>0</v>
      </c>
      <c r="H3644" s="17"/>
      <c r="I3644" s="17"/>
      <c r="J3644" s="17"/>
      <c r="K3644" s="17"/>
      <c r="L3644" s="17"/>
      <c r="M3644" s="17"/>
      <c r="N3644" s="17"/>
      <c r="O3644" s="17"/>
      <c r="P3644" s="115"/>
      <c r="Q3644" s="62">
        <f>IF(C3644&gt;A_Stammdaten!$B$12,0,SUM(G3644,H3644,J3644,K3644,M3644,N3644)-SUM(I3644,L3644,O3644,P3644))</f>
        <v>0</v>
      </c>
      <c r="R3644" s="17"/>
      <c r="S3644" s="17"/>
      <c r="T3644" s="17"/>
      <c r="U3644" s="62">
        <f t="shared" si="706"/>
        <v>0</v>
      </c>
      <c r="V3644" s="63">
        <f>IF(ISBLANK($B3644),0,VLOOKUP($B3644,Listen!$A$2:$C$45,2,FALSE))</f>
        <v>0</v>
      </c>
      <c r="W3644" s="63">
        <f>IF(ISBLANK($B3644),0,VLOOKUP($B3644,Listen!$A$2:$C$45,3,FALSE))</f>
        <v>0</v>
      </c>
      <c r="X3644" s="49">
        <f t="shared" ref="X3644:X3707" si="717">$V3644</f>
        <v>0</v>
      </c>
      <c r="Y3644" s="49">
        <f t="shared" si="716"/>
        <v>0</v>
      </c>
      <c r="Z3644" s="49">
        <f t="shared" si="716"/>
        <v>0</v>
      </c>
      <c r="AA3644" s="49">
        <f t="shared" si="716"/>
        <v>0</v>
      </c>
      <c r="AB3644" s="49">
        <f t="shared" si="716"/>
        <v>0</v>
      </c>
      <c r="AC3644" s="49">
        <f t="shared" si="716"/>
        <v>0</v>
      </c>
      <c r="AD3644" s="49">
        <f t="shared" si="716"/>
        <v>0</v>
      </c>
      <c r="AE3644" s="51">
        <f t="shared" si="715"/>
        <v>0</v>
      </c>
      <c r="AF3644" s="51">
        <f>IF(C3644=A_Stammdaten!$B$12,D_SAV!$U3644-D_SAV!$AG3644,HLOOKUP(A_Stammdaten!$B$12-1,$AH$4:$AN$4004,ROW(C3644)-3,FALSE)-$AG3644)</f>
        <v>0</v>
      </c>
      <c r="AG3644" s="51">
        <f>HLOOKUP(A_Stammdaten!$B$12,$AH$4:$AN$4004,ROW(C3644)-3,FALSE)</f>
        <v>0</v>
      </c>
      <c r="AH3644" s="51">
        <f t="shared" si="707"/>
        <v>0</v>
      </c>
      <c r="AI3644" s="51">
        <f t="shared" si="708"/>
        <v>0</v>
      </c>
      <c r="AJ3644" s="51">
        <f t="shared" si="709"/>
        <v>0</v>
      </c>
      <c r="AK3644" s="51">
        <f t="shared" si="710"/>
        <v>0</v>
      </c>
      <c r="AL3644" s="51">
        <f t="shared" si="711"/>
        <v>0</v>
      </c>
      <c r="AM3644" s="51">
        <f t="shared" si="712"/>
        <v>0</v>
      </c>
      <c r="AN3644" s="51">
        <f t="shared" si="713"/>
        <v>0</v>
      </c>
    </row>
    <row r="3645" spans="1:40" x14ac:dyDescent="0.25">
      <c r="A3645" s="17"/>
      <c r="B3645" s="17"/>
      <c r="C3645" s="35"/>
      <c r="D3645" s="17"/>
      <c r="E3645" s="17"/>
      <c r="F3645" s="17"/>
      <c r="G3645" s="62">
        <f t="shared" si="714"/>
        <v>0</v>
      </c>
      <c r="H3645" s="17"/>
      <c r="I3645" s="17"/>
      <c r="J3645" s="17"/>
      <c r="K3645" s="17"/>
      <c r="L3645" s="17"/>
      <c r="M3645" s="17"/>
      <c r="N3645" s="17"/>
      <c r="O3645" s="17"/>
      <c r="P3645" s="115"/>
      <c r="Q3645" s="62">
        <f>IF(C3645&gt;A_Stammdaten!$B$12,0,SUM(G3645,H3645,J3645,K3645,M3645,N3645)-SUM(I3645,L3645,O3645,P3645))</f>
        <v>0</v>
      </c>
      <c r="R3645" s="17"/>
      <c r="S3645" s="17"/>
      <c r="T3645" s="17"/>
      <c r="U3645" s="62">
        <f t="shared" si="706"/>
        <v>0</v>
      </c>
      <c r="V3645" s="63">
        <f>IF(ISBLANK($B3645),0,VLOOKUP($B3645,Listen!$A$2:$C$45,2,FALSE))</f>
        <v>0</v>
      </c>
      <c r="W3645" s="63">
        <f>IF(ISBLANK($B3645),0,VLOOKUP($B3645,Listen!$A$2:$C$45,3,FALSE))</f>
        <v>0</v>
      </c>
      <c r="X3645" s="49">
        <f t="shared" si="717"/>
        <v>0</v>
      </c>
      <c r="Y3645" s="49">
        <f t="shared" si="716"/>
        <v>0</v>
      </c>
      <c r="Z3645" s="49">
        <f t="shared" si="716"/>
        <v>0</v>
      </c>
      <c r="AA3645" s="49">
        <f t="shared" si="716"/>
        <v>0</v>
      </c>
      <c r="AB3645" s="49">
        <f t="shared" si="716"/>
        <v>0</v>
      </c>
      <c r="AC3645" s="49">
        <f t="shared" si="716"/>
        <v>0</v>
      </c>
      <c r="AD3645" s="49">
        <f t="shared" si="716"/>
        <v>0</v>
      </c>
      <c r="AE3645" s="51">
        <f t="shared" si="715"/>
        <v>0</v>
      </c>
      <c r="AF3645" s="51">
        <f>IF(C3645=A_Stammdaten!$B$12,D_SAV!$U3645-D_SAV!$AG3645,HLOOKUP(A_Stammdaten!$B$12-1,$AH$4:$AN$4004,ROW(C3645)-3,FALSE)-$AG3645)</f>
        <v>0</v>
      </c>
      <c r="AG3645" s="51">
        <f>HLOOKUP(A_Stammdaten!$B$12,$AH$4:$AN$4004,ROW(C3645)-3,FALSE)</f>
        <v>0</v>
      </c>
      <c r="AH3645" s="51">
        <f t="shared" si="707"/>
        <v>0</v>
      </c>
      <c r="AI3645" s="51">
        <f t="shared" si="708"/>
        <v>0</v>
      </c>
      <c r="AJ3645" s="51">
        <f t="shared" si="709"/>
        <v>0</v>
      </c>
      <c r="AK3645" s="51">
        <f t="shared" si="710"/>
        <v>0</v>
      </c>
      <c r="AL3645" s="51">
        <f t="shared" si="711"/>
        <v>0</v>
      </c>
      <c r="AM3645" s="51">
        <f t="shared" si="712"/>
        <v>0</v>
      </c>
      <c r="AN3645" s="51">
        <f t="shared" si="713"/>
        <v>0</v>
      </c>
    </row>
    <row r="3646" spans="1:40" x14ac:dyDescent="0.25">
      <c r="A3646" s="17"/>
      <c r="B3646" s="17"/>
      <c r="C3646" s="35"/>
      <c r="D3646" s="17"/>
      <c r="E3646" s="17"/>
      <c r="F3646" s="17"/>
      <c r="G3646" s="62">
        <f t="shared" si="714"/>
        <v>0</v>
      </c>
      <c r="H3646" s="17"/>
      <c r="I3646" s="17"/>
      <c r="J3646" s="17"/>
      <c r="K3646" s="17"/>
      <c r="L3646" s="17"/>
      <c r="M3646" s="17"/>
      <c r="N3646" s="17"/>
      <c r="O3646" s="17"/>
      <c r="P3646" s="115"/>
      <c r="Q3646" s="62">
        <f>IF(C3646&gt;A_Stammdaten!$B$12,0,SUM(G3646,H3646,J3646,K3646,M3646,N3646)-SUM(I3646,L3646,O3646,P3646))</f>
        <v>0</v>
      </c>
      <c r="R3646" s="17"/>
      <c r="S3646" s="17"/>
      <c r="T3646" s="17"/>
      <c r="U3646" s="62">
        <f t="shared" si="706"/>
        <v>0</v>
      </c>
      <c r="V3646" s="63">
        <f>IF(ISBLANK($B3646),0,VLOOKUP($B3646,Listen!$A$2:$C$45,2,FALSE))</f>
        <v>0</v>
      </c>
      <c r="W3646" s="63">
        <f>IF(ISBLANK($B3646),0,VLOOKUP($B3646,Listen!$A$2:$C$45,3,FALSE))</f>
        <v>0</v>
      </c>
      <c r="X3646" s="49">
        <f t="shared" si="717"/>
        <v>0</v>
      </c>
      <c r="Y3646" s="49">
        <f t="shared" si="716"/>
        <v>0</v>
      </c>
      <c r="Z3646" s="49">
        <f t="shared" si="716"/>
        <v>0</v>
      </c>
      <c r="AA3646" s="49">
        <f t="shared" si="716"/>
        <v>0</v>
      </c>
      <c r="AB3646" s="49">
        <f t="shared" si="716"/>
        <v>0</v>
      </c>
      <c r="AC3646" s="49">
        <f t="shared" si="716"/>
        <v>0</v>
      </c>
      <c r="AD3646" s="49">
        <f t="shared" si="716"/>
        <v>0</v>
      </c>
      <c r="AE3646" s="51">
        <f t="shared" si="715"/>
        <v>0</v>
      </c>
      <c r="AF3646" s="51">
        <f>IF(C3646=A_Stammdaten!$B$12,D_SAV!$U3646-D_SAV!$AG3646,HLOOKUP(A_Stammdaten!$B$12-1,$AH$4:$AN$4004,ROW(C3646)-3,FALSE)-$AG3646)</f>
        <v>0</v>
      </c>
      <c r="AG3646" s="51">
        <f>HLOOKUP(A_Stammdaten!$B$12,$AH$4:$AN$4004,ROW(C3646)-3,FALSE)</f>
        <v>0</v>
      </c>
      <c r="AH3646" s="51">
        <f t="shared" si="707"/>
        <v>0</v>
      </c>
      <c r="AI3646" s="51">
        <f t="shared" si="708"/>
        <v>0</v>
      </c>
      <c r="AJ3646" s="51">
        <f t="shared" si="709"/>
        <v>0</v>
      </c>
      <c r="AK3646" s="51">
        <f t="shared" si="710"/>
        <v>0</v>
      </c>
      <c r="AL3646" s="51">
        <f t="shared" si="711"/>
        <v>0</v>
      </c>
      <c r="AM3646" s="51">
        <f t="shared" si="712"/>
        <v>0</v>
      </c>
      <c r="AN3646" s="51">
        <f t="shared" si="713"/>
        <v>0</v>
      </c>
    </row>
    <row r="3647" spans="1:40" x14ac:dyDescent="0.25">
      <c r="A3647" s="17"/>
      <c r="B3647" s="17"/>
      <c r="C3647" s="35"/>
      <c r="D3647" s="17"/>
      <c r="E3647" s="17"/>
      <c r="F3647" s="17"/>
      <c r="G3647" s="62">
        <f t="shared" si="714"/>
        <v>0</v>
      </c>
      <c r="H3647" s="17"/>
      <c r="I3647" s="17"/>
      <c r="J3647" s="17"/>
      <c r="K3647" s="17"/>
      <c r="L3647" s="17"/>
      <c r="M3647" s="17"/>
      <c r="N3647" s="17"/>
      <c r="O3647" s="17"/>
      <c r="P3647" s="115"/>
      <c r="Q3647" s="62">
        <f>IF(C3647&gt;A_Stammdaten!$B$12,0,SUM(G3647,H3647,J3647,K3647,M3647,N3647)-SUM(I3647,L3647,O3647,P3647))</f>
        <v>0</v>
      </c>
      <c r="R3647" s="17"/>
      <c r="S3647" s="17"/>
      <c r="T3647" s="17"/>
      <c r="U3647" s="62">
        <f t="shared" si="706"/>
        <v>0</v>
      </c>
      <c r="V3647" s="63">
        <f>IF(ISBLANK($B3647),0,VLOOKUP($B3647,Listen!$A$2:$C$45,2,FALSE))</f>
        <v>0</v>
      </c>
      <c r="W3647" s="63">
        <f>IF(ISBLANK($B3647),0,VLOOKUP($B3647,Listen!$A$2:$C$45,3,FALSE))</f>
        <v>0</v>
      </c>
      <c r="X3647" s="49">
        <f t="shared" si="717"/>
        <v>0</v>
      </c>
      <c r="Y3647" s="49">
        <f t="shared" si="716"/>
        <v>0</v>
      </c>
      <c r="Z3647" s="49">
        <f t="shared" si="716"/>
        <v>0</v>
      </c>
      <c r="AA3647" s="49">
        <f t="shared" si="716"/>
        <v>0</v>
      </c>
      <c r="AB3647" s="49">
        <f t="shared" si="716"/>
        <v>0</v>
      </c>
      <c r="AC3647" s="49">
        <f t="shared" si="716"/>
        <v>0</v>
      </c>
      <c r="AD3647" s="49">
        <f t="shared" si="716"/>
        <v>0</v>
      </c>
      <c r="AE3647" s="51">
        <f t="shared" si="715"/>
        <v>0</v>
      </c>
      <c r="AF3647" s="51">
        <f>IF(C3647=A_Stammdaten!$B$12,D_SAV!$U3647-D_SAV!$AG3647,HLOOKUP(A_Stammdaten!$B$12-1,$AH$4:$AN$4004,ROW(C3647)-3,FALSE)-$AG3647)</f>
        <v>0</v>
      </c>
      <c r="AG3647" s="51">
        <f>HLOOKUP(A_Stammdaten!$B$12,$AH$4:$AN$4004,ROW(C3647)-3,FALSE)</f>
        <v>0</v>
      </c>
      <c r="AH3647" s="51">
        <f t="shared" si="707"/>
        <v>0</v>
      </c>
      <c r="AI3647" s="51">
        <f t="shared" si="708"/>
        <v>0</v>
      </c>
      <c r="AJ3647" s="51">
        <f t="shared" si="709"/>
        <v>0</v>
      </c>
      <c r="AK3647" s="51">
        <f t="shared" si="710"/>
        <v>0</v>
      </c>
      <c r="AL3647" s="51">
        <f t="shared" si="711"/>
        <v>0</v>
      </c>
      <c r="AM3647" s="51">
        <f t="shared" si="712"/>
        <v>0</v>
      </c>
      <c r="AN3647" s="51">
        <f t="shared" si="713"/>
        <v>0</v>
      </c>
    </row>
    <row r="3648" spans="1:40" x14ac:dyDescent="0.25">
      <c r="A3648" s="17"/>
      <c r="B3648" s="17"/>
      <c r="C3648" s="35"/>
      <c r="D3648" s="17"/>
      <c r="E3648" s="17"/>
      <c r="F3648" s="17"/>
      <c r="G3648" s="62">
        <f t="shared" si="714"/>
        <v>0</v>
      </c>
      <c r="H3648" s="17"/>
      <c r="I3648" s="17"/>
      <c r="J3648" s="17"/>
      <c r="K3648" s="17"/>
      <c r="L3648" s="17"/>
      <c r="M3648" s="17"/>
      <c r="N3648" s="17"/>
      <c r="O3648" s="17"/>
      <c r="P3648" s="115"/>
      <c r="Q3648" s="62">
        <f>IF(C3648&gt;A_Stammdaten!$B$12,0,SUM(G3648,H3648,J3648,K3648,M3648,N3648)-SUM(I3648,L3648,O3648,P3648))</f>
        <v>0</v>
      </c>
      <c r="R3648" s="17"/>
      <c r="S3648" s="17"/>
      <c r="T3648" s="17"/>
      <c r="U3648" s="62">
        <f t="shared" si="706"/>
        <v>0</v>
      </c>
      <c r="V3648" s="63">
        <f>IF(ISBLANK($B3648),0,VLOOKUP($B3648,Listen!$A$2:$C$45,2,FALSE))</f>
        <v>0</v>
      </c>
      <c r="W3648" s="63">
        <f>IF(ISBLANK($B3648),0,VLOOKUP($B3648,Listen!$A$2:$C$45,3,FALSE))</f>
        <v>0</v>
      </c>
      <c r="X3648" s="49">
        <f t="shared" si="717"/>
        <v>0</v>
      </c>
      <c r="Y3648" s="49">
        <f t="shared" si="716"/>
        <v>0</v>
      </c>
      <c r="Z3648" s="49">
        <f t="shared" si="716"/>
        <v>0</v>
      </c>
      <c r="AA3648" s="49">
        <f t="shared" si="716"/>
        <v>0</v>
      </c>
      <c r="AB3648" s="49">
        <f t="shared" si="716"/>
        <v>0</v>
      </c>
      <c r="AC3648" s="49">
        <f t="shared" si="716"/>
        <v>0</v>
      </c>
      <c r="AD3648" s="49">
        <f t="shared" si="716"/>
        <v>0</v>
      </c>
      <c r="AE3648" s="51">
        <f t="shared" si="715"/>
        <v>0</v>
      </c>
      <c r="AF3648" s="51">
        <f>IF(C3648=A_Stammdaten!$B$12,D_SAV!$U3648-D_SAV!$AG3648,HLOOKUP(A_Stammdaten!$B$12-1,$AH$4:$AN$4004,ROW(C3648)-3,FALSE)-$AG3648)</f>
        <v>0</v>
      </c>
      <c r="AG3648" s="51">
        <f>HLOOKUP(A_Stammdaten!$B$12,$AH$4:$AN$4004,ROW(C3648)-3,FALSE)</f>
        <v>0</v>
      </c>
      <c r="AH3648" s="51">
        <f t="shared" si="707"/>
        <v>0</v>
      </c>
      <c r="AI3648" s="51">
        <f t="shared" si="708"/>
        <v>0</v>
      </c>
      <c r="AJ3648" s="51">
        <f t="shared" si="709"/>
        <v>0</v>
      </c>
      <c r="AK3648" s="51">
        <f t="shared" si="710"/>
        <v>0</v>
      </c>
      <c r="AL3648" s="51">
        <f t="shared" si="711"/>
        <v>0</v>
      </c>
      <c r="AM3648" s="51">
        <f t="shared" si="712"/>
        <v>0</v>
      </c>
      <c r="AN3648" s="51">
        <f t="shared" si="713"/>
        <v>0</v>
      </c>
    </row>
    <row r="3649" spans="1:40" x14ac:dyDescent="0.25">
      <c r="A3649" s="17"/>
      <c r="B3649" s="17"/>
      <c r="C3649" s="35"/>
      <c r="D3649" s="17"/>
      <c r="E3649" s="17"/>
      <c r="F3649" s="17"/>
      <c r="G3649" s="62">
        <f t="shared" si="714"/>
        <v>0</v>
      </c>
      <c r="H3649" s="17"/>
      <c r="I3649" s="17"/>
      <c r="J3649" s="17"/>
      <c r="K3649" s="17"/>
      <c r="L3649" s="17"/>
      <c r="M3649" s="17"/>
      <c r="N3649" s="17"/>
      <c r="O3649" s="17"/>
      <c r="P3649" s="115"/>
      <c r="Q3649" s="62">
        <f>IF(C3649&gt;A_Stammdaten!$B$12,0,SUM(G3649,H3649,J3649,K3649,M3649,N3649)-SUM(I3649,L3649,O3649,P3649))</f>
        <v>0</v>
      </c>
      <c r="R3649" s="17"/>
      <c r="S3649" s="17"/>
      <c r="T3649" s="17"/>
      <c r="U3649" s="62">
        <f t="shared" si="706"/>
        <v>0</v>
      </c>
      <c r="V3649" s="63">
        <f>IF(ISBLANK($B3649),0,VLOOKUP($B3649,Listen!$A$2:$C$45,2,FALSE))</f>
        <v>0</v>
      </c>
      <c r="W3649" s="63">
        <f>IF(ISBLANK($B3649),0,VLOOKUP($B3649,Listen!$A$2:$C$45,3,FALSE))</f>
        <v>0</v>
      </c>
      <c r="X3649" s="49">
        <f t="shared" si="717"/>
        <v>0</v>
      </c>
      <c r="Y3649" s="49">
        <f t="shared" si="716"/>
        <v>0</v>
      </c>
      <c r="Z3649" s="49">
        <f t="shared" si="716"/>
        <v>0</v>
      </c>
      <c r="AA3649" s="49">
        <f t="shared" si="716"/>
        <v>0</v>
      </c>
      <c r="AB3649" s="49">
        <f t="shared" si="716"/>
        <v>0</v>
      </c>
      <c r="AC3649" s="49">
        <f t="shared" si="716"/>
        <v>0</v>
      </c>
      <c r="AD3649" s="49">
        <f t="shared" si="716"/>
        <v>0</v>
      </c>
      <c r="AE3649" s="51">
        <f t="shared" si="715"/>
        <v>0</v>
      </c>
      <c r="AF3649" s="51">
        <f>IF(C3649=A_Stammdaten!$B$12,D_SAV!$U3649-D_SAV!$AG3649,HLOOKUP(A_Stammdaten!$B$12-1,$AH$4:$AN$4004,ROW(C3649)-3,FALSE)-$AG3649)</f>
        <v>0</v>
      </c>
      <c r="AG3649" s="51">
        <f>HLOOKUP(A_Stammdaten!$B$12,$AH$4:$AN$4004,ROW(C3649)-3,FALSE)</f>
        <v>0</v>
      </c>
      <c r="AH3649" s="51">
        <f t="shared" si="707"/>
        <v>0</v>
      </c>
      <c r="AI3649" s="51">
        <f t="shared" si="708"/>
        <v>0</v>
      </c>
      <c r="AJ3649" s="51">
        <f t="shared" si="709"/>
        <v>0</v>
      </c>
      <c r="AK3649" s="51">
        <f t="shared" si="710"/>
        <v>0</v>
      </c>
      <c r="AL3649" s="51">
        <f t="shared" si="711"/>
        <v>0</v>
      </c>
      <c r="AM3649" s="51">
        <f t="shared" si="712"/>
        <v>0</v>
      </c>
      <c r="AN3649" s="51">
        <f t="shared" si="713"/>
        <v>0</v>
      </c>
    </row>
    <row r="3650" spans="1:40" x14ac:dyDescent="0.25">
      <c r="A3650" s="17"/>
      <c r="B3650" s="17"/>
      <c r="C3650" s="35"/>
      <c r="D3650" s="17"/>
      <c r="E3650" s="17"/>
      <c r="F3650" s="17"/>
      <c r="G3650" s="62">
        <f t="shared" si="714"/>
        <v>0</v>
      </c>
      <c r="H3650" s="17"/>
      <c r="I3650" s="17"/>
      <c r="J3650" s="17"/>
      <c r="K3650" s="17"/>
      <c r="L3650" s="17"/>
      <c r="M3650" s="17"/>
      <c r="N3650" s="17"/>
      <c r="O3650" s="17"/>
      <c r="P3650" s="115"/>
      <c r="Q3650" s="62">
        <f>IF(C3650&gt;A_Stammdaten!$B$12,0,SUM(G3650,H3650,J3650,K3650,M3650,N3650)-SUM(I3650,L3650,O3650,P3650))</f>
        <v>0</v>
      </c>
      <c r="R3650" s="17"/>
      <c r="S3650" s="17"/>
      <c r="T3650" s="17"/>
      <c r="U3650" s="62">
        <f t="shared" si="706"/>
        <v>0</v>
      </c>
      <c r="V3650" s="63">
        <f>IF(ISBLANK($B3650),0,VLOOKUP($B3650,Listen!$A$2:$C$45,2,FALSE))</f>
        <v>0</v>
      </c>
      <c r="W3650" s="63">
        <f>IF(ISBLANK($B3650),0,VLOOKUP($B3650,Listen!$A$2:$C$45,3,FALSE))</f>
        <v>0</v>
      </c>
      <c r="X3650" s="49">
        <f t="shared" si="717"/>
        <v>0</v>
      </c>
      <c r="Y3650" s="49">
        <f t="shared" si="716"/>
        <v>0</v>
      </c>
      <c r="Z3650" s="49">
        <f t="shared" si="716"/>
        <v>0</v>
      </c>
      <c r="AA3650" s="49">
        <f t="shared" si="716"/>
        <v>0</v>
      </c>
      <c r="AB3650" s="49">
        <f t="shared" si="716"/>
        <v>0</v>
      </c>
      <c r="AC3650" s="49">
        <f t="shared" si="716"/>
        <v>0</v>
      </c>
      <c r="AD3650" s="49">
        <f t="shared" si="716"/>
        <v>0</v>
      </c>
      <c r="AE3650" s="51">
        <f t="shared" si="715"/>
        <v>0</v>
      </c>
      <c r="AF3650" s="51">
        <f>IF(C3650=A_Stammdaten!$B$12,D_SAV!$U3650-D_SAV!$AG3650,HLOOKUP(A_Stammdaten!$B$12-1,$AH$4:$AN$4004,ROW(C3650)-3,FALSE)-$AG3650)</f>
        <v>0</v>
      </c>
      <c r="AG3650" s="51">
        <f>HLOOKUP(A_Stammdaten!$B$12,$AH$4:$AN$4004,ROW(C3650)-3,FALSE)</f>
        <v>0</v>
      </c>
      <c r="AH3650" s="51">
        <f t="shared" si="707"/>
        <v>0</v>
      </c>
      <c r="AI3650" s="51">
        <f t="shared" si="708"/>
        <v>0</v>
      </c>
      <c r="AJ3650" s="51">
        <f t="shared" si="709"/>
        <v>0</v>
      </c>
      <c r="AK3650" s="51">
        <f t="shared" si="710"/>
        <v>0</v>
      </c>
      <c r="AL3650" s="51">
        <f t="shared" si="711"/>
        <v>0</v>
      </c>
      <c r="AM3650" s="51">
        <f t="shared" si="712"/>
        <v>0</v>
      </c>
      <c r="AN3650" s="51">
        <f t="shared" si="713"/>
        <v>0</v>
      </c>
    </row>
    <row r="3651" spans="1:40" x14ac:dyDescent="0.25">
      <c r="A3651" s="17"/>
      <c r="B3651" s="17"/>
      <c r="C3651" s="35"/>
      <c r="D3651" s="17"/>
      <c r="E3651" s="17"/>
      <c r="F3651" s="17"/>
      <c r="G3651" s="62">
        <f t="shared" si="714"/>
        <v>0</v>
      </c>
      <c r="H3651" s="17"/>
      <c r="I3651" s="17"/>
      <c r="J3651" s="17"/>
      <c r="K3651" s="17"/>
      <c r="L3651" s="17"/>
      <c r="M3651" s="17"/>
      <c r="N3651" s="17"/>
      <c r="O3651" s="17"/>
      <c r="P3651" s="115"/>
      <c r="Q3651" s="62">
        <f>IF(C3651&gt;A_Stammdaten!$B$12,0,SUM(G3651,H3651,J3651,K3651,M3651,N3651)-SUM(I3651,L3651,O3651,P3651))</f>
        <v>0</v>
      </c>
      <c r="R3651" s="17"/>
      <c r="S3651" s="17"/>
      <c r="T3651" s="17"/>
      <c r="U3651" s="62">
        <f t="shared" si="706"/>
        <v>0</v>
      </c>
      <c r="V3651" s="63">
        <f>IF(ISBLANK($B3651),0,VLOOKUP($B3651,Listen!$A$2:$C$45,2,FALSE))</f>
        <v>0</v>
      </c>
      <c r="W3651" s="63">
        <f>IF(ISBLANK($B3651),0,VLOOKUP($B3651,Listen!$A$2:$C$45,3,FALSE))</f>
        <v>0</v>
      </c>
      <c r="X3651" s="49">
        <f t="shared" si="717"/>
        <v>0</v>
      </c>
      <c r="Y3651" s="49">
        <f t="shared" si="716"/>
        <v>0</v>
      </c>
      <c r="Z3651" s="49">
        <f t="shared" si="716"/>
        <v>0</v>
      </c>
      <c r="AA3651" s="49">
        <f t="shared" si="716"/>
        <v>0</v>
      </c>
      <c r="AB3651" s="49">
        <f t="shared" si="716"/>
        <v>0</v>
      </c>
      <c r="AC3651" s="49">
        <f t="shared" si="716"/>
        <v>0</v>
      </c>
      <c r="AD3651" s="49">
        <f t="shared" si="716"/>
        <v>0</v>
      </c>
      <c r="AE3651" s="51">
        <f t="shared" si="715"/>
        <v>0</v>
      </c>
      <c r="AF3651" s="51">
        <f>IF(C3651=A_Stammdaten!$B$12,D_SAV!$U3651-D_SAV!$AG3651,HLOOKUP(A_Stammdaten!$B$12-1,$AH$4:$AN$4004,ROW(C3651)-3,FALSE)-$AG3651)</f>
        <v>0</v>
      </c>
      <c r="AG3651" s="51">
        <f>HLOOKUP(A_Stammdaten!$B$12,$AH$4:$AN$4004,ROW(C3651)-3,FALSE)</f>
        <v>0</v>
      </c>
      <c r="AH3651" s="51">
        <f t="shared" si="707"/>
        <v>0</v>
      </c>
      <c r="AI3651" s="51">
        <f t="shared" si="708"/>
        <v>0</v>
      </c>
      <c r="AJ3651" s="51">
        <f t="shared" si="709"/>
        <v>0</v>
      </c>
      <c r="AK3651" s="51">
        <f t="shared" si="710"/>
        <v>0</v>
      </c>
      <c r="AL3651" s="51">
        <f t="shared" si="711"/>
        <v>0</v>
      </c>
      <c r="AM3651" s="51">
        <f t="shared" si="712"/>
        <v>0</v>
      </c>
      <c r="AN3651" s="51">
        <f t="shared" si="713"/>
        <v>0</v>
      </c>
    </row>
    <row r="3652" spans="1:40" x14ac:dyDescent="0.25">
      <c r="A3652" s="17"/>
      <c r="B3652" s="17"/>
      <c r="C3652" s="35"/>
      <c r="D3652" s="17"/>
      <c r="E3652" s="17"/>
      <c r="F3652" s="17"/>
      <c r="G3652" s="62">
        <f t="shared" si="714"/>
        <v>0</v>
      </c>
      <c r="H3652" s="17"/>
      <c r="I3652" s="17"/>
      <c r="J3652" s="17"/>
      <c r="K3652" s="17"/>
      <c r="L3652" s="17"/>
      <c r="M3652" s="17"/>
      <c r="N3652" s="17"/>
      <c r="O3652" s="17"/>
      <c r="P3652" s="115"/>
      <c r="Q3652" s="62">
        <f>IF(C3652&gt;A_Stammdaten!$B$12,0,SUM(G3652,H3652,J3652,K3652,M3652,N3652)-SUM(I3652,L3652,O3652,P3652))</f>
        <v>0</v>
      </c>
      <c r="R3652" s="17"/>
      <c r="S3652" s="17"/>
      <c r="T3652" s="17"/>
      <c r="U3652" s="62">
        <f t="shared" si="706"/>
        <v>0</v>
      </c>
      <c r="V3652" s="63">
        <f>IF(ISBLANK($B3652),0,VLOOKUP($B3652,Listen!$A$2:$C$45,2,FALSE))</f>
        <v>0</v>
      </c>
      <c r="W3652" s="63">
        <f>IF(ISBLANK($B3652),0,VLOOKUP($B3652,Listen!$A$2:$C$45,3,FALSE))</f>
        <v>0</v>
      </c>
      <c r="X3652" s="49">
        <f t="shared" si="717"/>
        <v>0</v>
      </c>
      <c r="Y3652" s="49">
        <f t="shared" si="716"/>
        <v>0</v>
      </c>
      <c r="Z3652" s="49">
        <f t="shared" si="716"/>
        <v>0</v>
      </c>
      <c r="AA3652" s="49">
        <f t="shared" si="716"/>
        <v>0</v>
      </c>
      <c r="AB3652" s="49">
        <f t="shared" si="716"/>
        <v>0</v>
      </c>
      <c r="AC3652" s="49">
        <f t="shared" si="716"/>
        <v>0</v>
      </c>
      <c r="AD3652" s="49">
        <f t="shared" si="716"/>
        <v>0</v>
      </c>
      <c r="AE3652" s="51">
        <f t="shared" si="715"/>
        <v>0</v>
      </c>
      <c r="AF3652" s="51">
        <f>IF(C3652=A_Stammdaten!$B$12,D_SAV!$U3652-D_SAV!$AG3652,HLOOKUP(A_Stammdaten!$B$12-1,$AH$4:$AN$4004,ROW(C3652)-3,FALSE)-$AG3652)</f>
        <v>0</v>
      </c>
      <c r="AG3652" s="51">
        <f>HLOOKUP(A_Stammdaten!$B$12,$AH$4:$AN$4004,ROW(C3652)-3,FALSE)</f>
        <v>0</v>
      </c>
      <c r="AH3652" s="51">
        <f t="shared" si="707"/>
        <v>0</v>
      </c>
      <c r="AI3652" s="51">
        <f t="shared" si="708"/>
        <v>0</v>
      </c>
      <c r="AJ3652" s="51">
        <f t="shared" si="709"/>
        <v>0</v>
      </c>
      <c r="AK3652" s="51">
        <f t="shared" si="710"/>
        <v>0</v>
      </c>
      <c r="AL3652" s="51">
        <f t="shared" si="711"/>
        <v>0</v>
      </c>
      <c r="AM3652" s="51">
        <f t="shared" si="712"/>
        <v>0</v>
      </c>
      <c r="AN3652" s="51">
        <f t="shared" si="713"/>
        <v>0</v>
      </c>
    </row>
    <row r="3653" spans="1:40" x14ac:dyDescent="0.25">
      <c r="A3653" s="17"/>
      <c r="B3653" s="17"/>
      <c r="C3653" s="35"/>
      <c r="D3653" s="17"/>
      <c r="E3653" s="17"/>
      <c r="F3653" s="17"/>
      <c r="G3653" s="62">
        <f t="shared" si="714"/>
        <v>0</v>
      </c>
      <c r="H3653" s="17"/>
      <c r="I3653" s="17"/>
      <c r="J3653" s="17"/>
      <c r="K3653" s="17"/>
      <c r="L3653" s="17"/>
      <c r="M3653" s="17"/>
      <c r="N3653" s="17"/>
      <c r="O3653" s="17"/>
      <c r="P3653" s="115"/>
      <c r="Q3653" s="62">
        <f>IF(C3653&gt;A_Stammdaten!$B$12,0,SUM(G3653,H3653,J3653,K3653,M3653,N3653)-SUM(I3653,L3653,O3653,P3653))</f>
        <v>0</v>
      </c>
      <c r="R3653" s="17"/>
      <c r="S3653" s="17"/>
      <c r="T3653" s="17"/>
      <c r="U3653" s="62">
        <f t="shared" ref="U3653:U3716" si="718">Q3653-SUM(R3653:T3653)</f>
        <v>0</v>
      </c>
      <c r="V3653" s="63">
        <f>IF(ISBLANK($B3653),0,VLOOKUP($B3653,Listen!$A$2:$C$45,2,FALSE))</f>
        <v>0</v>
      </c>
      <c r="W3653" s="63">
        <f>IF(ISBLANK($B3653),0,VLOOKUP($B3653,Listen!$A$2:$C$45,3,FALSE))</f>
        <v>0</v>
      </c>
      <c r="X3653" s="49">
        <f t="shared" si="717"/>
        <v>0</v>
      </c>
      <c r="Y3653" s="49">
        <f t="shared" si="716"/>
        <v>0</v>
      </c>
      <c r="Z3653" s="49">
        <f t="shared" si="716"/>
        <v>0</v>
      </c>
      <c r="AA3653" s="49">
        <f t="shared" si="716"/>
        <v>0</v>
      </c>
      <c r="AB3653" s="49">
        <f t="shared" si="716"/>
        <v>0</v>
      </c>
      <c r="AC3653" s="49">
        <f t="shared" si="716"/>
        <v>0</v>
      </c>
      <c r="AD3653" s="49">
        <f t="shared" si="716"/>
        <v>0</v>
      </c>
      <c r="AE3653" s="51">
        <f t="shared" si="715"/>
        <v>0</v>
      </c>
      <c r="AF3653" s="51">
        <f>IF(C3653=A_Stammdaten!$B$12,D_SAV!$U3653-D_SAV!$AG3653,HLOOKUP(A_Stammdaten!$B$12-1,$AH$4:$AN$4004,ROW(C3653)-3,FALSE)-$AG3653)</f>
        <v>0</v>
      </c>
      <c r="AG3653" s="51">
        <f>HLOOKUP(A_Stammdaten!$B$12,$AH$4:$AN$4004,ROW(C3653)-3,FALSE)</f>
        <v>0</v>
      </c>
      <c r="AH3653" s="51">
        <f t="shared" ref="AH3653:AH3716" si="719">IF(OR($C3653=0,$U3653=0),0,IF($C3653&lt;=AH$4,$U3653-$U3653/X3653*(AH$4-$C3653+1),0))</f>
        <v>0</v>
      </c>
      <c r="AI3653" s="51">
        <f t="shared" ref="AI3653:AI3716" si="720">IF(OR($C3653=0,$U3653=0,Y3653-(AI$4-$C3653)=0),0,IF($C3653&lt;AI$4,AH3653-AH3653/(Y3653-(AI$4-$C3653)),IF($C3653=AI$4,$U3653-$U3653/Y3653,0)))</f>
        <v>0</v>
      </c>
      <c r="AJ3653" s="51">
        <f t="shared" ref="AJ3653:AJ3716" si="721">IF(OR($C3653=0,$U3653=0,Z3653-(AJ$4-$C3653)=0),0,IF($C3653&lt;AJ$4,AI3653-AI3653/(Z3653-(AJ$4-$C3653)),IF($C3653=AJ$4,$U3653-$U3653/Z3653,0)))</f>
        <v>0</v>
      </c>
      <c r="AK3653" s="51">
        <f t="shared" ref="AK3653:AK3716" si="722">IF(OR($C3653=0,$U3653=0,AA3653-(AK$4-$C3653)=0),0,IF($C3653&lt;AK$4,AJ3653-AJ3653/(AA3653-(AK$4-$C3653)),IF($C3653=AK$4,$U3653-$U3653/AA3653,0)))</f>
        <v>0</v>
      </c>
      <c r="AL3653" s="51">
        <f t="shared" ref="AL3653:AL3716" si="723">IF(OR($C3653=0,$U3653=0,AB3653-(AL$4-$C3653)=0),0,IF($C3653&lt;AL$4,AK3653-AK3653/(AB3653-(AL$4-$C3653)),IF($C3653=AL$4,$U3653-$U3653/AB3653,0)))</f>
        <v>0</v>
      </c>
      <c r="AM3653" s="51">
        <f t="shared" ref="AM3653:AM3716" si="724">IF(OR($C3653=0,$U3653=0,AC3653-(AM$4-$C3653)=0),0,IF($C3653&lt;AM$4,AL3653-AL3653/(AC3653-(AM$4-$C3653)),IF($C3653=AM$4,$U3653-$U3653/AC3653,0)))</f>
        <v>0</v>
      </c>
      <c r="AN3653" s="51">
        <f t="shared" ref="AN3653:AN3716" si="725">IF(OR($C3653=0,$U3653=0,AD3653-(AN$4-$C3653)=0),0,IF($C3653&lt;AN$4,AM3653-AM3653/(AD3653-(AN$4-$C3653)),IF($C3653=AN$4,$U3653-$U3653/AD3653,0)))</f>
        <v>0</v>
      </c>
    </row>
    <row r="3654" spans="1:40" x14ac:dyDescent="0.25">
      <c r="A3654" s="17"/>
      <c r="B3654" s="17"/>
      <c r="C3654" s="35"/>
      <c r="D3654" s="17"/>
      <c r="E3654" s="17"/>
      <c r="F3654" s="17"/>
      <c r="G3654" s="62">
        <f t="shared" ref="G3654:G3717" si="726">D3654*E3654/100</f>
        <v>0</v>
      </c>
      <c r="H3654" s="17"/>
      <c r="I3654" s="17"/>
      <c r="J3654" s="17"/>
      <c r="K3654" s="17"/>
      <c r="L3654" s="17"/>
      <c r="M3654" s="17"/>
      <c r="N3654" s="17"/>
      <c r="O3654" s="17"/>
      <c r="P3654" s="115"/>
      <c r="Q3654" s="62">
        <f>IF(C3654&gt;A_Stammdaten!$B$12,0,SUM(G3654,H3654,J3654,K3654,M3654,N3654)-SUM(I3654,L3654,O3654,P3654))</f>
        <v>0</v>
      </c>
      <c r="R3654" s="17"/>
      <c r="S3654" s="17"/>
      <c r="T3654" s="17"/>
      <c r="U3654" s="62">
        <f t="shared" si="718"/>
        <v>0</v>
      </c>
      <c r="V3654" s="63">
        <f>IF(ISBLANK($B3654),0,VLOOKUP($B3654,Listen!$A$2:$C$45,2,FALSE))</f>
        <v>0</v>
      </c>
      <c r="W3654" s="63">
        <f>IF(ISBLANK($B3654),0,VLOOKUP($B3654,Listen!$A$2:$C$45,3,FALSE))</f>
        <v>0</v>
      </c>
      <c r="X3654" s="49">
        <f t="shared" si="717"/>
        <v>0</v>
      </c>
      <c r="Y3654" s="49">
        <f t="shared" si="716"/>
        <v>0</v>
      </c>
      <c r="Z3654" s="49">
        <f t="shared" si="716"/>
        <v>0</v>
      </c>
      <c r="AA3654" s="49">
        <f t="shared" si="716"/>
        <v>0</v>
      </c>
      <c r="AB3654" s="49">
        <f t="shared" si="716"/>
        <v>0</v>
      </c>
      <c r="AC3654" s="49">
        <f t="shared" si="716"/>
        <v>0</v>
      </c>
      <c r="AD3654" s="49">
        <f t="shared" si="716"/>
        <v>0</v>
      </c>
      <c r="AE3654" s="51">
        <f t="shared" si="715"/>
        <v>0</v>
      </c>
      <c r="AF3654" s="51">
        <f>IF(C3654=A_Stammdaten!$B$12,D_SAV!$U3654-D_SAV!$AG3654,HLOOKUP(A_Stammdaten!$B$12-1,$AH$4:$AN$4004,ROW(C3654)-3,FALSE)-$AG3654)</f>
        <v>0</v>
      </c>
      <c r="AG3654" s="51">
        <f>HLOOKUP(A_Stammdaten!$B$12,$AH$4:$AN$4004,ROW(C3654)-3,FALSE)</f>
        <v>0</v>
      </c>
      <c r="AH3654" s="51">
        <f t="shared" si="719"/>
        <v>0</v>
      </c>
      <c r="AI3654" s="51">
        <f t="shared" si="720"/>
        <v>0</v>
      </c>
      <c r="AJ3654" s="51">
        <f t="shared" si="721"/>
        <v>0</v>
      </c>
      <c r="AK3654" s="51">
        <f t="shared" si="722"/>
        <v>0</v>
      </c>
      <c r="AL3654" s="51">
        <f t="shared" si="723"/>
        <v>0</v>
      </c>
      <c r="AM3654" s="51">
        <f t="shared" si="724"/>
        <v>0</v>
      </c>
      <c r="AN3654" s="51">
        <f t="shared" si="725"/>
        <v>0</v>
      </c>
    </row>
    <row r="3655" spans="1:40" x14ac:dyDescent="0.25">
      <c r="A3655" s="17"/>
      <c r="B3655" s="17"/>
      <c r="C3655" s="35"/>
      <c r="D3655" s="17"/>
      <c r="E3655" s="17"/>
      <c r="F3655" s="17"/>
      <c r="G3655" s="62">
        <f t="shared" si="726"/>
        <v>0</v>
      </c>
      <c r="H3655" s="17"/>
      <c r="I3655" s="17"/>
      <c r="J3655" s="17"/>
      <c r="K3655" s="17"/>
      <c r="L3655" s="17"/>
      <c r="M3655" s="17"/>
      <c r="N3655" s="17"/>
      <c r="O3655" s="17"/>
      <c r="P3655" s="115"/>
      <c r="Q3655" s="62">
        <f>IF(C3655&gt;A_Stammdaten!$B$12,0,SUM(G3655,H3655,J3655,K3655,M3655,N3655)-SUM(I3655,L3655,O3655,P3655))</f>
        <v>0</v>
      </c>
      <c r="R3655" s="17"/>
      <c r="S3655" s="17"/>
      <c r="T3655" s="17"/>
      <c r="U3655" s="62">
        <f t="shared" si="718"/>
        <v>0</v>
      </c>
      <c r="V3655" s="63">
        <f>IF(ISBLANK($B3655),0,VLOOKUP($B3655,Listen!$A$2:$C$45,2,FALSE))</f>
        <v>0</v>
      </c>
      <c r="W3655" s="63">
        <f>IF(ISBLANK($B3655),0,VLOOKUP($B3655,Listen!$A$2:$C$45,3,FALSE))</f>
        <v>0</v>
      </c>
      <c r="X3655" s="49">
        <f t="shared" si="717"/>
        <v>0</v>
      </c>
      <c r="Y3655" s="49">
        <f t="shared" si="716"/>
        <v>0</v>
      </c>
      <c r="Z3655" s="49">
        <f t="shared" si="716"/>
        <v>0</v>
      </c>
      <c r="AA3655" s="49">
        <f t="shared" si="716"/>
        <v>0</v>
      </c>
      <c r="AB3655" s="49">
        <f t="shared" si="716"/>
        <v>0</v>
      </c>
      <c r="AC3655" s="49">
        <f t="shared" si="716"/>
        <v>0</v>
      </c>
      <c r="AD3655" s="49">
        <f t="shared" si="716"/>
        <v>0</v>
      </c>
      <c r="AE3655" s="51">
        <f t="shared" si="715"/>
        <v>0</v>
      </c>
      <c r="AF3655" s="51">
        <f>IF(C3655=A_Stammdaten!$B$12,D_SAV!$U3655-D_SAV!$AG3655,HLOOKUP(A_Stammdaten!$B$12-1,$AH$4:$AN$4004,ROW(C3655)-3,FALSE)-$AG3655)</f>
        <v>0</v>
      </c>
      <c r="AG3655" s="51">
        <f>HLOOKUP(A_Stammdaten!$B$12,$AH$4:$AN$4004,ROW(C3655)-3,FALSE)</f>
        <v>0</v>
      </c>
      <c r="AH3655" s="51">
        <f t="shared" si="719"/>
        <v>0</v>
      </c>
      <c r="AI3655" s="51">
        <f t="shared" si="720"/>
        <v>0</v>
      </c>
      <c r="AJ3655" s="51">
        <f t="shared" si="721"/>
        <v>0</v>
      </c>
      <c r="AK3655" s="51">
        <f t="shared" si="722"/>
        <v>0</v>
      </c>
      <c r="AL3655" s="51">
        <f t="shared" si="723"/>
        <v>0</v>
      </c>
      <c r="AM3655" s="51">
        <f t="shared" si="724"/>
        <v>0</v>
      </c>
      <c r="AN3655" s="51">
        <f t="shared" si="725"/>
        <v>0</v>
      </c>
    </row>
    <row r="3656" spans="1:40" x14ac:dyDescent="0.25">
      <c r="A3656" s="17"/>
      <c r="B3656" s="17"/>
      <c r="C3656" s="35"/>
      <c r="D3656" s="17"/>
      <c r="E3656" s="17"/>
      <c r="F3656" s="17"/>
      <c r="G3656" s="62">
        <f t="shared" si="726"/>
        <v>0</v>
      </c>
      <c r="H3656" s="17"/>
      <c r="I3656" s="17"/>
      <c r="J3656" s="17"/>
      <c r="K3656" s="17"/>
      <c r="L3656" s="17"/>
      <c r="M3656" s="17"/>
      <c r="N3656" s="17"/>
      <c r="O3656" s="17"/>
      <c r="P3656" s="115"/>
      <c r="Q3656" s="62">
        <f>IF(C3656&gt;A_Stammdaten!$B$12,0,SUM(G3656,H3656,J3656,K3656,M3656,N3656)-SUM(I3656,L3656,O3656,P3656))</f>
        <v>0</v>
      </c>
      <c r="R3656" s="17"/>
      <c r="S3656" s="17"/>
      <c r="T3656" s="17"/>
      <c r="U3656" s="62">
        <f t="shared" si="718"/>
        <v>0</v>
      </c>
      <c r="V3656" s="63">
        <f>IF(ISBLANK($B3656),0,VLOOKUP($B3656,Listen!$A$2:$C$45,2,FALSE))</f>
        <v>0</v>
      </c>
      <c r="W3656" s="63">
        <f>IF(ISBLANK($B3656),0,VLOOKUP($B3656,Listen!$A$2:$C$45,3,FALSE))</f>
        <v>0</v>
      </c>
      <c r="X3656" s="49">
        <f t="shared" si="717"/>
        <v>0</v>
      </c>
      <c r="Y3656" s="49">
        <f t="shared" si="716"/>
        <v>0</v>
      </c>
      <c r="Z3656" s="49">
        <f t="shared" si="716"/>
        <v>0</v>
      </c>
      <c r="AA3656" s="49">
        <f t="shared" si="716"/>
        <v>0</v>
      </c>
      <c r="AB3656" s="49">
        <f t="shared" si="716"/>
        <v>0</v>
      </c>
      <c r="AC3656" s="49">
        <f t="shared" si="716"/>
        <v>0</v>
      </c>
      <c r="AD3656" s="49">
        <f t="shared" si="716"/>
        <v>0</v>
      </c>
      <c r="AE3656" s="51">
        <f t="shared" si="715"/>
        <v>0</v>
      </c>
      <c r="AF3656" s="51">
        <f>IF(C3656=A_Stammdaten!$B$12,D_SAV!$U3656-D_SAV!$AG3656,HLOOKUP(A_Stammdaten!$B$12-1,$AH$4:$AN$4004,ROW(C3656)-3,FALSE)-$AG3656)</f>
        <v>0</v>
      </c>
      <c r="AG3656" s="51">
        <f>HLOOKUP(A_Stammdaten!$B$12,$AH$4:$AN$4004,ROW(C3656)-3,FALSE)</f>
        <v>0</v>
      </c>
      <c r="AH3656" s="51">
        <f t="shared" si="719"/>
        <v>0</v>
      </c>
      <c r="AI3656" s="51">
        <f t="shared" si="720"/>
        <v>0</v>
      </c>
      <c r="AJ3656" s="51">
        <f t="shared" si="721"/>
        <v>0</v>
      </c>
      <c r="AK3656" s="51">
        <f t="shared" si="722"/>
        <v>0</v>
      </c>
      <c r="AL3656" s="51">
        <f t="shared" si="723"/>
        <v>0</v>
      </c>
      <c r="AM3656" s="51">
        <f t="shared" si="724"/>
        <v>0</v>
      </c>
      <c r="AN3656" s="51">
        <f t="shared" si="725"/>
        <v>0</v>
      </c>
    </row>
    <row r="3657" spans="1:40" x14ac:dyDescent="0.25">
      <c r="A3657" s="17"/>
      <c r="B3657" s="17"/>
      <c r="C3657" s="35"/>
      <c r="D3657" s="17"/>
      <c r="E3657" s="17"/>
      <c r="F3657" s="17"/>
      <c r="G3657" s="62">
        <f t="shared" si="726"/>
        <v>0</v>
      </c>
      <c r="H3657" s="17"/>
      <c r="I3657" s="17"/>
      <c r="J3657" s="17"/>
      <c r="K3657" s="17"/>
      <c r="L3657" s="17"/>
      <c r="M3657" s="17"/>
      <c r="N3657" s="17"/>
      <c r="O3657" s="17"/>
      <c r="P3657" s="115"/>
      <c r="Q3657" s="62">
        <f>IF(C3657&gt;A_Stammdaten!$B$12,0,SUM(G3657,H3657,J3657,K3657,M3657,N3657)-SUM(I3657,L3657,O3657,P3657))</f>
        <v>0</v>
      </c>
      <c r="R3657" s="17"/>
      <c r="S3657" s="17"/>
      <c r="T3657" s="17"/>
      <c r="U3657" s="62">
        <f t="shared" si="718"/>
        <v>0</v>
      </c>
      <c r="V3657" s="63">
        <f>IF(ISBLANK($B3657),0,VLOOKUP($B3657,Listen!$A$2:$C$45,2,FALSE))</f>
        <v>0</v>
      </c>
      <c r="W3657" s="63">
        <f>IF(ISBLANK($B3657),0,VLOOKUP($B3657,Listen!$A$2:$C$45,3,FALSE))</f>
        <v>0</v>
      </c>
      <c r="X3657" s="49">
        <f t="shared" si="717"/>
        <v>0</v>
      </c>
      <c r="Y3657" s="49">
        <f t="shared" si="716"/>
        <v>0</v>
      </c>
      <c r="Z3657" s="49">
        <f t="shared" si="716"/>
        <v>0</v>
      </c>
      <c r="AA3657" s="49">
        <f t="shared" si="716"/>
        <v>0</v>
      </c>
      <c r="AB3657" s="49">
        <f t="shared" si="716"/>
        <v>0</v>
      </c>
      <c r="AC3657" s="49">
        <f t="shared" si="716"/>
        <v>0</v>
      </c>
      <c r="AD3657" s="49">
        <f t="shared" si="716"/>
        <v>0</v>
      </c>
      <c r="AE3657" s="51">
        <f t="shared" si="715"/>
        <v>0</v>
      </c>
      <c r="AF3657" s="51">
        <f>IF(C3657=A_Stammdaten!$B$12,D_SAV!$U3657-D_SAV!$AG3657,HLOOKUP(A_Stammdaten!$B$12-1,$AH$4:$AN$4004,ROW(C3657)-3,FALSE)-$AG3657)</f>
        <v>0</v>
      </c>
      <c r="AG3657" s="51">
        <f>HLOOKUP(A_Stammdaten!$B$12,$AH$4:$AN$4004,ROW(C3657)-3,FALSE)</f>
        <v>0</v>
      </c>
      <c r="AH3657" s="51">
        <f t="shared" si="719"/>
        <v>0</v>
      </c>
      <c r="AI3657" s="51">
        <f t="shared" si="720"/>
        <v>0</v>
      </c>
      <c r="AJ3657" s="51">
        <f t="shared" si="721"/>
        <v>0</v>
      </c>
      <c r="AK3657" s="51">
        <f t="shared" si="722"/>
        <v>0</v>
      </c>
      <c r="AL3657" s="51">
        <f t="shared" si="723"/>
        <v>0</v>
      </c>
      <c r="AM3657" s="51">
        <f t="shared" si="724"/>
        <v>0</v>
      </c>
      <c r="AN3657" s="51">
        <f t="shared" si="725"/>
        <v>0</v>
      </c>
    </row>
    <row r="3658" spans="1:40" x14ac:dyDescent="0.25">
      <c r="A3658" s="17"/>
      <c r="B3658" s="17"/>
      <c r="C3658" s="35"/>
      <c r="D3658" s="17"/>
      <c r="E3658" s="17"/>
      <c r="F3658" s="17"/>
      <c r="G3658" s="62">
        <f t="shared" si="726"/>
        <v>0</v>
      </c>
      <c r="H3658" s="17"/>
      <c r="I3658" s="17"/>
      <c r="J3658" s="17"/>
      <c r="K3658" s="17"/>
      <c r="L3658" s="17"/>
      <c r="M3658" s="17"/>
      <c r="N3658" s="17"/>
      <c r="O3658" s="17"/>
      <c r="P3658" s="115"/>
      <c r="Q3658" s="62">
        <f>IF(C3658&gt;A_Stammdaten!$B$12,0,SUM(G3658,H3658,J3658,K3658,M3658,N3658)-SUM(I3658,L3658,O3658,P3658))</f>
        <v>0</v>
      </c>
      <c r="R3658" s="17"/>
      <c r="S3658" s="17"/>
      <c r="T3658" s="17"/>
      <c r="U3658" s="62">
        <f t="shared" si="718"/>
        <v>0</v>
      </c>
      <c r="V3658" s="63">
        <f>IF(ISBLANK($B3658),0,VLOOKUP($B3658,Listen!$A$2:$C$45,2,FALSE))</f>
        <v>0</v>
      </c>
      <c r="W3658" s="63">
        <f>IF(ISBLANK($B3658),0,VLOOKUP($B3658,Listen!$A$2:$C$45,3,FALSE))</f>
        <v>0</v>
      </c>
      <c r="X3658" s="49">
        <f t="shared" si="717"/>
        <v>0</v>
      </c>
      <c r="Y3658" s="49">
        <f t="shared" si="716"/>
        <v>0</v>
      </c>
      <c r="Z3658" s="49">
        <f t="shared" si="716"/>
        <v>0</v>
      </c>
      <c r="AA3658" s="49">
        <f t="shared" ref="Y3658:AD3700" si="727">$V3658</f>
        <v>0</v>
      </c>
      <c r="AB3658" s="49">
        <f t="shared" si="727"/>
        <v>0</v>
      </c>
      <c r="AC3658" s="49">
        <f t="shared" si="727"/>
        <v>0</v>
      </c>
      <c r="AD3658" s="49">
        <f t="shared" si="727"/>
        <v>0</v>
      </c>
      <c r="AE3658" s="51">
        <f t="shared" si="715"/>
        <v>0</v>
      </c>
      <c r="AF3658" s="51">
        <f>IF(C3658=A_Stammdaten!$B$12,D_SAV!$U3658-D_SAV!$AG3658,HLOOKUP(A_Stammdaten!$B$12-1,$AH$4:$AN$4004,ROW(C3658)-3,FALSE)-$AG3658)</f>
        <v>0</v>
      </c>
      <c r="AG3658" s="51">
        <f>HLOOKUP(A_Stammdaten!$B$12,$AH$4:$AN$4004,ROW(C3658)-3,FALSE)</f>
        <v>0</v>
      </c>
      <c r="AH3658" s="51">
        <f t="shared" si="719"/>
        <v>0</v>
      </c>
      <c r="AI3658" s="51">
        <f t="shared" si="720"/>
        <v>0</v>
      </c>
      <c r="AJ3658" s="51">
        <f t="shared" si="721"/>
        <v>0</v>
      </c>
      <c r="AK3658" s="51">
        <f t="shared" si="722"/>
        <v>0</v>
      </c>
      <c r="AL3658" s="51">
        <f t="shared" si="723"/>
        <v>0</v>
      </c>
      <c r="AM3658" s="51">
        <f t="shared" si="724"/>
        <v>0</v>
      </c>
      <c r="AN3658" s="51">
        <f t="shared" si="725"/>
        <v>0</v>
      </c>
    </row>
    <row r="3659" spans="1:40" x14ac:dyDescent="0.25">
      <c r="A3659" s="17"/>
      <c r="B3659" s="17"/>
      <c r="C3659" s="35"/>
      <c r="D3659" s="17"/>
      <c r="E3659" s="17"/>
      <c r="F3659" s="17"/>
      <c r="G3659" s="62">
        <f t="shared" si="726"/>
        <v>0</v>
      </c>
      <c r="H3659" s="17"/>
      <c r="I3659" s="17"/>
      <c r="J3659" s="17"/>
      <c r="K3659" s="17"/>
      <c r="L3659" s="17"/>
      <c r="M3659" s="17"/>
      <c r="N3659" s="17"/>
      <c r="O3659" s="17"/>
      <c r="P3659" s="115"/>
      <c r="Q3659" s="62">
        <f>IF(C3659&gt;A_Stammdaten!$B$12,0,SUM(G3659,H3659,J3659,K3659,M3659,N3659)-SUM(I3659,L3659,O3659,P3659))</f>
        <v>0</v>
      </c>
      <c r="R3659" s="17"/>
      <c r="S3659" s="17"/>
      <c r="T3659" s="17"/>
      <c r="U3659" s="62">
        <f t="shared" si="718"/>
        <v>0</v>
      </c>
      <c r="V3659" s="63">
        <f>IF(ISBLANK($B3659),0,VLOOKUP($B3659,Listen!$A$2:$C$45,2,FALSE))</f>
        <v>0</v>
      </c>
      <c r="W3659" s="63">
        <f>IF(ISBLANK($B3659),0,VLOOKUP($B3659,Listen!$A$2:$C$45,3,FALSE))</f>
        <v>0</v>
      </c>
      <c r="X3659" s="49">
        <f t="shared" si="717"/>
        <v>0</v>
      </c>
      <c r="Y3659" s="49">
        <f t="shared" si="727"/>
        <v>0</v>
      </c>
      <c r="Z3659" s="49">
        <f t="shared" si="727"/>
        <v>0</v>
      </c>
      <c r="AA3659" s="49">
        <f t="shared" si="727"/>
        <v>0</v>
      </c>
      <c r="AB3659" s="49">
        <f t="shared" si="727"/>
        <v>0</v>
      </c>
      <c r="AC3659" s="49">
        <f t="shared" si="727"/>
        <v>0</v>
      </c>
      <c r="AD3659" s="49">
        <f t="shared" si="727"/>
        <v>0</v>
      </c>
      <c r="AE3659" s="51">
        <f t="shared" si="715"/>
        <v>0</v>
      </c>
      <c r="AF3659" s="51">
        <f>IF(C3659=A_Stammdaten!$B$12,D_SAV!$U3659-D_SAV!$AG3659,HLOOKUP(A_Stammdaten!$B$12-1,$AH$4:$AN$4004,ROW(C3659)-3,FALSE)-$AG3659)</f>
        <v>0</v>
      </c>
      <c r="AG3659" s="51">
        <f>HLOOKUP(A_Stammdaten!$B$12,$AH$4:$AN$4004,ROW(C3659)-3,FALSE)</f>
        <v>0</v>
      </c>
      <c r="AH3659" s="51">
        <f t="shared" si="719"/>
        <v>0</v>
      </c>
      <c r="AI3659" s="51">
        <f t="shared" si="720"/>
        <v>0</v>
      </c>
      <c r="AJ3659" s="51">
        <f t="shared" si="721"/>
        <v>0</v>
      </c>
      <c r="AK3659" s="51">
        <f t="shared" si="722"/>
        <v>0</v>
      </c>
      <c r="AL3659" s="51">
        <f t="shared" si="723"/>
        <v>0</v>
      </c>
      <c r="AM3659" s="51">
        <f t="shared" si="724"/>
        <v>0</v>
      </c>
      <c r="AN3659" s="51">
        <f t="shared" si="725"/>
        <v>0</v>
      </c>
    </row>
    <row r="3660" spans="1:40" x14ac:dyDescent="0.25">
      <c r="A3660" s="17"/>
      <c r="B3660" s="17"/>
      <c r="C3660" s="35"/>
      <c r="D3660" s="17"/>
      <c r="E3660" s="17"/>
      <c r="F3660" s="17"/>
      <c r="G3660" s="62">
        <f t="shared" si="726"/>
        <v>0</v>
      </c>
      <c r="H3660" s="17"/>
      <c r="I3660" s="17"/>
      <c r="J3660" s="17"/>
      <c r="K3660" s="17"/>
      <c r="L3660" s="17"/>
      <c r="M3660" s="17"/>
      <c r="N3660" s="17"/>
      <c r="O3660" s="17"/>
      <c r="P3660" s="115"/>
      <c r="Q3660" s="62">
        <f>IF(C3660&gt;A_Stammdaten!$B$12,0,SUM(G3660,H3660,J3660,K3660,M3660,N3660)-SUM(I3660,L3660,O3660,P3660))</f>
        <v>0</v>
      </c>
      <c r="R3660" s="17"/>
      <c r="S3660" s="17"/>
      <c r="T3660" s="17"/>
      <c r="U3660" s="62">
        <f t="shared" si="718"/>
        <v>0</v>
      </c>
      <c r="V3660" s="63">
        <f>IF(ISBLANK($B3660),0,VLOOKUP($B3660,Listen!$A$2:$C$45,2,FALSE))</f>
        <v>0</v>
      </c>
      <c r="W3660" s="63">
        <f>IF(ISBLANK($B3660),0,VLOOKUP($B3660,Listen!$A$2:$C$45,3,FALSE))</f>
        <v>0</v>
      </c>
      <c r="X3660" s="49">
        <f t="shared" si="717"/>
        <v>0</v>
      </c>
      <c r="Y3660" s="49">
        <f t="shared" si="727"/>
        <v>0</v>
      </c>
      <c r="Z3660" s="49">
        <f t="shared" si="727"/>
        <v>0</v>
      </c>
      <c r="AA3660" s="49">
        <f t="shared" si="727"/>
        <v>0</v>
      </c>
      <c r="AB3660" s="49">
        <f t="shared" si="727"/>
        <v>0</v>
      </c>
      <c r="AC3660" s="49">
        <f t="shared" si="727"/>
        <v>0</v>
      </c>
      <c r="AD3660" s="49">
        <f t="shared" si="727"/>
        <v>0</v>
      </c>
      <c r="AE3660" s="51">
        <f t="shared" si="715"/>
        <v>0</v>
      </c>
      <c r="AF3660" s="51">
        <f>IF(C3660=A_Stammdaten!$B$12,D_SAV!$U3660-D_SAV!$AG3660,HLOOKUP(A_Stammdaten!$B$12-1,$AH$4:$AN$4004,ROW(C3660)-3,FALSE)-$AG3660)</f>
        <v>0</v>
      </c>
      <c r="AG3660" s="51">
        <f>HLOOKUP(A_Stammdaten!$B$12,$AH$4:$AN$4004,ROW(C3660)-3,FALSE)</f>
        <v>0</v>
      </c>
      <c r="AH3660" s="51">
        <f t="shared" si="719"/>
        <v>0</v>
      </c>
      <c r="AI3660" s="51">
        <f t="shared" si="720"/>
        <v>0</v>
      </c>
      <c r="AJ3660" s="51">
        <f t="shared" si="721"/>
        <v>0</v>
      </c>
      <c r="AK3660" s="51">
        <f t="shared" si="722"/>
        <v>0</v>
      </c>
      <c r="AL3660" s="51">
        <f t="shared" si="723"/>
        <v>0</v>
      </c>
      <c r="AM3660" s="51">
        <f t="shared" si="724"/>
        <v>0</v>
      </c>
      <c r="AN3660" s="51">
        <f t="shared" si="725"/>
        <v>0</v>
      </c>
    </row>
    <row r="3661" spans="1:40" x14ac:dyDescent="0.25">
      <c r="A3661" s="17"/>
      <c r="B3661" s="17"/>
      <c r="C3661" s="35"/>
      <c r="D3661" s="17"/>
      <c r="E3661" s="17"/>
      <c r="F3661" s="17"/>
      <c r="G3661" s="62">
        <f t="shared" si="726"/>
        <v>0</v>
      </c>
      <c r="H3661" s="17"/>
      <c r="I3661" s="17"/>
      <c r="J3661" s="17"/>
      <c r="K3661" s="17"/>
      <c r="L3661" s="17"/>
      <c r="M3661" s="17"/>
      <c r="N3661" s="17"/>
      <c r="O3661" s="17"/>
      <c r="P3661" s="115"/>
      <c r="Q3661" s="62">
        <f>IF(C3661&gt;A_Stammdaten!$B$12,0,SUM(G3661,H3661,J3661,K3661,M3661,N3661)-SUM(I3661,L3661,O3661,P3661))</f>
        <v>0</v>
      </c>
      <c r="R3661" s="17"/>
      <c r="S3661" s="17"/>
      <c r="T3661" s="17"/>
      <c r="U3661" s="62">
        <f t="shared" si="718"/>
        <v>0</v>
      </c>
      <c r="V3661" s="63">
        <f>IF(ISBLANK($B3661),0,VLOOKUP($B3661,Listen!$A$2:$C$45,2,FALSE))</f>
        <v>0</v>
      </c>
      <c r="W3661" s="63">
        <f>IF(ISBLANK($B3661),0,VLOOKUP($B3661,Listen!$A$2:$C$45,3,FALSE))</f>
        <v>0</v>
      </c>
      <c r="X3661" s="49">
        <f t="shared" si="717"/>
        <v>0</v>
      </c>
      <c r="Y3661" s="49">
        <f t="shared" si="727"/>
        <v>0</v>
      </c>
      <c r="Z3661" s="49">
        <f t="shared" si="727"/>
        <v>0</v>
      </c>
      <c r="AA3661" s="49">
        <f t="shared" si="727"/>
        <v>0</v>
      </c>
      <c r="AB3661" s="49">
        <f t="shared" si="727"/>
        <v>0</v>
      </c>
      <c r="AC3661" s="49">
        <f t="shared" si="727"/>
        <v>0</v>
      </c>
      <c r="AD3661" s="49">
        <f t="shared" si="727"/>
        <v>0</v>
      </c>
      <c r="AE3661" s="51">
        <f t="shared" si="715"/>
        <v>0</v>
      </c>
      <c r="AF3661" s="51">
        <f>IF(C3661=A_Stammdaten!$B$12,D_SAV!$U3661-D_SAV!$AG3661,HLOOKUP(A_Stammdaten!$B$12-1,$AH$4:$AN$4004,ROW(C3661)-3,FALSE)-$AG3661)</f>
        <v>0</v>
      </c>
      <c r="AG3661" s="51">
        <f>HLOOKUP(A_Stammdaten!$B$12,$AH$4:$AN$4004,ROW(C3661)-3,FALSE)</f>
        <v>0</v>
      </c>
      <c r="AH3661" s="51">
        <f t="shared" si="719"/>
        <v>0</v>
      </c>
      <c r="AI3661" s="51">
        <f t="shared" si="720"/>
        <v>0</v>
      </c>
      <c r="AJ3661" s="51">
        <f t="shared" si="721"/>
        <v>0</v>
      </c>
      <c r="AK3661" s="51">
        <f t="shared" si="722"/>
        <v>0</v>
      </c>
      <c r="AL3661" s="51">
        <f t="shared" si="723"/>
        <v>0</v>
      </c>
      <c r="AM3661" s="51">
        <f t="shared" si="724"/>
        <v>0</v>
      </c>
      <c r="AN3661" s="51">
        <f t="shared" si="725"/>
        <v>0</v>
      </c>
    </row>
    <row r="3662" spans="1:40" x14ac:dyDescent="0.25">
      <c r="A3662" s="17"/>
      <c r="B3662" s="17"/>
      <c r="C3662" s="35"/>
      <c r="D3662" s="17"/>
      <c r="E3662" s="17"/>
      <c r="F3662" s="17"/>
      <c r="G3662" s="62">
        <f t="shared" si="726"/>
        <v>0</v>
      </c>
      <c r="H3662" s="17"/>
      <c r="I3662" s="17"/>
      <c r="J3662" s="17"/>
      <c r="K3662" s="17"/>
      <c r="L3662" s="17"/>
      <c r="M3662" s="17"/>
      <c r="N3662" s="17"/>
      <c r="O3662" s="17"/>
      <c r="P3662" s="115"/>
      <c r="Q3662" s="62">
        <f>IF(C3662&gt;A_Stammdaten!$B$12,0,SUM(G3662,H3662,J3662,K3662,M3662,N3662)-SUM(I3662,L3662,O3662,P3662))</f>
        <v>0</v>
      </c>
      <c r="R3662" s="17"/>
      <c r="S3662" s="17"/>
      <c r="T3662" s="17"/>
      <c r="U3662" s="62">
        <f t="shared" si="718"/>
        <v>0</v>
      </c>
      <c r="V3662" s="63">
        <f>IF(ISBLANK($B3662),0,VLOOKUP($B3662,Listen!$A$2:$C$45,2,FALSE))</f>
        <v>0</v>
      </c>
      <c r="W3662" s="63">
        <f>IF(ISBLANK($B3662),0,VLOOKUP($B3662,Listen!$A$2:$C$45,3,FALSE))</f>
        <v>0</v>
      </c>
      <c r="X3662" s="49">
        <f t="shared" si="717"/>
        <v>0</v>
      </c>
      <c r="Y3662" s="49">
        <f t="shared" si="727"/>
        <v>0</v>
      </c>
      <c r="Z3662" s="49">
        <f t="shared" si="727"/>
        <v>0</v>
      </c>
      <c r="AA3662" s="49">
        <f t="shared" si="727"/>
        <v>0</v>
      </c>
      <c r="AB3662" s="49">
        <f t="shared" si="727"/>
        <v>0</v>
      </c>
      <c r="AC3662" s="49">
        <f t="shared" si="727"/>
        <v>0</v>
      </c>
      <c r="AD3662" s="49">
        <f t="shared" si="727"/>
        <v>0</v>
      </c>
      <c r="AE3662" s="51">
        <f t="shared" si="715"/>
        <v>0</v>
      </c>
      <c r="AF3662" s="51">
        <f>IF(C3662=A_Stammdaten!$B$12,D_SAV!$U3662-D_SAV!$AG3662,HLOOKUP(A_Stammdaten!$B$12-1,$AH$4:$AN$4004,ROW(C3662)-3,FALSE)-$AG3662)</f>
        <v>0</v>
      </c>
      <c r="AG3662" s="51">
        <f>HLOOKUP(A_Stammdaten!$B$12,$AH$4:$AN$4004,ROW(C3662)-3,FALSE)</f>
        <v>0</v>
      </c>
      <c r="AH3662" s="51">
        <f t="shared" si="719"/>
        <v>0</v>
      </c>
      <c r="AI3662" s="51">
        <f t="shared" si="720"/>
        <v>0</v>
      </c>
      <c r="AJ3662" s="51">
        <f t="shared" si="721"/>
        <v>0</v>
      </c>
      <c r="AK3662" s="51">
        <f t="shared" si="722"/>
        <v>0</v>
      </c>
      <c r="AL3662" s="51">
        <f t="shared" si="723"/>
        <v>0</v>
      </c>
      <c r="AM3662" s="51">
        <f t="shared" si="724"/>
        <v>0</v>
      </c>
      <c r="AN3662" s="51">
        <f t="shared" si="725"/>
        <v>0</v>
      </c>
    </row>
    <row r="3663" spans="1:40" x14ac:dyDescent="0.25">
      <c r="A3663" s="17"/>
      <c r="B3663" s="17"/>
      <c r="C3663" s="35"/>
      <c r="D3663" s="17"/>
      <c r="E3663" s="17"/>
      <c r="F3663" s="17"/>
      <c r="G3663" s="62">
        <f t="shared" si="726"/>
        <v>0</v>
      </c>
      <c r="H3663" s="17"/>
      <c r="I3663" s="17"/>
      <c r="J3663" s="17"/>
      <c r="K3663" s="17"/>
      <c r="L3663" s="17"/>
      <c r="M3663" s="17"/>
      <c r="N3663" s="17"/>
      <c r="O3663" s="17"/>
      <c r="P3663" s="115"/>
      <c r="Q3663" s="62">
        <f>IF(C3663&gt;A_Stammdaten!$B$12,0,SUM(G3663,H3663,J3663,K3663,M3663,N3663)-SUM(I3663,L3663,O3663,P3663))</f>
        <v>0</v>
      </c>
      <c r="R3663" s="17"/>
      <c r="S3663" s="17"/>
      <c r="T3663" s="17"/>
      <c r="U3663" s="62">
        <f t="shared" si="718"/>
        <v>0</v>
      </c>
      <c r="V3663" s="63">
        <f>IF(ISBLANK($B3663),0,VLOOKUP($B3663,Listen!$A$2:$C$45,2,FALSE))</f>
        <v>0</v>
      </c>
      <c r="W3663" s="63">
        <f>IF(ISBLANK($B3663),0,VLOOKUP($B3663,Listen!$A$2:$C$45,3,FALSE))</f>
        <v>0</v>
      </c>
      <c r="X3663" s="49">
        <f t="shared" si="717"/>
        <v>0</v>
      </c>
      <c r="Y3663" s="49">
        <f t="shared" si="727"/>
        <v>0</v>
      </c>
      <c r="Z3663" s="49">
        <f t="shared" si="727"/>
        <v>0</v>
      </c>
      <c r="AA3663" s="49">
        <f t="shared" si="727"/>
        <v>0</v>
      </c>
      <c r="AB3663" s="49">
        <f t="shared" si="727"/>
        <v>0</v>
      </c>
      <c r="AC3663" s="49">
        <f t="shared" si="727"/>
        <v>0</v>
      </c>
      <c r="AD3663" s="49">
        <f t="shared" si="727"/>
        <v>0</v>
      </c>
      <c r="AE3663" s="51">
        <f t="shared" si="715"/>
        <v>0</v>
      </c>
      <c r="AF3663" s="51">
        <f>IF(C3663=A_Stammdaten!$B$12,D_SAV!$U3663-D_SAV!$AG3663,HLOOKUP(A_Stammdaten!$B$12-1,$AH$4:$AN$4004,ROW(C3663)-3,FALSE)-$AG3663)</f>
        <v>0</v>
      </c>
      <c r="AG3663" s="51">
        <f>HLOOKUP(A_Stammdaten!$B$12,$AH$4:$AN$4004,ROW(C3663)-3,FALSE)</f>
        <v>0</v>
      </c>
      <c r="AH3663" s="51">
        <f t="shared" si="719"/>
        <v>0</v>
      </c>
      <c r="AI3663" s="51">
        <f t="shared" si="720"/>
        <v>0</v>
      </c>
      <c r="AJ3663" s="51">
        <f t="shared" si="721"/>
        <v>0</v>
      </c>
      <c r="AK3663" s="51">
        <f t="shared" si="722"/>
        <v>0</v>
      </c>
      <c r="AL3663" s="51">
        <f t="shared" si="723"/>
        <v>0</v>
      </c>
      <c r="AM3663" s="51">
        <f t="shared" si="724"/>
        <v>0</v>
      </c>
      <c r="AN3663" s="51">
        <f t="shared" si="725"/>
        <v>0</v>
      </c>
    </row>
    <row r="3664" spans="1:40" x14ac:dyDescent="0.25">
      <c r="A3664" s="17"/>
      <c r="B3664" s="17"/>
      <c r="C3664" s="35"/>
      <c r="D3664" s="17"/>
      <c r="E3664" s="17"/>
      <c r="F3664" s="17"/>
      <c r="G3664" s="62">
        <f t="shared" si="726"/>
        <v>0</v>
      </c>
      <c r="H3664" s="17"/>
      <c r="I3664" s="17"/>
      <c r="J3664" s="17"/>
      <c r="K3664" s="17"/>
      <c r="L3664" s="17"/>
      <c r="M3664" s="17"/>
      <c r="N3664" s="17"/>
      <c r="O3664" s="17"/>
      <c r="P3664" s="115"/>
      <c r="Q3664" s="62">
        <f>IF(C3664&gt;A_Stammdaten!$B$12,0,SUM(G3664,H3664,J3664,K3664,M3664,N3664)-SUM(I3664,L3664,O3664,P3664))</f>
        <v>0</v>
      </c>
      <c r="R3664" s="17"/>
      <c r="S3664" s="17"/>
      <c r="T3664" s="17"/>
      <c r="U3664" s="62">
        <f t="shared" si="718"/>
        <v>0</v>
      </c>
      <c r="V3664" s="63">
        <f>IF(ISBLANK($B3664),0,VLOOKUP($B3664,Listen!$A$2:$C$45,2,FALSE))</f>
        <v>0</v>
      </c>
      <c r="W3664" s="63">
        <f>IF(ISBLANK($B3664),0,VLOOKUP($B3664,Listen!$A$2:$C$45,3,FALSE))</f>
        <v>0</v>
      </c>
      <c r="X3664" s="49">
        <f t="shared" si="717"/>
        <v>0</v>
      </c>
      <c r="Y3664" s="49">
        <f t="shared" si="727"/>
        <v>0</v>
      </c>
      <c r="Z3664" s="49">
        <f t="shared" si="727"/>
        <v>0</v>
      </c>
      <c r="AA3664" s="49">
        <f t="shared" si="727"/>
        <v>0</v>
      </c>
      <c r="AB3664" s="49">
        <f t="shared" si="727"/>
        <v>0</v>
      </c>
      <c r="AC3664" s="49">
        <f t="shared" si="727"/>
        <v>0</v>
      </c>
      <c r="AD3664" s="49">
        <f t="shared" si="727"/>
        <v>0</v>
      </c>
      <c r="AE3664" s="51">
        <f t="shared" si="715"/>
        <v>0</v>
      </c>
      <c r="AF3664" s="51">
        <f>IF(C3664=A_Stammdaten!$B$12,D_SAV!$U3664-D_SAV!$AG3664,HLOOKUP(A_Stammdaten!$B$12-1,$AH$4:$AN$4004,ROW(C3664)-3,FALSE)-$AG3664)</f>
        <v>0</v>
      </c>
      <c r="AG3664" s="51">
        <f>HLOOKUP(A_Stammdaten!$B$12,$AH$4:$AN$4004,ROW(C3664)-3,FALSE)</f>
        <v>0</v>
      </c>
      <c r="AH3664" s="51">
        <f t="shared" si="719"/>
        <v>0</v>
      </c>
      <c r="AI3664" s="51">
        <f t="shared" si="720"/>
        <v>0</v>
      </c>
      <c r="AJ3664" s="51">
        <f t="shared" si="721"/>
        <v>0</v>
      </c>
      <c r="AK3664" s="51">
        <f t="shared" si="722"/>
        <v>0</v>
      </c>
      <c r="AL3664" s="51">
        <f t="shared" si="723"/>
        <v>0</v>
      </c>
      <c r="AM3664" s="51">
        <f t="shared" si="724"/>
        <v>0</v>
      </c>
      <c r="AN3664" s="51">
        <f t="shared" si="725"/>
        <v>0</v>
      </c>
    </row>
    <row r="3665" spans="1:40" x14ac:dyDescent="0.25">
      <c r="A3665" s="17"/>
      <c r="B3665" s="17"/>
      <c r="C3665" s="35"/>
      <c r="D3665" s="17"/>
      <c r="E3665" s="17"/>
      <c r="F3665" s="17"/>
      <c r="G3665" s="62">
        <f t="shared" si="726"/>
        <v>0</v>
      </c>
      <c r="H3665" s="17"/>
      <c r="I3665" s="17"/>
      <c r="J3665" s="17"/>
      <c r="K3665" s="17"/>
      <c r="L3665" s="17"/>
      <c r="M3665" s="17"/>
      <c r="N3665" s="17"/>
      <c r="O3665" s="17"/>
      <c r="P3665" s="115"/>
      <c r="Q3665" s="62">
        <f>IF(C3665&gt;A_Stammdaten!$B$12,0,SUM(G3665,H3665,J3665,K3665,M3665,N3665)-SUM(I3665,L3665,O3665,P3665))</f>
        <v>0</v>
      </c>
      <c r="R3665" s="17"/>
      <c r="S3665" s="17"/>
      <c r="T3665" s="17"/>
      <c r="U3665" s="62">
        <f t="shared" si="718"/>
        <v>0</v>
      </c>
      <c r="V3665" s="63">
        <f>IF(ISBLANK($B3665),0,VLOOKUP($B3665,Listen!$A$2:$C$45,2,FALSE))</f>
        <v>0</v>
      </c>
      <c r="W3665" s="63">
        <f>IF(ISBLANK($B3665),0,VLOOKUP($B3665,Listen!$A$2:$C$45,3,FALSE))</f>
        <v>0</v>
      </c>
      <c r="X3665" s="49">
        <f t="shared" si="717"/>
        <v>0</v>
      </c>
      <c r="Y3665" s="49">
        <f t="shared" si="727"/>
        <v>0</v>
      </c>
      <c r="Z3665" s="49">
        <f t="shared" si="727"/>
        <v>0</v>
      </c>
      <c r="AA3665" s="49">
        <f t="shared" si="727"/>
        <v>0</v>
      </c>
      <c r="AB3665" s="49">
        <f t="shared" si="727"/>
        <v>0</v>
      </c>
      <c r="AC3665" s="49">
        <f t="shared" si="727"/>
        <v>0</v>
      </c>
      <c r="AD3665" s="49">
        <f t="shared" si="727"/>
        <v>0</v>
      </c>
      <c r="AE3665" s="51">
        <f t="shared" si="715"/>
        <v>0</v>
      </c>
      <c r="AF3665" s="51">
        <f>IF(C3665=A_Stammdaten!$B$12,D_SAV!$U3665-D_SAV!$AG3665,HLOOKUP(A_Stammdaten!$B$12-1,$AH$4:$AN$4004,ROW(C3665)-3,FALSE)-$AG3665)</f>
        <v>0</v>
      </c>
      <c r="AG3665" s="51">
        <f>HLOOKUP(A_Stammdaten!$B$12,$AH$4:$AN$4004,ROW(C3665)-3,FALSE)</f>
        <v>0</v>
      </c>
      <c r="AH3665" s="51">
        <f t="shared" si="719"/>
        <v>0</v>
      </c>
      <c r="AI3665" s="51">
        <f t="shared" si="720"/>
        <v>0</v>
      </c>
      <c r="AJ3665" s="51">
        <f t="shared" si="721"/>
        <v>0</v>
      </c>
      <c r="AK3665" s="51">
        <f t="shared" si="722"/>
        <v>0</v>
      </c>
      <c r="AL3665" s="51">
        <f t="shared" si="723"/>
        <v>0</v>
      </c>
      <c r="AM3665" s="51">
        <f t="shared" si="724"/>
        <v>0</v>
      </c>
      <c r="AN3665" s="51">
        <f t="shared" si="725"/>
        <v>0</v>
      </c>
    </row>
    <row r="3666" spans="1:40" x14ac:dyDescent="0.25">
      <c r="A3666" s="17"/>
      <c r="B3666" s="17"/>
      <c r="C3666" s="35"/>
      <c r="D3666" s="17"/>
      <c r="E3666" s="17"/>
      <c r="F3666" s="17"/>
      <c r="G3666" s="62">
        <f t="shared" si="726"/>
        <v>0</v>
      </c>
      <c r="H3666" s="17"/>
      <c r="I3666" s="17"/>
      <c r="J3666" s="17"/>
      <c r="K3666" s="17"/>
      <c r="L3666" s="17"/>
      <c r="M3666" s="17"/>
      <c r="N3666" s="17"/>
      <c r="O3666" s="17"/>
      <c r="P3666" s="115"/>
      <c r="Q3666" s="62">
        <f>IF(C3666&gt;A_Stammdaten!$B$12,0,SUM(G3666,H3666,J3666,K3666,M3666,N3666)-SUM(I3666,L3666,O3666,P3666))</f>
        <v>0</v>
      </c>
      <c r="R3666" s="17"/>
      <c r="S3666" s="17"/>
      <c r="T3666" s="17"/>
      <c r="U3666" s="62">
        <f t="shared" si="718"/>
        <v>0</v>
      </c>
      <c r="V3666" s="63">
        <f>IF(ISBLANK($B3666),0,VLOOKUP($B3666,Listen!$A$2:$C$45,2,FALSE))</f>
        <v>0</v>
      </c>
      <c r="W3666" s="63">
        <f>IF(ISBLANK($B3666),0,VLOOKUP($B3666,Listen!$A$2:$C$45,3,FALSE))</f>
        <v>0</v>
      </c>
      <c r="X3666" s="49">
        <f t="shared" si="717"/>
        <v>0</v>
      </c>
      <c r="Y3666" s="49">
        <f t="shared" si="727"/>
        <v>0</v>
      </c>
      <c r="Z3666" s="49">
        <f t="shared" si="727"/>
        <v>0</v>
      </c>
      <c r="AA3666" s="49">
        <f t="shared" si="727"/>
        <v>0</v>
      </c>
      <c r="AB3666" s="49">
        <f t="shared" si="727"/>
        <v>0</v>
      </c>
      <c r="AC3666" s="49">
        <f t="shared" si="727"/>
        <v>0</v>
      </c>
      <c r="AD3666" s="49">
        <f t="shared" si="727"/>
        <v>0</v>
      </c>
      <c r="AE3666" s="51">
        <f t="shared" si="715"/>
        <v>0</v>
      </c>
      <c r="AF3666" s="51">
        <f>IF(C3666=A_Stammdaten!$B$12,D_SAV!$U3666-D_SAV!$AG3666,HLOOKUP(A_Stammdaten!$B$12-1,$AH$4:$AN$4004,ROW(C3666)-3,FALSE)-$AG3666)</f>
        <v>0</v>
      </c>
      <c r="AG3666" s="51">
        <f>HLOOKUP(A_Stammdaten!$B$12,$AH$4:$AN$4004,ROW(C3666)-3,FALSE)</f>
        <v>0</v>
      </c>
      <c r="AH3666" s="51">
        <f t="shared" si="719"/>
        <v>0</v>
      </c>
      <c r="AI3666" s="51">
        <f t="shared" si="720"/>
        <v>0</v>
      </c>
      <c r="AJ3666" s="51">
        <f t="shared" si="721"/>
        <v>0</v>
      </c>
      <c r="AK3666" s="51">
        <f t="shared" si="722"/>
        <v>0</v>
      </c>
      <c r="AL3666" s="51">
        <f t="shared" si="723"/>
        <v>0</v>
      </c>
      <c r="AM3666" s="51">
        <f t="shared" si="724"/>
        <v>0</v>
      </c>
      <c r="AN3666" s="51">
        <f t="shared" si="725"/>
        <v>0</v>
      </c>
    </row>
    <row r="3667" spans="1:40" x14ac:dyDescent="0.25">
      <c r="A3667" s="17"/>
      <c r="B3667" s="17"/>
      <c r="C3667" s="35"/>
      <c r="D3667" s="17"/>
      <c r="E3667" s="17"/>
      <c r="F3667" s="17"/>
      <c r="G3667" s="62">
        <f t="shared" si="726"/>
        <v>0</v>
      </c>
      <c r="H3667" s="17"/>
      <c r="I3667" s="17"/>
      <c r="J3667" s="17"/>
      <c r="K3667" s="17"/>
      <c r="L3667" s="17"/>
      <c r="M3667" s="17"/>
      <c r="N3667" s="17"/>
      <c r="O3667" s="17"/>
      <c r="P3667" s="115"/>
      <c r="Q3667" s="62">
        <f>IF(C3667&gt;A_Stammdaten!$B$12,0,SUM(G3667,H3667,J3667,K3667,M3667,N3667)-SUM(I3667,L3667,O3667,P3667))</f>
        <v>0</v>
      </c>
      <c r="R3667" s="17"/>
      <c r="S3667" s="17"/>
      <c r="T3667" s="17"/>
      <c r="U3667" s="62">
        <f t="shared" si="718"/>
        <v>0</v>
      </c>
      <c r="V3667" s="63">
        <f>IF(ISBLANK($B3667),0,VLOOKUP($B3667,Listen!$A$2:$C$45,2,FALSE))</f>
        <v>0</v>
      </c>
      <c r="W3667" s="63">
        <f>IF(ISBLANK($B3667),0,VLOOKUP($B3667,Listen!$A$2:$C$45,3,FALSE))</f>
        <v>0</v>
      </c>
      <c r="X3667" s="49">
        <f t="shared" si="717"/>
        <v>0</v>
      </c>
      <c r="Y3667" s="49">
        <f t="shared" si="727"/>
        <v>0</v>
      </c>
      <c r="Z3667" s="49">
        <f t="shared" si="727"/>
        <v>0</v>
      </c>
      <c r="AA3667" s="49">
        <f t="shared" si="727"/>
        <v>0</v>
      </c>
      <c r="AB3667" s="49">
        <f t="shared" si="727"/>
        <v>0</v>
      </c>
      <c r="AC3667" s="49">
        <f t="shared" si="727"/>
        <v>0</v>
      </c>
      <c r="AD3667" s="49">
        <f t="shared" si="727"/>
        <v>0</v>
      </c>
      <c r="AE3667" s="51">
        <f t="shared" si="715"/>
        <v>0</v>
      </c>
      <c r="AF3667" s="51">
        <f>IF(C3667=A_Stammdaten!$B$12,D_SAV!$U3667-D_SAV!$AG3667,HLOOKUP(A_Stammdaten!$B$12-1,$AH$4:$AN$4004,ROW(C3667)-3,FALSE)-$AG3667)</f>
        <v>0</v>
      </c>
      <c r="AG3667" s="51">
        <f>HLOOKUP(A_Stammdaten!$B$12,$AH$4:$AN$4004,ROW(C3667)-3,FALSE)</f>
        <v>0</v>
      </c>
      <c r="AH3667" s="51">
        <f t="shared" si="719"/>
        <v>0</v>
      </c>
      <c r="AI3667" s="51">
        <f t="shared" si="720"/>
        <v>0</v>
      </c>
      <c r="AJ3667" s="51">
        <f t="shared" si="721"/>
        <v>0</v>
      </c>
      <c r="AK3667" s="51">
        <f t="shared" si="722"/>
        <v>0</v>
      </c>
      <c r="AL3667" s="51">
        <f t="shared" si="723"/>
        <v>0</v>
      </c>
      <c r="AM3667" s="51">
        <f t="shared" si="724"/>
        <v>0</v>
      </c>
      <c r="AN3667" s="51">
        <f t="shared" si="725"/>
        <v>0</v>
      </c>
    </row>
    <row r="3668" spans="1:40" x14ac:dyDescent="0.25">
      <c r="A3668" s="17"/>
      <c r="B3668" s="17"/>
      <c r="C3668" s="35"/>
      <c r="D3668" s="17"/>
      <c r="E3668" s="17"/>
      <c r="F3668" s="17"/>
      <c r="G3668" s="62">
        <f t="shared" si="726"/>
        <v>0</v>
      </c>
      <c r="H3668" s="17"/>
      <c r="I3668" s="17"/>
      <c r="J3668" s="17"/>
      <c r="K3668" s="17"/>
      <c r="L3668" s="17"/>
      <c r="M3668" s="17"/>
      <c r="N3668" s="17"/>
      <c r="O3668" s="17"/>
      <c r="P3668" s="115"/>
      <c r="Q3668" s="62">
        <f>IF(C3668&gt;A_Stammdaten!$B$12,0,SUM(G3668,H3668,J3668,K3668,M3668,N3668)-SUM(I3668,L3668,O3668,P3668))</f>
        <v>0</v>
      </c>
      <c r="R3668" s="17"/>
      <c r="S3668" s="17"/>
      <c r="T3668" s="17"/>
      <c r="U3668" s="62">
        <f t="shared" si="718"/>
        <v>0</v>
      </c>
      <c r="V3668" s="63">
        <f>IF(ISBLANK($B3668),0,VLOOKUP($B3668,Listen!$A$2:$C$45,2,FALSE))</f>
        <v>0</v>
      </c>
      <c r="W3668" s="63">
        <f>IF(ISBLANK($B3668),0,VLOOKUP($B3668,Listen!$A$2:$C$45,3,FALSE))</f>
        <v>0</v>
      </c>
      <c r="X3668" s="49">
        <f t="shared" si="717"/>
        <v>0</v>
      </c>
      <c r="Y3668" s="49">
        <f t="shared" si="727"/>
        <v>0</v>
      </c>
      <c r="Z3668" s="49">
        <f t="shared" si="727"/>
        <v>0</v>
      </c>
      <c r="AA3668" s="49">
        <f t="shared" si="727"/>
        <v>0</v>
      </c>
      <c r="AB3668" s="49">
        <f t="shared" si="727"/>
        <v>0</v>
      </c>
      <c r="AC3668" s="49">
        <f t="shared" si="727"/>
        <v>0</v>
      </c>
      <c r="AD3668" s="49">
        <f t="shared" si="727"/>
        <v>0</v>
      </c>
      <c r="AE3668" s="51">
        <f t="shared" si="715"/>
        <v>0</v>
      </c>
      <c r="AF3668" s="51">
        <f>IF(C3668=A_Stammdaten!$B$12,D_SAV!$U3668-D_SAV!$AG3668,HLOOKUP(A_Stammdaten!$B$12-1,$AH$4:$AN$4004,ROW(C3668)-3,FALSE)-$AG3668)</f>
        <v>0</v>
      </c>
      <c r="AG3668" s="51">
        <f>HLOOKUP(A_Stammdaten!$B$12,$AH$4:$AN$4004,ROW(C3668)-3,FALSE)</f>
        <v>0</v>
      </c>
      <c r="AH3668" s="51">
        <f t="shared" si="719"/>
        <v>0</v>
      </c>
      <c r="AI3668" s="51">
        <f t="shared" si="720"/>
        <v>0</v>
      </c>
      <c r="AJ3668" s="51">
        <f t="shared" si="721"/>
        <v>0</v>
      </c>
      <c r="AK3668" s="51">
        <f t="shared" si="722"/>
        <v>0</v>
      </c>
      <c r="AL3668" s="51">
        <f t="shared" si="723"/>
        <v>0</v>
      </c>
      <c r="AM3668" s="51">
        <f t="shared" si="724"/>
        <v>0</v>
      </c>
      <c r="AN3668" s="51">
        <f t="shared" si="725"/>
        <v>0</v>
      </c>
    </row>
    <row r="3669" spans="1:40" x14ac:dyDescent="0.25">
      <c r="A3669" s="17"/>
      <c r="B3669" s="17"/>
      <c r="C3669" s="35"/>
      <c r="D3669" s="17"/>
      <c r="E3669" s="17"/>
      <c r="F3669" s="17"/>
      <c r="G3669" s="62">
        <f t="shared" si="726"/>
        <v>0</v>
      </c>
      <c r="H3669" s="17"/>
      <c r="I3669" s="17"/>
      <c r="J3669" s="17"/>
      <c r="K3669" s="17"/>
      <c r="L3669" s="17"/>
      <c r="M3669" s="17"/>
      <c r="N3669" s="17"/>
      <c r="O3669" s="17"/>
      <c r="P3669" s="115"/>
      <c r="Q3669" s="62">
        <f>IF(C3669&gt;A_Stammdaten!$B$12,0,SUM(G3669,H3669,J3669,K3669,M3669,N3669)-SUM(I3669,L3669,O3669,P3669))</f>
        <v>0</v>
      </c>
      <c r="R3669" s="17"/>
      <c r="S3669" s="17"/>
      <c r="T3669" s="17"/>
      <c r="U3669" s="62">
        <f t="shared" si="718"/>
        <v>0</v>
      </c>
      <c r="V3669" s="63">
        <f>IF(ISBLANK($B3669),0,VLOOKUP($B3669,Listen!$A$2:$C$45,2,FALSE))</f>
        <v>0</v>
      </c>
      <c r="W3669" s="63">
        <f>IF(ISBLANK($B3669),0,VLOOKUP($B3669,Listen!$A$2:$C$45,3,FALSE))</f>
        <v>0</v>
      </c>
      <c r="X3669" s="49">
        <f t="shared" si="717"/>
        <v>0</v>
      </c>
      <c r="Y3669" s="49">
        <f t="shared" si="727"/>
        <v>0</v>
      </c>
      <c r="Z3669" s="49">
        <f t="shared" si="727"/>
        <v>0</v>
      </c>
      <c r="AA3669" s="49">
        <f t="shared" si="727"/>
        <v>0</v>
      </c>
      <c r="AB3669" s="49">
        <f t="shared" si="727"/>
        <v>0</v>
      </c>
      <c r="AC3669" s="49">
        <f t="shared" si="727"/>
        <v>0</v>
      </c>
      <c r="AD3669" s="49">
        <f t="shared" si="727"/>
        <v>0</v>
      </c>
      <c r="AE3669" s="51">
        <f t="shared" ref="AE3669:AE3732" si="728">AG3669+AF3669</f>
        <v>0</v>
      </c>
      <c r="AF3669" s="51">
        <f>IF(C3669=A_Stammdaten!$B$12,D_SAV!$U3669-D_SAV!$AG3669,HLOOKUP(A_Stammdaten!$B$12-1,$AH$4:$AN$4004,ROW(C3669)-3,FALSE)-$AG3669)</f>
        <v>0</v>
      </c>
      <c r="AG3669" s="51">
        <f>HLOOKUP(A_Stammdaten!$B$12,$AH$4:$AN$4004,ROW(C3669)-3,FALSE)</f>
        <v>0</v>
      </c>
      <c r="AH3669" s="51">
        <f t="shared" si="719"/>
        <v>0</v>
      </c>
      <c r="AI3669" s="51">
        <f t="shared" si="720"/>
        <v>0</v>
      </c>
      <c r="AJ3669" s="51">
        <f t="shared" si="721"/>
        <v>0</v>
      </c>
      <c r="AK3669" s="51">
        <f t="shared" si="722"/>
        <v>0</v>
      </c>
      <c r="AL3669" s="51">
        <f t="shared" si="723"/>
        <v>0</v>
      </c>
      <c r="AM3669" s="51">
        <f t="shared" si="724"/>
        <v>0</v>
      </c>
      <c r="AN3669" s="51">
        <f t="shared" si="725"/>
        <v>0</v>
      </c>
    </row>
    <row r="3670" spans="1:40" x14ac:dyDescent="0.25">
      <c r="A3670" s="17"/>
      <c r="B3670" s="17"/>
      <c r="C3670" s="35"/>
      <c r="D3670" s="17"/>
      <c r="E3670" s="17"/>
      <c r="F3670" s="17"/>
      <c r="G3670" s="62">
        <f t="shared" si="726"/>
        <v>0</v>
      </c>
      <c r="H3670" s="17"/>
      <c r="I3670" s="17"/>
      <c r="J3670" s="17"/>
      <c r="K3670" s="17"/>
      <c r="L3670" s="17"/>
      <c r="M3670" s="17"/>
      <c r="N3670" s="17"/>
      <c r="O3670" s="17"/>
      <c r="P3670" s="115"/>
      <c r="Q3670" s="62">
        <f>IF(C3670&gt;A_Stammdaten!$B$12,0,SUM(G3670,H3670,J3670,K3670,M3670,N3670)-SUM(I3670,L3670,O3670,P3670))</f>
        <v>0</v>
      </c>
      <c r="R3670" s="17"/>
      <c r="S3670" s="17"/>
      <c r="T3670" s="17"/>
      <c r="U3670" s="62">
        <f t="shared" si="718"/>
        <v>0</v>
      </c>
      <c r="V3670" s="63">
        <f>IF(ISBLANK($B3670),0,VLOOKUP($B3670,Listen!$A$2:$C$45,2,FALSE))</f>
        <v>0</v>
      </c>
      <c r="W3670" s="63">
        <f>IF(ISBLANK($B3670),0,VLOOKUP($B3670,Listen!$A$2:$C$45,3,FALSE))</f>
        <v>0</v>
      </c>
      <c r="X3670" s="49">
        <f t="shared" si="717"/>
        <v>0</v>
      </c>
      <c r="Y3670" s="49">
        <f t="shared" si="727"/>
        <v>0</v>
      </c>
      <c r="Z3670" s="49">
        <f t="shared" si="727"/>
        <v>0</v>
      </c>
      <c r="AA3670" s="49">
        <f t="shared" si="727"/>
        <v>0</v>
      </c>
      <c r="AB3670" s="49">
        <f t="shared" si="727"/>
        <v>0</v>
      </c>
      <c r="AC3670" s="49">
        <f t="shared" si="727"/>
        <v>0</v>
      </c>
      <c r="AD3670" s="49">
        <f t="shared" si="727"/>
        <v>0</v>
      </c>
      <c r="AE3670" s="51">
        <f t="shared" si="728"/>
        <v>0</v>
      </c>
      <c r="AF3670" s="51">
        <f>IF(C3670=A_Stammdaten!$B$12,D_SAV!$U3670-D_SAV!$AG3670,HLOOKUP(A_Stammdaten!$B$12-1,$AH$4:$AN$4004,ROW(C3670)-3,FALSE)-$AG3670)</f>
        <v>0</v>
      </c>
      <c r="AG3670" s="51">
        <f>HLOOKUP(A_Stammdaten!$B$12,$AH$4:$AN$4004,ROW(C3670)-3,FALSE)</f>
        <v>0</v>
      </c>
      <c r="AH3670" s="51">
        <f t="shared" si="719"/>
        <v>0</v>
      </c>
      <c r="AI3670" s="51">
        <f t="shared" si="720"/>
        <v>0</v>
      </c>
      <c r="AJ3670" s="51">
        <f t="shared" si="721"/>
        <v>0</v>
      </c>
      <c r="AK3670" s="51">
        <f t="shared" si="722"/>
        <v>0</v>
      </c>
      <c r="AL3670" s="51">
        <f t="shared" si="723"/>
        <v>0</v>
      </c>
      <c r="AM3670" s="51">
        <f t="shared" si="724"/>
        <v>0</v>
      </c>
      <c r="AN3670" s="51">
        <f t="shared" si="725"/>
        <v>0</v>
      </c>
    </row>
    <row r="3671" spans="1:40" x14ac:dyDescent="0.25">
      <c r="A3671" s="17"/>
      <c r="B3671" s="17"/>
      <c r="C3671" s="35"/>
      <c r="D3671" s="17"/>
      <c r="E3671" s="17"/>
      <c r="F3671" s="17"/>
      <c r="G3671" s="62">
        <f t="shared" si="726"/>
        <v>0</v>
      </c>
      <c r="H3671" s="17"/>
      <c r="I3671" s="17"/>
      <c r="J3671" s="17"/>
      <c r="K3671" s="17"/>
      <c r="L3671" s="17"/>
      <c r="M3671" s="17"/>
      <c r="N3671" s="17"/>
      <c r="O3671" s="17"/>
      <c r="P3671" s="115"/>
      <c r="Q3671" s="62">
        <f>IF(C3671&gt;A_Stammdaten!$B$12,0,SUM(G3671,H3671,J3671,K3671,M3671,N3671)-SUM(I3671,L3671,O3671,P3671))</f>
        <v>0</v>
      </c>
      <c r="R3671" s="17"/>
      <c r="S3671" s="17"/>
      <c r="T3671" s="17"/>
      <c r="U3671" s="62">
        <f t="shared" si="718"/>
        <v>0</v>
      </c>
      <c r="V3671" s="63">
        <f>IF(ISBLANK($B3671),0,VLOOKUP($B3671,Listen!$A$2:$C$45,2,FALSE))</f>
        <v>0</v>
      </c>
      <c r="W3671" s="63">
        <f>IF(ISBLANK($B3671),0,VLOOKUP($B3671,Listen!$A$2:$C$45,3,FALSE))</f>
        <v>0</v>
      </c>
      <c r="X3671" s="49">
        <f t="shared" si="717"/>
        <v>0</v>
      </c>
      <c r="Y3671" s="49">
        <f t="shared" si="727"/>
        <v>0</v>
      </c>
      <c r="Z3671" s="49">
        <f t="shared" si="727"/>
        <v>0</v>
      </c>
      <c r="AA3671" s="49">
        <f t="shared" si="727"/>
        <v>0</v>
      </c>
      <c r="AB3671" s="49">
        <f t="shared" si="727"/>
        <v>0</v>
      </c>
      <c r="AC3671" s="49">
        <f t="shared" si="727"/>
        <v>0</v>
      </c>
      <c r="AD3671" s="49">
        <f t="shared" si="727"/>
        <v>0</v>
      </c>
      <c r="AE3671" s="51">
        <f t="shared" si="728"/>
        <v>0</v>
      </c>
      <c r="AF3671" s="51">
        <f>IF(C3671=A_Stammdaten!$B$12,D_SAV!$U3671-D_SAV!$AG3671,HLOOKUP(A_Stammdaten!$B$12-1,$AH$4:$AN$4004,ROW(C3671)-3,FALSE)-$AG3671)</f>
        <v>0</v>
      </c>
      <c r="AG3671" s="51">
        <f>HLOOKUP(A_Stammdaten!$B$12,$AH$4:$AN$4004,ROW(C3671)-3,FALSE)</f>
        <v>0</v>
      </c>
      <c r="AH3671" s="51">
        <f t="shared" si="719"/>
        <v>0</v>
      </c>
      <c r="AI3671" s="51">
        <f t="shared" si="720"/>
        <v>0</v>
      </c>
      <c r="AJ3671" s="51">
        <f t="shared" si="721"/>
        <v>0</v>
      </c>
      <c r="AK3671" s="51">
        <f t="shared" si="722"/>
        <v>0</v>
      </c>
      <c r="AL3671" s="51">
        <f t="shared" si="723"/>
        <v>0</v>
      </c>
      <c r="AM3671" s="51">
        <f t="shared" si="724"/>
        <v>0</v>
      </c>
      <c r="AN3671" s="51">
        <f t="shared" si="725"/>
        <v>0</v>
      </c>
    </row>
    <row r="3672" spans="1:40" x14ac:dyDescent="0.25">
      <c r="A3672" s="17"/>
      <c r="B3672" s="17"/>
      <c r="C3672" s="35"/>
      <c r="D3672" s="17"/>
      <c r="E3672" s="17"/>
      <c r="F3672" s="17"/>
      <c r="G3672" s="62">
        <f t="shared" si="726"/>
        <v>0</v>
      </c>
      <c r="H3672" s="17"/>
      <c r="I3672" s="17"/>
      <c r="J3672" s="17"/>
      <c r="K3672" s="17"/>
      <c r="L3672" s="17"/>
      <c r="M3672" s="17"/>
      <c r="N3672" s="17"/>
      <c r="O3672" s="17"/>
      <c r="P3672" s="115"/>
      <c r="Q3672" s="62">
        <f>IF(C3672&gt;A_Stammdaten!$B$12,0,SUM(G3672,H3672,J3672,K3672,M3672,N3672)-SUM(I3672,L3672,O3672,P3672))</f>
        <v>0</v>
      </c>
      <c r="R3672" s="17"/>
      <c r="S3672" s="17"/>
      <c r="T3672" s="17"/>
      <c r="U3672" s="62">
        <f t="shared" si="718"/>
        <v>0</v>
      </c>
      <c r="V3672" s="63">
        <f>IF(ISBLANK($B3672),0,VLOOKUP($B3672,Listen!$A$2:$C$45,2,FALSE))</f>
        <v>0</v>
      </c>
      <c r="W3672" s="63">
        <f>IF(ISBLANK($B3672),0,VLOOKUP($B3672,Listen!$A$2:$C$45,3,FALSE))</f>
        <v>0</v>
      </c>
      <c r="X3672" s="49">
        <f t="shared" si="717"/>
        <v>0</v>
      </c>
      <c r="Y3672" s="49">
        <f t="shared" si="727"/>
        <v>0</v>
      </c>
      <c r="Z3672" s="49">
        <f t="shared" si="727"/>
        <v>0</v>
      </c>
      <c r="AA3672" s="49">
        <f t="shared" si="727"/>
        <v>0</v>
      </c>
      <c r="AB3672" s="49">
        <f t="shared" si="727"/>
        <v>0</v>
      </c>
      <c r="AC3672" s="49">
        <f t="shared" si="727"/>
        <v>0</v>
      </c>
      <c r="AD3672" s="49">
        <f t="shared" si="727"/>
        <v>0</v>
      </c>
      <c r="AE3672" s="51">
        <f t="shared" si="728"/>
        <v>0</v>
      </c>
      <c r="AF3672" s="51">
        <f>IF(C3672=A_Stammdaten!$B$12,D_SAV!$U3672-D_SAV!$AG3672,HLOOKUP(A_Stammdaten!$B$12-1,$AH$4:$AN$4004,ROW(C3672)-3,FALSE)-$AG3672)</f>
        <v>0</v>
      </c>
      <c r="AG3672" s="51">
        <f>HLOOKUP(A_Stammdaten!$B$12,$AH$4:$AN$4004,ROW(C3672)-3,FALSE)</f>
        <v>0</v>
      </c>
      <c r="AH3672" s="51">
        <f t="shared" si="719"/>
        <v>0</v>
      </c>
      <c r="AI3672" s="51">
        <f t="shared" si="720"/>
        <v>0</v>
      </c>
      <c r="AJ3672" s="51">
        <f t="shared" si="721"/>
        <v>0</v>
      </c>
      <c r="AK3672" s="51">
        <f t="shared" si="722"/>
        <v>0</v>
      </c>
      <c r="AL3672" s="51">
        <f t="shared" si="723"/>
        <v>0</v>
      </c>
      <c r="AM3672" s="51">
        <f t="shared" si="724"/>
        <v>0</v>
      </c>
      <c r="AN3672" s="51">
        <f t="shared" si="725"/>
        <v>0</v>
      </c>
    </row>
    <row r="3673" spans="1:40" x14ac:dyDescent="0.25">
      <c r="A3673" s="17"/>
      <c r="B3673" s="17"/>
      <c r="C3673" s="35"/>
      <c r="D3673" s="17"/>
      <c r="E3673" s="17"/>
      <c r="F3673" s="17"/>
      <c r="G3673" s="62">
        <f t="shared" si="726"/>
        <v>0</v>
      </c>
      <c r="H3673" s="17"/>
      <c r="I3673" s="17"/>
      <c r="J3673" s="17"/>
      <c r="K3673" s="17"/>
      <c r="L3673" s="17"/>
      <c r="M3673" s="17"/>
      <c r="N3673" s="17"/>
      <c r="O3673" s="17"/>
      <c r="P3673" s="115"/>
      <c r="Q3673" s="62">
        <f>IF(C3673&gt;A_Stammdaten!$B$12,0,SUM(G3673,H3673,J3673,K3673,M3673,N3673)-SUM(I3673,L3673,O3673,P3673))</f>
        <v>0</v>
      </c>
      <c r="R3673" s="17"/>
      <c r="S3673" s="17"/>
      <c r="T3673" s="17"/>
      <c r="U3673" s="62">
        <f t="shared" si="718"/>
        <v>0</v>
      </c>
      <c r="V3673" s="63">
        <f>IF(ISBLANK($B3673),0,VLOOKUP($B3673,Listen!$A$2:$C$45,2,FALSE))</f>
        <v>0</v>
      </c>
      <c r="W3673" s="63">
        <f>IF(ISBLANK($B3673),0,VLOOKUP($B3673,Listen!$A$2:$C$45,3,FALSE))</f>
        <v>0</v>
      </c>
      <c r="X3673" s="49">
        <f t="shared" si="717"/>
        <v>0</v>
      </c>
      <c r="Y3673" s="49">
        <f t="shared" si="727"/>
        <v>0</v>
      </c>
      <c r="Z3673" s="49">
        <f t="shared" si="727"/>
        <v>0</v>
      </c>
      <c r="AA3673" s="49">
        <f t="shared" si="727"/>
        <v>0</v>
      </c>
      <c r="AB3673" s="49">
        <f t="shared" si="727"/>
        <v>0</v>
      </c>
      <c r="AC3673" s="49">
        <f t="shared" si="727"/>
        <v>0</v>
      </c>
      <c r="AD3673" s="49">
        <f t="shared" si="727"/>
        <v>0</v>
      </c>
      <c r="AE3673" s="51">
        <f t="shared" si="728"/>
        <v>0</v>
      </c>
      <c r="AF3673" s="51">
        <f>IF(C3673=A_Stammdaten!$B$12,D_SAV!$U3673-D_SAV!$AG3673,HLOOKUP(A_Stammdaten!$B$12-1,$AH$4:$AN$4004,ROW(C3673)-3,FALSE)-$AG3673)</f>
        <v>0</v>
      </c>
      <c r="AG3673" s="51">
        <f>HLOOKUP(A_Stammdaten!$B$12,$AH$4:$AN$4004,ROW(C3673)-3,FALSE)</f>
        <v>0</v>
      </c>
      <c r="AH3673" s="51">
        <f t="shared" si="719"/>
        <v>0</v>
      </c>
      <c r="AI3673" s="51">
        <f t="shared" si="720"/>
        <v>0</v>
      </c>
      <c r="AJ3673" s="51">
        <f t="shared" si="721"/>
        <v>0</v>
      </c>
      <c r="AK3673" s="51">
        <f t="shared" si="722"/>
        <v>0</v>
      </c>
      <c r="AL3673" s="51">
        <f t="shared" si="723"/>
        <v>0</v>
      </c>
      <c r="AM3673" s="51">
        <f t="shared" si="724"/>
        <v>0</v>
      </c>
      <c r="AN3673" s="51">
        <f t="shared" si="725"/>
        <v>0</v>
      </c>
    </row>
    <row r="3674" spans="1:40" x14ac:dyDescent="0.25">
      <c r="A3674" s="17"/>
      <c r="B3674" s="17"/>
      <c r="C3674" s="35"/>
      <c r="D3674" s="17"/>
      <c r="E3674" s="17"/>
      <c r="F3674" s="17"/>
      <c r="G3674" s="62">
        <f t="shared" si="726"/>
        <v>0</v>
      </c>
      <c r="H3674" s="17"/>
      <c r="I3674" s="17"/>
      <c r="J3674" s="17"/>
      <c r="K3674" s="17"/>
      <c r="L3674" s="17"/>
      <c r="M3674" s="17"/>
      <c r="N3674" s="17"/>
      <c r="O3674" s="17"/>
      <c r="P3674" s="115"/>
      <c r="Q3674" s="62">
        <f>IF(C3674&gt;A_Stammdaten!$B$12,0,SUM(G3674,H3674,J3674,K3674,M3674,N3674)-SUM(I3674,L3674,O3674,P3674))</f>
        <v>0</v>
      </c>
      <c r="R3674" s="17"/>
      <c r="S3674" s="17"/>
      <c r="T3674" s="17"/>
      <c r="U3674" s="62">
        <f t="shared" si="718"/>
        <v>0</v>
      </c>
      <c r="V3674" s="63">
        <f>IF(ISBLANK($B3674),0,VLOOKUP($B3674,Listen!$A$2:$C$45,2,FALSE))</f>
        <v>0</v>
      </c>
      <c r="W3674" s="63">
        <f>IF(ISBLANK($B3674),0,VLOOKUP($B3674,Listen!$A$2:$C$45,3,FALSE))</f>
        <v>0</v>
      </c>
      <c r="X3674" s="49">
        <f t="shared" si="717"/>
        <v>0</v>
      </c>
      <c r="Y3674" s="49">
        <f t="shared" si="727"/>
        <v>0</v>
      </c>
      <c r="Z3674" s="49">
        <f t="shared" si="727"/>
        <v>0</v>
      </c>
      <c r="AA3674" s="49">
        <f t="shared" si="727"/>
        <v>0</v>
      </c>
      <c r="AB3674" s="49">
        <f t="shared" si="727"/>
        <v>0</v>
      </c>
      <c r="AC3674" s="49">
        <f t="shared" si="727"/>
        <v>0</v>
      </c>
      <c r="AD3674" s="49">
        <f t="shared" si="727"/>
        <v>0</v>
      </c>
      <c r="AE3674" s="51">
        <f t="shared" si="728"/>
        <v>0</v>
      </c>
      <c r="AF3674" s="51">
        <f>IF(C3674=A_Stammdaten!$B$12,D_SAV!$U3674-D_SAV!$AG3674,HLOOKUP(A_Stammdaten!$B$12-1,$AH$4:$AN$4004,ROW(C3674)-3,FALSE)-$AG3674)</f>
        <v>0</v>
      </c>
      <c r="AG3674" s="51">
        <f>HLOOKUP(A_Stammdaten!$B$12,$AH$4:$AN$4004,ROW(C3674)-3,FALSE)</f>
        <v>0</v>
      </c>
      <c r="AH3674" s="51">
        <f t="shared" si="719"/>
        <v>0</v>
      </c>
      <c r="AI3674" s="51">
        <f t="shared" si="720"/>
        <v>0</v>
      </c>
      <c r="AJ3674" s="51">
        <f t="shared" si="721"/>
        <v>0</v>
      </c>
      <c r="AK3674" s="51">
        <f t="shared" si="722"/>
        <v>0</v>
      </c>
      <c r="AL3674" s="51">
        <f t="shared" si="723"/>
        <v>0</v>
      </c>
      <c r="AM3674" s="51">
        <f t="shared" si="724"/>
        <v>0</v>
      </c>
      <c r="AN3674" s="51">
        <f t="shared" si="725"/>
        <v>0</v>
      </c>
    </row>
    <row r="3675" spans="1:40" x14ac:dyDescent="0.25">
      <c r="A3675" s="17"/>
      <c r="B3675" s="17"/>
      <c r="C3675" s="35"/>
      <c r="D3675" s="17"/>
      <c r="E3675" s="17"/>
      <c r="F3675" s="17"/>
      <c r="G3675" s="62">
        <f t="shared" si="726"/>
        <v>0</v>
      </c>
      <c r="H3675" s="17"/>
      <c r="I3675" s="17"/>
      <c r="J3675" s="17"/>
      <c r="K3675" s="17"/>
      <c r="L3675" s="17"/>
      <c r="M3675" s="17"/>
      <c r="N3675" s="17"/>
      <c r="O3675" s="17"/>
      <c r="P3675" s="115"/>
      <c r="Q3675" s="62">
        <f>IF(C3675&gt;A_Stammdaten!$B$12,0,SUM(G3675,H3675,J3675,K3675,M3675,N3675)-SUM(I3675,L3675,O3675,P3675))</f>
        <v>0</v>
      </c>
      <c r="R3675" s="17"/>
      <c r="S3675" s="17"/>
      <c r="T3675" s="17"/>
      <c r="U3675" s="62">
        <f t="shared" si="718"/>
        <v>0</v>
      </c>
      <c r="V3675" s="63">
        <f>IF(ISBLANK($B3675),0,VLOOKUP($B3675,Listen!$A$2:$C$45,2,FALSE))</f>
        <v>0</v>
      </c>
      <c r="W3675" s="63">
        <f>IF(ISBLANK($B3675),0,VLOOKUP($B3675,Listen!$A$2:$C$45,3,FALSE))</f>
        <v>0</v>
      </c>
      <c r="X3675" s="49">
        <f t="shared" si="717"/>
        <v>0</v>
      </c>
      <c r="Y3675" s="49">
        <f t="shared" si="727"/>
        <v>0</v>
      </c>
      <c r="Z3675" s="49">
        <f t="shared" si="727"/>
        <v>0</v>
      </c>
      <c r="AA3675" s="49">
        <f t="shared" si="727"/>
        <v>0</v>
      </c>
      <c r="AB3675" s="49">
        <f t="shared" si="727"/>
        <v>0</v>
      </c>
      <c r="AC3675" s="49">
        <f t="shared" si="727"/>
        <v>0</v>
      </c>
      <c r="AD3675" s="49">
        <f t="shared" si="727"/>
        <v>0</v>
      </c>
      <c r="AE3675" s="51">
        <f t="shared" si="728"/>
        <v>0</v>
      </c>
      <c r="AF3675" s="51">
        <f>IF(C3675=A_Stammdaten!$B$12,D_SAV!$U3675-D_SAV!$AG3675,HLOOKUP(A_Stammdaten!$B$12-1,$AH$4:$AN$4004,ROW(C3675)-3,FALSE)-$AG3675)</f>
        <v>0</v>
      </c>
      <c r="AG3675" s="51">
        <f>HLOOKUP(A_Stammdaten!$B$12,$AH$4:$AN$4004,ROW(C3675)-3,FALSE)</f>
        <v>0</v>
      </c>
      <c r="AH3675" s="51">
        <f t="shared" si="719"/>
        <v>0</v>
      </c>
      <c r="AI3675" s="51">
        <f t="shared" si="720"/>
        <v>0</v>
      </c>
      <c r="AJ3675" s="51">
        <f t="shared" si="721"/>
        <v>0</v>
      </c>
      <c r="AK3675" s="51">
        <f t="shared" si="722"/>
        <v>0</v>
      </c>
      <c r="AL3675" s="51">
        <f t="shared" si="723"/>
        <v>0</v>
      </c>
      <c r="AM3675" s="51">
        <f t="shared" si="724"/>
        <v>0</v>
      </c>
      <c r="AN3675" s="51">
        <f t="shared" si="725"/>
        <v>0</v>
      </c>
    </row>
    <row r="3676" spans="1:40" x14ac:dyDescent="0.25">
      <c r="A3676" s="17"/>
      <c r="B3676" s="17"/>
      <c r="C3676" s="35"/>
      <c r="D3676" s="17"/>
      <c r="E3676" s="17"/>
      <c r="F3676" s="17"/>
      <c r="G3676" s="62">
        <f t="shared" si="726"/>
        <v>0</v>
      </c>
      <c r="H3676" s="17"/>
      <c r="I3676" s="17"/>
      <c r="J3676" s="17"/>
      <c r="K3676" s="17"/>
      <c r="L3676" s="17"/>
      <c r="M3676" s="17"/>
      <c r="N3676" s="17"/>
      <c r="O3676" s="17"/>
      <c r="P3676" s="115"/>
      <c r="Q3676" s="62">
        <f>IF(C3676&gt;A_Stammdaten!$B$12,0,SUM(G3676,H3676,J3676,K3676,M3676,N3676)-SUM(I3676,L3676,O3676,P3676))</f>
        <v>0</v>
      </c>
      <c r="R3676" s="17"/>
      <c r="S3676" s="17"/>
      <c r="T3676" s="17"/>
      <c r="U3676" s="62">
        <f t="shared" si="718"/>
        <v>0</v>
      </c>
      <c r="V3676" s="63">
        <f>IF(ISBLANK($B3676),0,VLOOKUP($B3676,Listen!$A$2:$C$45,2,FALSE))</f>
        <v>0</v>
      </c>
      <c r="W3676" s="63">
        <f>IF(ISBLANK($B3676),0,VLOOKUP($B3676,Listen!$A$2:$C$45,3,FALSE))</f>
        <v>0</v>
      </c>
      <c r="X3676" s="49">
        <f t="shared" si="717"/>
        <v>0</v>
      </c>
      <c r="Y3676" s="49">
        <f t="shared" si="727"/>
        <v>0</v>
      </c>
      <c r="Z3676" s="49">
        <f t="shared" si="727"/>
        <v>0</v>
      </c>
      <c r="AA3676" s="49">
        <f t="shared" si="727"/>
        <v>0</v>
      </c>
      <c r="AB3676" s="49">
        <f t="shared" si="727"/>
        <v>0</v>
      </c>
      <c r="AC3676" s="49">
        <f t="shared" si="727"/>
        <v>0</v>
      </c>
      <c r="AD3676" s="49">
        <f t="shared" si="727"/>
        <v>0</v>
      </c>
      <c r="AE3676" s="51">
        <f t="shared" si="728"/>
        <v>0</v>
      </c>
      <c r="AF3676" s="51">
        <f>IF(C3676=A_Stammdaten!$B$12,D_SAV!$U3676-D_SAV!$AG3676,HLOOKUP(A_Stammdaten!$B$12-1,$AH$4:$AN$4004,ROW(C3676)-3,FALSE)-$AG3676)</f>
        <v>0</v>
      </c>
      <c r="AG3676" s="51">
        <f>HLOOKUP(A_Stammdaten!$B$12,$AH$4:$AN$4004,ROW(C3676)-3,FALSE)</f>
        <v>0</v>
      </c>
      <c r="AH3676" s="51">
        <f t="shared" si="719"/>
        <v>0</v>
      </c>
      <c r="AI3676" s="51">
        <f t="shared" si="720"/>
        <v>0</v>
      </c>
      <c r="AJ3676" s="51">
        <f t="shared" si="721"/>
        <v>0</v>
      </c>
      <c r="AK3676" s="51">
        <f t="shared" si="722"/>
        <v>0</v>
      </c>
      <c r="AL3676" s="51">
        <f t="shared" si="723"/>
        <v>0</v>
      </c>
      <c r="AM3676" s="51">
        <f t="shared" si="724"/>
        <v>0</v>
      </c>
      <c r="AN3676" s="51">
        <f t="shared" si="725"/>
        <v>0</v>
      </c>
    </row>
    <row r="3677" spans="1:40" x14ac:dyDescent="0.25">
      <c r="A3677" s="17"/>
      <c r="B3677" s="17"/>
      <c r="C3677" s="35"/>
      <c r="D3677" s="17"/>
      <c r="E3677" s="17"/>
      <c r="F3677" s="17"/>
      <c r="G3677" s="62">
        <f t="shared" si="726"/>
        <v>0</v>
      </c>
      <c r="H3677" s="17"/>
      <c r="I3677" s="17"/>
      <c r="J3677" s="17"/>
      <c r="K3677" s="17"/>
      <c r="L3677" s="17"/>
      <c r="M3677" s="17"/>
      <c r="N3677" s="17"/>
      <c r="O3677" s="17"/>
      <c r="P3677" s="115"/>
      <c r="Q3677" s="62">
        <f>IF(C3677&gt;A_Stammdaten!$B$12,0,SUM(G3677,H3677,J3677,K3677,M3677,N3677)-SUM(I3677,L3677,O3677,P3677))</f>
        <v>0</v>
      </c>
      <c r="R3677" s="17"/>
      <c r="S3677" s="17"/>
      <c r="T3677" s="17"/>
      <c r="U3677" s="62">
        <f t="shared" si="718"/>
        <v>0</v>
      </c>
      <c r="V3677" s="63">
        <f>IF(ISBLANK($B3677),0,VLOOKUP($B3677,Listen!$A$2:$C$45,2,FALSE))</f>
        <v>0</v>
      </c>
      <c r="W3677" s="63">
        <f>IF(ISBLANK($B3677),0,VLOOKUP($B3677,Listen!$A$2:$C$45,3,FALSE))</f>
        <v>0</v>
      </c>
      <c r="X3677" s="49">
        <f t="shared" si="717"/>
        <v>0</v>
      </c>
      <c r="Y3677" s="49">
        <f t="shared" si="727"/>
        <v>0</v>
      </c>
      <c r="Z3677" s="49">
        <f t="shared" si="727"/>
        <v>0</v>
      </c>
      <c r="AA3677" s="49">
        <f t="shared" si="727"/>
        <v>0</v>
      </c>
      <c r="AB3677" s="49">
        <f t="shared" si="727"/>
        <v>0</v>
      </c>
      <c r="AC3677" s="49">
        <f t="shared" si="727"/>
        <v>0</v>
      </c>
      <c r="AD3677" s="49">
        <f t="shared" si="727"/>
        <v>0</v>
      </c>
      <c r="AE3677" s="51">
        <f t="shared" si="728"/>
        <v>0</v>
      </c>
      <c r="AF3677" s="51">
        <f>IF(C3677=A_Stammdaten!$B$12,D_SAV!$U3677-D_SAV!$AG3677,HLOOKUP(A_Stammdaten!$B$12-1,$AH$4:$AN$4004,ROW(C3677)-3,FALSE)-$AG3677)</f>
        <v>0</v>
      </c>
      <c r="AG3677" s="51">
        <f>HLOOKUP(A_Stammdaten!$B$12,$AH$4:$AN$4004,ROW(C3677)-3,FALSE)</f>
        <v>0</v>
      </c>
      <c r="AH3677" s="51">
        <f t="shared" si="719"/>
        <v>0</v>
      </c>
      <c r="AI3677" s="51">
        <f t="shared" si="720"/>
        <v>0</v>
      </c>
      <c r="AJ3677" s="51">
        <f t="shared" si="721"/>
        <v>0</v>
      </c>
      <c r="AK3677" s="51">
        <f t="shared" si="722"/>
        <v>0</v>
      </c>
      <c r="AL3677" s="51">
        <f t="shared" si="723"/>
        <v>0</v>
      </c>
      <c r="AM3677" s="51">
        <f t="shared" si="724"/>
        <v>0</v>
      </c>
      <c r="AN3677" s="51">
        <f t="shared" si="725"/>
        <v>0</v>
      </c>
    </row>
    <row r="3678" spans="1:40" x14ac:dyDescent="0.25">
      <c r="A3678" s="17"/>
      <c r="B3678" s="17"/>
      <c r="C3678" s="35"/>
      <c r="D3678" s="17"/>
      <c r="E3678" s="17"/>
      <c r="F3678" s="17"/>
      <c r="G3678" s="62">
        <f t="shared" si="726"/>
        <v>0</v>
      </c>
      <c r="H3678" s="17"/>
      <c r="I3678" s="17"/>
      <c r="J3678" s="17"/>
      <c r="K3678" s="17"/>
      <c r="L3678" s="17"/>
      <c r="M3678" s="17"/>
      <c r="N3678" s="17"/>
      <c r="O3678" s="17"/>
      <c r="P3678" s="115"/>
      <c r="Q3678" s="62">
        <f>IF(C3678&gt;A_Stammdaten!$B$12,0,SUM(G3678,H3678,J3678,K3678,M3678,N3678)-SUM(I3678,L3678,O3678,P3678))</f>
        <v>0</v>
      </c>
      <c r="R3678" s="17"/>
      <c r="S3678" s="17"/>
      <c r="T3678" s="17"/>
      <c r="U3678" s="62">
        <f t="shared" si="718"/>
        <v>0</v>
      </c>
      <c r="V3678" s="63">
        <f>IF(ISBLANK($B3678),0,VLOOKUP($B3678,Listen!$A$2:$C$45,2,FALSE))</f>
        <v>0</v>
      </c>
      <c r="W3678" s="63">
        <f>IF(ISBLANK($B3678),0,VLOOKUP($B3678,Listen!$A$2:$C$45,3,FALSE))</f>
        <v>0</v>
      </c>
      <c r="X3678" s="49">
        <f t="shared" si="717"/>
        <v>0</v>
      </c>
      <c r="Y3678" s="49">
        <f t="shared" si="727"/>
        <v>0</v>
      </c>
      <c r="Z3678" s="49">
        <f t="shared" si="727"/>
        <v>0</v>
      </c>
      <c r="AA3678" s="49">
        <f t="shared" si="727"/>
        <v>0</v>
      </c>
      <c r="AB3678" s="49">
        <f t="shared" si="727"/>
        <v>0</v>
      </c>
      <c r="AC3678" s="49">
        <f t="shared" si="727"/>
        <v>0</v>
      </c>
      <c r="AD3678" s="49">
        <f t="shared" si="727"/>
        <v>0</v>
      </c>
      <c r="AE3678" s="51">
        <f t="shared" si="728"/>
        <v>0</v>
      </c>
      <c r="AF3678" s="51">
        <f>IF(C3678=A_Stammdaten!$B$12,D_SAV!$U3678-D_SAV!$AG3678,HLOOKUP(A_Stammdaten!$B$12-1,$AH$4:$AN$4004,ROW(C3678)-3,FALSE)-$AG3678)</f>
        <v>0</v>
      </c>
      <c r="AG3678" s="51">
        <f>HLOOKUP(A_Stammdaten!$B$12,$AH$4:$AN$4004,ROW(C3678)-3,FALSE)</f>
        <v>0</v>
      </c>
      <c r="AH3678" s="51">
        <f t="shared" si="719"/>
        <v>0</v>
      </c>
      <c r="AI3678" s="51">
        <f t="shared" si="720"/>
        <v>0</v>
      </c>
      <c r="AJ3678" s="51">
        <f t="shared" si="721"/>
        <v>0</v>
      </c>
      <c r="AK3678" s="51">
        <f t="shared" si="722"/>
        <v>0</v>
      </c>
      <c r="AL3678" s="51">
        <f t="shared" si="723"/>
        <v>0</v>
      </c>
      <c r="AM3678" s="51">
        <f t="shared" si="724"/>
        <v>0</v>
      </c>
      <c r="AN3678" s="51">
        <f t="shared" si="725"/>
        <v>0</v>
      </c>
    </row>
    <row r="3679" spans="1:40" x14ac:dyDescent="0.25">
      <c r="A3679" s="17"/>
      <c r="B3679" s="17"/>
      <c r="C3679" s="35"/>
      <c r="D3679" s="17"/>
      <c r="E3679" s="17"/>
      <c r="F3679" s="17"/>
      <c r="G3679" s="62">
        <f t="shared" si="726"/>
        <v>0</v>
      </c>
      <c r="H3679" s="17"/>
      <c r="I3679" s="17"/>
      <c r="J3679" s="17"/>
      <c r="K3679" s="17"/>
      <c r="L3679" s="17"/>
      <c r="M3679" s="17"/>
      <c r="N3679" s="17"/>
      <c r="O3679" s="17"/>
      <c r="P3679" s="115"/>
      <c r="Q3679" s="62">
        <f>IF(C3679&gt;A_Stammdaten!$B$12,0,SUM(G3679,H3679,J3679,K3679,M3679,N3679)-SUM(I3679,L3679,O3679,P3679))</f>
        <v>0</v>
      </c>
      <c r="R3679" s="17"/>
      <c r="S3679" s="17"/>
      <c r="T3679" s="17"/>
      <c r="U3679" s="62">
        <f t="shared" si="718"/>
        <v>0</v>
      </c>
      <c r="V3679" s="63">
        <f>IF(ISBLANK($B3679),0,VLOOKUP($B3679,Listen!$A$2:$C$45,2,FALSE))</f>
        <v>0</v>
      </c>
      <c r="W3679" s="63">
        <f>IF(ISBLANK($B3679),0,VLOOKUP($B3679,Listen!$A$2:$C$45,3,FALSE))</f>
        <v>0</v>
      </c>
      <c r="X3679" s="49">
        <f t="shared" si="717"/>
        <v>0</v>
      </c>
      <c r="Y3679" s="49">
        <f t="shared" si="727"/>
        <v>0</v>
      </c>
      <c r="Z3679" s="49">
        <f t="shared" si="727"/>
        <v>0</v>
      </c>
      <c r="AA3679" s="49">
        <f t="shared" si="727"/>
        <v>0</v>
      </c>
      <c r="AB3679" s="49">
        <f t="shared" si="727"/>
        <v>0</v>
      </c>
      <c r="AC3679" s="49">
        <f t="shared" si="727"/>
        <v>0</v>
      </c>
      <c r="AD3679" s="49">
        <f t="shared" si="727"/>
        <v>0</v>
      </c>
      <c r="AE3679" s="51">
        <f t="shared" si="728"/>
        <v>0</v>
      </c>
      <c r="AF3679" s="51">
        <f>IF(C3679=A_Stammdaten!$B$12,D_SAV!$U3679-D_SAV!$AG3679,HLOOKUP(A_Stammdaten!$B$12-1,$AH$4:$AN$4004,ROW(C3679)-3,FALSE)-$AG3679)</f>
        <v>0</v>
      </c>
      <c r="AG3679" s="51">
        <f>HLOOKUP(A_Stammdaten!$B$12,$AH$4:$AN$4004,ROW(C3679)-3,FALSE)</f>
        <v>0</v>
      </c>
      <c r="AH3679" s="51">
        <f t="shared" si="719"/>
        <v>0</v>
      </c>
      <c r="AI3679" s="51">
        <f t="shared" si="720"/>
        <v>0</v>
      </c>
      <c r="AJ3679" s="51">
        <f t="shared" si="721"/>
        <v>0</v>
      </c>
      <c r="AK3679" s="51">
        <f t="shared" si="722"/>
        <v>0</v>
      </c>
      <c r="AL3679" s="51">
        <f t="shared" si="723"/>
        <v>0</v>
      </c>
      <c r="AM3679" s="51">
        <f t="shared" si="724"/>
        <v>0</v>
      </c>
      <c r="AN3679" s="51">
        <f t="shared" si="725"/>
        <v>0</v>
      </c>
    </row>
    <row r="3680" spans="1:40" x14ac:dyDescent="0.25">
      <c r="A3680" s="17"/>
      <c r="B3680" s="17"/>
      <c r="C3680" s="35"/>
      <c r="D3680" s="17"/>
      <c r="E3680" s="17"/>
      <c r="F3680" s="17"/>
      <c r="G3680" s="62">
        <f t="shared" si="726"/>
        <v>0</v>
      </c>
      <c r="H3680" s="17"/>
      <c r="I3680" s="17"/>
      <c r="J3680" s="17"/>
      <c r="K3680" s="17"/>
      <c r="L3680" s="17"/>
      <c r="M3680" s="17"/>
      <c r="N3680" s="17"/>
      <c r="O3680" s="17"/>
      <c r="P3680" s="115"/>
      <c r="Q3680" s="62">
        <f>IF(C3680&gt;A_Stammdaten!$B$12,0,SUM(G3680,H3680,J3680,K3680,M3680,N3680)-SUM(I3680,L3680,O3680,P3680))</f>
        <v>0</v>
      </c>
      <c r="R3680" s="17"/>
      <c r="S3680" s="17"/>
      <c r="T3680" s="17"/>
      <c r="U3680" s="62">
        <f t="shared" si="718"/>
        <v>0</v>
      </c>
      <c r="V3680" s="63">
        <f>IF(ISBLANK($B3680),0,VLOOKUP($B3680,Listen!$A$2:$C$45,2,FALSE))</f>
        <v>0</v>
      </c>
      <c r="W3680" s="63">
        <f>IF(ISBLANK($B3680),0,VLOOKUP($B3680,Listen!$A$2:$C$45,3,FALSE))</f>
        <v>0</v>
      </c>
      <c r="X3680" s="49">
        <f t="shared" si="717"/>
        <v>0</v>
      </c>
      <c r="Y3680" s="49">
        <f t="shared" si="727"/>
        <v>0</v>
      </c>
      <c r="Z3680" s="49">
        <f t="shared" si="727"/>
        <v>0</v>
      </c>
      <c r="AA3680" s="49">
        <f t="shared" si="727"/>
        <v>0</v>
      </c>
      <c r="AB3680" s="49">
        <f t="shared" si="727"/>
        <v>0</v>
      </c>
      <c r="AC3680" s="49">
        <f t="shared" si="727"/>
        <v>0</v>
      </c>
      <c r="AD3680" s="49">
        <f t="shared" si="727"/>
        <v>0</v>
      </c>
      <c r="AE3680" s="51">
        <f t="shared" si="728"/>
        <v>0</v>
      </c>
      <c r="AF3680" s="51">
        <f>IF(C3680=A_Stammdaten!$B$12,D_SAV!$U3680-D_SAV!$AG3680,HLOOKUP(A_Stammdaten!$B$12-1,$AH$4:$AN$4004,ROW(C3680)-3,FALSE)-$AG3680)</f>
        <v>0</v>
      </c>
      <c r="AG3680" s="51">
        <f>HLOOKUP(A_Stammdaten!$B$12,$AH$4:$AN$4004,ROW(C3680)-3,FALSE)</f>
        <v>0</v>
      </c>
      <c r="AH3680" s="51">
        <f t="shared" si="719"/>
        <v>0</v>
      </c>
      <c r="AI3680" s="51">
        <f t="shared" si="720"/>
        <v>0</v>
      </c>
      <c r="AJ3680" s="51">
        <f t="shared" si="721"/>
        <v>0</v>
      </c>
      <c r="AK3680" s="51">
        <f t="shared" si="722"/>
        <v>0</v>
      </c>
      <c r="AL3680" s="51">
        <f t="shared" si="723"/>
        <v>0</v>
      </c>
      <c r="AM3680" s="51">
        <f t="shared" si="724"/>
        <v>0</v>
      </c>
      <c r="AN3680" s="51">
        <f t="shared" si="725"/>
        <v>0</v>
      </c>
    </row>
    <row r="3681" spans="1:40" x14ac:dyDescent="0.25">
      <c r="A3681" s="17"/>
      <c r="B3681" s="17"/>
      <c r="C3681" s="35"/>
      <c r="D3681" s="17"/>
      <c r="E3681" s="17"/>
      <c r="F3681" s="17"/>
      <c r="G3681" s="62">
        <f t="shared" si="726"/>
        <v>0</v>
      </c>
      <c r="H3681" s="17"/>
      <c r="I3681" s="17"/>
      <c r="J3681" s="17"/>
      <c r="K3681" s="17"/>
      <c r="L3681" s="17"/>
      <c r="M3681" s="17"/>
      <c r="N3681" s="17"/>
      <c r="O3681" s="17"/>
      <c r="P3681" s="115"/>
      <c r="Q3681" s="62">
        <f>IF(C3681&gt;A_Stammdaten!$B$12,0,SUM(G3681,H3681,J3681,K3681,M3681,N3681)-SUM(I3681,L3681,O3681,P3681))</f>
        <v>0</v>
      </c>
      <c r="R3681" s="17"/>
      <c r="S3681" s="17"/>
      <c r="T3681" s="17"/>
      <c r="U3681" s="62">
        <f t="shared" si="718"/>
        <v>0</v>
      </c>
      <c r="V3681" s="63">
        <f>IF(ISBLANK($B3681),0,VLOOKUP($B3681,Listen!$A$2:$C$45,2,FALSE))</f>
        <v>0</v>
      </c>
      <c r="W3681" s="63">
        <f>IF(ISBLANK($B3681),0,VLOOKUP($B3681,Listen!$A$2:$C$45,3,FALSE))</f>
        <v>0</v>
      </c>
      <c r="X3681" s="49">
        <f t="shared" si="717"/>
        <v>0</v>
      </c>
      <c r="Y3681" s="49">
        <f t="shared" si="727"/>
        <v>0</v>
      </c>
      <c r="Z3681" s="49">
        <f t="shared" si="727"/>
        <v>0</v>
      </c>
      <c r="AA3681" s="49">
        <f t="shared" si="727"/>
        <v>0</v>
      </c>
      <c r="AB3681" s="49">
        <f t="shared" si="727"/>
        <v>0</v>
      </c>
      <c r="AC3681" s="49">
        <f t="shared" si="727"/>
        <v>0</v>
      </c>
      <c r="AD3681" s="49">
        <f t="shared" si="727"/>
        <v>0</v>
      </c>
      <c r="AE3681" s="51">
        <f t="shared" si="728"/>
        <v>0</v>
      </c>
      <c r="AF3681" s="51">
        <f>IF(C3681=A_Stammdaten!$B$12,D_SAV!$U3681-D_SAV!$AG3681,HLOOKUP(A_Stammdaten!$B$12-1,$AH$4:$AN$4004,ROW(C3681)-3,FALSE)-$AG3681)</f>
        <v>0</v>
      </c>
      <c r="AG3681" s="51">
        <f>HLOOKUP(A_Stammdaten!$B$12,$AH$4:$AN$4004,ROW(C3681)-3,FALSE)</f>
        <v>0</v>
      </c>
      <c r="AH3681" s="51">
        <f t="shared" si="719"/>
        <v>0</v>
      </c>
      <c r="AI3681" s="51">
        <f t="shared" si="720"/>
        <v>0</v>
      </c>
      <c r="AJ3681" s="51">
        <f t="shared" si="721"/>
        <v>0</v>
      </c>
      <c r="AK3681" s="51">
        <f t="shared" si="722"/>
        <v>0</v>
      </c>
      <c r="AL3681" s="51">
        <f t="shared" si="723"/>
        <v>0</v>
      </c>
      <c r="AM3681" s="51">
        <f t="shared" si="724"/>
        <v>0</v>
      </c>
      <c r="AN3681" s="51">
        <f t="shared" si="725"/>
        <v>0</v>
      </c>
    </row>
    <row r="3682" spans="1:40" x14ac:dyDescent="0.25">
      <c r="A3682" s="17"/>
      <c r="B3682" s="17"/>
      <c r="C3682" s="35"/>
      <c r="D3682" s="17"/>
      <c r="E3682" s="17"/>
      <c r="F3682" s="17"/>
      <c r="G3682" s="62">
        <f t="shared" si="726"/>
        <v>0</v>
      </c>
      <c r="H3682" s="17"/>
      <c r="I3682" s="17"/>
      <c r="J3682" s="17"/>
      <c r="K3682" s="17"/>
      <c r="L3682" s="17"/>
      <c r="M3682" s="17"/>
      <c r="N3682" s="17"/>
      <c r="O3682" s="17"/>
      <c r="P3682" s="115"/>
      <c r="Q3682" s="62">
        <f>IF(C3682&gt;A_Stammdaten!$B$12,0,SUM(G3682,H3682,J3682,K3682,M3682,N3682)-SUM(I3682,L3682,O3682,P3682))</f>
        <v>0</v>
      </c>
      <c r="R3682" s="17"/>
      <c r="S3682" s="17"/>
      <c r="T3682" s="17"/>
      <c r="U3682" s="62">
        <f t="shared" si="718"/>
        <v>0</v>
      </c>
      <c r="V3682" s="63">
        <f>IF(ISBLANK($B3682),0,VLOOKUP($B3682,Listen!$A$2:$C$45,2,FALSE))</f>
        <v>0</v>
      </c>
      <c r="W3682" s="63">
        <f>IF(ISBLANK($B3682),0,VLOOKUP($B3682,Listen!$A$2:$C$45,3,FALSE))</f>
        <v>0</v>
      </c>
      <c r="X3682" s="49">
        <f t="shared" si="717"/>
        <v>0</v>
      </c>
      <c r="Y3682" s="49">
        <f t="shared" si="727"/>
        <v>0</v>
      </c>
      <c r="Z3682" s="49">
        <f t="shared" si="727"/>
        <v>0</v>
      </c>
      <c r="AA3682" s="49">
        <f t="shared" si="727"/>
        <v>0</v>
      </c>
      <c r="AB3682" s="49">
        <f t="shared" si="727"/>
        <v>0</v>
      </c>
      <c r="AC3682" s="49">
        <f t="shared" si="727"/>
        <v>0</v>
      </c>
      <c r="AD3682" s="49">
        <f t="shared" si="727"/>
        <v>0</v>
      </c>
      <c r="AE3682" s="51">
        <f t="shared" si="728"/>
        <v>0</v>
      </c>
      <c r="AF3682" s="51">
        <f>IF(C3682=A_Stammdaten!$B$12,D_SAV!$U3682-D_SAV!$AG3682,HLOOKUP(A_Stammdaten!$B$12-1,$AH$4:$AN$4004,ROW(C3682)-3,FALSE)-$AG3682)</f>
        <v>0</v>
      </c>
      <c r="AG3682" s="51">
        <f>HLOOKUP(A_Stammdaten!$B$12,$AH$4:$AN$4004,ROW(C3682)-3,FALSE)</f>
        <v>0</v>
      </c>
      <c r="AH3682" s="51">
        <f t="shared" si="719"/>
        <v>0</v>
      </c>
      <c r="AI3682" s="51">
        <f t="shared" si="720"/>
        <v>0</v>
      </c>
      <c r="AJ3682" s="51">
        <f t="shared" si="721"/>
        <v>0</v>
      </c>
      <c r="AK3682" s="51">
        <f t="shared" si="722"/>
        <v>0</v>
      </c>
      <c r="AL3682" s="51">
        <f t="shared" si="723"/>
        <v>0</v>
      </c>
      <c r="AM3682" s="51">
        <f t="shared" si="724"/>
        <v>0</v>
      </c>
      <c r="AN3682" s="51">
        <f t="shared" si="725"/>
        <v>0</v>
      </c>
    </row>
    <row r="3683" spans="1:40" x14ac:dyDescent="0.25">
      <c r="A3683" s="17"/>
      <c r="B3683" s="17"/>
      <c r="C3683" s="35"/>
      <c r="D3683" s="17"/>
      <c r="E3683" s="17"/>
      <c r="F3683" s="17"/>
      <c r="G3683" s="62">
        <f t="shared" si="726"/>
        <v>0</v>
      </c>
      <c r="H3683" s="17"/>
      <c r="I3683" s="17"/>
      <c r="J3683" s="17"/>
      <c r="K3683" s="17"/>
      <c r="L3683" s="17"/>
      <c r="M3683" s="17"/>
      <c r="N3683" s="17"/>
      <c r="O3683" s="17"/>
      <c r="P3683" s="115"/>
      <c r="Q3683" s="62">
        <f>IF(C3683&gt;A_Stammdaten!$B$12,0,SUM(G3683,H3683,J3683,K3683,M3683,N3683)-SUM(I3683,L3683,O3683,P3683))</f>
        <v>0</v>
      </c>
      <c r="R3683" s="17"/>
      <c r="S3683" s="17"/>
      <c r="T3683" s="17"/>
      <c r="U3683" s="62">
        <f t="shared" si="718"/>
        <v>0</v>
      </c>
      <c r="V3683" s="63">
        <f>IF(ISBLANK($B3683),0,VLOOKUP($B3683,Listen!$A$2:$C$45,2,FALSE))</f>
        <v>0</v>
      </c>
      <c r="W3683" s="63">
        <f>IF(ISBLANK($B3683),0,VLOOKUP($B3683,Listen!$A$2:$C$45,3,FALSE))</f>
        <v>0</v>
      </c>
      <c r="X3683" s="49">
        <f t="shared" si="717"/>
        <v>0</v>
      </c>
      <c r="Y3683" s="49">
        <f t="shared" si="727"/>
        <v>0</v>
      </c>
      <c r="Z3683" s="49">
        <f t="shared" si="727"/>
        <v>0</v>
      </c>
      <c r="AA3683" s="49">
        <f t="shared" si="727"/>
        <v>0</v>
      </c>
      <c r="AB3683" s="49">
        <f t="shared" si="727"/>
        <v>0</v>
      </c>
      <c r="AC3683" s="49">
        <f t="shared" si="727"/>
        <v>0</v>
      </c>
      <c r="AD3683" s="49">
        <f t="shared" si="727"/>
        <v>0</v>
      </c>
      <c r="AE3683" s="51">
        <f t="shared" si="728"/>
        <v>0</v>
      </c>
      <c r="AF3683" s="51">
        <f>IF(C3683=A_Stammdaten!$B$12,D_SAV!$U3683-D_SAV!$AG3683,HLOOKUP(A_Stammdaten!$B$12-1,$AH$4:$AN$4004,ROW(C3683)-3,FALSE)-$AG3683)</f>
        <v>0</v>
      </c>
      <c r="AG3683" s="51">
        <f>HLOOKUP(A_Stammdaten!$B$12,$AH$4:$AN$4004,ROW(C3683)-3,FALSE)</f>
        <v>0</v>
      </c>
      <c r="AH3683" s="51">
        <f t="shared" si="719"/>
        <v>0</v>
      </c>
      <c r="AI3683" s="51">
        <f t="shared" si="720"/>
        <v>0</v>
      </c>
      <c r="AJ3683" s="51">
        <f t="shared" si="721"/>
        <v>0</v>
      </c>
      <c r="AK3683" s="51">
        <f t="shared" si="722"/>
        <v>0</v>
      </c>
      <c r="AL3683" s="51">
        <f t="shared" si="723"/>
        <v>0</v>
      </c>
      <c r="AM3683" s="51">
        <f t="shared" si="724"/>
        <v>0</v>
      </c>
      <c r="AN3683" s="51">
        <f t="shared" si="725"/>
        <v>0</v>
      </c>
    </row>
    <row r="3684" spans="1:40" x14ac:dyDescent="0.25">
      <c r="A3684" s="17"/>
      <c r="B3684" s="17"/>
      <c r="C3684" s="35"/>
      <c r="D3684" s="17"/>
      <c r="E3684" s="17"/>
      <c r="F3684" s="17"/>
      <c r="G3684" s="62">
        <f t="shared" si="726"/>
        <v>0</v>
      </c>
      <c r="H3684" s="17"/>
      <c r="I3684" s="17"/>
      <c r="J3684" s="17"/>
      <c r="K3684" s="17"/>
      <c r="L3684" s="17"/>
      <c r="M3684" s="17"/>
      <c r="N3684" s="17"/>
      <c r="O3684" s="17"/>
      <c r="P3684" s="115"/>
      <c r="Q3684" s="62">
        <f>IF(C3684&gt;A_Stammdaten!$B$12,0,SUM(G3684,H3684,J3684,K3684,M3684,N3684)-SUM(I3684,L3684,O3684,P3684))</f>
        <v>0</v>
      </c>
      <c r="R3684" s="17"/>
      <c r="S3684" s="17"/>
      <c r="T3684" s="17"/>
      <c r="U3684" s="62">
        <f t="shared" si="718"/>
        <v>0</v>
      </c>
      <c r="V3684" s="63">
        <f>IF(ISBLANK($B3684),0,VLOOKUP($B3684,Listen!$A$2:$C$45,2,FALSE))</f>
        <v>0</v>
      </c>
      <c r="W3684" s="63">
        <f>IF(ISBLANK($B3684),0,VLOOKUP($B3684,Listen!$A$2:$C$45,3,FALSE))</f>
        <v>0</v>
      </c>
      <c r="X3684" s="49">
        <f t="shared" si="717"/>
        <v>0</v>
      </c>
      <c r="Y3684" s="49">
        <f t="shared" si="727"/>
        <v>0</v>
      </c>
      <c r="Z3684" s="49">
        <f t="shared" si="727"/>
        <v>0</v>
      </c>
      <c r="AA3684" s="49">
        <f t="shared" si="727"/>
        <v>0</v>
      </c>
      <c r="AB3684" s="49">
        <f t="shared" si="727"/>
        <v>0</v>
      </c>
      <c r="AC3684" s="49">
        <f t="shared" si="727"/>
        <v>0</v>
      </c>
      <c r="AD3684" s="49">
        <f t="shared" si="727"/>
        <v>0</v>
      </c>
      <c r="AE3684" s="51">
        <f t="shared" si="728"/>
        <v>0</v>
      </c>
      <c r="AF3684" s="51">
        <f>IF(C3684=A_Stammdaten!$B$12,D_SAV!$U3684-D_SAV!$AG3684,HLOOKUP(A_Stammdaten!$B$12-1,$AH$4:$AN$4004,ROW(C3684)-3,FALSE)-$AG3684)</f>
        <v>0</v>
      </c>
      <c r="AG3684" s="51">
        <f>HLOOKUP(A_Stammdaten!$B$12,$AH$4:$AN$4004,ROW(C3684)-3,FALSE)</f>
        <v>0</v>
      </c>
      <c r="AH3684" s="51">
        <f t="shared" si="719"/>
        <v>0</v>
      </c>
      <c r="AI3684" s="51">
        <f t="shared" si="720"/>
        <v>0</v>
      </c>
      <c r="AJ3684" s="51">
        <f t="shared" si="721"/>
        <v>0</v>
      </c>
      <c r="AK3684" s="51">
        <f t="shared" si="722"/>
        <v>0</v>
      </c>
      <c r="AL3684" s="51">
        <f t="shared" si="723"/>
        <v>0</v>
      </c>
      <c r="AM3684" s="51">
        <f t="shared" si="724"/>
        <v>0</v>
      </c>
      <c r="AN3684" s="51">
        <f t="shared" si="725"/>
        <v>0</v>
      </c>
    </row>
    <row r="3685" spans="1:40" x14ac:dyDescent="0.25">
      <c r="A3685" s="17"/>
      <c r="B3685" s="17"/>
      <c r="C3685" s="35"/>
      <c r="D3685" s="17"/>
      <c r="E3685" s="17"/>
      <c r="F3685" s="17"/>
      <c r="G3685" s="62">
        <f t="shared" si="726"/>
        <v>0</v>
      </c>
      <c r="H3685" s="17"/>
      <c r="I3685" s="17"/>
      <c r="J3685" s="17"/>
      <c r="K3685" s="17"/>
      <c r="L3685" s="17"/>
      <c r="M3685" s="17"/>
      <c r="N3685" s="17"/>
      <c r="O3685" s="17"/>
      <c r="P3685" s="115"/>
      <c r="Q3685" s="62">
        <f>IF(C3685&gt;A_Stammdaten!$B$12,0,SUM(G3685,H3685,J3685,K3685,M3685,N3685)-SUM(I3685,L3685,O3685,P3685))</f>
        <v>0</v>
      </c>
      <c r="R3685" s="17"/>
      <c r="S3685" s="17"/>
      <c r="T3685" s="17"/>
      <c r="U3685" s="62">
        <f t="shared" si="718"/>
        <v>0</v>
      </c>
      <c r="V3685" s="63">
        <f>IF(ISBLANK($B3685),0,VLOOKUP($B3685,Listen!$A$2:$C$45,2,FALSE))</f>
        <v>0</v>
      </c>
      <c r="W3685" s="63">
        <f>IF(ISBLANK($B3685),0,VLOOKUP($B3685,Listen!$A$2:$C$45,3,FALSE))</f>
        <v>0</v>
      </c>
      <c r="X3685" s="49">
        <f t="shared" si="717"/>
        <v>0</v>
      </c>
      <c r="Y3685" s="49">
        <f t="shared" si="727"/>
        <v>0</v>
      </c>
      <c r="Z3685" s="49">
        <f t="shared" si="727"/>
        <v>0</v>
      </c>
      <c r="AA3685" s="49">
        <f t="shared" si="727"/>
        <v>0</v>
      </c>
      <c r="AB3685" s="49">
        <f t="shared" si="727"/>
        <v>0</v>
      </c>
      <c r="AC3685" s="49">
        <f t="shared" si="727"/>
        <v>0</v>
      </c>
      <c r="AD3685" s="49">
        <f t="shared" si="727"/>
        <v>0</v>
      </c>
      <c r="AE3685" s="51">
        <f t="shared" si="728"/>
        <v>0</v>
      </c>
      <c r="AF3685" s="51">
        <f>IF(C3685=A_Stammdaten!$B$12,D_SAV!$U3685-D_SAV!$AG3685,HLOOKUP(A_Stammdaten!$B$12-1,$AH$4:$AN$4004,ROW(C3685)-3,FALSE)-$AG3685)</f>
        <v>0</v>
      </c>
      <c r="AG3685" s="51">
        <f>HLOOKUP(A_Stammdaten!$B$12,$AH$4:$AN$4004,ROW(C3685)-3,FALSE)</f>
        <v>0</v>
      </c>
      <c r="AH3685" s="51">
        <f t="shared" si="719"/>
        <v>0</v>
      </c>
      <c r="AI3685" s="51">
        <f t="shared" si="720"/>
        <v>0</v>
      </c>
      <c r="AJ3685" s="51">
        <f t="shared" si="721"/>
        <v>0</v>
      </c>
      <c r="AK3685" s="51">
        <f t="shared" si="722"/>
        <v>0</v>
      </c>
      <c r="AL3685" s="51">
        <f t="shared" si="723"/>
        <v>0</v>
      </c>
      <c r="AM3685" s="51">
        <f t="shared" si="724"/>
        <v>0</v>
      </c>
      <c r="AN3685" s="51">
        <f t="shared" si="725"/>
        <v>0</v>
      </c>
    </row>
    <row r="3686" spans="1:40" x14ac:dyDescent="0.25">
      <c r="A3686" s="17"/>
      <c r="B3686" s="17"/>
      <c r="C3686" s="35"/>
      <c r="D3686" s="17"/>
      <c r="E3686" s="17"/>
      <c r="F3686" s="17"/>
      <c r="G3686" s="62">
        <f t="shared" si="726"/>
        <v>0</v>
      </c>
      <c r="H3686" s="17"/>
      <c r="I3686" s="17"/>
      <c r="J3686" s="17"/>
      <c r="K3686" s="17"/>
      <c r="L3686" s="17"/>
      <c r="M3686" s="17"/>
      <c r="N3686" s="17"/>
      <c r="O3686" s="17"/>
      <c r="P3686" s="115"/>
      <c r="Q3686" s="62">
        <f>IF(C3686&gt;A_Stammdaten!$B$12,0,SUM(G3686,H3686,J3686,K3686,M3686,N3686)-SUM(I3686,L3686,O3686,P3686))</f>
        <v>0</v>
      </c>
      <c r="R3686" s="17"/>
      <c r="S3686" s="17"/>
      <c r="T3686" s="17"/>
      <c r="U3686" s="62">
        <f t="shared" si="718"/>
        <v>0</v>
      </c>
      <c r="V3686" s="63">
        <f>IF(ISBLANK($B3686),0,VLOOKUP($B3686,Listen!$A$2:$C$45,2,FALSE))</f>
        <v>0</v>
      </c>
      <c r="W3686" s="63">
        <f>IF(ISBLANK($B3686),0,VLOOKUP($B3686,Listen!$A$2:$C$45,3,FALSE))</f>
        <v>0</v>
      </c>
      <c r="X3686" s="49">
        <f t="shared" si="717"/>
        <v>0</v>
      </c>
      <c r="Y3686" s="49">
        <f t="shared" si="727"/>
        <v>0</v>
      </c>
      <c r="Z3686" s="49">
        <f t="shared" si="727"/>
        <v>0</v>
      </c>
      <c r="AA3686" s="49">
        <f t="shared" si="727"/>
        <v>0</v>
      </c>
      <c r="AB3686" s="49">
        <f t="shared" si="727"/>
        <v>0</v>
      </c>
      <c r="AC3686" s="49">
        <f t="shared" si="727"/>
        <v>0</v>
      </c>
      <c r="AD3686" s="49">
        <f t="shared" si="727"/>
        <v>0</v>
      </c>
      <c r="AE3686" s="51">
        <f t="shared" si="728"/>
        <v>0</v>
      </c>
      <c r="AF3686" s="51">
        <f>IF(C3686=A_Stammdaten!$B$12,D_SAV!$U3686-D_SAV!$AG3686,HLOOKUP(A_Stammdaten!$B$12-1,$AH$4:$AN$4004,ROW(C3686)-3,FALSE)-$AG3686)</f>
        <v>0</v>
      </c>
      <c r="AG3686" s="51">
        <f>HLOOKUP(A_Stammdaten!$B$12,$AH$4:$AN$4004,ROW(C3686)-3,FALSE)</f>
        <v>0</v>
      </c>
      <c r="AH3686" s="51">
        <f t="shared" si="719"/>
        <v>0</v>
      </c>
      <c r="AI3686" s="51">
        <f t="shared" si="720"/>
        <v>0</v>
      </c>
      <c r="AJ3686" s="51">
        <f t="shared" si="721"/>
        <v>0</v>
      </c>
      <c r="AK3686" s="51">
        <f t="shared" si="722"/>
        <v>0</v>
      </c>
      <c r="AL3686" s="51">
        <f t="shared" si="723"/>
        <v>0</v>
      </c>
      <c r="AM3686" s="51">
        <f t="shared" si="724"/>
        <v>0</v>
      </c>
      <c r="AN3686" s="51">
        <f t="shared" si="725"/>
        <v>0</v>
      </c>
    </row>
    <row r="3687" spans="1:40" x14ac:dyDescent="0.25">
      <c r="A3687" s="17"/>
      <c r="B3687" s="17"/>
      <c r="C3687" s="35"/>
      <c r="D3687" s="17"/>
      <c r="E3687" s="17"/>
      <c r="F3687" s="17"/>
      <c r="G3687" s="62">
        <f t="shared" si="726"/>
        <v>0</v>
      </c>
      <c r="H3687" s="17"/>
      <c r="I3687" s="17"/>
      <c r="J3687" s="17"/>
      <c r="K3687" s="17"/>
      <c r="L3687" s="17"/>
      <c r="M3687" s="17"/>
      <c r="N3687" s="17"/>
      <c r="O3687" s="17"/>
      <c r="P3687" s="115"/>
      <c r="Q3687" s="62">
        <f>IF(C3687&gt;A_Stammdaten!$B$12,0,SUM(G3687,H3687,J3687,K3687,M3687,N3687)-SUM(I3687,L3687,O3687,P3687))</f>
        <v>0</v>
      </c>
      <c r="R3687" s="17"/>
      <c r="S3687" s="17"/>
      <c r="T3687" s="17"/>
      <c r="U3687" s="62">
        <f t="shared" si="718"/>
        <v>0</v>
      </c>
      <c r="V3687" s="63">
        <f>IF(ISBLANK($B3687),0,VLOOKUP($B3687,Listen!$A$2:$C$45,2,FALSE))</f>
        <v>0</v>
      </c>
      <c r="W3687" s="63">
        <f>IF(ISBLANK($B3687),0,VLOOKUP($B3687,Listen!$A$2:$C$45,3,FALSE))</f>
        <v>0</v>
      </c>
      <c r="X3687" s="49">
        <f t="shared" si="717"/>
        <v>0</v>
      </c>
      <c r="Y3687" s="49">
        <f t="shared" si="727"/>
        <v>0</v>
      </c>
      <c r="Z3687" s="49">
        <f t="shared" si="727"/>
        <v>0</v>
      </c>
      <c r="AA3687" s="49">
        <f t="shared" si="727"/>
        <v>0</v>
      </c>
      <c r="AB3687" s="49">
        <f t="shared" si="727"/>
        <v>0</v>
      </c>
      <c r="AC3687" s="49">
        <f t="shared" si="727"/>
        <v>0</v>
      </c>
      <c r="AD3687" s="49">
        <f t="shared" si="727"/>
        <v>0</v>
      </c>
      <c r="AE3687" s="51">
        <f t="shared" si="728"/>
        <v>0</v>
      </c>
      <c r="AF3687" s="51">
        <f>IF(C3687=A_Stammdaten!$B$12,D_SAV!$U3687-D_SAV!$AG3687,HLOOKUP(A_Stammdaten!$B$12-1,$AH$4:$AN$4004,ROW(C3687)-3,FALSE)-$AG3687)</f>
        <v>0</v>
      </c>
      <c r="AG3687" s="51">
        <f>HLOOKUP(A_Stammdaten!$B$12,$AH$4:$AN$4004,ROW(C3687)-3,FALSE)</f>
        <v>0</v>
      </c>
      <c r="AH3687" s="51">
        <f t="shared" si="719"/>
        <v>0</v>
      </c>
      <c r="AI3687" s="51">
        <f t="shared" si="720"/>
        <v>0</v>
      </c>
      <c r="AJ3687" s="51">
        <f t="shared" si="721"/>
        <v>0</v>
      </c>
      <c r="AK3687" s="51">
        <f t="shared" si="722"/>
        <v>0</v>
      </c>
      <c r="AL3687" s="51">
        <f t="shared" si="723"/>
        <v>0</v>
      </c>
      <c r="AM3687" s="51">
        <f t="shared" si="724"/>
        <v>0</v>
      </c>
      <c r="AN3687" s="51">
        <f t="shared" si="725"/>
        <v>0</v>
      </c>
    </row>
    <row r="3688" spans="1:40" x14ac:dyDescent="0.25">
      <c r="A3688" s="17"/>
      <c r="B3688" s="17"/>
      <c r="C3688" s="35"/>
      <c r="D3688" s="17"/>
      <c r="E3688" s="17"/>
      <c r="F3688" s="17"/>
      <c r="G3688" s="62">
        <f t="shared" si="726"/>
        <v>0</v>
      </c>
      <c r="H3688" s="17"/>
      <c r="I3688" s="17"/>
      <c r="J3688" s="17"/>
      <c r="K3688" s="17"/>
      <c r="L3688" s="17"/>
      <c r="M3688" s="17"/>
      <c r="N3688" s="17"/>
      <c r="O3688" s="17"/>
      <c r="P3688" s="115"/>
      <c r="Q3688" s="62">
        <f>IF(C3688&gt;A_Stammdaten!$B$12,0,SUM(G3688,H3688,J3688,K3688,M3688,N3688)-SUM(I3688,L3688,O3688,P3688))</f>
        <v>0</v>
      </c>
      <c r="R3688" s="17"/>
      <c r="S3688" s="17"/>
      <c r="T3688" s="17"/>
      <c r="U3688" s="62">
        <f t="shared" si="718"/>
        <v>0</v>
      </c>
      <c r="V3688" s="63">
        <f>IF(ISBLANK($B3688),0,VLOOKUP($B3688,Listen!$A$2:$C$45,2,FALSE))</f>
        <v>0</v>
      </c>
      <c r="W3688" s="63">
        <f>IF(ISBLANK($B3688),0,VLOOKUP($B3688,Listen!$A$2:$C$45,3,FALSE))</f>
        <v>0</v>
      </c>
      <c r="X3688" s="49">
        <f t="shared" si="717"/>
        <v>0</v>
      </c>
      <c r="Y3688" s="49">
        <f t="shared" si="727"/>
        <v>0</v>
      </c>
      <c r="Z3688" s="49">
        <f t="shared" si="727"/>
        <v>0</v>
      </c>
      <c r="AA3688" s="49">
        <f t="shared" si="727"/>
        <v>0</v>
      </c>
      <c r="AB3688" s="49">
        <f t="shared" si="727"/>
        <v>0</v>
      </c>
      <c r="AC3688" s="49">
        <f t="shared" si="727"/>
        <v>0</v>
      </c>
      <c r="AD3688" s="49">
        <f t="shared" si="727"/>
        <v>0</v>
      </c>
      <c r="AE3688" s="51">
        <f t="shared" si="728"/>
        <v>0</v>
      </c>
      <c r="AF3688" s="51">
        <f>IF(C3688=A_Stammdaten!$B$12,D_SAV!$U3688-D_SAV!$AG3688,HLOOKUP(A_Stammdaten!$B$12-1,$AH$4:$AN$4004,ROW(C3688)-3,FALSE)-$AG3688)</f>
        <v>0</v>
      </c>
      <c r="AG3688" s="51">
        <f>HLOOKUP(A_Stammdaten!$B$12,$AH$4:$AN$4004,ROW(C3688)-3,FALSE)</f>
        <v>0</v>
      </c>
      <c r="AH3688" s="51">
        <f t="shared" si="719"/>
        <v>0</v>
      </c>
      <c r="AI3688" s="51">
        <f t="shared" si="720"/>
        <v>0</v>
      </c>
      <c r="AJ3688" s="51">
        <f t="shared" si="721"/>
        <v>0</v>
      </c>
      <c r="AK3688" s="51">
        <f t="shared" si="722"/>
        <v>0</v>
      </c>
      <c r="AL3688" s="51">
        <f t="shared" si="723"/>
        <v>0</v>
      </c>
      <c r="AM3688" s="51">
        <f t="shared" si="724"/>
        <v>0</v>
      </c>
      <c r="AN3688" s="51">
        <f t="shared" si="725"/>
        <v>0</v>
      </c>
    </row>
    <row r="3689" spans="1:40" x14ac:dyDescent="0.25">
      <c r="A3689" s="17"/>
      <c r="B3689" s="17"/>
      <c r="C3689" s="35"/>
      <c r="D3689" s="17"/>
      <c r="E3689" s="17"/>
      <c r="F3689" s="17"/>
      <c r="G3689" s="62">
        <f t="shared" si="726"/>
        <v>0</v>
      </c>
      <c r="H3689" s="17"/>
      <c r="I3689" s="17"/>
      <c r="J3689" s="17"/>
      <c r="K3689" s="17"/>
      <c r="L3689" s="17"/>
      <c r="M3689" s="17"/>
      <c r="N3689" s="17"/>
      <c r="O3689" s="17"/>
      <c r="P3689" s="115"/>
      <c r="Q3689" s="62">
        <f>IF(C3689&gt;A_Stammdaten!$B$12,0,SUM(G3689,H3689,J3689,K3689,M3689,N3689)-SUM(I3689,L3689,O3689,P3689))</f>
        <v>0</v>
      </c>
      <c r="R3689" s="17"/>
      <c r="S3689" s="17"/>
      <c r="T3689" s="17"/>
      <c r="U3689" s="62">
        <f t="shared" si="718"/>
        <v>0</v>
      </c>
      <c r="V3689" s="63">
        <f>IF(ISBLANK($B3689),0,VLOOKUP($B3689,Listen!$A$2:$C$45,2,FALSE))</f>
        <v>0</v>
      </c>
      <c r="W3689" s="63">
        <f>IF(ISBLANK($B3689),0,VLOOKUP($B3689,Listen!$A$2:$C$45,3,FALSE))</f>
        <v>0</v>
      </c>
      <c r="X3689" s="49">
        <f t="shared" si="717"/>
        <v>0</v>
      </c>
      <c r="Y3689" s="49">
        <f t="shared" si="727"/>
        <v>0</v>
      </c>
      <c r="Z3689" s="49">
        <f t="shared" si="727"/>
        <v>0</v>
      </c>
      <c r="AA3689" s="49">
        <f t="shared" si="727"/>
        <v>0</v>
      </c>
      <c r="AB3689" s="49">
        <f t="shared" si="727"/>
        <v>0</v>
      </c>
      <c r="AC3689" s="49">
        <f t="shared" si="727"/>
        <v>0</v>
      </c>
      <c r="AD3689" s="49">
        <f t="shared" si="727"/>
        <v>0</v>
      </c>
      <c r="AE3689" s="51">
        <f t="shared" si="728"/>
        <v>0</v>
      </c>
      <c r="AF3689" s="51">
        <f>IF(C3689=A_Stammdaten!$B$12,D_SAV!$U3689-D_SAV!$AG3689,HLOOKUP(A_Stammdaten!$B$12-1,$AH$4:$AN$4004,ROW(C3689)-3,FALSE)-$AG3689)</f>
        <v>0</v>
      </c>
      <c r="AG3689" s="51">
        <f>HLOOKUP(A_Stammdaten!$B$12,$AH$4:$AN$4004,ROW(C3689)-3,FALSE)</f>
        <v>0</v>
      </c>
      <c r="AH3689" s="51">
        <f t="shared" si="719"/>
        <v>0</v>
      </c>
      <c r="AI3689" s="51">
        <f t="shared" si="720"/>
        <v>0</v>
      </c>
      <c r="AJ3689" s="51">
        <f t="shared" si="721"/>
        <v>0</v>
      </c>
      <c r="AK3689" s="51">
        <f t="shared" si="722"/>
        <v>0</v>
      </c>
      <c r="AL3689" s="51">
        <f t="shared" si="723"/>
        <v>0</v>
      </c>
      <c r="AM3689" s="51">
        <f t="shared" si="724"/>
        <v>0</v>
      </c>
      <c r="AN3689" s="51">
        <f t="shared" si="725"/>
        <v>0</v>
      </c>
    </row>
    <row r="3690" spans="1:40" x14ac:dyDescent="0.25">
      <c r="A3690" s="17"/>
      <c r="B3690" s="17"/>
      <c r="C3690" s="35"/>
      <c r="D3690" s="17"/>
      <c r="E3690" s="17"/>
      <c r="F3690" s="17"/>
      <c r="G3690" s="62">
        <f t="shared" si="726"/>
        <v>0</v>
      </c>
      <c r="H3690" s="17"/>
      <c r="I3690" s="17"/>
      <c r="J3690" s="17"/>
      <c r="K3690" s="17"/>
      <c r="L3690" s="17"/>
      <c r="M3690" s="17"/>
      <c r="N3690" s="17"/>
      <c r="O3690" s="17"/>
      <c r="P3690" s="115"/>
      <c r="Q3690" s="62">
        <f>IF(C3690&gt;A_Stammdaten!$B$12,0,SUM(G3690,H3690,J3690,K3690,M3690,N3690)-SUM(I3690,L3690,O3690,P3690))</f>
        <v>0</v>
      </c>
      <c r="R3690" s="17"/>
      <c r="S3690" s="17"/>
      <c r="T3690" s="17"/>
      <c r="U3690" s="62">
        <f t="shared" si="718"/>
        <v>0</v>
      </c>
      <c r="V3690" s="63">
        <f>IF(ISBLANK($B3690),0,VLOOKUP($B3690,Listen!$A$2:$C$45,2,FALSE))</f>
        <v>0</v>
      </c>
      <c r="W3690" s="63">
        <f>IF(ISBLANK($B3690),0,VLOOKUP($B3690,Listen!$A$2:$C$45,3,FALSE))</f>
        <v>0</v>
      </c>
      <c r="X3690" s="49">
        <f t="shared" si="717"/>
        <v>0</v>
      </c>
      <c r="Y3690" s="49">
        <f t="shared" si="727"/>
        <v>0</v>
      </c>
      <c r="Z3690" s="49">
        <f t="shared" si="727"/>
        <v>0</v>
      </c>
      <c r="AA3690" s="49">
        <f t="shared" si="727"/>
        <v>0</v>
      </c>
      <c r="AB3690" s="49">
        <f t="shared" si="727"/>
        <v>0</v>
      </c>
      <c r="AC3690" s="49">
        <f t="shared" si="727"/>
        <v>0</v>
      </c>
      <c r="AD3690" s="49">
        <f t="shared" si="727"/>
        <v>0</v>
      </c>
      <c r="AE3690" s="51">
        <f t="shared" si="728"/>
        <v>0</v>
      </c>
      <c r="AF3690" s="51">
        <f>IF(C3690=A_Stammdaten!$B$12,D_SAV!$U3690-D_SAV!$AG3690,HLOOKUP(A_Stammdaten!$B$12-1,$AH$4:$AN$4004,ROW(C3690)-3,FALSE)-$AG3690)</f>
        <v>0</v>
      </c>
      <c r="AG3690" s="51">
        <f>HLOOKUP(A_Stammdaten!$B$12,$AH$4:$AN$4004,ROW(C3690)-3,FALSE)</f>
        <v>0</v>
      </c>
      <c r="AH3690" s="51">
        <f t="shared" si="719"/>
        <v>0</v>
      </c>
      <c r="AI3690" s="51">
        <f t="shared" si="720"/>
        <v>0</v>
      </c>
      <c r="AJ3690" s="51">
        <f t="shared" si="721"/>
        <v>0</v>
      </c>
      <c r="AK3690" s="51">
        <f t="shared" si="722"/>
        <v>0</v>
      </c>
      <c r="AL3690" s="51">
        <f t="shared" si="723"/>
        <v>0</v>
      </c>
      <c r="AM3690" s="51">
        <f t="shared" si="724"/>
        <v>0</v>
      </c>
      <c r="AN3690" s="51">
        <f t="shared" si="725"/>
        <v>0</v>
      </c>
    </row>
    <row r="3691" spans="1:40" x14ac:dyDescent="0.25">
      <c r="A3691" s="17"/>
      <c r="B3691" s="17"/>
      <c r="C3691" s="35"/>
      <c r="D3691" s="17"/>
      <c r="E3691" s="17"/>
      <c r="F3691" s="17"/>
      <c r="G3691" s="62">
        <f t="shared" si="726"/>
        <v>0</v>
      </c>
      <c r="H3691" s="17"/>
      <c r="I3691" s="17"/>
      <c r="J3691" s="17"/>
      <c r="K3691" s="17"/>
      <c r="L3691" s="17"/>
      <c r="M3691" s="17"/>
      <c r="N3691" s="17"/>
      <c r="O3691" s="17"/>
      <c r="P3691" s="115"/>
      <c r="Q3691" s="62">
        <f>IF(C3691&gt;A_Stammdaten!$B$12,0,SUM(G3691,H3691,J3691,K3691,M3691,N3691)-SUM(I3691,L3691,O3691,P3691))</f>
        <v>0</v>
      </c>
      <c r="R3691" s="17"/>
      <c r="S3691" s="17"/>
      <c r="T3691" s="17"/>
      <c r="U3691" s="62">
        <f t="shared" si="718"/>
        <v>0</v>
      </c>
      <c r="V3691" s="63">
        <f>IF(ISBLANK($B3691),0,VLOOKUP($B3691,Listen!$A$2:$C$45,2,FALSE))</f>
        <v>0</v>
      </c>
      <c r="W3691" s="63">
        <f>IF(ISBLANK($B3691),0,VLOOKUP($B3691,Listen!$A$2:$C$45,3,FALSE))</f>
        <v>0</v>
      </c>
      <c r="X3691" s="49">
        <f t="shared" si="717"/>
        <v>0</v>
      </c>
      <c r="Y3691" s="49">
        <f t="shared" si="727"/>
        <v>0</v>
      </c>
      <c r="Z3691" s="49">
        <f t="shared" si="727"/>
        <v>0</v>
      </c>
      <c r="AA3691" s="49">
        <f t="shared" si="727"/>
        <v>0</v>
      </c>
      <c r="AB3691" s="49">
        <f t="shared" si="727"/>
        <v>0</v>
      </c>
      <c r="AC3691" s="49">
        <f t="shared" si="727"/>
        <v>0</v>
      </c>
      <c r="AD3691" s="49">
        <f t="shared" si="727"/>
        <v>0</v>
      </c>
      <c r="AE3691" s="51">
        <f t="shared" si="728"/>
        <v>0</v>
      </c>
      <c r="AF3691" s="51">
        <f>IF(C3691=A_Stammdaten!$B$12,D_SAV!$U3691-D_SAV!$AG3691,HLOOKUP(A_Stammdaten!$B$12-1,$AH$4:$AN$4004,ROW(C3691)-3,FALSE)-$AG3691)</f>
        <v>0</v>
      </c>
      <c r="AG3691" s="51">
        <f>HLOOKUP(A_Stammdaten!$B$12,$AH$4:$AN$4004,ROW(C3691)-3,FALSE)</f>
        <v>0</v>
      </c>
      <c r="AH3691" s="51">
        <f t="shared" si="719"/>
        <v>0</v>
      </c>
      <c r="AI3691" s="51">
        <f t="shared" si="720"/>
        <v>0</v>
      </c>
      <c r="AJ3691" s="51">
        <f t="shared" si="721"/>
        <v>0</v>
      </c>
      <c r="AK3691" s="51">
        <f t="shared" si="722"/>
        <v>0</v>
      </c>
      <c r="AL3691" s="51">
        <f t="shared" si="723"/>
        <v>0</v>
      </c>
      <c r="AM3691" s="51">
        <f t="shared" si="724"/>
        <v>0</v>
      </c>
      <c r="AN3691" s="51">
        <f t="shared" si="725"/>
        <v>0</v>
      </c>
    </row>
    <row r="3692" spans="1:40" x14ac:dyDescent="0.25">
      <c r="A3692" s="17"/>
      <c r="B3692" s="17"/>
      <c r="C3692" s="35"/>
      <c r="D3692" s="17"/>
      <c r="E3692" s="17"/>
      <c r="F3692" s="17"/>
      <c r="G3692" s="62">
        <f t="shared" si="726"/>
        <v>0</v>
      </c>
      <c r="H3692" s="17"/>
      <c r="I3692" s="17"/>
      <c r="J3692" s="17"/>
      <c r="K3692" s="17"/>
      <c r="L3692" s="17"/>
      <c r="M3692" s="17"/>
      <c r="N3692" s="17"/>
      <c r="O3692" s="17"/>
      <c r="P3692" s="115"/>
      <c r="Q3692" s="62">
        <f>IF(C3692&gt;A_Stammdaten!$B$12,0,SUM(G3692,H3692,J3692,K3692,M3692,N3692)-SUM(I3692,L3692,O3692,P3692))</f>
        <v>0</v>
      </c>
      <c r="R3692" s="17"/>
      <c r="S3692" s="17"/>
      <c r="T3692" s="17"/>
      <c r="U3692" s="62">
        <f t="shared" si="718"/>
        <v>0</v>
      </c>
      <c r="V3692" s="63">
        <f>IF(ISBLANK($B3692),0,VLOOKUP($B3692,Listen!$A$2:$C$45,2,FALSE))</f>
        <v>0</v>
      </c>
      <c r="W3692" s="63">
        <f>IF(ISBLANK($B3692),0,VLOOKUP($B3692,Listen!$A$2:$C$45,3,FALSE))</f>
        <v>0</v>
      </c>
      <c r="X3692" s="49">
        <f t="shared" si="717"/>
        <v>0</v>
      </c>
      <c r="Y3692" s="49">
        <f t="shared" si="727"/>
        <v>0</v>
      </c>
      <c r="Z3692" s="49">
        <f t="shared" si="727"/>
        <v>0</v>
      </c>
      <c r="AA3692" s="49">
        <f t="shared" si="727"/>
        <v>0</v>
      </c>
      <c r="AB3692" s="49">
        <f t="shared" si="727"/>
        <v>0</v>
      </c>
      <c r="AC3692" s="49">
        <f t="shared" si="727"/>
        <v>0</v>
      </c>
      <c r="AD3692" s="49">
        <f t="shared" si="727"/>
        <v>0</v>
      </c>
      <c r="AE3692" s="51">
        <f t="shared" si="728"/>
        <v>0</v>
      </c>
      <c r="AF3692" s="51">
        <f>IF(C3692=A_Stammdaten!$B$12,D_SAV!$U3692-D_SAV!$AG3692,HLOOKUP(A_Stammdaten!$B$12-1,$AH$4:$AN$4004,ROW(C3692)-3,FALSE)-$AG3692)</f>
        <v>0</v>
      </c>
      <c r="AG3692" s="51">
        <f>HLOOKUP(A_Stammdaten!$B$12,$AH$4:$AN$4004,ROW(C3692)-3,FALSE)</f>
        <v>0</v>
      </c>
      <c r="AH3692" s="51">
        <f t="shared" si="719"/>
        <v>0</v>
      </c>
      <c r="AI3692" s="51">
        <f t="shared" si="720"/>
        <v>0</v>
      </c>
      <c r="AJ3692" s="51">
        <f t="shared" si="721"/>
        <v>0</v>
      </c>
      <c r="AK3692" s="51">
        <f t="shared" si="722"/>
        <v>0</v>
      </c>
      <c r="AL3692" s="51">
        <f t="shared" si="723"/>
        <v>0</v>
      </c>
      <c r="AM3692" s="51">
        <f t="shared" si="724"/>
        <v>0</v>
      </c>
      <c r="AN3692" s="51">
        <f t="shared" si="725"/>
        <v>0</v>
      </c>
    </row>
    <row r="3693" spans="1:40" x14ac:dyDescent="0.25">
      <c r="A3693" s="17"/>
      <c r="B3693" s="17"/>
      <c r="C3693" s="35"/>
      <c r="D3693" s="17"/>
      <c r="E3693" s="17"/>
      <c r="F3693" s="17"/>
      <c r="G3693" s="62">
        <f t="shared" si="726"/>
        <v>0</v>
      </c>
      <c r="H3693" s="17"/>
      <c r="I3693" s="17"/>
      <c r="J3693" s="17"/>
      <c r="K3693" s="17"/>
      <c r="L3693" s="17"/>
      <c r="M3693" s="17"/>
      <c r="N3693" s="17"/>
      <c r="O3693" s="17"/>
      <c r="P3693" s="115"/>
      <c r="Q3693" s="62">
        <f>IF(C3693&gt;A_Stammdaten!$B$12,0,SUM(G3693,H3693,J3693,K3693,M3693,N3693)-SUM(I3693,L3693,O3693,P3693))</f>
        <v>0</v>
      </c>
      <c r="R3693" s="17"/>
      <c r="S3693" s="17"/>
      <c r="T3693" s="17"/>
      <c r="U3693" s="62">
        <f t="shared" si="718"/>
        <v>0</v>
      </c>
      <c r="V3693" s="63">
        <f>IF(ISBLANK($B3693),0,VLOOKUP($B3693,Listen!$A$2:$C$45,2,FALSE))</f>
        <v>0</v>
      </c>
      <c r="W3693" s="63">
        <f>IF(ISBLANK($B3693),0,VLOOKUP($B3693,Listen!$A$2:$C$45,3,FALSE))</f>
        <v>0</v>
      </c>
      <c r="X3693" s="49">
        <f t="shared" si="717"/>
        <v>0</v>
      </c>
      <c r="Y3693" s="49">
        <f t="shared" si="727"/>
        <v>0</v>
      </c>
      <c r="Z3693" s="49">
        <f t="shared" si="727"/>
        <v>0</v>
      </c>
      <c r="AA3693" s="49">
        <f t="shared" si="727"/>
        <v>0</v>
      </c>
      <c r="AB3693" s="49">
        <f t="shared" si="727"/>
        <v>0</v>
      </c>
      <c r="AC3693" s="49">
        <f t="shared" si="727"/>
        <v>0</v>
      </c>
      <c r="AD3693" s="49">
        <f t="shared" si="727"/>
        <v>0</v>
      </c>
      <c r="AE3693" s="51">
        <f t="shared" si="728"/>
        <v>0</v>
      </c>
      <c r="AF3693" s="51">
        <f>IF(C3693=A_Stammdaten!$B$12,D_SAV!$U3693-D_SAV!$AG3693,HLOOKUP(A_Stammdaten!$B$12-1,$AH$4:$AN$4004,ROW(C3693)-3,FALSE)-$AG3693)</f>
        <v>0</v>
      </c>
      <c r="AG3693" s="51">
        <f>HLOOKUP(A_Stammdaten!$B$12,$AH$4:$AN$4004,ROW(C3693)-3,FALSE)</f>
        <v>0</v>
      </c>
      <c r="AH3693" s="51">
        <f t="shared" si="719"/>
        <v>0</v>
      </c>
      <c r="AI3693" s="51">
        <f t="shared" si="720"/>
        <v>0</v>
      </c>
      <c r="AJ3693" s="51">
        <f t="shared" si="721"/>
        <v>0</v>
      </c>
      <c r="AK3693" s="51">
        <f t="shared" si="722"/>
        <v>0</v>
      </c>
      <c r="AL3693" s="51">
        <f t="shared" si="723"/>
        <v>0</v>
      </c>
      <c r="AM3693" s="51">
        <f t="shared" si="724"/>
        <v>0</v>
      </c>
      <c r="AN3693" s="51">
        <f t="shared" si="725"/>
        <v>0</v>
      </c>
    </row>
    <row r="3694" spans="1:40" x14ac:dyDescent="0.25">
      <c r="A3694" s="17"/>
      <c r="B3694" s="17"/>
      <c r="C3694" s="35"/>
      <c r="D3694" s="17"/>
      <c r="E3694" s="17"/>
      <c r="F3694" s="17"/>
      <c r="G3694" s="62">
        <f t="shared" si="726"/>
        <v>0</v>
      </c>
      <c r="H3694" s="17"/>
      <c r="I3694" s="17"/>
      <c r="J3694" s="17"/>
      <c r="K3694" s="17"/>
      <c r="L3694" s="17"/>
      <c r="M3694" s="17"/>
      <c r="N3694" s="17"/>
      <c r="O3694" s="17"/>
      <c r="P3694" s="115"/>
      <c r="Q3694" s="62">
        <f>IF(C3694&gt;A_Stammdaten!$B$12,0,SUM(G3694,H3694,J3694,K3694,M3694,N3694)-SUM(I3694,L3694,O3694,P3694))</f>
        <v>0</v>
      </c>
      <c r="R3694" s="17"/>
      <c r="S3694" s="17"/>
      <c r="T3694" s="17"/>
      <c r="U3694" s="62">
        <f t="shared" si="718"/>
        <v>0</v>
      </c>
      <c r="V3694" s="63">
        <f>IF(ISBLANK($B3694),0,VLOOKUP($B3694,Listen!$A$2:$C$45,2,FALSE))</f>
        <v>0</v>
      </c>
      <c r="W3694" s="63">
        <f>IF(ISBLANK($B3694),0,VLOOKUP($B3694,Listen!$A$2:$C$45,3,FALSE))</f>
        <v>0</v>
      </c>
      <c r="X3694" s="49">
        <f t="shared" si="717"/>
        <v>0</v>
      </c>
      <c r="Y3694" s="49">
        <f t="shared" si="727"/>
        <v>0</v>
      </c>
      <c r="Z3694" s="49">
        <f t="shared" si="727"/>
        <v>0</v>
      </c>
      <c r="AA3694" s="49">
        <f t="shared" si="727"/>
        <v>0</v>
      </c>
      <c r="AB3694" s="49">
        <f t="shared" si="727"/>
        <v>0</v>
      </c>
      <c r="AC3694" s="49">
        <f t="shared" si="727"/>
        <v>0</v>
      </c>
      <c r="AD3694" s="49">
        <f t="shared" si="727"/>
        <v>0</v>
      </c>
      <c r="AE3694" s="51">
        <f t="shared" si="728"/>
        <v>0</v>
      </c>
      <c r="AF3694" s="51">
        <f>IF(C3694=A_Stammdaten!$B$12,D_SAV!$U3694-D_SAV!$AG3694,HLOOKUP(A_Stammdaten!$B$12-1,$AH$4:$AN$4004,ROW(C3694)-3,FALSE)-$AG3694)</f>
        <v>0</v>
      </c>
      <c r="AG3694" s="51">
        <f>HLOOKUP(A_Stammdaten!$B$12,$AH$4:$AN$4004,ROW(C3694)-3,FALSE)</f>
        <v>0</v>
      </c>
      <c r="AH3694" s="51">
        <f t="shared" si="719"/>
        <v>0</v>
      </c>
      <c r="AI3694" s="51">
        <f t="shared" si="720"/>
        <v>0</v>
      </c>
      <c r="AJ3694" s="51">
        <f t="shared" si="721"/>
        <v>0</v>
      </c>
      <c r="AK3694" s="51">
        <f t="shared" si="722"/>
        <v>0</v>
      </c>
      <c r="AL3694" s="51">
        <f t="shared" si="723"/>
        <v>0</v>
      </c>
      <c r="AM3694" s="51">
        <f t="shared" si="724"/>
        <v>0</v>
      </c>
      <c r="AN3694" s="51">
        <f t="shared" si="725"/>
        <v>0</v>
      </c>
    </row>
    <row r="3695" spans="1:40" x14ac:dyDescent="0.25">
      <c r="A3695" s="17"/>
      <c r="B3695" s="17"/>
      <c r="C3695" s="35"/>
      <c r="D3695" s="17"/>
      <c r="E3695" s="17"/>
      <c r="F3695" s="17"/>
      <c r="G3695" s="62">
        <f t="shared" si="726"/>
        <v>0</v>
      </c>
      <c r="H3695" s="17"/>
      <c r="I3695" s="17"/>
      <c r="J3695" s="17"/>
      <c r="K3695" s="17"/>
      <c r="L3695" s="17"/>
      <c r="M3695" s="17"/>
      <c r="N3695" s="17"/>
      <c r="O3695" s="17"/>
      <c r="P3695" s="115"/>
      <c r="Q3695" s="62">
        <f>IF(C3695&gt;A_Stammdaten!$B$12,0,SUM(G3695,H3695,J3695,K3695,M3695,N3695)-SUM(I3695,L3695,O3695,P3695))</f>
        <v>0</v>
      </c>
      <c r="R3695" s="17"/>
      <c r="S3695" s="17"/>
      <c r="T3695" s="17"/>
      <c r="U3695" s="62">
        <f t="shared" si="718"/>
        <v>0</v>
      </c>
      <c r="V3695" s="63">
        <f>IF(ISBLANK($B3695),0,VLOOKUP($B3695,Listen!$A$2:$C$45,2,FALSE))</f>
        <v>0</v>
      </c>
      <c r="W3695" s="63">
        <f>IF(ISBLANK($B3695),0,VLOOKUP($B3695,Listen!$A$2:$C$45,3,FALSE))</f>
        <v>0</v>
      </c>
      <c r="X3695" s="49">
        <f t="shared" si="717"/>
        <v>0</v>
      </c>
      <c r="Y3695" s="49">
        <f t="shared" si="727"/>
        <v>0</v>
      </c>
      <c r="Z3695" s="49">
        <f t="shared" si="727"/>
        <v>0</v>
      </c>
      <c r="AA3695" s="49">
        <f t="shared" si="727"/>
        <v>0</v>
      </c>
      <c r="AB3695" s="49">
        <f t="shared" si="727"/>
        <v>0</v>
      </c>
      <c r="AC3695" s="49">
        <f t="shared" si="727"/>
        <v>0</v>
      </c>
      <c r="AD3695" s="49">
        <f t="shared" si="727"/>
        <v>0</v>
      </c>
      <c r="AE3695" s="51">
        <f t="shared" si="728"/>
        <v>0</v>
      </c>
      <c r="AF3695" s="51">
        <f>IF(C3695=A_Stammdaten!$B$12,D_SAV!$U3695-D_SAV!$AG3695,HLOOKUP(A_Stammdaten!$B$12-1,$AH$4:$AN$4004,ROW(C3695)-3,FALSE)-$AG3695)</f>
        <v>0</v>
      </c>
      <c r="AG3695" s="51">
        <f>HLOOKUP(A_Stammdaten!$B$12,$AH$4:$AN$4004,ROW(C3695)-3,FALSE)</f>
        <v>0</v>
      </c>
      <c r="AH3695" s="51">
        <f t="shared" si="719"/>
        <v>0</v>
      </c>
      <c r="AI3695" s="51">
        <f t="shared" si="720"/>
        <v>0</v>
      </c>
      <c r="AJ3695" s="51">
        <f t="shared" si="721"/>
        <v>0</v>
      </c>
      <c r="AK3695" s="51">
        <f t="shared" si="722"/>
        <v>0</v>
      </c>
      <c r="AL3695" s="51">
        <f t="shared" si="723"/>
        <v>0</v>
      </c>
      <c r="AM3695" s="51">
        <f t="shared" si="724"/>
        <v>0</v>
      </c>
      <c r="AN3695" s="51">
        <f t="shared" si="725"/>
        <v>0</v>
      </c>
    </row>
    <row r="3696" spans="1:40" x14ac:dyDescent="0.25">
      <c r="A3696" s="17"/>
      <c r="B3696" s="17"/>
      <c r="C3696" s="35"/>
      <c r="D3696" s="17"/>
      <c r="E3696" s="17"/>
      <c r="F3696" s="17"/>
      <c r="G3696" s="62">
        <f t="shared" si="726"/>
        <v>0</v>
      </c>
      <c r="H3696" s="17"/>
      <c r="I3696" s="17"/>
      <c r="J3696" s="17"/>
      <c r="K3696" s="17"/>
      <c r="L3696" s="17"/>
      <c r="M3696" s="17"/>
      <c r="N3696" s="17"/>
      <c r="O3696" s="17"/>
      <c r="P3696" s="115"/>
      <c r="Q3696" s="62">
        <f>IF(C3696&gt;A_Stammdaten!$B$12,0,SUM(G3696,H3696,J3696,K3696,M3696,N3696)-SUM(I3696,L3696,O3696,P3696))</f>
        <v>0</v>
      </c>
      <c r="R3696" s="17"/>
      <c r="S3696" s="17"/>
      <c r="T3696" s="17"/>
      <c r="U3696" s="62">
        <f t="shared" si="718"/>
        <v>0</v>
      </c>
      <c r="V3696" s="63">
        <f>IF(ISBLANK($B3696),0,VLOOKUP($B3696,Listen!$A$2:$C$45,2,FALSE))</f>
        <v>0</v>
      </c>
      <c r="W3696" s="63">
        <f>IF(ISBLANK($B3696),0,VLOOKUP($B3696,Listen!$A$2:$C$45,3,FALSE))</f>
        <v>0</v>
      </c>
      <c r="X3696" s="49">
        <f t="shared" si="717"/>
        <v>0</v>
      </c>
      <c r="Y3696" s="49">
        <f t="shared" si="727"/>
        <v>0</v>
      </c>
      <c r="Z3696" s="49">
        <f t="shared" si="727"/>
        <v>0</v>
      </c>
      <c r="AA3696" s="49">
        <f t="shared" si="727"/>
        <v>0</v>
      </c>
      <c r="AB3696" s="49">
        <f t="shared" si="727"/>
        <v>0</v>
      </c>
      <c r="AC3696" s="49">
        <f t="shared" si="727"/>
        <v>0</v>
      </c>
      <c r="AD3696" s="49">
        <f t="shared" si="727"/>
        <v>0</v>
      </c>
      <c r="AE3696" s="51">
        <f t="shared" si="728"/>
        <v>0</v>
      </c>
      <c r="AF3696" s="51">
        <f>IF(C3696=A_Stammdaten!$B$12,D_SAV!$U3696-D_SAV!$AG3696,HLOOKUP(A_Stammdaten!$B$12-1,$AH$4:$AN$4004,ROW(C3696)-3,FALSE)-$AG3696)</f>
        <v>0</v>
      </c>
      <c r="AG3696" s="51">
        <f>HLOOKUP(A_Stammdaten!$B$12,$AH$4:$AN$4004,ROW(C3696)-3,FALSE)</f>
        <v>0</v>
      </c>
      <c r="AH3696" s="51">
        <f t="shared" si="719"/>
        <v>0</v>
      </c>
      <c r="AI3696" s="51">
        <f t="shared" si="720"/>
        <v>0</v>
      </c>
      <c r="AJ3696" s="51">
        <f t="shared" si="721"/>
        <v>0</v>
      </c>
      <c r="AK3696" s="51">
        <f t="shared" si="722"/>
        <v>0</v>
      </c>
      <c r="AL3696" s="51">
        <f t="shared" si="723"/>
        <v>0</v>
      </c>
      <c r="AM3696" s="51">
        <f t="shared" si="724"/>
        <v>0</v>
      </c>
      <c r="AN3696" s="51">
        <f t="shared" si="725"/>
        <v>0</v>
      </c>
    </row>
    <row r="3697" spans="1:40" x14ac:dyDescent="0.25">
      <c r="A3697" s="17"/>
      <c r="B3697" s="17"/>
      <c r="C3697" s="35"/>
      <c r="D3697" s="17"/>
      <c r="E3697" s="17"/>
      <c r="F3697" s="17"/>
      <c r="G3697" s="62">
        <f t="shared" si="726"/>
        <v>0</v>
      </c>
      <c r="H3697" s="17"/>
      <c r="I3697" s="17"/>
      <c r="J3697" s="17"/>
      <c r="K3697" s="17"/>
      <c r="L3697" s="17"/>
      <c r="M3697" s="17"/>
      <c r="N3697" s="17"/>
      <c r="O3697" s="17"/>
      <c r="P3697" s="115"/>
      <c r="Q3697" s="62">
        <f>IF(C3697&gt;A_Stammdaten!$B$12,0,SUM(G3697,H3697,J3697,K3697,M3697,N3697)-SUM(I3697,L3697,O3697,P3697))</f>
        <v>0</v>
      </c>
      <c r="R3697" s="17"/>
      <c r="S3697" s="17"/>
      <c r="T3697" s="17"/>
      <c r="U3697" s="62">
        <f t="shared" si="718"/>
        <v>0</v>
      </c>
      <c r="V3697" s="63">
        <f>IF(ISBLANK($B3697),0,VLOOKUP($B3697,Listen!$A$2:$C$45,2,FALSE))</f>
        <v>0</v>
      </c>
      <c r="W3697" s="63">
        <f>IF(ISBLANK($B3697),0,VLOOKUP($B3697,Listen!$A$2:$C$45,3,FALSE))</f>
        <v>0</v>
      </c>
      <c r="X3697" s="49">
        <f t="shared" si="717"/>
        <v>0</v>
      </c>
      <c r="Y3697" s="49">
        <f t="shared" si="727"/>
        <v>0</v>
      </c>
      <c r="Z3697" s="49">
        <f t="shared" si="727"/>
        <v>0</v>
      </c>
      <c r="AA3697" s="49">
        <f t="shared" si="727"/>
        <v>0</v>
      </c>
      <c r="AB3697" s="49">
        <f t="shared" si="727"/>
        <v>0</v>
      </c>
      <c r="AC3697" s="49">
        <f t="shared" si="727"/>
        <v>0</v>
      </c>
      <c r="AD3697" s="49">
        <f t="shared" si="727"/>
        <v>0</v>
      </c>
      <c r="AE3697" s="51">
        <f t="shared" si="728"/>
        <v>0</v>
      </c>
      <c r="AF3697" s="51">
        <f>IF(C3697=A_Stammdaten!$B$12,D_SAV!$U3697-D_SAV!$AG3697,HLOOKUP(A_Stammdaten!$B$12-1,$AH$4:$AN$4004,ROW(C3697)-3,FALSE)-$AG3697)</f>
        <v>0</v>
      </c>
      <c r="AG3697" s="51">
        <f>HLOOKUP(A_Stammdaten!$B$12,$AH$4:$AN$4004,ROW(C3697)-3,FALSE)</f>
        <v>0</v>
      </c>
      <c r="AH3697" s="51">
        <f t="shared" si="719"/>
        <v>0</v>
      </c>
      <c r="AI3697" s="51">
        <f t="shared" si="720"/>
        <v>0</v>
      </c>
      <c r="AJ3697" s="51">
        <f t="shared" si="721"/>
        <v>0</v>
      </c>
      <c r="AK3697" s="51">
        <f t="shared" si="722"/>
        <v>0</v>
      </c>
      <c r="AL3697" s="51">
        <f t="shared" si="723"/>
        <v>0</v>
      </c>
      <c r="AM3697" s="51">
        <f t="shared" si="724"/>
        <v>0</v>
      </c>
      <c r="AN3697" s="51">
        <f t="shared" si="725"/>
        <v>0</v>
      </c>
    </row>
    <row r="3698" spans="1:40" x14ac:dyDescent="0.25">
      <c r="A3698" s="17"/>
      <c r="B3698" s="17"/>
      <c r="C3698" s="35"/>
      <c r="D3698" s="17"/>
      <c r="E3698" s="17"/>
      <c r="F3698" s="17"/>
      <c r="G3698" s="62">
        <f t="shared" si="726"/>
        <v>0</v>
      </c>
      <c r="H3698" s="17"/>
      <c r="I3698" s="17"/>
      <c r="J3698" s="17"/>
      <c r="K3698" s="17"/>
      <c r="L3698" s="17"/>
      <c r="M3698" s="17"/>
      <c r="N3698" s="17"/>
      <c r="O3698" s="17"/>
      <c r="P3698" s="115"/>
      <c r="Q3698" s="62">
        <f>IF(C3698&gt;A_Stammdaten!$B$12,0,SUM(G3698,H3698,J3698,K3698,M3698,N3698)-SUM(I3698,L3698,O3698,P3698))</f>
        <v>0</v>
      </c>
      <c r="R3698" s="17"/>
      <c r="S3698" s="17"/>
      <c r="T3698" s="17"/>
      <c r="U3698" s="62">
        <f t="shared" si="718"/>
        <v>0</v>
      </c>
      <c r="V3698" s="63">
        <f>IF(ISBLANK($B3698),0,VLOOKUP($B3698,Listen!$A$2:$C$45,2,FALSE))</f>
        <v>0</v>
      </c>
      <c r="W3698" s="63">
        <f>IF(ISBLANK($B3698),0,VLOOKUP($B3698,Listen!$A$2:$C$45,3,FALSE))</f>
        <v>0</v>
      </c>
      <c r="X3698" s="49">
        <f t="shared" si="717"/>
        <v>0</v>
      </c>
      <c r="Y3698" s="49">
        <f t="shared" si="727"/>
        <v>0</v>
      </c>
      <c r="Z3698" s="49">
        <f t="shared" si="727"/>
        <v>0</v>
      </c>
      <c r="AA3698" s="49">
        <f t="shared" si="727"/>
        <v>0</v>
      </c>
      <c r="AB3698" s="49">
        <f t="shared" si="727"/>
        <v>0</v>
      </c>
      <c r="AC3698" s="49">
        <f t="shared" si="727"/>
        <v>0</v>
      </c>
      <c r="AD3698" s="49">
        <f t="shared" si="727"/>
        <v>0</v>
      </c>
      <c r="AE3698" s="51">
        <f t="shared" si="728"/>
        <v>0</v>
      </c>
      <c r="AF3698" s="51">
        <f>IF(C3698=A_Stammdaten!$B$12,D_SAV!$U3698-D_SAV!$AG3698,HLOOKUP(A_Stammdaten!$B$12-1,$AH$4:$AN$4004,ROW(C3698)-3,FALSE)-$AG3698)</f>
        <v>0</v>
      </c>
      <c r="AG3698" s="51">
        <f>HLOOKUP(A_Stammdaten!$B$12,$AH$4:$AN$4004,ROW(C3698)-3,FALSE)</f>
        <v>0</v>
      </c>
      <c r="AH3698" s="51">
        <f t="shared" si="719"/>
        <v>0</v>
      </c>
      <c r="AI3698" s="51">
        <f t="shared" si="720"/>
        <v>0</v>
      </c>
      <c r="AJ3698" s="51">
        <f t="shared" si="721"/>
        <v>0</v>
      </c>
      <c r="AK3698" s="51">
        <f t="shared" si="722"/>
        <v>0</v>
      </c>
      <c r="AL3698" s="51">
        <f t="shared" si="723"/>
        <v>0</v>
      </c>
      <c r="AM3698" s="51">
        <f t="shared" si="724"/>
        <v>0</v>
      </c>
      <c r="AN3698" s="51">
        <f t="shared" si="725"/>
        <v>0</v>
      </c>
    </row>
    <row r="3699" spans="1:40" x14ac:dyDescent="0.25">
      <c r="A3699" s="17"/>
      <c r="B3699" s="17"/>
      <c r="C3699" s="35"/>
      <c r="D3699" s="17"/>
      <c r="E3699" s="17"/>
      <c r="F3699" s="17"/>
      <c r="G3699" s="62">
        <f t="shared" si="726"/>
        <v>0</v>
      </c>
      <c r="H3699" s="17"/>
      <c r="I3699" s="17"/>
      <c r="J3699" s="17"/>
      <c r="K3699" s="17"/>
      <c r="L3699" s="17"/>
      <c r="M3699" s="17"/>
      <c r="N3699" s="17"/>
      <c r="O3699" s="17"/>
      <c r="P3699" s="115"/>
      <c r="Q3699" s="62">
        <f>IF(C3699&gt;A_Stammdaten!$B$12,0,SUM(G3699,H3699,J3699,K3699,M3699,N3699)-SUM(I3699,L3699,O3699,P3699))</f>
        <v>0</v>
      </c>
      <c r="R3699" s="17"/>
      <c r="S3699" s="17"/>
      <c r="T3699" s="17"/>
      <c r="U3699" s="62">
        <f t="shared" si="718"/>
        <v>0</v>
      </c>
      <c r="V3699" s="63">
        <f>IF(ISBLANK($B3699),0,VLOOKUP($B3699,Listen!$A$2:$C$45,2,FALSE))</f>
        <v>0</v>
      </c>
      <c r="W3699" s="63">
        <f>IF(ISBLANK($B3699),0,VLOOKUP($B3699,Listen!$A$2:$C$45,3,FALSE))</f>
        <v>0</v>
      </c>
      <c r="X3699" s="49">
        <f t="shared" si="717"/>
        <v>0</v>
      </c>
      <c r="Y3699" s="49">
        <f t="shared" si="727"/>
        <v>0</v>
      </c>
      <c r="Z3699" s="49">
        <f t="shared" si="727"/>
        <v>0</v>
      </c>
      <c r="AA3699" s="49">
        <f t="shared" si="727"/>
        <v>0</v>
      </c>
      <c r="AB3699" s="49">
        <f t="shared" si="727"/>
        <v>0</v>
      </c>
      <c r="AC3699" s="49">
        <f t="shared" si="727"/>
        <v>0</v>
      </c>
      <c r="AD3699" s="49">
        <f t="shared" si="727"/>
        <v>0</v>
      </c>
      <c r="AE3699" s="51">
        <f t="shared" si="728"/>
        <v>0</v>
      </c>
      <c r="AF3699" s="51">
        <f>IF(C3699=A_Stammdaten!$B$12,D_SAV!$U3699-D_SAV!$AG3699,HLOOKUP(A_Stammdaten!$B$12-1,$AH$4:$AN$4004,ROW(C3699)-3,FALSE)-$AG3699)</f>
        <v>0</v>
      </c>
      <c r="AG3699" s="51">
        <f>HLOOKUP(A_Stammdaten!$B$12,$AH$4:$AN$4004,ROW(C3699)-3,FALSE)</f>
        <v>0</v>
      </c>
      <c r="AH3699" s="51">
        <f t="shared" si="719"/>
        <v>0</v>
      </c>
      <c r="AI3699" s="51">
        <f t="shared" si="720"/>
        <v>0</v>
      </c>
      <c r="AJ3699" s="51">
        <f t="shared" si="721"/>
        <v>0</v>
      </c>
      <c r="AK3699" s="51">
        <f t="shared" si="722"/>
        <v>0</v>
      </c>
      <c r="AL3699" s="51">
        <f t="shared" si="723"/>
        <v>0</v>
      </c>
      <c r="AM3699" s="51">
        <f t="shared" si="724"/>
        <v>0</v>
      </c>
      <c r="AN3699" s="51">
        <f t="shared" si="725"/>
        <v>0</v>
      </c>
    </row>
    <row r="3700" spans="1:40" x14ac:dyDescent="0.25">
      <c r="A3700" s="17"/>
      <c r="B3700" s="17"/>
      <c r="C3700" s="35"/>
      <c r="D3700" s="17"/>
      <c r="E3700" s="17"/>
      <c r="F3700" s="17"/>
      <c r="G3700" s="62">
        <f t="shared" si="726"/>
        <v>0</v>
      </c>
      <c r="H3700" s="17"/>
      <c r="I3700" s="17"/>
      <c r="J3700" s="17"/>
      <c r="K3700" s="17"/>
      <c r="L3700" s="17"/>
      <c r="M3700" s="17"/>
      <c r="N3700" s="17"/>
      <c r="O3700" s="17"/>
      <c r="P3700" s="115"/>
      <c r="Q3700" s="62">
        <f>IF(C3700&gt;A_Stammdaten!$B$12,0,SUM(G3700,H3700,J3700,K3700,M3700,N3700)-SUM(I3700,L3700,O3700,P3700))</f>
        <v>0</v>
      </c>
      <c r="R3700" s="17"/>
      <c r="S3700" s="17"/>
      <c r="T3700" s="17"/>
      <c r="U3700" s="62">
        <f t="shared" si="718"/>
        <v>0</v>
      </c>
      <c r="V3700" s="63">
        <f>IF(ISBLANK($B3700),0,VLOOKUP($B3700,Listen!$A$2:$C$45,2,FALSE))</f>
        <v>0</v>
      </c>
      <c r="W3700" s="63">
        <f>IF(ISBLANK($B3700),0,VLOOKUP($B3700,Listen!$A$2:$C$45,3,FALSE))</f>
        <v>0</v>
      </c>
      <c r="X3700" s="49">
        <f t="shared" si="717"/>
        <v>0</v>
      </c>
      <c r="Y3700" s="49">
        <f t="shared" si="727"/>
        <v>0</v>
      </c>
      <c r="Z3700" s="49">
        <f t="shared" si="727"/>
        <v>0</v>
      </c>
      <c r="AA3700" s="49">
        <f t="shared" si="727"/>
        <v>0</v>
      </c>
      <c r="AB3700" s="49">
        <f t="shared" si="727"/>
        <v>0</v>
      </c>
      <c r="AC3700" s="49">
        <f t="shared" si="727"/>
        <v>0</v>
      </c>
      <c r="AD3700" s="49">
        <f t="shared" ref="Y3700:AD3743" si="729">$V3700</f>
        <v>0</v>
      </c>
      <c r="AE3700" s="51">
        <f t="shared" si="728"/>
        <v>0</v>
      </c>
      <c r="AF3700" s="51">
        <f>IF(C3700=A_Stammdaten!$B$12,D_SAV!$U3700-D_SAV!$AG3700,HLOOKUP(A_Stammdaten!$B$12-1,$AH$4:$AN$4004,ROW(C3700)-3,FALSE)-$AG3700)</f>
        <v>0</v>
      </c>
      <c r="AG3700" s="51">
        <f>HLOOKUP(A_Stammdaten!$B$12,$AH$4:$AN$4004,ROW(C3700)-3,FALSE)</f>
        <v>0</v>
      </c>
      <c r="AH3700" s="51">
        <f t="shared" si="719"/>
        <v>0</v>
      </c>
      <c r="AI3700" s="51">
        <f t="shared" si="720"/>
        <v>0</v>
      </c>
      <c r="AJ3700" s="51">
        <f t="shared" si="721"/>
        <v>0</v>
      </c>
      <c r="AK3700" s="51">
        <f t="shared" si="722"/>
        <v>0</v>
      </c>
      <c r="AL3700" s="51">
        <f t="shared" si="723"/>
        <v>0</v>
      </c>
      <c r="AM3700" s="51">
        <f t="shared" si="724"/>
        <v>0</v>
      </c>
      <c r="AN3700" s="51">
        <f t="shared" si="725"/>
        <v>0</v>
      </c>
    </row>
    <row r="3701" spans="1:40" x14ac:dyDescent="0.25">
      <c r="A3701" s="17"/>
      <c r="B3701" s="17"/>
      <c r="C3701" s="35"/>
      <c r="D3701" s="17"/>
      <c r="E3701" s="17"/>
      <c r="F3701" s="17"/>
      <c r="G3701" s="62">
        <f t="shared" si="726"/>
        <v>0</v>
      </c>
      <c r="H3701" s="17"/>
      <c r="I3701" s="17"/>
      <c r="J3701" s="17"/>
      <c r="K3701" s="17"/>
      <c r="L3701" s="17"/>
      <c r="M3701" s="17"/>
      <c r="N3701" s="17"/>
      <c r="O3701" s="17"/>
      <c r="P3701" s="115"/>
      <c r="Q3701" s="62">
        <f>IF(C3701&gt;A_Stammdaten!$B$12,0,SUM(G3701,H3701,J3701,K3701,M3701,N3701)-SUM(I3701,L3701,O3701,P3701))</f>
        <v>0</v>
      </c>
      <c r="R3701" s="17"/>
      <c r="S3701" s="17"/>
      <c r="T3701" s="17"/>
      <c r="U3701" s="62">
        <f t="shared" si="718"/>
        <v>0</v>
      </c>
      <c r="V3701" s="63">
        <f>IF(ISBLANK($B3701),0,VLOOKUP($B3701,Listen!$A$2:$C$45,2,FALSE))</f>
        <v>0</v>
      </c>
      <c r="W3701" s="63">
        <f>IF(ISBLANK($B3701),0,VLOOKUP($B3701,Listen!$A$2:$C$45,3,FALSE))</f>
        <v>0</v>
      </c>
      <c r="X3701" s="49">
        <f t="shared" si="717"/>
        <v>0</v>
      </c>
      <c r="Y3701" s="49">
        <f t="shared" si="729"/>
        <v>0</v>
      </c>
      <c r="Z3701" s="49">
        <f t="shared" si="729"/>
        <v>0</v>
      </c>
      <c r="AA3701" s="49">
        <f t="shared" si="729"/>
        <v>0</v>
      </c>
      <c r="AB3701" s="49">
        <f t="shared" si="729"/>
        <v>0</v>
      </c>
      <c r="AC3701" s="49">
        <f t="shared" si="729"/>
        <v>0</v>
      </c>
      <c r="AD3701" s="49">
        <f t="shared" si="729"/>
        <v>0</v>
      </c>
      <c r="AE3701" s="51">
        <f t="shared" si="728"/>
        <v>0</v>
      </c>
      <c r="AF3701" s="51">
        <f>IF(C3701=A_Stammdaten!$B$12,D_SAV!$U3701-D_SAV!$AG3701,HLOOKUP(A_Stammdaten!$B$12-1,$AH$4:$AN$4004,ROW(C3701)-3,FALSE)-$AG3701)</f>
        <v>0</v>
      </c>
      <c r="AG3701" s="51">
        <f>HLOOKUP(A_Stammdaten!$B$12,$AH$4:$AN$4004,ROW(C3701)-3,FALSE)</f>
        <v>0</v>
      </c>
      <c r="AH3701" s="51">
        <f t="shared" si="719"/>
        <v>0</v>
      </c>
      <c r="AI3701" s="51">
        <f t="shared" si="720"/>
        <v>0</v>
      </c>
      <c r="AJ3701" s="51">
        <f t="shared" si="721"/>
        <v>0</v>
      </c>
      <c r="AK3701" s="51">
        <f t="shared" si="722"/>
        <v>0</v>
      </c>
      <c r="AL3701" s="51">
        <f t="shared" si="723"/>
        <v>0</v>
      </c>
      <c r="AM3701" s="51">
        <f t="shared" si="724"/>
        <v>0</v>
      </c>
      <c r="AN3701" s="51">
        <f t="shared" si="725"/>
        <v>0</v>
      </c>
    </row>
    <row r="3702" spans="1:40" x14ac:dyDescent="0.25">
      <c r="A3702" s="17"/>
      <c r="B3702" s="17"/>
      <c r="C3702" s="35"/>
      <c r="D3702" s="17"/>
      <c r="E3702" s="17"/>
      <c r="F3702" s="17"/>
      <c r="G3702" s="62">
        <f t="shared" si="726"/>
        <v>0</v>
      </c>
      <c r="H3702" s="17"/>
      <c r="I3702" s="17"/>
      <c r="J3702" s="17"/>
      <c r="K3702" s="17"/>
      <c r="L3702" s="17"/>
      <c r="M3702" s="17"/>
      <c r="N3702" s="17"/>
      <c r="O3702" s="17"/>
      <c r="P3702" s="115"/>
      <c r="Q3702" s="62">
        <f>IF(C3702&gt;A_Stammdaten!$B$12,0,SUM(G3702,H3702,J3702,K3702,M3702,N3702)-SUM(I3702,L3702,O3702,P3702))</f>
        <v>0</v>
      </c>
      <c r="R3702" s="17"/>
      <c r="S3702" s="17"/>
      <c r="T3702" s="17"/>
      <c r="U3702" s="62">
        <f t="shared" si="718"/>
        <v>0</v>
      </c>
      <c r="V3702" s="63">
        <f>IF(ISBLANK($B3702),0,VLOOKUP($B3702,Listen!$A$2:$C$45,2,FALSE))</f>
        <v>0</v>
      </c>
      <c r="W3702" s="63">
        <f>IF(ISBLANK($B3702),0,VLOOKUP($B3702,Listen!$A$2:$C$45,3,FALSE))</f>
        <v>0</v>
      </c>
      <c r="X3702" s="49">
        <f t="shared" si="717"/>
        <v>0</v>
      </c>
      <c r="Y3702" s="49">
        <f t="shared" si="729"/>
        <v>0</v>
      </c>
      <c r="Z3702" s="49">
        <f t="shared" si="729"/>
        <v>0</v>
      </c>
      <c r="AA3702" s="49">
        <f t="shared" si="729"/>
        <v>0</v>
      </c>
      <c r="AB3702" s="49">
        <f t="shared" si="729"/>
        <v>0</v>
      </c>
      <c r="AC3702" s="49">
        <f t="shared" si="729"/>
        <v>0</v>
      </c>
      <c r="AD3702" s="49">
        <f t="shared" si="729"/>
        <v>0</v>
      </c>
      <c r="AE3702" s="51">
        <f t="shared" si="728"/>
        <v>0</v>
      </c>
      <c r="AF3702" s="51">
        <f>IF(C3702=A_Stammdaten!$B$12,D_SAV!$U3702-D_SAV!$AG3702,HLOOKUP(A_Stammdaten!$B$12-1,$AH$4:$AN$4004,ROW(C3702)-3,FALSE)-$AG3702)</f>
        <v>0</v>
      </c>
      <c r="AG3702" s="51">
        <f>HLOOKUP(A_Stammdaten!$B$12,$AH$4:$AN$4004,ROW(C3702)-3,FALSE)</f>
        <v>0</v>
      </c>
      <c r="AH3702" s="51">
        <f t="shared" si="719"/>
        <v>0</v>
      </c>
      <c r="AI3702" s="51">
        <f t="shared" si="720"/>
        <v>0</v>
      </c>
      <c r="AJ3702" s="51">
        <f t="shared" si="721"/>
        <v>0</v>
      </c>
      <c r="AK3702" s="51">
        <f t="shared" si="722"/>
        <v>0</v>
      </c>
      <c r="AL3702" s="51">
        <f t="shared" si="723"/>
        <v>0</v>
      </c>
      <c r="AM3702" s="51">
        <f t="shared" si="724"/>
        <v>0</v>
      </c>
      <c r="AN3702" s="51">
        <f t="shared" si="725"/>
        <v>0</v>
      </c>
    </row>
    <row r="3703" spans="1:40" x14ac:dyDescent="0.25">
      <c r="A3703" s="17"/>
      <c r="B3703" s="17"/>
      <c r="C3703" s="35"/>
      <c r="D3703" s="17"/>
      <c r="E3703" s="17"/>
      <c r="F3703" s="17"/>
      <c r="G3703" s="62">
        <f t="shared" si="726"/>
        <v>0</v>
      </c>
      <c r="H3703" s="17"/>
      <c r="I3703" s="17"/>
      <c r="J3703" s="17"/>
      <c r="K3703" s="17"/>
      <c r="L3703" s="17"/>
      <c r="M3703" s="17"/>
      <c r="N3703" s="17"/>
      <c r="O3703" s="17"/>
      <c r="P3703" s="115"/>
      <c r="Q3703" s="62">
        <f>IF(C3703&gt;A_Stammdaten!$B$12,0,SUM(G3703,H3703,J3703,K3703,M3703,N3703)-SUM(I3703,L3703,O3703,P3703))</f>
        <v>0</v>
      </c>
      <c r="R3703" s="17"/>
      <c r="S3703" s="17"/>
      <c r="T3703" s="17"/>
      <c r="U3703" s="62">
        <f t="shared" si="718"/>
        <v>0</v>
      </c>
      <c r="V3703" s="63">
        <f>IF(ISBLANK($B3703),0,VLOOKUP($B3703,Listen!$A$2:$C$45,2,FALSE))</f>
        <v>0</v>
      </c>
      <c r="W3703" s="63">
        <f>IF(ISBLANK($B3703),0,VLOOKUP($B3703,Listen!$A$2:$C$45,3,FALSE))</f>
        <v>0</v>
      </c>
      <c r="X3703" s="49">
        <f t="shared" si="717"/>
        <v>0</v>
      </c>
      <c r="Y3703" s="49">
        <f t="shared" si="729"/>
        <v>0</v>
      </c>
      <c r="Z3703" s="49">
        <f t="shared" si="729"/>
        <v>0</v>
      </c>
      <c r="AA3703" s="49">
        <f t="shared" si="729"/>
        <v>0</v>
      </c>
      <c r="AB3703" s="49">
        <f t="shared" si="729"/>
        <v>0</v>
      </c>
      <c r="AC3703" s="49">
        <f t="shared" si="729"/>
        <v>0</v>
      </c>
      <c r="AD3703" s="49">
        <f t="shared" si="729"/>
        <v>0</v>
      </c>
      <c r="AE3703" s="51">
        <f t="shared" si="728"/>
        <v>0</v>
      </c>
      <c r="AF3703" s="51">
        <f>IF(C3703=A_Stammdaten!$B$12,D_SAV!$U3703-D_SAV!$AG3703,HLOOKUP(A_Stammdaten!$B$12-1,$AH$4:$AN$4004,ROW(C3703)-3,FALSE)-$AG3703)</f>
        <v>0</v>
      </c>
      <c r="AG3703" s="51">
        <f>HLOOKUP(A_Stammdaten!$B$12,$AH$4:$AN$4004,ROW(C3703)-3,FALSE)</f>
        <v>0</v>
      </c>
      <c r="AH3703" s="51">
        <f t="shared" si="719"/>
        <v>0</v>
      </c>
      <c r="AI3703" s="51">
        <f t="shared" si="720"/>
        <v>0</v>
      </c>
      <c r="AJ3703" s="51">
        <f t="shared" si="721"/>
        <v>0</v>
      </c>
      <c r="AK3703" s="51">
        <f t="shared" si="722"/>
        <v>0</v>
      </c>
      <c r="AL3703" s="51">
        <f t="shared" si="723"/>
        <v>0</v>
      </c>
      <c r="AM3703" s="51">
        <f t="shared" si="724"/>
        <v>0</v>
      </c>
      <c r="AN3703" s="51">
        <f t="shared" si="725"/>
        <v>0</v>
      </c>
    </row>
    <row r="3704" spans="1:40" x14ac:dyDescent="0.25">
      <c r="A3704" s="17"/>
      <c r="B3704" s="17"/>
      <c r="C3704" s="35"/>
      <c r="D3704" s="17"/>
      <c r="E3704" s="17"/>
      <c r="F3704" s="17"/>
      <c r="G3704" s="62">
        <f t="shared" si="726"/>
        <v>0</v>
      </c>
      <c r="H3704" s="17"/>
      <c r="I3704" s="17"/>
      <c r="J3704" s="17"/>
      <c r="K3704" s="17"/>
      <c r="L3704" s="17"/>
      <c r="M3704" s="17"/>
      <c r="N3704" s="17"/>
      <c r="O3704" s="17"/>
      <c r="P3704" s="115"/>
      <c r="Q3704" s="62">
        <f>IF(C3704&gt;A_Stammdaten!$B$12,0,SUM(G3704,H3704,J3704,K3704,M3704,N3704)-SUM(I3704,L3704,O3704,P3704))</f>
        <v>0</v>
      </c>
      <c r="R3704" s="17"/>
      <c r="S3704" s="17"/>
      <c r="T3704" s="17"/>
      <c r="U3704" s="62">
        <f t="shared" si="718"/>
        <v>0</v>
      </c>
      <c r="V3704" s="63">
        <f>IF(ISBLANK($B3704),0,VLOOKUP($B3704,Listen!$A$2:$C$45,2,FALSE))</f>
        <v>0</v>
      </c>
      <c r="W3704" s="63">
        <f>IF(ISBLANK($B3704),0,VLOOKUP($B3704,Listen!$A$2:$C$45,3,FALSE))</f>
        <v>0</v>
      </c>
      <c r="X3704" s="49">
        <f t="shared" si="717"/>
        <v>0</v>
      </c>
      <c r="Y3704" s="49">
        <f t="shared" si="729"/>
        <v>0</v>
      </c>
      <c r="Z3704" s="49">
        <f t="shared" si="729"/>
        <v>0</v>
      </c>
      <c r="AA3704" s="49">
        <f t="shared" si="729"/>
        <v>0</v>
      </c>
      <c r="AB3704" s="49">
        <f t="shared" si="729"/>
        <v>0</v>
      </c>
      <c r="AC3704" s="49">
        <f t="shared" si="729"/>
        <v>0</v>
      </c>
      <c r="AD3704" s="49">
        <f t="shared" si="729"/>
        <v>0</v>
      </c>
      <c r="AE3704" s="51">
        <f t="shared" si="728"/>
        <v>0</v>
      </c>
      <c r="AF3704" s="51">
        <f>IF(C3704=A_Stammdaten!$B$12,D_SAV!$U3704-D_SAV!$AG3704,HLOOKUP(A_Stammdaten!$B$12-1,$AH$4:$AN$4004,ROW(C3704)-3,FALSE)-$AG3704)</f>
        <v>0</v>
      </c>
      <c r="AG3704" s="51">
        <f>HLOOKUP(A_Stammdaten!$B$12,$AH$4:$AN$4004,ROW(C3704)-3,FALSE)</f>
        <v>0</v>
      </c>
      <c r="AH3704" s="51">
        <f t="shared" si="719"/>
        <v>0</v>
      </c>
      <c r="AI3704" s="51">
        <f t="shared" si="720"/>
        <v>0</v>
      </c>
      <c r="AJ3704" s="51">
        <f t="shared" si="721"/>
        <v>0</v>
      </c>
      <c r="AK3704" s="51">
        <f t="shared" si="722"/>
        <v>0</v>
      </c>
      <c r="AL3704" s="51">
        <f t="shared" si="723"/>
        <v>0</v>
      </c>
      <c r="AM3704" s="51">
        <f t="shared" si="724"/>
        <v>0</v>
      </c>
      <c r="AN3704" s="51">
        <f t="shared" si="725"/>
        <v>0</v>
      </c>
    </row>
    <row r="3705" spans="1:40" x14ac:dyDescent="0.25">
      <c r="A3705" s="17"/>
      <c r="B3705" s="17"/>
      <c r="C3705" s="35"/>
      <c r="D3705" s="17"/>
      <c r="E3705" s="17"/>
      <c r="F3705" s="17"/>
      <c r="G3705" s="62">
        <f t="shared" si="726"/>
        <v>0</v>
      </c>
      <c r="H3705" s="17"/>
      <c r="I3705" s="17"/>
      <c r="J3705" s="17"/>
      <c r="K3705" s="17"/>
      <c r="L3705" s="17"/>
      <c r="M3705" s="17"/>
      <c r="N3705" s="17"/>
      <c r="O3705" s="17"/>
      <c r="P3705" s="115"/>
      <c r="Q3705" s="62">
        <f>IF(C3705&gt;A_Stammdaten!$B$12,0,SUM(G3705,H3705,J3705,K3705,M3705,N3705)-SUM(I3705,L3705,O3705,P3705))</f>
        <v>0</v>
      </c>
      <c r="R3705" s="17"/>
      <c r="S3705" s="17"/>
      <c r="T3705" s="17"/>
      <c r="U3705" s="62">
        <f t="shared" si="718"/>
        <v>0</v>
      </c>
      <c r="V3705" s="63">
        <f>IF(ISBLANK($B3705),0,VLOOKUP($B3705,Listen!$A$2:$C$45,2,FALSE))</f>
        <v>0</v>
      </c>
      <c r="W3705" s="63">
        <f>IF(ISBLANK($B3705),0,VLOOKUP($B3705,Listen!$A$2:$C$45,3,FALSE))</f>
        <v>0</v>
      </c>
      <c r="X3705" s="49">
        <f t="shared" si="717"/>
        <v>0</v>
      </c>
      <c r="Y3705" s="49">
        <f t="shared" si="729"/>
        <v>0</v>
      </c>
      <c r="Z3705" s="49">
        <f t="shared" si="729"/>
        <v>0</v>
      </c>
      <c r="AA3705" s="49">
        <f t="shared" si="729"/>
        <v>0</v>
      </c>
      <c r="AB3705" s="49">
        <f t="shared" si="729"/>
        <v>0</v>
      </c>
      <c r="AC3705" s="49">
        <f t="shared" si="729"/>
        <v>0</v>
      </c>
      <c r="AD3705" s="49">
        <f t="shared" si="729"/>
        <v>0</v>
      </c>
      <c r="AE3705" s="51">
        <f t="shared" si="728"/>
        <v>0</v>
      </c>
      <c r="AF3705" s="51">
        <f>IF(C3705=A_Stammdaten!$B$12,D_SAV!$U3705-D_SAV!$AG3705,HLOOKUP(A_Stammdaten!$B$12-1,$AH$4:$AN$4004,ROW(C3705)-3,FALSE)-$AG3705)</f>
        <v>0</v>
      </c>
      <c r="AG3705" s="51">
        <f>HLOOKUP(A_Stammdaten!$B$12,$AH$4:$AN$4004,ROW(C3705)-3,FALSE)</f>
        <v>0</v>
      </c>
      <c r="AH3705" s="51">
        <f t="shared" si="719"/>
        <v>0</v>
      </c>
      <c r="AI3705" s="51">
        <f t="shared" si="720"/>
        <v>0</v>
      </c>
      <c r="AJ3705" s="51">
        <f t="shared" si="721"/>
        <v>0</v>
      </c>
      <c r="AK3705" s="51">
        <f t="shared" si="722"/>
        <v>0</v>
      </c>
      <c r="AL3705" s="51">
        <f t="shared" si="723"/>
        <v>0</v>
      </c>
      <c r="AM3705" s="51">
        <f t="shared" si="724"/>
        <v>0</v>
      </c>
      <c r="AN3705" s="51">
        <f t="shared" si="725"/>
        <v>0</v>
      </c>
    </row>
    <row r="3706" spans="1:40" x14ac:dyDescent="0.25">
      <c r="A3706" s="17"/>
      <c r="B3706" s="17"/>
      <c r="C3706" s="35"/>
      <c r="D3706" s="17"/>
      <c r="E3706" s="17"/>
      <c r="F3706" s="17"/>
      <c r="G3706" s="62">
        <f t="shared" si="726"/>
        <v>0</v>
      </c>
      <c r="H3706" s="17"/>
      <c r="I3706" s="17"/>
      <c r="J3706" s="17"/>
      <c r="K3706" s="17"/>
      <c r="L3706" s="17"/>
      <c r="M3706" s="17"/>
      <c r="N3706" s="17"/>
      <c r="O3706" s="17"/>
      <c r="P3706" s="115"/>
      <c r="Q3706" s="62">
        <f>IF(C3706&gt;A_Stammdaten!$B$12,0,SUM(G3706,H3706,J3706,K3706,M3706,N3706)-SUM(I3706,L3706,O3706,P3706))</f>
        <v>0</v>
      </c>
      <c r="R3706" s="17"/>
      <c r="S3706" s="17"/>
      <c r="T3706" s="17"/>
      <c r="U3706" s="62">
        <f t="shared" si="718"/>
        <v>0</v>
      </c>
      <c r="V3706" s="63">
        <f>IF(ISBLANK($B3706),0,VLOOKUP($B3706,Listen!$A$2:$C$45,2,FALSE))</f>
        <v>0</v>
      </c>
      <c r="W3706" s="63">
        <f>IF(ISBLANK($B3706),0,VLOOKUP($B3706,Listen!$A$2:$C$45,3,FALSE))</f>
        <v>0</v>
      </c>
      <c r="X3706" s="49">
        <f t="shared" si="717"/>
        <v>0</v>
      </c>
      <c r="Y3706" s="49">
        <f t="shared" si="729"/>
        <v>0</v>
      </c>
      <c r="Z3706" s="49">
        <f t="shared" si="729"/>
        <v>0</v>
      </c>
      <c r="AA3706" s="49">
        <f t="shared" si="729"/>
        <v>0</v>
      </c>
      <c r="AB3706" s="49">
        <f t="shared" si="729"/>
        <v>0</v>
      </c>
      <c r="AC3706" s="49">
        <f t="shared" si="729"/>
        <v>0</v>
      </c>
      <c r="AD3706" s="49">
        <f t="shared" si="729"/>
        <v>0</v>
      </c>
      <c r="AE3706" s="51">
        <f t="shared" si="728"/>
        <v>0</v>
      </c>
      <c r="AF3706" s="51">
        <f>IF(C3706=A_Stammdaten!$B$12,D_SAV!$U3706-D_SAV!$AG3706,HLOOKUP(A_Stammdaten!$B$12-1,$AH$4:$AN$4004,ROW(C3706)-3,FALSE)-$AG3706)</f>
        <v>0</v>
      </c>
      <c r="AG3706" s="51">
        <f>HLOOKUP(A_Stammdaten!$B$12,$AH$4:$AN$4004,ROW(C3706)-3,FALSE)</f>
        <v>0</v>
      </c>
      <c r="AH3706" s="51">
        <f t="shared" si="719"/>
        <v>0</v>
      </c>
      <c r="AI3706" s="51">
        <f t="shared" si="720"/>
        <v>0</v>
      </c>
      <c r="AJ3706" s="51">
        <f t="shared" si="721"/>
        <v>0</v>
      </c>
      <c r="AK3706" s="51">
        <f t="shared" si="722"/>
        <v>0</v>
      </c>
      <c r="AL3706" s="51">
        <f t="shared" si="723"/>
        <v>0</v>
      </c>
      <c r="AM3706" s="51">
        <f t="shared" si="724"/>
        <v>0</v>
      </c>
      <c r="AN3706" s="51">
        <f t="shared" si="725"/>
        <v>0</v>
      </c>
    </row>
    <row r="3707" spans="1:40" x14ac:dyDescent="0.25">
      <c r="A3707" s="17"/>
      <c r="B3707" s="17"/>
      <c r="C3707" s="35"/>
      <c r="D3707" s="17"/>
      <c r="E3707" s="17"/>
      <c r="F3707" s="17"/>
      <c r="G3707" s="62">
        <f t="shared" si="726"/>
        <v>0</v>
      </c>
      <c r="H3707" s="17"/>
      <c r="I3707" s="17"/>
      <c r="J3707" s="17"/>
      <c r="K3707" s="17"/>
      <c r="L3707" s="17"/>
      <c r="M3707" s="17"/>
      <c r="N3707" s="17"/>
      <c r="O3707" s="17"/>
      <c r="P3707" s="115"/>
      <c r="Q3707" s="62">
        <f>IF(C3707&gt;A_Stammdaten!$B$12,0,SUM(G3707,H3707,J3707,K3707,M3707,N3707)-SUM(I3707,L3707,O3707,P3707))</f>
        <v>0</v>
      </c>
      <c r="R3707" s="17"/>
      <c r="S3707" s="17"/>
      <c r="T3707" s="17"/>
      <c r="U3707" s="62">
        <f t="shared" si="718"/>
        <v>0</v>
      </c>
      <c r="V3707" s="63">
        <f>IF(ISBLANK($B3707),0,VLOOKUP($B3707,Listen!$A$2:$C$45,2,FALSE))</f>
        <v>0</v>
      </c>
      <c r="W3707" s="63">
        <f>IF(ISBLANK($B3707),0,VLOOKUP($B3707,Listen!$A$2:$C$45,3,FALSE))</f>
        <v>0</v>
      </c>
      <c r="X3707" s="49">
        <f t="shared" si="717"/>
        <v>0</v>
      </c>
      <c r="Y3707" s="49">
        <f t="shared" si="729"/>
        <v>0</v>
      </c>
      <c r="Z3707" s="49">
        <f t="shared" si="729"/>
        <v>0</v>
      </c>
      <c r="AA3707" s="49">
        <f t="shared" si="729"/>
        <v>0</v>
      </c>
      <c r="AB3707" s="49">
        <f t="shared" si="729"/>
        <v>0</v>
      </c>
      <c r="AC3707" s="49">
        <f t="shared" si="729"/>
        <v>0</v>
      </c>
      <c r="AD3707" s="49">
        <f t="shared" si="729"/>
        <v>0</v>
      </c>
      <c r="AE3707" s="51">
        <f t="shared" si="728"/>
        <v>0</v>
      </c>
      <c r="AF3707" s="51">
        <f>IF(C3707=A_Stammdaten!$B$12,D_SAV!$U3707-D_SAV!$AG3707,HLOOKUP(A_Stammdaten!$B$12-1,$AH$4:$AN$4004,ROW(C3707)-3,FALSE)-$AG3707)</f>
        <v>0</v>
      </c>
      <c r="AG3707" s="51">
        <f>HLOOKUP(A_Stammdaten!$B$12,$AH$4:$AN$4004,ROW(C3707)-3,FALSE)</f>
        <v>0</v>
      </c>
      <c r="AH3707" s="51">
        <f t="shared" si="719"/>
        <v>0</v>
      </c>
      <c r="AI3707" s="51">
        <f t="shared" si="720"/>
        <v>0</v>
      </c>
      <c r="AJ3707" s="51">
        <f t="shared" si="721"/>
        <v>0</v>
      </c>
      <c r="AK3707" s="51">
        <f t="shared" si="722"/>
        <v>0</v>
      </c>
      <c r="AL3707" s="51">
        <f t="shared" si="723"/>
        <v>0</v>
      </c>
      <c r="AM3707" s="51">
        <f t="shared" si="724"/>
        <v>0</v>
      </c>
      <c r="AN3707" s="51">
        <f t="shared" si="725"/>
        <v>0</v>
      </c>
    </row>
    <row r="3708" spans="1:40" x14ac:dyDescent="0.25">
      <c r="A3708" s="17"/>
      <c r="B3708" s="17"/>
      <c r="C3708" s="35"/>
      <c r="D3708" s="17"/>
      <c r="E3708" s="17"/>
      <c r="F3708" s="17"/>
      <c r="G3708" s="62">
        <f t="shared" si="726"/>
        <v>0</v>
      </c>
      <c r="H3708" s="17"/>
      <c r="I3708" s="17"/>
      <c r="J3708" s="17"/>
      <c r="K3708" s="17"/>
      <c r="L3708" s="17"/>
      <c r="M3708" s="17"/>
      <c r="N3708" s="17"/>
      <c r="O3708" s="17"/>
      <c r="P3708" s="115"/>
      <c r="Q3708" s="62">
        <f>IF(C3708&gt;A_Stammdaten!$B$12,0,SUM(G3708,H3708,J3708,K3708,M3708,N3708)-SUM(I3708,L3708,O3708,P3708))</f>
        <v>0</v>
      </c>
      <c r="R3708" s="17"/>
      <c r="S3708" s="17"/>
      <c r="T3708" s="17"/>
      <c r="U3708" s="62">
        <f t="shared" si="718"/>
        <v>0</v>
      </c>
      <c r="V3708" s="63">
        <f>IF(ISBLANK($B3708),0,VLOOKUP($B3708,Listen!$A$2:$C$45,2,FALSE))</f>
        <v>0</v>
      </c>
      <c r="W3708" s="63">
        <f>IF(ISBLANK($B3708),0,VLOOKUP($B3708,Listen!$A$2:$C$45,3,FALSE))</f>
        <v>0</v>
      </c>
      <c r="X3708" s="49">
        <f t="shared" ref="X3708:X3771" si="730">$V3708</f>
        <v>0</v>
      </c>
      <c r="Y3708" s="49">
        <f t="shared" si="729"/>
        <v>0</v>
      </c>
      <c r="Z3708" s="49">
        <f t="shared" si="729"/>
        <v>0</v>
      </c>
      <c r="AA3708" s="49">
        <f t="shared" si="729"/>
        <v>0</v>
      </c>
      <c r="AB3708" s="49">
        <f t="shared" si="729"/>
        <v>0</v>
      </c>
      <c r="AC3708" s="49">
        <f t="shared" si="729"/>
        <v>0</v>
      </c>
      <c r="AD3708" s="49">
        <f t="shared" si="729"/>
        <v>0</v>
      </c>
      <c r="AE3708" s="51">
        <f t="shared" si="728"/>
        <v>0</v>
      </c>
      <c r="AF3708" s="51">
        <f>IF(C3708=A_Stammdaten!$B$12,D_SAV!$U3708-D_SAV!$AG3708,HLOOKUP(A_Stammdaten!$B$12-1,$AH$4:$AN$4004,ROW(C3708)-3,FALSE)-$AG3708)</f>
        <v>0</v>
      </c>
      <c r="AG3708" s="51">
        <f>HLOOKUP(A_Stammdaten!$B$12,$AH$4:$AN$4004,ROW(C3708)-3,FALSE)</f>
        <v>0</v>
      </c>
      <c r="AH3708" s="51">
        <f t="shared" si="719"/>
        <v>0</v>
      </c>
      <c r="AI3708" s="51">
        <f t="shared" si="720"/>
        <v>0</v>
      </c>
      <c r="AJ3708" s="51">
        <f t="shared" si="721"/>
        <v>0</v>
      </c>
      <c r="AK3708" s="51">
        <f t="shared" si="722"/>
        <v>0</v>
      </c>
      <c r="AL3708" s="51">
        <f t="shared" si="723"/>
        <v>0</v>
      </c>
      <c r="AM3708" s="51">
        <f t="shared" si="724"/>
        <v>0</v>
      </c>
      <c r="AN3708" s="51">
        <f t="shared" si="725"/>
        <v>0</v>
      </c>
    </row>
    <row r="3709" spans="1:40" x14ac:dyDescent="0.25">
      <c r="A3709" s="17"/>
      <c r="B3709" s="17"/>
      <c r="C3709" s="35"/>
      <c r="D3709" s="17"/>
      <c r="E3709" s="17"/>
      <c r="F3709" s="17"/>
      <c r="G3709" s="62">
        <f t="shared" si="726"/>
        <v>0</v>
      </c>
      <c r="H3709" s="17"/>
      <c r="I3709" s="17"/>
      <c r="J3709" s="17"/>
      <c r="K3709" s="17"/>
      <c r="L3709" s="17"/>
      <c r="M3709" s="17"/>
      <c r="N3709" s="17"/>
      <c r="O3709" s="17"/>
      <c r="P3709" s="115"/>
      <c r="Q3709" s="62">
        <f>IF(C3709&gt;A_Stammdaten!$B$12,0,SUM(G3709,H3709,J3709,K3709,M3709,N3709)-SUM(I3709,L3709,O3709,P3709))</f>
        <v>0</v>
      </c>
      <c r="R3709" s="17"/>
      <c r="S3709" s="17"/>
      <c r="T3709" s="17"/>
      <c r="U3709" s="62">
        <f t="shared" si="718"/>
        <v>0</v>
      </c>
      <c r="V3709" s="63">
        <f>IF(ISBLANK($B3709),0,VLOOKUP($B3709,Listen!$A$2:$C$45,2,FALSE))</f>
        <v>0</v>
      </c>
      <c r="W3709" s="63">
        <f>IF(ISBLANK($B3709),0,VLOOKUP($B3709,Listen!$A$2:$C$45,3,FALSE))</f>
        <v>0</v>
      </c>
      <c r="X3709" s="49">
        <f t="shared" si="730"/>
        <v>0</v>
      </c>
      <c r="Y3709" s="49">
        <f t="shared" si="729"/>
        <v>0</v>
      </c>
      <c r="Z3709" s="49">
        <f t="shared" si="729"/>
        <v>0</v>
      </c>
      <c r="AA3709" s="49">
        <f t="shared" si="729"/>
        <v>0</v>
      </c>
      <c r="AB3709" s="49">
        <f t="shared" si="729"/>
        <v>0</v>
      </c>
      <c r="AC3709" s="49">
        <f t="shared" si="729"/>
        <v>0</v>
      </c>
      <c r="AD3709" s="49">
        <f t="shared" si="729"/>
        <v>0</v>
      </c>
      <c r="AE3709" s="51">
        <f t="shared" si="728"/>
        <v>0</v>
      </c>
      <c r="AF3709" s="51">
        <f>IF(C3709=A_Stammdaten!$B$12,D_SAV!$U3709-D_SAV!$AG3709,HLOOKUP(A_Stammdaten!$B$12-1,$AH$4:$AN$4004,ROW(C3709)-3,FALSE)-$AG3709)</f>
        <v>0</v>
      </c>
      <c r="AG3709" s="51">
        <f>HLOOKUP(A_Stammdaten!$B$12,$AH$4:$AN$4004,ROW(C3709)-3,FALSE)</f>
        <v>0</v>
      </c>
      <c r="AH3709" s="51">
        <f t="shared" si="719"/>
        <v>0</v>
      </c>
      <c r="AI3709" s="51">
        <f t="shared" si="720"/>
        <v>0</v>
      </c>
      <c r="AJ3709" s="51">
        <f t="shared" si="721"/>
        <v>0</v>
      </c>
      <c r="AK3709" s="51">
        <f t="shared" si="722"/>
        <v>0</v>
      </c>
      <c r="AL3709" s="51">
        <f t="shared" si="723"/>
        <v>0</v>
      </c>
      <c r="AM3709" s="51">
        <f t="shared" si="724"/>
        <v>0</v>
      </c>
      <c r="AN3709" s="51">
        <f t="shared" si="725"/>
        <v>0</v>
      </c>
    </row>
    <row r="3710" spans="1:40" x14ac:dyDescent="0.25">
      <c r="A3710" s="17"/>
      <c r="B3710" s="17"/>
      <c r="C3710" s="35"/>
      <c r="D3710" s="17"/>
      <c r="E3710" s="17"/>
      <c r="F3710" s="17"/>
      <c r="G3710" s="62">
        <f t="shared" si="726"/>
        <v>0</v>
      </c>
      <c r="H3710" s="17"/>
      <c r="I3710" s="17"/>
      <c r="J3710" s="17"/>
      <c r="K3710" s="17"/>
      <c r="L3710" s="17"/>
      <c r="M3710" s="17"/>
      <c r="N3710" s="17"/>
      <c r="O3710" s="17"/>
      <c r="P3710" s="115"/>
      <c r="Q3710" s="62">
        <f>IF(C3710&gt;A_Stammdaten!$B$12,0,SUM(G3710,H3710,J3710,K3710,M3710,N3710)-SUM(I3710,L3710,O3710,P3710))</f>
        <v>0</v>
      </c>
      <c r="R3710" s="17"/>
      <c r="S3710" s="17"/>
      <c r="T3710" s="17"/>
      <c r="U3710" s="62">
        <f t="shared" si="718"/>
        <v>0</v>
      </c>
      <c r="V3710" s="63">
        <f>IF(ISBLANK($B3710),0,VLOOKUP($B3710,Listen!$A$2:$C$45,2,FALSE))</f>
        <v>0</v>
      </c>
      <c r="W3710" s="63">
        <f>IF(ISBLANK($B3710),0,VLOOKUP($B3710,Listen!$A$2:$C$45,3,FALSE))</f>
        <v>0</v>
      </c>
      <c r="X3710" s="49">
        <f t="shared" si="730"/>
        <v>0</v>
      </c>
      <c r="Y3710" s="49">
        <f t="shared" si="729"/>
        <v>0</v>
      </c>
      <c r="Z3710" s="49">
        <f t="shared" si="729"/>
        <v>0</v>
      </c>
      <c r="AA3710" s="49">
        <f t="shared" si="729"/>
        <v>0</v>
      </c>
      <c r="AB3710" s="49">
        <f t="shared" si="729"/>
        <v>0</v>
      </c>
      <c r="AC3710" s="49">
        <f t="shared" si="729"/>
        <v>0</v>
      </c>
      <c r="AD3710" s="49">
        <f t="shared" si="729"/>
        <v>0</v>
      </c>
      <c r="AE3710" s="51">
        <f t="shared" si="728"/>
        <v>0</v>
      </c>
      <c r="AF3710" s="51">
        <f>IF(C3710=A_Stammdaten!$B$12,D_SAV!$U3710-D_SAV!$AG3710,HLOOKUP(A_Stammdaten!$B$12-1,$AH$4:$AN$4004,ROW(C3710)-3,FALSE)-$AG3710)</f>
        <v>0</v>
      </c>
      <c r="AG3710" s="51">
        <f>HLOOKUP(A_Stammdaten!$B$12,$AH$4:$AN$4004,ROW(C3710)-3,FALSE)</f>
        <v>0</v>
      </c>
      <c r="AH3710" s="51">
        <f t="shared" si="719"/>
        <v>0</v>
      </c>
      <c r="AI3710" s="51">
        <f t="shared" si="720"/>
        <v>0</v>
      </c>
      <c r="AJ3710" s="51">
        <f t="shared" si="721"/>
        <v>0</v>
      </c>
      <c r="AK3710" s="51">
        <f t="shared" si="722"/>
        <v>0</v>
      </c>
      <c r="AL3710" s="51">
        <f t="shared" si="723"/>
        <v>0</v>
      </c>
      <c r="AM3710" s="51">
        <f t="shared" si="724"/>
        <v>0</v>
      </c>
      <c r="AN3710" s="51">
        <f t="shared" si="725"/>
        <v>0</v>
      </c>
    </row>
    <row r="3711" spans="1:40" x14ac:dyDescent="0.25">
      <c r="A3711" s="17"/>
      <c r="B3711" s="17"/>
      <c r="C3711" s="35"/>
      <c r="D3711" s="17"/>
      <c r="E3711" s="17"/>
      <c r="F3711" s="17"/>
      <c r="G3711" s="62">
        <f t="shared" si="726"/>
        <v>0</v>
      </c>
      <c r="H3711" s="17"/>
      <c r="I3711" s="17"/>
      <c r="J3711" s="17"/>
      <c r="K3711" s="17"/>
      <c r="L3711" s="17"/>
      <c r="M3711" s="17"/>
      <c r="N3711" s="17"/>
      <c r="O3711" s="17"/>
      <c r="P3711" s="115"/>
      <c r="Q3711" s="62">
        <f>IF(C3711&gt;A_Stammdaten!$B$12,0,SUM(G3711,H3711,J3711,K3711,M3711,N3711)-SUM(I3711,L3711,O3711,P3711))</f>
        <v>0</v>
      </c>
      <c r="R3711" s="17"/>
      <c r="S3711" s="17"/>
      <c r="T3711" s="17"/>
      <c r="U3711" s="62">
        <f t="shared" si="718"/>
        <v>0</v>
      </c>
      <c r="V3711" s="63">
        <f>IF(ISBLANK($B3711),0,VLOOKUP($B3711,Listen!$A$2:$C$45,2,FALSE))</f>
        <v>0</v>
      </c>
      <c r="W3711" s="63">
        <f>IF(ISBLANK($B3711),0,VLOOKUP($B3711,Listen!$A$2:$C$45,3,FALSE))</f>
        <v>0</v>
      </c>
      <c r="X3711" s="49">
        <f t="shared" si="730"/>
        <v>0</v>
      </c>
      <c r="Y3711" s="49">
        <f t="shared" si="729"/>
        <v>0</v>
      </c>
      <c r="Z3711" s="49">
        <f t="shared" si="729"/>
        <v>0</v>
      </c>
      <c r="AA3711" s="49">
        <f t="shared" si="729"/>
        <v>0</v>
      </c>
      <c r="AB3711" s="49">
        <f t="shared" si="729"/>
        <v>0</v>
      </c>
      <c r="AC3711" s="49">
        <f t="shared" si="729"/>
        <v>0</v>
      </c>
      <c r="AD3711" s="49">
        <f t="shared" si="729"/>
        <v>0</v>
      </c>
      <c r="AE3711" s="51">
        <f t="shared" si="728"/>
        <v>0</v>
      </c>
      <c r="AF3711" s="51">
        <f>IF(C3711=A_Stammdaten!$B$12,D_SAV!$U3711-D_SAV!$AG3711,HLOOKUP(A_Stammdaten!$B$12-1,$AH$4:$AN$4004,ROW(C3711)-3,FALSE)-$AG3711)</f>
        <v>0</v>
      </c>
      <c r="AG3711" s="51">
        <f>HLOOKUP(A_Stammdaten!$B$12,$AH$4:$AN$4004,ROW(C3711)-3,FALSE)</f>
        <v>0</v>
      </c>
      <c r="AH3711" s="51">
        <f t="shared" si="719"/>
        <v>0</v>
      </c>
      <c r="AI3711" s="51">
        <f t="shared" si="720"/>
        <v>0</v>
      </c>
      <c r="AJ3711" s="51">
        <f t="shared" si="721"/>
        <v>0</v>
      </c>
      <c r="AK3711" s="51">
        <f t="shared" si="722"/>
        <v>0</v>
      </c>
      <c r="AL3711" s="51">
        <f t="shared" si="723"/>
        <v>0</v>
      </c>
      <c r="AM3711" s="51">
        <f t="shared" si="724"/>
        <v>0</v>
      </c>
      <c r="AN3711" s="51">
        <f t="shared" si="725"/>
        <v>0</v>
      </c>
    </row>
    <row r="3712" spans="1:40" x14ac:dyDescent="0.25">
      <c r="A3712" s="17"/>
      <c r="B3712" s="17"/>
      <c r="C3712" s="35"/>
      <c r="D3712" s="17"/>
      <c r="E3712" s="17"/>
      <c r="F3712" s="17"/>
      <c r="G3712" s="62">
        <f t="shared" si="726"/>
        <v>0</v>
      </c>
      <c r="H3712" s="17"/>
      <c r="I3712" s="17"/>
      <c r="J3712" s="17"/>
      <c r="K3712" s="17"/>
      <c r="L3712" s="17"/>
      <c r="M3712" s="17"/>
      <c r="N3712" s="17"/>
      <c r="O3712" s="17"/>
      <c r="P3712" s="115"/>
      <c r="Q3712" s="62">
        <f>IF(C3712&gt;A_Stammdaten!$B$12,0,SUM(G3712,H3712,J3712,K3712,M3712,N3712)-SUM(I3712,L3712,O3712,P3712))</f>
        <v>0</v>
      </c>
      <c r="R3712" s="17"/>
      <c r="S3712" s="17"/>
      <c r="T3712" s="17"/>
      <c r="U3712" s="62">
        <f t="shared" si="718"/>
        <v>0</v>
      </c>
      <c r="V3712" s="63">
        <f>IF(ISBLANK($B3712),0,VLOOKUP($B3712,Listen!$A$2:$C$45,2,FALSE))</f>
        <v>0</v>
      </c>
      <c r="W3712" s="63">
        <f>IF(ISBLANK($B3712),0,VLOOKUP($B3712,Listen!$A$2:$C$45,3,FALSE))</f>
        <v>0</v>
      </c>
      <c r="X3712" s="49">
        <f t="shared" si="730"/>
        <v>0</v>
      </c>
      <c r="Y3712" s="49">
        <f t="shared" si="729"/>
        <v>0</v>
      </c>
      <c r="Z3712" s="49">
        <f t="shared" si="729"/>
        <v>0</v>
      </c>
      <c r="AA3712" s="49">
        <f t="shared" si="729"/>
        <v>0</v>
      </c>
      <c r="AB3712" s="49">
        <f t="shared" si="729"/>
        <v>0</v>
      </c>
      <c r="AC3712" s="49">
        <f t="shared" si="729"/>
        <v>0</v>
      </c>
      <c r="AD3712" s="49">
        <f t="shared" si="729"/>
        <v>0</v>
      </c>
      <c r="AE3712" s="51">
        <f t="shared" si="728"/>
        <v>0</v>
      </c>
      <c r="AF3712" s="51">
        <f>IF(C3712=A_Stammdaten!$B$12,D_SAV!$U3712-D_SAV!$AG3712,HLOOKUP(A_Stammdaten!$B$12-1,$AH$4:$AN$4004,ROW(C3712)-3,FALSE)-$AG3712)</f>
        <v>0</v>
      </c>
      <c r="AG3712" s="51">
        <f>HLOOKUP(A_Stammdaten!$B$12,$AH$4:$AN$4004,ROW(C3712)-3,FALSE)</f>
        <v>0</v>
      </c>
      <c r="AH3712" s="51">
        <f t="shared" si="719"/>
        <v>0</v>
      </c>
      <c r="AI3712" s="51">
        <f t="shared" si="720"/>
        <v>0</v>
      </c>
      <c r="AJ3712" s="51">
        <f t="shared" si="721"/>
        <v>0</v>
      </c>
      <c r="AK3712" s="51">
        <f t="shared" si="722"/>
        <v>0</v>
      </c>
      <c r="AL3712" s="51">
        <f t="shared" si="723"/>
        <v>0</v>
      </c>
      <c r="AM3712" s="51">
        <f t="shared" si="724"/>
        <v>0</v>
      </c>
      <c r="AN3712" s="51">
        <f t="shared" si="725"/>
        <v>0</v>
      </c>
    </row>
    <row r="3713" spans="1:40" x14ac:dyDescent="0.25">
      <c r="A3713" s="17"/>
      <c r="B3713" s="17"/>
      <c r="C3713" s="35"/>
      <c r="D3713" s="17"/>
      <c r="E3713" s="17"/>
      <c r="F3713" s="17"/>
      <c r="G3713" s="62">
        <f t="shared" si="726"/>
        <v>0</v>
      </c>
      <c r="H3713" s="17"/>
      <c r="I3713" s="17"/>
      <c r="J3713" s="17"/>
      <c r="K3713" s="17"/>
      <c r="L3713" s="17"/>
      <c r="M3713" s="17"/>
      <c r="N3713" s="17"/>
      <c r="O3713" s="17"/>
      <c r="P3713" s="115"/>
      <c r="Q3713" s="62">
        <f>IF(C3713&gt;A_Stammdaten!$B$12,0,SUM(G3713,H3713,J3713,K3713,M3713,N3713)-SUM(I3713,L3713,O3713,P3713))</f>
        <v>0</v>
      </c>
      <c r="R3713" s="17"/>
      <c r="S3713" s="17"/>
      <c r="T3713" s="17"/>
      <c r="U3713" s="62">
        <f t="shared" si="718"/>
        <v>0</v>
      </c>
      <c r="V3713" s="63">
        <f>IF(ISBLANK($B3713),0,VLOOKUP($B3713,Listen!$A$2:$C$45,2,FALSE))</f>
        <v>0</v>
      </c>
      <c r="W3713" s="63">
        <f>IF(ISBLANK($B3713),0,VLOOKUP($B3713,Listen!$A$2:$C$45,3,FALSE))</f>
        <v>0</v>
      </c>
      <c r="X3713" s="49">
        <f t="shared" si="730"/>
        <v>0</v>
      </c>
      <c r="Y3713" s="49">
        <f t="shared" si="729"/>
        <v>0</v>
      </c>
      <c r="Z3713" s="49">
        <f t="shared" si="729"/>
        <v>0</v>
      </c>
      <c r="AA3713" s="49">
        <f t="shared" si="729"/>
        <v>0</v>
      </c>
      <c r="AB3713" s="49">
        <f t="shared" si="729"/>
        <v>0</v>
      </c>
      <c r="AC3713" s="49">
        <f t="shared" si="729"/>
        <v>0</v>
      </c>
      <c r="AD3713" s="49">
        <f t="shared" si="729"/>
        <v>0</v>
      </c>
      <c r="AE3713" s="51">
        <f t="shared" si="728"/>
        <v>0</v>
      </c>
      <c r="AF3713" s="51">
        <f>IF(C3713=A_Stammdaten!$B$12,D_SAV!$U3713-D_SAV!$AG3713,HLOOKUP(A_Stammdaten!$B$12-1,$AH$4:$AN$4004,ROW(C3713)-3,FALSE)-$AG3713)</f>
        <v>0</v>
      </c>
      <c r="AG3713" s="51">
        <f>HLOOKUP(A_Stammdaten!$B$12,$AH$4:$AN$4004,ROW(C3713)-3,FALSE)</f>
        <v>0</v>
      </c>
      <c r="AH3713" s="51">
        <f t="shared" si="719"/>
        <v>0</v>
      </c>
      <c r="AI3713" s="51">
        <f t="shared" si="720"/>
        <v>0</v>
      </c>
      <c r="AJ3713" s="51">
        <f t="shared" si="721"/>
        <v>0</v>
      </c>
      <c r="AK3713" s="51">
        <f t="shared" si="722"/>
        <v>0</v>
      </c>
      <c r="AL3713" s="51">
        <f t="shared" si="723"/>
        <v>0</v>
      </c>
      <c r="AM3713" s="51">
        <f t="shared" si="724"/>
        <v>0</v>
      </c>
      <c r="AN3713" s="51">
        <f t="shared" si="725"/>
        <v>0</v>
      </c>
    </row>
    <row r="3714" spans="1:40" x14ac:dyDescent="0.25">
      <c r="A3714" s="17"/>
      <c r="B3714" s="17"/>
      <c r="C3714" s="35"/>
      <c r="D3714" s="17"/>
      <c r="E3714" s="17"/>
      <c r="F3714" s="17"/>
      <c r="G3714" s="62">
        <f t="shared" si="726"/>
        <v>0</v>
      </c>
      <c r="H3714" s="17"/>
      <c r="I3714" s="17"/>
      <c r="J3714" s="17"/>
      <c r="K3714" s="17"/>
      <c r="L3714" s="17"/>
      <c r="M3714" s="17"/>
      <c r="N3714" s="17"/>
      <c r="O3714" s="17"/>
      <c r="P3714" s="115"/>
      <c r="Q3714" s="62">
        <f>IF(C3714&gt;A_Stammdaten!$B$12,0,SUM(G3714,H3714,J3714,K3714,M3714,N3714)-SUM(I3714,L3714,O3714,P3714))</f>
        <v>0</v>
      </c>
      <c r="R3714" s="17"/>
      <c r="S3714" s="17"/>
      <c r="T3714" s="17"/>
      <c r="U3714" s="62">
        <f t="shared" si="718"/>
        <v>0</v>
      </c>
      <c r="V3714" s="63">
        <f>IF(ISBLANK($B3714),0,VLOOKUP($B3714,Listen!$A$2:$C$45,2,FALSE))</f>
        <v>0</v>
      </c>
      <c r="W3714" s="63">
        <f>IF(ISBLANK($B3714),0,VLOOKUP($B3714,Listen!$A$2:$C$45,3,FALSE))</f>
        <v>0</v>
      </c>
      <c r="X3714" s="49">
        <f t="shared" si="730"/>
        <v>0</v>
      </c>
      <c r="Y3714" s="49">
        <f t="shared" si="729"/>
        <v>0</v>
      </c>
      <c r="Z3714" s="49">
        <f t="shared" si="729"/>
        <v>0</v>
      </c>
      <c r="AA3714" s="49">
        <f t="shared" si="729"/>
        <v>0</v>
      </c>
      <c r="AB3714" s="49">
        <f t="shared" si="729"/>
        <v>0</v>
      </c>
      <c r="AC3714" s="49">
        <f t="shared" si="729"/>
        <v>0</v>
      </c>
      <c r="AD3714" s="49">
        <f t="shared" si="729"/>
        <v>0</v>
      </c>
      <c r="AE3714" s="51">
        <f t="shared" si="728"/>
        <v>0</v>
      </c>
      <c r="AF3714" s="51">
        <f>IF(C3714=A_Stammdaten!$B$12,D_SAV!$U3714-D_SAV!$AG3714,HLOOKUP(A_Stammdaten!$B$12-1,$AH$4:$AN$4004,ROW(C3714)-3,FALSE)-$AG3714)</f>
        <v>0</v>
      </c>
      <c r="AG3714" s="51">
        <f>HLOOKUP(A_Stammdaten!$B$12,$AH$4:$AN$4004,ROW(C3714)-3,FALSE)</f>
        <v>0</v>
      </c>
      <c r="AH3714" s="51">
        <f t="shared" si="719"/>
        <v>0</v>
      </c>
      <c r="AI3714" s="51">
        <f t="shared" si="720"/>
        <v>0</v>
      </c>
      <c r="AJ3714" s="51">
        <f t="shared" si="721"/>
        <v>0</v>
      </c>
      <c r="AK3714" s="51">
        <f t="shared" si="722"/>
        <v>0</v>
      </c>
      <c r="AL3714" s="51">
        <f t="shared" si="723"/>
        <v>0</v>
      </c>
      <c r="AM3714" s="51">
        <f t="shared" si="724"/>
        <v>0</v>
      </c>
      <c r="AN3714" s="51">
        <f t="shared" si="725"/>
        <v>0</v>
      </c>
    </row>
    <row r="3715" spans="1:40" x14ac:dyDescent="0.25">
      <c r="A3715" s="17"/>
      <c r="B3715" s="17"/>
      <c r="C3715" s="35"/>
      <c r="D3715" s="17"/>
      <c r="E3715" s="17"/>
      <c r="F3715" s="17"/>
      <c r="G3715" s="62">
        <f t="shared" si="726"/>
        <v>0</v>
      </c>
      <c r="H3715" s="17"/>
      <c r="I3715" s="17"/>
      <c r="J3715" s="17"/>
      <c r="K3715" s="17"/>
      <c r="L3715" s="17"/>
      <c r="M3715" s="17"/>
      <c r="N3715" s="17"/>
      <c r="O3715" s="17"/>
      <c r="P3715" s="115"/>
      <c r="Q3715" s="62">
        <f>IF(C3715&gt;A_Stammdaten!$B$12,0,SUM(G3715,H3715,J3715,K3715,M3715,N3715)-SUM(I3715,L3715,O3715,P3715))</f>
        <v>0</v>
      </c>
      <c r="R3715" s="17"/>
      <c r="S3715" s="17"/>
      <c r="T3715" s="17"/>
      <c r="U3715" s="62">
        <f t="shared" si="718"/>
        <v>0</v>
      </c>
      <c r="V3715" s="63">
        <f>IF(ISBLANK($B3715),0,VLOOKUP($B3715,Listen!$A$2:$C$45,2,FALSE))</f>
        <v>0</v>
      </c>
      <c r="W3715" s="63">
        <f>IF(ISBLANK($B3715),0,VLOOKUP($B3715,Listen!$A$2:$C$45,3,FALSE))</f>
        <v>0</v>
      </c>
      <c r="X3715" s="49">
        <f t="shared" si="730"/>
        <v>0</v>
      </c>
      <c r="Y3715" s="49">
        <f t="shared" si="729"/>
        <v>0</v>
      </c>
      <c r="Z3715" s="49">
        <f t="shared" si="729"/>
        <v>0</v>
      </c>
      <c r="AA3715" s="49">
        <f t="shared" si="729"/>
        <v>0</v>
      </c>
      <c r="AB3715" s="49">
        <f t="shared" si="729"/>
        <v>0</v>
      </c>
      <c r="AC3715" s="49">
        <f t="shared" si="729"/>
        <v>0</v>
      </c>
      <c r="AD3715" s="49">
        <f t="shared" si="729"/>
        <v>0</v>
      </c>
      <c r="AE3715" s="51">
        <f t="shared" si="728"/>
        <v>0</v>
      </c>
      <c r="AF3715" s="51">
        <f>IF(C3715=A_Stammdaten!$B$12,D_SAV!$U3715-D_SAV!$AG3715,HLOOKUP(A_Stammdaten!$B$12-1,$AH$4:$AN$4004,ROW(C3715)-3,FALSE)-$AG3715)</f>
        <v>0</v>
      </c>
      <c r="AG3715" s="51">
        <f>HLOOKUP(A_Stammdaten!$B$12,$AH$4:$AN$4004,ROW(C3715)-3,FALSE)</f>
        <v>0</v>
      </c>
      <c r="AH3715" s="51">
        <f t="shared" si="719"/>
        <v>0</v>
      </c>
      <c r="AI3715" s="51">
        <f t="shared" si="720"/>
        <v>0</v>
      </c>
      <c r="AJ3715" s="51">
        <f t="shared" si="721"/>
        <v>0</v>
      </c>
      <c r="AK3715" s="51">
        <f t="shared" si="722"/>
        <v>0</v>
      </c>
      <c r="AL3715" s="51">
        <f t="shared" si="723"/>
        <v>0</v>
      </c>
      <c r="AM3715" s="51">
        <f t="shared" si="724"/>
        <v>0</v>
      </c>
      <c r="AN3715" s="51">
        <f t="shared" si="725"/>
        <v>0</v>
      </c>
    </row>
    <row r="3716" spans="1:40" x14ac:dyDescent="0.25">
      <c r="A3716" s="17"/>
      <c r="B3716" s="17"/>
      <c r="C3716" s="35"/>
      <c r="D3716" s="17"/>
      <c r="E3716" s="17"/>
      <c r="F3716" s="17"/>
      <c r="G3716" s="62">
        <f t="shared" si="726"/>
        <v>0</v>
      </c>
      <c r="H3716" s="17"/>
      <c r="I3716" s="17"/>
      <c r="J3716" s="17"/>
      <c r="K3716" s="17"/>
      <c r="L3716" s="17"/>
      <c r="M3716" s="17"/>
      <c r="N3716" s="17"/>
      <c r="O3716" s="17"/>
      <c r="P3716" s="115"/>
      <c r="Q3716" s="62">
        <f>IF(C3716&gt;A_Stammdaten!$B$12,0,SUM(G3716,H3716,J3716,K3716,M3716,N3716)-SUM(I3716,L3716,O3716,P3716))</f>
        <v>0</v>
      </c>
      <c r="R3716" s="17"/>
      <c r="S3716" s="17"/>
      <c r="T3716" s="17"/>
      <c r="U3716" s="62">
        <f t="shared" si="718"/>
        <v>0</v>
      </c>
      <c r="V3716" s="63">
        <f>IF(ISBLANK($B3716),0,VLOOKUP($B3716,Listen!$A$2:$C$45,2,FALSE))</f>
        <v>0</v>
      </c>
      <c r="W3716" s="63">
        <f>IF(ISBLANK($B3716),0,VLOOKUP($B3716,Listen!$A$2:$C$45,3,FALSE))</f>
        <v>0</v>
      </c>
      <c r="X3716" s="49">
        <f t="shared" si="730"/>
        <v>0</v>
      </c>
      <c r="Y3716" s="49">
        <f t="shared" si="729"/>
        <v>0</v>
      </c>
      <c r="Z3716" s="49">
        <f t="shared" si="729"/>
        <v>0</v>
      </c>
      <c r="AA3716" s="49">
        <f t="shared" si="729"/>
        <v>0</v>
      </c>
      <c r="AB3716" s="49">
        <f t="shared" si="729"/>
        <v>0</v>
      </c>
      <c r="AC3716" s="49">
        <f t="shared" si="729"/>
        <v>0</v>
      </c>
      <c r="AD3716" s="49">
        <f t="shared" si="729"/>
        <v>0</v>
      </c>
      <c r="AE3716" s="51">
        <f t="shared" si="728"/>
        <v>0</v>
      </c>
      <c r="AF3716" s="51">
        <f>IF(C3716=A_Stammdaten!$B$12,D_SAV!$U3716-D_SAV!$AG3716,HLOOKUP(A_Stammdaten!$B$12-1,$AH$4:$AN$4004,ROW(C3716)-3,FALSE)-$AG3716)</f>
        <v>0</v>
      </c>
      <c r="AG3716" s="51">
        <f>HLOOKUP(A_Stammdaten!$B$12,$AH$4:$AN$4004,ROW(C3716)-3,FALSE)</f>
        <v>0</v>
      </c>
      <c r="AH3716" s="51">
        <f t="shared" si="719"/>
        <v>0</v>
      </c>
      <c r="AI3716" s="51">
        <f t="shared" si="720"/>
        <v>0</v>
      </c>
      <c r="AJ3716" s="51">
        <f t="shared" si="721"/>
        <v>0</v>
      </c>
      <c r="AK3716" s="51">
        <f t="shared" si="722"/>
        <v>0</v>
      </c>
      <c r="AL3716" s="51">
        <f t="shared" si="723"/>
        <v>0</v>
      </c>
      <c r="AM3716" s="51">
        <f t="shared" si="724"/>
        <v>0</v>
      </c>
      <c r="AN3716" s="51">
        <f t="shared" si="725"/>
        <v>0</v>
      </c>
    </row>
    <row r="3717" spans="1:40" x14ac:dyDescent="0.25">
      <c r="A3717" s="17"/>
      <c r="B3717" s="17"/>
      <c r="C3717" s="35"/>
      <c r="D3717" s="17"/>
      <c r="E3717" s="17"/>
      <c r="F3717" s="17"/>
      <c r="G3717" s="62">
        <f t="shared" si="726"/>
        <v>0</v>
      </c>
      <c r="H3717" s="17"/>
      <c r="I3717" s="17"/>
      <c r="J3717" s="17"/>
      <c r="K3717" s="17"/>
      <c r="L3717" s="17"/>
      <c r="M3717" s="17"/>
      <c r="N3717" s="17"/>
      <c r="O3717" s="17"/>
      <c r="P3717" s="115"/>
      <c r="Q3717" s="62">
        <f>IF(C3717&gt;A_Stammdaten!$B$12,0,SUM(G3717,H3717,J3717,K3717,M3717,N3717)-SUM(I3717,L3717,O3717,P3717))</f>
        <v>0</v>
      </c>
      <c r="R3717" s="17"/>
      <c r="S3717" s="17"/>
      <c r="T3717" s="17"/>
      <c r="U3717" s="62">
        <f t="shared" ref="U3717:U3780" si="731">Q3717-SUM(R3717:T3717)</f>
        <v>0</v>
      </c>
      <c r="V3717" s="63">
        <f>IF(ISBLANK($B3717),0,VLOOKUP($B3717,Listen!$A$2:$C$45,2,FALSE))</f>
        <v>0</v>
      </c>
      <c r="W3717" s="63">
        <f>IF(ISBLANK($B3717),0,VLOOKUP($B3717,Listen!$A$2:$C$45,3,FALSE))</f>
        <v>0</v>
      </c>
      <c r="X3717" s="49">
        <f t="shared" si="730"/>
        <v>0</v>
      </c>
      <c r="Y3717" s="49">
        <f t="shared" si="729"/>
        <v>0</v>
      </c>
      <c r="Z3717" s="49">
        <f t="shared" si="729"/>
        <v>0</v>
      </c>
      <c r="AA3717" s="49">
        <f t="shared" si="729"/>
        <v>0</v>
      </c>
      <c r="AB3717" s="49">
        <f t="shared" si="729"/>
        <v>0</v>
      </c>
      <c r="AC3717" s="49">
        <f t="shared" si="729"/>
        <v>0</v>
      </c>
      <c r="AD3717" s="49">
        <f t="shared" si="729"/>
        <v>0</v>
      </c>
      <c r="AE3717" s="51">
        <f t="shared" si="728"/>
        <v>0</v>
      </c>
      <c r="AF3717" s="51">
        <f>IF(C3717=A_Stammdaten!$B$12,D_SAV!$U3717-D_SAV!$AG3717,HLOOKUP(A_Stammdaten!$B$12-1,$AH$4:$AN$4004,ROW(C3717)-3,FALSE)-$AG3717)</f>
        <v>0</v>
      </c>
      <c r="AG3717" s="51">
        <f>HLOOKUP(A_Stammdaten!$B$12,$AH$4:$AN$4004,ROW(C3717)-3,FALSE)</f>
        <v>0</v>
      </c>
      <c r="AH3717" s="51">
        <f t="shared" ref="AH3717:AH3780" si="732">IF(OR($C3717=0,$U3717=0),0,IF($C3717&lt;=AH$4,$U3717-$U3717/X3717*(AH$4-$C3717+1),0))</f>
        <v>0</v>
      </c>
      <c r="AI3717" s="51">
        <f t="shared" ref="AI3717:AI3780" si="733">IF(OR($C3717=0,$U3717=0,Y3717-(AI$4-$C3717)=0),0,IF($C3717&lt;AI$4,AH3717-AH3717/(Y3717-(AI$4-$C3717)),IF($C3717=AI$4,$U3717-$U3717/Y3717,0)))</f>
        <v>0</v>
      </c>
      <c r="AJ3717" s="51">
        <f t="shared" ref="AJ3717:AJ3780" si="734">IF(OR($C3717=0,$U3717=0,Z3717-(AJ$4-$C3717)=0),0,IF($C3717&lt;AJ$4,AI3717-AI3717/(Z3717-(AJ$4-$C3717)),IF($C3717=AJ$4,$U3717-$U3717/Z3717,0)))</f>
        <v>0</v>
      </c>
      <c r="AK3717" s="51">
        <f t="shared" ref="AK3717:AK3780" si="735">IF(OR($C3717=0,$U3717=0,AA3717-(AK$4-$C3717)=0),0,IF($C3717&lt;AK$4,AJ3717-AJ3717/(AA3717-(AK$4-$C3717)),IF($C3717=AK$4,$U3717-$U3717/AA3717,0)))</f>
        <v>0</v>
      </c>
      <c r="AL3717" s="51">
        <f t="shared" ref="AL3717:AL3780" si="736">IF(OR($C3717=0,$U3717=0,AB3717-(AL$4-$C3717)=0),0,IF($C3717&lt;AL$4,AK3717-AK3717/(AB3717-(AL$4-$C3717)),IF($C3717=AL$4,$U3717-$U3717/AB3717,0)))</f>
        <v>0</v>
      </c>
      <c r="AM3717" s="51">
        <f t="shared" ref="AM3717:AM3780" si="737">IF(OR($C3717=0,$U3717=0,AC3717-(AM$4-$C3717)=0),0,IF($C3717&lt;AM$4,AL3717-AL3717/(AC3717-(AM$4-$C3717)),IF($C3717=AM$4,$U3717-$U3717/AC3717,0)))</f>
        <v>0</v>
      </c>
      <c r="AN3717" s="51">
        <f t="shared" ref="AN3717:AN3780" si="738">IF(OR($C3717=0,$U3717=0,AD3717-(AN$4-$C3717)=0),0,IF($C3717&lt;AN$4,AM3717-AM3717/(AD3717-(AN$4-$C3717)),IF($C3717=AN$4,$U3717-$U3717/AD3717,0)))</f>
        <v>0</v>
      </c>
    </row>
    <row r="3718" spans="1:40" x14ac:dyDescent="0.25">
      <c r="A3718" s="17"/>
      <c r="B3718" s="17"/>
      <c r="C3718" s="35"/>
      <c r="D3718" s="17"/>
      <c r="E3718" s="17"/>
      <c r="F3718" s="17"/>
      <c r="G3718" s="62">
        <f t="shared" ref="G3718:G3781" si="739">D3718*E3718/100</f>
        <v>0</v>
      </c>
      <c r="H3718" s="17"/>
      <c r="I3718" s="17"/>
      <c r="J3718" s="17"/>
      <c r="K3718" s="17"/>
      <c r="L3718" s="17"/>
      <c r="M3718" s="17"/>
      <c r="N3718" s="17"/>
      <c r="O3718" s="17"/>
      <c r="P3718" s="115"/>
      <c r="Q3718" s="62">
        <f>IF(C3718&gt;A_Stammdaten!$B$12,0,SUM(G3718,H3718,J3718,K3718,M3718,N3718)-SUM(I3718,L3718,O3718,P3718))</f>
        <v>0</v>
      </c>
      <c r="R3718" s="17"/>
      <c r="S3718" s="17"/>
      <c r="T3718" s="17"/>
      <c r="U3718" s="62">
        <f t="shared" si="731"/>
        <v>0</v>
      </c>
      <c r="V3718" s="63">
        <f>IF(ISBLANK($B3718),0,VLOOKUP($B3718,Listen!$A$2:$C$45,2,FALSE))</f>
        <v>0</v>
      </c>
      <c r="W3718" s="63">
        <f>IF(ISBLANK($B3718),0,VLOOKUP($B3718,Listen!$A$2:$C$45,3,FALSE))</f>
        <v>0</v>
      </c>
      <c r="X3718" s="49">
        <f t="shared" si="730"/>
        <v>0</v>
      </c>
      <c r="Y3718" s="49">
        <f t="shared" si="729"/>
        <v>0</v>
      </c>
      <c r="Z3718" s="49">
        <f t="shared" si="729"/>
        <v>0</v>
      </c>
      <c r="AA3718" s="49">
        <f t="shared" si="729"/>
        <v>0</v>
      </c>
      <c r="AB3718" s="49">
        <f t="shared" si="729"/>
        <v>0</v>
      </c>
      <c r="AC3718" s="49">
        <f t="shared" si="729"/>
        <v>0</v>
      </c>
      <c r="AD3718" s="49">
        <f t="shared" si="729"/>
        <v>0</v>
      </c>
      <c r="AE3718" s="51">
        <f t="shared" si="728"/>
        <v>0</v>
      </c>
      <c r="AF3718" s="51">
        <f>IF(C3718=A_Stammdaten!$B$12,D_SAV!$U3718-D_SAV!$AG3718,HLOOKUP(A_Stammdaten!$B$12-1,$AH$4:$AN$4004,ROW(C3718)-3,FALSE)-$AG3718)</f>
        <v>0</v>
      </c>
      <c r="AG3718" s="51">
        <f>HLOOKUP(A_Stammdaten!$B$12,$AH$4:$AN$4004,ROW(C3718)-3,FALSE)</f>
        <v>0</v>
      </c>
      <c r="AH3718" s="51">
        <f t="shared" si="732"/>
        <v>0</v>
      </c>
      <c r="AI3718" s="51">
        <f t="shared" si="733"/>
        <v>0</v>
      </c>
      <c r="AJ3718" s="51">
        <f t="shared" si="734"/>
        <v>0</v>
      </c>
      <c r="AK3718" s="51">
        <f t="shared" si="735"/>
        <v>0</v>
      </c>
      <c r="AL3718" s="51">
        <f t="shared" si="736"/>
        <v>0</v>
      </c>
      <c r="AM3718" s="51">
        <f t="shared" si="737"/>
        <v>0</v>
      </c>
      <c r="AN3718" s="51">
        <f t="shared" si="738"/>
        <v>0</v>
      </c>
    </row>
    <row r="3719" spans="1:40" x14ac:dyDescent="0.25">
      <c r="A3719" s="17"/>
      <c r="B3719" s="17"/>
      <c r="C3719" s="35"/>
      <c r="D3719" s="17"/>
      <c r="E3719" s="17"/>
      <c r="F3719" s="17"/>
      <c r="G3719" s="62">
        <f t="shared" si="739"/>
        <v>0</v>
      </c>
      <c r="H3719" s="17"/>
      <c r="I3719" s="17"/>
      <c r="J3719" s="17"/>
      <c r="K3719" s="17"/>
      <c r="L3719" s="17"/>
      <c r="M3719" s="17"/>
      <c r="N3719" s="17"/>
      <c r="O3719" s="17"/>
      <c r="P3719" s="115"/>
      <c r="Q3719" s="62">
        <f>IF(C3719&gt;A_Stammdaten!$B$12,0,SUM(G3719,H3719,J3719,K3719,M3719,N3719)-SUM(I3719,L3719,O3719,P3719))</f>
        <v>0</v>
      </c>
      <c r="R3719" s="17"/>
      <c r="S3719" s="17"/>
      <c r="T3719" s="17"/>
      <c r="U3719" s="62">
        <f t="shared" si="731"/>
        <v>0</v>
      </c>
      <c r="V3719" s="63">
        <f>IF(ISBLANK($B3719),0,VLOOKUP($B3719,Listen!$A$2:$C$45,2,FALSE))</f>
        <v>0</v>
      </c>
      <c r="W3719" s="63">
        <f>IF(ISBLANK($B3719),0,VLOOKUP($B3719,Listen!$A$2:$C$45,3,FALSE))</f>
        <v>0</v>
      </c>
      <c r="X3719" s="49">
        <f t="shared" si="730"/>
        <v>0</v>
      </c>
      <c r="Y3719" s="49">
        <f t="shared" si="729"/>
        <v>0</v>
      </c>
      <c r="Z3719" s="49">
        <f t="shared" si="729"/>
        <v>0</v>
      </c>
      <c r="AA3719" s="49">
        <f t="shared" si="729"/>
        <v>0</v>
      </c>
      <c r="AB3719" s="49">
        <f t="shared" si="729"/>
        <v>0</v>
      </c>
      <c r="AC3719" s="49">
        <f t="shared" si="729"/>
        <v>0</v>
      </c>
      <c r="AD3719" s="49">
        <f t="shared" si="729"/>
        <v>0</v>
      </c>
      <c r="AE3719" s="51">
        <f t="shared" si="728"/>
        <v>0</v>
      </c>
      <c r="AF3719" s="51">
        <f>IF(C3719=A_Stammdaten!$B$12,D_SAV!$U3719-D_SAV!$AG3719,HLOOKUP(A_Stammdaten!$B$12-1,$AH$4:$AN$4004,ROW(C3719)-3,FALSE)-$AG3719)</f>
        <v>0</v>
      </c>
      <c r="AG3719" s="51">
        <f>HLOOKUP(A_Stammdaten!$B$12,$AH$4:$AN$4004,ROW(C3719)-3,FALSE)</f>
        <v>0</v>
      </c>
      <c r="AH3719" s="51">
        <f t="shared" si="732"/>
        <v>0</v>
      </c>
      <c r="AI3719" s="51">
        <f t="shared" si="733"/>
        <v>0</v>
      </c>
      <c r="AJ3719" s="51">
        <f t="shared" si="734"/>
        <v>0</v>
      </c>
      <c r="AK3719" s="51">
        <f t="shared" si="735"/>
        <v>0</v>
      </c>
      <c r="AL3719" s="51">
        <f t="shared" si="736"/>
        <v>0</v>
      </c>
      <c r="AM3719" s="51">
        <f t="shared" si="737"/>
        <v>0</v>
      </c>
      <c r="AN3719" s="51">
        <f t="shared" si="738"/>
        <v>0</v>
      </c>
    </row>
    <row r="3720" spans="1:40" x14ac:dyDescent="0.25">
      <c r="A3720" s="17"/>
      <c r="B3720" s="17"/>
      <c r="C3720" s="35"/>
      <c r="D3720" s="17"/>
      <c r="E3720" s="17"/>
      <c r="F3720" s="17"/>
      <c r="G3720" s="62">
        <f t="shared" si="739"/>
        <v>0</v>
      </c>
      <c r="H3720" s="17"/>
      <c r="I3720" s="17"/>
      <c r="J3720" s="17"/>
      <c r="K3720" s="17"/>
      <c r="L3720" s="17"/>
      <c r="M3720" s="17"/>
      <c r="N3720" s="17"/>
      <c r="O3720" s="17"/>
      <c r="P3720" s="115"/>
      <c r="Q3720" s="62">
        <f>IF(C3720&gt;A_Stammdaten!$B$12,0,SUM(G3720,H3720,J3720,K3720,M3720,N3720)-SUM(I3720,L3720,O3720,P3720))</f>
        <v>0</v>
      </c>
      <c r="R3720" s="17"/>
      <c r="S3720" s="17"/>
      <c r="T3720" s="17"/>
      <c r="U3720" s="62">
        <f t="shared" si="731"/>
        <v>0</v>
      </c>
      <c r="V3720" s="63">
        <f>IF(ISBLANK($B3720),0,VLOOKUP($B3720,Listen!$A$2:$C$45,2,FALSE))</f>
        <v>0</v>
      </c>
      <c r="W3720" s="63">
        <f>IF(ISBLANK($B3720),0,VLOOKUP($B3720,Listen!$A$2:$C$45,3,FALSE))</f>
        <v>0</v>
      </c>
      <c r="X3720" s="49">
        <f t="shared" si="730"/>
        <v>0</v>
      </c>
      <c r="Y3720" s="49">
        <f t="shared" si="729"/>
        <v>0</v>
      </c>
      <c r="Z3720" s="49">
        <f t="shared" si="729"/>
        <v>0</v>
      </c>
      <c r="AA3720" s="49">
        <f t="shared" si="729"/>
        <v>0</v>
      </c>
      <c r="AB3720" s="49">
        <f t="shared" si="729"/>
        <v>0</v>
      </c>
      <c r="AC3720" s="49">
        <f t="shared" si="729"/>
        <v>0</v>
      </c>
      <c r="AD3720" s="49">
        <f t="shared" si="729"/>
        <v>0</v>
      </c>
      <c r="AE3720" s="51">
        <f t="shared" si="728"/>
        <v>0</v>
      </c>
      <c r="AF3720" s="51">
        <f>IF(C3720=A_Stammdaten!$B$12,D_SAV!$U3720-D_SAV!$AG3720,HLOOKUP(A_Stammdaten!$B$12-1,$AH$4:$AN$4004,ROW(C3720)-3,FALSE)-$AG3720)</f>
        <v>0</v>
      </c>
      <c r="AG3720" s="51">
        <f>HLOOKUP(A_Stammdaten!$B$12,$AH$4:$AN$4004,ROW(C3720)-3,FALSE)</f>
        <v>0</v>
      </c>
      <c r="AH3720" s="51">
        <f t="shared" si="732"/>
        <v>0</v>
      </c>
      <c r="AI3720" s="51">
        <f t="shared" si="733"/>
        <v>0</v>
      </c>
      <c r="AJ3720" s="51">
        <f t="shared" si="734"/>
        <v>0</v>
      </c>
      <c r="AK3720" s="51">
        <f t="shared" si="735"/>
        <v>0</v>
      </c>
      <c r="AL3720" s="51">
        <f t="shared" si="736"/>
        <v>0</v>
      </c>
      <c r="AM3720" s="51">
        <f t="shared" si="737"/>
        <v>0</v>
      </c>
      <c r="AN3720" s="51">
        <f t="shared" si="738"/>
        <v>0</v>
      </c>
    </row>
    <row r="3721" spans="1:40" x14ac:dyDescent="0.25">
      <c r="A3721" s="17"/>
      <c r="B3721" s="17"/>
      <c r="C3721" s="35"/>
      <c r="D3721" s="17"/>
      <c r="E3721" s="17"/>
      <c r="F3721" s="17"/>
      <c r="G3721" s="62">
        <f t="shared" si="739"/>
        <v>0</v>
      </c>
      <c r="H3721" s="17"/>
      <c r="I3721" s="17"/>
      <c r="J3721" s="17"/>
      <c r="K3721" s="17"/>
      <c r="L3721" s="17"/>
      <c r="M3721" s="17"/>
      <c r="N3721" s="17"/>
      <c r="O3721" s="17"/>
      <c r="P3721" s="115"/>
      <c r="Q3721" s="62">
        <f>IF(C3721&gt;A_Stammdaten!$B$12,0,SUM(G3721,H3721,J3721,K3721,M3721,N3721)-SUM(I3721,L3721,O3721,P3721))</f>
        <v>0</v>
      </c>
      <c r="R3721" s="17"/>
      <c r="S3721" s="17"/>
      <c r="T3721" s="17"/>
      <c r="U3721" s="62">
        <f t="shared" si="731"/>
        <v>0</v>
      </c>
      <c r="V3721" s="63">
        <f>IF(ISBLANK($B3721),0,VLOOKUP($B3721,Listen!$A$2:$C$45,2,FALSE))</f>
        <v>0</v>
      </c>
      <c r="W3721" s="63">
        <f>IF(ISBLANK($B3721),0,VLOOKUP($B3721,Listen!$A$2:$C$45,3,FALSE))</f>
        <v>0</v>
      </c>
      <c r="X3721" s="49">
        <f t="shared" si="730"/>
        <v>0</v>
      </c>
      <c r="Y3721" s="49">
        <f t="shared" si="729"/>
        <v>0</v>
      </c>
      <c r="Z3721" s="49">
        <f t="shared" si="729"/>
        <v>0</v>
      </c>
      <c r="AA3721" s="49">
        <f t="shared" si="729"/>
        <v>0</v>
      </c>
      <c r="AB3721" s="49">
        <f t="shared" si="729"/>
        <v>0</v>
      </c>
      <c r="AC3721" s="49">
        <f t="shared" si="729"/>
        <v>0</v>
      </c>
      <c r="AD3721" s="49">
        <f t="shared" si="729"/>
        <v>0</v>
      </c>
      <c r="AE3721" s="51">
        <f t="shared" si="728"/>
        <v>0</v>
      </c>
      <c r="AF3721" s="51">
        <f>IF(C3721=A_Stammdaten!$B$12,D_SAV!$U3721-D_SAV!$AG3721,HLOOKUP(A_Stammdaten!$B$12-1,$AH$4:$AN$4004,ROW(C3721)-3,FALSE)-$AG3721)</f>
        <v>0</v>
      </c>
      <c r="AG3721" s="51">
        <f>HLOOKUP(A_Stammdaten!$B$12,$AH$4:$AN$4004,ROW(C3721)-3,FALSE)</f>
        <v>0</v>
      </c>
      <c r="AH3721" s="51">
        <f t="shared" si="732"/>
        <v>0</v>
      </c>
      <c r="AI3721" s="51">
        <f t="shared" si="733"/>
        <v>0</v>
      </c>
      <c r="AJ3721" s="51">
        <f t="shared" si="734"/>
        <v>0</v>
      </c>
      <c r="AK3721" s="51">
        <f t="shared" si="735"/>
        <v>0</v>
      </c>
      <c r="AL3721" s="51">
        <f t="shared" si="736"/>
        <v>0</v>
      </c>
      <c r="AM3721" s="51">
        <f t="shared" si="737"/>
        <v>0</v>
      </c>
      <c r="AN3721" s="51">
        <f t="shared" si="738"/>
        <v>0</v>
      </c>
    </row>
    <row r="3722" spans="1:40" x14ac:dyDescent="0.25">
      <c r="A3722" s="17"/>
      <c r="B3722" s="17"/>
      <c r="C3722" s="35"/>
      <c r="D3722" s="17"/>
      <c r="E3722" s="17"/>
      <c r="F3722" s="17"/>
      <c r="G3722" s="62">
        <f t="shared" si="739"/>
        <v>0</v>
      </c>
      <c r="H3722" s="17"/>
      <c r="I3722" s="17"/>
      <c r="J3722" s="17"/>
      <c r="K3722" s="17"/>
      <c r="L3722" s="17"/>
      <c r="M3722" s="17"/>
      <c r="N3722" s="17"/>
      <c r="O3722" s="17"/>
      <c r="P3722" s="115"/>
      <c r="Q3722" s="62">
        <f>IF(C3722&gt;A_Stammdaten!$B$12,0,SUM(G3722,H3722,J3722,K3722,M3722,N3722)-SUM(I3722,L3722,O3722,P3722))</f>
        <v>0</v>
      </c>
      <c r="R3722" s="17"/>
      <c r="S3722" s="17"/>
      <c r="T3722" s="17"/>
      <c r="U3722" s="62">
        <f t="shared" si="731"/>
        <v>0</v>
      </c>
      <c r="V3722" s="63">
        <f>IF(ISBLANK($B3722),0,VLOOKUP($B3722,Listen!$A$2:$C$45,2,FALSE))</f>
        <v>0</v>
      </c>
      <c r="W3722" s="63">
        <f>IF(ISBLANK($B3722),0,VLOOKUP($B3722,Listen!$A$2:$C$45,3,FALSE))</f>
        <v>0</v>
      </c>
      <c r="X3722" s="49">
        <f t="shared" si="730"/>
        <v>0</v>
      </c>
      <c r="Y3722" s="49">
        <f t="shared" si="729"/>
        <v>0</v>
      </c>
      <c r="Z3722" s="49">
        <f t="shared" si="729"/>
        <v>0</v>
      </c>
      <c r="AA3722" s="49">
        <f t="shared" si="729"/>
        <v>0</v>
      </c>
      <c r="AB3722" s="49">
        <f t="shared" si="729"/>
        <v>0</v>
      </c>
      <c r="AC3722" s="49">
        <f t="shared" si="729"/>
        <v>0</v>
      </c>
      <c r="AD3722" s="49">
        <f t="shared" si="729"/>
        <v>0</v>
      </c>
      <c r="AE3722" s="51">
        <f t="shared" si="728"/>
        <v>0</v>
      </c>
      <c r="AF3722" s="51">
        <f>IF(C3722=A_Stammdaten!$B$12,D_SAV!$U3722-D_SAV!$AG3722,HLOOKUP(A_Stammdaten!$B$12-1,$AH$4:$AN$4004,ROW(C3722)-3,FALSE)-$AG3722)</f>
        <v>0</v>
      </c>
      <c r="AG3722" s="51">
        <f>HLOOKUP(A_Stammdaten!$B$12,$AH$4:$AN$4004,ROW(C3722)-3,FALSE)</f>
        <v>0</v>
      </c>
      <c r="AH3722" s="51">
        <f t="shared" si="732"/>
        <v>0</v>
      </c>
      <c r="AI3722" s="51">
        <f t="shared" si="733"/>
        <v>0</v>
      </c>
      <c r="AJ3722" s="51">
        <f t="shared" si="734"/>
        <v>0</v>
      </c>
      <c r="AK3722" s="51">
        <f t="shared" si="735"/>
        <v>0</v>
      </c>
      <c r="AL3722" s="51">
        <f t="shared" si="736"/>
        <v>0</v>
      </c>
      <c r="AM3722" s="51">
        <f t="shared" si="737"/>
        <v>0</v>
      </c>
      <c r="AN3722" s="51">
        <f t="shared" si="738"/>
        <v>0</v>
      </c>
    </row>
    <row r="3723" spans="1:40" x14ac:dyDescent="0.25">
      <c r="A3723" s="17"/>
      <c r="B3723" s="17"/>
      <c r="C3723" s="35"/>
      <c r="D3723" s="17"/>
      <c r="E3723" s="17"/>
      <c r="F3723" s="17"/>
      <c r="G3723" s="62">
        <f t="shared" si="739"/>
        <v>0</v>
      </c>
      <c r="H3723" s="17"/>
      <c r="I3723" s="17"/>
      <c r="J3723" s="17"/>
      <c r="K3723" s="17"/>
      <c r="L3723" s="17"/>
      <c r="M3723" s="17"/>
      <c r="N3723" s="17"/>
      <c r="O3723" s="17"/>
      <c r="P3723" s="115"/>
      <c r="Q3723" s="62">
        <f>IF(C3723&gt;A_Stammdaten!$B$12,0,SUM(G3723,H3723,J3723,K3723,M3723,N3723)-SUM(I3723,L3723,O3723,P3723))</f>
        <v>0</v>
      </c>
      <c r="R3723" s="17"/>
      <c r="S3723" s="17"/>
      <c r="T3723" s="17"/>
      <c r="U3723" s="62">
        <f t="shared" si="731"/>
        <v>0</v>
      </c>
      <c r="V3723" s="63">
        <f>IF(ISBLANK($B3723),0,VLOOKUP($B3723,Listen!$A$2:$C$45,2,FALSE))</f>
        <v>0</v>
      </c>
      <c r="W3723" s="63">
        <f>IF(ISBLANK($B3723),0,VLOOKUP($B3723,Listen!$A$2:$C$45,3,FALSE))</f>
        <v>0</v>
      </c>
      <c r="X3723" s="49">
        <f t="shared" si="730"/>
        <v>0</v>
      </c>
      <c r="Y3723" s="49">
        <f t="shared" si="729"/>
        <v>0</v>
      </c>
      <c r="Z3723" s="49">
        <f t="shared" si="729"/>
        <v>0</v>
      </c>
      <c r="AA3723" s="49">
        <f t="shared" si="729"/>
        <v>0</v>
      </c>
      <c r="AB3723" s="49">
        <f t="shared" si="729"/>
        <v>0</v>
      </c>
      <c r="AC3723" s="49">
        <f t="shared" si="729"/>
        <v>0</v>
      </c>
      <c r="AD3723" s="49">
        <f t="shared" si="729"/>
        <v>0</v>
      </c>
      <c r="AE3723" s="51">
        <f t="shared" si="728"/>
        <v>0</v>
      </c>
      <c r="AF3723" s="51">
        <f>IF(C3723=A_Stammdaten!$B$12,D_SAV!$U3723-D_SAV!$AG3723,HLOOKUP(A_Stammdaten!$B$12-1,$AH$4:$AN$4004,ROW(C3723)-3,FALSE)-$AG3723)</f>
        <v>0</v>
      </c>
      <c r="AG3723" s="51">
        <f>HLOOKUP(A_Stammdaten!$B$12,$AH$4:$AN$4004,ROW(C3723)-3,FALSE)</f>
        <v>0</v>
      </c>
      <c r="AH3723" s="51">
        <f t="shared" si="732"/>
        <v>0</v>
      </c>
      <c r="AI3723" s="51">
        <f t="shared" si="733"/>
        <v>0</v>
      </c>
      <c r="AJ3723" s="51">
        <f t="shared" si="734"/>
        <v>0</v>
      </c>
      <c r="AK3723" s="51">
        <f t="shared" si="735"/>
        <v>0</v>
      </c>
      <c r="AL3723" s="51">
        <f t="shared" si="736"/>
        <v>0</v>
      </c>
      <c r="AM3723" s="51">
        <f t="shared" si="737"/>
        <v>0</v>
      </c>
      <c r="AN3723" s="51">
        <f t="shared" si="738"/>
        <v>0</v>
      </c>
    </row>
    <row r="3724" spans="1:40" x14ac:dyDescent="0.25">
      <c r="A3724" s="17"/>
      <c r="B3724" s="17"/>
      <c r="C3724" s="35"/>
      <c r="D3724" s="17"/>
      <c r="E3724" s="17"/>
      <c r="F3724" s="17"/>
      <c r="G3724" s="62">
        <f t="shared" si="739"/>
        <v>0</v>
      </c>
      <c r="H3724" s="17"/>
      <c r="I3724" s="17"/>
      <c r="J3724" s="17"/>
      <c r="K3724" s="17"/>
      <c r="L3724" s="17"/>
      <c r="M3724" s="17"/>
      <c r="N3724" s="17"/>
      <c r="O3724" s="17"/>
      <c r="P3724" s="115"/>
      <c r="Q3724" s="62">
        <f>IF(C3724&gt;A_Stammdaten!$B$12,0,SUM(G3724,H3724,J3724,K3724,M3724,N3724)-SUM(I3724,L3724,O3724,P3724))</f>
        <v>0</v>
      </c>
      <c r="R3724" s="17"/>
      <c r="S3724" s="17"/>
      <c r="T3724" s="17"/>
      <c r="U3724" s="62">
        <f t="shared" si="731"/>
        <v>0</v>
      </c>
      <c r="V3724" s="63">
        <f>IF(ISBLANK($B3724),0,VLOOKUP($B3724,Listen!$A$2:$C$45,2,FALSE))</f>
        <v>0</v>
      </c>
      <c r="W3724" s="63">
        <f>IF(ISBLANK($B3724),0,VLOOKUP($B3724,Listen!$A$2:$C$45,3,FALSE))</f>
        <v>0</v>
      </c>
      <c r="X3724" s="49">
        <f t="shared" si="730"/>
        <v>0</v>
      </c>
      <c r="Y3724" s="49">
        <f t="shared" si="729"/>
        <v>0</v>
      </c>
      <c r="Z3724" s="49">
        <f t="shared" si="729"/>
        <v>0</v>
      </c>
      <c r="AA3724" s="49">
        <f t="shared" si="729"/>
        <v>0</v>
      </c>
      <c r="AB3724" s="49">
        <f t="shared" si="729"/>
        <v>0</v>
      </c>
      <c r="AC3724" s="49">
        <f t="shared" si="729"/>
        <v>0</v>
      </c>
      <c r="AD3724" s="49">
        <f t="shared" si="729"/>
        <v>0</v>
      </c>
      <c r="AE3724" s="51">
        <f t="shared" si="728"/>
        <v>0</v>
      </c>
      <c r="AF3724" s="51">
        <f>IF(C3724=A_Stammdaten!$B$12,D_SAV!$U3724-D_SAV!$AG3724,HLOOKUP(A_Stammdaten!$B$12-1,$AH$4:$AN$4004,ROW(C3724)-3,FALSE)-$AG3724)</f>
        <v>0</v>
      </c>
      <c r="AG3724" s="51">
        <f>HLOOKUP(A_Stammdaten!$B$12,$AH$4:$AN$4004,ROW(C3724)-3,FALSE)</f>
        <v>0</v>
      </c>
      <c r="AH3724" s="51">
        <f t="shared" si="732"/>
        <v>0</v>
      </c>
      <c r="AI3724" s="51">
        <f t="shared" si="733"/>
        <v>0</v>
      </c>
      <c r="AJ3724" s="51">
        <f t="shared" si="734"/>
        <v>0</v>
      </c>
      <c r="AK3724" s="51">
        <f t="shared" si="735"/>
        <v>0</v>
      </c>
      <c r="AL3724" s="51">
        <f t="shared" si="736"/>
        <v>0</v>
      </c>
      <c r="AM3724" s="51">
        <f t="shared" si="737"/>
        <v>0</v>
      </c>
      <c r="AN3724" s="51">
        <f t="shared" si="738"/>
        <v>0</v>
      </c>
    </row>
    <row r="3725" spans="1:40" x14ac:dyDescent="0.25">
      <c r="A3725" s="17"/>
      <c r="B3725" s="17"/>
      <c r="C3725" s="35"/>
      <c r="D3725" s="17"/>
      <c r="E3725" s="17"/>
      <c r="F3725" s="17"/>
      <c r="G3725" s="62">
        <f t="shared" si="739"/>
        <v>0</v>
      </c>
      <c r="H3725" s="17"/>
      <c r="I3725" s="17"/>
      <c r="J3725" s="17"/>
      <c r="K3725" s="17"/>
      <c r="L3725" s="17"/>
      <c r="M3725" s="17"/>
      <c r="N3725" s="17"/>
      <c r="O3725" s="17"/>
      <c r="P3725" s="115"/>
      <c r="Q3725" s="62">
        <f>IF(C3725&gt;A_Stammdaten!$B$12,0,SUM(G3725,H3725,J3725,K3725,M3725,N3725)-SUM(I3725,L3725,O3725,P3725))</f>
        <v>0</v>
      </c>
      <c r="R3725" s="17"/>
      <c r="S3725" s="17"/>
      <c r="T3725" s="17"/>
      <c r="U3725" s="62">
        <f t="shared" si="731"/>
        <v>0</v>
      </c>
      <c r="V3725" s="63">
        <f>IF(ISBLANK($B3725),0,VLOOKUP($B3725,Listen!$A$2:$C$45,2,FALSE))</f>
        <v>0</v>
      </c>
      <c r="W3725" s="63">
        <f>IF(ISBLANK($B3725),0,VLOOKUP($B3725,Listen!$A$2:$C$45,3,FALSE))</f>
        <v>0</v>
      </c>
      <c r="X3725" s="49">
        <f t="shared" si="730"/>
        <v>0</v>
      </c>
      <c r="Y3725" s="49">
        <f t="shared" si="729"/>
        <v>0</v>
      </c>
      <c r="Z3725" s="49">
        <f t="shared" si="729"/>
        <v>0</v>
      </c>
      <c r="AA3725" s="49">
        <f t="shared" si="729"/>
        <v>0</v>
      </c>
      <c r="AB3725" s="49">
        <f t="shared" si="729"/>
        <v>0</v>
      </c>
      <c r="AC3725" s="49">
        <f t="shared" si="729"/>
        <v>0</v>
      </c>
      <c r="AD3725" s="49">
        <f t="shared" si="729"/>
        <v>0</v>
      </c>
      <c r="AE3725" s="51">
        <f t="shared" si="728"/>
        <v>0</v>
      </c>
      <c r="AF3725" s="51">
        <f>IF(C3725=A_Stammdaten!$B$12,D_SAV!$U3725-D_SAV!$AG3725,HLOOKUP(A_Stammdaten!$B$12-1,$AH$4:$AN$4004,ROW(C3725)-3,FALSE)-$AG3725)</f>
        <v>0</v>
      </c>
      <c r="AG3725" s="51">
        <f>HLOOKUP(A_Stammdaten!$B$12,$AH$4:$AN$4004,ROW(C3725)-3,FALSE)</f>
        <v>0</v>
      </c>
      <c r="AH3725" s="51">
        <f t="shared" si="732"/>
        <v>0</v>
      </c>
      <c r="AI3725" s="51">
        <f t="shared" si="733"/>
        <v>0</v>
      </c>
      <c r="AJ3725" s="51">
        <f t="shared" si="734"/>
        <v>0</v>
      </c>
      <c r="AK3725" s="51">
        <f t="shared" si="735"/>
        <v>0</v>
      </c>
      <c r="AL3725" s="51">
        <f t="shared" si="736"/>
        <v>0</v>
      </c>
      <c r="AM3725" s="51">
        <f t="shared" si="737"/>
        <v>0</v>
      </c>
      <c r="AN3725" s="51">
        <f t="shared" si="738"/>
        <v>0</v>
      </c>
    </row>
    <row r="3726" spans="1:40" x14ac:dyDescent="0.25">
      <c r="A3726" s="17"/>
      <c r="B3726" s="17"/>
      <c r="C3726" s="35"/>
      <c r="D3726" s="17"/>
      <c r="E3726" s="17"/>
      <c r="F3726" s="17"/>
      <c r="G3726" s="62">
        <f t="shared" si="739"/>
        <v>0</v>
      </c>
      <c r="H3726" s="17"/>
      <c r="I3726" s="17"/>
      <c r="J3726" s="17"/>
      <c r="K3726" s="17"/>
      <c r="L3726" s="17"/>
      <c r="M3726" s="17"/>
      <c r="N3726" s="17"/>
      <c r="O3726" s="17"/>
      <c r="P3726" s="115"/>
      <c r="Q3726" s="62">
        <f>IF(C3726&gt;A_Stammdaten!$B$12,0,SUM(G3726,H3726,J3726,K3726,M3726,N3726)-SUM(I3726,L3726,O3726,P3726))</f>
        <v>0</v>
      </c>
      <c r="R3726" s="17"/>
      <c r="S3726" s="17"/>
      <c r="T3726" s="17"/>
      <c r="U3726" s="62">
        <f t="shared" si="731"/>
        <v>0</v>
      </c>
      <c r="V3726" s="63">
        <f>IF(ISBLANK($B3726),0,VLOOKUP($B3726,Listen!$A$2:$C$45,2,FALSE))</f>
        <v>0</v>
      </c>
      <c r="W3726" s="63">
        <f>IF(ISBLANK($B3726),0,VLOOKUP($B3726,Listen!$A$2:$C$45,3,FALSE))</f>
        <v>0</v>
      </c>
      <c r="X3726" s="49">
        <f t="shared" si="730"/>
        <v>0</v>
      </c>
      <c r="Y3726" s="49">
        <f t="shared" si="729"/>
        <v>0</v>
      </c>
      <c r="Z3726" s="49">
        <f t="shared" si="729"/>
        <v>0</v>
      </c>
      <c r="AA3726" s="49">
        <f t="shared" si="729"/>
        <v>0</v>
      </c>
      <c r="AB3726" s="49">
        <f t="shared" si="729"/>
        <v>0</v>
      </c>
      <c r="AC3726" s="49">
        <f t="shared" si="729"/>
        <v>0</v>
      </c>
      <c r="AD3726" s="49">
        <f t="shared" si="729"/>
        <v>0</v>
      </c>
      <c r="AE3726" s="51">
        <f t="shared" si="728"/>
        <v>0</v>
      </c>
      <c r="AF3726" s="51">
        <f>IF(C3726=A_Stammdaten!$B$12,D_SAV!$U3726-D_SAV!$AG3726,HLOOKUP(A_Stammdaten!$B$12-1,$AH$4:$AN$4004,ROW(C3726)-3,FALSE)-$AG3726)</f>
        <v>0</v>
      </c>
      <c r="AG3726" s="51">
        <f>HLOOKUP(A_Stammdaten!$B$12,$AH$4:$AN$4004,ROW(C3726)-3,FALSE)</f>
        <v>0</v>
      </c>
      <c r="AH3726" s="51">
        <f t="shared" si="732"/>
        <v>0</v>
      </c>
      <c r="AI3726" s="51">
        <f t="shared" si="733"/>
        <v>0</v>
      </c>
      <c r="AJ3726" s="51">
        <f t="shared" si="734"/>
        <v>0</v>
      </c>
      <c r="AK3726" s="51">
        <f t="shared" si="735"/>
        <v>0</v>
      </c>
      <c r="AL3726" s="51">
        <f t="shared" si="736"/>
        <v>0</v>
      </c>
      <c r="AM3726" s="51">
        <f t="shared" si="737"/>
        <v>0</v>
      </c>
      <c r="AN3726" s="51">
        <f t="shared" si="738"/>
        <v>0</v>
      </c>
    </row>
    <row r="3727" spans="1:40" x14ac:dyDescent="0.25">
      <c r="A3727" s="17"/>
      <c r="B3727" s="17"/>
      <c r="C3727" s="35"/>
      <c r="D3727" s="17"/>
      <c r="E3727" s="17"/>
      <c r="F3727" s="17"/>
      <c r="G3727" s="62">
        <f t="shared" si="739"/>
        <v>0</v>
      </c>
      <c r="H3727" s="17"/>
      <c r="I3727" s="17"/>
      <c r="J3727" s="17"/>
      <c r="K3727" s="17"/>
      <c r="L3727" s="17"/>
      <c r="M3727" s="17"/>
      <c r="N3727" s="17"/>
      <c r="O3727" s="17"/>
      <c r="P3727" s="115"/>
      <c r="Q3727" s="62">
        <f>IF(C3727&gt;A_Stammdaten!$B$12,0,SUM(G3727,H3727,J3727,K3727,M3727,N3727)-SUM(I3727,L3727,O3727,P3727))</f>
        <v>0</v>
      </c>
      <c r="R3727" s="17"/>
      <c r="S3727" s="17"/>
      <c r="T3727" s="17"/>
      <c r="U3727" s="62">
        <f t="shared" si="731"/>
        <v>0</v>
      </c>
      <c r="V3727" s="63">
        <f>IF(ISBLANK($B3727),0,VLOOKUP($B3727,Listen!$A$2:$C$45,2,FALSE))</f>
        <v>0</v>
      </c>
      <c r="W3727" s="63">
        <f>IF(ISBLANK($B3727),0,VLOOKUP($B3727,Listen!$A$2:$C$45,3,FALSE))</f>
        <v>0</v>
      </c>
      <c r="X3727" s="49">
        <f t="shared" si="730"/>
        <v>0</v>
      </c>
      <c r="Y3727" s="49">
        <f t="shared" si="729"/>
        <v>0</v>
      </c>
      <c r="Z3727" s="49">
        <f t="shared" si="729"/>
        <v>0</v>
      </c>
      <c r="AA3727" s="49">
        <f t="shared" si="729"/>
        <v>0</v>
      </c>
      <c r="AB3727" s="49">
        <f t="shared" si="729"/>
        <v>0</v>
      </c>
      <c r="AC3727" s="49">
        <f t="shared" si="729"/>
        <v>0</v>
      </c>
      <c r="AD3727" s="49">
        <f t="shared" si="729"/>
        <v>0</v>
      </c>
      <c r="AE3727" s="51">
        <f t="shared" si="728"/>
        <v>0</v>
      </c>
      <c r="AF3727" s="51">
        <f>IF(C3727=A_Stammdaten!$B$12,D_SAV!$U3727-D_SAV!$AG3727,HLOOKUP(A_Stammdaten!$B$12-1,$AH$4:$AN$4004,ROW(C3727)-3,FALSE)-$AG3727)</f>
        <v>0</v>
      </c>
      <c r="AG3727" s="51">
        <f>HLOOKUP(A_Stammdaten!$B$12,$AH$4:$AN$4004,ROW(C3727)-3,FALSE)</f>
        <v>0</v>
      </c>
      <c r="AH3727" s="51">
        <f t="shared" si="732"/>
        <v>0</v>
      </c>
      <c r="AI3727" s="51">
        <f t="shared" si="733"/>
        <v>0</v>
      </c>
      <c r="AJ3727" s="51">
        <f t="shared" si="734"/>
        <v>0</v>
      </c>
      <c r="AK3727" s="51">
        <f t="shared" si="735"/>
        <v>0</v>
      </c>
      <c r="AL3727" s="51">
        <f t="shared" si="736"/>
        <v>0</v>
      </c>
      <c r="AM3727" s="51">
        <f t="shared" si="737"/>
        <v>0</v>
      </c>
      <c r="AN3727" s="51">
        <f t="shared" si="738"/>
        <v>0</v>
      </c>
    </row>
    <row r="3728" spans="1:40" x14ac:dyDescent="0.25">
      <c r="A3728" s="17"/>
      <c r="B3728" s="17"/>
      <c r="C3728" s="35"/>
      <c r="D3728" s="17"/>
      <c r="E3728" s="17"/>
      <c r="F3728" s="17"/>
      <c r="G3728" s="62">
        <f t="shared" si="739"/>
        <v>0</v>
      </c>
      <c r="H3728" s="17"/>
      <c r="I3728" s="17"/>
      <c r="J3728" s="17"/>
      <c r="K3728" s="17"/>
      <c r="L3728" s="17"/>
      <c r="M3728" s="17"/>
      <c r="N3728" s="17"/>
      <c r="O3728" s="17"/>
      <c r="P3728" s="115"/>
      <c r="Q3728" s="62">
        <f>IF(C3728&gt;A_Stammdaten!$B$12,0,SUM(G3728,H3728,J3728,K3728,M3728,N3728)-SUM(I3728,L3728,O3728,P3728))</f>
        <v>0</v>
      </c>
      <c r="R3728" s="17"/>
      <c r="S3728" s="17"/>
      <c r="T3728" s="17"/>
      <c r="U3728" s="62">
        <f t="shared" si="731"/>
        <v>0</v>
      </c>
      <c r="V3728" s="63">
        <f>IF(ISBLANK($B3728),0,VLOOKUP($B3728,Listen!$A$2:$C$45,2,FALSE))</f>
        <v>0</v>
      </c>
      <c r="W3728" s="63">
        <f>IF(ISBLANK($B3728),0,VLOOKUP($B3728,Listen!$A$2:$C$45,3,FALSE))</f>
        <v>0</v>
      </c>
      <c r="X3728" s="49">
        <f t="shared" si="730"/>
        <v>0</v>
      </c>
      <c r="Y3728" s="49">
        <f t="shared" si="729"/>
        <v>0</v>
      </c>
      <c r="Z3728" s="49">
        <f t="shared" si="729"/>
        <v>0</v>
      </c>
      <c r="AA3728" s="49">
        <f t="shared" si="729"/>
        <v>0</v>
      </c>
      <c r="AB3728" s="49">
        <f t="shared" si="729"/>
        <v>0</v>
      </c>
      <c r="AC3728" s="49">
        <f t="shared" si="729"/>
        <v>0</v>
      </c>
      <c r="AD3728" s="49">
        <f t="shared" si="729"/>
        <v>0</v>
      </c>
      <c r="AE3728" s="51">
        <f t="shared" si="728"/>
        <v>0</v>
      </c>
      <c r="AF3728" s="51">
        <f>IF(C3728=A_Stammdaten!$B$12,D_SAV!$U3728-D_SAV!$AG3728,HLOOKUP(A_Stammdaten!$B$12-1,$AH$4:$AN$4004,ROW(C3728)-3,FALSE)-$AG3728)</f>
        <v>0</v>
      </c>
      <c r="AG3728" s="51">
        <f>HLOOKUP(A_Stammdaten!$B$12,$AH$4:$AN$4004,ROW(C3728)-3,FALSE)</f>
        <v>0</v>
      </c>
      <c r="AH3728" s="51">
        <f t="shared" si="732"/>
        <v>0</v>
      </c>
      <c r="AI3728" s="51">
        <f t="shared" si="733"/>
        <v>0</v>
      </c>
      <c r="AJ3728" s="51">
        <f t="shared" si="734"/>
        <v>0</v>
      </c>
      <c r="AK3728" s="51">
        <f t="shared" si="735"/>
        <v>0</v>
      </c>
      <c r="AL3728" s="51">
        <f t="shared" si="736"/>
        <v>0</v>
      </c>
      <c r="AM3728" s="51">
        <f t="shared" si="737"/>
        <v>0</v>
      </c>
      <c r="AN3728" s="51">
        <f t="shared" si="738"/>
        <v>0</v>
      </c>
    </row>
    <row r="3729" spans="1:40" x14ac:dyDescent="0.25">
      <c r="A3729" s="17"/>
      <c r="B3729" s="17"/>
      <c r="C3729" s="35"/>
      <c r="D3729" s="17"/>
      <c r="E3729" s="17"/>
      <c r="F3729" s="17"/>
      <c r="G3729" s="62">
        <f t="shared" si="739"/>
        <v>0</v>
      </c>
      <c r="H3729" s="17"/>
      <c r="I3729" s="17"/>
      <c r="J3729" s="17"/>
      <c r="K3729" s="17"/>
      <c r="L3729" s="17"/>
      <c r="M3729" s="17"/>
      <c r="N3729" s="17"/>
      <c r="O3729" s="17"/>
      <c r="P3729" s="115"/>
      <c r="Q3729" s="62">
        <f>IF(C3729&gt;A_Stammdaten!$B$12,0,SUM(G3729,H3729,J3729,K3729,M3729,N3729)-SUM(I3729,L3729,O3729,P3729))</f>
        <v>0</v>
      </c>
      <c r="R3729" s="17"/>
      <c r="S3729" s="17"/>
      <c r="T3729" s="17"/>
      <c r="U3729" s="62">
        <f t="shared" si="731"/>
        <v>0</v>
      </c>
      <c r="V3729" s="63">
        <f>IF(ISBLANK($B3729),0,VLOOKUP($B3729,Listen!$A$2:$C$45,2,FALSE))</f>
        <v>0</v>
      </c>
      <c r="W3729" s="63">
        <f>IF(ISBLANK($B3729),0,VLOOKUP($B3729,Listen!$A$2:$C$45,3,FALSE))</f>
        <v>0</v>
      </c>
      <c r="X3729" s="49">
        <f t="shared" si="730"/>
        <v>0</v>
      </c>
      <c r="Y3729" s="49">
        <f t="shared" si="729"/>
        <v>0</v>
      </c>
      <c r="Z3729" s="49">
        <f t="shared" si="729"/>
        <v>0</v>
      </c>
      <c r="AA3729" s="49">
        <f t="shared" si="729"/>
        <v>0</v>
      </c>
      <c r="AB3729" s="49">
        <f t="shared" si="729"/>
        <v>0</v>
      </c>
      <c r="AC3729" s="49">
        <f t="shared" si="729"/>
        <v>0</v>
      </c>
      <c r="AD3729" s="49">
        <f t="shared" si="729"/>
        <v>0</v>
      </c>
      <c r="AE3729" s="51">
        <f t="shared" si="728"/>
        <v>0</v>
      </c>
      <c r="AF3729" s="51">
        <f>IF(C3729=A_Stammdaten!$B$12,D_SAV!$U3729-D_SAV!$AG3729,HLOOKUP(A_Stammdaten!$B$12-1,$AH$4:$AN$4004,ROW(C3729)-3,FALSE)-$AG3729)</f>
        <v>0</v>
      </c>
      <c r="AG3729" s="51">
        <f>HLOOKUP(A_Stammdaten!$B$12,$AH$4:$AN$4004,ROW(C3729)-3,FALSE)</f>
        <v>0</v>
      </c>
      <c r="AH3729" s="51">
        <f t="shared" si="732"/>
        <v>0</v>
      </c>
      <c r="AI3729" s="51">
        <f t="shared" si="733"/>
        <v>0</v>
      </c>
      <c r="AJ3729" s="51">
        <f t="shared" si="734"/>
        <v>0</v>
      </c>
      <c r="AK3729" s="51">
        <f t="shared" si="735"/>
        <v>0</v>
      </c>
      <c r="AL3729" s="51">
        <f t="shared" si="736"/>
        <v>0</v>
      </c>
      <c r="AM3729" s="51">
        <f t="shared" si="737"/>
        <v>0</v>
      </c>
      <c r="AN3729" s="51">
        <f t="shared" si="738"/>
        <v>0</v>
      </c>
    </row>
    <row r="3730" spans="1:40" x14ac:dyDescent="0.25">
      <c r="A3730" s="17"/>
      <c r="B3730" s="17"/>
      <c r="C3730" s="35"/>
      <c r="D3730" s="17"/>
      <c r="E3730" s="17"/>
      <c r="F3730" s="17"/>
      <c r="G3730" s="62">
        <f t="shared" si="739"/>
        <v>0</v>
      </c>
      <c r="H3730" s="17"/>
      <c r="I3730" s="17"/>
      <c r="J3730" s="17"/>
      <c r="K3730" s="17"/>
      <c r="L3730" s="17"/>
      <c r="M3730" s="17"/>
      <c r="N3730" s="17"/>
      <c r="O3730" s="17"/>
      <c r="P3730" s="115"/>
      <c r="Q3730" s="62">
        <f>IF(C3730&gt;A_Stammdaten!$B$12,0,SUM(G3730,H3730,J3730,K3730,M3730,N3730)-SUM(I3730,L3730,O3730,P3730))</f>
        <v>0</v>
      </c>
      <c r="R3730" s="17"/>
      <c r="S3730" s="17"/>
      <c r="T3730" s="17"/>
      <c r="U3730" s="62">
        <f t="shared" si="731"/>
        <v>0</v>
      </c>
      <c r="V3730" s="63">
        <f>IF(ISBLANK($B3730),0,VLOOKUP($B3730,Listen!$A$2:$C$45,2,FALSE))</f>
        <v>0</v>
      </c>
      <c r="W3730" s="63">
        <f>IF(ISBLANK($B3730),0,VLOOKUP($B3730,Listen!$A$2:$C$45,3,FALSE))</f>
        <v>0</v>
      </c>
      <c r="X3730" s="49">
        <f t="shared" si="730"/>
        <v>0</v>
      </c>
      <c r="Y3730" s="49">
        <f t="shared" si="729"/>
        <v>0</v>
      </c>
      <c r="Z3730" s="49">
        <f t="shared" si="729"/>
        <v>0</v>
      </c>
      <c r="AA3730" s="49">
        <f t="shared" si="729"/>
        <v>0</v>
      </c>
      <c r="AB3730" s="49">
        <f t="shared" si="729"/>
        <v>0</v>
      </c>
      <c r="AC3730" s="49">
        <f t="shared" si="729"/>
        <v>0</v>
      </c>
      <c r="AD3730" s="49">
        <f t="shared" si="729"/>
        <v>0</v>
      </c>
      <c r="AE3730" s="51">
        <f t="shared" si="728"/>
        <v>0</v>
      </c>
      <c r="AF3730" s="51">
        <f>IF(C3730=A_Stammdaten!$B$12,D_SAV!$U3730-D_SAV!$AG3730,HLOOKUP(A_Stammdaten!$B$12-1,$AH$4:$AN$4004,ROW(C3730)-3,FALSE)-$AG3730)</f>
        <v>0</v>
      </c>
      <c r="AG3730" s="51">
        <f>HLOOKUP(A_Stammdaten!$B$12,$AH$4:$AN$4004,ROW(C3730)-3,FALSE)</f>
        <v>0</v>
      </c>
      <c r="AH3730" s="51">
        <f t="shared" si="732"/>
        <v>0</v>
      </c>
      <c r="AI3730" s="51">
        <f t="shared" si="733"/>
        <v>0</v>
      </c>
      <c r="AJ3730" s="51">
        <f t="shared" si="734"/>
        <v>0</v>
      </c>
      <c r="AK3730" s="51">
        <f t="shared" si="735"/>
        <v>0</v>
      </c>
      <c r="AL3730" s="51">
        <f t="shared" si="736"/>
        <v>0</v>
      </c>
      <c r="AM3730" s="51">
        <f t="shared" si="737"/>
        <v>0</v>
      </c>
      <c r="AN3730" s="51">
        <f t="shared" si="738"/>
        <v>0</v>
      </c>
    </row>
    <row r="3731" spans="1:40" x14ac:dyDescent="0.25">
      <c r="A3731" s="17"/>
      <c r="B3731" s="17"/>
      <c r="C3731" s="35"/>
      <c r="D3731" s="17"/>
      <c r="E3731" s="17"/>
      <c r="F3731" s="17"/>
      <c r="G3731" s="62">
        <f t="shared" si="739"/>
        <v>0</v>
      </c>
      <c r="H3731" s="17"/>
      <c r="I3731" s="17"/>
      <c r="J3731" s="17"/>
      <c r="K3731" s="17"/>
      <c r="L3731" s="17"/>
      <c r="M3731" s="17"/>
      <c r="N3731" s="17"/>
      <c r="O3731" s="17"/>
      <c r="P3731" s="115"/>
      <c r="Q3731" s="62">
        <f>IF(C3731&gt;A_Stammdaten!$B$12,0,SUM(G3731,H3731,J3731,K3731,M3731,N3731)-SUM(I3731,L3731,O3731,P3731))</f>
        <v>0</v>
      </c>
      <c r="R3731" s="17"/>
      <c r="S3731" s="17"/>
      <c r="T3731" s="17"/>
      <c r="U3731" s="62">
        <f t="shared" si="731"/>
        <v>0</v>
      </c>
      <c r="V3731" s="63">
        <f>IF(ISBLANK($B3731),0,VLOOKUP($B3731,Listen!$A$2:$C$45,2,FALSE))</f>
        <v>0</v>
      </c>
      <c r="W3731" s="63">
        <f>IF(ISBLANK($B3731),0,VLOOKUP($B3731,Listen!$A$2:$C$45,3,FALSE))</f>
        <v>0</v>
      </c>
      <c r="X3731" s="49">
        <f t="shared" si="730"/>
        <v>0</v>
      </c>
      <c r="Y3731" s="49">
        <f t="shared" si="729"/>
        <v>0</v>
      </c>
      <c r="Z3731" s="49">
        <f t="shared" si="729"/>
        <v>0</v>
      </c>
      <c r="AA3731" s="49">
        <f t="shared" si="729"/>
        <v>0</v>
      </c>
      <c r="AB3731" s="49">
        <f t="shared" si="729"/>
        <v>0</v>
      </c>
      <c r="AC3731" s="49">
        <f t="shared" si="729"/>
        <v>0</v>
      </c>
      <c r="AD3731" s="49">
        <f t="shared" si="729"/>
        <v>0</v>
      </c>
      <c r="AE3731" s="51">
        <f t="shared" si="728"/>
        <v>0</v>
      </c>
      <c r="AF3731" s="51">
        <f>IF(C3731=A_Stammdaten!$B$12,D_SAV!$U3731-D_SAV!$AG3731,HLOOKUP(A_Stammdaten!$B$12-1,$AH$4:$AN$4004,ROW(C3731)-3,FALSE)-$AG3731)</f>
        <v>0</v>
      </c>
      <c r="AG3731" s="51">
        <f>HLOOKUP(A_Stammdaten!$B$12,$AH$4:$AN$4004,ROW(C3731)-3,FALSE)</f>
        <v>0</v>
      </c>
      <c r="AH3731" s="51">
        <f t="shared" si="732"/>
        <v>0</v>
      </c>
      <c r="AI3731" s="51">
        <f t="shared" si="733"/>
        <v>0</v>
      </c>
      <c r="AJ3731" s="51">
        <f t="shared" si="734"/>
        <v>0</v>
      </c>
      <c r="AK3731" s="51">
        <f t="shared" si="735"/>
        <v>0</v>
      </c>
      <c r="AL3731" s="51">
        <f t="shared" si="736"/>
        <v>0</v>
      </c>
      <c r="AM3731" s="51">
        <f t="shared" si="737"/>
        <v>0</v>
      </c>
      <c r="AN3731" s="51">
        <f t="shared" si="738"/>
        <v>0</v>
      </c>
    </row>
    <row r="3732" spans="1:40" x14ac:dyDescent="0.25">
      <c r="A3732" s="17"/>
      <c r="B3732" s="17"/>
      <c r="C3732" s="35"/>
      <c r="D3732" s="17"/>
      <c r="E3732" s="17"/>
      <c r="F3732" s="17"/>
      <c r="G3732" s="62">
        <f t="shared" si="739"/>
        <v>0</v>
      </c>
      <c r="H3732" s="17"/>
      <c r="I3732" s="17"/>
      <c r="J3732" s="17"/>
      <c r="K3732" s="17"/>
      <c r="L3732" s="17"/>
      <c r="M3732" s="17"/>
      <c r="N3732" s="17"/>
      <c r="O3732" s="17"/>
      <c r="P3732" s="115"/>
      <c r="Q3732" s="62">
        <f>IF(C3732&gt;A_Stammdaten!$B$12,0,SUM(G3732,H3732,J3732,K3732,M3732,N3732)-SUM(I3732,L3732,O3732,P3732))</f>
        <v>0</v>
      </c>
      <c r="R3732" s="17"/>
      <c r="S3732" s="17"/>
      <c r="T3732" s="17"/>
      <c r="U3732" s="62">
        <f t="shared" si="731"/>
        <v>0</v>
      </c>
      <c r="V3732" s="63">
        <f>IF(ISBLANK($B3732),0,VLOOKUP($B3732,Listen!$A$2:$C$45,2,FALSE))</f>
        <v>0</v>
      </c>
      <c r="W3732" s="63">
        <f>IF(ISBLANK($B3732),0,VLOOKUP($B3732,Listen!$A$2:$C$45,3,FALSE))</f>
        <v>0</v>
      </c>
      <c r="X3732" s="49">
        <f t="shared" si="730"/>
        <v>0</v>
      </c>
      <c r="Y3732" s="49">
        <f t="shared" si="729"/>
        <v>0</v>
      </c>
      <c r="Z3732" s="49">
        <f t="shared" si="729"/>
        <v>0</v>
      </c>
      <c r="AA3732" s="49">
        <f t="shared" si="729"/>
        <v>0</v>
      </c>
      <c r="AB3732" s="49">
        <f t="shared" si="729"/>
        <v>0</v>
      </c>
      <c r="AC3732" s="49">
        <f t="shared" si="729"/>
        <v>0</v>
      </c>
      <c r="AD3732" s="49">
        <f t="shared" si="729"/>
        <v>0</v>
      </c>
      <c r="AE3732" s="51">
        <f t="shared" si="728"/>
        <v>0</v>
      </c>
      <c r="AF3732" s="51">
        <f>IF(C3732=A_Stammdaten!$B$12,D_SAV!$U3732-D_SAV!$AG3732,HLOOKUP(A_Stammdaten!$B$12-1,$AH$4:$AN$4004,ROW(C3732)-3,FALSE)-$AG3732)</f>
        <v>0</v>
      </c>
      <c r="AG3732" s="51">
        <f>HLOOKUP(A_Stammdaten!$B$12,$AH$4:$AN$4004,ROW(C3732)-3,FALSE)</f>
        <v>0</v>
      </c>
      <c r="AH3732" s="51">
        <f t="shared" si="732"/>
        <v>0</v>
      </c>
      <c r="AI3732" s="51">
        <f t="shared" si="733"/>
        <v>0</v>
      </c>
      <c r="AJ3732" s="51">
        <f t="shared" si="734"/>
        <v>0</v>
      </c>
      <c r="AK3732" s="51">
        <f t="shared" si="735"/>
        <v>0</v>
      </c>
      <c r="AL3732" s="51">
        <f t="shared" si="736"/>
        <v>0</v>
      </c>
      <c r="AM3732" s="51">
        <f t="shared" si="737"/>
        <v>0</v>
      </c>
      <c r="AN3732" s="51">
        <f t="shared" si="738"/>
        <v>0</v>
      </c>
    </row>
    <row r="3733" spans="1:40" x14ac:dyDescent="0.25">
      <c r="A3733" s="17"/>
      <c r="B3733" s="17"/>
      <c r="C3733" s="35"/>
      <c r="D3733" s="17"/>
      <c r="E3733" s="17"/>
      <c r="F3733" s="17"/>
      <c r="G3733" s="62">
        <f t="shared" si="739"/>
        <v>0</v>
      </c>
      <c r="H3733" s="17"/>
      <c r="I3733" s="17"/>
      <c r="J3733" s="17"/>
      <c r="K3733" s="17"/>
      <c r="L3733" s="17"/>
      <c r="M3733" s="17"/>
      <c r="N3733" s="17"/>
      <c r="O3733" s="17"/>
      <c r="P3733" s="115"/>
      <c r="Q3733" s="62">
        <f>IF(C3733&gt;A_Stammdaten!$B$12,0,SUM(G3733,H3733,J3733,K3733,M3733,N3733)-SUM(I3733,L3733,O3733,P3733))</f>
        <v>0</v>
      </c>
      <c r="R3733" s="17"/>
      <c r="S3733" s="17"/>
      <c r="T3733" s="17"/>
      <c r="U3733" s="62">
        <f t="shared" si="731"/>
        <v>0</v>
      </c>
      <c r="V3733" s="63">
        <f>IF(ISBLANK($B3733),0,VLOOKUP($B3733,Listen!$A$2:$C$45,2,FALSE))</f>
        <v>0</v>
      </c>
      <c r="W3733" s="63">
        <f>IF(ISBLANK($B3733),0,VLOOKUP($B3733,Listen!$A$2:$C$45,3,FALSE))</f>
        <v>0</v>
      </c>
      <c r="X3733" s="49">
        <f t="shared" si="730"/>
        <v>0</v>
      </c>
      <c r="Y3733" s="49">
        <f t="shared" si="729"/>
        <v>0</v>
      </c>
      <c r="Z3733" s="49">
        <f t="shared" si="729"/>
        <v>0</v>
      </c>
      <c r="AA3733" s="49">
        <f t="shared" si="729"/>
        <v>0</v>
      </c>
      <c r="AB3733" s="49">
        <f t="shared" si="729"/>
        <v>0</v>
      </c>
      <c r="AC3733" s="49">
        <f t="shared" si="729"/>
        <v>0</v>
      </c>
      <c r="AD3733" s="49">
        <f t="shared" si="729"/>
        <v>0</v>
      </c>
      <c r="AE3733" s="51">
        <f t="shared" ref="AE3733:AE3796" si="740">AG3733+AF3733</f>
        <v>0</v>
      </c>
      <c r="AF3733" s="51">
        <f>IF(C3733=A_Stammdaten!$B$12,D_SAV!$U3733-D_SAV!$AG3733,HLOOKUP(A_Stammdaten!$B$12-1,$AH$4:$AN$4004,ROW(C3733)-3,FALSE)-$AG3733)</f>
        <v>0</v>
      </c>
      <c r="AG3733" s="51">
        <f>HLOOKUP(A_Stammdaten!$B$12,$AH$4:$AN$4004,ROW(C3733)-3,FALSE)</f>
        <v>0</v>
      </c>
      <c r="AH3733" s="51">
        <f t="shared" si="732"/>
        <v>0</v>
      </c>
      <c r="AI3733" s="51">
        <f t="shared" si="733"/>
        <v>0</v>
      </c>
      <c r="AJ3733" s="51">
        <f t="shared" si="734"/>
        <v>0</v>
      </c>
      <c r="AK3733" s="51">
        <f t="shared" si="735"/>
        <v>0</v>
      </c>
      <c r="AL3733" s="51">
        <f t="shared" si="736"/>
        <v>0</v>
      </c>
      <c r="AM3733" s="51">
        <f t="shared" si="737"/>
        <v>0</v>
      </c>
      <c r="AN3733" s="51">
        <f t="shared" si="738"/>
        <v>0</v>
      </c>
    </row>
    <row r="3734" spans="1:40" x14ac:dyDescent="0.25">
      <c r="A3734" s="17"/>
      <c r="B3734" s="17"/>
      <c r="C3734" s="35"/>
      <c r="D3734" s="17"/>
      <c r="E3734" s="17"/>
      <c r="F3734" s="17"/>
      <c r="G3734" s="62">
        <f t="shared" si="739"/>
        <v>0</v>
      </c>
      <c r="H3734" s="17"/>
      <c r="I3734" s="17"/>
      <c r="J3734" s="17"/>
      <c r="K3734" s="17"/>
      <c r="L3734" s="17"/>
      <c r="M3734" s="17"/>
      <c r="N3734" s="17"/>
      <c r="O3734" s="17"/>
      <c r="P3734" s="115"/>
      <c r="Q3734" s="62">
        <f>IF(C3734&gt;A_Stammdaten!$B$12,0,SUM(G3734,H3734,J3734,K3734,M3734,N3734)-SUM(I3734,L3734,O3734,P3734))</f>
        <v>0</v>
      </c>
      <c r="R3734" s="17"/>
      <c r="S3734" s="17"/>
      <c r="T3734" s="17"/>
      <c r="U3734" s="62">
        <f t="shared" si="731"/>
        <v>0</v>
      </c>
      <c r="V3734" s="63">
        <f>IF(ISBLANK($B3734),0,VLOOKUP($B3734,Listen!$A$2:$C$45,2,FALSE))</f>
        <v>0</v>
      </c>
      <c r="W3734" s="63">
        <f>IF(ISBLANK($B3734),0,VLOOKUP($B3734,Listen!$A$2:$C$45,3,FALSE))</f>
        <v>0</v>
      </c>
      <c r="X3734" s="49">
        <f t="shared" si="730"/>
        <v>0</v>
      </c>
      <c r="Y3734" s="49">
        <f t="shared" si="729"/>
        <v>0</v>
      </c>
      <c r="Z3734" s="49">
        <f t="shared" si="729"/>
        <v>0</v>
      </c>
      <c r="AA3734" s="49">
        <f t="shared" si="729"/>
        <v>0</v>
      </c>
      <c r="AB3734" s="49">
        <f t="shared" si="729"/>
        <v>0</v>
      </c>
      <c r="AC3734" s="49">
        <f t="shared" si="729"/>
        <v>0</v>
      </c>
      <c r="AD3734" s="49">
        <f t="shared" si="729"/>
        <v>0</v>
      </c>
      <c r="AE3734" s="51">
        <f t="shared" si="740"/>
        <v>0</v>
      </c>
      <c r="AF3734" s="51">
        <f>IF(C3734=A_Stammdaten!$B$12,D_SAV!$U3734-D_SAV!$AG3734,HLOOKUP(A_Stammdaten!$B$12-1,$AH$4:$AN$4004,ROW(C3734)-3,FALSE)-$AG3734)</f>
        <v>0</v>
      </c>
      <c r="AG3734" s="51">
        <f>HLOOKUP(A_Stammdaten!$B$12,$AH$4:$AN$4004,ROW(C3734)-3,FALSE)</f>
        <v>0</v>
      </c>
      <c r="AH3734" s="51">
        <f t="shared" si="732"/>
        <v>0</v>
      </c>
      <c r="AI3734" s="51">
        <f t="shared" si="733"/>
        <v>0</v>
      </c>
      <c r="AJ3734" s="51">
        <f t="shared" si="734"/>
        <v>0</v>
      </c>
      <c r="AK3734" s="51">
        <f t="shared" si="735"/>
        <v>0</v>
      </c>
      <c r="AL3734" s="51">
        <f t="shared" si="736"/>
        <v>0</v>
      </c>
      <c r="AM3734" s="51">
        <f t="shared" si="737"/>
        <v>0</v>
      </c>
      <c r="AN3734" s="51">
        <f t="shared" si="738"/>
        <v>0</v>
      </c>
    </row>
    <row r="3735" spans="1:40" x14ac:dyDescent="0.25">
      <c r="A3735" s="17"/>
      <c r="B3735" s="17"/>
      <c r="C3735" s="35"/>
      <c r="D3735" s="17"/>
      <c r="E3735" s="17"/>
      <c r="F3735" s="17"/>
      <c r="G3735" s="62">
        <f t="shared" si="739"/>
        <v>0</v>
      </c>
      <c r="H3735" s="17"/>
      <c r="I3735" s="17"/>
      <c r="J3735" s="17"/>
      <c r="K3735" s="17"/>
      <c r="L3735" s="17"/>
      <c r="M3735" s="17"/>
      <c r="N3735" s="17"/>
      <c r="O3735" s="17"/>
      <c r="P3735" s="115"/>
      <c r="Q3735" s="62">
        <f>IF(C3735&gt;A_Stammdaten!$B$12,0,SUM(G3735,H3735,J3735,K3735,M3735,N3735)-SUM(I3735,L3735,O3735,P3735))</f>
        <v>0</v>
      </c>
      <c r="R3735" s="17"/>
      <c r="S3735" s="17"/>
      <c r="T3735" s="17"/>
      <c r="U3735" s="62">
        <f t="shared" si="731"/>
        <v>0</v>
      </c>
      <c r="V3735" s="63">
        <f>IF(ISBLANK($B3735),0,VLOOKUP($B3735,Listen!$A$2:$C$45,2,FALSE))</f>
        <v>0</v>
      </c>
      <c r="W3735" s="63">
        <f>IF(ISBLANK($B3735),0,VLOOKUP($B3735,Listen!$A$2:$C$45,3,FALSE))</f>
        <v>0</v>
      </c>
      <c r="X3735" s="49">
        <f t="shared" si="730"/>
        <v>0</v>
      </c>
      <c r="Y3735" s="49">
        <f t="shared" si="729"/>
        <v>0</v>
      </c>
      <c r="Z3735" s="49">
        <f t="shared" si="729"/>
        <v>0</v>
      </c>
      <c r="AA3735" s="49">
        <f t="shared" si="729"/>
        <v>0</v>
      </c>
      <c r="AB3735" s="49">
        <f t="shared" si="729"/>
        <v>0</v>
      </c>
      <c r="AC3735" s="49">
        <f t="shared" si="729"/>
        <v>0</v>
      </c>
      <c r="AD3735" s="49">
        <f t="shared" si="729"/>
        <v>0</v>
      </c>
      <c r="AE3735" s="51">
        <f t="shared" si="740"/>
        <v>0</v>
      </c>
      <c r="AF3735" s="51">
        <f>IF(C3735=A_Stammdaten!$B$12,D_SAV!$U3735-D_SAV!$AG3735,HLOOKUP(A_Stammdaten!$B$12-1,$AH$4:$AN$4004,ROW(C3735)-3,FALSE)-$AG3735)</f>
        <v>0</v>
      </c>
      <c r="AG3735" s="51">
        <f>HLOOKUP(A_Stammdaten!$B$12,$AH$4:$AN$4004,ROW(C3735)-3,FALSE)</f>
        <v>0</v>
      </c>
      <c r="AH3735" s="51">
        <f t="shared" si="732"/>
        <v>0</v>
      </c>
      <c r="AI3735" s="51">
        <f t="shared" si="733"/>
        <v>0</v>
      </c>
      <c r="AJ3735" s="51">
        <f t="shared" si="734"/>
        <v>0</v>
      </c>
      <c r="AK3735" s="51">
        <f t="shared" si="735"/>
        <v>0</v>
      </c>
      <c r="AL3735" s="51">
        <f t="shared" si="736"/>
        <v>0</v>
      </c>
      <c r="AM3735" s="51">
        <f t="shared" si="737"/>
        <v>0</v>
      </c>
      <c r="AN3735" s="51">
        <f t="shared" si="738"/>
        <v>0</v>
      </c>
    </row>
    <row r="3736" spans="1:40" x14ac:dyDescent="0.25">
      <c r="A3736" s="17"/>
      <c r="B3736" s="17"/>
      <c r="C3736" s="35"/>
      <c r="D3736" s="17"/>
      <c r="E3736" s="17"/>
      <c r="F3736" s="17"/>
      <c r="G3736" s="62">
        <f t="shared" si="739"/>
        <v>0</v>
      </c>
      <c r="H3736" s="17"/>
      <c r="I3736" s="17"/>
      <c r="J3736" s="17"/>
      <c r="K3736" s="17"/>
      <c r="L3736" s="17"/>
      <c r="M3736" s="17"/>
      <c r="N3736" s="17"/>
      <c r="O3736" s="17"/>
      <c r="P3736" s="115"/>
      <c r="Q3736" s="62">
        <f>IF(C3736&gt;A_Stammdaten!$B$12,0,SUM(G3736,H3736,J3736,K3736,M3736,N3736)-SUM(I3736,L3736,O3736,P3736))</f>
        <v>0</v>
      </c>
      <c r="R3736" s="17"/>
      <c r="S3736" s="17"/>
      <c r="T3736" s="17"/>
      <c r="U3736" s="62">
        <f t="shared" si="731"/>
        <v>0</v>
      </c>
      <c r="V3736" s="63">
        <f>IF(ISBLANK($B3736),0,VLOOKUP($B3736,Listen!$A$2:$C$45,2,FALSE))</f>
        <v>0</v>
      </c>
      <c r="W3736" s="63">
        <f>IF(ISBLANK($B3736),0,VLOOKUP($B3736,Listen!$A$2:$C$45,3,FALSE))</f>
        <v>0</v>
      </c>
      <c r="X3736" s="49">
        <f t="shared" si="730"/>
        <v>0</v>
      </c>
      <c r="Y3736" s="49">
        <f t="shared" si="729"/>
        <v>0</v>
      </c>
      <c r="Z3736" s="49">
        <f t="shared" si="729"/>
        <v>0</v>
      </c>
      <c r="AA3736" s="49">
        <f t="shared" si="729"/>
        <v>0</v>
      </c>
      <c r="AB3736" s="49">
        <f t="shared" si="729"/>
        <v>0</v>
      </c>
      <c r="AC3736" s="49">
        <f t="shared" si="729"/>
        <v>0</v>
      </c>
      <c r="AD3736" s="49">
        <f t="shared" si="729"/>
        <v>0</v>
      </c>
      <c r="AE3736" s="51">
        <f t="shared" si="740"/>
        <v>0</v>
      </c>
      <c r="AF3736" s="51">
        <f>IF(C3736=A_Stammdaten!$B$12,D_SAV!$U3736-D_SAV!$AG3736,HLOOKUP(A_Stammdaten!$B$12-1,$AH$4:$AN$4004,ROW(C3736)-3,FALSE)-$AG3736)</f>
        <v>0</v>
      </c>
      <c r="AG3736" s="51">
        <f>HLOOKUP(A_Stammdaten!$B$12,$AH$4:$AN$4004,ROW(C3736)-3,FALSE)</f>
        <v>0</v>
      </c>
      <c r="AH3736" s="51">
        <f t="shared" si="732"/>
        <v>0</v>
      </c>
      <c r="AI3736" s="51">
        <f t="shared" si="733"/>
        <v>0</v>
      </c>
      <c r="AJ3736" s="51">
        <f t="shared" si="734"/>
        <v>0</v>
      </c>
      <c r="AK3736" s="51">
        <f t="shared" si="735"/>
        <v>0</v>
      </c>
      <c r="AL3736" s="51">
        <f t="shared" si="736"/>
        <v>0</v>
      </c>
      <c r="AM3736" s="51">
        <f t="shared" si="737"/>
        <v>0</v>
      </c>
      <c r="AN3736" s="51">
        <f t="shared" si="738"/>
        <v>0</v>
      </c>
    </row>
    <row r="3737" spans="1:40" x14ac:dyDescent="0.25">
      <c r="A3737" s="17"/>
      <c r="B3737" s="17"/>
      <c r="C3737" s="35"/>
      <c r="D3737" s="17"/>
      <c r="E3737" s="17"/>
      <c r="F3737" s="17"/>
      <c r="G3737" s="62">
        <f t="shared" si="739"/>
        <v>0</v>
      </c>
      <c r="H3737" s="17"/>
      <c r="I3737" s="17"/>
      <c r="J3737" s="17"/>
      <c r="K3737" s="17"/>
      <c r="L3737" s="17"/>
      <c r="M3737" s="17"/>
      <c r="N3737" s="17"/>
      <c r="O3737" s="17"/>
      <c r="P3737" s="115"/>
      <c r="Q3737" s="62">
        <f>IF(C3737&gt;A_Stammdaten!$B$12,0,SUM(G3737,H3737,J3737,K3737,M3737,N3737)-SUM(I3737,L3737,O3737,P3737))</f>
        <v>0</v>
      </c>
      <c r="R3737" s="17"/>
      <c r="S3737" s="17"/>
      <c r="T3737" s="17"/>
      <c r="U3737" s="62">
        <f t="shared" si="731"/>
        <v>0</v>
      </c>
      <c r="V3737" s="63">
        <f>IF(ISBLANK($B3737),0,VLOOKUP($B3737,Listen!$A$2:$C$45,2,FALSE))</f>
        <v>0</v>
      </c>
      <c r="W3737" s="63">
        <f>IF(ISBLANK($B3737),0,VLOOKUP($B3737,Listen!$A$2:$C$45,3,FALSE))</f>
        <v>0</v>
      </c>
      <c r="X3737" s="49">
        <f t="shared" si="730"/>
        <v>0</v>
      </c>
      <c r="Y3737" s="49">
        <f t="shared" si="729"/>
        <v>0</v>
      </c>
      <c r="Z3737" s="49">
        <f t="shared" si="729"/>
        <v>0</v>
      </c>
      <c r="AA3737" s="49">
        <f t="shared" si="729"/>
        <v>0</v>
      </c>
      <c r="AB3737" s="49">
        <f t="shared" si="729"/>
        <v>0</v>
      </c>
      <c r="AC3737" s="49">
        <f t="shared" si="729"/>
        <v>0</v>
      </c>
      <c r="AD3737" s="49">
        <f t="shared" si="729"/>
        <v>0</v>
      </c>
      <c r="AE3737" s="51">
        <f t="shared" si="740"/>
        <v>0</v>
      </c>
      <c r="AF3737" s="51">
        <f>IF(C3737=A_Stammdaten!$B$12,D_SAV!$U3737-D_SAV!$AG3737,HLOOKUP(A_Stammdaten!$B$12-1,$AH$4:$AN$4004,ROW(C3737)-3,FALSE)-$AG3737)</f>
        <v>0</v>
      </c>
      <c r="AG3737" s="51">
        <f>HLOOKUP(A_Stammdaten!$B$12,$AH$4:$AN$4004,ROW(C3737)-3,FALSE)</f>
        <v>0</v>
      </c>
      <c r="AH3737" s="51">
        <f t="shared" si="732"/>
        <v>0</v>
      </c>
      <c r="AI3737" s="51">
        <f t="shared" si="733"/>
        <v>0</v>
      </c>
      <c r="AJ3737" s="51">
        <f t="shared" si="734"/>
        <v>0</v>
      </c>
      <c r="AK3737" s="51">
        <f t="shared" si="735"/>
        <v>0</v>
      </c>
      <c r="AL3737" s="51">
        <f t="shared" si="736"/>
        <v>0</v>
      </c>
      <c r="AM3737" s="51">
        <f t="shared" si="737"/>
        <v>0</v>
      </c>
      <c r="AN3737" s="51">
        <f t="shared" si="738"/>
        <v>0</v>
      </c>
    </row>
    <row r="3738" spans="1:40" x14ac:dyDescent="0.25">
      <c r="A3738" s="17"/>
      <c r="B3738" s="17"/>
      <c r="C3738" s="35"/>
      <c r="D3738" s="17"/>
      <c r="E3738" s="17"/>
      <c r="F3738" s="17"/>
      <c r="G3738" s="62">
        <f t="shared" si="739"/>
        <v>0</v>
      </c>
      <c r="H3738" s="17"/>
      <c r="I3738" s="17"/>
      <c r="J3738" s="17"/>
      <c r="K3738" s="17"/>
      <c r="L3738" s="17"/>
      <c r="M3738" s="17"/>
      <c r="N3738" s="17"/>
      <c r="O3738" s="17"/>
      <c r="P3738" s="115"/>
      <c r="Q3738" s="62">
        <f>IF(C3738&gt;A_Stammdaten!$B$12,0,SUM(G3738,H3738,J3738,K3738,M3738,N3738)-SUM(I3738,L3738,O3738,P3738))</f>
        <v>0</v>
      </c>
      <c r="R3738" s="17"/>
      <c r="S3738" s="17"/>
      <c r="T3738" s="17"/>
      <c r="U3738" s="62">
        <f t="shared" si="731"/>
        <v>0</v>
      </c>
      <c r="V3738" s="63">
        <f>IF(ISBLANK($B3738),0,VLOOKUP($B3738,Listen!$A$2:$C$45,2,FALSE))</f>
        <v>0</v>
      </c>
      <c r="W3738" s="63">
        <f>IF(ISBLANK($B3738),0,VLOOKUP($B3738,Listen!$A$2:$C$45,3,FALSE))</f>
        <v>0</v>
      </c>
      <c r="X3738" s="49">
        <f t="shared" si="730"/>
        <v>0</v>
      </c>
      <c r="Y3738" s="49">
        <f t="shared" si="729"/>
        <v>0</v>
      </c>
      <c r="Z3738" s="49">
        <f t="shared" si="729"/>
        <v>0</v>
      </c>
      <c r="AA3738" s="49">
        <f t="shared" si="729"/>
        <v>0</v>
      </c>
      <c r="AB3738" s="49">
        <f t="shared" si="729"/>
        <v>0</v>
      </c>
      <c r="AC3738" s="49">
        <f t="shared" si="729"/>
        <v>0</v>
      </c>
      <c r="AD3738" s="49">
        <f t="shared" si="729"/>
        <v>0</v>
      </c>
      <c r="AE3738" s="51">
        <f t="shared" si="740"/>
        <v>0</v>
      </c>
      <c r="AF3738" s="51">
        <f>IF(C3738=A_Stammdaten!$B$12,D_SAV!$U3738-D_SAV!$AG3738,HLOOKUP(A_Stammdaten!$B$12-1,$AH$4:$AN$4004,ROW(C3738)-3,FALSE)-$AG3738)</f>
        <v>0</v>
      </c>
      <c r="AG3738" s="51">
        <f>HLOOKUP(A_Stammdaten!$B$12,$AH$4:$AN$4004,ROW(C3738)-3,FALSE)</f>
        <v>0</v>
      </c>
      <c r="AH3738" s="51">
        <f t="shared" si="732"/>
        <v>0</v>
      </c>
      <c r="AI3738" s="51">
        <f t="shared" si="733"/>
        <v>0</v>
      </c>
      <c r="AJ3738" s="51">
        <f t="shared" si="734"/>
        <v>0</v>
      </c>
      <c r="AK3738" s="51">
        <f t="shared" si="735"/>
        <v>0</v>
      </c>
      <c r="AL3738" s="51">
        <f t="shared" si="736"/>
        <v>0</v>
      </c>
      <c r="AM3738" s="51">
        <f t="shared" si="737"/>
        <v>0</v>
      </c>
      <c r="AN3738" s="51">
        <f t="shared" si="738"/>
        <v>0</v>
      </c>
    </row>
    <row r="3739" spans="1:40" x14ac:dyDescent="0.25">
      <c r="A3739" s="17"/>
      <c r="B3739" s="17"/>
      <c r="C3739" s="35"/>
      <c r="D3739" s="17"/>
      <c r="E3739" s="17"/>
      <c r="F3739" s="17"/>
      <c r="G3739" s="62">
        <f t="shared" si="739"/>
        <v>0</v>
      </c>
      <c r="H3739" s="17"/>
      <c r="I3739" s="17"/>
      <c r="J3739" s="17"/>
      <c r="K3739" s="17"/>
      <c r="L3739" s="17"/>
      <c r="M3739" s="17"/>
      <c r="N3739" s="17"/>
      <c r="O3739" s="17"/>
      <c r="P3739" s="115"/>
      <c r="Q3739" s="62">
        <f>IF(C3739&gt;A_Stammdaten!$B$12,0,SUM(G3739,H3739,J3739,K3739,M3739,N3739)-SUM(I3739,L3739,O3739,P3739))</f>
        <v>0</v>
      </c>
      <c r="R3739" s="17"/>
      <c r="S3739" s="17"/>
      <c r="T3739" s="17"/>
      <c r="U3739" s="62">
        <f t="shared" si="731"/>
        <v>0</v>
      </c>
      <c r="V3739" s="63">
        <f>IF(ISBLANK($B3739),0,VLOOKUP($B3739,Listen!$A$2:$C$45,2,FALSE))</f>
        <v>0</v>
      </c>
      <c r="W3739" s="63">
        <f>IF(ISBLANK($B3739),0,VLOOKUP($B3739,Listen!$A$2:$C$45,3,FALSE))</f>
        <v>0</v>
      </c>
      <c r="X3739" s="49">
        <f t="shared" si="730"/>
        <v>0</v>
      </c>
      <c r="Y3739" s="49">
        <f t="shared" si="729"/>
        <v>0</v>
      </c>
      <c r="Z3739" s="49">
        <f t="shared" si="729"/>
        <v>0</v>
      </c>
      <c r="AA3739" s="49">
        <f t="shared" si="729"/>
        <v>0</v>
      </c>
      <c r="AB3739" s="49">
        <f t="shared" si="729"/>
        <v>0</v>
      </c>
      <c r="AC3739" s="49">
        <f t="shared" si="729"/>
        <v>0</v>
      </c>
      <c r="AD3739" s="49">
        <f t="shared" si="729"/>
        <v>0</v>
      </c>
      <c r="AE3739" s="51">
        <f t="shared" si="740"/>
        <v>0</v>
      </c>
      <c r="AF3739" s="51">
        <f>IF(C3739=A_Stammdaten!$B$12,D_SAV!$U3739-D_SAV!$AG3739,HLOOKUP(A_Stammdaten!$B$12-1,$AH$4:$AN$4004,ROW(C3739)-3,FALSE)-$AG3739)</f>
        <v>0</v>
      </c>
      <c r="AG3739" s="51">
        <f>HLOOKUP(A_Stammdaten!$B$12,$AH$4:$AN$4004,ROW(C3739)-3,FALSE)</f>
        <v>0</v>
      </c>
      <c r="AH3739" s="51">
        <f t="shared" si="732"/>
        <v>0</v>
      </c>
      <c r="AI3739" s="51">
        <f t="shared" si="733"/>
        <v>0</v>
      </c>
      <c r="AJ3739" s="51">
        <f t="shared" si="734"/>
        <v>0</v>
      </c>
      <c r="AK3739" s="51">
        <f t="shared" si="735"/>
        <v>0</v>
      </c>
      <c r="AL3739" s="51">
        <f t="shared" si="736"/>
        <v>0</v>
      </c>
      <c r="AM3739" s="51">
        <f t="shared" si="737"/>
        <v>0</v>
      </c>
      <c r="AN3739" s="51">
        <f t="shared" si="738"/>
        <v>0</v>
      </c>
    </row>
    <row r="3740" spans="1:40" x14ac:dyDescent="0.25">
      <c r="A3740" s="17"/>
      <c r="B3740" s="17"/>
      <c r="C3740" s="35"/>
      <c r="D3740" s="17"/>
      <c r="E3740" s="17"/>
      <c r="F3740" s="17"/>
      <c r="G3740" s="62">
        <f t="shared" si="739"/>
        <v>0</v>
      </c>
      <c r="H3740" s="17"/>
      <c r="I3740" s="17"/>
      <c r="J3740" s="17"/>
      <c r="K3740" s="17"/>
      <c r="L3740" s="17"/>
      <c r="M3740" s="17"/>
      <c r="N3740" s="17"/>
      <c r="O3740" s="17"/>
      <c r="P3740" s="115"/>
      <c r="Q3740" s="62">
        <f>IF(C3740&gt;A_Stammdaten!$B$12,0,SUM(G3740,H3740,J3740,K3740,M3740,N3740)-SUM(I3740,L3740,O3740,P3740))</f>
        <v>0</v>
      </c>
      <c r="R3740" s="17"/>
      <c r="S3740" s="17"/>
      <c r="T3740" s="17"/>
      <c r="U3740" s="62">
        <f t="shared" si="731"/>
        <v>0</v>
      </c>
      <c r="V3740" s="63">
        <f>IF(ISBLANK($B3740),0,VLOOKUP($B3740,Listen!$A$2:$C$45,2,FALSE))</f>
        <v>0</v>
      </c>
      <c r="W3740" s="63">
        <f>IF(ISBLANK($B3740),0,VLOOKUP($B3740,Listen!$A$2:$C$45,3,FALSE))</f>
        <v>0</v>
      </c>
      <c r="X3740" s="49">
        <f t="shared" si="730"/>
        <v>0</v>
      </c>
      <c r="Y3740" s="49">
        <f t="shared" si="729"/>
        <v>0</v>
      </c>
      <c r="Z3740" s="49">
        <f t="shared" si="729"/>
        <v>0</v>
      </c>
      <c r="AA3740" s="49">
        <f t="shared" si="729"/>
        <v>0</v>
      </c>
      <c r="AB3740" s="49">
        <f t="shared" si="729"/>
        <v>0</v>
      </c>
      <c r="AC3740" s="49">
        <f t="shared" si="729"/>
        <v>0</v>
      </c>
      <c r="AD3740" s="49">
        <f t="shared" si="729"/>
        <v>0</v>
      </c>
      <c r="AE3740" s="51">
        <f t="shared" si="740"/>
        <v>0</v>
      </c>
      <c r="AF3740" s="51">
        <f>IF(C3740=A_Stammdaten!$B$12,D_SAV!$U3740-D_SAV!$AG3740,HLOOKUP(A_Stammdaten!$B$12-1,$AH$4:$AN$4004,ROW(C3740)-3,FALSE)-$AG3740)</f>
        <v>0</v>
      </c>
      <c r="AG3740" s="51">
        <f>HLOOKUP(A_Stammdaten!$B$12,$AH$4:$AN$4004,ROW(C3740)-3,FALSE)</f>
        <v>0</v>
      </c>
      <c r="AH3740" s="51">
        <f t="shared" si="732"/>
        <v>0</v>
      </c>
      <c r="AI3740" s="51">
        <f t="shared" si="733"/>
        <v>0</v>
      </c>
      <c r="AJ3740" s="51">
        <f t="shared" si="734"/>
        <v>0</v>
      </c>
      <c r="AK3740" s="51">
        <f t="shared" si="735"/>
        <v>0</v>
      </c>
      <c r="AL3740" s="51">
        <f t="shared" si="736"/>
        <v>0</v>
      </c>
      <c r="AM3740" s="51">
        <f t="shared" si="737"/>
        <v>0</v>
      </c>
      <c r="AN3740" s="51">
        <f t="shared" si="738"/>
        <v>0</v>
      </c>
    </row>
    <row r="3741" spans="1:40" x14ac:dyDescent="0.25">
      <c r="A3741" s="17"/>
      <c r="B3741" s="17"/>
      <c r="C3741" s="35"/>
      <c r="D3741" s="17"/>
      <c r="E3741" s="17"/>
      <c r="F3741" s="17"/>
      <c r="G3741" s="62">
        <f t="shared" si="739"/>
        <v>0</v>
      </c>
      <c r="H3741" s="17"/>
      <c r="I3741" s="17"/>
      <c r="J3741" s="17"/>
      <c r="K3741" s="17"/>
      <c r="L3741" s="17"/>
      <c r="M3741" s="17"/>
      <c r="N3741" s="17"/>
      <c r="O3741" s="17"/>
      <c r="P3741" s="115"/>
      <c r="Q3741" s="62">
        <f>IF(C3741&gt;A_Stammdaten!$B$12,0,SUM(G3741,H3741,J3741,K3741,M3741,N3741)-SUM(I3741,L3741,O3741,P3741))</f>
        <v>0</v>
      </c>
      <c r="R3741" s="17"/>
      <c r="S3741" s="17"/>
      <c r="T3741" s="17"/>
      <c r="U3741" s="62">
        <f t="shared" si="731"/>
        <v>0</v>
      </c>
      <c r="V3741" s="63">
        <f>IF(ISBLANK($B3741),0,VLOOKUP($B3741,Listen!$A$2:$C$45,2,FALSE))</f>
        <v>0</v>
      </c>
      <c r="W3741" s="63">
        <f>IF(ISBLANK($B3741),0,VLOOKUP($B3741,Listen!$A$2:$C$45,3,FALSE))</f>
        <v>0</v>
      </c>
      <c r="X3741" s="49">
        <f t="shared" si="730"/>
        <v>0</v>
      </c>
      <c r="Y3741" s="49">
        <f t="shared" si="729"/>
        <v>0</v>
      </c>
      <c r="Z3741" s="49">
        <f t="shared" si="729"/>
        <v>0</v>
      </c>
      <c r="AA3741" s="49">
        <f t="shared" si="729"/>
        <v>0</v>
      </c>
      <c r="AB3741" s="49">
        <f t="shared" si="729"/>
        <v>0</v>
      </c>
      <c r="AC3741" s="49">
        <f t="shared" si="729"/>
        <v>0</v>
      </c>
      <c r="AD3741" s="49">
        <f t="shared" si="729"/>
        <v>0</v>
      </c>
      <c r="AE3741" s="51">
        <f t="shared" si="740"/>
        <v>0</v>
      </c>
      <c r="AF3741" s="51">
        <f>IF(C3741=A_Stammdaten!$B$12,D_SAV!$U3741-D_SAV!$AG3741,HLOOKUP(A_Stammdaten!$B$12-1,$AH$4:$AN$4004,ROW(C3741)-3,FALSE)-$AG3741)</f>
        <v>0</v>
      </c>
      <c r="AG3741" s="51">
        <f>HLOOKUP(A_Stammdaten!$B$12,$AH$4:$AN$4004,ROW(C3741)-3,FALSE)</f>
        <v>0</v>
      </c>
      <c r="AH3741" s="51">
        <f t="shared" si="732"/>
        <v>0</v>
      </c>
      <c r="AI3741" s="51">
        <f t="shared" si="733"/>
        <v>0</v>
      </c>
      <c r="AJ3741" s="51">
        <f t="shared" si="734"/>
        <v>0</v>
      </c>
      <c r="AK3741" s="51">
        <f t="shared" si="735"/>
        <v>0</v>
      </c>
      <c r="AL3741" s="51">
        <f t="shared" si="736"/>
        <v>0</v>
      </c>
      <c r="AM3741" s="51">
        <f t="shared" si="737"/>
        <v>0</v>
      </c>
      <c r="AN3741" s="51">
        <f t="shared" si="738"/>
        <v>0</v>
      </c>
    </row>
    <row r="3742" spans="1:40" x14ac:dyDescent="0.25">
      <c r="A3742" s="17"/>
      <c r="B3742" s="17"/>
      <c r="C3742" s="35"/>
      <c r="D3742" s="17"/>
      <c r="E3742" s="17"/>
      <c r="F3742" s="17"/>
      <c r="G3742" s="62">
        <f t="shared" si="739"/>
        <v>0</v>
      </c>
      <c r="H3742" s="17"/>
      <c r="I3742" s="17"/>
      <c r="J3742" s="17"/>
      <c r="K3742" s="17"/>
      <c r="L3742" s="17"/>
      <c r="M3742" s="17"/>
      <c r="N3742" s="17"/>
      <c r="O3742" s="17"/>
      <c r="P3742" s="115"/>
      <c r="Q3742" s="62">
        <f>IF(C3742&gt;A_Stammdaten!$B$12,0,SUM(G3742,H3742,J3742,K3742,M3742,N3742)-SUM(I3742,L3742,O3742,P3742))</f>
        <v>0</v>
      </c>
      <c r="R3742" s="17"/>
      <c r="S3742" s="17"/>
      <c r="T3742" s="17"/>
      <c r="U3742" s="62">
        <f t="shared" si="731"/>
        <v>0</v>
      </c>
      <c r="V3742" s="63">
        <f>IF(ISBLANK($B3742),0,VLOOKUP($B3742,Listen!$A$2:$C$45,2,FALSE))</f>
        <v>0</v>
      </c>
      <c r="W3742" s="63">
        <f>IF(ISBLANK($B3742),0,VLOOKUP($B3742,Listen!$A$2:$C$45,3,FALSE))</f>
        <v>0</v>
      </c>
      <c r="X3742" s="49">
        <f t="shared" si="730"/>
        <v>0</v>
      </c>
      <c r="Y3742" s="49">
        <f t="shared" si="729"/>
        <v>0</v>
      </c>
      <c r="Z3742" s="49">
        <f t="shared" si="729"/>
        <v>0</v>
      </c>
      <c r="AA3742" s="49">
        <f t="shared" si="729"/>
        <v>0</v>
      </c>
      <c r="AB3742" s="49">
        <f t="shared" si="729"/>
        <v>0</v>
      </c>
      <c r="AC3742" s="49">
        <f t="shared" si="729"/>
        <v>0</v>
      </c>
      <c r="AD3742" s="49">
        <f t="shared" si="729"/>
        <v>0</v>
      </c>
      <c r="AE3742" s="51">
        <f t="shared" si="740"/>
        <v>0</v>
      </c>
      <c r="AF3742" s="51">
        <f>IF(C3742=A_Stammdaten!$B$12,D_SAV!$U3742-D_SAV!$AG3742,HLOOKUP(A_Stammdaten!$B$12-1,$AH$4:$AN$4004,ROW(C3742)-3,FALSE)-$AG3742)</f>
        <v>0</v>
      </c>
      <c r="AG3742" s="51">
        <f>HLOOKUP(A_Stammdaten!$B$12,$AH$4:$AN$4004,ROW(C3742)-3,FALSE)</f>
        <v>0</v>
      </c>
      <c r="AH3742" s="51">
        <f t="shared" si="732"/>
        <v>0</v>
      </c>
      <c r="AI3742" s="51">
        <f t="shared" si="733"/>
        <v>0</v>
      </c>
      <c r="AJ3742" s="51">
        <f t="shared" si="734"/>
        <v>0</v>
      </c>
      <c r="AK3742" s="51">
        <f t="shared" si="735"/>
        <v>0</v>
      </c>
      <c r="AL3742" s="51">
        <f t="shared" si="736"/>
        <v>0</v>
      </c>
      <c r="AM3742" s="51">
        <f t="shared" si="737"/>
        <v>0</v>
      </c>
      <c r="AN3742" s="51">
        <f t="shared" si="738"/>
        <v>0</v>
      </c>
    </row>
    <row r="3743" spans="1:40" x14ac:dyDescent="0.25">
      <c r="A3743" s="17"/>
      <c r="B3743" s="17"/>
      <c r="C3743" s="35"/>
      <c r="D3743" s="17"/>
      <c r="E3743" s="17"/>
      <c r="F3743" s="17"/>
      <c r="G3743" s="62">
        <f t="shared" si="739"/>
        <v>0</v>
      </c>
      <c r="H3743" s="17"/>
      <c r="I3743" s="17"/>
      <c r="J3743" s="17"/>
      <c r="K3743" s="17"/>
      <c r="L3743" s="17"/>
      <c r="M3743" s="17"/>
      <c r="N3743" s="17"/>
      <c r="O3743" s="17"/>
      <c r="P3743" s="115"/>
      <c r="Q3743" s="62">
        <f>IF(C3743&gt;A_Stammdaten!$B$12,0,SUM(G3743,H3743,J3743,K3743,M3743,N3743)-SUM(I3743,L3743,O3743,P3743))</f>
        <v>0</v>
      </c>
      <c r="R3743" s="17"/>
      <c r="S3743" s="17"/>
      <c r="T3743" s="17"/>
      <c r="U3743" s="62">
        <f t="shared" si="731"/>
        <v>0</v>
      </c>
      <c r="V3743" s="63">
        <f>IF(ISBLANK($B3743),0,VLOOKUP($B3743,Listen!$A$2:$C$45,2,FALSE))</f>
        <v>0</v>
      </c>
      <c r="W3743" s="63">
        <f>IF(ISBLANK($B3743),0,VLOOKUP($B3743,Listen!$A$2:$C$45,3,FALSE))</f>
        <v>0</v>
      </c>
      <c r="X3743" s="49">
        <f t="shared" si="730"/>
        <v>0</v>
      </c>
      <c r="Y3743" s="49">
        <f t="shared" si="729"/>
        <v>0</v>
      </c>
      <c r="Z3743" s="49">
        <f t="shared" si="729"/>
        <v>0</v>
      </c>
      <c r="AA3743" s="49">
        <f t="shared" ref="Y3743:AD3785" si="741">$V3743</f>
        <v>0</v>
      </c>
      <c r="AB3743" s="49">
        <f t="shared" si="741"/>
        <v>0</v>
      </c>
      <c r="AC3743" s="49">
        <f t="shared" si="741"/>
        <v>0</v>
      </c>
      <c r="AD3743" s="49">
        <f t="shared" si="741"/>
        <v>0</v>
      </c>
      <c r="AE3743" s="51">
        <f t="shared" si="740"/>
        <v>0</v>
      </c>
      <c r="AF3743" s="51">
        <f>IF(C3743=A_Stammdaten!$B$12,D_SAV!$U3743-D_SAV!$AG3743,HLOOKUP(A_Stammdaten!$B$12-1,$AH$4:$AN$4004,ROW(C3743)-3,FALSE)-$AG3743)</f>
        <v>0</v>
      </c>
      <c r="AG3743" s="51">
        <f>HLOOKUP(A_Stammdaten!$B$12,$AH$4:$AN$4004,ROW(C3743)-3,FALSE)</f>
        <v>0</v>
      </c>
      <c r="AH3743" s="51">
        <f t="shared" si="732"/>
        <v>0</v>
      </c>
      <c r="AI3743" s="51">
        <f t="shared" si="733"/>
        <v>0</v>
      </c>
      <c r="AJ3743" s="51">
        <f t="shared" si="734"/>
        <v>0</v>
      </c>
      <c r="AK3743" s="51">
        <f t="shared" si="735"/>
        <v>0</v>
      </c>
      <c r="AL3743" s="51">
        <f t="shared" si="736"/>
        <v>0</v>
      </c>
      <c r="AM3743" s="51">
        <f t="shared" si="737"/>
        <v>0</v>
      </c>
      <c r="AN3743" s="51">
        <f t="shared" si="738"/>
        <v>0</v>
      </c>
    </row>
    <row r="3744" spans="1:40" x14ac:dyDescent="0.25">
      <c r="A3744" s="17"/>
      <c r="B3744" s="17"/>
      <c r="C3744" s="35"/>
      <c r="D3744" s="17"/>
      <c r="E3744" s="17"/>
      <c r="F3744" s="17"/>
      <c r="G3744" s="62">
        <f t="shared" si="739"/>
        <v>0</v>
      </c>
      <c r="H3744" s="17"/>
      <c r="I3744" s="17"/>
      <c r="J3744" s="17"/>
      <c r="K3744" s="17"/>
      <c r="L3744" s="17"/>
      <c r="M3744" s="17"/>
      <c r="N3744" s="17"/>
      <c r="O3744" s="17"/>
      <c r="P3744" s="115"/>
      <c r="Q3744" s="62">
        <f>IF(C3744&gt;A_Stammdaten!$B$12,0,SUM(G3744,H3744,J3744,K3744,M3744,N3744)-SUM(I3744,L3744,O3744,P3744))</f>
        <v>0</v>
      </c>
      <c r="R3744" s="17"/>
      <c r="S3744" s="17"/>
      <c r="T3744" s="17"/>
      <c r="U3744" s="62">
        <f t="shared" si="731"/>
        <v>0</v>
      </c>
      <c r="V3744" s="63">
        <f>IF(ISBLANK($B3744),0,VLOOKUP($B3744,Listen!$A$2:$C$45,2,FALSE))</f>
        <v>0</v>
      </c>
      <c r="W3744" s="63">
        <f>IF(ISBLANK($B3744),0,VLOOKUP($B3744,Listen!$A$2:$C$45,3,FALSE))</f>
        <v>0</v>
      </c>
      <c r="X3744" s="49">
        <f t="shared" si="730"/>
        <v>0</v>
      </c>
      <c r="Y3744" s="49">
        <f t="shared" si="741"/>
        <v>0</v>
      </c>
      <c r="Z3744" s="49">
        <f t="shared" si="741"/>
        <v>0</v>
      </c>
      <c r="AA3744" s="49">
        <f t="shared" si="741"/>
        <v>0</v>
      </c>
      <c r="AB3744" s="49">
        <f t="shared" si="741"/>
        <v>0</v>
      </c>
      <c r="AC3744" s="49">
        <f t="shared" si="741"/>
        <v>0</v>
      </c>
      <c r="AD3744" s="49">
        <f t="shared" si="741"/>
        <v>0</v>
      </c>
      <c r="AE3744" s="51">
        <f t="shared" si="740"/>
        <v>0</v>
      </c>
      <c r="AF3744" s="51">
        <f>IF(C3744=A_Stammdaten!$B$12,D_SAV!$U3744-D_SAV!$AG3744,HLOOKUP(A_Stammdaten!$B$12-1,$AH$4:$AN$4004,ROW(C3744)-3,FALSE)-$AG3744)</f>
        <v>0</v>
      </c>
      <c r="AG3744" s="51">
        <f>HLOOKUP(A_Stammdaten!$B$12,$AH$4:$AN$4004,ROW(C3744)-3,FALSE)</f>
        <v>0</v>
      </c>
      <c r="AH3744" s="51">
        <f t="shared" si="732"/>
        <v>0</v>
      </c>
      <c r="AI3744" s="51">
        <f t="shared" si="733"/>
        <v>0</v>
      </c>
      <c r="AJ3744" s="51">
        <f t="shared" si="734"/>
        <v>0</v>
      </c>
      <c r="AK3744" s="51">
        <f t="shared" si="735"/>
        <v>0</v>
      </c>
      <c r="AL3744" s="51">
        <f t="shared" si="736"/>
        <v>0</v>
      </c>
      <c r="AM3744" s="51">
        <f t="shared" si="737"/>
        <v>0</v>
      </c>
      <c r="AN3744" s="51">
        <f t="shared" si="738"/>
        <v>0</v>
      </c>
    </row>
    <row r="3745" spans="1:40" x14ac:dyDescent="0.25">
      <c r="A3745" s="17"/>
      <c r="B3745" s="17"/>
      <c r="C3745" s="35"/>
      <c r="D3745" s="17"/>
      <c r="E3745" s="17"/>
      <c r="F3745" s="17"/>
      <c r="G3745" s="62">
        <f t="shared" si="739"/>
        <v>0</v>
      </c>
      <c r="H3745" s="17"/>
      <c r="I3745" s="17"/>
      <c r="J3745" s="17"/>
      <c r="K3745" s="17"/>
      <c r="L3745" s="17"/>
      <c r="M3745" s="17"/>
      <c r="N3745" s="17"/>
      <c r="O3745" s="17"/>
      <c r="P3745" s="115"/>
      <c r="Q3745" s="62">
        <f>IF(C3745&gt;A_Stammdaten!$B$12,0,SUM(G3745,H3745,J3745,K3745,M3745,N3745)-SUM(I3745,L3745,O3745,P3745))</f>
        <v>0</v>
      </c>
      <c r="R3745" s="17"/>
      <c r="S3745" s="17"/>
      <c r="T3745" s="17"/>
      <c r="U3745" s="62">
        <f t="shared" si="731"/>
        <v>0</v>
      </c>
      <c r="V3745" s="63">
        <f>IF(ISBLANK($B3745),0,VLOOKUP($B3745,Listen!$A$2:$C$45,2,FALSE))</f>
        <v>0</v>
      </c>
      <c r="W3745" s="63">
        <f>IF(ISBLANK($B3745),0,VLOOKUP($B3745,Listen!$A$2:$C$45,3,FALSE))</f>
        <v>0</v>
      </c>
      <c r="X3745" s="49">
        <f t="shared" si="730"/>
        <v>0</v>
      </c>
      <c r="Y3745" s="49">
        <f t="shared" si="741"/>
        <v>0</v>
      </c>
      <c r="Z3745" s="49">
        <f t="shared" si="741"/>
        <v>0</v>
      </c>
      <c r="AA3745" s="49">
        <f t="shared" si="741"/>
        <v>0</v>
      </c>
      <c r="AB3745" s="49">
        <f t="shared" si="741"/>
        <v>0</v>
      </c>
      <c r="AC3745" s="49">
        <f t="shared" si="741"/>
        <v>0</v>
      </c>
      <c r="AD3745" s="49">
        <f t="shared" si="741"/>
        <v>0</v>
      </c>
      <c r="AE3745" s="51">
        <f t="shared" si="740"/>
        <v>0</v>
      </c>
      <c r="AF3745" s="51">
        <f>IF(C3745=A_Stammdaten!$B$12,D_SAV!$U3745-D_SAV!$AG3745,HLOOKUP(A_Stammdaten!$B$12-1,$AH$4:$AN$4004,ROW(C3745)-3,FALSE)-$AG3745)</f>
        <v>0</v>
      </c>
      <c r="AG3745" s="51">
        <f>HLOOKUP(A_Stammdaten!$B$12,$AH$4:$AN$4004,ROW(C3745)-3,FALSE)</f>
        <v>0</v>
      </c>
      <c r="AH3745" s="51">
        <f t="shared" si="732"/>
        <v>0</v>
      </c>
      <c r="AI3745" s="51">
        <f t="shared" si="733"/>
        <v>0</v>
      </c>
      <c r="AJ3745" s="51">
        <f t="shared" si="734"/>
        <v>0</v>
      </c>
      <c r="AK3745" s="51">
        <f t="shared" si="735"/>
        <v>0</v>
      </c>
      <c r="AL3745" s="51">
        <f t="shared" si="736"/>
        <v>0</v>
      </c>
      <c r="AM3745" s="51">
        <f t="shared" si="737"/>
        <v>0</v>
      </c>
      <c r="AN3745" s="51">
        <f t="shared" si="738"/>
        <v>0</v>
      </c>
    </row>
    <row r="3746" spans="1:40" x14ac:dyDescent="0.25">
      <c r="A3746" s="17"/>
      <c r="B3746" s="17"/>
      <c r="C3746" s="35"/>
      <c r="D3746" s="17"/>
      <c r="E3746" s="17"/>
      <c r="F3746" s="17"/>
      <c r="G3746" s="62">
        <f t="shared" si="739"/>
        <v>0</v>
      </c>
      <c r="H3746" s="17"/>
      <c r="I3746" s="17"/>
      <c r="J3746" s="17"/>
      <c r="K3746" s="17"/>
      <c r="L3746" s="17"/>
      <c r="M3746" s="17"/>
      <c r="N3746" s="17"/>
      <c r="O3746" s="17"/>
      <c r="P3746" s="115"/>
      <c r="Q3746" s="62">
        <f>IF(C3746&gt;A_Stammdaten!$B$12,0,SUM(G3746,H3746,J3746,K3746,M3746,N3746)-SUM(I3746,L3746,O3746,P3746))</f>
        <v>0</v>
      </c>
      <c r="R3746" s="17"/>
      <c r="S3746" s="17"/>
      <c r="T3746" s="17"/>
      <c r="U3746" s="62">
        <f t="shared" si="731"/>
        <v>0</v>
      </c>
      <c r="V3746" s="63">
        <f>IF(ISBLANK($B3746),0,VLOOKUP($B3746,Listen!$A$2:$C$45,2,FALSE))</f>
        <v>0</v>
      </c>
      <c r="W3746" s="63">
        <f>IF(ISBLANK($B3746),0,VLOOKUP($B3746,Listen!$A$2:$C$45,3,FALSE))</f>
        <v>0</v>
      </c>
      <c r="X3746" s="49">
        <f t="shared" si="730"/>
        <v>0</v>
      </c>
      <c r="Y3746" s="49">
        <f t="shared" si="741"/>
        <v>0</v>
      </c>
      <c r="Z3746" s="49">
        <f t="shared" si="741"/>
        <v>0</v>
      </c>
      <c r="AA3746" s="49">
        <f t="shared" si="741"/>
        <v>0</v>
      </c>
      <c r="AB3746" s="49">
        <f t="shared" si="741"/>
        <v>0</v>
      </c>
      <c r="AC3746" s="49">
        <f t="shared" si="741"/>
        <v>0</v>
      </c>
      <c r="AD3746" s="49">
        <f t="shared" si="741"/>
        <v>0</v>
      </c>
      <c r="AE3746" s="51">
        <f t="shared" si="740"/>
        <v>0</v>
      </c>
      <c r="AF3746" s="51">
        <f>IF(C3746=A_Stammdaten!$B$12,D_SAV!$U3746-D_SAV!$AG3746,HLOOKUP(A_Stammdaten!$B$12-1,$AH$4:$AN$4004,ROW(C3746)-3,FALSE)-$AG3746)</f>
        <v>0</v>
      </c>
      <c r="AG3746" s="51">
        <f>HLOOKUP(A_Stammdaten!$B$12,$AH$4:$AN$4004,ROW(C3746)-3,FALSE)</f>
        <v>0</v>
      </c>
      <c r="AH3746" s="51">
        <f t="shared" si="732"/>
        <v>0</v>
      </c>
      <c r="AI3746" s="51">
        <f t="shared" si="733"/>
        <v>0</v>
      </c>
      <c r="AJ3746" s="51">
        <f t="shared" si="734"/>
        <v>0</v>
      </c>
      <c r="AK3746" s="51">
        <f t="shared" si="735"/>
        <v>0</v>
      </c>
      <c r="AL3746" s="51">
        <f t="shared" si="736"/>
        <v>0</v>
      </c>
      <c r="AM3746" s="51">
        <f t="shared" si="737"/>
        <v>0</v>
      </c>
      <c r="AN3746" s="51">
        <f t="shared" si="738"/>
        <v>0</v>
      </c>
    </row>
    <row r="3747" spans="1:40" x14ac:dyDescent="0.25">
      <c r="A3747" s="17"/>
      <c r="B3747" s="17"/>
      <c r="C3747" s="35"/>
      <c r="D3747" s="17"/>
      <c r="E3747" s="17"/>
      <c r="F3747" s="17"/>
      <c r="G3747" s="62">
        <f t="shared" si="739"/>
        <v>0</v>
      </c>
      <c r="H3747" s="17"/>
      <c r="I3747" s="17"/>
      <c r="J3747" s="17"/>
      <c r="K3747" s="17"/>
      <c r="L3747" s="17"/>
      <c r="M3747" s="17"/>
      <c r="N3747" s="17"/>
      <c r="O3747" s="17"/>
      <c r="P3747" s="115"/>
      <c r="Q3747" s="62">
        <f>IF(C3747&gt;A_Stammdaten!$B$12,0,SUM(G3747,H3747,J3747,K3747,M3747,N3747)-SUM(I3747,L3747,O3747,P3747))</f>
        <v>0</v>
      </c>
      <c r="R3747" s="17"/>
      <c r="S3747" s="17"/>
      <c r="T3747" s="17"/>
      <c r="U3747" s="62">
        <f t="shared" si="731"/>
        <v>0</v>
      </c>
      <c r="V3747" s="63">
        <f>IF(ISBLANK($B3747),0,VLOOKUP($B3747,Listen!$A$2:$C$45,2,FALSE))</f>
        <v>0</v>
      </c>
      <c r="W3747" s="63">
        <f>IF(ISBLANK($B3747),0,VLOOKUP($B3747,Listen!$A$2:$C$45,3,FALSE))</f>
        <v>0</v>
      </c>
      <c r="X3747" s="49">
        <f t="shared" si="730"/>
        <v>0</v>
      </c>
      <c r="Y3747" s="49">
        <f t="shared" si="741"/>
        <v>0</v>
      </c>
      <c r="Z3747" s="49">
        <f t="shared" si="741"/>
        <v>0</v>
      </c>
      <c r="AA3747" s="49">
        <f t="shared" si="741"/>
        <v>0</v>
      </c>
      <c r="AB3747" s="49">
        <f t="shared" si="741"/>
        <v>0</v>
      </c>
      <c r="AC3747" s="49">
        <f t="shared" si="741"/>
        <v>0</v>
      </c>
      <c r="AD3747" s="49">
        <f t="shared" si="741"/>
        <v>0</v>
      </c>
      <c r="AE3747" s="51">
        <f t="shared" si="740"/>
        <v>0</v>
      </c>
      <c r="AF3747" s="51">
        <f>IF(C3747=A_Stammdaten!$B$12,D_SAV!$U3747-D_SAV!$AG3747,HLOOKUP(A_Stammdaten!$B$12-1,$AH$4:$AN$4004,ROW(C3747)-3,FALSE)-$AG3747)</f>
        <v>0</v>
      </c>
      <c r="AG3747" s="51">
        <f>HLOOKUP(A_Stammdaten!$B$12,$AH$4:$AN$4004,ROW(C3747)-3,FALSE)</f>
        <v>0</v>
      </c>
      <c r="AH3747" s="51">
        <f t="shared" si="732"/>
        <v>0</v>
      </c>
      <c r="AI3747" s="51">
        <f t="shared" si="733"/>
        <v>0</v>
      </c>
      <c r="AJ3747" s="51">
        <f t="shared" si="734"/>
        <v>0</v>
      </c>
      <c r="AK3747" s="51">
        <f t="shared" si="735"/>
        <v>0</v>
      </c>
      <c r="AL3747" s="51">
        <f t="shared" si="736"/>
        <v>0</v>
      </c>
      <c r="AM3747" s="51">
        <f t="shared" si="737"/>
        <v>0</v>
      </c>
      <c r="AN3747" s="51">
        <f t="shared" si="738"/>
        <v>0</v>
      </c>
    </row>
    <row r="3748" spans="1:40" x14ac:dyDescent="0.25">
      <c r="A3748" s="17"/>
      <c r="B3748" s="17"/>
      <c r="C3748" s="35"/>
      <c r="D3748" s="17"/>
      <c r="E3748" s="17"/>
      <c r="F3748" s="17"/>
      <c r="G3748" s="62">
        <f t="shared" si="739"/>
        <v>0</v>
      </c>
      <c r="H3748" s="17"/>
      <c r="I3748" s="17"/>
      <c r="J3748" s="17"/>
      <c r="K3748" s="17"/>
      <c r="L3748" s="17"/>
      <c r="M3748" s="17"/>
      <c r="N3748" s="17"/>
      <c r="O3748" s="17"/>
      <c r="P3748" s="115"/>
      <c r="Q3748" s="62">
        <f>IF(C3748&gt;A_Stammdaten!$B$12,0,SUM(G3748,H3748,J3748,K3748,M3748,N3748)-SUM(I3748,L3748,O3748,P3748))</f>
        <v>0</v>
      </c>
      <c r="R3748" s="17"/>
      <c r="S3748" s="17"/>
      <c r="T3748" s="17"/>
      <c r="U3748" s="62">
        <f t="shared" si="731"/>
        <v>0</v>
      </c>
      <c r="V3748" s="63">
        <f>IF(ISBLANK($B3748),0,VLOOKUP($B3748,Listen!$A$2:$C$45,2,FALSE))</f>
        <v>0</v>
      </c>
      <c r="W3748" s="63">
        <f>IF(ISBLANK($B3748),0,VLOOKUP($B3748,Listen!$A$2:$C$45,3,FALSE))</f>
        <v>0</v>
      </c>
      <c r="X3748" s="49">
        <f t="shared" si="730"/>
        <v>0</v>
      </c>
      <c r="Y3748" s="49">
        <f t="shared" si="741"/>
        <v>0</v>
      </c>
      <c r="Z3748" s="49">
        <f t="shared" si="741"/>
        <v>0</v>
      </c>
      <c r="AA3748" s="49">
        <f t="shared" si="741"/>
        <v>0</v>
      </c>
      <c r="AB3748" s="49">
        <f t="shared" si="741"/>
        <v>0</v>
      </c>
      <c r="AC3748" s="49">
        <f t="shared" si="741"/>
        <v>0</v>
      </c>
      <c r="AD3748" s="49">
        <f t="shared" si="741"/>
        <v>0</v>
      </c>
      <c r="AE3748" s="51">
        <f t="shared" si="740"/>
        <v>0</v>
      </c>
      <c r="AF3748" s="51">
        <f>IF(C3748=A_Stammdaten!$B$12,D_SAV!$U3748-D_SAV!$AG3748,HLOOKUP(A_Stammdaten!$B$12-1,$AH$4:$AN$4004,ROW(C3748)-3,FALSE)-$AG3748)</f>
        <v>0</v>
      </c>
      <c r="AG3748" s="51">
        <f>HLOOKUP(A_Stammdaten!$B$12,$AH$4:$AN$4004,ROW(C3748)-3,FALSE)</f>
        <v>0</v>
      </c>
      <c r="AH3748" s="51">
        <f t="shared" si="732"/>
        <v>0</v>
      </c>
      <c r="AI3748" s="51">
        <f t="shared" si="733"/>
        <v>0</v>
      </c>
      <c r="AJ3748" s="51">
        <f t="shared" si="734"/>
        <v>0</v>
      </c>
      <c r="AK3748" s="51">
        <f t="shared" si="735"/>
        <v>0</v>
      </c>
      <c r="AL3748" s="51">
        <f t="shared" si="736"/>
        <v>0</v>
      </c>
      <c r="AM3748" s="51">
        <f t="shared" si="737"/>
        <v>0</v>
      </c>
      <c r="AN3748" s="51">
        <f t="shared" si="738"/>
        <v>0</v>
      </c>
    </row>
    <row r="3749" spans="1:40" x14ac:dyDescent="0.25">
      <c r="A3749" s="17"/>
      <c r="B3749" s="17"/>
      <c r="C3749" s="35"/>
      <c r="D3749" s="17"/>
      <c r="E3749" s="17"/>
      <c r="F3749" s="17"/>
      <c r="G3749" s="62">
        <f t="shared" si="739"/>
        <v>0</v>
      </c>
      <c r="H3749" s="17"/>
      <c r="I3749" s="17"/>
      <c r="J3749" s="17"/>
      <c r="K3749" s="17"/>
      <c r="L3749" s="17"/>
      <c r="M3749" s="17"/>
      <c r="N3749" s="17"/>
      <c r="O3749" s="17"/>
      <c r="P3749" s="115"/>
      <c r="Q3749" s="62">
        <f>IF(C3749&gt;A_Stammdaten!$B$12,0,SUM(G3749,H3749,J3749,K3749,M3749,N3749)-SUM(I3749,L3749,O3749,P3749))</f>
        <v>0</v>
      </c>
      <c r="R3749" s="17"/>
      <c r="S3749" s="17"/>
      <c r="T3749" s="17"/>
      <c r="U3749" s="62">
        <f t="shared" si="731"/>
        <v>0</v>
      </c>
      <c r="V3749" s="63">
        <f>IF(ISBLANK($B3749),0,VLOOKUP($B3749,Listen!$A$2:$C$45,2,FALSE))</f>
        <v>0</v>
      </c>
      <c r="W3749" s="63">
        <f>IF(ISBLANK($B3749),0,VLOOKUP($B3749,Listen!$A$2:$C$45,3,FALSE))</f>
        <v>0</v>
      </c>
      <c r="X3749" s="49">
        <f t="shared" si="730"/>
        <v>0</v>
      </c>
      <c r="Y3749" s="49">
        <f t="shared" si="741"/>
        <v>0</v>
      </c>
      <c r="Z3749" s="49">
        <f t="shared" si="741"/>
        <v>0</v>
      </c>
      <c r="AA3749" s="49">
        <f t="shared" si="741"/>
        <v>0</v>
      </c>
      <c r="AB3749" s="49">
        <f t="shared" si="741"/>
        <v>0</v>
      </c>
      <c r="AC3749" s="49">
        <f t="shared" si="741"/>
        <v>0</v>
      </c>
      <c r="AD3749" s="49">
        <f t="shared" si="741"/>
        <v>0</v>
      </c>
      <c r="AE3749" s="51">
        <f t="shared" si="740"/>
        <v>0</v>
      </c>
      <c r="AF3749" s="51">
        <f>IF(C3749=A_Stammdaten!$B$12,D_SAV!$U3749-D_SAV!$AG3749,HLOOKUP(A_Stammdaten!$B$12-1,$AH$4:$AN$4004,ROW(C3749)-3,FALSE)-$AG3749)</f>
        <v>0</v>
      </c>
      <c r="AG3749" s="51">
        <f>HLOOKUP(A_Stammdaten!$B$12,$AH$4:$AN$4004,ROW(C3749)-3,FALSE)</f>
        <v>0</v>
      </c>
      <c r="AH3749" s="51">
        <f t="shared" si="732"/>
        <v>0</v>
      </c>
      <c r="AI3749" s="51">
        <f t="shared" si="733"/>
        <v>0</v>
      </c>
      <c r="AJ3749" s="51">
        <f t="shared" si="734"/>
        <v>0</v>
      </c>
      <c r="AK3749" s="51">
        <f t="shared" si="735"/>
        <v>0</v>
      </c>
      <c r="AL3749" s="51">
        <f t="shared" si="736"/>
        <v>0</v>
      </c>
      <c r="AM3749" s="51">
        <f t="shared" si="737"/>
        <v>0</v>
      </c>
      <c r="AN3749" s="51">
        <f t="shared" si="738"/>
        <v>0</v>
      </c>
    </row>
    <row r="3750" spans="1:40" x14ac:dyDescent="0.25">
      <c r="A3750" s="17"/>
      <c r="B3750" s="17"/>
      <c r="C3750" s="35"/>
      <c r="D3750" s="17"/>
      <c r="E3750" s="17"/>
      <c r="F3750" s="17"/>
      <c r="G3750" s="62">
        <f t="shared" si="739"/>
        <v>0</v>
      </c>
      <c r="H3750" s="17"/>
      <c r="I3750" s="17"/>
      <c r="J3750" s="17"/>
      <c r="K3750" s="17"/>
      <c r="L3750" s="17"/>
      <c r="M3750" s="17"/>
      <c r="N3750" s="17"/>
      <c r="O3750" s="17"/>
      <c r="P3750" s="115"/>
      <c r="Q3750" s="62">
        <f>IF(C3750&gt;A_Stammdaten!$B$12,0,SUM(G3750,H3750,J3750,K3750,M3750,N3750)-SUM(I3750,L3750,O3750,P3750))</f>
        <v>0</v>
      </c>
      <c r="R3750" s="17"/>
      <c r="S3750" s="17"/>
      <c r="T3750" s="17"/>
      <c r="U3750" s="62">
        <f t="shared" si="731"/>
        <v>0</v>
      </c>
      <c r="V3750" s="63">
        <f>IF(ISBLANK($B3750),0,VLOOKUP($B3750,Listen!$A$2:$C$45,2,FALSE))</f>
        <v>0</v>
      </c>
      <c r="W3750" s="63">
        <f>IF(ISBLANK($B3750),0,VLOOKUP($B3750,Listen!$A$2:$C$45,3,FALSE))</f>
        <v>0</v>
      </c>
      <c r="X3750" s="49">
        <f t="shared" si="730"/>
        <v>0</v>
      </c>
      <c r="Y3750" s="49">
        <f t="shared" si="741"/>
        <v>0</v>
      </c>
      <c r="Z3750" s="49">
        <f t="shared" si="741"/>
        <v>0</v>
      </c>
      <c r="AA3750" s="49">
        <f t="shared" si="741"/>
        <v>0</v>
      </c>
      <c r="AB3750" s="49">
        <f t="shared" si="741"/>
        <v>0</v>
      </c>
      <c r="AC3750" s="49">
        <f t="shared" si="741"/>
        <v>0</v>
      </c>
      <c r="AD3750" s="49">
        <f t="shared" si="741"/>
        <v>0</v>
      </c>
      <c r="AE3750" s="51">
        <f t="shared" si="740"/>
        <v>0</v>
      </c>
      <c r="AF3750" s="51">
        <f>IF(C3750=A_Stammdaten!$B$12,D_SAV!$U3750-D_SAV!$AG3750,HLOOKUP(A_Stammdaten!$B$12-1,$AH$4:$AN$4004,ROW(C3750)-3,FALSE)-$AG3750)</f>
        <v>0</v>
      </c>
      <c r="AG3750" s="51">
        <f>HLOOKUP(A_Stammdaten!$B$12,$AH$4:$AN$4004,ROW(C3750)-3,FALSE)</f>
        <v>0</v>
      </c>
      <c r="AH3750" s="51">
        <f t="shared" si="732"/>
        <v>0</v>
      </c>
      <c r="AI3750" s="51">
        <f t="shared" si="733"/>
        <v>0</v>
      </c>
      <c r="AJ3750" s="51">
        <f t="shared" si="734"/>
        <v>0</v>
      </c>
      <c r="AK3750" s="51">
        <f t="shared" si="735"/>
        <v>0</v>
      </c>
      <c r="AL3750" s="51">
        <f t="shared" si="736"/>
        <v>0</v>
      </c>
      <c r="AM3750" s="51">
        <f t="shared" si="737"/>
        <v>0</v>
      </c>
      <c r="AN3750" s="51">
        <f t="shared" si="738"/>
        <v>0</v>
      </c>
    </row>
    <row r="3751" spans="1:40" x14ac:dyDescent="0.25">
      <c r="A3751" s="17"/>
      <c r="B3751" s="17"/>
      <c r="C3751" s="35"/>
      <c r="D3751" s="17"/>
      <c r="E3751" s="17"/>
      <c r="F3751" s="17"/>
      <c r="G3751" s="62">
        <f t="shared" si="739"/>
        <v>0</v>
      </c>
      <c r="H3751" s="17"/>
      <c r="I3751" s="17"/>
      <c r="J3751" s="17"/>
      <c r="K3751" s="17"/>
      <c r="L3751" s="17"/>
      <c r="M3751" s="17"/>
      <c r="N3751" s="17"/>
      <c r="O3751" s="17"/>
      <c r="P3751" s="115"/>
      <c r="Q3751" s="62">
        <f>IF(C3751&gt;A_Stammdaten!$B$12,0,SUM(G3751,H3751,J3751,K3751,M3751,N3751)-SUM(I3751,L3751,O3751,P3751))</f>
        <v>0</v>
      </c>
      <c r="R3751" s="17"/>
      <c r="S3751" s="17"/>
      <c r="T3751" s="17"/>
      <c r="U3751" s="62">
        <f t="shared" si="731"/>
        <v>0</v>
      </c>
      <c r="V3751" s="63">
        <f>IF(ISBLANK($B3751),0,VLOOKUP($B3751,Listen!$A$2:$C$45,2,FALSE))</f>
        <v>0</v>
      </c>
      <c r="W3751" s="63">
        <f>IF(ISBLANK($B3751),0,VLOOKUP($B3751,Listen!$A$2:$C$45,3,FALSE))</f>
        <v>0</v>
      </c>
      <c r="X3751" s="49">
        <f t="shared" si="730"/>
        <v>0</v>
      </c>
      <c r="Y3751" s="49">
        <f t="shared" si="741"/>
        <v>0</v>
      </c>
      <c r="Z3751" s="49">
        <f t="shared" si="741"/>
        <v>0</v>
      </c>
      <c r="AA3751" s="49">
        <f t="shared" si="741"/>
        <v>0</v>
      </c>
      <c r="AB3751" s="49">
        <f t="shared" si="741"/>
        <v>0</v>
      </c>
      <c r="AC3751" s="49">
        <f t="shared" si="741"/>
        <v>0</v>
      </c>
      <c r="AD3751" s="49">
        <f t="shared" si="741"/>
        <v>0</v>
      </c>
      <c r="AE3751" s="51">
        <f t="shared" si="740"/>
        <v>0</v>
      </c>
      <c r="AF3751" s="51">
        <f>IF(C3751=A_Stammdaten!$B$12,D_SAV!$U3751-D_SAV!$AG3751,HLOOKUP(A_Stammdaten!$B$12-1,$AH$4:$AN$4004,ROW(C3751)-3,FALSE)-$AG3751)</f>
        <v>0</v>
      </c>
      <c r="AG3751" s="51">
        <f>HLOOKUP(A_Stammdaten!$B$12,$AH$4:$AN$4004,ROW(C3751)-3,FALSE)</f>
        <v>0</v>
      </c>
      <c r="AH3751" s="51">
        <f t="shared" si="732"/>
        <v>0</v>
      </c>
      <c r="AI3751" s="51">
        <f t="shared" si="733"/>
        <v>0</v>
      </c>
      <c r="AJ3751" s="51">
        <f t="shared" si="734"/>
        <v>0</v>
      </c>
      <c r="AK3751" s="51">
        <f t="shared" si="735"/>
        <v>0</v>
      </c>
      <c r="AL3751" s="51">
        <f t="shared" si="736"/>
        <v>0</v>
      </c>
      <c r="AM3751" s="51">
        <f t="shared" si="737"/>
        <v>0</v>
      </c>
      <c r="AN3751" s="51">
        <f t="shared" si="738"/>
        <v>0</v>
      </c>
    </row>
    <row r="3752" spans="1:40" x14ac:dyDescent="0.25">
      <c r="A3752" s="17"/>
      <c r="B3752" s="17"/>
      <c r="C3752" s="35"/>
      <c r="D3752" s="17"/>
      <c r="E3752" s="17"/>
      <c r="F3752" s="17"/>
      <c r="G3752" s="62">
        <f t="shared" si="739"/>
        <v>0</v>
      </c>
      <c r="H3752" s="17"/>
      <c r="I3752" s="17"/>
      <c r="J3752" s="17"/>
      <c r="K3752" s="17"/>
      <c r="L3752" s="17"/>
      <c r="M3752" s="17"/>
      <c r="N3752" s="17"/>
      <c r="O3752" s="17"/>
      <c r="P3752" s="115"/>
      <c r="Q3752" s="62">
        <f>IF(C3752&gt;A_Stammdaten!$B$12,0,SUM(G3752,H3752,J3752,K3752,M3752,N3752)-SUM(I3752,L3752,O3752,P3752))</f>
        <v>0</v>
      </c>
      <c r="R3752" s="17"/>
      <c r="S3752" s="17"/>
      <c r="T3752" s="17"/>
      <c r="U3752" s="62">
        <f t="shared" si="731"/>
        <v>0</v>
      </c>
      <c r="V3752" s="63">
        <f>IF(ISBLANK($B3752),0,VLOOKUP($B3752,Listen!$A$2:$C$45,2,FALSE))</f>
        <v>0</v>
      </c>
      <c r="W3752" s="63">
        <f>IF(ISBLANK($B3752),0,VLOOKUP($B3752,Listen!$A$2:$C$45,3,FALSE))</f>
        <v>0</v>
      </c>
      <c r="X3752" s="49">
        <f t="shared" si="730"/>
        <v>0</v>
      </c>
      <c r="Y3752" s="49">
        <f t="shared" si="741"/>
        <v>0</v>
      </c>
      <c r="Z3752" s="49">
        <f t="shared" si="741"/>
        <v>0</v>
      </c>
      <c r="AA3752" s="49">
        <f t="shared" si="741"/>
        <v>0</v>
      </c>
      <c r="AB3752" s="49">
        <f t="shared" si="741"/>
        <v>0</v>
      </c>
      <c r="AC3752" s="49">
        <f t="shared" si="741"/>
        <v>0</v>
      </c>
      <c r="AD3752" s="49">
        <f t="shared" si="741"/>
        <v>0</v>
      </c>
      <c r="AE3752" s="51">
        <f t="shared" si="740"/>
        <v>0</v>
      </c>
      <c r="AF3752" s="51">
        <f>IF(C3752=A_Stammdaten!$B$12,D_SAV!$U3752-D_SAV!$AG3752,HLOOKUP(A_Stammdaten!$B$12-1,$AH$4:$AN$4004,ROW(C3752)-3,FALSE)-$AG3752)</f>
        <v>0</v>
      </c>
      <c r="AG3752" s="51">
        <f>HLOOKUP(A_Stammdaten!$B$12,$AH$4:$AN$4004,ROW(C3752)-3,FALSE)</f>
        <v>0</v>
      </c>
      <c r="AH3752" s="51">
        <f t="shared" si="732"/>
        <v>0</v>
      </c>
      <c r="AI3752" s="51">
        <f t="shared" si="733"/>
        <v>0</v>
      </c>
      <c r="AJ3752" s="51">
        <f t="shared" si="734"/>
        <v>0</v>
      </c>
      <c r="AK3752" s="51">
        <f t="shared" si="735"/>
        <v>0</v>
      </c>
      <c r="AL3752" s="51">
        <f t="shared" si="736"/>
        <v>0</v>
      </c>
      <c r="AM3752" s="51">
        <f t="shared" si="737"/>
        <v>0</v>
      </c>
      <c r="AN3752" s="51">
        <f t="shared" si="738"/>
        <v>0</v>
      </c>
    </row>
    <row r="3753" spans="1:40" x14ac:dyDescent="0.25">
      <c r="A3753" s="17"/>
      <c r="B3753" s="17"/>
      <c r="C3753" s="35"/>
      <c r="D3753" s="17"/>
      <c r="E3753" s="17"/>
      <c r="F3753" s="17"/>
      <c r="G3753" s="62">
        <f t="shared" si="739"/>
        <v>0</v>
      </c>
      <c r="H3753" s="17"/>
      <c r="I3753" s="17"/>
      <c r="J3753" s="17"/>
      <c r="K3753" s="17"/>
      <c r="L3753" s="17"/>
      <c r="M3753" s="17"/>
      <c r="N3753" s="17"/>
      <c r="O3753" s="17"/>
      <c r="P3753" s="115"/>
      <c r="Q3753" s="62">
        <f>IF(C3753&gt;A_Stammdaten!$B$12,0,SUM(G3753,H3753,J3753,K3753,M3753,N3753)-SUM(I3753,L3753,O3753,P3753))</f>
        <v>0</v>
      </c>
      <c r="R3753" s="17"/>
      <c r="S3753" s="17"/>
      <c r="T3753" s="17"/>
      <c r="U3753" s="62">
        <f t="shared" si="731"/>
        <v>0</v>
      </c>
      <c r="V3753" s="63">
        <f>IF(ISBLANK($B3753),0,VLOOKUP($B3753,Listen!$A$2:$C$45,2,FALSE))</f>
        <v>0</v>
      </c>
      <c r="W3753" s="63">
        <f>IF(ISBLANK($B3753),0,VLOOKUP($B3753,Listen!$A$2:$C$45,3,FALSE))</f>
        <v>0</v>
      </c>
      <c r="X3753" s="49">
        <f t="shared" si="730"/>
        <v>0</v>
      </c>
      <c r="Y3753" s="49">
        <f t="shared" si="741"/>
        <v>0</v>
      </c>
      <c r="Z3753" s="49">
        <f t="shared" si="741"/>
        <v>0</v>
      </c>
      <c r="AA3753" s="49">
        <f t="shared" si="741"/>
        <v>0</v>
      </c>
      <c r="AB3753" s="49">
        <f t="shared" si="741"/>
        <v>0</v>
      </c>
      <c r="AC3753" s="49">
        <f t="shared" si="741"/>
        <v>0</v>
      </c>
      <c r="AD3753" s="49">
        <f t="shared" si="741"/>
        <v>0</v>
      </c>
      <c r="AE3753" s="51">
        <f t="shared" si="740"/>
        <v>0</v>
      </c>
      <c r="AF3753" s="51">
        <f>IF(C3753=A_Stammdaten!$B$12,D_SAV!$U3753-D_SAV!$AG3753,HLOOKUP(A_Stammdaten!$B$12-1,$AH$4:$AN$4004,ROW(C3753)-3,FALSE)-$AG3753)</f>
        <v>0</v>
      </c>
      <c r="AG3753" s="51">
        <f>HLOOKUP(A_Stammdaten!$B$12,$AH$4:$AN$4004,ROW(C3753)-3,FALSE)</f>
        <v>0</v>
      </c>
      <c r="AH3753" s="51">
        <f t="shared" si="732"/>
        <v>0</v>
      </c>
      <c r="AI3753" s="51">
        <f t="shared" si="733"/>
        <v>0</v>
      </c>
      <c r="AJ3753" s="51">
        <f t="shared" si="734"/>
        <v>0</v>
      </c>
      <c r="AK3753" s="51">
        <f t="shared" si="735"/>
        <v>0</v>
      </c>
      <c r="AL3753" s="51">
        <f t="shared" si="736"/>
        <v>0</v>
      </c>
      <c r="AM3753" s="51">
        <f t="shared" si="737"/>
        <v>0</v>
      </c>
      <c r="AN3753" s="51">
        <f t="shared" si="738"/>
        <v>0</v>
      </c>
    </row>
    <row r="3754" spans="1:40" x14ac:dyDescent="0.25">
      <c r="A3754" s="17"/>
      <c r="B3754" s="17"/>
      <c r="C3754" s="35"/>
      <c r="D3754" s="17"/>
      <c r="E3754" s="17"/>
      <c r="F3754" s="17"/>
      <c r="G3754" s="62">
        <f t="shared" si="739"/>
        <v>0</v>
      </c>
      <c r="H3754" s="17"/>
      <c r="I3754" s="17"/>
      <c r="J3754" s="17"/>
      <c r="K3754" s="17"/>
      <c r="L3754" s="17"/>
      <c r="M3754" s="17"/>
      <c r="N3754" s="17"/>
      <c r="O3754" s="17"/>
      <c r="P3754" s="115"/>
      <c r="Q3754" s="62">
        <f>IF(C3754&gt;A_Stammdaten!$B$12,0,SUM(G3754,H3754,J3754,K3754,M3754,N3754)-SUM(I3754,L3754,O3754,P3754))</f>
        <v>0</v>
      </c>
      <c r="R3754" s="17"/>
      <c r="S3754" s="17"/>
      <c r="T3754" s="17"/>
      <c r="U3754" s="62">
        <f t="shared" si="731"/>
        <v>0</v>
      </c>
      <c r="V3754" s="63">
        <f>IF(ISBLANK($B3754),0,VLOOKUP($B3754,Listen!$A$2:$C$45,2,FALSE))</f>
        <v>0</v>
      </c>
      <c r="W3754" s="63">
        <f>IF(ISBLANK($B3754),0,VLOOKUP($B3754,Listen!$A$2:$C$45,3,FALSE))</f>
        <v>0</v>
      </c>
      <c r="X3754" s="49">
        <f t="shared" si="730"/>
        <v>0</v>
      </c>
      <c r="Y3754" s="49">
        <f t="shared" si="741"/>
        <v>0</v>
      </c>
      <c r="Z3754" s="49">
        <f t="shared" si="741"/>
        <v>0</v>
      </c>
      <c r="AA3754" s="49">
        <f t="shared" si="741"/>
        <v>0</v>
      </c>
      <c r="AB3754" s="49">
        <f t="shared" si="741"/>
        <v>0</v>
      </c>
      <c r="AC3754" s="49">
        <f t="shared" si="741"/>
        <v>0</v>
      </c>
      <c r="AD3754" s="49">
        <f t="shared" si="741"/>
        <v>0</v>
      </c>
      <c r="AE3754" s="51">
        <f t="shared" si="740"/>
        <v>0</v>
      </c>
      <c r="AF3754" s="51">
        <f>IF(C3754=A_Stammdaten!$B$12,D_SAV!$U3754-D_SAV!$AG3754,HLOOKUP(A_Stammdaten!$B$12-1,$AH$4:$AN$4004,ROW(C3754)-3,FALSE)-$AG3754)</f>
        <v>0</v>
      </c>
      <c r="AG3754" s="51">
        <f>HLOOKUP(A_Stammdaten!$B$12,$AH$4:$AN$4004,ROW(C3754)-3,FALSE)</f>
        <v>0</v>
      </c>
      <c r="AH3754" s="51">
        <f t="shared" si="732"/>
        <v>0</v>
      </c>
      <c r="AI3754" s="51">
        <f t="shared" si="733"/>
        <v>0</v>
      </c>
      <c r="AJ3754" s="51">
        <f t="shared" si="734"/>
        <v>0</v>
      </c>
      <c r="AK3754" s="51">
        <f t="shared" si="735"/>
        <v>0</v>
      </c>
      <c r="AL3754" s="51">
        <f t="shared" si="736"/>
        <v>0</v>
      </c>
      <c r="AM3754" s="51">
        <f t="shared" si="737"/>
        <v>0</v>
      </c>
      <c r="AN3754" s="51">
        <f t="shared" si="738"/>
        <v>0</v>
      </c>
    </row>
    <row r="3755" spans="1:40" x14ac:dyDescent="0.25">
      <c r="A3755" s="17"/>
      <c r="B3755" s="17"/>
      <c r="C3755" s="35"/>
      <c r="D3755" s="17"/>
      <c r="E3755" s="17"/>
      <c r="F3755" s="17"/>
      <c r="G3755" s="62">
        <f t="shared" si="739"/>
        <v>0</v>
      </c>
      <c r="H3755" s="17"/>
      <c r="I3755" s="17"/>
      <c r="J3755" s="17"/>
      <c r="K3755" s="17"/>
      <c r="L3755" s="17"/>
      <c r="M3755" s="17"/>
      <c r="N3755" s="17"/>
      <c r="O3755" s="17"/>
      <c r="P3755" s="115"/>
      <c r="Q3755" s="62">
        <f>IF(C3755&gt;A_Stammdaten!$B$12,0,SUM(G3755,H3755,J3755,K3755,M3755,N3755)-SUM(I3755,L3755,O3755,P3755))</f>
        <v>0</v>
      </c>
      <c r="R3755" s="17"/>
      <c r="S3755" s="17"/>
      <c r="T3755" s="17"/>
      <c r="U3755" s="62">
        <f t="shared" si="731"/>
        <v>0</v>
      </c>
      <c r="V3755" s="63">
        <f>IF(ISBLANK($B3755),0,VLOOKUP($B3755,Listen!$A$2:$C$45,2,FALSE))</f>
        <v>0</v>
      </c>
      <c r="W3755" s="63">
        <f>IF(ISBLANK($B3755),0,VLOOKUP($B3755,Listen!$A$2:$C$45,3,FALSE))</f>
        <v>0</v>
      </c>
      <c r="X3755" s="49">
        <f t="shared" si="730"/>
        <v>0</v>
      </c>
      <c r="Y3755" s="49">
        <f t="shared" si="741"/>
        <v>0</v>
      </c>
      <c r="Z3755" s="49">
        <f t="shared" si="741"/>
        <v>0</v>
      </c>
      <c r="AA3755" s="49">
        <f t="shared" si="741"/>
        <v>0</v>
      </c>
      <c r="AB3755" s="49">
        <f t="shared" si="741"/>
        <v>0</v>
      </c>
      <c r="AC3755" s="49">
        <f t="shared" si="741"/>
        <v>0</v>
      </c>
      <c r="AD3755" s="49">
        <f t="shared" si="741"/>
        <v>0</v>
      </c>
      <c r="AE3755" s="51">
        <f t="shared" si="740"/>
        <v>0</v>
      </c>
      <c r="AF3755" s="51">
        <f>IF(C3755=A_Stammdaten!$B$12,D_SAV!$U3755-D_SAV!$AG3755,HLOOKUP(A_Stammdaten!$B$12-1,$AH$4:$AN$4004,ROW(C3755)-3,FALSE)-$AG3755)</f>
        <v>0</v>
      </c>
      <c r="AG3755" s="51">
        <f>HLOOKUP(A_Stammdaten!$B$12,$AH$4:$AN$4004,ROW(C3755)-3,FALSE)</f>
        <v>0</v>
      </c>
      <c r="AH3755" s="51">
        <f t="shared" si="732"/>
        <v>0</v>
      </c>
      <c r="AI3755" s="51">
        <f t="shared" si="733"/>
        <v>0</v>
      </c>
      <c r="AJ3755" s="51">
        <f t="shared" si="734"/>
        <v>0</v>
      </c>
      <c r="AK3755" s="51">
        <f t="shared" si="735"/>
        <v>0</v>
      </c>
      <c r="AL3755" s="51">
        <f t="shared" si="736"/>
        <v>0</v>
      </c>
      <c r="AM3755" s="51">
        <f t="shared" si="737"/>
        <v>0</v>
      </c>
      <c r="AN3755" s="51">
        <f t="shared" si="738"/>
        <v>0</v>
      </c>
    </row>
    <row r="3756" spans="1:40" x14ac:dyDescent="0.25">
      <c r="A3756" s="17"/>
      <c r="B3756" s="17"/>
      <c r="C3756" s="35"/>
      <c r="D3756" s="17"/>
      <c r="E3756" s="17"/>
      <c r="F3756" s="17"/>
      <c r="G3756" s="62">
        <f t="shared" si="739"/>
        <v>0</v>
      </c>
      <c r="H3756" s="17"/>
      <c r="I3756" s="17"/>
      <c r="J3756" s="17"/>
      <c r="K3756" s="17"/>
      <c r="L3756" s="17"/>
      <c r="M3756" s="17"/>
      <c r="N3756" s="17"/>
      <c r="O3756" s="17"/>
      <c r="P3756" s="115"/>
      <c r="Q3756" s="62">
        <f>IF(C3756&gt;A_Stammdaten!$B$12,0,SUM(G3756,H3756,J3756,K3756,M3756,N3756)-SUM(I3756,L3756,O3756,P3756))</f>
        <v>0</v>
      </c>
      <c r="R3756" s="17"/>
      <c r="S3756" s="17"/>
      <c r="T3756" s="17"/>
      <c r="U3756" s="62">
        <f t="shared" si="731"/>
        <v>0</v>
      </c>
      <c r="V3756" s="63">
        <f>IF(ISBLANK($B3756),0,VLOOKUP($B3756,Listen!$A$2:$C$45,2,FALSE))</f>
        <v>0</v>
      </c>
      <c r="W3756" s="63">
        <f>IF(ISBLANK($B3756),0,VLOOKUP($B3756,Listen!$A$2:$C$45,3,FALSE))</f>
        <v>0</v>
      </c>
      <c r="X3756" s="49">
        <f t="shared" si="730"/>
        <v>0</v>
      </c>
      <c r="Y3756" s="49">
        <f t="shared" si="741"/>
        <v>0</v>
      </c>
      <c r="Z3756" s="49">
        <f t="shared" si="741"/>
        <v>0</v>
      </c>
      <c r="AA3756" s="49">
        <f t="shared" si="741"/>
        <v>0</v>
      </c>
      <c r="AB3756" s="49">
        <f t="shared" si="741"/>
        <v>0</v>
      </c>
      <c r="AC3756" s="49">
        <f t="shared" si="741"/>
        <v>0</v>
      </c>
      <c r="AD3756" s="49">
        <f t="shared" si="741"/>
        <v>0</v>
      </c>
      <c r="AE3756" s="51">
        <f t="shared" si="740"/>
        <v>0</v>
      </c>
      <c r="AF3756" s="51">
        <f>IF(C3756=A_Stammdaten!$B$12,D_SAV!$U3756-D_SAV!$AG3756,HLOOKUP(A_Stammdaten!$B$12-1,$AH$4:$AN$4004,ROW(C3756)-3,FALSE)-$AG3756)</f>
        <v>0</v>
      </c>
      <c r="AG3756" s="51">
        <f>HLOOKUP(A_Stammdaten!$B$12,$AH$4:$AN$4004,ROW(C3756)-3,FALSE)</f>
        <v>0</v>
      </c>
      <c r="AH3756" s="51">
        <f t="shared" si="732"/>
        <v>0</v>
      </c>
      <c r="AI3756" s="51">
        <f t="shared" si="733"/>
        <v>0</v>
      </c>
      <c r="AJ3756" s="51">
        <f t="shared" si="734"/>
        <v>0</v>
      </c>
      <c r="AK3756" s="51">
        <f t="shared" si="735"/>
        <v>0</v>
      </c>
      <c r="AL3756" s="51">
        <f t="shared" si="736"/>
        <v>0</v>
      </c>
      <c r="AM3756" s="51">
        <f t="shared" si="737"/>
        <v>0</v>
      </c>
      <c r="AN3756" s="51">
        <f t="shared" si="738"/>
        <v>0</v>
      </c>
    </row>
    <row r="3757" spans="1:40" x14ac:dyDescent="0.25">
      <c r="A3757" s="17"/>
      <c r="B3757" s="17"/>
      <c r="C3757" s="35"/>
      <c r="D3757" s="17"/>
      <c r="E3757" s="17"/>
      <c r="F3757" s="17"/>
      <c r="G3757" s="62">
        <f t="shared" si="739"/>
        <v>0</v>
      </c>
      <c r="H3757" s="17"/>
      <c r="I3757" s="17"/>
      <c r="J3757" s="17"/>
      <c r="K3757" s="17"/>
      <c r="L3757" s="17"/>
      <c r="M3757" s="17"/>
      <c r="N3757" s="17"/>
      <c r="O3757" s="17"/>
      <c r="P3757" s="115"/>
      <c r="Q3757" s="62">
        <f>IF(C3757&gt;A_Stammdaten!$B$12,0,SUM(G3757,H3757,J3757,K3757,M3757,N3757)-SUM(I3757,L3757,O3757,P3757))</f>
        <v>0</v>
      </c>
      <c r="R3757" s="17"/>
      <c r="S3757" s="17"/>
      <c r="T3757" s="17"/>
      <c r="U3757" s="62">
        <f t="shared" si="731"/>
        <v>0</v>
      </c>
      <c r="V3757" s="63">
        <f>IF(ISBLANK($B3757),0,VLOOKUP($B3757,Listen!$A$2:$C$45,2,FALSE))</f>
        <v>0</v>
      </c>
      <c r="W3757" s="63">
        <f>IF(ISBLANK($B3757),0,VLOOKUP($B3757,Listen!$A$2:$C$45,3,FALSE))</f>
        <v>0</v>
      </c>
      <c r="X3757" s="49">
        <f t="shared" si="730"/>
        <v>0</v>
      </c>
      <c r="Y3757" s="49">
        <f t="shared" si="741"/>
        <v>0</v>
      </c>
      <c r="Z3757" s="49">
        <f t="shared" si="741"/>
        <v>0</v>
      </c>
      <c r="AA3757" s="49">
        <f t="shared" si="741"/>
        <v>0</v>
      </c>
      <c r="AB3757" s="49">
        <f t="shared" si="741"/>
        <v>0</v>
      </c>
      <c r="AC3757" s="49">
        <f t="shared" si="741"/>
        <v>0</v>
      </c>
      <c r="AD3757" s="49">
        <f t="shared" si="741"/>
        <v>0</v>
      </c>
      <c r="AE3757" s="51">
        <f t="shared" si="740"/>
        <v>0</v>
      </c>
      <c r="AF3757" s="51">
        <f>IF(C3757=A_Stammdaten!$B$12,D_SAV!$U3757-D_SAV!$AG3757,HLOOKUP(A_Stammdaten!$B$12-1,$AH$4:$AN$4004,ROW(C3757)-3,FALSE)-$AG3757)</f>
        <v>0</v>
      </c>
      <c r="AG3757" s="51">
        <f>HLOOKUP(A_Stammdaten!$B$12,$AH$4:$AN$4004,ROW(C3757)-3,FALSE)</f>
        <v>0</v>
      </c>
      <c r="AH3757" s="51">
        <f t="shared" si="732"/>
        <v>0</v>
      </c>
      <c r="AI3757" s="51">
        <f t="shared" si="733"/>
        <v>0</v>
      </c>
      <c r="AJ3757" s="51">
        <f t="shared" si="734"/>
        <v>0</v>
      </c>
      <c r="AK3757" s="51">
        <f t="shared" si="735"/>
        <v>0</v>
      </c>
      <c r="AL3757" s="51">
        <f t="shared" si="736"/>
        <v>0</v>
      </c>
      <c r="AM3757" s="51">
        <f t="shared" si="737"/>
        <v>0</v>
      </c>
      <c r="AN3757" s="51">
        <f t="shared" si="738"/>
        <v>0</v>
      </c>
    </row>
    <row r="3758" spans="1:40" x14ac:dyDescent="0.25">
      <c r="A3758" s="17"/>
      <c r="B3758" s="17"/>
      <c r="C3758" s="35"/>
      <c r="D3758" s="17"/>
      <c r="E3758" s="17"/>
      <c r="F3758" s="17"/>
      <c r="G3758" s="62">
        <f t="shared" si="739"/>
        <v>0</v>
      </c>
      <c r="H3758" s="17"/>
      <c r="I3758" s="17"/>
      <c r="J3758" s="17"/>
      <c r="K3758" s="17"/>
      <c r="L3758" s="17"/>
      <c r="M3758" s="17"/>
      <c r="N3758" s="17"/>
      <c r="O3758" s="17"/>
      <c r="P3758" s="115"/>
      <c r="Q3758" s="62">
        <f>IF(C3758&gt;A_Stammdaten!$B$12,0,SUM(G3758,H3758,J3758,K3758,M3758,N3758)-SUM(I3758,L3758,O3758,P3758))</f>
        <v>0</v>
      </c>
      <c r="R3758" s="17"/>
      <c r="S3758" s="17"/>
      <c r="T3758" s="17"/>
      <c r="U3758" s="62">
        <f t="shared" si="731"/>
        <v>0</v>
      </c>
      <c r="V3758" s="63">
        <f>IF(ISBLANK($B3758),0,VLOOKUP($B3758,Listen!$A$2:$C$45,2,FALSE))</f>
        <v>0</v>
      </c>
      <c r="W3758" s="63">
        <f>IF(ISBLANK($B3758),0,VLOOKUP($B3758,Listen!$A$2:$C$45,3,FALSE))</f>
        <v>0</v>
      </c>
      <c r="X3758" s="49">
        <f t="shared" si="730"/>
        <v>0</v>
      </c>
      <c r="Y3758" s="49">
        <f t="shared" si="741"/>
        <v>0</v>
      </c>
      <c r="Z3758" s="49">
        <f t="shared" si="741"/>
        <v>0</v>
      </c>
      <c r="AA3758" s="49">
        <f t="shared" si="741"/>
        <v>0</v>
      </c>
      <c r="AB3758" s="49">
        <f t="shared" si="741"/>
        <v>0</v>
      </c>
      <c r="AC3758" s="49">
        <f t="shared" si="741"/>
        <v>0</v>
      </c>
      <c r="AD3758" s="49">
        <f t="shared" si="741"/>
        <v>0</v>
      </c>
      <c r="AE3758" s="51">
        <f t="shared" si="740"/>
        <v>0</v>
      </c>
      <c r="AF3758" s="51">
        <f>IF(C3758=A_Stammdaten!$B$12,D_SAV!$U3758-D_SAV!$AG3758,HLOOKUP(A_Stammdaten!$B$12-1,$AH$4:$AN$4004,ROW(C3758)-3,FALSE)-$AG3758)</f>
        <v>0</v>
      </c>
      <c r="AG3758" s="51">
        <f>HLOOKUP(A_Stammdaten!$B$12,$AH$4:$AN$4004,ROW(C3758)-3,FALSE)</f>
        <v>0</v>
      </c>
      <c r="AH3758" s="51">
        <f t="shared" si="732"/>
        <v>0</v>
      </c>
      <c r="AI3758" s="51">
        <f t="shared" si="733"/>
        <v>0</v>
      </c>
      <c r="AJ3758" s="51">
        <f t="shared" si="734"/>
        <v>0</v>
      </c>
      <c r="AK3758" s="51">
        <f t="shared" si="735"/>
        <v>0</v>
      </c>
      <c r="AL3758" s="51">
        <f t="shared" si="736"/>
        <v>0</v>
      </c>
      <c r="AM3758" s="51">
        <f t="shared" si="737"/>
        <v>0</v>
      </c>
      <c r="AN3758" s="51">
        <f t="shared" si="738"/>
        <v>0</v>
      </c>
    </row>
    <row r="3759" spans="1:40" x14ac:dyDescent="0.25">
      <c r="A3759" s="17"/>
      <c r="B3759" s="17"/>
      <c r="C3759" s="35"/>
      <c r="D3759" s="17"/>
      <c r="E3759" s="17"/>
      <c r="F3759" s="17"/>
      <c r="G3759" s="62">
        <f t="shared" si="739"/>
        <v>0</v>
      </c>
      <c r="H3759" s="17"/>
      <c r="I3759" s="17"/>
      <c r="J3759" s="17"/>
      <c r="K3759" s="17"/>
      <c r="L3759" s="17"/>
      <c r="M3759" s="17"/>
      <c r="N3759" s="17"/>
      <c r="O3759" s="17"/>
      <c r="P3759" s="115"/>
      <c r="Q3759" s="62">
        <f>IF(C3759&gt;A_Stammdaten!$B$12,0,SUM(G3759,H3759,J3759,K3759,M3759,N3759)-SUM(I3759,L3759,O3759,P3759))</f>
        <v>0</v>
      </c>
      <c r="R3759" s="17"/>
      <c r="S3759" s="17"/>
      <c r="T3759" s="17"/>
      <c r="U3759" s="62">
        <f t="shared" si="731"/>
        <v>0</v>
      </c>
      <c r="V3759" s="63">
        <f>IF(ISBLANK($B3759),0,VLOOKUP($B3759,Listen!$A$2:$C$45,2,FALSE))</f>
        <v>0</v>
      </c>
      <c r="W3759" s="63">
        <f>IF(ISBLANK($B3759),0,VLOOKUP($B3759,Listen!$A$2:$C$45,3,FALSE))</f>
        <v>0</v>
      </c>
      <c r="X3759" s="49">
        <f t="shared" si="730"/>
        <v>0</v>
      </c>
      <c r="Y3759" s="49">
        <f t="shared" si="741"/>
        <v>0</v>
      </c>
      <c r="Z3759" s="49">
        <f t="shared" si="741"/>
        <v>0</v>
      </c>
      <c r="AA3759" s="49">
        <f t="shared" si="741"/>
        <v>0</v>
      </c>
      <c r="AB3759" s="49">
        <f t="shared" si="741"/>
        <v>0</v>
      </c>
      <c r="AC3759" s="49">
        <f t="shared" si="741"/>
        <v>0</v>
      </c>
      <c r="AD3759" s="49">
        <f t="shared" si="741"/>
        <v>0</v>
      </c>
      <c r="AE3759" s="51">
        <f t="shared" si="740"/>
        <v>0</v>
      </c>
      <c r="AF3759" s="51">
        <f>IF(C3759=A_Stammdaten!$B$12,D_SAV!$U3759-D_SAV!$AG3759,HLOOKUP(A_Stammdaten!$B$12-1,$AH$4:$AN$4004,ROW(C3759)-3,FALSE)-$AG3759)</f>
        <v>0</v>
      </c>
      <c r="AG3759" s="51">
        <f>HLOOKUP(A_Stammdaten!$B$12,$AH$4:$AN$4004,ROW(C3759)-3,FALSE)</f>
        <v>0</v>
      </c>
      <c r="AH3759" s="51">
        <f t="shared" si="732"/>
        <v>0</v>
      </c>
      <c r="AI3759" s="51">
        <f t="shared" si="733"/>
        <v>0</v>
      </c>
      <c r="AJ3759" s="51">
        <f t="shared" si="734"/>
        <v>0</v>
      </c>
      <c r="AK3759" s="51">
        <f t="shared" si="735"/>
        <v>0</v>
      </c>
      <c r="AL3759" s="51">
        <f t="shared" si="736"/>
        <v>0</v>
      </c>
      <c r="AM3759" s="51">
        <f t="shared" si="737"/>
        <v>0</v>
      </c>
      <c r="AN3759" s="51">
        <f t="shared" si="738"/>
        <v>0</v>
      </c>
    </row>
    <row r="3760" spans="1:40" x14ac:dyDescent="0.25">
      <c r="A3760" s="17"/>
      <c r="B3760" s="17"/>
      <c r="C3760" s="35"/>
      <c r="D3760" s="17"/>
      <c r="E3760" s="17"/>
      <c r="F3760" s="17"/>
      <c r="G3760" s="62">
        <f t="shared" si="739"/>
        <v>0</v>
      </c>
      <c r="H3760" s="17"/>
      <c r="I3760" s="17"/>
      <c r="J3760" s="17"/>
      <c r="K3760" s="17"/>
      <c r="L3760" s="17"/>
      <c r="M3760" s="17"/>
      <c r="N3760" s="17"/>
      <c r="O3760" s="17"/>
      <c r="P3760" s="115"/>
      <c r="Q3760" s="62">
        <f>IF(C3760&gt;A_Stammdaten!$B$12,0,SUM(G3760,H3760,J3760,K3760,M3760,N3760)-SUM(I3760,L3760,O3760,P3760))</f>
        <v>0</v>
      </c>
      <c r="R3760" s="17"/>
      <c r="S3760" s="17"/>
      <c r="T3760" s="17"/>
      <c r="U3760" s="62">
        <f t="shared" si="731"/>
        <v>0</v>
      </c>
      <c r="V3760" s="63">
        <f>IF(ISBLANK($B3760),0,VLOOKUP($B3760,Listen!$A$2:$C$45,2,FALSE))</f>
        <v>0</v>
      </c>
      <c r="W3760" s="63">
        <f>IF(ISBLANK($B3760),0,VLOOKUP($B3760,Listen!$A$2:$C$45,3,FALSE))</f>
        <v>0</v>
      </c>
      <c r="X3760" s="49">
        <f t="shared" si="730"/>
        <v>0</v>
      </c>
      <c r="Y3760" s="49">
        <f t="shared" si="741"/>
        <v>0</v>
      </c>
      <c r="Z3760" s="49">
        <f t="shared" si="741"/>
        <v>0</v>
      </c>
      <c r="AA3760" s="49">
        <f t="shared" si="741"/>
        <v>0</v>
      </c>
      <c r="AB3760" s="49">
        <f t="shared" si="741"/>
        <v>0</v>
      </c>
      <c r="AC3760" s="49">
        <f t="shared" si="741"/>
        <v>0</v>
      </c>
      <c r="AD3760" s="49">
        <f t="shared" si="741"/>
        <v>0</v>
      </c>
      <c r="AE3760" s="51">
        <f t="shared" si="740"/>
        <v>0</v>
      </c>
      <c r="AF3760" s="51">
        <f>IF(C3760=A_Stammdaten!$B$12,D_SAV!$U3760-D_SAV!$AG3760,HLOOKUP(A_Stammdaten!$B$12-1,$AH$4:$AN$4004,ROW(C3760)-3,FALSE)-$AG3760)</f>
        <v>0</v>
      </c>
      <c r="AG3760" s="51">
        <f>HLOOKUP(A_Stammdaten!$B$12,$AH$4:$AN$4004,ROW(C3760)-3,FALSE)</f>
        <v>0</v>
      </c>
      <c r="AH3760" s="51">
        <f t="shared" si="732"/>
        <v>0</v>
      </c>
      <c r="AI3760" s="51">
        <f t="shared" si="733"/>
        <v>0</v>
      </c>
      <c r="AJ3760" s="51">
        <f t="shared" si="734"/>
        <v>0</v>
      </c>
      <c r="AK3760" s="51">
        <f t="shared" si="735"/>
        <v>0</v>
      </c>
      <c r="AL3760" s="51">
        <f t="shared" si="736"/>
        <v>0</v>
      </c>
      <c r="AM3760" s="51">
        <f t="shared" si="737"/>
        <v>0</v>
      </c>
      <c r="AN3760" s="51">
        <f t="shared" si="738"/>
        <v>0</v>
      </c>
    </row>
    <row r="3761" spans="1:40" x14ac:dyDescent="0.25">
      <c r="A3761" s="17"/>
      <c r="B3761" s="17"/>
      <c r="C3761" s="35"/>
      <c r="D3761" s="17"/>
      <c r="E3761" s="17"/>
      <c r="F3761" s="17"/>
      <c r="G3761" s="62">
        <f t="shared" si="739"/>
        <v>0</v>
      </c>
      <c r="H3761" s="17"/>
      <c r="I3761" s="17"/>
      <c r="J3761" s="17"/>
      <c r="K3761" s="17"/>
      <c r="L3761" s="17"/>
      <c r="M3761" s="17"/>
      <c r="N3761" s="17"/>
      <c r="O3761" s="17"/>
      <c r="P3761" s="115"/>
      <c r="Q3761" s="62">
        <f>IF(C3761&gt;A_Stammdaten!$B$12,0,SUM(G3761,H3761,J3761,K3761,M3761,N3761)-SUM(I3761,L3761,O3761,P3761))</f>
        <v>0</v>
      </c>
      <c r="R3761" s="17"/>
      <c r="S3761" s="17"/>
      <c r="T3761" s="17"/>
      <c r="U3761" s="62">
        <f t="shared" si="731"/>
        <v>0</v>
      </c>
      <c r="V3761" s="63">
        <f>IF(ISBLANK($B3761),0,VLOOKUP($B3761,Listen!$A$2:$C$45,2,FALSE))</f>
        <v>0</v>
      </c>
      <c r="W3761" s="63">
        <f>IF(ISBLANK($B3761),0,VLOOKUP($B3761,Listen!$A$2:$C$45,3,FALSE))</f>
        <v>0</v>
      </c>
      <c r="X3761" s="49">
        <f t="shared" si="730"/>
        <v>0</v>
      </c>
      <c r="Y3761" s="49">
        <f t="shared" si="741"/>
        <v>0</v>
      </c>
      <c r="Z3761" s="49">
        <f t="shared" si="741"/>
        <v>0</v>
      </c>
      <c r="AA3761" s="49">
        <f t="shared" si="741"/>
        <v>0</v>
      </c>
      <c r="AB3761" s="49">
        <f t="shared" si="741"/>
        <v>0</v>
      </c>
      <c r="AC3761" s="49">
        <f t="shared" si="741"/>
        <v>0</v>
      </c>
      <c r="AD3761" s="49">
        <f t="shared" si="741"/>
        <v>0</v>
      </c>
      <c r="AE3761" s="51">
        <f t="shared" si="740"/>
        <v>0</v>
      </c>
      <c r="AF3761" s="51">
        <f>IF(C3761=A_Stammdaten!$B$12,D_SAV!$U3761-D_SAV!$AG3761,HLOOKUP(A_Stammdaten!$B$12-1,$AH$4:$AN$4004,ROW(C3761)-3,FALSE)-$AG3761)</f>
        <v>0</v>
      </c>
      <c r="AG3761" s="51">
        <f>HLOOKUP(A_Stammdaten!$B$12,$AH$4:$AN$4004,ROW(C3761)-3,FALSE)</f>
        <v>0</v>
      </c>
      <c r="AH3761" s="51">
        <f t="shared" si="732"/>
        <v>0</v>
      </c>
      <c r="AI3761" s="51">
        <f t="shared" si="733"/>
        <v>0</v>
      </c>
      <c r="AJ3761" s="51">
        <f t="shared" si="734"/>
        <v>0</v>
      </c>
      <c r="AK3761" s="51">
        <f t="shared" si="735"/>
        <v>0</v>
      </c>
      <c r="AL3761" s="51">
        <f t="shared" si="736"/>
        <v>0</v>
      </c>
      <c r="AM3761" s="51">
        <f t="shared" si="737"/>
        <v>0</v>
      </c>
      <c r="AN3761" s="51">
        <f t="shared" si="738"/>
        <v>0</v>
      </c>
    </row>
    <row r="3762" spans="1:40" x14ac:dyDescent="0.25">
      <c r="A3762" s="17"/>
      <c r="B3762" s="17"/>
      <c r="C3762" s="35"/>
      <c r="D3762" s="17"/>
      <c r="E3762" s="17"/>
      <c r="F3762" s="17"/>
      <c r="G3762" s="62">
        <f t="shared" si="739"/>
        <v>0</v>
      </c>
      <c r="H3762" s="17"/>
      <c r="I3762" s="17"/>
      <c r="J3762" s="17"/>
      <c r="K3762" s="17"/>
      <c r="L3762" s="17"/>
      <c r="M3762" s="17"/>
      <c r="N3762" s="17"/>
      <c r="O3762" s="17"/>
      <c r="P3762" s="115"/>
      <c r="Q3762" s="62">
        <f>IF(C3762&gt;A_Stammdaten!$B$12,0,SUM(G3762,H3762,J3762,K3762,M3762,N3762)-SUM(I3762,L3762,O3762,P3762))</f>
        <v>0</v>
      </c>
      <c r="R3762" s="17"/>
      <c r="S3762" s="17"/>
      <c r="T3762" s="17"/>
      <c r="U3762" s="62">
        <f t="shared" si="731"/>
        <v>0</v>
      </c>
      <c r="V3762" s="63">
        <f>IF(ISBLANK($B3762),0,VLOOKUP($B3762,Listen!$A$2:$C$45,2,FALSE))</f>
        <v>0</v>
      </c>
      <c r="W3762" s="63">
        <f>IF(ISBLANK($B3762),0,VLOOKUP($B3762,Listen!$A$2:$C$45,3,FALSE))</f>
        <v>0</v>
      </c>
      <c r="X3762" s="49">
        <f t="shared" si="730"/>
        <v>0</v>
      </c>
      <c r="Y3762" s="49">
        <f t="shared" si="741"/>
        <v>0</v>
      </c>
      <c r="Z3762" s="49">
        <f t="shared" si="741"/>
        <v>0</v>
      </c>
      <c r="AA3762" s="49">
        <f t="shared" si="741"/>
        <v>0</v>
      </c>
      <c r="AB3762" s="49">
        <f t="shared" si="741"/>
        <v>0</v>
      </c>
      <c r="AC3762" s="49">
        <f t="shared" si="741"/>
        <v>0</v>
      </c>
      <c r="AD3762" s="49">
        <f t="shared" si="741"/>
        <v>0</v>
      </c>
      <c r="AE3762" s="51">
        <f t="shared" si="740"/>
        <v>0</v>
      </c>
      <c r="AF3762" s="51">
        <f>IF(C3762=A_Stammdaten!$B$12,D_SAV!$U3762-D_SAV!$AG3762,HLOOKUP(A_Stammdaten!$B$12-1,$AH$4:$AN$4004,ROW(C3762)-3,FALSE)-$AG3762)</f>
        <v>0</v>
      </c>
      <c r="AG3762" s="51">
        <f>HLOOKUP(A_Stammdaten!$B$12,$AH$4:$AN$4004,ROW(C3762)-3,FALSE)</f>
        <v>0</v>
      </c>
      <c r="AH3762" s="51">
        <f t="shared" si="732"/>
        <v>0</v>
      </c>
      <c r="AI3762" s="51">
        <f t="shared" si="733"/>
        <v>0</v>
      </c>
      <c r="AJ3762" s="51">
        <f t="shared" si="734"/>
        <v>0</v>
      </c>
      <c r="AK3762" s="51">
        <f t="shared" si="735"/>
        <v>0</v>
      </c>
      <c r="AL3762" s="51">
        <f t="shared" si="736"/>
        <v>0</v>
      </c>
      <c r="AM3762" s="51">
        <f t="shared" si="737"/>
        <v>0</v>
      </c>
      <c r="AN3762" s="51">
        <f t="shared" si="738"/>
        <v>0</v>
      </c>
    </row>
    <row r="3763" spans="1:40" x14ac:dyDescent="0.25">
      <c r="A3763" s="17"/>
      <c r="B3763" s="17"/>
      <c r="C3763" s="35"/>
      <c r="D3763" s="17"/>
      <c r="E3763" s="17"/>
      <c r="F3763" s="17"/>
      <c r="G3763" s="62">
        <f t="shared" si="739"/>
        <v>0</v>
      </c>
      <c r="H3763" s="17"/>
      <c r="I3763" s="17"/>
      <c r="J3763" s="17"/>
      <c r="K3763" s="17"/>
      <c r="L3763" s="17"/>
      <c r="M3763" s="17"/>
      <c r="N3763" s="17"/>
      <c r="O3763" s="17"/>
      <c r="P3763" s="115"/>
      <c r="Q3763" s="62">
        <f>IF(C3763&gt;A_Stammdaten!$B$12,0,SUM(G3763,H3763,J3763,K3763,M3763,N3763)-SUM(I3763,L3763,O3763,P3763))</f>
        <v>0</v>
      </c>
      <c r="R3763" s="17"/>
      <c r="S3763" s="17"/>
      <c r="T3763" s="17"/>
      <c r="U3763" s="62">
        <f t="shared" si="731"/>
        <v>0</v>
      </c>
      <c r="V3763" s="63">
        <f>IF(ISBLANK($B3763),0,VLOOKUP($B3763,Listen!$A$2:$C$45,2,FALSE))</f>
        <v>0</v>
      </c>
      <c r="W3763" s="63">
        <f>IF(ISBLANK($B3763),0,VLOOKUP($B3763,Listen!$A$2:$C$45,3,FALSE))</f>
        <v>0</v>
      </c>
      <c r="X3763" s="49">
        <f t="shared" si="730"/>
        <v>0</v>
      </c>
      <c r="Y3763" s="49">
        <f t="shared" si="741"/>
        <v>0</v>
      </c>
      <c r="Z3763" s="49">
        <f t="shared" si="741"/>
        <v>0</v>
      </c>
      <c r="AA3763" s="49">
        <f t="shared" si="741"/>
        <v>0</v>
      </c>
      <c r="AB3763" s="49">
        <f t="shared" si="741"/>
        <v>0</v>
      </c>
      <c r="AC3763" s="49">
        <f t="shared" si="741"/>
        <v>0</v>
      </c>
      <c r="AD3763" s="49">
        <f t="shared" si="741"/>
        <v>0</v>
      </c>
      <c r="AE3763" s="51">
        <f t="shared" si="740"/>
        <v>0</v>
      </c>
      <c r="AF3763" s="51">
        <f>IF(C3763=A_Stammdaten!$B$12,D_SAV!$U3763-D_SAV!$AG3763,HLOOKUP(A_Stammdaten!$B$12-1,$AH$4:$AN$4004,ROW(C3763)-3,FALSE)-$AG3763)</f>
        <v>0</v>
      </c>
      <c r="AG3763" s="51">
        <f>HLOOKUP(A_Stammdaten!$B$12,$AH$4:$AN$4004,ROW(C3763)-3,FALSE)</f>
        <v>0</v>
      </c>
      <c r="AH3763" s="51">
        <f t="shared" si="732"/>
        <v>0</v>
      </c>
      <c r="AI3763" s="51">
        <f t="shared" si="733"/>
        <v>0</v>
      </c>
      <c r="AJ3763" s="51">
        <f t="shared" si="734"/>
        <v>0</v>
      </c>
      <c r="AK3763" s="51">
        <f t="shared" si="735"/>
        <v>0</v>
      </c>
      <c r="AL3763" s="51">
        <f t="shared" si="736"/>
        <v>0</v>
      </c>
      <c r="AM3763" s="51">
        <f t="shared" si="737"/>
        <v>0</v>
      </c>
      <c r="AN3763" s="51">
        <f t="shared" si="738"/>
        <v>0</v>
      </c>
    </row>
    <row r="3764" spans="1:40" x14ac:dyDescent="0.25">
      <c r="A3764" s="17"/>
      <c r="B3764" s="17"/>
      <c r="C3764" s="35"/>
      <c r="D3764" s="17"/>
      <c r="E3764" s="17"/>
      <c r="F3764" s="17"/>
      <c r="G3764" s="62">
        <f t="shared" si="739"/>
        <v>0</v>
      </c>
      <c r="H3764" s="17"/>
      <c r="I3764" s="17"/>
      <c r="J3764" s="17"/>
      <c r="K3764" s="17"/>
      <c r="L3764" s="17"/>
      <c r="M3764" s="17"/>
      <c r="N3764" s="17"/>
      <c r="O3764" s="17"/>
      <c r="P3764" s="115"/>
      <c r="Q3764" s="62">
        <f>IF(C3764&gt;A_Stammdaten!$B$12,0,SUM(G3764,H3764,J3764,K3764,M3764,N3764)-SUM(I3764,L3764,O3764,P3764))</f>
        <v>0</v>
      </c>
      <c r="R3764" s="17"/>
      <c r="S3764" s="17"/>
      <c r="T3764" s="17"/>
      <c r="U3764" s="62">
        <f t="shared" si="731"/>
        <v>0</v>
      </c>
      <c r="V3764" s="63">
        <f>IF(ISBLANK($B3764),0,VLOOKUP($B3764,Listen!$A$2:$C$45,2,FALSE))</f>
        <v>0</v>
      </c>
      <c r="W3764" s="63">
        <f>IF(ISBLANK($B3764),0,VLOOKUP($B3764,Listen!$A$2:$C$45,3,FALSE))</f>
        <v>0</v>
      </c>
      <c r="X3764" s="49">
        <f t="shared" si="730"/>
        <v>0</v>
      </c>
      <c r="Y3764" s="49">
        <f t="shared" si="741"/>
        <v>0</v>
      </c>
      <c r="Z3764" s="49">
        <f t="shared" si="741"/>
        <v>0</v>
      </c>
      <c r="AA3764" s="49">
        <f t="shared" si="741"/>
        <v>0</v>
      </c>
      <c r="AB3764" s="49">
        <f t="shared" si="741"/>
        <v>0</v>
      </c>
      <c r="AC3764" s="49">
        <f t="shared" si="741"/>
        <v>0</v>
      </c>
      <c r="AD3764" s="49">
        <f t="shared" si="741"/>
        <v>0</v>
      </c>
      <c r="AE3764" s="51">
        <f t="shared" si="740"/>
        <v>0</v>
      </c>
      <c r="AF3764" s="51">
        <f>IF(C3764=A_Stammdaten!$B$12,D_SAV!$U3764-D_SAV!$AG3764,HLOOKUP(A_Stammdaten!$B$12-1,$AH$4:$AN$4004,ROW(C3764)-3,FALSE)-$AG3764)</f>
        <v>0</v>
      </c>
      <c r="AG3764" s="51">
        <f>HLOOKUP(A_Stammdaten!$B$12,$AH$4:$AN$4004,ROW(C3764)-3,FALSE)</f>
        <v>0</v>
      </c>
      <c r="AH3764" s="51">
        <f t="shared" si="732"/>
        <v>0</v>
      </c>
      <c r="AI3764" s="51">
        <f t="shared" si="733"/>
        <v>0</v>
      </c>
      <c r="AJ3764" s="51">
        <f t="shared" si="734"/>
        <v>0</v>
      </c>
      <c r="AK3764" s="51">
        <f t="shared" si="735"/>
        <v>0</v>
      </c>
      <c r="AL3764" s="51">
        <f t="shared" si="736"/>
        <v>0</v>
      </c>
      <c r="AM3764" s="51">
        <f t="shared" si="737"/>
        <v>0</v>
      </c>
      <c r="AN3764" s="51">
        <f t="shared" si="738"/>
        <v>0</v>
      </c>
    </row>
    <row r="3765" spans="1:40" x14ac:dyDescent="0.25">
      <c r="A3765" s="17"/>
      <c r="B3765" s="17"/>
      <c r="C3765" s="35"/>
      <c r="D3765" s="17"/>
      <c r="E3765" s="17"/>
      <c r="F3765" s="17"/>
      <c r="G3765" s="62">
        <f t="shared" si="739"/>
        <v>0</v>
      </c>
      <c r="H3765" s="17"/>
      <c r="I3765" s="17"/>
      <c r="J3765" s="17"/>
      <c r="K3765" s="17"/>
      <c r="L3765" s="17"/>
      <c r="M3765" s="17"/>
      <c r="N3765" s="17"/>
      <c r="O3765" s="17"/>
      <c r="P3765" s="115"/>
      <c r="Q3765" s="62">
        <f>IF(C3765&gt;A_Stammdaten!$B$12,0,SUM(G3765,H3765,J3765,K3765,M3765,N3765)-SUM(I3765,L3765,O3765,P3765))</f>
        <v>0</v>
      </c>
      <c r="R3765" s="17"/>
      <c r="S3765" s="17"/>
      <c r="T3765" s="17"/>
      <c r="U3765" s="62">
        <f t="shared" si="731"/>
        <v>0</v>
      </c>
      <c r="V3765" s="63">
        <f>IF(ISBLANK($B3765),0,VLOOKUP($B3765,Listen!$A$2:$C$45,2,FALSE))</f>
        <v>0</v>
      </c>
      <c r="W3765" s="63">
        <f>IF(ISBLANK($B3765),0,VLOOKUP($B3765,Listen!$A$2:$C$45,3,FALSE))</f>
        <v>0</v>
      </c>
      <c r="X3765" s="49">
        <f t="shared" si="730"/>
        <v>0</v>
      </c>
      <c r="Y3765" s="49">
        <f t="shared" si="741"/>
        <v>0</v>
      </c>
      <c r="Z3765" s="49">
        <f t="shared" si="741"/>
        <v>0</v>
      </c>
      <c r="AA3765" s="49">
        <f t="shared" si="741"/>
        <v>0</v>
      </c>
      <c r="AB3765" s="49">
        <f t="shared" si="741"/>
        <v>0</v>
      </c>
      <c r="AC3765" s="49">
        <f t="shared" si="741"/>
        <v>0</v>
      </c>
      <c r="AD3765" s="49">
        <f t="shared" si="741"/>
        <v>0</v>
      </c>
      <c r="AE3765" s="51">
        <f t="shared" si="740"/>
        <v>0</v>
      </c>
      <c r="AF3765" s="51">
        <f>IF(C3765=A_Stammdaten!$B$12,D_SAV!$U3765-D_SAV!$AG3765,HLOOKUP(A_Stammdaten!$B$12-1,$AH$4:$AN$4004,ROW(C3765)-3,FALSE)-$AG3765)</f>
        <v>0</v>
      </c>
      <c r="AG3765" s="51">
        <f>HLOOKUP(A_Stammdaten!$B$12,$AH$4:$AN$4004,ROW(C3765)-3,FALSE)</f>
        <v>0</v>
      </c>
      <c r="AH3765" s="51">
        <f t="shared" si="732"/>
        <v>0</v>
      </c>
      <c r="AI3765" s="51">
        <f t="shared" si="733"/>
        <v>0</v>
      </c>
      <c r="AJ3765" s="51">
        <f t="shared" si="734"/>
        <v>0</v>
      </c>
      <c r="AK3765" s="51">
        <f t="shared" si="735"/>
        <v>0</v>
      </c>
      <c r="AL3765" s="51">
        <f t="shared" si="736"/>
        <v>0</v>
      </c>
      <c r="AM3765" s="51">
        <f t="shared" si="737"/>
        <v>0</v>
      </c>
      <c r="AN3765" s="51">
        <f t="shared" si="738"/>
        <v>0</v>
      </c>
    </row>
    <row r="3766" spans="1:40" x14ac:dyDescent="0.25">
      <c r="A3766" s="17"/>
      <c r="B3766" s="17"/>
      <c r="C3766" s="35"/>
      <c r="D3766" s="17"/>
      <c r="E3766" s="17"/>
      <c r="F3766" s="17"/>
      <c r="G3766" s="62">
        <f t="shared" si="739"/>
        <v>0</v>
      </c>
      <c r="H3766" s="17"/>
      <c r="I3766" s="17"/>
      <c r="J3766" s="17"/>
      <c r="K3766" s="17"/>
      <c r="L3766" s="17"/>
      <c r="M3766" s="17"/>
      <c r="N3766" s="17"/>
      <c r="O3766" s="17"/>
      <c r="P3766" s="115"/>
      <c r="Q3766" s="62">
        <f>IF(C3766&gt;A_Stammdaten!$B$12,0,SUM(G3766,H3766,J3766,K3766,M3766,N3766)-SUM(I3766,L3766,O3766,P3766))</f>
        <v>0</v>
      </c>
      <c r="R3766" s="17"/>
      <c r="S3766" s="17"/>
      <c r="T3766" s="17"/>
      <c r="U3766" s="62">
        <f t="shared" si="731"/>
        <v>0</v>
      </c>
      <c r="V3766" s="63">
        <f>IF(ISBLANK($B3766),0,VLOOKUP($B3766,Listen!$A$2:$C$45,2,FALSE))</f>
        <v>0</v>
      </c>
      <c r="W3766" s="63">
        <f>IF(ISBLANK($B3766),0,VLOOKUP($B3766,Listen!$A$2:$C$45,3,FALSE))</f>
        <v>0</v>
      </c>
      <c r="X3766" s="49">
        <f t="shared" si="730"/>
        <v>0</v>
      </c>
      <c r="Y3766" s="49">
        <f t="shared" si="741"/>
        <v>0</v>
      </c>
      <c r="Z3766" s="49">
        <f t="shared" si="741"/>
        <v>0</v>
      </c>
      <c r="AA3766" s="49">
        <f t="shared" si="741"/>
        <v>0</v>
      </c>
      <c r="AB3766" s="49">
        <f t="shared" si="741"/>
        <v>0</v>
      </c>
      <c r="AC3766" s="49">
        <f t="shared" si="741"/>
        <v>0</v>
      </c>
      <c r="AD3766" s="49">
        <f t="shared" si="741"/>
        <v>0</v>
      </c>
      <c r="AE3766" s="51">
        <f t="shared" si="740"/>
        <v>0</v>
      </c>
      <c r="AF3766" s="51">
        <f>IF(C3766=A_Stammdaten!$B$12,D_SAV!$U3766-D_SAV!$AG3766,HLOOKUP(A_Stammdaten!$B$12-1,$AH$4:$AN$4004,ROW(C3766)-3,FALSE)-$AG3766)</f>
        <v>0</v>
      </c>
      <c r="AG3766" s="51">
        <f>HLOOKUP(A_Stammdaten!$B$12,$AH$4:$AN$4004,ROW(C3766)-3,FALSE)</f>
        <v>0</v>
      </c>
      <c r="AH3766" s="51">
        <f t="shared" si="732"/>
        <v>0</v>
      </c>
      <c r="AI3766" s="51">
        <f t="shared" si="733"/>
        <v>0</v>
      </c>
      <c r="AJ3766" s="51">
        <f t="shared" si="734"/>
        <v>0</v>
      </c>
      <c r="AK3766" s="51">
        <f t="shared" si="735"/>
        <v>0</v>
      </c>
      <c r="AL3766" s="51">
        <f t="shared" si="736"/>
        <v>0</v>
      </c>
      <c r="AM3766" s="51">
        <f t="shared" si="737"/>
        <v>0</v>
      </c>
      <c r="AN3766" s="51">
        <f t="shared" si="738"/>
        <v>0</v>
      </c>
    </row>
    <row r="3767" spans="1:40" x14ac:dyDescent="0.25">
      <c r="A3767" s="17"/>
      <c r="B3767" s="17"/>
      <c r="C3767" s="35"/>
      <c r="D3767" s="17"/>
      <c r="E3767" s="17"/>
      <c r="F3767" s="17"/>
      <c r="G3767" s="62">
        <f t="shared" si="739"/>
        <v>0</v>
      </c>
      <c r="H3767" s="17"/>
      <c r="I3767" s="17"/>
      <c r="J3767" s="17"/>
      <c r="K3767" s="17"/>
      <c r="L3767" s="17"/>
      <c r="M3767" s="17"/>
      <c r="N3767" s="17"/>
      <c r="O3767" s="17"/>
      <c r="P3767" s="115"/>
      <c r="Q3767" s="62">
        <f>IF(C3767&gt;A_Stammdaten!$B$12,0,SUM(G3767,H3767,J3767,K3767,M3767,N3767)-SUM(I3767,L3767,O3767,P3767))</f>
        <v>0</v>
      </c>
      <c r="R3767" s="17"/>
      <c r="S3767" s="17"/>
      <c r="T3767" s="17"/>
      <c r="U3767" s="62">
        <f t="shared" si="731"/>
        <v>0</v>
      </c>
      <c r="V3767" s="63">
        <f>IF(ISBLANK($B3767),0,VLOOKUP($B3767,Listen!$A$2:$C$45,2,FALSE))</f>
        <v>0</v>
      </c>
      <c r="W3767" s="63">
        <f>IF(ISBLANK($B3767),0,VLOOKUP($B3767,Listen!$A$2:$C$45,3,FALSE))</f>
        <v>0</v>
      </c>
      <c r="X3767" s="49">
        <f t="shared" si="730"/>
        <v>0</v>
      </c>
      <c r="Y3767" s="49">
        <f t="shared" si="741"/>
        <v>0</v>
      </c>
      <c r="Z3767" s="49">
        <f t="shared" si="741"/>
        <v>0</v>
      </c>
      <c r="AA3767" s="49">
        <f t="shared" si="741"/>
        <v>0</v>
      </c>
      <c r="AB3767" s="49">
        <f t="shared" si="741"/>
        <v>0</v>
      </c>
      <c r="AC3767" s="49">
        <f t="shared" si="741"/>
        <v>0</v>
      </c>
      <c r="AD3767" s="49">
        <f t="shared" si="741"/>
        <v>0</v>
      </c>
      <c r="AE3767" s="51">
        <f t="shared" si="740"/>
        <v>0</v>
      </c>
      <c r="AF3767" s="51">
        <f>IF(C3767=A_Stammdaten!$B$12,D_SAV!$U3767-D_SAV!$AG3767,HLOOKUP(A_Stammdaten!$B$12-1,$AH$4:$AN$4004,ROW(C3767)-3,FALSE)-$AG3767)</f>
        <v>0</v>
      </c>
      <c r="AG3767" s="51">
        <f>HLOOKUP(A_Stammdaten!$B$12,$AH$4:$AN$4004,ROW(C3767)-3,FALSE)</f>
        <v>0</v>
      </c>
      <c r="AH3767" s="51">
        <f t="shared" si="732"/>
        <v>0</v>
      </c>
      <c r="AI3767" s="51">
        <f t="shared" si="733"/>
        <v>0</v>
      </c>
      <c r="AJ3767" s="51">
        <f t="shared" si="734"/>
        <v>0</v>
      </c>
      <c r="AK3767" s="51">
        <f t="shared" si="735"/>
        <v>0</v>
      </c>
      <c r="AL3767" s="51">
        <f t="shared" si="736"/>
        <v>0</v>
      </c>
      <c r="AM3767" s="51">
        <f t="shared" si="737"/>
        <v>0</v>
      </c>
      <c r="AN3767" s="51">
        <f t="shared" si="738"/>
        <v>0</v>
      </c>
    </row>
    <row r="3768" spans="1:40" x14ac:dyDescent="0.25">
      <c r="A3768" s="17"/>
      <c r="B3768" s="17"/>
      <c r="C3768" s="35"/>
      <c r="D3768" s="17"/>
      <c r="E3768" s="17"/>
      <c r="F3768" s="17"/>
      <c r="G3768" s="62">
        <f t="shared" si="739"/>
        <v>0</v>
      </c>
      <c r="H3768" s="17"/>
      <c r="I3768" s="17"/>
      <c r="J3768" s="17"/>
      <c r="K3768" s="17"/>
      <c r="L3768" s="17"/>
      <c r="M3768" s="17"/>
      <c r="N3768" s="17"/>
      <c r="O3768" s="17"/>
      <c r="P3768" s="115"/>
      <c r="Q3768" s="62">
        <f>IF(C3768&gt;A_Stammdaten!$B$12,0,SUM(G3768,H3768,J3768,K3768,M3768,N3768)-SUM(I3768,L3768,O3768,P3768))</f>
        <v>0</v>
      </c>
      <c r="R3768" s="17"/>
      <c r="S3768" s="17"/>
      <c r="T3768" s="17"/>
      <c r="U3768" s="62">
        <f t="shared" si="731"/>
        <v>0</v>
      </c>
      <c r="V3768" s="63">
        <f>IF(ISBLANK($B3768),0,VLOOKUP($B3768,Listen!$A$2:$C$45,2,FALSE))</f>
        <v>0</v>
      </c>
      <c r="W3768" s="63">
        <f>IF(ISBLANK($B3768),0,VLOOKUP($B3768,Listen!$A$2:$C$45,3,FALSE))</f>
        <v>0</v>
      </c>
      <c r="X3768" s="49">
        <f t="shared" si="730"/>
        <v>0</v>
      </c>
      <c r="Y3768" s="49">
        <f t="shared" si="741"/>
        <v>0</v>
      </c>
      <c r="Z3768" s="49">
        <f t="shared" si="741"/>
        <v>0</v>
      </c>
      <c r="AA3768" s="49">
        <f t="shared" si="741"/>
        <v>0</v>
      </c>
      <c r="AB3768" s="49">
        <f t="shared" si="741"/>
        <v>0</v>
      </c>
      <c r="AC3768" s="49">
        <f t="shared" si="741"/>
        <v>0</v>
      </c>
      <c r="AD3768" s="49">
        <f t="shared" si="741"/>
        <v>0</v>
      </c>
      <c r="AE3768" s="51">
        <f t="shared" si="740"/>
        <v>0</v>
      </c>
      <c r="AF3768" s="51">
        <f>IF(C3768=A_Stammdaten!$B$12,D_SAV!$U3768-D_SAV!$AG3768,HLOOKUP(A_Stammdaten!$B$12-1,$AH$4:$AN$4004,ROW(C3768)-3,FALSE)-$AG3768)</f>
        <v>0</v>
      </c>
      <c r="AG3768" s="51">
        <f>HLOOKUP(A_Stammdaten!$B$12,$AH$4:$AN$4004,ROW(C3768)-3,FALSE)</f>
        <v>0</v>
      </c>
      <c r="AH3768" s="51">
        <f t="shared" si="732"/>
        <v>0</v>
      </c>
      <c r="AI3768" s="51">
        <f t="shared" si="733"/>
        <v>0</v>
      </c>
      <c r="AJ3768" s="51">
        <f t="shared" si="734"/>
        <v>0</v>
      </c>
      <c r="AK3768" s="51">
        <f t="shared" si="735"/>
        <v>0</v>
      </c>
      <c r="AL3768" s="51">
        <f t="shared" si="736"/>
        <v>0</v>
      </c>
      <c r="AM3768" s="51">
        <f t="shared" si="737"/>
        <v>0</v>
      </c>
      <c r="AN3768" s="51">
        <f t="shared" si="738"/>
        <v>0</v>
      </c>
    </row>
    <row r="3769" spans="1:40" x14ac:dyDescent="0.25">
      <c r="A3769" s="17"/>
      <c r="B3769" s="17"/>
      <c r="C3769" s="35"/>
      <c r="D3769" s="17"/>
      <c r="E3769" s="17"/>
      <c r="F3769" s="17"/>
      <c r="G3769" s="62">
        <f t="shared" si="739"/>
        <v>0</v>
      </c>
      <c r="H3769" s="17"/>
      <c r="I3769" s="17"/>
      <c r="J3769" s="17"/>
      <c r="K3769" s="17"/>
      <c r="L3769" s="17"/>
      <c r="M3769" s="17"/>
      <c r="N3769" s="17"/>
      <c r="O3769" s="17"/>
      <c r="P3769" s="115"/>
      <c r="Q3769" s="62">
        <f>IF(C3769&gt;A_Stammdaten!$B$12,0,SUM(G3769,H3769,J3769,K3769,M3769,N3769)-SUM(I3769,L3769,O3769,P3769))</f>
        <v>0</v>
      </c>
      <c r="R3769" s="17"/>
      <c r="S3769" s="17"/>
      <c r="T3769" s="17"/>
      <c r="U3769" s="62">
        <f t="shared" si="731"/>
        <v>0</v>
      </c>
      <c r="V3769" s="63">
        <f>IF(ISBLANK($B3769),0,VLOOKUP($B3769,Listen!$A$2:$C$45,2,FALSE))</f>
        <v>0</v>
      </c>
      <c r="W3769" s="63">
        <f>IF(ISBLANK($B3769),0,VLOOKUP($B3769,Listen!$A$2:$C$45,3,FALSE))</f>
        <v>0</v>
      </c>
      <c r="X3769" s="49">
        <f t="shared" si="730"/>
        <v>0</v>
      </c>
      <c r="Y3769" s="49">
        <f t="shared" si="741"/>
        <v>0</v>
      </c>
      <c r="Z3769" s="49">
        <f t="shared" si="741"/>
        <v>0</v>
      </c>
      <c r="AA3769" s="49">
        <f t="shared" si="741"/>
        <v>0</v>
      </c>
      <c r="AB3769" s="49">
        <f t="shared" si="741"/>
        <v>0</v>
      </c>
      <c r="AC3769" s="49">
        <f t="shared" si="741"/>
        <v>0</v>
      </c>
      <c r="AD3769" s="49">
        <f t="shared" si="741"/>
        <v>0</v>
      </c>
      <c r="AE3769" s="51">
        <f t="shared" si="740"/>
        <v>0</v>
      </c>
      <c r="AF3769" s="51">
        <f>IF(C3769=A_Stammdaten!$B$12,D_SAV!$U3769-D_SAV!$AG3769,HLOOKUP(A_Stammdaten!$B$12-1,$AH$4:$AN$4004,ROW(C3769)-3,FALSE)-$AG3769)</f>
        <v>0</v>
      </c>
      <c r="AG3769" s="51">
        <f>HLOOKUP(A_Stammdaten!$B$12,$AH$4:$AN$4004,ROW(C3769)-3,FALSE)</f>
        <v>0</v>
      </c>
      <c r="AH3769" s="51">
        <f t="shared" si="732"/>
        <v>0</v>
      </c>
      <c r="AI3769" s="51">
        <f t="shared" si="733"/>
        <v>0</v>
      </c>
      <c r="AJ3769" s="51">
        <f t="shared" si="734"/>
        <v>0</v>
      </c>
      <c r="AK3769" s="51">
        <f t="shared" si="735"/>
        <v>0</v>
      </c>
      <c r="AL3769" s="51">
        <f t="shared" si="736"/>
        <v>0</v>
      </c>
      <c r="AM3769" s="51">
        <f t="shared" si="737"/>
        <v>0</v>
      </c>
      <c r="AN3769" s="51">
        <f t="shared" si="738"/>
        <v>0</v>
      </c>
    </row>
    <row r="3770" spans="1:40" x14ac:dyDescent="0.25">
      <c r="A3770" s="17"/>
      <c r="B3770" s="17"/>
      <c r="C3770" s="35"/>
      <c r="D3770" s="17"/>
      <c r="E3770" s="17"/>
      <c r="F3770" s="17"/>
      <c r="G3770" s="62">
        <f t="shared" si="739"/>
        <v>0</v>
      </c>
      <c r="H3770" s="17"/>
      <c r="I3770" s="17"/>
      <c r="J3770" s="17"/>
      <c r="K3770" s="17"/>
      <c r="L3770" s="17"/>
      <c r="M3770" s="17"/>
      <c r="N3770" s="17"/>
      <c r="O3770" s="17"/>
      <c r="P3770" s="115"/>
      <c r="Q3770" s="62">
        <f>IF(C3770&gt;A_Stammdaten!$B$12,0,SUM(G3770,H3770,J3770,K3770,M3770,N3770)-SUM(I3770,L3770,O3770,P3770))</f>
        <v>0</v>
      </c>
      <c r="R3770" s="17"/>
      <c r="S3770" s="17"/>
      <c r="T3770" s="17"/>
      <c r="U3770" s="62">
        <f t="shared" si="731"/>
        <v>0</v>
      </c>
      <c r="V3770" s="63">
        <f>IF(ISBLANK($B3770),0,VLOOKUP($B3770,Listen!$A$2:$C$45,2,FALSE))</f>
        <v>0</v>
      </c>
      <c r="W3770" s="63">
        <f>IF(ISBLANK($B3770),0,VLOOKUP($B3770,Listen!$A$2:$C$45,3,FALSE))</f>
        <v>0</v>
      </c>
      <c r="X3770" s="49">
        <f t="shared" si="730"/>
        <v>0</v>
      </c>
      <c r="Y3770" s="49">
        <f t="shared" si="741"/>
        <v>0</v>
      </c>
      <c r="Z3770" s="49">
        <f t="shared" si="741"/>
        <v>0</v>
      </c>
      <c r="AA3770" s="49">
        <f t="shared" si="741"/>
        <v>0</v>
      </c>
      <c r="AB3770" s="49">
        <f t="shared" si="741"/>
        <v>0</v>
      </c>
      <c r="AC3770" s="49">
        <f t="shared" si="741"/>
        <v>0</v>
      </c>
      <c r="AD3770" s="49">
        <f t="shared" si="741"/>
        <v>0</v>
      </c>
      <c r="AE3770" s="51">
        <f t="shared" si="740"/>
        <v>0</v>
      </c>
      <c r="AF3770" s="51">
        <f>IF(C3770=A_Stammdaten!$B$12,D_SAV!$U3770-D_SAV!$AG3770,HLOOKUP(A_Stammdaten!$B$12-1,$AH$4:$AN$4004,ROW(C3770)-3,FALSE)-$AG3770)</f>
        <v>0</v>
      </c>
      <c r="AG3770" s="51">
        <f>HLOOKUP(A_Stammdaten!$B$12,$AH$4:$AN$4004,ROW(C3770)-3,FALSE)</f>
        <v>0</v>
      </c>
      <c r="AH3770" s="51">
        <f t="shared" si="732"/>
        <v>0</v>
      </c>
      <c r="AI3770" s="51">
        <f t="shared" si="733"/>
        <v>0</v>
      </c>
      <c r="AJ3770" s="51">
        <f t="shared" si="734"/>
        <v>0</v>
      </c>
      <c r="AK3770" s="51">
        <f t="shared" si="735"/>
        <v>0</v>
      </c>
      <c r="AL3770" s="51">
        <f t="shared" si="736"/>
        <v>0</v>
      </c>
      <c r="AM3770" s="51">
        <f t="shared" si="737"/>
        <v>0</v>
      </c>
      <c r="AN3770" s="51">
        <f t="shared" si="738"/>
        <v>0</v>
      </c>
    </row>
    <row r="3771" spans="1:40" x14ac:dyDescent="0.25">
      <c r="A3771" s="17"/>
      <c r="B3771" s="17"/>
      <c r="C3771" s="35"/>
      <c r="D3771" s="17"/>
      <c r="E3771" s="17"/>
      <c r="F3771" s="17"/>
      <c r="G3771" s="62">
        <f t="shared" si="739"/>
        <v>0</v>
      </c>
      <c r="H3771" s="17"/>
      <c r="I3771" s="17"/>
      <c r="J3771" s="17"/>
      <c r="K3771" s="17"/>
      <c r="L3771" s="17"/>
      <c r="M3771" s="17"/>
      <c r="N3771" s="17"/>
      <c r="O3771" s="17"/>
      <c r="P3771" s="115"/>
      <c r="Q3771" s="62">
        <f>IF(C3771&gt;A_Stammdaten!$B$12,0,SUM(G3771,H3771,J3771,K3771,M3771,N3771)-SUM(I3771,L3771,O3771,P3771))</f>
        <v>0</v>
      </c>
      <c r="R3771" s="17"/>
      <c r="S3771" s="17"/>
      <c r="T3771" s="17"/>
      <c r="U3771" s="62">
        <f t="shared" si="731"/>
        <v>0</v>
      </c>
      <c r="V3771" s="63">
        <f>IF(ISBLANK($B3771),0,VLOOKUP($B3771,Listen!$A$2:$C$45,2,FALSE))</f>
        <v>0</v>
      </c>
      <c r="W3771" s="63">
        <f>IF(ISBLANK($B3771),0,VLOOKUP($B3771,Listen!$A$2:$C$45,3,FALSE))</f>
        <v>0</v>
      </c>
      <c r="X3771" s="49">
        <f t="shared" si="730"/>
        <v>0</v>
      </c>
      <c r="Y3771" s="49">
        <f t="shared" si="741"/>
        <v>0</v>
      </c>
      <c r="Z3771" s="49">
        <f t="shared" si="741"/>
        <v>0</v>
      </c>
      <c r="AA3771" s="49">
        <f t="shared" si="741"/>
        <v>0</v>
      </c>
      <c r="AB3771" s="49">
        <f t="shared" si="741"/>
        <v>0</v>
      </c>
      <c r="AC3771" s="49">
        <f t="shared" si="741"/>
        <v>0</v>
      </c>
      <c r="AD3771" s="49">
        <f t="shared" si="741"/>
        <v>0</v>
      </c>
      <c r="AE3771" s="51">
        <f t="shared" si="740"/>
        <v>0</v>
      </c>
      <c r="AF3771" s="51">
        <f>IF(C3771=A_Stammdaten!$B$12,D_SAV!$U3771-D_SAV!$AG3771,HLOOKUP(A_Stammdaten!$B$12-1,$AH$4:$AN$4004,ROW(C3771)-3,FALSE)-$AG3771)</f>
        <v>0</v>
      </c>
      <c r="AG3771" s="51">
        <f>HLOOKUP(A_Stammdaten!$B$12,$AH$4:$AN$4004,ROW(C3771)-3,FALSE)</f>
        <v>0</v>
      </c>
      <c r="AH3771" s="51">
        <f t="shared" si="732"/>
        <v>0</v>
      </c>
      <c r="AI3771" s="51">
        <f t="shared" si="733"/>
        <v>0</v>
      </c>
      <c r="AJ3771" s="51">
        <f t="shared" si="734"/>
        <v>0</v>
      </c>
      <c r="AK3771" s="51">
        <f t="shared" si="735"/>
        <v>0</v>
      </c>
      <c r="AL3771" s="51">
        <f t="shared" si="736"/>
        <v>0</v>
      </c>
      <c r="AM3771" s="51">
        <f t="shared" si="737"/>
        <v>0</v>
      </c>
      <c r="AN3771" s="51">
        <f t="shared" si="738"/>
        <v>0</v>
      </c>
    </row>
    <row r="3772" spans="1:40" x14ac:dyDescent="0.25">
      <c r="A3772" s="17"/>
      <c r="B3772" s="17"/>
      <c r="C3772" s="35"/>
      <c r="D3772" s="17"/>
      <c r="E3772" s="17"/>
      <c r="F3772" s="17"/>
      <c r="G3772" s="62">
        <f t="shared" si="739"/>
        <v>0</v>
      </c>
      <c r="H3772" s="17"/>
      <c r="I3772" s="17"/>
      <c r="J3772" s="17"/>
      <c r="K3772" s="17"/>
      <c r="L3772" s="17"/>
      <c r="M3772" s="17"/>
      <c r="N3772" s="17"/>
      <c r="O3772" s="17"/>
      <c r="P3772" s="115"/>
      <c r="Q3772" s="62">
        <f>IF(C3772&gt;A_Stammdaten!$B$12,0,SUM(G3772,H3772,J3772,K3772,M3772,N3772)-SUM(I3772,L3772,O3772,P3772))</f>
        <v>0</v>
      </c>
      <c r="R3772" s="17"/>
      <c r="S3772" s="17"/>
      <c r="T3772" s="17"/>
      <c r="U3772" s="62">
        <f t="shared" si="731"/>
        <v>0</v>
      </c>
      <c r="V3772" s="63">
        <f>IF(ISBLANK($B3772),0,VLOOKUP($B3772,Listen!$A$2:$C$45,2,FALSE))</f>
        <v>0</v>
      </c>
      <c r="W3772" s="63">
        <f>IF(ISBLANK($B3772),0,VLOOKUP($B3772,Listen!$A$2:$C$45,3,FALSE))</f>
        <v>0</v>
      </c>
      <c r="X3772" s="49">
        <f t="shared" ref="X3772:X3835" si="742">$V3772</f>
        <v>0</v>
      </c>
      <c r="Y3772" s="49">
        <f t="shared" si="741"/>
        <v>0</v>
      </c>
      <c r="Z3772" s="49">
        <f t="shared" si="741"/>
        <v>0</v>
      </c>
      <c r="AA3772" s="49">
        <f t="shared" si="741"/>
        <v>0</v>
      </c>
      <c r="AB3772" s="49">
        <f t="shared" si="741"/>
        <v>0</v>
      </c>
      <c r="AC3772" s="49">
        <f t="shared" si="741"/>
        <v>0</v>
      </c>
      <c r="AD3772" s="49">
        <f t="shared" si="741"/>
        <v>0</v>
      </c>
      <c r="AE3772" s="51">
        <f t="shared" si="740"/>
        <v>0</v>
      </c>
      <c r="AF3772" s="51">
        <f>IF(C3772=A_Stammdaten!$B$12,D_SAV!$U3772-D_SAV!$AG3772,HLOOKUP(A_Stammdaten!$B$12-1,$AH$4:$AN$4004,ROW(C3772)-3,FALSE)-$AG3772)</f>
        <v>0</v>
      </c>
      <c r="AG3772" s="51">
        <f>HLOOKUP(A_Stammdaten!$B$12,$AH$4:$AN$4004,ROW(C3772)-3,FALSE)</f>
        <v>0</v>
      </c>
      <c r="AH3772" s="51">
        <f t="shared" si="732"/>
        <v>0</v>
      </c>
      <c r="AI3772" s="51">
        <f t="shared" si="733"/>
        <v>0</v>
      </c>
      <c r="AJ3772" s="51">
        <f t="shared" si="734"/>
        <v>0</v>
      </c>
      <c r="AK3772" s="51">
        <f t="shared" si="735"/>
        <v>0</v>
      </c>
      <c r="AL3772" s="51">
        <f t="shared" si="736"/>
        <v>0</v>
      </c>
      <c r="AM3772" s="51">
        <f t="shared" si="737"/>
        <v>0</v>
      </c>
      <c r="AN3772" s="51">
        <f t="shared" si="738"/>
        <v>0</v>
      </c>
    </row>
    <row r="3773" spans="1:40" x14ac:dyDescent="0.25">
      <c r="A3773" s="17"/>
      <c r="B3773" s="17"/>
      <c r="C3773" s="35"/>
      <c r="D3773" s="17"/>
      <c r="E3773" s="17"/>
      <c r="F3773" s="17"/>
      <c r="G3773" s="62">
        <f t="shared" si="739"/>
        <v>0</v>
      </c>
      <c r="H3773" s="17"/>
      <c r="I3773" s="17"/>
      <c r="J3773" s="17"/>
      <c r="K3773" s="17"/>
      <c r="L3773" s="17"/>
      <c r="M3773" s="17"/>
      <c r="N3773" s="17"/>
      <c r="O3773" s="17"/>
      <c r="P3773" s="115"/>
      <c r="Q3773" s="62">
        <f>IF(C3773&gt;A_Stammdaten!$B$12,0,SUM(G3773,H3773,J3773,K3773,M3773,N3773)-SUM(I3773,L3773,O3773,P3773))</f>
        <v>0</v>
      </c>
      <c r="R3773" s="17"/>
      <c r="S3773" s="17"/>
      <c r="T3773" s="17"/>
      <c r="U3773" s="62">
        <f t="shared" si="731"/>
        <v>0</v>
      </c>
      <c r="V3773" s="63">
        <f>IF(ISBLANK($B3773),0,VLOOKUP($B3773,Listen!$A$2:$C$45,2,FALSE))</f>
        <v>0</v>
      </c>
      <c r="W3773" s="63">
        <f>IF(ISBLANK($B3773),0,VLOOKUP($B3773,Listen!$A$2:$C$45,3,FALSE))</f>
        <v>0</v>
      </c>
      <c r="X3773" s="49">
        <f t="shared" si="742"/>
        <v>0</v>
      </c>
      <c r="Y3773" s="49">
        <f t="shared" si="741"/>
        <v>0</v>
      </c>
      <c r="Z3773" s="49">
        <f t="shared" si="741"/>
        <v>0</v>
      </c>
      <c r="AA3773" s="49">
        <f t="shared" si="741"/>
        <v>0</v>
      </c>
      <c r="AB3773" s="49">
        <f t="shared" si="741"/>
        <v>0</v>
      </c>
      <c r="AC3773" s="49">
        <f t="shared" si="741"/>
        <v>0</v>
      </c>
      <c r="AD3773" s="49">
        <f t="shared" si="741"/>
        <v>0</v>
      </c>
      <c r="AE3773" s="51">
        <f t="shared" si="740"/>
        <v>0</v>
      </c>
      <c r="AF3773" s="51">
        <f>IF(C3773=A_Stammdaten!$B$12,D_SAV!$U3773-D_SAV!$AG3773,HLOOKUP(A_Stammdaten!$B$12-1,$AH$4:$AN$4004,ROW(C3773)-3,FALSE)-$AG3773)</f>
        <v>0</v>
      </c>
      <c r="AG3773" s="51">
        <f>HLOOKUP(A_Stammdaten!$B$12,$AH$4:$AN$4004,ROW(C3773)-3,FALSE)</f>
        <v>0</v>
      </c>
      <c r="AH3773" s="51">
        <f t="shared" si="732"/>
        <v>0</v>
      </c>
      <c r="AI3773" s="51">
        <f t="shared" si="733"/>
        <v>0</v>
      </c>
      <c r="AJ3773" s="51">
        <f t="shared" si="734"/>
        <v>0</v>
      </c>
      <c r="AK3773" s="51">
        <f t="shared" si="735"/>
        <v>0</v>
      </c>
      <c r="AL3773" s="51">
        <f t="shared" si="736"/>
        <v>0</v>
      </c>
      <c r="AM3773" s="51">
        <f t="shared" si="737"/>
        <v>0</v>
      </c>
      <c r="AN3773" s="51">
        <f t="shared" si="738"/>
        <v>0</v>
      </c>
    </row>
    <row r="3774" spans="1:40" x14ac:dyDescent="0.25">
      <c r="A3774" s="17"/>
      <c r="B3774" s="17"/>
      <c r="C3774" s="35"/>
      <c r="D3774" s="17"/>
      <c r="E3774" s="17"/>
      <c r="F3774" s="17"/>
      <c r="G3774" s="62">
        <f t="shared" si="739"/>
        <v>0</v>
      </c>
      <c r="H3774" s="17"/>
      <c r="I3774" s="17"/>
      <c r="J3774" s="17"/>
      <c r="K3774" s="17"/>
      <c r="L3774" s="17"/>
      <c r="M3774" s="17"/>
      <c r="N3774" s="17"/>
      <c r="O3774" s="17"/>
      <c r="P3774" s="115"/>
      <c r="Q3774" s="62">
        <f>IF(C3774&gt;A_Stammdaten!$B$12,0,SUM(G3774,H3774,J3774,K3774,M3774,N3774)-SUM(I3774,L3774,O3774,P3774))</f>
        <v>0</v>
      </c>
      <c r="R3774" s="17"/>
      <c r="S3774" s="17"/>
      <c r="T3774" s="17"/>
      <c r="U3774" s="62">
        <f t="shared" si="731"/>
        <v>0</v>
      </c>
      <c r="V3774" s="63">
        <f>IF(ISBLANK($B3774),0,VLOOKUP($B3774,Listen!$A$2:$C$45,2,FALSE))</f>
        <v>0</v>
      </c>
      <c r="W3774" s="63">
        <f>IF(ISBLANK($B3774),0,VLOOKUP($B3774,Listen!$A$2:$C$45,3,FALSE))</f>
        <v>0</v>
      </c>
      <c r="X3774" s="49">
        <f t="shared" si="742"/>
        <v>0</v>
      </c>
      <c r="Y3774" s="49">
        <f t="shared" si="741"/>
        <v>0</v>
      </c>
      <c r="Z3774" s="49">
        <f t="shared" si="741"/>
        <v>0</v>
      </c>
      <c r="AA3774" s="49">
        <f t="shared" si="741"/>
        <v>0</v>
      </c>
      <c r="AB3774" s="49">
        <f t="shared" si="741"/>
        <v>0</v>
      </c>
      <c r="AC3774" s="49">
        <f t="shared" si="741"/>
        <v>0</v>
      </c>
      <c r="AD3774" s="49">
        <f t="shared" si="741"/>
        <v>0</v>
      </c>
      <c r="AE3774" s="51">
        <f t="shared" si="740"/>
        <v>0</v>
      </c>
      <c r="AF3774" s="51">
        <f>IF(C3774=A_Stammdaten!$B$12,D_SAV!$U3774-D_SAV!$AG3774,HLOOKUP(A_Stammdaten!$B$12-1,$AH$4:$AN$4004,ROW(C3774)-3,FALSE)-$AG3774)</f>
        <v>0</v>
      </c>
      <c r="AG3774" s="51">
        <f>HLOOKUP(A_Stammdaten!$B$12,$AH$4:$AN$4004,ROW(C3774)-3,FALSE)</f>
        <v>0</v>
      </c>
      <c r="AH3774" s="51">
        <f t="shared" si="732"/>
        <v>0</v>
      </c>
      <c r="AI3774" s="51">
        <f t="shared" si="733"/>
        <v>0</v>
      </c>
      <c r="AJ3774" s="51">
        <f t="shared" si="734"/>
        <v>0</v>
      </c>
      <c r="AK3774" s="51">
        <f t="shared" si="735"/>
        <v>0</v>
      </c>
      <c r="AL3774" s="51">
        <f t="shared" si="736"/>
        <v>0</v>
      </c>
      <c r="AM3774" s="51">
        <f t="shared" si="737"/>
        <v>0</v>
      </c>
      <c r="AN3774" s="51">
        <f t="shared" si="738"/>
        <v>0</v>
      </c>
    </row>
    <row r="3775" spans="1:40" x14ac:dyDescent="0.25">
      <c r="A3775" s="17"/>
      <c r="B3775" s="17"/>
      <c r="C3775" s="35"/>
      <c r="D3775" s="17"/>
      <c r="E3775" s="17"/>
      <c r="F3775" s="17"/>
      <c r="G3775" s="62">
        <f t="shared" si="739"/>
        <v>0</v>
      </c>
      <c r="H3775" s="17"/>
      <c r="I3775" s="17"/>
      <c r="J3775" s="17"/>
      <c r="K3775" s="17"/>
      <c r="L3775" s="17"/>
      <c r="M3775" s="17"/>
      <c r="N3775" s="17"/>
      <c r="O3775" s="17"/>
      <c r="P3775" s="115"/>
      <c r="Q3775" s="62">
        <f>IF(C3775&gt;A_Stammdaten!$B$12,0,SUM(G3775,H3775,J3775,K3775,M3775,N3775)-SUM(I3775,L3775,O3775,P3775))</f>
        <v>0</v>
      </c>
      <c r="R3775" s="17"/>
      <c r="S3775" s="17"/>
      <c r="T3775" s="17"/>
      <c r="U3775" s="62">
        <f t="shared" si="731"/>
        <v>0</v>
      </c>
      <c r="V3775" s="63">
        <f>IF(ISBLANK($B3775),0,VLOOKUP($B3775,Listen!$A$2:$C$45,2,FALSE))</f>
        <v>0</v>
      </c>
      <c r="W3775" s="63">
        <f>IF(ISBLANK($B3775),0,VLOOKUP($B3775,Listen!$A$2:$C$45,3,FALSE))</f>
        <v>0</v>
      </c>
      <c r="X3775" s="49">
        <f t="shared" si="742"/>
        <v>0</v>
      </c>
      <c r="Y3775" s="49">
        <f t="shared" si="741"/>
        <v>0</v>
      </c>
      <c r="Z3775" s="49">
        <f t="shared" si="741"/>
        <v>0</v>
      </c>
      <c r="AA3775" s="49">
        <f t="shared" si="741"/>
        <v>0</v>
      </c>
      <c r="AB3775" s="49">
        <f t="shared" si="741"/>
        <v>0</v>
      </c>
      <c r="AC3775" s="49">
        <f t="shared" si="741"/>
        <v>0</v>
      </c>
      <c r="AD3775" s="49">
        <f t="shared" si="741"/>
        <v>0</v>
      </c>
      <c r="AE3775" s="51">
        <f t="shared" si="740"/>
        <v>0</v>
      </c>
      <c r="AF3775" s="51">
        <f>IF(C3775=A_Stammdaten!$B$12,D_SAV!$U3775-D_SAV!$AG3775,HLOOKUP(A_Stammdaten!$B$12-1,$AH$4:$AN$4004,ROW(C3775)-3,FALSE)-$AG3775)</f>
        <v>0</v>
      </c>
      <c r="AG3775" s="51">
        <f>HLOOKUP(A_Stammdaten!$B$12,$AH$4:$AN$4004,ROW(C3775)-3,FALSE)</f>
        <v>0</v>
      </c>
      <c r="AH3775" s="51">
        <f t="shared" si="732"/>
        <v>0</v>
      </c>
      <c r="AI3775" s="51">
        <f t="shared" si="733"/>
        <v>0</v>
      </c>
      <c r="AJ3775" s="51">
        <f t="shared" si="734"/>
        <v>0</v>
      </c>
      <c r="AK3775" s="51">
        <f t="shared" si="735"/>
        <v>0</v>
      </c>
      <c r="AL3775" s="51">
        <f t="shared" si="736"/>
        <v>0</v>
      </c>
      <c r="AM3775" s="51">
        <f t="shared" si="737"/>
        <v>0</v>
      </c>
      <c r="AN3775" s="51">
        <f t="shared" si="738"/>
        <v>0</v>
      </c>
    </row>
    <row r="3776" spans="1:40" x14ac:dyDescent="0.25">
      <c r="A3776" s="17"/>
      <c r="B3776" s="17"/>
      <c r="C3776" s="35"/>
      <c r="D3776" s="17"/>
      <c r="E3776" s="17"/>
      <c r="F3776" s="17"/>
      <c r="G3776" s="62">
        <f t="shared" si="739"/>
        <v>0</v>
      </c>
      <c r="H3776" s="17"/>
      <c r="I3776" s="17"/>
      <c r="J3776" s="17"/>
      <c r="K3776" s="17"/>
      <c r="L3776" s="17"/>
      <c r="M3776" s="17"/>
      <c r="N3776" s="17"/>
      <c r="O3776" s="17"/>
      <c r="P3776" s="115"/>
      <c r="Q3776" s="62">
        <f>IF(C3776&gt;A_Stammdaten!$B$12,0,SUM(G3776,H3776,J3776,K3776,M3776,N3776)-SUM(I3776,L3776,O3776,P3776))</f>
        <v>0</v>
      </c>
      <c r="R3776" s="17"/>
      <c r="S3776" s="17"/>
      <c r="T3776" s="17"/>
      <c r="U3776" s="62">
        <f t="shared" si="731"/>
        <v>0</v>
      </c>
      <c r="V3776" s="63">
        <f>IF(ISBLANK($B3776),0,VLOOKUP($B3776,Listen!$A$2:$C$45,2,FALSE))</f>
        <v>0</v>
      </c>
      <c r="W3776" s="63">
        <f>IF(ISBLANK($B3776),0,VLOOKUP($B3776,Listen!$A$2:$C$45,3,FALSE))</f>
        <v>0</v>
      </c>
      <c r="X3776" s="49">
        <f t="shared" si="742"/>
        <v>0</v>
      </c>
      <c r="Y3776" s="49">
        <f t="shared" si="741"/>
        <v>0</v>
      </c>
      <c r="Z3776" s="49">
        <f t="shared" si="741"/>
        <v>0</v>
      </c>
      <c r="AA3776" s="49">
        <f t="shared" si="741"/>
        <v>0</v>
      </c>
      <c r="AB3776" s="49">
        <f t="shared" si="741"/>
        <v>0</v>
      </c>
      <c r="AC3776" s="49">
        <f t="shared" si="741"/>
        <v>0</v>
      </c>
      <c r="AD3776" s="49">
        <f t="shared" si="741"/>
        <v>0</v>
      </c>
      <c r="AE3776" s="51">
        <f t="shared" si="740"/>
        <v>0</v>
      </c>
      <c r="AF3776" s="51">
        <f>IF(C3776=A_Stammdaten!$B$12,D_SAV!$U3776-D_SAV!$AG3776,HLOOKUP(A_Stammdaten!$B$12-1,$AH$4:$AN$4004,ROW(C3776)-3,FALSE)-$AG3776)</f>
        <v>0</v>
      </c>
      <c r="AG3776" s="51">
        <f>HLOOKUP(A_Stammdaten!$B$12,$AH$4:$AN$4004,ROW(C3776)-3,FALSE)</f>
        <v>0</v>
      </c>
      <c r="AH3776" s="51">
        <f t="shared" si="732"/>
        <v>0</v>
      </c>
      <c r="AI3776" s="51">
        <f t="shared" si="733"/>
        <v>0</v>
      </c>
      <c r="AJ3776" s="51">
        <f t="shared" si="734"/>
        <v>0</v>
      </c>
      <c r="AK3776" s="51">
        <f t="shared" si="735"/>
        <v>0</v>
      </c>
      <c r="AL3776" s="51">
        <f t="shared" si="736"/>
        <v>0</v>
      </c>
      <c r="AM3776" s="51">
        <f t="shared" si="737"/>
        <v>0</v>
      </c>
      <c r="AN3776" s="51">
        <f t="shared" si="738"/>
        <v>0</v>
      </c>
    </row>
    <row r="3777" spans="1:40" x14ac:dyDescent="0.25">
      <c r="A3777" s="17"/>
      <c r="B3777" s="17"/>
      <c r="C3777" s="35"/>
      <c r="D3777" s="17"/>
      <c r="E3777" s="17"/>
      <c r="F3777" s="17"/>
      <c r="G3777" s="62">
        <f t="shared" si="739"/>
        <v>0</v>
      </c>
      <c r="H3777" s="17"/>
      <c r="I3777" s="17"/>
      <c r="J3777" s="17"/>
      <c r="K3777" s="17"/>
      <c r="L3777" s="17"/>
      <c r="M3777" s="17"/>
      <c r="N3777" s="17"/>
      <c r="O3777" s="17"/>
      <c r="P3777" s="115"/>
      <c r="Q3777" s="62">
        <f>IF(C3777&gt;A_Stammdaten!$B$12,0,SUM(G3777,H3777,J3777,K3777,M3777,N3777)-SUM(I3777,L3777,O3777,P3777))</f>
        <v>0</v>
      </c>
      <c r="R3777" s="17"/>
      <c r="S3777" s="17"/>
      <c r="T3777" s="17"/>
      <c r="U3777" s="62">
        <f t="shared" si="731"/>
        <v>0</v>
      </c>
      <c r="V3777" s="63">
        <f>IF(ISBLANK($B3777),0,VLOOKUP($B3777,Listen!$A$2:$C$45,2,FALSE))</f>
        <v>0</v>
      </c>
      <c r="W3777" s="63">
        <f>IF(ISBLANK($B3777),0,VLOOKUP($B3777,Listen!$A$2:$C$45,3,FALSE))</f>
        <v>0</v>
      </c>
      <c r="X3777" s="49">
        <f t="shared" si="742"/>
        <v>0</v>
      </c>
      <c r="Y3777" s="49">
        <f t="shared" si="741"/>
        <v>0</v>
      </c>
      <c r="Z3777" s="49">
        <f t="shared" si="741"/>
        <v>0</v>
      </c>
      <c r="AA3777" s="49">
        <f t="shared" si="741"/>
        <v>0</v>
      </c>
      <c r="AB3777" s="49">
        <f t="shared" si="741"/>
        <v>0</v>
      </c>
      <c r="AC3777" s="49">
        <f t="shared" si="741"/>
        <v>0</v>
      </c>
      <c r="AD3777" s="49">
        <f t="shared" si="741"/>
        <v>0</v>
      </c>
      <c r="AE3777" s="51">
        <f t="shared" si="740"/>
        <v>0</v>
      </c>
      <c r="AF3777" s="51">
        <f>IF(C3777=A_Stammdaten!$B$12,D_SAV!$U3777-D_SAV!$AG3777,HLOOKUP(A_Stammdaten!$B$12-1,$AH$4:$AN$4004,ROW(C3777)-3,FALSE)-$AG3777)</f>
        <v>0</v>
      </c>
      <c r="AG3777" s="51">
        <f>HLOOKUP(A_Stammdaten!$B$12,$AH$4:$AN$4004,ROW(C3777)-3,FALSE)</f>
        <v>0</v>
      </c>
      <c r="AH3777" s="51">
        <f t="shared" si="732"/>
        <v>0</v>
      </c>
      <c r="AI3777" s="51">
        <f t="shared" si="733"/>
        <v>0</v>
      </c>
      <c r="AJ3777" s="51">
        <f t="shared" si="734"/>
        <v>0</v>
      </c>
      <c r="AK3777" s="51">
        <f t="shared" si="735"/>
        <v>0</v>
      </c>
      <c r="AL3777" s="51">
        <f t="shared" si="736"/>
        <v>0</v>
      </c>
      <c r="AM3777" s="51">
        <f t="shared" si="737"/>
        <v>0</v>
      </c>
      <c r="AN3777" s="51">
        <f t="shared" si="738"/>
        <v>0</v>
      </c>
    </row>
    <row r="3778" spans="1:40" x14ac:dyDescent="0.25">
      <c r="A3778" s="17"/>
      <c r="B3778" s="17"/>
      <c r="C3778" s="35"/>
      <c r="D3778" s="17"/>
      <c r="E3778" s="17"/>
      <c r="F3778" s="17"/>
      <c r="G3778" s="62">
        <f t="shared" si="739"/>
        <v>0</v>
      </c>
      <c r="H3778" s="17"/>
      <c r="I3778" s="17"/>
      <c r="J3778" s="17"/>
      <c r="K3778" s="17"/>
      <c r="L3778" s="17"/>
      <c r="M3778" s="17"/>
      <c r="N3778" s="17"/>
      <c r="O3778" s="17"/>
      <c r="P3778" s="115"/>
      <c r="Q3778" s="62">
        <f>IF(C3778&gt;A_Stammdaten!$B$12,0,SUM(G3778,H3778,J3778,K3778,M3778,N3778)-SUM(I3778,L3778,O3778,P3778))</f>
        <v>0</v>
      </c>
      <c r="R3778" s="17"/>
      <c r="S3778" s="17"/>
      <c r="T3778" s="17"/>
      <c r="U3778" s="62">
        <f t="shared" si="731"/>
        <v>0</v>
      </c>
      <c r="V3778" s="63">
        <f>IF(ISBLANK($B3778),0,VLOOKUP($B3778,Listen!$A$2:$C$45,2,FALSE))</f>
        <v>0</v>
      </c>
      <c r="W3778" s="63">
        <f>IF(ISBLANK($B3778),0,VLOOKUP($B3778,Listen!$A$2:$C$45,3,FALSE))</f>
        <v>0</v>
      </c>
      <c r="X3778" s="49">
        <f t="shared" si="742"/>
        <v>0</v>
      </c>
      <c r="Y3778" s="49">
        <f t="shared" si="741"/>
        <v>0</v>
      </c>
      <c r="Z3778" s="49">
        <f t="shared" si="741"/>
        <v>0</v>
      </c>
      <c r="AA3778" s="49">
        <f t="shared" si="741"/>
        <v>0</v>
      </c>
      <c r="AB3778" s="49">
        <f t="shared" si="741"/>
        <v>0</v>
      </c>
      <c r="AC3778" s="49">
        <f t="shared" si="741"/>
        <v>0</v>
      </c>
      <c r="AD3778" s="49">
        <f t="shared" si="741"/>
        <v>0</v>
      </c>
      <c r="AE3778" s="51">
        <f t="shared" si="740"/>
        <v>0</v>
      </c>
      <c r="AF3778" s="51">
        <f>IF(C3778=A_Stammdaten!$B$12,D_SAV!$U3778-D_SAV!$AG3778,HLOOKUP(A_Stammdaten!$B$12-1,$AH$4:$AN$4004,ROW(C3778)-3,FALSE)-$AG3778)</f>
        <v>0</v>
      </c>
      <c r="AG3778" s="51">
        <f>HLOOKUP(A_Stammdaten!$B$12,$AH$4:$AN$4004,ROW(C3778)-3,FALSE)</f>
        <v>0</v>
      </c>
      <c r="AH3778" s="51">
        <f t="shared" si="732"/>
        <v>0</v>
      </c>
      <c r="AI3778" s="51">
        <f t="shared" si="733"/>
        <v>0</v>
      </c>
      <c r="AJ3778" s="51">
        <f t="shared" si="734"/>
        <v>0</v>
      </c>
      <c r="AK3778" s="51">
        <f t="shared" si="735"/>
        <v>0</v>
      </c>
      <c r="AL3778" s="51">
        <f t="shared" si="736"/>
        <v>0</v>
      </c>
      <c r="AM3778" s="51">
        <f t="shared" si="737"/>
        <v>0</v>
      </c>
      <c r="AN3778" s="51">
        <f t="shared" si="738"/>
        <v>0</v>
      </c>
    </row>
    <row r="3779" spans="1:40" x14ac:dyDescent="0.25">
      <c r="A3779" s="17"/>
      <c r="B3779" s="17"/>
      <c r="C3779" s="35"/>
      <c r="D3779" s="17"/>
      <c r="E3779" s="17"/>
      <c r="F3779" s="17"/>
      <c r="G3779" s="62">
        <f t="shared" si="739"/>
        <v>0</v>
      </c>
      <c r="H3779" s="17"/>
      <c r="I3779" s="17"/>
      <c r="J3779" s="17"/>
      <c r="K3779" s="17"/>
      <c r="L3779" s="17"/>
      <c r="M3779" s="17"/>
      <c r="N3779" s="17"/>
      <c r="O3779" s="17"/>
      <c r="P3779" s="115"/>
      <c r="Q3779" s="62">
        <f>IF(C3779&gt;A_Stammdaten!$B$12,0,SUM(G3779,H3779,J3779,K3779,M3779,N3779)-SUM(I3779,L3779,O3779,P3779))</f>
        <v>0</v>
      </c>
      <c r="R3779" s="17"/>
      <c r="S3779" s="17"/>
      <c r="T3779" s="17"/>
      <c r="U3779" s="62">
        <f t="shared" si="731"/>
        <v>0</v>
      </c>
      <c r="V3779" s="63">
        <f>IF(ISBLANK($B3779),0,VLOOKUP($B3779,Listen!$A$2:$C$45,2,FALSE))</f>
        <v>0</v>
      </c>
      <c r="W3779" s="63">
        <f>IF(ISBLANK($B3779),0,VLOOKUP($B3779,Listen!$A$2:$C$45,3,FALSE))</f>
        <v>0</v>
      </c>
      <c r="X3779" s="49">
        <f t="shared" si="742"/>
        <v>0</v>
      </c>
      <c r="Y3779" s="49">
        <f t="shared" si="741"/>
        <v>0</v>
      </c>
      <c r="Z3779" s="49">
        <f t="shared" si="741"/>
        <v>0</v>
      </c>
      <c r="AA3779" s="49">
        <f t="shared" si="741"/>
        <v>0</v>
      </c>
      <c r="AB3779" s="49">
        <f t="shared" si="741"/>
        <v>0</v>
      </c>
      <c r="AC3779" s="49">
        <f t="shared" si="741"/>
        <v>0</v>
      </c>
      <c r="AD3779" s="49">
        <f t="shared" si="741"/>
        <v>0</v>
      </c>
      <c r="AE3779" s="51">
        <f t="shared" si="740"/>
        <v>0</v>
      </c>
      <c r="AF3779" s="51">
        <f>IF(C3779=A_Stammdaten!$B$12,D_SAV!$U3779-D_SAV!$AG3779,HLOOKUP(A_Stammdaten!$B$12-1,$AH$4:$AN$4004,ROW(C3779)-3,FALSE)-$AG3779)</f>
        <v>0</v>
      </c>
      <c r="AG3779" s="51">
        <f>HLOOKUP(A_Stammdaten!$B$12,$AH$4:$AN$4004,ROW(C3779)-3,FALSE)</f>
        <v>0</v>
      </c>
      <c r="AH3779" s="51">
        <f t="shared" si="732"/>
        <v>0</v>
      </c>
      <c r="AI3779" s="51">
        <f t="shared" si="733"/>
        <v>0</v>
      </c>
      <c r="AJ3779" s="51">
        <f t="shared" si="734"/>
        <v>0</v>
      </c>
      <c r="AK3779" s="51">
        <f t="shared" si="735"/>
        <v>0</v>
      </c>
      <c r="AL3779" s="51">
        <f t="shared" si="736"/>
        <v>0</v>
      </c>
      <c r="AM3779" s="51">
        <f t="shared" si="737"/>
        <v>0</v>
      </c>
      <c r="AN3779" s="51">
        <f t="shared" si="738"/>
        <v>0</v>
      </c>
    </row>
    <row r="3780" spans="1:40" x14ac:dyDescent="0.25">
      <c r="A3780" s="17"/>
      <c r="B3780" s="17"/>
      <c r="C3780" s="35"/>
      <c r="D3780" s="17"/>
      <c r="E3780" s="17"/>
      <c r="F3780" s="17"/>
      <c r="G3780" s="62">
        <f t="shared" si="739"/>
        <v>0</v>
      </c>
      <c r="H3780" s="17"/>
      <c r="I3780" s="17"/>
      <c r="J3780" s="17"/>
      <c r="K3780" s="17"/>
      <c r="L3780" s="17"/>
      <c r="M3780" s="17"/>
      <c r="N3780" s="17"/>
      <c r="O3780" s="17"/>
      <c r="P3780" s="115"/>
      <c r="Q3780" s="62">
        <f>IF(C3780&gt;A_Stammdaten!$B$12,0,SUM(G3780,H3780,J3780,K3780,M3780,N3780)-SUM(I3780,L3780,O3780,P3780))</f>
        <v>0</v>
      </c>
      <c r="R3780" s="17"/>
      <c r="S3780" s="17"/>
      <c r="T3780" s="17"/>
      <c r="U3780" s="62">
        <f t="shared" si="731"/>
        <v>0</v>
      </c>
      <c r="V3780" s="63">
        <f>IF(ISBLANK($B3780),0,VLOOKUP($B3780,Listen!$A$2:$C$45,2,FALSE))</f>
        <v>0</v>
      </c>
      <c r="W3780" s="63">
        <f>IF(ISBLANK($B3780),0,VLOOKUP($B3780,Listen!$A$2:$C$45,3,FALSE))</f>
        <v>0</v>
      </c>
      <c r="X3780" s="49">
        <f t="shared" si="742"/>
        <v>0</v>
      </c>
      <c r="Y3780" s="49">
        <f t="shared" si="741"/>
        <v>0</v>
      </c>
      <c r="Z3780" s="49">
        <f t="shared" si="741"/>
        <v>0</v>
      </c>
      <c r="AA3780" s="49">
        <f t="shared" si="741"/>
        <v>0</v>
      </c>
      <c r="AB3780" s="49">
        <f t="shared" si="741"/>
        <v>0</v>
      </c>
      <c r="AC3780" s="49">
        <f t="shared" si="741"/>
        <v>0</v>
      </c>
      <c r="AD3780" s="49">
        <f t="shared" si="741"/>
        <v>0</v>
      </c>
      <c r="AE3780" s="51">
        <f t="shared" si="740"/>
        <v>0</v>
      </c>
      <c r="AF3780" s="51">
        <f>IF(C3780=A_Stammdaten!$B$12,D_SAV!$U3780-D_SAV!$AG3780,HLOOKUP(A_Stammdaten!$B$12-1,$AH$4:$AN$4004,ROW(C3780)-3,FALSE)-$AG3780)</f>
        <v>0</v>
      </c>
      <c r="AG3780" s="51">
        <f>HLOOKUP(A_Stammdaten!$B$12,$AH$4:$AN$4004,ROW(C3780)-3,FALSE)</f>
        <v>0</v>
      </c>
      <c r="AH3780" s="51">
        <f t="shared" si="732"/>
        <v>0</v>
      </c>
      <c r="AI3780" s="51">
        <f t="shared" si="733"/>
        <v>0</v>
      </c>
      <c r="AJ3780" s="51">
        <f t="shared" si="734"/>
        <v>0</v>
      </c>
      <c r="AK3780" s="51">
        <f t="shared" si="735"/>
        <v>0</v>
      </c>
      <c r="AL3780" s="51">
        <f t="shared" si="736"/>
        <v>0</v>
      </c>
      <c r="AM3780" s="51">
        <f t="shared" si="737"/>
        <v>0</v>
      </c>
      <c r="AN3780" s="51">
        <f t="shared" si="738"/>
        <v>0</v>
      </c>
    </row>
    <row r="3781" spans="1:40" x14ac:dyDescent="0.25">
      <c r="A3781" s="17"/>
      <c r="B3781" s="17"/>
      <c r="C3781" s="35"/>
      <c r="D3781" s="17"/>
      <c r="E3781" s="17"/>
      <c r="F3781" s="17"/>
      <c r="G3781" s="62">
        <f t="shared" si="739"/>
        <v>0</v>
      </c>
      <c r="H3781" s="17"/>
      <c r="I3781" s="17"/>
      <c r="J3781" s="17"/>
      <c r="K3781" s="17"/>
      <c r="L3781" s="17"/>
      <c r="M3781" s="17"/>
      <c r="N3781" s="17"/>
      <c r="O3781" s="17"/>
      <c r="P3781" s="115"/>
      <c r="Q3781" s="62">
        <f>IF(C3781&gt;A_Stammdaten!$B$12,0,SUM(G3781,H3781,J3781,K3781,M3781,N3781)-SUM(I3781,L3781,O3781,P3781))</f>
        <v>0</v>
      </c>
      <c r="R3781" s="17"/>
      <c r="S3781" s="17"/>
      <c r="T3781" s="17"/>
      <c r="U3781" s="62">
        <f t="shared" ref="U3781:U3844" si="743">Q3781-SUM(R3781:T3781)</f>
        <v>0</v>
      </c>
      <c r="V3781" s="63">
        <f>IF(ISBLANK($B3781),0,VLOOKUP($B3781,Listen!$A$2:$C$45,2,FALSE))</f>
        <v>0</v>
      </c>
      <c r="W3781" s="63">
        <f>IF(ISBLANK($B3781),0,VLOOKUP($B3781,Listen!$A$2:$C$45,3,FALSE))</f>
        <v>0</v>
      </c>
      <c r="X3781" s="49">
        <f t="shared" si="742"/>
        <v>0</v>
      </c>
      <c r="Y3781" s="49">
        <f t="shared" si="741"/>
        <v>0</v>
      </c>
      <c r="Z3781" s="49">
        <f t="shared" si="741"/>
        <v>0</v>
      </c>
      <c r="AA3781" s="49">
        <f t="shared" si="741"/>
        <v>0</v>
      </c>
      <c r="AB3781" s="49">
        <f t="shared" si="741"/>
        <v>0</v>
      </c>
      <c r="AC3781" s="49">
        <f t="shared" si="741"/>
        <v>0</v>
      </c>
      <c r="AD3781" s="49">
        <f t="shared" si="741"/>
        <v>0</v>
      </c>
      <c r="AE3781" s="51">
        <f t="shared" si="740"/>
        <v>0</v>
      </c>
      <c r="AF3781" s="51">
        <f>IF(C3781=A_Stammdaten!$B$12,D_SAV!$U3781-D_SAV!$AG3781,HLOOKUP(A_Stammdaten!$B$12-1,$AH$4:$AN$4004,ROW(C3781)-3,FALSE)-$AG3781)</f>
        <v>0</v>
      </c>
      <c r="AG3781" s="51">
        <f>HLOOKUP(A_Stammdaten!$B$12,$AH$4:$AN$4004,ROW(C3781)-3,FALSE)</f>
        <v>0</v>
      </c>
      <c r="AH3781" s="51">
        <f t="shared" ref="AH3781:AH3844" si="744">IF(OR($C3781=0,$U3781=0),0,IF($C3781&lt;=AH$4,$U3781-$U3781/X3781*(AH$4-$C3781+1),0))</f>
        <v>0</v>
      </c>
      <c r="AI3781" s="51">
        <f t="shared" ref="AI3781:AI3844" si="745">IF(OR($C3781=0,$U3781=0,Y3781-(AI$4-$C3781)=0),0,IF($C3781&lt;AI$4,AH3781-AH3781/(Y3781-(AI$4-$C3781)),IF($C3781=AI$4,$U3781-$U3781/Y3781,0)))</f>
        <v>0</v>
      </c>
      <c r="AJ3781" s="51">
        <f t="shared" ref="AJ3781:AJ3844" si="746">IF(OR($C3781=0,$U3781=0,Z3781-(AJ$4-$C3781)=0),0,IF($C3781&lt;AJ$4,AI3781-AI3781/(Z3781-(AJ$4-$C3781)),IF($C3781=AJ$4,$U3781-$U3781/Z3781,0)))</f>
        <v>0</v>
      </c>
      <c r="AK3781" s="51">
        <f t="shared" ref="AK3781:AK3844" si="747">IF(OR($C3781=0,$U3781=0,AA3781-(AK$4-$C3781)=0),0,IF($C3781&lt;AK$4,AJ3781-AJ3781/(AA3781-(AK$4-$C3781)),IF($C3781=AK$4,$U3781-$U3781/AA3781,0)))</f>
        <v>0</v>
      </c>
      <c r="AL3781" s="51">
        <f t="shared" ref="AL3781:AL3844" si="748">IF(OR($C3781=0,$U3781=0,AB3781-(AL$4-$C3781)=0),0,IF($C3781&lt;AL$4,AK3781-AK3781/(AB3781-(AL$4-$C3781)),IF($C3781=AL$4,$U3781-$U3781/AB3781,0)))</f>
        <v>0</v>
      </c>
      <c r="AM3781" s="51">
        <f t="shared" ref="AM3781:AM3844" si="749">IF(OR($C3781=0,$U3781=0,AC3781-(AM$4-$C3781)=0),0,IF($C3781&lt;AM$4,AL3781-AL3781/(AC3781-(AM$4-$C3781)),IF($C3781=AM$4,$U3781-$U3781/AC3781,0)))</f>
        <v>0</v>
      </c>
      <c r="AN3781" s="51">
        <f t="shared" ref="AN3781:AN3844" si="750">IF(OR($C3781=0,$U3781=0,AD3781-(AN$4-$C3781)=0),0,IF($C3781&lt;AN$4,AM3781-AM3781/(AD3781-(AN$4-$C3781)),IF($C3781=AN$4,$U3781-$U3781/AD3781,0)))</f>
        <v>0</v>
      </c>
    </row>
    <row r="3782" spans="1:40" x14ac:dyDescent="0.25">
      <c r="A3782" s="17"/>
      <c r="B3782" s="17"/>
      <c r="C3782" s="35"/>
      <c r="D3782" s="17"/>
      <c r="E3782" s="17"/>
      <c r="F3782" s="17"/>
      <c r="G3782" s="62">
        <f t="shared" ref="G3782:G3845" si="751">D3782*E3782/100</f>
        <v>0</v>
      </c>
      <c r="H3782" s="17"/>
      <c r="I3782" s="17"/>
      <c r="J3782" s="17"/>
      <c r="K3782" s="17"/>
      <c r="L3782" s="17"/>
      <c r="M3782" s="17"/>
      <c r="N3782" s="17"/>
      <c r="O3782" s="17"/>
      <c r="P3782" s="115"/>
      <c r="Q3782" s="62">
        <f>IF(C3782&gt;A_Stammdaten!$B$12,0,SUM(G3782,H3782,J3782,K3782,M3782,N3782)-SUM(I3782,L3782,O3782,P3782))</f>
        <v>0</v>
      </c>
      <c r="R3782" s="17"/>
      <c r="S3782" s="17"/>
      <c r="T3782" s="17"/>
      <c r="U3782" s="62">
        <f t="shared" si="743"/>
        <v>0</v>
      </c>
      <c r="V3782" s="63">
        <f>IF(ISBLANK($B3782),0,VLOOKUP($B3782,Listen!$A$2:$C$45,2,FALSE))</f>
        <v>0</v>
      </c>
      <c r="W3782" s="63">
        <f>IF(ISBLANK($B3782),0,VLOOKUP($B3782,Listen!$A$2:$C$45,3,FALSE))</f>
        <v>0</v>
      </c>
      <c r="X3782" s="49">
        <f t="shared" si="742"/>
        <v>0</v>
      </c>
      <c r="Y3782" s="49">
        <f t="shared" si="741"/>
        <v>0</v>
      </c>
      <c r="Z3782" s="49">
        <f t="shared" si="741"/>
        <v>0</v>
      </c>
      <c r="AA3782" s="49">
        <f t="shared" si="741"/>
        <v>0</v>
      </c>
      <c r="AB3782" s="49">
        <f t="shared" si="741"/>
        <v>0</v>
      </c>
      <c r="AC3782" s="49">
        <f t="shared" si="741"/>
        <v>0</v>
      </c>
      <c r="AD3782" s="49">
        <f t="shared" si="741"/>
        <v>0</v>
      </c>
      <c r="AE3782" s="51">
        <f t="shared" si="740"/>
        <v>0</v>
      </c>
      <c r="AF3782" s="51">
        <f>IF(C3782=A_Stammdaten!$B$12,D_SAV!$U3782-D_SAV!$AG3782,HLOOKUP(A_Stammdaten!$B$12-1,$AH$4:$AN$4004,ROW(C3782)-3,FALSE)-$AG3782)</f>
        <v>0</v>
      </c>
      <c r="AG3782" s="51">
        <f>HLOOKUP(A_Stammdaten!$B$12,$AH$4:$AN$4004,ROW(C3782)-3,FALSE)</f>
        <v>0</v>
      </c>
      <c r="AH3782" s="51">
        <f t="shared" si="744"/>
        <v>0</v>
      </c>
      <c r="AI3782" s="51">
        <f t="shared" si="745"/>
        <v>0</v>
      </c>
      <c r="AJ3782" s="51">
        <f t="shared" si="746"/>
        <v>0</v>
      </c>
      <c r="AK3782" s="51">
        <f t="shared" si="747"/>
        <v>0</v>
      </c>
      <c r="AL3782" s="51">
        <f t="shared" si="748"/>
        <v>0</v>
      </c>
      <c r="AM3782" s="51">
        <f t="shared" si="749"/>
        <v>0</v>
      </c>
      <c r="AN3782" s="51">
        <f t="shared" si="750"/>
        <v>0</v>
      </c>
    </row>
    <row r="3783" spans="1:40" x14ac:dyDescent="0.25">
      <c r="A3783" s="17"/>
      <c r="B3783" s="17"/>
      <c r="C3783" s="35"/>
      <c r="D3783" s="17"/>
      <c r="E3783" s="17"/>
      <c r="F3783" s="17"/>
      <c r="G3783" s="62">
        <f t="shared" si="751"/>
        <v>0</v>
      </c>
      <c r="H3783" s="17"/>
      <c r="I3783" s="17"/>
      <c r="J3783" s="17"/>
      <c r="K3783" s="17"/>
      <c r="L3783" s="17"/>
      <c r="M3783" s="17"/>
      <c r="N3783" s="17"/>
      <c r="O3783" s="17"/>
      <c r="P3783" s="115"/>
      <c r="Q3783" s="62">
        <f>IF(C3783&gt;A_Stammdaten!$B$12,0,SUM(G3783,H3783,J3783,K3783,M3783,N3783)-SUM(I3783,L3783,O3783,P3783))</f>
        <v>0</v>
      </c>
      <c r="R3783" s="17"/>
      <c r="S3783" s="17"/>
      <c r="T3783" s="17"/>
      <c r="U3783" s="62">
        <f t="shared" si="743"/>
        <v>0</v>
      </c>
      <c r="V3783" s="63">
        <f>IF(ISBLANK($B3783),0,VLOOKUP($B3783,Listen!$A$2:$C$45,2,FALSE))</f>
        <v>0</v>
      </c>
      <c r="W3783" s="63">
        <f>IF(ISBLANK($B3783),0,VLOOKUP($B3783,Listen!$A$2:$C$45,3,FALSE))</f>
        <v>0</v>
      </c>
      <c r="X3783" s="49">
        <f t="shared" si="742"/>
        <v>0</v>
      </c>
      <c r="Y3783" s="49">
        <f t="shared" si="741"/>
        <v>0</v>
      </c>
      <c r="Z3783" s="49">
        <f t="shared" si="741"/>
        <v>0</v>
      </c>
      <c r="AA3783" s="49">
        <f t="shared" si="741"/>
        <v>0</v>
      </c>
      <c r="AB3783" s="49">
        <f t="shared" si="741"/>
        <v>0</v>
      </c>
      <c r="AC3783" s="49">
        <f t="shared" si="741"/>
        <v>0</v>
      </c>
      <c r="AD3783" s="49">
        <f t="shared" si="741"/>
        <v>0</v>
      </c>
      <c r="AE3783" s="51">
        <f t="shared" si="740"/>
        <v>0</v>
      </c>
      <c r="AF3783" s="51">
        <f>IF(C3783=A_Stammdaten!$B$12,D_SAV!$U3783-D_SAV!$AG3783,HLOOKUP(A_Stammdaten!$B$12-1,$AH$4:$AN$4004,ROW(C3783)-3,FALSE)-$AG3783)</f>
        <v>0</v>
      </c>
      <c r="AG3783" s="51">
        <f>HLOOKUP(A_Stammdaten!$B$12,$AH$4:$AN$4004,ROW(C3783)-3,FALSE)</f>
        <v>0</v>
      </c>
      <c r="AH3783" s="51">
        <f t="shared" si="744"/>
        <v>0</v>
      </c>
      <c r="AI3783" s="51">
        <f t="shared" si="745"/>
        <v>0</v>
      </c>
      <c r="AJ3783" s="51">
        <f t="shared" si="746"/>
        <v>0</v>
      </c>
      <c r="AK3783" s="51">
        <f t="shared" si="747"/>
        <v>0</v>
      </c>
      <c r="AL3783" s="51">
        <f t="shared" si="748"/>
        <v>0</v>
      </c>
      <c r="AM3783" s="51">
        <f t="shared" si="749"/>
        <v>0</v>
      </c>
      <c r="AN3783" s="51">
        <f t="shared" si="750"/>
        <v>0</v>
      </c>
    </row>
    <row r="3784" spans="1:40" x14ac:dyDescent="0.25">
      <c r="A3784" s="17"/>
      <c r="B3784" s="17"/>
      <c r="C3784" s="35"/>
      <c r="D3784" s="17"/>
      <c r="E3784" s="17"/>
      <c r="F3784" s="17"/>
      <c r="G3784" s="62">
        <f t="shared" si="751"/>
        <v>0</v>
      </c>
      <c r="H3784" s="17"/>
      <c r="I3784" s="17"/>
      <c r="J3784" s="17"/>
      <c r="K3784" s="17"/>
      <c r="L3784" s="17"/>
      <c r="M3784" s="17"/>
      <c r="N3784" s="17"/>
      <c r="O3784" s="17"/>
      <c r="P3784" s="115"/>
      <c r="Q3784" s="62">
        <f>IF(C3784&gt;A_Stammdaten!$B$12,0,SUM(G3784,H3784,J3784,K3784,M3784,N3784)-SUM(I3784,L3784,O3784,P3784))</f>
        <v>0</v>
      </c>
      <c r="R3784" s="17"/>
      <c r="S3784" s="17"/>
      <c r="T3784" s="17"/>
      <c r="U3784" s="62">
        <f t="shared" si="743"/>
        <v>0</v>
      </c>
      <c r="V3784" s="63">
        <f>IF(ISBLANK($B3784),0,VLOOKUP($B3784,Listen!$A$2:$C$45,2,FALSE))</f>
        <v>0</v>
      </c>
      <c r="W3784" s="63">
        <f>IF(ISBLANK($B3784),0,VLOOKUP($B3784,Listen!$A$2:$C$45,3,FALSE))</f>
        <v>0</v>
      </c>
      <c r="X3784" s="49">
        <f t="shared" si="742"/>
        <v>0</v>
      </c>
      <c r="Y3784" s="49">
        <f t="shared" si="741"/>
        <v>0</v>
      </c>
      <c r="Z3784" s="49">
        <f t="shared" si="741"/>
        <v>0</v>
      </c>
      <c r="AA3784" s="49">
        <f t="shared" si="741"/>
        <v>0</v>
      </c>
      <c r="AB3784" s="49">
        <f t="shared" si="741"/>
        <v>0</v>
      </c>
      <c r="AC3784" s="49">
        <f t="shared" si="741"/>
        <v>0</v>
      </c>
      <c r="AD3784" s="49">
        <f t="shared" si="741"/>
        <v>0</v>
      </c>
      <c r="AE3784" s="51">
        <f t="shared" si="740"/>
        <v>0</v>
      </c>
      <c r="AF3784" s="51">
        <f>IF(C3784=A_Stammdaten!$B$12,D_SAV!$U3784-D_SAV!$AG3784,HLOOKUP(A_Stammdaten!$B$12-1,$AH$4:$AN$4004,ROW(C3784)-3,FALSE)-$AG3784)</f>
        <v>0</v>
      </c>
      <c r="AG3784" s="51">
        <f>HLOOKUP(A_Stammdaten!$B$12,$AH$4:$AN$4004,ROW(C3784)-3,FALSE)</f>
        <v>0</v>
      </c>
      <c r="AH3784" s="51">
        <f t="shared" si="744"/>
        <v>0</v>
      </c>
      <c r="AI3784" s="51">
        <f t="shared" si="745"/>
        <v>0</v>
      </c>
      <c r="AJ3784" s="51">
        <f t="shared" si="746"/>
        <v>0</v>
      </c>
      <c r="AK3784" s="51">
        <f t="shared" si="747"/>
        <v>0</v>
      </c>
      <c r="AL3784" s="51">
        <f t="shared" si="748"/>
        <v>0</v>
      </c>
      <c r="AM3784" s="51">
        <f t="shared" si="749"/>
        <v>0</v>
      </c>
      <c r="AN3784" s="51">
        <f t="shared" si="750"/>
        <v>0</v>
      </c>
    </row>
    <row r="3785" spans="1:40" x14ac:dyDescent="0.25">
      <c r="A3785" s="17"/>
      <c r="B3785" s="17"/>
      <c r="C3785" s="35"/>
      <c r="D3785" s="17"/>
      <c r="E3785" s="17"/>
      <c r="F3785" s="17"/>
      <c r="G3785" s="62">
        <f t="shared" si="751"/>
        <v>0</v>
      </c>
      <c r="H3785" s="17"/>
      <c r="I3785" s="17"/>
      <c r="J3785" s="17"/>
      <c r="K3785" s="17"/>
      <c r="L3785" s="17"/>
      <c r="M3785" s="17"/>
      <c r="N3785" s="17"/>
      <c r="O3785" s="17"/>
      <c r="P3785" s="115"/>
      <c r="Q3785" s="62">
        <f>IF(C3785&gt;A_Stammdaten!$B$12,0,SUM(G3785,H3785,J3785,K3785,M3785,N3785)-SUM(I3785,L3785,O3785,P3785))</f>
        <v>0</v>
      </c>
      <c r="R3785" s="17"/>
      <c r="S3785" s="17"/>
      <c r="T3785" s="17"/>
      <c r="U3785" s="62">
        <f t="shared" si="743"/>
        <v>0</v>
      </c>
      <c r="V3785" s="63">
        <f>IF(ISBLANK($B3785),0,VLOOKUP($B3785,Listen!$A$2:$C$45,2,FALSE))</f>
        <v>0</v>
      </c>
      <c r="W3785" s="63">
        <f>IF(ISBLANK($B3785),0,VLOOKUP($B3785,Listen!$A$2:$C$45,3,FALSE))</f>
        <v>0</v>
      </c>
      <c r="X3785" s="49">
        <f t="shared" si="742"/>
        <v>0</v>
      </c>
      <c r="Y3785" s="49">
        <f t="shared" si="741"/>
        <v>0</v>
      </c>
      <c r="Z3785" s="49">
        <f t="shared" si="741"/>
        <v>0</v>
      </c>
      <c r="AA3785" s="49">
        <f t="shared" si="741"/>
        <v>0</v>
      </c>
      <c r="AB3785" s="49">
        <f t="shared" si="741"/>
        <v>0</v>
      </c>
      <c r="AC3785" s="49">
        <f t="shared" si="741"/>
        <v>0</v>
      </c>
      <c r="AD3785" s="49">
        <f t="shared" ref="Y3785:AD3828" si="752">$V3785</f>
        <v>0</v>
      </c>
      <c r="AE3785" s="51">
        <f t="shared" si="740"/>
        <v>0</v>
      </c>
      <c r="AF3785" s="51">
        <f>IF(C3785=A_Stammdaten!$B$12,D_SAV!$U3785-D_SAV!$AG3785,HLOOKUP(A_Stammdaten!$B$12-1,$AH$4:$AN$4004,ROW(C3785)-3,FALSE)-$AG3785)</f>
        <v>0</v>
      </c>
      <c r="AG3785" s="51">
        <f>HLOOKUP(A_Stammdaten!$B$12,$AH$4:$AN$4004,ROW(C3785)-3,FALSE)</f>
        <v>0</v>
      </c>
      <c r="AH3785" s="51">
        <f t="shared" si="744"/>
        <v>0</v>
      </c>
      <c r="AI3785" s="51">
        <f t="shared" si="745"/>
        <v>0</v>
      </c>
      <c r="AJ3785" s="51">
        <f t="shared" si="746"/>
        <v>0</v>
      </c>
      <c r="AK3785" s="51">
        <f t="shared" si="747"/>
        <v>0</v>
      </c>
      <c r="AL3785" s="51">
        <f t="shared" si="748"/>
        <v>0</v>
      </c>
      <c r="AM3785" s="51">
        <f t="shared" si="749"/>
        <v>0</v>
      </c>
      <c r="AN3785" s="51">
        <f t="shared" si="750"/>
        <v>0</v>
      </c>
    </row>
    <row r="3786" spans="1:40" x14ac:dyDescent="0.25">
      <c r="A3786" s="17"/>
      <c r="B3786" s="17"/>
      <c r="C3786" s="35"/>
      <c r="D3786" s="17"/>
      <c r="E3786" s="17"/>
      <c r="F3786" s="17"/>
      <c r="G3786" s="62">
        <f t="shared" si="751"/>
        <v>0</v>
      </c>
      <c r="H3786" s="17"/>
      <c r="I3786" s="17"/>
      <c r="J3786" s="17"/>
      <c r="K3786" s="17"/>
      <c r="L3786" s="17"/>
      <c r="M3786" s="17"/>
      <c r="N3786" s="17"/>
      <c r="O3786" s="17"/>
      <c r="P3786" s="115"/>
      <c r="Q3786" s="62">
        <f>IF(C3786&gt;A_Stammdaten!$B$12,0,SUM(G3786,H3786,J3786,K3786,M3786,N3786)-SUM(I3786,L3786,O3786,P3786))</f>
        <v>0</v>
      </c>
      <c r="R3786" s="17"/>
      <c r="S3786" s="17"/>
      <c r="T3786" s="17"/>
      <c r="U3786" s="62">
        <f t="shared" si="743"/>
        <v>0</v>
      </c>
      <c r="V3786" s="63">
        <f>IF(ISBLANK($B3786),0,VLOOKUP($B3786,Listen!$A$2:$C$45,2,FALSE))</f>
        <v>0</v>
      </c>
      <c r="W3786" s="63">
        <f>IF(ISBLANK($B3786),0,VLOOKUP($B3786,Listen!$A$2:$C$45,3,FALSE))</f>
        <v>0</v>
      </c>
      <c r="X3786" s="49">
        <f t="shared" si="742"/>
        <v>0</v>
      </c>
      <c r="Y3786" s="49">
        <f t="shared" si="752"/>
        <v>0</v>
      </c>
      <c r="Z3786" s="49">
        <f t="shared" si="752"/>
        <v>0</v>
      </c>
      <c r="AA3786" s="49">
        <f t="shared" si="752"/>
        <v>0</v>
      </c>
      <c r="AB3786" s="49">
        <f t="shared" si="752"/>
        <v>0</v>
      </c>
      <c r="AC3786" s="49">
        <f t="shared" si="752"/>
        <v>0</v>
      </c>
      <c r="AD3786" s="49">
        <f t="shared" si="752"/>
        <v>0</v>
      </c>
      <c r="AE3786" s="51">
        <f t="shared" si="740"/>
        <v>0</v>
      </c>
      <c r="AF3786" s="51">
        <f>IF(C3786=A_Stammdaten!$B$12,D_SAV!$U3786-D_SAV!$AG3786,HLOOKUP(A_Stammdaten!$B$12-1,$AH$4:$AN$4004,ROW(C3786)-3,FALSE)-$AG3786)</f>
        <v>0</v>
      </c>
      <c r="AG3786" s="51">
        <f>HLOOKUP(A_Stammdaten!$B$12,$AH$4:$AN$4004,ROW(C3786)-3,FALSE)</f>
        <v>0</v>
      </c>
      <c r="AH3786" s="51">
        <f t="shared" si="744"/>
        <v>0</v>
      </c>
      <c r="AI3786" s="51">
        <f t="shared" si="745"/>
        <v>0</v>
      </c>
      <c r="AJ3786" s="51">
        <f t="shared" si="746"/>
        <v>0</v>
      </c>
      <c r="AK3786" s="51">
        <f t="shared" si="747"/>
        <v>0</v>
      </c>
      <c r="AL3786" s="51">
        <f t="shared" si="748"/>
        <v>0</v>
      </c>
      <c r="AM3786" s="51">
        <f t="shared" si="749"/>
        <v>0</v>
      </c>
      <c r="AN3786" s="51">
        <f t="shared" si="750"/>
        <v>0</v>
      </c>
    </row>
    <row r="3787" spans="1:40" x14ac:dyDescent="0.25">
      <c r="A3787" s="17"/>
      <c r="B3787" s="17"/>
      <c r="C3787" s="35"/>
      <c r="D3787" s="17"/>
      <c r="E3787" s="17"/>
      <c r="F3787" s="17"/>
      <c r="G3787" s="62">
        <f t="shared" si="751"/>
        <v>0</v>
      </c>
      <c r="H3787" s="17"/>
      <c r="I3787" s="17"/>
      <c r="J3787" s="17"/>
      <c r="K3787" s="17"/>
      <c r="L3787" s="17"/>
      <c r="M3787" s="17"/>
      <c r="N3787" s="17"/>
      <c r="O3787" s="17"/>
      <c r="P3787" s="115"/>
      <c r="Q3787" s="62">
        <f>IF(C3787&gt;A_Stammdaten!$B$12,0,SUM(G3787,H3787,J3787,K3787,M3787,N3787)-SUM(I3787,L3787,O3787,P3787))</f>
        <v>0</v>
      </c>
      <c r="R3787" s="17"/>
      <c r="S3787" s="17"/>
      <c r="T3787" s="17"/>
      <c r="U3787" s="62">
        <f t="shared" si="743"/>
        <v>0</v>
      </c>
      <c r="V3787" s="63">
        <f>IF(ISBLANK($B3787),0,VLOOKUP($B3787,Listen!$A$2:$C$45,2,FALSE))</f>
        <v>0</v>
      </c>
      <c r="W3787" s="63">
        <f>IF(ISBLANK($B3787),0,VLOOKUP($B3787,Listen!$A$2:$C$45,3,FALSE))</f>
        <v>0</v>
      </c>
      <c r="X3787" s="49">
        <f t="shared" si="742"/>
        <v>0</v>
      </c>
      <c r="Y3787" s="49">
        <f t="shared" si="752"/>
        <v>0</v>
      </c>
      <c r="Z3787" s="49">
        <f t="shared" si="752"/>
        <v>0</v>
      </c>
      <c r="AA3787" s="49">
        <f t="shared" si="752"/>
        <v>0</v>
      </c>
      <c r="AB3787" s="49">
        <f t="shared" si="752"/>
        <v>0</v>
      </c>
      <c r="AC3787" s="49">
        <f t="shared" si="752"/>
        <v>0</v>
      </c>
      <c r="AD3787" s="49">
        <f t="shared" si="752"/>
        <v>0</v>
      </c>
      <c r="AE3787" s="51">
        <f t="shared" si="740"/>
        <v>0</v>
      </c>
      <c r="AF3787" s="51">
        <f>IF(C3787=A_Stammdaten!$B$12,D_SAV!$U3787-D_SAV!$AG3787,HLOOKUP(A_Stammdaten!$B$12-1,$AH$4:$AN$4004,ROW(C3787)-3,FALSE)-$AG3787)</f>
        <v>0</v>
      </c>
      <c r="AG3787" s="51">
        <f>HLOOKUP(A_Stammdaten!$B$12,$AH$4:$AN$4004,ROW(C3787)-3,FALSE)</f>
        <v>0</v>
      </c>
      <c r="AH3787" s="51">
        <f t="shared" si="744"/>
        <v>0</v>
      </c>
      <c r="AI3787" s="51">
        <f t="shared" si="745"/>
        <v>0</v>
      </c>
      <c r="AJ3787" s="51">
        <f t="shared" si="746"/>
        <v>0</v>
      </c>
      <c r="AK3787" s="51">
        <f t="shared" si="747"/>
        <v>0</v>
      </c>
      <c r="AL3787" s="51">
        <f t="shared" si="748"/>
        <v>0</v>
      </c>
      <c r="AM3787" s="51">
        <f t="shared" si="749"/>
        <v>0</v>
      </c>
      <c r="AN3787" s="51">
        <f t="shared" si="750"/>
        <v>0</v>
      </c>
    </row>
    <row r="3788" spans="1:40" x14ac:dyDescent="0.25">
      <c r="A3788" s="17"/>
      <c r="B3788" s="17"/>
      <c r="C3788" s="35"/>
      <c r="D3788" s="17"/>
      <c r="E3788" s="17"/>
      <c r="F3788" s="17"/>
      <c r="G3788" s="62">
        <f t="shared" si="751"/>
        <v>0</v>
      </c>
      <c r="H3788" s="17"/>
      <c r="I3788" s="17"/>
      <c r="J3788" s="17"/>
      <c r="K3788" s="17"/>
      <c r="L3788" s="17"/>
      <c r="M3788" s="17"/>
      <c r="N3788" s="17"/>
      <c r="O3788" s="17"/>
      <c r="P3788" s="115"/>
      <c r="Q3788" s="62">
        <f>IF(C3788&gt;A_Stammdaten!$B$12,0,SUM(G3788,H3788,J3788,K3788,M3788,N3788)-SUM(I3788,L3788,O3788,P3788))</f>
        <v>0</v>
      </c>
      <c r="R3788" s="17"/>
      <c r="S3788" s="17"/>
      <c r="T3788" s="17"/>
      <c r="U3788" s="62">
        <f t="shared" si="743"/>
        <v>0</v>
      </c>
      <c r="V3788" s="63">
        <f>IF(ISBLANK($B3788),0,VLOOKUP($B3788,Listen!$A$2:$C$45,2,FALSE))</f>
        <v>0</v>
      </c>
      <c r="W3788" s="63">
        <f>IF(ISBLANK($B3788),0,VLOOKUP($B3788,Listen!$A$2:$C$45,3,FALSE))</f>
        <v>0</v>
      </c>
      <c r="X3788" s="49">
        <f t="shared" si="742"/>
        <v>0</v>
      </c>
      <c r="Y3788" s="49">
        <f t="shared" si="752"/>
        <v>0</v>
      </c>
      <c r="Z3788" s="49">
        <f t="shared" si="752"/>
        <v>0</v>
      </c>
      <c r="AA3788" s="49">
        <f t="shared" si="752"/>
        <v>0</v>
      </c>
      <c r="AB3788" s="49">
        <f t="shared" si="752"/>
        <v>0</v>
      </c>
      <c r="AC3788" s="49">
        <f t="shared" si="752"/>
        <v>0</v>
      </c>
      <c r="AD3788" s="49">
        <f t="shared" si="752"/>
        <v>0</v>
      </c>
      <c r="AE3788" s="51">
        <f t="shared" si="740"/>
        <v>0</v>
      </c>
      <c r="AF3788" s="51">
        <f>IF(C3788=A_Stammdaten!$B$12,D_SAV!$U3788-D_SAV!$AG3788,HLOOKUP(A_Stammdaten!$B$12-1,$AH$4:$AN$4004,ROW(C3788)-3,FALSE)-$AG3788)</f>
        <v>0</v>
      </c>
      <c r="AG3788" s="51">
        <f>HLOOKUP(A_Stammdaten!$B$12,$AH$4:$AN$4004,ROW(C3788)-3,FALSE)</f>
        <v>0</v>
      </c>
      <c r="AH3788" s="51">
        <f t="shared" si="744"/>
        <v>0</v>
      </c>
      <c r="AI3788" s="51">
        <f t="shared" si="745"/>
        <v>0</v>
      </c>
      <c r="AJ3788" s="51">
        <f t="shared" si="746"/>
        <v>0</v>
      </c>
      <c r="AK3788" s="51">
        <f t="shared" si="747"/>
        <v>0</v>
      </c>
      <c r="AL3788" s="51">
        <f t="shared" si="748"/>
        <v>0</v>
      </c>
      <c r="AM3788" s="51">
        <f t="shared" si="749"/>
        <v>0</v>
      </c>
      <c r="AN3788" s="51">
        <f t="shared" si="750"/>
        <v>0</v>
      </c>
    </row>
    <row r="3789" spans="1:40" x14ac:dyDescent="0.25">
      <c r="A3789" s="17"/>
      <c r="B3789" s="17"/>
      <c r="C3789" s="35"/>
      <c r="D3789" s="17"/>
      <c r="E3789" s="17"/>
      <c r="F3789" s="17"/>
      <c r="G3789" s="62">
        <f t="shared" si="751"/>
        <v>0</v>
      </c>
      <c r="H3789" s="17"/>
      <c r="I3789" s="17"/>
      <c r="J3789" s="17"/>
      <c r="K3789" s="17"/>
      <c r="L3789" s="17"/>
      <c r="M3789" s="17"/>
      <c r="N3789" s="17"/>
      <c r="O3789" s="17"/>
      <c r="P3789" s="115"/>
      <c r="Q3789" s="62">
        <f>IF(C3789&gt;A_Stammdaten!$B$12,0,SUM(G3789,H3789,J3789,K3789,M3789,N3789)-SUM(I3789,L3789,O3789,P3789))</f>
        <v>0</v>
      </c>
      <c r="R3789" s="17"/>
      <c r="S3789" s="17"/>
      <c r="T3789" s="17"/>
      <c r="U3789" s="62">
        <f t="shared" si="743"/>
        <v>0</v>
      </c>
      <c r="V3789" s="63">
        <f>IF(ISBLANK($B3789),0,VLOOKUP($B3789,Listen!$A$2:$C$45,2,FALSE))</f>
        <v>0</v>
      </c>
      <c r="W3789" s="63">
        <f>IF(ISBLANK($B3789),0,VLOOKUP($B3789,Listen!$A$2:$C$45,3,FALSE))</f>
        <v>0</v>
      </c>
      <c r="X3789" s="49">
        <f t="shared" si="742"/>
        <v>0</v>
      </c>
      <c r="Y3789" s="49">
        <f t="shared" si="752"/>
        <v>0</v>
      </c>
      <c r="Z3789" s="49">
        <f t="shared" si="752"/>
        <v>0</v>
      </c>
      <c r="AA3789" s="49">
        <f t="shared" si="752"/>
        <v>0</v>
      </c>
      <c r="AB3789" s="49">
        <f t="shared" si="752"/>
        <v>0</v>
      </c>
      <c r="AC3789" s="49">
        <f t="shared" si="752"/>
        <v>0</v>
      </c>
      <c r="AD3789" s="49">
        <f t="shared" si="752"/>
        <v>0</v>
      </c>
      <c r="AE3789" s="51">
        <f t="shared" si="740"/>
        <v>0</v>
      </c>
      <c r="AF3789" s="51">
        <f>IF(C3789=A_Stammdaten!$B$12,D_SAV!$U3789-D_SAV!$AG3789,HLOOKUP(A_Stammdaten!$B$12-1,$AH$4:$AN$4004,ROW(C3789)-3,FALSE)-$AG3789)</f>
        <v>0</v>
      </c>
      <c r="AG3789" s="51">
        <f>HLOOKUP(A_Stammdaten!$B$12,$AH$4:$AN$4004,ROW(C3789)-3,FALSE)</f>
        <v>0</v>
      </c>
      <c r="AH3789" s="51">
        <f t="shared" si="744"/>
        <v>0</v>
      </c>
      <c r="AI3789" s="51">
        <f t="shared" si="745"/>
        <v>0</v>
      </c>
      <c r="AJ3789" s="51">
        <f t="shared" si="746"/>
        <v>0</v>
      </c>
      <c r="AK3789" s="51">
        <f t="shared" si="747"/>
        <v>0</v>
      </c>
      <c r="AL3789" s="51">
        <f t="shared" si="748"/>
        <v>0</v>
      </c>
      <c r="AM3789" s="51">
        <f t="shared" si="749"/>
        <v>0</v>
      </c>
      <c r="AN3789" s="51">
        <f t="shared" si="750"/>
        <v>0</v>
      </c>
    </row>
    <row r="3790" spans="1:40" x14ac:dyDescent="0.25">
      <c r="A3790" s="17"/>
      <c r="B3790" s="17"/>
      <c r="C3790" s="35"/>
      <c r="D3790" s="17"/>
      <c r="E3790" s="17"/>
      <c r="F3790" s="17"/>
      <c r="G3790" s="62">
        <f t="shared" si="751"/>
        <v>0</v>
      </c>
      <c r="H3790" s="17"/>
      <c r="I3790" s="17"/>
      <c r="J3790" s="17"/>
      <c r="K3790" s="17"/>
      <c r="L3790" s="17"/>
      <c r="M3790" s="17"/>
      <c r="N3790" s="17"/>
      <c r="O3790" s="17"/>
      <c r="P3790" s="115"/>
      <c r="Q3790" s="62">
        <f>IF(C3790&gt;A_Stammdaten!$B$12,0,SUM(G3790,H3790,J3790,K3790,M3790,N3790)-SUM(I3790,L3790,O3790,P3790))</f>
        <v>0</v>
      </c>
      <c r="R3790" s="17"/>
      <c r="S3790" s="17"/>
      <c r="T3790" s="17"/>
      <c r="U3790" s="62">
        <f t="shared" si="743"/>
        <v>0</v>
      </c>
      <c r="V3790" s="63">
        <f>IF(ISBLANK($B3790),0,VLOOKUP($B3790,Listen!$A$2:$C$45,2,FALSE))</f>
        <v>0</v>
      </c>
      <c r="W3790" s="63">
        <f>IF(ISBLANK($B3790),0,VLOOKUP($B3790,Listen!$A$2:$C$45,3,FALSE))</f>
        <v>0</v>
      </c>
      <c r="X3790" s="49">
        <f t="shared" si="742"/>
        <v>0</v>
      </c>
      <c r="Y3790" s="49">
        <f t="shared" si="752"/>
        <v>0</v>
      </c>
      <c r="Z3790" s="49">
        <f t="shared" si="752"/>
        <v>0</v>
      </c>
      <c r="AA3790" s="49">
        <f t="shared" si="752"/>
        <v>0</v>
      </c>
      <c r="AB3790" s="49">
        <f t="shared" si="752"/>
        <v>0</v>
      </c>
      <c r="AC3790" s="49">
        <f t="shared" si="752"/>
        <v>0</v>
      </c>
      <c r="AD3790" s="49">
        <f t="shared" si="752"/>
        <v>0</v>
      </c>
      <c r="AE3790" s="51">
        <f t="shared" si="740"/>
        <v>0</v>
      </c>
      <c r="AF3790" s="51">
        <f>IF(C3790=A_Stammdaten!$B$12,D_SAV!$U3790-D_SAV!$AG3790,HLOOKUP(A_Stammdaten!$B$12-1,$AH$4:$AN$4004,ROW(C3790)-3,FALSE)-$AG3790)</f>
        <v>0</v>
      </c>
      <c r="AG3790" s="51">
        <f>HLOOKUP(A_Stammdaten!$B$12,$AH$4:$AN$4004,ROW(C3790)-3,FALSE)</f>
        <v>0</v>
      </c>
      <c r="AH3790" s="51">
        <f t="shared" si="744"/>
        <v>0</v>
      </c>
      <c r="AI3790" s="51">
        <f t="shared" si="745"/>
        <v>0</v>
      </c>
      <c r="AJ3790" s="51">
        <f t="shared" si="746"/>
        <v>0</v>
      </c>
      <c r="AK3790" s="51">
        <f t="shared" si="747"/>
        <v>0</v>
      </c>
      <c r="AL3790" s="51">
        <f t="shared" si="748"/>
        <v>0</v>
      </c>
      <c r="AM3790" s="51">
        <f t="shared" si="749"/>
        <v>0</v>
      </c>
      <c r="AN3790" s="51">
        <f t="shared" si="750"/>
        <v>0</v>
      </c>
    </row>
    <row r="3791" spans="1:40" x14ac:dyDescent="0.25">
      <c r="A3791" s="17"/>
      <c r="B3791" s="17"/>
      <c r="C3791" s="35"/>
      <c r="D3791" s="17"/>
      <c r="E3791" s="17"/>
      <c r="F3791" s="17"/>
      <c r="G3791" s="62">
        <f t="shared" si="751"/>
        <v>0</v>
      </c>
      <c r="H3791" s="17"/>
      <c r="I3791" s="17"/>
      <c r="J3791" s="17"/>
      <c r="K3791" s="17"/>
      <c r="L3791" s="17"/>
      <c r="M3791" s="17"/>
      <c r="N3791" s="17"/>
      <c r="O3791" s="17"/>
      <c r="P3791" s="115"/>
      <c r="Q3791" s="62">
        <f>IF(C3791&gt;A_Stammdaten!$B$12,0,SUM(G3791,H3791,J3791,K3791,M3791,N3791)-SUM(I3791,L3791,O3791,P3791))</f>
        <v>0</v>
      </c>
      <c r="R3791" s="17"/>
      <c r="S3791" s="17"/>
      <c r="T3791" s="17"/>
      <c r="U3791" s="62">
        <f t="shared" si="743"/>
        <v>0</v>
      </c>
      <c r="V3791" s="63">
        <f>IF(ISBLANK($B3791),0,VLOOKUP($B3791,Listen!$A$2:$C$45,2,FALSE))</f>
        <v>0</v>
      </c>
      <c r="W3791" s="63">
        <f>IF(ISBLANK($B3791),0,VLOOKUP($B3791,Listen!$A$2:$C$45,3,FALSE))</f>
        <v>0</v>
      </c>
      <c r="X3791" s="49">
        <f t="shared" si="742"/>
        <v>0</v>
      </c>
      <c r="Y3791" s="49">
        <f t="shared" si="752"/>
        <v>0</v>
      </c>
      <c r="Z3791" s="49">
        <f t="shared" si="752"/>
        <v>0</v>
      </c>
      <c r="AA3791" s="49">
        <f t="shared" si="752"/>
        <v>0</v>
      </c>
      <c r="AB3791" s="49">
        <f t="shared" si="752"/>
        <v>0</v>
      </c>
      <c r="AC3791" s="49">
        <f t="shared" si="752"/>
        <v>0</v>
      </c>
      <c r="AD3791" s="49">
        <f t="shared" si="752"/>
        <v>0</v>
      </c>
      <c r="AE3791" s="51">
        <f t="shared" si="740"/>
        <v>0</v>
      </c>
      <c r="AF3791" s="51">
        <f>IF(C3791=A_Stammdaten!$B$12,D_SAV!$U3791-D_SAV!$AG3791,HLOOKUP(A_Stammdaten!$B$12-1,$AH$4:$AN$4004,ROW(C3791)-3,FALSE)-$AG3791)</f>
        <v>0</v>
      </c>
      <c r="AG3791" s="51">
        <f>HLOOKUP(A_Stammdaten!$B$12,$AH$4:$AN$4004,ROW(C3791)-3,FALSE)</f>
        <v>0</v>
      </c>
      <c r="AH3791" s="51">
        <f t="shared" si="744"/>
        <v>0</v>
      </c>
      <c r="AI3791" s="51">
        <f t="shared" si="745"/>
        <v>0</v>
      </c>
      <c r="AJ3791" s="51">
        <f t="shared" si="746"/>
        <v>0</v>
      </c>
      <c r="AK3791" s="51">
        <f t="shared" si="747"/>
        <v>0</v>
      </c>
      <c r="AL3791" s="51">
        <f t="shared" si="748"/>
        <v>0</v>
      </c>
      <c r="AM3791" s="51">
        <f t="shared" si="749"/>
        <v>0</v>
      </c>
      <c r="AN3791" s="51">
        <f t="shared" si="750"/>
        <v>0</v>
      </c>
    </row>
    <row r="3792" spans="1:40" x14ac:dyDescent="0.25">
      <c r="A3792" s="17"/>
      <c r="B3792" s="17"/>
      <c r="C3792" s="35"/>
      <c r="D3792" s="17"/>
      <c r="E3792" s="17"/>
      <c r="F3792" s="17"/>
      <c r="G3792" s="62">
        <f t="shared" si="751"/>
        <v>0</v>
      </c>
      <c r="H3792" s="17"/>
      <c r="I3792" s="17"/>
      <c r="J3792" s="17"/>
      <c r="K3792" s="17"/>
      <c r="L3792" s="17"/>
      <c r="M3792" s="17"/>
      <c r="N3792" s="17"/>
      <c r="O3792" s="17"/>
      <c r="P3792" s="115"/>
      <c r="Q3792" s="62">
        <f>IF(C3792&gt;A_Stammdaten!$B$12,0,SUM(G3792,H3792,J3792,K3792,M3792,N3792)-SUM(I3792,L3792,O3792,P3792))</f>
        <v>0</v>
      </c>
      <c r="R3792" s="17"/>
      <c r="S3792" s="17"/>
      <c r="T3792" s="17"/>
      <c r="U3792" s="62">
        <f t="shared" si="743"/>
        <v>0</v>
      </c>
      <c r="V3792" s="63">
        <f>IF(ISBLANK($B3792),0,VLOOKUP($B3792,Listen!$A$2:$C$45,2,FALSE))</f>
        <v>0</v>
      </c>
      <c r="W3792" s="63">
        <f>IF(ISBLANK($B3792),0,VLOOKUP($B3792,Listen!$A$2:$C$45,3,FALSE))</f>
        <v>0</v>
      </c>
      <c r="X3792" s="49">
        <f t="shared" si="742"/>
        <v>0</v>
      </c>
      <c r="Y3792" s="49">
        <f t="shared" si="752"/>
        <v>0</v>
      </c>
      <c r="Z3792" s="49">
        <f t="shared" si="752"/>
        <v>0</v>
      </c>
      <c r="AA3792" s="49">
        <f t="shared" si="752"/>
        <v>0</v>
      </c>
      <c r="AB3792" s="49">
        <f t="shared" si="752"/>
        <v>0</v>
      </c>
      <c r="AC3792" s="49">
        <f t="shared" si="752"/>
        <v>0</v>
      </c>
      <c r="AD3792" s="49">
        <f t="shared" si="752"/>
        <v>0</v>
      </c>
      <c r="AE3792" s="51">
        <f t="shared" si="740"/>
        <v>0</v>
      </c>
      <c r="AF3792" s="51">
        <f>IF(C3792=A_Stammdaten!$B$12,D_SAV!$U3792-D_SAV!$AG3792,HLOOKUP(A_Stammdaten!$B$12-1,$AH$4:$AN$4004,ROW(C3792)-3,FALSE)-$AG3792)</f>
        <v>0</v>
      </c>
      <c r="AG3792" s="51">
        <f>HLOOKUP(A_Stammdaten!$B$12,$AH$4:$AN$4004,ROW(C3792)-3,FALSE)</f>
        <v>0</v>
      </c>
      <c r="AH3792" s="51">
        <f t="shared" si="744"/>
        <v>0</v>
      </c>
      <c r="AI3792" s="51">
        <f t="shared" si="745"/>
        <v>0</v>
      </c>
      <c r="AJ3792" s="51">
        <f t="shared" si="746"/>
        <v>0</v>
      </c>
      <c r="AK3792" s="51">
        <f t="shared" si="747"/>
        <v>0</v>
      </c>
      <c r="AL3792" s="51">
        <f t="shared" si="748"/>
        <v>0</v>
      </c>
      <c r="AM3792" s="51">
        <f t="shared" si="749"/>
        <v>0</v>
      </c>
      <c r="AN3792" s="51">
        <f t="shared" si="750"/>
        <v>0</v>
      </c>
    </row>
    <row r="3793" spans="1:40" x14ac:dyDescent="0.25">
      <c r="A3793" s="17"/>
      <c r="B3793" s="17"/>
      <c r="C3793" s="35"/>
      <c r="D3793" s="17"/>
      <c r="E3793" s="17"/>
      <c r="F3793" s="17"/>
      <c r="G3793" s="62">
        <f t="shared" si="751"/>
        <v>0</v>
      </c>
      <c r="H3793" s="17"/>
      <c r="I3793" s="17"/>
      <c r="J3793" s="17"/>
      <c r="K3793" s="17"/>
      <c r="L3793" s="17"/>
      <c r="M3793" s="17"/>
      <c r="N3793" s="17"/>
      <c r="O3793" s="17"/>
      <c r="P3793" s="115"/>
      <c r="Q3793" s="62">
        <f>IF(C3793&gt;A_Stammdaten!$B$12,0,SUM(G3793,H3793,J3793,K3793,M3793,N3793)-SUM(I3793,L3793,O3793,P3793))</f>
        <v>0</v>
      </c>
      <c r="R3793" s="17"/>
      <c r="S3793" s="17"/>
      <c r="T3793" s="17"/>
      <c r="U3793" s="62">
        <f t="shared" si="743"/>
        <v>0</v>
      </c>
      <c r="V3793" s="63">
        <f>IF(ISBLANK($B3793),0,VLOOKUP($B3793,Listen!$A$2:$C$45,2,FALSE))</f>
        <v>0</v>
      </c>
      <c r="W3793" s="63">
        <f>IF(ISBLANK($B3793),0,VLOOKUP($B3793,Listen!$A$2:$C$45,3,FALSE))</f>
        <v>0</v>
      </c>
      <c r="X3793" s="49">
        <f t="shared" si="742"/>
        <v>0</v>
      </c>
      <c r="Y3793" s="49">
        <f t="shared" si="752"/>
        <v>0</v>
      </c>
      <c r="Z3793" s="49">
        <f t="shared" si="752"/>
        <v>0</v>
      </c>
      <c r="AA3793" s="49">
        <f t="shared" si="752"/>
        <v>0</v>
      </c>
      <c r="AB3793" s="49">
        <f t="shared" si="752"/>
        <v>0</v>
      </c>
      <c r="AC3793" s="49">
        <f t="shared" si="752"/>
        <v>0</v>
      </c>
      <c r="AD3793" s="49">
        <f t="shared" si="752"/>
        <v>0</v>
      </c>
      <c r="AE3793" s="51">
        <f t="shared" si="740"/>
        <v>0</v>
      </c>
      <c r="AF3793" s="51">
        <f>IF(C3793=A_Stammdaten!$B$12,D_SAV!$U3793-D_SAV!$AG3793,HLOOKUP(A_Stammdaten!$B$12-1,$AH$4:$AN$4004,ROW(C3793)-3,FALSE)-$AG3793)</f>
        <v>0</v>
      </c>
      <c r="AG3793" s="51">
        <f>HLOOKUP(A_Stammdaten!$B$12,$AH$4:$AN$4004,ROW(C3793)-3,FALSE)</f>
        <v>0</v>
      </c>
      <c r="AH3793" s="51">
        <f t="shared" si="744"/>
        <v>0</v>
      </c>
      <c r="AI3793" s="51">
        <f t="shared" si="745"/>
        <v>0</v>
      </c>
      <c r="AJ3793" s="51">
        <f t="shared" si="746"/>
        <v>0</v>
      </c>
      <c r="AK3793" s="51">
        <f t="shared" si="747"/>
        <v>0</v>
      </c>
      <c r="AL3793" s="51">
        <f t="shared" si="748"/>
        <v>0</v>
      </c>
      <c r="AM3793" s="51">
        <f t="shared" si="749"/>
        <v>0</v>
      </c>
      <c r="AN3793" s="51">
        <f t="shared" si="750"/>
        <v>0</v>
      </c>
    </row>
    <row r="3794" spans="1:40" x14ac:dyDescent="0.25">
      <c r="A3794" s="17"/>
      <c r="B3794" s="17"/>
      <c r="C3794" s="35"/>
      <c r="D3794" s="17"/>
      <c r="E3794" s="17"/>
      <c r="F3794" s="17"/>
      <c r="G3794" s="62">
        <f t="shared" si="751"/>
        <v>0</v>
      </c>
      <c r="H3794" s="17"/>
      <c r="I3794" s="17"/>
      <c r="J3794" s="17"/>
      <c r="K3794" s="17"/>
      <c r="L3794" s="17"/>
      <c r="M3794" s="17"/>
      <c r="N3794" s="17"/>
      <c r="O3794" s="17"/>
      <c r="P3794" s="115"/>
      <c r="Q3794" s="62">
        <f>IF(C3794&gt;A_Stammdaten!$B$12,0,SUM(G3794,H3794,J3794,K3794,M3794,N3794)-SUM(I3794,L3794,O3794,P3794))</f>
        <v>0</v>
      </c>
      <c r="R3794" s="17"/>
      <c r="S3794" s="17"/>
      <c r="T3794" s="17"/>
      <c r="U3794" s="62">
        <f t="shared" si="743"/>
        <v>0</v>
      </c>
      <c r="V3794" s="63">
        <f>IF(ISBLANK($B3794),0,VLOOKUP($B3794,Listen!$A$2:$C$45,2,FALSE))</f>
        <v>0</v>
      </c>
      <c r="W3794" s="63">
        <f>IF(ISBLANK($B3794),0,VLOOKUP($B3794,Listen!$A$2:$C$45,3,FALSE))</f>
        <v>0</v>
      </c>
      <c r="X3794" s="49">
        <f t="shared" si="742"/>
        <v>0</v>
      </c>
      <c r="Y3794" s="49">
        <f t="shared" si="752"/>
        <v>0</v>
      </c>
      <c r="Z3794" s="49">
        <f t="shared" si="752"/>
        <v>0</v>
      </c>
      <c r="AA3794" s="49">
        <f t="shared" si="752"/>
        <v>0</v>
      </c>
      <c r="AB3794" s="49">
        <f t="shared" si="752"/>
        <v>0</v>
      </c>
      <c r="AC3794" s="49">
        <f t="shared" si="752"/>
        <v>0</v>
      </c>
      <c r="AD3794" s="49">
        <f t="shared" si="752"/>
        <v>0</v>
      </c>
      <c r="AE3794" s="51">
        <f t="shared" si="740"/>
        <v>0</v>
      </c>
      <c r="AF3794" s="51">
        <f>IF(C3794=A_Stammdaten!$B$12,D_SAV!$U3794-D_SAV!$AG3794,HLOOKUP(A_Stammdaten!$B$12-1,$AH$4:$AN$4004,ROW(C3794)-3,FALSE)-$AG3794)</f>
        <v>0</v>
      </c>
      <c r="AG3794" s="51">
        <f>HLOOKUP(A_Stammdaten!$B$12,$AH$4:$AN$4004,ROW(C3794)-3,FALSE)</f>
        <v>0</v>
      </c>
      <c r="AH3794" s="51">
        <f t="shared" si="744"/>
        <v>0</v>
      </c>
      <c r="AI3794" s="51">
        <f t="shared" si="745"/>
        <v>0</v>
      </c>
      <c r="AJ3794" s="51">
        <f t="shared" si="746"/>
        <v>0</v>
      </c>
      <c r="AK3794" s="51">
        <f t="shared" si="747"/>
        <v>0</v>
      </c>
      <c r="AL3794" s="51">
        <f t="shared" si="748"/>
        <v>0</v>
      </c>
      <c r="AM3794" s="51">
        <f t="shared" si="749"/>
        <v>0</v>
      </c>
      <c r="AN3794" s="51">
        <f t="shared" si="750"/>
        <v>0</v>
      </c>
    </row>
    <row r="3795" spans="1:40" x14ac:dyDescent="0.25">
      <c r="A3795" s="17"/>
      <c r="B3795" s="17"/>
      <c r="C3795" s="35"/>
      <c r="D3795" s="17"/>
      <c r="E3795" s="17"/>
      <c r="F3795" s="17"/>
      <c r="G3795" s="62">
        <f t="shared" si="751"/>
        <v>0</v>
      </c>
      <c r="H3795" s="17"/>
      <c r="I3795" s="17"/>
      <c r="J3795" s="17"/>
      <c r="K3795" s="17"/>
      <c r="L3795" s="17"/>
      <c r="M3795" s="17"/>
      <c r="N3795" s="17"/>
      <c r="O3795" s="17"/>
      <c r="P3795" s="115"/>
      <c r="Q3795" s="62">
        <f>IF(C3795&gt;A_Stammdaten!$B$12,0,SUM(G3795,H3795,J3795,K3795,M3795,N3795)-SUM(I3795,L3795,O3795,P3795))</f>
        <v>0</v>
      </c>
      <c r="R3795" s="17"/>
      <c r="S3795" s="17"/>
      <c r="T3795" s="17"/>
      <c r="U3795" s="62">
        <f t="shared" si="743"/>
        <v>0</v>
      </c>
      <c r="V3795" s="63">
        <f>IF(ISBLANK($B3795),0,VLOOKUP($B3795,Listen!$A$2:$C$45,2,FALSE))</f>
        <v>0</v>
      </c>
      <c r="W3795" s="63">
        <f>IF(ISBLANK($B3795),0,VLOOKUP($B3795,Listen!$A$2:$C$45,3,FALSE))</f>
        <v>0</v>
      </c>
      <c r="X3795" s="49">
        <f t="shared" si="742"/>
        <v>0</v>
      </c>
      <c r="Y3795" s="49">
        <f t="shared" si="752"/>
        <v>0</v>
      </c>
      <c r="Z3795" s="49">
        <f t="shared" si="752"/>
        <v>0</v>
      </c>
      <c r="AA3795" s="49">
        <f t="shared" si="752"/>
        <v>0</v>
      </c>
      <c r="AB3795" s="49">
        <f t="shared" si="752"/>
        <v>0</v>
      </c>
      <c r="AC3795" s="49">
        <f t="shared" si="752"/>
        <v>0</v>
      </c>
      <c r="AD3795" s="49">
        <f t="shared" si="752"/>
        <v>0</v>
      </c>
      <c r="AE3795" s="51">
        <f t="shared" si="740"/>
        <v>0</v>
      </c>
      <c r="AF3795" s="51">
        <f>IF(C3795=A_Stammdaten!$B$12,D_SAV!$U3795-D_SAV!$AG3795,HLOOKUP(A_Stammdaten!$B$12-1,$AH$4:$AN$4004,ROW(C3795)-3,FALSE)-$AG3795)</f>
        <v>0</v>
      </c>
      <c r="AG3795" s="51">
        <f>HLOOKUP(A_Stammdaten!$B$12,$AH$4:$AN$4004,ROW(C3795)-3,FALSE)</f>
        <v>0</v>
      </c>
      <c r="AH3795" s="51">
        <f t="shared" si="744"/>
        <v>0</v>
      </c>
      <c r="AI3795" s="51">
        <f t="shared" si="745"/>
        <v>0</v>
      </c>
      <c r="AJ3795" s="51">
        <f t="shared" si="746"/>
        <v>0</v>
      </c>
      <c r="AK3795" s="51">
        <f t="shared" si="747"/>
        <v>0</v>
      </c>
      <c r="AL3795" s="51">
        <f t="shared" si="748"/>
        <v>0</v>
      </c>
      <c r="AM3795" s="51">
        <f t="shared" si="749"/>
        <v>0</v>
      </c>
      <c r="AN3795" s="51">
        <f t="shared" si="750"/>
        <v>0</v>
      </c>
    </row>
    <row r="3796" spans="1:40" x14ac:dyDescent="0.25">
      <c r="A3796" s="17"/>
      <c r="B3796" s="17"/>
      <c r="C3796" s="35"/>
      <c r="D3796" s="17"/>
      <c r="E3796" s="17"/>
      <c r="F3796" s="17"/>
      <c r="G3796" s="62">
        <f t="shared" si="751"/>
        <v>0</v>
      </c>
      <c r="H3796" s="17"/>
      <c r="I3796" s="17"/>
      <c r="J3796" s="17"/>
      <c r="K3796" s="17"/>
      <c r="L3796" s="17"/>
      <c r="M3796" s="17"/>
      <c r="N3796" s="17"/>
      <c r="O3796" s="17"/>
      <c r="P3796" s="115"/>
      <c r="Q3796" s="62">
        <f>IF(C3796&gt;A_Stammdaten!$B$12,0,SUM(G3796,H3796,J3796,K3796,M3796,N3796)-SUM(I3796,L3796,O3796,P3796))</f>
        <v>0</v>
      </c>
      <c r="R3796" s="17"/>
      <c r="S3796" s="17"/>
      <c r="T3796" s="17"/>
      <c r="U3796" s="62">
        <f t="shared" si="743"/>
        <v>0</v>
      </c>
      <c r="V3796" s="63">
        <f>IF(ISBLANK($B3796),0,VLOOKUP($B3796,Listen!$A$2:$C$45,2,FALSE))</f>
        <v>0</v>
      </c>
      <c r="W3796" s="63">
        <f>IF(ISBLANK($B3796),0,VLOOKUP($B3796,Listen!$A$2:$C$45,3,FALSE))</f>
        <v>0</v>
      </c>
      <c r="X3796" s="49">
        <f t="shared" si="742"/>
        <v>0</v>
      </c>
      <c r="Y3796" s="49">
        <f t="shared" si="752"/>
        <v>0</v>
      </c>
      <c r="Z3796" s="49">
        <f t="shared" si="752"/>
        <v>0</v>
      </c>
      <c r="AA3796" s="49">
        <f t="shared" si="752"/>
        <v>0</v>
      </c>
      <c r="AB3796" s="49">
        <f t="shared" si="752"/>
        <v>0</v>
      </c>
      <c r="AC3796" s="49">
        <f t="shared" si="752"/>
        <v>0</v>
      </c>
      <c r="AD3796" s="49">
        <f t="shared" si="752"/>
        <v>0</v>
      </c>
      <c r="AE3796" s="51">
        <f t="shared" si="740"/>
        <v>0</v>
      </c>
      <c r="AF3796" s="51">
        <f>IF(C3796=A_Stammdaten!$B$12,D_SAV!$U3796-D_SAV!$AG3796,HLOOKUP(A_Stammdaten!$B$12-1,$AH$4:$AN$4004,ROW(C3796)-3,FALSE)-$AG3796)</f>
        <v>0</v>
      </c>
      <c r="AG3796" s="51">
        <f>HLOOKUP(A_Stammdaten!$B$12,$AH$4:$AN$4004,ROW(C3796)-3,FALSE)</f>
        <v>0</v>
      </c>
      <c r="AH3796" s="51">
        <f t="shared" si="744"/>
        <v>0</v>
      </c>
      <c r="AI3796" s="51">
        <f t="shared" si="745"/>
        <v>0</v>
      </c>
      <c r="AJ3796" s="51">
        <f t="shared" si="746"/>
        <v>0</v>
      </c>
      <c r="AK3796" s="51">
        <f t="shared" si="747"/>
        <v>0</v>
      </c>
      <c r="AL3796" s="51">
        <f t="shared" si="748"/>
        <v>0</v>
      </c>
      <c r="AM3796" s="51">
        <f t="shared" si="749"/>
        <v>0</v>
      </c>
      <c r="AN3796" s="51">
        <f t="shared" si="750"/>
        <v>0</v>
      </c>
    </row>
    <row r="3797" spans="1:40" x14ac:dyDescent="0.25">
      <c r="A3797" s="17"/>
      <c r="B3797" s="17"/>
      <c r="C3797" s="35"/>
      <c r="D3797" s="17"/>
      <c r="E3797" s="17"/>
      <c r="F3797" s="17"/>
      <c r="G3797" s="62">
        <f t="shared" si="751"/>
        <v>0</v>
      </c>
      <c r="H3797" s="17"/>
      <c r="I3797" s="17"/>
      <c r="J3797" s="17"/>
      <c r="K3797" s="17"/>
      <c r="L3797" s="17"/>
      <c r="M3797" s="17"/>
      <c r="N3797" s="17"/>
      <c r="O3797" s="17"/>
      <c r="P3797" s="115"/>
      <c r="Q3797" s="62">
        <f>IF(C3797&gt;A_Stammdaten!$B$12,0,SUM(G3797,H3797,J3797,K3797,M3797,N3797)-SUM(I3797,L3797,O3797,P3797))</f>
        <v>0</v>
      </c>
      <c r="R3797" s="17"/>
      <c r="S3797" s="17"/>
      <c r="T3797" s="17"/>
      <c r="U3797" s="62">
        <f t="shared" si="743"/>
        <v>0</v>
      </c>
      <c r="V3797" s="63">
        <f>IF(ISBLANK($B3797),0,VLOOKUP($B3797,Listen!$A$2:$C$45,2,FALSE))</f>
        <v>0</v>
      </c>
      <c r="W3797" s="63">
        <f>IF(ISBLANK($B3797),0,VLOOKUP($B3797,Listen!$A$2:$C$45,3,FALSE))</f>
        <v>0</v>
      </c>
      <c r="X3797" s="49">
        <f t="shared" si="742"/>
        <v>0</v>
      </c>
      <c r="Y3797" s="49">
        <f t="shared" si="752"/>
        <v>0</v>
      </c>
      <c r="Z3797" s="49">
        <f t="shared" si="752"/>
        <v>0</v>
      </c>
      <c r="AA3797" s="49">
        <f t="shared" si="752"/>
        <v>0</v>
      </c>
      <c r="AB3797" s="49">
        <f t="shared" si="752"/>
        <v>0</v>
      </c>
      <c r="AC3797" s="49">
        <f t="shared" si="752"/>
        <v>0</v>
      </c>
      <c r="AD3797" s="49">
        <f t="shared" si="752"/>
        <v>0</v>
      </c>
      <c r="AE3797" s="51">
        <f t="shared" ref="AE3797:AE3860" si="753">AG3797+AF3797</f>
        <v>0</v>
      </c>
      <c r="AF3797" s="51">
        <f>IF(C3797=A_Stammdaten!$B$12,D_SAV!$U3797-D_SAV!$AG3797,HLOOKUP(A_Stammdaten!$B$12-1,$AH$4:$AN$4004,ROW(C3797)-3,FALSE)-$AG3797)</f>
        <v>0</v>
      </c>
      <c r="AG3797" s="51">
        <f>HLOOKUP(A_Stammdaten!$B$12,$AH$4:$AN$4004,ROW(C3797)-3,FALSE)</f>
        <v>0</v>
      </c>
      <c r="AH3797" s="51">
        <f t="shared" si="744"/>
        <v>0</v>
      </c>
      <c r="AI3797" s="51">
        <f t="shared" si="745"/>
        <v>0</v>
      </c>
      <c r="AJ3797" s="51">
        <f t="shared" si="746"/>
        <v>0</v>
      </c>
      <c r="AK3797" s="51">
        <f t="shared" si="747"/>
        <v>0</v>
      </c>
      <c r="AL3797" s="51">
        <f t="shared" si="748"/>
        <v>0</v>
      </c>
      <c r="AM3797" s="51">
        <f t="shared" si="749"/>
        <v>0</v>
      </c>
      <c r="AN3797" s="51">
        <f t="shared" si="750"/>
        <v>0</v>
      </c>
    </row>
    <row r="3798" spans="1:40" x14ac:dyDescent="0.25">
      <c r="A3798" s="17"/>
      <c r="B3798" s="17"/>
      <c r="C3798" s="35"/>
      <c r="D3798" s="17"/>
      <c r="E3798" s="17"/>
      <c r="F3798" s="17"/>
      <c r="G3798" s="62">
        <f t="shared" si="751"/>
        <v>0</v>
      </c>
      <c r="H3798" s="17"/>
      <c r="I3798" s="17"/>
      <c r="J3798" s="17"/>
      <c r="K3798" s="17"/>
      <c r="L3798" s="17"/>
      <c r="M3798" s="17"/>
      <c r="N3798" s="17"/>
      <c r="O3798" s="17"/>
      <c r="P3798" s="115"/>
      <c r="Q3798" s="62">
        <f>IF(C3798&gt;A_Stammdaten!$B$12,0,SUM(G3798,H3798,J3798,K3798,M3798,N3798)-SUM(I3798,L3798,O3798,P3798))</f>
        <v>0</v>
      </c>
      <c r="R3798" s="17"/>
      <c r="S3798" s="17"/>
      <c r="T3798" s="17"/>
      <c r="U3798" s="62">
        <f t="shared" si="743"/>
        <v>0</v>
      </c>
      <c r="V3798" s="63">
        <f>IF(ISBLANK($B3798),0,VLOOKUP($B3798,Listen!$A$2:$C$45,2,FALSE))</f>
        <v>0</v>
      </c>
      <c r="W3798" s="63">
        <f>IF(ISBLANK($B3798),0,VLOOKUP($B3798,Listen!$A$2:$C$45,3,FALSE))</f>
        <v>0</v>
      </c>
      <c r="X3798" s="49">
        <f t="shared" si="742"/>
        <v>0</v>
      </c>
      <c r="Y3798" s="49">
        <f t="shared" si="752"/>
        <v>0</v>
      </c>
      <c r="Z3798" s="49">
        <f t="shared" si="752"/>
        <v>0</v>
      </c>
      <c r="AA3798" s="49">
        <f t="shared" si="752"/>
        <v>0</v>
      </c>
      <c r="AB3798" s="49">
        <f t="shared" si="752"/>
        <v>0</v>
      </c>
      <c r="AC3798" s="49">
        <f t="shared" si="752"/>
        <v>0</v>
      </c>
      <c r="AD3798" s="49">
        <f t="shared" si="752"/>
        <v>0</v>
      </c>
      <c r="AE3798" s="51">
        <f t="shared" si="753"/>
        <v>0</v>
      </c>
      <c r="AF3798" s="51">
        <f>IF(C3798=A_Stammdaten!$B$12,D_SAV!$U3798-D_SAV!$AG3798,HLOOKUP(A_Stammdaten!$B$12-1,$AH$4:$AN$4004,ROW(C3798)-3,FALSE)-$AG3798)</f>
        <v>0</v>
      </c>
      <c r="AG3798" s="51">
        <f>HLOOKUP(A_Stammdaten!$B$12,$AH$4:$AN$4004,ROW(C3798)-3,FALSE)</f>
        <v>0</v>
      </c>
      <c r="AH3798" s="51">
        <f t="shared" si="744"/>
        <v>0</v>
      </c>
      <c r="AI3798" s="51">
        <f t="shared" si="745"/>
        <v>0</v>
      </c>
      <c r="AJ3798" s="51">
        <f t="shared" si="746"/>
        <v>0</v>
      </c>
      <c r="AK3798" s="51">
        <f t="shared" si="747"/>
        <v>0</v>
      </c>
      <c r="AL3798" s="51">
        <f t="shared" si="748"/>
        <v>0</v>
      </c>
      <c r="AM3798" s="51">
        <f t="shared" si="749"/>
        <v>0</v>
      </c>
      <c r="AN3798" s="51">
        <f t="shared" si="750"/>
        <v>0</v>
      </c>
    </row>
    <row r="3799" spans="1:40" x14ac:dyDescent="0.25">
      <c r="A3799" s="17"/>
      <c r="B3799" s="17"/>
      <c r="C3799" s="35"/>
      <c r="D3799" s="17"/>
      <c r="E3799" s="17"/>
      <c r="F3799" s="17"/>
      <c r="G3799" s="62">
        <f t="shared" si="751"/>
        <v>0</v>
      </c>
      <c r="H3799" s="17"/>
      <c r="I3799" s="17"/>
      <c r="J3799" s="17"/>
      <c r="K3799" s="17"/>
      <c r="L3799" s="17"/>
      <c r="M3799" s="17"/>
      <c r="N3799" s="17"/>
      <c r="O3799" s="17"/>
      <c r="P3799" s="115"/>
      <c r="Q3799" s="62">
        <f>IF(C3799&gt;A_Stammdaten!$B$12,0,SUM(G3799,H3799,J3799,K3799,M3799,N3799)-SUM(I3799,L3799,O3799,P3799))</f>
        <v>0</v>
      </c>
      <c r="R3799" s="17"/>
      <c r="S3799" s="17"/>
      <c r="T3799" s="17"/>
      <c r="U3799" s="62">
        <f t="shared" si="743"/>
        <v>0</v>
      </c>
      <c r="V3799" s="63">
        <f>IF(ISBLANK($B3799),0,VLOOKUP($B3799,Listen!$A$2:$C$45,2,FALSE))</f>
        <v>0</v>
      </c>
      <c r="W3799" s="63">
        <f>IF(ISBLANK($B3799),0,VLOOKUP($B3799,Listen!$A$2:$C$45,3,FALSE))</f>
        <v>0</v>
      </c>
      <c r="X3799" s="49">
        <f t="shared" si="742"/>
        <v>0</v>
      </c>
      <c r="Y3799" s="49">
        <f t="shared" si="752"/>
        <v>0</v>
      </c>
      <c r="Z3799" s="49">
        <f t="shared" si="752"/>
        <v>0</v>
      </c>
      <c r="AA3799" s="49">
        <f t="shared" si="752"/>
        <v>0</v>
      </c>
      <c r="AB3799" s="49">
        <f t="shared" si="752"/>
        <v>0</v>
      </c>
      <c r="AC3799" s="49">
        <f t="shared" si="752"/>
        <v>0</v>
      </c>
      <c r="AD3799" s="49">
        <f t="shared" si="752"/>
        <v>0</v>
      </c>
      <c r="AE3799" s="51">
        <f t="shared" si="753"/>
        <v>0</v>
      </c>
      <c r="AF3799" s="51">
        <f>IF(C3799=A_Stammdaten!$B$12,D_SAV!$U3799-D_SAV!$AG3799,HLOOKUP(A_Stammdaten!$B$12-1,$AH$4:$AN$4004,ROW(C3799)-3,FALSE)-$AG3799)</f>
        <v>0</v>
      </c>
      <c r="AG3799" s="51">
        <f>HLOOKUP(A_Stammdaten!$B$12,$AH$4:$AN$4004,ROW(C3799)-3,FALSE)</f>
        <v>0</v>
      </c>
      <c r="AH3799" s="51">
        <f t="shared" si="744"/>
        <v>0</v>
      </c>
      <c r="AI3799" s="51">
        <f t="shared" si="745"/>
        <v>0</v>
      </c>
      <c r="AJ3799" s="51">
        <f t="shared" si="746"/>
        <v>0</v>
      </c>
      <c r="AK3799" s="51">
        <f t="shared" si="747"/>
        <v>0</v>
      </c>
      <c r="AL3799" s="51">
        <f t="shared" si="748"/>
        <v>0</v>
      </c>
      <c r="AM3799" s="51">
        <f t="shared" si="749"/>
        <v>0</v>
      </c>
      <c r="AN3799" s="51">
        <f t="shared" si="750"/>
        <v>0</v>
      </c>
    </row>
    <row r="3800" spans="1:40" x14ac:dyDescent="0.25">
      <c r="A3800" s="17"/>
      <c r="B3800" s="17"/>
      <c r="C3800" s="35"/>
      <c r="D3800" s="17"/>
      <c r="E3800" s="17"/>
      <c r="F3800" s="17"/>
      <c r="G3800" s="62">
        <f t="shared" si="751"/>
        <v>0</v>
      </c>
      <c r="H3800" s="17"/>
      <c r="I3800" s="17"/>
      <c r="J3800" s="17"/>
      <c r="K3800" s="17"/>
      <c r="L3800" s="17"/>
      <c r="M3800" s="17"/>
      <c r="N3800" s="17"/>
      <c r="O3800" s="17"/>
      <c r="P3800" s="115"/>
      <c r="Q3800" s="62">
        <f>IF(C3800&gt;A_Stammdaten!$B$12,0,SUM(G3800,H3800,J3800,K3800,M3800,N3800)-SUM(I3800,L3800,O3800,P3800))</f>
        <v>0</v>
      </c>
      <c r="R3800" s="17"/>
      <c r="S3800" s="17"/>
      <c r="T3800" s="17"/>
      <c r="U3800" s="62">
        <f t="shared" si="743"/>
        <v>0</v>
      </c>
      <c r="V3800" s="63">
        <f>IF(ISBLANK($B3800),0,VLOOKUP($B3800,Listen!$A$2:$C$45,2,FALSE))</f>
        <v>0</v>
      </c>
      <c r="W3800" s="63">
        <f>IF(ISBLANK($B3800),0,VLOOKUP($B3800,Listen!$A$2:$C$45,3,FALSE))</f>
        <v>0</v>
      </c>
      <c r="X3800" s="49">
        <f t="shared" si="742"/>
        <v>0</v>
      </c>
      <c r="Y3800" s="49">
        <f t="shared" si="752"/>
        <v>0</v>
      </c>
      <c r="Z3800" s="49">
        <f t="shared" si="752"/>
        <v>0</v>
      </c>
      <c r="AA3800" s="49">
        <f t="shared" si="752"/>
        <v>0</v>
      </c>
      <c r="AB3800" s="49">
        <f t="shared" si="752"/>
        <v>0</v>
      </c>
      <c r="AC3800" s="49">
        <f t="shared" si="752"/>
        <v>0</v>
      </c>
      <c r="AD3800" s="49">
        <f t="shared" si="752"/>
        <v>0</v>
      </c>
      <c r="AE3800" s="51">
        <f t="shared" si="753"/>
        <v>0</v>
      </c>
      <c r="AF3800" s="51">
        <f>IF(C3800=A_Stammdaten!$B$12,D_SAV!$U3800-D_SAV!$AG3800,HLOOKUP(A_Stammdaten!$B$12-1,$AH$4:$AN$4004,ROW(C3800)-3,FALSE)-$AG3800)</f>
        <v>0</v>
      </c>
      <c r="AG3800" s="51">
        <f>HLOOKUP(A_Stammdaten!$B$12,$AH$4:$AN$4004,ROW(C3800)-3,FALSE)</f>
        <v>0</v>
      </c>
      <c r="AH3800" s="51">
        <f t="shared" si="744"/>
        <v>0</v>
      </c>
      <c r="AI3800" s="51">
        <f t="shared" si="745"/>
        <v>0</v>
      </c>
      <c r="AJ3800" s="51">
        <f t="shared" si="746"/>
        <v>0</v>
      </c>
      <c r="AK3800" s="51">
        <f t="shared" si="747"/>
        <v>0</v>
      </c>
      <c r="AL3800" s="51">
        <f t="shared" si="748"/>
        <v>0</v>
      </c>
      <c r="AM3800" s="51">
        <f t="shared" si="749"/>
        <v>0</v>
      </c>
      <c r="AN3800" s="51">
        <f t="shared" si="750"/>
        <v>0</v>
      </c>
    </row>
    <row r="3801" spans="1:40" x14ac:dyDescent="0.25">
      <c r="A3801" s="17"/>
      <c r="B3801" s="17"/>
      <c r="C3801" s="35"/>
      <c r="D3801" s="17"/>
      <c r="E3801" s="17"/>
      <c r="F3801" s="17"/>
      <c r="G3801" s="62">
        <f t="shared" si="751"/>
        <v>0</v>
      </c>
      <c r="H3801" s="17"/>
      <c r="I3801" s="17"/>
      <c r="J3801" s="17"/>
      <c r="K3801" s="17"/>
      <c r="L3801" s="17"/>
      <c r="M3801" s="17"/>
      <c r="N3801" s="17"/>
      <c r="O3801" s="17"/>
      <c r="P3801" s="115"/>
      <c r="Q3801" s="62">
        <f>IF(C3801&gt;A_Stammdaten!$B$12,0,SUM(G3801,H3801,J3801,K3801,M3801,N3801)-SUM(I3801,L3801,O3801,P3801))</f>
        <v>0</v>
      </c>
      <c r="R3801" s="17"/>
      <c r="S3801" s="17"/>
      <c r="T3801" s="17"/>
      <c r="U3801" s="62">
        <f t="shared" si="743"/>
        <v>0</v>
      </c>
      <c r="V3801" s="63">
        <f>IF(ISBLANK($B3801),0,VLOOKUP($B3801,Listen!$A$2:$C$45,2,FALSE))</f>
        <v>0</v>
      </c>
      <c r="W3801" s="63">
        <f>IF(ISBLANK($B3801),0,VLOOKUP($B3801,Listen!$A$2:$C$45,3,FALSE))</f>
        <v>0</v>
      </c>
      <c r="X3801" s="49">
        <f t="shared" si="742"/>
        <v>0</v>
      </c>
      <c r="Y3801" s="49">
        <f t="shared" si="752"/>
        <v>0</v>
      </c>
      <c r="Z3801" s="49">
        <f t="shared" si="752"/>
        <v>0</v>
      </c>
      <c r="AA3801" s="49">
        <f t="shared" si="752"/>
        <v>0</v>
      </c>
      <c r="AB3801" s="49">
        <f t="shared" si="752"/>
        <v>0</v>
      </c>
      <c r="AC3801" s="49">
        <f t="shared" si="752"/>
        <v>0</v>
      </c>
      <c r="AD3801" s="49">
        <f t="shared" si="752"/>
        <v>0</v>
      </c>
      <c r="AE3801" s="51">
        <f t="shared" si="753"/>
        <v>0</v>
      </c>
      <c r="AF3801" s="51">
        <f>IF(C3801=A_Stammdaten!$B$12,D_SAV!$U3801-D_SAV!$AG3801,HLOOKUP(A_Stammdaten!$B$12-1,$AH$4:$AN$4004,ROW(C3801)-3,FALSE)-$AG3801)</f>
        <v>0</v>
      </c>
      <c r="AG3801" s="51">
        <f>HLOOKUP(A_Stammdaten!$B$12,$AH$4:$AN$4004,ROW(C3801)-3,FALSE)</f>
        <v>0</v>
      </c>
      <c r="AH3801" s="51">
        <f t="shared" si="744"/>
        <v>0</v>
      </c>
      <c r="AI3801" s="51">
        <f t="shared" si="745"/>
        <v>0</v>
      </c>
      <c r="AJ3801" s="51">
        <f t="shared" si="746"/>
        <v>0</v>
      </c>
      <c r="AK3801" s="51">
        <f t="shared" si="747"/>
        <v>0</v>
      </c>
      <c r="AL3801" s="51">
        <f t="shared" si="748"/>
        <v>0</v>
      </c>
      <c r="AM3801" s="51">
        <f t="shared" si="749"/>
        <v>0</v>
      </c>
      <c r="AN3801" s="51">
        <f t="shared" si="750"/>
        <v>0</v>
      </c>
    </row>
    <row r="3802" spans="1:40" x14ac:dyDescent="0.25">
      <c r="A3802" s="17"/>
      <c r="B3802" s="17"/>
      <c r="C3802" s="35"/>
      <c r="D3802" s="17"/>
      <c r="E3802" s="17"/>
      <c r="F3802" s="17"/>
      <c r="G3802" s="62">
        <f t="shared" si="751"/>
        <v>0</v>
      </c>
      <c r="H3802" s="17"/>
      <c r="I3802" s="17"/>
      <c r="J3802" s="17"/>
      <c r="K3802" s="17"/>
      <c r="L3802" s="17"/>
      <c r="M3802" s="17"/>
      <c r="N3802" s="17"/>
      <c r="O3802" s="17"/>
      <c r="P3802" s="115"/>
      <c r="Q3802" s="62">
        <f>IF(C3802&gt;A_Stammdaten!$B$12,0,SUM(G3802,H3802,J3802,K3802,M3802,N3802)-SUM(I3802,L3802,O3802,P3802))</f>
        <v>0</v>
      </c>
      <c r="R3802" s="17"/>
      <c r="S3802" s="17"/>
      <c r="T3802" s="17"/>
      <c r="U3802" s="62">
        <f t="shared" si="743"/>
        <v>0</v>
      </c>
      <c r="V3802" s="63">
        <f>IF(ISBLANK($B3802),0,VLOOKUP($B3802,Listen!$A$2:$C$45,2,FALSE))</f>
        <v>0</v>
      </c>
      <c r="W3802" s="63">
        <f>IF(ISBLANK($B3802),0,VLOOKUP($B3802,Listen!$A$2:$C$45,3,FALSE))</f>
        <v>0</v>
      </c>
      <c r="X3802" s="49">
        <f t="shared" si="742"/>
        <v>0</v>
      </c>
      <c r="Y3802" s="49">
        <f t="shared" si="752"/>
        <v>0</v>
      </c>
      <c r="Z3802" s="49">
        <f t="shared" si="752"/>
        <v>0</v>
      </c>
      <c r="AA3802" s="49">
        <f t="shared" si="752"/>
        <v>0</v>
      </c>
      <c r="AB3802" s="49">
        <f t="shared" si="752"/>
        <v>0</v>
      </c>
      <c r="AC3802" s="49">
        <f t="shared" si="752"/>
        <v>0</v>
      </c>
      <c r="AD3802" s="49">
        <f t="shared" si="752"/>
        <v>0</v>
      </c>
      <c r="AE3802" s="51">
        <f t="shared" si="753"/>
        <v>0</v>
      </c>
      <c r="AF3802" s="51">
        <f>IF(C3802=A_Stammdaten!$B$12,D_SAV!$U3802-D_SAV!$AG3802,HLOOKUP(A_Stammdaten!$B$12-1,$AH$4:$AN$4004,ROW(C3802)-3,FALSE)-$AG3802)</f>
        <v>0</v>
      </c>
      <c r="AG3802" s="51">
        <f>HLOOKUP(A_Stammdaten!$B$12,$AH$4:$AN$4004,ROW(C3802)-3,FALSE)</f>
        <v>0</v>
      </c>
      <c r="AH3802" s="51">
        <f t="shared" si="744"/>
        <v>0</v>
      </c>
      <c r="AI3802" s="51">
        <f t="shared" si="745"/>
        <v>0</v>
      </c>
      <c r="AJ3802" s="51">
        <f t="shared" si="746"/>
        <v>0</v>
      </c>
      <c r="AK3802" s="51">
        <f t="shared" si="747"/>
        <v>0</v>
      </c>
      <c r="AL3802" s="51">
        <f t="shared" si="748"/>
        <v>0</v>
      </c>
      <c r="AM3802" s="51">
        <f t="shared" si="749"/>
        <v>0</v>
      </c>
      <c r="AN3802" s="51">
        <f t="shared" si="750"/>
        <v>0</v>
      </c>
    </row>
    <row r="3803" spans="1:40" x14ac:dyDescent="0.25">
      <c r="A3803" s="17"/>
      <c r="B3803" s="17"/>
      <c r="C3803" s="35"/>
      <c r="D3803" s="17"/>
      <c r="E3803" s="17"/>
      <c r="F3803" s="17"/>
      <c r="G3803" s="62">
        <f t="shared" si="751"/>
        <v>0</v>
      </c>
      <c r="H3803" s="17"/>
      <c r="I3803" s="17"/>
      <c r="J3803" s="17"/>
      <c r="K3803" s="17"/>
      <c r="L3803" s="17"/>
      <c r="M3803" s="17"/>
      <c r="N3803" s="17"/>
      <c r="O3803" s="17"/>
      <c r="P3803" s="115"/>
      <c r="Q3803" s="62">
        <f>IF(C3803&gt;A_Stammdaten!$B$12,0,SUM(G3803,H3803,J3803,K3803,M3803,N3803)-SUM(I3803,L3803,O3803,P3803))</f>
        <v>0</v>
      </c>
      <c r="R3803" s="17"/>
      <c r="S3803" s="17"/>
      <c r="T3803" s="17"/>
      <c r="U3803" s="62">
        <f t="shared" si="743"/>
        <v>0</v>
      </c>
      <c r="V3803" s="63">
        <f>IF(ISBLANK($B3803),0,VLOOKUP($B3803,Listen!$A$2:$C$45,2,FALSE))</f>
        <v>0</v>
      </c>
      <c r="W3803" s="63">
        <f>IF(ISBLANK($B3803),0,VLOOKUP($B3803,Listen!$A$2:$C$45,3,FALSE))</f>
        <v>0</v>
      </c>
      <c r="X3803" s="49">
        <f t="shared" si="742"/>
        <v>0</v>
      </c>
      <c r="Y3803" s="49">
        <f t="shared" si="752"/>
        <v>0</v>
      </c>
      <c r="Z3803" s="49">
        <f t="shared" si="752"/>
        <v>0</v>
      </c>
      <c r="AA3803" s="49">
        <f t="shared" si="752"/>
        <v>0</v>
      </c>
      <c r="AB3803" s="49">
        <f t="shared" si="752"/>
        <v>0</v>
      </c>
      <c r="AC3803" s="49">
        <f t="shared" si="752"/>
        <v>0</v>
      </c>
      <c r="AD3803" s="49">
        <f t="shared" si="752"/>
        <v>0</v>
      </c>
      <c r="AE3803" s="51">
        <f t="shared" si="753"/>
        <v>0</v>
      </c>
      <c r="AF3803" s="51">
        <f>IF(C3803=A_Stammdaten!$B$12,D_SAV!$U3803-D_SAV!$AG3803,HLOOKUP(A_Stammdaten!$B$12-1,$AH$4:$AN$4004,ROW(C3803)-3,FALSE)-$AG3803)</f>
        <v>0</v>
      </c>
      <c r="AG3803" s="51">
        <f>HLOOKUP(A_Stammdaten!$B$12,$AH$4:$AN$4004,ROW(C3803)-3,FALSE)</f>
        <v>0</v>
      </c>
      <c r="AH3803" s="51">
        <f t="shared" si="744"/>
        <v>0</v>
      </c>
      <c r="AI3803" s="51">
        <f t="shared" si="745"/>
        <v>0</v>
      </c>
      <c r="AJ3803" s="51">
        <f t="shared" si="746"/>
        <v>0</v>
      </c>
      <c r="AK3803" s="51">
        <f t="shared" si="747"/>
        <v>0</v>
      </c>
      <c r="AL3803" s="51">
        <f t="shared" si="748"/>
        <v>0</v>
      </c>
      <c r="AM3803" s="51">
        <f t="shared" si="749"/>
        <v>0</v>
      </c>
      <c r="AN3803" s="51">
        <f t="shared" si="750"/>
        <v>0</v>
      </c>
    </row>
    <row r="3804" spans="1:40" x14ac:dyDescent="0.25">
      <c r="A3804" s="17"/>
      <c r="B3804" s="17"/>
      <c r="C3804" s="35"/>
      <c r="D3804" s="17"/>
      <c r="E3804" s="17"/>
      <c r="F3804" s="17"/>
      <c r="G3804" s="62">
        <f t="shared" si="751"/>
        <v>0</v>
      </c>
      <c r="H3804" s="17"/>
      <c r="I3804" s="17"/>
      <c r="J3804" s="17"/>
      <c r="K3804" s="17"/>
      <c r="L3804" s="17"/>
      <c r="M3804" s="17"/>
      <c r="N3804" s="17"/>
      <c r="O3804" s="17"/>
      <c r="P3804" s="115"/>
      <c r="Q3804" s="62">
        <f>IF(C3804&gt;A_Stammdaten!$B$12,0,SUM(G3804,H3804,J3804,K3804,M3804,N3804)-SUM(I3804,L3804,O3804,P3804))</f>
        <v>0</v>
      </c>
      <c r="R3804" s="17"/>
      <c r="S3804" s="17"/>
      <c r="T3804" s="17"/>
      <c r="U3804" s="62">
        <f t="shared" si="743"/>
        <v>0</v>
      </c>
      <c r="V3804" s="63">
        <f>IF(ISBLANK($B3804),0,VLOOKUP($B3804,Listen!$A$2:$C$45,2,FALSE))</f>
        <v>0</v>
      </c>
      <c r="W3804" s="63">
        <f>IF(ISBLANK($B3804),0,VLOOKUP($B3804,Listen!$A$2:$C$45,3,FALSE))</f>
        <v>0</v>
      </c>
      <c r="X3804" s="49">
        <f t="shared" si="742"/>
        <v>0</v>
      </c>
      <c r="Y3804" s="49">
        <f t="shared" si="752"/>
        <v>0</v>
      </c>
      <c r="Z3804" s="49">
        <f t="shared" si="752"/>
        <v>0</v>
      </c>
      <c r="AA3804" s="49">
        <f t="shared" si="752"/>
        <v>0</v>
      </c>
      <c r="AB3804" s="49">
        <f t="shared" si="752"/>
        <v>0</v>
      </c>
      <c r="AC3804" s="49">
        <f t="shared" si="752"/>
        <v>0</v>
      </c>
      <c r="AD3804" s="49">
        <f t="shared" si="752"/>
        <v>0</v>
      </c>
      <c r="AE3804" s="51">
        <f t="shared" si="753"/>
        <v>0</v>
      </c>
      <c r="AF3804" s="51">
        <f>IF(C3804=A_Stammdaten!$B$12,D_SAV!$U3804-D_SAV!$AG3804,HLOOKUP(A_Stammdaten!$B$12-1,$AH$4:$AN$4004,ROW(C3804)-3,FALSE)-$AG3804)</f>
        <v>0</v>
      </c>
      <c r="AG3804" s="51">
        <f>HLOOKUP(A_Stammdaten!$B$12,$AH$4:$AN$4004,ROW(C3804)-3,FALSE)</f>
        <v>0</v>
      </c>
      <c r="AH3804" s="51">
        <f t="shared" si="744"/>
        <v>0</v>
      </c>
      <c r="AI3804" s="51">
        <f t="shared" si="745"/>
        <v>0</v>
      </c>
      <c r="AJ3804" s="51">
        <f t="shared" si="746"/>
        <v>0</v>
      </c>
      <c r="AK3804" s="51">
        <f t="shared" si="747"/>
        <v>0</v>
      </c>
      <c r="AL3804" s="51">
        <f t="shared" si="748"/>
        <v>0</v>
      </c>
      <c r="AM3804" s="51">
        <f t="shared" si="749"/>
        <v>0</v>
      </c>
      <c r="AN3804" s="51">
        <f t="shared" si="750"/>
        <v>0</v>
      </c>
    </row>
    <row r="3805" spans="1:40" x14ac:dyDescent="0.25">
      <c r="A3805" s="17"/>
      <c r="B3805" s="17"/>
      <c r="C3805" s="35"/>
      <c r="D3805" s="17"/>
      <c r="E3805" s="17"/>
      <c r="F3805" s="17"/>
      <c r="G3805" s="62">
        <f t="shared" si="751"/>
        <v>0</v>
      </c>
      <c r="H3805" s="17"/>
      <c r="I3805" s="17"/>
      <c r="J3805" s="17"/>
      <c r="K3805" s="17"/>
      <c r="L3805" s="17"/>
      <c r="M3805" s="17"/>
      <c r="N3805" s="17"/>
      <c r="O3805" s="17"/>
      <c r="P3805" s="115"/>
      <c r="Q3805" s="62">
        <f>IF(C3805&gt;A_Stammdaten!$B$12,0,SUM(G3805,H3805,J3805,K3805,M3805,N3805)-SUM(I3805,L3805,O3805,P3805))</f>
        <v>0</v>
      </c>
      <c r="R3805" s="17"/>
      <c r="S3805" s="17"/>
      <c r="T3805" s="17"/>
      <c r="U3805" s="62">
        <f t="shared" si="743"/>
        <v>0</v>
      </c>
      <c r="V3805" s="63">
        <f>IF(ISBLANK($B3805),0,VLOOKUP($B3805,Listen!$A$2:$C$45,2,FALSE))</f>
        <v>0</v>
      </c>
      <c r="W3805" s="63">
        <f>IF(ISBLANK($B3805),0,VLOOKUP($B3805,Listen!$A$2:$C$45,3,FALSE))</f>
        <v>0</v>
      </c>
      <c r="X3805" s="49">
        <f t="shared" si="742"/>
        <v>0</v>
      </c>
      <c r="Y3805" s="49">
        <f t="shared" si="752"/>
        <v>0</v>
      </c>
      <c r="Z3805" s="49">
        <f t="shared" si="752"/>
        <v>0</v>
      </c>
      <c r="AA3805" s="49">
        <f t="shared" si="752"/>
        <v>0</v>
      </c>
      <c r="AB3805" s="49">
        <f t="shared" si="752"/>
        <v>0</v>
      </c>
      <c r="AC3805" s="49">
        <f t="shared" si="752"/>
        <v>0</v>
      </c>
      <c r="AD3805" s="49">
        <f t="shared" si="752"/>
        <v>0</v>
      </c>
      <c r="AE3805" s="51">
        <f t="shared" si="753"/>
        <v>0</v>
      </c>
      <c r="AF3805" s="51">
        <f>IF(C3805=A_Stammdaten!$B$12,D_SAV!$U3805-D_SAV!$AG3805,HLOOKUP(A_Stammdaten!$B$12-1,$AH$4:$AN$4004,ROW(C3805)-3,FALSE)-$AG3805)</f>
        <v>0</v>
      </c>
      <c r="AG3805" s="51">
        <f>HLOOKUP(A_Stammdaten!$B$12,$AH$4:$AN$4004,ROW(C3805)-3,FALSE)</f>
        <v>0</v>
      </c>
      <c r="AH3805" s="51">
        <f t="shared" si="744"/>
        <v>0</v>
      </c>
      <c r="AI3805" s="51">
        <f t="shared" si="745"/>
        <v>0</v>
      </c>
      <c r="AJ3805" s="51">
        <f t="shared" si="746"/>
        <v>0</v>
      </c>
      <c r="AK3805" s="51">
        <f t="shared" si="747"/>
        <v>0</v>
      </c>
      <c r="AL3805" s="51">
        <f t="shared" si="748"/>
        <v>0</v>
      </c>
      <c r="AM3805" s="51">
        <f t="shared" si="749"/>
        <v>0</v>
      </c>
      <c r="AN3805" s="51">
        <f t="shared" si="750"/>
        <v>0</v>
      </c>
    </row>
    <row r="3806" spans="1:40" x14ac:dyDescent="0.25">
      <c r="A3806" s="17"/>
      <c r="B3806" s="17"/>
      <c r="C3806" s="35"/>
      <c r="D3806" s="17"/>
      <c r="E3806" s="17"/>
      <c r="F3806" s="17"/>
      <c r="G3806" s="62">
        <f t="shared" si="751"/>
        <v>0</v>
      </c>
      <c r="H3806" s="17"/>
      <c r="I3806" s="17"/>
      <c r="J3806" s="17"/>
      <c r="K3806" s="17"/>
      <c r="L3806" s="17"/>
      <c r="M3806" s="17"/>
      <c r="N3806" s="17"/>
      <c r="O3806" s="17"/>
      <c r="P3806" s="115"/>
      <c r="Q3806" s="62">
        <f>IF(C3806&gt;A_Stammdaten!$B$12,0,SUM(G3806,H3806,J3806,K3806,M3806,N3806)-SUM(I3806,L3806,O3806,P3806))</f>
        <v>0</v>
      </c>
      <c r="R3806" s="17"/>
      <c r="S3806" s="17"/>
      <c r="T3806" s="17"/>
      <c r="U3806" s="62">
        <f t="shared" si="743"/>
        <v>0</v>
      </c>
      <c r="V3806" s="63">
        <f>IF(ISBLANK($B3806),0,VLOOKUP($B3806,Listen!$A$2:$C$45,2,FALSE))</f>
        <v>0</v>
      </c>
      <c r="W3806" s="63">
        <f>IF(ISBLANK($B3806),0,VLOOKUP($B3806,Listen!$A$2:$C$45,3,FALSE))</f>
        <v>0</v>
      </c>
      <c r="X3806" s="49">
        <f t="shared" si="742"/>
        <v>0</v>
      </c>
      <c r="Y3806" s="49">
        <f t="shared" si="752"/>
        <v>0</v>
      </c>
      <c r="Z3806" s="49">
        <f t="shared" si="752"/>
        <v>0</v>
      </c>
      <c r="AA3806" s="49">
        <f t="shared" si="752"/>
        <v>0</v>
      </c>
      <c r="AB3806" s="49">
        <f t="shared" si="752"/>
        <v>0</v>
      </c>
      <c r="AC3806" s="49">
        <f t="shared" si="752"/>
        <v>0</v>
      </c>
      <c r="AD3806" s="49">
        <f t="shared" si="752"/>
        <v>0</v>
      </c>
      <c r="AE3806" s="51">
        <f t="shared" si="753"/>
        <v>0</v>
      </c>
      <c r="AF3806" s="51">
        <f>IF(C3806=A_Stammdaten!$B$12,D_SAV!$U3806-D_SAV!$AG3806,HLOOKUP(A_Stammdaten!$B$12-1,$AH$4:$AN$4004,ROW(C3806)-3,FALSE)-$AG3806)</f>
        <v>0</v>
      </c>
      <c r="AG3806" s="51">
        <f>HLOOKUP(A_Stammdaten!$B$12,$AH$4:$AN$4004,ROW(C3806)-3,FALSE)</f>
        <v>0</v>
      </c>
      <c r="AH3806" s="51">
        <f t="shared" si="744"/>
        <v>0</v>
      </c>
      <c r="AI3806" s="51">
        <f t="shared" si="745"/>
        <v>0</v>
      </c>
      <c r="AJ3806" s="51">
        <f t="shared" si="746"/>
        <v>0</v>
      </c>
      <c r="AK3806" s="51">
        <f t="shared" si="747"/>
        <v>0</v>
      </c>
      <c r="AL3806" s="51">
        <f t="shared" si="748"/>
        <v>0</v>
      </c>
      <c r="AM3806" s="51">
        <f t="shared" si="749"/>
        <v>0</v>
      </c>
      <c r="AN3806" s="51">
        <f t="shared" si="750"/>
        <v>0</v>
      </c>
    </row>
    <row r="3807" spans="1:40" x14ac:dyDescent="0.25">
      <c r="A3807" s="17"/>
      <c r="B3807" s="17"/>
      <c r="C3807" s="35"/>
      <c r="D3807" s="17"/>
      <c r="E3807" s="17"/>
      <c r="F3807" s="17"/>
      <c r="G3807" s="62">
        <f t="shared" si="751"/>
        <v>0</v>
      </c>
      <c r="H3807" s="17"/>
      <c r="I3807" s="17"/>
      <c r="J3807" s="17"/>
      <c r="K3807" s="17"/>
      <c r="L3807" s="17"/>
      <c r="M3807" s="17"/>
      <c r="N3807" s="17"/>
      <c r="O3807" s="17"/>
      <c r="P3807" s="115"/>
      <c r="Q3807" s="62">
        <f>IF(C3807&gt;A_Stammdaten!$B$12,0,SUM(G3807,H3807,J3807,K3807,M3807,N3807)-SUM(I3807,L3807,O3807,P3807))</f>
        <v>0</v>
      </c>
      <c r="R3807" s="17"/>
      <c r="S3807" s="17"/>
      <c r="T3807" s="17"/>
      <c r="U3807" s="62">
        <f t="shared" si="743"/>
        <v>0</v>
      </c>
      <c r="V3807" s="63">
        <f>IF(ISBLANK($B3807),0,VLOOKUP($B3807,Listen!$A$2:$C$45,2,FALSE))</f>
        <v>0</v>
      </c>
      <c r="W3807" s="63">
        <f>IF(ISBLANK($B3807),0,VLOOKUP($B3807,Listen!$A$2:$C$45,3,FALSE))</f>
        <v>0</v>
      </c>
      <c r="X3807" s="49">
        <f t="shared" si="742"/>
        <v>0</v>
      </c>
      <c r="Y3807" s="49">
        <f t="shared" si="752"/>
        <v>0</v>
      </c>
      <c r="Z3807" s="49">
        <f t="shared" si="752"/>
        <v>0</v>
      </c>
      <c r="AA3807" s="49">
        <f t="shared" si="752"/>
        <v>0</v>
      </c>
      <c r="AB3807" s="49">
        <f t="shared" si="752"/>
        <v>0</v>
      </c>
      <c r="AC3807" s="49">
        <f t="shared" si="752"/>
        <v>0</v>
      </c>
      <c r="AD3807" s="49">
        <f t="shared" si="752"/>
        <v>0</v>
      </c>
      <c r="AE3807" s="51">
        <f t="shared" si="753"/>
        <v>0</v>
      </c>
      <c r="AF3807" s="51">
        <f>IF(C3807=A_Stammdaten!$B$12,D_SAV!$U3807-D_SAV!$AG3807,HLOOKUP(A_Stammdaten!$B$12-1,$AH$4:$AN$4004,ROW(C3807)-3,FALSE)-$AG3807)</f>
        <v>0</v>
      </c>
      <c r="AG3807" s="51">
        <f>HLOOKUP(A_Stammdaten!$B$12,$AH$4:$AN$4004,ROW(C3807)-3,FALSE)</f>
        <v>0</v>
      </c>
      <c r="AH3807" s="51">
        <f t="shared" si="744"/>
        <v>0</v>
      </c>
      <c r="AI3807" s="51">
        <f t="shared" si="745"/>
        <v>0</v>
      </c>
      <c r="AJ3807" s="51">
        <f t="shared" si="746"/>
        <v>0</v>
      </c>
      <c r="AK3807" s="51">
        <f t="shared" si="747"/>
        <v>0</v>
      </c>
      <c r="AL3807" s="51">
        <f t="shared" si="748"/>
        <v>0</v>
      </c>
      <c r="AM3807" s="51">
        <f t="shared" si="749"/>
        <v>0</v>
      </c>
      <c r="AN3807" s="51">
        <f t="shared" si="750"/>
        <v>0</v>
      </c>
    </row>
    <row r="3808" spans="1:40" x14ac:dyDescent="0.25">
      <c r="A3808" s="17"/>
      <c r="B3808" s="17"/>
      <c r="C3808" s="35"/>
      <c r="D3808" s="17"/>
      <c r="E3808" s="17"/>
      <c r="F3808" s="17"/>
      <c r="G3808" s="62">
        <f t="shared" si="751"/>
        <v>0</v>
      </c>
      <c r="H3808" s="17"/>
      <c r="I3808" s="17"/>
      <c r="J3808" s="17"/>
      <c r="K3808" s="17"/>
      <c r="L3808" s="17"/>
      <c r="M3808" s="17"/>
      <c r="N3808" s="17"/>
      <c r="O3808" s="17"/>
      <c r="P3808" s="115"/>
      <c r="Q3808" s="62">
        <f>IF(C3808&gt;A_Stammdaten!$B$12,0,SUM(G3808,H3808,J3808,K3808,M3808,N3808)-SUM(I3808,L3808,O3808,P3808))</f>
        <v>0</v>
      </c>
      <c r="R3808" s="17"/>
      <c r="S3808" s="17"/>
      <c r="T3808" s="17"/>
      <c r="U3808" s="62">
        <f t="shared" si="743"/>
        <v>0</v>
      </c>
      <c r="V3808" s="63">
        <f>IF(ISBLANK($B3808),0,VLOOKUP($B3808,Listen!$A$2:$C$45,2,FALSE))</f>
        <v>0</v>
      </c>
      <c r="W3808" s="63">
        <f>IF(ISBLANK($B3808),0,VLOOKUP($B3808,Listen!$A$2:$C$45,3,FALSE))</f>
        <v>0</v>
      </c>
      <c r="X3808" s="49">
        <f t="shared" si="742"/>
        <v>0</v>
      </c>
      <c r="Y3808" s="49">
        <f t="shared" si="752"/>
        <v>0</v>
      </c>
      <c r="Z3808" s="49">
        <f t="shared" si="752"/>
        <v>0</v>
      </c>
      <c r="AA3808" s="49">
        <f t="shared" si="752"/>
        <v>0</v>
      </c>
      <c r="AB3808" s="49">
        <f t="shared" si="752"/>
        <v>0</v>
      </c>
      <c r="AC3808" s="49">
        <f t="shared" si="752"/>
        <v>0</v>
      </c>
      <c r="AD3808" s="49">
        <f t="shared" si="752"/>
        <v>0</v>
      </c>
      <c r="AE3808" s="51">
        <f t="shared" si="753"/>
        <v>0</v>
      </c>
      <c r="AF3808" s="51">
        <f>IF(C3808=A_Stammdaten!$B$12,D_SAV!$U3808-D_SAV!$AG3808,HLOOKUP(A_Stammdaten!$B$12-1,$AH$4:$AN$4004,ROW(C3808)-3,FALSE)-$AG3808)</f>
        <v>0</v>
      </c>
      <c r="AG3808" s="51">
        <f>HLOOKUP(A_Stammdaten!$B$12,$AH$4:$AN$4004,ROW(C3808)-3,FALSE)</f>
        <v>0</v>
      </c>
      <c r="AH3808" s="51">
        <f t="shared" si="744"/>
        <v>0</v>
      </c>
      <c r="AI3808" s="51">
        <f t="shared" si="745"/>
        <v>0</v>
      </c>
      <c r="AJ3808" s="51">
        <f t="shared" si="746"/>
        <v>0</v>
      </c>
      <c r="AK3808" s="51">
        <f t="shared" si="747"/>
        <v>0</v>
      </c>
      <c r="AL3808" s="51">
        <f t="shared" si="748"/>
        <v>0</v>
      </c>
      <c r="AM3808" s="51">
        <f t="shared" si="749"/>
        <v>0</v>
      </c>
      <c r="AN3808" s="51">
        <f t="shared" si="750"/>
        <v>0</v>
      </c>
    </row>
    <row r="3809" spans="1:40" x14ac:dyDescent="0.25">
      <c r="A3809" s="17"/>
      <c r="B3809" s="17"/>
      <c r="C3809" s="35"/>
      <c r="D3809" s="17"/>
      <c r="E3809" s="17"/>
      <c r="F3809" s="17"/>
      <c r="G3809" s="62">
        <f t="shared" si="751"/>
        <v>0</v>
      </c>
      <c r="H3809" s="17"/>
      <c r="I3809" s="17"/>
      <c r="J3809" s="17"/>
      <c r="K3809" s="17"/>
      <c r="L3809" s="17"/>
      <c r="M3809" s="17"/>
      <c r="N3809" s="17"/>
      <c r="O3809" s="17"/>
      <c r="P3809" s="115"/>
      <c r="Q3809" s="62">
        <f>IF(C3809&gt;A_Stammdaten!$B$12,0,SUM(G3809,H3809,J3809,K3809,M3809,N3809)-SUM(I3809,L3809,O3809,P3809))</f>
        <v>0</v>
      </c>
      <c r="R3809" s="17"/>
      <c r="S3809" s="17"/>
      <c r="T3809" s="17"/>
      <c r="U3809" s="62">
        <f t="shared" si="743"/>
        <v>0</v>
      </c>
      <c r="V3809" s="63">
        <f>IF(ISBLANK($B3809),0,VLOOKUP($B3809,Listen!$A$2:$C$45,2,FALSE))</f>
        <v>0</v>
      </c>
      <c r="W3809" s="63">
        <f>IF(ISBLANK($B3809),0,VLOOKUP($B3809,Listen!$A$2:$C$45,3,FALSE))</f>
        <v>0</v>
      </c>
      <c r="X3809" s="49">
        <f t="shared" si="742"/>
        <v>0</v>
      </c>
      <c r="Y3809" s="49">
        <f t="shared" si="752"/>
        <v>0</v>
      </c>
      <c r="Z3809" s="49">
        <f t="shared" si="752"/>
        <v>0</v>
      </c>
      <c r="AA3809" s="49">
        <f t="shared" si="752"/>
        <v>0</v>
      </c>
      <c r="AB3809" s="49">
        <f t="shared" si="752"/>
        <v>0</v>
      </c>
      <c r="AC3809" s="49">
        <f t="shared" si="752"/>
        <v>0</v>
      </c>
      <c r="AD3809" s="49">
        <f t="shared" si="752"/>
        <v>0</v>
      </c>
      <c r="AE3809" s="51">
        <f t="shared" si="753"/>
        <v>0</v>
      </c>
      <c r="AF3809" s="51">
        <f>IF(C3809=A_Stammdaten!$B$12,D_SAV!$U3809-D_SAV!$AG3809,HLOOKUP(A_Stammdaten!$B$12-1,$AH$4:$AN$4004,ROW(C3809)-3,FALSE)-$AG3809)</f>
        <v>0</v>
      </c>
      <c r="AG3809" s="51">
        <f>HLOOKUP(A_Stammdaten!$B$12,$AH$4:$AN$4004,ROW(C3809)-3,FALSE)</f>
        <v>0</v>
      </c>
      <c r="AH3809" s="51">
        <f t="shared" si="744"/>
        <v>0</v>
      </c>
      <c r="AI3809" s="51">
        <f t="shared" si="745"/>
        <v>0</v>
      </c>
      <c r="AJ3809" s="51">
        <f t="shared" si="746"/>
        <v>0</v>
      </c>
      <c r="AK3809" s="51">
        <f t="shared" si="747"/>
        <v>0</v>
      </c>
      <c r="AL3809" s="51">
        <f t="shared" si="748"/>
        <v>0</v>
      </c>
      <c r="AM3809" s="51">
        <f t="shared" si="749"/>
        <v>0</v>
      </c>
      <c r="AN3809" s="51">
        <f t="shared" si="750"/>
        <v>0</v>
      </c>
    </row>
    <row r="3810" spans="1:40" x14ac:dyDescent="0.25">
      <c r="A3810" s="17"/>
      <c r="B3810" s="17"/>
      <c r="C3810" s="35"/>
      <c r="D3810" s="17"/>
      <c r="E3810" s="17"/>
      <c r="F3810" s="17"/>
      <c r="G3810" s="62">
        <f t="shared" si="751"/>
        <v>0</v>
      </c>
      <c r="H3810" s="17"/>
      <c r="I3810" s="17"/>
      <c r="J3810" s="17"/>
      <c r="K3810" s="17"/>
      <c r="L3810" s="17"/>
      <c r="M3810" s="17"/>
      <c r="N3810" s="17"/>
      <c r="O3810" s="17"/>
      <c r="P3810" s="115"/>
      <c r="Q3810" s="62">
        <f>IF(C3810&gt;A_Stammdaten!$B$12,0,SUM(G3810,H3810,J3810,K3810,M3810,N3810)-SUM(I3810,L3810,O3810,P3810))</f>
        <v>0</v>
      </c>
      <c r="R3810" s="17"/>
      <c r="S3810" s="17"/>
      <c r="T3810" s="17"/>
      <c r="U3810" s="62">
        <f t="shared" si="743"/>
        <v>0</v>
      </c>
      <c r="V3810" s="63">
        <f>IF(ISBLANK($B3810),0,VLOOKUP($B3810,Listen!$A$2:$C$45,2,FALSE))</f>
        <v>0</v>
      </c>
      <c r="W3810" s="63">
        <f>IF(ISBLANK($B3810),0,VLOOKUP($B3810,Listen!$A$2:$C$45,3,FALSE))</f>
        <v>0</v>
      </c>
      <c r="X3810" s="49">
        <f t="shared" si="742"/>
        <v>0</v>
      </c>
      <c r="Y3810" s="49">
        <f t="shared" si="752"/>
        <v>0</v>
      </c>
      <c r="Z3810" s="49">
        <f t="shared" si="752"/>
        <v>0</v>
      </c>
      <c r="AA3810" s="49">
        <f t="shared" si="752"/>
        <v>0</v>
      </c>
      <c r="AB3810" s="49">
        <f t="shared" si="752"/>
        <v>0</v>
      </c>
      <c r="AC3810" s="49">
        <f t="shared" si="752"/>
        <v>0</v>
      </c>
      <c r="AD3810" s="49">
        <f t="shared" si="752"/>
        <v>0</v>
      </c>
      <c r="AE3810" s="51">
        <f t="shared" si="753"/>
        <v>0</v>
      </c>
      <c r="AF3810" s="51">
        <f>IF(C3810=A_Stammdaten!$B$12,D_SAV!$U3810-D_SAV!$AG3810,HLOOKUP(A_Stammdaten!$B$12-1,$AH$4:$AN$4004,ROW(C3810)-3,FALSE)-$AG3810)</f>
        <v>0</v>
      </c>
      <c r="AG3810" s="51">
        <f>HLOOKUP(A_Stammdaten!$B$12,$AH$4:$AN$4004,ROW(C3810)-3,FALSE)</f>
        <v>0</v>
      </c>
      <c r="AH3810" s="51">
        <f t="shared" si="744"/>
        <v>0</v>
      </c>
      <c r="AI3810" s="51">
        <f t="shared" si="745"/>
        <v>0</v>
      </c>
      <c r="AJ3810" s="51">
        <f t="shared" si="746"/>
        <v>0</v>
      </c>
      <c r="AK3810" s="51">
        <f t="shared" si="747"/>
        <v>0</v>
      </c>
      <c r="AL3810" s="51">
        <f t="shared" si="748"/>
        <v>0</v>
      </c>
      <c r="AM3810" s="51">
        <f t="shared" si="749"/>
        <v>0</v>
      </c>
      <c r="AN3810" s="51">
        <f t="shared" si="750"/>
        <v>0</v>
      </c>
    </row>
    <row r="3811" spans="1:40" x14ac:dyDescent="0.25">
      <c r="A3811" s="17"/>
      <c r="B3811" s="17"/>
      <c r="C3811" s="35"/>
      <c r="D3811" s="17"/>
      <c r="E3811" s="17"/>
      <c r="F3811" s="17"/>
      <c r="G3811" s="62">
        <f t="shared" si="751"/>
        <v>0</v>
      </c>
      <c r="H3811" s="17"/>
      <c r="I3811" s="17"/>
      <c r="J3811" s="17"/>
      <c r="K3811" s="17"/>
      <c r="L3811" s="17"/>
      <c r="M3811" s="17"/>
      <c r="N3811" s="17"/>
      <c r="O3811" s="17"/>
      <c r="P3811" s="115"/>
      <c r="Q3811" s="62">
        <f>IF(C3811&gt;A_Stammdaten!$B$12,0,SUM(G3811,H3811,J3811,K3811,M3811,N3811)-SUM(I3811,L3811,O3811,P3811))</f>
        <v>0</v>
      </c>
      <c r="R3811" s="17"/>
      <c r="S3811" s="17"/>
      <c r="T3811" s="17"/>
      <c r="U3811" s="62">
        <f t="shared" si="743"/>
        <v>0</v>
      </c>
      <c r="V3811" s="63">
        <f>IF(ISBLANK($B3811),0,VLOOKUP($B3811,Listen!$A$2:$C$45,2,FALSE))</f>
        <v>0</v>
      </c>
      <c r="W3811" s="63">
        <f>IF(ISBLANK($B3811),0,VLOOKUP($B3811,Listen!$A$2:$C$45,3,FALSE))</f>
        <v>0</v>
      </c>
      <c r="X3811" s="49">
        <f t="shared" si="742"/>
        <v>0</v>
      </c>
      <c r="Y3811" s="49">
        <f t="shared" si="752"/>
        <v>0</v>
      </c>
      <c r="Z3811" s="49">
        <f t="shared" si="752"/>
        <v>0</v>
      </c>
      <c r="AA3811" s="49">
        <f t="shared" si="752"/>
        <v>0</v>
      </c>
      <c r="AB3811" s="49">
        <f t="shared" si="752"/>
        <v>0</v>
      </c>
      <c r="AC3811" s="49">
        <f t="shared" si="752"/>
        <v>0</v>
      </c>
      <c r="AD3811" s="49">
        <f t="shared" si="752"/>
        <v>0</v>
      </c>
      <c r="AE3811" s="51">
        <f t="shared" si="753"/>
        <v>0</v>
      </c>
      <c r="AF3811" s="51">
        <f>IF(C3811=A_Stammdaten!$B$12,D_SAV!$U3811-D_SAV!$AG3811,HLOOKUP(A_Stammdaten!$B$12-1,$AH$4:$AN$4004,ROW(C3811)-3,FALSE)-$AG3811)</f>
        <v>0</v>
      </c>
      <c r="AG3811" s="51">
        <f>HLOOKUP(A_Stammdaten!$B$12,$AH$4:$AN$4004,ROW(C3811)-3,FALSE)</f>
        <v>0</v>
      </c>
      <c r="AH3811" s="51">
        <f t="shared" si="744"/>
        <v>0</v>
      </c>
      <c r="AI3811" s="51">
        <f t="shared" si="745"/>
        <v>0</v>
      </c>
      <c r="AJ3811" s="51">
        <f t="shared" si="746"/>
        <v>0</v>
      </c>
      <c r="AK3811" s="51">
        <f t="shared" si="747"/>
        <v>0</v>
      </c>
      <c r="AL3811" s="51">
        <f t="shared" si="748"/>
        <v>0</v>
      </c>
      <c r="AM3811" s="51">
        <f t="shared" si="749"/>
        <v>0</v>
      </c>
      <c r="AN3811" s="51">
        <f t="shared" si="750"/>
        <v>0</v>
      </c>
    </row>
    <row r="3812" spans="1:40" x14ac:dyDescent="0.25">
      <c r="A3812" s="17"/>
      <c r="B3812" s="17"/>
      <c r="C3812" s="35"/>
      <c r="D3812" s="17"/>
      <c r="E3812" s="17"/>
      <c r="F3812" s="17"/>
      <c r="G3812" s="62">
        <f t="shared" si="751"/>
        <v>0</v>
      </c>
      <c r="H3812" s="17"/>
      <c r="I3812" s="17"/>
      <c r="J3812" s="17"/>
      <c r="K3812" s="17"/>
      <c r="L3812" s="17"/>
      <c r="M3812" s="17"/>
      <c r="N3812" s="17"/>
      <c r="O3812" s="17"/>
      <c r="P3812" s="115"/>
      <c r="Q3812" s="62">
        <f>IF(C3812&gt;A_Stammdaten!$B$12,0,SUM(G3812,H3812,J3812,K3812,M3812,N3812)-SUM(I3812,L3812,O3812,P3812))</f>
        <v>0</v>
      </c>
      <c r="R3812" s="17"/>
      <c r="S3812" s="17"/>
      <c r="T3812" s="17"/>
      <c r="U3812" s="62">
        <f t="shared" si="743"/>
        <v>0</v>
      </c>
      <c r="V3812" s="63">
        <f>IF(ISBLANK($B3812),0,VLOOKUP($B3812,Listen!$A$2:$C$45,2,FALSE))</f>
        <v>0</v>
      </c>
      <c r="W3812" s="63">
        <f>IF(ISBLANK($B3812),0,VLOOKUP($B3812,Listen!$A$2:$C$45,3,FALSE))</f>
        <v>0</v>
      </c>
      <c r="X3812" s="49">
        <f t="shared" si="742"/>
        <v>0</v>
      </c>
      <c r="Y3812" s="49">
        <f t="shared" si="752"/>
        <v>0</v>
      </c>
      <c r="Z3812" s="49">
        <f t="shared" si="752"/>
        <v>0</v>
      </c>
      <c r="AA3812" s="49">
        <f t="shared" si="752"/>
        <v>0</v>
      </c>
      <c r="AB3812" s="49">
        <f t="shared" si="752"/>
        <v>0</v>
      </c>
      <c r="AC3812" s="49">
        <f t="shared" si="752"/>
        <v>0</v>
      </c>
      <c r="AD3812" s="49">
        <f t="shared" si="752"/>
        <v>0</v>
      </c>
      <c r="AE3812" s="51">
        <f t="shared" si="753"/>
        <v>0</v>
      </c>
      <c r="AF3812" s="51">
        <f>IF(C3812=A_Stammdaten!$B$12,D_SAV!$U3812-D_SAV!$AG3812,HLOOKUP(A_Stammdaten!$B$12-1,$AH$4:$AN$4004,ROW(C3812)-3,FALSE)-$AG3812)</f>
        <v>0</v>
      </c>
      <c r="AG3812" s="51">
        <f>HLOOKUP(A_Stammdaten!$B$12,$AH$4:$AN$4004,ROW(C3812)-3,FALSE)</f>
        <v>0</v>
      </c>
      <c r="AH3812" s="51">
        <f t="shared" si="744"/>
        <v>0</v>
      </c>
      <c r="AI3812" s="51">
        <f t="shared" si="745"/>
        <v>0</v>
      </c>
      <c r="AJ3812" s="51">
        <f t="shared" si="746"/>
        <v>0</v>
      </c>
      <c r="AK3812" s="51">
        <f t="shared" si="747"/>
        <v>0</v>
      </c>
      <c r="AL3812" s="51">
        <f t="shared" si="748"/>
        <v>0</v>
      </c>
      <c r="AM3812" s="51">
        <f t="shared" si="749"/>
        <v>0</v>
      </c>
      <c r="AN3812" s="51">
        <f t="shared" si="750"/>
        <v>0</v>
      </c>
    </row>
    <row r="3813" spans="1:40" x14ac:dyDescent="0.25">
      <c r="A3813" s="17"/>
      <c r="B3813" s="17"/>
      <c r="C3813" s="35"/>
      <c r="D3813" s="17"/>
      <c r="E3813" s="17"/>
      <c r="F3813" s="17"/>
      <c r="G3813" s="62">
        <f t="shared" si="751"/>
        <v>0</v>
      </c>
      <c r="H3813" s="17"/>
      <c r="I3813" s="17"/>
      <c r="J3813" s="17"/>
      <c r="K3813" s="17"/>
      <c r="L3813" s="17"/>
      <c r="M3813" s="17"/>
      <c r="N3813" s="17"/>
      <c r="O3813" s="17"/>
      <c r="P3813" s="115"/>
      <c r="Q3813" s="62">
        <f>IF(C3813&gt;A_Stammdaten!$B$12,0,SUM(G3813,H3813,J3813,K3813,M3813,N3813)-SUM(I3813,L3813,O3813,P3813))</f>
        <v>0</v>
      </c>
      <c r="R3813" s="17"/>
      <c r="S3813" s="17"/>
      <c r="T3813" s="17"/>
      <c r="U3813" s="62">
        <f t="shared" si="743"/>
        <v>0</v>
      </c>
      <c r="V3813" s="63">
        <f>IF(ISBLANK($B3813),0,VLOOKUP($B3813,Listen!$A$2:$C$45,2,FALSE))</f>
        <v>0</v>
      </c>
      <c r="W3813" s="63">
        <f>IF(ISBLANK($B3813),0,VLOOKUP($B3813,Listen!$A$2:$C$45,3,FALSE))</f>
        <v>0</v>
      </c>
      <c r="X3813" s="49">
        <f t="shared" si="742"/>
        <v>0</v>
      </c>
      <c r="Y3813" s="49">
        <f t="shared" si="752"/>
        <v>0</v>
      </c>
      <c r="Z3813" s="49">
        <f t="shared" si="752"/>
        <v>0</v>
      </c>
      <c r="AA3813" s="49">
        <f t="shared" si="752"/>
        <v>0</v>
      </c>
      <c r="AB3813" s="49">
        <f t="shared" si="752"/>
        <v>0</v>
      </c>
      <c r="AC3813" s="49">
        <f t="shared" si="752"/>
        <v>0</v>
      </c>
      <c r="AD3813" s="49">
        <f t="shared" si="752"/>
        <v>0</v>
      </c>
      <c r="AE3813" s="51">
        <f t="shared" si="753"/>
        <v>0</v>
      </c>
      <c r="AF3813" s="51">
        <f>IF(C3813=A_Stammdaten!$B$12,D_SAV!$U3813-D_SAV!$AG3813,HLOOKUP(A_Stammdaten!$B$12-1,$AH$4:$AN$4004,ROW(C3813)-3,FALSE)-$AG3813)</f>
        <v>0</v>
      </c>
      <c r="AG3813" s="51">
        <f>HLOOKUP(A_Stammdaten!$B$12,$AH$4:$AN$4004,ROW(C3813)-3,FALSE)</f>
        <v>0</v>
      </c>
      <c r="AH3813" s="51">
        <f t="shared" si="744"/>
        <v>0</v>
      </c>
      <c r="AI3813" s="51">
        <f t="shared" si="745"/>
        <v>0</v>
      </c>
      <c r="AJ3813" s="51">
        <f t="shared" si="746"/>
        <v>0</v>
      </c>
      <c r="AK3813" s="51">
        <f t="shared" si="747"/>
        <v>0</v>
      </c>
      <c r="AL3813" s="51">
        <f t="shared" si="748"/>
        <v>0</v>
      </c>
      <c r="AM3813" s="51">
        <f t="shared" si="749"/>
        <v>0</v>
      </c>
      <c r="AN3813" s="51">
        <f t="shared" si="750"/>
        <v>0</v>
      </c>
    </row>
    <row r="3814" spans="1:40" x14ac:dyDescent="0.25">
      <c r="A3814" s="17"/>
      <c r="B3814" s="17"/>
      <c r="C3814" s="35"/>
      <c r="D3814" s="17"/>
      <c r="E3814" s="17"/>
      <c r="F3814" s="17"/>
      <c r="G3814" s="62">
        <f t="shared" si="751"/>
        <v>0</v>
      </c>
      <c r="H3814" s="17"/>
      <c r="I3814" s="17"/>
      <c r="J3814" s="17"/>
      <c r="K3814" s="17"/>
      <c r="L3814" s="17"/>
      <c r="M3814" s="17"/>
      <c r="N3814" s="17"/>
      <c r="O3814" s="17"/>
      <c r="P3814" s="115"/>
      <c r="Q3814" s="62">
        <f>IF(C3814&gt;A_Stammdaten!$B$12,0,SUM(G3814,H3814,J3814,K3814,M3814,N3814)-SUM(I3814,L3814,O3814,P3814))</f>
        <v>0</v>
      </c>
      <c r="R3814" s="17"/>
      <c r="S3814" s="17"/>
      <c r="T3814" s="17"/>
      <c r="U3814" s="62">
        <f t="shared" si="743"/>
        <v>0</v>
      </c>
      <c r="V3814" s="63">
        <f>IF(ISBLANK($B3814),0,VLOOKUP($B3814,Listen!$A$2:$C$45,2,FALSE))</f>
        <v>0</v>
      </c>
      <c r="W3814" s="63">
        <f>IF(ISBLANK($B3814),0,VLOOKUP($B3814,Listen!$A$2:$C$45,3,FALSE))</f>
        <v>0</v>
      </c>
      <c r="X3814" s="49">
        <f t="shared" si="742"/>
        <v>0</v>
      </c>
      <c r="Y3814" s="49">
        <f t="shared" si="752"/>
        <v>0</v>
      </c>
      <c r="Z3814" s="49">
        <f t="shared" si="752"/>
        <v>0</v>
      </c>
      <c r="AA3814" s="49">
        <f t="shared" si="752"/>
        <v>0</v>
      </c>
      <c r="AB3814" s="49">
        <f t="shared" si="752"/>
        <v>0</v>
      </c>
      <c r="AC3814" s="49">
        <f t="shared" si="752"/>
        <v>0</v>
      </c>
      <c r="AD3814" s="49">
        <f t="shared" si="752"/>
        <v>0</v>
      </c>
      <c r="AE3814" s="51">
        <f t="shared" si="753"/>
        <v>0</v>
      </c>
      <c r="AF3814" s="51">
        <f>IF(C3814=A_Stammdaten!$B$12,D_SAV!$U3814-D_SAV!$AG3814,HLOOKUP(A_Stammdaten!$B$12-1,$AH$4:$AN$4004,ROW(C3814)-3,FALSE)-$AG3814)</f>
        <v>0</v>
      </c>
      <c r="AG3814" s="51">
        <f>HLOOKUP(A_Stammdaten!$B$12,$AH$4:$AN$4004,ROW(C3814)-3,FALSE)</f>
        <v>0</v>
      </c>
      <c r="AH3814" s="51">
        <f t="shared" si="744"/>
        <v>0</v>
      </c>
      <c r="AI3814" s="51">
        <f t="shared" si="745"/>
        <v>0</v>
      </c>
      <c r="AJ3814" s="51">
        <f t="shared" si="746"/>
        <v>0</v>
      </c>
      <c r="AK3814" s="51">
        <f t="shared" si="747"/>
        <v>0</v>
      </c>
      <c r="AL3814" s="51">
        <f t="shared" si="748"/>
        <v>0</v>
      </c>
      <c r="AM3814" s="51">
        <f t="shared" si="749"/>
        <v>0</v>
      </c>
      <c r="AN3814" s="51">
        <f t="shared" si="750"/>
        <v>0</v>
      </c>
    </row>
    <row r="3815" spans="1:40" x14ac:dyDescent="0.25">
      <c r="A3815" s="17"/>
      <c r="B3815" s="17"/>
      <c r="C3815" s="35"/>
      <c r="D3815" s="17"/>
      <c r="E3815" s="17"/>
      <c r="F3815" s="17"/>
      <c r="G3815" s="62">
        <f t="shared" si="751"/>
        <v>0</v>
      </c>
      <c r="H3815" s="17"/>
      <c r="I3815" s="17"/>
      <c r="J3815" s="17"/>
      <c r="K3815" s="17"/>
      <c r="L3815" s="17"/>
      <c r="M3815" s="17"/>
      <c r="N3815" s="17"/>
      <c r="O3815" s="17"/>
      <c r="P3815" s="115"/>
      <c r="Q3815" s="62">
        <f>IF(C3815&gt;A_Stammdaten!$B$12,0,SUM(G3815,H3815,J3815,K3815,M3815,N3815)-SUM(I3815,L3815,O3815,P3815))</f>
        <v>0</v>
      </c>
      <c r="R3815" s="17"/>
      <c r="S3815" s="17"/>
      <c r="T3815" s="17"/>
      <c r="U3815" s="62">
        <f t="shared" si="743"/>
        <v>0</v>
      </c>
      <c r="V3815" s="63">
        <f>IF(ISBLANK($B3815),0,VLOOKUP($B3815,Listen!$A$2:$C$45,2,FALSE))</f>
        <v>0</v>
      </c>
      <c r="W3815" s="63">
        <f>IF(ISBLANK($B3815),0,VLOOKUP($B3815,Listen!$A$2:$C$45,3,FALSE))</f>
        <v>0</v>
      </c>
      <c r="X3815" s="49">
        <f t="shared" si="742"/>
        <v>0</v>
      </c>
      <c r="Y3815" s="49">
        <f t="shared" si="752"/>
        <v>0</v>
      </c>
      <c r="Z3815" s="49">
        <f t="shared" si="752"/>
        <v>0</v>
      </c>
      <c r="AA3815" s="49">
        <f t="shared" si="752"/>
        <v>0</v>
      </c>
      <c r="AB3815" s="49">
        <f t="shared" si="752"/>
        <v>0</v>
      </c>
      <c r="AC3815" s="49">
        <f t="shared" si="752"/>
        <v>0</v>
      </c>
      <c r="AD3815" s="49">
        <f t="shared" si="752"/>
        <v>0</v>
      </c>
      <c r="AE3815" s="51">
        <f t="shared" si="753"/>
        <v>0</v>
      </c>
      <c r="AF3815" s="51">
        <f>IF(C3815=A_Stammdaten!$B$12,D_SAV!$U3815-D_SAV!$AG3815,HLOOKUP(A_Stammdaten!$B$12-1,$AH$4:$AN$4004,ROW(C3815)-3,FALSE)-$AG3815)</f>
        <v>0</v>
      </c>
      <c r="AG3815" s="51">
        <f>HLOOKUP(A_Stammdaten!$B$12,$AH$4:$AN$4004,ROW(C3815)-3,FALSE)</f>
        <v>0</v>
      </c>
      <c r="AH3815" s="51">
        <f t="shared" si="744"/>
        <v>0</v>
      </c>
      <c r="AI3815" s="51">
        <f t="shared" si="745"/>
        <v>0</v>
      </c>
      <c r="AJ3815" s="51">
        <f t="shared" si="746"/>
        <v>0</v>
      </c>
      <c r="AK3815" s="51">
        <f t="shared" si="747"/>
        <v>0</v>
      </c>
      <c r="AL3815" s="51">
        <f t="shared" si="748"/>
        <v>0</v>
      </c>
      <c r="AM3815" s="51">
        <f t="shared" si="749"/>
        <v>0</v>
      </c>
      <c r="AN3815" s="51">
        <f t="shared" si="750"/>
        <v>0</v>
      </c>
    </row>
    <row r="3816" spans="1:40" x14ac:dyDescent="0.25">
      <c r="A3816" s="17"/>
      <c r="B3816" s="17"/>
      <c r="C3816" s="35"/>
      <c r="D3816" s="17"/>
      <c r="E3816" s="17"/>
      <c r="F3816" s="17"/>
      <c r="G3816" s="62">
        <f t="shared" si="751"/>
        <v>0</v>
      </c>
      <c r="H3816" s="17"/>
      <c r="I3816" s="17"/>
      <c r="J3816" s="17"/>
      <c r="K3816" s="17"/>
      <c r="L3816" s="17"/>
      <c r="M3816" s="17"/>
      <c r="N3816" s="17"/>
      <c r="O3816" s="17"/>
      <c r="P3816" s="115"/>
      <c r="Q3816" s="62">
        <f>IF(C3816&gt;A_Stammdaten!$B$12,0,SUM(G3816,H3816,J3816,K3816,M3816,N3816)-SUM(I3816,L3816,O3816,P3816))</f>
        <v>0</v>
      </c>
      <c r="R3816" s="17"/>
      <c r="S3816" s="17"/>
      <c r="T3816" s="17"/>
      <c r="U3816" s="62">
        <f t="shared" si="743"/>
        <v>0</v>
      </c>
      <c r="V3816" s="63">
        <f>IF(ISBLANK($B3816),0,VLOOKUP($B3816,Listen!$A$2:$C$45,2,FALSE))</f>
        <v>0</v>
      </c>
      <c r="W3816" s="63">
        <f>IF(ISBLANK($B3816),0,VLOOKUP($B3816,Listen!$A$2:$C$45,3,FALSE))</f>
        <v>0</v>
      </c>
      <c r="X3816" s="49">
        <f t="shared" si="742"/>
        <v>0</v>
      </c>
      <c r="Y3816" s="49">
        <f t="shared" si="752"/>
        <v>0</v>
      </c>
      <c r="Z3816" s="49">
        <f t="shared" si="752"/>
        <v>0</v>
      </c>
      <c r="AA3816" s="49">
        <f t="shared" si="752"/>
        <v>0</v>
      </c>
      <c r="AB3816" s="49">
        <f t="shared" si="752"/>
        <v>0</v>
      </c>
      <c r="AC3816" s="49">
        <f t="shared" si="752"/>
        <v>0</v>
      </c>
      <c r="AD3816" s="49">
        <f t="shared" si="752"/>
        <v>0</v>
      </c>
      <c r="AE3816" s="51">
        <f t="shared" si="753"/>
        <v>0</v>
      </c>
      <c r="AF3816" s="51">
        <f>IF(C3816=A_Stammdaten!$B$12,D_SAV!$U3816-D_SAV!$AG3816,HLOOKUP(A_Stammdaten!$B$12-1,$AH$4:$AN$4004,ROW(C3816)-3,FALSE)-$AG3816)</f>
        <v>0</v>
      </c>
      <c r="AG3816" s="51">
        <f>HLOOKUP(A_Stammdaten!$B$12,$AH$4:$AN$4004,ROW(C3816)-3,FALSE)</f>
        <v>0</v>
      </c>
      <c r="AH3816" s="51">
        <f t="shared" si="744"/>
        <v>0</v>
      </c>
      <c r="AI3816" s="51">
        <f t="shared" si="745"/>
        <v>0</v>
      </c>
      <c r="AJ3816" s="51">
        <f t="shared" si="746"/>
        <v>0</v>
      </c>
      <c r="AK3816" s="51">
        <f t="shared" si="747"/>
        <v>0</v>
      </c>
      <c r="AL3816" s="51">
        <f t="shared" si="748"/>
        <v>0</v>
      </c>
      <c r="AM3816" s="51">
        <f t="shared" si="749"/>
        <v>0</v>
      </c>
      <c r="AN3816" s="51">
        <f t="shared" si="750"/>
        <v>0</v>
      </c>
    </row>
    <row r="3817" spans="1:40" x14ac:dyDescent="0.25">
      <c r="A3817" s="17"/>
      <c r="B3817" s="17"/>
      <c r="C3817" s="35"/>
      <c r="D3817" s="17"/>
      <c r="E3817" s="17"/>
      <c r="F3817" s="17"/>
      <c r="G3817" s="62">
        <f t="shared" si="751"/>
        <v>0</v>
      </c>
      <c r="H3817" s="17"/>
      <c r="I3817" s="17"/>
      <c r="J3817" s="17"/>
      <c r="K3817" s="17"/>
      <c r="L3817" s="17"/>
      <c r="M3817" s="17"/>
      <c r="N3817" s="17"/>
      <c r="O3817" s="17"/>
      <c r="P3817" s="115"/>
      <c r="Q3817" s="62">
        <f>IF(C3817&gt;A_Stammdaten!$B$12,0,SUM(G3817,H3817,J3817,K3817,M3817,N3817)-SUM(I3817,L3817,O3817,P3817))</f>
        <v>0</v>
      </c>
      <c r="R3817" s="17"/>
      <c r="S3817" s="17"/>
      <c r="T3817" s="17"/>
      <c r="U3817" s="62">
        <f t="shared" si="743"/>
        <v>0</v>
      </c>
      <c r="V3817" s="63">
        <f>IF(ISBLANK($B3817),0,VLOOKUP($B3817,Listen!$A$2:$C$45,2,FALSE))</f>
        <v>0</v>
      </c>
      <c r="W3817" s="63">
        <f>IF(ISBLANK($B3817),0,VLOOKUP($B3817,Listen!$A$2:$C$45,3,FALSE))</f>
        <v>0</v>
      </c>
      <c r="X3817" s="49">
        <f t="shared" si="742"/>
        <v>0</v>
      </c>
      <c r="Y3817" s="49">
        <f t="shared" si="752"/>
        <v>0</v>
      </c>
      <c r="Z3817" s="49">
        <f t="shared" si="752"/>
        <v>0</v>
      </c>
      <c r="AA3817" s="49">
        <f t="shared" si="752"/>
        <v>0</v>
      </c>
      <c r="AB3817" s="49">
        <f t="shared" si="752"/>
        <v>0</v>
      </c>
      <c r="AC3817" s="49">
        <f t="shared" si="752"/>
        <v>0</v>
      </c>
      <c r="AD3817" s="49">
        <f t="shared" si="752"/>
        <v>0</v>
      </c>
      <c r="AE3817" s="51">
        <f t="shared" si="753"/>
        <v>0</v>
      </c>
      <c r="AF3817" s="51">
        <f>IF(C3817=A_Stammdaten!$B$12,D_SAV!$U3817-D_SAV!$AG3817,HLOOKUP(A_Stammdaten!$B$12-1,$AH$4:$AN$4004,ROW(C3817)-3,FALSE)-$AG3817)</f>
        <v>0</v>
      </c>
      <c r="AG3817" s="51">
        <f>HLOOKUP(A_Stammdaten!$B$12,$AH$4:$AN$4004,ROW(C3817)-3,FALSE)</f>
        <v>0</v>
      </c>
      <c r="AH3817" s="51">
        <f t="shared" si="744"/>
        <v>0</v>
      </c>
      <c r="AI3817" s="51">
        <f t="shared" si="745"/>
        <v>0</v>
      </c>
      <c r="AJ3817" s="51">
        <f t="shared" si="746"/>
        <v>0</v>
      </c>
      <c r="AK3817" s="51">
        <f t="shared" si="747"/>
        <v>0</v>
      </c>
      <c r="AL3817" s="51">
        <f t="shared" si="748"/>
        <v>0</v>
      </c>
      <c r="AM3817" s="51">
        <f t="shared" si="749"/>
        <v>0</v>
      </c>
      <c r="AN3817" s="51">
        <f t="shared" si="750"/>
        <v>0</v>
      </c>
    </row>
    <row r="3818" spans="1:40" x14ac:dyDescent="0.25">
      <c r="A3818" s="17"/>
      <c r="B3818" s="17"/>
      <c r="C3818" s="35"/>
      <c r="D3818" s="17"/>
      <c r="E3818" s="17"/>
      <c r="F3818" s="17"/>
      <c r="G3818" s="62">
        <f t="shared" si="751"/>
        <v>0</v>
      </c>
      <c r="H3818" s="17"/>
      <c r="I3818" s="17"/>
      <c r="J3818" s="17"/>
      <c r="K3818" s="17"/>
      <c r="L3818" s="17"/>
      <c r="M3818" s="17"/>
      <c r="N3818" s="17"/>
      <c r="O3818" s="17"/>
      <c r="P3818" s="115"/>
      <c r="Q3818" s="62">
        <f>IF(C3818&gt;A_Stammdaten!$B$12,0,SUM(G3818,H3818,J3818,K3818,M3818,N3818)-SUM(I3818,L3818,O3818,P3818))</f>
        <v>0</v>
      </c>
      <c r="R3818" s="17"/>
      <c r="S3818" s="17"/>
      <c r="T3818" s="17"/>
      <c r="U3818" s="62">
        <f t="shared" si="743"/>
        <v>0</v>
      </c>
      <c r="V3818" s="63">
        <f>IF(ISBLANK($B3818),0,VLOOKUP($B3818,Listen!$A$2:$C$45,2,FALSE))</f>
        <v>0</v>
      </c>
      <c r="W3818" s="63">
        <f>IF(ISBLANK($B3818),0,VLOOKUP($B3818,Listen!$A$2:$C$45,3,FALSE))</f>
        <v>0</v>
      </c>
      <c r="X3818" s="49">
        <f t="shared" si="742"/>
        <v>0</v>
      </c>
      <c r="Y3818" s="49">
        <f t="shared" si="752"/>
        <v>0</v>
      </c>
      <c r="Z3818" s="49">
        <f t="shared" si="752"/>
        <v>0</v>
      </c>
      <c r="AA3818" s="49">
        <f t="shared" si="752"/>
        <v>0</v>
      </c>
      <c r="AB3818" s="49">
        <f t="shared" si="752"/>
        <v>0</v>
      </c>
      <c r="AC3818" s="49">
        <f t="shared" si="752"/>
        <v>0</v>
      </c>
      <c r="AD3818" s="49">
        <f t="shared" si="752"/>
        <v>0</v>
      </c>
      <c r="AE3818" s="51">
        <f t="shared" si="753"/>
        <v>0</v>
      </c>
      <c r="AF3818" s="51">
        <f>IF(C3818=A_Stammdaten!$B$12,D_SAV!$U3818-D_SAV!$AG3818,HLOOKUP(A_Stammdaten!$B$12-1,$AH$4:$AN$4004,ROW(C3818)-3,FALSE)-$AG3818)</f>
        <v>0</v>
      </c>
      <c r="AG3818" s="51">
        <f>HLOOKUP(A_Stammdaten!$B$12,$AH$4:$AN$4004,ROW(C3818)-3,FALSE)</f>
        <v>0</v>
      </c>
      <c r="AH3818" s="51">
        <f t="shared" si="744"/>
        <v>0</v>
      </c>
      <c r="AI3818" s="51">
        <f t="shared" si="745"/>
        <v>0</v>
      </c>
      <c r="AJ3818" s="51">
        <f t="shared" si="746"/>
        <v>0</v>
      </c>
      <c r="AK3818" s="51">
        <f t="shared" si="747"/>
        <v>0</v>
      </c>
      <c r="AL3818" s="51">
        <f t="shared" si="748"/>
        <v>0</v>
      </c>
      <c r="AM3818" s="51">
        <f t="shared" si="749"/>
        <v>0</v>
      </c>
      <c r="AN3818" s="51">
        <f t="shared" si="750"/>
        <v>0</v>
      </c>
    </row>
    <row r="3819" spans="1:40" x14ac:dyDescent="0.25">
      <c r="A3819" s="17"/>
      <c r="B3819" s="17"/>
      <c r="C3819" s="35"/>
      <c r="D3819" s="17"/>
      <c r="E3819" s="17"/>
      <c r="F3819" s="17"/>
      <c r="G3819" s="62">
        <f t="shared" si="751"/>
        <v>0</v>
      </c>
      <c r="H3819" s="17"/>
      <c r="I3819" s="17"/>
      <c r="J3819" s="17"/>
      <c r="K3819" s="17"/>
      <c r="L3819" s="17"/>
      <c r="M3819" s="17"/>
      <c r="N3819" s="17"/>
      <c r="O3819" s="17"/>
      <c r="P3819" s="115"/>
      <c r="Q3819" s="62">
        <f>IF(C3819&gt;A_Stammdaten!$B$12,0,SUM(G3819,H3819,J3819,K3819,M3819,N3819)-SUM(I3819,L3819,O3819,P3819))</f>
        <v>0</v>
      </c>
      <c r="R3819" s="17"/>
      <c r="S3819" s="17"/>
      <c r="T3819" s="17"/>
      <c r="U3819" s="62">
        <f t="shared" si="743"/>
        <v>0</v>
      </c>
      <c r="V3819" s="63">
        <f>IF(ISBLANK($B3819),0,VLOOKUP($B3819,Listen!$A$2:$C$45,2,FALSE))</f>
        <v>0</v>
      </c>
      <c r="W3819" s="63">
        <f>IF(ISBLANK($B3819),0,VLOOKUP($B3819,Listen!$A$2:$C$45,3,FALSE))</f>
        <v>0</v>
      </c>
      <c r="X3819" s="49">
        <f t="shared" si="742"/>
        <v>0</v>
      </c>
      <c r="Y3819" s="49">
        <f t="shared" si="752"/>
        <v>0</v>
      </c>
      <c r="Z3819" s="49">
        <f t="shared" si="752"/>
        <v>0</v>
      </c>
      <c r="AA3819" s="49">
        <f t="shared" si="752"/>
        <v>0</v>
      </c>
      <c r="AB3819" s="49">
        <f t="shared" si="752"/>
        <v>0</v>
      </c>
      <c r="AC3819" s="49">
        <f t="shared" si="752"/>
        <v>0</v>
      </c>
      <c r="AD3819" s="49">
        <f t="shared" si="752"/>
        <v>0</v>
      </c>
      <c r="AE3819" s="51">
        <f t="shared" si="753"/>
        <v>0</v>
      </c>
      <c r="AF3819" s="51">
        <f>IF(C3819=A_Stammdaten!$B$12,D_SAV!$U3819-D_SAV!$AG3819,HLOOKUP(A_Stammdaten!$B$12-1,$AH$4:$AN$4004,ROW(C3819)-3,FALSE)-$AG3819)</f>
        <v>0</v>
      </c>
      <c r="AG3819" s="51">
        <f>HLOOKUP(A_Stammdaten!$B$12,$AH$4:$AN$4004,ROW(C3819)-3,FALSE)</f>
        <v>0</v>
      </c>
      <c r="AH3819" s="51">
        <f t="shared" si="744"/>
        <v>0</v>
      </c>
      <c r="AI3819" s="51">
        <f t="shared" si="745"/>
        <v>0</v>
      </c>
      <c r="AJ3819" s="51">
        <f t="shared" si="746"/>
        <v>0</v>
      </c>
      <c r="AK3819" s="51">
        <f t="shared" si="747"/>
        <v>0</v>
      </c>
      <c r="AL3819" s="51">
        <f t="shared" si="748"/>
        <v>0</v>
      </c>
      <c r="AM3819" s="51">
        <f t="shared" si="749"/>
        <v>0</v>
      </c>
      <c r="AN3819" s="51">
        <f t="shared" si="750"/>
        <v>0</v>
      </c>
    </row>
    <row r="3820" spans="1:40" x14ac:dyDescent="0.25">
      <c r="A3820" s="17"/>
      <c r="B3820" s="17"/>
      <c r="C3820" s="35"/>
      <c r="D3820" s="17"/>
      <c r="E3820" s="17"/>
      <c r="F3820" s="17"/>
      <c r="G3820" s="62">
        <f t="shared" si="751"/>
        <v>0</v>
      </c>
      <c r="H3820" s="17"/>
      <c r="I3820" s="17"/>
      <c r="J3820" s="17"/>
      <c r="K3820" s="17"/>
      <c r="L3820" s="17"/>
      <c r="M3820" s="17"/>
      <c r="N3820" s="17"/>
      <c r="O3820" s="17"/>
      <c r="P3820" s="115"/>
      <c r="Q3820" s="62">
        <f>IF(C3820&gt;A_Stammdaten!$B$12,0,SUM(G3820,H3820,J3820,K3820,M3820,N3820)-SUM(I3820,L3820,O3820,P3820))</f>
        <v>0</v>
      </c>
      <c r="R3820" s="17"/>
      <c r="S3820" s="17"/>
      <c r="T3820" s="17"/>
      <c r="U3820" s="62">
        <f t="shared" si="743"/>
        <v>0</v>
      </c>
      <c r="V3820" s="63">
        <f>IF(ISBLANK($B3820),0,VLOOKUP($B3820,Listen!$A$2:$C$45,2,FALSE))</f>
        <v>0</v>
      </c>
      <c r="W3820" s="63">
        <f>IF(ISBLANK($B3820),0,VLOOKUP($B3820,Listen!$A$2:$C$45,3,FALSE))</f>
        <v>0</v>
      </c>
      <c r="X3820" s="49">
        <f t="shared" si="742"/>
        <v>0</v>
      </c>
      <c r="Y3820" s="49">
        <f t="shared" si="752"/>
        <v>0</v>
      </c>
      <c r="Z3820" s="49">
        <f t="shared" si="752"/>
        <v>0</v>
      </c>
      <c r="AA3820" s="49">
        <f t="shared" si="752"/>
        <v>0</v>
      </c>
      <c r="AB3820" s="49">
        <f t="shared" si="752"/>
        <v>0</v>
      </c>
      <c r="AC3820" s="49">
        <f t="shared" si="752"/>
        <v>0</v>
      </c>
      <c r="AD3820" s="49">
        <f t="shared" si="752"/>
        <v>0</v>
      </c>
      <c r="AE3820" s="51">
        <f t="shared" si="753"/>
        <v>0</v>
      </c>
      <c r="AF3820" s="51">
        <f>IF(C3820=A_Stammdaten!$B$12,D_SAV!$U3820-D_SAV!$AG3820,HLOOKUP(A_Stammdaten!$B$12-1,$AH$4:$AN$4004,ROW(C3820)-3,FALSE)-$AG3820)</f>
        <v>0</v>
      </c>
      <c r="AG3820" s="51">
        <f>HLOOKUP(A_Stammdaten!$B$12,$AH$4:$AN$4004,ROW(C3820)-3,FALSE)</f>
        <v>0</v>
      </c>
      <c r="AH3820" s="51">
        <f t="shared" si="744"/>
        <v>0</v>
      </c>
      <c r="AI3820" s="51">
        <f t="shared" si="745"/>
        <v>0</v>
      </c>
      <c r="AJ3820" s="51">
        <f t="shared" si="746"/>
        <v>0</v>
      </c>
      <c r="AK3820" s="51">
        <f t="shared" si="747"/>
        <v>0</v>
      </c>
      <c r="AL3820" s="51">
        <f t="shared" si="748"/>
        <v>0</v>
      </c>
      <c r="AM3820" s="51">
        <f t="shared" si="749"/>
        <v>0</v>
      </c>
      <c r="AN3820" s="51">
        <f t="shared" si="750"/>
        <v>0</v>
      </c>
    </row>
    <row r="3821" spans="1:40" x14ac:dyDescent="0.25">
      <c r="A3821" s="17"/>
      <c r="B3821" s="17"/>
      <c r="C3821" s="35"/>
      <c r="D3821" s="17"/>
      <c r="E3821" s="17"/>
      <c r="F3821" s="17"/>
      <c r="G3821" s="62">
        <f t="shared" si="751"/>
        <v>0</v>
      </c>
      <c r="H3821" s="17"/>
      <c r="I3821" s="17"/>
      <c r="J3821" s="17"/>
      <c r="K3821" s="17"/>
      <c r="L3821" s="17"/>
      <c r="M3821" s="17"/>
      <c r="N3821" s="17"/>
      <c r="O3821" s="17"/>
      <c r="P3821" s="115"/>
      <c r="Q3821" s="62">
        <f>IF(C3821&gt;A_Stammdaten!$B$12,0,SUM(G3821,H3821,J3821,K3821,M3821,N3821)-SUM(I3821,L3821,O3821,P3821))</f>
        <v>0</v>
      </c>
      <c r="R3821" s="17"/>
      <c r="S3821" s="17"/>
      <c r="T3821" s="17"/>
      <c r="U3821" s="62">
        <f t="shared" si="743"/>
        <v>0</v>
      </c>
      <c r="V3821" s="63">
        <f>IF(ISBLANK($B3821),0,VLOOKUP($B3821,Listen!$A$2:$C$45,2,FALSE))</f>
        <v>0</v>
      </c>
      <c r="W3821" s="63">
        <f>IF(ISBLANK($B3821),0,VLOOKUP($B3821,Listen!$A$2:$C$45,3,FALSE))</f>
        <v>0</v>
      </c>
      <c r="X3821" s="49">
        <f t="shared" si="742"/>
        <v>0</v>
      </c>
      <c r="Y3821" s="49">
        <f t="shared" si="752"/>
        <v>0</v>
      </c>
      <c r="Z3821" s="49">
        <f t="shared" si="752"/>
        <v>0</v>
      </c>
      <c r="AA3821" s="49">
        <f t="shared" si="752"/>
        <v>0</v>
      </c>
      <c r="AB3821" s="49">
        <f t="shared" si="752"/>
        <v>0</v>
      </c>
      <c r="AC3821" s="49">
        <f t="shared" si="752"/>
        <v>0</v>
      </c>
      <c r="AD3821" s="49">
        <f t="shared" si="752"/>
        <v>0</v>
      </c>
      <c r="AE3821" s="51">
        <f t="shared" si="753"/>
        <v>0</v>
      </c>
      <c r="AF3821" s="51">
        <f>IF(C3821=A_Stammdaten!$B$12,D_SAV!$U3821-D_SAV!$AG3821,HLOOKUP(A_Stammdaten!$B$12-1,$AH$4:$AN$4004,ROW(C3821)-3,FALSE)-$AG3821)</f>
        <v>0</v>
      </c>
      <c r="AG3821" s="51">
        <f>HLOOKUP(A_Stammdaten!$B$12,$AH$4:$AN$4004,ROW(C3821)-3,FALSE)</f>
        <v>0</v>
      </c>
      <c r="AH3821" s="51">
        <f t="shared" si="744"/>
        <v>0</v>
      </c>
      <c r="AI3821" s="51">
        <f t="shared" si="745"/>
        <v>0</v>
      </c>
      <c r="AJ3821" s="51">
        <f t="shared" si="746"/>
        <v>0</v>
      </c>
      <c r="AK3821" s="51">
        <f t="shared" si="747"/>
        <v>0</v>
      </c>
      <c r="AL3821" s="51">
        <f t="shared" si="748"/>
        <v>0</v>
      </c>
      <c r="AM3821" s="51">
        <f t="shared" si="749"/>
        <v>0</v>
      </c>
      <c r="AN3821" s="51">
        <f t="shared" si="750"/>
        <v>0</v>
      </c>
    </row>
    <row r="3822" spans="1:40" x14ac:dyDescent="0.25">
      <c r="A3822" s="17"/>
      <c r="B3822" s="17"/>
      <c r="C3822" s="35"/>
      <c r="D3822" s="17"/>
      <c r="E3822" s="17"/>
      <c r="F3822" s="17"/>
      <c r="G3822" s="62">
        <f t="shared" si="751"/>
        <v>0</v>
      </c>
      <c r="H3822" s="17"/>
      <c r="I3822" s="17"/>
      <c r="J3822" s="17"/>
      <c r="K3822" s="17"/>
      <c r="L3822" s="17"/>
      <c r="M3822" s="17"/>
      <c r="N3822" s="17"/>
      <c r="O3822" s="17"/>
      <c r="P3822" s="115"/>
      <c r="Q3822" s="62">
        <f>IF(C3822&gt;A_Stammdaten!$B$12,0,SUM(G3822,H3822,J3822,K3822,M3822,N3822)-SUM(I3822,L3822,O3822,P3822))</f>
        <v>0</v>
      </c>
      <c r="R3822" s="17"/>
      <c r="S3822" s="17"/>
      <c r="T3822" s="17"/>
      <c r="U3822" s="62">
        <f t="shared" si="743"/>
        <v>0</v>
      </c>
      <c r="V3822" s="63">
        <f>IF(ISBLANK($B3822),0,VLOOKUP($B3822,Listen!$A$2:$C$45,2,FALSE))</f>
        <v>0</v>
      </c>
      <c r="W3822" s="63">
        <f>IF(ISBLANK($B3822),0,VLOOKUP($B3822,Listen!$A$2:$C$45,3,FALSE))</f>
        <v>0</v>
      </c>
      <c r="X3822" s="49">
        <f t="shared" si="742"/>
        <v>0</v>
      </c>
      <c r="Y3822" s="49">
        <f t="shared" si="752"/>
        <v>0</v>
      </c>
      <c r="Z3822" s="49">
        <f t="shared" si="752"/>
        <v>0</v>
      </c>
      <c r="AA3822" s="49">
        <f t="shared" si="752"/>
        <v>0</v>
      </c>
      <c r="AB3822" s="49">
        <f t="shared" si="752"/>
        <v>0</v>
      </c>
      <c r="AC3822" s="49">
        <f t="shared" si="752"/>
        <v>0</v>
      </c>
      <c r="AD3822" s="49">
        <f t="shared" si="752"/>
        <v>0</v>
      </c>
      <c r="AE3822" s="51">
        <f t="shared" si="753"/>
        <v>0</v>
      </c>
      <c r="AF3822" s="51">
        <f>IF(C3822=A_Stammdaten!$B$12,D_SAV!$U3822-D_SAV!$AG3822,HLOOKUP(A_Stammdaten!$B$12-1,$AH$4:$AN$4004,ROW(C3822)-3,FALSE)-$AG3822)</f>
        <v>0</v>
      </c>
      <c r="AG3822" s="51">
        <f>HLOOKUP(A_Stammdaten!$B$12,$AH$4:$AN$4004,ROW(C3822)-3,FALSE)</f>
        <v>0</v>
      </c>
      <c r="AH3822" s="51">
        <f t="shared" si="744"/>
        <v>0</v>
      </c>
      <c r="AI3822" s="51">
        <f t="shared" si="745"/>
        <v>0</v>
      </c>
      <c r="AJ3822" s="51">
        <f t="shared" si="746"/>
        <v>0</v>
      </c>
      <c r="AK3822" s="51">
        <f t="shared" si="747"/>
        <v>0</v>
      </c>
      <c r="AL3822" s="51">
        <f t="shared" si="748"/>
        <v>0</v>
      </c>
      <c r="AM3822" s="51">
        <f t="shared" si="749"/>
        <v>0</v>
      </c>
      <c r="AN3822" s="51">
        <f t="shared" si="750"/>
        <v>0</v>
      </c>
    </row>
    <row r="3823" spans="1:40" x14ac:dyDescent="0.25">
      <c r="A3823" s="17"/>
      <c r="B3823" s="17"/>
      <c r="C3823" s="35"/>
      <c r="D3823" s="17"/>
      <c r="E3823" s="17"/>
      <c r="F3823" s="17"/>
      <c r="G3823" s="62">
        <f t="shared" si="751"/>
        <v>0</v>
      </c>
      <c r="H3823" s="17"/>
      <c r="I3823" s="17"/>
      <c r="J3823" s="17"/>
      <c r="K3823" s="17"/>
      <c r="L3823" s="17"/>
      <c r="M3823" s="17"/>
      <c r="N3823" s="17"/>
      <c r="O3823" s="17"/>
      <c r="P3823" s="115"/>
      <c r="Q3823" s="62">
        <f>IF(C3823&gt;A_Stammdaten!$B$12,0,SUM(G3823,H3823,J3823,K3823,M3823,N3823)-SUM(I3823,L3823,O3823,P3823))</f>
        <v>0</v>
      </c>
      <c r="R3823" s="17"/>
      <c r="S3823" s="17"/>
      <c r="T3823" s="17"/>
      <c r="U3823" s="62">
        <f t="shared" si="743"/>
        <v>0</v>
      </c>
      <c r="V3823" s="63">
        <f>IF(ISBLANK($B3823),0,VLOOKUP($B3823,Listen!$A$2:$C$45,2,FALSE))</f>
        <v>0</v>
      </c>
      <c r="W3823" s="63">
        <f>IF(ISBLANK($B3823),0,VLOOKUP($B3823,Listen!$A$2:$C$45,3,FALSE))</f>
        <v>0</v>
      </c>
      <c r="X3823" s="49">
        <f t="shared" si="742"/>
        <v>0</v>
      </c>
      <c r="Y3823" s="49">
        <f t="shared" si="752"/>
        <v>0</v>
      </c>
      <c r="Z3823" s="49">
        <f t="shared" si="752"/>
        <v>0</v>
      </c>
      <c r="AA3823" s="49">
        <f t="shared" si="752"/>
        <v>0</v>
      </c>
      <c r="AB3823" s="49">
        <f t="shared" si="752"/>
        <v>0</v>
      </c>
      <c r="AC3823" s="49">
        <f t="shared" si="752"/>
        <v>0</v>
      </c>
      <c r="AD3823" s="49">
        <f t="shared" si="752"/>
        <v>0</v>
      </c>
      <c r="AE3823" s="51">
        <f t="shared" si="753"/>
        <v>0</v>
      </c>
      <c r="AF3823" s="51">
        <f>IF(C3823=A_Stammdaten!$B$12,D_SAV!$U3823-D_SAV!$AG3823,HLOOKUP(A_Stammdaten!$B$12-1,$AH$4:$AN$4004,ROW(C3823)-3,FALSE)-$AG3823)</f>
        <v>0</v>
      </c>
      <c r="AG3823" s="51">
        <f>HLOOKUP(A_Stammdaten!$B$12,$AH$4:$AN$4004,ROW(C3823)-3,FALSE)</f>
        <v>0</v>
      </c>
      <c r="AH3823" s="51">
        <f t="shared" si="744"/>
        <v>0</v>
      </c>
      <c r="AI3823" s="51">
        <f t="shared" si="745"/>
        <v>0</v>
      </c>
      <c r="AJ3823" s="51">
        <f t="shared" si="746"/>
        <v>0</v>
      </c>
      <c r="AK3823" s="51">
        <f t="shared" si="747"/>
        <v>0</v>
      </c>
      <c r="AL3823" s="51">
        <f t="shared" si="748"/>
        <v>0</v>
      </c>
      <c r="AM3823" s="51">
        <f t="shared" si="749"/>
        <v>0</v>
      </c>
      <c r="AN3823" s="51">
        <f t="shared" si="750"/>
        <v>0</v>
      </c>
    </row>
    <row r="3824" spans="1:40" x14ac:dyDescent="0.25">
      <c r="A3824" s="17"/>
      <c r="B3824" s="17"/>
      <c r="C3824" s="35"/>
      <c r="D3824" s="17"/>
      <c r="E3824" s="17"/>
      <c r="F3824" s="17"/>
      <c r="G3824" s="62">
        <f t="shared" si="751"/>
        <v>0</v>
      </c>
      <c r="H3824" s="17"/>
      <c r="I3824" s="17"/>
      <c r="J3824" s="17"/>
      <c r="K3824" s="17"/>
      <c r="L3824" s="17"/>
      <c r="M3824" s="17"/>
      <c r="N3824" s="17"/>
      <c r="O3824" s="17"/>
      <c r="P3824" s="115"/>
      <c r="Q3824" s="62">
        <f>IF(C3824&gt;A_Stammdaten!$B$12,0,SUM(G3824,H3824,J3824,K3824,M3824,N3824)-SUM(I3824,L3824,O3824,P3824))</f>
        <v>0</v>
      </c>
      <c r="R3824" s="17"/>
      <c r="S3824" s="17"/>
      <c r="T3824" s="17"/>
      <c r="U3824" s="62">
        <f t="shared" si="743"/>
        <v>0</v>
      </c>
      <c r="V3824" s="63">
        <f>IF(ISBLANK($B3824),0,VLOOKUP($B3824,Listen!$A$2:$C$45,2,FALSE))</f>
        <v>0</v>
      </c>
      <c r="W3824" s="63">
        <f>IF(ISBLANK($B3824),0,VLOOKUP($B3824,Listen!$A$2:$C$45,3,FALSE))</f>
        <v>0</v>
      </c>
      <c r="X3824" s="49">
        <f t="shared" si="742"/>
        <v>0</v>
      </c>
      <c r="Y3824" s="49">
        <f t="shared" si="752"/>
        <v>0</v>
      </c>
      <c r="Z3824" s="49">
        <f t="shared" si="752"/>
        <v>0</v>
      </c>
      <c r="AA3824" s="49">
        <f t="shared" si="752"/>
        <v>0</v>
      </c>
      <c r="AB3824" s="49">
        <f t="shared" si="752"/>
        <v>0</v>
      </c>
      <c r="AC3824" s="49">
        <f t="shared" si="752"/>
        <v>0</v>
      </c>
      <c r="AD3824" s="49">
        <f t="shared" si="752"/>
        <v>0</v>
      </c>
      <c r="AE3824" s="51">
        <f t="shared" si="753"/>
        <v>0</v>
      </c>
      <c r="AF3824" s="51">
        <f>IF(C3824=A_Stammdaten!$B$12,D_SAV!$U3824-D_SAV!$AG3824,HLOOKUP(A_Stammdaten!$B$12-1,$AH$4:$AN$4004,ROW(C3824)-3,FALSE)-$AG3824)</f>
        <v>0</v>
      </c>
      <c r="AG3824" s="51">
        <f>HLOOKUP(A_Stammdaten!$B$12,$AH$4:$AN$4004,ROW(C3824)-3,FALSE)</f>
        <v>0</v>
      </c>
      <c r="AH3824" s="51">
        <f t="shared" si="744"/>
        <v>0</v>
      </c>
      <c r="AI3824" s="51">
        <f t="shared" si="745"/>
        <v>0</v>
      </c>
      <c r="AJ3824" s="51">
        <f t="shared" si="746"/>
        <v>0</v>
      </c>
      <c r="AK3824" s="51">
        <f t="shared" si="747"/>
        <v>0</v>
      </c>
      <c r="AL3824" s="51">
        <f t="shared" si="748"/>
        <v>0</v>
      </c>
      <c r="AM3824" s="51">
        <f t="shared" si="749"/>
        <v>0</v>
      </c>
      <c r="AN3824" s="51">
        <f t="shared" si="750"/>
        <v>0</v>
      </c>
    </row>
    <row r="3825" spans="1:40" x14ac:dyDescent="0.25">
      <c r="A3825" s="17"/>
      <c r="B3825" s="17"/>
      <c r="C3825" s="35"/>
      <c r="D3825" s="17"/>
      <c r="E3825" s="17"/>
      <c r="F3825" s="17"/>
      <c r="G3825" s="62">
        <f t="shared" si="751"/>
        <v>0</v>
      </c>
      <c r="H3825" s="17"/>
      <c r="I3825" s="17"/>
      <c r="J3825" s="17"/>
      <c r="K3825" s="17"/>
      <c r="L3825" s="17"/>
      <c r="M3825" s="17"/>
      <c r="N3825" s="17"/>
      <c r="O3825" s="17"/>
      <c r="P3825" s="115"/>
      <c r="Q3825" s="62">
        <f>IF(C3825&gt;A_Stammdaten!$B$12,0,SUM(G3825,H3825,J3825,K3825,M3825,N3825)-SUM(I3825,L3825,O3825,P3825))</f>
        <v>0</v>
      </c>
      <c r="R3825" s="17"/>
      <c r="S3825" s="17"/>
      <c r="T3825" s="17"/>
      <c r="U3825" s="62">
        <f t="shared" si="743"/>
        <v>0</v>
      </c>
      <c r="V3825" s="63">
        <f>IF(ISBLANK($B3825),0,VLOOKUP($B3825,Listen!$A$2:$C$45,2,FALSE))</f>
        <v>0</v>
      </c>
      <c r="W3825" s="63">
        <f>IF(ISBLANK($B3825),0,VLOOKUP($B3825,Listen!$A$2:$C$45,3,FALSE))</f>
        <v>0</v>
      </c>
      <c r="X3825" s="49">
        <f t="shared" si="742"/>
        <v>0</v>
      </c>
      <c r="Y3825" s="49">
        <f t="shared" si="752"/>
        <v>0</v>
      </c>
      <c r="Z3825" s="49">
        <f t="shared" si="752"/>
        <v>0</v>
      </c>
      <c r="AA3825" s="49">
        <f t="shared" si="752"/>
        <v>0</v>
      </c>
      <c r="AB3825" s="49">
        <f t="shared" si="752"/>
        <v>0</v>
      </c>
      <c r="AC3825" s="49">
        <f t="shared" si="752"/>
        <v>0</v>
      </c>
      <c r="AD3825" s="49">
        <f t="shared" si="752"/>
        <v>0</v>
      </c>
      <c r="AE3825" s="51">
        <f t="shared" si="753"/>
        <v>0</v>
      </c>
      <c r="AF3825" s="51">
        <f>IF(C3825=A_Stammdaten!$B$12,D_SAV!$U3825-D_SAV!$AG3825,HLOOKUP(A_Stammdaten!$B$12-1,$AH$4:$AN$4004,ROW(C3825)-3,FALSE)-$AG3825)</f>
        <v>0</v>
      </c>
      <c r="AG3825" s="51">
        <f>HLOOKUP(A_Stammdaten!$B$12,$AH$4:$AN$4004,ROW(C3825)-3,FALSE)</f>
        <v>0</v>
      </c>
      <c r="AH3825" s="51">
        <f t="shared" si="744"/>
        <v>0</v>
      </c>
      <c r="AI3825" s="51">
        <f t="shared" si="745"/>
        <v>0</v>
      </c>
      <c r="AJ3825" s="51">
        <f t="shared" si="746"/>
        <v>0</v>
      </c>
      <c r="AK3825" s="51">
        <f t="shared" si="747"/>
        <v>0</v>
      </c>
      <c r="AL3825" s="51">
        <f t="shared" si="748"/>
        <v>0</v>
      </c>
      <c r="AM3825" s="51">
        <f t="shared" si="749"/>
        <v>0</v>
      </c>
      <c r="AN3825" s="51">
        <f t="shared" si="750"/>
        <v>0</v>
      </c>
    </row>
    <row r="3826" spans="1:40" x14ac:dyDescent="0.25">
      <c r="A3826" s="17"/>
      <c r="B3826" s="17"/>
      <c r="C3826" s="35"/>
      <c r="D3826" s="17"/>
      <c r="E3826" s="17"/>
      <c r="F3826" s="17"/>
      <c r="G3826" s="62">
        <f t="shared" si="751"/>
        <v>0</v>
      </c>
      <c r="H3826" s="17"/>
      <c r="I3826" s="17"/>
      <c r="J3826" s="17"/>
      <c r="K3826" s="17"/>
      <c r="L3826" s="17"/>
      <c r="M3826" s="17"/>
      <c r="N3826" s="17"/>
      <c r="O3826" s="17"/>
      <c r="P3826" s="115"/>
      <c r="Q3826" s="62">
        <f>IF(C3826&gt;A_Stammdaten!$B$12,0,SUM(G3826,H3826,J3826,K3826,M3826,N3826)-SUM(I3826,L3826,O3826,P3826))</f>
        <v>0</v>
      </c>
      <c r="R3826" s="17"/>
      <c r="S3826" s="17"/>
      <c r="T3826" s="17"/>
      <c r="U3826" s="62">
        <f t="shared" si="743"/>
        <v>0</v>
      </c>
      <c r="V3826" s="63">
        <f>IF(ISBLANK($B3826),0,VLOOKUP($B3826,Listen!$A$2:$C$45,2,FALSE))</f>
        <v>0</v>
      </c>
      <c r="W3826" s="63">
        <f>IF(ISBLANK($B3826),0,VLOOKUP($B3826,Listen!$A$2:$C$45,3,FALSE))</f>
        <v>0</v>
      </c>
      <c r="X3826" s="49">
        <f t="shared" si="742"/>
        <v>0</v>
      </c>
      <c r="Y3826" s="49">
        <f t="shared" si="752"/>
        <v>0</v>
      </c>
      <c r="Z3826" s="49">
        <f t="shared" si="752"/>
        <v>0</v>
      </c>
      <c r="AA3826" s="49">
        <f t="shared" si="752"/>
        <v>0</v>
      </c>
      <c r="AB3826" s="49">
        <f t="shared" si="752"/>
        <v>0</v>
      </c>
      <c r="AC3826" s="49">
        <f t="shared" si="752"/>
        <v>0</v>
      </c>
      <c r="AD3826" s="49">
        <f t="shared" si="752"/>
        <v>0</v>
      </c>
      <c r="AE3826" s="51">
        <f t="shared" si="753"/>
        <v>0</v>
      </c>
      <c r="AF3826" s="51">
        <f>IF(C3826=A_Stammdaten!$B$12,D_SAV!$U3826-D_SAV!$AG3826,HLOOKUP(A_Stammdaten!$B$12-1,$AH$4:$AN$4004,ROW(C3826)-3,FALSE)-$AG3826)</f>
        <v>0</v>
      </c>
      <c r="AG3826" s="51">
        <f>HLOOKUP(A_Stammdaten!$B$12,$AH$4:$AN$4004,ROW(C3826)-3,FALSE)</f>
        <v>0</v>
      </c>
      <c r="AH3826" s="51">
        <f t="shared" si="744"/>
        <v>0</v>
      </c>
      <c r="AI3826" s="51">
        <f t="shared" si="745"/>
        <v>0</v>
      </c>
      <c r="AJ3826" s="51">
        <f t="shared" si="746"/>
        <v>0</v>
      </c>
      <c r="AK3826" s="51">
        <f t="shared" si="747"/>
        <v>0</v>
      </c>
      <c r="AL3826" s="51">
        <f t="shared" si="748"/>
        <v>0</v>
      </c>
      <c r="AM3826" s="51">
        <f t="shared" si="749"/>
        <v>0</v>
      </c>
      <c r="AN3826" s="51">
        <f t="shared" si="750"/>
        <v>0</v>
      </c>
    </row>
    <row r="3827" spans="1:40" x14ac:dyDescent="0.25">
      <c r="A3827" s="17"/>
      <c r="B3827" s="17"/>
      <c r="C3827" s="35"/>
      <c r="D3827" s="17"/>
      <c r="E3827" s="17"/>
      <c r="F3827" s="17"/>
      <c r="G3827" s="62">
        <f t="shared" si="751"/>
        <v>0</v>
      </c>
      <c r="H3827" s="17"/>
      <c r="I3827" s="17"/>
      <c r="J3827" s="17"/>
      <c r="K3827" s="17"/>
      <c r="L3827" s="17"/>
      <c r="M3827" s="17"/>
      <c r="N3827" s="17"/>
      <c r="O3827" s="17"/>
      <c r="P3827" s="115"/>
      <c r="Q3827" s="62">
        <f>IF(C3827&gt;A_Stammdaten!$B$12,0,SUM(G3827,H3827,J3827,K3827,M3827,N3827)-SUM(I3827,L3827,O3827,P3827))</f>
        <v>0</v>
      </c>
      <c r="R3827" s="17"/>
      <c r="S3827" s="17"/>
      <c r="T3827" s="17"/>
      <c r="U3827" s="62">
        <f t="shared" si="743"/>
        <v>0</v>
      </c>
      <c r="V3827" s="63">
        <f>IF(ISBLANK($B3827),0,VLOOKUP($B3827,Listen!$A$2:$C$45,2,FALSE))</f>
        <v>0</v>
      </c>
      <c r="W3827" s="63">
        <f>IF(ISBLANK($B3827),0,VLOOKUP($B3827,Listen!$A$2:$C$45,3,FALSE))</f>
        <v>0</v>
      </c>
      <c r="X3827" s="49">
        <f t="shared" si="742"/>
        <v>0</v>
      </c>
      <c r="Y3827" s="49">
        <f t="shared" si="752"/>
        <v>0</v>
      </c>
      <c r="Z3827" s="49">
        <f t="shared" si="752"/>
        <v>0</v>
      </c>
      <c r="AA3827" s="49">
        <f t="shared" si="752"/>
        <v>0</v>
      </c>
      <c r="AB3827" s="49">
        <f t="shared" si="752"/>
        <v>0</v>
      </c>
      <c r="AC3827" s="49">
        <f t="shared" si="752"/>
        <v>0</v>
      </c>
      <c r="AD3827" s="49">
        <f t="shared" si="752"/>
        <v>0</v>
      </c>
      <c r="AE3827" s="51">
        <f t="shared" si="753"/>
        <v>0</v>
      </c>
      <c r="AF3827" s="51">
        <f>IF(C3827=A_Stammdaten!$B$12,D_SAV!$U3827-D_SAV!$AG3827,HLOOKUP(A_Stammdaten!$B$12-1,$AH$4:$AN$4004,ROW(C3827)-3,FALSE)-$AG3827)</f>
        <v>0</v>
      </c>
      <c r="AG3827" s="51">
        <f>HLOOKUP(A_Stammdaten!$B$12,$AH$4:$AN$4004,ROW(C3827)-3,FALSE)</f>
        <v>0</v>
      </c>
      <c r="AH3827" s="51">
        <f t="shared" si="744"/>
        <v>0</v>
      </c>
      <c r="AI3827" s="51">
        <f t="shared" si="745"/>
        <v>0</v>
      </c>
      <c r="AJ3827" s="51">
        <f t="shared" si="746"/>
        <v>0</v>
      </c>
      <c r="AK3827" s="51">
        <f t="shared" si="747"/>
        <v>0</v>
      </c>
      <c r="AL3827" s="51">
        <f t="shared" si="748"/>
        <v>0</v>
      </c>
      <c r="AM3827" s="51">
        <f t="shared" si="749"/>
        <v>0</v>
      </c>
      <c r="AN3827" s="51">
        <f t="shared" si="750"/>
        <v>0</v>
      </c>
    </row>
    <row r="3828" spans="1:40" x14ac:dyDescent="0.25">
      <c r="A3828" s="17"/>
      <c r="B3828" s="17"/>
      <c r="C3828" s="35"/>
      <c r="D3828" s="17"/>
      <c r="E3828" s="17"/>
      <c r="F3828" s="17"/>
      <c r="G3828" s="62">
        <f t="shared" si="751"/>
        <v>0</v>
      </c>
      <c r="H3828" s="17"/>
      <c r="I3828" s="17"/>
      <c r="J3828" s="17"/>
      <c r="K3828" s="17"/>
      <c r="L3828" s="17"/>
      <c r="M3828" s="17"/>
      <c r="N3828" s="17"/>
      <c r="O3828" s="17"/>
      <c r="P3828" s="115"/>
      <c r="Q3828" s="62">
        <f>IF(C3828&gt;A_Stammdaten!$B$12,0,SUM(G3828,H3828,J3828,K3828,M3828,N3828)-SUM(I3828,L3828,O3828,P3828))</f>
        <v>0</v>
      </c>
      <c r="R3828" s="17"/>
      <c r="S3828" s="17"/>
      <c r="T3828" s="17"/>
      <c r="U3828" s="62">
        <f t="shared" si="743"/>
        <v>0</v>
      </c>
      <c r="V3828" s="63">
        <f>IF(ISBLANK($B3828),0,VLOOKUP($B3828,Listen!$A$2:$C$45,2,FALSE))</f>
        <v>0</v>
      </c>
      <c r="W3828" s="63">
        <f>IF(ISBLANK($B3828),0,VLOOKUP($B3828,Listen!$A$2:$C$45,3,FALSE))</f>
        <v>0</v>
      </c>
      <c r="X3828" s="49">
        <f t="shared" si="742"/>
        <v>0</v>
      </c>
      <c r="Y3828" s="49">
        <f t="shared" si="752"/>
        <v>0</v>
      </c>
      <c r="Z3828" s="49">
        <f t="shared" si="752"/>
        <v>0</v>
      </c>
      <c r="AA3828" s="49">
        <f t="shared" ref="Y3828:AD3870" si="754">$V3828</f>
        <v>0</v>
      </c>
      <c r="AB3828" s="49">
        <f t="shared" si="754"/>
        <v>0</v>
      </c>
      <c r="AC3828" s="49">
        <f t="shared" si="754"/>
        <v>0</v>
      </c>
      <c r="AD3828" s="49">
        <f t="shared" si="754"/>
        <v>0</v>
      </c>
      <c r="AE3828" s="51">
        <f t="shared" si="753"/>
        <v>0</v>
      </c>
      <c r="AF3828" s="51">
        <f>IF(C3828=A_Stammdaten!$B$12,D_SAV!$U3828-D_SAV!$AG3828,HLOOKUP(A_Stammdaten!$B$12-1,$AH$4:$AN$4004,ROW(C3828)-3,FALSE)-$AG3828)</f>
        <v>0</v>
      </c>
      <c r="AG3828" s="51">
        <f>HLOOKUP(A_Stammdaten!$B$12,$AH$4:$AN$4004,ROW(C3828)-3,FALSE)</f>
        <v>0</v>
      </c>
      <c r="AH3828" s="51">
        <f t="shared" si="744"/>
        <v>0</v>
      </c>
      <c r="AI3828" s="51">
        <f t="shared" si="745"/>
        <v>0</v>
      </c>
      <c r="AJ3828" s="51">
        <f t="shared" si="746"/>
        <v>0</v>
      </c>
      <c r="AK3828" s="51">
        <f t="shared" si="747"/>
        <v>0</v>
      </c>
      <c r="AL3828" s="51">
        <f t="shared" si="748"/>
        <v>0</v>
      </c>
      <c r="AM3828" s="51">
        <f t="shared" si="749"/>
        <v>0</v>
      </c>
      <c r="AN3828" s="51">
        <f t="shared" si="750"/>
        <v>0</v>
      </c>
    </row>
    <row r="3829" spans="1:40" x14ac:dyDescent="0.25">
      <c r="A3829" s="17"/>
      <c r="B3829" s="17"/>
      <c r="C3829" s="35"/>
      <c r="D3829" s="17"/>
      <c r="E3829" s="17"/>
      <c r="F3829" s="17"/>
      <c r="G3829" s="62">
        <f t="shared" si="751"/>
        <v>0</v>
      </c>
      <c r="H3829" s="17"/>
      <c r="I3829" s="17"/>
      <c r="J3829" s="17"/>
      <c r="K3829" s="17"/>
      <c r="L3829" s="17"/>
      <c r="M3829" s="17"/>
      <c r="N3829" s="17"/>
      <c r="O3829" s="17"/>
      <c r="P3829" s="115"/>
      <c r="Q3829" s="62">
        <f>IF(C3829&gt;A_Stammdaten!$B$12,0,SUM(G3829,H3829,J3829,K3829,M3829,N3829)-SUM(I3829,L3829,O3829,P3829))</f>
        <v>0</v>
      </c>
      <c r="R3829" s="17"/>
      <c r="S3829" s="17"/>
      <c r="T3829" s="17"/>
      <c r="U3829" s="62">
        <f t="shared" si="743"/>
        <v>0</v>
      </c>
      <c r="V3829" s="63">
        <f>IF(ISBLANK($B3829),0,VLOOKUP($B3829,Listen!$A$2:$C$45,2,FALSE))</f>
        <v>0</v>
      </c>
      <c r="W3829" s="63">
        <f>IF(ISBLANK($B3829),0,VLOOKUP($B3829,Listen!$A$2:$C$45,3,FALSE))</f>
        <v>0</v>
      </c>
      <c r="X3829" s="49">
        <f t="shared" si="742"/>
        <v>0</v>
      </c>
      <c r="Y3829" s="49">
        <f t="shared" si="754"/>
        <v>0</v>
      </c>
      <c r="Z3829" s="49">
        <f t="shared" si="754"/>
        <v>0</v>
      </c>
      <c r="AA3829" s="49">
        <f t="shared" si="754"/>
        <v>0</v>
      </c>
      <c r="AB3829" s="49">
        <f t="shared" si="754"/>
        <v>0</v>
      </c>
      <c r="AC3829" s="49">
        <f t="shared" si="754"/>
        <v>0</v>
      </c>
      <c r="AD3829" s="49">
        <f t="shared" si="754"/>
        <v>0</v>
      </c>
      <c r="AE3829" s="51">
        <f t="shared" si="753"/>
        <v>0</v>
      </c>
      <c r="AF3829" s="51">
        <f>IF(C3829=A_Stammdaten!$B$12,D_SAV!$U3829-D_SAV!$AG3829,HLOOKUP(A_Stammdaten!$B$12-1,$AH$4:$AN$4004,ROW(C3829)-3,FALSE)-$AG3829)</f>
        <v>0</v>
      </c>
      <c r="AG3829" s="51">
        <f>HLOOKUP(A_Stammdaten!$B$12,$AH$4:$AN$4004,ROW(C3829)-3,FALSE)</f>
        <v>0</v>
      </c>
      <c r="AH3829" s="51">
        <f t="shared" si="744"/>
        <v>0</v>
      </c>
      <c r="AI3829" s="51">
        <f t="shared" si="745"/>
        <v>0</v>
      </c>
      <c r="AJ3829" s="51">
        <f t="shared" si="746"/>
        <v>0</v>
      </c>
      <c r="AK3829" s="51">
        <f t="shared" si="747"/>
        <v>0</v>
      </c>
      <c r="AL3829" s="51">
        <f t="shared" si="748"/>
        <v>0</v>
      </c>
      <c r="AM3829" s="51">
        <f t="shared" si="749"/>
        <v>0</v>
      </c>
      <c r="AN3829" s="51">
        <f t="shared" si="750"/>
        <v>0</v>
      </c>
    </row>
    <row r="3830" spans="1:40" x14ac:dyDescent="0.25">
      <c r="A3830" s="17"/>
      <c r="B3830" s="17"/>
      <c r="C3830" s="35"/>
      <c r="D3830" s="17"/>
      <c r="E3830" s="17"/>
      <c r="F3830" s="17"/>
      <c r="G3830" s="62">
        <f t="shared" si="751"/>
        <v>0</v>
      </c>
      <c r="H3830" s="17"/>
      <c r="I3830" s="17"/>
      <c r="J3830" s="17"/>
      <c r="K3830" s="17"/>
      <c r="L3830" s="17"/>
      <c r="M3830" s="17"/>
      <c r="N3830" s="17"/>
      <c r="O3830" s="17"/>
      <c r="P3830" s="115"/>
      <c r="Q3830" s="62">
        <f>IF(C3830&gt;A_Stammdaten!$B$12,0,SUM(G3830,H3830,J3830,K3830,M3830,N3830)-SUM(I3830,L3830,O3830,P3830))</f>
        <v>0</v>
      </c>
      <c r="R3830" s="17"/>
      <c r="S3830" s="17"/>
      <c r="T3830" s="17"/>
      <c r="U3830" s="62">
        <f t="shared" si="743"/>
        <v>0</v>
      </c>
      <c r="V3830" s="63">
        <f>IF(ISBLANK($B3830),0,VLOOKUP($B3830,Listen!$A$2:$C$45,2,FALSE))</f>
        <v>0</v>
      </c>
      <c r="W3830" s="63">
        <f>IF(ISBLANK($B3830),0,VLOOKUP($B3830,Listen!$A$2:$C$45,3,FALSE))</f>
        <v>0</v>
      </c>
      <c r="X3830" s="49">
        <f t="shared" si="742"/>
        <v>0</v>
      </c>
      <c r="Y3830" s="49">
        <f t="shared" si="754"/>
        <v>0</v>
      </c>
      <c r="Z3830" s="49">
        <f t="shared" si="754"/>
        <v>0</v>
      </c>
      <c r="AA3830" s="49">
        <f t="shared" si="754"/>
        <v>0</v>
      </c>
      <c r="AB3830" s="49">
        <f t="shared" si="754"/>
        <v>0</v>
      </c>
      <c r="AC3830" s="49">
        <f t="shared" si="754"/>
        <v>0</v>
      </c>
      <c r="AD3830" s="49">
        <f t="shared" si="754"/>
        <v>0</v>
      </c>
      <c r="AE3830" s="51">
        <f t="shared" si="753"/>
        <v>0</v>
      </c>
      <c r="AF3830" s="51">
        <f>IF(C3830=A_Stammdaten!$B$12,D_SAV!$U3830-D_SAV!$AG3830,HLOOKUP(A_Stammdaten!$B$12-1,$AH$4:$AN$4004,ROW(C3830)-3,FALSE)-$AG3830)</f>
        <v>0</v>
      </c>
      <c r="AG3830" s="51">
        <f>HLOOKUP(A_Stammdaten!$B$12,$AH$4:$AN$4004,ROW(C3830)-3,FALSE)</f>
        <v>0</v>
      </c>
      <c r="AH3830" s="51">
        <f t="shared" si="744"/>
        <v>0</v>
      </c>
      <c r="AI3830" s="51">
        <f t="shared" si="745"/>
        <v>0</v>
      </c>
      <c r="AJ3830" s="51">
        <f t="shared" si="746"/>
        <v>0</v>
      </c>
      <c r="AK3830" s="51">
        <f t="shared" si="747"/>
        <v>0</v>
      </c>
      <c r="AL3830" s="51">
        <f t="shared" si="748"/>
        <v>0</v>
      </c>
      <c r="AM3830" s="51">
        <f t="shared" si="749"/>
        <v>0</v>
      </c>
      <c r="AN3830" s="51">
        <f t="shared" si="750"/>
        <v>0</v>
      </c>
    </row>
    <row r="3831" spans="1:40" x14ac:dyDescent="0.25">
      <c r="A3831" s="17"/>
      <c r="B3831" s="17"/>
      <c r="C3831" s="35"/>
      <c r="D3831" s="17"/>
      <c r="E3831" s="17"/>
      <c r="F3831" s="17"/>
      <c r="G3831" s="62">
        <f t="shared" si="751"/>
        <v>0</v>
      </c>
      <c r="H3831" s="17"/>
      <c r="I3831" s="17"/>
      <c r="J3831" s="17"/>
      <c r="K3831" s="17"/>
      <c r="L3831" s="17"/>
      <c r="M3831" s="17"/>
      <c r="N3831" s="17"/>
      <c r="O3831" s="17"/>
      <c r="P3831" s="115"/>
      <c r="Q3831" s="62">
        <f>IF(C3831&gt;A_Stammdaten!$B$12,0,SUM(G3831,H3831,J3831,K3831,M3831,N3831)-SUM(I3831,L3831,O3831,P3831))</f>
        <v>0</v>
      </c>
      <c r="R3831" s="17"/>
      <c r="S3831" s="17"/>
      <c r="T3831" s="17"/>
      <c r="U3831" s="62">
        <f t="shared" si="743"/>
        <v>0</v>
      </c>
      <c r="V3831" s="63">
        <f>IF(ISBLANK($B3831),0,VLOOKUP($B3831,Listen!$A$2:$C$45,2,FALSE))</f>
        <v>0</v>
      </c>
      <c r="W3831" s="63">
        <f>IF(ISBLANK($B3831),0,VLOOKUP($B3831,Listen!$A$2:$C$45,3,FALSE))</f>
        <v>0</v>
      </c>
      <c r="X3831" s="49">
        <f t="shared" si="742"/>
        <v>0</v>
      </c>
      <c r="Y3831" s="49">
        <f t="shared" si="754"/>
        <v>0</v>
      </c>
      <c r="Z3831" s="49">
        <f t="shared" si="754"/>
        <v>0</v>
      </c>
      <c r="AA3831" s="49">
        <f t="shared" si="754"/>
        <v>0</v>
      </c>
      <c r="AB3831" s="49">
        <f t="shared" si="754"/>
        <v>0</v>
      </c>
      <c r="AC3831" s="49">
        <f t="shared" si="754"/>
        <v>0</v>
      </c>
      <c r="AD3831" s="49">
        <f t="shared" si="754"/>
        <v>0</v>
      </c>
      <c r="AE3831" s="51">
        <f t="shared" si="753"/>
        <v>0</v>
      </c>
      <c r="AF3831" s="51">
        <f>IF(C3831=A_Stammdaten!$B$12,D_SAV!$U3831-D_SAV!$AG3831,HLOOKUP(A_Stammdaten!$B$12-1,$AH$4:$AN$4004,ROW(C3831)-3,FALSE)-$AG3831)</f>
        <v>0</v>
      </c>
      <c r="AG3831" s="51">
        <f>HLOOKUP(A_Stammdaten!$B$12,$AH$4:$AN$4004,ROW(C3831)-3,FALSE)</f>
        <v>0</v>
      </c>
      <c r="AH3831" s="51">
        <f t="shared" si="744"/>
        <v>0</v>
      </c>
      <c r="AI3831" s="51">
        <f t="shared" si="745"/>
        <v>0</v>
      </c>
      <c r="AJ3831" s="51">
        <f t="shared" si="746"/>
        <v>0</v>
      </c>
      <c r="AK3831" s="51">
        <f t="shared" si="747"/>
        <v>0</v>
      </c>
      <c r="AL3831" s="51">
        <f t="shared" si="748"/>
        <v>0</v>
      </c>
      <c r="AM3831" s="51">
        <f t="shared" si="749"/>
        <v>0</v>
      </c>
      <c r="AN3831" s="51">
        <f t="shared" si="750"/>
        <v>0</v>
      </c>
    </row>
    <row r="3832" spans="1:40" x14ac:dyDescent="0.25">
      <c r="A3832" s="17"/>
      <c r="B3832" s="17"/>
      <c r="C3832" s="35"/>
      <c r="D3832" s="17"/>
      <c r="E3832" s="17"/>
      <c r="F3832" s="17"/>
      <c r="G3832" s="62">
        <f t="shared" si="751"/>
        <v>0</v>
      </c>
      <c r="H3832" s="17"/>
      <c r="I3832" s="17"/>
      <c r="J3832" s="17"/>
      <c r="K3832" s="17"/>
      <c r="L3832" s="17"/>
      <c r="M3832" s="17"/>
      <c r="N3832" s="17"/>
      <c r="O3832" s="17"/>
      <c r="P3832" s="115"/>
      <c r="Q3832" s="62">
        <f>IF(C3832&gt;A_Stammdaten!$B$12,0,SUM(G3832,H3832,J3832,K3832,M3832,N3832)-SUM(I3832,L3832,O3832,P3832))</f>
        <v>0</v>
      </c>
      <c r="R3832" s="17"/>
      <c r="S3832" s="17"/>
      <c r="T3832" s="17"/>
      <c r="U3832" s="62">
        <f t="shared" si="743"/>
        <v>0</v>
      </c>
      <c r="V3832" s="63">
        <f>IF(ISBLANK($B3832),0,VLOOKUP($B3832,Listen!$A$2:$C$45,2,FALSE))</f>
        <v>0</v>
      </c>
      <c r="W3832" s="63">
        <f>IF(ISBLANK($B3832),0,VLOOKUP($B3832,Listen!$A$2:$C$45,3,FALSE))</f>
        <v>0</v>
      </c>
      <c r="X3832" s="49">
        <f t="shared" si="742"/>
        <v>0</v>
      </c>
      <c r="Y3832" s="49">
        <f t="shared" si="754"/>
        <v>0</v>
      </c>
      <c r="Z3832" s="49">
        <f t="shared" si="754"/>
        <v>0</v>
      </c>
      <c r="AA3832" s="49">
        <f t="shared" si="754"/>
        <v>0</v>
      </c>
      <c r="AB3832" s="49">
        <f t="shared" si="754"/>
        <v>0</v>
      </c>
      <c r="AC3832" s="49">
        <f t="shared" si="754"/>
        <v>0</v>
      </c>
      <c r="AD3832" s="49">
        <f t="shared" si="754"/>
        <v>0</v>
      </c>
      <c r="AE3832" s="51">
        <f t="shared" si="753"/>
        <v>0</v>
      </c>
      <c r="AF3832" s="51">
        <f>IF(C3832=A_Stammdaten!$B$12,D_SAV!$U3832-D_SAV!$AG3832,HLOOKUP(A_Stammdaten!$B$12-1,$AH$4:$AN$4004,ROW(C3832)-3,FALSE)-$AG3832)</f>
        <v>0</v>
      </c>
      <c r="AG3832" s="51">
        <f>HLOOKUP(A_Stammdaten!$B$12,$AH$4:$AN$4004,ROW(C3832)-3,FALSE)</f>
        <v>0</v>
      </c>
      <c r="AH3832" s="51">
        <f t="shared" si="744"/>
        <v>0</v>
      </c>
      <c r="AI3832" s="51">
        <f t="shared" si="745"/>
        <v>0</v>
      </c>
      <c r="AJ3832" s="51">
        <f t="shared" si="746"/>
        <v>0</v>
      </c>
      <c r="AK3832" s="51">
        <f t="shared" si="747"/>
        <v>0</v>
      </c>
      <c r="AL3832" s="51">
        <f t="shared" si="748"/>
        <v>0</v>
      </c>
      <c r="AM3832" s="51">
        <f t="shared" si="749"/>
        <v>0</v>
      </c>
      <c r="AN3832" s="51">
        <f t="shared" si="750"/>
        <v>0</v>
      </c>
    </row>
    <row r="3833" spans="1:40" x14ac:dyDescent="0.25">
      <c r="A3833" s="17"/>
      <c r="B3833" s="17"/>
      <c r="C3833" s="35"/>
      <c r="D3833" s="17"/>
      <c r="E3833" s="17"/>
      <c r="F3833" s="17"/>
      <c r="G3833" s="62">
        <f t="shared" si="751"/>
        <v>0</v>
      </c>
      <c r="H3833" s="17"/>
      <c r="I3833" s="17"/>
      <c r="J3833" s="17"/>
      <c r="K3833" s="17"/>
      <c r="L3833" s="17"/>
      <c r="M3833" s="17"/>
      <c r="N3833" s="17"/>
      <c r="O3833" s="17"/>
      <c r="P3833" s="115"/>
      <c r="Q3833" s="62">
        <f>IF(C3833&gt;A_Stammdaten!$B$12,0,SUM(G3833,H3833,J3833,K3833,M3833,N3833)-SUM(I3833,L3833,O3833,P3833))</f>
        <v>0</v>
      </c>
      <c r="R3833" s="17"/>
      <c r="S3833" s="17"/>
      <c r="T3833" s="17"/>
      <c r="U3833" s="62">
        <f t="shared" si="743"/>
        <v>0</v>
      </c>
      <c r="V3833" s="63">
        <f>IF(ISBLANK($B3833),0,VLOOKUP($B3833,Listen!$A$2:$C$45,2,FALSE))</f>
        <v>0</v>
      </c>
      <c r="W3833" s="63">
        <f>IF(ISBLANK($B3833),0,VLOOKUP($B3833,Listen!$A$2:$C$45,3,FALSE))</f>
        <v>0</v>
      </c>
      <c r="X3833" s="49">
        <f t="shared" si="742"/>
        <v>0</v>
      </c>
      <c r="Y3833" s="49">
        <f t="shared" si="754"/>
        <v>0</v>
      </c>
      <c r="Z3833" s="49">
        <f t="shared" si="754"/>
        <v>0</v>
      </c>
      <c r="AA3833" s="49">
        <f t="shared" si="754"/>
        <v>0</v>
      </c>
      <c r="AB3833" s="49">
        <f t="shared" si="754"/>
        <v>0</v>
      </c>
      <c r="AC3833" s="49">
        <f t="shared" si="754"/>
        <v>0</v>
      </c>
      <c r="AD3833" s="49">
        <f t="shared" si="754"/>
        <v>0</v>
      </c>
      <c r="AE3833" s="51">
        <f t="shared" si="753"/>
        <v>0</v>
      </c>
      <c r="AF3833" s="51">
        <f>IF(C3833=A_Stammdaten!$B$12,D_SAV!$U3833-D_SAV!$AG3833,HLOOKUP(A_Stammdaten!$B$12-1,$AH$4:$AN$4004,ROW(C3833)-3,FALSE)-$AG3833)</f>
        <v>0</v>
      </c>
      <c r="AG3833" s="51">
        <f>HLOOKUP(A_Stammdaten!$B$12,$AH$4:$AN$4004,ROW(C3833)-3,FALSE)</f>
        <v>0</v>
      </c>
      <c r="AH3833" s="51">
        <f t="shared" si="744"/>
        <v>0</v>
      </c>
      <c r="AI3833" s="51">
        <f t="shared" si="745"/>
        <v>0</v>
      </c>
      <c r="AJ3833" s="51">
        <f t="shared" si="746"/>
        <v>0</v>
      </c>
      <c r="AK3833" s="51">
        <f t="shared" si="747"/>
        <v>0</v>
      </c>
      <c r="AL3833" s="51">
        <f t="shared" si="748"/>
        <v>0</v>
      </c>
      <c r="AM3833" s="51">
        <f t="shared" si="749"/>
        <v>0</v>
      </c>
      <c r="AN3833" s="51">
        <f t="shared" si="750"/>
        <v>0</v>
      </c>
    </row>
    <row r="3834" spans="1:40" x14ac:dyDescent="0.25">
      <c r="A3834" s="17"/>
      <c r="B3834" s="17"/>
      <c r="C3834" s="35"/>
      <c r="D3834" s="17"/>
      <c r="E3834" s="17"/>
      <c r="F3834" s="17"/>
      <c r="G3834" s="62">
        <f t="shared" si="751"/>
        <v>0</v>
      </c>
      <c r="H3834" s="17"/>
      <c r="I3834" s="17"/>
      <c r="J3834" s="17"/>
      <c r="K3834" s="17"/>
      <c r="L3834" s="17"/>
      <c r="M3834" s="17"/>
      <c r="N3834" s="17"/>
      <c r="O3834" s="17"/>
      <c r="P3834" s="115"/>
      <c r="Q3834" s="62">
        <f>IF(C3834&gt;A_Stammdaten!$B$12,0,SUM(G3834,H3834,J3834,K3834,M3834,N3834)-SUM(I3834,L3834,O3834,P3834))</f>
        <v>0</v>
      </c>
      <c r="R3834" s="17"/>
      <c r="S3834" s="17"/>
      <c r="T3834" s="17"/>
      <c r="U3834" s="62">
        <f t="shared" si="743"/>
        <v>0</v>
      </c>
      <c r="V3834" s="63">
        <f>IF(ISBLANK($B3834),0,VLOOKUP($B3834,Listen!$A$2:$C$45,2,FALSE))</f>
        <v>0</v>
      </c>
      <c r="W3834" s="63">
        <f>IF(ISBLANK($B3834),0,VLOOKUP($B3834,Listen!$A$2:$C$45,3,FALSE))</f>
        <v>0</v>
      </c>
      <c r="X3834" s="49">
        <f t="shared" si="742"/>
        <v>0</v>
      </c>
      <c r="Y3834" s="49">
        <f t="shared" si="754"/>
        <v>0</v>
      </c>
      <c r="Z3834" s="49">
        <f t="shared" si="754"/>
        <v>0</v>
      </c>
      <c r="AA3834" s="49">
        <f t="shared" si="754"/>
        <v>0</v>
      </c>
      <c r="AB3834" s="49">
        <f t="shared" si="754"/>
        <v>0</v>
      </c>
      <c r="AC3834" s="49">
        <f t="shared" si="754"/>
        <v>0</v>
      </c>
      <c r="AD3834" s="49">
        <f t="shared" si="754"/>
        <v>0</v>
      </c>
      <c r="AE3834" s="51">
        <f t="shared" si="753"/>
        <v>0</v>
      </c>
      <c r="AF3834" s="51">
        <f>IF(C3834=A_Stammdaten!$B$12,D_SAV!$U3834-D_SAV!$AG3834,HLOOKUP(A_Stammdaten!$B$12-1,$AH$4:$AN$4004,ROW(C3834)-3,FALSE)-$AG3834)</f>
        <v>0</v>
      </c>
      <c r="AG3834" s="51">
        <f>HLOOKUP(A_Stammdaten!$B$12,$AH$4:$AN$4004,ROW(C3834)-3,FALSE)</f>
        <v>0</v>
      </c>
      <c r="AH3834" s="51">
        <f t="shared" si="744"/>
        <v>0</v>
      </c>
      <c r="AI3834" s="51">
        <f t="shared" si="745"/>
        <v>0</v>
      </c>
      <c r="AJ3834" s="51">
        <f t="shared" si="746"/>
        <v>0</v>
      </c>
      <c r="AK3834" s="51">
        <f t="shared" si="747"/>
        <v>0</v>
      </c>
      <c r="AL3834" s="51">
        <f t="shared" si="748"/>
        <v>0</v>
      </c>
      <c r="AM3834" s="51">
        <f t="shared" si="749"/>
        <v>0</v>
      </c>
      <c r="AN3834" s="51">
        <f t="shared" si="750"/>
        <v>0</v>
      </c>
    </row>
    <row r="3835" spans="1:40" x14ac:dyDescent="0.25">
      <c r="A3835" s="17"/>
      <c r="B3835" s="17"/>
      <c r="C3835" s="35"/>
      <c r="D3835" s="17"/>
      <c r="E3835" s="17"/>
      <c r="F3835" s="17"/>
      <c r="G3835" s="62">
        <f t="shared" si="751"/>
        <v>0</v>
      </c>
      <c r="H3835" s="17"/>
      <c r="I3835" s="17"/>
      <c r="J3835" s="17"/>
      <c r="K3835" s="17"/>
      <c r="L3835" s="17"/>
      <c r="M3835" s="17"/>
      <c r="N3835" s="17"/>
      <c r="O3835" s="17"/>
      <c r="P3835" s="115"/>
      <c r="Q3835" s="62">
        <f>IF(C3835&gt;A_Stammdaten!$B$12,0,SUM(G3835,H3835,J3835,K3835,M3835,N3835)-SUM(I3835,L3835,O3835,P3835))</f>
        <v>0</v>
      </c>
      <c r="R3835" s="17"/>
      <c r="S3835" s="17"/>
      <c r="T3835" s="17"/>
      <c r="U3835" s="62">
        <f t="shared" si="743"/>
        <v>0</v>
      </c>
      <c r="V3835" s="63">
        <f>IF(ISBLANK($B3835),0,VLOOKUP($B3835,Listen!$A$2:$C$45,2,FALSE))</f>
        <v>0</v>
      </c>
      <c r="W3835" s="63">
        <f>IF(ISBLANK($B3835),0,VLOOKUP($B3835,Listen!$A$2:$C$45,3,FALSE))</f>
        <v>0</v>
      </c>
      <c r="X3835" s="49">
        <f t="shared" si="742"/>
        <v>0</v>
      </c>
      <c r="Y3835" s="49">
        <f t="shared" si="754"/>
        <v>0</v>
      </c>
      <c r="Z3835" s="49">
        <f t="shared" si="754"/>
        <v>0</v>
      </c>
      <c r="AA3835" s="49">
        <f t="shared" si="754"/>
        <v>0</v>
      </c>
      <c r="AB3835" s="49">
        <f t="shared" si="754"/>
        <v>0</v>
      </c>
      <c r="AC3835" s="49">
        <f t="shared" si="754"/>
        <v>0</v>
      </c>
      <c r="AD3835" s="49">
        <f t="shared" si="754"/>
        <v>0</v>
      </c>
      <c r="AE3835" s="51">
        <f t="shared" si="753"/>
        <v>0</v>
      </c>
      <c r="AF3835" s="51">
        <f>IF(C3835=A_Stammdaten!$B$12,D_SAV!$U3835-D_SAV!$AG3835,HLOOKUP(A_Stammdaten!$B$12-1,$AH$4:$AN$4004,ROW(C3835)-3,FALSE)-$AG3835)</f>
        <v>0</v>
      </c>
      <c r="AG3835" s="51">
        <f>HLOOKUP(A_Stammdaten!$B$12,$AH$4:$AN$4004,ROW(C3835)-3,FALSE)</f>
        <v>0</v>
      </c>
      <c r="AH3835" s="51">
        <f t="shared" si="744"/>
        <v>0</v>
      </c>
      <c r="AI3835" s="51">
        <f t="shared" si="745"/>
        <v>0</v>
      </c>
      <c r="AJ3835" s="51">
        <f t="shared" si="746"/>
        <v>0</v>
      </c>
      <c r="AK3835" s="51">
        <f t="shared" si="747"/>
        <v>0</v>
      </c>
      <c r="AL3835" s="51">
        <f t="shared" si="748"/>
        <v>0</v>
      </c>
      <c r="AM3835" s="51">
        <f t="shared" si="749"/>
        <v>0</v>
      </c>
      <c r="AN3835" s="51">
        <f t="shared" si="750"/>
        <v>0</v>
      </c>
    </row>
    <row r="3836" spans="1:40" x14ac:dyDescent="0.25">
      <c r="A3836" s="17"/>
      <c r="B3836" s="17"/>
      <c r="C3836" s="35"/>
      <c r="D3836" s="17"/>
      <c r="E3836" s="17"/>
      <c r="F3836" s="17"/>
      <c r="G3836" s="62">
        <f t="shared" si="751"/>
        <v>0</v>
      </c>
      <c r="H3836" s="17"/>
      <c r="I3836" s="17"/>
      <c r="J3836" s="17"/>
      <c r="K3836" s="17"/>
      <c r="L3836" s="17"/>
      <c r="M3836" s="17"/>
      <c r="N3836" s="17"/>
      <c r="O3836" s="17"/>
      <c r="P3836" s="115"/>
      <c r="Q3836" s="62">
        <f>IF(C3836&gt;A_Stammdaten!$B$12,0,SUM(G3836,H3836,J3836,K3836,M3836,N3836)-SUM(I3836,L3836,O3836,P3836))</f>
        <v>0</v>
      </c>
      <c r="R3836" s="17"/>
      <c r="S3836" s="17"/>
      <c r="T3836" s="17"/>
      <c r="U3836" s="62">
        <f t="shared" si="743"/>
        <v>0</v>
      </c>
      <c r="V3836" s="63">
        <f>IF(ISBLANK($B3836),0,VLOOKUP($B3836,Listen!$A$2:$C$45,2,FALSE))</f>
        <v>0</v>
      </c>
      <c r="W3836" s="63">
        <f>IF(ISBLANK($B3836),0,VLOOKUP($B3836,Listen!$A$2:$C$45,3,FALSE))</f>
        <v>0</v>
      </c>
      <c r="X3836" s="49">
        <f t="shared" ref="X3836:X3899" si="755">$V3836</f>
        <v>0</v>
      </c>
      <c r="Y3836" s="49">
        <f t="shared" si="754"/>
        <v>0</v>
      </c>
      <c r="Z3836" s="49">
        <f t="shared" si="754"/>
        <v>0</v>
      </c>
      <c r="AA3836" s="49">
        <f t="shared" si="754"/>
        <v>0</v>
      </c>
      <c r="AB3836" s="49">
        <f t="shared" si="754"/>
        <v>0</v>
      </c>
      <c r="AC3836" s="49">
        <f t="shared" si="754"/>
        <v>0</v>
      </c>
      <c r="AD3836" s="49">
        <f t="shared" si="754"/>
        <v>0</v>
      </c>
      <c r="AE3836" s="51">
        <f t="shared" si="753"/>
        <v>0</v>
      </c>
      <c r="AF3836" s="51">
        <f>IF(C3836=A_Stammdaten!$B$12,D_SAV!$U3836-D_SAV!$AG3836,HLOOKUP(A_Stammdaten!$B$12-1,$AH$4:$AN$4004,ROW(C3836)-3,FALSE)-$AG3836)</f>
        <v>0</v>
      </c>
      <c r="AG3836" s="51">
        <f>HLOOKUP(A_Stammdaten!$B$12,$AH$4:$AN$4004,ROW(C3836)-3,FALSE)</f>
        <v>0</v>
      </c>
      <c r="AH3836" s="51">
        <f t="shared" si="744"/>
        <v>0</v>
      </c>
      <c r="AI3836" s="51">
        <f t="shared" si="745"/>
        <v>0</v>
      </c>
      <c r="AJ3836" s="51">
        <f t="shared" si="746"/>
        <v>0</v>
      </c>
      <c r="AK3836" s="51">
        <f t="shared" si="747"/>
        <v>0</v>
      </c>
      <c r="AL3836" s="51">
        <f t="shared" si="748"/>
        <v>0</v>
      </c>
      <c r="AM3836" s="51">
        <f t="shared" si="749"/>
        <v>0</v>
      </c>
      <c r="AN3836" s="51">
        <f t="shared" si="750"/>
        <v>0</v>
      </c>
    </row>
    <row r="3837" spans="1:40" x14ac:dyDescent="0.25">
      <c r="A3837" s="17"/>
      <c r="B3837" s="17"/>
      <c r="C3837" s="35"/>
      <c r="D3837" s="17"/>
      <c r="E3837" s="17"/>
      <c r="F3837" s="17"/>
      <c r="G3837" s="62">
        <f t="shared" si="751"/>
        <v>0</v>
      </c>
      <c r="H3837" s="17"/>
      <c r="I3837" s="17"/>
      <c r="J3837" s="17"/>
      <c r="K3837" s="17"/>
      <c r="L3837" s="17"/>
      <c r="M3837" s="17"/>
      <c r="N3837" s="17"/>
      <c r="O3837" s="17"/>
      <c r="P3837" s="115"/>
      <c r="Q3837" s="62">
        <f>IF(C3837&gt;A_Stammdaten!$B$12,0,SUM(G3837,H3837,J3837,K3837,M3837,N3837)-SUM(I3837,L3837,O3837,P3837))</f>
        <v>0</v>
      </c>
      <c r="R3837" s="17"/>
      <c r="S3837" s="17"/>
      <c r="T3837" s="17"/>
      <c r="U3837" s="62">
        <f t="shared" si="743"/>
        <v>0</v>
      </c>
      <c r="V3837" s="63">
        <f>IF(ISBLANK($B3837),0,VLOOKUP($B3837,Listen!$A$2:$C$45,2,FALSE))</f>
        <v>0</v>
      </c>
      <c r="W3837" s="63">
        <f>IF(ISBLANK($B3837),0,VLOOKUP($B3837,Listen!$A$2:$C$45,3,FALSE))</f>
        <v>0</v>
      </c>
      <c r="X3837" s="49">
        <f t="shared" si="755"/>
        <v>0</v>
      </c>
      <c r="Y3837" s="49">
        <f t="shared" si="754"/>
        <v>0</v>
      </c>
      <c r="Z3837" s="49">
        <f t="shared" si="754"/>
        <v>0</v>
      </c>
      <c r="AA3837" s="49">
        <f t="shared" si="754"/>
        <v>0</v>
      </c>
      <c r="AB3837" s="49">
        <f t="shared" si="754"/>
        <v>0</v>
      </c>
      <c r="AC3837" s="49">
        <f t="shared" si="754"/>
        <v>0</v>
      </c>
      <c r="AD3837" s="49">
        <f t="shared" si="754"/>
        <v>0</v>
      </c>
      <c r="AE3837" s="51">
        <f t="shared" si="753"/>
        <v>0</v>
      </c>
      <c r="AF3837" s="51">
        <f>IF(C3837=A_Stammdaten!$B$12,D_SAV!$U3837-D_SAV!$AG3837,HLOOKUP(A_Stammdaten!$B$12-1,$AH$4:$AN$4004,ROW(C3837)-3,FALSE)-$AG3837)</f>
        <v>0</v>
      </c>
      <c r="AG3837" s="51">
        <f>HLOOKUP(A_Stammdaten!$B$12,$AH$4:$AN$4004,ROW(C3837)-3,FALSE)</f>
        <v>0</v>
      </c>
      <c r="AH3837" s="51">
        <f t="shared" si="744"/>
        <v>0</v>
      </c>
      <c r="AI3837" s="51">
        <f t="shared" si="745"/>
        <v>0</v>
      </c>
      <c r="AJ3837" s="51">
        <f t="shared" si="746"/>
        <v>0</v>
      </c>
      <c r="AK3837" s="51">
        <f t="shared" si="747"/>
        <v>0</v>
      </c>
      <c r="AL3837" s="51">
        <f t="shared" si="748"/>
        <v>0</v>
      </c>
      <c r="AM3837" s="51">
        <f t="shared" si="749"/>
        <v>0</v>
      </c>
      <c r="AN3837" s="51">
        <f t="shared" si="750"/>
        <v>0</v>
      </c>
    </row>
    <row r="3838" spans="1:40" x14ac:dyDescent="0.25">
      <c r="A3838" s="17"/>
      <c r="B3838" s="17"/>
      <c r="C3838" s="35"/>
      <c r="D3838" s="17"/>
      <c r="E3838" s="17"/>
      <c r="F3838" s="17"/>
      <c r="G3838" s="62">
        <f t="shared" si="751"/>
        <v>0</v>
      </c>
      <c r="H3838" s="17"/>
      <c r="I3838" s="17"/>
      <c r="J3838" s="17"/>
      <c r="K3838" s="17"/>
      <c r="L3838" s="17"/>
      <c r="M3838" s="17"/>
      <c r="N3838" s="17"/>
      <c r="O3838" s="17"/>
      <c r="P3838" s="115"/>
      <c r="Q3838" s="62">
        <f>IF(C3838&gt;A_Stammdaten!$B$12,0,SUM(G3838,H3838,J3838,K3838,M3838,N3838)-SUM(I3838,L3838,O3838,P3838))</f>
        <v>0</v>
      </c>
      <c r="R3838" s="17"/>
      <c r="S3838" s="17"/>
      <c r="T3838" s="17"/>
      <c r="U3838" s="62">
        <f t="shared" si="743"/>
        <v>0</v>
      </c>
      <c r="V3838" s="63">
        <f>IF(ISBLANK($B3838),0,VLOOKUP($B3838,Listen!$A$2:$C$45,2,FALSE))</f>
        <v>0</v>
      </c>
      <c r="W3838" s="63">
        <f>IF(ISBLANK($B3838),0,VLOOKUP($B3838,Listen!$A$2:$C$45,3,FALSE))</f>
        <v>0</v>
      </c>
      <c r="X3838" s="49">
        <f t="shared" si="755"/>
        <v>0</v>
      </c>
      <c r="Y3838" s="49">
        <f t="shared" si="754"/>
        <v>0</v>
      </c>
      <c r="Z3838" s="49">
        <f t="shared" si="754"/>
        <v>0</v>
      </c>
      <c r="AA3838" s="49">
        <f t="shared" si="754"/>
        <v>0</v>
      </c>
      <c r="AB3838" s="49">
        <f t="shared" si="754"/>
        <v>0</v>
      </c>
      <c r="AC3838" s="49">
        <f t="shared" si="754"/>
        <v>0</v>
      </c>
      <c r="AD3838" s="49">
        <f t="shared" si="754"/>
        <v>0</v>
      </c>
      <c r="AE3838" s="51">
        <f t="shared" si="753"/>
        <v>0</v>
      </c>
      <c r="AF3838" s="51">
        <f>IF(C3838=A_Stammdaten!$B$12,D_SAV!$U3838-D_SAV!$AG3838,HLOOKUP(A_Stammdaten!$B$12-1,$AH$4:$AN$4004,ROW(C3838)-3,FALSE)-$AG3838)</f>
        <v>0</v>
      </c>
      <c r="AG3838" s="51">
        <f>HLOOKUP(A_Stammdaten!$B$12,$AH$4:$AN$4004,ROW(C3838)-3,FALSE)</f>
        <v>0</v>
      </c>
      <c r="AH3838" s="51">
        <f t="shared" si="744"/>
        <v>0</v>
      </c>
      <c r="AI3838" s="51">
        <f t="shared" si="745"/>
        <v>0</v>
      </c>
      <c r="AJ3838" s="51">
        <f t="shared" si="746"/>
        <v>0</v>
      </c>
      <c r="AK3838" s="51">
        <f t="shared" si="747"/>
        <v>0</v>
      </c>
      <c r="AL3838" s="51">
        <f t="shared" si="748"/>
        <v>0</v>
      </c>
      <c r="AM3838" s="51">
        <f t="shared" si="749"/>
        <v>0</v>
      </c>
      <c r="AN3838" s="51">
        <f t="shared" si="750"/>
        <v>0</v>
      </c>
    </row>
    <row r="3839" spans="1:40" x14ac:dyDescent="0.25">
      <c r="A3839" s="17"/>
      <c r="B3839" s="17"/>
      <c r="C3839" s="35"/>
      <c r="D3839" s="17"/>
      <c r="E3839" s="17"/>
      <c r="F3839" s="17"/>
      <c r="G3839" s="62">
        <f t="shared" si="751"/>
        <v>0</v>
      </c>
      <c r="H3839" s="17"/>
      <c r="I3839" s="17"/>
      <c r="J3839" s="17"/>
      <c r="K3839" s="17"/>
      <c r="L3839" s="17"/>
      <c r="M3839" s="17"/>
      <c r="N3839" s="17"/>
      <c r="O3839" s="17"/>
      <c r="P3839" s="115"/>
      <c r="Q3839" s="62">
        <f>IF(C3839&gt;A_Stammdaten!$B$12,0,SUM(G3839,H3839,J3839,K3839,M3839,N3839)-SUM(I3839,L3839,O3839,P3839))</f>
        <v>0</v>
      </c>
      <c r="R3839" s="17"/>
      <c r="S3839" s="17"/>
      <c r="T3839" s="17"/>
      <c r="U3839" s="62">
        <f t="shared" si="743"/>
        <v>0</v>
      </c>
      <c r="V3839" s="63">
        <f>IF(ISBLANK($B3839),0,VLOOKUP($B3839,Listen!$A$2:$C$45,2,FALSE))</f>
        <v>0</v>
      </c>
      <c r="W3839" s="63">
        <f>IF(ISBLANK($B3839),0,VLOOKUP($B3839,Listen!$A$2:$C$45,3,FALSE))</f>
        <v>0</v>
      </c>
      <c r="X3839" s="49">
        <f t="shared" si="755"/>
        <v>0</v>
      </c>
      <c r="Y3839" s="49">
        <f t="shared" si="754"/>
        <v>0</v>
      </c>
      <c r="Z3839" s="49">
        <f t="shared" si="754"/>
        <v>0</v>
      </c>
      <c r="AA3839" s="49">
        <f t="shared" si="754"/>
        <v>0</v>
      </c>
      <c r="AB3839" s="49">
        <f t="shared" si="754"/>
        <v>0</v>
      </c>
      <c r="AC3839" s="49">
        <f t="shared" si="754"/>
        <v>0</v>
      </c>
      <c r="AD3839" s="49">
        <f t="shared" si="754"/>
        <v>0</v>
      </c>
      <c r="AE3839" s="51">
        <f t="shared" si="753"/>
        <v>0</v>
      </c>
      <c r="AF3839" s="51">
        <f>IF(C3839=A_Stammdaten!$B$12,D_SAV!$U3839-D_SAV!$AG3839,HLOOKUP(A_Stammdaten!$B$12-1,$AH$4:$AN$4004,ROW(C3839)-3,FALSE)-$AG3839)</f>
        <v>0</v>
      </c>
      <c r="AG3839" s="51">
        <f>HLOOKUP(A_Stammdaten!$B$12,$AH$4:$AN$4004,ROW(C3839)-3,FALSE)</f>
        <v>0</v>
      </c>
      <c r="AH3839" s="51">
        <f t="shared" si="744"/>
        <v>0</v>
      </c>
      <c r="AI3839" s="51">
        <f t="shared" si="745"/>
        <v>0</v>
      </c>
      <c r="AJ3839" s="51">
        <f t="shared" si="746"/>
        <v>0</v>
      </c>
      <c r="AK3839" s="51">
        <f t="shared" si="747"/>
        <v>0</v>
      </c>
      <c r="AL3839" s="51">
        <f t="shared" si="748"/>
        <v>0</v>
      </c>
      <c r="AM3839" s="51">
        <f t="shared" si="749"/>
        <v>0</v>
      </c>
      <c r="AN3839" s="51">
        <f t="shared" si="750"/>
        <v>0</v>
      </c>
    </row>
    <row r="3840" spans="1:40" x14ac:dyDescent="0.25">
      <c r="A3840" s="17"/>
      <c r="B3840" s="17"/>
      <c r="C3840" s="35"/>
      <c r="D3840" s="17"/>
      <c r="E3840" s="17"/>
      <c r="F3840" s="17"/>
      <c r="G3840" s="62">
        <f t="shared" si="751"/>
        <v>0</v>
      </c>
      <c r="H3840" s="17"/>
      <c r="I3840" s="17"/>
      <c r="J3840" s="17"/>
      <c r="K3840" s="17"/>
      <c r="L3840" s="17"/>
      <c r="M3840" s="17"/>
      <c r="N3840" s="17"/>
      <c r="O3840" s="17"/>
      <c r="P3840" s="115"/>
      <c r="Q3840" s="62">
        <f>IF(C3840&gt;A_Stammdaten!$B$12,0,SUM(G3840,H3840,J3840,K3840,M3840,N3840)-SUM(I3840,L3840,O3840,P3840))</f>
        <v>0</v>
      </c>
      <c r="R3840" s="17"/>
      <c r="S3840" s="17"/>
      <c r="T3840" s="17"/>
      <c r="U3840" s="62">
        <f t="shared" si="743"/>
        <v>0</v>
      </c>
      <c r="V3840" s="63">
        <f>IF(ISBLANK($B3840),0,VLOOKUP($B3840,Listen!$A$2:$C$45,2,FALSE))</f>
        <v>0</v>
      </c>
      <c r="W3840" s="63">
        <f>IF(ISBLANK($B3840),0,VLOOKUP($B3840,Listen!$A$2:$C$45,3,FALSE))</f>
        <v>0</v>
      </c>
      <c r="X3840" s="49">
        <f t="shared" si="755"/>
        <v>0</v>
      </c>
      <c r="Y3840" s="49">
        <f t="shared" si="754"/>
        <v>0</v>
      </c>
      <c r="Z3840" s="49">
        <f t="shared" si="754"/>
        <v>0</v>
      </c>
      <c r="AA3840" s="49">
        <f t="shared" si="754"/>
        <v>0</v>
      </c>
      <c r="AB3840" s="49">
        <f t="shared" si="754"/>
        <v>0</v>
      </c>
      <c r="AC3840" s="49">
        <f t="shared" si="754"/>
        <v>0</v>
      </c>
      <c r="AD3840" s="49">
        <f t="shared" si="754"/>
        <v>0</v>
      </c>
      <c r="AE3840" s="51">
        <f t="shared" si="753"/>
        <v>0</v>
      </c>
      <c r="AF3840" s="51">
        <f>IF(C3840=A_Stammdaten!$B$12,D_SAV!$U3840-D_SAV!$AG3840,HLOOKUP(A_Stammdaten!$B$12-1,$AH$4:$AN$4004,ROW(C3840)-3,FALSE)-$AG3840)</f>
        <v>0</v>
      </c>
      <c r="AG3840" s="51">
        <f>HLOOKUP(A_Stammdaten!$B$12,$AH$4:$AN$4004,ROW(C3840)-3,FALSE)</f>
        <v>0</v>
      </c>
      <c r="AH3840" s="51">
        <f t="shared" si="744"/>
        <v>0</v>
      </c>
      <c r="AI3840" s="51">
        <f t="shared" si="745"/>
        <v>0</v>
      </c>
      <c r="AJ3840" s="51">
        <f t="shared" si="746"/>
        <v>0</v>
      </c>
      <c r="AK3840" s="51">
        <f t="shared" si="747"/>
        <v>0</v>
      </c>
      <c r="AL3840" s="51">
        <f t="shared" si="748"/>
        <v>0</v>
      </c>
      <c r="AM3840" s="51">
        <f t="shared" si="749"/>
        <v>0</v>
      </c>
      <c r="AN3840" s="51">
        <f t="shared" si="750"/>
        <v>0</v>
      </c>
    </row>
    <row r="3841" spans="1:40" x14ac:dyDescent="0.25">
      <c r="A3841" s="17"/>
      <c r="B3841" s="17"/>
      <c r="C3841" s="35"/>
      <c r="D3841" s="17"/>
      <c r="E3841" s="17"/>
      <c r="F3841" s="17"/>
      <c r="G3841" s="62">
        <f t="shared" si="751"/>
        <v>0</v>
      </c>
      <c r="H3841" s="17"/>
      <c r="I3841" s="17"/>
      <c r="J3841" s="17"/>
      <c r="K3841" s="17"/>
      <c r="L3841" s="17"/>
      <c r="M3841" s="17"/>
      <c r="N3841" s="17"/>
      <c r="O3841" s="17"/>
      <c r="P3841" s="115"/>
      <c r="Q3841" s="62">
        <f>IF(C3841&gt;A_Stammdaten!$B$12,0,SUM(G3841,H3841,J3841,K3841,M3841,N3841)-SUM(I3841,L3841,O3841,P3841))</f>
        <v>0</v>
      </c>
      <c r="R3841" s="17"/>
      <c r="S3841" s="17"/>
      <c r="T3841" s="17"/>
      <c r="U3841" s="62">
        <f t="shared" si="743"/>
        <v>0</v>
      </c>
      <c r="V3841" s="63">
        <f>IF(ISBLANK($B3841),0,VLOOKUP($B3841,Listen!$A$2:$C$45,2,FALSE))</f>
        <v>0</v>
      </c>
      <c r="W3841" s="63">
        <f>IF(ISBLANK($B3841),0,VLOOKUP($B3841,Listen!$A$2:$C$45,3,FALSE))</f>
        <v>0</v>
      </c>
      <c r="X3841" s="49">
        <f t="shared" si="755"/>
        <v>0</v>
      </c>
      <c r="Y3841" s="49">
        <f t="shared" si="754"/>
        <v>0</v>
      </c>
      <c r="Z3841" s="49">
        <f t="shared" si="754"/>
        <v>0</v>
      </c>
      <c r="AA3841" s="49">
        <f t="shared" si="754"/>
        <v>0</v>
      </c>
      <c r="AB3841" s="49">
        <f t="shared" si="754"/>
        <v>0</v>
      </c>
      <c r="AC3841" s="49">
        <f t="shared" si="754"/>
        <v>0</v>
      </c>
      <c r="AD3841" s="49">
        <f t="shared" si="754"/>
        <v>0</v>
      </c>
      <c r="AE3841" s="51">
        <f t="shared" si="753"/>
        <v>0</v>
      </c>
      <c r="AF3841" s="51">
        <f>IF(C3841=A_Stammdaten!$B$12,D_SAV!$U3841-D_SAV!$AG3841,HLOOKUP(A_Stammdaten!$B$12-1,$AH$4:$AN$4004,ROW(C3841)-3,FALSE)-$AG3841)</f>
        <v>0</v>
      </c>
      <c r="AG3841" s="51">
        <f>HLOOKUP(A_Stammdaten!$B$12,$AH$4:$AN$4004,ROW(C3841)-3,FALSE)</f>
        <v>0</v>
      </c>
      <c r="AH3841" s="51">
        <f t="shared" si="744"/>
        <v>0</v>
      </c>
      <c r="AI3841" s="51">
        <f t="shared" si="745"/>
        <v>0</v>
      </c>
      <c r="AJ3841" s="51">
        <f t="shared" si="746"/>
        <v>0</v>
      </c>
      <c r="AK3841" s="51">
        <f t="shared" si="747"/>
        <v>0</v>
      </c>
      <c r="AL3841" s="51">
        <f t="shared" si="748"/>
        <v>0</v>
      </c>
      <c r="AM3841" s="51">
        <f t="shared" si="749"/>
        <v>0</v>
      </c>
      <c r="AN3841" s="51">
        <f t="shared" si="750"/>
        <v>0</v>
      </c>
    </row>
    <row r="3842" spans="1:40" x14ac:dyDescent="0.25">
      <c r="A3842" s="17"/>
      <c r="B3842" s="17"/>
      <c r="C3842" s="35"/>
      <c r="D3842" s="17"/>
      <c r="E3842" s="17"/>
      <c r="F3842" s="17"/>
      <c r="G3842" s="62">
        <f t="shared" si="751"/>
        <v>0</v>
      </c>
      <c r="H3842" s="17"/>
      <c r="I3842" s="17"/>
      <c r="J3842" s="17"/>
      <c r="K3842" s="17"/>
      <c r="L3842" s="17"/>
      <c r="M3842" s="17"/>
      <c r="N3842" s="17"/>
      <c r="O3842" s="17"/>
      <c r="P3842" s="115"/>
      <c r="Q3842" s="62">
        <f>IF(C3842&gt;A_Stammdaten!$B$12,0,SUM(G3842,H3842,J3842,K3842,M3842,N3842)-SUM(I3842,L3842,O3842,P3842))</f>
        <v>0</v>
      </c>
      <c r="R3842" s="17"/>
      <c r="S3842" s="17"/>
      <c r="T3842" s="17"/>
      <c r="U3842" s="62">
        <f t="shared" si="743"/>
        <v>0</v>
      </c>
      <c r="V3842" s="63">
        <f>IF(ISBLANK($B3842),0,VLOOKUP($B3842,Listen!$A$2:$C$45,2,FALSE))</f>
        <v>0</v>
      </c>
      <c r="W3842" s="63">
        <f>IF(ISBLANK($B3842),0,VLOOKUP($B3842,Listen!$A$2:$C$45,3,FALSE))</f>
        <v>0</v>
      </c>
      <c r="X3842" s="49">
        <f t="shared" si="755"/>
        <v>0</v>
      </c>
      <c r="Y3842" s="49">
        <f t="shared" si="754"/>
        <v>0</v>
      </c>
      <c r="Z3842" s="49">
        <f t="shared" si="754"/>
        <v>0</v>
      </c>
      <c r="AA3842" s="49">
        <f t="shared" si="754"/>
        <v>0</v>
      </c>
      <c r="AB3842" s="49">
        <f t="shared" si="754"/>
        <v>0</v>
      </c>
      <c r="AC3842" s="49">
        <f t="shared" si="754"/>
        <v>0</v>
      </c>
      <c r="AD3842" s="49">
        <f t="shared" si="754"/>
        <v>0</v>
      </c>
      <c r="AE3842" s="51">
        <f t="shared" si="753"/>
        <v>0</v>
      </c>
      <c r="AF3842" s="51">
        <f>IF(C3842=A_Stammdaten!$B$12,D_SAV!$U3842-D_SAV!$AG3842,HLOOKUP(A_Stammdaten!$B$12-1,$AH$4:$AN$4004,ROW(C3842)-3,FALSE)-$AG3842)</f>
        <v>0</v>
      </c>
      <c r="AG3842" s="51">
        <f>HLOOKUP(A_Stammdaten!$B$12,$AH$4:$AN$4004,ROW(C3842)-3,FALSE)</f>
        <v>0</v>
      </c>
      <c r="AH3842" s="51">
        <f t="shared" si="744"/>
        <v>0</v>
      </c>
      <c r="AI3842" s="51">
        <f t="shared" si="745"/>
        <v>0</v>
      </c>
      <c r="AJ3842" s="51">
        <f t="shared" si="746"/>
        <v>0</v>
      </c>
      <c r="AK3842" s="51">
        <f t="shared" si="747"/>
        <v>0</v>
      </c>
      <c r="AL3842" s="51">
        <f t="shared" si="748"/>
        <v>0</v>
      </c>
      <c r="AM3842" s="51">
        <f t="shared" si="749"/>
        <v>0</v>
      </c>
      <c r="AN3842" s="51">
        <f t="shared" si="750"/>
        <v>0</v>
      </c>
    </row>
    <row r="3843" spans="1:40" x14ac:dyDescent="0.25">
      <c r="A3843" s="17"/>
      <c r="B3843" s="17"/>
      <c r="C3843" s="35"/>
      <c r="D3843" s="17"/>
      <c r="E3843" s="17"/>
      <c r="F3843" s="17"/>
      <c r="G3843" s="62">
        <f t="shared" si="751"/>
        <v>0</v>
      </c>
      <c r="H3843" s="17"/>
      <c r="I3843" s="17"/>
      <c r="J3843" s="17"/>
      <c r="K3843" s="17"/>
      <c r="L3843" s="17"/>
      <c r="M3843" s="17"/>
      <c r="N3843" s="17"/>
      <c r="O3843" s="17"/>
      <c r="P3843" s="115"/>
      <c r="Q3843" s="62">
        <f>IF(C3843&gt;A_Stammdaten!$B$12,0,SUM(G3843,H3843,J3843,K3843,M3843,N3843)-SUM(I3843,L3843,O3843,P3843))</f>
        <v>0</v>
      </c>
      <c r="R3843" s="17"/>
      <c r="S3843" s="17"/>
      <c r="T3843" s="17"/>
      <c r="U3843" s="62">
        <f t="shared" si="743"/>
        <v>0</v>
      </c>
      <c r="V3843" s="63">
        <f>IF(ISBLANK($B3843),0,VLOOKUP($B3843,Listen!$A$2:$C$45,2,FALSE))</f>
        <v>0</v>
      </c>
      <c r="W3843" s="63">
        <f>IF(ISBLANK($B3843),0,VLOOKUP($B3843,Listen!$A$2:$C$45,3,FALSE))</f>
        <v>0</v>
      </c>
      <c r="X3843" s="49">
        <f t="shared" si="755"/>
        <v>0</v>
      </c>
      <c r="Y3843" s="49">
        <f t="shared" si="754"/>
        <v>0</v>
      </c>
      <c r="Z3843" s="49">
        <f t="shared" si="754"/>
        <v>0</v>
      </c>
      <c r="AA3843" s="49">
        <f t="shared" si="754"/>
        <v>0</v>
      </c>
      <c r="AB3843" s="49">
        <f t="shared" si="754"/>
        <v>0</v>
      </c>
      <c r="AC3843" s="49">
        <f t="shared" si="754"/>
        <v>0</v>
      </c>
      <c r="AD3843" s="49">
        <f t="shared" si="754"/>
        <v>0</v>
      </c>
      <c r="AE3843" s="51">
        <f t="shared" si="753"/>
        <v>0</v>
      </c>
      <c r="AF3843" s="51">
        <f>IF(C3843=A_Stammdaten!$B$12,D_SAV!$U3843-D_SAV!$AG3843,HLOOKUP(A_Stammdaten!$B$12-1,$AH$4:$AN$4004,ROW(C3843)-3,FALSE)-$AG3843)</f>
        <v>0</v>
      </c>
      <c r="AG3843" s="51">
        <f>HLOOKUP(A_Stammdaten!$B$12,$AH$4:$AN$4004,ROW(C3843)-3,FALSE)</f>
        <v>0</v>
      </c>
      <c r="AH3843" s="51">
        <f t="shared" si="744"/>
        <v>0</v>
      </c>
      <c r="AI3843" s="51">
        <f t="shared" si="745"/>
        <v>0</v>
      </c>
      <c r="AJ3843" s="51">
        <f t="shared" si="746"/>
        <v>0</v>
      </c>
      <c r="AK3843" s="51">
        <f t="shared" si="747"/>
        <v>0</v>
      </c>
      <c r="AL3843" s="51">
        <f t="shared" si="748"/>
        <v>0</v>
      </c>
      <c r="AM3843" s="51">
        <f t="shared" si="749"/>
        <v>0</v>
      </c>
      <c r="AN3843" s="51">
        <f t="shared" si="750"/>
        <v>0</v>
      </c>
    </row>
    <row r="3844" spans="1:40" x14ac:dyDescent="0.25">
      <c r="A3844" s="17"/>
      <c r="B3844" s="17"/>
      <c r="C3844" s="35"/>
      <c r="D3844" s="17"/>
      <c r="E3844" s="17"/>
      <c r="F3844" s="17"/>
      <c r="G3844" s="62">
        <f t="shared" si="751"/>
        <v>0</v>
      </c>
      <c r="H3844" s="17"/>
      <c r="I3844" s="17"/>
      <c r="J3844" s="17"/>
      <c r="K3844" s="17"/>
      <c r="L3844" s="17"/>
      <c r="M3844" s="17"/>
      <c r="N3844" s="17"/>
      <c r="O3844" s="17"/>
      <c r="P3844" s="115"/>
      <c r="Q3844" s="62">
        <f>IF(C3844&gt;A_Stammdaten!$B$12,0,SUM(G3844,H3844,J3844,K3844,M3844,N3844)-SUM(I3844,L3844,O3844,P3844))</f>
        <v>0</v>
      </c>
      <c r="R3844" s="17"/>
      <c r="S3844" s="17"/>
      <c r="T3844" s="17"/>
      <c r="U3844" s="62">
        <f t="shared" si="743"/>
        <v>0</v>
      </c>
      <c r="V3844" s="63">
        <f>IF(ISBLANK($B3844),0,VLOOKUP($B3844,Listen!$A$2:$C$45,2,FALSE))</f>
        <v>0</v>
      </c>
      <c r="W3844" s="63">
        <f>IF(ISBLANK($B3844),0,VLOOKUP($B3844,Listen!$A$2:$C$45,3,FALSE))</f>
        <v>0</v>
      </c>
      <c r="X3844" s="49">
        <f t="shared" si="755"/>
        <v>0</v>
      </c>
      <c r="Y3844" s="49">
        <f t="shared" si="754"/>
        <v>0</v>
      </c>
      <c r="Z3844" s="49">
        <f t="shared" si="754"/>
        <v>0</v>
      </c>
      <c r="AA3844" s="49">
        <f t="shared" si="754"/>
        <v>0</v>
      </c>
      <c r="AB3844" s="49">
        <f t="shared" si="754"/>
        <v>0</v>
      </c>
      <c r="AC3844" s="49">
        <f t="shared" si="754"/>
        <v>0</v>
      </c>
      <c r="AD3844" s="49">
        <f t="shared" si="754"/>
        <v>0</v>
      </c>
      <c r="AE3844" s="51">
        <f t="shared" si="753"/>
        <v>0</v>
      </c>
      <c r="AF3844" s="51">
        <f>IF(C3844=A_Stammdaten!$B$12,D_SAV!$U3844-D_SAV!$AG3844,HLOOKUP(A_Stammdaten!$B$12-1,$AH$4:$AN$4004,ROW(C3844)-3,FALSE)-$AG3844)</f>
        <v>0</v>
      </c>
      <c r="AG3844" s="51">
        <f>HLOOKUP(A_Stammdaten!$B$12,$AH$4:$AN$4004,ROW(C3844)-3,FALSE)</f>
        <v>0</v>
      </c>
      <c r="AH3844" s="51">
        <f t="shared" si="744"/>
        <v>0</v>
      </c>
      <c r="AI3844" s="51">
        <f t="shared" si="745"/>
        <v>0</v>
      </c>
      <c r="AJ3844" s="51">
        <f t="shared" si="746"/>
        <v>0</v>
      </c>
      <c r="AK3844" s="51">
        <f t="shared" si="747"/>
        <v>0</v>
      </c>
      <c r="AL3844" s="51">
        <f t="shared" si="748"/>
        <v>0</v>
      </c>
      <c r="AM3844" s="51">
        <f t="shared" si="749"/>
        <v>0</v>
      </c>
      <c r="AN3844" s="51">
        <f t="shared" si="750"/>
        <v>0</v>
      </c>
    </row>
    <row r="3845" spans="1:40" x14ac:dyDescent="0.25">
      <c r="A3845" s="17"/>
      <c r="B3845" s="17"/>
      <c r="C3845" s="35"/>
      <c r="D3845" s="17"/>
      <c r="E3845" s="17"/>
      <c r="F3845" s="17"/>
      <c r="G3845" s="62">
        <f t="shared" si="751"/>
        <v>0</v>
      </c>
      <c r="H3845" s="17"/>
      <c r="I3845" s="17"/>
      <c r="J3845" s="17"/>
      <c r="K3845" s="17"/>
      <c r="L3845" s="17"/>
      <c r="M3845" s="17"/>
      <c r="N3845" s="17"/>
      <c r="O3845" s="17"/>
      <c r="P3845" s="115"/>
      <c r="Q3845" s="62">
        <f>IF(C3845&gt;A_Stammdaten!$B$12,0,SUM(G3845,H3845,J3845,K3845,M3845,N3845)-SUM(I3845,L3845,O3845,P3845))</f>
        <v>0</v>
      </c>
      <c r="R3845" s="17"/>
      <c r="S3845" s="17"/>
      <c r="T3845" s="17"/>
      <c r="U3845" s="62">
        <f t="shared" ref="U3845:U3908" si="756">Q3845-SUM(R3845:T3845)</f>
        <v>0</v>
      </c>
      <c r="V3845" s="63">
        <f>IF(ISBLANK($B3845),0,VLOOKUP($B3845,Listen!$A$2:$C$45,2,FALSE))</f>
        <v>0</v>
      </c>
      <c r="W3845" s="63">
        <f>IF(ISBLANK($B3845),0,VLOOKUP($B3845,Listen!$A$2:$C$45,3,FALSE))</f>
        <v>0</v>
      </c>
      <c r="X3845" s="49">
        <f t="shared" si="755"/>
        <v>0</v>
      </c>
      <c r="Y3845" s="49">
        <f t="shared" si="754"/>
        <v>0</v>
      </c>
      <c r="Z3845" s="49">
        <f t="shared" si="754"/>
        <v>0</v>
      </c>
      <c r="AA3845" s="49">
        <f t="shared" si="754"/>
        <v>0</v>
      </c>
      <c r="AB3845" s="49">
        <f t="shared" si="754"/>
        <v>0</v>
      </c>
      <c r="AC3845" s="49">
        <f t="shared" si="754"/>
        <v>0</v>
      </c>
      <c r="AD3845" s="49">
        <f t="shared" si="754"/>
        <v>0</v>
      </c>
      <c r="AE3845" s="51">
        <f t="shared" si="753"/>
        <v>0</v>
      </c>
      <c r="AF3845" s="51">
        <f>IF(C3845=A_Stammdaten!$B$12,D_SAV!$U3845-D_SAV!$AG3845,HLOOKUP(A_Stammdaten!$B$12-1,$AH$4:$AN$4004,ROW(C3845)-3,FALSE)-$AG3845)</f>
        <v>0</v>
      </c>
      <c r="AG3845" s="51">
        <f>HLOOKUP(A_Stammdaten!$B$12,$AH$4:$AN$4004,ROW(C3845)-3,FALSE)</f>
        <v>0</v>
      </c>
      <c r="AH3845" s="51">
        <f t="shared" ref="AH3845:AH3908" si="757">IF(OR($C3845=0,$U3845=0),0,IF($C3845&lt;=AH$4,$U3845-$U3845/X3845*(AH$4-$C3845+1),0))</f>
        <v>0</v>
      </c>
      <c r="AI3845" s="51">
        <f t="shared" ref="AI3845:AI3908" si="758">IF(OR($C3845=0,$U3845=0,Y3845-(AI$4-$C3845)=0),0,IF($C3845&lt;AI$4,AH3845-AH3845/(Y3845-(AI$4-$C3845)),IF($C3845=AI$4,$U3845-$U3845/Y3845,0)))</f>
        <v>0</v>
      </c>
      <c r="AJ3845" s="51">
        <f t="shared" ref="AJ3845:AJ3908" si="759">IF(OR($C3845=0,$U3845=0,Z3845-(AJ$4-$C3845)=0),0,IF($C3845&lt;AJ$4,AI3845-AI3845/(Z3845-(AJ$4-$C3845)),IF($C3845=AJ$4,$U3845-$U3845/Z3845,0)))</f>
        <v>0</v>
      </c>
      <c r="AK3845" s="51">
        <f t="shared" ref="AK3845:AK3908" si="760">IF(OR($C3845=0,$U3845=0,AA3845-(AK$4-$C3845)=0),0,IF($C3845&lt;AK$4,AJ3845-AJ3845/(AA3845-(AK$4-$C3845)),IF($C3845=AK$4,$U3845-$U3845/AA3845,0)))</f>
        <v>0</v>
      </c>
      <c r="AL3845" s="51">
        <f t="shared" ref="AL3845:AL3908" si="761">IF(OR($C3845=0,$U3845=0,AB3845-(AL$4-$C3845)=0),0,IF($C3845&lt;AL$4,AK3845-AK3845/(AB3845-(AL$4-$C3845)),IF($C3845=AL$4,$U3845-$U3845/AB3845,0)))</f>
        <v>0</v>
      </c>
      <c r="AM3845" s="51">
        <f t="shared" ref="AM3845:AM3908" si="762">IF(OR($C3845=0,$U3845=0,AC3845-(AM$4-$C3845)=0),0,IF($C3845&lt;AM$4,AL3845-AL3845/(AC3845-(AM$4-$C3845)),IF($C3845=AM$4,$U3845-$U3845/AC3845,0)))</f>
        <v>0</v>
      </c>
      <c r="AN3845" s="51">
        <f t="shared" ref="AN3845:AN3908" si="763">IF(OR($C3845=0,$U3845=0,AD3845-(AN$4-$C3845)=0),0,IF($C3845&lt;AN$4,AM3845-AM3845/(AD3845-(AN$4-$C3845)),IF($C3845=AN$4,$U3845-$U3845/AD3845,0)))</f>
        <v>0</v>
      </c>
    </row>
    <row r="3846" spans="1:40" x14ac:dyDescent="0.25">
      <c r="A3846" s="17"/>
      <c r="B3846" s="17"/>
      <c r="C3846" s="35"/>
      <c r="D3846" s="17"/>
      <c r="E3846" s="17"/>
      <c r="F3846" s="17"/>
      <c r="G3846" s="62">
        <f t="shared" ref="G3846:G3909" si="764">D3846*E3846/100</f>
        <v>0</v>
      </c>
      <c r="H3846" s="17"/>
      <c r="I3846" s="17"/>
      <c r="J3846" s="17"/>
      <c r="K3846" s="17"/>
      <c r="L3846" s="17"/>
      <c r="M3846" s="17"/>
      <c r="N3846" s="17"/>
      <c r="O3846" s="17"/>
      <c r="P3846" s="115"/>
      <c r="Q3846" s="62">
        <f>IF(C3846&gt;A_Stammdaten!$B$12,0,SUM(G3846,H3846,J3846,K3846,M3846,N3846)-SUM(I3846,L3846,O3846,P3846))</f>
        <v>0</v>
      </c>
      <c r="R3846" s="17"/>
      <c r="S3846" s="17"/>
      <c r="T3846" s="17"/>
      <c r="U3846" s="62">
        <f t="shared" si="756"/>
        <v>0</v>
      </c>
      <c r="V3846" s="63">
        <f>IF(ISBLANK($B3846),0,VLOOKUP($B3846,Listen!$A$2:$C$45,2,FALSE))</f>
        <v>0</v>
      </c>
      <c r="W3846" s="63">
        <f>IF(ISBLANK($B3846),0,VLOOKUP($B3846,Listen!$A$2:$C$45,3,FALSE))</f>
        <v>0</v>
      </c>
      <c r="X3846" s="49">
        <f t="shared" si="755"/>
        <v>0</v>
      </c>
      <c r="Y3846" s="49">
        <f t="shared" si="754"/>
        <v>0</v>
      </c>
      <c r="Z3846" s="49">
        <f t="shared" si="754"/>
        <v>0</v>
      </c>
      <c r="AA3846" s="49">
        <f t="shared" si="754"/>
        <v>0</v>
      </c>
      <c r="AB3846" s="49">
        <f t="shared" si="754"/>
        <v>0</v>
      </c>
      <c r="AC3846" s="49">
        <f t="shared" si="754"/>
        <v>0</v>
      </c>
      <c r="AD3846" s="49">
        <f t="shared" si="754"/>
        <v>0</v>
      </c>
      <c r="AE3846" s="51">
        <f t="shared" si="753"/>
        <v>0</v>
      </c>
      <c r="AF3846" s="51">
        <f>IF(C3846=A_Stammdaten!$B$12,D_SAV!$U3846-D_SAV!$AG3846,HLOOKUP(A_Stammdaten!$B$12-1,$AH$4:$AN$4004,ROW(C3846)-3,FALSE)-$AG3846)</f>
        <v>0</v>
      </c>
      <c r="AG3846" s="51">
        <f>HLOOKUP(A_Stammdaten!$B$12,$AH$4:$AN$4004,ROW(C3846)-3,FALSE)</f>
        <v>0</v>
      </c>
      <c r="AH3846" s="51">
        <f t="shared" si="757"/>
        <v>0</v>
      </c>
      <c r="AI3846" s="51">
        <f t="shared" si="758"/>
        <v>0</v>
      </c>
      <c r="AJ3846" s="51">
        <f t="shared" si="759"/>
        <v>0</v>
      </c>
      <c r="AK3846" s="51">
        <f t="shared" si="760"/>
        <v>0</v>
      </c>
      <c r="AL3846" s="51">
        <f t="shared" si="761"/>
        <v>0</v>
      </c>
      <c r="AM3846" s="51">
        <f t="shared" si="762"/>
        <v>0</v>
      </c>
      <c r="AN3846" s="51">
        <f t="shared" si="763"/>
        <v>0</v>
      </c>
    </row>
    <row r="3847" spans="1:40" x14ac:dyDescent="0.25">
      <c r="A3847" s="17"/>
      <c r="B3847" s="17"/>
      <c r="C3847" s="35"/>
      <c r="D3847" s="17"/>
      <c r="E3847" s="17"/>
      <c r="F3847" s="17"/>
      <c r="G3847" s="62">
        <f t="shared" si="764"/>
        <v>0</v>
      </c>
      <c r="H3847" s="17"/>
      <c r="I3847" s="17"/>
      <c r="J3847" s="17"/>
      <c r="K3847" s="17"/>
      <c r="L3847" s="17"/>
      <c r="M3847" s="17"/>
      <c r="N3847" s="17"/>
      <c r="O3847" s="17"/>
      <c r="P3847" s="115"/>
      <c r="Q3847" s="62">
        <f>IF(C3847&gt;A_Stammdaten!$B$12,0,SUM(G3847,H3847,J3847,K3847,M3847,N3847)-SUM(I3847,L3847,O3847,P3847))</f>
        <v>0</v>
      </c>
      <c r="R3847" s="17"/>
      <c r="S3847" s="17"/>
      <c r="T3847" s="17"/>
      <c r="U3847" s="62">
        <f t="shared" si="756"/>
        <v>0</v>
      </c>
      <c r="V3847" s="63">
        <f>IF(ISBLANK($B3847),0,VLOOKUP($B3847,Listen!$A$2:$C$45,2,FALSE))</f>
        <v>0</v>
      </c>
      <c r="W3847" s="63">
        <f>IF(ISBLANK($B3847),0,VLOOKUP($B3847,Listen!$A$2:$C$45,3,FALSE))</f>
        <v>0</v>
      </c>
      <c r="X3847" s="49">
        <f t="shared" si="755"/>
        <v>0</v>
      </c>
      <c r="Y3847" s="49">
        <f t="shared" si="754"/>
        <v>0</v>
      </c>
      <c r="Z3847" s="49">
        <f t="shared" si="754"/>
        <v>0</v>
      </c>
      <c r="AA3847" s="49">
        <f t="shared" si="754"/>
        <v>0</v>
      </c>
      <c r="AB3847" s="49">
        <f t="shared" si="754"/>
        <v>0</v>
      </c>
      <c r="AC3847" s="49">
        <f t="shared" si="754"/>
        <v>0</v>
      </c>
      <c r="AD3847" s="49">
        <f t="shared" si="754"/>
        <v>0</v>
      </c>
      <c r="AE3847" s="51">
        <f t="shared" si="753"/>
        <v>0</v>
      </c>
      <c r="AF3847" s="51">
        <f>IF(C3847=A_Stammdaten!$B$12,D_SAV!$U3847-D_SAV!$AG3847,HLOOKUP(A_Stammdaten!$B$12-1,$AH$4:$AN$4004,ROW(C3847)-3,FALSE)-$AG3847)</f>
        <v>0</v>
      </c>
      <c r="AG3847" s="51">
        <f>HLOOKUP(A_Stammdaten!$B$12,$AH$4:$AN$4004,ROW(C3847)-3,FALSE)</f>
        <v>0</v>
      </c>
      <c r="AH3847" s="51">
        <f t="shared" si="757"/>
        <v>0</v>
      </c>
      <c r="AI3847" s="51">
        <f t="shared" si="758"/>
        <v>0</v>
      </c>
      <c r="AJ3847" s="51">
        <f t="shared" si="759"/>
        <v>0</v>
      </c>
      <c r="AK3847" s="51">
        <f t="shared" si="760"/>
        <v>0</v>
      </c>
      <c r="AL3847" s="51">
        <f t="shared" si="761"/>
        <v>0</v>
      </c>
      <c r="AM3847" s="51">
        <f t="shared" si="762"/>
        <v>0</v>
      </c>
      <c r="AN3847" s="51">
        <f t="shared" si="763"/>
        <v>0</v>
      </c>
    </row>
    <row r="3848" spans="1:40" x14ac:dyDescent="0.25">
      <c r="A3848" s="17"/>
      <c r="B3848" s="17"/>
      <c r="C3848" s="35"/>
      <c r="D3848" s="17"/>
      <c r="E3848" s="17"/>
      <c r="F3848" s="17"/>
      <c r="G3848" s="62">
        <f t="shared" si="764"/>
        <v>0</v>
      </c>
      <c r="H3848" s="17"/>
      <c r="I3848" s="17"/>
      <c r="J3848" s="17"/>
      <c r="K3848" s="17"/>
      <c r="L3848" s="17"/>
      <c r="M3848" s="17"/>
      <c r="N3848" s="17"/>
      <c r="O3848" s="17"/>
      <c r="P3848" s="115"/>
      <c r="Q3848" s="62">
        <f>IF(C3848&gt;A_Stammdaten!$B$12,0,SUM(G3848,H3848,J3848,K3848,M3848,N3848)-SUM(I3848,L3848,O3848,P3848))</f>
        <v>0</v>
      </c>
      <c r="R3848" s="17"/>
      <c r="S3848" s="17"/>
      <c r="T3848" s="17"/>
      <c r="U3848" s="62">
        <f t="shared" si="756"/>
        <v>0</v>
      </c>
      <c r="V3848" s="63">
        <f>IF(ISBLANK($B3848),0,VLOOKUP($B3848,Listen!$A$2:$C$45,2,FALSE))</f>
        <v>0</v>
      </c>
      <c r="W3848" s="63">
        <f>IF(ISBLANK($B3848),0,VLOOKUP($B3848,Listen!$A$2:$C$45,3,FALSE))</f>
        <v>0</v>
      </c>
      <c r="X3848" s="49">
        <f t="shared" si="755"/>
        <v>0</v>
      </c>
      <c r="Y3848" s="49">
        <f t="shared" si="754"/>
        <v>0</v>
      </c>
      <c r="Z3848" s="49">
        <f t="shared" si="754"/>
        <v>0</v>
      </c>
      <c r="AA3848" s="49">
        <f t="shared" si="754"/>
        <v>0</v>
      </c>
      <c r="AB3848" s="49">
        <f t="shared" si="754"/>
        <v>0</v>
      </c>
      <c r="AC3848" s="49">
        <f t="shared" si="754"/>
        <v>0</v>
      </c>
      <c r="AD3848" s="49">
        <f t="shared" si="754"/>
        <v>0</v>
      </c>
      <c r="AE3848" s="51">
        <f t="shared" si="753"/>
        <v>0</v>
      </c>
      <c r="AF3848" s="51">
        <f>IF(C3848=A_Stammdaten!$B$12,D_SAV!$U3848-D_SAV!$AG3848,HLOOKUP(A_Stammdaten!$B$12-1,$AH$4:$AN$4004,ROW(C3848)-3,FALSE)-$AG3848)</f>
        <v>0</v>
      </c>
      <c r="AG3848" s="51">
        <f>HLOOKUP(A_Stammdaten!$B$12,$AH$4:$AN$4004,ROW(C3848)-3,FALSE)</f>
        <v>0</v>
      </c>
      <c r="AH3848" s="51">
        <f t="shared" si="757"/>
        <v>0</v>
      </c>
      <c r="AI3848" s="51">
        <f t="shared" si="758"/>
        <v>0</v>
      </c>
      <c r="AJ3848" s="51">
        <f t="shared" si="759"/>
        <v>0</v>
      </c>
      <c r="AK3848" s="51">
        <f t="shared" si="760"/>
        <v>0</v>
      </c>
      <c r="AL3848" s="51">
        <f t="shared" si="761"/>
        <v>0</v>
      </c>
      <c r="AM3848" s="51">
        <f t="shared" si="762"/>
        <v>0</v>
      </c>
      <c r="AN3848" s="51">
        <f t="shared" si="763"/>
        <v>0</v>
      </c>
    </row>
    <row r="3849" spans="1:40" x14ac:dyDescent="0.25">
      <c r="A3849" s="17"/>
      <c r="B3849" s="17"/>
      <c r="C3849" s="35"/>
      <c r="D3849" s="17"/>
      <c r="E3849" s="17"/>
      <c r="F3849" s="17"/>
      <c r="G3849" s="62">
        <f t="shared" si="764"/>
        <v>0</v>
      </c>
      <c r="H3849" s="17"/>
      <c r="I3849" s="17"/>
      <c r="J3849" s="17"/>
      <c r="K3849" s="17"/>
      <c r="L3849" s="17"/>
      <c r="M3849" s="17"/>
      <c r="N3849" s="17"/>
      <c r="O3849" s="17"/>
      <c r="P3849" s="115"/>
      <c r="Q3849" s="62">
        <f>IF(C3849&gt;A_Stammdaten!$B$12,0,SUM(G3849,H3849,J3849,K3849,M3849,N3849)-SUM(I3849,L3849,O3849,P3849))</f>
        <v>0</v>
      </c>
      <c r="R3849" s="17"/>
      <c r="S3849" s="17"/>
      <c r="T3849" s="17"/>
      <c r="U3849" s="62">
        <f t="shared" si="756"/>
        <v>0</v>
      </c>
      <c r="V3849" s="63">
        <f>IF(ISBLANK($B3849),0,VLOOKUP($B3849,Listen!$A$2:$C$45,2,FALSE))</f>
        <v>0</v>
      </c>
      <c r="W3849" s="63">
        <f>IF(ISBLANK($B3849),0,VLOOKUP($B3849,Listen!$A$2:$C$45,3,FALSE))</f>
        <v>0</v>
      </c>
      <c r="X3849" s="49">
        <f t="shared" si="755"/>
        <v>0</v>
      </c>
      <c r="Y3849" s="49">
        <f t="shared" si="754"/>
        <v>0</v>
      </c>
      <c r="Z3849" s="49">
        <f t="shared" si="754"/>
        <v>0</v>
      </c>
      <c r="AA3849" s="49">
        <f t="shared" si="754"/>
        <v>0</v>
      </c>
      <c r="AB3849" s="49">
        <f t="shared" si="754"/>
        <v>0</v>
      </c>
      <c r="AC3849" s="49">
        <f t="shared" si="754"/>
        <v>0</v>
      </c>
      <c r="AD3849" s="49">
        <f t="shared" si="754"/>
        <v>0</v>
      </c>
      <c r="AE3849" s="51">
        <f t="shared" si="753"/>
        <v>0</v>
      </c>
      <c r="AF3849" s="51">
        <f>IF(C3849=A_Stammdaten!$B$12,D_SAV!$U3849-D_SAV!$AG3849,HLOOKUP(A_Stammdaten!$B$12-1,$AH$4:$AN$4004,ROW(C3849)-3,FALSE)-$AG3849)</f>
        <v>0</v>
      </c>
      <c r="AG3849" s="51">
        <f>HLOOKUP(A_Stammdaten!$B$12,$AH$4:$AN$4004,ROW(C3849)-3,FALSE)</f>
        <v>0</v>
      </c>
      <c r="AH3849" s="51">
        <f t="shared" si="757"/>
        <v>0</v>
      </c>
      <c r="AI3849" s="51">
        <f t="shared" si="758"/>
        <v>0</v>
      </c>
      <c r="AJ3849" s="51">
        <f t="shared" si="759"/>
        <v>0</v>
      </c>
      <c r="AK3849" s="51">
        <f t="shared" si="760"/>
        <v>0</v>
      </c>
      <c r="AL3849" s="51">
        <f t="shared" si="761"/>
        <v>0</v>
      </c>
      <c r="AM3849" s="51">
        <f t="shared" si="762"/>
        <v>0</v>
      </c>
      <c r="AN3849" s="51">
        <f t="shared" si="763"/>
        <v>0</v>
      </c>
    </row>
    <row r="3850" spans="1:40" x14ac:dyDescent="0.25">
      <c r="A3850" s="17"/>
      <c r="B3850" s="17"/>
      <c r="C3850" s="35"/>
      <c r="D3850" s="17"/>
      <c r="E3850" s="17"/>
      <c r="F3850" s="17"/>
      <c r="G3850" s="62">
        <f t="shared" si="764"/>
        <v>0</v>
      </c>
      <c r="H3850" s="17"/>
      <c r="I3850" s="17"/>
      <c r="J3850" s="17"/>
      <c r="K3850" s="17"/>
      <c r="L3850" s="17"/>
      <c r="M3850" s="17"/>
      <c r="N3850" s="17"/>
      <c r="O3850" s="17"/>
      <c r="P3850" s="115"/>
      <c r="Q3850" s="62">
        <f>IF(C3850&gt;A_Stammdaten!$B$12,0,SUM(G3850,H3850,J3850,K3850,M3850,N3850)-SUM(I3850,L3850,O3850,P3850))</f>
        <v>0</v>
      </c>
      <c r="R3850" s="17"/>
      <c r="S3850" s="17"/>
      <c r="T3850" s="17"/>
      <c r="U3850" s="62">
        <f t="shared" si="756"/>
        <v>0</v>
      </c>
      <c r="V3850" s="63">
        <f>IF(ISBLANK($B3850),0,VLOOKUP($B3850,Listen!$A$2:$C$45,2,FALSE))</f>
        <v>0</v>
      </c>
      <c r="W3850" s="63">
        <f>IF(ISBLANK($B3850),0,VLOOKUP($B3850,Listen!$A$2:$C$45,3,FALSE))</f>
        <v>0</v>
      </c>
      <c r="X3850" s="49">
        <f t="shared" si="755"/>
        <v>0</v>
      </c>
      <c r="Y3850" s="49">
        <f t="shared" si="754"/>
        <v>0</v>
      </c>
      <c r="Z3850" s="49">
        <f t="shared" si="754"/>
        <v>0</v>
      </c>
      <c r="AA3850" s="49">
        <f t="shared" si="754"/>
        <v>0</v>
      </c>
      <c r="AB3850" s="49">
        <f t="shared" si="754"/>
        <v>0</v>
      </c>
      <c r="AC3850" s="49">
        <f t="shared" si="754"/>
        <v>0</v>
      </c>
      <c r="AD3850" s="49">
        <f t="shared" si="754"/>
        <v>0</v>
      </c>
      <c r="AE3850" s="51">
        <f t="shared" si="753"/>
        <v>0</v>
      </c>
      <c r="AF3850" s="51">
        <f>IF(C3850=A_Stammdaten!$B$12,D_SAV!$U3850-D_SAV!$AG3850,HLOOKUP(A_Stammdaten!$B$12-1,$AH$4:$AN$4004,ROW(C3850)-3,FALSE)-$AG3850)</f>
        <v>0</v>
      </c>
      <c r="AG3850" s="51">
        <f>HLOOKUP(A_Stammdaten!$B$12,$AH$4:$AN$4004,ROW(C3850)-3,FALSE)</f>
        <v>0</v>
      </c>
      <c r="AH3850" s="51">
        <f t="shared" si="757"/>
        <v>0</v>
      </c>
      <c r="AI3850" s="51">
        <f t="shared" si="758"/>
        <v>0</v>
      </c>
      <c r="AJ3850" s="51">
        <f t="shared" si="759"/>
        <v>0</v>
      </c>
      <c r="AK3850" s="51">
        <f t="shared" si="760"/>
        <v>0</v>
      </c>
      <c r="AL3850" s="51">
        <f t="shared" si="761"/>
        <v>0</v>
      </c>
      <c r="AM3850" s="51">
        <f t="shared" si="762"/>
        <v>0</v>
      </c>
      <c r="AN3850" s="51">
        <f t="shared" si="763"/>
        <v>0</v>
      </c>
    </row>
    <row r="3851" spans="1:40" x14ac:dyDescent="0.25">
      <c r="A3851" s="17"/>
      <c r="B3851" s="17"/>
      <c r="C3851" s="35"/>
      <c r="D3851" s="17"/>
      <c r="E3851" s="17"/>
      <c r="F3851" s="17"/>
      <c r="G3851" s="62">
        <f t="shared" si="764"/>
        <v>0</v>
      </c>
      <c r="H3851" s="17"/>
      <c r="I3851" s="17"/>
      <c r="J3851" s="17"/>
      <c r="K3851" s="17"/>
      <c r="L3851" s="17"/>
      <c r="M3851" s="17"/>
      <c r="N3851" s="17"/>
      <c r="O3851" s="17"/>
      <c r="P3851" s="115"/>
      <c r="Q3851" s="62">
        <f>IF(C3851&gt;A_Stammdaten!$B$12,0,SUM(G3851,H3851,J3851,K3851,M3851,N3851)-SUM(I3851,L3851,O3851,P3851))</f>
        <v>0</v>
      </c>
      <c r="R3851" s="17"/>
      <c r="S3851" s="17"/>
      <c r="T3851" s="17"/>
      <c r="U3851" s="62">
        <f t="shared" si="756"/>
        <v>0</v>
      </c>
      <c r="V3851" s="63">
        <f>IF(ISBLANK($B3851),0,VLOOKUP($B3851,Listen!$A$2:$C$45,2,FALSE))</f>
        <v>0</v>
      </c>
      <c r="W3851" s="63">
        <f>IF(ISBLANK($B3851),0,VLOOKUP($B3851,Listen!$A$2:$C$45,3,FALSE))</f>
        <v>0</v>
      </c>
      <c r="X3851" s="49">
        <f t="shared" si="755"/>
        <v>0</v>
      </c>
      <c r="Y3851" s="49">
        <f t="shared" si="754"/>
        <v>0</v>
      </c>
      <c r="Z3851" s="49">
        <f t="shared" si="754"/>
        <v>0</v>
      </c>
      <c r="AA3851" s="49">
        <f t="shared" si="754"/>
        <v>0</v>
      </c>
      <c r="AB3851" s="49">
        <f t="shared" si="754"/>
        <v>0</v>
      </c>
      <c r="AC3851" s="49">
        <f t="shared" si="754"/>
        <v>0</v>
      </c>
      <c r="AD3851" s="49">
        <f t="shared" si="754"/>
        <v>0</v>
      </c>
      <c r="AE3851" s="51">
        <f t="shared" si="753"/>
        <v>0</v>
      </c>
      <c r="AF3851" s="51">
        <f>IF(C3851=A_Stammdaten!$B$12,D_SAV!$U3851-D_SAV!$AG3851,HLOOKUP(A_Stammdaten!$B$12-1,$AH$4:$AN$4004,ROW(C3851)-3,FALSE)-$AG3851)</f>
        <v>0</v>
      </c>
      <c r="AG3851" s="51">
        <f>HLOOKUP(A_Stammdaten!$B$12,$AH$4:$AN$4004,ROW(C3851)-3,FALSE)</f>
        <v>0</v>
      </c>
      <c r="AH3851" s="51">
        <f t="shared" si="757"/>
        <v>0</v>
      </c>
      <c r="AI3851" s="51">
        <f t="shared" si="758"/>
        <v>0</v>
      </c>
      <c r="AJ3851" s="51">
        <f t="shared" si="759"/>
        <v>0</v>
      </c>
      <c r="AK3851" s="51">
        <f t="shared" si="760"/>
        <v>0</v>
      </c>
      <c r="AL3851" s="51">
        <f t="shared" si="761"/>
        <v>0</v>
      </c>
      <c r="AM3851" s="51">
        <f t="shared" si="762"/>
        <v>0</v>
      </c>
      <c r="AN3851" s="51">
        <f t="shared" si="763"/>
        <v>0</v>
      </c>
    </row>
    <row r="3852" spans="1:40" x14ac:dyDescent="0.25">
      <c r="A3852" s="17"/>
      <c r="B3852" s="17"/>
      <c r="C3852" s="35"/>
      <c r="D3852" s="17"/>
      <c r="E3852" s="17"/>
      <c r="F3852" s="17"/>
      <c r="G3852" s="62">
        <f t="shared" si="764"/>
        <v>0</v>
      </c>
      <c r="H3852" s="17"/>
      <c r="I3852" s="17"/>
      <c r="J3852" s="17"/>
      <c r="K3852" s="17"/>
      <c r="L3852" s="17"/>
      <c r="M3852" s="17"/>
      <c r="N3852" s="17"/>
      <c r="O3852" s="17"/>
      <c r="P3852" s="115"/>
      <c r="Q3852" s="62">
        <f>IF(C3852&gt;A_Stammdaten!$B$12,0,SUM(G3852,H3852,J3852,K3852,M3852,N3852)-SUM(I3852,L3852,O3852,P3852))</f>
        <v>0</v>
      </c>
      <c r="R3852" s="17"/>
      <c r="S3852" s="17"/>
      <c r="T3852" s="17"/>
      <c r="U3852" s="62">
        <f t="shared" si="756"/>
        <v>0</v>
      </c>
      <c r="V3852" s="63">
        <f>IF(ISBLANK($B3852),0,VLOOKUP($B3852,Listen!$A$2:$C$45,2,FALSE))</f>
        <v>0</v>
      </c>
      <c r="W3852" s="63">
        <f>IF(ISBLANK($B3852),0,VLOOKUP($B3852,Listen!$A$2:$C$45,3,FALSE))</f>
        <v>0</v>
      </c>
      <c r="X3852" s="49">
        <f t="shared" si="755"/>
        <v>0</v>
      </c>
      <c r="Y3852" s="49">
        <f t="shared" si="754"/>
        <v>0</v>
      </c>
      <c r="Z3852" s="49">
        <f t="shared" si="754"/>
        <v>0</v>
      </c>
      <c r="AA3852" s="49">
        <f t="shared" si="754"/>
        <v>0</v>
      </c>
      <c r="AB3852" s="49">
        <f t="shared" si="754"/>
        <v>0</v>
      </c>
      <c r="AC3852" s="49">
        <f t="shared" si="754"/>
        <v>0</v>
      </c>
      <c r="AD3852" s="49">
        <f t="shared" si="754"/>
        <v>0</v>
      </c>
      <c r="AE3852" s="51">
        <f t="shared" si="753"/>
        <v>0</v>
      </c>
      <c r="AF3852" s="51">
        <f>IF(C3852=A_Stammdaten!$B$12,D_SAV!$U3852-D_SAV!$AG3852,HLOOKUP(A_Stammdaten!$B$12-1,$AH$4:$AN$4004,ROW(C3852)-3,FALSE)-$AG3852)</f>
        <v>0</v>
      </c>
      <c r="AG3852" s="51">
        <f>HLOOKUP(A_Stammdaten!$B$12,$AH$4:$AN$4004,ROW(C3852)-3,FALSE)</f>
        <v>0</v>
      </c>
      <c r="AH3852" s="51">
        <f t="shared" si="757"/>
        <v>0</v>
      </c>
      <c r="AI3852" s="51">
        <f t="shared" si="758"/>
        <v>0</v>
      </c>
      <c r="AJ3852" s="51">
        <f t="shared" si="759"/>
        <v>0</v>
      </c>
      <c r="AK3852" s="51">
        <f t="shared" si="760"/>
        <v>0</v>
      </c>
      <c r="AL3852" s="51">
        <f t="shared" si="761"/>
        <v>0</v>
      </c>
      <c r="AM3852" s="51">
        <f t="shared" si="762"/>
        <v>0</v>
      </c>
      <c r="AN3852" s="51">
        <f t="shared" si="763"/>
        <v>0</v>
      </c>
    </row>
    <row r="3853" spans="1:40" x14ac:dyDescent="0.25">
      <c r="A3853" s="17"/>
      <c r="B3853" s="17"/>
      <c r="C3853" s="35"/>
      <c r="D3853" s="17"/>
      <c r="E3853" s="17"/>
      <c r="F3853" s="17"/>
      <c r="G3853" s="62">
        <f t="shared" si="764"/>
        <v>0</v>
      </c>
      <c r="H3853" s="17"/>
      <c r="I3853" s="17"/>
      <c r="J3853" s="17"/>
      <c r="K3853" s="17"/>
      <c r="L3853" s="17"/>
      <c r="M3853" s="17"/>
      <c r="N3853" s="17"/>
      <c r="O3853" s="17"/>
      <c r="P3853" s="115"/>
      <c r="Q3853" s="62">
        <f>IF(C3853&gt;A_Stammdaten!$B$12,0,SUM(G3853,H3853,J3853,K3853,M3853,N3853)-SUM(I3853,L3853,O3853,P3853))</f>
        <v>0</v>
      </c>
      <c r="R3853" s="17"/>
      <c r="S3853" s="17"/>
      <c r="T3853" s="17"/>
      <c r="U3853" s="62">
        <f t="shared" si="756"/>
        <v>0</v>
      </c>
      <c r="V3853" s="63">
        <f>IF(ISBLANK($B3853),0,VLOOKUP($B3853,Listen!$A$2:$C$45,2,FALSE))</f>
        <v>0</v>
      </c>
      <c r="W3853" s="63">
        <f>IF(ISBLANK($B3853),0,VLOOKUP($B3853,Listen!$A$2:$C$45,3,FALSE))</f>
        <v>0</v>
      </c>
      <c r="X3853" s="49">
        <f t="shared" si="755"/>
        <v>0</v>
      </c>
      <c r="Y3853" s="49">
        <f t="shared" si="754"/>
        <v>0</v>
      </c>
      <c r="Z3853" s="49">
        <f t="shared" si="754"/>
        <v>0</v>
      </c>
      <c r="AA3853" s="49">
        <f t="shared" si="754"/>
        <v>0</v>
      </c>
      <c r="AB3853" s="49">
        <f t="shared" si="754"/>
        <v>0</v>
      </c>
      <c r="AC3853" s="49">
        <f t="shared" si="754"/>
        <v>0</v>
      </c>
      <c r="AD3853" s="49">
        <f t="shared" si="754"/>
        <v>0</v>
      </c>
      <c r="AE3853" s="51">
        <f t="shared" si="753"/>
        <v>0</v>
      </c>
      <c r="AF3853" s="51">
        <f>IF(C3853=A_Stammdaten!$B$12,D_SAV!$U3853-D_SAV!$AG3853,HLOOKUP(A_Stammdaten!$B$12-1,$AH$4:$AN$4004,ROW(C3853)-3,FALSE)-$AG3853)</f>
        <v>0</v>
      </c>
      <c r="AG3853" s="51">
        <f>HLOOKUP(A_Stammdaten!$B$12,$AH$4:$AN$4004,ROW(C3853)-3,FALSE)</f>
        <v>0</v>
      </c>
      <c r="AH3853" s="51">
        <f t="shared" si="757"/>
        <v>0</v>
      </c>
      <c r="AI3853" s="51">
        <f t="shared" si="758"/>
        <v>0</v>
      </c>
      <c r="AJ3853" s="51">
        <f t="shared" si="759"/>
        <v>0</v>
      </c>
      <c r="AK3853" s="51">
        <f t="shared" si="760"/>
        <v>0</v>
      </c>
      <c r="AL3853" s="51">
        <f t="shared" si="761"/>
        <v>0</v>
      </c>
      <c r="AM3853" s="51">
        <f t="shared" si="762"/>
        <v>0</v>
      </c>
      <c r="AN3853" s="51">
        <f t="shared" si="763"/>
        <v>0</v>
      </c>
    </row>
    <row r="3854" spans="1:40" x14ac:dyDescent="0.25">
      <c r="A3854" s="17"/>
      <c r="B3854" s="17"/>
      <c r="C3854" s="35"/>
      <c r="D3854" s="17"/>
      <c r="E3854" s="17"/>
      <c r="F3854" s="17"/>
      <c r="G3854" s="62">
        <f t="shared" si="764"/>
        <v>0</v>
      </c>
      <c r="H3854" s="17"/>
      <c r="I3854" s="17"/>
      <c r="J3854" s="17"/>
      <c r="K3854" s="17"/>
      <c r="L3854" s="17"/>
      <c r="M3854" s="17"/>
      <c r="N3854" s="17"/>
      <c r="O3854" s="17"/>
      <c r="P3854" s="115"/>
      <c r="Q3854" s="62">
        <f>IF(C3854&gt;A_Stammdaten!$B$12,0,SUM(G3854,H3854,J3854,K3854,M3854,N3854)-SUM(I3854,L3854,O3854,P3854))</f>
        <v>0</v>
      </c>
      <c r="R3854" s="17"/>
      <c r="S3854" s="17"/>
      <c r="T3854" s="17"/>
      <c r="U3854" s="62">
        <f t="shared" si="756"/>
        <v>0</v>
      </c>
      <c r="V3854" s="63">
        <f>IF(ISBLANK($B3854),0,VLOOKUP($B3854,Listen!$A$2:$C$45,2,FALSE))</f>
        <v>0</v>
      </c>
      <c r="W3854" s="63">
        <f>IF(ISBLANK($B3854),0,VLOOKUP($B3854,Listen!$A$2:$C$45,3,FALSE))</f>
        <v>0</v>
      </c>
      <c r="X3854" s="49">
        <f t="shared" si="755"/>
        <v>0</v>
      </c>
      <c r="Y3854" s="49">
        <f t="shared" si="754"/>
        <v>0</v>
      </c>
      <c r="Z3854" s="49">
        <f t="shared" si="754"/>
        <v>0</v>
      </c>
      <c r="AA3854" s="49">
        <f t="shared" si="754"/>
        <v>0</v>
      </c>
      <c r="AB3854" s="49">
        <f t="shared" si="754"/>
        <v>0</v>
      </c>
      <c r="AC3854" s="49">
        <f t="shared" si="754"/>
        <v>0</v>
      </c>
      <c r="AD3854" s="49">
        <f t="shared" si="754"/>
        <v>0</v>
      </c>
      <c r="AE3854" s="51">
        <f t="shared" si="753"/>
        <v>0</v>
      </c>
      <c r="AF3854" s="51">
        <f>IF(C3854=A_Stammdaten!$B$12,D_SAV!$U3854-D_SAV!$AG3854,HLOOKUP(A_Stammdaten!$B$12-1,$AH$4:$AN$4004,ROW(C3854)-3,FALSE)-$AG3854)</f>
        <v>0</v>
      </c>
      <c r="AG3854" s="51">
        <f>HLOOKUP(A_Stammdaten!$B$12,$AH$4:$AN$4004,ROW(C3854)-3,FALSE)</f>
        <v>0</v>
      </c>
      <c r="AH3854" s="51">
        <f t="shared" si="757"/>
        <v>0</v>
      </c>
      <c r="AI3854" s="51">
        <f t="shared" si="758"/>
        <v>0</v>
      </c>
      <c r="AJ3854" s="51">
        <f t="shared" si="759"/>
        <v>0</v>
      </c>
      <c r="AK3854" s="51">
        <f t="shared" si="760"/>
        <v>0</v>
      </c>
      <c r="AL3854" s="51">
        <f t="shared" si="761"/>
        <v>0</v>
      </c>
      <c r="AM3854" s="51">
        <f t="shared" si="762"/>
        <v>0</v>
      </c>
      <c r="AN3854" s="51">
        <f t="shared" si="763"/>
        <v>0</v>
      </c>
    </row>
    <row r="3855" spans="1:40" x14ac:dyDescent="0.25">
      <c r="A3855" s="17"/>
      <c r="B3855" s="17"/>
      <c r="C3855" s="35"/>
      <c r="D3855" s="17"/>
      <c r="E3855" s="17"/>
      <c r="F3855" s="17"/>
      <c r="G3855" s="62">
        <f t="shared" si="764"/>
        <v>0</v>
      </c>
      <c r="H3855" s="17"/>
      <c r="I3855" s="17"/>
      <c r="J3855" s="17"/>
      <c r="K3855" s="17"/>
      <c r="L3855" s="17"/>
      <c r="M3855" s="17"/>
      <c r="N3855" s="17"/>
      <c r="O3855" s="17"/>
      <c r="P3855" s="115"/>
      <c r="Q3855" s="62">
        <f>IF(C3855&gt;A_Stammdaten!$B$12,0,SUM(G3855,H3855,J3855,K3855,M3855,N3855)-SUM(I3855,L3855,O3855,P3855))</f>
        <v>0</v>
      </c>
      <c r="R3855" s="17"/>
      <c r="S3855" s="17"/>
      <c r="T3855" s="17"/>
      <c r="U3855" s="62">
        <f t="shared" si="756"/>
        <v>0</v>
      </c>
      <c r="V3855" s="63">
        <f>IF(ISBLANK($B3855),0,VLOOKUP($B3855,Listen!$A$2:$C$45,2,FALSE))</f>
        <v>0</v>
      </c>
      <c r="W3855" s="63">
        <f>IF(ISBLANK($B3855),0,VLOOKUP($B3855,Listen!$A$2:$C$45,3,FALSE))</f>
        <v>0</v>
      </c>
      <c r="X3855" s="49">
        <f t="shared" si="755"/>
        <v>0</v>
      </c>
      <c r="Y3855" s="49">
        <f t="shared" si="754"/>
        <v>0</v>
      </c>
      <c r="Z3855" s="49">
        <f t="shared" si="754"/>
        <v>0</v>
      </c>
      <c r="AA3855" s="49">
        <f t="shared" si="754"/>
        <v>0</v>
      </c>
      <c r="AB3855" s="49">
        <f t="shared" si="754"/>
        <v>0</v>
      </c>
      <c r="AC3855" s="49">
        <f t="shared" si="754"/>
        <v>0</v>
      </c>
      <c r="AD3855" s="49">
        <f t="shared" si="754"/>
        <v>0</v>
      </c>
      <c r="AE3855" s="51">
        <f t="shared" si="753"/>
        <v>0</v>
      </c>
      <c r="AF3855" s="51">
        <f>IF(C3855=A_Stammdaten!$B$12,D_SAV!$U3855-D_SAV!$AG3855,HLOOKUP(A_Stammdaten!$B$12-1,$AH$4:$AN$4004,ROW(C3855)-3,FALSE)-$AG3855)</f>
        <v>0</v>
      </c>
      <c r="AG3855" s="51">
        <f>HLOOKUP(A_Stammdaten!$B$12,$AH$4:$AN$4004,ROW(C3855)-3,FALSE)</f>
        <v>0</v>
      </c>
      <c r="AH3855" s="51">
        <f t="shared" si="757"/>
        <v>0</v>
      </c>
      <c r="AI3855" s="51">
        <f t="shared" si="758"/>
        <v>0</v>
      </c>
      <c r="AJ3855" s="51">
        <f t="shared" si="759"/>
        <v>0</v>
      </c>
      <c r="AK3855" s="51">
        <f t="shared" si="760"/>
        <v>0</v>
      </c>
      <c r="AL3855" s="51">
        <f t="shared" si="761"/>
        <v>0</v>
      </c>
      <c r="AM3855" s="51">
        <f t="shared" si="762"/>
        <v>0</v>
      </c>
      <c r="AN3855" s="51">
        <f t="shared" si="763"/>
        <v>0</v>
      </c>
    </row>
    <row r="3856" spans="1:40" x14ac:dyDescent="0.25">
      <c r="A3856" s="17"/>
      <c r="B3856" s="17"/>
      <c r="C3856" s="35"/>
      <c r="D3856" s="17"/>
      <c r="E3856" s="17"/>
      <c r="F3856" s="17"/>
      <c r="G3856" s="62">
        <f t="shared" si="764"/>
        <v>0</v>
      </c>
      <c r="H3856" s="17"/>
      <c r="I3856" s="17"/>
      <c r="J3856" s="17"/>
      <c r="K3856" s="17"/>
      <c r="L3856" s="17"/>
      <c r="M3856" s="17"/>
      <c r="N3856" s="17"/>
      <c r="O3856" s="17"/>
      <c r="P3856" s="115"/>
      <c r="Q3856" s="62">
        <f>IF(C3856&gt;A_Stammdaten!$B$12,0,SUM(G3856,H3856,J3856,K3856,M3856,N3856)-SUM(I3856,L3856,O3856,P3856))</f>
        <v>0</v>
      </c>
      <c r="R3856" s="17"/>
      <c r="S3856" s="17"/>
      <c r="T3856" s="17"/>
      <c r="U3856" s="62">
        <f t="shared" si="756"/>
        <v>0</v>
      </c>
      <c r="V3856" s="63">
        <f>IF(ISBLANK($B3856),0,VLOOKUP($B3856,Listen!$A$2:$C$45,2,FALSE))</f>
        <v>0</v>
      </c>
      <c r="W3856" s="63">
        <f>IF(ISBLANK($B3856),0,VLOOKUP($B3856,Listen!$A$2:$C$45,3,FALSE))</f>
        <v>0</v>
      </c>
      <c r="X3856" s="49">
        <f t="shared" si="755"/>
        <v>0</v>
      </c>
      <c r="Y3856" s="49">
        <f t="shared" si="754"/>
        <v>0</v>
      </c>
      <c r="Z3856" s="49">
        <f t="shared" si="754"/>
        <v>0</v>
      </c>
      <c r="AA3856" s="49">
        <f t="shared" si="754"/>
        <v>0</v>
      </c>
      <c r="AB3856" s="49">
        <f t="shared" si="754"/>
        <v>0</v>
      </c>
      <c r="AC3856" s="49">
        <f t="shared" si="754"/>
        <v>0</v>
      </c>
      <c r="AD3856" s="49">
        <f t="shared" si="754"/>
        <v>0</v>
      </c>
      <c r="AE3856" s="51">
        <f t="shared" si="753"/>
        <v>0</v>
      </c>
      <c r="AF3856" s="51">
        <f>IF(C3856=A_Stammdaten!$B$12,D_SAV!$U3856-D_SAV!$AG3856,HLOOKUP(A_Stammdaten!$B$12-1,$AH$4:$AN$4004,ROW(C3856)-3,FALSE)-$AG3856)</f>
        <v>0</v>
      </c>
      <c r="AG3856" s="51">
        <f>HLOOKUP(A_Stammdaten!$B$12,$AH$4:$AN$4004,ROW(C3856)-3,FALSE)</f>
        <v>0</v>
      </c>
      <c r="AH3856" s="51">
        <f t="shared" si="757"/>
        <v>0</v>
      </c>
      <c r="AI3856" s="51">
        <f t="shared" si="758"/>
        <v>0</v>
      </c>
      <c r="AJ3856" s="51">
        <f t="shared" si="759"/>
        <v>0</v>
      </c>
      <c r="AK3856" s="51">
        <f t="shared" si="760"/>
        <v>0</v>
      </c>
      <c r="AL3856" s="51">
        <f t="shared" si="761"/>
        <v>0</v>
      </c>
      <c r="AM3856" s="51">
        <f t="shared" si="762"/>
        <v>0</v>
      </c>
      <c r="AN3856" s="51">
        <f t="shared" si="763"/>
        <v>0</v>
      </c>
    </row>
    <row r="3857" spans="1:40" x14ac:dyDescent="0.25">
      <c r="A3857" s="17"/>
      <c r="B3857" s="17"/>
      <c r="C3857" s="35"/>
      <c r="D3857" s="17"/>
      <c r="E3857" s="17"/>
      <c r="F3857" s="17"/>
      <c r="G3857" s="62">
        <f t="shared" si="764"/>
        <v>0</v>
      </c>
      <c r="H3857" s="17"/>
      <c r="I3857" s="17"/>
      <c r="J3857" s="17"/>
      <c r="K3857" s="17"/>
      <c r="L3857" s="17"/>
      <c r="M3857" s="17"/>
      <c r="N3857" s="17"/>
      <c r="O3857" s="17"/>
      <c r="P3857" s="115"/>
      <c r="Q3857" s="62">
        <f>IF(C3857&gt;A_Stammdaten!$B$12,0,SUM(G3857,H3857,J3857,K3857,M3857,N3857)-SUM(I3857,L3857,O3857,P3857))</f>
        <v>0</v>
      </c>
      <c r="R3857" s="17"/>
      <c r="S3857" s="17"/>
      <c r="T3857" s="17"/>
      <c r="U3857" s="62">
        <f t="shared" si="756"/>
        <v>0</v>
      </c>
      <c r="V3857" s="63">
        <f>IF(ISBLANK($B3857),0,VLOOKUP($B3857,Listen!$A$2:$C$45,2,FALSE))</f>
        <v>0</v>
      </c>
      <c r="W3857" s="63">
        <f>IF(ISBLANK($B3857),0,VLOOKUP($B3857,Listen!$A$2:$C$45,3,FALSE))</f>
        <v>0</v>
      </c>
      <c r="X3857" s="49">
        <f t="shared" si="755"/>
        <v>0</v>
      </c>
      <c r="Y3857" s="49">
        <f t="shared" si="754"/>
        <v>0</v>
      </c>
      <c r="Z3857" s="49">
        <f t="shared" si="754"/>
        <v>0</v>
      </c>
      <c r="AA3857" s="49">
        <f t="shared" si="754"/>
        <v>0</v>
      </c>
      <c r="AB3857" s="49">
        <f t="shared" si="754"/>
        <v>0</v>
      </c>
      <c r="AC3857" s="49">
        <f t="shared" si="754"/>
        <v>0</v>
      </c>
      <c r="AD3857" s="49">
        <f t="shared" si="754"/>
        <v>0</v>
      </c>
      <c r="AE3857" s="51">
        <f t="shared" si="753"/>
        <v>0</v>
      </c>
      <c r="AF3857" s="51">
        <f>IF(C3857=A_Stammdaten!$B$12,D_SAV!$U3857-D_SAV!$AG3857,HLOOKUP(A_Stammdaten!$B$12-1,$AH$4:$AN$4004,ROW(C3857)-3,FALSE)-$AG3857)</f>
        <v>0</v>
      </c>
      <c r="AG3857" s="51">
        <f>HLOOKUP(A_Stammdaten!$B$12,$AH$4:$AN$4004,ROW(C3857)-3,FALSE)</f>
        <v>0</v>
      </c>
      <c r="AH3857" s="51">
        <f t="shared" si="757"/>
        <v>0</v>
      </c>
      <c r="AI3857" s="51">
        <f t="shared" si="758"/>
        <v>0</v>
      </c>
      <c r="AJ3857" s="51">
        <f t="shared" si="759"/>
        <v>0</v>
      </c>
      <c r="AK3857" s="51">
        <f t="shared" si="760"/>
        <v>0</v>
      </c>
      <c r="AL3857" s="51">
        <f t="shared" si="761"/>
        <v>0</v>
      </c>
      <c r="AM3857" s="51">
        <f t="shared" si="762"/>
        <v>0</v>
      </c>
      <c r="AN3857" s="51">
        <f t="shared" si="763"/>
        <v>0</v>
      </c>
    </row>
    <row r="3858" spans="1:40" x14ac:dyDescent="0.25">
      <c r="A3858" s="17"/>
      <c r="B3858" s="17"/>
      <c r="C3858" s="35"/>
      <c r="D3858" s="17"/>
      <c r="E3858" s="17"/>
      <c r="F3858" s="17"/>
      <c r="G3858" s="62">
        <f t="shared" si="764"/>
        <v>0</v>
      </c>
      <c r="H3858" s="17"/>
      <c r="I3858" s="17"/>
      <c r="J3858" s="17"/>
      <c r="K3858" s="17"/>
      <c r="L3858" s="17"/>
      <c r="M3858" s="17"/>
      <c r="N3858" s="17"/>
      <c r="O3858" s="17"/>
      <c r="P3858" s="115"/>
      <c r="Q3858" s="62">
        <f>IF(C3858&gt;A_Stammdaten!$B$12,0,SUM(G3858,H3858,J3858,K3858,M3858,N3858)-SUM(I3858,L3858,O3858,P3858))</f>
        <v>0</v>
      </c>
      <c r="R3858" s="17"/>
      <c r="S3858" s="17"/>
      <c r="T3858" s="17"/>
      <c r="U3858" s="62">
        <f t="shared" si="756"/>
        <v>0</v>
      </c>
      <c r="V3858" s="63">
        <f>IF(ISBLANK($B3858),0,VLOOKUP($B3858,Listen!$A$2:$C$45,2,FALSE))</f>
        <v>0</v>
      </c>
      <c r="W3858" s="63">
        <f>IF(ISBLANK($B3858),0,VLOOKUP($B3858,Listen!$A$2:$C$45,3,FALSE))</f>
        <v>0</v>
      </c>
      <c r="X3858" s="49">
        <f t="shared" si="755"/>
        <v>0</v>
      </c>
      <c r="Y3858" s="49">
        <f t="shared" si="754"/>
        <v>0</v>
      </c>
      <c r="Z3858" s="49">
        <f t="shared" si="754"/>
        <v>0</v>
      </c>
      <c r="AA3858" s="49">
        <f t="shared" si="754"/>
        <v>0</v>
      </c>
      <c r="AB3858" s="49">
        <f t="shared" si="754"/>
        <v>0</v>
      </c>
      <c r="AC3858" s="49">
        <f t="shared" si="754"/>
        <v>0</v>
      </c>
      <c r="AD3858" s="49">
        <f t="shared" si="754"/>
        <v>0</v>
      </c>
      <c r="AE3858" s="51">
        <f t="shared" si="753"/>
        <v>0</v>
      </c>
      <c r="AF3858" s="51">
        <f>IF(C3858=A_Stammdaten!$B$12,D_SAV!$U3858-D_SAV!$AG3858,HLOOKUP(A_Stammdaten!$B$12-1,$AH$4:$AN$4004,ROW(C3858)-3,FALSE)-$AG3858)</f>
        <v>0</v>
      </c>
      <c r="AG3858" s="51">
        <f>HLOOKUP(A_Stammdaten!$B$12,$AH$4:$AN$4004,ROW(C3858)-3,FALSE)</f>
        <v>0</v>
      </c>
      <c r="AH3858" s="51">
        <f t="shared" si="757"/>
        <v>0</v>
      </c>
      <c r="AI3858" s="51">
        <f t="shared" si="758"/>
        <v>0</v>
      </c>
      <c r="AJ3858" s="51">
        <f t="shared" si="759"/>
        <v>0</v>
      </c>
      <c r="AK3858" s="51">
        <f t="shared" si="760"/>
        <v>0</v>
      </c>
      <c r="AL3858" s="51">
        <f t="shared" si="761"/>
        <v>0</v>
      </c>
      <c r="AM3858" s="51">
        <f t="shared" si="762"/>
        <v>0</v>
      </c>
      <c r="AN3858" s="51">
        <f t="shared" si="763"/>
        <v>0</v>
      </c>
    </row>
    <row r="3859" spans="1:40" x14ac:dyDescent="0.25">
      <c r="A3859" s="17"/>
      <c r="B3859" s="17"/>
      <c r="C3859" s="35"/>
      <c r="D3859" s="17"/>
      <c r="E3859" s="17"/>
      <c r="F3859" s="17"/>
      <c r="G3859" s="62">
        <f t="shared" si="764"/>
        <v>0</v>
      </c>
      <c r="H3859" s="17"/>
      <c r="I3859" s="17"/>
      <c r="J3859" s="17"/>
      <c r="K3859" s="17"/>
      <c r="L3859" s="17"/>
      <c r="M3859" s="17"/>
      <c r="N3859" s="17"/>
      <c r="O3859" s="17"/>
      <c r="P3859" s="115"/>
      <c r="Q3859" s="62">
        <f>IF(C3859&gt;A_Stammdaten!$B$12,0,SUM(G3859,H3859,J3859,K3859,M3859,N3859)-SUM(I3859,L3859,O3859,P3859))</f>
        <v>0</v>
      </c>
      <c r="R3859" s="17"/>
      <c r="S3859" s="17"/>
      <c r="T3859" s="17"/>
      <c r="U3859" s="62">
        <f t="shared" si="756"/>
        <v>0</v>
      </c>
      <c r="V3859" s="63">
        <f>IF(ISBLANK($B3859),0,VLOOKUP($B3859,Listen!$A$2:$C$45,2,FALSE))</f>
        <v>0</v>
      </c>
      <c r="W3859" s="63">
        <f>IF(ISBLANK($B3859),0,VLOOKUP($B3859,Listen!$A$2:$C$45,3,FALSE))</f>
        <v>0</v>
      </c>
      <c r="X3859" s="49">
        <f t="shared" si="755"/>
        <v>0</v>
      </c>
      <c r="Y3859" s="49">
        <f t="shared" si="754"/>
        <v>0</v>
      </c>
      <c r="Z3859" s="49">
        <f t="shared" si="754"/>
        <v>0</v>
      </c>
      <c r="AA3859" s="49">
        <f t="shared" si="754"/>
        <v>0</v>
      </c>
      <c r="AB3859" s="49">
        <f t="shared" si="754"/>
        <v>0</v>
      </c>
      <c r="AC3859" s="49">
        <f t="shared" si="754"/>
        <v>0</v>
      </c>
      <c r="AD3859" s="49">
        <f t="shared" si="754"/>
        <v>0</v>
      </c>
      <c r="AE3859" s="51">
        <f t="shared" si="753"/>
        <v>0</v>
      </c>
      <c r="AF3859" s="51">
        <f>IF(C3859=A_Stammdaten!$B$12,D_SAV!$U3859-D_SAV!$AG3859,HLOOKUP(A_Stammdaten!$B$12-1,$AH$4:$AN$4004,ROW(C3859)-3,FALSE)-$AG3859)</f>
        <v>0</v>
      </c>
      <c r="AG3859" s="51">
        <f>HLOOKUP(A_Stammdaten!$B$12,$AH$4:$AN$4004,ROW(C3859)-3,FALSE)</f>
        <v>0</v>
      </c>
      <c r="AH3859" s="51">
        <f t="shared" si="757"/>
        <v>0</v>
      </c>
      <c r="AI3859" s="51">
        <f t="shared" si="758"/>
        <v>0</v>
      </c>
      <c r="AJ3859" s="51">
        <f t="shared" si="759"/>
        <v>0</v>
      </c>
      <c r="AK3859" s="51">
        <f t="shared" si="760"/>
        <v>0</v>
      </c>
      <c r="AL3859" s="51">
        <f t="shared" si="761"/>
        <v>0</v>
      </c>
      <c r="AM3859" s="51">
        <f t="shared" si="762"/>
        <v>0</v>
      </c>
      <c r="AN3859" s="51">
        <f t="shared" si="763"/>
        <v>0</v>
      </c>
    </row>
    <row r="3860" spans="1:40" x14ac:dyDescent="0.25">
      <c r="A3860" s="17"/>
      <c r="B3860" s="17"/>
      <c r="C3860" s="35"/>
      <c r="D3860" s="17"/>
      <c r="E3860" s="17"/>
      <c r="F3860" s="17"/>
      <c r="G3860" s="62">
        <f t="shared" si="764"/>
        <v>0</v>
      </c>
      <c r="H3860" s="17"/>
      <c r="I3860" s="17"/>
      <c r="J3860" s="17"/>
      <c r="K3860" s="17"/>
      <c r="L3860" s="17"/>
      <c r="M3860" s="17"/>
      <c r="N3860" s="17"/>
      <c r="O3860" s="17"/>
      <c r="P3860" s="115"/>
      <c r="Q3860" s="62">
        <f>IF(C3860&gt;A_Stammdaten!$B$12,0,SUM(G3860,H3860,J3860,K3860,M3860,N3860)-SUM(I3860,L3860,O3860,P3860))</f>
        <v>0</v>
      </c>
      <c r="R3860" s="17"/>
      <c r="S3860" s="17"/>
      <c r="T3860" s="17"/>
      <c r="U3860" s="62">
        <f t="shared" si="756"/>
        <v>0</v>
      </c>
      <c r="V3860" s="63">
        <f>IF(ISBLANK($B3860),0,VLOOKUP($B3860,Listen!$A$2:$C$45,2,FALSE))</f>
        <v>0</v>
      </c>
      <c r="W3860" s="63">
        <f>IF(ISBLANK($B3860),0,VLOOKUP($B3860,Listen!$A$2:$C$45,3,FALSE))</f>
        <v>0</v>
      </c>
      <c r="X3860" s="49">
        <f t="shared" si="755"/>
        <v>0</v>
      </c>
      <c r="Y3860" s="49">
        <f t="shared" si="754"/>
        <v>0</v>
      </c>
      <c r="Z3860" s="49">
        <f t="shared" si="754"/>
        <v>0</v>
      </c>
      <c r="AA3860" s="49">
        <f t="shared" si="754"/>
        <v>0</v>
      </c>
      <c r="AB3860" s="49">
        <f t="shared" si="754"/>
        <v>0</v>
      </c>
      <c r="AC3860" s="49">
        <f t="shared" si="754"/>
        <v>0</v>
      </c>
      <c r="AD3860" s="49">
        <f t="shared" si="754"/>
        <v>0</v>
      </c>
      <c r="AE3860" s="51">
        <f t="shared" si="753"/>
        <v>0</v>
      </c>
      <c r="AF3860" s="51">
        <f>IF(C3860=A_Stammdaten!$B$12,D_SAV!$U3860-D_SAV!$AG3860,HLOOKUP(A_Stammdaten!$B$12-1,$AH$4:$AN$4004,ROW(C3860)-3,FALSE)-$AG3860)</f>
        <v>0</v>
      </c>
      <c r="AG3860" s="51">
        <f>HLOOKUP(A_Stammdaten!$B$12,$AH$4:$AN$4004,ROW(C3860)-3,FALSE)</f>
        <v>0</v>
      </c>
      <c r="AH3860" s="51">
        <f t="shared" si="757"/>
        <v>0</v>
      </c>
      <c r="AI3860" s="51">
        <f t="shared" si="758"/>
        <v>0</v>
      </c>
      <c r="AJ3860" s="51">
        <f t="shared" si="759"/>
        <v>0</v>
      </c>
      <c r="AK3860" s="51">
        <f t="shared" si="760"/>
        <v>0</v>
      </c>
      <c r="AL3860" s="51">
        <f t="shared" si="761"/>
        <v>0</v>
      </c>
      <c r="AM3860" s="51">
        <f t="shared" si="762"/>
        <v>0</v>
      </c>
      <c r="AN3860" s="51">
        <f t="shared" si="763"/>
        <v>0</v>
      </c>
    </row>
    <row r="3861" spans="1:40" x14ac:dyDescent="0.25">
      <c r="A3861" s="17"/>
      <c r="B3861" s="17"/>
      <c r="C3861" s="35"/>
      <c r="D3861" s="17"/>
      <c r="E3861" s="17"/>
      <c r="F3861" s="17"/>
      <c r="G3861" s="62">
        <f t="shared" si="764"/>
        <v>0</v>
      </c>
      <c r="H3861" s="17"/>
      <c r="I3861" s="17"/>
      <c r="J3861" s="17"/>
      <c r="K3861" s="17"/>
      <c r="L3861" s="17"/>
      <c r="M3861" s="17"/>
      <c r="N3861" s="17"/>
      <c r="O3861" s="17"/>
      <c r="P3861" s="115"/>
      <c r="Q3861" s="62">
        <f>IF(C3861&gt;A_Stammdaten!$B$12,0,SUM(G3861,H3861,J3861,K3861,M3861,N3861)-SUM(I3861,L3861,O3861,P3861))</f>
        <v>0</v>
      </c>
      <c r="R3861" s="17"/>
      <c r="S3861" s="17"/>
      <c r="T3861" s="17"/>
      <c r="U3861" s="62">
        <f t="shared" si="756"/>
        <v>0</v>
      </c>
      <c r="V3861" s="63">
        <f>IF(ISBLANK($B3861),0,VLOOKUP($B3861,Listen!$A$2:$C$45,2,FALSE))</f>
        <v>0</v>
      </c>
      <c r="W3861" s="63">
        <f>IF(ISBLANK($B3861),0,VLOOKUP($B3861,Listen!$A$2:$C$45,3,FALSE))</f>
        <v>0</v>
      </c>
      <c r="X3861" s="49">
        <f t="shared" si="755"/>
        <v>0</v>
      </c>
      <c r="Y3861" s="49">
        <f t="shared" si="754"/>
        <v>0</v>
      </c>
      <c r="Z3861" s="49">
        <f t="shared" si="754"/>
        <v>0</v>
      </c>
      <c r="AA3861" s="49">
        <f t="shared" si="754"/>
        <v>0</v>
      </c>
      <c r="AB3861" s="49">
        <f t="shared" si="754"/>
        <v>0</v>
      </c>
      <c r="AC3861" s="49">
        <f t="shared" si="754"/>
        <v>0</v>
      </c>
      <c r="AD3861" s="49">
        <f t="shared" si="754"/>
        <v>0</v>
      </c>
      <c r="AE3861" s="51">
        <f t="shared" ref="AE3861:AE3924" si="765">AG3861+AF3861</f>
        <v>0</v>
      </c>
      <c r="AF3861" s="51">
        <f>IF(C3861=A_Stammdaten!$B$12,D_SAV!$U3861-D_SAV!$AG3861,HLOOKUP(A_Stammdaten!$B$12-1,$AH$4:$AN$4004,ROW(C3861)-3,FALSE)-$AG3861)</f>
        <v>0</v>
      </c>
      <c r="AG3861" s="51">
        <f>HLOOKUP(A_Stammdaten!$B$12,$AH$4:$AN$4004,ROW(C3861)-3,FALSE)</f>
        <v>0</v>
      </c>
      <c r="AH3861" s="51">
        <f t="shared" si="757"/>
        <v>0</v>
      </c>
      <c r="AI3861" s="51">
        <f t="shared" si="758"/>
        <v>0</v>
      </c>
      <c r="AJ3861" s="51">
        <f t="shared" si="759"/>
        <v>0</v>
      </c>
      <c r="AK3861" s="51">
        <f t="shared" si="760"/>
        <v>0</v>
      </c>
      <c r="AL3861" s="51">
        <f t="shared" si="761"/>
        <v>0</v>
      </c>
      <c r="AM3861" s="51">
        <f t="shared" si="762"/>
        <v>0</v>
      </c>
      <c r="AN3861" s="51">
        <f t="shared" si="763"/>
        <v>0</v>
      </c>
    </row>
    <row r="3862" spans="1:40" x14ac:dyDescent="0.25">
      <c r="A3862" s="17"/>
      <c r="B3862" s="17"/>
      <c r="C3862" s="35"/>
      <c r="D3862" s="17"/>
      <c r="E3862" s="17"/>
      <c r="F3862" s="17"/>
      <c r="G3862" s="62">
        <f t="shared" si="764"/>
        <v>0</v>
      </c>
      <c r="H3862" s="17"/>
      <c r="I3862" s="17"/>
      <c r="J3862" s="17"/>
      <c r="K3862" s="17"/>
      <c r="L3862" s="17"/>
      <c r="M3862" s="17"/>
      <c r="N3862" s="17"/>
      <c r="O3862" s="17"/>
      <c r="P3862" s="115"/>
      <c r="Q3862" s="62">
        <f>IF(C3862&gt;A_Stammdaten!$B$12,0,SUM(G3862,H3862,J3862,K3862,M3862,N3862)-SUM(I3862,L3862,O3862,P3862))</f>
        <v>0</v>
      </c>
      <c r="R3862" s="17"/>
      <c r="S3862" s="17"/>
      <c r="T3862" s="17"/>
      <c r="U3862" s="62">
        <f t="shared" si="756"/>
        <v>0</v>
      </c>
      <c r="V3862" s="63">
        <f>IF(ISBLANK($B3862),0,VLOOKUP($B3862,Listen!$A$2:$C$45,2,FALSE))</f>
        <v>0</v>
      </c>
      <c r="W3862" s="63">
        <f>IF(ISBLANK($B3862),0,VLOOKUP($B3862,Listen!$A$2:$C$45,3,FALSE))</f>
        <v>0</v>
      </c>
      <c r="X3862" s="49">
        <f t="shared" si="755"/>
        <v>0</v>
      </c>
      <c r="Y3862" s="49">
        <f t="shared" si="754"/>
        <v>0</v>
      </c>
      <c r="Z3862" s="49">
        <f t="shared" si="754"/>
        <v>0</v>
      </c>
      <c r="AA3862" s="49">
        <f t="shared" si="754"/>
        <v>0</v>
      </c>
      <c r="AB3862" s="49">
        <f t="shared" si="754"/>
        <v>0</v>
      </c>
      <c r="AC3862" s="49">
        <f t="shared" si="754"/>
        <v>0</v>
      </c>
      <c r="AD3862" s="49">
        <f t="shared" si="754"/>
        <v>0</v>
      </c>
      <c r="AE3862" s="51">
        <f t="shared" si="765"/>
        <v>0</v>
      </c>
      <c r="AF3862" s="51">
        <f>IF(C3862=A_Stammdaten!$B$12,D_SAV!$U3862-D_SAV!$AG3862,HLOOKUP(A_Stammdaten!$B$12-1,$AH$4:$AN$4004,ROW(C3862)-3,FALSE)-$AG3862)</f>
        <v>0</v>
      </c>
      <c r="AG3862" s="51">
        <f>HLOOKUP(A_Stammdaten!$B$12,$AH$4:$AN$4004,ROW(C3862)-3,FALSE)</f>
        <v>0</v>
      </c>
      <c r="AH3862" s="51">
        <f t="shared" si="757"/>
        <v>0</v>
      </c>
      <c r="AI3862" s="51">
        <f t="shared" si="758"/>
        <v>0</v>
      </c>
      <c r="AJ3862" s="51">
        <f t="shared" si="759"/>
        <v>0</v>
      </c>
      <c r="AK3862" s="51">
        <f t="shared" si="760"/>
        <v>0</v>
      </c>
      <c r="AL3862" s="51">
        <f t="shared" si="761"/>
        <v>0</v>
      </c>
      <c r="AM3862" s="51">
        <f t="shared" si="762"/>
        <v>0</v>
      </c>
      <c r="AN3862" s="51">
        <f t="shared" si="763"/>
        <v>0</v>
      </c>
    </row>
    <row r="3863" spans="1:40" x14ac:dyDescent="0.25">
      <c r="A3863" s="17"/>
      <c r="B3863" s="17"/>
      <c r="C3863" s="35"/>
      <c r="D3863" s="17"/>
      <c r="E3863" s="17"/>
      <c r="F3863" s="17"/>
      <c r="G3863" s="62">
        <f t="shared" si="764"/>
        <v>0</v>
      </c>
      <c r="H3863" s="17"/>
      <c r="I3863" s="17"/>
      <c r="J3863" s="17"/>
      <c r="K3863" s="17"/>
      <c r="L3863" s="17"/>
      <c r="M3863" s="17"/>
      <c r="N3863" s="17"/>
      <c r="O3863" s="17"/>
      <c r="P3863" s="115"/>
      <c r="Q3863" s="62">
        <f>IF(C3863&gt;A_Stammdaten!$B$12,0,SUM(G3863,H3863,J3863,K3863,M3863,N3863)-SUM(I3863,L3863,O3863,P3863))</f>
        <v>0</v>
      </c>
      <c r="R3863" s="17"/>
      <c r="S3863" s="17"/>
      <c r="T3863" s="17"/>
      <c r="U3863" s="62">
        <f t="shared" si="756"/>
        <v>0</v>
      </c>
      <c r="V3863" s="63">
        <f>IF(ISBLANK($B3863),0,VLOOKUP($B3863,Listen!$A$2:$C$45,2,FALSE))</f>
        <v>0</v>
      </c>
      <c r="W3863" s="63">
        <f>IF(ISBLANK($B3863),0,VLOOKUP($B3863,Listen!$A$2:$C$45,3,FALSE))</f>
        <v>0</v>
      </c>
      <c r="X3863" s="49">
        <f t="shared" si="755"/>
        <v>0</v>
      </c>
      <c r="Y3863" s="49">
        <f t="shared" si="754"/>
        <v>0</v>
      </c>
      <c r="Z3863" s="49">
        <f t="shared" si="754"/>
        <v>0</v>
      </c>
      <c r="AA3863" s="49">
        <f t="shared" si="754"/>
        <v>0</v>
      </c>
      <c r="AB3863" s="49">
        <f t="shared" si="754"/>
        <v>0</v>
      </c>
      <c r="AC3863" s="49">
        <f t="shared" si="754"/>
        <v>0</v>
      </c>
      <c r="AD3863" s="49">
        <f t="shared" si="754"/>
        <v>0</v>
      </c>
      <c r="AE3863" s="51">
        <f t="shared" si="765"/>
        <v>0</v>
      </c>
      <c r="AF3863" s="51">
        <f>IF(C3863=A_Stammdaten!$B$12,D_SAV!$U3863-D_SAV!$AG3863,HLOOKUP(A_Stammdaten!$B$12-1,$AH$4:$AN$4004,ROW(C3863)-3,FALSE)-$AG3863)</f>
        <v>0</v>
      </c>
      <c r="AG3863" s="51">
        <f>HLOOKUP(A_Stammdaten!$B$12,$AH$4:$AN$4004,ROW(C3863)-3,FALSE)</f>
        <v>0</v>
      </c>
      <c r="AH3863" s="51">
        <f t="shared" si="757"/>
        <v>0</v>
      </c>
      <c r="AI3863" s="51">
        <f t="shared" si="758"/>
        <v>0</v>
      </c>
      <c r="AJ3863" s="51">
        <f t="shared" si="759"/>
        <v>0</v>
      </c>
      <c r="AK3863" s="51">
        <f t="shared" si="760"/>
        <v>0</v>
      </c>
      <c r="AL3863" s="51">
        <f t="shared" si="761"/>
        <v>0</v>
      </c>
      <c r="AM3863" s="51">
        <f t="shared" si="762"/>
        <v>0</v>
      </c>
      <c r="AN3863" s="51">
        <f t="shared" si="763"/>
        <v>0</v>
      </c>
    </row>
    <row r="3864" spans="1:40" x14ac:dyDescent="0.25">
      <c r="A3864" s="17"/>
      <c r="B3864" s="17"/>
      <c r="C3864" s="35"/>
      <c r="D3864" s="17"/>
      <c r="E3864" s="17"/>
      <c r="F3864" s="17"/>
      <c r="G3864" s="62">
        <f t="shared" si="764"/>
        <v>0</v>
      </c>
      <c r="H3864" s="17"/>
      <c r="I3864" s="17"/>
      <c r="J3864" s="17"/>
      <c r="K3864" s="17"/>
      <c r="L3864" s="17"/>
      <c r="M3864" s="17"/>
      <c r="N3864" s="17"/>
      <c r="O3864" s="17"/>
      <c r="P3864" s="115"/>
      <c r="Q3864" s="62">
        <f>IF(C3864&gt;A_Stammdaten!$B$12,0,SUM(G3864,H3864,J3864,K3864,M3864,N3864)-SUM(I3864,L3864,O3864,P3864))</f>
        <v>0</v>
      </c>
      <c r="R3864" s="17"/>
      <c r="S3864" s="17"/>
      <c r="T3864" s="17"/>
      <c r="U3864" s="62">
        <f t="shared" si="756"/>
        <v>0</v>
      </c>
      <c r="V3864" s="63">
        <f>IF(ISBLANK($B3864),0,VLOOKUP($B3864,Listen!$A$2:$C$45,2,FALSE))</f>
        <v>0</v>
      </c>
      <c r="W3864" s="63">
        <f>IF(ISBLANK($B3864),0,VLOOKUP($B3864,Listen!$A$2:$C$45,3,FALSE))</f>
        <v>0</v>
      </c>
      <c r="X3864" s="49">
        <f t="shared" si="755"/>
        <v>0</v>
      </c>
      <c r="Y3864" s="49">
        <f t="shared" si="754"/>
        <v>0</v>
      </c>
      <c r="Z3864" s="49">
        <f t="shared" si="754"/>
        <v>0</v>
      </c>
      <c r="AA3864" s="49">
        <f t="shared" si="754"/>
        <v>0</v>
      </c>
      <c r="AB3864" s="49">
        <f t="shared" si="754"/>
        <v>0</v>
      </c>
      <c r="AC3864" s="49">
        <f t="shared" si="754"/>
        <v>0</v>
      </c>
      <c r="AD3864" s="49">
        <f t="shared" si="754"/>
        <v>0</v>
      </c>
      <c r="AE3864" s="51">
        <f t="shared" si="765"/>
        <v>0</v>
      </c>
      <c r="AF3864" s="51">
        <f>IF(C3864=A_Stammdaten!$B$12,D_SAV!$U3864-D_SAV!$AG3864,HLOOKUP(A_Stammdaten!$B$12-1,$AH$4:$AN$4004,ROW(C3864)-3,FALSE)-$AG3864)</f>
        <v>0</v>
      </c>
      <c r="AG3864" s="51">
        <f>HLOOKUP(A_Stammdaten!$B$12,$AH$4:$AN$4004,ROW(C3864)-3,FALSE)</f>
        <v>0</v>
      </c>
      <c r="AH3864" s="51">
        <f t="shared" si="757"/>
        <v>0</v>
      </c>
      <c r="AI3864" s="51">
        <f t="shared" si="758"/>
        <v>0</v>
      </c>
      <c r="AJ3864" s="51">
        <f t="shared" si="759"/>
        <v>0</v>
      </c>
      <c r="AK3864" s="51">
        <f t="shared" si="760"/>
        <v>0</v>
      </c>
      <c r="AL3864" s="51">
        <f t="shared" si="761"/>
        <v>0</v>
      </c>
      <c r="AM3864" s="51">
        <f t="shared" si="762"/>
        <v>0</v>
      </c>
      <c r="AN3864" s="51">
        <f t="shared" si="763"/>
        <v>0</v>
      </c>
    </row>
    <row r="3865" spans="1:40" x14ac:dyDescent="0.25">
      <c r="A3865" s="17"/>
      <c r="B3865" s="17"/>
      <c r="C3865" s="35"/>
      <c r="D3865" s="17"/>
      <c r="E3865" s="17"/>
      <c r="F3865" s="17"/>
      <c r="G3865" s="62">
        <f t="shared" si="764"/>
        <v>0</v>
      </c>
      <c r="H3865" s="17"/>
      <c r="I3865" s="17"/>
      <c r="J3865" s="17"/>
      <c r="K3865" s="17"/>
      <c r="L3865" s="17"/>
      <c r="M3865" s="17"/>
      <c r="N3865" s="17"/>
      <c r="O3865" s="17"/>
      <c r="P3865" s="115"/>
      <c r="Q3865" s="62">
        <f>IF(C3865&gt;A_Stammdaten!$B$12,0,SUM(G3865,H3865,J3865,K3865,M3865,N3865)-SUM(I3865,L3865,O3865,P3865))</f>
        <v>0</v>
      </c>
      <c r="R3865" s="17"/>
      <c r="S3865" s="17"/>
      <c r="T3865" s="17"/>
      <c r="U3865" s="62">
        <f t="shared" si="756"/>
        <v>0</v>
      </c>
      <c r="V3865" s="63">
        <f>IF(ISBLANK($B3865),0,VLOOKUP($B3865,Listen!$A$2:$C$45,2,FALSE))</f>
        <v>0</v>
      </c>
      <c r="W3865" s="63">
        <f>IF(ISBLANK($B3865),0,VLOOKUP($B3865,Listen!$A$2:$C$45,3,FALSE))</f>
        <v>0</v>
      </c>
      <c r="X3865" s="49">
        <f t="shared" si="755"/>
        <v>0</v>
      </c>
      <c r="Y3865" s="49">
        <f t="shared" si="754"/>
        <v>0</v>
      </c>
      <c r="Z3865" s="49">
        <f t="shared" si="754"/>
        <v>0</v>
      </c>
      <c r="AA3865" s="49">
        <f t="shared" si="754"/>
        <v>0</v>
      </c>
      <c r="AB3865" s="49">
        <f t="shared" si="754"/>
        <v>0</v>
      </c>
      <c r="AC3865" s="49">
        <f t="shared" si="754"/>
        <v>0</v>
      </c>
      <c r="AD3865" s="49">
        <f t="shared" si="754"/>
        <v>0</v>
      </c>
      <c r="AE3865" s="51">
        <f t="shared" si="765"/>
        <v>0</v>
      </c>
      <c r="AF3865" s="51">
        <f>IF(C3865=A_Stammdaten!$B$12,D_SAV!$U3865-D_SAV!$AG3865,HLOOKUP(A_Stammdaten!$B$12-1,$AH$4:$AN$4004,ROW(C3865)-3,FALSE)-$AG3865)</f>
        <v>0</v>
      </c>
      <c r="AG3865" s="51">
        <f>HLOOKUP(A_Stammdaten!$B$12,$AH$4:$AN$4004,ROW(C3865)-3,FALSE)</f>
        <v>0</v>
      </c>
      <c r="AH3865" s="51">
        <f t="shared" si="757"/>
        <v>0</v>
      </c>
      <c r="AI3865" s="51">
        <f t="shared" si="758"/>
        <v>0</v>
      </c>
      <c r="AJ3865" s="51">
        <f t="shared" si="759"/>
        <v>0</v>
      </c>
      <c r="AK3865" s="51">
        <f t="shared" si="760"/>
        <v>0</v>
      </c>
      <c r="AL3865" s="51">
        <f t="shared" si="761"/>
        <v>0</v>
      </c>
      <c r="AM3865" s="51">
        <f t="shared" si="762"/>
        <v>0</v>
      </c>
      <c r="AN3865" s="51">
        <f t="shared" si="763"/>
        <v>0</v>
      </c>
    </row>
    <row r="3866" spans="1:40" x14ac:dyDescent="0.25">
      <c r="A3866" s="17"/>
      <c r="B3866" s="17"/>
      <c r="C3866" s="35"/>
      <c r="D3866" s="17"/>
      <c r="E3866" s="17"/>
      <c r="F3866" s="17"/>
      <c r="G3866" s="62">
        <f t="shared" si="764"/>
        <v>0</v>
      </c>
      <c r="H3866" s="17"/>
      <c r="I3866" s="17"/>
      <c r="J3866" s="17"/>
      <c r="K3866" s="17"/>
      <c r="L3866" s="17"/>
      <c r="M3866" s="17"/>
      <c r="N3866" s="17"/>
      <c r="O3866" s="17"/>
      <c r="P3866" s="115"/>
      <c r="Q3866" s="62">
        <f>IF(C3866&gt;A_Stammdaten!$B$12,0,SUM(G3866,H3866,J3866,K3866,M3866,N3866)-SUM(I3866,L3866,O3866,P3866))</f>
        <v>0</v>
      </c>
      <c r="R3866" s="17"/>
      <c r="S3866" s="17"/>
      <c r="T3866" s="17"/>
      <c r="U3866" s="62">
        <f t="shared" si="756"/>
        <v>0</v>
      </c>
      <c r="V3866" s="63">
        <f>IF(ISBLANK($B3866),0,VLOOKUP($B3866,Listen!$A$2:$C$45,2,FALSE))</f>
        <v>0</v>
      </c>
      <c r="W3866" s="63">
        <f>IF(ISBLANK($B3866),0,VLOOKUP($B3866,Listen!$A$2:$C$45,3,FALSE))</f>
        <v>0</v>
      </c>
      <c r="X3866" s="49">
        <f t="shared" si="755"/>
        <v>0</v>
      </c>
      <c r="Y3866" s="49">
        <f t="shared" si="754"/>
        <v>0</v>
      </c>
      <c r="Z3866" s="49">
        <f t="shared" si="754"/>
        <v>0</v>
      </c>
      <c r="AA3866" s="49">
        <f t="shared" si="754"/>
        <v>0</v>
      </c>
      <c r="AB3866" s="49">
        <f t="shared" si="754"/>
        <v>0</v>
      </c>
      <c r="AC3866" s="49">
        <f t="shared" si="754"/>
        <v>0</v>
      </c>
      <c r="AD3866" s="49">
        <f t="shared" si="754"/>
        <v>0</v>
      </c>
      <c r="AE3866" s="51">
        <f t="shared" si="765"/>
        <v>0</v>
      </c>
      <c r="AF3866" s="51">
        <f>IF(C3866=A_Stammdaten!$B$12,D_SAV!$U3866-D_SAV!$AG3866,HLOOKUP(A_Stammdaten!$B$12-1,$AH$4:$AN$4004,ROW(C3866)-3,FALSE)-$AG3866)</f>
        <v>0</v>
      </c>
      <c r="AG3866" s="51">
        <f>HLOOKUP(A_Stammdaten!$B$12,$AH$4:$AN$4004,ROW(C3866)-3,FALSE)</f>
        <v>0</v>
      </c>
      <c r="AH3866" s="51">
        <f t="shared" si="757"/>
        <v>0</v>
      </c>
      <c r="AI3866" s="51">
        <f t="shared" si="758"/>
        <v>0</v>
      </c>
      <c r="AJ3866" s="51">
        <f t="shared" si="759"/>
        <v>0</v>
      </c>
      <c r="AK3866" s="51">
        <f t="shared" si="760"/>
        <v>0</v>
      </c>
      <c r="AL3866" s="51">
        <f t="shared" si="761"/>
        <v>0</v>
      </c>
      <c r="AM3866" s="51">
        <f t="shared" si="762"/>
        <v>0</v>
      </c>
      <c r="AN3866" s="51">
        <f t="shared" si="763"/>
        <v>0</v>
      </c>
    </row>
    <row r="3867" spans="1:40" x14ac:dyDescent="0.25">
      <c r="A3867" s="17"/>
      <c r="B3867" s="17"/>
      <c r="C3867" s="35"/>
      <c r="D3867" s="17"/>
      <c r="E3867" s="17"/>
      <c r="F3867" s="17"/>
      <c r="G3867" s="62">
        <f t="shared" si="764"/>
        <v>0</v>
      </c>
      <c r="H3867" s="17"/>
      <c r="I3867" s="17"/>
      <c r="J3867" s="17"/>
      <c r="K3867" s="17"/>
      <c r="L3867" s="17"/>
      <c r="M3867" s="17"/>
      <c r="N3867" s="17"/>
      <c r="O3867" s="17"/>
      <c r="P3867" s="115"/>
      <c r="Q3867" s="62">
        <f>IF(C3867&gt;A_Stammdaten!$B$12,0,SUM(G3867,H3867,J3867,K3867,M3867,N3867)-SUM(I3867,L3867,O3867,P3867))</f>
        <v>0</v>
      </c>
      <c r="R3867" s="17"/>
      <c r="S3867" s="17"/>
      <c r="T3867" s="17"/>
      <c r="U3867" s="62">
        <f t="shared" si="756"/>
        <v>0</v>
      </c>
      <c r="V3867" s="63">
        <f>IF(ISBLANK($B3867),0,VLOOKUP($B3867,Listen!$A$2:$C$45,2,FALSE))</f>
        <v>0</v>
      </c>
      <c r="W3867" s="63">
        <f>IF(ISBLANK($B3867),0,VLOOKUP($B3867,Listen!$A$2:$C$45,3,FALSE))</f>
        <v>0</v>
      </c>
      <c r="X3867" s="49">
        <f t="shared" si="755"/>
        <v>0</v>
      </c>
      <c r="Y3867" s="49">
        <f t="shared" si="754"/>
        <v>0</v>
      </c>
      <c r="Z3867" s="49">
        <f t="shared" si="754"/>
        <v>0</v>
      </c>
      <c r="AA3867" s="49">
        <f t="shared" si="754"/>
        <v>0</v>
      </c>
      <c r="AB3867" s="49">
        <f t="shared" si="754"/>
        <v>0</v>
      </c>
      <c r="AC3867" s="49">
        <f t="shared" si="754"/>
        <v>0</v>
      </c>
      <c r="AD3867" s="49">
        <f t="shared" si="754"/>
        <v>0</v>
      </c>
      <c r="AE3867" s="51">
        <f t="shared" si="765"/>
        <v>0</v>
      </c>
      <c r="AF3867" s="51">
        <f>IF(C3867=A_Stammdaten!$B$12,D_SAV!$U3867-D_SAV!$AG3867,HLOOKUP(A_Stammdaten!$B$12-1,$AH$4:$AN$4004,ROW(C3867)-3,FALSE)-$AG3867)</f>
        <v>0</v>
      </c>
      <c r="AG3867" s="51">
        <f>HLOOKUP(A_Stammdaten!$B$12,$AH$4:$AN$4004,ROW(C3867)-3,FALSE)</f>
        <v>0</v>
      </c>
      <c r="AH3867" s="51">
        <f t="shared" si="757"/>
        <v>0</v>
      </c>
      <c r="AI3867" s="51">
        <f t="shared" si="758"/>
        <v>0</v>
      </c>
      <c r="AJ3867" s="51">
        <f t="shared" si="759"/>
        <v>0</v>
      </c>
      <c r="AK3867" s="51">
        <f t="shared" si="760"/>
        <v>0</v>
      </c>
      <c r="AL3867" s="51">
        <f t="shared" si="761"/>
        <v>0</v>
      </c>
      <c r="AM3867" s="51">
        <f t="shared" si="762"/>
        <v>0</v>
      </c>
      <c r="AN3867" s="51">
        <f t="shared" si="763"/>
        <v>0</v>
      </c>
    </row>
    <row r="3868" spans="1:40" x14ac:dyDescent="0.25">
      <c r="A3868" s="17"/>
      <c r="B3868" s="17"/>
      <c r="C3868" s="35"/>
      <c r="D3868" s="17"/>
      <c r="E3868" s="17"/>
      <c r="F3868" s="17"/>
      <c r="G3868" s="62">
        <f t="shared" si="764"/>
        <v>0</v>
      </c>
      <c r="H3868" s="17"/>
      <c r="I3868" s="17"/>
      <c r="J3868" s="17"/>
      <c r="K3868" s="17"/>
      <c r="L3868" s="17"/>
      <c r="M3868" s="17"/>
      <c r="N3868" s="17"/>
      <c r="O3868" s="17"/>
      <c r="P3868" s="115"/>
      <c r="Q3868" s="62">
        <f>IF(C3868&gt;A_Stammdaten!$B$12,0,SUM(G3868,H3868,J3868,K3868,M3868,N3868)-SUM(I3868,L3868,O3868,P3868))</f>
        <v>0</v>
      </c>
      <c r="R3868" s="17"/>
      <c r="S3868" s="17"/>
      <c r="T3868" s="17"/>
      <c r="U3868" s="62">
        <f t="shared" si="756"/>
        <v>0</v>
      </c>
      <c r="V3868" s="63">
        <f>IF(ISBLANK($B3868),0,VLOOKUP($B3868,Listen!$A$2:$C$45,2,FALSE))</f>
        <v>0</v>
      </c>
      <c r="W3868" s="63">
        <f>IF(ISBLANK($B3868),0,VLOOKUP($B3868,Listen!$A$2:$C$45,3,FALSE))</f>
        <v>0</v>
      </c>
      <c r="X3868" s="49">
        <f t="shared" si="755"/>
        <v>0</v>
      </c>
      <c r="Y3868" s="49">
        <f t="shared" si="754"/>
        <v>0</v>
      </c>
      <c r="Z3868" s="49">
        <f t="shared" si="754"/>
        <v>0</v>
      </c>
      <c r="AA3868" s="49">
        <f t="shared" si="754"/>
        <v>0</v>
      </c>
      <c r="AB3868" s="49">
        <f t="shared" si="754"/>
        <v>0</v>
      </c>
      <c r="AC3868" s="49">
        <f t="shared" si="754"/>
        <v>0</v>
      </c>
      <c r="AD3868" s="49">
        <f t="shared" si="754"/>
        <v>0</v>
      </c>
      <c r="AE3868" s="51">
        <f t="shared" si="765"/>
        <v>0</v>
      </c>
      <c r="AF3868" s="51">
        <f>IF(C3868=A_Stammdaten!$B$12,D_SAV!$U3868-D_SAV!$AG3868,HLOOKUP(A_Stammdaten!$B$12-1,$AH$4:$AN$4004,ROW(C3868)-3,FALSE)-$AG3868)</f>
        <v>0</v>
      </c>
      <c r="AG3868" s="51">
        <f>HLOOKUP(A_Stammdaten!$B$12,$AH$4:$AN$4004,ROW(C3868)-3,FALSE)</f>
        <v>0</v>
      </c>
      <c r="AH3868" s="51">
        <f t="shared" si="757"/>
        <v>0</v>
      </c>
      <c r="AI3868" s="51">
        <f t="shared" si="758"/>
        <v>0</v>
      </c>
      <c r="AJ3868" s="51">
        <f t="shared" si="759"/>
        <v>0</v>
      </c>
      <c r="AK3868" s="51">
        <f t="shared" si="760"/>
        <v>0</v>
      </c>
      <c r="AL3868" s="51">
        <f t="shared" si="761"/>
        <v>0</v>
      </c>
      <c r="AM3868" s="51">
        <f t="shared" si="762"/>
        <v>0</v>
      </c>
      <c r="AN3868" s="51">
        <f t="shared" si="763"/>
        <v>0</v>
      </c>
    </row>
    <row r="3869" spans="1:40" x14ac:dyDescent="0.25">
      <c r="A3869" s="17"/>
      <c r="B3869" s="17"/>
      <c r="C3869" s="35"/>
      <c r="D3869" s="17"/>
      <c r="E3869" s="17"/>
      <c r="F3869" s="17"/>
      <c r="G3869" s="62">
        <f t="shared" si="764"/>
        <v>0</v>
      </c>
      <c r="H3869" s="17"/>
      <c r="I3869" s="17"/>
      <c r="J3869" s="17"/>
      <c r="K3869" s="17"/>
      <c r="L3869" s="17"/>
      <c r="M3869" s="17"/>
      <c r="N3869" s="17"/>
      <c r="O3869" s="17"/>
      <c r="P3869" s="115"/>
      <c r="Q3869" s="62">
        <f>IF(C3869&gt;A_Stammdaten!$B$12,0,SUM(G3869,H3869,J3869,K3869,M3869,N3869)-SUM(I3869,L3869,O3869,P3869))</f>
        <v>0</v>
      </c>
      <c r="R3869" s="17"/>
      <c r="S3869" s="17"/>
      <c r="T3869" s="17"/>
      <c r="U3869" s="62">
        <f t="shared" si="756"/>
        <v>0</v>
      </c>
      <c r="V3869" s="63">
        <f>IF(ISBLANK($B3869),0,VLOOKUP($B3869,Listen!$A$2:$C$45,2,FALSE))</f>
        <v>0</v>
      </c>
      <c r="W3869" s="63">
        <f>IF(ISBLANK($B3869),0,VLOOKUP($B3869,Listen!$A$2:$C$45,3,FALSE))</f>
        <v>0</v>
      </c>
      <c r="X3869" s="49">
        <f t="shared" si="755"/>
        <v>0</v>
      </c>
      <c r="Y3869" s="49">
        <f t="shared" si="754"/>
        <v>0</v>
      </c>
      <c r="Z3869" s="49">
        <f t="shared" si="754"/>
        <v>0</v>
      </c>
      <c r="AA3869" s="49">
        <f t="shared" si="754"/>
        <v>0</v>
      </c>
      <c r="AB3869" s="49">
        <f t="shared" si="754"/>
        <v>0</v>
      </c>
      <c r="AC3869" s="49">
        <f t="shared" si="754"/>
        <v>0</v>
      </c>
      <c r="AD3869" s="49">
        <f t="shared" si="754"/>
        <v>0</v>
      </c>
      <c r="AE3869" s="51">
        <f t="shared" si="765"/>
        <v>0</v>
      </c>
      <c r="AF3869" s="51">
        <f>IF(C3869=A_Stammdaten!$B$12,D_SAV!$U3869-D_SAV!$AG3869,HLOOKUP(A_Stammdaten!$B$12-1,$AH$4:$AN$4004,ROW(C3869)-3,FALSE)-$AG3869)</f>
        <v>0</v>
      </c>
      <c r="AG3869" s="51">
        <f>HLOOKUP(A_Stammdaten!$B$12,$AH$4:$AN$4004,ROW(C3869)-3,FALSE)</f>
        <v>0</v>
      </c>
      <c r="AH3869" s="51">
        <f t="shared" si="757"/>
        <v>0</v>
      </c>
      <c r="AI3869" s="51">
        <f t="shared" si="758"/>
        <v>0</v>
      </c>
      <c r="AJ3869" s="51">
        <f t="shared" si="759"/>
        <v>0</v>
      </c>
      <c r="AK3869" s="51">
        <f t="shared" si="760"/>
        <v>0</v>
      </c>
      <c r="AL3869" s="51">
        <f t="shared" si="761"/>
        <v>0</v>
      </c>
      <c r="AM3869" s="51">
        <f t="shared" si="762"/>
        <v>0</v>
      </c>
      <c r="AN3869" s="51">
        <f t="shared" si="763"/>
        <v>0</v>
      </c>
    </row>
    <row r="3870" spans="1:40" x14ac:dyDescent="0.25">
      <c r="A3870" s="17"/>
      <c r="B3870" s="17"/>
      <c r="C3870" s="35"/>
      <c r="D3870" s="17"/>
      <c r="E3870" s="17"/>
      <c r="F3870" s="17"/>
      <c r="G3870" s="62">
        <f t="shared" si="764"/>
        <v>0</v>
      </c>
      <c r="H3870" s="17"/>
      <c r="I3870" s="17"/>
      <c r="J3870" s="17"/>
      <c r="K3870" s="17"/>
      <c r="L3870" s="17"/>
      <c r="M3870" s="17"/>
      <c r="N3870" s="17"/>
      <c r="O3870" s="17"/>
      <c r="P3870" s="115"/>
      <c r="Q3870" s="62">
        <f>IF(C3870&gt;A_Stammdaten!$B$12,0,SUM(G3870,H3870,J3870,K3870,M3870,N3870)-SUM(I3870,L3870,O3870,P3870))</f>
        <v>0</v>
      </c>
      <c r="R3870" s="17"/>
      <c r="S3870" s="17"/>
      <c r="T3870" s="17"/>
      <c r="U3870" s="62">
        <f t="shared" si="756"/>
        <v>0</v>
      </c>
      <c r="V3870" s="63">
        <f>IF(ISBLANK($B3870),0,VLOOKUP($B3870,Listen!$A$2:$C$45,2,FALSE))</f>
        <v>0</v>
      </c>
      <c r="W3870" s="63">
        <f>IF(ISBLANK($B3870),0,VLOOKUP($B3870,Listen!$A$2:$C$45,3,FALSE))</f>
        <v>0</v>
      </c>
      <c r="X3870" s="49">
        <f t="shared" si="755"/>
        <v>0</v>
      </c>
      <c r="Y3870" s="49">
        <f t="shared" si="754"/>
        <v>0</v>
      </c>
      <c r="Z3870" s="49">
        <f t="shared" si="754"/>
        <v>0</v>
      </c>
      <c r="AA3870" s="49">
        <f t="shared" si="754"/>
        <v>0</v>
      </c>
      <c r="AB3870" s="49">
        <f t="shared" si="754"/>
        <v>0</v>
      </c>
      <c r="AC3870" s="49">
        <f t="shared" si="754"/>
        <v>0</v>
      </c>
      <c r="AD3870" s="49">
        <f t="shared" ref="Y3870:AD3913" si="766">$V3870</f>
        <v>0</v>
      </c>
      <c r="AE3870" s="51">
        <f t="shared" si="765"/>
        <v>0</v>
      </c>
      <c r="AF3870" s="51">
        <f>IF(C3870=A_Stammdaten!$B$12,D_SAV!$U3870-D_SAV!$AG3870,HLOOKUP(A_Stammdaten!$B$12-1,$AH$4:$AN$4004,ROW(C3870)-3,FALSE)-$AG3870)</f>
        <v>0</v>
      </c>
      <c r="AG3870" s="51">
        <f>HLOOKUP(A_Stammdaten!$B$12,$AH$4:$AN$4004,ROW(C3870)-3,FALSE)</f>
        <v>0</v>
      </c>
      <c r="AH3870" s="51">
        <f t="shared" si="757"/>
        <v>0</v>
      </c>
      <c r="AI3870" s="51">
        <f t="shared" si="758"/>
        <v>0</v>
      </c>
      <c r="AJ3870" s="51">
        <f t="shared" si="759"/>
        <v>0</v>
      </c>
      <c r="AK3870" s="51">
        <f t="shared" si="760"/>
        <v>0</v>
      </c>
      <c r="AL3870" s="51">
        <f t="shared" si="761"/>
        <v>0</v>
      </c>
      <c r="AM3870" s="51">
        <f t="shared" si="762"/>
        <v>0</v>
      </c>
      <c r="AN3870" s="51">
        <f t="shared" si="763"/>
        <v>0</v>
      </c>
    </row>
    <row r="3871" spans="1:40" x14ac:dyDescent="0.25">
      <c r="A3871" s="17"/>
      <c r="B3871" s="17"/>
      <c r="C3871" s="35"/>
      <c r="D3871" s="17"/>
      <c r="E3871" s="17"/>
      <c r="F3871" s="17"/>
      <c r="G3871" s="62">
        <f t="shared" si="764"/>
        <v>0</v>
      </c>
      <c r="H3871" s="17"/>
      <c r="I3871" s="17"/>
      <c r="J3871" s="17"/>
      <c r="K3871" s="17"/>
      <c r="L3871" s="17"/>
      <c r="M3871" s="17"/>
      <c r="N3871" s="17"/>
      <c r="O3871" s="17"/>
      <c r="P3871" s="115"/>
      <c r="Q3871" s="62">
        <f>IF(C3871&gt;A_Stammdaten!$B$12,0,SUM(G3871,H3871,J3871,K3871,M3871,N3871)-SUM(I3871,L3871,O3871,P3871))</f>
        <v>0</v>
      </c>
      <c r="R3871" s="17"/>
      <c r="S3871" s="17"/>
      <c r="T3871" s="17"/>
      <c r="U3871" s="62">
        <f t="shared" si="756"/>
        <v>0</v>
      </c>
      <c r="V3871" s="63">
        <f>IF(ISBLANK($B3871),0,VLOOKUP($B3871,Listen!$A$2:$C$45,2,FALSE))</f>
        <v>0</v>
      </c>
      <c r="W3871" s="63">
        <f>IF(ISBLANK($B3871),0,VLOOKUP($B3871,Listen!$A$2:$C$45,3,FALSE))</f>
        <v>0</v>
      </c>
      <c r="X3871" s="49">
        <f t="shared" si="755"/>
        <v>0</v>
      </c>
      <c r="Y3871" s="49">
        <f t="shared" si="766"/>
        <v>0</v>
      </c>
      <c r="Z3871" s="49">
        <f t="shared" si="766"/>
        <v>0</v>
      </c>
      <c r="AA3871" s="49">
        <f t="shared" si="766"/>
        <v>0</v>
      </c>
      <c r="AB3871" s="49">
        <f t="shared" si="766"/>
        <v>0</v>
      </c>
      <c r="AC3871" s="49">
        <f t="shared" si="766"/>
        <v>0</v>
      </c>
      <c r="AD3871" s="49">
        <f t="shared" si="766"/>
        <v>0</v>
      </c>
      <c r="AE3871" s="51">
        <f t="shared" si="765"/>
        <v>0</v>
      </c>
      <c r="AF3871" s="51">
        <f>IF(C3871=A_Stammdaten!$B$12,D_SAV!$U3871-D_SAV!$AG3871,HLOOKUP(A_Stammdaten!$B$12-1,$AH$4:$AN$4004,ROW(C3871)-3,FALSE)-$AG3871)</f>
        <v>0</v>
      </c>
      <c r="AG3871" s="51">
        <f>HLOOKUP(A_Stammdaten!$B$12,$AH$4:$AN$4004,ROW(C3871)-3,FALSE)</f>
        <v>0</v>
      </c>
      <c r="AH3871" s="51">
        <f t="shared" si="757"/>
        <v>0</v>
      </c>
      <c r="AI3871" s="51">
        <f t="shared" si="758"/>
        <v>0</v>
      </c>
      <c r="AJ3871" s="51">
        <f t="shared" si="759"/>
        <v>0</v>
      </c>
      <c r="AK3871" s="51">
        <f t="shared" si="760"/>
        <v>0</v>
      </c>
      <c r="AL3871" s="51">
        <f t="shared" si="761"/>
        <v>0</v>
      </c>
      <c r="AM3871" s="51">
        <f t="shared" si="762"/>
        <v>0</v>
      </c>
      <c r="AN3871" s="51">
        <f t="shared" si="763"/>
        <v>0</v>
      </c>
    </row>
    <row r="3872" spans="1:40" x14ac:dyDescent="0.25">
      <c r="A3872" s="17"/>
      <c r="B3872" s="17"/>
      <c r="C3872" s="35"/>
      <c r="D3872" s="17"/>
      <c r="E3872" s="17"/>
      <c r="F3872" s="17"/>
      <c r="G3872" s="62">
        <f t="shared" si="764"/>
        <v>0</v>
      </c>
      <c r="H3872" s="17"/>
      <c r="I3872" s="17"/>
      <c r="J3872" s="17"/>
      <c r="K3872" s="17"/>
      <c r="L3872" s="17"/>
      <c r="M3872" s="17"/>
      <c r="N3872" s="17"/>
      <c r="O3872" s="17"/>
      <c r="P3872" s="115"/>
      <c r="Q3872" s="62">
        <f>IF(C3872&gt;A_Stammdaten!$B$12,0,SUM(G3872,H3872,J3872,K3872,M3872,N3872)-SUM(I3872,L3872,O3872,P3872))</f>
        <v>0</v>
      </c>
      <c r="R3872" s="17"/>
      <c r="S3872" s="17"/>
      <c r="T3872" s="17"/>
      <c r="U3872" s="62">
        <f t="shared" si="756"/>
        <v>0</v>
      </c>
      <c r="V3872" s="63">
        <f>IF(ISBLANK($B3872),0,VLOOKUP($B3872,Listen!$A$2:$C$45,2,FALSE))</f>
        <v>0</v>
      </c>
      <c r="W3872" s="63">
        <f>IF(ISBLANK($B3872),0,VLOOKUP($B3872,Listen!$A$2:$C$45,3,FALSE))</f>
        <v>0</v>
      </c>
      <c r="X3872" s="49">
        <f t="shared" si="755"/>
        <v>0</v>
      </c>
      <c r="Y3872" s="49">
        <f t="shared" si="766"/>
        <v>0</v>
      </c>
      <c r="Z3872" s="49">
        <f t="shared" si="766"/>
        <v>0</v>
      </c>
      <c r="AA3872" s="49">
        <f t="shared" si="766"/>
        <v>0</v>
      </c>
      <c r="AB3872" s="49">
        <f t="shared" si="766"/>
        <v>0</v>
      </c>
      <c r="AC3872" s="49">
        <f t="shared" si="766"/>
        <v>0</v>
      </c>
      <c r="AD3872" s="49">
        <f t="shared" si="766"/>
        <v>0</v>
      </c>
      <c r="AE3872" s="51">
        <f t="shared" si="765"/>
        <v>0</v>
      </c>
      <c r="AF3872" s="51">
        <f>IF(C3872=A_Stammdaten!$B$12,D_SAV!$U3872-D_SAV!$AG3872,HLOOKUP(A_Stammdaten!$B$12-1,$AH$4:$AN$4004,ROW(C3872)-3,FALSE)-$AG3872)</f>
        <v>0</v>
      </c>
      <c r="AG3872" s="51">
        <f>HLOOKUP(A_Stammdaten!$B$12,$AH$4:$AN$4004,ROW(C3872)-3,FALSE)</f>
        <v>0</v>
      </c>
      <c r="AH3872" s="51">
        <f t="shared" si="757"/>
        <v>0</v>
      </c>
      <c r="AI3872" s="51">
        <f t="shared" si="758"/>
        <v>0</v>
      </c>
      <c r="AJ3872" s="51">
        <f t="shared" si="759"/>
        <v>0</v>
      </c>
      <c r="AK3872" s="51">
        <f t="shared" si="760"/>
        <v>0</v>
      </c>
      <c r="AL3872" s="51">
        <f t="shared" si="761"/>
        <v>0</v>
      </c>
      <c r="AM3872" s="51">
        <f t="shared" si="762"/>
        <v>0</v>
      </c>
      <c r="AN3872" s="51">
        <f t="shared" si="763"/>
        <v>0</v>
      </c>
    </row>
    <row r="3873" spans="1:40" x14ac:dyDescent="0.25">
      <c r="A3873" s="17"/>
      <c r="B3873" s="17"/>
      <c r="C3873" s="35"/>
      <c r="D3873" s="17"/>
      <c r="E3873" s="17"/>
      <c r="F3873" s="17"/>
      <c r="G3873" s="62">
        <f t="shared" si="764"/>
        <v>0</v>
      </c>
      <c r="H3873" s="17"/>
      <c r="I3873" s="17"/>
      <c r="J3873" s="17"/>
      <c r="K3873" s="17"/>
      <c r="L3873" s="17"/>
      <c r="M3873" s="17"/>
      <c r="N3873" s="17"/>
      <c r="O3873" s="17"/>
      <c r="P3873" s="115"/>
      <c r="Q3873" s="62">
        <f>IF(C3873&gt;A_Stammdaten!$B$12,0,SUM(G3873,H3873,J3873,K3873,M3873,N3873)-SUM(I3873,L3873,O3873,P3873))</f>
        <v>0</v>
      </c>
      <c r="R3873" s="17"/>
      <c r="S3873" s="17"/>
      <c r="T3873" s="17"/>
      <c r="U3873" s="62">
        <f t="shared" si="756"/>
        <v>0</v>
      </c>
      <c r="V3873" s="63">
        <f>IF(ISBLANK($B3873),0,VLOOKUP($B3873,Listen!$A$2:$C$45,2,FALSE))</f>
        <v>0</v>
      </c>
      <c r="W3873" s="63">
        <f>IF(ISBLANK($B3873),0,VLOOKUP($B3873,Listen!$A$2:$C$45,3,FALSE))</f>
        <v>0</v>
      </c>
      <c r="X3873" s="49">
        <f t="shared" si="755"/>
        <v>0</v>
      </c>
      <c r="Y3873" s="49">
        <f t="shared" si="766"/>
        <v>0</v>
      </c>
      <c r="Z3873" s="49">
        <f t="shared" si="766"/>
        <v>0</v>
      </c>
      <c r="AA3873" s="49">
        <f t="shared" si="766"/>
        <v>0</v>
      </c>
      <c r="AB3873" s="49">
        <f t="shared" si="766"/>
        <v>0</v>
      </c>
      <c r="AC3873" s="49">
        <f t="shared" si="766"/>
        <v>0</v>
      </c>
      <c r="AD3873" s="49">
        <f t="shared" si="766"/>
        <v>0</v>
      </c>
      <c r="AE3873" s="51">
        <f t="shared" si="765"/>
        <v>0</v>
      </c>
      <c r="AF3873" s="51">
        <f>IF(C3873=A_Stammdaten!$B$12,D_SAV!$U3873-D_SAV!$AG3873,HLOOKUP(A_Stammdaten!$B$12-1,$AH$4:$AN$4004,ROW(C3873)-3,FALSE)-$AG3873)</f>
        <v>0</v>
      </c>
      <c r="AG3873" s="51">
        <f>HLOOKUP(A_Stammdaten!$B$12,$AH$4:$AN$4004,ROW(C3873)-3,FALSE)</f>
        <v>0</v>
      </c>
      <c r="AH3873" s="51">
        <f t="shared" si="757"/>
        <v>0</v>
      </c>
      <c r="AI3873" s="51">
        <f t="shared" si="758"/>
        <v>0</v>
      </c>
      <c r="AJ3873" s="51">
        <f t="shared" si="759"/>
        <v>0</v>
      </c>
      <c r="AK3873" s="51">
        <f t="shared" si="760"/>
        <v>0</v>
      </c>
      <c r="AL3873" s="51">
        <f t="shared" si="761"/>
        <v>0</v>
      </c>
      <c r="AM3873" s="51">
        <f t="shared" si="762"/>
        <v>0</v>
      </c>
      <c r="AN3873" s="51">
        <f t="shared" si="763"/>
        <v>0</v>
      </c>
    </row>
    <row r="3874" spans="1:40" x14ac:dyDescent="0.25">
      <c r="A3874" s="17"/>
      <c r="B3874" s="17"/>
      <c r="C3874" s="35"/>
      <c r="D3874" s="17"/>
      <c r="E3874" s="17"/>
      <c r="F3874" s="17"/>
      <c r="G3874" s="62">
        <f t="shared" si="764"/>
        <v>0</v>
      </c>
      <c r="H3874" s="17"/>
      <c r="I3874" s="17"/>
      <c r="J3874" s="17"/>
      <c r="K3874" s="17"/>
      <c r="L3874" s="17"/>
      <c r="M3874" s="17"/>
      <c r="N3874" s="17"/>
      <c r="O3874" s="17"/>
      <c r="P3874" s="115"/>
      <c r="Q3874" s="62">
        <f>IF(C3874&gt;A_Stammdaten!$B$12,0,SUM(G3874,H3874,J3874,K3874,M3874,N3874)-SUM(I3874,L3874,O3874,P3874))</f>
        <v>0</v>
      </c>
      <c r="R3874" s="17"/>
      <c r="S3874" s="17"/>
      <c r="T3874" s="17"/>
      <c r="U3874" s="62">
        <f t="shared" si="756"/>
        <v>0</v>
      </c>
      <c r="V3874" s="63">
        <f>IF(ISBLANK($B3874),0,VLOOKUP($B3874,Listen!$A$2:$C$45,2,FALSE))</f>
        <v>0</v>
      </c>
      <c r="W3874" s="63">
        <f>IF(ISBLANK($B3874),0,VLOOKUP($B3874,Listen!$A$2:$C$45,3,FALSE))</f>
        <v>0</v>
      </c>
      <c r="X3874" s="49">
        <f t="shared" si="755"/>
        <v>0</v>
      </c>
      <c r="Y3874" s="49">
        <f t="shared" si="766"/>
        <v>0</v>
      </c>
      <c r="Z3874" s="49">
        <f t="shared" si="766"/>
        <v>0</v>
      </c>
      <c r="AA3874" s="49">
        <f t="shared" si="766"/>
        <v>0</v>
      </c>
      <c r="AB3874" s="49">
        <f t="shared" si="766"/>
        <v>0</v>
      </c>
      <c r="AC3874" s="49">
        <f t="shared" si="766"/>
        <v>0</v>
      </c>
      <c r="AD3874" s="49">
        <f t="shared" si="766"/>
        <v>0</v>
      </c>
      <c r="AE3874" s="51">
        <f t="shared" si="765"/>
        <v>0</v>
      </c>
      <c r="AF3874" s="51">
        <f>IF(C3874=A_Stammdaten!$B$12,D_SAV!$U3874-D_SAV!$AG3874,HLOOKUP(A_Stammdaten!$B$12-1,$AH$4:$AN$4004,ROW(C3874)-3,FALSE)-$AG3874)</f>
        <v>0</v>
      </c>
      <c r="AG3874" s="51">
        <f>HLOOKUP(A_Stammdaten!$B$12,$AH$4:$AN$4004,ROW(C3874)-3,FALSE)</f>
        <v>0</v>
      </c>
      <c r="AH3874" s="51">
        <f t="shared" si="757"/>
        <v>0</v>
      </c>
      <c r="AI3874" s="51">
        <f t="shared" si="758"/>
        <v>0</v>
      </c>
      <c r="AJ3874" s="51">
        <f t="shared" si="759"/>
        <v>0</v>
      </c>
      <c r="AK3874" s="51">
        <f t="shared" si="760"/>
        <v>0</v>
      </c>
      <c r="AL3874" s="51">
        <f t="shared" si="761"/>
        <v>0</v>
      </c>
      <c r="AM3874" s="51">
        <f t="shared" si="762"/>
        <v>0</v>
      </c>
      <c r="AN3874" s="51">
        <f t="shared" si="763"/>
        <v>0</v>
      </c>
    </row>
    <row r="3875" spans="1:40" x14ac:dyDescent="0.25">
      <c r="A3875" s="17"/>
      <c r="B3875" s="17"/>
      <c r="C3875" s="35"/>
      <c r="D3875" s="17"/>
      <c r="E3875" s="17"/>
      <c r="F3875" s="17"/>
      <c r="G3875" s="62">
        <f t="shared" si="764"/>
        <v>0</v>
      </c>
      <c r="H3875" s="17"/>
      <c r="I3875" s="17"/>
      <c r="J3875" s="17"/>
      <c r="K3875" s="17"/>
      <c r="L3875" s="17"/>
      <c r="M3875" s="17"/>
      <c r="N3875" s="17"/>
      <c r="O3875" s="17"/>
      <c r="P3875" s="115"/>
      <c r="Q3875" s="62">
        <f>IF(C3875&gt;A_Stammdaten!$B$12,0,SUM(G3875,H3875,J3875,K3875,M3875,N3875)-SUM(I3875,L3875,O3875,P3875))</f>
        <v>0</v>
      </c>
      <c r="R3875" s="17"/>
      <c r="S3875" s="17"/>
      <c r="T3875" s="17"/>
      <c r="U3875" s="62">
        <f t="shared" si="756"/>
        <v>0</v>
      </c>
      <c r="V3875" s="63">
        <f>IF(ISBLANK($B3875),0,VLOOKUP($B3875,Listen!$A$2:$C$45,2,FALSE))</f>
        <v>0</v>
      </c>
      <c r="W3875" s="63">
        <f>IF(ISBLANK($B3875),0,VLOOKUP($B3875,Listen!$A$2:$C$45,3,FALSE))</f>
        <v>0</v>
      </c>
      <c r="X3875" s="49">
        <f t="shared" si="755"/>
        <v>0</v>
      </c>
      <c r="Y3875" s="49">
        <f t="shared" si="766"/>
        <v>0</v>
      </c>
      <c r="Z3875" s="49">
        <f t="shared" si="766"/>
        <v>0</v>
      </c>
      <c r="AA3875" s="49">
        <f t="shared" si="766"/>
        <v>0</v>
      </c>
      <c r="AB3875" s="49">
        <f t="shared" si="766"/>
        <v>0</v>
      </c>
      <c r="AC3875" s="49">
        <f t="shared" si="766"/>
        <v>0</v>
      </c>
      <c r="AD3875" s="49">
        <f t="shared" si="766"/>
        <v>0</v>
      </c>
      <c r="AE3875" s="51">
        <f t="shared" si="765"/>
        <v>0</v>
      </c>
      <c r="AF3875" s="51">
        <f>IF(C3875=A_Stammdaten!$B$12,D_SAV!$U3875-D_SAV!$AG3875,HLOOKUP(A_Stammdaten!$B$12-1,$AH$4:$AN$4004,ROW(C3875)-3,FALSE)-$AG3875)</f>
        <v>0</v>
      </c>
      <c r="AG3875" s="51">
        <f>HLOOKUP(A_Stammdaten!$B$12,$AH$4:$AN$4004,ROW(C3875)-3,FALSE)</f>
        <v>0</v>
      </c>
      <c r="AH3875" s="51">
        <f t="shared" si="757"/>
        <v>0</v>
      </c>
      <c r="AI3875" s="51">
        <f t="shared" si="758"/>
        <v>0</v>
      </c>
      <c r="AJ3875" s="51">
        <f t="shared" si="759"/>
        <v>0</v>
      </c>
      <c r="AK3875" s="51">
        <f t="shared" si="760"/>
        <v>0</v>
      </c>
      <c r="AL3875" s="51">
        <f t="shared" si="761"/>
        <v>0</v>
      </c>
      <c r="AM3875" s="51">
        <f t="shared" si="762"/>
        <v>0</v>
      </c>
      <c r="AN3875" s="51">
        <f t="shared" si="763"/>
        <v>0</v>
      </c>
    </row>
    <row r="3876" spans="1:40" x14ac:dyDescent="0.25">
      <c r="A3876" s="17"/>
      <c r="B3876" s="17"/>
      <c r="C3876" s="35"/>
      <c r="D3876" s="17"/>
      <c r="E3876" s="17"/>
      <c r="F3876" s="17"/>
      <c r="G3876" s="62">
        <f t="shared" si="764"/>
        <v>0</v>
      </c>
      <c r="H3876" s="17"/>
      <c r="I3876" s="17"/>
      <c r="J3876" s="17"/>
      <c r="K3876" s="17"/>
      <c r="L3876" s="17"/>
      <c r="M3876" s="17"/>
      <c r="N3876" s="17"/>
      <c r="O3876" s="17"/>
      <c r="P3876" s="115"/>
      <c r="Q3876" s="62">
        <f>IF(C3876&gt;A_Stammdaten!$B$12,0,SUM(G3876,H3876,J3876,K3876,M3876,N3876)-SUM(I3876,L3876,O3876,P3876))</f>
        <v>0</v>
      </c>
      <c r="R3876" s="17"/>
      <c r="S3876" s="17"/>
      <c r="T3876" s="17"/>
      <c r="U3876" s="62">
        <f t="shared" si="756"/>
        <v>0</v>
      </c>
      <c r="V3876" s="63">
        <f>IF(ISBLANK($B3876),0,VLOOKUP($B3876,Listen!$A$2:$C$45,2,FALSE))</f>
        <v>0</v>
      </c>
      <c r="W3876" s="63">
        <f>IF(ISBLANK($B3876),0,VLOOKUP($B3876,Listen!$A$2:$C$45,3,FALSE))</f>
        <v>0</v>
      </c>
      <c r="X3876" s="49">
        <f t="shared" si="755"/>
        <v>0</v>
      </c>
      <c r="Y3876" s="49">
        <f t="shared" si="766"/>
        <v>0</v>
      </c>
      <c r="Z3876" s="49">
        <f t="shared" si="766"/>
        <v>0</v>
      </c>
      <c r="AA3876" s="49">
        <f t="shared" si="766"/>
        <v>0</v>
      </c>
      <c r="AB3876" s="49">
        <f t="shared" si="766"/>
        <v>0</v>
      </c>
      <c r="AC3876" s="49">
        <f t="shared" si="766"/>
        <v>0</v>
      </c>
      <c r="AD3876" s="49">
        <f t="shared" si="766"/>
        <v>0</v>
      </c>
      <c r="AE3876" s="51">
        <f t="shared" si="765"/>
        <v>0</v>
      </c>
      <c r="AF3876" s="51">
        <f>IF(C3876=A_Stammdaten!$B$12,D_SAV!$U3876-D_SAV!$AG3876,HLOOKUP(A_Stammdaten!$B$12-1,$AH$4:$AN$4004,ROW(C3876)-3,FALSE)-$AG3876)</f>
        <v>0</v>
      </c>
      <c r="AG3876" s="51">
        <f>HLOOKUP(A_Stammdaten!$B$12,$AH$4:$AN$4004,ROW(C3876)-3,FALSE)</f>
        <v>0</v>
      </c>
      <c r="AH3876" s="51">
        <f t="shared" si="757"/>
        <v>0</v>
      </c>
      <c r="AI3876" s="51">
        <f t="shared" si="758"/>
        <v>0</v>
      </c>
      <c r="AJ3876" s="51">
        <f t="shared" si="759"/>
        <v>0</v>
      </c>
      <c r="AK3876" s="51">
        <f t="shared" si="760"/>
        <v>0</v>
      </c>
      <c r="AL3876" s="51">
        <f t="shared" si="761"/>
        <v>0</v>
      </c>
      <c r="AM3876" s="51">
        <f t="shared" si="762"/>
        <v>0</v>
      </c>
      <c r="AN3876" s="51">
        <f t="shared" si="763"/>
        <v>0</v>
      </c>
    </row>
    <row r="3877" spans="1:40" x14ac:dyDescent="0.25">
      <c r="A3877" s="17"/>
      <c r="B3877" s="17"/>
      <c r="C3877" s="35"/>
      <c r="D3877" s="17"/>
      <c r="E3877" s="17"/>
      <c r="F3877" s="17"/>
      <c r="G3877" s="62">
        <f t="shared" si="764"/>
        <v>0</v>
      </c>
      <c r="H3877" s="17"/>
      <c r="I3877" s="17"/>
      <c r="J3877" s="17"/>
      <c r="K3877" s="17"/>
      <c r="L3877" s="17"/>
      <c r="M3877" s="17"/>
      <c r="N3877" s="17"/>
      <c r="O3877" s="17"/>
      <c r="P3877" s="115"/>
      <c r="Q3877" s="62">
        <f>IF(C3877&gt;A_Stammdaten!$B$12,0,SUM(G3877,H3877,J3877,K3877,M3877,N3877)-SUM(I3877,L3877,O3877,P3877))</f>
        <v>0</v>
      </c>
      <c r="R3877" s="17"/>
      <c r="S3877" s="17"/>
      <c r="T3877" s="17"/>
      <c r="U3877" s="62">
        <f t="shared" si="756"/>
        <v>0</v>
      </c>
      <c r="V3877" s="63">
        <f>IF(ISBLANK($B3877),0,VLOOKUP($B3877,Listen!$A$2:$C$45,2,FALSE))</f>
        <v>0</v>
      </c>
      <c r="W3877" s="63">
        <f>IF(ISBLANK($B3877),0,VLOOKUP($B3877,Listen!$A$2:$C$45,3,FALSE))</f>
        <v>0</v>
      </c>
      <c r="X3877" s="49">
        <f t="shared" si="755"/>
        <v>0</v>
      </c>
      <c r="Y3877" s="49">
        <f t="shared" si="766"/>
        <v>0</v>
      </c>
      <c r="Z3877" s="49">
        <f t="shared" si="766"/>
        <v>0</v>
      </c>
      <c r="AA3877" s="49">
        <f t="shared" si="766"/>
        <v>0</v>
      </c>
      <c r="AB3877" s="49">
        <f t="shared" si="766"/>
        <v>0</v>
      </c>
      <c r="AC3877" s="49">
        <f t="shared" si="766"/>
        <v>0</v>
      </c>
      <c r="AD3877" s="49">
        <f t="shared" si="766"/>
        <v>0</v>
      </c>
      <c r="AE3877" s="51">
        <f t="shared" si="765"/>
        <v>0</v>
      </c>
      <c r="AF3877" s="51">
        <f>IF(C3877=A_Stammdaten!$B$12,D_SAV!$U3877-D_SAV!$AG3877,HLOOKUP(A_Stammdaten!$B$12-1,$AH$4:$AN$4004,ROW(C3877)-3,FALSE)-$AG3877)</f>
        <v>0</v>
      </c>
      <c r="AG3877" s="51">
        <f>HLOOKUP(A_Stammdaten!$B$12,$AH$4:$AN$4004,ROW(C3877)-3,FALSE)</f>
        <v>0</v>
      </c>
      <c r="AH3877" s="51">
        <f t="shared" si="757"/>
        <v>0</v>
      </c>
      <c r="AI3877" s="51">
        <f t="shared" si="758"/>
        <v>0</v>
      </c>
      <c r="AJ3877" s="51">
        <f t="shared" si="759"/>
        <v>0</v>
      </c>
      <c r="AK3877" s="51">
        <f t="shared" si="760"/>
        <v>0</v>
      </c>
      <c r="AL3877" s="51">
        <f t="shared" si="761"/>
        <v>0</v>
      </c>
      <c r="AM3877" s="51">
        <f t="shared" si="762"/>
        <v>0</v>
      </c>
      <c r="AN3877" s="51">
        <f t="shared" si="763"/>
        <v>0</v>
      </c>
    </row>
    <row r="3878" spans="1:40" x14ac:dyDescent="0.25">
      <c r="A3878" s="17"/>
      <c r="B3878" s="17"/>
      <c r="C3878" s="35"/>
      <c r="D3878" s="17"/>
      <c r="E3878" s="17"/>
      <c r="F3878" s="17"/>
      <c r="G3878" s="62">
        <f t="shared" si="764"/>
        <v>0</v>
      </c>
      <c r="H3878" s="17"/>
      <c r="I3878" s="17"/>
      <c r="J3878" s="17"/>
      <c r="K3878" s="17"/>
      <c r="L3878" s="17"/>
      <c r="M3878" s="17"/>
      <c r="N3878" s="17"/>
      <c r="O3878" s="17"/>
      <c r="P3878" s="115"/>
      <c r="Q3878" s="62">
        <f>IF(C3878&gt;A_Stammdaten!$B$12,0,SUM(G3878,H3878,J3878,K3878,M3878,N3878)-SUM(I3878,L3878,O3878,P3878))</f>
        <v>0</v>
      </c>
      <c r="R3878" s="17"/>
      <c r="S3878" s="17"/>
      <c r="T3878" s="17"/>
      <c r="U3878" s="62">
        <f t="shared" si="756"/>
        <v>0</v>
      </c>
      <c r="V3878" s="63">
        <f>IF(ISBLANK($B3878),0,VLOOKUP($B3878,Listen!$A$2:$C$45,2,FALSE))</f>
        <v>0</v>
      </c>
      <c r="W3878" s="63">
        <f>IF(ISBLANK($B3878),0,VLOOKUP($B3878,Listen!$A$2:$C$45,3,FALSE))</f>
        <v>0</v>
      </c>
      <c r="X3878" s="49">
        <f t="shared" si="755"/>
        <v>0</v>
      </c>
      <c r="Y3878" s="49">
        <f t="shared" si="766"/>
        <v>0</v>
      </c>
      <c r="Z3878" s="49">
        <f t="shared" si="766"/>
        <v>0</v>
      </c>
      <c r="AA3878" s="49">
        <f t="shared" si="766"/>
        <v>0</v>
      </c>
      <c r="AB3878" s="49">
        <f t="shared" si="766"/>
        <v>0</v>
      </c>
      <c r="AC3878" s="49">
        <f t="shared" si="766"/>
        <v>0</v>
      </c>
      <c r="AD3878" s="49">
        <f t="shared" si="766"/>
        <v>0</v>
      </c>
      <c r="AE3878" s="51">
        <f t="shared" si="765"/>
        <v>0</v>
      </c>
      <c r="AF3878" s="51">
        <f>IF(C3878=A_Stammdaten!$B$12,D_SAV!$U3878-D_SAV!$AG3878,HLOOKUP(A_Stammdaten!$B$12-1,$AH$4:$AN$4004,ROW(C3878)-3,FALSE)-$AG3878)</f>
        <v>0</v>
      </c>
      <c r="AG3878" s="51">
        <f>HLOOKUP(A_Stammdaten!$B$12,$AH$4:$AN$4004,ROW(C3878)-3,FALSE)</f>
        <v>0</v>
      </c>
      <c r="AH3878" s="51">
        <f t="shared" si="757"/>
        <v>0</v>
      </c>
      <c r="AI3878" s="51">
        <f t="shared" si="758"/>
        <v>0</v>
      </c>
      <c r="AJ3878" s="51">
        <f t="shared" si="759"/>
        <v>0</v>
      </c>
      <c r="AK3878" s="51">
        <f t="shared" si="760"/>
        <v>0</v>
      </c>
      <c r="AL3878" s="51">
        <f t="shared" si="761"/>
        <v>0</v>
      </c>
      <c r="AM3878" s="51">
        <f t="shared" si="762"/>
        <v>0</v>
      </c>
      <c r="AN3878" s="51">
        <f t="shared" si="763"/>
        <v>0</v>
      </c>
    </row>
    <row r="3879" spans="1:40" x14ac:dyDescent="0.25">
      <c r="A3879" s="17"/>
      <c r="B3879" s="17"/>
      <c r="C3879" s="35"/>
      <c r="D3879" s="17"/>
      <c r="E3879" s="17"/>
      <c r="F3879" s="17"/>
      <c r="G3879" s="62">
        <f t="shared" si="764"/>
        <v>0</v>
      </c>
      <c r="H3879" s="17"/>
      <c r="I3879" s="17"/>
      <c r="J3879" s="17"/>
      <c r="K3879" s="17"/>
      <c r="L3879" s="17"/>
      <c r="M3879" s="17"/>
      <c r="N3879" s="17"/>
      <c r="O3879" s="17"/>
      <c r="P3879" s="115"/>
      <c r="Q3879" s="62">
        <f>IF(C3879&gt;A_Stammdaten!$B$12,0,SUM(G3879,H3879,J3879,K3879,M3879,N3879)-SUM(I3879,L3879,O3879,P3879))</f>
        <v>0</v>
      </c>
      <c r="R3879" s="17"/>
      <c r="S3879" s="17"/>
      <c r="T3879" s="17"/>
      <c r="U3879" s="62">
        <f t="shared" si="756"/>
        <v>0</v>
      </c>
      <c r="V3879" s="63">
        <f>IF(ISBLANK($B3879),0,VLOOKUP($B3879,Listen!$A$2:$C$45,2,FALSE))</f>
        <v>0</v>
      </c>
      <c r="W3879" s="63">
        <f>IF(ISBLANK($B3879),0,VLOOKUP($B3879,Listen!$A$2:$C$45,3,FALSE))</f>
        <v>0</v>
      </c>
      <c r="X3879" s="49">
        <f t="shared" si="755"/>
        <v>0</v>
      </c>
      <c r="Y3879" s="49">
        <f t="shared" si="766"/>
        <v>0</v>
      </c>
      <c r="Z3879" s="49">
        <f t="shared" si="766"/>
        <v>0</v>
      </c>
      <c r="AA3879" s="49">
        <f t="shared" si="766"/>
        <v>0</v>
      </c>
      <c r="AB3879" s="49">
        <f t="shared" si="766"/>
        <v>0</v>
      </c>
      <c r="AC3879" s="49">
        <f t="shared" si="766"/>
        <v>0</v>
      </c>
      <c r="AD3879" s="49">
        <f t="shared" si="766"/>
        <v>0</v>
      </c>
      <c r="AE3879" s="51">
        <f t="shared" si="765"/>
        <v>0</v>
      </c>
      <c r="AF3879" s="51">
        <f>IF(C3879=A_Stammdaten!$B$12,D_SAV!$U3879-D_SAV!$AG3879,HLOOKUP(A_Stammdaten!$B$12-1,$AH$4:$AN$4004,ROW(C3879)-3,FALSE)-$AG3879)</f>
        <v>0</v>
      </c>
      <c r="AG3879" s="51">
        <f>HLOOKUP(A_Stammdaten!$B$12,$AH$4:$AN$4004,ROW(C3879)-3,FALSE)</f>
        <v>0</v>
      </c>
      <c r="AH3879" s="51">
        <f t="shared" si="757"/>
        <v>0</v>
      </c>
      <c r="AI3879" s="51">
        <f t="shared" si="758"/>
        <v>0</v>
      </c>
      <c r="AJ3879" s="51">
        <f t="shared" si="759"/>
        <v>0</v>
      </c>
      <c r="AK3879" s="51">
        <f t="shared" si="760"/>
        <v>0</v>
      </c>
      <c r="AL3879" s="51">
        <f t="shared" si="761"/>
        <v>0</v>
      </c>
      <c r="AM3879" s="51">
        <f t="shared" si="762"/>
        <v>0</v>
      </c>
      <c r="AN3879" s="51">
        <f t="shared" si="763"/>
        <v>0</v>
      </c>
    </row>
    <row r="3880" spans="1:40" x14ac:dyDescent="0.25">
      <c r="A3880" s="17"/>
      <c r="B3880" s="17"/>
      <c r="C3880" s="35"/>
      <c r="D3880" s="17"/>
      <c r="E3880" s="17"/>
      <c r="F3880" s="17"/>
      <c r="G3880" s="62">
        <f t="shared" si="764"/>
        <v>0</v>
      </c>
      <c r="H3880" s="17"/>
      <c r="I3880" s="17"/>
      <c r="J3880" s="17"/>
      <c r="K3880" s="17"/>
      <c r="L3880" s="17"/>
      <c r="M3880" s="17"/>
      <c r="N3880" s="17"/>
      <c r="O3880" s="17"/>
      <c r="P3880" s="115"/>
      <c r="Q3880" s="62">
        <f>IF(C3880&gt;A_Stammdaten!$B$12,0,SUM(G3880,H3880,J3880,K3880,M3880,N3880)-SUM(I3880,L3880,O3880,P3880))</f>
        <v>0</v>
      </c>
      <c r="R3880" s="17"/>
      <c r="S3880" s="17"/>
      <c r="T3880" s="17"/>
      <c r="U3880" s="62">
        <f t="shared" si="756"/>
        <v>0</v>
      </c>
      <c r="V3880" s="63">
        <f>IF(ISBLANK($B3880),0,VLOOKUP($B3880,Listen!$A$2:$C$45,2,FALSE))</f>
        <v>0</v>
      </c>
      <c r="W3880" s="63">
        <f>IF(ISBLANK($B3880),0,VLOOKUP($B3880,Listen!$A$2:$C$45,3,FALSE))</f>
        <v>0</v>
      </c>
      <c r="X3880" s="49">
        <f t="shared" si="755"/>
        <v>0</v>
      </c>
      <c r="Y3880" s="49">
        <f t="shared" si="766"/>
        <v>0</v>
      </c>
      <c r="Z3880" s="49">
        <f t="shared" si="766"/>
        <v>0</v>
      </c>
      <c r="AA3880" s="49">
        <f t="shared" si="766"/>
        <v>0</v>
      </c>
      <c r="AB3880" s="49">
        <f t="shared" si="766"/>
        <v>0</v>
      </c>
      <c r="AC3880" s="49">
        <f t="shared" si="766"/>
        <v>0</v>
      </c>
      <c r="AD3880" s="49">
        <f t="shared" si="766"/>
        <v>0</v>
      </c>
      <c r="AE3880" s="51">
        <f t="shared" si="765"/>
        <v>0</v>
      </c>
      <c r="AF3880" s="51">
        <f>IF(C3880=A_Stammdaten!$B$12,D_SAV!$U3880-D_SAV!$AG3880,HLOOKUP(A_Stammdaten!$B$12-1,$AH$4:$AN$4004,ROW(C3880)-3,FALSE)-$AG3880)</f>
        <v>0</v>
      </c>
      <c r="AG3880" s="51">
        <f>HLOOKUP(A_Stammdaten!$B$12,$AH$4:$AN$4004,ROW(C3880)-3,FALSE)</f>
        <v>0</v>
      </c>
      <c r="AH3880" s="51">
        <f t="shared" si="757"/>
        <v>0</v>
      </c>
      <c r="AI3880" s="51">
        <f t="shared" si="758"/>
        <v>0</v>
      </c>
      <c r="AJ3880" s="51">
        <f t="shared" si="759"/>
        <v>0</v>
      </c>
      <c r="AK3880" s="51">
        <f t="shared" si="760"/>
        <v>0</v>
      </c>
      <c r="AL3880" s="51">
        <f t="shared" si="761"/>
        <v>0</v>
      </c>
      <c r="AM3880" s="51">
        <f t="shared" si="762"/>
        <v>0</v>
      </c>
      <c r="AN3880" s="51">
        <f t="shared" si="763"/>
        <v>0</v>
      </c>
    </row>
    <row r="3881" spans="1:40" x14ac:dyDescent="0.25">
      <c r="A3881" s="17"/>
      <c r="B3881" s="17"/>
      <c r="C3881" s="35"/>
      <c r="D3881" s="17"/>
      <c r="E3881" s="17"/>
      <c r="F3881" s="17"/>
      <c r="G3881" s="62">
        <f t="shared" si="764"/>
        <v>0</v>
      </c>
      <c r="H3881" s="17"/>
      <c r="I3881" s="17"/>
      <c r="J3881" s="17"/>
      <c r="K3881" s="17"/>
      <c r="L3881" s="17"/>
      <c r="M3881" s="17"/>
      <c r="N3881" s="17"/>
      <c r="O3881" s="17"/>
      <c r="P3881" s="115"/>
      <c r="Q3881" s="62">
        <f>IF(C3881&gt;A_Stammdaten!$B$12,0,SUM(G3881,H3881,J3881,K3881,M3881,N3881)-SUM(I3881,L3881,O3881,P3881))</f>
        <v>0</v>
      </c>
      <c r="R3881" s="17"/>
      <c r="S3881" s="17"/>
      <c r="T3881" s="17"/>
      <c r="U3881" s="62">
        <f t="shared" si="756"/>
        <v>0</v>
      </c>
      <c r="V3881" s="63">
        <f>IF(ISBLANK($B3881),0,VLOOKUP($B3881,Listen!$A$2:$C$45,2,FALSE))</f>
        <v>0</v>
      </c>
      <c r="W3881" s="63">
        <f>IF(ISBLANK($B3881),0,VLOOKUP($B3881,Listen!$A$2:$C$45,3,FALSE))</f>
        <v>0</v>
      </c>
      <c r="X3881" s="49">
        <f t="shared" si="755"/>
        <v>0</v>
      </c>
      <c r="Y3881" s="49">
        <f t="shared" si="766"/>
        <v>0</v>
      </c>
      <c r="Z3881" s="49">
        <f t="shared" si="766"/>
        <v>0</v>
      </c>
      <c r="AA3881" s="49">
        <f t="shared" si="766"/>
        <v>0</v>
      </c>
      <c r="AB3881" s="49">
        <f t="shared" si="766"/>
        <v>0</v>
      </c>
      <c r="AC3881" s="49">
        <f t="shared" si="766"/>
        <v>0</v>
      </c>
      <c r="AD3881" s="49">
        <f t="shared" si="766"/>
        <v>0</v>
      </c>
      <c r="AE3881" s="51">
        <f t="shared" si="765"/>
        <v>0</v>
      </c>
      <c r="AF3881" s="51">
        <f>IF(C3881=A_Stammdaten!$B$12,D_SAV!$U3881-D_SAV!$AG3881,HLOOKUP(A_Stammdaten!$B$12-1,$AH$4:$AN$4004,ROW(C3881)-3,FALSE)-$AG3881)</f>
        <v>0</v>
      </c>
      <c r="AG3881" s="51">
        <f>HLOOKUP(A_Stammdaten!$B$12,$AH$4:$AN$4004,ROW(C3881)-3,FALSE)</f>
        <v>0</v>
      </c>
      <c r="AH3881" s="51">
        <f t="shared" si="757"/>
        <v>0</v>
      </c>
      <c r="AI3881" s="51">
        <f t="shared" si="758"/>
        <v>0</v>
      </c>
      <c r="AJ3881" s="51">
        <f t="shared" si="759"/>
        <v>0</v>
      </c>
      <c r="AK3881" s="51">
        <f t="shared" si="760"/>
        <v>0</v>
      </c>
      <c r="AL3881" s="51">
        <f t="shared" si="761"/>
        <v>0</v>
      </c>
      <c r="AM3881" s="51">
        <f t="shared" si="762"/>
        <v>0</v>
      </c>
      <c r="AN3881" s="51">
        <f t="shared" si="763"/>
        <v>0</v>
      </c>
    </row>
    <row r="3882" spans="1:40" x14ac:dyDescent="0.25">
      <c r="A3882" s="17"/>
      <c r="B3882" s="17"/>
      <c r="C3882" s="35"/>
      <c r="D3882" s="17"/>
      <c r="E3882" s="17"/>
      <c r="F3882" s="17"/>
      <c r="G3882" s="62">
        <f t="shared" si="764"/>
        <v>0</v>
      </c>
      <c r="H3882" s="17"/>
      <c r="I3882" s="17"/>
      <c r="J3882" s="17"/>
      <c r="K3882" s="17"/>
      <c r="L3882" s="17"/>
      <c r="M3882" s="17"/>
      <c r="N3882" s="17"/>
      <c r="O3882" s="17"/>
      <c r="P3882" s="115"/>
      <c r="Q3882" s="62">
        <f>IF(C3882&gt;A_Stammdaten!$B$12,0,SUM(G3882,H3882,J3882,K3882,M3882,N3882)-SUM(I3882,L3882,O3882,P3882))</f>
        <v>0</v>
      </c>
      <c r="R3882" s="17"/>
      <c r="S3882" s="17"/>
      <c r="T3882" s="17"/>
      <c r="U3882" s="62">
        <f t="shared" si="756"/>
        <v>0</v>
      </c>
      <c r="V3882" s="63">
        <f>IF(ISBLANK($B3882),0,VLOOKUP($B3882,Listen!$A$2:$C$45,2,FALSE))</f>
        <v>0</v>
      </c>
      <c r="W3882" s="63">
        <f>IF(ISBLANK($B3882),0,VLOOKUP($B3882,Listen!$A$2:$C$45,3,FALSE))</f>
        <v>0</v>
      </c>
      <c r="X3882" s="49">
        <f t="shared" si="755"/>
        <v>0</v>
      </c>
      <c r="Y3882" s="49">
        <f t="shared" si="766"/>
        <v>0</v>
      </c>
      <c r="Z3882" s="49">
        <f t="shared" si="766"/>
        <v>0</v>
      </c>
      <c r="AA3882" s="49">
        <f t="shared" si="766"/>
        <v>0</v>
      </c>
      <c r="AB3882" s="49">
        <f t="shared" si="766"/>
        <v>0</v>
      </c>
      <c r="AC3882" s="49">
        <f t="shared" si="766"/>
        <v>0</v>
      </c>
      <c r="AD3882" s="49">
        <f t="shared" si="766"/>
        <v>0</v>
      </c>
      <c r="AE3882" s="51">
        <f t="shared" si="765"/>
        <v>0</v>
      </c>
      <c r="AF3882" s="51">
        <f>IF(C3882=A_Stammdaten!$B$12,D_SAV!$U3882-D_SAV!$AG3882,HLOOKUP(A_Stammdaten!$B$12-1,$AH$4:$AN$4004,ROW(C3882)-3,FALSE)-$AG3882)</f>
        <v>0</v>
      </c>
      <c r="AG3882" s="51">
        <f>HLOOKUP(A_Stammdaten!$B$12,$AH$4:$AN$4004,ROW(C3882)-3,FALSE)</f>
        <v>0</v>
      </c>
      <c r="AH3882" s="51">
        <f t="shared" si="757"/>
        <v>0</v>
      </c>
      <c r="AI3882" s="51">
        <f t="shared" si="758"/>
        <v>0</v>
      </c>
      <c r="AJ3882" s="51">
        <f t="shared" si="759"/>
        <v>0</v>
      </c>
      <c r="AK3882" s="51">
        <f t="shared" si="760"/>
        <v>0</v>
      </c>
      <c r="AL3882" s="51">
        <f t="shared" si="761"/>
        <v>0</v>
      </c>
      <c r="AM3882" s="51">
        <f t="shared" si="762"/>
        <v>0</v>
      </c>
      <c r="AN3882" s="51">
        <f t="shared" si="763"/>
        <v>0</v>
      </c>
    </row>
    <row r="3883" spans="1:40" x14ac:dyDescent="0.25">
      <c r="A3883" s="17"/>
      <c r="B3883" s="17"/>
      <c r="C3883" s="35"/>
      <c r="D3883" s="17"/>
      <c r="E3883" s="17"/>
      <c r="F3883" s="17"/>
      <c r="G3883" s="62">
        <f t="shared" si="764"/>
        <v>0</v>
      </c>
      <c r="H3883" s="17"/>
      <c r="I3883" s="17"/>
      <c r="J3883" s="17"/>
      <c r="K3883" s="17"/>
      <c r="L3883" s="17"/>
      <c r="M3883" s="17"/>
      <c r="N3883" s="17"/>
      <c r="O3883" s="17"/>
      <c r="P3883" s="115"/>
      <c r="Q3883" s="62">
        <f>IF(C3883&gt;A_Stammdaten!$B$12,0,SUM(G3883,H3883,J3883,K3883,M3883,N3883)-SUM(I3883,L3883,O3883,P3883))</f>
        <v>0</v>
      </c>
      <c r="R3883" s="17"/>
      <c r="S3883" s="17"/>
      <c r="T3883" s="17"/>
      <c r="U3883" s="62">
        <f t="shared" si="756"/>
        <v>0</v>
      </c>
      <c r="V3883" s="63">
        <f>IF(ISBLANK($B3883),0,VLOOKUP($B3883,Listen!$A$2:$C$45,2,FALSE))</f>
        <v>0</v>
      </c>
      <c r="W3883" s="63">
        <f>IF(ISBLANK($B3883),0,VLOOKUP($B3883,Listen!$A$2:$C$45,3,FALSE))</f>
        <v>0</v>
      </c>
      <c r="X3883" s="49">
        <f t="shared" si="755"/>
        <v>0</v>
      </c>
      <c r="Y3883" s="49">
        <f t="shared" si="766"/>
        <v>0</v>
      </c>
      <c r="Z3883" s="49">
        <f t="shared" si="766"/>
        <v>0</v>
      </c>
      <c r="AA3883" s="49">
        <f t="shared" si="766"/>
        <v>0</v>
      </c>
      <c r="AB3883" s="49">
        <f t="shared" si="766"/>
        <v>0</v>
      </c>
      <c r="AC3883" s="49">
        <f t="shared" si="766"/>
        <v>0</v>
      </c>
      <c r="AD3883" s="49">
        <f t="shared" si="766"/>
        <v>0</v>
      </c>
      <c r="AE3883" s="51">
        <f t="shared" si="765"/>
        <v>0</v>
      </c>
      <c r="AF3883" s="51">
        <f>IF(C3883=A_Stammdaten!$B$12,D_SAV!$U3883-D_SAV!$AG3883,HLOOKUP(A_Stammdaten!$B$12-1,$AH$4:$AN$4004,ROW(C3883)-3,FALSE)-$AG3883)</f>
        <v>0</v>
      </c>
      <c r="AG3883" s="51">
        <f>HLOOKUP(A_Stammdaten!$B$12,$AH$4:$AN$4004,ROW(C3883)-3,FALSE)</f>
        <v>0</v>
      </c>
      <c r="AH3883" s="51">
        <f t="shared" si="757"/>
        <v>0</v>
      </c>
      <c r="AI3883" s="51">
        <f t="shared" si="758"/>
        <v>0</v>
      </c>
      <c r="AJ3883" s="51">
        <f t="shared" si="759"/>
        <v>0</v>
      </c>
      <c r="AK3883" s="51">
        <f t="shared" si="760"/>
        <v>0</v>
      </c>
      <c r="AL3883" s="51">
        <f t="shared" si="761"/>
        <v>0</v>
      </c>
      <c r="AM3883" s="51">
        <f t="shared" si="762"/>
        <v>0</v>
      </c>
      <c r="AN3883" s="51">
        <f t="shared" si="763"/>
        <v>0</v>
      </c>
    </row>
    <row r="3884" spans="1:40" x14ac:dyDescent="0.25">
      <c r="A3884" s="17"/>
      <c r="B3884" s="17"/>
      <c r="C3884" s="35"/>
      <c r="D3884" s="17"/>
      <c r="E3884" s="17"/>
      <c r="F3884" s="17"/>
      <c r="G3884" s="62">
        <f t="shared" si="764"/>
        <v>0</v>
      </c>
      <c r="H3884" s="17"/>
      <c r="I3884" s="17"/>
      <c r="J3884" s="17"/>
      <c r="K3884" s="17"/>
      <c r="L3884" s="17"/>
      <c r="M3884" s="17"/>
      <c r="N3884" s="17"/>
      <c r="O3884" s="17"/>
      <c r="P3884" s="115"/>
      <c r="Q3884" s="62">
        <f>IF(C3884&gt;A_Stammdaten!$B$12,0,SUM(G3884,H3884,J3884,K3884,M3884,N3884)-SUM(I3884,L3884,O3884,P3884))</f>
        <v>0</v>
      </c>
      <c r="R3884" s="17"/>
      <c r="S3884" s="17"/>
      <c r="T3884" s="17"/>
      <c r="U3884" s="62">
        <f t="shared" si="756"/>
        <v>0</v>
      </c>
      <c r="V3884" s="63">
        <f>IF(ISBLANK($B3884),0,VLOOKUP($B3884,Listen!$A$2:$C$45,2,FALSE))</f>
        <v>0</v>
      </c>
      <c r="W3884" s="63">
        <f>IF(ISBLANK($B3884),0,VLOOKUP($B3884,Listen!$A$2:$C$45,3,FALSE))</f>
        <v>0</v>
      </c>
      <c r="X3884" s="49">
        <f t="shared" si="755"/>
        <v>0</v>
      </c>
      <c r="Y3884" s="49">
        <f t="shared" si="766"/>
        <v>0</v>
      </c>
      <c r="Z3884" s="49">
        <f t="shared" si="766"/>
        <v>0</v>
      </c>
      <c r="AA3884" s="49">
        <f t="shared" si="766"/>
        <v>0</v>
      </c>
      <c r="AB3884" s="49">
        <f t="shared" si="766"/>
        <v>0</v>
      </c>
      <c r="AC3884" s="49">
        <f t="shared" si="766"/>
        <v>0</v>
      </c>
      <c r="AD3884" s="49">
        <f t="shared" si="766"/>
        <v>0</v>
      </c>
      <c r="AE3884" s="51">
        <f t="shared" si="765"/>
        <v>0</v>
      </c>
      <c r="AF3884" s="51">
        <f>IF(C3884=A_Stammdaten!$B$12,D_SAV!$U3884-D_SAV!$AG3884,HLOOKUP(A_Stammdaten!$B$12-1,$AH$4:$AN$4004,ROW(C3884)-3,FALSE)-$AG3884)</f>
        <v>0</v>
      </c>
      <c r="AG3884" s="51">
        <f>HLOOKUP(A_Stammdaten!$B$12,$AH$4:$AN$4004,ROW(C3884)-3,FALSE)</f>
        <v>0</v>
      </c>
      <c r="AH3884" s="51">
        <f t="shared" si="757"/>
        <v>0</v>
      </c>
      <c r="AI3884" s="51">
        <f t="shared" si="758"/>
        <v>0</v>
      </c>
      <c r="AJ3884" s="51">
        <f t="shared" si="759"/>
        <v>0</v>
      </c>
      <c r="AK3884" s="51">
        <f t="shared" si="760"/>
        <v>0</v>
      </c>
      <c r="AL3884" s="51">
        <f t="shared" si="761"/>
        <v>0</v>
      </c>
      <c r="AM3884" s="51">
        <f t="shared" si="762"/>
        <v>0</v>
      </c>
      <c r="AN3884" s="51">
        <f t="shared" si="763"/>
        <v>0</v>
      </c>
    </row>
    <row r="3885" spans="1:40" x14ac:dyDescent="0.25">
      <c r="A3885" s="17"/>
      <c r="B3885" s="17"/>
      <c r="C3885" s="35"/>
      <c r="D3885" s="17"/>
      <c r="E3885" s="17"/>
      <c r="F3885" s="17"/>
      <c r="G3885" s="62">
        <f t="shared" si="764"/>
        <v>0</v>
      </c>
      <c r="H3885" s="17"/>
      <c r="I3885" s="17"/>
      <c r="J3885" s="17"/>
      <c r="K3885" s="17"/>
      <c r="L3885" s="17"/>
      <c r="M3885" s="17"/>
      <c r="N3885" s="17"/>
      <c r="O3885" s="17"/>
      <c r="P3885" s="115"/>
      <c r="Q3885" s="62">
        <f>IF(C3885&gt;A_Stammdaten!$B$12,0,SUM(G3885,H3885,J3885,K3885,M3885,N3885)-SUM(I3885,L3885,O3885,P3885))</f>
        <v>0</v>
      </c>
      <c r="R3885" s="17"/>
      <c r="S3885" s="17"/>
      <c r="T3885" s="17"/>
      <c r="U3885" s="62">
        <f t="shared" si="756"/>
        <v>0</v>
      </c>
      <c r="V3885" s="63">
        <f>IF(ISBLANK($B3885),0,VLOOKUP($B3885,Listen!$A$2:$C$45,2,FALSE))</f>
        <v>0</v>
      </c>
      <c r="W3885" s="63">
        <f>IF(ISBLANK($B3885),0,VLOOKUP($B3885,Listen!$A$2:$C$45,3,FALSE))</f>
        <v>0</v>
      </c>
      <c r="X3885" s="49">
        <f t="shared" si="755"/>
        <v>0</v>
      </c>
      <c r="Y3885" s="49">
        <f t="shared" si="766"/>
        <v>0</v>
      </c>
      <c r="Z3885" s="49">
        <f t="shared" si="766"/>
        <v>0</v>
      </c>
      <c r="AA3885" s="49">
        <f t="shared" si="766"/>
        <v>0</v>
      </c>
      <c r="AB3885" s="49">
        <f t="shared" si="766"/>
        <v>0</v>
      </c>
      <c r="AC3885" s="49">
        <f t="shared" si="766"/>
        <v>0</v>
      </c>
      <c r="AD3885" s="49">
        <f t="shared" si="766"/>
        <v>0</v>
      </c>
      <c r="AE3885" s="51">
        <f t="shared" si="765"/>
        <v>0</v>
      </c>
      <c r="AF3885" s="51">
        <f>IF(C3885=A_Stammdaten!$B$12,D_SAV!$U3885-D_SAV!$AG3885,HLOOKUP(A_Stammdaten!$B$12-1,$AH$4:$AN$4004,ROW(C3885)-3,FALSE)-$AG3885)</f>
        <v>0</v>
      </c>
      <c r="AG3885" s="51">
        <f>HLOOKUP(A_Stammdaten!$B$12,$AH$4:$AN$4004,ROW(C3885)-3,FALSE)</f>
        <v>0</v>
      </c>
      <c r="AH3885" s="51">
        <f t="shared" si="757"/>
        <v>0</v>
      </c>
      <c r="AI3885" s="51">
        <f t="shared" si="758"/>
        <v>0</v>
      </c>
      <c r="AJ3885" s="51">
        <f t="shared" si="759"/>
        <v>0</v>
      </c>
      <c r="AK3885" s="51">
        <f t="shared" si="760"/>
        <v>0</v>
      </c>
      <c r="AL3885" s="51">
        <f t="shared" si="761"/>
        <v>0</v>
      </c>
      <c r="AM3885" s="51">
        <f t="shared" si="762"/>
        <v>0</v>
      </c>
      <c r="AN3885" s="51">
        <f t="shared" si="763"/>
        <v>0</v>
      </c>
    </row>
    <row r="3886" spans="1:40" x14ac:dyDescent="0.25">
      <c r="A3886" s="17"/>
      <c r="B3886" s="17"/>
      <c r="C3886" s="35"/>
      <c r="D3886" s="17"/>
      <c r="E3886" s="17"/>
      <c r="F3886" s="17"/>
      <c r="G3886" s="62">
        <f t="shared" si="764"/>
        <v>0</v>
      </c>
      <c r="H3886" s="17"/>
      <c r="I3886" s="17"/>
      <c r="J3886" s="17"/>
      <c r="K3886" s="17"/>
      <c r="L3886" s="17"/>
      <c r="M3886" s="17"/>
      <c r="N3886" s="17"/>
      <c r="O3886" s="17"/>
      <c r="P3886" s="115"/>
      <c r="Q3886" s="62">
        <f>IF(C3886&gt;A_Stammdaten!$B$12,0,SUM(G3886,H3886,J3886,K3886,M3886,N3886)-SUM(I3886,L3886,O3886,P3886))</f>
        <v>0</v>
      </c>
      <c r="R3886" s="17"/>
      <c r="S3886" s="17"/>
      <c r="T3886" s="17"/>
      <c r="U3886" s="62">
        <f t="shared" si="756"/>
        <v>0</v>
      </c>
      <c r="V3886" s="63">
        <f>IF(ISBLANK($B3886),0,VLOOKUP($B3886,Listen!$A$2:$C$45,2,FALSE))</f>
        <v>0</v>
      </c>
      <c r="W3886" s="63">
        <f>IF(ISBLANK($B3886),0,VLOOKUP($B3886,Listen!$A$2:$C$45,3,FALSE))</f>
        <v>0</v>
      </c>
      <c r="X3886" s="49">
        <f t="shared" si="755"/>
        <v>0</v>
      </c>
      <c r="Y3886" s="49">
        <f t="shared" si="766"/>
        <v>0</v>
      </c>
      <c r="Z3886" s="49">
        <f t="shared" si="766"/>
        <v>0</v>
      </c>
      <c r="AA3886" s="49">
        <f t="shared" si="766"/>
        <v>0</v>
      </c>
      <c r="AB3886" s="49">
        <f t="shared" si="766"/>
        <v>0</v>
      </c>
      <c r="AC3886" s="49">
        <f t="shared" si="766"/>
        <v>0</v>
      </c>
      <c r="AD3886" s="49">
        <f t="shared" si="766"/>
        <v>0</v>
      </c>
      <c r="AE3886" s="51">
        <f t="shared" si="765"/>
        <v>0</v>
      </c>
      <c r="AF3886" s="51">
        <f>IF(C3886=A_Stammdaten!$B$12,D_SAV!$U3886-D_SAV!$AG3886,HLOOKUP(A_Stammdaten!$B$12-1,$AH$4:$AN$4004,ROW(C3886)-3,FALSE)-$AG3886)</f>
        <v>0</v>
      </c>
      <c r="AG3886" s="51">
        <f>HLOOKUP(A_Stammdaten!$B$12,$AH$4:$AN$4004,ROW(C3886)-3,FALSE)</f>
        <v>0</v>
      </c>
      <c r="AH3886" s="51">
        <f t="shared" si="757"/>
        <v>0</v>
      </c>
      <c r="AI3886" s="51">
        <f t="shared" si="758"/>
        <v>0</v>
      </c>
      <c r="AJ3886" s="51">
        <f t="shared" si="759"/>
        <v>0</v>
      </c>
      <c r="AK3886" s="51">
        <f t="shared" si="760"/>
        <v>0</v>
      </c>
      <c r="AL3886" s="51">
        <f t="shared" si="761"/>
        <v>0</v>
      </c>
      <c r="AM3886" s="51">
        <f t="shared" si="762"/>
        <v>0</v>
      </c>
      <c r="AN3886" s="51">
        <f t="shared" si="763"/>
        <v>0</v>
      </c>
    </row>
    <row r="3887" spans="1:40" x14ac:dyDescent="0.25">
      <c r="A3887" s="17"/>
      <c r="B3887" s="17"/>
      <c r="C3887" s="35"/>
      <c r="D3887" s="17"/>
      <c r="E3887" s="17"/>
      <c r="F3887" s="17"/>
      <c r="G3887" s="62">
        <f t="shared" si="764"/>
        <v>0</v>
      </c>
      <c r="H3887" s="17"/>
      <c r="I3887" s="17"/>
      <c r="J3887" s="17"/>
      <c r="K3887" s="17"/>
      <c r="L3887" s="17"/>
      <c r="M3887" s="17"/>
      <c r="N3887" s="17"/>
      <c r="O3887" s="17"/>
      <c r="P3887" s="115"/>
      <c r="Q3887" s="62">
        <f>IF(C3887&gt;A_Stammdaten!$B$12,0,SUM(G3887,H3887,J3887,K3887,M3887,N3887)-SUM(I3887,L3887,O3887,P3887))</f>
        <v>0</v>
      </c>
      <c r="R3887" s="17"/>
      <c r="S3887" s="17"/>
      <c r="T3887" s="17"/>
      <c r="U3887" s="62">
        <f t="shared" si="756"/>
        <v>0</v>
      </c>
      <c r="V3887" s="63">
        <f>IF(ISBLANK($B3887),0,VLOOKUP($B3887,Listen!$A$2:$C$45,2,FALSE))</f>
        <v>0</v>
      </c>
      <c r="W3887" s="63">
        <f>IF(ISBLANK($B3887),0,VLOOKUP($B3887,Listen!$A$2:$C$45,3,FALSE))</f>
        <v>0</v>
      </c>
      <c r="X3887" s="49">
        <f t="shared" si="755"/>
        <v>0</v>
      </c>
      <c r="Y3887" s="49">
        <f t="shared" si="766"/>
        <v>0</v>
      </c>
      <c r="Z3887" s="49">
        <f t="shared" si="766"/>
        <v>0</v>
      </c>
      <c r="AA3887" s="49">
        <f t="shared" si="766"/>
        <v>0</v>
      </c>
      <c r="AB3887" s="49">
        <f t="shared" si="766"/>
        <v>0</v>
      </c>
      <c r="AC3887" s="49">
        <f t="shared" si="766"/>
        <v>0</v>
      </c>
      <c r="AD3887" s="49">
        <f t="shared" si="766"/>
        <v>0</v>
      </c>
      <c r="AE3887" s="51">
        <f t="shared" si="765"/>
        <v>0</v>
      </c>
      <c r="AF3887" s="51">
        <f>IF(C3887=A_Stammdaten!$B$12,D_SAV!$U3887-D_SAV!$AG3887,HLOOKUP(A_Stammdaten!$B$12-1,$AH$4:$AN$4004,ROW(C3887)-3,FALSE)-$AG3887)</f>
        <v>0</v>
      </c>
      <c r="AG3887" s="51">
        <f>HLOOKUP(A_Stammdaten!$B$12,$AH$4:$AN$4004,ROW(C3887)-3,FALSE)</f>
        <v>0</v>
      </c>
      <c r="AH3887" s="51">
        <f t="shared" si="757"/>
        <v>0</v>
      </c>
      <c r="AI3887" s="51">
        <f t="shared" si="758"/>
        <v>0</v>
      </c>
      <c r="AJ3887" s="51">
        <f t="shared" si="759"/>
        <v>0</v>
      </c>
      <c r="AK3887" s="51">
        <f t="shared" si="760"/>
        <v>0</v>
      </c>
      <c r="AL3887" s="51">
        <f t="shared" si="761"/>
        <v>0</v>
      </c>
      <c r="AM3887" s="51">
        <f t="shared" si="762"/>
        <v>0</v>
      </c>
      <c r="AN3887" s="51">
        <f t="shared" si="763"/>
        <v>0</v>
      </c>
    </row>
    <row r="3888" spans="1:40" x14ac:dyDescent="0.25">
      <c r="A3888" s="17"/>
      <c r="B3888" s="17"/>
      <c r="C3888" s="35"/>
      <c r="D3888" s="17"/>
      <c r="E3888" s="17"/>
      <c r="F3888" s="17"/>
      <c r="G3888" s="62">
        <f t="shared" si="764"/>
        <v>0</v>
      </c>
      <c r="H3888" s="17"/>
      <c r="I3888" s="17"/>
      <c r="J3888" s="17"/>
      <c r="K3888" s="17"/>
      <c r="L3888" s="17"/>
      <c r="M3888" s="17"/>
      <c r="N3888" s="17"/>
      <c r="O3888" s="17"/>
      <c r="P3888" s="115"/>
      <c r="Q3888" s="62">
        <f>IF(C3888&gt;A_Stammdaten!$B$12,0,SUM(G3888,H3888,J3888,K3888,M3888,N3888)-SUM(I3888,L3888,O3888,P3888))</f>
        <v>0</v>
      </c>
      <c r="R3888" s="17"/>
      <c r="S3888" s="17"/>
      <c r="T3888" s="17"/>
      <c r="U3888" s="62">
        <f t="shared" si="756"/>
        <v>0</v>
      </c>
      <c r="V3888" s="63">
        <f>IF(ISBLANK($B3888),0,VLOOKUP($B3888,Listen!$A$2:$C$45,2,FALSE))</f>
        <v>0</v>
      </c>
      <c r="W3888" s="63">
        <f>IF(ISBLANK($B3888),0,VLOOKUP($B3888,Listen!$A$2:$C$45,3,FALSE))</f>
        <v>0</v>
      </c>
      <c r="X3888" s="49">
        <f t="shared" si="755"/>
        <v>0</v>
      </c>
      <c r="Y3888" s="49">
        <f t="shared" si="766"/>
        <v>0</v>
      </c>
      <c r="Z3888" s="49">
        <f t="shared" si="766"/>
        <v>0</v>
      </c>
      <c r="AA3888" s="49">
        <f t="shared" si="766"/>
        <v>0</v>
      </c>
      <c r="AB3888" s="49">
        <f t="shared" si="766"/>
        <v>0</v>
      </c>
      <c r="AC3888" s="49">
        <f t="shared" si="766"/>
        <v>0</v>
      </c>
      <c r="AD3888" s="49">
        <f t="shared" si="766"/>
        <v>0</v>
      </c>
      <c r="AE3888" s="51">
        <f t="shared" si="765"/>
        <v>0</v>
      </c>
      <c r="AF3888" s="51">
        <f>IF(C3888=A_Stammdaten!$B$12,D_SAV!$U3888-D_SAV!$AG3888,HLOOKUP(A_Stammdaten!$B$12-1,$AH$4:$AN$4004,ROW(C3888)-3,FALSE)-$AG3888)</f>
        <v>0</v>
      </c>
      <c r="AG3888" s="51">
        <f>HLOOKUP(A_Stammdaten!$B$12,$AH$4:$AN$4004,ROW(C3888)-3,FALSE)</f>
        <v>0</v>
      </c>
      <c r="AH3888" s="51">
        <f t="shared" si="757"/>
        <v>0</v>
      </c>
      <c r="AI3888" s="51">
        <f t="shared" si="758"/>
        <v>0</v>
      </c>
      <c r="AJ3888" s="51">
        <f t="shared" si="759"/>
        <v>0</v>
      </c>
      <c r="AK3888" s="51">
        <f t="shared" si="760"/>
        <v>0</v>
      </c>
      <c r="AL3888" s="51">
        <f t="shared" si="761"/>
        <v>0</v>
      </c>
      <c r="AM3888" s="51">
        <f t="shared" si="762"/>
        <v>0</v>
      </c>
      <c r="AN3888" s="51">
        <f t="shared" si="763"/>
        <v>0</v>
      </c>
    </row>
    <row r="3889" spans="1:40" x14ac:dyDescent="0.25">
      <c r="A3889" s="17"/>
      <c r="B3889" s="17"/>
      <c r="C3889" s="35"/>
      <c r="D3889" s="17"/>
      <c r="E3889" s="17"/>
      <c r="F3889" s="17"/>
      <c r="G3889" s="62">
        <f t="shared" si="764"/>
        <v>0</v>
      </c>
      <c r="H3889" s="17"/>
      <c r="I3889" s="17"/>
      <c r="J3889" s="17"/>
      <c r="K3889" s="17"/>
      <c r="L3889" s="17"/>
      <c r="M3889" s="17"/>
      <c r="N3889" s="17"/>
      <c r="O3889" s="17"/>
      <c r="P3889" s="115"/>
      <c r="Q3889" s="62">
        <f>IF(C3889&gt;A_Stammdaten!$B$12,0,SUM(G3889,H3889,J3889,K3889,M3889,N3889)-SUM(I3889,L3889,O3889,P3889))</f>
        <v>0</v>
      </c>
      <c r="R3889" s="17"/>
      <c r="S3889" s="17"/>
      <c r="T3889" s="17"/>
      <c r="U3889" s="62">
        <f t="shared" si="756"/>
        <v>0</v>
      </c>
      <c r="V3889" s="63">
        <f>IF(ISBLANK($B3889),0,VLOOKUP($B3889,Listen!$A$2:$C$45,2,FALSE))</f>
        <v>0</v>
      </c>
      <c r="W3889" s="63">
        <f>IF(ISBLANK($B3889),0,VLOOKUP($B3889,Listen!$A$2:$C$45,3,FALSE))</f>
        <v>0</v>
      </c>
      <c r="X3889" s="49">
        <f t="shared" si="755"/>
        <v>0</v>
      </c>
      <c r="Y3889" s="49">
        <f t="shared" si="766"/>
        <v>0</v>
      </c>
      <c r="Z3889" s="49">
        <f t="shared" si="766"/>
        <v>0</v>
      </c>
      <c r="AA3889" s="49">
        <f t="shared" si="766"/>
        <v>0</v>
      </c>
      <c r="AB3889" s="49">
        <f t="shared" si="766"/>
        <v>0</v>
      </c>
      <c r="AC3889" s="49">
        <f t="shared" si="766"/>
        <v>0</v>
      </c>
      <c r="AD3889" s="49">
        <f t="shared" si="766"/>
        <v>0</v>
      </c>
      <c r="AE3889" s="51">
        <f t="shared" si="765"/>
        <v>0</v>
      </c>
      <c r="AF3889" s="51">
        <f>IF(C3889=A_Stammdaten!$B$12,D_SAV!$U3889-D_SAV!$AG3889,HLOOKUP(A_Stammdaten!$B$12-1,$AH$4:$AN$4004,ROW(C3889)-3,FALSE)-$AG3889)</f>
        <v>0</v>
      </c>
      <c r="AG3889" s="51">
        <f>HLOOKUP(A_Stammdaten!$B$12,$AH$4:$AN$4004,ROW(C3889)-3,FALSE)</f>
        <v>0</v>
      </c>
      <c r="AH3889" s="51">
        <f t="shared" si="757"/>
        <v>0</v>
      </c>
      <c r="AI3889" s="51">
        <f t="shared" si="758"/>
        <v>0</v>
      </c>
      <c r="AJ3889" s="51">
        <f t="shared" si="759"/>
        <v>0</v>
      </c>
      <c r="AK3889" s="51">
        <f t="shared" si="760"/>
        <v>0</v>
      </c>
      <c r="AL3889" s="51">
        <f t="shared" si="761"/>
        <v>0</v>
      </c>
      <c r="AM3889" s="51">
        <f t="shared" si="762"/>
        <v>0</v>
      </c>
      <c r="AN3889" s="51">
        <f t="shared" si="763"/>
        <v>0</v>
      </c>
    </row>
    <row r="3890" spans="1:40" x14ac:dyDescent="0.25">
      <c r="A3890" s="17"/>
      <c r="B3890" s="17"/>
      <c r="C3890" s="35"/>
      <c r="D3890" s="17"/>
      <c r="E3890" s="17"/>
      <c r="F3890" s="17"/>
      <c r="G3890" s="62">
        <f t="shared" si="764"/>
        <v>0</v>
      </c>
      <c r="H3890" s="17"/>
      <c r="I3890" s="17"/>
      <c r="J3890" s="17"/>
      <c r="K3890" s="17"/>
      <c r="L3890" s="17"/>
      <c r="M3890" s="17"/>
      <c r="N3890" s="17"/>
      <c r="O3890" s="17"/>
      <c r="P3890" s="115"/>
      <c r="Q3890" s="62">
        <f>IF(C3890&gt;A_Stammdaten!$B$12,0,SUM(G3890,H3890,J3890,K3890,M3890,N3890)-SUM(I3890,L3890,O3890,P3890))</f>
        <v>0</v>
      </c>
      <c r="R3890" s="17"/>
      <c r="S3890" s="17"/>
      <c r="T3890" s="17"/>
      <c r="U3890" s="62">
        <f t="shared" si="756"/>
        <v>0</v>
      </c>
      <c r="V3890" s="63">
        <f>IF(ISBLANK($B3890),0,VLOOKUP($B3890,Listen!$A$2:$C$45,2,FALSE))</f>
        <v>0</v>
      </c>
      <c r="W3890" s="63">
        <f>IF(ISBLANK($B3890),0,VLOOKUP($B3890,Listen!$A$2:$C$45,3,FALSE))</f>
        <v>0</v>
      </c>
      <c r="X3890" s="49">
        <f t="shared" si="755"/>
        <v>0</v>
      </c>
      <c r="Y3890" s="49">
        <f t="shared" si="766"/>
        <v>0</v>
      </c>
      <c r="Z3890" s="49">
        <f t="shared" si="766"/>
        <v>0</v>
      </c>
      <c r="AA3890" s="49">
        <f t="shared" si="766"/>
        <v>0</v>
      </c>
      <c r="AB3890" s="49">
        <f t="shared" si="766"/>
        <v>0</v>
      </c>
      <c r="AC3890" s="49">
        <f t="shared" si="766"/>
        <v>0</v>
      </c>
      <c r="AD3890" s="49">
        <f t="shared" si="766"/>
        <v>0</v>
      </c>
      <c r="AE3890" s="51">
        <f t="shared" si="765"/>
        <v>0</v>
      </c>
      <c r="AF3890" s="51">
        <f>IF(C3890=A_Stammdaten!$B$12,D_SAV!$U3890-D_SAV!$AG3890,HLOOKUP(A_Stammdaten!$B$12-1,$AH$4:$AN$4004,ROW(C3890)-3,FALSE)-$AG3890)</f>
        <v>0</v>
      </c>
      <c r="AG3890" s="51">
        <f>HLOOKUP(A_Stammdaten!$B$12,$AH$4:$AN$4004,ROW(C3890)-3,FALSE)</f>
        <v>0</v>
      </c>
      <c r="AH3890" s="51">
        <f t="shared" si="757"/>
        <v>0</v>
      </c>
      <c r="AI3890" s="51">
        <f t="shared" si="758"/>
        <v>0</v>
      </c>
      <c r="AJ3890" s="51">
        <f t="shared" si="759"/>
        <v>0</v>
      </c>
      <c r="AK3890" s="51">
        <f t="shared" si="760"/>
        <v>0</v>
      </c>
      <c r="AL3890" s="51">
        <f t="shared" si="761"/>
        <v>0</v>
      </c>
      <c r="AM3890" s="51">
        <f t="shared" si="762"/>
        <v>0</v>
      </c>
      <c r="AN3890" s="51">
        <f t="shared" si="763"/>
        <v>0</v>
      </c>
    </row>
    <row r="3891" spans="1:40" x14ac:dyDescent="0.25">
      <c r="A3891" s="17"/>
      <c r="B3891" s="17"/>
      <c r="C3891" s="35"/>
      <c r="D3891" s="17"/>
      <c r="E3891" s="17"/>
      <c r="F3891" s="17"/>
      <c r="G3891" s="62">
        <f t="shared" si="764"/>
        <v>0</v>
      </c>
      <c r="H3891" s="17"/>
      <c r="I3891" s="17"/>
      <c r="J3891" s="17"/>
      <c r="K3891" s="17"/>
      <c r="L3891" s="17"/>
      <c r="M3891" s="17"/>
      <c r="N3891" s="17"/>
      <c r="O3891" s="17"/>
      <c r="P3891" s="115"/>
      <c r="Q3891" s="62">
        <f>IF(C3891&gt;A_Stammdaten!$B$12,0,SUM(G3891,H3891,J3891,K3891,M3891,N3891)-SUM(I3891,L3891,O3891,P3891))</f>
        <v>0</v>
      </c>
      <c r="R3891" s="17"/>
      <c r="S3891" s="17"/>
      <c r="T3891" s="17"/>
      <c r="U3891" s="62">
        <f t="shared" si="756"/>
        <v>0</v>
      </c>
      <c r="V3891" s="63">
        <f>IF(ISBLANK($B3891),0,VLOOKUP($B3891,Listen!$A$2:$C$45,2,FALSE))</f>
        <v>0</v>
      </c>
      <c r="W3891" s="63">
        <f>IF(ISBLANK($B3891),0,VLOOKUP($B3891,Listen!$A$2:$C$45,3,FALSE))</f>
        <v>0</v>
      </c>
      <c r="X3891" s="49">
        <f t="shared" si="755"/>
        <v>0</v>
      </c>
      <c r="Y3891" s="49">
        <f t="shared" si="766"/>
        <v>0</v>
      </c>
      <c r="Z3891" s="49">
        <f t="shared" si="766"/>
        <v>0</v>
      </c>
      <c r="AA3891" s="49">
        <f t="shared" si="766"/>
        <v>0</v>
      </c>
      <c r="AB3891" s="49">
        <f t="shared" si="766"/>
        <v>0</v>
      </c>
      <c r="AC3891" s="49">
        <f t="shared" si="766"/>
        <v>0</v>
      </c>
      <c r="AD3891" s="49">
        <f t="shared" si="766"/>
        <v>0</v>
      </c>
      <c r="AE3891" s="51">
        <f t="shared" si="765"/>
        <v>0</v>
      </c>
      <c r="AF3891" s="51">
        <f>IF(C3891=A_Stammdaten!$B$12,D_SAV!$U3891-D_SAV!$AG3891,HLOOKUP(A_Stammdaten!$B$12-1,$AH$4:$AN$4004,ROW(C3891)-3,FALSE)-$AG3891)</f>
        <v>0</v>
      </c>
      <c r="AG3891" s="51">
        <f>HLOOKUP(A_Stammdaten!$B$12,$AH$4:$AN$4004,ROW(C3891)-3,FALSE)</f>
        <v>0</v>
      </c>
      <c r="AH3891" s="51">
        <f t="shared" si="757"/>
        <v>0</v>
      </c>
      <c r="AI3891" s="51">
        <f t="shared" si="758"/>
        <v>0</v>
      </c>
      <c r="AJ3891" s="51">
        <f t="shared" si="759"/>
        <v>0</v>
      </c>
      <c r="AK3891" s="51">
        <f t="shared" si="760"/>
        <v>0</v>
      </c>
      <c r="AL3891" s="51">
        <f t="shared" si="761"/>
        <v>0</v>
      </c>
      <c r="AM3891" s="51">
        <f t="shared" si="762"/>
        <v>0</v>
      </c>
      <c r="AN3891" s="51">
        <f t="shared" si="763"/>
        <v>0</v>
      </c>
    </row>
    <row r="3892" spans="1:40" x14ac:dyDescent="0.25">
      <c r="A3892" s="17"/>
      <c r="B3892" s="17"/>
      <c r="C3892" s="35"/>
      <c r="D3892" s="17"/>
      <c r="E3892" s="17"/>
      <c r="F3892" s="17"/>
      <c r="G3892" s="62">
        <f t="shared" si="764"/>
        <v>0</v>
      </c>
      <c r="H3892" s="17"/>
      <c r="I3892" s="17"/>
      <c r="J3892" s="17"/>
      <c r="K3892" s="17"/>
      <c r="L3892" s="17"/>
      <c r="M3892" s="17"/>
      <c r="N3892" s="17"/>
      <c r="O3892" s="17"/>
      <c r="P3892" s="115"/>
      <c r="Q3892" s="62">
        <f>IF(C3892&gt;A_Stammdaten!$B$12,0,SUM(G3892,H3892,J3892,K3892,M3892,N3892)-SUM(I3892,L3892,O3892,P3892))</f>
        <v>0</v>
      </c>
      <c r="R3892" s="17"/>
      <c r="S3892" s="17"/>
      <c r="T3892" s="17"/>
      <c r="U3892" s="62">
        <f t="shared" si="756"/>
        <v>0</v>
      </c>
      <c r="V3892" s="63">
        <f>IF(ISBLANK($B3892),0,VLOOKUP($B3892,Listen!$A$2:$C$45,2,FALSE))</f>
        <v>0</v>
      </c>
      <c r="W3892" s="63">
        <f>IF(ISBLANK($B3892),0,VLOOKUP($B3892,Listen!$A$2:$C$45,3,FALSE))</f>
        <v>0</v>
      </c>
      <c r="X3892" s="49">
        <f t="shared" si="755"/>
        <v>0</v>
      </c>
      <c r="Y3892" s="49">
        <f t="shared" si="766"/>
        <v>0</v>
      </c>
      <c r="Z3892" s="49">
        <f t="shared" si="766"/>
        <v>0</v>
      </c>
      <c r="AA3892" s="49">
        <f t="shared" si="766"/>
        <v>0</v>
      </c>
      <c r="AB3892" s="49">
        <f t="shared" si="766"/>
        <v>0</v>
      </c>
      <c r="AC3892" s="49">
        <f t="shared" si="766"/>
        <v>0</v>
      </c>
      <c r="AD3892" s="49">
        <f t="shared" si="766"/>
        <v>0</v>
      </c>
      <c r="AE3892" s="51">
        <f t="shared" si="765"/>
        <v>0</v>
      </c>
      <c r="AF3892" s="51">
        <f>IF(C3892=A_Stammdaten!$B$12,D_SAV!$U3892-D_SAV!$AG3892,HLOOKUP(A_Stammdaten!$B$12-1,$AH$4:$AN$4004,ROW(C3892)-3,FALSE)-$AG3892)</f>
        <v>0</v>
      </c>
      <c r="AG3892" s="51">
        <f>HLOOKUP(A_Stammdaten!$B$12,$AH$4:$AN$4004,ROW(C3892)-3,FALSE)</f>
        <v>0</v>
      </c>
      <c r="AH3892" s="51">
        <f t="shared" si="757"/>
        <v>0</v>
      </c>
      <c r="AI3892" s="51">
        <f t="shared" si="758"/>
        <v>0</v>
      </c>
      <c r="AJ3892" s="51">
        <f t="shared" si="759"/>
        <v>0</v>
      </c>
      <c r="AK3892" s="51">
        <f t="shared" si="760"/>
        <v>0</v>
      </c>
      <c r="AL3892" s="51">
        <f t="shared" si="761"/>
        <v>0</v>
      </c>
      <c r="AM3892" s="51">
        <f t="shared" si="762"/>
        <v>0</v>
      </c>
      <c r="AN3892" s="51">
        <f t="shared" si="763"/>
        <v>0</v>
      </c>
    </row>
    <row r="3893" spans="1:40" x14ac:dyDescent="0.25">
      <c r="A3893" s="17"/>
      <c r="B3893" s="17"/>
      <c r="C3893" s="35"/>
      <c r="D3893" s="17"/>
      <c r="E3893" s="17"/>
      <c r="F3893" s="17"/>
      <c r="G3893" s="62">
        <f t="shared" si="764"/>
        <v>0</v>
      </c>
      <c r="H3893" s="17"/>
      <c r="I3893" s="17"/>
      <c r="J3893" s="17"/>
      <c r="K3893" s="17"/>
      <c r="L3893" s="17"/>
      <c r="M3893" s="17"/>
      <c r="N3893" s="17"/>
      <c r="O3893" s="17"/>
      <c r="P3893" s="115"/>
      <c r="Q3893" s="62">
        <f>IF(C3893&gt;A_Stammdaten!$B$12,0,SUM(G3893,H3893,J3893,K3893,M3893,N3893)-SUM(I3893,L3893,O3893,P3893))</f>
        <v>0</v>
      </c>
      <c r="R3893" s="17"/>
      <c r="S3893" s="17"/>
      <c r="T3893" s="17"/>
      <c r="U3893" s="62">
        <f t="shared" si="756"/>
        <v>0</v>
      </c>
      <c r="V3893" s="63">
        <f>IF(ISBLANK($B3893),0,VLOOKUP($B3893,Listen!$A$2:$C$45,2,FALSE))</f>
        <v>0</v>
      </c>
      <c r="W3893" s="63">
        <f>IF(ISBLANK($B3893),0,VLOOKUP($B3893,Listen!$A$2:$C$45,3,FALSE))</f>
        <v>0</v>
      </c>
      <c r="X3893" s="49">
        <f t="shared" si="755"/>
        <v>0</v>
      </c>
      <c r="Y3893" s="49">
        <f t="shared" si="766"/>
        <v>0</v>
      </c>
      <c r="Z3893" s="49">
        <f t="shared" si="766"/>
        <v>0</v>
      </c>
      <c r="AA3893" s="49">
        <f t="shared" si="766"/>
        <v>0</v>
      </c>
      <c r="AB3893" s="49">
        <f t="shared" si="766"/>
        <v>0</v>
      </c>
      <c r="AC3893" s="49">
        <f t="shared" si="766"/>
        <v>0</v>
      </c>
      <c r="AD3893" s="49">
        <f t="shared" si="766"/>
        <v>0</v>
      </c>
      <c r="AE3893" s="51">
        <f t="shared" si="765"/>
        <v>0</v>
      </c>
      <c r="AF3893" s="51">
        <f>IF(C3893=A_Stammdaten!$B$12,D_SAV!$U3893-D_SAV!$AG3893,HLOOKUP(A_Stammdaten!$B$12-1,$AH$4:$AN$4004,ROW(C3893)-3,FALSE)-$AG3893)</f>
        <v>0</v>
      </c>
      <c r="AG3893" s="51">
        <f>HLOOKUP(A_Stammdaten!$B$12,$AH$4:$AN$4004,ROW(C3893)-3,FALSE)</f>
        <v>0</v>
      </c>
      <c r="AH3893" s="51">
        <f t="shared" si="757"/>
        <v>0</v>
      </c>
      <c r="AI3893" s="51">
        <f t="shared" si="758"/>
        <v>0</v>
      </c>
      <c r="AJ3893" s="51">
        <f t="shared" si="759"/>
        <v>0</v>
      </c>
      <c r="AK3893" s="51">
        <f t="shared" si="760"/>
        <v>0</v>
      </c>
      <c r="AL3893" s="51">
        <f t="shared" si="761"/>
        <v>0</v>
      </c>
      <c r="AM3893" s="51">
        <f t="shared" si="762"/>
        <v>0</v>
      </c>
      <c r="AN3893" s="51">
        <f t="shared" si="763"/>
        <v>0</v>
      </c>
    </row>
    <row r="3894" spans="1:40" x14ac:dyDescent="0.25">
      <c r="A3894" s="17"/>
      <c r="B3894" s="17"/>
      <c r="C3894" s="35"/>
      <c r="D3894" s="17"/>
      <c r="E3894" s="17"/>
      <c r="F3894" s="17"/>
      <c r="G3894" s="62">
        <f t="shared" si="764"/>
        <v>0</v>
      </c>
      <c r="H3894" s="17"/>
      <c r="I3894" s="17"/>
      <c r="J3894" s="17"/>
      <c r="K3894" s="17"/>
      <c r="L3894" s="17"/>
      <c r="M3894" s="17"/>
      <c r="N3894" s="17"/>
      <c r="O3894" s="17"/>
      <c r="P3894" s="115"/>
      <c r="Q3894" s="62">
        <f>IF(C3894&gt;A_Stammdaten!$B$12,0,SUM(G3894,H3894,J3894,K3894,M3894,N3894)-SUM(I3894,L3894,O3894,P3894))</f>
        <v>0</v>
      </c>
      <c r="R3894" s="17"/>
      <c r="S3894" s="17"/>
      <c r="T3894" s="17"/>
      <c r="U3894" s="62">
        <f t="shared" si="756"/>
        <v>0</v>
      </c>
      <c r="V3894" s="63">
        <f>IF(ISBLANK($B3894),0,VLOOKUP($B3894,Listen!$A$2:$C$45,2,FALSE))</f>
        <v>0</v>
      </c>
      <c r="W3894" s="63">
        <f>IF(ISBLANK($B3894),0,VLOOKUP($B3894,Listen!$A$2:$C$45,3,FALSE))</f>
        <v>0</v>
      </c>
      <c r="X3894" s="49">
        <f t="shared" si="755"/>
        <v>0</v>
      </c>
      <c r="Y3894" s="49">
        <f t="shared" si="766"/>
        <v>0</v>
      </c>
      <c r="Z3894" s="49">
        <f t="shared" si="766"/>
        <v>0</v>
      </c>
      <c r="AA3894" s="49">
        <f t="shared" si="766"/>
        <v>0</v>
      </c>
      <c r="AB3894" s="49">
        <f t="shared" si="766"/>
        <v>0</v>
      </c>
      <c r="AC3894" s="49">
        <f t="shared" si="766"/>
        <v>0</v>
      </c>
      <c r="AD3894" s="49">
        <f t="shared" si="766"/>
        <v>0</v>
      </c>
      <c r="AE3894" s="51">
        <f t="shared" si="765"/>
        <v>0</v>
      </c>
      <c r="AF3894" s="51">
        <f>IF(C3894=A_Stammdaten!$B$12,D_SAV!$U3894-D_SAV!$AG3894,HLOOKUP(A_Stammdaten!$B$12-1,$AH$4:$AN$4004,ROW(C3894)-3,FALSE)-$AG3894)</f>
        <v>0</v>
      </c>
      <c r="AG3894" s="51">
        <f>HLOOKUP(A_Stammdaten!$B$12,$AH$4:$AN$4004,ROW(C3894)-3,FALSE)</f>
        <v>0</v>
      </c>
      <c r="AH3894" s="51">
        <f t="shared" si="757"/>
        <v>0</v>
      </c>
      <c r="AI3894" s="51">
        <f t="shared" si="758"/>
        <v>0</v>
      </c>
      <c r="AJ3894" s="51">
        <f t="shared" si="759"/>
        <v>0</v>
      </c>
      <c r="AK3894" s="51">
        <f t="shared" si="760"/>
        <v>0</v>
      </c>
      <c r="AL3894" s="51">
        <f t="shared" si="761"/>
        <v>0</v>
      </c>
      <c r="AM3894" s="51">
        <f t="shared" si="762"/>
        <v>0</v>
      </c>
      <c r="AN3894" s="51">
        <f t="shared" si="763"/>
        <v>0</v>
      </c>
    </row>
    <row r="3895" spans="1:40" x14ac:dyDescent="0.25">
      <c r="A3895" s="17"/>
      <c r="B3895" s="17"/>
      <c r="C3895" s="35"/>
      <c r="D3895" s="17"/>
      <c r="E3895" s="17"/>
      <c r="F3895" s="17"/>
      <c r="G3895" s="62">
        <f t="shared" si="764"/>
        <v>0</v>
      </c>
      <c r="H3895" s="17"/>
      <c r="I3895" s="17"/>
      <c r="J3895" s="17"/>
      <c r="K3895" s="17"/>
      <c r="L3895" s="17"/>
      <c r="M3895" s="17"/>
      <c r="N3895" s="17"/>
      <c r="O3895" s="17"/>
      <c r="P3895" s="115"/>
      <c r="Q3895" s="62">
        <f>IF(C3895&gt;A_Stammdaten!$B$12,0,SUM(G3895,H3895,J3895,K3895,M3895,N3895)-SUM(I3895,L3895,O3895,P3895))</f>
        <v>0</v>
      </c>
      <c r="R3895" s="17"/>
      <c r="S3895" s="17"/>
      <c r="T3895" s="17"/>
      <c r="U3895" s="62">
        <f t="shared" si="756"/>
        <v>0</v>
      </c>
      <c r="V3895" s="63">
        <f>IF(ISBLANK($B3895),0,VLOOKUP($B3895,Listen!$A$2:$C$45,2,FALSE))</f>
        <v>0</v>
      </c>
      <c r="W3895" s="63">
        <f>IF(ISBLANK($B3895),0,VLOOKUP($B3895,Listen!$A$2:$C$45,3,FALSE))</f>
        <v>0</v>
      </c>
      <c r="X3895" s="49">
        <f t="shared" si="755"/>
        <v>0</v>
      </c>
      <c r="Y3895" s="49">
        <f t="shared" si="766"/>
        <v>0</v>
      </c>
      <c r="Z3895" s="49">
        <f t="shared" si="766"/>
        <v>0</v>
      </c>
      <c r="AA3895" s="49">
        <f t="shared" si="766"/>
        <v>0</v>
      </c>
      <c r="AB3895" s="49">
        <f t="shared" si="766"/>
        <v>0</v>
      </c>
      <c r="AC3895" s="49">
        <f t="shared" si="766"/>
        <v>0</v>
      </c>
      <c r="AD3895" s="49">
        <f t="shared" si="766"/>
        <v>0</v>
      </c>
      <c r="AE3895" s="51">
        <f t="shared" si="765"/>
        <v>0</v>
      </c>
      <c r="AF3895" s="51">
        <f>IF(C3895=A_Stammdaten!$B$12,D_SAV!$U3895-D_SAV!$AG3895,HLOOKUP(A_Stammdaten!$B$12-1,$AH$4:$AN$4004,ROW(C3895)-3,FALSE)-$AG3895)</f>
        <v>0</v>
      </c>
      <c r="AG3895" s="51">
        <f>HLOOKUP(A_Stammdaten!$B$12,$AH$4:$AN$4004,ROW(C3895)-3,FALSE)</f>
        <v>0</v>
      </c>
      <c r="AH3895" s="51">
        <f t="shared" si="757"/>
        <v>0</v>
      </c>
      <c r="AI3895" s="51">
        <f t="shared" si="758"/>
        <v>0</v>
      </c>
      <c r="AJ3895" s="51">
        <f t="shared" si="759"/>
        <v>0</v>
      </c>
      <c r="AK3895" s="51">
        <f t="shared" si="760"/>
        <v>0</v>
      </c>
      <c r="AL3895" s="51">
        <f t="shared" si="761"/>
        <v>0</v>
      </c>
      <c r="AM3895" s="51">
        <f t="shared" si="762"/>
        <v>0</v>
      </c>
      <c r="AN3895" s="51">
        <f t="shared" si="763"/>
        <v>0</v>
      </c>
    </row>
    <row r="3896" spans="1:40" x14ac:dyDescent="0.25">
      <c r="A3896" s="17"/>
      <c r="B3896" s="17"/>
      <c r="C3896" s="35"/>
      <c r="D3896" s="17"/>
      <c r="E3896" s="17"/>
      <c r="F3896" s="17"/>
      <c r="G3896" s="62">
        <f t="shared" si="764"/>
        <v>0</v>
      </c>
      <c r="H3896" s="17"/>
      <c r="I3896" s="17"/>
      <c r="J3896" s="17"/>
      <c r="K3896" s="17"/>
      <c r="L3896" s="17"/>
      <c r="M3896" s="17"/>
      <c r="N3896" s="17"/>
      <c r="O3896" s="17"/>
      <c r="P3896" s="115"/>
      <c r="Q3896" s="62">
        <f>IF(C3896&gt;A_Stammdaten!$B$12,0,SUM(G3896,H3896,J3896,K3896,M3896,N3896)-SUM(I3896,L3896,O3896,P3896))</f>
        <v>0</v>
      </c>
      <c r="R3896" s="17"/>
      <c r="S3896" s="17"/>
      <c r="T3896" s="17"/>
      <c r="U3896" s="62">
        <f t="shared" si="756"/>
        <v>0</v>
      </c>
      <c r="V3896" s="63">
        <f>IF(ISBLANK($B3896),0,VLOOKUP($B3896,Listen!$A$2:$C$45,2,FALSE))</f>
        <v>0</v>
      </c>
      <c r="W3896" s="63">
        <f>IF(ISBLANK($B3896),0,VLOOKUP($B3896,Listen!$A$2:$C$45,3,FALSE))</f>
        <v>0</v>
      </c>
      <c r="X3896" s="49">
        <f t="shared" si="755"/>
        <v>0</v>
      </c>
      <c r="Y3896" s="49">
        <f t="shared" si="766"/>
        <v>0</v>
      </c>
      <c r="Z3896" s="49">
        <f t="shared" si="766"/>
        <v>0</v>
      </c>
      <c r="AA3896" s="49">
        <f t="shared" si="766"/>
        <v>0</v>
      </c>
      <c r="AB3896" s="49">
        <f t="shared" si="766"/>
        <v>0</v>
      </c>
      <c r="AC3896" s="49">
        <f t="shared" si="766"/>
        <v>0</v>
      </c>
      <c r="AD3896" s="49">
        <f t="shared" si="766"/>
        <v>0</v>
      </c>
      <c r="AE3896" s="51">
        <f t="shared" si="765"/>
        <v>0</v>
      </c>
      <c r="AF3896" s="51">
        <f>IF(C3896=A_Stammdaten!$B$12,D_SAV!$U3896-D_SAV!$AG3896,HLOOKUP(A_Stammdaten!$B$12-1,$AH$4:$AN$4004,ROW(C3896)-3,FALSE)-$AG3896)</f>
        <v>0</v>
      </c>
      <c r="AG3896" s="51">
        <f>HLOOKUP(A_Stammdaten!$B$12,$AH$4:$AN$4004,ROW(C3896)-3,FALSE)</f>
        <v>0</v>
      </c>
      <c r="AH3896" s="51">
        <f t="shared" si="757"/>
        <v>0</v>
      </c>
      <c r="AI3896" s="51">
        <f t="shared" si="758"/>
        <v>0</v>
      </c>
      <c r="AJ3896" s="51">
        <f t="shared" si="759"/>
        <v>0</v>
      </c>
      <c r="AK3896" s="51">
        <f t="shared" si="760"/>
        <v>0</v>
      </c>
      <c r="AL3896" s="51">
        <f t="shared" si="761"/>
        <v>0</v>
      </c>
      <c r="AM3896" s="51">
        <f t="shared" si="762"/>
        <v>0</v>
      </c>
      <c r="AN3896" s="51">
        <f t="shared" si="763"/>
        <v>0</v>
      </c>
    </row>
    <row r="3897" spans="1:40" x14ac:dyDescent="0.25">
      <c r="A3897" s="17"/>
      <c r="B3897" s="17"/>
      <c r="C3897" s="35"/>
      <c r="D3897" s="17"/>
      <c r="E3897" s="17"/>
      <c r="F3897" s="17"/>
      <c r="G3897" s="62">
        <f t="shared" si="764"/>
        <v>0</v>
      </c>
      <c r="H3897" s="17"/>
      <c r="I3897" s="17"/>
      <c r="J3897" s="17"/>
      <c r="K3897" s="17"/>
      <c r="L3897" s="17"/>
      <c r="M3897" s="17"/>
      <c r="N3897" s="17"/>
      <c r="O3897" s="17"/>
      <c r="P3897" s="115"/>
      <c r="Q3897" s="62">
        <f>IF(C3897&gt;A_Stammdaten!$B$12,0,SUM(G3897,H3897,J3897,K3897,M3897,N3897)-SUM(I3897,L3897,O3897,P3897))</f>
        <v>0</v>
      </c>
      <c r="R3897" s="17"/>
      <c r="S3897" s="17"/>
      <c r="T3897" s="17"/>
      <c r="U3897" s="62">
        <f t="shared" si="756"/>
        <v>0</v>
      </c>
      <c r="V3897" s="63">
        <f>IF(ISBLANK($B3897),0,VLOOKUP($B3897,Listen!$A$2:$C$45,2,FALSE))</f>
        <v>0</v>
      </c>
      <c r="W3897" s="63">
        <f>IF(ISBLANK($B3897),0,VLOOKUP($B3897,Listen!$A$2:$C$45,3,FALSE))</f>
        <v>0</v>
      </c>
      <c r="X3897" s="49">
        <f t="shared" si="755"/>
        <v>0</v>
      </c>
      <c r="Y3897" s="49">
        <f t="shared" si="766"/>
        <v>0</v>
      </c>
      <c r="Z3897" s="49">
        <f t="shared" si="766"/>
        <v>0</v>
      </c>
      <c r="AA3897" s="49">
        <f t="shared" si="766"/>
        <v>0</v>
      </c>
      <c r="AB3897" s="49">
        <f t="shared" si="766"/>
        <v>0</v>
      </c>
      <c r="AC3897" s="49">
        <f t="shared" si="766"/>
        <v>0</v>
      </c>
      <c r="AD3897" s="49">
        <f t="shared" si="766"/>
        <v>0</v>
      </c>
      <c r="AE3897" s="51">
        <f t="shared" si="765"/>
        <v>0</v>
      </c>
      <c r="AF3897" s="51">
        <f>IF(C3897=A_Stammdaten!$B$12,D_SAV!$U3897-D_SAV!$AG3897,HLOOKUP(A_Stammdaten!$B$12-1,$AH$4:$AN$4004,ROW(C3897)-3,FALSE)-$AG3897)</f>
        <v>0</v>
      </c>
      <c r="AG3897" s="51">
        <f>HLOOKUP(A_Stammdaten!$B$12,$AH$4:$AN$4004,ROW(C3897)-3,FALSE)</f>
        <v>0</v>
      </c>
      <c r="AH3897" s="51">
        <f t="shared" si="757"/>
        <v>0</v>
      </c>
      <c r="AI3897" s="51">
        <f t="shared" si="758"/>
        <v>0</v>
      </c>
      <c r="AJ3897" s="51">
        <f t="shared" si="759"/>
        <v>0</v>
      </c>
      <c r="AK3897" s="51">
        <f t="shared" si="760"/>
        <v>0</v>
      </c>
      <c r="AL3897" s="51">
        <f t="shared" si="761"/>
        <v>0</v>
      </c>
      <c r="AM3897" s="51">
        <f t="shared" si="762"/>
        <v>0</v>
      </c>
      <c r="AN3897" s="51">
        <f t="shared" si="763"/>
        <v>0</v>
      </c>
    </row>
    <row r="3898" spans="1:40" x14ac:dyDescent="0.25">
      <c r="A3898" s="17"/>
      <c r="B3898" s="17"/>
      <c r="C3898" s="35"/>
      <c r="D3898" s="17"/>
      <c r="E3898" s="17"/>
      <c r="F3898" s="17"/>
      <c r="G3898" s="62">
        <f t="shared" si="764"/>
        <v>0</v>
      </c>
      <c r="H3898" s="17"/>
      <c r="I3898" s="17"/>
      <c r="J3898" s="17"/>
      <c r="K3898" s="17"/>
      <c r="L3898" s="17"/>
      <c r="M3898" s="17"/>
      <c r="N3898" s="17"/>
      <c r="O3898" s="17"/>
      <c r="P3898" s="115"/>
      <c r="Q3898" s="62">
        <f>IF(C3898&gt;A_Stammdaten!$B$12,0,SUM(G3898,H3898,J3898,K3898,M3898,N3898)-SUM(I3898,L3898,O3898,P3898))</f>
        <v>0</v>
      </c>
      <c r="R3898" s="17"/>
      <c r="S3898" s="17"/>
      <c r="T3898" s="17"/>
      <c r="U3898" s="62">
        <f t="shared" si="756"/>
        <v>0</v>
      </c>
      <c r="V3898" s="63">
        <f>IF(ISBLANK($B3898),0,VLOOKUP($B3898,Listen!$A$2:$C$45,2,FALSE))</f>
        <v>0</v>
      </c>
      <c r="W3898" s="63">
        <f>IF(ISBLANK($B3898),0,VLOOKUP($B3898,Listen!$A$2:$C$45,3,FALSE))</f>
        <v>0</v>
      </c>
      <c r="X3898" s="49">
        <f t="shared" si="755"/>
        <v>0</v>
      </c>
      <c r="Y3898" s="49">
        <f t="shared" si="766"/>
        <v>0</v>
      </c>
      <c r="Z3898" s="49">
        <f t="shared" si="766"/>
        <v>0</v>
      </c>
      <c r="AA3898" s="49">
        <f t="shared" si="766"/>
        <v>0</v>
      </c>
      <c r="AB3898" s="49">
        <f t="shared" si="766"/>
        <v>0</v>
      </c>
      <c r="AC3898" s="49">
        <f t="shared" si="766"/>
        <v>0</v>
      </c>
      <c r="AD3898" s="49">
        <f t="shared" si="766"/>
        <v>0</v>
      </c>
      <c r="AE3898" s="51">
        <f t="shared" si="765"/>
        <v>0</v>
      </c>
      <c r="AF3898" s="51">
        <f>IF(C3898=A_Stammdaten!$B$12,D_SAV!$U3898-D_SAV!$AG3898,HLOOKUP(A_Stammdaten!$B$12-1,$AH$4:$AN$4004,ROW(C3898)-3,FALSE)-$AG3898)</f>
        <v>0</v>
      </c>
      <c r="AG3898" s="51">
        <f>HLOOKUP(A_Stammdaten!$B$12,$AH$4:$AN$4004,ROW(C3898)-3,FALSE)</f>
        <v>0</v>
      </c>
      <c r="AH3898" s="51">
        <f t="shared" si="757"/>
        <v>0</v>
      </c>
      <c r="AI3898" s="51">
        <f t="shared" si="758"/>
        <v>0</v>
      </c>
      <c r="AJ3898" s="51">
        <f t="shared" si="759"/>
        <v>0</v>
      </c>
      <c r="AK3898" s="51">
        <f t="shared" si="760"/>
        <v>0</v>
      </c>
      <c r="AL3898" s="51">
        <f t="shared" si="761"/>
        <v>0</v>
      </c>
      <c r="AM3898" s="51">
        <f t="shared" si="762"/>
        <v>0</v>
      </c>
      <c r="AN3898" s="51">
        <f t="shared" si="763"/>
        <v>0</v>
      </c>
    </row>
    <row r="3899" spans="1:40" x14ac:dyDescent="0.25">
      <c r="A3899" s="17"/>
      <c r="B3899" s="17"/>
      <c r="C3899" s="35"/>
      <c r="D3899" s="17"/>
      <c r="E3899" s="17"/>
      <c r="F3899" s="17"/>
      <c r="G3899" s="62">
        <f t="shared" si="764"/>
        <v>0</v>
      </c>
      <c r="H3899" s="17"/>
      <c r="I3899" s="17"/>
      <c r="J3899" s="17"/>
      <c r="K3899" s="17"/>
      <c r="L3899" s="17"/>
      <c r="M3899" s="17"/>
      <c r="N3899" s="17"/>
      <c r="O3899" s="17"/>
      <c r="P3899" s="115"/>
      <c r="Q3899" s="62">
        <f>IF(C3899&gt;A_Stammdaten!$B$12,0,SUM(G3899,H3899,J3899,K3899,M3899,N3899)-SUM(I3899,L3899,O3899,P3899))</f>
        <v>0</v>
      </c>
      <c r="R3899" s="17"/>
      <c r="S3899" s="17"/>
      <c r="T3899" s="17"/>
      <c r="U3899" s="62">
        <f t="shared" si="756"/>
        <v>0</v>
      </c>
      <c r="V3899" s="63">
        <f>IF(ISBLANK($B3899),0,VLOOKUP($B3899,Listen!$A$2:$C$45,2,FALSE))</f>
        <v>0</v>
      </c>
      <c r="W3899" s="63">
        <f>IF(ISBLANK($B3899),0,VLOOKUP($B3899,Listen!$A$2:$C$45,3,FALSE))</f>
        <v>0</v>
      </c>
      <c r="X3899" s="49">
        <f t="shared" si="755"/>
        <v>0</v>
      </c>
      <c r="Y3899" s="49">
        <f t="shared" si="766"/>
        <v>0</v>
      </c>
      <c r="Z3899" s="49">
        <f t="shared" si="766"/>
        <v>0</v>
      </c>
      <c r="AA3899" s="49">
        <f t="shared" si="766"/>
        <v>0</v>
      </c>
      <c r="AB3899" s="49">
        <f t="shared" si="766"/>
        <v>0</v>
      </c>
      <c r="AC3899" s="49">
        <f t="shared" si="766"/>
        <v>0</v>
      </c>
      <c r="AD3899" s="49">
        <f t="shared" si="766"/>
        <v>0</v>
      </c>
      <c r="AE3899" s="51">
        <f t="shared" si="765"/>
        <v>0</v>
      </c>
      <c r="AF3899" s="51">
        <f>IF(C3899=A_Stammdaten!$B$12,D_SAV!$U3899-D_SAV!$AG3899,HLOOKUP(A_Stammdaten!$B$12-1,$AH$4:$AN$4004,ROW(C3899)-3,FALSE)-$AG3899)</f>
        <v>0</v>
      </c>
      <c r="AG3899" s="51">
        <f>HLOOKUP(A_Stammdaten!$B$12,$AH$4:$AN$4004,ROW(C3899)-3,FALSE)</f>
        <v>0</v>
      </c>
      <c r="AH3899" s="51">
        <f t="shared" si="757"/>
        <v>0</v>
      </c>
      <c r="AI3899" s="51">
        <f t="shared" si="758"/>
        <v>0</v>
      </c>
      <c r="AJ3899" s="51">
        <f t="shared" si="759"/>
        <v>0</v>
      </c>
      <c r="AK3899" s="51">
        <f t="shared" si="760"/>
        <v>0</v>
      </c>
      <c r="AL3899" s="51">
        <f t="shared" si="761"/>
        <v>0</v>
      </c>
      <c r="AM3899" s="51">
        <f t="shared" si="762"/>
        <v>0</v>
      </c>
      <c r="AN3899" s="51">
        <f t="shared" si="763"/>
        <v>0</v>
      </c>
    </row>
    <row r="3900" spans="1:40" x14ac:dyDescent="0.25">
      <c r="A3900" s="17"/>
      <c r="B3900" s="17"/>
      <c r="C3900" s="35"/>
      <c r="D3900" s="17"/>
      <c r="E3900" s="17"/>
      <c r="F3900" s="17"/>
      <c r="G3900" s="62">
        <f t="shared" si="764"/>
        <v>0</v>
      </c>
      <c r="H3900" s="17"/>
      <c r="I3900" s="17"/>
      <c r="J3900" s="17"/>
      <c r="K3900" s="17"/>
      <c r="L3900" s="17"/>
      <c r="M3900" s="17"/>
      <c r="N3900" s="17"/>
      <c r="O3900" s="17"/>
      <c r="P3900" s="115"/>
      <c r="Q3900" s="62">
        <f>IF(C3900&gt;A_Stammdaten!$B$12,0,SUM(G3900,H3900,J3900,K3900,M3900,N3900)-SUM(I3900,L3900,O3900,P3900))</f>
        <v>0</v>
      </c>
      <c r="R3900" s="17"/>
      <c r="S3900" s="17"/>
      <c r="T3900" s="17"/>
      <c r="U3900" s="62">
        <f t="shared" si="756"/>
        <v>0</v>
      </c>
      <c r="V3900" s="63">
        <f>IF(ISBLANK($B3900),0,VLOOKUP($B3900,Listen!$A$2:$C$45,2,FALSE))</f>
        <v>0</v>
      </c>
      <c r="W3900" s="63">
        <f>IF(ISBLANK($B3900),0,VLOOKUP($B3900,Listen!$A$2:$C$45,3,FALSE))</f>
        <v>0</v>
      </c>
      <c r="X3900" s="49">
        <f t="shared" ref="X3900:X3963" si="767">$V3900</f>
        <v>0</v>
      </c>
      <c r="Y3900" s="49">
        <f t="shared" si="766"/>
        <v>0</v>
      </c>
      <c r="Z3900" s="49">
        <f t="shared" si="766"/>
        <v>0</v>
      </c>
      <c r="AA3900" s="49">
        <f t="shared" si="766"/>
        <v>0</v>
      </c>
      <c r="AB3900" s="49">
        <f t="shared" si="766"/>
        <v>0</v>
      </c>
      <c r="AC3900" s="49">
        <f t="shared" si="766"/>
        <v>0</v>
      </c>
      <c r="AD3900" s="49">
        <f t="shared" si="766"/>
        <v>0</v>
      </c>
      <c r="AE3900" s="51">
        <f t="shared" si="765"/>
        <v>0</v>
      </c>
      <c r="AF3900" s="51">
        <f>IF(C3900=A_Stammdaten!$B$12,D_SAV!$U3900-D_SAV!$AG3900,HLOOKUP(A_Stammdaten!$B$12-1,$AH$4:$AN$4004,ROW(C3900)-3,FALSE)-$AG3900)</f>
        <v>0</v>
      </c>
      <c r="AG3900" s="51">
        <f>HLOOKUP(A_Stammdaten!$B$12,$AH$4:$AN$4004,ROW(C3900)-3,FALSE)</f>
        <v>0</v>
      </c>
      <c r="AH3900" s="51">
        <f t="shared" si="757"/>
        <v>0</v>
      </c>
      <c r="AI3900" s="51">
        <f t="shared" si="758"/>
        <v>0</v>
      </c>
      <c r="AJ3900" s="51">
        <f t="shared" si="759"/>
        <v>0</v>
      </c>
      <c r="AK3900" s="51">
        <f t="shared" si="760"/>
        <v>0</v>
      </c>
      <c r="AL3900" s="51">
        <f t="shared" si="761"/>
        <v>0</v>
      </c>
      <c r="AM3900" s="51">
        <f t="shared" si="762"/>
        <v>0</v>
      </c>
      <c r="AN3900" s="51">
        <f t="shared" si="763"/>
        <v>0</v>
      </c>
    </row>
    <row r="3901" spans="1:40" x14ac:dyDescent="0.25">
      <c r="A3901" s="17"/>
      <c r="B3901" s="17"/>
      <c r="C3901" s="35"/>
      <c r="D3901" s="17"/>
      <c r="E3901" s="17"/>
      <c r="F3901" s="17"/>
      <c r="G3901" s="62">
        <f t="shared" si="764"/>
        <v>0</v>
      </c>
      <c r="H3901" s="17"/>
      <c r="I3901" s="17"/>
      <c r="J3901" s="17"/>
      <c r="K3901" s="17"/>
      <c r="L3901" s="17"/>
      <c r="M3901" s="17"/>
      <c r="N3901" s="17"/>
      <c r="O3901" s="17"/>
      <c r="P3901" s="115"/>
      <c r="Q3901" s="62">
        <f>IF(C3901&gt;A_Stammdaten!$B$12,0,SUM(G3901,H3901,J3901,K3901,M3901,N3901)-SUM(I3901,L3901,O3901,P3901))</f>
        <v>0</v>
      </c>
      <c r="R3901" s="17"/>
      <c r="S3901" s="17"/>
      <c r="T3901" s="17"/>
      <c r="U3901" s="62">
        <f t="shared" si="756"/>
        <v>0</v>
      </c>
      <c r="V3901" s="63">
        <f>IF(ISBLANK($B3901),0,VLOOKUP($B3901,Listen!$A$2:$C$45,2,FALSE))</f>
        <v>0</v>
      </c>
      <c r="W3901" s="63">
        <f>IF(ISBLANK($B3901),0,VLOOKUP($B3901,Listen!$A$2:$C$45,3,FALSE))</f>
        <v>0</v>
      </c>
      <c r="X3901" s="49">
        <f t="shared" si="767"/>
        <v>0</v>
      </c>
      <c r="Y3901" s="49">
        <f t="shared" si="766"/>
        <v>0</v>
      </c>
      <c r="Z3901" s="49">
        <f t="shared" si="766"/>
        <v>0</v>
      </c>
      <c r="AA3901" s="49">
        <f t="shared" si="766"/>
        <v>0</v>
      </c>
      <c r="AB3901" s="49">
        <f t="shared" si="766"/>
        <v>0</v>
      </c>
      <c r="AC3901" s="49">
        <f t="shared" si="766"/>
        <v>0</v>
      </c>
      <c r="AD3901" s="49">
        <f t="shared" si="766"/>
        <v>0</v>
      </c>
      <c r="AE3901" s="51">
        <f t="shared" si="765"/>
        <v>0</v>
      </c>
      <c r="AF3901" s="51">
        <f>IF(C3901=A_Stammdaten!$B$12,D_SAV!$U3901-D_SAV!$AG3901,HLOOKUP(A_Stammdaten!$B$12-1,$AH$4:$AN$4004,ROW(C3901)-3,FALSE)-$AG3901)</f>
        <v>0</v>
      </c>
      <c r="AG3901" s="51">
        <f>HLOOKUP(A_Stammdaten!$B$12,$AH$4:$AN$4004,ROW(C3901)-3,FALSE)</f>
        <v>0</v>
      </c>
      <c r="AH3901" s="51">
        <f t="shared" si="757"/>
        <v>0</v>
      </c>
      <c r="AI3901" s="51">
        <f t="shared" si="758"/>
        <v>0</v>
      </c>
      <c r="AJ3901" s="51">
        <f t="shared" si="759"/>
        <v>0</v>
      </c>
      <c r="AK3901" s="51">
        <f t="shared" si="760"/>
        <v>0</v>
      </c>
      <c r="AL3901" s="51">
        <f t="shared" si="761"/>
        <v>0</v>
      </c>
      <c r="AM3901" s="51">
        <f t="shared" si="762"/>
        <v>0</v>
      </c>
      <c r="AN3901" s="51">
        <f t="shared" si="763"/>
        <v>0</v>
      </c>
    </row>
    <row r="3902" spans="1:40" x14ac:dyDescent="0.25">
      <c r="A3902" s="17"/>
      <c r="B3902" s="17"/>
      <c r="C3902" s="35"/>
      <c r="D3902" s="17"/>
      <c r="E3902" s="17"/>
      <c r="F3902" s="17"/>
      <c r="G3902" s="62">
        <f t="shared" si="764"/>
        <v>0</v>
      </c>
      <c r="H3902" s="17"/>
      <c r="I3902" s="17"/>
      <c r="J3902" s="17"/>
      <c r="K3902" s="17"/>
      <c r="L3902" s="17"/>
      <c r="M3902" s="17"/>
      <c r="N3902" s="17"/>
      <c r="O3902" s="17"/>
      <c r="P3902" s="115"/>
      <c r="Q3902" s="62">
        <f>IF(C3902&gt;A_Stammdaten!$B$12,0,SUM(G3902,H3902,J3902,K3902,M3902,N3902)-SUM(I3902,L3902,O3902,P3902))</f>
        <v>0</v>
      </c>
      <c r="R3902" s="17"/>
      <c r="S3902" s="17"/>
      <c r="T3902" s="17"/>
      <c r="U3902" s="62">
        <f t="shared" si="756"/>
        <v>0</v>
      </c>
      <c r="V3902" s="63">
        <f>IF(ISBLANK($B3902),0,VLOOKUP($B3902,Listen!$A$2:$C$45,2,FALSE))</f>
        <v>0</v>
      </c>
      <c r="W3902" s="63">
        <f>IF(ISBLANK($B3902),0,VLOOKUP($B3902,Listen!$A$2:$C$45,3,FALSE))</f>
        <v>0</v>
      </c>
      <c r="X3902" s="49">
        <f t="shared" si="767"/>
        <v>0</v>
      </c>
      <c r="Y3902" s="49">
        <f t="shared" si="766"/>
        <v>0</v>
      </c>
      <c r="Z3902" s="49">
        <f t="shared" si="766"/>
        <v>0</v>
      </c>
      <c r="AA3902" s="49">
        <f t="shared" si="766"/>
        <v>0</v>
      </c>
      <c r="AB3902" s="49">
        <f t="shared" si="766"/>
        <v>0</v>
      </c>
      <c r="AC3902" s="49">
        <f t="shared" si="766"/>
        <v>0</v>
      </c>
      <c r="AD3902" s="49">
        <f t="shared" si="766"/>
        <v>0</v>
      </c>
      <c r="AE3902" s="51">
        <f t="shared" si="765"/>
        <v>0</v>
      </c>
      <c r="AF3902" s="51">
        <f>IF(C3902=A_Stammdaten!$B$12,D_SAV!$U3902-D_SAV!$AG3902,HLOOKUP(A_Stammdaten!$B$12-1,$AH$4:$AN$4004,ROW(C3902)-3,FALSE)-$AG3902)</f>
        <v>0</v>
      </c>
      <c r="AG3902" s="51">
        <f>HLOOKUP(A_Stammdaten!$B$12,$AH$4:$AN$4004,ROW(C3902)-3,FALSE)</f>
        <v>0</v>
      </c>
      <c r="AH3902" s="51">
        <f t="shared" si="757"/>
        <v>0</v>
      </c>
      <c r="AI3902" s="51">
        <f t="shared" si="758"/>
        <v>0</v>
      </c>
      <c r="AJ3902" s="51">
        <f t="shared" si="759"/>
        <v>0</v>
      </c>
      <c r="AK3902" s="51">
        <f t="shared" si="760"/>
        <v>0</v>
      </c>
      <c r="AL3902" s="51">
        <f t="shared" si="761"/>
        <v>0</v>
      </c>
      <c r="AM3902" s="51">
        <f t="shared" si="762"/>
        <v>0</v>
      </c>
      <c r="AN3902" s="51">
        <f t="shared" si="763"/>
        <v>0</v>
      </c>
    </row>
    <row r="3903" spans="1:40" x14ac:dyDescent="0.25">
      <c r="A3903" s="17"/>
      <c r="B3903" s="17"/>
      <c r="C3903" s="35"/>
      <c r="D3903" s="17"/>
      <c r="E3903" s="17"/>
      <c r="F3903" s="17"/>
      <c r="G3903" s="62">
        <f t="shared" si="764"/>
        <v>0</v>
      </c>
      <c r="H3903" s="17"/>
      <c r="I3903" s="17"/>
      <c r="J3903" s="17"/>
      <c r="K3903" s="17"/>
      <c r="L3903" s="17"/>
      <c r="M3903" s="17"/>
      <c r="N3903" s="17"/>
      <c r="O3903" s="17"/>
      <c r="P3903" s="115"/>
      <c r="Q3903" s="62">
        <f>IF(C3903&gt;A_Stammdaten!$B$12,0,SUM(G3903,H3903,J3903,K3903,M3903,N3903)-SUM(I3903,L3903,O3903,P3903))</f>
        <v>0</v>
      </c>
      <c r="R3903" s="17"/>
      <c r="S3903" s="17"/>
      <c r="T3903" s="17"/>
      <c r="U3903" s="62">
        <f t="shared" si="756"/>
        <v>0</v>
      </c>
      <c r="V3903" s="63">
        <f>IF(ISBLANK($B3903),0,VLOOKUP($B3903,Listen!$A$2:$C$45,2,FALSE))</f>
        <v>0</v>
      </c>
      <c r="W3903" s="63">
        <f>IF(ISBLANK($B3903),0,VLOOKUP($B3903,Listen!$A$2:$C$45,3,FALSE))</f>
        <v>0</v>
      </c>
      <c r="X3903" s="49">
        <f t="shared" si="767"/>
        <v>0</v>
      </c>
      <c r="Y3903" s="49">
        <f t="shared" si="766"/>
        <v>0</v>
      </c>
      <c r="Z3903" s="49">
        <f t="shared" si="766"/>
        <v>0</v>
      </c>
      <c r="AA3903" s="49">
        <f t="shared" si="766"/>
        <v>0</v>
      </c>
      <c r="AB3903" s="49">
        <f t="shared" si="766"/>
        <v>0</v>
      </c>
      <c r="AC3903" s="49">
        <f t="shared" si="766"/>
        <v>0</v>
      </c>
      <c r="AD3903" s="49">
        <f t="shared" si="766"/>
        <v>0</v>
      </c>
      <c r="AE3903" s="51">
        <f t="shared" si="765"/>
        <v>0</v>
      </c>
      <c r="AF3903" s="51">
        <f>IF(C3903=A_Stammdaten!$B$12,D_SAV!$U3903-D_SAV!$AG3903,HLOOKUP(A_Stammdaten!$B$12-1,$AH$4:$AN$4004,ROW(C3903)-3,FALSE)-$AG3903)</f>
        <v>0</v>
      </c>
      <c r="AG3903" s="51">
        <f>HLOOKUP(A_Stammdaten!$B$12,$AH$4:$AN$4004,ROW(C3903)-3,FALSE)</f>
        <v>0</v>
      </c>
      <c r="AH3903" s="51">
        <f t="shared" si="757"/>
        <v>0</v>
      </c>
      <c r="AI3903" s="51">
        <f t="shared" si="758"/>
        <v>0</v>
      </c>
      <c r="AJ3903" s="51">
        <f t="shared" si="759"/>
        <v>0</v>
      </c>
      <c r="AK3903" s="51">
        <f t="shared" si="760"/>
        <v>0</v>
      </c>
      <c r="AL3903" s="51">
        <f t="shared" si="761"/>
        <v>0</v>
      </c>
      <c r="AM3903" s="51">
        <f t="shared" si="762"/>
        <v>0</v>
      </c>
      <c r="AN3903" s="51">
        <f t="shared" si="763"/>
        <v>0</v>
      </c>
    </row>
    <row r="3904" spans="1:40" x14ac:dyDescent="0.25">
      <c r="A3904" s="17"/>
      <c r="B3904" s="17"/>
      <c r="C3904" s="35"/>
      <c r="D3904" s="17"/>
      <c r="E3904" s="17"/>
      <c r="F3904" s="17"/>
      <c r="G3904" s="62">
        <f t="shared" si="764"/>
        <v>0</v>
      </c>
      <c r="H3904" s="17"/>
      <c r="I3904" s="17"/>
      <c r="J3904" s="17"/>
      <c r="K3904" s="17"/>
      <c r="L3904" s="17"/>
      <c r="M3904" s="17"/>
      <c r="N3904" s="17"/>
      <c r="O3904" s="17"/>
      <c r="P3904" s="115"/>
      <c r="Q3904" s="62">
        <f>IF(C3904&gt;A_Stammdaten!$B$12,0,SUM(G3904,H3904,J3904,K3904,M3904,N3904)-SUM(I3904,L3904,O3904,P3904))</f>
        <v>0</v>
      </c>
      <c r="R3904" s="17"/>
      <c r="S3904" s="17"/>
      <c r="T3904" s="17"/>
      <c r="U3904" s="62">
        <f t="shared" si="756"/>
        <v>0</v>
      </c>
      <c r="V3904" s="63">
        <f>IF(ISBLANK($B3904),0,VLOOKUP($B3904,Listen!$A$2:$C$45,2,FALSE))</f>
        <v>0</v>
      </c>
      <c r="W3904" s="63">
        <f>IF(ISBLANK($B3904),0,VLOOKUP($B3904,Listen!$A$2:$C$45,3,FALSE))</f>
        <v>0</v>
      </c>
      <c r="X3904" s="49">
        <f t="shared" si="767"/>
        <v>0</v>
      </c>
      <c r="Y3904" s="49">
        <f t="shared" si="766"/>
        <v>0</v>
      </c>
      <c r="Z3904" s="49">
        <f t="shared" si="766"/>
        <v>0</v>
      </c>
      <c r="AA3904" s="49">
        <f t="shared" si="766"/>
        <v>0</v>
      </c>
      <c r="AB3904" s="49">
        <f t="shared" si="766"/>
        <v>0</v>
      </c>
      <c r="AC3904" s="49">
        <f t="shared" si="766"/>
        <v>0</v>
      </c>
      <c r="AD3904" s="49">
        <f t="shared" si="766"/>
        <v>0</v>
      </c>
      <c r="AE3904" s="51">
        <f t="shared" si="765"/>
        <v>0</v>
      </c>
      <c r="AF3904" s="51">
        <f>IF(C3904=A_Stammdaten!$B$12,D_SAV!$U3904-D_SAV!$AG3904,HLOOKUP(A_Stammdaten!$B$12-1,$AH$4:$AN$4004,ROW(C3904)-3,FALSE)-$AG3904)</f>
        <v>0</v>
      </c>
      <c r="AG3904" s="51">
        <f>HLOOKUP(A_Stammdaten!$B$12,$AH$4:$AN$4004,ROW(C3904)-3,FALSE)</f>
        <v>0</v>
      </c>
      <c r="AH3904" s="51">
        <f t="shared" si="757"/>
        <v>0</v>
      </c>
      <c r="AI3904" s="51">
        <f t="shared" si="758"/>
        <v>0</v>
      </c>
      <c r="AJ3904" s="51">
        <f t="shared" si="759"/>
        <v>0</v>
      </c>
      <c r="AK3904" s="51">
        <f t="shared" si="760"/>
        <v>0</v>
      </c>
      <c r="AL3904" s="51">
        <f t="shared" si="761"/>
        <v>0</v>
      </c>
      <c r="AM3904" s="51">
        <f t="shared" si="762"/>
        <v>0</v>
      </c>
      <c r="AN3904" s="51">
        <f t="shared" si="763"/>
        <v>0</v>
      </c>
    </row>
    <row r="3905" spans="1:40" x14ac:dyDescent="0.25">
      <c r="A3905" s="17"/>
      <c r="B3905" s="17"/>
      <c r="C3905" s="35"/>
      <c r="D3905" s="17"/>
      <c r="E3905" s="17"/>
      <c r="F3905" s="17"/>
      <c r="G3905" s="62">
        <f t="shared" si="764"/>
        <v>0</v>
      </c>
      <c r="H3905" s="17"/>
      <c r="I3905" s="17"/>
      <c r="J3905" s="17"/>
      <c r="K3905" s="17"/>
      <c r="L3905" s="17"/>
      <c r="M3905" s="17"/>
      <c r="N3905" s="17"/>
      <c r="O3905" s="17"/>
      <c r="P3905" s="115"/>
      <c r="Q3905" s="62">
        <f>IF(C3905&gt;A_Stammdaten!$B$12,0,SUM(G3905,H3905,J3905,K3905,M3905,N3905)-SUM(I3905,L3905,O3905,P3905))</f>
        <v>0</v>
      </c>
      <c r="R3905" s="17"/>
      <c r="S3905" s="17"/>
      <c r="T3905" s="17"/>
      <c r="U3905" s="62">
        <f t="shared" si="756"/>
        <v>0</v>
      </c>
      <c r="V3905" s="63">
        <f>IF(ISBLANK($B3905),0,VLOOKUP($B3905,Listen!$A$2:$C$45,2,FALSE))</f>
        <v>0</v>
      </c>
      <c r="W3905" s="63">
        <f>IF(ISBLANK($B3905),0,VLOOKUP($B3905,Listen!$A$2:$C$45,3,FALSE))</f>
        <v>0</v>
      </c>
      <c r="X3905" s="49">
        <f t="shared" si="767"/>
        <v>0</v>
      </c>
      <c r="Y3905" s="49">
        <f t="shared" si="766"/>
        <v>0</v>
      </c>
      <c r="Z3905" s="49">
        <f t="shared" si="766"/>
        <v>0</v>
      </c>
      <c r="AA3905" s="49">
        <f t="shared" si="766"/>
        <v>0</v>
      </c>
      <c r="AB3905" s="49">
        <f t="shared" si="766"/>
        <v>0</v>
      </c>
      <c r="AC3905" s="49">
        <f t="shared" si="766"/>
        <v>0</v>
      </c>
      <c r="AD3905" s="49">
        <f t="shared" si="766"/>
        <v>0</v>
      </c>
      <c r="AE3905" s="51">
        <f t="shared" si="765"/>
        <v>0</v>
      </c>
      <c r="AF3905" s="51">
        <f>IF(C3905=A_Stammdaten!$B$12,D_SAV!$U3905-D_SAV!$AG3905,HLOOKUP(A_Stammdaten!$B$12-1,$AH$4:$AN$4004,ROW(C3905)-3,FALSE)-$AG3905)</f>
        <v>0</v>
      </c>
      <c r="AG3905" s="51">
        <f>HLOOKUP(A_Stammdaten!$B$12,$AH$4:$AN$4004,ROW(C3905)-3,FALSE)</f>
        <v>0</v>
      </c>
      <c r="AH3905" s="51">
        <f t="shared" si="757"/>
        <v>0</v>
      </c>
      <c r="AI3905" s="51">
        <f t="shared" si="758"/>
        <v>0</v>
      </c>
      <c r="AJ3905" s="51">
        <f t="shared" si="759"/>
        <v>0</v>
      </c>
      <c r="AK3905" s="51">
        <f t="shared" si="760"/>
        <v>0</v>
      </c>
      <c r="AL3905" s="51">
        <f t="shared" si="761"/>
        <v>0</v>
      </c>
      <c r="AM3905" s="51">
        <f t="shared" si="762"/>
        <v>0</v>
      </c>
      <c r="AN3905" s="51">
        <f t="shared" si="763"/>
        <v>0</v>
      </c>
    </row>
    <row r="3906" spans="1:40" x14ac:dyDescent="0.25">
      <c r="A3906" s="17"/>
      <c r="B3906" s="17"/>
      <c r="C3906" s="35"/>
      <c r="D3906" s="17"/>
      <c r="E3906" s="17"/>
      <c r="F3906" s="17"/>
      <c r="G3906" s="62">
        <f t="shared" si="764"/>
        <v>0</v>
      </c>
      <c r="H3906" s="17"/>
      <c r="I3906" s="17"/>
      <c r="J3906" s="17"/>
      <c r="K3906" s="17"/>
      <c r="L3906" s="17"/>
      <c r="M3906" s="17"/>
      <c r="N3906" s="17"/>
      <c r="O3906" s="17"/>
      <c r="P3906" s="115"/>
      <c r="Q3906" s="62">
        <f>IF(C3906&gt;A_Stammdaten!$B$12,0,SUM(G3906,H3906,J3906,K3906,M3906,N3906)-SUM(I3906,L3906,O3906,P3906))</f>
        <v>0</v>
      </c>
      <c r="R3906" s="17"/>
      <c r="S3906" s="17"/>
      <c r="T3906" s="17"/>
      <c r="U3906" s="62">
        <f t="shared" si="756"/>
        <v>0</v>
      </c>
      <c r="V3906" s="63">
        <f>IF(ISBLANK($B3906),0,VLOOKUP($B3906,Listen!$A$2:$C$45,2,FALSE))</f>
        <v>0</v>
      </c>
      <c r="W3906" s="63">
        <f>IF(ISBLANK($B3906),0,VLOOKUP($B3906,Listen!$A$2:$C$45,3,FALSE))</f>
        <v>0</v>
      </c>
      <c r="X3906" s="49">
        <f t="shared" si="767"/>
        <v>0</v>
      </c>
      <c r="Y3906" s="49">
        <f t="shared" si="766"/>
        <v>0</v>
      </c>
      <c r="Z3906" s="49">
        <f t="shared" si="766"/>
        <v>0</v>
      </c>
      <c r="AA3906" s="49">
        <f t="shared" si="766"/>
        <v>0</v>
      </c>
      <c r="AB3906" s="49">
        <f t="shared" si="766"/>
        <v>0</v>
      </c>
      <c r="AC3906" s="49">
        <f t="shared" si="766"/>
        <v>0</v>
      </c>
      <c r="AD3906" s="49">
        <f t="shared" si="766"/>
        <v>0</v>
      </c>
      <c r="AE3906" s="51">
        <f t="shared" si="765"/>
        <v>0</v>
      </c>
      <c r="AF3906" s="51">
        <f>IF(C3906=A_Stammdaten!$B$12,D_SAV!$U3906-D_SAV!$AG3906,HLOOKUP(A_Stammdaten!$B$12-1,$AH$4:$AN$4004,ROW(C3906)-3,FALSE)-$AG3906)</f>
        <v>0</v>
      </c>
      <c r="AG3906" s="51">
        <f>HLOOKUP(A_Stammdaten!$B$12,$AH$4:$AN$4004,ROW(C3906)-3,FALSE)</f>
        <v>0</v>
      </c>
      <c r="AH3906" s="51">
        <f t="shared" si="757"/>
        <v>0</v>
      </c>
      <c r="AI3906" s="51">
        <f t="shared" si="758"/>
        <v>0</v>
      </c>
      <c r="AJ3906" s="51">
        <f t="shared" si="759"/>
        <v>0</v>
      </c>
      <c r="AK3906" s="51">
        <f t="shared" si="760"/>
        <v>0</v>
      </c>
      <c r="AL3906" s="51">
        <f t="shared" si="761"/>
        <v>0</v>
      </c>
      <c r="AM3906" s="51">
        <f t="shared" si="762"/>
        <v>0</v>
      </c>
      <c r="AN3906" s="51">
        <f t="shared" si="763"/>
        <v>0</v>
      </c>
    </row>
    <row r="3907" spans="1:40" x14ac:dyDescent="0.25">
      <c r="A3907" s="17"/>
      <c r="B3907" s="17"/>
      <c r="C3907" s="35"/>
      <c r="D3907" s="17"/>
      <c r="E3907" s="17"/>
      <c r="F3907" s="17"/>
      <c r="G3907" s="62">
        <f t="shared" si="764"/>
        <v>0</v>
      </c>
      <c r="H3907" s="17"/>
      <c r="I3907" s="17"/>
      <c r="J3907" s="17"/>
      <c r="K3907" s="17"/>
      <c r="L3907" s="17"/>
      <c r="M3907" s="17"/>
      <c r="N3907" s="17"/>
      <c r="O3907" s="17"/>
      <c r="P3907" s="115"/>
      <c r="Q3907" s="62">
        <f>IF(C3907&gt;A_Stammdaten!$B$12,0,SUM(G3907,H3907,J3907,K3907,M3907,N3907)-SUM(I3907,L3907,O3907,P3907))</f>
        <v>0</v>
      </c>
      <c r="R3907" s="17"/>
      <c r="S3907" s="17"/>
      <c r="T3907" s="17"/>
      <c r="U3907" s="62">
        <f t="shared" si="756"/>
        <v>0</v>
      </c>
      <c r="V3907" s="63">
        <f>IF(ISBLANK($B3907),0,VLOOKUP($B3907,Listen!$A$2:$C$45,2,FALSE))</f>
        <v>0</v>
      </c>
      <c r="W3907" s="63">
        <f>IF(ISBLANK($B3907),0,VLOOKUP($B3907,Listen!$A$2:$C$45,3,FALSE))</f>
        <v>0</v>
      </c>
      <c r="X3907" s="49">
        <f t="shared" si="767"/>
        <v>0</v>
      </c>
      <c r="Y3907" s="49">
        <f t="shared" si="766"/>
        <v>0</v>
      </c>
      <c r="Z3907" s="49">
        <f t="shared" si="766"/>
        <v>0</v>
      </c>
      <c r="AA3907" s="49">
        <f t="shared" si="766"/>
        <v>0</v>
      </c>
      <c r="AB3907" s="49">
        <f t="shared" si="766"/>
        <v>0</v>
      </c>
      <c r="AC3907" s="49">
        <f t="shared" si="766"/>
        <v>0</v>
      </c>
      <c r="AD3907" s="49">
        <f t="shared" si="766"/>
        <v>0</v>
      </c>
      <c r="AE3907" s="51">
        <f t="shared" si="765"/>
        <v>0</v>
      </c>
      <c r="AF3907" s="51">
        <f>IF(C3907=A_Stammdaten!$B$12,D_SAV!$U3907-D_SAV!$AG3907,HLOOKUP(A_Stammdaten!$B$12-1,$AH$4:$AN$4004,ROW(C3907)-3,FALSE)-$AG3907)</f>
        <v>0</v>
      </c>
      <c r="AG3907" s="51">
        <f>HLOOKUP(A_Stammdaten!$B$12,$AH$4:$AN$4004,ROW(C3907)-3,FALSE)</f>
        <v>0</v>
      </c>
      <c r="AH3907" s="51">
        <f t="shared" si="757"/>
        <v>0</v>
      </c>
      <c r="AI3907" s="51">
        <f t="shared" si="758"/>
        <v>0</v>
      </c>
      <c r="AJ3907" s="51">
        <f t="shared" si="759"/>
        <v>0</v>
      </c>
      <c r="AK3907" s="51">
        <f t="shared" si="760"/>
        <v>0</v>
      </c>
      <c r="AL3907" s="51">
        <f t="shared" si="761"/>
        <v>0</v>
      </c>
      <c r="AM3907" s="51">
        <f t="shared" si="762"/>
        <v>0</v>
      </c>
      <c r="AN3907" s="51">
        <f t="shared" si="763"/>
        <v>0</v>
      </c>
    </row>
    <row r="3908" spans="1:40" x14ac:dyDescent="0.25">
      <c r="A3908" s="17"/>
      <c r="B3908" s="17"/>
      <c r="C3908" s="35"/>
      <c r="D3908" s="17"/>
      <c r="E3908" s="17"/>
      <c r="F3908" s="17"/>
      <c r="G3908" s="62">
        <f t="shared" si="764"/>
        <v>0</v>
      </c>
      <c r="H3908" s="17"/>
      <c r="I3908" s="17"/>
      <c r="J3908" s="17"/>
      <c r="K3908" s="17"/>
      <c r="L3908" s="17"/>
      <c r="M3908" s="17"/>
      <c r="N3908" s="17"/>
      <c r="O3908" s="17"/>
      <c r="P3908" s="115"/>
      <c r="Q3908" s="62">
        <f>IF(C3908&gt;A_Stammdaten!$B$12,0,SUM(G3908,H3908,J3908,K3908,M3908,N3908)-SUM(I3908,L3908,O3908,P3908))</f>
        <v>0</v>
      </c>
      <c r="R3908" s="17"/>
      <c r="S3908" s="17"/>
      <c r="T3908" s="17"/>
      <c r="U3908" s="62">
        <f t="shared" si="756"/>
        <v>0</v>
      </c>
      <c r="V3908" s="63">
        <f>IF(ISBLANK($B3908),0,VLOOKUP($B3908,Listen!$A$2:$C$45,2,FALSE))</f>
        <v>0</v>
      </c>
      <c r="W3908" s="63">
        <f>IF(ISBLANK($B3908),0,VLOOKUP($B3908,Listen!$A$2:$C$45,3,FALSE))</f>
        <v>0</v>
      </c>
      <c r="X3908" s="49">
        <f t="shared" si="767"/>
        <v>0</v>
      </c>
      <c r="Y3908" s="49">
        <f t="shared" si="766"/>
        <v>0</v>
      </c>
      <c r="Z3908" s="49">
        <f t="shared" si="766"/>
        <v>0</v>
      </c>
      <c r="AA3908" s="49">
        <f t="shared" si="766"/>
        <v>0</v>
      </c>
      <c r="AB3908" s="49">
        <f t="shared" si="766"/>
        <v>0</v>
      </c>
      <c r="AC3908" s="49">
        <f t="shared" si="766"/>
        <v>0</v>
      </c>
      <c r="AD3908" s="49">
        <f t="shared" si="766"/>
        <v>0</v>
      </c>
      <c r="AE3908" s="51">
        <f t="shared" si="765"/>
        <v>0</v>
      </c>
      <c r="AF3908" s="51">
        <f>IF(C3908=A_Stammdaten!$B$12,D_SAV!$U3908-D_SAV!$AG3908,HLOOKUP(A_Stammdaten!$B$12-1,$AH$4:$AN$4004,ROW(C3908)-3,FALSE)-$AG3908)</f>
        <v>0</v>
      </c>
      <c r="AG3908" s="51">
        <f>HLOOKUP(A_Stammdaten!$B$12,$AH$4:$AN$4004,ROW(C3908)-3,FALSE)</f>
        <v>0</v>
      </c>
      <c r="AH3908" s="51">
        <f t="shared" si="757"/>
        <v>0</v>
      </c>
      <c r="AI3908" s="51">
        <f t="shared" si="758"/>
        <v>0</v>
      </c>
      <c r="AJ3908" s="51">
        <f t="shared" si="759"/>
        <v>0</v>
      </c>
      <c r="AK3908" s="51">
        <f t="shared" si="760"/>
        <v>0</v>
      </c>
      <c r="AL3908" s="51">
        <f t="shared" si="761"/>
        <v>0</v>
      </c>
      <c r="AM3908" s="51">
        <f t="shared" si="762"/>
        <v>0</v>
      </c>
      <c r="AN3908" s="51">
        <f t="shared" si="763"/>
        <v>0</v>
      </c>
    </row>
    <row r="3909" spans="1:40" x14ac:dyDescent="0.25">
      <c r="A3909" s="17"/>
      <c r="B3909" s="17"/>
      <c r="C3909" s="35"/>
      <c r="D3909" s="17"/>
      <c r="E3909" s="17"/>
      <c r="F3909" s="17"/>
      <c r="G3909" s="62">
        <f t="shared" si="764"/>
        <v>0</v>
      </c>
      <c r="H3909" s="17"/>
      <c r="I3909" s="17"/>
      <c r="J3909" s="17"/>
      <c r="K3909" s="17"/>
      <c r="L3909" s="17"/>
      <c r="M3909" s="17"/>
      <c r="N3909" s="17"/>
      <c r="O3909" s="17"/>
      <c r="P3909" s="115"/>
      <c r="Q3909" s="62">
        <f>IF(C3909&gt;A_Stammdaten!$B$12,0,SUM(G3909,H3909,J3909,K3909,M3909,N3909)-SUM(I3909,L3909,O3909,P3909))</f>
        <v>0</v>
      </c>
      <c r="R3909" s="17"/>
      <c r="S3909" s="17"/>
      <c r="T3909" s="17"/>
      <c r="U3909" s="62">
        <f t="shared" ref="U3909:U3972" si="768">Q3909-SUM(R3909:T3909)</f>
        <v>0</v>
      </c>
      <c r="V3909" s="63">
        <f>IF(ISBLANK($B3909),0,VLOOKUP($B3909,Listen!$A$2:$C$45,2,FALSE))</f>
        <v>0</v>
      </c>
      <c r="W3909" s="63">
        <f>IF(ISBLANK($B3909),0,VLOOKUP($B3909,Listen!$A$2:$C$45,3,FALSE))</f>
        <v>0</v>
      </c>
      <c r="X3909" s="49">
        <f t="shared" si="767"/>
        <v>0</v>
      </c>
      <c r="Y3909" s="49">
        <f t="shared" si="766"/>
        <v>0</v>
      </c>
      <c r="Z3909" s="49">
        <f t="shared" si="766"/>
        <v>0</v>
      </c>
      <c r="AA3909" s="49">
        <f t="shared" si="766"/>
        <v>0</v>
      </c>
      <c r="AB3909" s="49">
        <f t="shared" si="766"/>
        <v>0</v>
      </c>
      <c r="AC3909" s="49">
        <f t="shared" si="766"/>
        <v>0</v>
      </c>
      <c r="AD3909" s="49">
        <f t="shared" si="766"/>
        <v>0</v>
      </c>
      <c r="AE3909" s="51">
        <f t="shared" si="765"/>
        <v>0</v>
      </c>
      <c r="AF3909" s="51">
        <f>IF(C3909=A_Stammdaten!$B$12,D_SAV!$U3909-D_SAV!$AG3909,HLOOKUP(A_Stammdaten!$B$12-1,$AH$4:$AN$4004,ROW(C3909)-3,FALSE)-$AG3909)</f>
        <v>0</v>
      </c>
      <c r="AG3909" s="51">
        <f>HLOOKUP(A_Stammdaten!$B$12,$AH$4:$AN$4004,ROW(C3909)-3,FALSE)</f>
        <v>0</v>
      </c>
      <c r="AH3909" s="51">
        <f t="shared" ref="AH3909:AH3972" si="769">IF(OR($C3909=0,$U3909=0),0,IF($C3909&lt;=AH$4,$U3909-$U3909/X3909*(AH$4-$C3909+1),0))</f>
        <v>0</v>
      </c>
      <c r="AI3909" s="51">
        <f t="shared" ref="AI3909:AI3972" si="770">IF(OR($C3909=0,$U3909=0,Y3909-(AI$4-$C3909)=0),0,IF($C3909&lt;AI$4,AH3909-AH3909/(Y3909-(AI$4-$C3909)),IF($C3909=AI$4,$U3909-$U3909/Y3909,0)))</f>
        <v>0</v>
      </c>
      <c r="AJ3909" s="51">
        <f t="shared" ref="AJ3909:AJ3972" si="771">IF(OR($C3909=0,$U3909=0,Z3909-(AJ$4-$C3909)=0),0,IF($C3909&lt;AJ$4,AI3909-AI3909/(Z3909-(AJ$4-$C3909)),IF($C3909=AJ$4,$U3909-$U3909/Z3909,0)))</f>
        <v>0</v>
      </c>
      <c r="AK3909" s="51">
        <f t="shared" ref="AK3909:AK3972" si="772">IF(OR($C3909=0,$U3909=0,AA3909-(AK$4-$C3909)=0),0,IF($C3909&lt;AK$4,AJ3909-AJ3909/(AA3909-(AK$4-$C3909)),IF($C3909=AK$4,$U3909-$U3909/AA3909,0)))</f>
        <v>0</v>
      </c>
      <c r="AL3909" s="51">
        <f t="shared" ref="AL3909:AL3972" si="773">IF(OR($C3909=0,$U3909=0,AB3909-(AL$4-$C3909)=0),0,IF($C3909&lt;AL$4,AK3909-AK3909/(AB3909-(AL$4-$C3909)),IF($C3909=AL$4,$U3909-$U3909/AB3909,0)))</f>
        <v>0</v>
      </c>
      <c r="AM3909" s="51">
        <f t="shared" ref="AM3909:AM3972" si="774">IF(OR($C3909=0,$U3909=0,AC3909-(AM$4-$C3909)=0),0,IF($C3909&lt;AM$4,AL3909-AL3909/(AC3909-(AM$4-$C3909)),IF($C3909=AM$4,$U3909-$U3909/AC3909,0)))</f>
        <v>0</v>
      </c>
      <c r="AN3909" s="51">
        <f t="shared" ref="AN3909:AN3972" si="775">IF(OR($C3909=0,$U3909=0,AD3909-(AN$4-$C3909)=0),0,IF($C3909&lt;AN$4,AM3909-AM3909/(AD3909-(AN$4-$C3909)),IF($C3909=AN$4,$U3909-$U3909/AD3909,0)))</f>
        <v>0</v>
      </c>
    </row>
    <row r="3910" spans="1:40" x14ac:dyDescent="0.25">
      <c r="A3910" s="17"/>
      <c r="B3910" s="17"/>
      <c r="C3910" s="35"/>
      <c r="D3910" s="17"/>
      <c r="E3910" s="17"/>
      <c r="F3910" s="17"/>
      <c r="G3910" s="62">
        <f t="shared" ref="G3910:G3973" si="776">D3910*E3910/100</f>
        <v>0</v>
      </c>
      <c r="H3910" s="17"/>
      <c r="I3910" s="17"/>
      <c r="J3910" s="17"/>
      <c r="K3910" s="17"/>
      <c r="L3910" s="17"/>
      <c r="M3910" s="17"/>
      <c r="N3910" s="17"/>
      <c r="O3910" s="17"/>
      <c r="P3910" s="115"/>
      <c r="Q3910" s="62">
        <f>IF(C3910&gt;A_Stammdaten!$B$12,0,SUM(G3910,H3910,J3910,K3910,M3910,N3910)-SUM(I3910,L3910,O3910,P3910))</f>
        <v>0</v>
      </c>
      <c r="R3910" s="17"/>
      <c r="S3910" s="17"/>
      <c r="T3910" s="17"/>
      <c r="U3910" s="62">
        <f t="shared" si="768"/>
        <v>0</v>
      </c>
      <c r="V3910" s="63">
        <f>IF(ISBLANK($B3910),0,VLOOKUP($B3910,Listen!$A$2:$C$45,2,FALSE))</f>
        <v>0</v>
      </c>
      <c r="W3910" s="63">
        <f>IF(ISBLANK($B3910),0,VLOOKUP($B3910,Listen!$A$2:$C$45,3,FALSE))</f>
        <v>0</v>
      </c>
      <c r="X3910" s="49">
        <f t="shared" si="767"/>
        <v>0</v>
      </c>
      <c r="Y3910" s="49">
        <f t="shared" si="766"/>
        <v>0</v>
      </c>
      <c r="Z3910" s="49">
        <f t="shared" si="766"/>
        <v>0</v>
      </c>
      <c r="AA3910" s="49">
        <f t="shared" si="766"/>
        <v>0</v>
      </c>
      <c r="AB3910" s="49">
        <f t="shared" si="766"/>
        <v>0</v>
      </c>
      <c r="AC3910" s="49">
        <f t="shared" si="766"/>
        <v>0</v>
      </c>
      <c r="AD3910" s="49">
        <f t="shared" si="766"/>
        <v>0</v>
      </c>
      <c r="AE3910" s="51">
        <f t="shared" si="765"/>
        <v>0</v>
      </c>
      <c r="AF3910" s="51">
        <f>IF(C3910=A_Stammdaten!$B$12,D_SAV!$U3910-D_SAV!$AG3910,HLOOKUP(A_Stammdaten!$B$12-1,$AH$4:$AN$4004,ROW(C3910)-3,FALSE)-$AG3910)</f>
        <v>0</v>
      </c>
      <c r="AG3910" s="51">
        <f>HLOOKUP(A_Stammdaten!$B$12,$AH$4:$AN$4004,ROW(C3910)-3,FALSE)</f>
        <v>0</v>
      </c>
      <c r="AH3910" s="51">
        <f t="shared" si="769"/>
        <v>0</v>
      </c>
      <c r="AI3910" s="51">
        <f t="shared" si="770"/>
        <v>0</v>
      </c>
      <c r="AJ3910" s="51">
        <f t="shared" si="771"/>
        <v>0</v>
      </c>
      <c r="AK3910" s="51">
        <f t="shared" si="772"/>
        <v>0</v>
      </c>
      <c r="AL3910" s="51">
        <f t="shared" si="773"/>
        <v>0</v>
      </c>
      <c r="AM3910" s="51">
        <f t="shared" si="774"/>
        <v>0</v>
      </c>
      <c r="AN3910" s="51">
        <f t="shared" si="775"/>
        <v>0</v>
      </c>
    </row>
    <row r="3911" spans="1:40" x14ac:dyDescent="0.25">
      <c r="A3911" s="17"/>
      <c r="B3911" s="17"/>
      <c r="C3911" s="35"/>
      <c r="D3911" s="17"/>
      <c r="E3911" s="17"/>
      <c r="F3911" s="17"/>
      <c r="G3911" s="62">
        <f t="shared" si="776"/>
        <v>0</v>
      </c>
      <c r="H3911" s="17"/>
      <c r="I3911" s="17"/>
      <c r="J3911" s="17"/>
      <c r="K3911" s="17"/>
      <c r="L3911" s="17"/>
      <c r="M3911" s="17"/>
      <c r="N3911" s="17"/>
      <c r="O3911" s="17"/>
      <c r="P3911" s="115"/>
      <c r="Q3911" s="62">
        <f>IF(C3911&gt;A_Stammdaten!$B$12,0,SUM(G3911,H3911,J3911,K3911,M3911,N3911)-SUM(I3911,L3911,O3911,P3911))</f>
        <v>0</v>
      </c>
      <c r="R3911" s="17"/>
      <c r="S3911" s="17"/>
      <c r="T3911" s="17"/>
      <c r="U3911" s="62">
        <f t="shared" si="768"/>
        <v>0</v>
      </c>
      <c r="V3911" s="63">
        <f>IF(ISBLANK($B3911),0,VLOOKUP($B3911,Listen!$A$2:$C$45,2,FALSE))</f>
        <v>0</v>
      </c>
      <c r="W3911" s="63">
        <f>IF(ISBLANK($B3911),0,VLOOKUP($B3911,Listen!$A$2:$C$45,3,FALSE))</f>
        <v>0</v>
      </c>
      <c r="X3911" s="49">
        <f t="shared" si="767"/>
        <v>0</v>
      </c>
      <c r="Y3911" s="49">
        <f t="shared" si="766"/>
        <v>0</v>
      </c>
      <c r="Z3911" s="49">
        <f t="shared" si="766"/>
        <v>0</v>
      </c>
      <c r="AA3911" s="49">
        <f t="shared" si="766"/>
        <v>0</v>
      </c>
      <c r="AB3911" s="49">
        <f t="shared" si="766"/>
        <v>0</v>
      </c>
      <c r="AC3911" s="49">
        <f t="shared" si="766"/>
        <v>0</v>
      </c>
      <c r="AD3911" s="49">
        <f t="shared" si="766"/>
        <v>0</v>
      </c>
      <c r="AE3911" s="51">
        <f t="shared" si="765"/>
        <v>0</v>
      </c>
      <c r="AF3911" s="51">
        <f>IF(C3911=A_Stammdaten!$B$12,D_SAV!$U3911-D_SAV!$AG3911,HLOOKUP(A_Stammdaten!$B$12-1,$AH$4:$AN$4004,ROW(C3911)-3,FALSE)-$AG3911)</f>
        <v>0</v>
      </c>
      <c r="AG3911" s="51">
        <f>HLOOKUP(A_Stammdaten!$B$12,$AH$4:$AN$4004,ROW(C3911)-3,FALSE)</f>
        <v>0</v>
      </c>
      <c r="AH3911" s="51">
        <f t="shared" si="769"/>
        <v>0</v>
      </c>
      <c r="AI3911" s="51">
        <f t="shared" si="770"/>
        <v>0</v>
      </c>
      <c r="AJ3911" s="51">
        <f t="shared" si="771"/>
        <v>0</v>
      </c>
      <c r="AK3911" s="51">
        <f t="shared" si="772"/>
        <v>0</v>
      </c>
      <c r="AL3911" s="51">
        <f t="shared" si="773"/>
        <v>0</v>
      </c>
      <c r="AM3911" s="51">
        <f t="shared" si="774"/>
        <v>0</v>
      </c>
      <c r="AN3911" s="51">
        <f t="shared" si="775"/>
        <v>0</v>
      </c>
    </row>
    <row r="3912" spans="1:40" x14ac:dyDescent="0.25">
      <c r="A3912" s="17"/>
      <c r="B3912" s="17"/>
      <c r="C3912" s="35"/>
      <c r="D3912" s="17"/>
      <c r="E3912" s="17"/>
      <c r="F3912" s="17"/>
      <c r="G3912" s="62">
        <f t="shared" si="776"/>
        <v>0</v>
      </c>
      <c r="H3912" s="17"/>
      <c r="I3912" s="17"/>
      <c r="J3912" s="17"/>
      <c r="K3912" s="17"/>
      <c r="L3912" s="17"/>
      <c r="M3912" s="17"/>
      <c r="N3912" s="17"/>
      <c r="O3912" s="17"/>
      <c r="P3912" s="115"/>
      <c r="Q3912" s="62">
        <f>IF(C3912&gt;A_Stammdaten!$B$12,0,SUM(G3912,H3912,J3912,K3912,M3912,N3912)-SUM(I3912,L3912,O3912,P3912))</f>
        <v>0</v>
      </c>
      <c r="R3912" s="17"/>
      <c r="S3912" s="17"/>
      <c r="T3912" s="17"/>
      <c r="U3912" s="62">
        <f t="shared" si="768"/>
        <v>0</v>
      </c>
      <c r="V3912" s="63">
        <f>IF(ISBLANK($B3912),0,VLOOKUP($B3912,Listen!$A$2:$C$45,2,FALSE))</f>
        <v>0</v>
      </c>
      <c r="W3912" s="63">
        <f>IF(ISBLANK($B3912),0,VLOOKUP($B3912,Listen!$A$2:$C$45,3,FALSE))</f>
        <v>0</v>
      </c>
      <c r="X3912" s="49">
        <f t="shared" si="767"/>
        <v>0</v>
      </c>
      <c r="Y3912" s="49">
        <f t="shared" si="766"/>
        <v>0</v>
      </c>
      <c r="Z3912" s="49">
        <f t="shared" si="766"/>
        <v>0</v>
      </c>
      <c r="AA3912" s="49">
        <f t="shared" si="766"/>
        <v>0</v>
      </c>
      <c r="AB3912" s="49">
        <f t="shared" si="766"/>
        <v>0</v>
      </c>
      <c r="AC3912" s="49">
        <f t="shared" si="766"/>
        <v>0</v>
      </c>
      <c r="AD3912" s="49">
        <f t="shared" si="766"/>
        <v>0</v>
      </c>
      <c r="AE3912" s="51">
        <f t="shared" si="765"/>
        <v>0</v>
      </c>
      <c r="AF3912" s="51">
        <f>IF(C3912=A_Stammdaten!$B$12,D_SAV!$U3912-D_SAV!$AG3912,HLOOKUP(A_Stammdaten!$B$12-1,$AH$4:$AN$4004,ROW(C3912)-3,FALSE)-$AG3912)</f>
        <v>0</v>
      </c>
      <c r="AG3912" s="51">
        <f>HLOOKUP(A_Stammdaten!$B$12,$AH$4:$AN$4004,ROW(C3912)-3,FALSE)</f>
        <v>0</v>
      </c>
      <c r="AH3912" s="51">
        <f t="shared" si="769"/>
        <v>0</v>
      </c>
      <c r="AI3912" s="51">
        <f t="shared" si="770"/>
        <v>0</v>
      </c>
      <c r="AJ3912" s="51">
        <f t="shared" si="771"/>
        <v>0</v>
      </c>
      <c r="AK3912" s="51">
        <f t="shared" si="772"/>
        <v>0</v>
      </c>
      <c r="AL3912" s="51">
        <f t="shared" si="773"/>
        <v>0</v>
      </c>
      <c r="AM3912" s="51">
        <f t="shared" si="774"/>
        <v>0</v>
      </c>
      <c r="AN3912" s="51">
        <f t="shared" si="775"/>
        <v>0</v>
      </c>
    </row>
    <row r="3913" spans="1:40" x14ac:dyDescent="0.25">
      <c r="A3913" s="17"/>
      <c r="B3913" s="17"/>
      <c r="C3913" s="35"/>
      <c r="D3913" s="17"/>
      <c r="E3913" s="17"/>
      <c r="F3913" s="17"/>
      <c r="G3913" s="62">
        <f t="shared" si="776"/>
        <v>0</v>
      </c>
      <c r="H3913" s="17"/>
      <c r="I3913" s="17"/>
      <c r="J3913" s="17"/>
      <c r="K3913" s="17"/>
      <c r="L3913" s="17"/>
      <c r="M3913" s="17"/>
      <c r="N3913" s="17"/>
      <c r="O3913" s="17"/>
      <c r="P3913" s="115"/>
      <c r="Q3913" s="62">
        <f>IF(C3913&gt;A_Stammdaten!$B$12,0,SUM(G3913,H3913,J3913,K3913,M3913,N3913)-SUM(I3913,L3913,O3913,P3913))</f>
        <v>0</v>
      </c>
      <c r="R3913" s="17"/>
      <c r="S3913" s="17"/>
      <c r="T3913" s="17"/>
      <c r="U3913" s="62">
        <f t="shared" si="768"/>
        <v>0</v>
      </c>
      <c r="V3913" s="63">
        <f>IF(ISBLANK($B3913),0,VLOOKUP($B3913,Listen!$A$2:$C$45,2,FALSE))</f>
        <v>0</v>
      </c>
      <c r="W3913" s="63">
        <f>IF(ISBLANK($B3913),0,VLOOKUP($B3913,Listen!$A$2:$C$45,3,FALSE))</f>
        <v>0</v>
      </c>
      <c r="X3913" s="49">
        <f t="shared" si="767"/>
        <v>0</v>
      </c>
      <c r="Y3913" s="49">
        <f t="shared" si="766"/>
        <v>0</v>
      </c>
      <c r="Z3913" s="49">
        <f t="shared" si="766"/>
        <v>0</v>
      </c>
      <c r="AA3913" s="49">
        <f t="shared" ref="Y3913:AD3955" si="777">$V3913</f>
        <v>0</v>
      </c>
      <c r="AB3913" s="49">
        <f t="shared" si="777"/>
        <v>0</v>
      </c>
      <c r="AC3913" s="49">
        <f t="shared" si="777"/>
        <v>0</v>
      </c>
      <c r="AD3913" s="49">
        <f t="shared" si="777"/>
        <v>0</v>
      </c>
      <c r="AE3913" s="51">
        <f t="shared" si="765"/>
        <v>0</v>
      </c>
      <c r="AF3913" s="51">
        <f>IF(C3913=A_Stammdaten!$B$12,D_SAV!$U3913-D_SAV!$AG3913,HLOOKUP(A_Stammdaten!$B$12-1,$AH$4:$AN$4004,ROW(C3913)-3,FALSE)-$AG3913)</f>
        <v>0</v>
      </c>
      <c r="AG3913" s="51">
        <f>HLOOKUP(A_Stammdaten!$B$12,$AH$4:$AN$4004,ROW(C3913)-3,FALSE)</f>
        <v>0</v>
      </c>
      <c r="AH3913" s="51">
        <f t="shared" si="769"/>
        <v>0</v>
      </c>
      <c r="AI3913" s="51">
        <f t="shared" si="770"/>
        <v>0</v>
      </c>
      <c r="AJ3913" s="51">
        <f t="shared" si="771"/>
        <v>0</v>
      </c>
      <c r="AK3913" s="51">
        <f t="shared" si="772"/>
        <v>0</v>
      </c>
      <c r="AL3913" s="51">
        <f t="shared" si="773"/>
        <v>0</v>
      </c>
      <c r="AM3913" s="51">
        <f t="shared" si="774"/>
        <v>0</v>
      </c>
      <c r="AN3913" s="51">
        <f t="shared" si="775"/>
        <v>0</v>
      </c>
    </row>
    <row r="3914" spans="1:40" x14ac:dyDescent="0.25">
      <c r="A3914" s="17"/>
      <c r="B3914" s="17"/>
      <c r="C3914" s="35"/>
      <c r="D3914" s="17"/>
      <c r="E3914" s="17"/>
      <c r="F3914" s="17"/>
      <c r="G3914" s="62">
        <f t="shared" si="776"/>
        <v>0</v>
      </c>
      <c r="H3914" s="17"/>
      <c r="I3914" s="17"/>
      <c r="J3914" s="17"/>
      <c r="K3914" s="17"/>
      <c r="L3914" s="17"/>
      <c r="M3914" s="17"/>
      <c r="N3914" s="17"/>
      <c r="O3914" s="17"/>
      <c r="P3914" s="115"/>
      <c r="Q3914" s="62">
        <f>IF(C3914&gt;A_Stammdaten!$B$12,0,SUM(G3914,H3914,J3914,K3914,M3914,N3914)-SUM(I3914,L3914,O3914,P3914))</f>
        <v>0</v>
      </c>
      <c r="R3914" s="17"/>
      <c r="S3914" s="17"/>
      <c r="T3914" s="17"/>
      <c r="U3914" s="62">
        <f t="shared" si="768"/>
        <v>0</v>
      </c>
      <c r="V3914" s="63">
        <f>IF(ISBLANK($B3914),0,VLOOKUP($B3914,Listen!$A$2:$C$45,2,FALSE))</f>
        <v>0</v>
      </c>
      <c r="W3914" s="63">
        <f>IF(ISBLANK($B3914),0,VLOOKUP($B3914,Listen!$A$2:$C$45,3,FALSE))</f>
        <v>0</v>
      </c>
      <c r="X3914" s="49">
        <f t="shared" si="767"/>
        <v>0</v>
      </c>
      <c r="Y3914" s="49">
        <f t="shared" si="777"/>
        <v>0</v>
      </c>
      <c r="Z3914" s="49">
        <f t="shared" si="777"/>
        <v>0</v>
      </c>
      <c r="AA3914" s="49">
        <f t="shared" si="777"/>
        <v>0</v>
      </c>
      <c r="AB3914" s="49">
        <f t="shared" si="777"/>
        <v>0</v>
      </c>
      <c r="AC3914" s="49">
        <f t="shared" si="777"/>
        <v>0</v>
      </c>
      <c r="AD3914" s="49">
        <f t="shared" si="777"/>
        <v>0</v>
      </c>
      <c r="AE3914" s="51">
        <f t="shared" si="765"/>
        <v>0</v>
      </c>
      <c r="AF3914" s="51">
        <f>IF(C3914=A_Stammdaten!$B$12,D_SAV!$U3914-D_SAV!$AG3914,HLOOKUP(A_Stammdaten!$B$12-1,$AH$4:$AN$4004,ROW(C3914)-3,FALSE)-$AG3914)</f>
        <v>0</v>
      </c>
      <c r="AG3914" s="51">
        <f>HLOOKUP(A_Stammdaten!$B$12,$AH$4:$AN$4004,ROW(C3914)-3,FALSE)</f>
        <v>0</v>
      </c>
      <c r="AH3914" s="51">
        <f t="shared" si="769"/>
        <v>0</v>
      </c>
      <c r="AI3914" s="51">
        <f t="shared" si="770"/>
        <v>0</v>
      </c>
      <c r="AJ3914" s="51">
        <f t="shared" si="771"/>
        <v>0</v>
      </c>
      <c r="AK3914" s="51">
        <f t="shared" si="772"/>
        <v>0</v>
      </c>
      <c r="AL3914" s="51">
        <f t="shared" si="773"/>
        <v>0</v>
      </c>
      <c r="AM3914" s="51">
        <f t="shared" si="774"/>
        <v>0</v>
      </c>
      <c r="AN3914" s="51">
        <f t="shared" si="775"/>
        <v>0</v>
      </c>
    </row>
    <row r="3915" spans="1:40" x14ac:dyDescent="0.25">
      <c r="A3915" s="17"/>
      <c r="B3915" s="17"/>
      <c r="C3915" s="35"/>
      <c r="D3915" s="17"/>
      <c r="E3915" s="17"/>
      <c r="F3915" s="17"/>
      <c r="G3915" s="62">
        <f t="shared" si="776"/>
        <v>0</v>
      </c>
      <c r="H3915" s="17"/>
      <c r="I3915" s="17"/>
      <c r="J3915" s="17"/>
      <c r="K3915" s="17"/>
      <c r="L3915" s="17"/>
      <c r="M3915" s="17"/>
      <c r="N3915" s="17"/>
      <c r="O3915" s="17"/>
      <c r="P3915" s="115"/>
      <c r="Q3915" s="62">
        <f>IF(C3915&gt;A_Stammdaten!$B$12,0,SUM(G3915,H3915,J3915,K3915,M3915,N3915)-SUM(I3915,L3915,O3915,P3915))</f>
        <v>0</v>
      </c>
      <c r="R3915" s="17"/>
      <c r="S3915" s="17"/>
      <c r="T3915" s="17"/>
      <c r="U3915" s="62">
        <f t="shared" si="768"/>
        <v>0</v>
      </c>
      <c r="V3915" s="63">
        <f>IF(ISBLANK($B3915),0,VLOOKUP($B3915,Listen!$A$2:$C$45,2,FALSE))</f>
        <v>0</v>
      </c>
      <c r="W3915" s="63">
        <f>IF(ISBLANK($B3915),0,VLOOKUP($B3915,Listen!$A$2:$C$45,3,FALSE))</f>
        <v>0</v>
      </c>
      <c r="X3915" s="49">
        <f t="shared" si="767"/>
        <v>0</v>
      </c>
      <c r="Y3915" s="49">
        <f t="shared" si="777"/>
        <v>0</v>
      </c>
      <c r="Z3915" s="49">
        <f t="shared" si="777"/>
        <v>0</v>
      </c>
      <c r="AA3915" s="49">
        <f t="shared" si="777"/>
        <v>0</v>
      </c>
      <c r="AB3915" s="49">
        <f t="shared" si="777"/>
        <v>0</v>
      </c>
      <c r="AC3915" s="49">
        <f t="shared" si="777"/>
        <v>0</v>
      </c>
      <c r="AD3915" s="49">
        <f t="shared" si="777"/>
        <v>0</v>
      </c>
      <c r="AE3915" s="51">
        <f t="shared" si="765"/>
        <v>0</v>
      </c>
      <c r="AF3915" s="51">
        <f>IF(C3915=A_Stammdaten!$B$12,D_SAV!$U3915-D_SAV!$AG3915,HLOOKUP(A_Stammdaten!$B$12-1,$AH$4:$AN$4004,ROW(C3915)-3,FALSE)-$AG3915)</f>
        <v>0</v>
      </c>
      <c r="AG3915" s="51">
        <f>HLOOKUP(A_Stammdaten!$B$12,$AH$4:$AN$4004,ROW(C3915)-3,FALSE)</f>
        <v>0</v>
      </c>
      <c r="AH3915" s="51">
        <f t="shared" si="769"/>
        <v>0</v>
      </c>
      <c r="AI3915" s="51">
        <f t="shared" si="770"/>
        <v>0</v>
      </c>
      <c r="AJ3915" s="51">
        <f t="shared" si="771"/>
        <v>0</v>
      </c>
      <c r="AK3915" s="51">
        <f t="shared" si="772"/>
        <v>0</v>
      </c>
      <c r="AL3915" s="51">
        <f t="shared" si="773"/>
        <v>0</v>
      </c>
      <c r="AM3915" s="51">
        <f t="shared" si="774"/>
        <v>0</v>
      </c>
      <c r="AN3915" s="51">
        <f t="shared" si="775"/>
        <v>0</v>
      </c>
    </row>
    <row r="3916" spans="1:40" x14ac:dyDescent="0.25">
      <c r="A3916" s="17"/>
      <c r="B3916" s="17"/>
      <c r="C3916" s="35"/>
      <c r="D3916" s="17"/>
      <c r="E3916" s="17"/>
      <c r="F3916" s="17"/>
      <c r="G3916" s="62">
        <f t="shared" si="776"/>
        <v>0</v>
      </c>
      <c r="H3916" s="17"/>
      <c r="I3916" s="17"/>
      <c r="J3916" s="17"/>
      <c r="K3916" s="17"/>
      <c r="L3916" s="17"/>
      <c r="M3916" s="17"/>
      <c r="N3916" s="17"/>
      <c r="O3916" s="17"/>
      <c r="P3916" s="115"/>
      <c r="Q3916" s="62">
        <f>IF(C3916&gt;A_Stammdaten!$B$12,0,SUM(G3916,H3916,J3916,K3916,M3916,N3916)-SUM(I3916,L3916,O3916,P3916))</f>
        <v>0</v>
      </c>
      <c r="R3916" s="17"/>
      <c r="S3916" s="17"/>
      <c r="T3916" s="17"/>
      <c r="U3916" s="62">
        <f t="shared" si="768"/>
        <v>0</v>
      </c>
      <c r="V3916" s="63">
        <f>IF(ISBLANK($B3916),0,VLOOKUP($B3916,Listen!$A$2:$C$45,2,FALSE))</f>
        <v>0</v>
      </c>
      <c r="W3916" s="63">
        <f>IF(ISBLANK($B3916),0,VLOOKUP($B3916,Listen!$A$2:$C$45,3,FALSE))</f>
        <v>0</v>
      </c>
      <c r="X3916" s="49">
        <f t="shared" si="767"/>
        <v>0</v>
      </c>
      <c r="Y3916" s="49">
        <f t="shared" si="777"/>
        <v>0</v>
      </c>
      <c r="Z3916" s="49">
        <f t="shared" si="777"/>
        <v>0</v>
      </c>
      <c r="AA3916" s="49">
        <f t="shared" si="777"/>
        <v>0</v>
      </c>
      <c r="AB3916" s="49">
        <f t="shared" si="777"/>
        <v>0</v>
      </c>
      <c r="AC3916" s="49">
        <f t="shared" si="777"/>
        <v>0</v>
      </c>
      <c r="AD3916" s="49">
        <f t="shared" si="777"/>
        <v>0</v>
      </c>
      <c r="AE3916" s="51">
        <f t="shared" si="765"/>
        <v>0</v>
      </c>
      <c r="AF3916" s="51">
        <f>IF(C3916=A_Stammdaten!$B$12,D_SAV!$U3916-D_SAV!$AG3916,HLOOKUP(A_Stammdaten!$B$12-1,$AH$4:$AN$4004,ROW(C3916)-3,FALSE)-$AG3916)</f>
        <v>0</v>
      </c>
      <c r="AG3916" s="51">
        <f>HLOOKUP(A_Stammdaten!$B$12,$AH$4:$AN$4004,ROW(C3916)-3,FALSE)</f>
        <v>0</v>
      </c>
      <c r="AH3916" s="51">
        <f t="shared" si="769"/>
        <v>0</v>
      </c>
      <c r="AI3916" s="51">
        <f t="shared" si="770"/>
        <v>0</v>
      </c>
      <c r="AJ3916" s="51">
        <f t="shared" si="771"/>
        <v>0</v>
      </c>
      <c r="AK3916" s="51">
        <f t="shared" si="772"/>
        <v>0</v>
      </c>
      <c r="AL3916" s="51">
        <f t="shared" si="773"/>
        <v>0</v>
      </c>
      <c r="AM3916" s="51">
        <f t="shared" si="774"/>
        <v>0</v>
      </c>
      <c r="AN3916" s="51">
        <f t="shared" si="775"/>
        <v>0</v>
      </c>
    </row>
    <row r="3917" spans="1:40" x14ac:dyDescent="0.25">
      <c r="A3917" s="17"/>
      <c r="B3917" s="17"/>
      <c r="C3917" s="35"/>
      <c r="D3917" s="17"/>
      <c r="E3917" s="17"/>
      <c r="F3917" s="17"/>
      <c r="G3917" s="62">
        <f t="shared" si="776"/>
        <v>0</v>
      </c>
      <c r="H3917" s="17"/>
      <c r="I3917" s="17"/>
      <c r="J3917" s="17"/>
      <c r="K3917" s="17"/>
      <c r="L3917" s="17"/>
      <c r="M3917" s="17"/>
      <c r="N3917" s="17"/>
      <c r="O3917" s="17"/>
      <c r="P3917" s="115"/>
      <c r="Q3917" s="62">
        <f>IF(C3917&gt;A_Stammdaten!$B$12,0,SUM(G3917,H3917,J3917,K3917,M3917,N3917)-SUM(I3917,L3917,O3917,P3917))</f>
        <v>0</v>
      </c>
      <c r="R3917" s="17"/>
      <c r="S3917" s="17"/>
      <c r="T3917" s="17"/>
      <c r="U3917" s="62">
        <f t="shared" si="768"/>
        <v>0</v>
      </c>
      <c r="V3917" s="63">
        <f>IF(ISBLANK($B3917),0,VLOOKUP($B3917,Listen!$A$2:$C$45,2,FALSE))</f>
        <v>0</v>
      </c>
      <c r="W3917" s="63">
        <f>IF(ISBLANK($B3917),0,VLOOKUP($B3917,Listen!$A$2:$C$45,3,FALSE))</f>
        <v>0</v>
      </c>
      <c r="X3917" s="49">
        <f t="shared" si="767"/>
        <v>0</v>
      </c>
      <c r="Y3917" s="49">
        <f t="shared" si="777"/>
        <v>0</v>
      </c>
      <c r="Z3917" s="49">
        <f t="shared" si="777"/>
        <v>0</v>
      </c>
      <c r="AA3917" s="49">
        <f t="shared" si="777"/>
        <v>0</v>
      </c>
      <c r="AB3917" s="49">
        <f t="shared" si="777"/>
        <v>0</v>
      </c>
      <c r="AC3917" s="49">
        <f t="shared" si="777"/>
        <v>0</v>
      </c>
      <c r="AD3917" s="49">
        <f t="shared" si="777"/>
        <v>0</v>
      </c>
      <c r="AE3917" s="51">
        <f t="shared" si="765"/>
        <v>0</v>
      </c>
      <c r="AF3917" s="51">
        <f>IF(C3917=A_Stammdaten!$B$12,D_SAV!$U3917-D_SAV!$AG3917,HLOOKUP(A_Stammdaten!$B$12-1,$AH$4:$AN$4004,ROW(C3917)-3,FALSE)-$AG3917)</f>
        <v>0</v>
      </c>
      <c r="AG3917" s="51">
        <f>HLOOKUP(A_Stammdaten!$B$12,$AH$4:$AN$4004,ROW(C3917)-3,FALSE)</f>
        <v>0</v>
      </c>
      <c r="AH3917" s="51">
        <f t="shared" si="769"/>
        <v>0</v>
      </c>
      <c r="AI3917" s="51">
        <f t="shared" si="770"/>
        <v>0</v>
      </c>
      <c r="AJ3917" s="51">
        <f t="shared" si="771"/>
        <v>0</v>
      </c>
      <c r="AK3917" s="51">
        <f t="shared" si="772"/>
        <v>0</v>
      </c>
      <c r="AL3917" s="51">
        <f t="shared" si="773"/>
        <v>0</v>
      </c>
      <c r="AM3917" s="51">
        <f t="shared" si="774"/>
        <v>0</v>
      </c>
      <c r="AN3917" s="51">
        <f t="shared" si="775"/>
        <v>0</v>
      </c>
    </row>
    <row r="3918" spans="1:40" x14ac:dyDescent="0.25">
      <c r="A3918" s="17"/>
      <c r="B3918" s="17"/>
      <c r="C3918" s="35"/>
      <c r="D3918" s="17"/>
      <c r="E3918" s="17"/>
      <c r="F3918" s="17"/>
      <c r="G3918" s="62">
        <f t="shared" si="776"/>
        <v>0</v>
      </c>
      <c r="H3918" s="17"/>
      <c r="I3918" s="17"/>
      <c r="J3918" s="17"/>
      <c r="K3918" s="17"/>
      <c r="L3918" s="17"/>
      <c r="M3918" s="17"/>
      <c r="N3918" s="17"/>
      <c r="O3918" s="17"/>
      <c r="P3918" s="115"/>
      <c r="Q3918" s="62">
        <f>IF(C3918&gt;A_Stammdaten!$B$12,0,SUM(G3918,H3918,J3918,K3918,M3918,N3918)-SUM(I3918,L3918,O3918,P3918))</f>
        <v>0</v>
      </c>
      <c r="R3918" s="17"/>
      <c r="S3918" s="17"/>
      <c r="T3918" s="17"/>
      <c r="U3918" s="62">
        <f t="shared" si="768"/>
        <v>0</v>
      </c>
      <c r="V3918" s="63">
        <f>IF(ISBLANK($B3918),0,VLOOKUP($B3918,Listen!$A$2:$C$45,2,FALSE))</f>
        <v>0</v>
      </c>
      <c r="W3918" s="63">
        <f>IF(ISBLANK($B3918),0,VLOOKUP($B3918,Listen!$A$2:$C$45,3,FALSE))</f>
        <v>0</v>
      </c>
      <c r="X3918" s="49">
        <f t="shared" si="767"/>
        <v>0</v>
      </c>
      <c r="Y3918" s="49">
        <f t="shared" si="777"/>
        <v>0</v>
      </c>
      <c r="Z3918" s="49">
        <f t="shared" si="777"/>
        <v>0</v>
      </c>
      <c r="AA3918" s="49">
        <f t="shared" si="777"/>
        <v>0</v>
      </c>
      <c r="AB3918" s="49">
        <f t="shared" si="777"/>
        <v>0</v>
      </c>
      <c r="AC3918" s="49">
        <f t="shared" si="777"/>
        <v>0</v>
      </c>
      <c r="AD3918" s="49">
        <f t="shared" si="777"/>
        <v>0</v>
      </c>
      <c r="AE3918" s="51">
        <f t="shared" si="765"/>
        <v>0</v>
      </c>
      <c r="AF3918" s="51">
        <f>IF(C3918=A_Stammdaten!$B$12,D_SAV!$U3918-D_SAV!$AG3918,HLOOKUP(A_Stammdaten!$B$12-1,$AH$4:$AN$4004,ROW(C3918)-3,FALSE)-$AG3918)</f>
        <v>0</v>
      </c>
      <c r="AG3918" s="51">
        <f>HLOOKUP(A_Stammdaten!$B$12,$AH$4:$AN$4004,ROW(C3918)-3,FALSE)</f>
        <v>0</v>
      </c>
      <c r="AH3918" s="51">
        <f t="shared" si="769"/>
        <v>0</v>
      </c>
      <c r="AI3918" s="51">
        <f t="shared" si="770"/>
        <v>0</v>
      </c>
      <c r="AJ3918" s="51">
        <f t="shared" si="771"/>
        <v>0</v>
      </c>
      <c r="AK3918" s="51">
        <f t="shared" si="772"/>
        <v>0</v>
      </c>
      <c r="AL3918" s="51">
        <f t="shared" si="773"/>
        <v>0</v>
      </c>
      <c r="AM3918" s="51">
        <f t="shared" si="774"/>
        <v>0</v>
      </c>
      <c r="AN3918" s="51">
        <f t="shared" si="775"/>
        <v>0</v>
      </c>
    </row>
    <row r="3919" spans="1:40" x14ac:dyDescent="0.25">
      <c r="A3919" s="17"/>
      <c r="B3919" s="17"/>
      <c r="C3919" s="35"/>
      <c r="D3919" s="17"/>
      <c r="E3919" s="17"/>
      <c r="F3919" s="17"/>
      <c r="G3919" s="62">
        <f t="shared" si="776"/>
        <v>0</v>
      </c>
      <c r="H3919" s="17"/>
      <c r="I3919" s="17"/>
      <c r="J3919" s="17"/>
      <c r="K3919" s="17"/>
      <c r="L3919" s="17"/>
      <c r="M3919" s="17"/>
      <c r="N3919" s="17"/>
      <c r="O3919" s="17"/>
      <c r="P3919" s="115"/>
      <c r="Q3919" s="62">
        <f>IF(C3919&gt;A_Stammdaten!$B$12,0,SUM(G3919,H3919,J3919,K3919,M3919,N3919)-SUM(I3919,L3919,O3919,P3919))</f>
        <v>0</v>
      </c>
      <c r="R3919" s="17"/>
      <c r="S3919" s="17"/>
      <c r="T3919" s="17"/>
      <c r="U3919" s="62">
        <f t="shared" si="768"/>
        <v>0</v>
      </c>
      <c r="V3919" s="63">
        <f>IF(ISBLANK($B3919),0,VLOOKUP($B3919,Listen!$A$2:$C$45,2,FALSE))</f>
        <v>0</v>
      </c>
      <c r="W3919" s="63">
        <f>IF(ISBLANK($B3919),0,VLOOKUP($B3919,Listen!$A$2:$C$45,3,FALSE))</f>
        <v>0</v>
      </c>
      <c r="X3919" s="49">
        <f t="shared" si="767"/>
        <v>0</v>
      </c>
      <c r="Y3919" s="49">
        <f t="shared" si="777"/>
        <v>0</v>
      </c>
      <c r="Z3919" s="49">
        <f t="shared" si="777"/>
        <v>0</v>
      </c>
      <c r="AA3919" s="49">
        <f t="shared" si="777"/>
        <v>0</v>
      </c>
      <c r="AB3919" s="49">
        <f t="shared" si="777"/>
        <v>0</v>
      </c>
      <c r="AC3919" s="49">
        <f t="shared" si="777"/>
        <v>0</v>
      </c>
      <c r="AD3919" s="49">
        <f t="shared" si="777"/>
        <v>0</v>
      </c>
      <c r="AE3919" s="51">
        <f t="shared" si="765"/>
        <v>0</v>
      </c>
      <c r="AF3919" s="51">
        <f>IF(C3919=A_Stammdaten!$B$12,D_SAV!$U3919-D_SAV!$AG3919,HLOOKUP(A_Stammdaten!$B$12-1,$AH$4:$AN$4004,ROW(C3919)-3,FALSE)-$AG3919)</f>
        <v>0</v>
      </c>
      <c r="AG3919" s="51">
        <f>HLOOKUP(A_Stammdaten!$B$12,$AH$4:$AN$4004,ROW(C3919)-3,FALSE)</f>
        <v>0</v>
      </c>
      <c r="AH3919" s="51">
        <f t="shared" si="769"/>
        <v>0</v>
      </c>
      <c r="AI3919" s="51">
        <f t="shared" si="770"/>
        <v>0</v>
      </c>
      <c r="AJ3919" s="51">
        <f t="shared" si="771"/>
        <v>0</v>
      </c>
      <c r="AK3919" s="51">
        <f t="shared" si="772"/>
        <v>0</v>
      </c>
      <c r="AL3919" s="51">
        <f t="shared" si="773"/>
        <v>0</v>
      </c>
      <c r="AM3919" s="51">
        <f t="shared" si="774"/>
        <v>0</v>
      </c>
      <c r="AN3919" s="51">
        <f t="shared" si="775"/>
        <v>0</v>
      </c>
    </row>
    <row r="3920" spans="1:40" x14ac:dyDescent="0.25">
      <c r="A3920" s="17"/>
      <c r="B3920" s="17"/>
      <c r="C3920" s="35"/>
      <c r="D3920" s="17"/>
      <c r="E3920" s="17"/>
      <c r="F3920" s="17"/>
      <c r="G3920" s="62">
        <f t="shared" si="776"/>
        <v>0</v>
      </c>
      <c r="H3920" s="17"/>
      <c r="I3920" s="17"/>
      <c r="J3920" s="17"/>
      <c r="K3920" s="17"/>
      <c r="L3920" s="17"/>
      <c r="M3920" s="17"/>
      <c r="N3920" s="17"/>
      <c r="O3920" s="17"/>
      <c r="P3920" s="115"/>
      <c r="Q3920" s="62">
        <f>IF(C3920&gt;A_Stammdaten!$B$12,0,SUM(G3920,H3920,J3920,K3920,M3920,N3920)-SUM(I3920,L3920,O3920,P3920))</f>
        <v>0</v>
      </c>
      <c r="R3920" s="17"/>
      <c r="S3920" s="17"/>
      <c r="T3920" s="17"/>
      <c r="U3920" s="62">
        <f t="shared" si="768"/>
        <v>0</v>
      </c>
      <c r="V3920" s="63">
        <f>IF(ISBLANK($B3920),0,VLOOKUP($B3920,Listen!$A$2:$C$45,2,FALSE))</f>
        <v>0</v>
      </c>
      <c r="W3920" s="63">
        <f>IF(ISBLANK($B3920),0,VLOOKUP($B3920,Listen!$A$2:$C$45,3,FALSE))</f>
        <v>0</v>
      </c>
      <c r="X3920" s="49">
        <f t="shared" si="767"/>
        <v>0</v>
      </c>
      <c r="Y3920" s="49">
        <f t="shared" si="777"/>
        <v>0</v>
      </c>
      <c r="Z3920" s="49">
        <f t="shared" si="777"/>
        <v>0</v>
      </c>
      <c r="AA3920" s="49">
        <f t="shared" si="777"/>
        <v>0</v>
      </c>
      <c r="AB3920" s="49">
        <f t="shared" si="777"/>
        <v>0</v>
      </c>
      <c r="AC3920" s="49">
        <f t="shared" si="777"/>
        <v>0</v>
      </c>
      <c r="AD3920" s="49">
        <f t="shared" si="777"/>
        <v>0</v>
      </c>
      <c r="AE3920" s="51">
        <f t="shared" si="765"/>
        <v>0</v>
      </c>
      <c r="AF3920" s="51">
        <f>IF(C3920=A_Stammdaten!$B$12,D_SAV!$U3920-D_SAV!$AG3920,HLOOKUP(A_Stammdaten!$B$12-1,$AH$4:$AN$4004,ROW(C3920)-3,FALSE)-$AG3920)</f>
        <v>0</v>
      </c>
      <c r="AG3920" s="51">
        <f>HLOOKUP(A_Stammdaten!$B$12,$AH$4:$AN$4004,ROW(C3920)-3,FALSE)</f>
        <v>0</v>
      </c>
      <c r="AH3920" s="51">
        <f t="shared" si="769"/>
        <v>0</v>
      </c>
      <c r="AI3920" s="51">
        <f t="shared" si="770"/>
        <v>0</v>
      </c>
      <c r="AJ3920" s="51">
        <f t="shared" si="771"/>
        <v>0</v>
      </c>
      <c r="AK3920" s="51">
        <f t="shared" si="772"/>
        <v>0</v>
      </c>
      <c r="AL3920" s="51">
        <f t="shared" si="773"/>
        <v>0</v>
      </c>
      <c r="AM3920" s="51">
        <f t="shared" si="774"/>
        <v>0</v>
      </c>
      <c r="AN3920" s="51">
        <f t="shared" si="775"/>
        <v>0</v>
      </c>
    </row>
    <row r="3921" spans="1:40" x14ac:dyDescent="0.25">
      <c r="A3921" s="17"/>
      <c r="B3921" s="17"/>
      <c r="C3921" s="35"/>
      <c r="D3921" s="17"/>
      <c r="E3921" s="17"/>
      <c r="F3921" s="17"/>
      <c r="G3921" s="62">
        <f t="shared" si="776"/>
        <v>0</v>
      </c>
      <c r="H3921" s="17"/>
      <c r="I3921" s="17"/>
      <c r="J3921" s="17"/>
      <c r="K3921" s="17"/>
      <c r="L3921" s="17"/>
      <c r="M3921" s="17"/>
      <c r="N3921" s="17"/>
      <c r="O3921" s="17"/>
      <c r="P3921" s="115"/>
      <c r="Q3921" s="62">
        <f>IF(C3921&gt;A_Stammdaten!$B$12,0,SUM(G3921,H3921,J3921,K3921,M3921,N3921)-SUM(I3921,L3921,O3921,P3921))</f>
        <v>0</v>
      </c>
      <c r="R3921" s="17"/>
      <c r="S3921" s="17"/>
      <c r="T3921" s="17"/>
      <c r="U3921" s="62">
        <f t="shared" si="768"/>
        <v>0</v>
      </c>
      <c r="V3921" s="63">
        <f>IF(ISBLANK($B3921),0,VLOOKUP($B3921,Listen!$A$2:$C$45,2,FALSE))</f>
        <v>0</v>
      </c>
      <c r="W3921" s="63">
        <f>IF(ISBLANK($B3921),0,VLOOKUP($B3921,Listen!$A$2:$C$45,3,FALSE))</f>
        <v>0</v>
      </c>
      <c r="X3921" s="49">
        <f t="shared" si="767"/>
        <v>0</v>
      </c>
      <c r="Y3921" s="49">
        <f t="shared" si="777"/>
        <v>0</v>
      </c>
      <c r="Z3921" s="49">
        <f t="shared" si="777"/>
        <v>0</v>
      </c>
      <c r="AA3921" s="49">
        <f t="shared" si="777"/>
        <v>0</v>
      </c>
      <c r="AB3921" s="49">
        <f t="shared" si="777"/>
        <v>0</v>
      </c>
      <c r="AC3921" s="49">
        <f t="shared" si="777"/>
        <v>0</v>
      </c>
      <c r="AD3921" s="49">
        <f t="shared" si="777"/>
        <v>0</v>
      </c>
      <c r="AE3921" s="51">
        <f t="shared" si="765"/>
        <v>0</v>
      </c>
      <c r="AF3921" s="51">
        <f>IF(C3921=A_Stammdaten!$B$12,D_SAV!$U3921-D_SAV!$AG3921,HLOOKUP(A_Stammdaten!$B$12-1,$AH$4:$AN$4004,ROW(C3921)-3,FALSE)-$AG3921)</f>
        <v>0</v>
      </c>
      <c r="AG3921" s="51">
        <f>HLOOKUP(A_Stammdaten!$B$12,$AH$4:$AN$4004,ROW(C3921)-3,FALSE)</f>
        <v>0</v>
      </c>
      <c r="AH3921" s="51">
        <f t="shared" si="769"/>
        <v>0</v>
      </c>
      <c r="AI3921" s="51">
        <f t="shared" si="770"/>
        <v>0</v>
      </c>
      <c r="AJ3921" s="51">
        <f t="shared" si="771"/>
        <v>0</v>
      </c>
      <c r="AK3921" s="51">
        <f t="shared" si="772"/>
        <v>0</v>
      </c>
      <c r="AL3921" s="51">
        <f t="shared" si="773"/>
        <v>0</v>
      </c>
      <c r="AM3921" s="51">
        <f t="shared" si="774"/>
        <v>0</v>
      </c>
      <c r="AN3921" s="51">
        <f t="shared" si="775"/>
        <v>0</v>
      </c>
    </row>
    <row r="3922" spans="1:40" x14ac:dyDescent="0.25">
      <c r="A3922" s="17"/>
      <c r="B3922" s="17"/>
      <c r="C3922" s="35"/>
      <c r="D3922" s="17"/>
      <c r="E3922" s="17"/>
      <c r="F3922" s="17"/>
      <c r="G3922" s="62">
        <f t="shared" si="776"/>
        <v>0</v>
      </c>
      <c r="H3922" s="17"/>
      <c r="I3922" s="17"/>
      <c r="J3922" s="17"/>
      <c r="K3922" s="17"/>
      <c r="L3922" s="17"/>
      <c r="M3922" s="17"/>
      <c r="N3922" s="17"/>
      <c r="O3922" s="17"/>
      <c r="P3922" s="115"/>
      <c r="Q3922" s="62">
        <f>IF(C3922&gt;A_Stammdaten!$B$12,0,SUM(G3922,H3922,J3922,K3922,M3922,N3922)-SUM(I3922,L3922,O3922,P3922))</f>
        <v>0</v>
      </c>
      <c r="R3922" s="17"/>
      <c r="S3922" s="17"/>
      <c r="T3922" s="17"/>
      <c r="U3922" s="62">
        <f t="shared" si="768"/>
        <v>0</v>
      </c>
      <c r="V3922" s="63">
        <f>IF(ISBLANK($B3922),0,VLOOKUP($B3922,Listen!$A$2:$C$45,2,FALSE))</f>
        <v>0</v>
      </c>
      <c r="W3922" s="63">
        <f>IF(ISBLANK($B3922),0,VLOOKUP($B3922,Listen!$A$2:$C$45,3,FALSE))</f>
        <v>0</v>
      </c>
      <c r="X3922" s="49">
        <f t="shared" si="767"/>
        <v>0</v>
      </c>
      <c r="Y3922" s="49">
        <f t="shared" si="777"/>
        <v>0</v>
      </c>
      <c r="Z3922" s="49">
        <f t="shared" si="777"/>
        <v>0</v>
      </c>
      <c r="AA3922" s="49">
        <f t="shared" si="777"/>
        <v>0</v>
      </c>
      <c r="AB3922" s="49">
        <f t="shared" si="777"/>
        <v>0</v>
      </c>
      <c r="AC3922" s="49">
        <f t="shared" si="777"/>
        <v>0</v>
      </c>
      <c r="AD3922" s="49">
        <f t="shared" si="777"/>
        <v>0</v>
      </c>
      <c r="AE3922" s="51">
        <f t="shared" si="765"/>
        <v>0</v>
      </c>
      <c r="AF3922" s="51">
        <f>IF(C3922=A_Stammdaten!$B$12,D_SAV!$U3922-D_SAV!$AG3922,HLOOKUP(A_Stammdaten!$B$12-1,$AH$4:$AN$4004,ROW(C3922)-3,FALSE)-$AG3922)</f>
        <v>0</v>
      </c>
      <c r="AG3922" s="51">
        <f>HLOOKUP(A_Stammdaten!$B$12,$AH$4:$AN$4004,ROW(C3922)-3,FALSE)</f>
        <v>0</v>
      </c>
      <c r="AH3922" s="51">
        <f t="shared" si="769"/>
        <v>0</v>
      </c>
      <c r="AI3922" s="51">
        <f t="shared" si="770"/>
        <v>0</v>
      </c>
      <c r="AJ3922" s="51">
        <f t="shared" si="771"/>
        <v>0</v>
      </c>
      <c r="AK3922" s="51">
        <f t="shared" si="772"/>
        <v>0</v>
      </c>
      <c r="AL3922" s="51">
        <f t="shared" si="773"/>
        <v>0</v>
      </c>
      <c r="AM3922" s="51">
        <f t="shared" si="774"/>
        <v>0</v>
      </c>
      <c r="AN3922" s="51">
        <f t="shared" si="775"/>
        <v>0</v>
      </c>
    </row>
    <row r="3923" spans="1:40" x14ac:dyDescent="0.25">
      <c r="A3923" s="17"/>
      <c r="B3923" s="17"/>
      <c r="C3923" s="35"/>
      <c r="D3923" s="17"/>
      <c r="E3923" s="17"/>
      <c r="F3923" s="17"/>
      <c r="G3923" s="62">
        <f t="shared" si="776"/>
        <v>0</v>
      </c>
      <c r="H3923" s="17"/>
      <c r="I3923" s="17"/>
      <c r="J3923" s="17"/>
      <c r="K3923" s="17"/>
      <c r="L3923" s="17"/>
      <c r="M3923" s="17"/>
      <c r="N3923" s="17"/>
      <c r="O3923" s="17"/>
      <c r="P3923" s="115"/>
      <c r="Q3923" s="62">
        <f>IF(C3923&gt;A_Stammdaten!$B$12,0,SUM(G3923,H3923,J3923,K3923,M3923,N3923)-SUM(I3923,L3923,O3923,P3923))</f>
        <v>0</v>
      </c>
      <c r="R3923" s="17"/>
      <c r="S3923" s="17"/>
      <c r="T3923" s="17"/>
      <c r="U3923" s="62">
        <f t="shared" si="768"/>
        <v>0</v>
      </c>
      <c r="V3923" s="63">
        <f>IF(ISBLANK($B3923),0,VLOOKUP($B3923,Listen!$A$2:$C$45,2,FALSE))</f>
        <v>0</v>
      </c>
      <c r="W3923" s="63">
        <f>IF(ISBLANK($B3923),0,VLOOKUP($B3923,Listen!$A$2:$C$45,3,FALSE))</f>
        <v>0</v>
      </c>
      <c r="X3923" s="49">
        <f t="shared" si="767"/>
        <v>0</v>
      </c>
      <c r="Y3923" s="49">
        <f t="shared" si="777"/>
        <v>0</v>
      </c>
      <c r="Z3923" s="49">
        <f t="shared" si="777"/>
        <v>0</v>
      </c>
      <c r="AA3923" s="49">
        <f t="shared" si="777"/>
        <v>0</v>
      </c>
      <c r="AB3923" s="49">
        <f t="shared" si="777"/>
        <v>0</v>
      </c>
      <c r="AC3923" s="49">
        <f t="shared" si="777"/>
        <v>0</v>
      </c>
      <c r="AD3923" s="49">
        <f t="shared" si="777"/>
        <v>0</v>
      </c>
      <c r="AE3923" s="51">
        <f t="shared" si="765"/>
        <v>0</v>
      </c>
      <c r="AF3923" s="51">
        <f>IF(C3923=A_Stammdaten!$B$12,D_SAV!$U3923-D_SAV!$AG3923,HLOOKUP(A_Stammdaten!$B$12-1,$AH$4:$AN$4004,ROW(C3923)-3,FALSE)-$AG3923)</f>
        <v>0</v>
      </c>
      <c r="AG3923" s="51">
        <f>HLOOKUP(A_Stammdaten!$B$12,$AH$4:$AN$4004,ROW(C3923)-3,FALSE)</f>
        <v>0</v>
      </c>
      <c r="AH3923" s="51">
        <f t="shared" si="769"/>
        <v>0</v>
      </c>
      <c r="AI3923" s="51">
        <f t="shared" si="770"/>
        <v>0</v>
      </c>
      <c r="AJ3923" s="51">
        <f t="shared" si="771"/>
        <v>0</v>
      </c>
      <c r="AK3923" s="51">
        <f t="shared" si="772"/>
        <v>0</v>
      </c>
      <c r="AL3923" s="51">
        <f t="shared" si="773"/>
        <v>0</v>
      </c>
      <c r="AM3923" s="51">
        <f t="shared" si="774"/>
        <v>0</v>
      </c>
      <c r="AN3923" s="51">
        <f t="shared" si="775"/>
        <v>0</v>
      </c>
    </row>
    <row r="3924" spans="1:40" x14ac:dyDescent="0.25">
      <c r="A3924" s="17"/>
      <c r="B3924" s="17"/>
      <c r="C3924" s="35"/>
      <c r="D3924" s="17"/>
      <c r="E3924" s="17"/>
      <c r="F3924" s="17"/>
      <c r="G3924" s="62">
        <f t="shared" si="776"/>
        <v>0</v>
      </c>
      <c r="H3924" s="17"/>
      <c r="I3924" s="17"/>
      <c r="J3924" s="17"/>
      <c r="K3924" s="17"/>
      <c r="L3924" s="17"/>
      <c r="M3924" s="17"/>
      <c r="N3924" s="17"/>
      <c r="O3924" s="17"/>
      <c r="P3924" s="115"/>
      <c r="Q3924" s="62">
        <f>IF(C3924&gt;A_Stammdaten!$B$12,0,SUM(G3924,H3924,J3924,K3924,M3924,N3924)-SUM(I3924,L3924,O3924,P3924))</f>
        <v>0</v>
      </c>
      <c r="R3924" s="17"/>
      <c r="S3924" s="17"/>
      <c r="T3924" s="17"/>
      <c r="U3924" s="62">
        <f t="shared" si="768"/>
        <v>0</v>
      </c>
      <c r="V3924" s="63">
        <f>IF(ISBLANK($B3924),0,VLOOKUP($B3924,Listen!$A$2:$C$45,2,FALSE))</f>
        <v>0</v>
      </c>
      <c r="W3924" s="63">
        <f>IF(ISBLANK($B3924),0,VLOOKUP($B3924,Listen!$A$2:$C$45,3,FALSE))</f>
        <v>0</v>
      </c>
      <c r="X3924" s="49">
        <f t="shared" si="767"/>
        <v>0</v>
      </c>
      <c r="Y3924" s="49">
        <f t="shared" si="777"/>
        <v>0</v>
      </c>
      <c r="Z3924" s="49">
        <f t="shared" si="777"/>
        <v>0</v>
      </c>
      <c r="AA3924" s="49">
        <f t="shared" si="777"/>
        <v>0</v>
      </c>
      <c r="AB3924" s="49">
        <f t="shared" si="777"/>
        <v>0</v>
      </c>
      <c r="AC3924" s="49">
        <f t="shared" si="777"/>
        <v>0</v>
      </c>
      <c r="AD3924" s="49">
        <f t="shared" si="777"/>
        <v>0</v>
      </c>
      <c r="AE3924" s="51">
        <f t="shared" si="765"/>
        <v>0</v>
      </c>
      <c r="AF3924" s="51">
        <f>IF(C3924=A_Stammdaten!$B$12,D_SAV!$U3924-D_SAV!$AG3924,HLOOKUP(A_Stammdaten!$B$12-1,$AH$4:$AN$4004,ROW(C3924)-3,FALSE)-$AG3924)</f>
        <v>0</v>
      </c>
      <c r="AG3924" s="51">
        <f>HLOOKUP(A_Stammdaten!$B$12,$AH$4:$AN$4004,ROW(C3924)-3,FALSE)</f>
        <v>0</v>
      </c>
      <c r="AH3924" s="51">
        <f t="shared" si="769"/>
        <v>0</v>
      </c>
      <c r="AI3924" s="51">
        <f t="shared" si="770"/>
        <v>0</v>
      </c>
      <c r="AJ3924" s="51">
        <f t="shared" si="771"/>
        <v>0</v>
      </c>
      <c r="AK3924" s="51">
        <f t="shared" si="772"/>
        <v>0</v>
      </c>
      <c r="AL3924" s="51">
        <f t="shared" si="773"/>
        <v>0</v>
      </c>
      <c r="AM3924" s="51">
        <f t="shared" si="774"/>
        <v>0</v>
      </c>
      <c r="AN3924" s="51">
        <f t="shared" si="775"/>
        <v>0</v>
      </c>
    </row>
    <row r="3925" spans="1:40" x14ac:dyDescent="0.25">
      <c r="A3925" s="17"/>
      <c r="B3925" s="17"/>
      <c r="C3925" s="35"/>
      <c r="D3925" s="17"/>
      <c r="E3925" s="17"/>
      <c r="F3925" s="17"/>
      <c r="G3925" s="62">
        <f t="shared" si="776"/>
        <v>0</v>
      </c>
      <c r="H3925" s="17"/>
      <c r="I3925" s="17"/>
      <c r="J3925" s="17"/>
      <c r="K3925" s="17"/>
      <c r="L3925" s="17"/>
      <c r="M3925" s="17"/>
      <c r="N3925" s="17"/>
      <c r="O3925" s="17"/>
      <c r="P3925" s="115"/>
      <c r="Q3925" s="62">
        <f>IF(C3925&gt;A_Stammdaten!$B$12,0,SUM(G3925,H3925,J3925,K3925,M3925,N3925)-SUM(I3925,L3925,O3925,P3925))</f>
        <v>0</v>
      </c>
      <c r="R3925" s="17"/>
      <c r="S3925" s="17"/>
      <c r="T3925" s="17"/>
      <c r="U3925" s="62">
        <f t="shared" si="768"/>
        <v>0</v>
      </c>
      <c r="V3925" s="63">
        <f>IF(ISBLANK($B3925),0,VLOOKUP($B3925,Listen!$A$2:$C$45,2,FALSE))</f>
        <v>0</v>
      </c>
      <c r="W3925" s="63">
        <f>IF(ISBLANK($B3925),0,VLOOKUP($B3925,Listen!$A$2:$C$45,3,FALSE))</f>
        <v>0</v>
      </c>
      <c r="X3925" s="49">
        <f t="shared" si="767"/>
        <v>0</v>
      </c>
      <c r="Y3925" s="49">
        <f t="shared" si="777"/>
        <v>0</v>
      </c>
      <c r="Z3925" s="49">
        <f t="shared" si="777"/>
        <v>0</v>
      </c>
      <c r="AA3925" s="49">
        <f t="shared" si="777"/>
        <v>0</v>
      </c>
      <c r="AB3925" s="49">
        <f t="shared" si="777"/>
        <v>0</v>
      </c>
      <c r="AC3925" s="49">
        <f t="shared" si="777"/>
        <v>0</v>
      </c>
      <c r="AD3925" s="49">
        <f t="shared" si="777"/>
        <v>0</v>
      </c>
      <c r="AE3925" s="51">
        <f t="shared" ref="AE3925:AE3988" si="778">AG3925+AF3925</f>
        <v>0</v>
      </c>
      <c r="AF3925" s="51">
        <f>IF(C3925=A_Stammdaten!$B$12,D_SAV!$U3925-D_SAV!$AG3925,HLOOKUP(A_Stammdaten!$B$12-1,$AH$4:$AN$4004,ROW(C3925)-3,FALSE)-$AG3925)</f>
        <v>0</v>
      </c>
      <c r="AG3925" s="51">
        <f>HLOOKUP(A_Stammdaten!$B$12,$AH$4:$AN$4004,ROW(C3925)-3,FALSE)</f>
        <v>0</v>
      </c>
      <c r="AH3925" s="51">
        <f t="shared" si="769"/>
        <v>0</v>
      </c>
      <c r="AI3925" s="51">
        <f t="shared" si="770"/>
        <v>0</v>
      </c>
      <c r="AJ3925" s="51">
        <f t="shared" si="771"/>
        <v>0</v>
      </c>
      <c r="AK3925" s="51">
        <f t="shared" si="772"/>
        <v>0</v>
      </c>
      <c r="AL3925" s="51">
        <f t="shared" si="773"/>
        <v>0</v>
      </c>
      <c r="AM3925" s="51">
        <f t="shared" si="774"/>
        <v>0</v>
      </c>
      <c r="AN3925" s="51">
        <f t="shared" si="775"/>
        <v>0</v>
      </c>
    </row>
    <row r="3926" spans="1:40" x14ac:dyDescent="0.25">
      <c r="A3926" s="17"/>
      <c r="B3926" s="17"/>
      <c r="C3926" s="35"/>
      <c r="D3926" s="17"/>
      <c r="E3926" s="17"/>
      <c r="F3926" s="17"/>
      <c r="G3926" s="62">
        <f t="shared" si="776"/>
        <v>0</v>
      </c>
      <c r="H3926" s="17"/>
      <c r="I3926" s="17"/>
      <c r="J3926" s="17"/>
      <c r="K3926" s="17"/>
      <c r="L3926" s="17"/>
      <c r="M3926" s="17"/>
      <c r="N3926" s="17"/>
      <c r="O3926" s="17"/>
      <c r="P3926" s="115"/>
      <c r="Q3926" s="62">
        <f>IF(C3926&gt;A_Stammdaten!$B$12,0,SUM(G3926,H3926,J3926,K3926,M3926,N3926)-SUM(I3926,L3926,O3926,P3926))</f>
        <v>0</v>
      </c>
      <c r="R3926" s="17"/>
      <c r="S3926" s="17"/>
      <c r="T3926" s="17"/>
      <c r="U3926" s="62">
        <f t="shared" si="768"/>
        <v>0</v>
      </c>
      <c r="V3926" s="63">
        <f>IF(ISBLANK($B3926),0,VLOOKUP($B3926,Listen!$A$2:$C$45,2,FALSE))</f>
        <v>0</v>
      </c>
      <c r="W3926" s="63">
        <f>IF(ISBLANK($B3926),0,VLOOKUP($B3926,Listen!$A$2:$C$45,3,FALSE))</f>
        <v>0</v>
      </c>
      <c r="X3926" s="49">
        <f t="shared" si="767"/>
        <v>0</v>
      </c>
      <c r="Y3926" s="49">
        <f t="shared" si="777"/>
        <v>0</v>
      </c>
      <c r="Z3926" s="49">
        <f t="shared" si="777"/>
        <v>0</v>
      </c>
      <c r="AA3926" s="49">
        <f t="shared" si="777"/>
        <v>0</v>
      </c>
      <c r="AB3926" s="49">
        <f t="shared" si="777"/>
        <v>0</v>
      </c>
      <c r="AC3926" s="49">
        <f t="shared" si="777"/>
        <v>0</v>
      </c>
      <c r="AD3926" s="49">
        <f t="shared" si="777"/>
        <v>0</v>
      </c>
      <c r="AE3926" s="51">
        <f t="shared" si="778"/>
        <v>0</v>
      </c>
      <c r="AF3926" s="51">
        <f>IF(C3926=A_Stammdaten!$B$12,D_SAV!$U3926-D_SAV!$AG3926,HLOOKUP(A_Stammdaten!$B$12-1,$AH$4:$AN$4004,ROW(C3926)-3,FALSE)-$AG3926)</f>
        <v>0</v>
      </c>
      <c r="AG3926" s="51">
        <f>HLOOKUP(A_Stammdaten!$B$12,$AH$4:$AN$4004,ROW(C3926)-3,FALSE)</f>
        <v>0</v>
      </c>
      <c r="AH3926" s="51">
        <f t="shared" si="769"/>
        <v>0</v>
      </c>
      <c r="AI3926" s="51">
        <f t="shared" si="770"/>
        <v>0</v>
      </c>
      <c r="AJ3926" s="51">
        <f t="shared" si="771"/>
        <v>0</v>
      </c>
      <c r="AK3926" s="51">
        <f t="shared" si="772"/>
        <v>0</v>
      </c>
      <c r="AL3926" s="51">
        <f t="shared" si="773"/>
        <v>0</v>
      </c>
      <c r="AM3926" s="51">
        <f t="shared" si="774"/>
        <v>0</v>
      </c>
      <c r="AN3926" s="51">
        <f t="shared" si="775"/>
        <v>0</v>
      </c>
    </row>
    <row r="3927" spans="1:40" x14ac:dyDescent="0.25">
      <c r="A3927" s="17"/>
      <c r="B3927" s="17"/>
      <c r="C3927" s="35"/>
      <c r="D3927" s="17"/>
      <c r="E3927" s="17"/>
      <c r="F3927" s="17"/>
      <c r="G3927" s="62">
        <f t="shared" si="776"/>
        <v>0</v>
      </c>
      <c r="H3927" s="17"/>
      <c r="I3927" s="17"/>
      <c r="J3927" s="17"/>
      <c r="K3927" s="17"/>
      <c r="L3927" s="17"/>
      <c r="M3927" s="17"/>
      <c r="N3927" s="17"/>
      <c r="O3927" s="17"/>
      <c r="P3927" s="115"/>
      <c r="Q3927" s="62">
        <f>IF(C3927&gt;A_Stammdaten!$B$12,0,SUM(G3927,H3927,J3927,K3927,M3927,N3927)-SUM(I3927,L3927,O3927,P3927))</f>
        <v>0</v>
      </c>
      <c r="R3927" s="17"/>
      <c r="S3927" s="17"/>
      <c r="T3927" s="17"/>
      <c r="U3927" s="62">
        <f t="shared" si="768"/>
        <v>0</v>
      </c>
      <c r="V3927" s="63">
        <f>IF(ISBLANK($B3927),0,VLOOKUP($B3927,Listen!$A$2:$C$45,2,FALSE))</f>
        <v>0</v>
      </c>
      <c r="W3927" s="63">
        <f>IF(ISBLANK($B3927),0,VLOOKUP($B3927,Listen!$A$2:$C$45,3,FALSE))</f>
        <v>0</v>
      </c>
      <c r="X3927" s="49">
        <f t="shared" si="767"/>
        <v>0</v>
      </c>
      <c r="Y3927" s="49">
        <f t="shared" si="777"/>
        <v>0</v>
      </c>
      <c r="Z3927" s="49">
        <f t="shared" si="777"/>
        <v>0</v>
      </c>
      <c r="AA3927" s="49">
        <f t="shared" si="777"/>
        <v>0</v>
      </c>
      <c r="AB3927" s="49">
        <f t="shared" si="777"/>
        <v>0</v>
      </c>
      <c r="AC3927" s="49">
        <f t="shared" si="777"/>
        <v>0</v>
      </c>
      <c r="AD3927" s="49">
        <f t="shared" si="777"/>
        <v>0</v>
      </c>
      <c r="AE3927" s="51">
        <f t="shared" si="778"/>
        <v>0</v>
      </c>
      <c r="AF3927" s="51">
        <f>IF(C3927=A_Stammdaten!$B$12,D_SAV!$U3927-D_SAV!$AG3927,HLOOKUP(A_Stammdaten!$B$12-1,$AH$4:$AN$4004,ROW(C3927)-3,FALSE)-$AG3927)</f>
        <v>0</v>
      </c>
      <c r="AG3927" s="51">
        <f>HLOOKUP(A_Stammdaten!$B$12,$AH$4:$AN$4004,ROW(C3927)-3,FALSE)</f>
        <v>0</v>
      </c>
      <c r="AH3927" s="51">
        <f t="shared" si="769"/>
        <v>0</v>
      </c>
      <c r="AI3927" s="51">
        <f t="shared" si="770"/>
        <v>0</v>
      </c>
      <c r="AJ3927" s="51">
        <f t="shared" si="771"/>
        <v>0</v>
      </c>
      <c r="AK3927" s="51">
        <f t="shared" si="772"/>
        <v>0</v>
      </c>
      <c r="AL3927" s="51">
        <f t="shared" si="773"/>
        <v>0</v>
      </c>
      <c r="AM3927" s="51">
        <f t="shared" si="774"/>
        <v>0</v>
      </c>
      <c r="AN3927" s="51">
        <f t="shared" si="775"/>
        <v>0</v>
      </c>
    </row>
    <row r="3928" spans="1:40" x14ac:dyDescent="0.25">
      <c r="A3928" s="17"/>
      <c r="B3928" s="17"/>
      <c r="C3928" s="35"/>
      <c r="D3928" s="17"/>
      <c r="E3928" s="17"/>
      <c r="F3928" s="17"/>
      <c r="G3928" s="62">
        <f t="shared" si="776"/>
        <v>0</v>
      </c>
      <c r="H3928" s="17"/>
      <c r="I3928" s="17"/>
      <c r="J3928" s="17"/>
      <c r="K3928" s="17"/>
      <c r="L3928" s="17"/>
      <c r="M3928" s="17"/>
      <c r="N3928" s="17"/>
      <c r="O3928" s="17"/>
      <c r="P3928" s="115"/>
      <c r="Q3928" s="62">
        <f>IF(C3928&gt;A_Stammdaten!$B$12,0,SUM(G3928,H3928,J3928,K3928,M3928,N3928)-SUM(I3928,L3928,O3928,P3928))</f>
        <v>0</v>
      </c>
      <c r="R3928" s="17"/>
      <c r="S3928" s="17"/>
      <c r="T3928" s="17"/>
      <c r="U3928" s="62">
        <f t="shared" si="768"/>
        <v>0</v>
      </c>
      <c r="V3928" s="63">
        <f>IF(ISBLANK($B3928),0,VLOOKUP($B3928,Listen!$A$2:$C$45,2,FALSE))</f>
        <v>0</v>
      </c>
      <c r="W3928" s="63">
        <f>IF(ISBLANK($B3928),0,VLOOKUP($B3928,Listen!$A$2:$C$45,3,FALSE))</f>
        <v>0</v>
      </c>
      <c r="X3928" s="49">
        <f t="shared" si="767"/>
        <v>0</v>
      </c>
      <c r="Y3928" s="49">
        <f t="shared" si="777"/>
        <v>0</v>
      </c>
      <c r="Z3928" s="49">
        <f t="shared" si="777"/>
        <v>0</v>
      </c>
      <c r="AA3928" s="49">
        <f t="shared" si="777"/>
        <v>0</v>
      </c>
      <c r="AB3928" s="49">
        <f t="shared" si="777"/>
        <v>0</v>
      </c>
      <c r="AC3928" s="49">
        <f t="shared" si="777"/>
        <v>0</v>
      </c>
      <c r="AD3928" s="49">
        <f t="shared" si="777"/>
        <v>0</v>
      </c>
      <c r="AE3928" s="51">
        <f t="shared" si="778"/>
        <v>0</v>
      </c>
      <c r="AF3928" s="51">
        <f>IF(C3928=A_Stammdaten!$B$12,D_SAV!$U3928-D_SAV!$AG3928,HLOOKUP(A_Stammdaten!$B$12-1,$AH$4:$AN$4004,ROW(C3928)-3,FALSE)-$AG3928)</f>
        <v>0</v>
      </c>
      <c r="AG3928" s="51">
        <f>HLOOKUP(A_Stammdaten!$B$12,$AH$4:$AN$4004,ROW(C3928)-3,FALSE)</f>
        <v>0</v>
      </c>
      <c r="AH3928" s="51">
        <f t="shared" si="769"/>
        <v>0</v>
      </c>
      <c r="AI3928" s="51">
        <f t="shared" si="770"/>
        <v>0</v>
      </c>
      <c r="AJ3928" s="51">
        <f t="shared" si="771"/>
        <v>0</v>
      </c>
      <c r="AK3928" s="51">
        <f t="shared" si="772"/>
        <v>0</v>
      </c>
      <c r="AL3928" s="51">
        <f t="shared" si="773"/>
        <v>0</v>
      </c>
      <c r="AM3928" s="51">
        <f t="shared" si="774"/>
        <v>0</v>
      </c>
      <c r="AN3928" s="51">
        <f t="shared" si="775"/>
        <v>0</v>
      </c>
    </row>
    <row r="3929" spans="1:40" x14ac:dyDescent="0.25">
      <c r="A3929" s="17"/>
      <c r="B3929" s="17"/>
      <c r="C3929" s="35"/>
      <c r="D3929" s="17"/>
      <c r="E3929" s="17"/>
      <c r="F3929" s="17"/>
      <c r="G3929" s="62">
        <f t="shared" si="776"/>
        <v>0</v>
      </c>
      <c r="H3929" s="17"/>
      <c r="I3929" s="17"/>
      <c r="J3929" s="17"/>
      <c r="K3929" s="17"/>
      <c r="L3929" s="17"/>
      <c r="M3929" s="17"/>
      <c r="N3929" s="17"/>
      <c r="O3929" s="17"/>
      <c r="P3929" s="115"/>
      <c r="Q3929" s="62">
        <f>IF(C3929&gt;A_Stammdaten!$B$12,0,SUM(G3929,H3929,J3929,K3929,M3929,N3929)-SUM(I3929,L3929,O3929,P3929))</f>
        <v>0</v>
      </c>
      <c r="R3929" s="17"/>
      <c r="S3929" s="17"/>
      <c r="T3929" s="17"/>
      <c r="U3929" s="62">
        <f t="shared" si="768"/>
        <v>0</v>
      </c>
      <c r="V3929" s="63">
        <f>IF(ISBLANK($B3929),0,VLOOKUP($B3929,Listen!$A$2:$C$45,2,FALSE))</f>
        <v>0</v>
      </c>
      <c r="W3929" s="63">
        <f>IF(ISBLANK($B3929),0,VLOOKUP($B3929,Listen!$A$2:$C$45,3,FALSE))</f>
        <v>0</v>
      </c>
      <c r="X3929" s="49">
        <f t="shared" si="767"/>
        <v>0</v>
      </c>
      <c r="Y3929" s="49">
        <f t="shared" si="777"/>
        <v>0</v>
      </c>
      <c r="Z3929" s="49">
        <f t="shared" si="777"/>
        <v>0</v>
      </c>
      <c r="AA3929" s="49">
        <f t="shared" si="777"/>
        <v>0</v>
      </c>
      <c r="AB3929" s="49">
        <f t="shared" si="777"/>
        <v>0</v>
      </c>
      <c r="AC3929" s="49">
        <f t="shared" si="777"/>
        <v>0</v>
      </c>
      <c r="AD3929" s="49">
        <f t="shared" si="777"/>
        <v>0</v>
      </c>
      <c r="AE3929" s="51">
        <f t="shared" si="778"/>
        <v>0</v>
      </c>
      <c r="AF3929" s="51">
        <f>IF(C3929=A_Stammdaten!$B$12,D_SAV!$U3929-D_SAV!$AG3929,HLOOKUP(A_Stammdaten!$B$12-1,$AH$4:$AN$4004,ROW(C3929)-3,FALSE)-$AG3929)</f>
        <v>0</v>
      </c>
      <c r="AG3929" s="51">
        <f>HLOOKUP(A_Stammdaten!$B$12,$AH$4:$AN$4004,ROW(C3929)-3,FALSE)</f>
        <v>0</v>
      </c>
      <c r="AH3929" s="51">
        <f t="shared" si="769"/>
        <v>0</v>
      </c>
      <c r="AI3929" s="51">
        <f t="shared" si="770"/>
        <v>0</v>
      </c>
      <c r="AJ3929" s="51">
        <f t="shared" si="771"/>
        <v>0</v>
      </c>
      <c r="AK3929" s="51">
        <f t="shared" si="772"/>
        <v>0</v>
      </c>
      <c r="AL3929" s="51">
        <f t="shared" si="773"/>
        <v>0</v>
      </c>
      <c r="AM3929" s="51">
        <f t="shared" si="774"/>
        <v>0</v>
      </c>
      <c r="AN3929" s="51">
        <f t="shared" si="775"/>
        <v>0</v>
      </c>
    </row>
    <row r="3930" spans="1:40" x14ac:dyDescent="0.25">
      <c r="A3930" s="17"/>
      <c r="B3930" s="17"/>
      <c r="C3930" s="35"/>
      <c r="D3930" s="17"/>
      <c r="E3930" s="17"/>
      <c r="F3930" s="17"/>
      <c r="G3930" s="62">
        <f t="shared" si="776"/>
        <v>0</v>
      </c>
      <c r="H3930" s="17"/>
      <c r="I3930" s="17"/>
      <c r="J3930" s="17"/>
      <c r="K3930" s="17"/>
      <c r="L3930" s="17"/>
      <c r="M3930" s="17"/>
      <c r="N3930" s="17"/>
      <c r="O3930" s="17"/>
      <c r="P3930" s="115"/>
      <c r="Q3930" s="62">
        <f>IF(C3930&gt;A_Stammdaten!$B$12,0,SUM(G3930,H3930,J3930,K3930,M3930,N3930)-SUM(I3930,L3930,O3930,P3930))</f>
        <v>0</v>
      </c>
      <c r="R3930" s="17"/>
      <c r="S3930" s="17"/>
      <c r="T3930" s="17"/>
      <c r="U3930" s="62">
        <f t="shared" si="768"/>
        <v>0</v>
      </c>
      <c r="V3930" s="63">
        <f>IF(ISBLANK($B3930),0,VLOOKUP($B3930,Listen!$A$2:$C$45,2,FALSE))</f>
        <v>0</v>
      </c>
      <c r="W3930" s="63">
        <f>IF(ISBLANK($B3930),0,VLOOKUP($B3930,Listen!$A$2:$C$45,3,FALSE))</f>
        <v>0</v>
      </c>
      <c r="X3930" s="49">
        <f t="shared" si="767"/>
        <v>0</v>
      </c>
      <c r="Y3930" s="49">
        <f t="shared" si="777"/>
        <v>0</v>
      </c>
      <c r="Z3930" s="49">
        <f t="shared" si="777"/>
        <v>0</v>
      </c>
      <c r="AA3930" s="49">
        <f t="shared" si="777"/>
        <v>0</v>
      </c>
      <c r="AB3930" s="49">
        <f t="shared" si="777"/>
        <v>0</v>
      </c>
      <c r="AC3930" s="49">
        <f t="shared" si="777"/>
        <v>0</v>
      </c>
      <c r="AD3930" s="49">
        <f t="shared" si="777"/>
        <v>0</v>
      </c>
      <c r="AE3930" s="51">
        <f t="shared" si="778"/>
        <v>0</v>
      </c>
      <c r="AF3930" s="51">
        <f>IF(C3930=A_Stammdaten!$B$12,D_SAV!$U3930-D_SAV!$AG3930,HLOOKUP(A_Stammdaten!$B$12-1,$AH$4:$AN$4004,ROW(C3930)-3,FALSE)-$AG3930)</f>
        <v>0</v>
      </c>
      <c r="AG3930" s="51">
        <f>HLOOKUP(A_Stammdaten!$B$12,$AH$4:$AN$4004,ROW(C3930)-3,FALSE)</f>
        <v>0</v>
      </c>
      <c r="AH3930" s="51">
        <f t="shared" si="769"/>
        <v>0</v>
      </c>
      <c r="AI3930" s="51">
        <f t="shared" si="770"/>
        <v>0</v>
      </c>
      <c r="AJ3930" s="51">
        <f t="shared" si="771"/>
        <v>0</v>
      </c>
      <c r="AK3930" s="51">
        <f t="shared" si="772"/>
        <v>0</v>
      </c>
      <c r="AL3930" s="51">
        <f t="shared" si="773"/>
        <v>0</v>
      </c>
      <c r="AM3930" s="51">
        <f t="shared" si="774"/>
        <v>0</v>
      </c>
      <c r="AN3930" s="51">
        <f t="shared" si="775"/>
        <v>0</v>
      </c>
    </row>
    <row r="3931" spans="1:40" x14ac:dyDescent="0.25">
      <c r="A3931" s="17"/>
      <c r="B3931" s="17"/>
      <c r="C3931" s="35"/>
      <c r="D3931" s="17"/>
      <c r="E3931" s="17"/>
      <c r="F3931" s="17"/>
      <c r="G3931" s="62">
        <f t="shared" si="776"/>
        <v>0</v>
      </c>
      <c r="H3931" s="17"/>
      <c r="I3931" s="17"/>
      <c r="J3931" s="17"/>
      <c r="K3931" s="17"/>
      <c r="L3931" s="17"/>
      <c r="M3931" s="17"/>
      <c r="N3931" s="17"/>
      <c r="O3931" s="17"/>
      <c r="P3931" s="115"/>
      <c r="Q3931" s="62">
        <f>IF(C3931&gt;A_Stammdaten!$B$12,0,SUM(G3931,H3931,J3931,K3931,M3931,N3931)-SUM(I3931,L3931,O3931,P3931))</f>
        <v>0</v>
      </c>
      <c r="R3931" s="17"/>
      <c r="S3931" s="17"/>
      <c r="T3931" s="17"/>
      <c r="U3931" s="62">
        <f t="shared" si="768"/>
        <v>0</v>
      </c>
      <c r="V3931" s="63">
        <f>IF(ISBLANK($B3931),0,VLOOKUP($B3931,Listen!$A$2:$C$45,2,FALSE))</f>
        <v>0</v>
      </c>
      <c r="W3931" s="63">
        <f>IF(ISBLANK($B3931),0,VLOOKUP($B3931,Listen!$A$2:$C$45,3,FALSE))</f>
        <v>0</v>
      </c>
      <c r="X3931" s="49">
        <f t="shared" si="767"/>
        <v>0</v>
      </c>
      <c r="Y3931" s="49">
        <f t="shared" si="777"/>
        <v>0</v>
      </c>
      <c r="Z3931" s="49">
        <f t="shared" si="777"/>
        <v>0</v>
      </c>
      <c r="AA3931" s="49">
        <f t="shared" si="777"/>
        <v>0</v>
      </c>
      <c r="AB3931" s="49">
        <f t="shared" si="777"/>
        <v>0</v>
      </c>
      <c r="AC3931" s="49">
        <f t="shared" si="777"/>
        <v>0</v>
      </c>
      <c r="AD3931" s="49">
        <f t="shared" si="777"/>
        <v>0</v>
      </c>
      <c r="AE3931" s="51">
        <f t="shared" si="778"/>
        <v>0</v>
      </c>
      <c r="AF3931" s="51">
        <f>IF(C3931=A_Stammdaten!$B$12,D_SAV!$U3931-D_SAV!$AG3931,HLOOKUP(A_Stammdaten!$B$12-1,$AH$4:$AN$4004,ROW(C3931)-3,FALSE)-$AG3931)</f>
        <v>0</v>
      </c>
      <c r="AG3931" s="51">
        <f>HLOOKUP(A_Stammdaten!$B$12,$AH$4:$AN$4004,ROW(C3931)-3,FALSE)</f>
        <v>0</v>
      </c>
      <c r="AH3931" s="51">
        <f t="shared" si="769"/>
        <v>0</v>
      </c>
      <c r="AI3931" s="51">
        <f t="shared" si="770"/>
        <v>0</v>
      </c>
      <c r="AJ3931" s="51">
        <f t="shared" si="771"/>
        <v>0</v>
      </c>
      <c r="AK3931" s="51">
        <f t="shared" si="772"/>
        <v>0</v>
      </c>
      <c r="AL3931" s="51">
        <f t="shared" si="773"/>
        <v>0</v>
      </c>
      <c r="AM3931" s="51">
        <f t="shared" si="774"/>
        <v>0</v>
      </c>
      <c r="AN3931" s="51">
        <f t="shared" si="775"/>
        <v>0</v>
      </c>
    </row>
    <row r="3932" spans="1:40" x14ac:dyDescent="0.25">
      <c r="A3932" s="17"/>
      <c r="B3932" s="17"/>
      <c r="C3932" s="35"/>
      <c r="D3932" s="17"/>
      <c r="E3932" s="17"/>
      <c r="F3932" s="17"/>
      <c r="G3932" s="62">
        <f t="shared" si="776"/>
        <v>0</v>
      </c>
      <c r="H3932" s="17"/>
      <c r="I3932" s="17"/>
      <c r="J3932" s="17"/>
      <c r="K3932" s="17"/>
      <c r="L3932" s="17"/>
      <c r="M3932" s="17"/>
      <c r="N3932" s="17"/>
      <c r="O3932" s="17"/>
      <c r="P3932" s="115"/>
      <c r="Q3932" s="62">
        <f>IF(C3932&gt;A_Stammdaten!$B$12,0,SUM(G3932,H3932,J3932,K3932,M3932,N3932)-SUM(I3932,L3932,O3932,P3932))</f>
        <v>0</v>
      </c>
      <c r="R3932" s="17"/>
      <c r="S3932" s="17"/>
      <c r="T3932" s="17"/>
      <c r="U3932" s="62">
        <f t="shared" si="768"/>
        <v>0</v>
      </c>
      <c r="V3932" s="63">
        <f>IF(ISBLANK($B3932),0,VLOOKUP($B3932,Listen!$A$2:$C$45,2,FALSE))</f>
        <v>0</v>
      </c>
      <c r="W3932" s="63">
        <f>IF(ISBLANK($B3932),0,VLOOKUP($B3932,Listen!$A$2:$C$45,3,FALSE))</f>
        <v>0</v>
      </c>
      <c r="X3932" s="49">
        <f t="shared" si="767"/>
        <v>0</v>
      </c>
      <c r="Y3932" s="49">
        <f t="shared" si="777"/>
        <v>0</v>
      </c>
      <c r="Z3932" s="49">
        <f t="shared" si="777"/>
        <v>0</v>
      </c>
      <c r="AA3932" s="49">
        <f t="shared" si="777"/>
        <v>0</v>
      </c>
      <c r="AB3932" s="49">
        <f t="shared" si="777"/>
        <v>0</v>
      </c>
      <c r="AC3932" s="49">
        <f t="shared" si="777"/>
        <v>0</v>
      </c>
      <c r="AD3932" s="49">
        <f t="shared" si="777"/>
        <v>0</v>
      </c>
      <c r="AE3932" s="51">
        <f t="shared" si="778"/>
        <v>0</v>
      </c>
      <c r="AF3932" s="51">
        <f>IF(C3932=A_Stammdaten!$B$12,D_SAV!$U3932-D_SAV!$AG3932,HLOOKUP(A_Stammdaten!$B$12-1,$AH$4:$AN$4004,ROW(C3932)-3,FALSE)-$AG3932)</f>
        <v>0</v>
      </c>
      <c r="AG3932" s="51">
        <f>HLOOKUP(A_Stammdaten!$B$12,$AH$4:$AN$4004,ROW(C3932)-3,FALSE)</f>
        <v>0</v>
      </c>
      <c r="AH3932" s="51">
        <f t="shared" si="769"/>
        <v>0</v>
      </c>
      <c r="AI3932" s="51">
        <f t="shared" si="770"/>
        <v>0</v>
      </c>
      <c r="AJ3932" s="51">
        <f t="shared" si="771"/>
        <v>0</v>
      </c>
      <c r="AK3932" s="51">
        <f t="shared" si="772"/>
        <v>0</v>
      </c>
      <c r="AL3932" s="51">
        <f t="shared" si="773"/>
        <v>0</v>
      </c>
      <c r="AM3932" s="51">
        <f t="shared" si="774"/>
        <v>0</v>
      </c>
      <c r="AN3932" s="51">
        <f t="shared" si="775"/>
        <v>0</v>
      </c>
    </row>
    <row r="3933" spans="1:40" x14ac:dyDescent="0.25">
      <c r="A3933" s="17"/>
      <c r="B3933" s="17"/>
      <c r="C3933" s="35"/>
      <c r="D3933" s="17"/>
      <c r="E3933" s="17"/>
      <c r="F3933" s="17"/>
      <c r="G3933" s="62">
        <f t="shared" si="776"/>
        <v>0</v>
      </c>
      <c r="H3933" s="17"/>
      <c r="I3933" s="17"/>
      <c r="J3933" s="17"/>
      <c r="K3933" s="17"/>
      <c r="L3933" s="17"/>
      <c r="M3933" s="17"/>
      <c r="N3933" s="17"/>
      <c r="O3933" s="17"/>
      <c r="P3933" s="115"/>
      <c r="Q3933" s="62">
        <f>IF(C3933&gt;A_Stammdaten!$B$12,0,SUM(G3933,H3933,J3933,K3933,M3933,N3933)-SUM(I3933,L3933,O3933,P3933))</f>
        <v>0</v>
      </c>
      <c r="R3933" s="17"/>
      <c r="S3933" s="17"/>
      <c r="T3933" s="17"/>
      <c r="U3933" s="62">
        <f t="shared" si="768"/>
        <v>0</v>
      </c>
      <c r="V3933" s="63">
        <f>IF(ISBLANK($B3933),0,VLOOKUP($B3933,Listen!$A$2:$C$45,2,FALSE))</f>
        <v>0</v>
      </c>
      <c r="W3933" s="63">
        <f>IF(ISBLANK($B3933),0,VLOOKUP($B3933,Listen!$A$2:$C$45,3,FALSE))</f>
        <v>0</v>
      </c>
      <c r="X3933" s="49">
        <f t="shared" si="767"/>
        <v>0</v>
      </c>
      <c r="Y3933" s="49">
        <f t="shared" si="777"/>
        <v>0</v>
      </c>
      <c r="Z3933" s="49">
        <f t="shared" si="777"/>
        <v>0</v>
      </c>
      <c r="AA3933" s="49">
        <f t="shared" si="777"/>
        <v>0</v>
      </c>
      <c r="AB3933" s="49">
        <f t="shared" si="777"/>
        <v>0</v>
      </c>
      <c r="AC3933" s="49">
        <f t="shared" si="777"/>
        <v>0</v>
      </c>
      <c r="AD3933" s="49">
        <f t="shared" si="777"/>
        <v>0</v>
      </c>
      <c r="AE3933" s="51">
        <f t="shared" si="778"/>
        <v>0</v>
      </c>
      <c r="AF3933" s="51">
        <f>IF(C3933=A_Stammdaten!$B$12,D_SAV!$U3933-D_SAV!$AG3933,HLOOKUP(A_Stammdaten!$B$12-1,$AH$4:$AN$4004,ROW(C3933)-3,FALSE)-$AG3933)</f>
        <v>0</v>
      </c>
      <c r="AG3933" s="51">
        <f>HLOOKUP(A_Stammdaten!$B$12,$AH$4:$AN$4004,ROW(C3933)-3,FALSE)</f>
        <v>0</v>
      </c>
      <c r="AH3933" s="51">
        <f t="shared" si="769"/>
        <v>0</v>
      </c>
      <c r="AI3933" s="51">
        <f t="shared" si="770"/>
        <v>0</v>
      </c>
      <c r="AJ3933" s="51">
        <f t="shared" si="771"/>
        <v>0</v>
      </c>
      <c r="AK3933" s="51">
        <f t="shared" si="772"/>
        <v>0</v>
      </c>
      <c r="AL3933" s="51">
        <f t="shared" si="773"/>
        <v>0</v>
      </c>
      <c r="AM3933" s="51">
        <f t="shared" si="774"/>
        <v>0</v>
      </c>
      <c r="AN3933" s="51">
        <f t="shared" si="775"/>
        <v>0</v>
      </c>
    </row>
    <row r="3934" spans="1:40" x14ac:dyDescent="0.25">
      <c r="A3934" s="17"/>
      <c r="B3934" s="17"/>
      <c r="C3934" s="35"/>
      <c r="D3934" s="17"/>
      <c r="E3934" s="17"/>
      <c r="F3934" s="17"/>
      <c r="G3934" s="62">
        <f t="shared" si="776"/>
        <v>0</v>
      </c>
      <c r="H3934" s="17"/>
      <c r="I3934" s="17"/>
      <c r="J3934" s="17"/>
      <c r="K3934" s="17"/>
      <c r="L3934" s="17"/>
      <c r="M3934" s="17"/>
      <c r="N3934" s="17"/>
      <c r="O3934" s="17"/>
      <c r="P3934" s="115"/>
      <c r="Q3934" s="62">
        <f>IF(C3934&gt;A_Stammdaten!$B$12,0,SUM(G3934,H3934,J3934,K3934,M3934,N3934)-SUM(I3934,L3934,O3934,P3934))</f>
        <v>0</v>
      </c>
      <c r="R3934" s="17"/>
      <c r="S3934" s="17"/>
      <c r="T3934" s="17"/>
      <c r="U3934" s="62">
        <f t="shared" si="768"/>
        <v>0</v>
      </c>
      <c r="V3934" s="63">
        <f>IF(ISBLANK($B3934),0,VLOOKUP($B3934,Listen!$A$2:$C$45,2,FALSE))</f>
        <v>0</v>
      </c>
      <c r="W3934" s="63">
        <f>IF(ISBLANK($B3934),0,VLOOKUP($B3934,Listen!$A$2:$C$45,3,FALSE))</f>
        <v>0</v>
      </c>
      <c r="X3934" s="49">
        <f t="shared" si="767"/>
        <v>0</v>
      </c>
      <c r="Y3934" s="49">
        <f t="shared" si="777"/>
        <v>0</v>
      </c>
      <c r="Z3934" s="49">
        <f t="shared" si="777"/>
        <v>0</v>
      </c>
      <c r="AA3934" s="49">
        <f t="shared" si="777"/>
        <v>0</v>
      </c>
      <c r="AB3934" s="49">
        <f t="shared" si="777"/>
        <v>0</v>
      </c>
      <c r="AC3934" s="49">
        <f t="shared" si="777"/>
        <v>0</v>
      </c>
      <c r="AD3934" s="49">
        <f t="shared" si="777"/>
        <v>0</v>
      </c>
      <c r="AE3934" s="51">
        <f t="shared" si="778"/>
        <v>0</v>
      </c>
      <c r="AF3934" s="51">
        <f>IF(C3934=A_Stammdaten!$B$12,D_SAV!$U3934-D_SAV!$AG3934,HLOOKUP(A_Stammdaten!$B$12-1,$AH$4:$AN$4004,ROW(C3934)-3,FALSE)-$AG3934)</f>
        <v>0</v>
      </c>
      <c r="AG3934" s="51">
        <f>HLOOKUP(A_Stammdaten!$B$12,$AH$4:$AN$4004,ROW(C3934)-3,FALSE)</f>
        <v>0</v>
      </c>
      <c r="AH3934" s="51">
        <f t="shared" si="769"/>
        <v>0</v>
      </c>
      <c r="AI3934" s="51">
        <f t="shared" si="770"/>
        <v>0</v>
      </c>
      <c r="AJ3934" s="51">
        <f t="shared" si="771"/>
        <v>0</v>
      </c>
      <c r="AK3934" s="51">
        <f t="shared" si="772"/>
        <v>0</v>
      </c>
      <c r="AL3934" s="51">
        <f t="shared" si="773"/>
        <v>0</v>
      </c>
      <c r="AM3934" s="51">
        <f t="shared" si="774"/>
        <v>0</v>
      </c>
      <c r="AN3934" s="51">
        <f t="shared" si="775"/>
        <v>0</v>
      </c>
    </row>
    <row r="3935" spans="1:40" x14ac:dyDescent="0.25">
      <c r="A3935" s="17"/>
      <c r="B3935" s="17"/>
      <c r="C3935" s="35"/>
      <c r="D3935" s="17"/>
      <c r="E3935" s="17"/>
      <c r="F3935" s="17"/>
      <c r="G3935" s="62">
        <f t="shared" si="776"/>
        <v>0</v>
      </c>
      <c r="H3935" s="17"/>
      <c r="I3935" s="17"/>
      <c r="J3935" s="17"/>
      <c r="K3935" s="17"/>
      <c r="L3935" s="17"/>
      <c r="M3935" s="17"/>
      <c r="N3935" s="17"/>
      <c r="O3935" s="17"/>
      <c r="P3935" s="115"/>
      <c r="Q3935" s="62">
        <f>IF(C3935&gt;A_Stammdaten!$B$12,0,SUM(G3935,H3935,J3935,K3935,M3935,N3935)-SUM(I3935,L3935,O3935,P3935))</f>
        <v>0</v>
      </c>
      <c r="R3935" s="17"/>
      <c r="S3935" s="17"/>
      <c r="T3935" s="17"/>
      <c r="U3935" s="62">
        <f t="shared" si="768"/>
        <v>0</v>
      </c>
      <c r="V3935" s="63">
        <f>IF(ISBLANK($B3935),0,VLOOKUP($B3935,Listen!$A$2:$C$45,2,FALSE))</f>
        <v>0</v>
      </c>
      <c r="W3935" s="63">
        <f>IF(ISBLANK($B3935),0,VLOOKUP($B3935,Listen!$A$2:$C$45,3,FALSE))</f>
        <v>0</v>
      </c>
      <c r="X3935" s="49">
        <f t="shared" si="767"/>
        <v>0</v>
      </c>
      <c r="Y3935" s="49">
        <f t="shared" si="777"/>
        <v>0</v>
      </c>
      <c r="Z3935" s="49">
        <f t="shared" si="777"/>
        <v>0</v>
      </c>
      <c r="AA3935" s="49">
        <f t="shared" si="777"/>
        <v>0</v>
      </c>
      <c r="AB3935" s="49">
        <f t="shared" si="777"/>
        <v>0</v>
      </c>
      <c r="AC3935" s="49">
        <f t="shared" si="777"/>
        <v>0</v>
      </c>
      <c r="AD3935" s="49">
        <f t="shared" si="777"/>
        <v>0</v>
      </c>
      <c r="AE3935" s="51">
        <f t="shared" si="778"/>
        <v>0</v>
      </c>
      <c r="AF3935" s="51">
        <f>IF(C3935=A_Stammdaten!$B$12,D_SAV!$U3935-D_SAV!$AG3935,HLOOKUP(A_Stammdaten!$B$12-1,$AH$4:$AN$4004,ROW(C3935)-3,FALSE)-$AG3935)</f>
        <v>0</v>
      </c>
      <c r="AG3935" s="51">
        <f>HLOOKUP(A_Stammdaten!$B$12,$AH$4:$AN$4004,ROW(C3935)-3,FALSE)</f>
        <v>0</v>
      </c>
      <c r="AH3935" s="51">
        <f t="shared" si="769"/>
        <v>0</v>
      </c>
      <c r="AI3935" s="51">
        <f t="shared" si="770"/>
        <v>0</v>
      </c>
      <c r="AJ3935" s="51">
        <f t="shared" si="771"/>
        <v>0</v>
      </c>
      <c r="AK3935" s="51">
        <f t="shared" si="772"/>
        <v>0</v>
      </c>
      <c r="AL3935" s="51">
        <f t="shared" si="773"/>
        <v>0</v>
      </c>
      <c r="AM3935" s="51">
        <f t="shared" si="774"/>
        <v>0</v>
      </c>
      <c r="AN3935" s="51">
        <f t="shared" si="775"/>
        <v>0</v>
      </c>
    </row>
    <row r="3936" spans="1:40" x14ac:dyDescent="0.25">
      <c r="A3936" s="17"/>
      <c r="B3936" s="17"/>
      <c r="C3936" s="35"/>
      <c r="D3936" s="17"/>
      <c r="E3936" s="17"/>
      <c r="F3936" s="17"/>
      <c r="G3936" s="62">
        <f t="shared" si="776"/>
        <v>0</v>
      </c>
      <c r="H3936" s="17"/>
      <c r="I3936" s="17"/>
      <c r="J3936" s="17"/>
      <c r="K3936" s="17"/>
      <c r="L3936" s="17"/>
      <c r="M3936" s="17"/>
      <c r="N3936" s="17"/>
      <c r="O3936" s="17"/>
      <c r="P3936" s="115"/>
      <c r="Q3936" s="62">
        <f>IF(C3936&gt;A_Stammdaten!$B$12,0,SUM(G3936,H3936,J3936,K3936,M3936,N3936)-SUM(I3936,L3936,O3936,P3936))</f>
        <v>0</v>
      </c>
      <c r="R3936" s="17"/>
      <c r="S3936" s="17"/>
      <c r="T3936" s="17"/>
      <c r="U3936" s="62">
        <f t="shared" si="768"/>
        <v>0</v>
      </c>
      <c r="V3936" s="63">
        <f>IF(ISBLANK($B3936),0,VLOOKUP($B3936,Listen!$A$2:$C$45,2,FALSE))</f>
        <v>0</v>
      </c>
      <c r="W3936" s="63">
        <f>IF(ISBLANK($B3936),0,VLOOKUP($B3936,Listen!$A$2:$C$45,3,FALSE))</f>
        <v>0</v>
      </c>
      <c r="X3936" s="49">
        <f t="shared" si="767"/>
        <v>0</v>
      </c>
      <c r="Y3936" s="49">
        <f t="shared" si="777"/>
        <v>0</v>
      </c>
      <c r="Z3936" s="49">
        <f t="shared" si="777"/>
        <v>0</v>
      </c>
      <c r="AA3936" s="49">
        <f t="shared" si="777"/>
        <v>0</v>
      </c>
      <c r="AB3936" s="49">
        <f t="shared" si="777"/>
        <v>0</v>
      </c>
      <c r="AC3936" s="49">
        <f t="shared" si="777"/>
        <v>0</v>
      </c>
      <c r="AD3936" s="49">
        <f t="shared" si="777"/>
        <v>0</v>
      </c>
      <c r="AE3936" s="51">
        <f t="shared" si="778"/>
        <v>0</v>
      </c>
      <c r="AF3936" s="51">
        <f>IF(C3936=A_Stammdaten!$B$12,D_SAV!$U3936-D_SAV!$AG3936,HLOOKUP(A_Stammdaten!$B$12-1,$AH$4:$AN$4004,ROW(C3936)-3,FALSE)-$AG3936)</f>
        <v>0</v>
      </c>
      <c r="AG3936" s="51">
        <f>HLOOKUP(A_Stammdaten!$B$12,$AH$4:$AN$4004,ROW(C3936)-3,FALSE)</f>
        <v>0</v>
      </c>
      <c r="AH3936" s="51">
        <f t="shared" si="769"/>
        <v>0</v>
      </c>
      <c r="AI3936" s="51">
        <f t="shared" si="770"/>
        <v>0</v>
      </c>
      <c r="AJ3936" s="51">
        <f t="shared" si="771"/>
        <v>0</v>
      </c>
      <c r="AK3936" s="51">
        <f t="shared" si="772"/>
        <v>0</v>
      </c>
      <c r="AL3936" s="51">
        <f t="shared" si="773"/>
        <v>0</v>
      </c>
      <c r="AM3936" s="51">
        <f t="shared" si="774"/>
        <v>0</v>
      </c>
      <c r="AN3936" s="51">
        <f t="shared" si="775"/>
        <v>0</v>
      </c>
    </row>
    <row r="3937" spans="1:40" x14ac:dyDescent="0.25">
      <c r="A3937" s="17"/>
      <c r="B3937" s="17"/>
      <c r="C3937" s="35"/>
      <c r="D3937" s="17"/>
      <c r="E3937" s="17"/>
      <c r="F3937" s="17"/>
      <c r="G3937" s="62">
        <f t="shared" si="776"/>
        <v>0</v>
      </c>
      <c r="H3937" s="17"/>
      <c r="I3937" s="17"/>
      <c r="J3937" s="17"/>
      <c r="K3937" s="17"/>
      <c r="L3937" s="17"/>
      <c r="M3937" s="17"/>
      <c r="N3937" s="17"/>
      <c r="O3937" s="17"/>
      <c r="P3937" s="115"/>
      <c r="Q3937" s="62">
        <f>IF(C3937&gt;A_Stammdaten!$B$12,0,SUM(G3937,H3937,J3937,K3937,M3937,N3937)-SUM(I3937,L3937,O3937,P3937))</f>
        <v>0</v>
      </c>
      <c r="R3937" s="17"/>
      <c r="S3937" s="17"/>
      <c r="T3937" s="17"/>
      <c r="U3937" s="62">
        <f t="shared" si="768"/>
        <v>0</v>
      </c>
      <c r="V3937" s="63">
        <f>IF(ISBLANK($B3937),0,VLOOKUP($B3937,Listen!$A$2:$C$45,2,FALSE))</f>
        <v>0</v>
      </c>
      <c r="W3937" s="63">
        <f>IF(ISBLANK($B3937),0,VLOOKUP($B3937,Listen!$A$2:$C$45,3,FALSE))</f>
        <v>0</v>
      </c>
      <c r="X3937" s="49">
        <f t="shared" si="767"/>
        <v>0</v>
      </c>
      <c r="Y3937" s="49">
        <f t="shared" si="777"/>
        <v>0</v>
      </c>
      <c r="Z3937" s="49">
        <f t="shared" si="777"/>
        <v>0</v>
      </c>
      <c r="AA3937" s="49">
        <f t="shared" si="777"/>
        <v>0</v>
      </c>
      <c r="AB3937" s="49">
        <f t="shared" si="777"/>
        <v>0</v>
      </c>
      <c r="AC3937" s="49">
        <f t="shared" si="777"/>
        <v>0</v>
      </c>
      <c r="AD3937" s="49">
        <f t="shared" si="777"/>
        <v>0</v>
      </c>
      <c r="AE3937" s="51">
        <f t="shared" si="778"/>
        <v>0</v>
      </c>
      <c r="AF3937" s="51">
        <f>IF(C3937=A_Stammdaten!$B$12,D_SAV!$U3937-D_SAV!$AG3937,HLOOKUP(A_Stammdaten!$B$12-1,$AH$4:$AN$4004,ROW(C3937)-3,FALSE)-$AG3937)</f>
        <v>0</v>
      </c>
      <c r="AG3937" s="51">
        <f>HLOOKUP(A_Stammdaten!$B$12,$AH$4:$AN$4004,ROW(C3937)-3,FALSE)</f>
        <v>0</v>
      </c>
      <c r="AH3937" s="51">
        <f t="shared" si="769"/>
        <v>0</v>
      </c>
      <c r="AI3937" s="51">
        <f t="shared" si="770"/>
        <v>0</v>
      </c>
      <c r="AJ3937" s="51">
        <f t="shared" si="771"/>
        <v>0</v>
      </c>
      <c r="AK3937" s="51">
        <f t="shared" si="772"/>
        <v>0</v>
      </c>
      <c r="AL3937" s="51">
        <f t="shared" si="773"/>
        <v>0</v>
      </c>
      <c r="AM3937" s="51">
        <f t="shared" si="774"/>
        <v>0</v>
      </c>
      <c r="AN3937" s="51">
        <f t="shared" si="775"/>
        <v>0</v>
      </c>
    </row>
    <row r="3938" spans="1:40" x14ac:dyDescent="0.25">
      <c r="A3938" s="17"/>
      <c r="B3938" s="17"/>
      <c r="C3938" s="35"/>
      <c r="D3938" s="17"/>
      <c r="E3938" s="17"/>
      <c r="F3938" s="17"/>
      <c r="G3938" s="62">
        <f t="shared" si="776"/>
        <v>0</v>
      </c>
      <c r="H3938" s="17"/>
      <c r="I3938" s="17"/>
      <c r="J3938" s="17"/>
      <c r="K3938" s="17"/>
      <c r="L3938" s="17"/>
      <c r="M3938" s="17"/>
      <c r="N3938" s="17"/>
      <c r="O3938" s="17"/>
      <c r="P3938" s="115"/>
      <c r="Q3938" s="62">
        <f>IF(C3938&gt;A_Stammdaten!$B$12,0,SUM(G3938,H3938,J3938,K3938,M3938,N3938)-SUM(I3938,L3938,O3938,P3938))</f>
        <v>0</v>
      </c>
      <c r="R3938" s="17"/>
      <c r="S3938" s="17"/>
      <c r="T3938" s="17"/>
      <c r="U3938" s="62">
        <f t="shared" si="768"/>
        <v>0</v>
      </c>
      <c r="V3938" s="63">
        <f>IF(ISBLANK($B3938),0,VLOOKUP($B3938,Listen!$A$2:$C$45,2,FALSE))</f>
        <v>0</v>
      </c>
      <c r="W3938" s="63">
        <f>IF(ISBLANK($B3938),0,VLOOKUP($B3938,Listen!$A$2:$C$45,3,FALSE))</f>
        <v>0</v>
      </c>
      <c r="X3938" s="49">
        <f t="shared" si="767"/>
        <v>0</v>
      </c>
      <c r="Y3938" s="49">
        <f t="shared" si="777"/>
        <v>0</v>
      </c>
      <c r="Z3938" s="49">
        <f t="shared" si="777"/>
        <v>0</v>
      </c>
      <c r="AA3938" s="49">
        <f t="shared" si="777"/>
        <v>0</v>
      </c>
      <c r="AB3938" s="49">
        <f t="shared" si="777"/>
        <v>0</v>
      </c>
      <c r="AC3938" s="49">
        <f t="shared" si="777"/>
        <v>0</v>
      </c>
      <c r="AD3938" s="49">
        <f t="shared" si="777"/>
        <v>0</v>
      </c>
      <c r="AE3938" s="51">
        <f t="shared" si="778"/>
        <v>0</v>
      </c>
      <c r="AF3938" s="51">
        <f>IF(C3938=A_Stammdaten!$B$12,D_SAV!$U3938-D_SAV!$AG3938,HLOOKUP(A_Stammdaten!$B$12-1,$AH$4:$AN$4004,ROW(C3938)-3,FALSE)-$AG3938)</f>
        <v>0</v>
      </c>
      <c r="AG3938" s="51">
        <f>HLOOKUP(A_Stammdaten!$B$12,$AH$4:$AN$4004,ROW(C3938)-3,FALSE)</f>
        <v>0</v>
      </c>
      <c r="AH3938" s="51">
        <f t="shared" si="769"/>
        <v>0</v>
      </c>
      <c r="AI3938" s="51">
        <f t="shared" si="770"/>
        <v>0</v>
      </c>
      <c r="AJ3938" s="51">
        <f t="shared" si="771"/>
        <v>0</v>
      </c>
      <c r="AK3938" s="51">
        <f t="shared" si="772"/>
        <v>0</v>
      </c>
      <c r="AL3938" s="51">
        <f t="shared" si="773"/>
        <v>0</v>
      </c>
      <c r="AM3938" s="51">
        <f t="shared" si="774"/>
        <v>0</v>
      </c>
      <c r="AN3938" s="51">
        <f t="shared" si="775"/>
        <v>0</v>
      </c>
    </row>
    <row r="3939" spans="1:40" x14ac:dyDescent="0.25">
      <c r="A3939" s="17"/>
      <c r="B3939" s="17"/>
      <c r="C3939" s="35"/>
      <c r="D3939" s="17"/>
      <c r="E3939" s="17"/>
      <c r="F3939" s="17"/>
      <c r="G3939" s="62">
        <f t="shared" si="776"/>
        <v>0</v>
      </c>
      <c r="H3939" s="17"/>
      <c r="I3939" s="17"/>
      <c r="J3939" s="17"/>
      <c r="K3939" s="17"/>
      <c r="L3939" s="17"/>
      <c r="M3939" s="17"/>
      <c r="N3939" s="17"/>
      <c r="O3939" s="17"/>
      <c r="P3939" s="115"/>
      <c r="Q3939" s="62">
        <f>IF(C3939&gt;A_Stammdaten!$B$12,0,SUM(G3939,H3939,J3939,K3939,M3939,N3939)-SUM(I3939,L3939,O3939,P3939))</f>
        <v>0</v>
      </c>
      <c r="R3939" s="17"/>
      <c r="S3939" s="17"/>
      <c r="T3939" s="17"/>
      <c r="U3939" s="62">
        <f t="shared" si="768"/>
        <v>0</v>
      </c>
      <c r="V3939" s="63">
        <f>IF(ISBLANK($B3939),0,VLOOKUP($B3939,Listen!$A$2:$C$45,2,FALSE))</f>
        <v>0</v>
      </c>
      <c r="W3939" s="63">
        <f>IF(ISBLANK($B3939),0,VLOOKUP($B3939,Listen!$A$2:$C$45,3,FALSE))</f>
        <v>0</v>
      </c>
      <c r="X3939" s="49">
        <f t="shared" si="767"/>
        <v>0</v>
      </c>
      <c r="Y3939" s="49">
        <f t="shared" si="777"/>
        <v>0</v>
      </c>
      <c r="Z3939" s="49">
        <f t="shared" si="777"/>
        <v>0</v>
      </c>
      <c r="AA3939" s="49">
        <f t="shared" si="777"/>
        <v>0</v>
      </c>
      <c r="AB3939" s="49">
        <f t="shared" si="777"/>
        <v>0</v>
      </c>
      <c r="AC3939" s="49">
        <f t="shared" si="777"/>
        <v>0</v>
      </c>
      <c r="AD3939" s="49">
        <f t="shared" si="777"/>
        <v>0</v>
      </c>
      <c r="AE3939" s="51">
        <f t="shared" si="778"/>
        <v>0</v>
      </c>
      <c r="AF3939" s="51">
        <f>IF(C3939=A_Stammdaten!$B$12,D_SAV!$U3939-D_SAV!$AG3939,HLOOKUP(A_Stammdaten!$B$12-1,$AH$4:$AN$4004,ROW(C3939)-3,FALSE)-$AG3939)</f>
        <v>0</v>
      </c>
      <c r="AG3939" s="51">
        <f>HLOOKUP(A_Stammdaten!$B$12,$AH$4:$AN$4004,ROW(C3939)-3,FALSE)</f>
        <v>0</v>
      </c>
      <c r="AH3939" s="51">
        <f t="shared" si="769"/>
        <v>0</v>
      </c>
      <c r="AI3939" s="51">
        <f t="shared" si="770"/>
        <v>0</v>
      </c>
      <c r="AJ3939" s="51">
        <f t="shared" si="771"/>
        <v>0</v>
      </c>
      <c r="AK3939" s="51">
        <f t="shared" si="772"/>
        <v>0</v>
      </c>
      <c r="AL3939" s="51">
        <f t="shared" si="773"/>
        <v>0</v>
      </c>
      <c r="AM3939" s="51">
        <f t="shared" si="774"/>
        <v>0</v>
      </c>
      <c r="AN3939" s="51">
        <f t="shared" si="775"/>
        <v>0</v>
      </c>
    </row>
    <row r="3940" spans="1:40" x14ac:dyDescent="0.25">
      <c r="A3940" s="17"/>
      <c r="B3940" s="17"/>
      <c r="C3940" s="35"/>
      <c r="D3940" s="17"/>
      <c r="E3940" s="17"/>
      <c r="F3940" s="17"/>
      <c r="G3940" s="62">
        <f t="shared" si="776"/>
        <v>0</v>
      </c>
      <c r="H3940" s="17"/>
      <c r="I3940" s="17"/>
      <c r="J3940" s="17"/>
      <c r="K3940" s="17"/>
      <c r="L3940" s="17"/>
      <c r="M3940" s="17"/>
      <c r="N3940" s="17"/>
      <c r="O3940" s="17"/>
      <c r="P3940" s="115"/>
      <c r="Q3940" s="62">
        <f>IF(C3940&gt;A_Stammdaten!$B$12,0,SUM(G3940,H3940,J3940,K3940,M3940,N3940)-SUM(I3940,L3940,O3940,P3940))</f>
        <v>0</v>
      </c>
      <c r="R3940" s="17"/>
      <c r="S3940" s="17"/>
      <c r="T3940" s="17"/>
      <c r="U3940" s="62">
        <f t="shared" si="768"/>
        <v>0</v>
      </c>
      <c r="V3940" s="63">
        <f>IF(ISBLANK($B3940),0,VLOOKUP($B3940,Listen!$A$2:$C$45,2,FALSE))</f>
        <v>0</v>
      </c>
      <c r="W3940" s="63">
        <f>IF(ISBLANK($B3940),0,VLOOKUP($B3940,Listen!$A$2:$C$45,3,FALSE))</f>
        <v>0</v>
      </c>
      <c r="X3940" s="49">
        <f t="shared" si="767"/>
        <v>0</v>
      </c>
      <c r="Y3940" s="49">
        <f t="shared" si="777"/>
        <v>0</v>
      </c>
      <c r="Z3940" s="49">
        <f t="shared" si="777"/>
        <v>0</v>
      </c>
      <c r="AA3940" s="49">
        <f t="shared" si="777"/>
        <v>0</v>
      </c>
      <c r="AB3940" s="49">
        <f t="shared" si="777"/>
        <v>0</v>
      </c>
      <c r="AC3940" s="49">
        <f t="shared" si="777"/>
        <v>0</v>
      </c>
      <c r="AD3940" s="49">
        <f t="shared" si="777"/>
        <v>0</v>
      </c>
      <c r="AE3940" s="51">
        <f t="shared" si="778"/>
        <v>0</v>
      </c>
      <c r="AF3940" s="51">
        <f>IF(C3940=A_Stammdaten!$B$12,D_SAV!$U3940-D_SAV!$AG3940,HLOOKUP(A_Stammdaten!$B$12-1,$AH$4:$AN$4004,ROW(C3940)-3,FALSE)-$AG3940)</f>
        <v>0</v>
      </c>
      <c r="AG3940" s="51">
        <f>HLOOKUP(A_Stammdaten!$B$12,$AH$4:$AN$4004,ROW(C3940)-3,FALSE)</f>
        <v>0</v>
      </c>
      <c r="AH3940" s="51">
        <f t="shared" si="769"/>
        <v>0</v>
      </c>
      <c r="AI3940" s="51">
        <f t="shared" si="770"/>
        <v>0</v>
      </c>
      <c r="AJ3940" s="51">
        <f t="shared" si="771"/>
        <v>0</v>
      </c>
      <c r="AK3940" s="51">
        <f t="shared" si="772"/>
        <v>0</v>
      </c>
      <c r="AL3940" s="51">
        <f t="shared" si="773"/>
        <v>0</v>
      </c>
      <c r="AM3940" s="51">
        <f t="shared" si="774"/>
        <v>0</v>
      </c>
      <c r="AN3940" s="51">
        <f t="shared" si="775"/>
        <v>0</v>
      </c>
    </row>
    <row r="3941" spans="1:40" x14ac:dyDescent="0.25">
      <c r="A3941" s="17"/>
      <c r="B3941" s="17"/>
      <c r="C3941" s="35"/>
      <c r="D3941" s="17"/>
      <c r="E3941" s="17"/>
      <c r="F3941" s="17"/>
      <c r="G3941" s="62">
        <f t="shared" si="776"/>
        <v>0</v>
      </c>
      <c r="H3941" s="17"/>
      <c r="I3941" s="17"/>
      <c r="J3941" s="17"/>
      <c r="K3941" s="17"/>
      <c r="L3941" s="17"/>
      <c r="M3941" s="17"/>
      <c r="N3941" s="17"/>
      <c r="O3941" s="17"/>
      <c r="P3941" s="115"/>
      <c r="Q3941" s="62">
        <f>IF(C3941&gt;A_Stammdaten!$B$12,0,SUM(G3941,H3941,J3941,K3941,M3941,N3941)-SUM(I3941,L3941,O3941,P3941))</f>
        <v>0</v>
      </c>
      <c r="R3941" s="17"/>
      <c r="S3941" s="17"/>
      <c r="T3941" s="17"/>
      <c r="U3941" s="62">
        <f t="shared" si="768"/>
        <v>0</v>
      </c>
      <c r="V3941" s="63">
        <f>IF(ISBLANK($B3941),0,VLOOKUP($B3941,Listen!$A$2:$C$45,2,FALSE))</f>
        <v>0</v>
      </c>
      <c r="W3941" s="63">
        <f>IF(ISBLANK($B3941),0,VLOOKUP($B3941,Listen!$A$2:$C$45,3,FALSE))</f>
        <v>0</v>
      </c>
      <c r="X3941" s="49">
        <f t="shared" si="767"/>
        <v>0</v>
      </c>
      <c r="Y3941" s="49">
        <f t="shared" si="777"/>
        <v>0</v>
      </c>
      <c r="Z3941" s="49">
        <f t="shared" si="777"/>
        <v>0</v>
      </c>
      <c r="AA3941" s="49">
        <f t="shared" si="777"/>
        <v>0</v>
      </c>
      <c r="AB3941" s="49">
        <f t="shared" si="777"/>
        <v>0</v>
      </c>
      <c r="AC3941" s="49">
        <f t="shared" si="777"/>
        <v>0</v>
      </c>
      <c r="AD3941" s="49">
        <f t="shared" si="777"/>
        <v>0</v>
      </c>
      <c r="AE3941" s="51">
        <f t="shared" si="778"/>
        <v>0</v>
      </c>
      <c r="AF3941" s="51">
        <f>IF(C3941=A_Stammdaten!$B$12,D_SAV!$U3941-D_SAV!$AG3941,HLOOKUP(A_Stammdaten!$B$12-1,$AH$4:$AN$4004,ROW(C3941)-3,FALSE)-$AG3941)</f>
        <v>0</v>
      </c>
      <c r="AG3941" s="51">
        <f>HLOOKUP(A_Stammdaten!$B$12,$AH$4:$AN$4004,ROW(C3941)-3,FALSE)</f>
        <v>0</v>
      </c>
      <c r="AH3941" s="51">
        <f t="shared" si="769"/>
        <v>0</v>
      </c>
      <c r="AI3941" s="51">
        <f t="shared" si="770"/>
        <v>0</v>
      </c>
      <c r="AJ3941" s="51">
        <f t="shared" si="771"/>
        <v>0</v>
      </c>
      <c r="AK3941" s="51">
        <f t="shared" si="772"/>
        <v>0</v>
      </c>
      <c r="AL3941" s="51">
        <f t="shared" si="773"/>
        <v>0</v>
      </c>
      <c r="AM3941" s="51">
        <f t="shared" si="774"/>
        <v>0</v>
      </c>
      <c r="AN3941" s="51">
        <f t="shared" si="775"/>
        <v>0</v>
      </c>
    </row>
    <row r="3942" spans="1:40" x14ac:dyDescent="0.25">
      <c r="A3942" s="17"/>
      <c r="B3942" s="17"/>
      <c r="C3942" s="35"/>
      <c r="D3942" s="17"/>
      <c r="E3942" s="17"/>
      <c r="F3942" s="17"/>
      <c r="G3942" s="62">
        <f t="shared" si="776"/>
        <v>0</v>
      </c>
      <c r="H3942" s="17"/>
      <c r="I3942" s="17"/>
      <c r="J3942" s="17"/>
      <c r="K3942" s="17"/>
      <c r="L3942" s="17"/>
      <c r="M3942" s="17"/>
      <c r="N3942" s="17"/>
      <c r="O3942" s="17"/>
      <c r="P3942" s="115"/>
      <c r="Q3942" s="62">
        <f>IF(C3942&gt;A_Stammdaten!$B$12,0,SUM(G3942,H3942,J3942,K3942,M3942,N3942)-SUM(I3942,L3942,O3942,P3942))</f>
        <v>0</v>
      </c>
      <c r="R3942" s="17"/>
      <c r="S3942" s="17"/>
      <c r="T3942" s="17"/>
      <c r="U3942" s="62">
        <f t="shared" si="768"/>
        <v>0</v>
      </c>
      <c r="V3942" s="63">
        <f>IF(ISBLANK($B3942),0,VLOOKUP($B3942,Listen!$A$2:$C$45,2,FALSE))</f>
        <v>0</v>
      </c>
      <c r="W3942" s="63">
        <f>IF(ISBLANK($B3942),0,VLOOKUP($B3942,Listen!$A$2:$C$45,3,FALSE))</f>
        <v>0</v>
      </c>
      <c r="X3942" s="49">
        <f t="shared" si="767"/>
        <v>0</v>
      </c>
      <c r="Y3942" s="49">
        <f t="shared" si="777"/>
        <v>0</v>
      </c>
      <c r="Z3942" s="49">
        <f t="shared" si="777"/>
        <v>0</v>
      </c>
      <c r="AA3942" s="49">
        <f t="shared" si="777"/>
        <v>0</v>
      </c>
      <c r="AB3942" s="49">
        <f t="shared" si="777"/>
        <v>0</v>
      </c>
      <c r="AC3942" s="49">
        <f t="shared" si="777"/>
        <v>0</v>
      </c>
      <c r="AD3942" s="49">
        <f t="shared" si="777"/>
        <v>0</v>
      </c>
      <c r="AE3942" s="51">
        <f t="shared" si="778"/>
        <v>0</v>
      </c>
      <c r="AF3942" s="51">
        <f>IF(C3942=A_Stammdaten!$B$12,D_SAV!$U3942-D_SAV!$AG3942,HLOOKUP(A_Stammdaten!$B$12-1,$AH$4:$AN$4004,ROW(C3942)-3,FALSE)-$AG3942)</f>
        <v>0</v>
      </c>
      <c r="AG3942" s="51">
        <f>HLOOKUP(A_Stammdaten!$B$12,$AH$4:$AN$4004,ROW(C3942)-3,FALSE)</f>
        <v>0</v>
      </c>
      <c r="AH3942" s="51">
        <f t="shared" si="769"/>
        <v>0</v>
      </c>
      <c r="AI3942" s="51">
        <f t="shared" si="770"/>
        <v>0</v>
      </c>
      <c r="AJ3942" s="51">
        <f t="shared" si="771"/>
        <v>0</v>
      </c>
      <c r="AK3942" s="51">
        <f t="shared" si="772"/>
        <v>0</v>
      </c>
      <c r="AL3942" s="51">
        <f t="shared" si="773"/>
        <v>0</v>
      </c>
      <c r="AM3942" s="51">
        <f t="shared" si="774"/>
        <v>0</v>
      </c>
      <c r="AN3942" s="51">
        <f t="shared" si="775"/>
        <v>0</v>
      </c>
    </row>
    <row r="3943" spans="1:40" x14ac:dyDescent="0.25">
      <c r="A3943" s="17"/>
      <c r="B3943" s="17"/>
      <c r="C3943" s="35"/>
      <c r="D3943" s="17"/>
      <c r="E3943" s="17"/>
      <c r="F3943" s="17"/>
      <c r="G3943" s="62">
        <f t="shared" si="776"/>
        <v>0</v>
      </c>
      <c r="H3943" s="17"/>
      <c r="I3943" s="17"/>
      <c r="J3943" s="17"/>
      <c r="K3943" s="17"/>
      <c r="L3943" s="17"/>
      <c r="M3943" s="17"/>
      <c r="N3943" s="17"/>
      <c r="O3943" s="17"/>
      <c r="P3943" s="115"/>
      <c r="Q3943" s="62">
        <f>IF(C3943&gt;A_Stammdaten!$B$12,0,SUM(G3943,H3943,J3943,K3943,M3943,N3943)-SUM(I3943,L3943,O3943,P3943))</f>
        <v>0</v>
      </c>
      <c r="R3943" s="17"/>
      <c r="S3943" s="17"/>
      <c r="T3943" s="17"/>
      <c r="U3943" s="62">
        <f t="shared" si="768"/>
        <v>0</v>
      </c>
      <c r="V3943" s="63">
        <f>IF(ISBLANK($B3943),0,VLOOKUP($B3943,Listen!$A$2:$C$45,2,FALSE))</f>
        <v>0</v>
      </c>
      <c r="W3943" s="63">
        <f>IF(ISBLANK($B3943),0,VLOOKUP($B3943,Listen!$A$2:$C$45,3,FALSE))</f>
        <v>0</v>
      </c>
      <c r="X3943" s="49">
        <f t="shared" si="767"/>
        <v>0</v>
      </c>
      <c r="Y3943" s="49">
        <f t="shared" si="777"/>
        <v>0</v>
      </c>
      <c r="Z3943" s="49">
        <f t="shared" si="777"/>
        <v>0</v>
      </c>
      <c r="AA3943" s="49">
        <f t="shared" si="777"/>
        <v>0</v>
      </c>
      <c r="AB3943" s="49">
        <f t="shared" si="777"/>
        <v>0</v>
      </c>
      <c r="AC3943" s="49">
        <f t="shared" si="777"/>
        <v>0</v>
      </c>
      <c r="AD3943" s="49">
        <f t="shared" si="777"/>
        <v>0</v>
      </c>
      <c r="AE3943" s="51">
        <f t="shared" si="778"/>
        <v>0</v>
      </c>
      <c r="AF3943" s="51">
        <f>IF(C3943=A_Stammdaten!$B$12,D_SAV!$U3943-D_SAV!$AG3943,HLOOKUP(A_Stammdaten!$B$12-1,$AH$4:$AN$4004,ROW(C3943)-3,FALSE)-$AG3943)</f>
        <v>0</v>
      </c>
      <c r="AG3943" s="51">
        <f>HLOOKUP(A_Stammdaten!$B$12,$AH$4:$AN$4004,ROW(C3943)-3,FALSE)</f>
        <v>0</v>
      </c>
      <c r="AH3943" s="51">
        <f t="shared" si="769"/>
        <v>0</v>
      </c>
      <c r="AI3943" s="51">
        <f t="shared" si="770"/>
        <v>0</v>
      </c>
      <c r="AJ3943" s="51">
        <f t="shared" si="771"/>
        <v>0</v>
      </c>
      <c r="AK3943" s="51">
        <f t="shared" si="772"/>
        <v>0</v>
      </c>
      <c r="AL3943" s="51">
        <f t="shared" si="773"/>
        <v>0</v>
      </c>
      <c r="AM3943" s="51">
        <f t="shared" si="774"/>
        <v>0</v>
      </c>
      <c r="AN3943" s="51">
        <f t="shared" si="775"/>
        <v>0</v>
      </c>
    </row>
    <row r="3944" spans="1:40" x14ac:dyDescent="0.25">
      <c r="A3944" s="17"/>
      <c r="B3944" s="17"/>
      <c r="C3944" s="35"/>
      <c r="D3944" s="17"/>
      <c r="E3944" s="17"/>
      <c r="F3944" s="17"/>
      <c r="G3944" s="62">
        <f t="shared" si="776"/>
        <v>0</v>
      </c>
      <c r="H3944" s="17"/>
      <c r="I3944" s="17"/>
      <c r="J3944" s="17"/>
      <c r="K3944" s="17"/>
      <c r="L3944" s="17"/>
      <c r="M3944" s="17"/>
      <c r="N3944" s="17"/>
      <c r="O3944" s="17"/>
      <c r="P3944" s="115"/>
      <c r="Q3944" s="62">
        <f>IF(C3944&gt;A_Stammdaten!$B$12,0,SUM(G3944,H3944,J3944,K3944,M3944,N3944)-SUM(I3944,L3944,O3944,P3944))</f>
        <v>0</v>
      </c>
      <c r="R3944" s="17"/>
      <c r="S3944" s="17"/>
      <c r="T3944" s="17"/>
      <c r="U3944" s="62">
        <f t="shared" si="768"/>
        <v>0</v>
      </c>
      <c r="V3944" s="63">
        <f>IF(ISBLANK($B3944),0,VLOOKUP($B3944,Listen!$A$2:$C$45,2,FALSE))</f>
        <v>0</v>
      </c>
      <c r="W3944" s="63">
        <f>IF(ISBLANK($B3944),0,VLOOKUP($B3944,Listen!$A$2:$C$45,3,FALSE))</f>
        <v>0</v>
      </c>
      <c r="X3944" s="49">
        <f t="shared" si="767"/>
        <v>0</v>
      </c>
      <c r="Y3944" s="49">
        <f t="shared" si="777"/>
        <v>0</v>
      </c>
      <c r="Z3944" s="49">
        <f t="shared" si="777"/>
        <v>0</v>
      </c>
      <c r="AA3944" s="49">
        <f t="shared" si="777"/>
        <v>0</v>
      </c>
      <c r="AB3944" s="49">
        <f t="shared" si="777"/>
        <v>0</v>
      </c>
      <c r="AC3944" s="49">
        <f t="shared" si="777"/>
        <v>0</v>
      </c>
      <c r="AD3944" s="49">
        <f t="shared" si="777"/>
        <v>0</v>
      </c>
      <c r="AE3944" s="51">
        <f t="shared" si="778"/>
        <v>0</v>
      </c>
      <c r="AF3944" s="51">
        <f>IF(C3944=A_Stammdaten!$B$12,D_SAV!$U3944-D_SAV!$AG3944,HLOOKUP(A_Stammdaten!$B$12-1,$AH$4:$AN$4004,ROW(C3944)-3,FALSE)-$AG3944)</f>
        <v>0</v>
      </c>
      <c r="AG3944" s="51">
        <f>HLOOKUP(A_Stammdaten!$B$12,$AH$4:$AN$4004,ROW(C3944)-3,FALSE)</f>
        <v>0</v>
      </c>
      <c r="AH3944" s="51">
        <f t="shared" si="769"/>
        <v>0</v>
      </c>
      <c r="AI3944" s="51">
        <f t="shared" si="770"/>
        <v>0</v>
      </c>
      <c r="AJ3944" s="51">
        <f t="shared" si="771"/>
        <v>0</v>
      </c>
      <c r="AK3944" s="51">
        <f t="shared" si="772"/>
        <v>0</v>
      </c>
      <c r="AL3944" s="51">
        <f t="shared" si="773"/>
        <v>0</v>
      </c>
      <c r="AM3944" s="51">
        <f t="shared" si="774"/>
        <v>0</v>
      </c>
      <c r="AN3944" s="51">
        <f t="shared" si="775"/>
        <v>0</v>
      </c>
    </row>
    <row r="3945" spans="1:40" x14ac:dyDescent="0.25">
      <c r="A3945" s="17"/>
      <c r="B3945" s="17"/>
      <c r="C3945" s="35"/>
      <c r="D3945" s="17"/>
      <c r="E3945" s="17"/>
      <c r="F3945" s="17"/>
      <c r="G3945" s="62">
        <f t="shared" si="776"/>
        <v>0</v>
      </c>
      <c r="H3945" s="17"/>
      <c r="I3945" s="17"/>
      <c r="J3945" s="17"/>
      <c r="K3945" s="17"/>
      <c r="L3945" s="17"/>
      <c r="M3945" s="17"/>
      <c r="N3945" s="17"/>
      <c r="O3945" s="17"/>
      <c r="P3945" s="115"/>
      <c r="Q3945" s="62">
        <f>IF(C3945&gt;A_Stammdaten!$B$12,0,SUM(G3945,H3945,J3945,K3945,M3945,N3945)-SUM(I3945,L3945,O3945,P3945))</f>
        <v>0</v>
      </c>
      <c r="R3945" s="17"/>
      <c r="S3945" s="17"/>
      <c r="T3945" s="17"/>
      <c r="U3945" s="62">
        <f t="shared" si="768"/>
        <v>0</v>
      </c>
      <c r="V3945" s="63">
        <f>IF(ISBLANK($B3945),0,VLOOKUP($B3945,Listen!$A$2:$C$45,2,FALSE))</f>
        <v>0</v>
      </c>
      <c r="W3945" s="63">
        <f>IF(ISBLANK($B3945),0,VLOOKUP($B3945,Listen!$A$2:$C$45,3,FALSE))</f>
        <v>0</v>
      </c>
      <c r="X3945" s="49">
        <f t="shared" si="767"/>
        <v>0</v>
      </c>
      <c r="Y3945" s="49">
        <f t="shared" si="777"/>
        <v>0</v>
      </c>
      <c r="Z3945" s="49">
        <f t="shared" si="777"/>
        <v>0</v>
      </c>
      <c r="AA3945" s="49">
        <f t="shared" si="777"/>
        <v>0</v>
      </c>
      <c r="AB3945" s="49">
        <f t="shared" si="777"/>
        <v>0</v>
      </c>
      <c r="AC3945" s="49">
        <f t="shared" si="777"/>
        <v>0</v>
      </c>
      <c r="AD3945" s="49">
        <f t="shared" si="777"/>
        <v>0</v>
      </c>
      <c r="AE3945" s="51">
        <f t="shared" si="778"/>
        <v>0</v>
      </c>
      <c r="AF3945" s="51">
        <f>IF(C3945=A_Stammdaten!$B$12,D_SAV!$U3945-D_SAV!$AG3945,HLOOKUP(A_Stammdaten!$B$12-1,$AH$4:$AN$4004,ROW(C3945)-3,FALSE)-$AG3945)</f>
        <v>0</v>
      </c>
      <c r="AG3945" s="51">
        <f>HLOOKUP(A_Stammdaten!$B$12,$AH$4:$AN$4004,ROW(C3945)-3,FALSE)</f>
        <v>0</v>
      </c>
      <c r="AH3945" s="51">
        <f t="shared" si="769"/>
        <v>0</v>
      </c>
      <c r="AI3945" s="51">
        <f t="shared" si="770"/>
        <v>0</v>
      </c>
      <c r="AJ3945" s="51">
        <f t="shared" si="771"/>
        <v>0</v>
      </c>
      <c r="AK3945" s="51">
        <f t="shared" si="772"/>
        <v>0</v>
      </c>
      <c r="AL3945" s="51">
        <f t="shared" si="773"/>
        <v>0</v>
      </c>
      <c r="AM3945" s="51">
        <f t="shared" si="774"/>
        <v>0</v>
      </c>
      <c r="AN3945" s="51">
        <f t="shared" si="775"/>
        <v>0</v>
      </c>
    </row>
    <row r="3946" spans="1:40" x14ac:dyDescent="0.25">
      <c r="A3946" s="17"/>
      <c r="B3946" s="17"/>
      <c r="C3946" s="35"/>
      <c r="D3946" s="17"/>
      <c r="E3946" s="17"/>
      <c r="F3946" s="17"/>
      <c r="G3946" s="62">
        <f t="shared" si="776"/>
        <v>0</v>
      </c>
      <c r="H3946" s="17"/>
      <c r="I3946" s="17"/>
      <c r="J3946" s="17"/>
      <c r="K3946" s="17"/>
      <c r="L3946" s="17"/>
      <c r="M3946" s="17"/>
      <c r="N3946" s="17"/>
      <c r="O3946" s="17"/>
      <c r="P3946" s="115"/>
      <c r="Q3946" s="62">
        <f>IF(C3946&gt;A_Stammdaten!$B$12,0,SUM(G3946,H3946,J3946,K3946,M3946,N3946)-SUM(I3946,L3946,O3946,P3946))</f>
        <v>0</v>
      </c>
      <c r="R3946" s="17"/>
      <c r="S3946" s="17"/>
      <c r="T3946" s="17"/>
      <c r="U3946" s="62">
        <f t="shared" si="768"/>
        <v>0</v>
      </c>
      <c r="V3946" s="63">
        <f>IF(ISBLANK($B3946),0,VLOOKUP($B3946,Listen!$A$2:$C$45,2,FALSE))</f>
        <v>0</v>
      </c>
      <c r="W3946" s="63">
        <f>IF(ISBLANK($B3946),0,VLOOKUP($B3946,Listen!$A$2:$C$45,3,FALSE))</f>
        <v>0</v>
      </c>
      <c r="X3946" s="49">
        <f t="shared" si="767"/>
        <v>0</v>
      </c>
      <c r="Y3946" s="49">
        <f t="shared" si="777"/>
        <v>0</v>
      </c>
      <c r="Z3946" s="49">
        <f t="shared" si="777"/>
        <v>0</v>
      </c>
      <c r="AA3946" s="49">
        <f t="shared" si="777"/>
        <v>0</v>
      </c>
      <c r="AB3946" s="49">
        <f t="shared" si="777"/>
        <v>0</v>
      </c>
      <c r="AC3946" s="49">
        <f t="shared" si="777"/>
        <v>0</v>
      </c>
      <c r="AD3946" s="49">
        <f t="shared" si="777"/>
        <v>0</v>
      </c>
      <c r="AE3946" s="51">
        <f t="shared" si="778"/>
        <v>0</v>
      </c>
      <c r="AF3946" s="51">
        <f>IF(C3946=A_Stammdaten!$B$12,D_SAV!$U3946-D_SAV!$AG3946,HLOOKUP(A_Stammdaten!$B$12-1,$AH$4:$AN$4004,ROW(C3946)-3,FALSE)-$AG3946)</f>
        <v>0</v>
      </c>
      <c r="AG3946" s="51">
        <f>HLOOKUP(A_Stammdaten!$B$12,$AH$4:$AN$4004,ROW(C3946)-3,FALSE)</f>
        <v>0</v>
      </c>
      <c r="AH3946" s="51">
        <f t="shared" si="769"/>
        <v>0</v>
      </c>
      <c r="AI3946" s="51">
        <f t="shared" si="770"/>
        <v>0</v>
      </c>
      <c r="AJ3946" s="51">
        <f t="shared" si="771"/>
        <v>0</v>
      </c>
      <c r="AK3946" s="51">
        <f t="shared" si="772"/>
        <v>0</v>
      </c>
      <c r="AL3946" s="51">
        <f t="shared" si="773"/>
        <v>0</v>
      </c>
      <c r="AM3946" s="51">
        <f t="shared" si="774"/>
        <v>0</v>
      </c>
      <c r="AN3946" s="51">
        <f t="shared" si="775"/>
        <v>0</v>
      </c>
    </row>
    <row r="3947" spans="1:40" x14ac:dyDescent="0.25">
      <c r="A3947" s="17"/>
      <c r="B3947" s="17"/>
      <c r="C3947" s="35"/>
      <c r="D3947" s="17"/>
      <c r="E3947" s="17"/>
      <c r="F3947" s="17"/>
      <c r="G3947" s="62">
        <f t="shared" si="776"/>
        <v>0</v>
      </c>
      <c r="H3947" s="17"/>
      <c r="I3947" s="17"/>
      <c r="J3947" s="17"/>
      <c r="K3947" s="17"/>
      <c r="L3947" s="17"/>
      <c r="M3947" s="17"/>
      <c r="N3947" s="17"/>
      <c r="O3947" s="17"/>
      <c r="P3947" s="115"/>
      <c r="Q3947" s="62">
        <f>IF(C3947&gt;A_Stammdaten!$B$12,0,SUM(G3947,H3947,J3947,K3947,M3947,N3947)-SUM(I3947,L3947,O3947,P3947))</f>
        <v>0</v>
      </c>
      <c r="R3947" s="17"/>
      <c r="S3947" s="17"/>
      <c r="T3947" s="17"/>
      <c r="U3947" s="62">
        <f t="shared" si="768"/>
        <v>0</v>
      </c>
      <c r="V3947" s="63">
        <f>IF(ISBLANK($B3947),0,VLOOKUP($B3947,Listen!$A$2:$C$45,2,FALSE))</f>
        <v>0</v>
      </c>
      <c r="W3947" s="63">
        <f>IF(ISBLANK($B3947),0,VLOOKUP($B3947,Listen!$A$2:$C$45,3,FALSE))</f>
        <v>0</v>
      </c>
      <c r="X3947" s="49">
        <f t="shared" si="767"/>
        <v>0</v>
      </c>
      <c r="Y3947" s="49">
        <f t="shared" si="777"/>
        <v>0</v>
      </c>
      <c r="Z3947" s="49">
        <f t="shared" si="777"/>
        <v>0</v>
      </c>
      <c r="AA3947" s="49">
        <f t="shared" si="777"/>
        <v>0</v>
      </c>
      <c r="AB3947" s="49">
        <f t="shared" si="777"/>
        <v>0</v>
      </c>
      <c r="AC3947" s="49">
        <f t="shared" si="777"/>
        <v>0</v>
      </c>
      <c r="AD3947" s="49">
        <f t="shared" si="777"/>
        <v>0</v>
      </c>
      <c r="AE3947" s="51">
        <f t="shared" si="778"/>
        <v>0</v>
      </c>
      <c r="AF3947" s="51">
        <f>IF(C3947=A_Stammdaten!$B$12,D_SAV!$U3947-D_SAV!$AG3947,HLOOKUP(A_Stammdaten!$B$12-1,$AH$4:$AN$4004,ROW(C3947)-3,FALSE)-$AG3947)</f>
        <v>0</v>
      </c>
      <c r="AG3947" s="51">
        <f>HLOOKUP(A_Stammdaten!$B$12,$AH$4:$AN$4004,ROW(C3947)-3,FALSE)</f>
        <v>0</v>
      </c>
      <c r="AH3947" s="51">
        <f t="shared" si="769"/>
        <v>0</v>
      </c>
      <c r="AI3947" s="51">
        <f t="shared" si="770"/>
        <v>0</v>
      </c>
      <c r="AJ3947" s="51">
        <f t="shared" si="771"/>
        <v>0</v>
      </c>
      <c r="AK3947" s="51">
        <f t="shared" si="772"/>
        <v>0</v>
      </c>
      <c r="AL3947" s="51">
        <f t="shared" si="773"/>
        <v>0</v>
      </c>
      <c r="AM3947" s="51">
        <f t="shared" si="774"/>
        <v>0</v>
      </c>
      <c r="AN3947" s="51">
        <f t="shared" si="775"/>
        <v>0</v>
      </c>
    </row>
    <row r="3948" spans="1:40" x14ac:dyDescent="0.25">
      <c r="A3948" s="17"/>
      <c r="B3948" s="17"/>
      <c r="C3948" s="35"/>
      <c r="D3948" s="17"/>
      <c r="E3948" s="17"/>
      <c r="F3948" s="17"/>
      <c r="G3948" s="62">
        <f t="shared" si="776"/>
        <v>0</v>
      </c>
      <c r="H3948" s="17"/>
      <c r="I3948" s="17"/>
      <c r="J3948" s="17"/>
      <c r="K3948" s="17"/>
      <c r="L3948" s="17"/>
      <c r="M3948" s="17"/>
      <c r="N3948" s="17"/>
      <c r="O3948" s="17"/>
      <c r="P3948" s="115"/>
      <c r="Q3948" s="62">
        <f>IF(C3948&gt;A_Stammdaten!$B$12,0,SUM(G3948,H3948,J3948,K3948,M3948,N3948)-SUM(I3948,L3948,O3948,P3948))</f>
        <v>0</v>
      </c>
      <c r="R3948" s="17"/>
      <c r="S3948" s="17"/>
      <c r="T3948" s="17"/>
      <c r="U3948" s="62">
        <f t="shared" si="768"/>
        <v>0</v>
      </c>
      <c r="V3948" s="63">
        <f>IF(ISBLANK($B3948),0,VLOOKUP($B3948,Listen!$A$2:$C$45,2,FALSE))</f>
        <v>0</v>
      </c>
      <c r="W3948" s="63">
        <f>IF(ISBLANK($B3948),0,VLOOKUP($B3948,Listen!$A$2:$C$45,3,FALSE))</f>
        <v>0</v>
      </c>
      <c r="X3948" s="49">
        <f t="shared" si="767"/>
        <v>0</v>
      </c>
      <c r="Y3948" s="49">
        <f t="shared" si="777"/>
        <v>0</v>
      </c>
      <c r="Z3948" s="49">
        <f t="shared" si="777"/>
        <v>0</v>
      </c>
      <c r="AA3948" s="49">
        <f t="shared" si="777"/>
        <v>0</v>
      </c>
      <c r="AB3948" s="49">
        <f t="shared" si="777"/>
        <v>0</v>
      </c>
      <c r="AC3948" s="49">
        <f t="shared" si="777"/>
        <v>0</v>
      </c>
      <c r="AD3948" s="49">
        <f t="shared" si="777"/>
        <v>0</v>
      </c>
      <c r="AE3948" s="51">
        <f t="shared" si="778"/>
        <v>0</v>
      </c>
      <c r="AF3948" s="51">
        <f>IF(C3948=A_Stammdaten!$B$12,D_SAV!$U3948-D_SAV!$AG3948,HLOOKUP(A_Stammdaten!$B$12-1,$AH$4:$AN$4004,ROW(C3948)-3,FALSE)-$AG3948)</f>
        <v>0</v>
      </c>
      <c r="AG3948" s="51">
        <f>HLOOKUP(A_Stammdaten!$B$12,$AH$4:$AN$4004,ROW(C3948)-3,FALSE)</f>
        <v>0</v>
      </c>
      <c r="AH3948" s="51">
        <f t="shared" si="769"/>
        <v>0</v>
      </c>
      <c r="AI3948" s="51">
        <f t="shared" si="770"/>
        <v>0</v>
      </c>
      <c r="AJ3948" s="51">
        <f t="shared" si="771"/>
        <v>0</v>
      </c>
      <c r="AK3948" s="51">
        <f t="shared" si="772"/>
        <v>0</v>
      </c>
      <c r="AL3948" s="51">
        <f t="shared" si="773"/>
        <v>0</v>
      </c>
      <c r="AM3948" s="51">
        <f t="shared" si="774"/>
        <v>0</v>
      </c>
      <c r="AN3948" s="51">
        <f t="shared" si="775"/>
        <v>0</v>
      </c>
    </row>
    <row r="3949" spans="1:40" x14ac:dyDescent="0.25">
      <c r="A3949" s="17"/>
      <c r="B3949" s="17"/>
      <c r="C3949" s="35"/>
      <c r="D3949" s="17"/>
      <c r="E3949" s="17"/>
      <c r="F3949" s="17"/>
      <c r="G3949" s="62">
        <f t="shared" si="776"/>
        <v>0</v>
      </c>
      <c r="H3949" s="17"/>
      <c r="I3949" s="17"/>
      <c r="J3949" s="17"/>
      <c r="K3949" s="17"/>
      <c r="L3949" s="17"/>
      <c r="M3949" s="17"/>
      <c r="N3949" s="17"/>
      <c r="O3949" s="17"/>
      <c r="P3949" s="115"/>
      <c r="Q3949" s="62">
        <f>IF(C3949&gt;A_Stammdaten!$B$12,0,SUM(G3949,H3949,J3949,K3949,M3949,N3949)-SUM(I3949,L3949,O3949,P3949))</f>
        <v>0</v>
      </c>
      <c r="R3949" s="17"/>
      <c r="S3949" s="17"/>
      <c r="T3949" s="17"/>
      <c r="U3949" s="62">
        <f t="shared" si="768"/>
        <v>0</v>
      </c>
      <c r="V3949" s="63">
        <f>IF(ISBLANK($B3949),0,VLOOKUP($B3949,Listen!$A$2:$C$45,2,FALSE))</f>
        <v>0</v>
      </c>
      <c r="W3949" s="63">
        <f>IF(ISBLANK($B3949),0,VLOOKUP($B3949,Listen!$A$2:$C$45,3,FALSE))</f>
        <v>0</v>
      </c>
      <c r="X3949" s="49">
        <f t="shared" si="767"/>
        <v>0</v>
      </c>
      <c r="Y3949" s="49">
        <f t="shared" si="777"/>
        <v>0</v>
      </c>
      <c r="Z3949" s="49">
        <f t="shared" si="777"/>
        <v>0</v>
      </c>
      <c r="AA3949" s="49">
        <f t="shared" si="777"/>
        <v>0</v>
      </c>
      <c r="AB3949" s="49">
        <f t="shared" si="777"/>
        <v>0</v>
      </c>
      <c r="AC3949" s="49">
        <f t="shared" si="777"/>
        <v>0</v>
      </c>
      <c r="AD3949" s="49">
        <f t="shared" si="777"/>
        <v>0</v>
      </c>
      <c r="AE3949" s="51">
        <f t="shared" si="778"/>
        <v>0</v>
      </c>
      <c r="AF3949" s="51">
        <f>IF(C3949=A_Stammdaten!$B$12,D_SAV!$U3949-D_SAV!$AG3949,HLOOKUP(A_Stammdaten!$B$12-1,$AH$4:$AN$4004,ROW(C3949)-3,FALSE)-$AG3949)</f>
        <v>0</v>
      </c>
      <c r="AG3949" s="51">
        <f>HLOOKUP(A_Stammdaten!$B$12,$AH$4:$AN$4004,ROW(C3949)-3,FALSE)</f>
        <v>0</v>
      </c>
      <c r="AH3949" s="51">
        <f t="shared" si="769"/>
        <v>0</v>
      </c>
      <c r="AI3949" s="51">
        <f t="shared" si="770"/>
        <v>0</v>
      </c>
      <c r="AJ3949" s="51">
        <f t="shared" si="771"/>
        <v>0</v>
      </c>
      <c r="AK3949" s="51">
        <f t="shared" si="772"/>
        <v>0</v>
      </c>
      <c r="AL3949" s="51">
        <f t="shared" si="773"/>
        <v>0</v>
      </c>
      <c r="AM3949" s="51">
        <f t="shared" si="774"/>
        <v>0</v>
      </c>
      <c r="AN3949" s="51">
        <f t="shared" si="775"/>
        <v>0</v>
      </c>
    </row>
    <row r="3950" spans="1:40" x14ac:dyDescent="0.25">
      <c r="A3950" s="17"/>
      <c r="B3950" s="17"/>
      <c r="C3950" s="35"/>
      <c r="D3950" s="17"/>
      <c r="E3950" s="17"/>
      <c r="F3950" s="17"/>
      <c r="G3950" s="62">
        <f t="shared" si="776"/>
        <v>0</v>
      </c>
      <c r="H3950" s="17"/>
      <c r="I3950" s="17"/>
      <c r="J3950" s="17"/>
      <c r="K3950" s="17"/>
      <c r="L3950" s="17"/>
      <c r="M3950" s="17"/>
      <c r="N3950" s="17"/>
      <c r="O3950" s="17"/>
      <c r="P3950" s="115"/>
      <c r="Q3950" s="62">
        <f>IF(C3950&gt;A_Stammdaten!$B$12,0,SUM(G3950,H3950,J3950,K3950,M3950,N3950)-SUM(I3950,L3950,O3950,P3950))</f>
        <v>0</v>
      </c>
      <c r="R3950" s="17"/>
      <c r="S3950" s="17"/>
      <c r="T3950" s="17"/>
      <c r="U3950" s="62">
        <f t="shared" si="768"/>
        <v>0</v>
      </c>
      <c r="V3950" s="63">
        <f>IF(ISBLANK($B3950),0,VLOOKUP($B3950,Listen!$A$2:$C$45,2,FALSE))</f>
        <v>0</v>
      </c>
      <c r="W3950" s="63">
        <f>IF(ISBLANK($B3950),0,VLOOKUP($B3950,Listen!$A$2:$C$45,3,FALSE))</f>
        <v>0</v>
      </c>
      <c r="X3950" s="49">
        <f t="shared" si="767"/>
        <v>0</v>
      </c>
      <c r="Y3950" s="49">
        <f t="shared" si="777"/>
        <v>0</v>
      </c>
      <c r="Z3950" s="49">
        <f t="shared" si="777"/>
        <v>0</v>
      </c>
      <c r="AA3950" s="49">
        <f t="shared" si="777"/>
        <v>0</v>
      </c>
      <c r="AB3950" s="49">
        <f t="shared" si="777"/>
        <v>0</v>
      </c>
      <c r="AC3950" s="49">
        <f t="shared" si="777"/>
        <v>0</v>
      </c>
      <c r="AD3950" s="49">
        <f t="shared" si="777"/>
        <v>0</v>
      </c>
      <c r="AE3950" s="51">
        <f t="shared" si="778"/>
        <v>0</v>
      </c>
      <c r="AF3950" s="51">
        <f>IF(C3950=A_Stammdaten!$B$12,D_SAV!$U3950-D_SAV!$AG3950,HLOOKUP(A_Stammdaten!$B$12-1,$AH$4:$AN$4004,ROW(C3950)-3,FALSE)-$AG3950)</f>
        <v>0</v>
      </c>
      <c r="AG3950" s="51">
        <f>HLOOKUP(A_Stammdaten!$B$12,$AH$4:$AN$4004,ROW(C3950)-3,FALSE)</f>
        <v>0</v>
      </c>
      <c r="AH3950" s="51">
        <f t="shared" si="769"/>
        <v>0</v>
      </c>
      <c r="AI3950" s="51">
        <f t="shared" si="770"/>
        <v>0</v>
      </c>
      <c r="AJ3950" s="51">
        <f t="shared" si="771"/>
        <v>0</v>
      </c>
      <c r="AK3950" s="51">
        <f t="shared" si="772"/>
        <v>0</v>
      </c>
      <c r="AL3950" s="51">
        <f t="shared" si="773"/>
        <v>0</v>
      </c>
      <c r="AM3950" s="51">
        <f t="shared" si="774"/>
        <v>0</v>
      </c>
      <c r="AN3950" s="51">
        <f t="shared" si="775"/>
        <v>0</v>
      </c>
    </row>
    <row r="3951" spans="1:40" x14ac:dyDescent="0.25">
      <c r="A3951" s="17"/>
      <c r="B3951" s="17"/>
      <c r="C3951" s="35"/>
      <c r="D3951" s="17"/>
      <c r="E3951" s="17"/>
      <c r="F3951" s="17"/>
      <c r="G3951" s="62">
        <f t="shared" si="776"/>
        <v>0</v>
      </c>
      <c r="H3951" s="17"/>
      <c r="I3951" s="17"/>
      <c r="J3951" s="17"/>
      <c r="K3951" s="17"/>
      <c r="L3951" s="17"/>
      <c r="M3951" s="17"/>
      <c r="N3951" s="17"/>
      <c r="O3951" s="17"/>
      <c r="P3951" s="115"/>
      <c r="Q3951" s="62">
        <f>IF(C3951&gt;A_Stammdaten!$B$12,0,SUM(G3951,H3951,J3951,K3951,M3951,N3951)-SUM(I3951,L3951,O3951,P3951))</f>
        <v>0</v>
      </c>
      <c r="R3951" s="17"/>
      <c r="S3951" s="17"/>
      <c r="T3951" s="17"/>
      <c r="U3951" s="62">
        <f t="shared" si="768"/>
        <v>0</v>
      </c>
      <c r="V3951" s="63">
        <f>IF(ISBLANK($B3951),0,VLOOKUP($B3951,Listen!$A$2:$C$45,2,FALSE))</f>
        <v>0</v>
      </c>
      <c r="W3951" s="63">
        <f>IF(ISBLANK($B3951),0,VLOOKUP($B3951,Listen!$A$2:$C$45,3,FALSE))</f>
        <v>0</v>
      </c>
      <c r="X3951" s="49">
        <f t="shared" si="767"/>
        <v>0</v>
      </c>
      <c r="Y3951" s="49">
        <f t="shared" si="777"/>
        <v>0</v>
      </c>
      <c r="Z3951" s="49">
        <f t="shared" si="777"/>
        <v>0</v>
      </c>
      <c r="AA3951" s="49">
        <f t="shared" si="777"/>
        <v>0</v>
      </c>
      <c r="AB3951" s="49">
        <f t="shared" si="777"/>
        <v>0</v>
      </c>
      <c r="AC3951" s="49">
        <f t="shared" si="777"/>
        <v>0</v>
      </c>
      <c r="AD3951" s="49">
        <f t="shared" si="777"/>
        <v>0</v>
      </c>
      <c r="AE3951" s="51">
        <f t="shared" si="778"/>
        <v>0</v>
      </c>
      <c r="AF3951" s="51">
        <f>IF(C3951=A_Stammdaten!$B$12,D_SAV!$U3951-D_SAV!$AG3951,HLOOKUP(A_Stammdaten!$B$12-1,$AH$4:$AN$4004,ROW(C3951)-3,FALSE)-$AG3951)</f>
        <v>0</v>
      </c>
      <c r="AG3951" s="51">
        <f>HLOOKUP(A_Stammdaten!$B$12,$AH$4:$AN$4004,ROW(C3951)-3,FALSE)</f>
        <v>0</v>
      </c>
      <c r="AH3951" s="51">
        <f t="shared" si="769"/>
        <v>0</v>
      </c>
      <c r="AI3951" s="51">
        <f t="shared" si="770"/>
        <v>0</v>
      </c>
      <c r="AJ3951" s="51">
        <f t="shared" si="771"/>
        <v>0</v>
      </c>
      <c r="AK3951" s="51">
        <f t="shared" si="772"/>
        <v>0</v>
      </c>
      <c r="AL3951" s="51">
        <f t="shared" si="773"/>
        <v>0</v>
      </c>
      <c r="AM3951" s="51">
        <f t="shared" si="774"/>
        <v>0</v>
      </c>
      <c r="AN3951" s="51">
        <f t="shared" si="775"/>
        <v>0</v>
      </c>
    </row>
    <row r="3952" spans="1:40" x14ac:dyDescent="0.25">
      <c r="A3952" s="17"/>
      <c r="B3952" s="17"/>
      <c r="C3952" s="35"/>
      <c r="D3952" s="17"/>
      <c r="E3952" s="17"/>
      <c r="F3952" s="17"/>
      <c r="G3952" s="62">
        <f t="shared" si="776"/>
        <v>0</v>
      </c>
      <c r="H3952" s="17"/>
      <c r="I3952" s="17"/>
      <c r="J3952" s="17"/>
      <c r="K3952" s="17"/>
      <c r="L3952" s="17"/>
      <c r="M3952" s="17"/>
      <c r="N3952" s="17"/>
      <c r="O3952" s="17"/>
      <c r="P3952" s="115"/>
      <c r="Q3952" s="62">
        <f>IF(C3952&gt;A_Stammdaten!$B$12,0,SUM(G3952,H3952,J3952,K3952,M3952,N3952)-SUM(I3952,L3952,O3952,P3952))</f>
        <v>0</v>
      </c>
      <c r="R3952" s="17"/>
      <c r="S3952" s="17"/>
      <c r="T3952" s="17"/>
      <c r="U3952" s="62">
        <f t="shared" si="768"/>
        <v>0</v>
      </c>
      <c r="V3952" s="63">
        <f>IF(ISBLANK($B3952),0,VLOOKUP($B3952,Listen!$A$2:$C$45,2,FALSE))</f>
        <v>0</v>
      </c>
      <c r="W3952" s="63">
        <f>IF(ISBLANK($B3952),0,VLOOKUP($B3952,Listen!$A$2:$C$45,3,FALSE))</f>
        <v>0</v>
      </c>
      <c r="X3952" s="49">
        <f t="shared" si="767"/>
        <v>0</v>
      </c>
      <c r="Y3952" s="49">
        <f t="shared" si="777"/>
        <v>0</v>
      </c>
      <c r="Z3952" s="49">
        <f t="shared" si="777"/>
        <v>0</v>
      </c>
      <c r="AA3952" s="49">
        <f t="shared" si="777"/>
        <v>0</v>
      </c>
      <c r="AB3952" s="49">
        <f t="shared" si="777"/>
        <v>0</v>
      </c>
      <c r="AC3952" s="49">
        <f t="shared" si="777"/>
        <v>0</v>
      </c>
      <c r="AD3952" s="49">
        <f t="shared" si="777"/>
        <v>0</v>
      </c>
      <c r="AE3952" s="51">
        <f t="shared" si="778"/>
        <v>0</v>
      </c>
      <c r="AF3952" s="51">
        <f>IF(C3952=A_Stammdaten!$B$12,D_SAV!$U3952-D_SAV!$AG3952,HLOOKUP(A_Stammdaten!$B$12-1,$AH$4:$AN$4004,ROW(C3952)-3,FALSE)-$AG3952)</f>
        <v>0</v>
      </c>
      <c r="AG3952" s="51">
        <f>HLOOKUP(A_Stammdaten!$B$12,$AH$4:$AN$4004,ROW(C3952)-3,FALSE)</f>
        <v>0</v>
      </c>
      <c r="AH3952" s="51">
        <f t="shared" si="769"/>
        <v>0</v>
      </c>
      <c r="AI3952" s="51">
        <f t="shared" si="770"/>
        <v>0</v>
      </c>
      <c r="AJ3952" s="51">
        <f t="shared" si="771"/>
        <v>0</v>
      </c>
      <c r="AK3952" s="51">
        <f t="shared" si="772"/>
        <v>0</v>
      </c>
      <c r="AL3952" s="51">
        <f t="shared" si="773"/>
        <v>0</v>
      </c>
      <c r="AM3952" s="51">
        <f t="shared" si="774"/>
        <v>0</v>
      </c>
      <c r="AN3952" s="51">
        <f t="shared" si="775"/>
        <v>0</v>
      </c>
    </row>
    <row r="3953" spans="1:40" x14ac:dyDescent="0.25">
      <c r="A3953" s="17"/>
      <c r="B3953" s="17"/>
      <c r="C3953" s="35"/>
      <c r="D3953" s="17"/>
      <c r="E3953" s="17"/>
      <c r="F3953" s="17"/>
      <c r="G3953" s="62">
        <f t="shared" si="776"/>
        <v>0</v>
      </c>
      <c r="H3953" s="17"/>
      <c r="I3953" s="17"/>
      <c r="J3953" s="17"/>
      <c r="K3953" s="17"/>
      <c r="L3953" s="17"/>
      <c r="M3953" s="17"/>
      <c r="N3953" s="17"/>
      <c r="O3953" s="17"/>
      <c r="P3953" s="115"/>
      <c r="Q3953" s="62">
        <f>IF(C3953&gt;A_Stammdaten!$B$12,0,SUM(G3953,H3953,J3953,K3953,M3953,N3953)-SUM(I3953,L3953,O3953,P3953))</f>
        <v>0</v>
      </c>
      <c r="R3953" s="17"/>
      <c r="S3953" s="17"/>
      <c r="T3953" s="17"/>
      <c r="U3953" s="62">
        <f t="shared" si="768"/>
        <v>0</v>
      </c>
      <c r="V3953" s="63">
        <f>IF(ISBLANK($B3953),0,VLOOKUP($B3953,Listen!$A$2:$C$45,2,FALSE))</f>
        <v>0</v>
      </c>
      <c r="W3953" s="63">
        <f>IF(ISBLANK($B3953),0,VLOOKUP($B3953,Listen!$A$2:$C$45,3,FALSE))</f>
        <v>0</v>
      </c>
      <c r="X3953" s="49">
        <f t="shared" si="767"/>
        <v>0</v>
      </c>
      <c r="Y3953" s="49">
        <f t="shared" si="777"/>
        <v>0</v>
      </c>
      <c r="Z3953" s="49">
        <f t="shared" si="777"/>
        <v>0</v>
      </c>
      <c r="AA3953" s="49">
        <f t="shared" si="777"/>
        <v>0</v>
      </c>
      <c r="AB3953" s="49">
        <f t="shared" si="777"/>
        <v>0</v>
      </c>
      <c r="AC3953" s="49">
        <f t="shared" si="777"/>
        <v>0</v>
      </c>
      <c r="AD3953" s="49">
        <f t="shared" si="777"/>
        <v>0</v>
      </c>
      <c r="AE3953" s="51">
        <f t="shared" si="778"/>
        <v>0</v>
      </c>
      <c r="AF3953" s="51">
        <f>IF(C3953=A_Stammdaten!$B$12,D_SAV!$U3953-D_SAV!$AG3953,HLOOKUP(A_Stammdaten!$B$12-1,$AH$4:$AN$4004,ROW(C3953)-3,FALSE)-$AG3953)</f>
        <v>0</v>
      </c>
      <c r="AG3953" s="51">
        <f>HLOOKUP(A_Stammdaten!$B$12,$AH$4:$AN$4004,ROW(C3953)-3,FALSE)</f>
        <v>0</v>
      </c>
      <c r="AH3953" s="51">
        <f t="shared" si="769"/>
        <v>0</v>
      </c>
      <c r="AI3953" s="51">
        <f t="shared" si="770"/>
        <v>0</v>
      </c>
      <c r="AJ3953" s="51">
        <f t="shared" si="771"/>
        <v>0</v>
      </c>
      <c r="AK3953" s="51">
        <f t="shared" si="772"/>
        <v>0</v>
      </c>
      <c r="AL3953" s="51">
        <f t="shared" si="773"/>
        <v>0</v>
      </c>
      <c r="AM3953" s="51">
        <f t="shared" si="774"/>
        <v>0</v>
      </c>
      <c r="AN3953" s="51">
        <f t="shared" si="775"/>
        <v>0</v>
      </c>
    </row>
    <row r="3954" spans="1:40" x14ac:dyDescent="0.25">
      <c r="A3954" s="17"/>
      <c r="B3954" s="17"/>
      <c r="C3954" s="35"/>
      <c r="D3954" s="17"/>
      <c r="E3954" s="17"/>
      <c r="F3954" s="17"/>
      <c r="G3954" s="62">
        <f t="shared" si="776"/>
        <v>0</v>
      </c>
      <c r="H3954" s="17"/>
      <c r="I3954" s="17"/>
      <c r="J3954" s="17"/>
      <c r="K3954" s="17"/>
      <c r="L3954" s="17"/>
      <c r="M3954" s="17"/>
      <c r="N3954" s="17"/>
      <c r="O3954" s="17"/>
      <c r="P3954" s="115"/>
      <c r="Q3954" s="62">
        <f>IF(C3954&gt;A_Stammdaten!$B$12,0,SUM(G3954,H3954,J3954,K3954,M3954,N3954)-SUM(I3954,L3954,O3954,P3954))</f>
        <v>0</v>
      </c>
      <c r="R3954" s="17"/>
      <c r="S3954" s="17"/>
      <c r="T3954" s="17"/>
      <c r="U3954" s="62">
        <f t="shared" si="768"/>
        <v>0</v>
      </c>
      <c r="V3954" s="63">
        <f>IF(ISBLANK($B3954),0,VLOOKUP($B3954,Listen!$A$2:$C$45,2,FALSE))</f>
        <v>0</v>
      </c>
      <c r="W3954" s="63">
        <f>IF(ISBLANK($B3954),0,VLOOKUP($B3954,Listen!$A$2:$C$45,3,FALSE))</f>
        <v>0</v>
      </c>
      <c r="X3954" s="49">
        <f t="shared" si="767"/>
        <v>0</v>
      </c>
      <c r="Y3954" s="49">
        <f t="shared" si="777"/>
        <v>0</v>
      </c>
      <c r="Z3954" s="49">
        <f t="shared" si="777"/>
        <v>0</v>
      </c>
      <c r="AA3954" s="49">
        <f t="shared" si="777"/>
        <v>0</v>
      </c>
      <c r="AB3954" s="49">
        <f t="shared" si="777"/>
        <v>0</v>
      </c>
      <c r="AC3954" s="49">
        <f t="shared" si="777"/>
        <v>0</v>
      </c>
      <c r="AD3954" s="49">
        <f t="shared" si="777"/>
        <v>0</v>
      </c>
      <c r="AE3954" s="51">
        <f t="shared" si="778"/>
        <v>0</v>
      </c>
      <c r="AF3954" s="51">
        <f>IF(C3954=A_Stammdaten!$B$12,D_SAV!$U3954-D_SAV!$AG3954,HLOOKUP(A_Stammdaten!$B$12-1,$AH$4:$AN$4004,ROW(C3954)-3,FALSE)-$AG3954)</f>
        <v>0</v>
      </c>
      <c r="AG3954" s="51">
        <f>HLOOKUP(A_Stammdaten!$B$12,$AH$4:$AN$4004,ROW(C3954)-3,FALSE)</f>
        <v>0</v>
      </c>
      <c r="AH3954" s="51">
        <f t="shared" si="769"/>
        <v>0</v>
      </c>
      <c r="AI3954" s="51">
        <f t="shared" si="770"/>
        <v>0</v>
      </c>
      <c r="AJ3954" s="51">
        <f t="shared" si="771"/>
        <v>0</v>
      </c>
      <c r="AK3954" s="51">
        <f t="shared" si="772"/>
        <v>0</v>
      </c>
      <c r="AL3954" s="51">
        <f t="shared" si="773"/>
        <v>0</v>
      </c>
      <c r="AM3954" s="51">
        <f t="shared" si="774"/>
        <v>0</v>
      </c>
      <c r="AN3954" s="51">
        <f t="shared" si="775"/>
        <v>0</v>
      </c>
    </row>
    <row r="3955" spans="1:40" x14ac:dyDescent="0.25">
      <c r="A3955" s="17"/>
      <c r="B3955" s="17"/>
      <c r="C3955" s="35"/>
      <c r="D3955" s="17"/>
      <c r="E3955" s="17"/>
      <c r="F3955" s="17"/>
      <c r="G3955" s="62">
        <f t="shared" si="776"/>
        <v>0</v>
      </c>
      <c r="H3955" s="17"/>
      <c r="I3955" s="17"/>
      <c r="J3955" s="17"/>
      <c r="K3955" s="17"/>
      <c r="L3955" s="17"/>
      <c r="M3955" s="17"/>
      <c r="N3955" s="17"/>
      <c r="O3955" s="17"/>
      <c r="P3955" s="115"/>
      <c r="Q3955" s="62">
        <f>IF(C3955&gt;A_Stammdaten!$B$12,0,SUM(G3955,H3955,J3955,K3955,M3955,N3955)-SUM(I3955,L3955,O3955,P3955))</f>
        <v>0</v>
      </c>
      <c r="R3955" s="17"/>
      <c r="S3955" s="17"/>
      <c r="T3955" s="17"/>
      <c r="U3955" s="62">
        <f t="shared" si="768"/>
        <v>0</v>
      </c>
      <c r="V3955" s="63">
        <f>IF(ISBLANK($B3955),0,VLOOKUP($B3955,Listen!$A$2:$C$45,2,FALSE))</f>
        <v>0</v>
      </c>
      <c r="W3955" s="63">
        <f>IF(ISBLANK($B3955),0,VLOOKUP($B3955,Listen!$A$2:$C$45,3,FALSE))</f>
        <v>0</v>
      </c>
      <c r="X3955" s="49">
        <f t="shared" si="767"/>
        <v>0</v>
      </c>
      <c r="Y3955" s="49">
        <f t="shared" si="777"/>
        <v>0</v>
      </c>
      <c r="Z3955" s="49">
        <f t="shared" si="777"/>
        <v>0</v>
      </c>
      <c r="AA3955" s="49">
        <f t="shared" si="777"/>
        <v>0</v>
      </c>
      <c r="AB3955" s="49">
        <f t="shared" si="777"/>
        <v>0</v>
      </c>
      <c r="AC3955" s="49">
        <f t="shared" si="777"/>
        <v>0</v>
      </c>
      <c r="AD3955" s="49">
        <f t="shared" ref="Y3955:AD3998" si="779">$V3955</f>
        <v>0</v>
      </c>
      <c r="AE3955" s="51">
        <f t="shared" si="778"/>
        <v>0</v>
      </c>
      <c r="AF3955" s="51">
        <f>IF(C3955=A_Stammdaten!$B$12,D_SAV!$U3955-D_SAV!$AG3955,HLOOKUP(A_Stammdaten!$B$12-1,$AH$4:$AN$4004,ROW(C3955)-3,FALSE)-$AG3955)</f>
        <v>0</v>
      </c>
      <c r="AG3955" s="51">
        <f>HLOOKUP(A_Stammdaten!$B$12,$AH$4:$AN$4004,ROW(C3955)-3,FALSE)</f>
        <v>0</v>
      </c>
      <c r="AH3955" s="51">
        <f t="shared" si="769"/>
        <v>0</v>
      </c>
      <c r="AI3955" s="51">
        <f t="shared" si="770"/>
        <v>0</v>
      </c>
      <c r="AJ3955" s="51">
        <f t="shared" si="771"/>
        <v>0</v>
      </c>
      <c r="AK3955" s="51">
        <f t="shared" si="772"/>
        <v>0</v>
      </c>
      <c r="AL3955" s="51">
        <f t="shared" si="773"/>
        <v>0</v>
      </c>
      <c r="AM3955" s="51">
        <f t="shared" si="774"/>
        <v>0</v>
      </c>
      <c r="AN3955" s="51">
        <f t="shared" si="775"/>
        <v>0</v>
      </c>
    </row>
    <row r="3956" spans="1:40" x14ac:dyDescent="0.25">
      <c r="A3956" s="17"/>
      <c r="B3956" s="17"/>
      <c r="C3956" s="35"/>
      <c r="D3956" s="17"/>
      <c r="E3956" s="17"/>
      <c r="F3956" s="17"/>
      <c r="G3956" s="62">
        <f t="shared" si="776"/>
        <v>0</v>
      </c>
      <c r="H3956" s="17"/>
      <c r="I3956" s="17"/>
      <c r="J3956" s="17"/>
      <c r="K3956" s="17"/>
      <c r="L3956" s="17"/>
      <c r="M3956" s="17"/>
      <c r="N3956" s="17"/>
      <c r="O3956" s="17"/>
      <c r="P3956" s="115"/>
      <c r="Q3956" s="62">
        <f>IF(C3956&gt;A_Stammdaten!$B$12,0,SUM(G3956,H3956,J3956,K3956,M3956,N3956)-SUM(I3956,L3956,O3956,P3956))</f>
        <v>0</v>
      </c>
      <c r="R3956" s="17"/>
      <c r="S3956" s="17"/>
      <c r="T3956" s="17"/>
      <c r="U3956" s="62">
        <f t="shared" si="768"/>
        <v>0</v>
      </c>
      <c r="V3956" s="63">
        <f>IF(ISBLANK($B3956),0,VLOOKUP($B3956,Listen!$A$2:$C$45,2,FALSE))</f>
        <v>0</v>
      </c>
      <c r="W3956" s="63">
        <f>IF(ISBLANK($B3956),0,VLOOKUP($B3956,Listen!$A$2:$C$45,3,FALSE))</f>
        <v>0</v>
      </c>
      <c r="X3956" s="49">
        <f t="shared" si="767"/>
        <v>0</v>
      </c>
      <c r="Y3956" s="49">
        <f t="shared" si="779"/>
        <v>0</v>
      </c>
      <c r="Z3956" s="49">
        <f t="shared" si="779"/>
        <v>0</v>
      </c>
      <c r="AA3956" s="49">
        <f t="shared" si="779"/>
        <v>0</v>
      </c>
      <c r="AB3956" s="49">
        <f t="shared" si="779"/>
        <v>0</v>
      </c>
      <c r="AC3956" s="49">
        <f t="shared" si="779"/>
        <v>0</v>
      </c>
      <c r="AD3956" s="49">
        <f t="shared" si="779"/>
        <v>0</v>
      </c>
      <c r="AE3956" s="51">
        <f t="shared" si="778"/>
        <v>0</v>
      </c>
      <c r="AF3956" s="51">
        <f>IF(C3956=A_Stammdaten!$B$12,D_SAV!$U3956-D_SAV!$AG3956,HLOOKUP(A_Stammdaten!$B$12-1,$AH$4:$AN$4004,ROW(C3956)-3,FALSE)-$AG3956)</f>
        <v>0</v>
      </c>
      <c r="AG3956" s="51">
        <f>HLOOKUP(A_Stammdaten!$B$12,$AH$4:$AN$4004,ROW(C3956)-3,FALSE)</f>
        <v>0</v>
      </c>
      <c r="AH3956" s="51">
        <f t="shared" si="769"/>
        <v>0</v>
      </c>
      <c r="AI3956" s="51">
        <f t="shared" si="770"/>
        <v>0</v>
      </c>
      <c r="AJ3956" s="51">
        <f t="shared" si="771"/>
        <v>0</v>
      </c>
      <c r="AK3956" s="51">
        <f t="shared" si="772"/>
        <v>0</v>
      </c>
      <c r="AL3956" s="51">
        <f t="shared" si="773"/>
        <v>0</v>
      </c>
      <c r="AM3956" s="51">
        <f t="shared" si="774"/>
        <v>0</v>
      </c>
      <c r="AN3956" s="51">
        <f t="shared" si="775"/>
        <v>0</v>
      </c>
    </row>
    <row r="3957" spans="1:40" x14ac:dyDescent="0.25">
      <c r="A3957" s="17"/>
      <c r="B3957" s="17"/>
      <c r="C3957" s="35"/>
      <c r="D3957" s="17"/>
      <c r="E3957" s="17"/>
      <c r="F3957" s="17"/>
      <c r="G3957" s="62">
        <f t="shared" si="776"/>
        <v>0</v>
      </c>
      <c r="H3957" s="17"/>
      <c r="I3957" s="17"/>
      <c r="J3957" s="17"/>
      <c r="K3957" s="17"/>
      <c r="L3957" s="17"/>
      <c r="M3957" s="17"/>
      <c r="N3957" s="17"/>
      <c r="O3957" s="17"/>
      <c r="P3957" s="115"/>
      <c r="Q3957" s="62">
        <f>IF(C3957&gt;A_Stammdaten!$B$12,0,SUM(G3957,H3957,J3957,K3957,M3957,N3957)-SUM(I3957,L3957,O3957,P3957))</f>
        <v>0</v>
      </c>
      <c r="R3957" s="17"/>
      <c r="S3957" s="17"/>
      <c r="T3957" s="17"/>
      <c r="U3957" s="62">
        <f t="shared" si="768"/>
        <v>0</v>
      </c>
      <c r="V3957" s="63">
        <f>IF(ISBLANK($B3957),0,VLOOKUP($B3957,Listen!$A$2:$C$45,2,FALSE))</f>
        <v>0</v>
      </c>
      <c r="W3957" s="63">
        <f>IF(ISBLANK($B3957),0,VLOOKUP($B3957,Listen!$A$2:$C$45,3,FALSE))</f>
        <v>0</v>
      </c>
      <c r="X3957" s="49">
        <f t="shared" si="767"/>
        <v>0</v>
      </c>
      <c r="Y3957" s="49">
        <f t="shared" si="779"/>
        <v>0</v>
      </c>
      <c r="Z3957" s="49">
        <f t="shared" si="779"/>
        <v>0</v>
      </c>
      <c r="AA3957" s="49">
        <f t="shared" si="779"/>
        <v>0</v>
      </c>
      <c r="AB3957" s="49">
        <f t="shared" si="779"/>
        <v>0</v>
      </c>
      <c r="AC3957" s="49">
        <f t="shared" si="779"/>
        <v>0</v>
      </c>
      <c r="AD3957" s="49">
        <f t="shared" si="779"/>
        <v>0</v>
      </c>
      <c r="AE3957" s="51">
        <f t="shared" si="778"/>
        <v>0</v>
      </c>
      <c r="AF3957" s="51">
        <f>IF(C3957=A_Stammdaten!$B$12,D_SAV!$U3957-D_SAV!$AG3957,HLOOKUP(A_Stammdaten!$B$12-1,$AH$4:$AN$4004,ROW(C3957)-3,FALSE)-$AG3957)</f>
        <v>0</v>
      </c>
      <c r="AG3957" s="51">
        <f>HLOOKUP(A_Stammdaten!$B$12,$AH$4:$AN$4004,ROW(C3957)-3,FALSE)</f>
        <v>0</v>
      </c>
      <c r="AH3957" s="51">
        <f t="shared" si="769"/>
        <v>0</v>
      </c>
      <c r="AI3957" s="51">
        <f t="shared" si="770"/>
        <v>0</v>
      </c>
      <c r="AJ3957" s="51">
        <f t="shared" si="771"/>
        <v>0</v>
      </c>
      <c r="AK3957" s="51">
        <f t="shared" si="772"/>
        <v>0</v>
      </c>
      <c r="AL3957" s="51">
        <f t="shared" si="773"/>
        <v>0</v>
      </c>
      <c r="AM3957" s="51">
        <f t="shared" si="774"/>
        <v>0</v>
      </c>
      <c r="AN3957" s="51">
        <f t="shared" si="775"/>
        <v>0</v>
      </c>
    </row>
    <row r="3958" spans="1:40" x14ac:dyDescent="0.25">
      <c r="A3958" s="17"/>
      <c r="B3958" s="17"/>
      <c r="C3958" s="35"/>
      <c r="D3958" s="17"/>
      <c r="E3958" s="17"/>
      <c r="F3958" s="17"/>
      <c r="G3958" s="62">
        <f t="shared" si="776"/>
        <v>0</v>
      </c>
      <c r="H3958" s="17"/>
      <c r="I3958" s="17"/>
      <c r="J3958" s="17"/>
      <c r="K3958" s="17"/>
      <c r="L3958" s="17"/>
      <c r="M3958" s="17"/>
      <c r="N3958" s="17"/>
      <c r="O3958" s="17"/>
      <c r="P3958" s="115"/>
      <c r="Q3958" s="62">
        <f>IF(C3958&gt;A_Stammdaten!$B$12,0,SUM(G3958,H3958,J3958,K3958,M3958,N3958)-SUM(I3958,L3958,O3958,P3958))</f>
        <v>0</v>
      </c>
      <c r="R3958" s="17"/>
      <c r="S3958" s="17"/>
      <c r="T3958" s="17"/>
      <c r="U3958" s="62">
        <f t="shared" si="768"/>
        <v>0</v>
      </c>
      <c r="V3958" s="63">
        <f>IF(ISBLANK($B3958),0,VLOOKUP($B3958,Listen!$A$2:$C$45,2,FALSE))</f>
        <v>0</v>
      </c>
      <c r="W3958" s="63">
        <f>IF(ISBLANK($B3958),0,VLOOKUP($B3958,Listen!$A$2:$C$45,3,FALSE))</f>
        <v>0</v>
      </c>
      <c r="X3958" s="49">
        <f t="shared" si="767"/>
        <v>0</v>
      </c>
      <c r="Y3958" s="49">
        <f t="shared" si="779"/>
        <v>0</v>
      </c>
      <c r="Z3958" s="49">
        <f t="shared" si="779"/>
        <v>0</v>
      </c>
      <c r="AA3958" s="49">
        <f t="shared" si="779"/>
        <v>0</v>
      </c>
      <c r="AB3958" s="49">
        <f t="shared" si="779"/>
        <v>0</v>
      </c>
      <c r="AC3958" s="49">
        <f t="shared" si="779"/>
        <v>0</v>
      </c>
      <c r="AD3958" s="49">
        <f t="shared" si="779"/>
        <v>0</v>
      </c>
      <c r="AE3958" s="51">
        <f t="shared" si="778"/>
        <v>0</v>
      </c>
      <c r="AF3958" s="51">
        <f>IF(C3958=A_Stammdaten!$B$12,D_SAV!$U3958-D_SAV!$AG3958,HLOOKUP(A_Stammdaten!$B$12-1,$AH$4:$AN$4004,ROW(C3958)-3,FALSE)-$AG3958)</f>
        <v>0</v>
      </c>
      <c r="AG3958" s="51">
        <f>HLOOKUP(A_Stammdaten!$B$12,$AH$4:$AN$4004,ROW(C3958)-3,FALSE)</f>
        <v>0</v>
      </c>
      <c r="AH3958" s="51">
        <f t="shared" si="769"/>
        <v>0</v>
      </c>
      <c r="AI3958" s="51">
        <f t="shared" si="770"/>
        <v>0</v>
      </c>
      <c r="AJ3958" s="51">
        <f t="shared" si="771"/>
        <v>0</v>
      </c>
      <c r="AK3958" s="51">
        <f t="shared" si="772"/>
        <v>0</v>
      </c>
      <c r="AL3958" s="51">
        <f t="shared" si="773"/>
        <v>0</v>
      </c>
      <c r="AM3958" s="51">
        <f t="shared" si="774"/>
        <v>0</v>
      </c>
      <c r="AN3958" s="51">
        <f t="shared" si="775"/>
        <v>0</v>
      </c>
    </row>
    <row r="3959" spans="1:40" x14ac:dyDescent="0.25">
      <c r="A3959" s="17"/>
      <c r="B3959" s="17"/>
      <c r="C3959" s="35"/>
      <c r="D3959" s="17"/>
      <c r="E3959" s="17"/>
      <c r="F3959" s="17"/>
      <c r="G3959" s="62">
        <f t="shared" si="776"/>
        <v>0</v>
      </c>
      <c r="H3959" s="17"/>
      <c r="I3959" s="17"/>
      <c r="J3959" s="17"/>
      <c r="K3959" s="17"/>
      <c r="L3959" s="17"/>
      <c r="M3959" s="17"/>
      <c r="N3959" s="17"/>
      <c r="O3959" s="17"/>
      <c r="P3959" s="115"/>
      <c r="Q3959" s="62">
        <f>IF(C3959&gt;A_Stammdaten!$B$12,0,SUM(G3959,H3959,J3959,K3959,M3959,N3959)-SUM(I3959,L3959,O3959,P3959))</f>
        <v>0</v>
      </c>
      <c r="R3959" s="17"/>
      <c r="S3959" s="17"/>
      <c r="T3959" s="17"/>
      <c r="U3959" s="62">
        <f t="shared" si="768"/>
        <v>0</v>
      </c>
      <c r="V3959" s="63">
        <f>IF(ISBLANK($B3959),0,VLOOKUP($B3959,Listen!$A$2:$C$45,2,FALSE))</f>
        <v>0</v>
      </c>
      <c r="W3959" s="63">
        <f>IF(ISBLANK($B3959),0,VLOOKUP($B3959,Listen!$A$2:$C$45,3,FALSE))</f>
        <v>0</v>
      </c>
      <c r="X3959" s="49">
        <f t="shared" si="767"/>
        <v>0</v>
      </c>
      <c r="Y3959" s="49">
        <f t="shared" si="779"/>
        <v>0</v>
      </c>
      <c r="Z3959" s="49">
        <f t="shared" si="779"/>
        <v>0</v>
      </c>
      <c r="AA3959" s="49">
        <f t="shared" si="779"/>
        <v>0</v>
      </c>
      <c r="AB3959" s="49">
        <f t="shared" si="779"/>
        <v>0</v>
      </c>
      <c r="AC3959" s="49">
        <f t="shared" si="779"/>
        <v>0</v>
      </c>
      <c r="AD3959" s="49">
        <f t="shared" si="779"/>
        <v>0</v>
      </c>
      <c r="AE3959" s="51">
        <f t="shared" si="778"/>
        <v>0</v>
      </c>
      <c r="AF3959" s="51">
        <f>IF(C3959=A_Stammdaten!$B$12,D_SAV!$U3959-D_SAV!$AG3959,HLOOKUP(A_Stammdaten!$B$12-1,$AH$4:$AN$4004,ROW(C3959)-3,FALSE)-$AG3959)</f>
        <v>0</v>
      </c>
      <c r="AG3959" s="51">
        <f>HLOOKUP(A_Stammdaten!$B$12,$AH$4:$AN$4004,ROW(C3959)-3,FALSE)</f>
        <v>0</v>
      </c>
      <c r="AH3959" s="51">
        <f t="shared" si="769"/>
        <v>0</v>
      </c>
      <c r="AI3959" s="51">
        <f t="shared" si="770"/>
        <v>0</v>
      </c>
      <c r="AJ3959" s="51">
        <f t="shared" si="771"/>
        <v>0</v>
      </c>
      <c r="AK3959" s="51">
        <f t="shared" si="772"/>
        <v>0</v>
      </c>
      <c r="AL3959" s="51">
        <f t="shared" si="773"/>
        <v>0</v>
      </c>
      <c r="AM3959" s="51">
        <f t="shared" si="774"/>
        <v>0</v>
      </c>
      <c r="AN3959" s="51">
        <f t="shared" si="775"/>
        <v>0</v>
      </c>
    </row>
    <row r="3960" spans="1:40" x14ac:dyDescent="0.25">
      <c r="A3960" s="17"/>
      <c r="B3960" s="17"/>
      <c r="C3960" s="35"/>
      <c r="D3960" s="17"/>
      <c r="E3960" s="17"/>
      <c r="F3960" s="17"/>
      <c r="G3960" s="62">
        <f t="shared" si="776"/>
        <v>0</v>
      </c>
      <c r="H3960" s="17"/>
      <c r="I3960" s="17"/>
      <c r="J3960" s="17"/>
      <c r="K3960" s="17"/>
      <c r="L3960" s="17"/>
      <c r="M3960" s="17"/>
      <c r="N3960" s="17"/>
      <c r="O3960" s="17"/>
      <c r="P3960" s="115"/>
      <c r="Q3960" s="62">
        <f>IF(C3960&gt;A_Stammdaten!$B$12,0,SUM(G3960,H3960,J3960,K3960,M3960,N3960)-SUM(I3960,L3960,O3960,P3960))</f>
        <v>0</v>
      </c>
      <c r="R3960" s="17"/>
      <c r="S3960" s="17"/>
      <c r="T3960" s="17"/>
      <c r="U3960" s="62">
        <f t="shared" si="768"/>
        <v>0</v>
      </c>
      <c r="V3960" s="63">
        <f>IF(ISBLANK($B3960),0,VLOOKUP($B3960,Listen!$A$2:$C$45,2,FALSE))</f>
        <v>0</v>
      </c>
      <c r="W3960" s="63">
        <f>IF(ISBLANK($B3960),0,VLOOKUP($B3960,Listen!$A$2:$C$45,3,FALSE))</f>
        <v>0</v>
      </c>
      <c r="X3960" s="49">
        <f t="shared" si="767"/>
        <v>0</v>
      </c>
      <c r="Y3960" s="49">
        <f t="shared" si="779"/>
        <v>0</v>
      </c>
      <c r="Z3960" s="49">
        <f t="shared" si="779"/>
        <v>0</v>
      </c>
      <c r="AA3960" s="49">
        <f t="shared" si="779"/>
        <v>0</v>
      </c>
      <c r="AB3960" s="49">
        <f t="shared" si="779"/>
        <v>0</v>
      </c>
      <c r="AC3960" s="49">
        <f t="shared" si="779"/>
        <v>0</v>
      </c>
      <c r="AD3960" s="49">
        <f t="shared" si="779"/>
        <v>0</v>
      </c>
      <c r="AE3960" s="51">
        <f t="shared" si="778"/>
        <v>0</v>
      </c>
      <c r="AF3960" s="51">
        <f>IF(C3960=A_Stammdaten!$B$12,D_SAV!$U3960-D_SAV!$AG3960,HLOOKUP(A_Stammdaten!$B$12-1,$AH$4:$AN$4004,ROW(C3960)-3,FALSE)-$AG3960)</f>
        <v>0</v>
      </c>
      <c r="AG3960" s="51">
        <f>HLOOKUP(A_Stammdaten!$B$12,$AH$4:$AN$4004,ROW(C3960)-3,FALSE)</f>
        <v>0</v>
      </c>
      <c r="AH3960" s="51">
        <f t="shared" si="769"/>
        <v>0</v>
      </c>
      <c r="AI3960" s="51">
        <f t="shared" si="770"/>
        <v>0</v>
      </c>
      <c r="AJ3960" s="51">
        <f t="shared" si="771"/>
        <v>0</v>
      </c>
      <c r="AK3960" s="51">
        <f t="shared" si="772"/>
        <v>0</v>
      </c>
      <c r="AL3960" s="51">
        <f t="shared" si="773"/>
        <v>0</v>
      </c>
      <c r="AM3960" s="51">
        <f t="shared" si="774"/>
        <v>0</v>
      </c>
      <c r="AN3960" s="51">
        <f t="shared" si="775"/>
        <v>0</v>
      </c>
    </row>
    <row r="3961" spans="1:40" x14ac:dyDescent="0.25">
      <c r="A3961" s="17"/>
      <c r="B3961" s="17"/>
      <c r="C3961" s="35"/>
      <c r="D3961" s="17"/>
      <c r="E3961" s="17"/>
      <c r="F3961" s="17"/>
      <c r="G3961" s="62">
        <f t="shared" si="776"/>
        <v>0</v>
      </c>
      <c r="H3961" s="17"/>
      <c r="I3961" s="17"/>
      <c r="J3961" s="17"/>
      <c r="K3961" s="17"/>
      <c r="L3961" s="17"/>
      <c r="M3961" s="17"/>
      <c r="N3961" s="17"/>
      <c r="O3961" s="17"/>
      <c r="P3961" s="115"/>
      <c r="Q3961" s="62">
        <f>IF(C3961&gt;A_Stammdaten!$B$12,0,SUM(G3961,H3961,J3961,K3961,M3961,N3961)-SUM(I3961,L3961,O3961,P3961))</f>
        <v>0</v>
      </c>
      <c r="R3961" s="17"/>
      <c r="S3961" s="17"/>
      <c r="T3961" s="17"/>
      <c r="U3961" s="62">
        <f t="shared" si="768"/>
        <v>0</v>
      </c>
      <c r="V3961" s="63">
        <f>IF(ISBLANK($B3961),0,VLOOKUP($B3961,Listen!$A$2:$C$45,2,FALSE))</f>
        <v>0</v>
      </c>
      <c r="W3961" s="63">
        <f>IF(ISBLANK($B3961),0,VLOOKUP($B3961,Listen!$A$2:$C$45,3,FALSE))</f>
        <v>0</v>
      </c>
      <c r="X3961" s="49">
        <f t="shared" si="767"/>
        <v>0</v>
      </c>
      <c r="Y3961" s="49">
        <f t="shared" si="779"/>
        <v>0</v>
      </c>
      <c r="Z3961" s="49">
        <f t="shared" si="779"/>
        <v>0</v>
      </c>
      <c r="AA3961" s="49">
        <f t="shared" si="779"/>
        <v>0</v>
      </c>
      <c r="AB3961" s="49">
        <f t="shared" si="779"/>
        <v>0</v>
      </c>
      <c r="AC3961" s="49">
        <f t="shared" si="779"/>
        <v>0</v>
      </c>
      <c r="AD3961" s="49">
        <f t="shared" si="779"/>
        <v>0</v>
      </c>
      <c r="AE3961" s="51">
        <f t="shared" si="778"/>
        <v>0</v>
      </c>
      <c r="AF3961" s="51">
        <f>IF(C3961=A_Stammdaten!$B$12,D_SAV!$U3961-D_SAV!$AG3961,HLOOKUP(A_Stammdaten!$B$12-1,$AH$4:$AN$4004,ROW(C3961)-3,FALSE)-$AG3961)</f>
        <v>0</v>
      </c>
      <c r="AG3961" s="51">
        <f>HLOOKUP(A_Stammdaten!$B$12,$AH$4:$AN$4004,ROW(C3961)-3,FALSE)</f>
        <v>0</v>
      </c>
      <c r="AH3961" s="51">
        <f t="shared" si="769"/>
        <v>0</v>
      </c>
      <c r="AI3961" s="51">
        <f t="shared" si="770"/>
        <v>0</v>
      </c>
      <c r="AJ3961" s="51">
        <f t="shared" si="771"/>
        <v>0</v>
      </c>
      <c r="AK3961" s="51">
        <f t="shared" si="772"/>
        <v>0</v>
      </c>
      <c r="AL3961" s="51">
        <f t="shared" si="773"/>
        <v>0</v>
      </c>
      <c r="AM3961" s="51">
        <f t="shared" si="774"/>
        <v>0</v>
      </c>
      <c r="AN3961" s="51">
        <f t="shared" si="775"/>
        <v>0</v>
      </c>
    </row>
    <row r="3962" spans="1:40" x14ac:dyDescent="0.25">
      <c r="A3962" s="17"/>
      <c r="B3962" s="17"/>
      <c r="C3962" s="35"/>
      <c r="D3962" s="17"/>
      <c r="E3962" s="17"/>
      <c r="F3962" s="17"/>
      <c r="G3962" s="62">
        <f t="shared" si="776"/>
        <v>0</v>
      </c>
      <c r="H3962" s="17"/>
      <c r="I3962" s="17"/>
      <c r="J3962" s="17"/>
      <c r="K3962" s="17"/>
      <c r="L3962" s="17"/>
      <c r="M3962" s="17"/>
      <c r="N3962" s="17"/>
      <c r="O3962" s="17"/>
      <c r="P3962" s="115"/>
      <c r="Q3962" s="62">
        <f>IF(C3962&gt;A_Stammdaten!$B$12,0,SUM(G3962,H3962,J3962,K3962,M3962,N3962)-SUM(I3962,L3962,O3962,P3962))</f>
        <v>0</v>
      </c>
      <c r="R3962" s="17"/>
      <c r="S3962" s="17"/>
      <c r="T3962" s="17"/>
      <c r="U3962" s="62">
        <f t="shared" si="768"/>
        <v>0</v>
      </c>
      <c r="V3962" s="63">
        <f>IF(ISBLANK($B3962),0,VLOOKUP($B3962,Listen!$A$2:$C$45,2,FALSE))</f>
        <v>0</v>
      </c>
      <c r="W3962" s="63">
        <f>IF(ISBLANK($B3962),0,VLOOKUP($B3962,Listen!$A$2:$C$45,3,FALSE))</f>
        <v>0</v>
      </c>
      <c r="X3962" s="49">
        <f t="shared" si="767"/>
        <v>0</v>
      </c>
      <c r="Y3962" s="49">
        <f t="shared" si="779"/>
        <v>0</v>
      </c>
      <c r="Z3962" s="49">
        <f t="shared" si="779"/>
        <v>0</v>
      </c>
      <c r="AA3962" s="49">
        <f t="shared" si="779"/>
        <v>0</v>
      </c>
      <c r="AB3962" s="49">
        <f t="shared" si="779"/>
        <v>0</v>
      </c>
      <c r="AC3962" s="49">
        <f t="shared" si="779"/>
        <v>0</v>
      </c>
      <c r="AD3962" s="49">
        <f t="shared" si="779"/>
        <v>0</v>
      </c>
      <c r="AE3962" s="51">
        <f t="shared" si="778"/>
        <v>0</v>
      </c>
      <c r="AF3962" s="51">
        <f>IF(C3962=A_Stammdaten!$B$12,D_SAV!$U3962-D_SAV!$AG3962,HLOOKUP(A_Stammdaten!$B$12-1,$AH$4:$AN$4004,ROW(C3962)-3,FALSE)-$AG3962)</f>
        <v>0</v>
      </c>
      <c r="AG3962" s="51">
        <f>HLOOKUP(A_Stammdaten!$B$12,$AH$4:$AN$4004,ROW(C3962)-3,FALSE)</f>
        <v>0</v>
      </c>
      <c r="AH3962" s="51">
        <f t="shared" si="769"/>
        <v>0</v>
      </c>
      <c r="AI3962" s="51">
        <f t="shared" si="770"/>
        <v>0</v>
      </c>
      <c r="AJ3962" s="51">
        <f t="shared" si="771"/>
        <v>0</v>
      </c>
      <c r="AK3962" s="51">
        <f t="shared" si="772"/>
        <v>0</v>
      </c>
      <c r="AL3962" s="51">
        <f t="shared" si="773"/>
        <v>0</v>
      </c>
      <c r="AM3962" s="51">
        <f t="shared" si="774"/>
        <v>0</v>
      </c>
      <c r="AN3962" s="51">
        <f t="shared" si="775"/>
        <v>0</v>
      </c>
    </row>
    <row r="3963" spans="1:40" x14ac:dyDescent="0.25">
      <c r="A3963" s="17"/>
      <c r="B3963" s="17"/>
      <c r="C3963" s="35"/>
      <c r="D3963" s="17"/>
      <c r="E3963" s="17"/>
      <c r="F3963" s="17"/>
      <c r="G3963" s="62">
        <f t="shared" si="776"/>
        <v>0</v>
      </c>
      <c r="H3963" s="17"/>
      <c r="I3963" s="17"/>
      <c r="J3963" s="17"/>
      <c r="K3963" s="17"/>
      <c r="L3963" s="17"/>
      <c r="M3963" s="17"/>
      <c r="N3963" s="17"/>
      <c r="O3963" s="17"/>
      <c r="P3963" s="115"/>
      <c r="Q3963" s="62">
        <f>IF(C3963&gt;A_Stammdaten!$B$12,0,SUM(G3963,H3963,J3963,K3963,M3963,N3963)-SUM(I3963,L3963,O3963,P3963))</f>
        <v>0</v>
      </c>
      <c r="R3963" s="17"/>
      <c r="S3963" s="17"/>
      <c r="T3963" s="17"/>
      <c r="U3963" s="62">
        <f t="shared" si="768"/>
        <v>0</v>
      </c>
      <c r="V3963" s="63">
        <f>IF(ISBLANK($B3963),0,VLOOKUP($B3963,Listen!$A$2:$C$45,2,FALSE))</f>
        <v>0</v>
      </c>
      <c r="W3963" s="63">
        <f>IF(ISBLANK($B3963),0,VLOOKUP($B3963,Listen!$A$2:$C$45,3,FALSE))</f>
        <v>0</v>
      </c>
      <c r="X3963" s="49">
        <f t="shared" si="767"/>
        <v>0</v>
      </c>
      <c r="Y3963" s="49">
        <f t="shared" si="779"/>
        <v>0</v>
      </c>
      <c r="Z3963" s="49">
        <f t="shared" si="779"/>
        <v>0</v>
      </c>
      <c r="AA3963" s="49">
        <f t="shared" si="779"/>
        <v>0</v>
      </c>
      <c r="AB3963" s="49">
        <f t="shared" si="779"/>
        <v>0</v>
      </c>
      <c r="AC3963" s="49">
        <f t="shared" si="779"/>
        <v>0</v>
      </c>
      <c r="AD3963" s="49">
        <f t="shared" si="779"/>
        <v>0</v>
      </c>
      <c r="AE3963" s="51">
        <f t="shared" si="778"/>
        <v>0</v>
      </c>
      <c r="AF3963" s="51">
        <f>IF(C3963=A_Stammdaten!$B$12,D_SAV!$U3963-D_SAV!$AG3963,HLOOKUP(A_Stammdaten!$B$12-1,$AH$4:$AN$4004,ROW(C3963)-3,FALSE)-$AG3963)</f>
        <v>0</v>
      </c>
      <c r="AG3963" s="51">
        <f>HLOOKUP(A_Stammdaten!$B$12,$AH$4:$AN$4004,ROW(C3963)-3,FALSE)</f>
        <v>0</v>
      </c>
      <c r="AH3963" s="51">
        <f t="shared" si="769"/>
        <v>0</v>
      </c>
      <c r="AI3963" s="51">
        <f t="shared" si="770"/>
        <v>0</v>
      </c>
      <c r="AJ3963" s="51">
        <f t="shared" si="771"/>
        <v>0</v>
      </c>
      <c r="AK3963" s="51">
        <f t="shared" si="772"/>
        <v>0</v>
      </c>
      <c r="AL3963" s="51">
        <f t="shared" si="773"/>
        <v>0</v>
      </c>
      <c r="AM3963" s="51">
        <f t="shared" si="774"/>
        <v>0</v>
      </c>
      <c r="AN3963" s="51">
        <f t="shared" si="775"/>
        <v>0</v>
      </c>
    </row>
    <row r="3964" spans="1:40" x14ac:dyDescent="0.25">
      <c r="A3964" s="17"/>
      <c r="B3964" s="17"/>
      <c r="C3964" s="35"/>
      <c r="D3964" s="17"/>
      <c r="E3964" s="17"/>
      <c r="F3964" s="17"/>
      <c r="G3964" s="62">
        <f t="shared" si="776"/>
        <v>0</v>
      </c>
      <c r="H3964" s="17"/>
      <c r="I3964" s="17"/>
      <c r="J3964" s="17"/>
      <c r="K3964" s="17"/>
      <c r="L3964" s="17"/>
      <c r="M3964" s="17"/>
      <c r="N3964" s="17"/>
      <c r="O3964" s="17"/>
      <c r="P3964" s="115"/>
      <c r="Q3964" s="62">
        <f>IF(C3964&gt;A_Stammdaten!$B$12,0,SUM(G3964,H3964,J3964,K3964,M3964,N3964)-SUM(I3964,L3964,O3964,P3964))</f>
        <v>0</v>
      </c>
      <c r="R3964" s="17"/>
      <c r="S3964" s="17"/>
      <c r="T3964" s="17"/>
      <c r="U3964" s="62">
        <f t="shared" si="768"/>
        <v>0</v>
      </c>
      <c r="V3964" s="63">
        <f>IF(ISBLANK($B3964),0,VLOOKUP($B3964,Listen!$A$2:$C$45,2,FALSE))</f>
        <v>0</v>
      </c>
      <c r="W3964" s="63">
        <f>IF(ISBLANK($B3964),0,VLOOKUP($B3964,Listen!$A$2:$C$45,3,FALSE))</f>
        <v>0</v>
      </c>
      <c r="X3964" s="49">
        <f t="shared" ref="X3964:X4004" si="780">$V3964</f>
        <v>0</v>
      </c>
      <c r="Y3964" s="49">
        <f t="shared" si="779"/>
        <v>0</v>
      </c>
      <c r="Z3964" s="49">
        <f t="shared" si="779"/>
        <v>0</v>
      </c>
      <c r="AA3964" s="49">
        <f t="shared" si="779"/>
        <v>0</v>
      </c>
      <c r="AB3964" s="49">
        <f t="shared" si="779"/>
        <v>0</v>
      </c>
      <c r="AC3964" s="49">
        <f t="shared" si="779"/>
        <v>0</v>
      </c>
      <c r="AD3964" s="49">
        <f t="shared" si="779"/>
        <v>0</v>
      </c>
      <c r="AE3964" s="51">
        <f t="shared" si="778"/>
        <v>0</v>
      </c>
      <c r="AF3964" s="51">
        <f>IF(C3964=A_Stammdaten!$B$12,D_SAV!$U3964-D_SAV!$AG3964,HLOOKUP(A_Stammdaten!$B$12-1,$AH$4:$AN$4004,ROW(C3964)-3,FALSE)-$AG3964)</f>
        <v>0</v>
      </c>
      <c r="AG3964" s="51">
        <f>HLOOKUP(A_Stammdaten!$B$12,$AH$4:$AN$4004,ROW(C3964)-3,FALSE)</f>
        <v>0</v>
      </c>
      <c r="AH3964" s="51">
        <f t="shared" si="769"/>
        <v>0</v>
      </c>
      <c r="AI3964" s="51">
        <f t="shared" si="770"/>
        <v>0</v>
      </c>
      <c r="AJ3964" s="51">
        <f t="shared" si="771"/>
        <v>0</v>
      </c>
      <c r="AK3964" s="51">
        <f t="shared" si="772"/>
        <v>0</v>
      </c>
      <c r="AL3964" s="51">
        <f t="shared" si="773"/>
        <v>0</v>
      </c>
      <c r="AM3964" s="51">
        <f t="shared" si="774"/>
        <v>0</v>
      </c>
      <c r="AN3964" s="51">
        <f t="shared" si="775"/>
        <v>0</v>
      </c>
    </row>
    <row r="3965" spans="1:40" x14ac:dyDescent="0.25">
      <c r="A3965" s="17"/>
      <c r="B3965" s="17"/>
      <c r="C3965" s="35"/>
      <c r="D3965" s="17"/>
      <c r="E3965" s="17"/>
      <c r="F3965" s="17"/>
      <c r="G3965" s="62">
        <f t="shared" si="776"/>
        <v>0</v>
      </c>
      <c r="H3965" s="17"/>
      <c r="I3965" s="17"/>
      <c r="J3965" s="17"/>
      <c r="K3965" s="17"/>
      <c r="L3965" s="17"/>
      <c r="M3965" s="17"/>
      <c r="N3965" s="17"/>
      <c r="O3965" s="17"/>
      <c r="P3965" s="115"/>
      <c r="Q3965" s="62">
        <f>IF(C3965&gt;A_Stammdaten!$B$12,0,SUM(G3965,H3965,J3965,K3965,M3965,N3965)-SUM(I3965,L3965,O3965,P3965))</f>
        <v>0</v>
      </c>
      <c r="R3965" s="17"/>
      <c r="S3965" s="17"/>
      <c r="T3965" s="17"/>
      <c r="U3965" s="62">
        <f t="shared" si="768"/>
        <v>0</v>
      </c>
      <c r="V3965" s="63">
        <f>IF(ISBLANK($B3965),0,VLOOKUP($B3965,Listen!$A$2:$C$45,2,FALSE))</f>
        <v>0</v>
      </c>
      <c r="W3965" s="63">
        <f>IF(ISBLANK($B3965),0,VLOOKUP($B3965,Listen!$A$2:$C$45,3,FALSE))</f>
        <v>0</v>
      </c>
      <c r="X3965" s="49">
        <f t="shared" si="780"/>
        <v>0</v>
      </c>
      <c r="Y3965" s="49">
        <f t="shared" si="779"/>
        <v>0</v>
      </c>
      <c r="Z3965" s="49">
        <f t="shared" si="779"/>
        <v>0</v>
      </c>
      <c r="AA3965" s="49">
        <f t="shared" si="779"/>
        <v>0</v>
      </c>
      <c r="AB3965" s="49">
        <f t="shared" si="779"/>
        <v>0</v>
      </c>
      <c r="AC3965" s="49">
        <f t="shared" si="779"/>
        <v>0</v>
      </c>
      <c r="AD3965" s="49">
        <f t="shared" si="779"/>
        <v>0</v>
      </c>
      <c r="AE3965" s="51">
        <f t="shared" si="778"/>
        <v>0</v>
      </c>
      <c r="AF3965" s="51">
        <f>IF(C3965=A_Stammdaten!$B$12,D_SAV!$U3965-D_SAV!$AG3965,HLOOKUP(A_Stammdaten!$B$12-1,$AH$4:$AN$4004,ROW(C3965)-3,FALSE)-$AG3965)</f>
        <v>0</v>
      </c>
      <c r="AG3965" s="51">
        <f>HLOOKUP(A_Stammdaten!$B$12,$AH$4:$AN$4004,ROW(C3965)-3,FALSE)</f>
        <v>0</v>
      </c>
      <c r="AH3965" s="51">
        <f t="shared" si="769"/>
        <v>0</v>
      </c>
      <c r="AI3965" s="51">
        <f t="shared" si="770"/>
        <v>0</v>
      </c>
      <c r="AJ3965" s="51">
        <f t="shared" si="771"/>
        <v>0</v>
      </c>
      <c r="AK3965" s="51">
        <f t="shared" si="772"/>
        <v>0</v>
      </c>
      <c r="AL3965" s="51">
        <f t="shared" si="773"/>
        <v>0</v>
      </c>
      <c r="AM3965" s="51">
        <f t="shared" si="774"/>
        <v>0</v>
      </c>
      <c r="AN3965" s="51">
        <f t="shared" si="775"/>
        <v>0</v>
      </c>
    </row>
    <row r="3966" spans="1:40" x14ac:dyDescent="0.25">
      <c r="A3966" s="17"/>
      <c r="B3966" s="17"/>
      <c r="C3966" s="35"/>
      <c r="D3966" s="17"/>
      <c r="E3966" s="17"/>
      <c r="F3966" s="17"/>
      <c r="G3966" s="62">
        <f t="shared" si="776"/>
        <v>0</v>
      </c>
      <c r="H3966" s="17"/>
      <c r="I3966" s="17"/>
      <c r="J3966" s="17"/>
      <c r="K3966" s="17"/>
      <c r="L3966" s="17"/>
      <c r="M3966" s="17"/>
      <c r="N3966" s="17"/>
      <c r="O3966" s="17"/>
      <c r="P3966" s="115"/>
      <c r="Q3966" s="62">
        <f>IF(C3966&gt;A_Stammdaten!$B$12,0,SUM(G3966,H3966,J3966,K3966,M3966,N3966)-SUM(I3966,L3966,O3966,P3966))</f>
        <v>0</v>
      </c>
      <c r="R3966" s="17"/>
      <c r="S3966" s="17"/>
      <c r="T3966" s="17"/>
      <c r="U3966" s="62">
        <f t="shared" si="768"/>
        <v>0</v>
      </c>
      <c r="V3966" s="63">
        <f>IF(ISBLANK($B3966),0,VLOOKUP($B3966,Listen!$A$2:$C$45,2,FALSE))</f>
        <v>0</v>
      </c>
      <c r="W3966" s="63">
        <f>IF(ISBLANK($B3966),0,VLOOKUP($B3966,Listen!$A$2:$C$45,3,FALSE))</f>
        <v>0</v>
      </c>
      <c r="X3966" s="49">
        <f t="shared" si="780"/>
        <v>0</v>
      </c>
      <c r="Y3966" s="49">
        <f t="shared" si="779"/>
        <v>0</v>
      </c>
      <c r="Z3966" s="49">
        <f t="shared" si="779"/>
        <v>0</v>
      </c>
      <c r="AA3966" s="49">
        <f t="shared" si="779"/>
        <v>0</v>
      </c>
      <c r="AB3966" s="49">
        <f t="shared" si="779"/>
        <v>0</v>
      </c>
      <c r="AC3966" s="49">
        <f t="shared" si="779"/>
        <v>0</v>
      </c>
      <c r="AD3966" s="49">
        <f t="shared" si="779"/>
        <v>0</v>
      </c>
      <c r="AE3966" s="51">
        <f t="shared" si="778"/>
        <v>0</v>
      </c>
      <c r="AF3966" s="51">
        <f>IF(C3966=A_Stammdaten!$B$12,D_SAV!$U3966-D_SAV!$AG3966,HLOOKUP(A_Stammdaten!$B$12-1,$AH$4:$AN$4004,ROW(C3966)-3,FALSE)-$AG3966)</f>
        <v>0</v>
      </c>
      <c r="AG3966" s="51">
        <f>HLOOKUP(A_Stammdaten!$B$12,$AH$4:$AN$4004,ROW(C3966)-3,FALSE)</f>
        <v>0</v>
      </c>
      <c r="AH3966" s="51">
        <f t="shared" si="769"/>
        <v>0</v>
      </c>
      <c r="AI3966" s="51">
        <f t="shared" si="770"/>
        <v>0</v>
      </c>
      <c r="AJ3966" s="51">
        <f t="shared" si="771"/>
        <v>0</v>
      </c>
      <c r="AK3966" s="51">
        <f t="shared" si="772"/>
        <v>0</v>
      </c>
      <c r="AL3966" s="51">
        <f t="shared" si="773"/>
        <v>0</v>
      </c>
      <c r="AM3966" s="51">
        <f t="shared" si="774"/>
        <v>0</v>
      </c>
      <c r="AN3966" s="51">
        <f t="shared" si="775"/>
        <v>0</v>
      </c>
    </row>
    <row r="3967" spans="1:40" x14ac:dyDescent="0.25">
      <c r="A3967" s="17"/>
      <c r="B3967" s="17"/>
      <c r="C3967" s="35"/>
      <c r="D3967" s="17"/>
      <c r="E3967" s="17"/>
      <c r="F3967" s="17"/>
      <c r="G3967" s="62">
        <f t="shared" si="776"/>
        <v>0</v>
      </c>
      <c r="H3967" s="17"/>
      <c r="I3967" s="17"/>
      <c r="J3967" s="17"/>
      <c r="K3967" s="17"/>
      <c r="L3967" s="17"/>
      <c r="M3967" s="17"/>
      <c r="N3967" s="17"/>
      <c r="O3967" s="17"/>
      <c r="P3967" s="115"/>
      <c r="Q3967" s="62">
        <f>IF(C3967&gt;A_Stammdaten!$B$12,0,SUM(G3967,H3967,J3967,K3967,M3967,N3967)-SUM(I3967,L3967,O3967,P3967))</f>
        <v>0</v>
      </c>
      <c r="R3967" s="17"/>
      <c r="S3967" s="17"/>
      <c r="T3967" s="17"/>
      <c r="U3967" s="62">
        <f t="shared" si="768"/>
        <v>0</v>
      </c>
      <c r="V3967" s="63">
        <f>IF(ISBLANK($B3967),0,VLOOKUP($B3967,Listen!$A$2:$C$45,2,FALSE))</f>
        <v>0</v>
      </c>
      <c r="W3967" s="63">
        <f>IF(ISBLANK($B3967),0,VLOOKUP($B3967,Listen!$A$2:$C$45,3,FALSE))</f>
        <v>0</v>
      </c>
      <c r="X3967" s="49">
        <f t="shared" si="780"/>
        <v>0</v>
      </c>
      <c r="Y3967" s="49">
        <f t="shared" si="779"/>
        <v>0</v>
      </c>
      <c r="Z3967" s="49">
        <f t="shared" si="779"/>
        <v>0</v>
      </c>
      <c r="AA3967" s="49">
        <f t="shared" si="779"/>
        <v>0</v>
      </c>
      <c r="AB3967" s="49">
        <f t="shared" si="779"/>
        <v>0</v>
      </c>
      <c r="AC3967" s="49">
        <f t="shared" si="779"/>
        <v>0</v>
      </c>
      <c r="AD3967" s="49">
        <f t="shared" si="779"/>
        <v>0</v>
      </c>
      <c r="AE3967" s="51">
        <f t="shared" si="778"/>
        <v>0</v>
      </c>
      <c r="AF3967" s="51">
        <f>IF(C3967=A_Stammdaten!$B$12,D_SAV!$U3967-D_SAV!$AG3967,HLOOKUP(A_Stammdaten!$B$12-1,$AH$4:$AN$4004,ROW(C3967)-3,FALSE)-$AG3967)</f>
        <v>0</v>
      </c>
      <c r="AG3967" s="51">
        <f>HLOOKUP(A_Stammdaten!$B$12,$AH$4:$AN$4004,ROW(C3967)-3,FALSE)</f>
        <v>0</v>
      </c>
      <c r="AH3967" s="51">
        <f t="shared" si="769"/>
        <v>0</v>
      </c>
      <c r="AI3967" s="51">
        <f t="shared" si="770"/>
        <v>0</v>
      </c>
      <c r="AJ3967" s="51">
        <f t="shared" si="771"/>
        <v>0</v>
      </c>
      <c r="AK3967" s="51">
        <f t="shared" si="772"/>
        <v>0</v>
      </c>
      <c r="AL3967" s="51">
        <f t="shared" si="773"/>
        <v>0</v>
      </c>
      <c r="AM3967" s="51">
        <f t="shared" si="774"/>
        <v>0</v>
      </c>
      <c r="AN3967" s="51">
        <f t="shared" si="775"/>
        <v>0</v>
      </c>
    </row>
    <row r="3968" spans="1:40" x14ac:dyDescent="0.25">
      <c r="A3968" s="17"/>
      <c r="B3968" s="17"/>
      <c r="C3968" s="35"/>
      <c r="D3968" s="17"/>
      <c r="E3968" s="17"/>
      <c r="F3968" s="17"/>
      <c r="G3968" s="62">
        <f t="shared" si="776"/>
        <v>0</v>
      </c>
      <c r="H3968" s="17"/>
      <c r="I3968" s="17"/>
      <c r="J3968" s="17"/>
      <c r="K3968" s="17"/>
      <c r="L3968" s="17"/>
      <c r="M3968" s="17"/>
      <c r="N3968" s="17"/>
      <c r="O3968" s="17"/>
      <c r="P3968" s="115"/>
      <c r="Q3968" s="62">
        <f>IF(C3968&gt;A_Stammdaten!$B$12,0,SUM(G3968,H3968,J3968,K3968,M3968,N3968)-SUM(I3968,L3968,O3968,P3968))</f>
        <v>0</v>
      </c>
      <c r="R3968" s="17"/>
      <c r="S3968" s="17"/>
      <c r="T3968" s="17"/>
      <c r="U3968" s="62">
        <f t="shared" si="768"/>
        <v>0</v>
      </c>
      <c r="V3968" s="63">
        <f>IF(ISBLANK($B3968),0,VLOOKUP($B3968,Listen!$A$2:$C$45,2,FALSE))</f>
        <v>0</v>
      </c>
      <c r="W3968" s="63">
        <f>IF(ISBLANK($B3968),0,VLOOKUP($B3968,Listen!$A$2:$C$45,3,FALSE))</f>
        <v>0</v>
      </c>
      <c r="X3968" s="49">
        <f t="shared" si="780"/>
        <v>0</v>
      </c>
      <c r="Y3968" s="49">
        <f t="shared" si="779"/>
        <v>0</v>
      </c>
      <c r="Z3968" s="49">
        <f t="shared" si="779"/>
        <v>0</v>
      </c>
      <c r="AA3968" s="49">
        <f t="shared" si="779"/>
        <v>0</v>
      </c>
      <c r="AB3968" s="49">
        <f t="shared" si="779"/>
        <v>0</v>
      </c>
      <c r="AC3968" s="49">
        <f t="shared" si="779"/>
        <v>0</v>
      </c>
      <c r="AD3968" s="49">
        <f t="shared" si="779"/>
        <v>0</v>
      </c>
      <c r="AE3968" s="51">
        <f t="shared" si="778"/>
        <v>0</v>
      </c>
      <c r="AF3968" s="51">
        <f>IF(C3968=A_Stammdaten!$B$12,D_SAV!$U3968-D_SAV!$AG3968,HLOOKUP(A_Stammdaten!$B$12-1,$AH$4:$AN$4004,ROW(C3968)-3,FALSE)-$AG3968)</f>
        <v>0</v>
      </c>
      <c r="AG3968" s="51">
        <f>HLOOKUP(A_Stammdaten!$B$12,$AH$4:$AN$4004,ROW(C3968)-3,FALSE)</f>
        <v>0</v>
      </c>
      <c r="AH3968" s="51">
        <f t="shared" si="769"/>
        <v>0</v>
      </c>
      <c r="AI3968" s="51">
        <f t="shared" si="770"/>
        <v>0</v>
      </c>
      <c r="AJ3968" s="51">
        <f t="shared" si="771"/>
        <v>0</v>
      </c>
      <c r="AK3968" s="51">
        <f t="shared" si="772"/>
        <v>0</v>
      </c>
      <c r="AL3968" s="51">
        <f t="shared" si="773"/>
        <v>0</v>
      </c>
      <c r="AM3968" s="51">
        <f t="shared" si="774"/>
        <v>0</v>
      </c>
      <c r="AN3968" s="51">
        <f t="shared" si="775"/>
        <v>0</v>
      </c>
    </row>
    <row r="3969" spans="1:40" x14ac:dyDescent="0.25">
      <c r="A3969" s="17"/>
      <c r="B3969" s="17"/>
      <c r="C3969" s="35"/>
      <c r="D3969" s="17"/>
      <c r="E3969" s="17"/>
      <c r="F3969" s="17"/>
      <c r="G3969" s="62">
        <f t="shared" si="776"/>
        <v>0</v>
      </c>
      <c r="H3969" s="17"/>
      <c r="I3969" s="17"/>
      <c r="J3969" s="17"/>
      <c r="K3969" s="17"/>
      <c r="L3969" s="17"/>
      <c r="M3969" s="17"/>
      <c r="N3969" s="17"/>
      <c r="O3969" s="17"/>
      <c r="P3969" s="115"/>
      <c r="Q3969" s="62">
        <f>IF(C3969&gt;A_Stammdaten!$B$12,0,SUM(G3969,H3969,J3969,K3969,M3969,N3969)-SUM(I3969,L3969,O3969,P3969))</f>
        <v>0</v>
      </c>
      <c r="R3969" s="17"/>
      <c r="S3969" s="17"/>
      <c r="T3969" s="17"/>
      <c r="U3969" s="62">
        <f t="shared" si="768"/>
        <v>0</v>
      </c>
      <c r="V3969" s="63">
        <f>IF(ISBLANK($B3969),0,VLOOKUP($B3969,Listen!$A$2:$C$45,2,FALSE))</f>
        <v>0</v>
      </c>
      <c r="W3969" s="63">
        <f>IF(ISBLANK($B3969),0,VLOOKUP($B3969,Listen!$A$2:$C$45,3,FALSE))</f>
        <v>0</v>
      </c>
      <c r="X3969" s="49">
        <f t="shared" si="780"/>
        <v>0</v>
      </c>
      <c r="Y3969" s="49">
        <f t="shared" si="779"/>
        <v>0</v>
      </c>
      <c r="Z3969" s="49">
        <f t="shared" si="779"/>
        <v>0</v>
      </c>
      <c r="AA3969" s="49">
        <f t="shared" si="779"/>
        <v>0</v>
      </c>
      <c r="AB3969" s="49">
        <f t="shared" si="779"/>
        <v>0</v>
      </c>
      <c r="AC3969" s="49">
        <f t="shared" si="779"/>
        <v>0</v>
      </c>
      <c r="AD3969" s="49">
        <f t="shared" si="779"/>
        <v>0</v>
      </c>
      <c r="AE3969" s="51">
        <f t="shared" si="778"/>
        <v>0</v>
      </c>
      <c r="AF3969" s="51">
        <f>IF(C3969=A_Stammdaten!$B$12,D_SAV!$U3969-D_SAV!$AG3969,HLOOKUP(A_Stammdaten!$B$12-1,$AH$4:$AN$4004,ROW(C3969)-3,FALSE)-$AG3969)</f>
        <v>0</v>
      </c>
      <c r="AG3969" s="51">
        <f>HLOOKUP(A_Stammdaten!$B$12,$AH$4:$AN$4004,ROW(C3969)-3,FALSE)</f>
        <v>0</v>
      </c>
      <c r="AH3969" s="51">
        <f t="shared" si="769"/>
        <v>0</v>
      </c>
      <c r="AI3969" s="51">
        <f t="shared" si="770"/>
        <v>0</v>
      </c>
      <c r="AJ3969" s="51">
        <f t="shared" si="771"/>
        <v>0</v>
      </c>
      <c r="AK3969" s="51">
        <f t="shared" si="772"/>
        <v>0</v>
      </c>
      <c r="AL3969" s="51">
        <f t="shared" si="773"/>
        <v>0</v>
      </c>
      <c r="AM3969" s="51">
        <f t="shared" si="774"/>
        <v>0</v>
      </c>
      <c r="AN3969" s="51">
        <f t="shared" si="775"/>
        <v>0</v>
      </c>
    </row>
    <row r="3970" spans="1:40" x14ac:dyDescent="0.25">
      <c r="A3970" s="17"/>
      <c r="B3970" s="17"/>
      <c r="C3970" s="35"/>
      <c r="D3970" s="17"/>
      <c r="E3970" s="17"/>
      <c r="F3970" s="17"/>
      <c r="G3970" s="62">
        <f t="shared" si="776"/>
        <v>0</v>
      </c>
      <c r="H3970" s="17"/>
      <c r="I3970" s="17"/>
      <c r="J3970" s="17"/>
      <c r="K3970" s="17"/>
      <c r="L3970" s="17"/>
      <c r="M3970" s="17"/>
      <c r="N3970" s="17"/>
      <c r="O3970" s="17"/>
      <c r="P3970" s="115"/>
      <c r="Q3970" s="62">
        <f>IF(C3970&gt;A_Stammdaten!$B$12,0,SUM(G3970,H3970,J3970,K3970,M3970,N3970)-SUM(I3970,L3970,O3970,P3970))</f>
        <v>0</v>
      </c>
      <c r="R3970" s="17"/>
      <c r="S3970" s="17"/>
      <c r="T3970" s="17"/>
      <c r="U3970" s="62">
        <f t="shared" si="768"/>
        <v>0</v>
      </c>
      <c r="V3970" s="63">
        <f>IF(ISBLANK($B3970),0,VLOOKUP($B3970,Listen!$A$2:$C$45,2,FALSE))</f>
        <v>0</v>
      </c>
      <c r="W3970" s="63">
        <f>IF(ISBLANK($B3970),0,VLOOKUP($B3970,Listen!$A$2:$C$45,3,FALSE))</f>
        <v>0</v>
      </c>
      <c r="X3970" s="49">
        <f t="shared" si="780"/>
        <v>0</v>
      </c>
      <c r="Y3970" s="49">
        <f t="shared" si="779"/>
        <v>0</v>
      </c>
      <c r="Z3970" s="49">
        <f t="shared" si="779"/>
        <v>0</v>
      </c>
      <c r="AA3970" s="49">
        <f t="shared" si="779"/>
        <v>0</v>
      </c>
      <c r="AB3970" s="49">
        <f t="shared" si="779"/>
        <v>0</v>
      </c>
      <c r="AC3970" s="49">
        <f t="shared" si="779"/>
        <v>0</v>
      </c>
      <c r="AD3970" s="49">
        <f t="shared" si="779"/>
        <v>0</v>
      </c>
      <c r="AE3970" s="51">
        <f t="shared" si="778"/>
        <v>0</v>
      </c>
      <c r="AF3970" s="51">
        <f>IF(C3970=A_Stammdaten!$B$12,D_SAV!$U3970-D_SAV!$AG3970,HLOOKUP(A_Stammdaten!$B$12-1,$AH$4:$AN$4004,ROW(C3970)-3,FALSE)-$AG3970)</f>
        <v>0</v>
      </c>
      <c r="AG3970" s="51">
        <f>HLOOKUP(A_Stammdaten!$B$12,$AH$4:$AN$4004,ROW(C3970)-3,FALSE)</f>
        <v>0</v>
      </c>
      <c r="AH3970" s="51">
        <f t="shared" si="769"/>
        <v>0</v>
      </c>
      <c r="AI3970" s="51">
        <f t="shared" si="770"/>
        <v>0</v>
      </c>
      <c r="AJ3970" s="51">
        <f t="shared" si="771"/>
        <v>0</v>
      </c>
      <c r="AK3970" s="51">
        <f t="shared" si="772"/>
        <v>0</v>
      </c>
      <c r="AL3970" s="51">
        <f t="shared" si="773"/>
        <v>0</v>
      </c>
      <c r="AM3970" s="51">
        <f t="shared" si="774"/>
        <v>0</v>
      </c>
      <c r="AN3970" s="51">
        <f t="shared" si="775"/>
        <v>0</v>
      </c>
    </row>
    <row r="3971" spans="1:40" x14ac:dyDescent="0.25">
      <c r="A3971" s="17"/>
      <c r="B3971" s="17"/>
      <c r="C3971" s="35"/>
      <c r="D3971" s="17"/>
      <c r="E3971" s="17"/>
      <c r="F3971" s="17"/>
      <c r="G3971" s="62">
        <f t="shared" si="776"/>
        <v>0</v>
      </c>
      <c r="H3971" s="17"/>
      <c r="I3971" s="17"/>
      <c r="J3971" s="17"/>
      <c r="K3971" s="17"/>
      <c r="L3971" s="17"/>
      <c r="M3971" s="17"/>
      <c r="N3971" s="17"/>
      <c r="O3971" s="17"/>
      <c r="P3971" s="115"/>
      <c r="Q3971" s="62">
        <f>IF(C3971&gt;A_Stammdaten!$B$12,0,SUM(G3971,H3971,J3971,K3971,M3971,N3971)-SUM(I3971,L3971,O3971,P3971))</f>
        <v>0</v>
      </c>
      <c r="R3971" s="17"/>
      <c r="S3971" s="17"/>
      <c r="T3971" s="17"/>
      <c r="U3971" s="62">
        <f t="shared" si="768"/>
        <v>0</v>
      </c>
      <c r="V3971" s="63">
        <f>IF(ISBLANK($B3971),0,VLOOKUP($B3971,Listen!$A$2:$C$45,2,FALSE))</f>
        <v>0</v>
      </c>
      <c r="W3971" s="63">
        <f>IF(ISBLANK($B3971),0,VLOOKUP($B3971,Listen!$A$2:$C$45,3,FALSE))</f>
        <v>0</v>
      </c>
      <c r="X3971" s="49">
        <f t="shared" si="780"/>
        <v>0</v>
      </c>
      <c r="Y3971" s="49">
        <f t="shared" si="779"/>
        <v>0</v>
      </c>
      <c r="Z3971" s="49">
        <f t="shared" si="779"/>
        <v>0</v>
      </c>
      <c r="AA3971" s="49">
        <f t="shared" si="779"/>
        <v>0</v>
      </c>
      <c r="AB3971" s="49">
        <f t="shared" si="779"/>
        <v>0</v>
      </c>
      <c r="AC3971" s="49">
        <f t="shared" si="779"/>
        <v>0</v>
      </c>
      <c r="AD3971" s="49">
        <f t="shared" si="779"/>
        <v>0</v>
      </c>
      <c r="AE3971" s="51">
        <f t="shared" si="778"/>
        <v>0</v>
      </c>
      <c r="AF3971" s="51">
        <f>IF(C3971=A_Stammdaten!$B$12,D_SAV!$U3971-D_SAV!$AG3971,HLOOKUP(A_Stammdaten!$B$12-1,$AH$4:$AN$4004,ROW(C3971)-3,FALSE)-$AG3971)</f>
        <v>0</v>
      </c>
      <c r="AG3971" s="51">
        <f>HLOOKUP(A_Stammdaten!$B$12,$AH$4:$AN$4004,ROW(C3971)-3,FALSE)</f>
        <v>0</v>
      </c>
      <c r="AH3971" s="51">
        <f t="shared" si="769"/>
        <v>0</v>
      </c>
      <c r="AI3971" s="51">
        <f t="shared" si="770"/>
        <v>0</v>
      </c>
      <c r="AJ3971" s="51">
        <f t="shared" si="771"/>
        <v>0</v>
      </c>
      <c r="AK3971" s="51">
        <f t="shared" si="772"/>
        <v>0</v>
      </c>
      <c r="AL3971" s="51">
        <f t="shared" si="773"/>
        <v>0</v>
      </c>
      <c r="AM3971" s="51">
        <f t="shared" si="774"/>
        <v>0</v>
      </c>
      <c r="AN3971" s="51">
        <f t="shared" si="775"/>
        <v>0</v>
      </c>
    </row>
    <row r="3972" spans="1:40" x14ac:dyDescent="0.25">
      <c r="A3972" s="17"/>
      <c r="B3972" s="17"/>
      <c r="C3972" s="35"/>
      <c r="D3972" s="17"/>
      <c r="E3972" s="17"/>
      <c r="F3972" s="17"/>
      <c r="G3972" s="62">
        <f t="shared" si="776"/>
        <v>0</v>
      </c>
      <c r="H3972" s="17"/>
      <c r="I3972" s="17"/>
      <c r="J3972" s="17"/>
      <c r="K3972" s="17"/>
      <c r="L3972" s="17"/>
      <c r="M3972" s="17"/>
      <c r="N3972" s="17"/>
      <c r="O3972" s="17"/>
      <c r="P3972" s="115"/>
      <c r="Q3972" s="62">
        <f>IF(C3972&gt;A_Stammdaten!$B$12,0,SUM(G3972,H3972,J3972,K3972,M3972,N3972)-SUM(I3972,L3972,O3972,P3972))</f>
        <v>0</v>
      </c>
      <c r="R3972" s="17"/>
      <c r="S3972" s="17"/>
      <c r="T3972" s="17"/>
      <c r="U3972" s="62">
        <f t="shared" si="768"/>
        <v>0</v>
      </c>
      <c r="V3972" s="63">
        <f>IF(ISBLANK($B3972),0,VLOOKUP($B3972,Listen!$A$2:$C$45,2,FALSE))</f>
        <v>0</v>
      </c>
      <c r="W3972" s="63">
        <f>IF(ISBLANK($B3972),0,VLOOKUP($B3972,Listen!$A$2:$C$45,3,FALSE))</f>
        <v>0</v>
      </c>
      <c r="X3972" s="49">
        <f t="shared" si="780"/>
        <v>0</v>
      </c>
      <c r="Y3972" s="49">
        <f t="shared" si="779"/>
        <v>0</v>
      </c>
      <c r="Z3972" s="49">
        <f t="shared" si="779"/>
        <v>0</v>
      </c>
      <c r="AA3972" s="49">
        <f t="shared" si="779"/>
        <v>0</v>
      </c>
      <c r="AB3972" s="49">
        <f t="shared" si="779"/>
        <v>0</v>
      </c>
      <c r="AC3972" s="49">
        <f t="shared" si="779"/>
        <v>0</v>
      </c>
      <c r="AD3972" s="49">
        <f t="shared" si="779"/>
        <v>0</v>
      </c>
      <c r="AE3972" s="51">
        <f t="shared" si="778"/>
        <v>0</v>
      </c>
      <c r="AF3972" s="51">
        <f>IF(C3972=A_Stammdaten!$B$12,D_SAV!$U3972-D_SAV!$AG3972,HLOOKUP(A_Stammdaten!$B$12-1,$AH$4:$AN$4004,ROW(C3972)-3,FALSE)-$AG3972)</f>
        <v>0</v>
      </c>
      <c r="AG3972" s="51">
        <f>HLOOKUP(A_Stammdaten!$B$12,$AH$4:$AN$4004,ROW(C3972)-3,FALSE)</f>
        <v>0</v>
      </c>
      <c r="AH3972" s="51">
        <f t="shared" si="769"/>
        <v>0</v>
      </c>
      <c r="AI3972" s="51">
        <f t="shared" si="770"/>
        <v>0</v>
      </c>
      <c r="AJ3972" s="51">
        <f t="shared" si="771"/>
        <v>0</v>
      </c>
      <c r="AK3972" s="51">
        <f t="shared" si="772"/>
        <v>0</v>
      </c>
      <c r="AL3972" s="51">
        <f t="shared" si="773"/>
        <v>0</v>
      </c>
      <c r="AM3972" s="51">
        <f t="shared" si="774"/>
        <v>0</v>
      </c>
      <c r="AN3972" s="51">
        <f t="shared" si="775"/>
        <v>0</v>
      </c>
    </row>
    <row r="3973" spans="1:40" x14ac:dyDescent="0.25">
      <c r="A3973" s="17"/>
      <c r="B3973" s="17"/>
      <c r="C3973" s="35"/>
      <c r="D3973" s="17"/>
      <c r="E3973" s="17"/>
      <c r="F3973" s="17"/>
      <c r="G3973" s="62">
        <f t="shared" si="776"/>
        <v>0</v>
      </c>
      <c r="H3973" s="17"/>
      <c r="I3973" s="17"/>
      <c r="J3973" s="17"/>
      <c r="K3973" s="17"/>
      <c r="L3973" s="17"/>
      <c r="M3973" s="17"/>
      <c r="N3973" s="17"/>
      <c r="O3973" s="17"/>
      <c r="P3973" s="115"/>
      <c r="Q3973" s="62">
        <f>IF(C3973&gt;A_Stammdaten!$B$12,0,SUM(G3973,H3973,J3973,K3973,M3973,N3973)-SUM(I3973,L3973,O3973,P3973))</f>
        <v>0</v>
      </c>
      <c r="R3973" s="17"/>
      <c r="S3973" s="17"/>
      <c r="T3973" s="17"/>
      <c r="U3973" s="62">
        <f t="shared" ref="U3973:U4004" si="781">Q3973-SUM(R3973:T3973)</f>
        <v>0</v>
      </c>
      <c r="V3973" s="63">
        <f>IF(ISBLANK($B3973),0,VLOOKUP($B3973,Listen!$A$2:$C$45,2,FALSE))</f>
        <v>0</v>
      </c>
      <c r="W3973" s="63">
        <f>IF(ISBLANK($B3973),0,VLOOKUP($B3973,Listen!$A$2:$C$45,3,FALSE))</f>
        <v>0</v>
      </c>
      <c r="X3973" s="49">
        <f t="shared" si="780"/>
        <v>0</v>
      </c>
      <c r="Y3973" s="49">
        <f t="shared" si="779"/>
        <v>0</v>
      </c>
      <c r="Z3973" s="49">
        <f t="shared" si="779"/>
        <v>0</v>
      </c>
      <c r="AA3973" s="49">
        <f t="shared" si="779"/>
        <v>0</v>
      </c>
      <c r="AB3973" s="49">
        <f t="shared" si="779"/>
        <v>0</v>
      </c>
      <c r="AC3973" s="49">
        <f t="shared" si="779"/>
        <v>0</v>
      </c>
      <c r="AD3973" s="49">
        <f t="shared" si="779"/>
        <v>0</v>
      </c>
      <c r="AE3973" s="51">
        <f t="shared" si="778"/>
        <v>0</v>
      </c>
      <c r="AF3973" s="51">
        <f>IF(C3973=A_Stammdaten!$B$12,D_SAV!$U3973-D_SAV!$AG3973,HLOOKUP(A_Stammdaten!$B$12-1,$AH$4:$AN$4004,ROW(C3973)-3,FALSE)-$AG3973)</f>
        <v>0</v>
      </c>
      <c r="AG3973" s="51">
        <f>HLOOKUP(A_Stammdaten!$B$12,$AH$4:$AN$4004,ROW(C3973)-3,FALSE)</f>
        <v>0</v>
      </c>
      <c r="AH3973" s="51">
        <f t="shared" ref="AH3973:AH4004" si="782">IF(OR($C3973=0,$U3973=0),0,IF($C3973&lt;=AH$4,$U3973-$U3973/X3973*(AH$4-$C3973+1),0))</f>
        <v>0</v>
      </c>
      <c r="AI3973" s="51">
        <f t="shared" ref="AI3973:AI4004" si="783">IF(OR($C3973=0,$U3973=0,Y3973-(AI$4-$C3973)=0),0,IF($C3973&lt;AI$4,AH3973-AH3973/(Y3973-(AI$4-$C3973)),IF($C3973=AI$4,$U3973-$U3973/Y3973,0)))</f>
        <v>0</v>
      </c>
      <c r="AJ3973" s="51">
        <f t="shared" ref="AJ3973:AJ4004" si="784">IF(OR($C3973=0,$U3973=0,Z3973-(AJ$4-$C3973)=0),0,IF($C3973&lt;AJ$4,AI3973-AI3973/(Z3973-(AJ$4-$C3973)),IF($C3973=AJ$4,$U3973-$U3973/Z3973,0)))</f>
        <v>0</v>
      </c>
      <c r="AK3973" s="51">
        <f t="shared" ref="AK3973:AK4004" si="785">IF(OR($C3973=0,$U3973=0,AA3973-(AK$4-$C3973)=0),0,IF($C3973&lt;AK$4,AJ3973-AJ3973/(AA3973-(AK$4-$C3973)),IF($C3973=AK$4,$U3973-$U3973/AA3973,0)))</f>
        <v>0</v>
      </c>
      <c r="AL3973" s="51">
        <f t="shared" ref="AL3973:AL4004" si="786">IF(OR($C3973=0,$U3973=0,AB3973-(AL$4-$C3973)=0),0,IF($C3973&lt;AL$4,AK3973-AK3973/(AB3973-(AL$4-$C3973)),IF($C3973=AL$4,$U3973-$U3973/AB3973,0)))</f>
        <v>0</v>
      </c>
      <c r="AM3973" s="51">
        <f t="shared" ref="AM3973:AM4004" si="787">IF(OR($C3973=0,$U3973=0,AC3973-(AM$4-$C3973)=0),0,IF($C3973&lt;AM$4,AL3973-AL3973/(AC3973-(AM$4-$C3973)),IF($C3973=AM$4,$U3973-$U3973/AC3973,0)))</f>
        <v>0</v>
      </c>
      <c r="AN3973" s="51">
        <f t="shared" ref="AN3973:AN4004" si="788">IF(OR($C3973=0,$U3973=0,AD3973-(AN$4-$C3973)=0),0,IF($C3973&lt;AN$4,AM3973-AM3973/(AD3973-(AN$4-$C3973)),IF($C3973=AN$4,$U3973-$U3973/AD3973,0)))</f>
        <v>0</v>
      </c>
    </row>
    <row r="3974" spans="1:40" x14ac:dyDescent="0.25">
      <c r="A3974" s="17"/>
      <c r="B3974" s="17"/>
      <c r="C3974" s="35"/>
      <c r="D3974" s="17"/>
      <c r="E3974" s="17"/>
      <c r="F3974" s="17"/>
      <c r="G3974" s="62">
        <f t="shared" ref="G3974:G4004" si="789">D3974*E3974/100</f>
        <v>0</v>
      </c>
      <c r="H3974" s="17"/>
      <c r="I3974" s="17"/>
      <c r="J3974" s="17"/>
      <c r="K3974" s="17"/>
      <c r="L3974" s="17"/>
      <c r="M3974" s="17"/>
      <c r="N3974" s="17"/>
      <c r="O3974" s="17"/>
      <c r="P3974" s="115"/>
      <c r="Q3974" s="62">
        <f>IF(C3974&gt;A_Stammdaten!$B$12,0,SUM(G3974,H3974,J3974,K3974,M3974,N3974)-SUM(I3974,L3974,O3974,P3974))</f>
        <v>0</v>
      </c>
      <c r="R3974" s="17"/>
      <c r="S3974" s="17"/>
      <c r="T3974" s="17"/>
      <c r="U3974" s="62">
        <f t="shared" si="781"/>
        <v>0</v>
      </c>
      <c r="V3974" s="63">
        <f>IF(ISBLANK($B3974),0,VLOOKUP($B3974,Listen!$A$2:$C$45,2,FALSE))</f>
        <v>0</v>
      </c>
      <c r="W3974" s="63">
        <f>IF(ISBLANK($B3974),0,VLOOKUP($B3974,Listen!$A$2:$C$45,3,FALSE))</f>
        <v>0</v>
      </c>
      <c r="X3974" s="49">
        <f t="shared" si="780"/>
        <v>0</v>
      </c>
      <c r="Y3974" s="49">
        <f t="shared" si="779"/>
        <v>0</v>
      </c>
      <c r="Z3974" s="49">
        <f t="shared" si="779"/>
        <v>0</v>
      </c>
      <c r="AA3974" s="49">
        <f t="shared" si="779"/>
        <v>0</v>
      </c>
      <c r="AB3974" s="49">
        <f t="shared" si="779"/>
        <v>0</v>
      </c>
      <c r="AC3974" s="49">
        <f t="shared" si="779"/>
        <v>0</v>
      </c>
      <c r="AD3974" s="49">
        <f t="shared" si="779"/>
        <v>0</v>
      </c>
      <c r="AE3974" s="51">
        <f t="shared" si="778"/>
        <v>0</v>
      </c>
      <c r="AF3974" s="51">
        <f>IF(C3974=A_Stammdaten!$B$12,D_SAV!$U3974-D_SAV!$AG3974,HLOOKUP(A_Stammdaten!$B$12-1,$AH$4:$AN$4004,ROW(C3974)-3,FALSE)-$AG3974)</f>
        <v>0</v>
      </c>
      <c r="AG3974" s="51">
        <f>HLOOKUP(A_Stammdaten!$B$12,$AH$4:$AN$4004,ROW(C3974)-3,FALSE)</f>
        <v>0</v>
      </c>
      <c r="AH3974" s="51">
        <f t="shared" si="782"/>
        <v>0</v>
      </c>
      <c r="AI3974" s="51">
        <f t="shared" si="783"/>
        <v>0</v>
      </c>
      <c r="AJ3974" s="51">
        <f t="shared" si="784"/>
        <v>0</v>
      </c>
      <c r="AK3974" s="51">
        <f t="shared" si="785"/>
        <v>0</v>
      </c>
      <c r="AL3974" s="51">
        <f t="shared" si="786"/>
        <v>0</v>
      </c>
      <c r="AM3974" s="51">
        <f t="shared" si="787"/>
        <v>0</v>
      </c>
      <c r="AN3974" s="51">
        <f t="shared" si="788"/>
        <v>0</v>
      </c>
    </row>
    <row r="3975" spans="1:40" x14ac:dyDescent="0.25">
      <c r="A3975" s="17"/>
      <c r="B3975" s="17"/>
      <c r="C3975" s="35"/>
      <c r="D3975" s="17"/>
      <c r="E3975" s="17"/>
      <c r="F3975" s="17"/>
      <c r="G3975" s="62">
        <f t="shared" si="789"/>
        <v>0</v>
      </c>
      <c r="H3975" s="17"/>
      <c r="I3975" s="17"/>
      <c r="J3975" s="17"/>
      <c r="K3975" s="17"/>
      <c r="L3975" s="17"/>
      <c r="M3975" s="17"/>
      <c r="N3975" s="17"/>
      <c r="O3975" s="17"/>
      <c r="P3975" s="115"/>
      <c r="Q3975" s="62">
        <f>IF(C3975&gt;A_Stammdaten!$B$12,0,SUM(G3975,H3975,J3975,K3975,M3975,N3975)-SUM(I3975,L3975,O3975,P3975))</f>
        <v>0</v>
      </c>
      <c r="R3975" s="17"/>
      <c r="S3975" s="17"/>
      <c r="T3975" s="17"/>
      <c r="U3975" s="62">
        <f t="shared" si="781"/>
        <v>0</v>
      </c>
      <c r="V3975" s="63">
        <f>IF(ISBLANK($B3975),0,VLOOKUP($B3975,Listen!$A$2:$C$45,2,FALSE))</f>
        <v>0</v>
      </c>
      <c r="W3975" s="63">
        <f>IF(ISBLANK($B3975),0,VLOOKUP($B3975,Listen!$A$2:$C$45,3,FALSE))</f>
        <v>0</v>
      </c>
      <c r="X3975" s="49">
        <f t="shared" si="780"/>
        <v>0</v>
      </c>
      <c r="Y3975" s="49">
        <f t="shared" si="779"/>
        <v>0</v>
      </c>
      <c r="Z3975" s="49">
        <f t="shared" si="779"/>
        <v>0</v>
      </c>
      <c r="AA3975" s="49">
        <f t="shared" si="779"/>
        <v>0</v>
      </c>
      <c r="AB3975" s="49">
        <f t="shared" si="779"/>
        <v>0</v>
      </c>
      <c r="AC3975" s="49">
        <f t="shared" si="779"/>
        <v>0</v>
      </c>
      <c r="AD3975" s="49">
        <f t="shared" si="779"/>
        <v>0</v>
      </c>
      <c r="AE3975" s="51">
        <f t="shared" si="778"/>
        <v>0</v>
      </c>
      <c r="AF3975" s="51">
        <f>IF(C3975=A_Stammdaten!$B$12,D_SAV!$U3975-D_SAV!$AG3975,HLOOKUP(A_Stammdaten!$B$12-1,$AH$4:$AN$4004,ROW(C3975)-3,FALSE)-$AG3975)</f>
        <v>0</v>
      </c>
      <c r="AG3975" s="51">
        <f>HLOOKUP(A_Stammdaten!$B$12,$AH$4:$AN$4004,ROW(C3975)-3,FALSE)</f>
        <v>0</v>
      </c>
      <c r="AH3975" s="51">
        <f t="shared" si="782"/>
        <v>0</v>
      </c>
      <c r="AI3975" s="51">
        <f t="shared" si="783"/>
        <v>0</v>
      </c>
      <c r="AJ3975" s="51">
        <f t="shared" si="784"/>
        <v>0</v>
      </c>
      <c r="AK3975" s="51">
        <f t="shared" si="785"/>
        <v>0</v>
      </c>
      <c r="AL3975" s="51">
        <f t="shared" si="786"/>
        <v>0</v>
      </c>
      <c r="AM3975" s="51">
        <f t="shared" si="787"/>
        <v>0</v>
      </c>
      <c r="AN3975" s="51">
        <f t="shared" si="788"/>
        <v>0</v>
      </c>
    </row>
    <row r="3976" spans="1:40" x14ac:dyDescent="0.25">
      <c r="A3976" s="17"/>
      <c r="B3976" s="17"/>
      <c r="C3976" s="35"/>
      <c r="D3976" s="17"/>
      <c r="E3976" s="17"/>
      <c r="F3976" s="17"/>
      <c r="G3976" s="62">
        <f t="shared" si="789"/>
        <v>0</v>
      </c>
      <c r="H3976" s="17"/>
      <c r="I3976" s="17"/>
      <c r="J3976" s="17"/>
      <c r="K3976" s="17"/>
      <c r="L3976" s="17"/>
      <c r="M3976" s="17"/>
      <c r="N3976" s="17"/>
      <c r="O3976" s="17"/>
      <c r="P3976" s="115"/>
      <c r="Q3976" s="62">
        <f>IF(C3976&gt;A_Stammdaten!$B$12,0,SUM(G3976,H3976,J3976,K3976,M3976,N3976)-SUM(I3976,L3976,O3976,P3976))</f>
        <v>0</v>
      </c>
      <c r="R3976" s="17"/>
      <c r="S3976" s="17"/>
      <c r="T3976" s="17"/>
      <c r="U3976" s="62">
        <f t="shared" si="781"/>
        <v>0</v>
      </c>
      <c r="V3976" s="63">
        <f>IF(ISBLANK($B3976),0,VLOOKUP($B3976,Listen!$A$2:$C$45,2,FALSE))</f>
        <v>0</v>
      </c>
      <c r="W3976" s="63">
        <f>IF(ISBLANK($B3976),0,VLOOKUP($B3976,Listen!$A$2:$C$45,3,FALSE))</f>
        <v>0</v>
      </c>
      <c r="X3976" s="49">
        <f t="shared" si="780"/>
        <v>0</v>
      </c>
      <c r="Y3976" s="49">
        <f t="shared" si="779"/>
        <v>0</v>
      </c>
      <c r="Z3976" s="49">
        <f t="shared" si="779"/>
        <v>0</v>
      </c>
      <c r="AA3976" s="49">
        <f t="shared" si="779"/>
        <v>0</v>
      </c>
      <c r="AB3976" s="49">
        <f t="shared" si="779"/>
        <v>0</v>
      </c>
      <c r="AC3976" s="49">
        <f t="shared" si="779"/>
        <v>0</v>
      </c>
      <c r="AD3976" s="49">
        <f t="shared" si="779"/>
        <v>0</v>
      </c>
      <c r="AE3976" s="51">
        <f t="shared" si="778"/>
        <v>0</v>
      </c>
      <c r="AF3976" s="51">
        <f>IF(C3976=A_Stammdaten!$B$12,D_SAV!$U3976-D_SAV!$AG3976,HLOOKUP(A_Stammdaten!$B$12-1,$AH$4:$AN$4004,ROW(C3976)-3,FALSE)-$AG3976)</f>
        <v>0</v>
      </c>
      <c r="AG3976" s="51">
        <f>HLOOKUP(A_Stammdaten!$B$12,$AH$4:$AN$4004,ROW(C3976)-3,FALSE)</f>
        <v>0</v>
      </c>
      <c r="AH3976" s="51">
        <f t="shared" si="782"/>
        <v>0</v>
      </c>
      <c r="AI3976" s="51">
        <f t="shared" si="783"/>
        <v>0</v>
      </c>
      <c r="AJ3976" s="51">
        <f t="shared" si="784"/>
        <v>0</v>
      </c>
      <c r="AK3976" s="51">
        <f t="shared" si="785"/>
        <v>0</v>
      </c>
      <c r="AL3976" s="51">
        <f t="shared" si="786"/>
        <v>0</v>
      </c>
      <c r="AM3976" s="51">
        <f t="shared" si="787"/>
        <v>0</v>
      </c>
      <c r="AN3976" s="51">
        <f t="shared" si="788"/>
        <v>0</v>
      </c>
    </row>
    <row r="3977" spans="1:40" x14ac:dyDescent="0.25">
      <c r="A3977" s="17"/>
      <c r="B3977" s="17"/>
      <c r="C3977" s="35"/>
      <c r="D3977" s="17"/>
      <c r="E3977" s="17"/>
      <c r="F3977" s="17"/>
      <c r="G3977" s="62">
        <f t="shared" si="789"/>
        <v>0</v>
      </c>
      <c r="H3977" s="17"/>
      <c r="I3977" s="17"/>
      <c r="J3977" s="17"/>
      <c r="K3977" s="17"/>
      <c r="L3977" s="17"/>
      <c r="M3977" s="17"/>
      <c r="N3977" s="17"/>
      <c r="O3977" s="17"/>
      <c r="P3977" s="115"/>
      <c r="Q3977" s="62">
        <f>IF(C3977&gt;A_Stammdaten!$B$12,0,SUM(G3977,H3977,J3977,K3977,M3977,N3977)-SUM(I3977,L3977,O3977,P3977))</f>
        <v>0</v>
      </c>
      <c r="R3977" s="17"/>
      <c r="S3977" s="17"/>
      <c r="T3977" s="17"/>
      <c r="U3977" s="62">
        <f t="shared" si="781"/>
        <v>0</v>
      </c>
      <c r="V3977" s="63">
        <f>IF(ISBLANK($B3977),0,VLOOKUP($B3977,Listen!$A$2:$C$45,2,FALSE))</f>
        <v>0</v>
      </c>
      <c r="W3977" s="63">
        <f>IF(ISBLANK($B3977),0,VLOOKUP($B3977,Listen!$A$2:$C$45,3,FALSE))</f>
        <v>0</v>
      </c>
      <c r="X3977" s="49">
        <f t="shared" si="780"/>
        <v>0</v>
      </c>
      <c r="Y3977" s="49">
        <f t="shared" si="779"/>
        <v>0</v>
      </c>
      <c r="Z3977" s="49">
        <f t="shared" si="779"/>
        <v>0</v>
      </c>
      <c r="AA3977" s="49">
        <f t="shared" si="779"/>
        <v>0</v>
      </c>
      <c r="AB3977" s="49">
        <f t="shared" si="779"/>
        <v>0</v>
      </c>
      <c r="AC3977" s="49">
        <f t="shared" si="779"/>
        <v>0</v>
      </c>
      <c r="AD3977" s="49">
        <f t="shared" si="779"/>
        <v>0</v>
      </c>
      <c r="AE3977" s="51">
        <f t="shared" si="778"/>
        <v>0</v>
      </c>
      <c r="AF3977" s="51">
        <f>IF(C3977=A_Stammdaten!$B$12,D_SAV!$U3977-D_SAV!$AG3977,HLOOKUP(A_Stammdaten!$B$12-1,$AH$4:$AN$4004,ROW(C3977)-3,FALSE)-$AG3977)</f>
        <v>0</v>
      </c>
      <c r="AG3977" s="51">
        <f>HLOOKUP(A_Stammdaten!$B$12,$AH$4:$AN$4004,ROW(C3977)-3,FALSE)</f>
        <v>0</v>
      </c>
      <c r="AH3977" s="51">
        <f t="shared" si="782"/>
        <v>0</v>
      </c>
      <c r="AI3977" s="51">
        <f t="shared" si="783"/>
        <v>0</v>
      </c>
      <c r="AJ3977" s="51">
        <f t="shared" si="784"/>
        <v>0</v>
      </c>
      <c r="AK3977" s="51">
        <f t="shared" si="785"/>
        <v>0</v>
      </c>
      <c r="AL3977" s="51">
        <f t="shared" si="786"/>
        <v>0</v>
      </c>
      <c r="AM3977" s="51">
        <f t="shared" si="787"/>
        <v>0</v>
      </c>
      <c r="AN3977" s="51">
        <f t="shared" si="788"/>
        <v>0</v>
      </c>
    </row>
    <row r="3978" spans="1:40" x14ac:dyDescent="0.25">
      <c r="A3978" s="17"/>
      <c r="B3978" s="17"/>
      <c r="C3978" s="35"/>
      <c r="D3978" s="17"/>
      <c r="E3978" s="17"/>
      <c r="F3978" s="17"/>
      <c r="G3978" s="62">
        <f t="shared" si="789"/>
        <v>0</v>
      </c>
      <c r="H3978" s="17"/>
      <c r="I3978" s="17"/>
      <c r="J3978" s="17"/>
      <c r="K3978" s="17"/>
      <c r="L3978" s="17"/>
      <c r="M3978" s="17"/>
      <c r="N3978" s="17"/>
      <c r="O3978" s="17"/>
      <c r="P3978" s="115"/>
      <c r="Q3978" s="62">
        <f>IF(C3978&gt;A_Stammdaten!$B$12,0,SUM(G3978,H3978,J3978,K3978,M3978,N3978)-SUM(I3978,L3978,O3978,P3978))</f>
        <v>0</v>
      </c>
      <c r="R3978" s="17"/>
      <c r="S3978" s="17"/>
      <c r="T3978" s="17"/>
      <c r="U3978" s="62">
        <f t="shared" si="781"/>
        <v>0</v>
      </c>
      <c r="V3978" s="63">
        <f>IF(ISBLANK($B3978),0,VLOOKUP($B3978,Listen!$A$2:$C$45,2,FALSE))</f>
        <v>0</v>
      </c>
      <c r="W3978" s="63">
        <f>IF(ISBLANK($B3978),0,VLOOKUP($B3978,Listen!$A$2:$C$45,3,FALSE))</f>
        <v>0</v>
      </c>
      <c r="X3978" s="49">
        <f t="shared" si="780"/>
        <v>0</v>
      </c>
      <c r="Y3978" s="49">
        <f t="shared" si="779"/>
        <v>0</v>
      </c>
      <c r="Z3978" s="49">
        <f t="shared" si="779"/>
        <v>0</v>
      </c>
      <c r="AA3978" s="49">
        <f t="shared" si="779"/>
        <v>0</v>
      </c>
      <c r="AB3978" s="49">
        <f t="shared" si="779"/>
        <v>0</v>
      </c>
      <c r="AC3978" s="49">
        <f t="shared" si="779"/>
        <v>0</v>
      </c>
      <c r="AD3978" s="49">
        <f t="shared" si="779"/>
        <v>0</v>
      </c>
      <c r="AE3978" s="51">
        <f t="shared" si="778"/>
        <v>0</v>
      </c>
      <c r="AF3978" s="51">
        <f>IF(C3978=A_Stammdaten!$B$12,D_SAV!$U3978-D_SAV!$AG3978,HLOOKUP(A_Stammdaten!$B$12-1,$AH$4:$AN$4004,ROW(C3978)-3,FALSE)-$AG3978)</f>
        <v>0</v>
      </c>
      <c r="AG3978" s="51">
        <f>HLOOKUP(A_Stammdaten!$B$12,$AH$4:$AN$4004,ROW(C3978)-3,FALSE)</f>
        <v>0</v>
      </c>
      <c r="AH3978" s="51">
        <f t="shared" si="782"/>
        <v>0</v>
      </c>
      <c r="AI3978" s="51">
        <f t="shared" si="783"/>
        <v>0</v>
      </c>
      <c r="AJ3978" s="51">
        <f t="shared" si="784"/>
        <v>0</v>
      </c>
      <c r="AK3978" s="51">
        <f t="shared" si="785"/>
        <v>0</v>
      </c>
      <c r="AL3978" s="51">
        <f t="shared" si="786"/>
        <v>0</v>
      </c>
      <c r="AM3978" s="51">
        <f t="shared" si="787"/>
        <v>0</v>
      </c>
      <c r="AN3978" s="51">
        <f t="shared" si="788"/>
        <v>0</v>
      </c>
    </row>
    <row r="3979" spans="1:40" x14ac:dyDescent="0.25">
      <c r="A3979" s="17"/>
      <c r="B3979" s="17"/>
      <c r="C3979" s="35"/>
      <c r="D3979" s="17"/>
      <c r="E3979" s="17"/>
      <c r="F3979" s="17"/>
      <c r="G3979" s="62">
        <f t="shared" si="789"/>
        <v>0</v>
      </c>
      <c r="H3979" s="17"/>
      <c r="I3979" s="17"/>
      <c r="J3979" s="17"/>
      <c r="K3979" s="17"/>
      <c r="L3979" s="17"/>
      <c r="M3979" s="17"/>
      <c r="N3979" s="17"/>
      <c r="O3979" s="17"/>
      <c r="P3979" s="115"/>
      <c r="Q3979" s="62">
        <f>IF(C3979&gt;A_Stammdaten!$B$12,0,SUM(G3979,H3979,J3979,K3979,M3979,N3979)-SUM(I3979,L3979,O3979,P3979))</f>
        <v>0</v>
      </c>
      <c r="R3979" s="17"/>
      <c r="S3979" s="17"/>
      <c r="T3979" s="17"/>
      <c r="U3979" s="62">
        <f t="shared" si="781"/>
        <v>0</v>
      </c>
      <c r="V3979" s="63">
        <f>IF(ISBLANK($B3979),0,VLOOKUP($B3979,Listen!$A$2:$C$45,2,FALSE))</f>
        <v>0</v>
      </c>
      <c r="W3979" s="63">
        <f>IF(ISBLANK($B3979),0,VLOOKUP($B3979,Listen!$A$2:$C$45,3,FALSE))</f>
        <v>0</v>
      </c>
      <c r="X3979" s="49">
        <f t="shared" si="780"/>
        <v>0</v>
      </c>
      <c r="Y3979" s="49">
        <f t="shared" si="779"/>
        <v>0</v>
      </c>
      <c r="Z3979" s="49">
        <f t="shared" si="779"/>
        <v>0</v>
      </c>
      <c r="AA3979" s="49">
        <f t="shared" si="779"/>
        <v>0</v>
      </c>
      <c r="AB3979" s="49">
        <f t="shared" si="779"/>
        <v>0</v>
      </c>
      <c r="AC3979" s="49">
        <f t="shared" si="779"/>
        <v>0</v>
      </c>
      <c r="AD3979" s="49">
        <f t="shared" si="779"/>
        <v>0</v>
      </c>
      <c r="AE3979" s="51">
        <f t="shared" si="778"/>
        <v>0</v>
      </c>
      <c r="AF3979" s="51">
        <f>IF(C3979=A_Stammdaten!$B$12,D_SAV!$U3979-D_SAV!$AG3979,HLOOKUP(A_Stammdaten!$B$12-1,$AH$4:$AN$4004,ROW(C3979)-3,FALSE)-$AG3979)</f>
        <v>0</v>
      </c>
      <c r="AG3979" s="51">
        <f>HLOOKUP(A_Stammdaten!$B$12,$AH$4:$AN$4004,ROW(C3979)-3,FALSE)</f>
        <v>0</v>
      </c>
      <c r="AH3979" s="51">
        <f t="shared" si="782"/>
        <v>0</v>
      </c>
      <c r="AI3979" s="51">
        <f t="shared" si="783"/>
        <v>0</v>
      </c>
      <c r="AJ3979" s="51">
        <f t="shared" si="784"/>
        <v>0</v>
      </c>
      <c r="AK3979" s="51">
        <f t="shared" si="785"/>
        <v>0</v>
      </c>
      <c r="AL3979" s="51">
        <f t="shared" si="786"/>
        <v>0</v>
      </c>
      <c r="AM3979" s="51">
        <f t="shared" si="787"/>
        <v>0</v>
      </c>
      <c r="AN3979" s="51">
        <f t="shared" si="788"/>
        <v>0</v>
      </c>
    </row>
    <row r="3980" spans="1:40" x14ac:dyDescent="0.25">
      <c r="A3980" s="17"/>
      <c r="B3980" s="17"/>
      <c r="C3980" s="35"/>
      <c r="D3980" s="17"/>
      <c r="E3980" s="17"/>
      <c r="F3980" s="17"/>
      <c r="G3980" s="62">
        <f t="shared" si="789"/>
        <v>0</v>
      </c>
      <c r="H3980" s="17"/>
      <c r="I3980" s="17"/>
      <c r="J3980" s="17"/>
      <c r="K3980" s="17"/>
      <c r="L3980" s="17"/>
      <c r="M3980" s="17"/>
      <c r="N3980" s="17"/>
      <c r="O3980" s="17"/>
      <c r="P3980" s="115"/>
      <c r="Q3980" s="62">
        <f>IF(C3980&gt;A_Stammdaten!$B$12,0,SUM(G3980,H3980,J3980,K3980,M3980,N3980)-SUM(I3980,L3980,O3980,P3980))</f>
        <v>0</v>
      </c>
      <c r="R3980" s="17"/>
      <c r="S3980" s="17"/>
      <c r="T3980" s="17"/>
      <c r="U3980" s="62">
        <f t="shared" si="781"/>
        <v>0</v>
      </c>
      <c r="V3980" s="63">
        <f>IF(ISBLANK($B3980),0,VLOOKUP($B3980,Listen!$A$2:$C$45,2,FALSE))</f>
        <v>0</v>
      </c>
      <c r="W3980" s="63">
        <f>IF(ISBLANK($B3980),0,VLOOKUP($B3980,Listen!$A$2:$C$45,3,FALSE))</f>
        <v>0</v>
      </c>
      <c r="X3980" s="49">
        <f t="shared" si="780"/>
        <v>0</v>
      </c>
      <c r="Y3980" s="49">
        <f t="shared" si="779"/>
        <v>0</v>
      </c>
      <c r="Z3980" s="49">
        <f t="shared" si="779"/>
        <v>0</v>
      </c>
      <c r="AA3980" s="49">
        <f t="shared" si="779"/>
        <v>0</v>
      </c>
      <c r="AB3980" s="49">
        <f t="shared" si="779"/>
        <v>0</v>
      </c>
      <c r="AC3980" s="49">
        <f t="shared" si="779"/>
        <v>0</v>
      </c>
      <c r="AD3980" s="49">
        <f t="shared" si="779"/>
        <v>0</v>
      </c>
      <c r="AE3980" s="51">
        <f t="shared" si="778"/>
        <v>0</v>
      </c>
      <c r="AF3980" s="51">
        <f>IF(C3980=A_Stammdaten!$B$12,D_SAV!$U3980-D_SAV!$AG3980,HLOOKUP(A_Stammdaten!$B$12-1,$AH$4:$AN$4004,ROW(C3980)-3,FALSE)-$AG3980)</f>
        <v>0</v>
      </c>
      <c r="AG3980" s="51">
        <f>HLOOKUP(A_Stammdaten!$B$12,$AH$4:$AN$4004,ROW(C3980)-3,FALSE)</f>
        <v>0</v>
      </c>
      <c r="AH3980" s="51">
        <f t="shared" si="782"/>
        <v>0</v>
      </c>
      <c r="AI3980" s="51">
        <f t="shared" si="783"/>
        <v>0</v>
      </c>
      <c r="AJ3980" s="51">
        <f t="shared" si="784"/>
        <v>0</v>
      </c>
      <c r="AK3980" s="51">
        <f t="shared" si="785"/>
        <v>0</v>
      </c>
      <c r="AL3980" s="51">
        <f t="shared" si="786"/>
        <v>0</v>
      </c>
      <c r="AM3980" s="51">
        <f t="shared" si="787"/>
        <v>0</v>
      </c>
      <c r="AN3980" s="51">
        <f t="shared" si="788"/>
        <v>0</v>
      </c>
    </row>
    <row r="3981" spans="1:40" x14ac:dyDescent="0.25">
      <c r="A3981" s="17"/>
      <c r="B3981" s="17"/>
      <c r="C3981" s="35"/>
      <c r="D3981" s="17"/>
      <c r="E3981" s="17"/>
      <c r="F3981" s="17"/>
      <c r="G3981" s="62">
        <f t="shared" si="789"/>
        <v>0</v>
      </c>
      <c r="H3981" s="17"/>
      <c r="I3981" s="17"/>
      <c r="J3981" s="17"/>
      <c r="K3981" s="17"/>
      <c r="L3981" s="17"/>
      <c r="M3981" s="17"/>
      <c r="N3981" s="17"/>
      <c r="O3981" s="17"/>
      <c r="P3981" s="115"/>
      <c r="Q3981" s="62">
        <f>IF(C3981&gt;A_Stammdaten!$B$12,0,SUM(G3981,H3981,J3981,K3981,M3981,N3981)-SUM(I3981,L3981,O3981,P3981))</f>
        <v>0</v>
      </c>
      <c r="R3981" s="17"/>
      <c r="S3981" s="17"/>
      <c r="T3981" s="17"/>
      <c r="U3981" s="62">
        <f t="shared" si="781"/>
        <v>0</v>
      </c>
      <c r="V3981" s="63">
        <f>IF(ISBLANK($B3981),0,VLOOKUP($B3981,Listen!$A$2:$C$45,2,FALSE))</f>
        <v>0</v>
      </c>
      <c r="W3981" s="63">
        <f>IF(ISBLANK($B3981),0,VLOOKUP($B3981,Listen!$A$2:$C$45,3,FALSE))</f>
        <v>0</v>
      </c>
      <c r="X3981" s="49">
        <f t="shared" si="780"/>
        <v>0</v>
      </c>
      <c r="Y3981" s="49">
        <f t="shared" si="779"/>
        <v>0</v>
      </c>
      <c r="Z3981" s="49">
        <f t="shared" si="779"/>
        <v>0</v>
      </c>
      <c r="AA3981" s="49">
        <f t="shared" si="779"/>
        <v>0</v>
      </c>
      <c r="AB3981" s="49">
        <f t="shared" si="779"/>
        <v>0</v>
      </c>
      <c r="AC3981" s="49">
        <f t="shared" si="779"/>
        <v>0</v>
      </c>
      <c r="AD3981" s="49">
        <f t="shared" si="779"/>
        <v>0</v>
      </c>
      <c r="AE3981" s="51">
        <f t="shared" si="778"/>
        <v>0</v>
      </c>
      <c r="AF3981" s="51">
        <f>IF(C3981=A_Stammdaten!$B$12,D_SAV!$U3981-D_SAV!$AG3981,HLOOKUP(A_Stammdaten!$B$12-1,$AH$4:$AN$4004,ROW(C3981)-3,FALSE)-$AG3981)</f>
        <v>0</v>
      </c>
      <c r="AG3981" s="51">
        <f>HLOOKUP(A_Stammdaten!$B$12,$AH$4:$AN$4004,ROW(C3981)-3,FALSE)</f>
        <v>0</v>
      </c>
      <c r="AH3981" s="51">
        <f t="shared" si="782"/>
        <v>0</v>
      </c>
      <c r="AI3981" s="51">
        <f t="shared" si="783"/>
        <v>0</v>
      </c>
      <c r="AJ3981" s="51">
        <f t="shared" si="784"/>
        <v>0</v>
      </c>
      <c r="AK3981" s="51">
        <f t="shared" si="785"/>
        <v>0</v>
      </c>
      <c r="AL3981" s="51">
        <f t="shared" si="786"/>
        <v>0</v>
      </c>
      <c r="AM3981" s="51">
        <f t="shared" si="787"/>
        <v>0</v>
      </c>
      <c r="AN3981" s="51">
        <f t="shared" si="788"/>
        <v>0</v>
      </c>
    </row>
    <row r="3982" spans="1:40" x14ac:dyDescent="0.25">
      <c r="A3982" s="17"/>
      <c r="B3982" s="17"/>
      <c r="C3982" s="35"/>
      <c r="D3982" s="17"/>
      <c r="E3982" s="17"/>
      <c r="F3982" s="17"/>
      <c r="G3982" s="62">
        <f t="shared" si="789"/>
        <v>0</v>
      </c>
      <c r="H3982" s="17"/>
      <c r="I3982" s="17"/>
      <c r="J3982" s="17"/>
      <c r="K3982" s="17"/>
      <c r="L3982" s="17"/>
      <c r="M3982" s="17"/>
      <c r="N3982" s="17"/>
      <c r="O3982" s="17"/>
      <c r="P3982" s="115"/>
      <c r="Q3982" s="62">
        <f>IF(C3982&gt;A_Stammdaten!$B$12,0,SUM(G3982,H3982,J3982,K3982,M3982,N3982)-SUM(I3982,L3982,O3982,P3982))</f>
        <v>0</v>
      </c>
      <c r="R3982" s="17"/>
      <c r="S3982" s="17"/>
      <c r="T3982" s="17"/>
      <c r="U3982" s="62">
        <f t="shared" si="781"/>
        <v>0</v>
      </c>
      <c r="V3982" s="63">
        <f>IF(ISBLANK($B3982),0,VLOOKUP($B3982,Listen!$A$2:$C$45,2,FALSE))</f>
        <v>0</v>
      </c>
      <c r="W3982" s="63">
        <f>IF(ISBLANK($B3982),0,VLOOKUP($B3982,Listen!$A$2:$C$45,3,FALSE))</f>
        <v>0</v>
      </c>
      <c r="X3982" s="49">
        <f t="shared" si="780"/>
        <v>0</v>
      </c>
      <c r="Y3982" s="49">
        <f t="shared" si="779"/>
        <v>0</v>
      </c>
      <c r="Z3982" s="49">
        <f t="shared" si="779"/>
        <v>0</v>
      </c>
      <c r="AA3982" s="49">
        <f t="shared" si="779"/>
        <v>0</v>
      </c>
      <c r="AB3982" s="49">
        <f t="shared" si="779"/>
        <v>0</v>
      </c>
      <c r="AC3982" s="49">
        <f t="shared" si="779"/>
        <v>0</v>
      </c>
      <c r="AD3982" s="49">
        <f t="shared" si="779"/>
        <v>0</v>
      </c>
      <c r="AE3982" s="51">
        <f t="shared" si="778"/>
        <v>0</v>
      </c>
      <c r="AF3982" s="51">
        <f>IF(C3982=A_Stammdaten!$B$12,D_SAV!$U3982-D_SAV!$AG3982,HLOOKUP(A_Stammdaten!$B$12-1,$AH$4:$AN$4004,ROW(C3982)-3,FALSE)-$AG3982)</f>
        <v>0</v>
      </c>
      <c r="AG3982" s="51">
        <f>HLOOKUP(A_Stammdaten!$B$12,$AH$4:$AN$4004,ROW(C3982)-3,FALSE)</f>
        <v>0</v>
      </c>
      <c r="AH3982" s="51">
        <f t="shared" si="782"/>
        <v>0</v>
      </c>
      <c r="AI3982" s="51">
        <f t="shared" si="783"/>
        <v>0</v>
      </c>
      <c r="AJ3982" s="51">
        <f t="shared" si="784"/>
        <v>0</v>
      </c>
      <c r="AK3982" s="51">
        <f t="shared" si="785"/>
        <v>0</v>
      </c>
      <c r="AL3982" s="51">
        <f t="shared" si="786"/>
        <v>0</v>
      </c>
      <c r="AM3982" s="51">
        <f t="shared" si="787"/>
        <v>0</v>
      </c>
      <c r="AN3982" s="51">
        <f t="shared" si="788"/>
        <v>0</v>
      </c>
    </row>
    <row r="3983" spans="1:40" x14ac:dyDescent="0.25">
      <c r="A3983" s="17"/>
      <c r="B3983" s="17"/>
      <c r="C3983" s="35"/>
      <c r="D3983" s="17"/>
      <c r="E3983" s="17"/>
      <c r="F3983" s="17"/>
      <c r="G3983" s="62">
        <f t="shared" si="789"/>
        <v>0</v>
      </c>
      <c r="H3983" s="17"/>
      <c r="I3983" s="17"/>
      <c r="J3983" s="17"/>
      <c r="K3983" s="17"/>
      <c r="L3983" s="17"/>
      <c r="M3983" s="17"/>
      <c r="N3983" s="17"/>
      <c r="O3983" s="17"/>
      <c r="P3983" s="115"/>
      <c r="Q3983" s="62">
        <f>IF(C3983&gt;A_Stammdaten!$B$12,0,SUM(G3983,H3983,J3983,K3983,M3983,N3983)-SUM(I3983,L3983,O3983,P3983))</f>
        <v>0</v>
      </c>
      <c r="R3983" s="17"/>
      <c r="S3983" s="17"/>
      <c r="T3983" s="17"/>
      <c r="U3983" s="62">
        <f t="shared" si="781"/>
        <v>0</v>
      </c>
      <c r="V3983" s="63">
        <f>IF(ISBLANK($B3983),0,VLOOKUP($B3983,Listen!$A$2:$C$45,2,FALSE))</f>
        <v>0</v>
      </c>
      <c r="W3983" s="63">
        <f>IF(ISBLANK($B3983),0,VLOOKUP($B3983,Listen!$A$2:$C$45,3,FALSE))</f>
        <v>0</v>
      </c>
      <c r="X3983" s="49">
        <f t="shared" si="780"/>
        <v>0</v>
      </c>
      <c r="Y3983" s="49">
        <f t="shared" si="779"/>
        <v>0</v>
      </c>
      <c r="Z3983" s="49">
        <f t="shared" si="779"/>
        <v>0</v>
      </c>
      <c r="AA3983" s="49">
        <f t="shared" si="779"/>
        <v>0</v>
      </c>
      <c r="AB3983" s="49">
        <f t="shared" si="779"/>
        <v>0</v>
      </c>
      <c r="AC3983" s="49">
        <f t="shared" si="779"/>
        <v>0</v>
      </c>
      <c r="AD3983" s="49">
        <f t="shared" si="779"/>
        <v>0</v>
      </c>
      <c r="AE3983" s="51">
        <f t="shared" si="778"/>
        <v>0</v>
      </c>
      <c r="AF3983" s="51">
        <f>IF(C3983=A_Stammdaten!$B$12,D_SAV!$U3983-D_SAV!$AG3983,HLOOKUP(A_Stammdaten!$B$12-1,$AH$4:$AN$4004,ROW(C3983)-3,FALSE)-$AG3983)</f>
        <v>0</v>
      </c>
      <c r="AG3983" s="51">
        <f>HLOOKUP(A_Stammdaten!$B$12,$AH$4:$AN$4004,ROW(C3983)-3,FALSE)</f>
        <v>0</v>
      </c>
      <c r="AH3983" s="51">
        <f t="shared" si="782"/>
        <v>0</v>
      </c>
      <c r="AI3983" s="51">
        <f t="shared" si="783"/>
        <v>0</v>
      </c>
      <c r="AJ3983" s="51">
        <f t="shared" si="784"/>
        <v>0</v>
      </c>
      <c r="AK3983" s="51">
        <f t="shared" si="785"/>
        <v>0</v>
      </c>
      <c r="AL3983" s="51">
        <f t="shared" si="786"/>
        <v>0</v>
      </c>
      <c r="AM3983" s="51">
        <f t="shared" si="787"/>
        <v>0</v>
      </c>
      <c r="AN3983" s="51">
        <f t="shared" si="788"/>
        <v>0</v>
      </c>
    </row>
    <row r="3984" spans="1:40" x14ac:dyDescent="0.25">
      <c r="A3984" s="17"/>
      <c r="B3984" s="17"/>
      <c r="C3984" s="35"/>
      <c r="D3984" s="17"/>
      <c r="E3984" s="17"/>
      <c r="F3984" s="17"/>
      <c r="G3984" s="62">
        <f t="shared" si="789"/>
        <v>0</v>
      </c>
      <c r="H3984" s="17"/>
      <c r="I3984" s="17"/>
      <c r="J3984" s="17"/>
      <c r="K3984" s="17"/>
      <c r="L3984" s="17"/>
      <c r="M3984" s="17"/>
      <c r="N3984" s="17"/>
      <c r="O3984" s="17"/>
      <c r="P3984" s="115"/>
      <c r="Q3984" s="62">
        <f>IF(C3984&gt;A_Stammdaten!$B$12,0,SUM(G3984,H3984,J3984,K3984,M3984,N3984)-SUM(I3984,L3984,O3984,P3984))</f>
        <v>0</v>
      </c>
      <c r="R3984" s="17"/>
      <c r="S3984" s="17"/>
      <c r="T3984" s="17"/>
      <c r="U3984" s="62">
        <f t="shared" si="781"/>
        <v>0</v>
      </c>
      <c r="V3984" s="63">
        <f>IF(ISBLANK($B3984),0,VLOOKUP($B3984,Listen!$A$2:$C$45,2,FALSE))</f>
        <v>0</v>
      </c>
      <c r="W3984" s="63">
        <f>IF(ISBLANK($B3984),0,VLOOKUP($B3984,Listen!$A$2:$C$45,3,FALSE))</f>
        <v>0</v>
      </c>
      <c r="X3984" s="49">
        <f t="shared" si="780"/>
        <v>0</v>
      </c>
      <c r="Y3984" s="49">
        <f t="shared" si="779"/>
        <v>0</v>
      </c>
      <c r="Z3984" s="49">
        <f t="shared" si="779"/>
        <v>0</v>
      </c>
      <c r="AA3984" s="49">
        <f t="shared" si="779"/>
        <v>0</v>
      </c>
      <c r="AB3984" s="49">
        <f t="shared" si="779"/>
        <v>0</v>
      </c>
      <c r="AC3984" s="49">
        <f t="shared" si="779"/>
        <v>0</v>
      </c>
      <c r="AD3984" s="49">
        <f t="shared" si="779"/>
        <v>0</v>
      </c>
      <c r="AE3984" s="51">
        <f t="shared" si="778"/>
        <v>0</v>
      </c>
      <c r="AF3984" s="51">
        <f>IF(C3984=A_Stammdaten!$B$12,D_SAV!$U3984-D_SAV!$AG3984,HLOOKUP(A_Stammdaten!$B$12-1,$AH$4:$AN$4004,ROW(C3984)-3,FALSE)-$AG3984)</f>
        <v>0</v>
      </c>
      <c r="AG3984" s="51">
        <f>HLOOKUP(A_Stammdaten!$B$12,$AH$4:$AN$4004,ROW(C3984)-3,FALSE)</f>
        <v>0</v>
      </c>
      <c r="AH3984" s="51">
        <f t="shared" si="782"/>
        <v>0</v>
      </c>
      <c r="AI3984" s="51">
        <f t="shared" si="783"/>
        <v>0</v>
      </c>
      <c r="AJ3984" s="51">
        <f t="shared" si="784"/>
        <v>0</v>
      </c>
      <c r="AK3984" s="51">
        <f t="shared" si="785"/>
        <v>0</v>
      </c>
      <c r="AL3984" s="51">
        <f t="shared" si="786"/>
        <v>0</v>
      </c>
      <c r="AM3984" s="51">
        <f t="shared" si="787"/>
        <v>0</v>
      </c>
      <c r="AN3984" s="51">
        <f t="shared" si="788"/>
        <v>0</v>
      </c>
    </row>
    <row r="3985" spans="1:40" x14ac:dyDescent="0.25">
      <c r="A3985" s="17"/>
      <c r="B3985" s="17"/>
      <c r="C3985" s="35"/>
      <c r="D3985" s="17"/>
      <c r="E3985" s="17"/>
      <c r="F3985" s="17"/>
      <c r="G3985" s="62">
        <f t="shared" si="789"/>
        <v>0</v>
      </c>
      <c r="H3985" s="17"/>
      <c r="I3985" s="17"/>
      <c r="J3985" s="17"/>
      <c r="K3985" s="17"/>
      <c r="L3985" s="17"/>
      <c r="M3985" s="17"/>
      <c r="N3985" s="17"/>
      <c r="O3985" s="17"/>
      <c r="P3985" s="115"/>
      <c r="Q3985" s="62">
        <f>IF(C3985&gt;A_Stammdaten!$B$12,0,SUM(G3985,H3985,J3985,K3985,M3985,N3985)-SUM(I3985,L3985,O3985,P3985))</f>
        <v>0</v>
      </c>
      <c r="R3985" s="17"/>
      <c r="S3985" s="17"/>
      <c r="T3985" s="17"/>
      <c r="U3985" s="62">
        <f t="shared" si="781"/>
        <v>0</v>
      </c>
      <c r="V3985" s="63">
        <f>IF(ISBLANK($B3985),0,VLOOKUP($B3985,Listen!$A$2:$C$45,2,FALSE))</f>
        <v>0</v>
      </c>
      <c r="W3985" s="63">
        <f>IF(ISBLANK($B3985),0,VLOOKUP($B3985,Listen!$A$2:$C$45,3,FALSE))</f>
        <v>0</v>
      </c>
      <c r="X3985" s="49">
        <f t="shared" si="780"/>
        <v>0</v>
      </c>
      <c r="Y3985" s="49">
        <f t="shared" si="779"/>
        <v>0</v>
      </c>
      <c r="Z3985" s="49">
        <f t="shared" si="779"/>
        <v>0</v>
      </c>
      <c r="AA3985" s="49">
        <f t="shared" si="779"/>
        <v>0</v>
      </c>
      <c r="AB3985" s="49">
        <f t="shared" si="779"/>
        <v>0</v>
      </c>
      <c r="AC3985" s="49">
        <f t="shared" si="779"/>
        <v>0</v>
      </c>
      <c r="AD3985" s="49">
        <f t="shared" si="779"/>
        <v>0</v>
      </c>
      <c r="AE3985" s="51">
        <f t="shared" si="778"/>
        <v>0</v>
      </c>
      <c r="AF3985" s="51">
        <f>IF(C3985=A_Stammdaten!$B$12,D_SAV!$U3985-D_SAV!$AG3985,HLOOKUP(A_Stammdaten!$B$12-1,$AH$4:$AN$4004,ROW(C3985)-3,FALSE)-$AG3985)</f>
        <v>0</v>
      </c>
      <c r="AG3985" s="51">
        <f>HLOOKUP(A_Stammdaten!$B$12,$AH$4:$AN$4004,ROW(C3985)-3,FALSE)</f>
        <v>0</v>
      </c>
      <c r="AH3985" s="51">
        <f t="shared" si="782"/>
        <v>0</v>
      </c>
      <c r="AI3985" s="51">
        <f t="shared" si="783"/>
        <v>0</v>
      </c>
      <c r="AJ3985" s="51">
        <f t="shared" si="784"/>
        <v>0</v>
      </c>
      <c r="AK3985" s="51">
        <f t="shared" si="785"/>
        <v>0</v>
      </c>
      <c r="AL3985" s="51">
        <f t="shared" si="786"/>
        <v>0</v>
      </c>
      <c r="AM3985" s="51">
        <f t="shared" si="787"/>
        <v>0</v>
      </c>
      <c r="AN3985" s="51">
        <f t="shared" si="788"/>
        <v>0</v>
      </c>
    </row>
    <row r="3986" spans="1:40" x14ac:dyDescent="0.25">
      <c r="A3986" s="17"/>
      <c r="B3986" s="17"/>
      <c r="C3986" s="35"/>
      <c r="D3986" s="17"/>
      <c r="E3986" s="17"/>
      <c r="F3986" s="17"/>
      <c r="G3986" s="62">
        <f t="shared" si="789"/>
        <v>0</v>
      </c>
      <c r="H3986" s="17"/>
      <c r="I3986" s="17"/>
      <c r="J3986" s="17"/>
      <c r="K3986" s="17"/>
      <c r="L3986" s="17"/>
      <c r="M3986" s="17"/>
      <c r="N3986" s="17"/>
      <c r="O3986" s="17"/>
      <c r="P3986" s="115"/>
      <c r="Q3986" s="62">
        <f>IF(C3986&gt;A_Stammdaten!$B$12,0,SUM(G3986,H3986,J3986,K3986,M3986,N3986)-SUM(I3986,L3986,O3986,P3986))</f>
        <v>0</v>
      </c>
      <c r="R3986" s="17"/>
      <c r="S3986" s="17"/>
      <c r="T3986" s="17"/>
      <c r="U3986" s="62">
        <f t="shared" si="781"/>
        <v>0</v>
      </c>
      <c r="V3986" s="63">
        <f>IF(ISBLANK($B3986),0,VLOOKUP($B3986,Listen!$A$2:$C$45,2,FALSE))</f>
        <v>0</v>
      </c>
      <c r="W3986" s="63">
        <f>IF(ISBLANK($B3986),0,VLOOKUP($B3986,Listen!$A$2:$C$45,3,FALSE))</f>
        <v>0</v>
      </c>
      <c r="X3986" s="49">
        <f t="shared" si="780"/>
        <v>0</v>
      </c>
      <c r="Y3986" s="49">
        <f t="shared" si="779"/>
        <v>0</v>
      </c>
      <c r="Z3986" s="49">
        <f t="shared" si="779"/>
        <v>0</v>
      </c>
      <c r="AA3986" s="49">
        <f t="shared" si="779"/>
        <v>0</v>
      </c>
      <c r="AB3986" s="49">
        <f t="shared" si="779"/>
        <v>0</v>
      </c>
      <c r="AC3986" s="49">
        <f t="shared" si="779"/>
        <v>0</v>
      </c>
      <c r="AD3986" s="49">
        <f t="shared" si="779"/>
        <v>0</v>
      </c>
      <c r="AE3986" s="51">
        <f t="shared" si="778"/>
        <v>0</v>
      </c>
      <c r="AF3986" s="51">
        <f>IF(C3986=A_Stammdaten!$B$12,D_SAV!$U3986-D_SAV!$AG3986,HLOOKUP(A_Stammdaten!$B$12-1,$AH$4:$AN$4004,ROW(C3986)-3,FALSE)-$AG3986)</f>
        <v>0</v>
      </c>
      <c r="AG3986" s="51">
        <f>HLOOKUP(A_Stammdaten!$B$12,$AH$4:$AN$4004,ROW(C3986)-3,FALSE)</f>
        <v>0</v>
      </c>
      <c r="AH3986" s="51">
        <f t="shared" si="782"/>
        <v>0</v>
      </c>
      <c r="AI3986" s="51">
        <f t="shared" si="783"/>
        <v>0</v>
      </c>
      <c r="AJ3986" s="51">
        <f t="shared" si="784"/>
        <v>0</v>
      </c>
      <c r="AK3986" s="51">
        <f t="shared" si="785"/>
        <v>0</v>
      </c>
      <c r="AL3986" s="51">
        <f t="shared" si="786"/>
        <v>0</v>
      </c>
      <c r="AM3986" s="51">
        <f t="shared" si="787"/>
        <v>0</v>
      </c>
      <c r="AN3986" s="51">
        <f t="shared" si="788"/>
        <v>0</v>
      </c>
    </row>
    <row r="3987" spans="1:40" x14ac:dyDescent="0.25">
      <c r="A3987" s="17"/>
      <c r="B3987" s="17"/>
      <c r="C3987" s="35"/>
      <c r="D3987" s="17"/>
      <c r="E3987" s="17"/>
      <c r="F3987" s="17"/>
      <c r="G3987" s="62">
        <f t="shared" si="789"/>
        <v>0</v>
      </c>
      <c r="H3987" s="17"/>
      <c r="I3987" s="17"/>
      <c r="J3987" s="17"/>
      <c r="K3987" s="17"/>
      <c r="L3987" s="17"/>
      <c r="M3987" s="17"/>
      <c r="N3987" s="17"/>
      <c r="O3987" s="17"/>
      <c r="P3987" s="115"/>
      <c r="Q3987" s="62">
        <f>IF(C3987&gt;A_Stammdaten!$B$12,0,SUM(G3987,H3987,J3987,K3987,M3987,N3987)-SUM(I3987,L3987,O3987,P3987))</f>
        <v>0</v>
      </c>
      <c r="R3987" s="17"/>
      <c r="S3987" s="17"/>
      <c r="T3987" s="17"/>
      <c r="U3987" s="62">
        <f t="shared" si="781"/>
        <v>0</v>
      </c>
      <c r="V3987" s="63">
        <f>IF(ISBLANK($B3987),0,VLOOKUP($B3987,Listen!$A$2:$C$45,2,FALSE))</f>
        <v>0</v>
      </c>
      <c r="W3987" s="63">
        <f>IF(ISBLANK($B3987),0,VLOOKUP($B3987,Listen!$A$2:$C$45,3,FALSE))</f>
        <v>0</v>
      </c>
      <c r="X3987" s="49">
        <f t="shared" si="780"/>
        <v>0</v>
      </c>
      <c r="Y3987" s="49">
        <f t="shared" si="779"/>
        <v>0</v>
      </c>
      <c r="Z3987" s="49">
        <f t="shared" si="779"/>
        <v>0</v>
      </c>
      <c r="AA3987" s="49">
        <f t="shared" si="779"/>
        <v>0</v>
      </c>
      <c r="AB3987" s="49">
        <f t="shared" si="779"/>
        <v>0</v>
      </c>
      <c r="AC3987" s="49">
        <f t="shared" si="779"/>
        <v>0</v>
      </c>
      <c r="AD3987" s="49">
        <f t="shared" si="779"/>
        <v>0</v>
      </c>
      <c r="AE3987" s="51">
        <f t="shared" si="778"/>
        <v>0</v>
      </c>
      <c r="AF3987" s="51">
        <f>IF(C3987=A_Stammdaten!$B$12,D_SAV!$U3987-D_SAV!$AG3987,HLOOKUP(A_Stammdaten!$B$12-1,$AH$4:$AN$4004,ROW(C3987)-3,FALSE)-$AG3987)</f>
        <v>0</v>
      </c>
      <c r="AG3987" s="51">
        <f>HLOOKUP(A_Stammdaten!$B$12,$AH$4:$AN$4004,ROW(C3987)-3,FALSE)</f>
        <v>0</v>
      </c>
      <c r="AH3987" s="51">
        <f t="shared" si="782"/>
        <v>0</v>
      </c>
      <c r="AI3987" s="51">
        <f t="shared" si="783"/>
        <v>0</v>
      </c>
      <c r="AJ3987" s="51">
        <f t="shared" si="784"/>
        <v>0</v>
      </c>
      <c r="AK3987" s="51">
        <f t="shared" si="785"/>
        <v>0</v>
      </c>
      <c r="AL3987" s="51">
        <f t="shared" si="786"/>
        <v>0</v>
      </c>
      <c r="AM3987" s="51">
        <f t="shared" si="787"/>
        <v>0</v>
      </c>
      <c r="AN3987" s="51">
        <f t="shared" si="788"/>
        <v>0</v>
      </c>
    </row>
    <row r="3988" spans="1:40" x14ac:dyDescent="0.25">
      <c r="A3988" s="17"/>
      <c r="B3988" s="17"/>
      <c r="C3988" s="35"/>
      <c r="D3988" s="17"/>
      <c r="E3988" s="17"/>
      <c r="F3988" s="17"/>
      <c r="G3988" s="62">
        <f t="shared" si="789"/>
        <v>0</v>
      </c>
      <c r="H3988" s="17"/>
      <c r="I3988" s="17"/>
      <c r="J3988" s="17"/>
      <c r="K3988" s="17"/>
      <c r="L3988" s="17"/>
      <c r="M3988" s="17"/>
      <c r="N3988" s="17"/>
      <c r="O3988" s="17"/>
      <c r="P3988" s="115"/>
      <c r="Q3988" s="62">
        <f>IF(C3988&gt;A_Stammdaten!$B$12,0,SUM(G3988,H3988,J3988,K3988,M3988,N3988)-SUM(I3988,L3988,O3988,P3988))</f>
        <v>0</v>
      </c>
      <c r="R3988" s="17"/>
      <c r="S3988" s="17"/>
      <c r="T3988" s="17"/>
      <c r="U3988" s="62">
        <f t="shared" si="781"/>
        <v>0</v>
      </c>
      <c r="V3988" s="63">
        <f>IF(ISBLANK($B3988),0,VLOOKUP($B3988,Listen!$A$2:$C$45,2,FALSE))</f>
        <v>0</v>
      </c>
      <c r="W3988" s="63">
        <f>IF(ISBLANK($B3988),0,VLOOKUP($B3988,Listen!$A$2:$C$45,3,FALSE))</f>
        <v>0</v>
      </c>
      <c r="X3988" s="49">
        <f t="shared" si="780"/>
        <v>0</v>
      </c>
      <c r="Y3988" s="49">
        <f t="shared" si="779"/>
        <v>0</v>
      </c>
      <c r="Z3988" s="49">
        <f t="shared" si="779"/>
        <v>0</v>
      </c>
      <c r="AA3988" s="49">
        <f t="shared" si="779"/>
        <v>0</v>
      </c>
      <c r="AB3988" s="49">
        <f t="shared" si="779"/>
        <v>0</v>
      </c>
      <c r="AC3988" s="49">
        <f t="shared" si="779"/>
        <v>0</v>
      </c>
      <c r="AD3988" s="49">
        <f t="shared" si="779"/>
        <v>0</v>
      </c>
      <c r="AE3988" s="51">
        <f t="shared" si="778"/>
        <v>0</v>
      </c>
      <c r="AF3988" s="51">
        <f>IF(C3988=A_Stammdaten!$B$12,D_SAV!$U3988-D_SAV!$AG3988,HLOOKUP(A_Stammdaten!$B$12-1,$AH$4:$AN$4004,ROW(C3988)-3,FALSE)-$AG3988)</f>
        <v>0</v>
      </c>
      <c r="AG3988" s="51">
        <f>HLOOKUP(A_Stammdaten!$B$12,$AH$4:$AN$4004,ROW(C3988)-3,FALSE)</f>
        <v>0</v>
      </c>
      <c r="AH3988" s="51">
        <f t="shared" si="782"/>
        <v>0</v>
      </c>
      <c r="AI3988" s="51">
        <f t="shared" si="783"/>
        <v>0</v>
      </c>
      <c r="AJ3988" s="51">
        <f t="shared" si="784"/>
        <v>0</v>
      </c>
      <c r="AK3988" s="51">
        <f t="shared" si="785"/>
        <v>0</v>
      </c>
      <c r="AL3988" s="51">
        <f t="shared" si="786"/>
        <v>0</v>
      </c>
      <c r="AM3988" s="51">
        <f t="shared" si="787"/>
        <v>0</v>
      </c>
      <c r="AN3988" s="51">
        <f t="shared" si="788"/>
        <v>0</v>
      </c>
    </row>
    <row r="3989" spans="1:40" x14ac:dyDescent="0.25">
      <c r="A3989" s="17"/>
      <c r="B3989" s="17"/>
      <c r="C3989" s="35"/>
      <c r="D3989" s="17"/>
      <c r="E3989" s="17"/>
      <c r="F3989" s="17"/>
      <c r="G3989" s="62">
        <f t="shared" si="789"/>
        <v>0</v>
      </c>
      <c r="H3989" s="17"/>
      <c r="I3989" s="17"/>
      <c r="J3989" s="17"/>
      <c r="K3989" s="17"/>
      <c r="L3989" s="17"/>
      <c r="M3989" s="17"/>
      <c r="N3989" s="17"/>
      <c r="O3989" s="17"/>
      <c r="P3989" s="115"/>
      <c r="Q3989" s="62">
        <f>IF(C3989&gt;A_Stammdaten!$B$12,0,SUM(G3989,H3989,J3989,K3989,M3989,N3989)-SUM(I3989,L3989,O3989,P3989))</f>
        <v>0</v>
      </c>
      <c r="R3989" s="17"/>
      <c r="S3989" s="17"/>
      <c r="T3989" s="17"/>
      <c r="U3989" s="62">
        <f t="shared" si="781"/>
        <v>0</v>
      </c>
      <c r="V3989" s="63">
        <f>IF(ISBLANK($B3989),0,VLOOKUP($B3989,Listen!$A$2:$C$45,2,FALSE))</f>
        <v>0</v>
      </c>
      <c r="W3989" s="63">
        <f>IF(ISBLANK($B3989),0,VLOOKUP($B3989,Listen!$A$2:$C$45,3,FALSE))</f>
        <v>0</v>
      </c>
      <c r="X3989" s="49">
        <f t="shared" si="780"/>
        <v>0</v>
      </c>
      <c r="Y3989" s="49">
        <f t="shared" si="779"/>
        <v>0</v>
      </c>
      <c r="Z3989" s="49">
        <f t="shared" si="779"/>
        <v>0</v>
      </c>
      <c r="AA3989" s="49">
        <f t="shared" si="779"/>
        <v>0</v>
      </c>
      <c r="AB3989" s="49">
        <f t="shared" si="779"/>
        <v>0</v>
      </c>
      <c r="AC3989" s="49">
        <f t="shared" si="779"/>
        <v>0</v>
      </c>
      <c r="AD3989" s="49">
        <f t="shared" si="779"/>
        <v>0</v>
      </c>
      <c r="AE3989" s="51">
        <f t="shared" ref="AE3989:AE4004" si="790">AG3989+AF3989</f>
        <v>0</v>
      </c>
      <c r="AF3989" s="51">
        <f>IF(C3989=A_Stammdaten!$B$12,D_SAV!$U3989-D_SAV!$AG3989,HLOOKUP(A_Stammdaten!$B$12-1,$AH$4:$AN$4004,ROW(C3989)-3,FALSE)-$AG3989)</f>
        <v>0</v>
      </c>
      <c r="AG3989" s="51">
        <f>HLOOKUP(A_Stammdaten!$B$12,$AH$4:$AN$4004,ROW(C3989)-3,FALSE)</f>
        <v>0</v>
      </c>
      <c r="AH3989" s="51">
        <f t="shared" si="782"/>
        <v>0</v>
      </c>
      <c r="AI3989" s="51">
        <f t="shared" si="783"/>
        <v>0</v>
      </c>
      <c r="AJ3989" s="51">
        <f t="shared" si="784"/>
        <v>0</v>
      </c>
      <c r="AK3989" s="51">
        <f t="shared" si="785"/>
        <v>0</v>
      </c>
      <c r="AL3989" s="51">
        <f t="shared" si="786"/>
        <v>0</v>
      </c>
      <c r="AM3989" s="51">
        <f t="shared" si="787"/>
        <v>0</v>
      </c>
      <c r="AN3989" s="51">
        <f t="shared" si="788"/>
        <v>0</v>
      </c>
    </row>
    <row r="3990" spans="1:40" x14ac:dyDescent="0.25">
      <c r="A3990" s="17"/>
      <c r="B3990" s="17"/>
      <c r="C3990" s="35"/>
      <c r="D3990" s="17"/>
      <c r="E3990" s="17"/>
      <c r="F3990" s="17"/>
      <c r="G3990" s="62">
        <f t="shared" si="789"/>
        <v>0</v>
      </c>
      <c r="H3990" s="17"/>
      <c r="I3990" s="17"/>
      <c r="J3990" s="17"/>
      <c r="K3990" s="17"/>
      <c r="L3990" s="17"/>
      <c r="M3990" s="17"/>
      <c r="N3990" s="17"/>
      <c r="O3990" s="17"/>
      <c r="P3990" s="115"/>
      <c r="Q3990" s="62">
        <f>IF(C3990&gt;A_Stammdaten!$B$12,0,SUM(G3990,H3990,J3990,K3990,M3990,N3990)-SUM(I3990,L3990,O3990,P3990))</f>
        <v>0</v>
      </c>
      <c r="R3990" s="17"/>
      <c r="S3990" s="17"/>
      <c r="T3990" s="17"/>
      <c r="U3990" s="62">
        <f t="shared" si="781"/>
        <v>0</v>
      </c>
      <c r="V3990" s="63">
        <f>IF(ISBLANK($B3990),0,VLOOKUP($B3990,Listen!$A$2:$C$45,2,FALSE))</f>
        <v>0</v>
      </c>
      <c r="W3990" s="63">
        <f>IF(ISBLANK($B3990),0,VLOOKUP($B3990,Listen!$A$2:$C$45,3,FALSE))</f>
        <v>0</v>
      </c>
      <c r="X3990" s="49">
        <f t="shared" si="780"/>
        <v>0</v>
      </c>
      <c r="Y3990" s="49">
        <f t="shared" si="779"/>
        <v>0</v>
      </c>
      <c r="Z3990" s="49">
        <f t="shared" si="779"/>
        <v>0</v>
      </c>
      <c r="AA3990" s="49">
        <f t="shared" si="779"/>
        <v>0</v>
      </c>
      <c r="AB3990" s="49">
        <f t="shared" si="779"/>
        <v>0</v>
      </c>
      <c r="AC3990" s="49">
        <f t="shared" si="779"/>
        <v>0</v>
      </c>
      <c r="AD3990" s="49">
        <f t="shared" si="779"/>
        <v>0</v>
      </c>
      <c r="AE3990" s="51">
        <f t="shared" si="790"/>
        <v>0</v>
      </c>
      <c r="AF3990" s="51">
        <f>IF(C3990=A_Stammdaten!$B$12,D_SAV!$U3990-D_SAV!$AG3990,HLOOKUP(A_Stammdaten!$B$12-1,$AH$4:$AN$4004,ROW(C3990)-3,FALSE)-$AG3990)</f>
        <v>0</v>
      </c>
      <c r="AG3990" s="51">
        <f>HLOOKUP(A_Stammdaten!$B$12,$AH$4:$AN$4004,ROW(C3990)-3,FALSE)</f>
        <v>0</v>
      </c>
      <c r="AH3990" s="51">
        <f t="shared" si="782"/>
        <v>0</v>
      </c>
      <c r="AI3990" s="51">
        <f t="shared" si="783"/>
        <v>0</v>
      </c>
      <c r="AJ3990" s="51">
        <f t="shared" si="784"/>
        <v>0</v>
      </c>
      <c r="AK3990" s="51">
        <f t="shared" si="785"/>
        <v>0</v>
      </c>
      <c r="AL3990" s="51">
        <f t="shared" si="786"/>
        <v>0</v>
      </c>
      <c r="AM3990" s="51">
        <f t="shared" si="787"/>
        <v>0</v>
      </c>
      <c r="AN3990" s="51">
        <f t="shared" si="788"/>
        <v>0</v>
      </c>
    </row>
    <row r="3991" spans="1:40" x14ac:dyDescent="0.25">
      <c r="A3991" s="17"/>
      <c r="B3991" s="17"/>
      <c r="C3991" s="35"/>
      <c r="D3991" s="17"/>
      <c r="E3991" s="17"/>
      <c r="F3991" s="17"/>
      <c r="G3991" s="62">
        <f t="shared" si="789"/>
        <v>0</v>
      </c>
      <c r="H3991" s="17"/>
      <c r="I3991" s="17"/>
      <c r="J3991" s="17"/>
      <c r="K3991" s="17"/>
      <c r="L3991" s="17"/>
      <c r="M3991" s="17"/>
      <c r="N3991" s="17"/>
      <c r="O3991" s="17"/>
      <c r="P3991" s="115"/>
      <c r="Q3991" s="62">
        <f>IF(C3991&gt;A_Stammdaten!$B$12,0,SUM(G3991,H3991,J3991,K3991,M3991,N3991)-SUM(I3991,L3991,O3991,P3991))</f>
        <v>0</v>
      </c>
      <c r="R3991" s="17"/>
      <c r="S3991" s="17"/>
      <c r="T3991" s="17"/>
      <c r="U3991" s="62">
        <f t="shared" si="781"/>
        <v>0</v>
      </c>
      <c r="V3991" s="63">
        <f>IF(ISBLANK($B3991),0,VLOOKUP($B3991,Listen!$A$2:$C$45,2,FALSE))</f>
        <v>0</v>
      </c>
      <c r="W3991" s="63">
        <f>IF(ISBLANK($B3991),0,VLOOKUP($B3991,Listen!$A$2:$C$45,3,FALSE))</f>
        <v>0</v>
      </c>
      <c r="X3991" s="49">
        <f t="shared" si="780"/>
        <v>0</v>
      </c>
      <c r="Y3991" s="49">
        <f t="shared" si="779"/>
        <v>0</v>
      </c>
      <c r="Z3991" s="49">
        <f t="shared" si="779"/>
        <v>0</v>
      </c>
      <c r="AA3991" s="49">
        <f t="shared" si="779"/>
        <v>0</v>
      </c>
      <c r="AB3991" s="49">
        <f t="shared" si="779"/>
        <v>0</v>
      </c>
      <c r="AC3991" s="49">
        <f t="shared" si="779"/>
        <v>0</v>
      </c>
      <c r="AD3991" s="49">
        <f t="shared" si="779"/>
        <v>0</v>
      </c>
      <c r="AE3991" s="51">
        <f t="shared" si="790"/>
        <v>0</v>
      </c>
      <c r="AF3991" s="51">
        <f>IF(C3991=A_Stammdaten!$B$12,D_SAV!$U3991-D_SAV!$AG3991,HLOOKUP(A_Stammdaten!$B$12-1,$AH$4:$AN$4004,ROW(C3991)-3,FALSE)-$AG3991)</f>
        <v>0</v>
      </c>
      <c r="AG3991" s="51">
        <f>HLOOKUP(A_Stammdaten!$B$12,$AH$4:$AN$4004,ROW(C3991)-3,FALSE)</f>
        <v>0</v>
      </c>
      <c r="AH3991" s="51">
        <f t="shared" si="782"/>
        <v>0</v>
      </c>
      <c r="AI3991" s="51">
        <f t="shared" si="783"/>
        <v>0</v>
      </c>
      <c r="AJ3991" s="51">
        <f t="shared" si="784"/>
        <v>0</v>
      </c>
      <c r="AK3991" s="51">
        <f t="shared" si="785"/>
        <v>0</v>
      </c>
      <c r="AL3991" s="51">
        <f t="shared" si="786"/>
        <v>0</v>
      </c>
      <c r="AM3991" s="51">
        <f t="shared" si="787"/>
        <v>0</v>
      </c>
      <c r="AN3991" s="51">
        <f t="shared" si="788"/>
        <v>0</v>
      </c>
    </row>
    <row r="3992" spans="1:40" x14ac:dyDescent="0.25">
      <c r="A3992" s="17"/>
      <c r="B3992" s="17"/>
      <c r="C3992" s="35"/>
      <c r="D3992" s="17"/>
      <c r="E3992" s="17"/>
      <c r="F3992" s="17"/>
      <c r="G3992" s="62">
        <f t="shared" si="789"/>
        <v>0</v>
      </c>
      <c r="H3992" s="17"/>
      <c r="I3992" s="17"/>
      <c r="J3992" s="17"/>
      <c r="K3992" s="17"/>
      <c r="L3992" s="17"/>
      <c r="M3992" s="17"/>
      <c r="N3992" s="17"/>
      <c r="O3992" s="17"/>
      <c r="P3992" s="115"/>
      <c r="Q3992" s="62">
        <f>IF(C3992&gt;A_Stammdaten!$B$12,0,SUM(G3992,H3992,J3992,K3992,M3992,N3992)-SUM(I3992,L3992,O3992,P3992))</f>
        <v>0</v>
      </c>
      <c r="R3992" s="17"/>
      <c r="S3992" s="17"/>
      <c r="T3992" s="17"/>
      <c r="U3992" s="62">
        <f t="shared" si="781"/>
        <v>0</v>
      </c>
      <c r="V3992" s="63">
        <f>IF(ISBLANK($B3992),0,VLOOKUP($B3992,Listen!$A$2:$C$45,2,FALSE))</f>
        <v>0</v>
      </c>
      <c r="W3992" s="63">
        <f>IF(ISBLANK($B3992),0,VLOOKUP($B3992,Listen!$A$2:$C$45,3,FALSE))</f>
        <v>0</v>
      </c>
      <c r="X3992" s="49">
        <f t="shared" si="780"/>
        <v>0</v>
      </c>
      <c r="Y3992" s="49">
        <f t="shared" si="779"/>
        <v>0</v>
      </c>
      <c r="Z3992" s="49">
        <f t="shared" si="779"/>
        <v>0</v>
      </c>
      <c r="AA3992" s="49">
        <f t="shared" si="779"/>
        <v>0</v>
      </c>
      <c r="AB3992" s="49">
        <f t="shared" si="779"/>
        <v>0</v>
      </c>
      <c r="AC3992" s="49">
        <f t="shared" si="779"/>
        <v>0</v>
      </c>
      <c r="AD3992" s="49">
        <f t="shared" si="779"/>
        <v>0</v>
      </c>
      <c r="AE3992" s="51">
        <f t="shared" si="790"/>
        <v>0</v>
      </c>
      <c r="AF3992" s="51">
        <f>IF(C3992=A_Stammdaten!$B$12,D_SAV!$U3992-D_SAV!$AG3992,HLOOKUP(A_Stammdaten!$B$12-1,$AH$4:$AN$4004,ROW(C3992)-3,FALSE)-$AG3992)</f>
        <v>0</v>
      </c>
      <c r="AG3992" s="51">
        <f>HLOOKUP(A_Stammdaten!$B$12,$AH$4:$AN$4004,ROW(C3992)-3,FALSE)</f>
        <v>0</v>
      </c>
      <c r="AH3992" s="51">
        <f t="shared" si="782"/>
        <v>0</v>
      </c>
      <c r="AI3992" s="51">
        <f t="shared" si="783"/>
        <v>0</v>
      </c>
      <c r="AJ3992" s="51">
        <f t="shared" si="784"/>
        <v>0</v>
      </c>
      <c r="AK3992" s="51">
        <f t="shared" si="785"/>
        <v>0</v>
      </c>
      <c r="AL3992" s="51">
        <f t="shared" si="786"/>
        <v>0</v>
      </c>
      <c r="AM3992" s="51">
        <f t="shared" si="787"/>
        <v>0</v>
      </c>
      <c r="AN3992" s="51">
        <f t="shared" si="788"/>
        <v>0</v>
      </c>
    </row>
    <row r="3993" spans="1:40" x14ac:dyDescent="0.25">
      <c r="A3993" s="17"/>
      <c r="B3993" s="17"/>
      <c r="C3993" s="35"/>
      <c r="D3993" s="17"/>
      <c r="E3993" s="17"/>
      <c r="F3993" s="17"/>
      <c r="G3993" s="62">
        <f t="shared" si="789"/>
        <v>0</v>
      </c>
      <c r="H3993" s="17"/>
      <c r="I3993" s="17"/>
      <c r="J3993" s="17"/>
      <c r="K3993" s="17"/>
      <c r="L3993" s="17"/>
      <c r="M3993" s="17"/>
      <c r="N3993" s="17"/>
      <c r="O3993" s="17"/>
      <c r="P3993" s="115"/>
      <c r="Q3993" s="62">
        <f>IF(C3993&gt;A_Stammdaten!$B$12,0,SUM(G3993,H3993,J3993,K3993,M3993,N3993)-SUM(I3993,L3993,O3993,P3993))</f>
        <v>0</v>
      </c>
      <c r="R3993" s="17"/>
      <c r="S3993" s="17"/>
      <c r="T3993" s="17"/>
      <c r="U3993" s="62">
        <f t="shared" si="781"/>
        <v>0</v>
      </c>
      <c r="V3993" s="63">
        <f>IF(ISBLANK($B3993),0,VLOOKUP($B3993,Listen!$A$2:$C$45,2,FALSE))</f>
        <v>0</v>
      </c>
      <c r="W3993" s="63">
        <f>IF(ISBLANK($B3993),0,VLOOKUP($B3993,Listen!$A$2:$C$45,3,FALSE))</f>
        <v>0</v>
      </c>
      <c r="X3993" s="49">
        <f t="shared" si="780"/>
        <v>0</v>
      </c>
      <c r="Y3993" s="49">
        <f t="shared" si="779"/>
        <v>0</v>
      </c>
      <c r="Z3993" s="49">
        <f t="shared" si="779"/>
        <v>0</v>
      </c>
      <c r="AA3993" s="49">
        <f t="shared" si="779"/>
        <v>0</v>
      </c>
      <c r="AB3993" s="49">
        <f t="shared" si="779"/>
        <v>0</v>
      </c>
      <c r="AC3993" s="49">
        <f t="shared" si="779"/>
        <v>0</v>
      </c>
      <c r="AD3993" s="49">
        <f t="shared" si="779"/>
        <v>0</v>
      </c>
      <c r="AE3993" s="51">
        <f t="shared" si="790"/>
        <v>0</v>
      </c>
      <c r="AF3993" s="51">
        <f>IF(C3993=A_Stammdaten!$B$12,D_SAV!$U3993-D_SAV!$AG3993,HLOOKUP(A_Stammdaten!$B$12-1,$AH$4:$AN$4004,ROW(C3993)-3,FALSE)-$AG3993)</f>
        <v>0</v>
      </c>
      <c r="AG3993" s="51">
        <f>HLOOKUP(A_Stammdaten!$B$12,$AH$4:$AN$4004,ROW(C3993)-3,FALSE)</f>
        <v>0</v>
      </c>
      <c r="AH3993" s="51">
        <f t="shared" si="782"/>
        <v>0</v>
      </c>
      <c r="AI3993" s="51">
        <f t="shared" si="783"/>
        <v>0</v>
      </c>
      <c r="AJ3993" s="51">
        <f t="shared" si="784"/>
        <v>0</v>
      </c>
      <c r="AK3993" s="51">
        <f t="shared" si="785"/>
        <v>0</v>
      </c>
      <c r="AL3993" s="51">
        <f t="shared" si="786"/>
        <v>0</v>
      </c>
      <c r="AM3993" s="51">
        <f t="shared" si="787"/>
        <v>0</v>
      </c>
      <c r="AN3993" s="51">
        <f t="shared" si="788"/>
        <v>0</v>
      </c>
    </row>
    <row r="3994" spans="1:40" x14ac:dyDescent="0.25">
      <c r="A3994" s="17"/>
      <c r="B3994" s="17"/>
      <c r="C3994" s="35"/>
      <c r="D3994" s="17"/>
      <c r="E3994" s="17"/>
      <c r="F3994" s="17"/>
      <c r="G3994" s="62">
        <f t="shared" si="789"/>
        <v>0</v>
      </c>
      <c r="H3994" s="17"/>
      <c r="I3994" s="17"/>
      <c r="J3994" s="17"/>
      <c r="K3994" s="17"/>
      <c r="L3994" s="17"/>
      <c r="M3994" s="17"/>
      <c r="N3994" s="17"/>
      <c r="O3994" s="17"/>
      <c r="P3994" s="115"/>
      <c r="Q3994" s="62">
        <f>IF(C3994&gt;A_Stammdaten!$B$12,0,SUM(G3994,H3994,J3994,K3994,M3994,N3994)-SUM(I3994,L3994,O3994,P3994))</f>
        <v>0</v>
      </c>
      <c r="R3994" s="17"/>
      <c r="S3994" s="17"/>
      <c r="T3994" s="17"/>
      <c r="U3994" s="62">
        <f t="shared" si="781"/>
        <v>0</v>
      </c>
      <c r="V3994" s="63">
        <f>IF(ISBLANK($B3994),0,VLOOKUP($B3994,Listen!$A$2:$C$45,2,FALSE))</f>
        <v>0</v>
      </c>
      <c r="W3994" s="63">
        <f>IF(ISBLANK($B3994),0,VLOOKUP($B3994,Listen!$A$2:$C$45,3,FALSE))</f>
        <v>0</v>
      </c>
      <c r="X3994" s="49">
        <f t="shared" si="780"/>
        <v>0</v>
      </c>
      <c r="Y3994" s="49">
        <f t="shared" si="779"/>
        <v>0</v>
      </c>
      <c r="Z3994" s="49">
        <f t="shared" si="779"/>
        <v>0</v>
      </c>
      <c r="AA3994" s="49">
        <f t="shared" si="779"/>
        <v>0</v>
      </c>
      <c r="AB3994" s="49">
        <f t="shared" si="779"/>
        <v>0</v>
      </c>
      <c r="AC3994" s="49">
        <f t="shared" si="779"/>
        <v>0</v>
      </c>
      <c r="AD3994" s="49">
        <f t="shared" si="779"/>
        <v>0</v>
      </c>
      <c r="AE3994" s="51">
        <f t="shared" si="790"/>
        <v>0</v>
      </c>
      <c r="AF3994" s="51">
        <f>IF(C3994=A_Stammdaten!$B$12,D_SAV!$U3994-D_SAV!$AG3994,HLOOKUP(A_Stammdaten!$B$12-1,$AH$4:$AN$4004,ROW(C3994)-3,FALSE)-$AG3994)</f>
        <v>0</v>
      </c>
      <c r="AG3994" s="51">
        <f>HLOOKUP(A_Stammdaten!$B$12,$AH$4:$AN$4004,ROW(C3994)-3,FALSE)</f>
        <v>0</v>
      </c>
      <c r="AH3994" s="51">
        <f t="shared" si="782"/>
        <v>0</v>
      </c>
      <c r="AI3994" s="51">
        <f t="shared" si="783"/>
        <v>0</v>
      </c>
      <c r="AJ3994" s="51">
        <f t="shared" si="784"/>
        <v>0</v>
      </c>
      <c r="AK3994" s="51">
        <f t="shared" si="785"/>
        <v>0</v>
      </c>
      <c r="AL3994" s="51">
        <f t="shared" si="786"/>
        <v>0</v>
      </c>
      <c r="AM3994" s="51">
        <f t="shared" si="787"/>
        <v>0</v>
      </c>
      <c r="AN3994" s="51">
        <f t="shared" si="788"/>
        <v>0</v>
      </c>
    </row>
    <row r="3995" spans="1:40" x14ac:dyDescent="0.25">
      <c r="A3995" s="17"/>
      <c r="B3995" s="17"/>
      <c r="C3995" s="35"/>
      <c r="D3995" s="17"/>
      <c r="E3995" s="17"/>
      <c r="F3995" s="17"/>
      <c r="G3995" s="62">
        <f t="shared" si="789"/>
        <v>0</v>
      </c>
      <c r="H3995" s="17"/>
      <c r="I3995" s="17"/>
      <c r="J3995" s="17"/>
      <c r="K3995" s="17"/>
      <c r="L3995" s="17"/>
      <c r="M3995" s="17"/>
      <c r="N3995" s="17"/>
      <c r="O3995" s="17"/>
      <c r="P3995" s="115"/>
      <c r="Q3995" s="62">
        <f>IF(C3995&gt;A_Stammdaten!$B$12,0,SUM(G3995,H3995,J3995,K3995,M3995,N3995)-SUM(I3995,L3995,O3995,P3995))</f>
        <v>0</v>
      </c>
      <c r="R3995" s="17"/>
      <c r="S3995" s="17"/>
      <c r="T3995" s="17"/>
      <c r="U3995" s="62">
        <f t="shared" si="781"/>
        <v>0</v>
      </c>
      <c r="V3995" s="63">
        <f>IF(ISBLANK($B3995),0,VLOOKUP($B3995,Listen!$A$2:$C$45,2,FALSE))</f>
        <v>0</v>
      </c>
      <c r="W3995" s="63">
        <f>IF(ISBLANK($B3995),0,VLOOKUP($B3995,Listen!$A$2:$C$45,3,FALSE))</f>
        <v>0</v>
      </c>
      <c r="X3995" s="49">
        <f t="shared" si="780"/>
        <v>0</v>
      </c>
      <c r="Y3995" s="49">
        <f t="shared" si="779"/>
        <v>0</v>
      </c>
      <c r="Z3995" s="49">
        <f t="shared" si="779"/>
        <v>0</v>
      </c>
      <c r="AA3995" s="49">
        <f t="shared" si="779"/>
        <v>0</v>
      </c>
      <c r="AB3995" s="49">
        <f t="shared" si="779"/>
        <v>0</v>
      </c>
      <c r="AC3995" s="49">
        <f t="shared" si="779"/>
        <v>0</v>
      </c>
      <c r="AD3995" s="49">
        <f t="shared" si="779"/>
        <v>0</v>
      </c>
      <c r="AE3995" s="51">
        <f t="shared" si="790"/>
        <v>0</v>
      </c>
      <c r="AF3995" s="51">
        <f>IF(C3995=A_Stammdaten!$B$12,D_SAV!$U3995-D_SAV!$AG3995,HLOOKUP(A_Stammdaten!$B$12-1,$AH$4:$AN$4004,ROW(C3995)-3,FALSE)-$AG3995)</f>
        <v>0</v>
      </c>
      <c r="AG3995" s="51">
        <f>HLOOKUP(A_Stammdaten!$B$12,$AH$4:$AN$4004,ROW(C3995)-3,FALSE)</f>
        <v>0</v>
      </c>
      <c r="AH3995" s="51">
        <f t="shared" si="782"/>
        <v>0</v>
      </c>
      <c r="AI3995" s="51">
        <f t="shared" si="783"/>
        <v>0</v>
      </c>
      <c r="AJ3995" s="51">
        <f t="shared" si="784"/>
        <v>0</v>
      </c>
      <c r="AK3995" s="51">
        <f t="shared" si="785"/>
        <v>0</v>
      </c>
      <c r="AL3995" s="51">
        <f t="shared" si="786"/>
        <v>0</v>
      </c>
      <c r="AM3995" s="51">
        <f t="shared" si="787"/>
        <v>0</v>
      </c>
      <c r="AN3995" s="51">
        <f t="shared" si="788"/>
        <v>0</v>
      </c>
    </row>
    <row r="3996" spans="1:40" x14ac:dyDescent="0.25">
      <c r="A3996" s="17"/>
      <c r="B3996" s="17"/>
      <c r="C3996" s="35"/>
      <c r="D3996" s="17"/>
      <c r="E3996" s="17"/>
      <c r="F3996" s="17"/>
      <c r="G3996" s="62">
        <f t="shared" si="789"/>
        <v>0</v>
      </c>
      <c r="H3996" s="17"/>
      <c r="I3996" s="17"/>
      <c r="J3996" s="17"/>
      <c r="K3996" s="17"/>
      <c r="L3996" s="17"/>
      <c r="M3996" s="17"/>
      <c r="N3996" s="17"/>
      <c r="O3996" s="17"/>
      <c r="P3996" s="115"/>
      <c r="Q3996" s="62">
        <f>IF(C3996&gt;A_Stammdaten!$B$12,0,SUM(G3996,H3996,J3996,K3996,M3996,N3996)-SUM(I3996,L3996,O3996,P3996))</f>
        <v>0</v>
      </c>
      <c r="R3996" s="17"/>
      <c r="S3996" s="17"/>
      <c r="T3996" s="17"/>
      <c r="U3996" s="62">
        <f t="shared" si="781"/>
        <v>0</v>
      </c>
      <c r="V3996" s="63">
        <f>IF(ISBLANK($B3996),0,VLOOKUP($B3996,Listen!$A$2:$C$45,2,FALSE))</f>
        <v>0</v>
      </c>
      <c r="W3996" s="63">
        <f>IF(ISBLANK($B3996),0,VLOOKUP($B3996,Listen!$A$2:$C$45,3,FALSE))</f>
        <v>0</v>
      </c>
      <c r="X3996" s="49">
        <f t="shared" si="780"/>
        <v>0</v>
      </c>
      <c r="Y3996" s="49">
        <f t="shared" si="779"/>
        <v>0</v>
      </c>
      <c r="Z3996" s="49">
        <f t="shared" si="779"/>
        <v>0</v>
      </c>
      <c r="AA3996" s="49">
        <f t="shared" si="779"/>
        <v>0</v>
      </c>
      <c r="AB3996" s="49">
        <f t="shared" si="779"/>
        <v>0</v>
      </c>
      <c r="AC3996" s="49">
        <f t="shared" si="779"/>
        <v>0</v>
      </c>
      <c r="AD3996" s="49">
        <f t="shared" si="779"/>
        <v>0</v>
      </c>
      <c r="AE3996" s="51">
        <f t="shared" si="790"/>
        <v>0</v>
      </c>
      <c r="AF3996" s="51">
        <f>IF(C3996=A_Stammdaten!$B$12,D_SAV!$U3996-D_SAV!$AG3996,HLOOKUP(A_Stammdaten!$B$12-1,$AH$4:$AN$4004,ROW(C3996)-3,FALSE)-$AG3996)</f>
        <v>0</v>
      </c>
      <c r="AG3996" s="51">
        <f>HLOOKUP(A_Stammdaten!$B$12,$AH$4:$AN$4004,ROW(C3996)-3,FALSE)</f>
        <v>0</v>
      </c>
      <c r="AH3996" s="51">
        <f t="shared" si="782"/>
        <v>0</v>
      </c>
      <c r="AI3996" s="51">
        <f t="shared" si="783"/>
        <v>0</v>
      </c>
      <c r="AJ3996" s="51">
        <f t="shared" si="784"/>
        <v>0</v>
      </c>
      <c r="AK3996" s="51">
        <f t="shared" si="785"/>
        <v>0</v>
      </c>
      <c r="AL3996" s="51">
        <f t="shared" si="786"/>
        <v>0</v>
      </c>
      <c r="AM3996" s="51">
        <f t="shared" si="787"/>
        <v>0</v>
      </c>
      <c r="AN3996" s="51">
        <f t="shared" si="788"/>
        <v>0</v>
      </c>
    </row>
    <row r="3997" spans="1:40" x14ac:dyDescent="0.25">
      <c r="A3997" s="17"/>
      <c r="B3997" s="17"/>
      <c r="C3997" s="35"/>
      <c r="D3997" s="17"/>
      <c r="E3997" s="17"/>
      <c r="F3997" s="17"/>
      <c r="G3997" s="62">
        <f t="shared" si="789"/>
        <v>0</v>
      </c>
      <c r="H3997" s="17"/>
      <c r="I3997" s="17"/>
      <c r="J3997" s="17"/>
      <c r="K3997" s="17"/>
      <c r="L3997" s="17"/>
      <c r="M3997" s="17"/>
      <c r="N3997" s="17"/>
      <c r="O3997" s="17"/>
      <c r="P3997" s="115"/>
      <c r="Q3997" s="62">
        <f>IF(C3997&gt;A_Stammdaten!$B$12,0,SUM(G3997,H3997,J3997,K3997,M3997,N3997)-SUM(I3997,L3997,O3997,P3997))</f>
        <v>0</v>
      </c>
      <c r="R3997" s="17"/>
      <c r="S3997" s="17"/>
      <c r="T3997" s="17"/>
      <c r="U3997" s="62">
        <f t="shared" si="781"/>
        <v>0</v>
      </c>
      <c r="V3997" s="63">
        <f>IF(ISBLANK($B3997),0,VLOOKUP($B3997,Listen!$A$2:$C$45,2,FALSE))</f>
        <v>0</v>
      </c>
      <c r="W3997" s="63">
        <f>IF(ISBLANK($B3997),0,VLOOKUP($B3997,Listen!$A$2:$C$45,3,FALSE))</f>
        <v>0</v>
      </c>
      <c r="X3997" s="49">
        <f t="shared" si="780"/>
        <v>0</v>
      </c>
      <c r="Y3997" s="49">
        <f t="shared" si="779"/>
        <v>0</v>
      </c>
      <c r="Z3997" s="49">
        <f t="shared" si="779"/>
        <v>0</v>
      </c>
      <c r="AA3997" s="49">
        <f t="shared" si="779"/>
        <v>0</v>
      </c>
      <c r="AB3997" s="49">
        <f t="shared" si="779"/>
        <v>0</v>
      </c>
      <c r="AC3997" s="49">
        <f t="shared" si="779"/>
        <v>0</v>
      </c>
      <c r="AD3997" s="49">
        <f t="shared" si="779"/>
        <v>0</v>
      </c>
      <c r="AE3997" s="51">
        <f t="shared" si="790"/>
        <v>0</v>
      </c>
      <c r="AF3997" s="51">
        <f>IF(C3997=A_Stammdaten!$B$12,D_SAV!$U3997-D_SAV!$AG3997,HLOOKUP(A_Stammdaten!$B$12-1,$AH$4:$AN$4004,ROW(C3997)-3,FALSE)-$AG3997)</f>
        <v>0</v>
      </c>
      <c r="AG3997" s="51">
        <f>HLOOKUP(A_Stammdaten!$B$12,$AH$4:$AN$4004,ROW(C3997)-3,FALSE)</f>
        <v>0</v>
      </c>
      <c r="AH3997" s="51">
        <f t="shared" si="782"/>
        <v>0</v>
      </c>
      <c r="AI3997" s="51">
        <f t="shared" si="783"/>
        <v>0</v>
      </c>
      <c r="AJ3997" s="51">
        <f t="shared" si="784"/>
        <v>0</v>
      </c>
      <c r="AK3997" s="51">
        <f t="shared" si="785"/>
        <v>0</v>
      </c>
      <c r="AL3997" s="51">
        <f t="shared" si="786"/>
        <v>0</v>
      </c>
      <c r="AM3997" s="51">
        <f t="shared" si="787"/>
        <v>0</v>
      </c>
      <c r="AN3997" s="51">
        <f t="shared" si="788"/>
        <v>0</v>
      </c>
    </row>
    <row r="3998" spans="1:40" x14ac:dyDescent="0.25">
      <c r="A3998" s="17"/>
      <c r="B3998" s="17"/>
      <c r="C3998" s="35"/>
      <c r="D3998" s="17"/>
      <c r="E3998" s="17"/>
      <c r="F3998" s="17"/>
      <c r="G3998" s="62">
        <f t="shared" si="789"/>
        <v>0</v>
      </c>
      <c r="H3998" s="17"/>
      <c r="I3998" s="17"/>
      <c r="J3998" s="17"/>
      <c r="K3998" s="17"/>
      <c r="L3998" s="17"/>
      <c r="M3998" s="17"/>
      <c r="N3998" s="17"/>
      <c r="O3998" s="17"/>
      <c r="P3998" s="115"/>
      <c r="Q3998" s="62">
        <f>IF(C3998&gt;A_Stammdaten!$B$12,0,SUM(G3998,H3998,J3998,K3998,M3998,N3998)-SUM(I3998,L3998,O3998,P3998))</f>
        <v>0</v>
      </c>
      <c r="R3998" s="17"/>
      <c r="S3998" s="17"/>
      <c r="T3998" s="17"/>
      <c r="U3998" s="62">
        <f t="shared" si="781"/>
        <v>0</v>
      </c>
      <c r="V3998" s="63">
        <f>IF(ISBLANK($B3998),0,VLOOKUP($B3998,Listen!$A$2:$C$45,2,FALSE))</f>
        <v>0</v>
      </c>
      <c r="W3998" s="63">
        <f>IF(ISBLANK($B3998),0,VLOOKUP($B3998,Listen!$A$2:$C$45,3,FALSE))</f>
        <v>0</v>
      </c>
      <c r="X3998" s="49">
        <f t="shared" si="780"/>
        <v>0</v>
      </c>
      <c r="Y3998" s="49">
        <f t="shared" si="779"/>
        <v>0</v>
      </c>
      <c r="Z3998" s="49">
        <f t="shared" si="779"/>
        <v>0</v>
      </c>
      <c r="AA3998" s="49">
        <f t="shared" ref="Y3998:AD4004" si="791">$V3998</f>
        <v>0</v>
      </c>
      <c r="AB3998" s="49">
        <f t="shared" si="791"/>
        <v>0</v>
      </c>
      <c r="AC3998" s="49">
        <f t="shared" si="791"/>
        <v>0</v>
      </c>
      <c r="AD3998" s="49">
        <f t="shared" si="791"/>
        <v>0</v>
      </c>
      <c r="AE3998" s="51">
        <f t="shared" si="790"/>
        <v>0</v>
      </c>
      <c r="AF3998" s="51">
        <f>IF(C3998=A_Stammdaten!$B$12,D_SAV!$U3998-D_SAV!$AG3998,HLOOKUP(A_Stammdaten!$B$12-1,$AH$4:$AN$4004,ROW(C3998)-3,FALSE)-$AG3998)</f>
        <v>0</v>
      </c>
      <c r="AG3998" s="51">
        <f>HLOOKUP(A_Stammdaten!$B$12,$AH$4:$AN$4004,ROW(C3998)-3,FALSE)</f>
        <v>0</v>
      </c>
      <c r="AH3998" s="51">
        <f t="shared" si="782"/>
        <v>0</v>
      </c>
      <c r="AI3998" s="51">
        <f t="shared" si="783"/>
        <v>0</v>
      </c>
      <c r="AJ3998" s="51">
        <f t="shared" si="784"/>
        <v>0</v>
      </c>
      <c r="AK3998" s="51">
        <f t="shared" si="785"/>
        <v>0</v>
      </c>
      <c r="AL3998" s="51">
        <f t="shared" si="786"/>
        <v>0</v>
      </c>
      <c r="AM3998" s="51">
        <f t="shared" si="787"/>
        <v>0</v>
      </c>
      <c r="AN3998" s="51">
        <f t="shared" si="788"/>
        <v>0</v>
      </c>
    </row>
    <row r="3999" spans="1:40" x14ac:dyDescent="0.25">
      <c r="A3999" s="17"/>
      <c r="B3999" s="17"/>
      <c r="C3999" s="35"/>
      <c r="D3999" s="17"/>
      <c r="E3999" s="17"/>
      <c r="F3999" s="17"/>
      <c r="G3999" s="62">
        <f t="shared" si="789"/>
        <v>0</v>
      </c>
      <c r="H3999" s="17"/>
      <c r="I3999" s="17"/>
      <c r="J3999" s="17"/>
      <c r="K3999" s="17"/>
      <c r="L3999" s="17"/>
      <c r="M3999" s="17"/>
      <c r="N3999" s="17"/>
      <c r="O3999" s="17"/>
      <c r="P3999" s="115"/>
      <c r="Q3999" s="62">
        <f>IF(C3999&gt;A_Stammdaten!$B$12,0,SUM(G3999,H3999,J3999,K3999,M3999,N3999)-SUM(I3999,L3999,O3999,P3999))</f>
        <v>0</v>
      </c>
      <c r="R3999" s="17"/>
      <c r="S3999" s="17"/>
      <c r="T3999" s="17"/>
      <c r="U3999" s="62">
        <f t="shared" si="781"/>
        <v>0</v>
      </c>
      <c r="V3999" s="63">
        <f>IF(ISBLANK($B3999),0,VLOOKUP($B3999,Listen!$A$2:$C$45,2,FALSE))</f>
        <v>0</v>
      </c>
      <c r="W3999" s="63">
        <f>IF(ISBLANK($B3999),0,VLOOKUP($B3999,Listen!$A$2:$C$45,3,FALSE))</f>
        <v>0</v>
      </c>
      <c r="X3999" s="49">
        <f t="shared" si="780"/>
        <v>0</v>
      </c>
      <c r="Y3999" s="49">
        <f t="shared" si="791"/>
        <v>0</v>
      </c>
      <c r="Z3999" s="49">
        <f t="shared" si="791"/>
        <v>0</v>
      </c>
      <c r="AA3999" s="49">
        <f t="shared" si="791"/>
        <v>0</v>
      </c>
      <c r="AB3999" s="49">
        <f t="shared" si="791"/>
        <v>0</v>
      </c>
      <c r="AC3999" s="49">
        <f t="shared" si="791"/>
        <v>0</v>
      </c>
      <c r="AD3999" s="49">
        <f t="shared" si="791"/>
        <v>0</v>
      </c>
      <c r="AE3999" s="51">
        <f t="shared" si="790"/>
        <v>0</v>
      </c>
      <c r="AF3999" s="51">
        <f>IF(C3999=A_Stammdaten!$B$12,D_SAV!$U3999-D_SAV!$AG3999,HLOOKUP(A_Stammdaten!$B$12-1,$AH$4:$AN$4004,ROW(C3999)-3,FALSE)-$AG3999)</f>
        <v>0</v>
      </c>
      <c r="AG3999" s="51">
        <f>HLOOKUP(A_Stammdaten!$B$12,$AH$4:$AN$4004,ROW(C3999)-3,FALSE)</f>
        <v>0</v>
      </c>
      <c r="AH3999" s="51">
        <f t="shared" si="782"/>
        <v>0</v>
      </c>
      <c r="AI3999" s="51">
        <f t="shared" si="783"/>
        <v>0</v>
      </c>
      <c r="AJ3999" s="51">
        <f t="shared" si="784"/>
        <v>0</v>
      </c>
      <c r="AK3999" s="51">
        <f t="shared" si="785"/>
        <v>0</v>
      </c>
      <c r="AL3999" s="51">
        <f t="shared" si="786"/>
        <v>0</v>
      </c>
      <c r="AM3999" s="51">
        <f t="shared" si="787"/>
        <v>0</v>
      </c>
      <c r="AN3999" s="51">
        <f t="shared" si="788"/>
        <v>0</v>
      </c>
    </row>
    <row r="4000" spans="1:40" x14ac:dyDescent="0.25">
      <c r="A4000" s="17"/>
      <c r="B4000" s="17"/>
      <c r="C4000" s="35"/>
      <c r="D4000" s="17"/>
      <c r="E4000" s="17"/>
      <c r="F4000" s="17"/>
      <c r="G4000" s="62">
        <f t="shared" si="789"/>
        <v>0</v>
      </c>
      <c r="H4000" s="17"/>
      <c r="I4000" s="17"/>
      <c r="J4000" s="17"/>
      <c r="K4000" s="17"/>
      <c r="L4000" s="17"/>
      <c r="M4000" s="17"/>
      <c r="N4000" s="17"/>
      <c r="O4000" s="17"/>
      <c r="P4000" s="115"/>
      <c r="Q4000" s="62">
        <f>IF(C4000&gt;A_Stammdaten!$B$12,0,SUM(G4000,H4000,J4000,K4000,M4000,N4000)-SUM(I4000,L4000,O4000,P4000))</f>
        <v>0</v>
      </c>
      <c r="R4000" s="17"/>
      <c r="S4000" s="17"/>
      <c r="T4000" s="17"/>
      <c r="U4000" s="62">
        <f t="shared" si="781"/>
        <v>0</v>
      </c>
      <c r="V4000" s="63">
        <f>IF(ISBLANK($B4000),0,VLOOKUP($B4000,Listen!$A$2:$C$45,2,FALSE))</f>
        <v>0</v>
      </c>
      <c r="W4000" s="63">
        <f>IF(ISBLANK($B4000),0,VLOOKUP($B4000,Listen!$A$2:$C$45,3,FALSE))</f>
        <v>0</v>
      </c>
      <c r="X4000" s="49">
        <f t="shared" si="780"/>
        <v>0</v>
      </c>
      <c r="Y4000" s="49">
        <f t="shared" si="791"/>
        <v>0</v>
      </c>
      <c r="Z4000" s="49">
        <f t="shared" si="791"/>
        <v>0</v>
      </c>
      <c r="AA4000" s="49">
        <f t="shared" si="791"/>
        <v>0</v>
      </c>
      <c r="AB4000" s="49">
        <f t="shared" si="791"/>
        <v>0</v>
      </c>
      <c r="AC4000" s="49">
        <f t="shared" si="791"/>
        <v>0</v>
      </c>
      <c r="AD4000" s="49">
        <f t="shared" si="791"/>
        <v>0</v>
      </c>
      <c r="AE4000" s="51">
        <f t="shared" si="790"/>
        <v>0</v>
      </c>
      <c r="AF4000" s="51">
        <f>IF(C4000=A_Stammdaten!$B$12,D_SAV!$U4000-D_SAV!$AG4000,HLOOKUP(A_Stammdaten!$B$12-1,$AH$4:$AN$4004,ROW(C4000)-3,FALSE)-$AG4000)</f>
        <v>0</v>
      </c>
      <c r="AG4000" s="51">
        <f>HLOOKUP(A_Stammdaten!$B$12,$AH$4:$AN$4004,ROW(C4000)-3,FALSE)</f>
        <v>0</v>
      </c>
      <c r="AH4000" s="51">
        <f t="shared" si="782"/>
        <v>0</v>
      </c>
      <c r="AI4000" s="51">
        <f t="shared" si="783"/>
        <v>0</v>
      </c>
      <c r="AJ4000" s="51">
        <f t="shared" si="784"/>
        <v>0</v>
      </c>
      <c r="AK4000" s="51">
        <f t="shared" si="785"/>
        <v>0</v>
      </c>
      <c r="AL4000" s="51">
        <f t="shared" si="786"/>
        <v>0</v>
      </c>
      <c r="AM4000" s="51">
        <f t="shared" si="787"/>
        <v>0</v>
      </c>
      <c r="AN4000" s="51">
        <f t="shared" si="788"/>
        <v>0</v>
      </c>
    </row>
    <row r="4001" spans="1:40" x14ac:dyDescent="0.25">
      <c r="A4001" s="17"/>
      <c r="B4001" s="17"/>
      <c r="C4001" s="35"/>
      <c r="D4001" s="17"/>
      <c r="E4001" s="17"/>
      <c r="F4001" s="17"/>
      <c r="G4001" s="62">
        <f t="shared" si="789"/>
        <v>0</v>
      </c>
      <c r="H4001" s="17"/>
      <c r="I4001" s="17"/>
      <c r="J4001" s="17"/>
      <c r="K4001" s="17"/>
      <c r="L4001" s="17"/>
      <c r="M4001" s="17"/>
      <c r="N4001" s="17"/>
      <c r="O4001" s="17"/>
      <c r="P4001" s="115"/>
      <c r="Q4001" s="62">
        <f>IF(C4001&gt;A_Stammdaten!$B$12,0,SUM(G4001,H4001,J4001,K4001,M4001,N4001)-SUM(I4001,L4001,O4001,P4001))</f>
        <v>0</v>
      </c>
      <c r="R4001" s="17"/>
      <c r="S4001" s="17"/>
      <c r="T4001" s="17"/>
      <c r="U4001" s="62">
        <f t="shared" si="781"/>
        <v>0</v>
      </c>
      <c r="V4001" s="63">
        <f>IF(ISBLANK($B4001),0,VLOOKUP($B4001,Listen!$A$2:$C$45,2,FALSE))</f>
        <v>0</v>
      </c>
      <c r="W4001" s="63">
        <f>IF(ISBLANK($B4001),0,VLOOKUP($B4001,Listen!$A$2:$C$45,3,FALSE))</f>
        <v>0</v>
      </c>
      <c r="X4001" s="49">
        <f t="shared" si="780"/>
        <v>0</v>
      </c>
      <c r="Y4001" s="49">
        <f t="shared" si="791"/>
        <v>0</v>
      </c>
      <c r="Z4001" s="49">
        <f t="shared" si="791"/>
        <v>0</v>
      </c>
      <c r="AA4001" s="49">
        <f t="shared" si="791"/>
        <v>0</v>
      </c>
      <c r="AB4001" s="49">
        <f t="shared" si="791"/>
        <v>0</v>
      </c>
      <c r="AC4001" s="49">
        <f t="shared" si="791"/>
        <v>0</v>
      </c>
      <c r="AD4001" s="49">
        <f t="shared" si="791"/>
        <v>0</v>
      </c>
      <c r="AE4001" s="51">
        <f t="shared" si="790"/>
        <v>0</v>
      </c>
      <c r="AF4001" s="51">
        <f>IF(C4001=A_Stammdaten!$B$12,D_SAV!$U4001-D_SAV!$AG4001,HLOOKUP(A_Stammdaten!$B$12-1,$AH$4:$AN$4004,ROW(C4001)-3,FALSE)-$AG4001)</f>
        <v>0</v>
      </c>
      <c r="AG4001" s="51">
        <f>HLOOKUP(A_Stammdaten!$B$12,$AH$4:$AN$4004,ROW(C4001)-3,FALSE)</f>
        <v>0</v>
      </c>
      <c r="AH4001" s="51">
        <f t="shared" si="782"/>
        <v>0</v>
      </c>
      <c r="AI4001" s="51">
        <f t="shared" si="783"/>
        <v>0</v>
      </c>
      <c r="AJ4001" s="51">
        <f t="shared" si="784"/>
        <v>0</v>
      </c>
      <c r="AK4001" s="51">
        <f t="shared" si="785"/>
        <v>0</v>
      </c>
      <c r="AL4001" s="51">
        <f t="shared" si="786"/>
        <v>0</v>
      </c>
      <c r="AM4001" s="51">
        <f t="shared" si="787"/>
        <v>0</v>
      </c>
      <c r="AN4001" s="51">
        <f t="shared" si="788"/>
        <v>0</v>
      </c>
    </row>
    <row r="4002" spans="1:40" x14ac:dyDescent="0.25">
      <c r="A4002" s="17"/>
      <c r="B4002" s="17"/>
      <c r="C4002" s="35"/>
      <c r="D4002" s="17"/>
      <c r="E4002" s="17"/>
      <c r="F4002" s="17"/>
      <c r="G4002" s="62">
        <f t="shared" si="789"/>
        <v>0</v>
      </c>
      <c r="H4002" s="17"/>
      <c r="I4002" s="17"/>
      <c r="J4002" s="17"/>
      <c r="K4002" s="17"/>
      <c r="L4002" s="17"/>
      <c r="M4002" s="17"/>
      <c r="N4002" s="17"/>
      <c r="O4002" s="17"/>
      <c r="P4002" s="115"/>
      <c r="Q4002" s="62">
        <f>IF(C4002&gt;A_Stammdaten!$B$12,0,SUM(G4002,H4002,J4002,K4002,M4002,N4002)-SUM(I4002,L4002,O4002,P4002))</f>
        <v>0</v>
      </c>
      <c r="R4002" s="17"/>
      <c r="S4002" s="17"/>
      <c r="T4002" s="17"/>
      <c r="U4002" s="62">
        <f t="shared" si="781"/>
        <v>0</v>
      </c>
      <c r="V4002" s="63">
        <f>IF(ISBLANK($B4002),0,VLOOKUP($B4002,Listen!$A$2:$C$45,2,FALSE))</f>
        <v>0</v>
      </c>
      <c r="W4002" s="63">
        <f>IF(ISBLANK($B4002),0,VLOOKUP($B4002,Listen!$A$2:$C$45,3,FALSE))</f>
        <v>0</v>
      </c>
      <c r="X4002" s="49">
        <f t="shared" si="780"/>
        <v>0</v>
      </c>
      <c r="Y4002" s="49">
        <f t="shared" si="791"/>
        <v>0</v>
      </c>
      <c r="Z4002" s="49">
        <f t="shared" si="791"/>
        <v>0</v>
      </c>
      <c r="AA4002" s="49">
        <f t="shared" si="791"/>
        <v>0</v>
      </c>
      <c r="AB4002" s="49">
        <f t="shared" si="791"/>
        <v>0</v>
      </c>
      <c r="AC4002" s="49">
        <f t="shared" si="791"/>
        <v>0</v>
      </c>
      <c r="AD4002" s="49">
        <f t="shared" si="791"/>
        <v>0</v>
      </c>
      <c r="AE4002" s="51">
        <f t="shared" si="790"/>
        <v>0</v>
      </c>
      <c r="AF4002" s="51">
        <f>IF(C4002=A_Stammdaten!$B$12,D_SAV!$U4002-D_SAV!$AG4002,HLOOKUP(A_Stammdaten!$B$12-1,$AH$4:$AN$4004,ROW(C4002)-3,FALSE)-$AG4002)</f>
        <v>0</v>
      </c>
      <c r="AG4002" s="51">
        <f>HLOOKUP(A_Stammdaten!$B$12,$AH$4:$AN$4004,ROW(C4002)-3,FALSE)</f>
        <v>0</v>
      </c>
      <c r="AH4002" s="51">
        <f t="shared" si="782"/>
        <v>0</v>
      </c>
      <c r="AI4002" s="51">
        <f t="shared" si="783"/>
        <v>0</v>
      </c>
      <c r="AJ4002" s="51">
        <f t="shared" si="784"/>
        <v>0</v>
      </c>
      <c r="AK4002" s="51">
        <f t="shared" si="785"/>
        <v>0</v>
      </c>
      <c r="AL4002" s="51">
        <f t="shared" si="786"/>
        <v>0</v>
      </c>
      <c r="AM4002" s="51">
        <f t="shared" si="787"/>
        <v>0</v>
      </c>
      <c r="AN4002" s="51">
        <f t="shared" si="788"/>
        <v>0</v>
      </c>
    </row>
    <row r="4003" spans="1:40" x14ac:dyDescent="0.25">
      <c r="A4003" s="17"/>
      <c r="B4003" s="17"/>
      <c r="C4003" s="35"/>
      <c r="D4003" s="17"/>
      <c r="E4003" s="17"/>
      <c r="F4003" s="17"/>
      <c r="G4003" s="62">
        <f t="shared" si="789"/>
        <v>0</v>
      </c>
      <c r="H4003" s="17"/>
      <c r="I4003" s="17"/>
      <c r="J4003" s="17"/>
      <c r="K4003" s="17"/>
      <c r="L4003" s="17"/>
      <c r="M4003" s="17"/>
      <c r="N4003" s="17"/>
      <c r="O4003" s="17"/>
      <c r="P4003" s="115"/>
      <c r="Q4003" s="62">
        <f>IF(C4003&gt;A_Stammdaten!$B$12,0,SUM(G4003,H4003,J4003,K4003,M4003,N4003)-SUM(I4003,L4003,O4003,P4003))</f>
        <v>0</v>
      </c>
      <c r="R4003" s="17"/>
      <c r="S4003" s="17"/>
      <c r="T4003" s="17"/>
      <c r="U4003" s="62">
        <f t="shared" si="781"/>
        <v>0</v>
      </c>
      <c r="V4003" s="63">
        <f>IF(ISBLANK($B4003),0,VLOOKUP($B4003,Listen!$A$2:$C$45,2,FALSE))</f>
        <v>0</v>
      </c>
      <c r="W4003" s="63">
        <f>IF(ISBLANK($B4003),0,VLOOKUP($B4003,Listen!$A$2:$C$45,3,FALSE))</f>
        <v>0</v>
      </c>
      <c r="X4003" s="49">
        <f t="shared" si="780"/>
        <v>0</v>
      </c>
      <c r="Y4003" s="49">
        <f t="shared" si="791"/>
        <v>0</v>
      </c>
      <c r="Z4003" s="49">
        <f t="shared" si="791"/>
        <v>0</v>
      </c>
      <c r="AA4003" s="49">
        <f t="shared" si="791"/>
        <v>0</v>
      </c>
      <c r="AB4003" s="49">
        <f t="shared" si="791"/>
        <v>0</v>
      </c>
      <c r="AC4003" s="49">
        <f t="shared" si="791"/>
        <v>0</v>
      </c>
      <c r="AD4003" s="49">
        <f t="shared" si="791"/>
        <v>0</v>
      </c>
      <c r="AE4003" s="51">
        <f t="shared" si="790"/>
        <v>0</v>
      </c>
      <c r="AF4003" s="51">
        <f>IF(C4003=A_Stammdaten!$B$12,D_SAV!$U4003-D_SAV!$AG4003,HLOOKUP(A_Stammdaten!$B$12-1,$AH$4:$AN$4004,ROW(C4003)-3,FALSE)-$AG4003)</f>
        <v>0</v>
      </c>
      <c r="AG4003" s="51">
        <f>HLOOKUP(A_Stammdaten!$B$12,$AH$4:$AN$4004,ROW(C4003)-3,FALSE)</f>
        <v>0</v>
      </c>
      <c r="AH4003" s="51">
        <f t="shared" si="782"/>
        <v>0</v>
      </c>
      <c r="AI4003" s="51">
        <f t="shared" si="783"/>
        <v>0</v>
      </c>
      <c r="AJ4003" s="51">
        <f t="shared" si="784"/>
        <v>0</v>
      </c>
      <c r="AK4003" s="51">
        <f t="shared" si="785"/>
        <v>0</v>
      </c>
      <c r="AL4003" s="51">
        <f t="shared" si="786"/>
        <v>0</v>
      </c>
      <c r="AM4003" s="51">
        <f t="shared" si="787"/>
        <v>0</v>
      </c>
      <c r="AN4003" s="51">
        <f t="shared" si="788"/>
        <v>0</v>
      </c>
    </row>
    <row r="4004" spans="1:40" x14ac:dyDescent="0.25">
      <c r="A4004" s="17"/>
      <c r="B4004" s="17"/>
      <c r="C4004" s="35"/>
      <c r="D4004" s="17"/>
      <c r="E4004" s="17"/>
      <c r="F4004" s="17"/>
      <c r="G4004" s="62">
        <f t="shared" si="789"/>
        <v>0</v>
      </c>
      <c r="H4004" s="17"/>
      <c r="I4004" s="17"/>
      <c r="J4004" s="17"/>
      <c r="K4004" s="17"/>
      <c r="L4004" s="17"/>
      <c r="M4004" s="17"/>
      <c r="N4004" s="17"/>
      <c r="O4004" s="17"/>
      <c r="P4004" s="115"/>
      <c r="Q4004" s="62">
        <f>IF(C4004&gt;A_Stammdaten!$B$12,0,SUM(G4004,H4004,J4004,K4004,M4004,N4004)-SUM(I4004,L4004,O4004,P4004))</f>
        <v>0</v>
      </c>
      <c r="R4004" s="17"/>
      <c r="S4004" s="17"/>
      <c r="T4004" s="17"/>
      <c r="U4004" s="62">
        <f t="shared" si="781"/>
        <v>0</v>
      </c>
      <c r="V4004" s="63">
        <f>IF(ISBLANK($B4004),0,VLOOKUP($B4004,Listen!$A$2:$C$45,2,FALSE))</f>
        <v>0</v>
      </c>
      <c r="W4004" s="63">
        <f>IF(ISBLANK($B4004),0,VLOOKUP($B4004,Listen!$A$2:$C$45,3,FALSE))</f>
        <v>0</v>
      </c>
      <c r="X4004" s="49">
        <f t="shared" si="780"/>
        <v>0</v>
      </c>
      <c r="Y4004" s="49">
        <f t="shared" si="791"/>
        <v>0</v>
      </c>
      <c r="Z4004" s="49">
        <f t="shared" si="791"/>
        <v>0</v>
      </c>
      <c r="AA4004" s="49">
        <f t="shared" si="791"/>
        <v>0</v>
      </c>
      <c r="AB4004" s="49">
        <f t="shared" si="791"/>
        <v>0</v>
      </c>
      <c r="AC4004" s="49">
        <f t="shared" si="791"/>
        <v>0</v>
      </c>
      <c r="AD4004" s="49">
        <f t="shared" si="791"/>
        <v>0</v>
      </c>
      <c r="AE4004" s="51">
        <f t="shared" si="790"/>
        <v>0</v>
      </c>
      <c r="AF4004" s="51">
        <f>IF(C4004=A_Stammdaten!$B$12,D_SAV!$U4004-D_SAV!$AG4004,HLOOKUP(A_Stammdaten!$B$12-1,$AH$4:$AN$4004,ROW(C4004)-3,FALSE)-$AG4004)</f>
        <v>0</v>
      </c>
      <c r="AG4004" s="51">
        <f>HLOOKUP(A_Stammdaten!$B$12,$AH$4:$AN$4004,ROW(C4004)-3,FALSE)</f>
        <v>0</v>
      </c>
      <c r="AH4004" s="51">
        <f t="shared" si="782"/>
        <v>0</v>
      </c>
      <c r="AI4004" s="51">
        <f t="shared" si="783"/>
        <v>0</v>
      </c>
      <c r="AJ4004" s="51">
        <f t="shared" si="784"/>
        <v>0</v>
      </c>
      <c r="AK4004" s="51">
        <f t="shared" si="785"/>
        <v>0</v>
      </c>
      <c r="AL4004" s="51">
        <f t="shared" si="786"/>
        <v>0</v>
      </c>
      <c r="AM4004" s="51">
        <f t="shared" si="787"/>
        <v>0</v>
      </c>
      <c r="AN4004" s="51">
        <f t="shared" si="788"/>
        <v>0</v>
      </c>
    </row>
  </sheetData>
  <sheetProtection formatCells="0" formatColumns="0" formatRows="0" autoFilter="0"/>
  <autoFilter ref="A4:AD2004"/>
  <dataValidations count="2">
    <dataValidation type="list" allowBlank="1" showInputMessage="1" showErrorMessage="1" sqref="B5:B4004">
      <formula1>Anlagengruppen</formula1>
    </dataValidation>
    <dataValidation type="list" showInputMessage="1" showErrorMessage="1" sqref="A5:A4004">
      <formula1>NetzIds</formula1>
    </dataValidation>
  </dataValidations>
  <pageMargins left="0.7" right="0.7" top="0.75" bottom="0.75" header="0.3" footer="0.3"/>
  <pageSetup paperSize="9" scale="51" fitToWidth="4" fitToHeight="0" orientation="portrait" r:id="rId1"/>
  <colBreaks count="2" manualBreakCount="2">
    <brk id="7" max="1048575" man="1"/>
    <brk id="30" max="1048575" man="1"/>
  </colBreaks>
  <extLst>
    <ext xmlns:x14="http://schemas.microsoft.com/office/spreadsheetml/2009/9/main" uri="{CCE6A557-97BC-4b89-ADB6-D9C93CAAB3DF}">
      <x14:dataValidations xmlns:xm="http://schemas.microsoft.com/office/excel/2006/main" count="1">
        <x14:dataValidation type="list" errorStyle="warning" allowBlank="1" showErrorMessage="1">
          <x14:formula1>
            <xm:f>Listen!$H$2:$H$8</xm:f>
          </x14:formula1>
          <xm:sqref>C5:C4004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R2504"/>
  <sheetViews>
    <sheetView zoomScaleNormal="100" zoomScaleSheetLayoutView="100" workbookViewId="0">
      <pane ySplit="4" topLeftCell="A5" activePane="bottomLeft" state="frozen"/>
      <selection activeCell="E43" sqref="E43"/>
      <selection pane="bottomLeft" activeCell="E43" sqref="E43"/>
    </sheetView>
  </sheetViews>
  <sheetFormatPr baseColWidth="10" defaultColWidth="11.42578125" defaultRowHeight="15" x14ac:dyDescent="0.25"/>
  <cols>
    <col min="1" max="1" width="11.42578125" style="7"/>
    <col min="2" max="2" width="11.85546875" style="7" customWidth="1"/>
    <col min="3" max="8" width="17.85546875" style="7" customWidth="1"/>
    <col min="9" max="9" width="20" style="7" customWidth="1"/>
    <col min="10" max="16384" width="11.42578125" style="7"/>
  </cols>
  <sheetData>
    <row r="1" spans="1:18" ht="24.95" customHeight="1" x14ac:dyDescent="0.25">
      <c r="A1" s="13" t="s">
        <v>62</v>
      </c>
      <c r="C1" s="8"/>
      <c r="D1" s="8"/>
      <c r="E1" s="8"/>
      <c r="F1" s="8"/>
      <c r="G1" s="8"/>
      <c r="H1" s="8"/>
      <c r="I1" s="8"/>
    </row>
    <row r="2" spans="1:18" ht="15" customHeight="1" x14ac:dyDescent="0.25">
      <c r="A2" s="223"/>
      <c r="B2" s="224"/>
      <c r="C2" s="224"/>
      <c r="D2" s="224"/>
      <c r="E2" s="224"/>
      <c r="F2" s="224"/>
      <c r="G2" s="224"/>
      <c r="H2" s="224"/>
      <c r="I2" s="224"/>
      <c r="J2" s="224"/>
      <c r="K2" s="224"/>
      <c r="L2" s="224"/>
      <c r="M2" s="224"/>
      <c r="N2" s="224"/>
      <c r="O2" s="224"/>
      <c r="P2" s="224"/>
      <c r="Q2" s="224"/>
      <c r="R2" s="225"/>
    </row>
    <row r="3" spans="1:18" s="12" customFormat="1" ht="39.950000000000003" customHeight="1" x14ac:dyDescent="0.3">
      <c r="A3" s="10"/>
      <c r="B3" s="10"/>
      <c r="C3" s="11" t="s">
        <v>90</v>
      </c>
      <c r="D3" s="11"/>
      <c r="E3" s="11"/>
      <c r="F3" s="11"/>
      <c r="G3" s="11"/>
      <c r="H3" s="11"/>
      <c r="I3" s="11"/>
      <c r="J3" s="221" t="s">
        <v>92</v>
      </c>
      <c r="K3" s="222"/>
      <c r="L3" s="55" t="s">
        <v>85</v>
      </c>
      <c r="M3" s="28"/>
      <c r="N3" s="28"/>
      <c r="O3" s="28"/>
      <c r="P3" s="28"/>
      <c r="Q3" s="28"/>
      <c r="R3" s="50"/>
    </row>
    <row r="4" spans="1:18" ht="75" x14ac:dyDescent="0.25">
      <c r="A4" s="29" t="s">
        <v>59</v>
      </c>
      <c r="B4" s="14" t="s">
        <v>63</v>
      </c>
      <c r="C4" s="3" t="s">
        <v>101</v>
      </c>
      <c r="D4" s="3" t="s">
        <v>86</v>
      </c>
      <c r="E4" s="3" t="s">
        <v>87</v>
      </c>
      <c r="F4" s="3" t="s">
        <v>88</v>
      </c>
      <c r="G4" s="3" t="s">
        <v>11</v>
      </c>
      <c r="H4" s="3" t="s">
        <v>6</v>
      </c>
      <c r="I4" s="3" t="str">
        <f>"(Erwarteter) Stand zum 31.12."&amp;A_Stammdaten!B12</f>
        <v>(Erwarteter) Stand zum 31.12.2024</v>
      </c>
      <c r="J4" s="2" t="str">
        <f>"Restwert zum 01.01."&amp;A_Stammdaten!B12</f>
        <v>Restwert zum 01.01.2024</v>
      </c>
      <c r="K4" s="2" t="str">
        <f>"Restwert zum 31.12."&amp;A_Stammdaten!B12</f>
        <v>Restwert zum 31.12.2024</v>
      </c>
      <c r="L4" s="2">
        <v>2021</v>
      </c>
      <c r="M4" s="2">
        <v>2022</v>
      </c>
      <c r="N4" s="2">
        <v>2023</v>
      </c>
      <c r="O4" s="2">
        <v>2024</v>
      </c>
      <c r="P4" s="2">
        <v>2025</v>
      </c>
      <c r="Q4" s="2">
        <v>2026</v>
      </c>
      <c r="R4" s="2">
        <v>2027</v>
      </c>
    </row>
    <row r="5" spans="1:18" x14ac:dyDescent="0.25">
      <c r="A5" s="17"/>
      <c r="B5" s="52"/>
      <c r="C5" s="17"/>
      <c r="D5" s="17"/>
      <c r="E5" s="17"/>
      <c r="F5" s="17"/>
      <c r="G5" s="17"/>
      <c r="H5" s="17"/>
      <c r="I5" s="16">
        <f>IF(B5&gt;A_Stammdaten!$B$12,0,SUM(C5,D5,F5,G5)-SUM(E5,H5))</f>
        <v>0</v>
      </c>
      <c r="J5" s="51">
        <f>HLOOKUP(A_Stammdaten!$B$12,$L$4:$R$2504,ROW(B5)-3,FALSE)+IF(OR(B5=0,A_Stammdaten!$B$12&lt;B5),0,I5*1/20)</f>
        <v>0</v>
      </c>
      <c r="K5" s="51">
        <f>HLOOKUP(A_Stammdaten!$B$12,$L$4:$R$2504,ROW(B5)-3,FALSE)</f>
        <v>0</v>
      </c>
      <c r="L5" s="51">
        <f t="shared" ref="L5:R14" si="0">IF(OR($I5=0,L$4&lt;$B5,$B5=0,20-(L$4-$B5)=0),0,$I5*(19-(L$4-$B5))/20)</f>
        <v>0</v>
      </c>
      <c r="M5" s="51">
        <f t="shared" si="0"/>
        <v>0</v>
      </c>
      <c r="N5" s="51">
        <f t="shared" si="0"/>
        <v>0</v>
      </c>
      <c r="O5" s="51">
        <f t="shared" si="0"/>
        <v>0</v>
      </c>
      <c r="P5" s="51">
        <f t="shared" si="0"/>
        <v>0</v>
      </c>
      <c r="Q5" s="51">
        <f t="shared" si="0"/>
        <v>0</v>
      </c>
      <c r="R5" s="51">
        <f t="shared" si="0"/>
        <v>0</v>
      </c>
    </row>
    <row r="6" spans="1:18" ht="15" customHeight="1" x14ac:dyDescent="0.25">
      <c r="A6" s="17"/>
      <c r="B6" s="52"/>
      <c r="C6" s="17"/>
      <c r="D6" s="17"/>
      <c r="E6" s="17"/>
      <c r="F6" s="17"/>
      <c r="G6" s="17"/>
      <c r="H6" s="17"/>
      <c r="I6" s="16">
        <f>IF(B6&gt;A_Stammdaten!$B$12,0,SUM(C6,D6,F6,G6)-SUM(E6,H6))</f>
        <v>0</v>
      </c>
      <c r="J6" s="51">
        <f>HLOOKUP(A_Stammdaten!$B$12,$L$4:$R$2504,ROW(B6)-3,FALSE)+IF(OR(B6=0,A_Stammdaten!$B$12&lt;B6),0,I6*1/20)</f>
        <v>0</v>
      </c>
      <c r="K6" s="51">
        <f>HLOOKUP(A_Stammdaten!$B$12,$L$4:$R$2504,ROW(B6)-3,FALSE)</f>
        <v>0</v>
      </c>
      <c r="L6" s="51">
        <f t="shared" si="0"/>
        <v>0</v>
      </c>
      <c r="M6" s="51">
        <f t="shared" si="0"/>
        <v>0</v>
      </c>
      <c r="N6" s="51">
        <f t="shared" si="0"/>
        <v>0</v>
      </c>
      <c r="O6" s="51">
        <f t="shared" si="0"/>
        <v>0</v>
      </c>
      <c r="P6" s="51">
        <f t="shared" si="0"/>
        <v>0</v>
      </c>
      <c r="Q6" s="51">
        <f t="shared" si="0"/>
        <v>0</v>
      </c>
      <c r="R6" s="51">
        <f t="shared" si="0"/>
        <v>0</v>
      </c>
    </row>
    <row r="7" spans="1:18" ht="15" customHeight="1" x14ac:dyDescent="0.25">
      <c r="A7" s="17"/>
      <c r="B7" s="52"/>
      <c r="C7" s="17"/>
      <c r="D7" s="17"/>
      <c r="E7" s="17"/>
      <c r="F7" s="17"/>
      <c r="G7" s="17"/>
      <c r="H7" s="17"/>
      <c r="I7" s="16">
        <f>IF(B7&gt;A_Stammdaten!$B$12,0,SUM(C7,D7,F7,G7)-SUM(E7,H7))</f>
        <v>0</v>
      </c>
      <c r="J7" s="51">
        <f>HLOOKUP(A_Stammdaten!$B$12,$L$4:$R$2504,ROW(B7)-3,FALSE)+IF(OR(B7=0,A_Stammdaten!$B$12&lt;B7),0,I7*1/20)</f>
        <v>0</v>
      </c>
      <c r="K7" s="51">
        <f>HLOOKUP(A_Stammdaten!$B$12,$L$4:$R$2504,ROW(B7)-3,FALSE)</f>
        <v>0</v>
      </c>
      <c r="L7" s="51">
        <f t="shared" si="0"/>
        <v>0</v>
      </c>
      <c r="M7" s="51">
        <f t="shared" si="0"/>
        <v>0</v>
      </c>
      <c r="N7" s="51">
        <f t="shared" si="0"/>
        <v>0</v>
      </c>
      <c r="O7" s="51">
        <f t="shared" si="0"/>
        <v>0</v>
      </c>
      <c r="P7" s="51">
        <f t="shared" si="0"/>
        <v>0</v>
      </c>
      <c r="Q7" s="51">
        <f t="shared" si="0"/>
        <v>0</v>
      </c>
      <c r="R7" s="51">
        <f t="shared" si="0"/>
        <v>0</v>
      </c>
    </row>
    <row r="8" spans="1:18" ht="15" customHeight="1" x14ac:dyDescent="0.25">
      <c r="A8" s="17"/>
      <c r="B8" s="52"/>
      <c r="C8" s="17"/>
      <c r="D8" s="17"/>
      <c r="E8" s="17"/>
      <c r="F8" s="17"/>
      <c r="G8" s="17"/>
      <c r="H8" s="17"/>
      <c r="I8" s="16">
        <f>IF(B8&gt;A_Stammdaten!$B$12,0,SUM(C8,D8,F8,G8)-SUM(E8,H8))</f>
        <v>0</v>
      </c>
      <c r="J8" s="51">
        <f>HLOOKUP(A_Stammdaten!$B$12,$L$4:$R$2504,ROW(B8)-3,FALSE)+IF(OR(B8=0,A_Stammdaten!$B$12&lt;B8),0,I8*1/20)</f>
        <v>0</v>
      </c>
      <c r="K8" s="51">
        <f>HLOOKUP(A_Stammdaten!$B$12,$L$4:$R$2504,ROW(B8)-3,FALSE)</f>
        <v>0</v>
      </c>
      <c r="L8" s="51">
        <f t="shared" si="0"/>
        <v>0</v>
      </c>
      <c r="M8" s="51">
        <f t="shared" si="0"/>
        <v>0</v>
      </c>
      <c r="N8" s="51">
        <f t="shared" si="0"/>
        <v>0</v>
      </c>
      <c r="O8" s="51">
        <f t="shared" si="0"/>
        <v>0</v>
      </c>
      <c r="P8" s="51">
        <f t="shared" si="0"/>
        <v>0</v>
      </c>
      <c r="Q8" s="51">
        <f t="shared" si="0"/>
        <v>0</v>
      </c>
      <c r="R8" s="51">
        <f t="shared" si="0"/>
        <v>0</v>
      </c>
    </row>
    <row r="9" spans="1:18" ht="15" customHeight="1" x14ac:dyDescent="0.25">
      <c r="A9" s="17"/>
      <c r="B9" s="52"/>
      <c r="C9" s="17"/>
      <c r="D9" s="17"/>
      <c r="E9" s="17"/>
      <c r="F9" s="17"/>
      <c r="G9" s="17"/>
      <c r="H9" s="17"/>
      <c r="I9" s="16">
        <f>IF(B9&gt;A_Stammdaten!$B$12,0,SUM(C9,D9,F9,G9)-SUM(E9,H9))</f>
        <v>0</v>
      </c>
      <c r="J9" s="51">
        <f>HLOOKUP(A_Stammdaten!$B$12,$L$4:$R$2504,ROW(B9)-3,FALSE)+IF(OR(B9=0,A_Stammdaten!$B$12&lt;B9),0,I9*1/20)</f>
        <v>0</v>
      </c>
      <c r="K9" s="51">
        <f>HLOOKUP(A_Stammdaten!$B$12,$L$4:$R$2504,ROW(B9)-3,FALSE)</f>
        <v>0</v>
      </c>
      <c r="L9" s="51">
        <f t="shared" si="0"/>
        <v>0</v>
      </c>
      <c r="M9" s="51">
        <f t="shared" si="0"/>
        <v>0</v>
      </c>
      <c r="N9" s="51">
        <f t="shared" si="0"/>
        <v>0</v>
      </c>
      <c r="O9" s="51">
        <f t="shared" si="0"/>
        <v>0</v>
      </c>
      <c r="P9" s="51">
        <f t="shared" si="0"/>
        <v>0</v>
      </c>
      <c r="Q9" s="51">
        <f t="shared" si="0"/>
        <v>0</v>
      </c>
      <c r="R9" s="51">
        <f t="shared" si="0"/>
        <v>0</v>
      </c>
    </row>
    <row r="10" spans="1:18" ht="15" customHeight="1" x14ac:dyDescent="0.25">
      <c r="A10" s="17"/>
      <c r="B10" s="52"/>
      <c r="C10" s="17"/>
      <c r="D10" s="17"/>
      <c r="E10" s="17"/>
      <c r="F10" s="17"/>
      <c r="G10" s="17"/>
      <c r="H10" s="17"/>
      <c r="I10" s="16">
        <f>IF(B10&gt;A_Stammdaten!$B$12,0,SUM(C10,D10,F10,G10)-SUM(E10,H10))</f>
        <v>0</v>
      </c>
      <c r="J10" s="51">
        <f>HLOOKUP(A_Stammdaten!$B$12,$L$4:$R$2504,ROW(B10)-3,FALSE)+IF(OR(B10=0,A_Stammdaten!$B$12&lt;B10),0,I10*1/20)</f>
        <v>0</v>
      </c>
      <c r="K10" s="51">
        <f>HLOOKUP(A_Stammdaten!$B$12,$L$4:$R$2504,ROW(B10)-3,FALSE)</f>
        <v>0</v>
      </c>
      <c r="L10" s="51">
        <f t="shared" si="0"/>
        <v>0</v>
      </c>
      <c r="M10" s="51">
        <f t="shared" si="0"/>
        <v>0</v>
      </c>
      <c r="N10" s="51">
        <f t="shared" si="0"/>
        <v>0</v>
      </c>
      <c r="O10" s="51">
        <f t="shared" si="0"/>
        <v>0</v>
      </c>
      <c r="P10" s="51">
        <f t="shared" si="0"/>
        <v>0</v>
      </c>
      <c r="Q10" s="51">
        <f t="shared" si="0"/>
        <v>0</v>
      </c>
      <c r="R10" s="51">
        <f t="shared" si="0"/>
        <v>0</v>
      </c>
    </row>
    <row r="11" spans="1:18" ht="15" customHeight="1" x14ac:dyDescent="0.25">
      <c r="A11" s="17"/>
      <c r="B11" s="52"/>
      <c r="C11" s="17"/>
      <c r="D11" s="17"/>
      <c r="E11" s="17"/>
      <c r="F11" s="17"/>
      <c r="G11" s="17"/>
      <c r="H11" s="17"/>
      <c r="I11" s="16">
        <f>IF(B11&gt;A_Stammdaten!$B$12,0,SUM(C11,D11,F11,G11)-SUM(E11,H11))</f>
        <v>0</v>
      </c>
      <c r="J11" s="51">
        <f>HLOOKUP(A_Stammdaten!$B$12,$L$4:$R$2504,ROW(B11)-3,FALSE)+IF(OR(B11=0,A_Stammdaten!$B$12&lt;B11),0,I11*1/20)</f>
        <v>0</v>
      </c>
      <c r="K11" s="51">
        <f>HLOOKUP(A_Stammdaten!$B$12,$L$4:$R$2504,ROW(B11)-3,FALSE)</f>
        <v>0</v>
      </c>
      <c r="L11" s="51">
        <f t="shared" si="0"/>
        <v>0</v>
      </c>
      <c r="M11" s="51">
        <f t="shared" si="0"/>
        <v>0</v>
      </c>
      <c r="N11" s="51">
        <f t="shared" si="0"/>
        <v>0</v>
      </c>
      <c r="O11" s="51">
        <f t="shared" si="0"/>
        <v>0</v>
      </c>
      <c r="P11" s="51">
        <f t="shared" si="0"/>
        <v>0</v>
      </c>
      <c r="Q11" s="51">
        <f t="shared" si="0"/>
        <v>0</v>
      </c>
      <c r="R11" s="51">
        <f t="shared" si="0"/>
        <v>0</v>
      </c>
    </row>
    <row r="12" spans="1:18" s="9" customFormat="1" ht="15" customHeight="1" x14ac:dyDescent="0.25">
      <c r="A12" s="17"/>
      <c r="B12" s="52"/>
      <c r="C12" s="17"/>
      <c r="D12" s="17"/>
      <c r="E12" s="17"/>
      <c r="F12" s="17"/>
      <c r="G12" s="17"/>
      <c r="H12" s="17"/>
      <c r="I12" s="16">
        <f>IF(B12&gt;A_Stammdaten!$B$12,0,SUM(C12,D12,F12,G12)-SUM(E12,H12))</f>
        <v>0</v>
      </c>
      <c r="J12" s="51">
        <f>HLOOKUP(A_Stammdaten!$B$12,$L$4:$R$2504,ROW(B12)-3,FALSE)+IF(OR(B12=0,A_Stammdaten!$B$12&lt;B12),0,I12*1/20)</f>
        <v>0</v>
      </c>
      <c r="K12" s="51">
        <f>HLOOKUP(A_Stammdaten!$B$12,$L$4:$R$2504,ROW(B12)-3,FALSE)</f>
        <v>0</v>
      </c>
      <c r="L12" s="51">
        <f t="shared" si="0"/>
        <v>0</v>
      </c>
      <c r="M12" s="51">
        <f t="shared" si="0"/>
        <v>0</v>
      </c>
      <c r="N12" s="51">
        <f t="shared" si="0"/>
        <v>0</v>
      </c>
      <c r="O12" s="51">
        <f t="shared" si="0"/>
        <v>0</v>
      </c>
      <c r="P12" s="51">
        <f t="shared" si="0"/>
        <v>0</v>
      </c>
      <c r="Q12" s="51">
        <f t="shared" si="0"/>
        <v>0</v>
      </c>
      <c r="R12" s="51">
        <f t="shared" si="0"/>
        <v>0</v>
      </c>
    </row>
    <row r="13" spans="1:18" x14ac:dyDescent="0.25">
      <c r="A13" s="17"/>
      <c r="B13" s="52"/>
      <c r="C13" s="17"/>
      <c r="D13" s="17"/>
      <c r="E13" s="17"/>
      <c r="F13" s="17"/>
      <c r="G13" s="17"/>
      <c r="H13" s="17"/>
      <c r="I13" s="16">
        <f>IF(B13&gt;A_Stammdaten!$B$12,0,SUM(C13,D13,F13,G13)-SUM(E13,H13))</f>
        <v>0</v>
      </c>
      <c r="J13" s="51">
        <f>HLOOKUP(A_Stammdaten!$B$12,$L$4:$R$2504,ROW(B13)-3,FALSE)+IF(OR(B13=0,A_Stammdaten!$B$12&lt;B13),0,I13*1/20)</f>
        <v>0</v>
      </c>
      <c r="K13" s="51">
        <f>HLOOKUP(A_Stammdaten!$B$12,$L$4:$R$2504,ROW(B13)-3,FALSE)</f>
        <v>0</v>
      </c>
      <c r="L13" s="51">
        <f t="shared" si="0"/>
        <v>0</v>
      </c>
      <c r="M13" s="51">
        <f t="shared" si="0"/>
        <v>0</v>
      </c>
      <c r="N13" s="51">
        <f t="shared" si="0"/>
        <v>0</v>
      </c>
      <c r="O13" s="51">
        <f t="shared" si="0"/>
        <v>0</v>
      </c>
      <c r="P13" s="51">
        <f t="shared" si="0"/>
        <v>0</v>
      </c>
      <c r="Q13" s="51">
        <f t="shared" si="0"/>
        <v>0</v>
      </c>
      <c r="R13" s="51">
        <f t="shared" si="0"/>
        <v>0</v>
      </c>
    </row>
    <row r="14" spans="1:18" x14ac:dyDescent="0.25">
      <c r="A14" s="17"/>
      <c r="B14" s="52"/>
      <c r="C14" s="17"/>
      <c r="D14" s="17"/>
      <c r="E14" s="17"/>
      <c r="F14" s="17"/>
      <c r="G14" s="17"/>
      <c r="H14" s="17"/>
      <c r="I14" s="16">
        <f>IF(B14&gt;A_Stammdaten!$B$12,0,SUM(C14,D14,F14,G14)-SUM(E14,H14))</f>
        <v>0</v>
      </c>
      <c r="J14" s="51">
        <f>HLOOKUP(A_Stammdaten!$B$12,$L$4:$R$2504,ROW(B14)-3,FALSE)+IF(OR(B14=0,A_Stammdaten!$B$12&lt;B14),0,I14*1/20)</f>
        <v>0</v>
      </c>
      <c r="K14" s="51">
        <f>HLOOKUP(A_Stammdaten!$B$12,$L$4:$R$2504,ROW(B14)-3,FALSE)</f>
        <v>0</v>
      </c>
      <c r="L14" s="51">
        <f t="shared" si="0"/>
        <v>0</v>
      </c>
      <c r="M14" s="51">
        <f t="shared" si="0"/>
        <v>0</v>
      </c>
      <c r="N14" s="51">
        <f t="shared" si="0"/>
        <v>0</v>
      </c>
      <c r="O14" s="51">
        <f t="shared" si="0"/>
        <v>0</v>
      </c>
      <c r="P14" s="51">
        <f t="shared" si="0"/>
        <v>0</v>
      </c>
      <c r="Q14" s="51">
        <f t="shared" si="0"/>
        <v>0</v>
      </c>
      <c r="R14" s="51">
        <f t="shared" si="0"/>
        <v>0</v>
      </c>
    </row>
    <row r="15" spans="1:18" x14ac:dyDescent="0.25">
      <c r="A15" s="17"/>
      <c r="B15" s="52"/>
      <c r="C15" s="17"/>
      <c r="D15" s="17"/>
      <c r="E15" s="17"/>
      <c r="F15" s="17"/>
      <c r="G15" s="17"/>
      <c r="H15" s="17"/>
      <c r="I15" s="16">
        <f>IF(B15&gt;A_Stammdaten!$B$12,0,SUM(C15,D15,F15,G15)-SUM(E15,H15))</f>
        <v>0</v>
      </c>
      <c r="J15" s="51">
        <f>HLOOKUP(A_Stammdaten!$B$12,$L$4:$R$2504,ROW(B15)-3,FALSE)+IF(OR(B15=0,A_Stammdaten!$B$12&lt;B15),0,I15*1/20)</f>
        <v>0</v>
      </c>
      <c r="K15" s="51">
        <f>HLOOKUP(A_Stammdaten!$B$12,$L$4:$R$2504,ROW(B15)-3,FALSE)</f>
        <v>0</v>
      </c>
      <c r="L15" s="51">
        <f t="shared" ref="L15:R24" si="1">IF(OR($I15=0,L$4&lt;$B15,$B15=0,20-(L$4-$B15)=0),0,$I15*(19-(L$4-$B15))/20)</f>
        <v>0</v>
      </c>
      <c r="M15" s="51">
        <f t="shared" si="1"/>
        <v>0</v>
      </c>
      <c r="N15" s="51">
        <f t="shared" si="1"/>
        <v>0</v>
      </c>
      <c r="O15" s="51">
        <f t="shared" si="1"/>
        <v>0</v>
      </c>
      <c r="P15" s="51">
        <f t="shared" si="1"/>
        <v>0</v>
      </c>
      <c r="Q15" s="51">
        <f t="shared" si="1"/>
        <v>0</v>
      </c>
      <c r="R15" s="51">
        <f t="shared" si="1"/>
        <v>0</v>
      </c>
    </row>
    <row r="16" spans="1:18" x14ac:dyDescent="0.25">
      <c r="A16" s="17"/>
      <c r="B16" s="52"/>
      <c r="C16" s="17"/>
      <c r="D16" s="17"/>
      <c r="E16" s="17"/>
      <c r="F16" s="17"/>
      <c r="G16" s="17"/>
      <c r="H16" s="17"/>
      <c r="I16" s="16">
        <f>IF(B16&gt;A_Stammdaten!$B$12,0,SUM(C16,D16,F16,G16)-SUM(E16,H16))</f>
        <v>0</v>
      </c>
      <c r="J16" s="51">
        <f>HLOOKUP(A_Stammdaten!$B$12,$L$4:$R$2504,ROW(B16)-3,FALSE)+IF(OR(B16=0,A_Stammdaten!$B$12&lt;B16),0,I16*1/20)</f>
        <v>0</v>
      </c>
      <c r="K16" s="51">
        <f>HLOOKUP(A_Stammdaten!$B$12,$L$4:$R$2504,ROW(B16)-3,FALSE)</f>
        <v>0</v>
      </c>
      <c r="L16" s="51">
        <f t="shared" si="1"/>
        <v>0</v>
      </c>
      <c r="M16" s="51">
        <f t="shared" si="1"/>
        <v>0</v>
      </c>
      <c r="N16" s="51">
        <f t="shared" si="1"/>
        <v>0</v>
      </c>
      <c r="O16" s="51">
        <f t="shared" si="1"/>
        <v>0</v>
      </c>
      <c r="P16" s="51">
        <f t="shared" si="1"/>
        <v>0</v>
      </c>
      <c r="Q16" s="51">
        <f t="shared" si="1"/>
        <v>0</v>
      </c>
      <c r="R16" s="51">
        <f t="shared" si="1"/>
        <v>0</v>
      </c>
    </row>
    <row r="17" spans="1:18" x14ac:dyDescent="0.25">
      <c r="A17" s="17"/>
      <c r="B17" s="52"/>
      <c r="C17" s="17"/>
      <c r="D17" s="17"/>
      <c r="E17" s="17"/>
      <c r="F17" s="17"/>
      <c r="G17" s="17"/>
      <c r="H17" s="17"/>
      <c r="I17" s="16">
        <f>IF(B17&gt;A_Stammdaten!$B$12,0,SUM(C17,D17,F17,G17)-SUM(E17,H17))</f>
        <v>0</v>
      </c>
      <c r="J17" s="51">
        <f>HLOOKUP(A_Stammdaten!$B$12,$L$4:$R$2504,ROW(B17)-3,FALSE)+IF(OR(B17=0,A_Stammdaten!$B$12&lt;B17),0,I17*1/20)</f>
        <v>0</v>
      </c>
      <c r="K17" s="51">
        <f>HLOOKUP(A_Stammdaten!$B$12,$L$4:$R$2504,ROW(B17)-3,FALSE)</f>
        <v>0</v>
      </c>
      <c r="L17" s="51">
        <f t="shared" si="1"/>
        <v>0</v>
      </c>
      <c r="M17" s="51">
        <f t="shared" si="1"/>
        <v>0</v>
      </c>
      <c r="N17" s="51">
        <f t="shared" si="1"/>
        <v>0</v>
      </c>
      <c r="O17" s="51">
        <f t="shared" si="1"/>
        <v>0</v>
      </c>
      <c r="P17" s="51">
        <f t="shared" si="1"/>
        <v>0</v>
      </c>
      <c r="Q17" s="51">
        <f t="shared" si="1"/>
        <v>0</v>
      </c>
      <c r="R17" s="51">
        <f t="shared" si="1"/>
        <v>0</v>
      </c>
    </row>
    <row r="18" spans="1:18" x14ac:dyDescent="0.25">
      <c r="A18" s="17"/>
      <c r="B18" s="52"/>
      <c r="C18" s="17"/>
      <c r="D18" s="17"/>
      <c r="E18" s="17"/>
      <c r="F18" s="17"/>
      <c r="G18" s="17"/>
      <c r="H18" s="17"/>
      <c r="I18" s="16">
        <f>IF(B18&gt;A_Stammdaten!$B$12,0,SUM(C18,D18,F18,G18)-SUM(E18,H18))</f>
        <v>0</v>
      </c>
      <c r="J18" s="51">
        <f>HLOOKUP(A_Stammdaten!$B$12,$L$4:$R$2504,ROW(B18)-3,FALSE)+IF(OR(B18=0,A_Stammdaten!$B$12&lt;B18),0,I18*1/20)</f>
        <v>0</v>
      </c>
      <c r="K18" s="51">
        <f>HLOOKUP(A_Stammdaten!$B$12,$L$4:$R$2504,ROW(B18)-3,FALSE)</f>
        <v>0</v>
      </c>
      <c r="L18" s="51">
        <f t="shared" si="1"/>
        <v>0</v>
      </c>
      <c r="M18" s="51">
        <f t="shared" si="1"/>
        <v>0</v>
      </c>
      <c r="N18" s="51">
        <f t="shared" si="1"/>
        <v>0</v>
      </c>
      <c r="O18" s="51">
        <f t="shared" si="1"/>
        <v>0</v>
      </c>
      <c r="P18" s="51">
        <f t="shared" si="1"/>
        <v>0</v>
      </c>
      <c r="Q18" s="51">
        <f t="shared" si="1"/>
        <v>0</v>
      </c>
      <c r="R18" s="51">
        <f t="shared" si="1"/>
        <v>0</v>
      </c>
    </row>
    <row r="19" spans="1:18" x14ac:dyDescent="0.25">
      <c r="A19" s="17"/>
      <c r="B19" s="52"/>
      <c r="C19" s="17"/>
      <c r="D19" s="17"/>
      <c r="E19" s="17"/>
      <c r="F19" s="17"/>
      <c r="G19" s="17"/>
      <c r="H19" s="17"/>
      <c r="I19" s="16">
        <f>IF(B19&gt;A_Stammdaten!$B$12,0,SUM(C19,D19,F19,G19)-SUM(E19,H19))</f>
        <v>0</v>
      </c>
      <c r="J19" s="51">
        <f>HLOOKUP(A_Stammdaten!$B$12,$L$4:$R$2504,ROW(B19)-3,FALSE)+IF(OR(B19=0,A_Stammdaten!$B$12&lt;B19),0,I19*1/20)</f>
        <v>0</v>
      </c>
      <c r="K19" s="51">
        <f>HLOOKUP(A_Stammdaten!$B$12,$L$4:$R$2504,ROW(B19)-3,FALSE)</f>
        <v>0</v>
      </c>
      <c r="L19" s="51">
        <f t="shared" si="1"/>
        <v>0</v>
      </c>
      <c r="M19" s="51">
        <f t="shared" si="1"/>
        <v>0</v>
      </c>
      <c r="N19" s="51">
        <f t="shared" si="1"/>
        <v>0</v>
      </c>
      <c r="O19" s="51">
        <f t="shared" si="1"/>
        <v>0</v>
      </c>
      <c r="P19" s="51">
        <f t="shared" si="1"/>
        <v>0</v>
      </c>
      <c r="Q19" s="51">
        <f t="shared" si="1"/>
        <v>0</v>
      </c>
      <c r="R19" s="51">
        <f t="shared" si="1"/>
        <v>0</v>
      </c>
    </row>
    <row r="20" spans="1:18" x14ac:dyDescent="0.25">
      <c r="A20" s="17"/>
      <c r="B20" s="52"/>
      <c r="C20" s="17"/>
      <c r="D20" s="17"/>
      <c r="E20" s="17"/>
      <c r="F20" s="17"/>
      <c r="G20" s="17"/>
      <c r="H20" s="17"/>
      <c r="I20" s="16">
        <f>IF(B20&gt;A_Stammdaten!$B$12,0,SUM(C20,D20,F20,G20)-SUM(E20,H20))</f>
        <v>0</v>
      </c>
      <c r="J20" s="51">
        <f>HLOOKUP(A_Stammdaten!$B$12,$L$4:$R$2504,ROW(B20)-3,FALSE)+IF(OR(B20=0,A_Stammdaten!$B$12&lt;B20),0,I20*1/20)</f>
        <v>0</v>
      </c>
      <c r="K20" s="51">
        <f>HLOOKUP(A_Stammdaten!$B$12,$L$4:$R$2504,ROW(B20)-3,FALSE)</f>
        <v>0</v>
      </c>
      <c r="L20" s="51">
        <f t="shared" si="1"/>
        <v>0</v>
      </c>
      <c r="M20" s="51">
        <f t="shared" si="1"/>
        <v>0</v>
      </c>
      <c r="N20" s="51">
        <f t="shared" si="1"/>
        <v>0</v>
      </c>
      <c r="O20" s="51">
        <f t="shared" si="1"/>
        <v>0</v>
      </c>
      <c r="P20" s="51">
        <f t="shared" si="1"/>
        <v>0</v>
      </c>
      <c r="Q20" s="51">
        <f t="shared" si="1"/>
        <v>0</v>
      </c>
      <c r="R20" s="51">
        <f t="shared" si="1"/>
        <v>0</v>
      </c>
    </row>
    <row r="21" spans="1:18" x14ac:dyDescent="0.25">
      <c r="A21" s="17"/>
      <c r="B21" s="52"/>
      <c r="C21" s="17"/>
      <c r="D21" s="17"/>
      <c r="E21" s="17"/>
      <c r="F21" s="17"/>
      <c r="G21" s="17"/>
      <c r="H21" s="17"/>
      <c r="I21" s="16">
        <f>IF(B21&gt;A_Stammdaten!$B$12,0,SUM(C21,D21,F21,G21)-SUM(E21,H21))</f>
        <v>0</v>
      </c>
      <c r="J21" s="51">
        <f>HLOOKUP(A_Stammdaten!$B$12,$L$4:$R$2504,ROW(B21)-3,FALSE)+IF(OR(B21=0,A_Stammdaten!$B$12&lt;B21),0,I21*1/20)</f>
        <v>0</v>
      </c>
      <c r="K21" s="51">
        <f>HLOOKUP(A_Stammdaten!$B$12,$L$4:$R$2504,ROW(B21)-3,FALSE)</f>
        <v>0</v>
      </c>
      <c r="L21" s="51">
        <f t="shared" si="1"/>
        <v>0</v>
      </c>
      <c r="M21" s="51">
        <f t="shared" si="1"/>
        <v>0</v>
      </c>
      <c r="N21" s="51">
        <f t="shared" si="1"/>
        <v>0</v>
      </c>
      <c r="O21" s="51">
        <f t="shared" si="1"/>
        <v>0</v>
      </c>
      <c r="P21" s="51">
        <f t="shared" si="1"/>
        <v>0</v>
      </c>
      <c r="Q21" s="51">
        <f t="shared" si="1"/>
        <v>0</v>
      </c>
      <c r="R21" s="51">
        <f t="shared" si="1"/>
        <v>0</v>
      </c>
    </row>
    <row r="22" spans="1:18" x14ac:dyDescent="0.25">
      <c r="A22" s="17"/>
      <c r="B22" s="52"/>
      <c r="C22" s="17"/>
      <c r="D22" s="17"/>
      <c r="E22" s="17"/>
      <c r="F22" s="17"/>
      <c r="G22" s="17"/>
      <c r="H22" s="17"/>
      <c r="I22" s="16">
        <f>IF(B22&gt;A_Stammdaten!$B$12,0,SUM(C22,D22,F22,G22)-SUM(E22,H22))</f>
        <v>0</v>
      </c>
      <c r="J22" s="51">
        <f>HLOOKUP(A_Stammdaten!$B$12,$L$4:$R$2504,ROW(B22)-3,FALSE)+IF(OR(B22=0,A_Stammdaten!$B$12&lt;B22),0,I22*1/20)</f>
        <v>0</v>
      </c>
      <c r="K22" s="51">
        <f>HLOOKUP(A_Stammdaten!$B$12,$L$4:$R$2504,ROW(B22)-3,FALSE)</f>
        <v>0</v>
      </c>
      <c r="L22" s="51">
        <f t="shared" si="1"/>
        <v>0</v>
      </c>
      <c r="M22" s="51">
        <f t="shared" si="1"/>
        <v>0</v>
      </c>
      <c r="N22" s="51">
        <f t="shared" si="1"/>
        <v>0</v>
      </c>
      <c r="O22" s="51">
        <f t="shared" si="1"/>
        <v>0</v>
      </c>
      <c r="P22" s="51">
        <f t="shared" si="1"/>
        <v>0</v>
      </c>
      <c r="Q22" s="51">
        <f t="shared" si="1"/>
        <v>0</v>
      </c>
      <c r="R22" s="51">
        <f t="shared" si="1"/>
        <v>0</v>
      </c>
    </row>
    <row r="23" spans="1:18" x14ac:dyDescent="0.25">
      <c r="A23" s="17"/>
      <c r="B23" s="52"/>
      <c r="C23" s="17"/>
      <c r="D23" s="17"/>
      <c r="E23" s="17"/>
      <c r="F23" s="17"/>
      <c r="G23" s="17"/>
      <c r="H23" s="17"/>
      <c r="I23" s="16">
        <f>IF(B23&gt;A_Stammdaten!$B$12,0,SUM(C23,D23,F23,G23)-SUM(E23,H23))</f>
        <v>0</v>
      </c>
      <c r="J23" s="51">
        <f>HLOOKUP(A_Stammdaten!$B$12,$L$4:$R$2504,ROW(B23)-3,FALSE)+IF(OR(B23=0,A_Stammdaten!$B$12&lt;B23),0,I23*1/20)</f>
        <v>0</v>
      </c>
      <c r="K23" s="51">
        <f>HLOOKUP(A_Stammdaten!$B$12,$L$4:$R$2504,ROW(B23)-3,FALSE)</f>
        <v>0</v>
      </c>
      <c r="L23" s="51">
        <f t="shared" si="1"/>
        <v>0</v>
      </c>
      <c r="M23" s="51">
        <f t="shared" si="1"/>
        <v>0</v>
      </c>
      <c r="N23" s="51">
        <f t="shared" si="1"/>
        <v>0</v>
      </c>
      <c r="O23" s="51">
        <f t="shared" si="1"/>
        <v>0</v>
      </c>
      <c r="P23" s="51">
        <f t="shared" si="1"/>
        <v>0</v>
      </c>
      <c r="Q23" s="51">
        <f t="shared" si="1"/>
        <v>0</v>
      </c>
      <c r="R23" s="51">
        <f t="shared" si="1"/>
        <v>0</v>
      </c>
    </row>
    <row r="24" spans="1:18" x14ac:dyDescent="0.25">
      <c r="A24" s="17"/>
      <c r="B24" s="52"/>
      <c r="C24" s="17"/>
      <c r="D24" s="17"/>
      <c r="E24" s="17"/>
      <c r="F24" s="17"/>
      <c r="G24" s="17"/>
      <c r="H24" s="17"/>
      <c r="I24" s="16">
        <f>IF(B24&gt;A_Stammdaten!$B$12,0,SUM(C24,D24,F24,G24)-SUM(E24,H24))</f>
        <v>0</v>
      </c>
      <c r="J24" s="51">
        <f>HLOOKUP(A_Stammdaten!$B$12,$L$4:$R$2504,ROW(B24)-3,FALSE)+IF(OR(B24=0,A_Stammdaten!$B$12&lt;B24),0,I24*1/20)</f>
        <v>0</v>
      </c>
      <c r="K24" s="51">
        <f>HLOOKUP(A_Stammdaten!$B$12,$L$4:$R$2504,ROW(B24)-3,FALSE)</f>
        <v>0</v>
      </c>
      <c r="L24" s="51">
        <f t="shared" si="1"/>
        <v>0</v>
      </c>
      <c r="M24" s="51">
        <f t="shared" si="1"/>
        <v>0</v>
      </c>
      <c r="N24" s="51">
        <f t="shared" si="1"/>
        <v>0</v>
      </c>
      <c r="O24" s="51">
        <f t="shared" si="1"/>
        <v>0</v>
      </c>
      <c r="P24" s="51">
        <f t="shared" si="1"/>
        <v>0</v>
      </c>
      <c r="Q24" s="51">
        <f t="shared" si="1"/>
        <v>0</v>
      </c>
      <c r="R24" s="51">
        <f t="shared" si="1"/>
        <v>0</v>
      </c>
    </row>
    <row r="25" spans="1:18" x14ac:dyDescent="0.25">
      <c r="A25" s="17"/>
      <c r="B25" s="52"/>
      <c r="C25" s="17"/>
      <c r="D25" s="17"/>
      <c r="E25" s="17"/>
      <c r="F25" s="17"/>
      <c r="G25" s="17"/>
      <c r="H25" s="17"/>
      <c r="I25" s="16">
        <f>IF(B25&gt;A_Stammdaten!$B$12,0,SUM(C25,D25,F25,G25)-SUM(E25,H25))</f>
        <v>0</v>
      </c>
      <c r="J25" s="51">
        <f>HLOOKUP(A_Stammdaten!$B$12,$L$4:$R$2504,ROW(B25)-3,FALSE)+IF(OR(B25=0,A_Stammdaten!$B$12&lt;B25),0,I25*1/20)</f>
        <v>0</v>
      </c>
      <c r="K25" s="51">
        <f>HLOOKUP(A_Stammdaten!$B$12,$L$4:$R$2504,ROW(B25)-3,FALSE)</f>
        <v>0</v>
      </c>
      <c r="L25" s="51">
        <f t="shared" ref="L25:R34" si="2">IF(OR($I25=0,L$4&lt;$B25,$B25=0,20-(L$4-$B25)=0),0,$I25*(19-(L$4-$B25))/20)</f>
        <v>0</v>
      </c>
      <c r="M25" s="51">
        <f t="shared" si="2"/>
        <v>0</v>
      </c>
      <c r="N25" s="51">
        <f t="shared" si="2"/>
        <v>0</v>
      </c>
      <c r="O25" s="51">
        <f t="shared" si="2"/>
        <v>0</v>
      </c>
      <c r="P25" s="51">
        <f t="shared" si="2"/>
        <v>0</v>
      </c>
      <c r="Q25" s="51">
        <f t="shared" si="2"/>
        <v>0</v>
      </c>
      <c r="R25" s="51">
        <f t="shared" si="2"/>
        <v>0</v>
      </c>
    </row>
    <row r="26" spans="1:18" x14ac:dyDescent="0.25">
      <c r="A26" s="17"/>
      <c r="B26" s="52"/>
      <c r="C26" s="17"/>
      <c r="D26" s="17"/>
      <c r="E26" s="17"/>
      <c r="F26" s="17"/>
      <c r="G26" s="17"/>
      <c r="H26" s="17"/>
      <c r="I26" s="16">
        <f>IF(B26&gt;A_Stammdaten!$B$12,0,SUM(C26,D26,F26,G26)-SUM(E26,H26))</f>
        <v>0</v>
      </c>
      <c r="J26" s="51">
        <f>HLOOKUP(A_Stammdaten!$B$12,$L$4:$R$2504,ROW(B26)-3,FALSE)+IF(OR(B26=0,A_Stammdaten!$B$12&lt;B26),0,I26*1/20)</f>
        <v>0</v>
      </c>
      <c r="K26" s="51">
        <f>HLOOKUP(A_Stammdaten!$B$12,$L$4:$R$2504,ROW(B26)-3,FALSE)</f>
        <v>0</v>
      </c>
      <c r="L26" s="51">
        <f t="shared" si="2"/>
        <v>0</v>
      </c>
      <c r="M26" s="51">
        <f t="shared" si="2"/>
        <v>0</v>
      </c>
      <c r="N26" s="51">
        <f t="shared" si="2"/>
        <v>0</v>
      </c>
      <c r="O26" s="51">
        <f t="shared" si="2"/>
        <v>0</v>
      </c>
      <c r="P26" s="51">
        <f t="shared" si="2"/>
        <v>0</v>
      </c>
      <c r="Q26" s="51">
        <f t="shared" si="2"/>
        <v>0</v>
      </c>
      <c r="R26" s="51">
        <f t="shared" si="2"/>
        <v>0</v>
      </c>
    </row>
    <row r="27" spans="1:18" x14ac:dyDescent="0.25">
      <c r="A27" s="17"/>
      <c r="B27" s="52"/>
      <c r="C27" s="17"/>
      <c r="D27" s="17"/>
      <c r="E27" s="17"/>
      <c r="F27" s="17"/>
      <c r="G27" s="17"/>
      <c r="H27" s="17"/>
      <c r="I27" s="16">
        <f>IF(B27&gt;A_Stammdaten!$B$12,0,SUM(C27,D27,F27,G27)-SUM(E27,H27))</f>
        <v>0</v>
      </c>
      <c r="J27" s="51">
        <f>HLOOKUP(A_Stammdaten!$B$12,$L$4:$R$2504,ROW(B27)-3,FALSE)+IF(OR(B27=0,A_Stammdaten!$B$12&lt;B27),0,I27*1/20)</f>
        <v>0</v>
      </c>
      <c r="K27" s="51">
        <f>HLOOKUP(A_Stammdaten!$B$12,$L$4:$R$2504,ROW(B27)-3,FALSE)</f>
        <v>0</v>
      </c>
      <c r="L27" s="51">
        <f t="shared" si="2"/>
        <v>0</v>
      </c>
      <c r="M27" s="51">
        <f t="shared" si="2"/>
        <v>0</v>
      </c>
      <c r="N27" s="51">
        <f t="shared" si="2"/>
        <v>0</v>
      </c>
      <c r="O27" s="51">
        <f t="shared" si="2"/>
        <v>0</v>
      </c>
      <c r="P27" s="51">
        <f t="shared" si="2"/>
        <v>0</v>
      </c>
      <c r="Q27" s="51">
        <f t="shared" si="2"/>
        <v>0</v>
      </c>
      <c r="R27" s="51">
        <f t="shared" si="2"/>
        <v>0</v>
      </c>
    </row>
    <row r="28" spans="1:18" x14ac:dyDescent="0.25">
      <c r="A28" s="17"/>
      <c r="B28" s="52"/>
      <c r="C28" s="17"/>
      <c r="D28" s="17"/>
      <c r="E28" s="17"/>
      <c r="F28" s="17"/>
      <c r="G28" s="17"/>
      <c r="H28" s="17"/>
      <c r="I28" s="16">
        <f>IF(B28&gt;A_Stammdaten!$B$12,0,SUM(C28,D28,F28,G28)-SUM(E28,H28))</f>
        <v>0</v>
      </c>
      <c r="J28" s="51">
        <f>HLOOKUP(A_Stammdaten!$B$12,$L$4:$R$2504,ROW(B28)-3,FALSE)+IF(OR(B28=0,A_Stammdaten!$B$12&lt;B28),0,I28*1/20)</f>
        <v>0</v>
      </c>
      <c r="K28" s="51">
        <f>HLOOKUP(A_Stammdaten!$B$12,$L$4:$R$2504,ROW(B28)-3,FALSE)</f>
        <v>0</v>
      </c>
      <c r="L28" s="51">
        <f t="shared" si="2"/>
        <v>0</v>
      </c>
      <c r="M28" s="51">
        <f t="shared" si="2"/>
        <v>0</v>
      </c>
      <c r="N28" s="51">
        <f t="shared" si="2"/>
        <v>0</v>
      </c>
      <c r="O28" s="51">
        <f t="shared" si="2"/>
        <v>0</v>
      </c>
      <c r="P28" s="51">
        <f t="shared" si="2"/>
        <v>0</v>
      </c>
      <c r="Q28" s="51">
        <f t="shared" si="2"/>
        <v>0</v>
      </c>
      <c r="R28" s="51">
        <f t="shared" si="2"/>
        <v>0</v>
      </c>
    </row>
    <row r="29" spans="1:18" x14ac:dyDescent="0.25">
      <c r="A29" s="17"/>
      <c r="B29" s="52"/>
      <c r="C29" s="17"/>
      <c r="D29" s="17"/>
      <c r="E29" s="17"/>
      <c r="F29" s="17"/>
      <c r="G29" s="17"/>
      <c r="H29" s="17"/>
      <c r="I29" s="16">
        <f>IF(B29&gt;A_Stammdaten!$B$12,0,SUM(C29,D29,F29,G29)-SUM(E29,H29))</f>
        <v>0</v>
      </c>
      <c r="J29" s="51">
        <f>HLOOKUP(A_Stammdaten!$B$12,$L$4:$R$2504,ROW(B29)-3,FALSE)+IF(OR(B29=0,A_Stammdaten!$B$12&lt;B29),0,I29*1/20)</f>
        <v>0</v>
      </c>
      <c r="K29" s="51">
        <f>HLOOKUP(A_Stammdaten!$B$12,$L$4:$R$2504,ROW(B29)-3,FALSE)</f>
        <v>0</v>
      </c>
      <c r="L29" s="51">
        <f t="shared" si="2"/>
        <v>0</v>
      </c>
      <c r="M29" s="51">
        <f t="shared" si="2"/>
        <v>0</v>
      </c>
      <c r="N29" s="51">
        <f t="shared" si="2"/>
        <v>0</v>
      </c>
      <c r="O29" s="51">
        <f t="shared" si="2"/>
        <v>0</v>
      </c>
      <c r="P29" s="51">
        <f t="shared" si="2"/>
        <v>0</v>
      </c>
      <c r="Q29" s="51">
        <f t="shared" si="2"/>
        <v>0</v>
      </c>
      <c r="R29" s="51">
        <f t="shared" si="2"/>
        <v>0</v>
      </c>
    </row>
    <row r="30" spans="1:18" x14ac:dyDescent="0.25">
      <c r="A30" s="17"/>
      <c r="B30" s="52"/>
      <c r="C30" s="17"/>
      <c r="D30" s="17"/>
      <c r="E30" s="17"/>
      <c r="F30" s="17"/>
      <c r="G30" s="17"/>
      <c r="H30" s="17"/>
      <c r="I30" s="16">
        <f>IF(B30&gt;A_Stammdaten!$B$12,0,SUM(C30,D30,F30,G30)-SUM(E30,H30))</f>
        <v>0</v>
      </c>
      <c r="J30" s="51">
        <f>HLOOKUP(A_Stammdaten!$B$12,$L$4:$R$2504,ROW(B30)-3,FALSE)+IF(OR(B30=0,A_Stammdaten!$B$12&lt;B30),0,I30*1/20)</f>
        <v>0</v>
      </c>
      <c r="K30" s="51">
        <f>HLOOKUP(A_Stammdaten!$B$12,$L$4:$R$2504,ROW(B30)-3,FALSE)</f>
        <v>0</v>
      </c>
      <c r="L30" s="51">
        <f t="shared" si="2"/>
        <v>0</v>
      </c>
      <c r="M30" s="51">
        <f t="shared" si="2"/>
        <v>0</v>
      </c>
      <c r="N30" s="51">
        <f t="shared" si="2"/>
        <v>0</v>
      </c>
      <c r="O30" s="51">
        <f t="shared" si="2"/>
        <v>0</v>
      </c>
      <c r="P30" s="51">
        <f t="shared" si="2"/>
        <v>0</v>
      </c>
      <c r="Q30" s="51">
        <f t="shared" si="2"/>
        <v>0</v>
      </c>
      <c r="R30" s="51">
        <f t="shared" si="2"/>
        <v>0</v>
      </c>
    </row>
    <row r="31" spans="1:18" x14ac:dyDescent="0.25">
      <c r="A31" s="17"/>
      <c r="B31" s="52"/>
      <c r="C31" s="17"/>
      <c r="D31" s="17"/>
      <c r="E31" s="17"/>
      <c r="F31" s="17"/>
      <c r="G31" s="17"/>
      <c r="H31" s="17"/>
      <c r="I31" s="16">
        <f>IF(B31&gt;A_Stammdaten!$B$12,0,SUM(C31,D31,F31,G31)-SUM(E31,H31))</f>
        <v>0</v>
      </c>
      <c r="J31" s="51">
        <f>HLOOKUP(A_Stammdaten!$B$12,$L$4:$R$2504,ROW(B31)-3,FALSE)+IF(OR(B31=0,A_Stammdaten!$B$12&lt;B31),0,I31*1/20)</f>
        <v>0</v>
      </c>
      <c r="K31" s="51">
        <f>HLOOKUP(A_Stammdaten!$B$12,$L$4:$R$2504,ROW(B31)-3,FALSE)</f>
        <v>0</v>
      </c>
      <c r="L31" s="51">
        <f t="shared" si="2"/>
        <v>0</v>
      </c>
      <c r="M31" s="51">
        <f t="shared" si="2"/>
        <v>0</v>
      </c>
      <c r="N31" s="51">
        <f t="shared" si="2"/>
        <v>0</v>
      </c>
      <c r="O31" s="51">
        <f t="shared" si="2"/>
        <v>0</v>
      </c>
      <c r="P31" s="51">
        <f t="shared" si="2"/>
        <v>0</v>
      </c>
      <c r="Q31" s="51">
        <f t="shared" si="2"/>
        <v>0</v>
      </c>
      <c r="R31" s="51">
        <f t="shared" si="2"/>
        <v>0</v>
      </c>
    </row>
    <row r="32" spans="1:18" x14ac:dyDescent="0.25">
      <c r="A32" s="17"/>
      <c r="B32" s="52"/>
      <c r="C32" s="17"/>
      <c r="D32" s="17"/>
      <c r="E32" s="17"/>
      <c r="F32" s="17"/>
      <c r="G32" s="17"/>
      <c r="H32" s="17"/>
      <c r="I32" s="16">
        <f>IF(B32&gt;A_Stammdaten!$B$12,0,SUM(C32,D32,F32,G32)-SUM(E32,H32))</f>
        <v>0</v>
      </c>
      <c r="J32" s="51">
        <f>HLOOKUP(A_Stammdaten!$B$12,$L$4:$R$2504,ROW(B32)-3,FALSE)+IF(OR(B32=0,A_Stammdaten!$B$12&lt;B32),0,I32*1/20)</f>
        <v>0</v>
      </c>
      <c r="K32" s="51">
        <f>HLOOKUP(A_Stammdaten!$B$12,$L$4:$R$2504,ROW(B32)-3,FALSE)</f>
        <v>0</v>
      </c>
      <c r="L32" s="51">
        <f t="shared" si="2"/>
        <v>0</v>
      </c>
      <c r="M32" s="51">
        <f t="shared" si="2"/>
        <v>0</v>
      </c>
      <c r="N32" s="51">
        <f t="shared" si="2"/>
        <v>0</v>
      </c>
      <c r="O32" s="51">
        <f t="shared" si="2"/>
        <v>0</v>
      </c>
      <c r="P32" s="51">
        <f t="shared" si="2"/>
        <v>0</v>
      </c>
      <c r="Q32" s="51">
        <f t="shared" si="2"/>
        <v>0</v>
      </c>
      <c r="R32" s="51">
        <f t="shared" si="2"/>
        <v>0</v>
      </c>
    </row>
    <row r="33" spans="1:18" x14ac:dyDescent="0.25">
      <c r="A33" s="17"/>
      <c r="B33" s="52"/>
      <c r="C33" s="17"/>
      <c r="D33" s="17"/>
      <c r="E33" s="17"/>
      <c r="F33" s="17"/>
      <c r="G33" s="17"/>
      <c r="H33" s="17"/>
      <c r="I33" s="16">
        <f>IF(B33&gt;A_Stammdaten!$B$12,0,SUM(C33,D33,F33,G33)-SUM(E33,H33))</f>
        <v>0</v>
      </c>
      <c r="J33" s="51">
        <f>HLOOKUP(A_Stammdaten!$B$12,$L$4:$R$2504,ROW(B33)-3,FALSE)+IF(OR(B33=0,A_Stammdaten!$B$12&lt;B33),0,I33*1/20)</f>
        <v>0</v>
      </c>
      <c r="K33" s="51">
        <f>HLOOKUP(A_Stammdaten!$B$12,$L$4:$R$2504,ROW(B33)-3,FALSE)</f>
        <v>0</v>
      </c>
      <c r="L33" s="51">
        <f t="shared" si="2"/>
        <v>0</v>
      </c>
      <c r="M33" s="51">
        <f t="shared" si="2"/>
        <v>0</v>
      </c>
      <c r="N33" s="51">
        <f t="shared" si="2"/>
        <v>0</v>
      </c>
      <c r="O33" s="51">
        <f t="shared" si="2"/>
        <v>0</v>
      </c>
      <c r="P33" s="51">
        <f t="shared" si="2"/>
        <v>0</v>
      </c>
      <c r="Q33" s="51">
        <f t="shared" si="2"/>
        <v>0</v>
      </c>
      <c r="R33" s="51">
        <f t="shared" si="2"/>
        <v>0</v>
      </c>
    </row>
    <row r="34" spans="1:18" x14ac:dyDescent="0.25">
      <c r="A34" s="17"/>
      <c r="B34" s="52"/>
      <c r="C34" s="17"/>
      <c r="D34" s="17"/>
      <c r="E34" s="17"/>
      <c r="F34" s="17"/>
      <c r="G34" s="17"/>
      <c r="H34" s="17"/>
      <c r="I34" s="16">
        <f>IF(B34&gt;A_Stammdaten!$B$12,0,SUM(C34,D34,F34,G34)-SUM(E34,H34))</f>
        <v>0</v>
      </c>
      <c r="J34" s="51">
        <f>HLOOKUP(A_Stammdaten!$B$12,$L$4:$R$2504,ROW(B34)-3,FALSE)+IF(OR(B34=0,A_Stammdaten!$B$12&lt;B34),0,I34*1/20)</f>
        <v>0</v>
      </c>
      <c r="K34" s="51">
        <f>HLOOKUP(A_Stammdaten!$B$12,$L$4:$R$2504,ROW(B34)-3,FALSE)</f>
        <v>0</v>
      </c>
      <c r="L34" s="51">
        <f t="shared" si="2"/>
        <v>0</v>
      </c>
      <c r="M34" s="51">
        <f t="shared" si="2"/>
        <v>0</v>
      </c>
      <c r="N34" s="51">
        <f t="shared" si="2"/>
        <v>0</v>
      </c>
      <c r="O34" s="51">
        <f t="shared" si="2"/>
        <v>0</v>
      </c>
      <c r="P34" s="51">
        <f t="shared" si="2"/>
        <v>0</v>
      </c>
      <c r="Q34" s="51">
        <f t="shared" si="2"/>
        <v>0</v>
      </c>
      <c r="R34" s="51">
        <f t="shared" si="2"/>
        <v>0</v>
      </c>
    </row>
    <row r="35" spans="1:18" x14ac:dyDescent="0.25">
      <c r="A35" s="17"/>
      <c r="B35" s="52"/>
      <c r="C35" s="17"/>
      <c r="D35" s="17"/>
      <c r="E35" s="17"/>
      <c r="F35" s="17"/>
      <c r="G35" s="17"/>
      <c r="H35" s="17"/>
      <c r="I35" s="16">
        <f>IF(B35&gt;A_Stammdaten!$B$12,0,SUM(C35,D35,F35,G35)-SUM(E35,H35))</f>
        <v>0</v>
      </c>
      <c r="J35" s="51">
        <f>HLOOKUP(A_Stammdaten!$B$12,$L$4:$R$2504,ROW(B35)-3,FALSE)+IF(OR(B35=0,A_Stammdaten!$B$12&lt;B35),0,I35*1/20)</f>
        <v>0</v>
      </c>
      <c r="K35" s="51">
        <f>HLOOKUP(A_Stammdaten!$B$12,$L$4:$R$2504,ROW(B35)-3,FALSE)</f>
        <v>0</v>
      </c>
      <c r="L35" s="51">
        <f t="shared" ref="L35:R44" si="3">IF(OR($I35=0,L$4&lt;$B35,$B35=0,20-(L$4-$B35)=0),0,$I35*(19-(L$4-$B35))/20)</f>
        <v>0</v>
      </c>
      <c r="M35" s="51">
        <f t="shared" si="3"/>
        <v>0</v>
      </c>
      <c r="N35" s="51">
        <f t="shared" si="3"/>
        <v>0</v>
      </c>
      <c r="O35" s="51">
        <f t="shared" si="3"/>
        <v>0</v>
      </c>
      <c r="P35" s="51">
        <f t="shared" si="3"/>
        <v>0</v>
      </c>
      <c r="Q35" s="51">
        <f t="shared" si="3"/>
        <v>0</v>
      </c>
      <c r="R35" s="51">
        <f t="shared" si="3"/>
        <v>0</v>
      </c>
    </row>
    <row r="36" spans="1:18" x14ac:dyDescent="0.25">
      <c r="A36" s="17"/>
      <c r="B36" s="52"/>
      <c r="C36" s="17"/>
      <c r="D36" s="17"/>
      <c r="E36" s="17"/>
      <c r="F36" s="17"/>
      <c r="G36" s="17"/>
      <c r="H36" s="17"/>
      <c r="I36" s="16">
        <f>IF(B36&gt;A_Stammdaten!$B$12,0,SUM(C36,D36,F36,G36)-SUM(E36,H36))</f>
        <v>0</v>
      </c>
      <c r="J36" s="51">
        <f>HLOOKUP(A_Stammdaten!$B$12,$L$4:$R$2504,ROW(B36)-3,FALSE)+IF(OR(B36=0,A_Stammdaten!$B$12&lt;B36),0,I36*1/20)</f>
        <v>0</v>
      </c>
      <c r="K36" s="51">
        <f>HLOOKUP(A_Stammdaten!$B$12,$L$4:$R$2504,ROW(B36)-3,FALSE)</f>
        <v>0</v>
      </c>
      <c r="L36" s="51">
        <f t="shared" si="3"/>
        <v>0</v>
      </c>
      <c r="M36" s="51">
        <f t="shared" si="3"/>
        <v>0</v>
      </c>
      <c r="N36" s="51">
        <f t="shared" si="3"/>
        <v>0</v>
      </c>
      <c r="O36" s="51">
        <f t="shared" si="3"/>
        <v>0</v>
      </c>
      <c r="P36" s="51">
        <f t="shared" si="3"/>
        <v>0</v>
      </c>
      <c r="Q36" s="51">
        <f t="shared" si="3"/>
        <v>0</v>
      </c>
      <c r="R36" s="51">
        <f t="shared" si="3"/>
        <v>0</v>
      </c>
    </row>
    <row r="37" spans="1:18" x14ac:dyDescent="0.25">
      <c r="A37" s="17"/>
      <c r="B37" s="52"/>
      <c r="C37" s="17"/>
      <c r="D37" s="17"/>
      <c r="E37" s="17"/>
      <c r="F37" s="17"/>
      <c r="G37" s="17"/>
      <c r="H37" s="17"/>
      <c r="I37" s="16">
        <f>IF(B37&gt;A_Stammdaten!$B$12,0,SUM(C37,D37,F37,G37)-SUM(E37,H37))</f>
        <v>0</v>
      </c>
      <c r="J37" s="51">
        <f>HLOOKUP(A_Stammdaten!$B$12,$L$4:$R$2504,ROW(B37)-3,FALSE)+IF(OR(B37=0,A_Stammdaten!$B$12&lt;B37),0,I37*1/20)</f>
        <v>0</v>
      </c>
      <c r="K37" s="51">
        <f>HLOOKUP(A_Stammdaten!$B$12,$L$4:$R$2504,ROW(B37)-3,FALSE)</f>
        <v>0</v>
      </c>
      <c r="L37" s="51">
        <f t="shared" si="3"/>
        <v>0</v>
      </c>
      <c r="M37" s="51">
        <f t="shared" si="3"/>
        <v>0</v>
      </c>
      <c r="N37" s="51">
        <f t="shared" si="3"/>
        <v>0</v>
      </c>
      <c r="O37" s="51">
        <f t="shared" si="3"/>
        <v>0</v>
      </c>
      <c r="P37" s="51">
        <f t="shared" si="3"/>
        <v>0</v>
      </c>
      <c r="Q37" s="51">
        <f t="shared" si="3"/>
        <v>0</v>
      </c>
      <c r="R37" s="51">
        <f t="shared" si="3"/>
        <v>0</v>
      </c>
    </row>
    <row r="38" spans="1:18" x14ac:dyDescent="0.25">
      <c r="A38" s="17"/>
      <c r="B38" s="52"/>
      <c r="C38" s="17"/>
      <c r="D38" s="17"/>
      <c r="E38" s="17"/>
      <c r="F38" s="17"/>
      <c r="G38" s="17"/>
      <c r="H38" s="17"/>
      <c r="I38" s="16">
        <f>IF(B38&gt;A_Stammdaten!$B$12,0,SUM(C38,D38,F38,G38)-SUM(E38,H38))</f>
        <v>0</v>
      </c>
      <c r="J38" s="51">
        <f>HLOOKUP(A_Stammdaten!$B$12,$L$4:$R$2504,ROW(B38)-3,FALSE)+IF(OR(B38=0,A_Stammdaten!$B$12&lt;B38),0,I38*1/20)</f>
        <v>0</v>
      </c>
      <c r="K38" s="51">
        <f>HLOOKUP(A_Stammdaten!$B$12,$L$4:$R$2504,ROW(B38)-3,FALSE)</f>
        <v>0</v>
      </c>
      <c r="L38" s="51">
        <f t="shared" si="3"/>
        <v>0</v>
      </c>
      <c r="M38" s="51">
        <f t="shared" si="3"/>
        <v>0</v>
      </c>
      <c r="N38" s="51">
        <f t="shared" si="3"/>
        <v>0</v>
      </c>
      <c r="O38" s="51">
        <f t="shared" si="3"/>
        <v>0</v>
      </c>
      <c r="P38" s="51">
        <f t="shared" si="3"/>
        <v>0</v>
      </c>
      <c r="Q38" s="51">
        <f t="shared" si="3"/>
        <v>0</v>
      </c>
      <c r="R38" s="51">
        <f t="shared" si="3"/>
        <v>0</v>
      </c>
    </row>
    <row r="39" spans="1:18" x14ac:dyDescent="0.25">
      <c r="A39" s="17"/>
      <c r="B39" s="52"/>
      <c r="C39" s="17"/>
      <c r="D39" s="17"/>
      <c r="E39" s="17"/>
      <c r="F39" s="17"/>
      <c r="G39" s="17"/>
      <c r="H39" s="17"/>
      <c r="I39" s="16">
        <f>IF(B39&gt;A_Stammdaten!$B$12,0,SUM(C39,D39,F39,G39)-SUM(E39,H39))</f>
        <v>0</v>
      </c>
      <c r="J39" s="51">
        <f>HLOOKUP(A_Stammdaten!$B$12,$L$4:$R$2504,ROW(B39)-3,FALSE)+IF(OR(B39=0,A_Stammdaten!$B$12&lt;B39),0,I39*1/20)</f>
        <v>0</v>
      </c>
      <c r="K39" s="51">
        <f>HLOOKUP(A_Stammdaten!$B$12,$L$4:$R$2504,ROW(B39)-3,FALSE)</f>
        <v>0</v>
      </c>
      <c r="L39" s="51">
        <f t="shared" si="3"/>
        <v>0</v>
      </c>
      <c r="M39" s="51">
        <f t="shared" si="3"/>
        <v>0</v>
      </c>
      <c r="N39" s="51">
        <f t="shared" si="3"/>
        <v>0</v>
      </c>
      <c r="O39" s="51">
        <f t="shared" si="3"/>
        <v>0</v>
      </c>
      <c r="P39" s="51">
        <f t="shared" si="3"/>
        <v>0</v>
      </c>
      <c r="Q39" s="51">
        <f t="shared" si="3"/>
        <v>0</v>
      </c>
      <c r="R39" s="51">
        <f t="shared" si="3"/>
        <v>0</v>
      </c>
    </row>
    <row r="40" spans="1:18" x14ac:dyDescent="0.25">
      <c r="A40" s="17"/>
      <c r="B40" s="52"/>
      <c r="C40" s="17"/>
      <c r="D40" s="17"/>
      <c r="E40" s="17"/>
      <c r="F40" s="17"/>
      <c r="G40" s="17"/>
      <c r="H40" s="17"/>
      <c r="I40" s="16">
        <f>IF(B40&gt;A_Stammdaten!$B$12,0,SUM(C40,D40,F40,G40)-SUM(E40,H40))</f>
        <v>0</v>
      </c>
      <c r="J40" s="51">
        <f>HLOOKUP(A_Stammdaten!$B$12,$L$4:$R$2504,ROW(B40)-3,FALSE)+IF(OR(B40=0,A_Stammdaten!$B$12&lt;B40),0,I40*1/20)</f>
        <v>0</v>
      </c>
      <c r="K40" s="51">
        <f>HLOOKUP(A_Stammdaten!$B$12,$L$4:$R$2504,ROW(B40)-3,FALSE)</f>
        <v>0</v>
      </c>
      <c r="L40" s="51">
        <f t="shared" si="3"/>
        <v>0</v>
      </c>
      <c r="M40" s="51">
        <f t="shared" si="3"/>
        <v>0</v>
      </c>
      <c r="N40" s="51">
        <f t="shared" si="3"/>
        <v>0</v>
      </c>
      <c r="O40" s="51">
        <f t="shared" si="3"/>
        <v>0</v>
      </c>
      <c r="P40" s="51">
        <f t="shared" si="3"/>
        <v>0</v>
      </c>
      <c r="Q40" s="51">
        <f t="shared" si="3"/>
        <v>0</v>
      </c>
      <c r="R40" s="51">
        <f t="shared" si="3"/>
        <v>0</v>
      </c>
    </row>
    <row r="41" spans="1:18" x14ac:dyDescent="0.25">
      <c r="A41" s="17"/>
      <c r="B41" s="52"/>
      <c r="C41" s="17"/>
      <c r="D41" s="17"/>
      <c r="E41" s="17"/>
      <c r="F41" s="17"/>
      <c r="G41" s="17"/>
      <c r="H41" s="17"/>
      <c r="I41" s="16">
        <f>IF(B41&gt;A_Stammdaten!$B$12,0,SUM(C41,D41,F41,G41)-SUM(E41,H41))</f>
        <v>0</v>
      </c>
      <c r="J41" s="51">
        <f>HLOOKUP(A_Stammdaten!$B$12,$L$4:$R$2504,ROW(B41)-3,FALSE)+IF(OR(B41=0,A_Stammdaten!$B$12&lt;B41),0,I41*1/20)</f>
        <v>0</v>
      </c>
      <c r="K41" s="51">
        <f>HLOOKUP(A_Stammdaten!$B$12,$L$4:$R$2504,ROW(B41)-3,FALSE)</f>
        <v>0</v>
      </c>
      <c r="L41" s="51">
        <f t="shared" si="3"/>
        <v>0</v>
      </c>
      <c r="M41" s="51">
        <f t="shared" si="3"/>
        <v>0</v>
      </c>
      <c r="N41" s="51">
        <f t="shared" si="3"/>
        <v>0</v>
      </c>
      <c r="O41" s="51">
        <f t="shared" si="3"/>
        <v>0</v>
      </c>
      <c r="P41" s="51">
        <f t="shared" si="3"/>
        <v>0</v>
      </c>
      <c r="Q41" s="51">
        <f t="shared" si="3"/>
        <v>0</v>
      </c>
      <c r="R41" s="51">
        <f t="shared" si="3"/>
        <v>0</v>
      </c>
    </row>
    <row r="42" spans="1:18" x14ac:dyDescent="0.25">
      <c r="A42" s="17"/>
      <c r="B42" s="52"/>
      <c r="C42" s="17"/>
      <c r="D42" s="17"/>
      <c r="E42" s="17"/>
      <c r="F42" s="17"/>
      <c r="G42" s="17"/>
      <c r="H42" s="17"/>
      <c r="I42" s="16">
        <f>IF(B42&gt;A_Stammdaten!$B$12,0,SUM(C42,D42,F42,G42)-SUM(E42,H42))</f>
        <v>0</v>
      </c>
      <c r="J42" s="51">
        <f>HLOOKUP(A_Stammdaten!$B$12,$L$4:$R$2504,ROW(B42)-3,FALSE)+IF(OR(B42=0,A_Stammdaten!$B$12&lt;B42),0,I42*1/20)</f>
        <v>0</v>
      </c>
      <c r="K42" s="51">
        <f>HLOOKUP(A_Stammdaten!$B$12,$L$4:$R$2504,ROW(B42)-3,FALSE)</f>
        <v>0</v>
      </c>
      <c r="L42" s="51">
        <f t="shared" si="3"/>
        <v>0</v>
      </c>
      <c r="M42" s="51">
        <f t="shared" si="3"/>
        <v>0</v>
      </c>
      <c r="N42" s="51">
        <f t="shared" si="3"/>
        <v>0</v>
      </c>
      <c r="O42" s="51">
        <f t="shared" si="3"/>
        <v>0</v>
      </c>
      <c r="P42" s="51">
        <f t="shared" si="3"/>
        <v>0</v>
      </c>
      <c r="Q42" s="51">
        <f t="shared" si="3"/>
        <v>0</v>
      </c>
      <c r="R42" s="51">
        <f t="shared" si="3"/>
        <v>0</v>
      </c>
    </row>
    <row r="43" spans="1:18" x14ac:dyDescent="0.25">
      <c r="A43" s="17"/>
      <c r="B43" s="52"/>
      <c r="C43" s="17"/>
      <c r="D43" s="17"/>
      <c r="E43" s="17"/>
      <c r="F43" s="17"/>
      <c r="G43" s="17"/>
      <c r="H43" s="17"/>
      <c r="I43" s="16">
        <f>IF(B43&gt;A_Stammdaten!$B$12,0,SUM(C43,D43,F43,G43)-SUM(E43,H43))</f>
        <v>0</v>
      </c>
      <c r="J43" s="51">
        <f>HLOOKUP(A_Stammdaten!$B$12,$L$4:$R$2504,ROW(B43)-3,FALSE)+IF(OR(B43=0,A_Stammdaten!$B$12&lt;B43),0,I43*1/20)</f>
        <v>0</v>
      </c>
      <c r="K43" s="51">
        <f>HLOOKUP(A_Stammdaten!$B$12,$L$4:$R$2504,ROW(B43)-3,FALSE)</f>
        <v>0</v>
      </c>
      <c r="L43" s="51">
        <f t="shared" si="3"/>
        <v>0</v>
      </c>
      <c r="M43" s="51">
        <f t="shared" si="3"/>
        <v>0</v>
      </c>
      <c r="N43" s="51">
        <f t="shared" si="3"/>
        <v>0</v>
      </c>
      <c r="O43" s="51">
        <f t="shared" si="3"/>
        <v>0</v>
      </c>
      <c r="P43" s="51">
        <f t="shared" si="3"/>
        <v>0</v>
      </c>
      <c r="Q43" s="51">
        <f t="shared" si="3"/>
        <v>0</v>
      </c>
      <c r="R43" s="51">
        <f t="shared" si="3"/>
        <v>0</v>
      </c>
    </row>
    <row r="44" spans="1:18" x14ac:dyDescent="0.25">
      <c r="A44" s="17"/>
      <c r="B44" s="52"/>
      <c r="C44" s="17"/>
      <c r="D44" s="17"/>
      <c r="E44" s="17"/>
      <c r="F44" s="17"/>
      <c r="G44" s="17"/>
      <c r="H44" s="17"/>
      <c r="I44" s="16">
        <f>IF(B44&gt;A_Stammdaten!$B$12,0,SUM(C44,D44,F44,G44)-SUM(E44,H44))</f>
        <v>0</v>
      </c>
      <c r="J44" s="51">
        <f>HLOOKUP(A_Stammdaten!$B$12,$L$4:$R$2504,ROW(B44)-3,FALSE)+IF(OR(B44=0,A_Stammdaten!$B$12&lt;B44),0,I44*1/20)</f>
        <v>0</v>
      </c>
      <c r="K44" s="51">
        <f>HLOOKUP(A_Stammdaten!$B$12,$L$4:$R$2504,ROW(B44)-3,FALSE)</f>
        <v>0</v>
      </c>
      <c r="L44" s="51">
        <f t="shared" si="3"/>
        <v>0</v>
      </c>
      <c r="M44" s="51">
        <f t="shared" si="3"/>
        <v>0</v>
      </c>
      <c r="N44" s="51">
        <f t="shared" si="3"/>
        <v>0</v>
      </c>
      <c r="O44" s="51">
        <f t="shared" si="3"/>
        <v>0</v>
      </c>
      <c r="P44" s="51">
        <f t="shared" si="3"/>
        <v>0</v>
      </c>
      <c r="Q44" s="51">
        <f t="shared" si="3"/>
        <v>0</v>
      </c>
      <c r="R44" s="51">
        <f t="shared" si="3"/>
        <v>0</v>
      </c>
    </row>
    <row r="45" spans="1:18" x14ac:dyDescent="0.25">
      <c r="A45" s="17"/>
      <c r="B45" s="52"/>
      <c r="C45" s="17"/>
      <c r="D45" s="17"/>
      <c r="E45" s="17"/>
      <c r="F45" s="17"/>
      <c r="G45" s="17"/>
      <c r="H45" s="17"/>
      <c r="I45" s="16">
        <f>IF(B45&gt;A_Stammdaten!$B$12,0,SUM(C45,D45,F45,G45)-SUM(E45,H45))</f>
        <v>0</v>
      </c>
      <c r="J45" s="51">
        <f>HLOOKUP(A_Stammdaten!$B$12,$L$4:$R$2504,ROW(B45)-3,FALSE)+IF(OR(B45=0,A_Stammdaten!$B$12&lt;B45),0,I45*1/20)</f>
        <v>0</v>
      </c>
      <c r="K45" s="51">
        <f>HLOOKUP(A_Stammdaten!$B$12,$L$4:$R$2504,ROW(B45)-3,FALSE)</f>
        <v>0</v>
      </c>
      <c r="L45" s="51">
        <f t="shared" ref="L45:R54" si="4">IF(OR($I45=0,L$4&lt;$B45,$B45=0,20-(L$4-$B45)=0),0,$I45*(19-(L$4-$B45))/20)</f>
        <v>0</v>
      </c>
      <c r="M45" s="51">
        <f t="shared" si="4"/>
        <v>0</v>
      </c>
      <c r="N45" s="51">
        <f t="shared" si="4"/>
        <v>0</v>
      </c>
      <c r="O45" s="51">
        <f t="shared" si="4"/>
        <v>0</v>
      </c>
      <c r="P45" s="51">
        <f t="shared" si="4"/>
        <v>0</v>
      </c>
      <c r="Q45" s="51">
        <f t="shared" si="4"/>
        <v>0</v>
      </c>
      <c r="R45" s="51">
        <f t="shared" si="4"/>
        <v>0</v>
      </c>
    </row>
    <row r="46" spans="1:18" x14ac:dyDescent="0.25">
      <c r="A46" s="17"/>
      <c r="B46" s="52"/>
      <c r="C46" s="17"/>
      <c r="D46" s="17"/>
      <c r="E46" s="17"/>
      <c r="F46" s="17"/>
      <c r="G46" s="17"/>
      <c r="H46" s="17"/>
      <c r="I46" s="16">
        <f>IF(B46&gt;A_Stammdaten!$B$12,0,SUM(C46,D46,F46,G46)-SUM(E46,H46))</f>
        <v>0</v>
      </c>
      <c r="J46" s="51">
        <f>HLOOKUP(A_Stammdaten!$B$12,$L$4:$R$2504,ROW(B46)-3,FALSE)+IF(OR(B46=0,A_Stammdaten!$B$12&lt;B46),0,I46*1/20)</f>
        <v>0</v>
      </c>
      <c r="K46" s="51">
        <f>HLOOKUP(A_Stammdaten!$B$12,$L$4:$R$2504,ROW(B46)-3,FALSE)</f>
        <v>0</v>
      </c>
      <c r="L46" s="51">
        <f t="shared" si="4"/>
        <v>0</v>
      </c>
      <c r="M46" s="51">
        <f t="shared" si="4"/>
        <v>0</v>
      </c>
      <c r="N46" s="51">
        <f t="shared" si="4"/>
        <v>0</v>
      </c>
      <c r="O46" s="51">
        <f t="shared" si="4"/>
        <v>0</v>
      </c>
      <c r="P46" s="51">
        <f t="shared" si="4"/>
        <v>0</v>
      </c>
      <c r="Q46" s="51">
        <f t="shared" si="4"/>
        <v>0</v>
      </c>
      <c r="R46" s="51">
        <f t="shared" si="4"/>
        <v>0</v>
      </c>
    </row>
    <row r="47" spans="1:18" x14ac:dyDescent="0.25">
      <c r="A47" s="17"/>
      <c r="B47" s="52"/>
      <c r="C47" s="17"/>
      <c r="D47" s="17"/>
      <c r="E47" s="17"/>
      <c r="F47" s="17"/>
      <c r="G47" s="17"/>
      <c r="H47" s="17"/>
      <c r="I47" s="16">
        <f>IF(B47&gt;A_Stammdaten!$B$12,0,SUM(C47,D47,F47,G47)-SUM(E47,H47))</f>
        <v>0</v>
      </c>
      <c r="J47" s="51">
        <f>HLOOKUP(A_Stammdaten!$B$12,$L$4:$R$2504,ROW(B47)-3,FALSE)+IF(OR(B47=0,A_Stammdaten!$B$12&lt;B47),0,I47*1/20)</f>
        <v>0</v>
      </c>
      <c r="K47" s="51">
        <f>HLOOKUP(A_Stammdaten!$B$12,$L$4:$R$2504,ROW(B47)-3,FALSE)</f>
        <v>0</v>
      </c>
      <c r="L47" s="51">
        <f t="shared" si="4"/>
        <v>0</v>
      </c>
      <c r="M47" s="51">
        <f t="shared" si="4"/>
        <v>0</v>
      </c>
      <c r="N47" s="51">
        <f t="shared" si="4"/>
        <v>0</v>
      </c>
      <c r="O47" s="51">
        <f t="shared" si="4"/>
        <v>0</v>
      </c>
      <c r="P47" s="51">
        <f t="shared" si="4"/>
        <v>0</v>
      </c>
      <c r="Q47" s="51">
        <f t="shared" si="4"/>
        <v>0</v>
      </c>
      <c r="R47" s="51">
        <f t="shared" si="4"/>
        <v>0</v>
      </c>
    </row>
    <row r="48" spans="1:18" x14ac:dyDescent="0.25">
      <c r="A48" s="17"/>
      <c r="B48" s="52"/>
      <c r="C48" s="17"/>
      <c r="D48" s="17"/>
      <c r="E48" s="17"/>
      <c r="F48" s="17"/>
      <c r="G48" s="17"/>
      <c r="H48" s="17"/>
      <c r="I48" s="16">
        <f>IF(B48&gt;A_Stammdaten!$B$12,0,SUM(C48,D48,F48,G48)-SUM(E48,H48))</f>
        <v>0</v>
      </c>
      <c r="J48" s="51">
        <f>HLOOKUP(A_Stammdaten!$B$12,$L$4:$R$2504,ROW(B48)-3,FALSE)+IF(OR(B48=0,A_Stammdaten!$B$12&lt;B48),0,I48*1/20)</f>
        <v>0</v>
      </c>
      <c r="K48" s="51">
        <f>HLOOKUP(A_Stammdaten!$B$12,$L$4:$R$2504,ROW(B48)-3,FALSE)</f>
        <v>0</v>
      </c>
      <c r="L48" s="51">
        <f t="shared" si="4"/>
        <v>0</v>
      </c>
      <c r="M48" s="51">
        <f t="shared" si="4"/>
        <v>0</v>
      </c>
      <c r="N48" s="51">
        <f t="shared" si="4"/>
        <v>0</v>
      </c>
      <c r="O48" s="51">
        <f t="shared" si="4"/>
        <v>0</v>
      </c>
      <c r="P48" s="51">
        <f t="shared" si="4"/>
        <v>0</v>
      </c>
      <c r="Q48" s="51">
        <f t="shared" si="4"/>
        <v>0</v>
      </c>
      <c r="R48" s="51">
        <f t="shared" si="4"/>
        <v>0</v>
      </c>
    </row>
    <row r="49" spans="1:18" x14ac:dyDescent="0.25">
      <c r="A49" s="17"/>
      <c r="B49" s="52"/>
      <c r="C49" s="17"/>
      <c r="D49" s="17"/>
      <c r="E49" s="17"/>
      <c r="F49" s="17"/>
      <c r="G49" s="17"/>
      <c r="H49" s="17"/>
      <c r="I49" s="16">
        <f>IF(B49&gt;A_Stammdaten!$B$12,0,SUM(C49,D49,F49,G49)-SUM(E49,H49))</f>
        <v>0</v>
      </c>
      <c r="J49" s="51">
        <f>HLOOKUP(A_Stammdaten!$B$12,$L$4:$R$2504,ROW(B49)-3,FALSE)+IF(OR(B49=0,A_Stammdaten!$B$12&lt;B49),0,I49*1/20)</f>
        <v>0</v>
      </c>
      <c r="K49" s="51">
        <f>HLOOKUP(A_Stammdaten!$B$12,$L$4:$R$2504,ROW(B49)-3,FALSE)</f>
        <v>0</v>
      </c>
      <c r="L49" s="51">
        <f t="shared" si="4"/>
        <v>0</v>
      </c>
      <c r="M49" s="51">
        <f t="shared" si="4"/>
        <v>0</v>
      </c>
      <c r="N49" s="51">
        <f t="shared" si="4"/>
        <v>0</v>
      </c>
      <c r="O49" s="51">
        <f t="shared" si="4"/>
        <v>0</v>
      </c>
      <c r="P49" s="51">
        <f t="shared" si="4"/>
        <v>0</v>
      </c>
      <c r="Q49" s="51">
        <f t="shared" si="4"/>
        <v>0</v>
      </c>
      <c r="R49" s="51">
        <f t="shared" si="4"/>
        <v>0</v>
      </c>
    </row>
    <row r="50" spans="1:18" x14ac:dyDescent="0.25">
      <c r="A50" s="17"/>
      <c r="B50" s="52"/>
      <c r="C50" s="17"/>
      <c r="D50" s="17"/>
      <c r="E50" s="17"/>
      <c r="F50" s="17"/>
      <c r="G50" s="17"/>
      <c r="H50" s="17"/>
      <c r="I50" s="16">
        <f>IF(B50&gt;A_Stammdaten!$B$12,0,SUM(C50,D50,F50,G50)-SUM(E50,H50))</f>
        <v>0</v>
      </c>
      <c r="J50" s="51">
        <f>HLOOKUP(A_Stammdaten!$B$12,$L$4:$R$2504,ROW(B50)-3,FALSE)+IF(OR(B50=0,A_Stammdaten!$B$12&lt;B50),0,I50*1/20)</f>
        <v>0</v>
      </c>
      <c r="K50" s="51">
        <f>HLOOKUP(A_Stammdaten!$B$12,$L$4:$R$2504,ROW(B50)-3,FALSE)</f>
        <v>0</v>
      </c>
      <c r="L50" s="51">
        <f t="shared" si="4"/>
        <v>0</v>
      </c>
      <c r="M50" s="51">
        <f t="shared" si="4"/>
        <v>0</v>
      </c>
      <c r="N50" s="51">
        <f t="shared" si="4"/>
        <v>0</v>
      </c>
      <c r="O50" s="51">
        <f t="shared" si="4"/>
        <v>0</v>
      </c>
      <c r="P50" s="51">
        <f t="shared" si="4"/>
        <v>0</v>
      </c>
      <c r="Q50" s="51">
        <f t="shared" si="4"/>
        <v>0</v>
      </c>
      <c r="R50" s="51">
        <f t="shared" si="4"/>
        <v>0</v>
      </c>
    </row>
    <row r="51" spans="1:18" x14ac:dyDescent="0.25">
      <c r="A51" s="17"/>
      <c r="B51" s="52"/>
      <c r="C51" s="17"/>
      <c r="D51" s="17"/>
      <c r="E51" s="17"/>
      <c r="F51" s="17"/>
      <c r="G51" s="17"/>
      <c r="H51" s="17"/>
      <c r="I51" s="16">
        <f>IF(B51&gt;A_Stammdaten!$B$12,0,SUM(C51,D51,F51,G51)-SUM(E51,H51))</f>
        <v>0</v>
      </c>
      <c r="J51" s="51">
        <f>HLOOKUP(A_Stammdaten!$B$12,$L$4:$R$2504,ROW(B51)-3,FALSE)+IF(OR(B51=0,A_Stammdaten!$B$12&lt;B51),0,I51*1/20)</f>
        <v>0</v>
      </c>
      <c r="K51" s="51">
        <f>HLOOKUP(A_Stammdaten!$B$12,$L$4:$R$2504,ROW(B51)-3,FALSE)</f>
        <v>0</v>
      </c>
      <c r="L51" s="51">
        <f t="shared" si="4"/>
        <v>0</v>
      </c>
      <c r="M51" s="51">
        <f t="shared" si="4"/>
        <v>0</v>
      </c>
      <c r="N51" s="51">
        <f t="shared" si="4"/>
        <v>0</v>
      </c>
      <c r="O51" s="51">
        <f t="shared" si="4"/>
        <v>0</v>
      </c>
      <c r="P51" s="51">
        <f t="shared" si="4"/>
        <v>0</v>
      </c>
      <c r="Q51" s="51">
        <f t="shared" si="4"/>
        <v>0</v>
      </c>
      <c r="R51" s="51">
        <f t="shared" si="4"/>
        <v>0</v>
      </c>
    </row>
    <row r="52" spans="1:18" x14ac:dyDescent="0.25">
      <c r="A52" s="17"/>
      <c r="B52" s="52"/>
      <c r="C52" s="17"/>
      <c r="D52" s="17"/>
      <c r="E52" s="17"/>
      <c r="F52" s="17"/>
      <c r="G52" s="17"/>
      <c r="H52" s="17"/>
      <c r="I52" s="16">
        <f>IF(B52&gt;A_Stammdaten!$B$12,0,SUM(C52,D52,F52,G52)-SUM(E52,H52))</f>
        <v>0</v>
      </c>
      <c r="J52" s="51">
        <f>HLOOKUP(A_Stammdaten!$B$12,$L$4:$R$2504,ROW(B52)-3,FALSE)+IF(OR(B52=0,A_Stammdaten!$B$12&lt;B52),0,I52*1/20)</f>
        <v>0</v>
      </c>
      <c r="K52" s="51">
        <f>HLOOKUP(A_Stammdaten!$B$12,$L$4:$R$2504,ROW(B52)-3,FALSE)</f>
        <v>0</v>
      </c>
      <c r="L52" s="51">
        <f t="shared" si="4"/>
        <v>0</v>
      </c>
      <c r="M52" s="51">
        <f t="shared" si="4"/>
        <v>0</v>
      </c>
      <c r="N52" s="51">
        <f t="shared" si="4"/>
        <v>0</v>
      </c>
      <c r="O52" s="51">
        <f t="shared" si="4"/>
        <v>0</v>
      </c>
      <c r="P52" s="51">
        <f t="shared" si="4"/>
        <v>0</v>
      </c>
      <c r="Q52" s="51">
        <f t="shared" si="4"/>
        <v>0</v>
      </c>
      <c r="R52" s="51">
        <f t="shared" si="4"/>
        <v>0</v>
      </c>
    </row>
    <row r="53" spans="1:18" x14ac:dyDescent="0.25">
      <c r="A53" s="17"/>
      <c r="B53" s="52"/>
      <c r="C53" s="17"/>
      <c r="D53" s="17"/>
      <c r="E53" s="17"/>
      <c r="F53" s="17"/>
      <c r="G53" s="17"/>
      <c r="H53" s="17"/>
      <c r="I53" s="16">
        <f>IF(B53&gt;A_Stammdaten!$B$12,0,SUM(C53,D53,F53,G53)-SUM(E53,H53))</f>
        <v>0</v>
      </c>
      <c r="J53" s="51">
        <f>HLOOKUP(A_Stammdaten!$B$12,$L$4:$R$2504,ROW(B53)-3,FALSE)+IF(OR(B53=0,A_Stammdaten!$B$12&lt;B53),0,I53*1/20)</f>
        <v>0</v>
      </c>
      <c r="K53" s="51">
        <f>HLOOKUP(A_Stammdaten!$B$12,$L$4:$R$2504,ROW(B53)-3,FALSE)</f>
        <v>0</v>
      </c>
      <c r="L53" s="51">
        <f t="shared" si="4"/>
        <v>0</v>
      </c>
      <c r="M53" s="51">
        <f t="shared" si="4"/>
        <v>0</v>
      </c>
      <c r="N53" s="51">
        <f t="shared" si="4"/>
        <v>0</v>
      </c>
      <c r="O53" s="51">
        <f t="shared" si="4"/>
        <v>0</v>
      </c>
      <c r="P53" s="51">
        <f t="shared" si="4"/>
        <v>0</v>
      </c>
      <c r="Q53" s="51">
        <f t="shared" si="4"/>
        <v>0</v>
      </c>
      <c r="R53" s="51">
        <f t="shared" si="4"/>
        <v>0</v>
      </c>
    </row>
    <row r="54" spans="1:18" x14ac:dyDescent="0.25">
      <c r="A54" s="17"/>
      <c r="B54" s="52"/>
      <c r="C54" s="17"/>
      <c r="D54" s="17"/>
      <c r="E54" s="17"/>
      <c r="F54" s="17"/>
      <c r="G54" s="17"/>
      <c r="H54" s="17"/>
      <c r="I54" s="16">
        <f>IF(B54&gt;A_Stammdaten!$B$12,0,SUM(C54,D54,F54,G54)-SUM(E54,H54))</f>
        <v>0</v>
      </c>
      <c r="J54" s="51">
        <f>HLOOKUP(A_Stammdaten!$B$12,$L$4:$R$2504,ROW(B54)-3,FALSE)+IF(OR(B54=0,A_Stammdaten!$B$12&lt;B54),0,I54*1/20)</f>
        <v>0</v>
      </c>
      <c r="K54" s="51">
        <f>HLOOKUP(A_Stammdaten!$B$12,$L$4:$R$2504,ROW(B54)-3,FALSE)</f>
        <v>0</v>
      </c>
      <c r="L54" s="51">
        <f t="shared" si="4"/>
        <v>0</v>
      </c>
      <c r="M54" s="51">
        <f t="shared" si="4"/>
        <v>0</v>
      </c>
      <c r="N54" s="51">
        <f t="shared" si="4"/>
        <v>0</v>
      </c>
      <c r="O54" s="51">
        <f t="shared" si="4"/>
        <v>0</v>
      </c>
      <c r="P54" s="51">
        <f t="shared" si="4"/>
        <v>0</v>
      </c>
      <c r="Q54" s="51">
        <f t="shared" si="4"/>
        <v>0</v>
      </c>
      <c r="R54" s="51">
        <f t="shared" si="4"/>
        <v>0</v>
      </c>
    </row>
    <row r="55" spans="1:18" x14ac:dyDescent="0.25">
      <c r="A55" s="17"/>
      <c r="B55" s="52"/>
      <c r="C55" s="17"/>
      <c r="D55" s="17"/>
      <c r="E55" s="17"/>
      <c r="F55" s="17"/>
      <c r="G55" s="17"/>
      <c r="H55" s="17"/>
      <c r="I55" s="16">
        <f>IF(B55&gt;A_Stammdaten!$B$12,0,SUM(C55,D55,F55,G55)-SUM(E55,H55))</f>
        <v>0</v>
      </c>
      <c r="J55" s="51">
        <f>HLOOKUP(A_Stammdaten!$B$12,$L$4:$R$2504,ROW(B55)-3,FALSE)+IF(OR(B55=0,A_Stammdaten!$B$12&lt;B55),0,I55*1/20)</f>
        <v>0</v>
      </c>
      <c r="K55" s="51">
        <f>HLOOKUP(A_Stammdaten!$B$12,$L$4:$R$2504,ROW(B55)-3,FALSE)</f>
        <v>0</v>
      </c>
      <c r="L55" s="51">
        <f t="shared" ref="L55:R64" si="5">IF(OR($I55=0,L$4&lt;$B55,$B55=0,20-(L$4-$B55)=0),0,$I55*(19-(L$4-$B55))/20)</f>
        <v>0</v>
      </c>
      <c r="M55" s="51">
        <f t="shared" si="5"/>
        <v>0</v>
      </c>
      <c r="N55" s="51">
        <f t="shared" si="5"/>
        <v>0</v>
      </c>
      <c r="O55" s="51">
        <f t="shared" si="5"/>
        <v>0</v>
      </c>
      <c r="P55" s="51">
        <f t="shared" si="5"/>
        <v>0</v>
      </c>
      <c r="Q55" s="51">
        <f t="shared" si="5"/>
        <v>0</v>
      </c>
      <c r="R55" s="51">
        <f t="shared" si="5"/>
        <v>0</v>
      </c>
    </row>
    <row r="56" spans="1:18" x14ac:dyDescent="0.25">
      <c r="A56" s="17"/>
      <c r="B56" s="52"/>
      <c r="C56" s="17"/>
      <c r="D56" s="17"/>
      <c r="E56" s="17"/>
      <c r="F56" s="17"/>
      <c r="G56" s="17"/>
      <c r="H56" s="17"/>
      <c r="I56" s="16">
        <f>IF(B56&gt;A_Stammdaten!$B$12,0,SUM(C56,D56,F56,G56)-SUM(E56,H56))</f>
        <v>0</v>
      </c>
      <c r="J56" s="51">
        <f>HLOOKUP(A_Stammdaten!$B$12,$L$4:$R$2504,ROW(B56)-3,FALSE)+IF(OR(B56=0,A_Stammdaten!$B$12&lt;B56),0,I56*1/20)</f>
        <v>0</v>
      </c>
      <c r="K56" s="51">
        <f>HLOOKUP(A_Stammdaten!$B$12,$L$4:$R$2504,ROW(B56)-3,FALSE)</f>
        <v>0</v>
      </c>
      <c r="L56" s="51">
        <f t="shared" si="5"/>
        <v>0</v>
      </c>
      <c r="M56" s="51">
        <f t="shared" si="5"/>
        <v>0</v>
      </c>
      <c r="N56" s="51">
        <f t="shared" si="5"/>
        <v>0</v>
      </c>
      <c r="O56" s="51">
        <f t="shared" si="5"/>
        <v>0</v>
      </c>
      <c r="P56" s="51">
        <f t="shared" si="5"/>
        <v>0</v>
      </c>
      <c r="Q56" s="51">
        <f t="shared" si="5"/>
        <v>0</v>
      </c>
      <c r="R56" s="51">
        <f t="shared" si="5"/>
        <v>0</v>
      </c>
    </row>
    <row r="57" spans="1:18" x14ac:dyDescent="0.25">
      <c r="A57" s="17"/>
      <c r="B57" s="52"/>
      <c r="C57" s="17"/>
      <c r="D57" s="17"/>
      <c r="E57" s="17"/>
      <c r="F57" s="17"/>
      <c r="G57" s="17"/>
      <c r="H57" s="17"/>
      <c r="I57" s="16">
        <f>IF(B57&gt;A_Stammdaten!$B$12,0,SUM(C57,D57,F57,G57)-SUM(E57,H57))</f>
        <v>0</v>
      </c>
      <c r="J57" s="51">
        <f>HLOOKUP(A_Stammdaten!$B$12,$L$4:$R$2504,ROW(B57)-3,FALSE)+IF(OR(B57=0,A_Stammdaten!$B$12&lt;B57),0,I57*1/20)</f>
        <v>0</v>
      </c>
      <c r="K57" s="51">
        <f>HLOOKUP(A_Stammdaten!$B$12,$L$4:$R$2504,ROW(B57)-3,FALSE)</f>
        <v>0</v>
      </c>
      <c r="L57" s="51">
        <f t="shared" si="5"/>
        <v>0</v>
      </c>
      <c r="M57" s="51">
        <f t="shared" si="5"/>
        <v>0</v>
      </c>
      <c r="N57" s="51">
        <f t="shared" si="5"/>
        <v>0</v>
      </c>
      <c r="O57" s="51">
        <f t="shared" si="5"/>
        <v>0</v>
      </c>
      <c r="P57" s="51">
        <f t="shared" si="5"/>
        <v>0</v>
      </c>
      <c r="Q57" s="51">
        <f t="shared" si="5"/>
        <v>0</v>
      </c>
      <c r="R57" s="51">
        <f t="shared" si="5"/>
        <v>0</v>
      </c>
    </row>
    <row r="58" spans="1:18" x14ac:dyDescent="0.25">
      <c r="A58" s="17"/>
      <c r="B58" s="52"/>
      <c r="C58" s="17"/>
      <c r="D58" s="17"/>
      <c r="E58" s="17"/>
      <c r="F58" s="17"/>
      <c r="G58" s="17"/>
      <c r="H58" s="17"/>
      <c r="I58" s="16">
        <f>IF(B58&gt;A_Stammdaten!$B$12,0,SUM(C58,D58,F58,G58)-SUM(E58,H58))</f>
        <v>0</v>
      </c>
      <c r="J58" s="51">
        <f>HLOOKUP(A_Stammdaten!$B$12,$L$4:$R$2504,ROW(B58)-3,FALSE)+IF(OR(B58=0,A_Stammdaten!$B$12&lt;B58),0,I58*1/20)</f>
        <v>0</v>
      </c>
      <c r="K58" s="51">
        <f>HLOOKUP(A_Stammdaten!$B$12,$L$4:$R$2504,ROW(B58)-3,FALSE)</f>
        <v>0</v>
      </c>
      <c r="L58" s="51">
        <f t="shared" si="5"/>
        <v>0</v>
      </c>
      <c r="M58" s="51">
        <f t="shared" si="5"/>
        <v>0</v>
      </c>
      <c r="N58" s="51">
        <f t="shared" si="5"/>
        <v>0</v>
      </c>
      <c r="O58" s="51">
        <f t="shared" si="5"/>
        <v>0</v>
      </c>
      <c r="P58" s="51">
        <f t="shared" si="5"/>
        <v>0</v>
      </c>
      <c r="Q58" s="51">
        <f t="shared" si="5"/>
        <v>0</v>
      </c>
      <c r="R58" s="51">
        <f t="shared" si="5"/>
        <v>0</v>
      </c>
    </row>
    <row r="59" spans="1:18" x14ac:dyDescent="0.25">
      <c r="A59" s="17"/>
      <c r="B59" s="52"/>
      <c r="C59" s="17"/>
      <c r="D59" s="17"/>
      <c r="E59" s="17"/>
      <c r="F59" s="17"/>
      <c r="G59" s="17"/>
      <c r="H59" s="17"/>
      <c r="I59" s="16">
        <f>IF(B59&gt;A_Stammdaten!$B$12,0,SUM(C59,D59,F59,G59)-SUM(E59,H59))</f>
        <v>0</v>
      </c>
      <c r="J59" s="51">
        <f>HLOOKUP(A_Stammdaten!$B$12,$L$4:$R$2504,ROW(B59)-3,FALSE)+IF(OR(B59=0,A_Stammdaten!$B$12&lt;B59),0,I59*1/20)</f>
        <v>0</v>
      </c>
      <c r="K59" s="51">
        <f>HLOOKUP(A_Stammdaten!$B$12,$L$4:$R$2504,ROW(B59)-3,FALSE)</f>
        <v>0</v>
      </c>
      <c r="L59" s="51">
        <f t="shared" si="5"/>
        <v>0</v>
      </c>
      <c r="M59" s="51">
        <f t="shared" si="5"/>
        <v>0</v>
      </c>
      <c r="N59" s="51">
        <f t="shared" si="5"/>
        <v>0</v>
      </c>
      <c r="O59" s="51">
        <f t="shared" si="5"/>
        <v>0</v>
      </c>
      <c r="P59" s="51">
        <f t="shared" si="5"/>
        <v>0</v>
      </c>
      <c r="Q59" s="51">
        <f t="shared" si="5"/>
        <v>0</v>
      </c>
      <c r="R59" s="51">
        <f t="shared" si="5"/>
        <v>0</v>
      </c>
    </row>
    <row r="60" spans="1:18" x14ac:dyDescent="0.25">
      <c r="A60" s="17"/>
      <c r="B60" s="52"/>
      <c r="C60" s="17"/>
      <c r="D60" s="17"/>
      <c r="E60" s="17"/>
      <c r="F60" s="17"/>
      <c r="G60" s="17"/>
      <c r="H60" s="17"/>
      <c r="I60" s="16">
        <f>IF(B60&gt;A_Stammdaten!$B$12,0,SUM(C60,D60,F60,G60)-SUM(E60,H60))</f>
        <v>0</v>
      </c>
      <c r="J60" s="51">
        <f>HLOOKUP(A_Stammdaten!$B$12,$L$4:$R$2504,ROW(B60)-3,FALSE)+IF(OR(B60=0,A_Stammdaten!$B$12&lt;B60),0,I60*1/20)</f>
        <v>0</v>
      </c>
      <c r="K60" s="51">
        <f>HLOOKUP(A_Stammdaten!$B$12,$L$4:$R$2504,ROW(B60)-3,FALSE)</f>
        <v>0</v>
      </c>
      <c r="L60" s="51">
        <f t="shared" si="5"/>
        <v>0</v>
      </c>
      <c r="M60" s="51">
        <f t="shared" si="5"/>
        <v>0</v>
      </c>
      <c r="N60" s="51">
        <f t="shared" si="5"/>
        <v>0</v>
      </c>
      <c r="O60" s="51">
        <f t="shared" si="5"/>
        <v>0</v>
      </c>
      <c r="P60" s="51">
        <f t="shared" si="5"/>
        <v>0</v>
      </c>
      <c r="Q60" s="51">
        <f t="shared" si="5"/>
        <v>0</v>
      </c>
      <c r="R60" s="51">
        <f t="shared" si="5"/>
        <v>0</v>
      </c>
    </row>
    <row r="61" spans="1:18" x14ac:dyDescent="0.25">
      <c r="A61" s="17"/>
      <c r="B61" s="52"/>
      <c r="C61" s="17"/>
      <c r="D61" s="17"/>
      <c r="E61" s="17"/>
      <c r="F61" s="17"/>
      <c r="G61" s="17"/>
      <c r="H61" s="17"/>
      <c r="I61" s="16">
        <f>IF(B61&gt;A_Stammdaten!$B$12,0,SUM(C61,D61,F61,G61)-SUM(E61,H61))</f>
        <v>0</v>
      </c>
      <c r="J61" s="51">
        <f>HLOOKUP(A_Stammdaten!$B$12,$L$4:$R$2504,ROW(B61)-3,FALSE)+IF(OR(B61=0,A_Stammdaten!$B$12&lt;B61),0,I61*1/20)</f>
        <v>0</v>
      </c>
      <c r="K61" s="51">
        <f>HLOOKUP(A_Stammdaten!$B$12,$L$4:$R$2504,ROW(B61)-3,FALSE)</f>
        <v>0</v>
      </c>
      <c r="L61" s="51">
        <f t="shared" si="5"/>
        <v>0</v>
      </c>
      <c r="M61" s="51">
        <f t="shared" si="5"/>
        <v>0</v>
      </c>
      <c r="N61" s="51">
        <f t="shared" si="5"/>
        <v>0</v>
      </c>
      <c r="O61" s="51">
        <f t="shared" si="5"/>
        <v>0</v>
      </c>
      <c r="P61" s="51">
        <f t="shared" si="5"/>
        <v>0</v>
      </c>
      <c r="Q61" s="51">
        <f t="shared" si="5"/>
        <v>0</v>
      </c>
      <c r="R61" s="51">
        <f t="shared" si="5"/>
        <v>0</v>
      </c>
    </row>
    <row r="62" spans="1:18" x14ac:dyDescent="0.25">
      <c r="A62" s="17"/>
      <c r="B62" s="52"/>
      <c r="C62" s="17"/>
      <c r="D62" s="17"/>
      <c r="E62" s="17"/>
      <c r="F62" s="17"/>
      <c r="G62" s="17"/>
      <c r="H62" s="17"/>
      <c r="I62" s="16">
        <f>IF(B62&gt;A_Stammdaten!$B$12,0,SUM(C62,D62,F62,G62)-SUM(E62,H62))</f>
        <v>0</v>
      </c>
      <c r="J62" s="51">
        <f>HLOOKUP(A_Stammdaten!$B$12,$L$4:$R$2504,ROW(B62)-3,FALSE)+IF(OR(B62=0,A_Stammdaten!$B$12&lt;B62),0,I62*1/20)</f>
        <v>0</v>
      </c>
      <c r="K62" s="51">
        <f>HLOOKUP(A_Stammdaten!$B$12,$L$4:$R$2504,ROW(B62)-3,FALSE)</f>
        <v>0</v>
      </c>
      <c r="L62" s="51">
        <f t="shared" si="5"/>
        <v>0</v>
      </c>
      <c r="M62" s="51">
        <f t="shared" si="5"/>
        <v>0</v>
      </c>
      <c r="N62" s="51">
        <f t="shared" si="5"/>
        <v>0</v>
      </c>
      <c r="O62" s="51">
        <f t="shared" si="5"/>
        <v>0</v>
      </c>
      <c r="P62" s="51">
        <f t="shared" si="5"/>
        <v>0</v>
      </c>
      <c r="Q62" s="51">
        <f t="shared" si="5"/>
        <v>0</v>
      </c>
      <c r="R62" s="51">
        <f t="shared" si="5"/>
        <v>0</v>
      </c>
    </row>
    <row r="63" spans="1:18" x14ac:dyDescent="0.25">
      <c r="A63" s="17"/>
      <c r="B63" s="52"/>
      <c r="C63" s="17"/>
      <c r="D63" s="17"/>
      <c r="E63" s="17"/>
      <c r="F63" s="17"/>
      <c r="G63" s="17"/>
      <c r="H63" s="17"/>
      <c r="I63" s="16">
        <f>IF(B63&gt;A_Stammdaten!$B$12,0,SUM(C63,D63,F63,G63)-SUM(E63,H63))</f>
        <v>0</v>
      </c>
      <c r="J63" s="51">
        <f>HLOOKUP(A_Stammdaten!$B$12,$L$4:$R$2504,ROW(B63)-3,FALSE)+IF(OR(B63=0,A_Stammdaten!$B$12&lt;B63),0,I63*1/20)</f>
        <v>0</v>
      </c>
      <c r="K63" s="51">
        <f>HLOOKUP(A_Stammdaten!$B$12,$L$4:$R$2504,ROW(B63)-3,FALSE)</f>
        <v>0</v>
      </c>
      <c r="L63" s="51">
        <f t="shared" si="5"/>
        <v>0</v>
      </c>
      <c r="M63" s="51">
        <f t="shared" si="5"/>
        <v>0</v>
      </c>
      <c r="N63" s="51">
        <f t="shared" si="5"/>
        <v>0</v>
      </c>
      <c r="O63" s="51">
        <f t="shared" si="5"/>
        <v>0</v>
      </c>
      <c r="P63" s="51">
        <f t="shared" si="5"/>
        <v>0</v>
      </c>
      <c r="Q63" s="51">
        <f t="shared" si="5"/>
        <v>0</v>
      </c>
      <c r="R63" s="51">
        <f t="shared" si="5"/>
        <v>0</v>
      </c>
    </row>
    <row r="64" spans="1:18" x14ac:dyDescent="0.25">
      <c r="A64" s="17"/>
      <c r="B64" s="52"/>
      <c r="C64" s="17"/>
      <c r="D64" s="17"/>
      <c r="E64" s="17"/>
      <c r="F64" s="17"/>
      <c r="G64" s="17"/>
      <c r="H64" s="17"/>
      <c r="I64" s="16">
        <f>IF(B64&gt;A_Stammdaten!$B$12,0,SUM(C64,D64,F64,G64)-SUM(E64,H64))</f>
        <v>0</v>
      </c>
      <c r="J64" s="51">
        <f>HLOOKUP(A_Stammdaten!$B$12,$L$4:$R$2504,ROW(B64)-3,FALSE)+IF(OR(B64=0,A_Stammdaten!$B$12&lt;B64),0,I64*1/20)</f>
        <v>0</v>
      </c>
      <c r="K64" s="51">
        <f>HLOOKUP(A_Stammdaten!$B$12,$L$4:$R$2504,ROW(B64)-3,FALSE)</f>
        <v>0</v>
      </c>
      <c r="L64" s="51">
        <f t="shared" si="5"/>
        <v>0</v>
      </c>
      <c r="M64" s="51">
        <f t="shared" si="5"/>
        <v>0</v>
      </c>
      <c r="N64" s="51">
        <f t="shared" si="5"/>
        <v>0</v>
      </c>
      <c r="O64" s="51">
        <f t="shared" si="5"/>
        <v>0</v>
      </c>
      <c r="P64" s="51">
        <f t="shared" si="5"/>
        <v>0</v>
      </c>
      <c r="Q64" s="51">
        <f t="shared" si="5"/>
        <v>0</v>
      </c>
      <c r="R64" s="51">
        <f t="shared" si="5"/>
        <v>0</v>
      </c>
    </row>
    <row r="65" spans="1:18" x14ac:dyDescent="0.25">
      <c r="A65" s="17"/>
      <c r="B65" s="52"/>
      <c r="C65" s="17"/>
      <c r="D65" s="17"/>
      <c r="E65" s="17"/>
      <c r="F65" s="17"/>
      <c r="G65" s="17"/>
      <c r="H65" s="17"/>
      <c r="I65" s="16">
        <f>IF(B65&gt;A_Stammdaten!$B$12,0,SUM(C65,D65,F65,G65)-SUM(E65,H65))</f>
        <v>0</v>
      </c>
      <c r="J65" s="51">
        <f>HLOOKUP(A_Stammdaten!$B$12,$L$4:$R$2504,ROW(B65)-3,FALSE)+IF(OR(B65=0,A_Stammdaten!$B$12&lt;B65),0,I65*1/20)</f>
        <v>0</v>
      </c>
      <c r="K65" s="51">
        <f>HLOOKUP(A_Stammdaten!$B$12,$L$4:$R$2504,ROW(B65)-3,FALSE)</f>
        <v>0</v>
      </c>
      <c r="L65" s="51">
        <f t="shared" ref="L65:R74" si="6">IF(OR($I65=0,L$4&lt;$B65,$B65=0,20-(L$4-$B65)=0),0,$I65*(19-(L$4-$B65))/20)</f>
        <v>0</v>
      </c>
      <c r="M65" s="51">
        <f t="shared" si="6"/>
        <v>0</v>
      </c>
      <c r="N65" s="51">
        <f t="shared" si="6"/>
        <v>0</v>
      </c>
      <c r="O65" s="51">
        <f t="shared" si="6"/>
        <v>0</v>
      </c>
      <c r="P65" s="51">
        <f t="shared" si="6"/>
        <v>0</v>
      </c>
      <c r="Q65" s="51">
        <f t="shared" si="6"/>
        <v>0</v>
      </c>
      <c r="R65" s="51">
        <f t="shared" si="6"/>
        <v>0</v>
      </c>
    </row>
    <row r="66" spans="1:18" x14ac:dyDescent="0.25">
      <c r="A66" s="17"/>
      <c r="B66" s="52"/>
      <c r="C66" s="17"/>
      <c r="D66" s="17"/>
      <c r="E66" s="17"/>
      <c r="F66" s="17"/>
      <c r="G66" s="17"/>
      <c r="H66" s="17"/>
      <c r="I66" s="16">
        <f>IF(B66&gt;A_Stammdaten!$B$12,0,SUM(C66,D66,F66,G66)-SUM(E66,H66))</f>
        <v>0</v>
      </c>
      <c r="J66" s="51">
        <f>HLOOKUP(A_Stammdaten!$B$12,$L$4:$R$2504,ROW(B66)-3,FALSE)+IF(OR(B66=0,A_Stammdaten!$B$12&lt;B66),0,I66*1/20)</f>
        <v>0</v>
      </c>
      <c r="K66" s="51">
        <f>HLOOKUP(A_Stammdaten!$B$12,$L$4:$R$2504,ROW(B66)-3,FALSE)</f>
        <v>0</v>
      </c>
      <c r="L66" s="51">
        <f t="shared" si="6"/>
        <v>0</v>
      </c>
      <c r="M66" s="51">
        <f t="shared" si="6"/>
        <v>0</v>
      </c>
      <c r="N66" s="51">
        <f t="shared" si="6"/>
        <v>0</v>
      </c>
      <c r="O66" s="51">
        <f t="shared" si="6"/>
        <v>0</v>
      </c>
      <c r="P66" s="51">
        <f t="shared" si="6"/>
        <v>0</v>
      </c>
      <c r="Q66" s="51">
        <f t="shared" si="6"/>
        <v>0</v>
      </c>
      <c r="R66" s="51">
        <f t="shared" si="6"/>
        <v>0</v>
      </c>
    </row>
    <row r="67" spans="1:18" x14ac:dyDescent="0.25">
      <c r="A67" s="17"/>
      <c r="B67" s="52"/>
      <c r="C67" s="17"/>
      <c r="D67" s="17"/>
      <c r="E67" s="17"/>
      <c r="F67" s="17"/>
      <c r="G67" s="17"/>
      <c r="H67" s="17"/>
      <c r="I67" s="16">
        <f>IF(B67&gt;A_Stammdaten!$B$12,0,SUM(C67,D67,F67,G67)-SUM(E67,H67))</f>
        <v>0</v>
      </c>
      <c r="J67" s="51">
        <f>HLOOKUP(A_Stammdaten!$B$12,$L$4:$R$2504,ROW(B67)-3,FALSE)+IF(OR(B67=0,A_Stammdaten!$B$12&lt;B67),0,I67*1/20)</f>
        <v>0</v>
      </c>
      <c r="K67" s="51">
        <f>HLOOKUP(A_Stammdaten!$B$12,$L$4:$R$2504,ROW(B67)-3,FALSE)</f>
        <v>0</v>
      </c>
      <c r="L67" s="51">
        <f t="shared" si="6"/>
        <v>0</v>
      </c>
      <c r="M67" s="51">
        <f t="shared" si="6"/>
        <v>0</v>
      </c>
      <c r="N67" s="51">
        <f t="shared" si="6"/>
        <v>0</v>
      </c>
      <c r="O67" s="51">
        <f t="shared" si="6"/>
        <v>0</v>
      </c>
      <c r="P67" s="51">
        <f t="shared" si="6"/>
        <v>0</v>
      </c>
      <c r="Q67" s="51">
        <f t="shared" si="6"/>
        <v>0</v>
      </c>
      <c r="R67" s="51">
        <f t="shared" si="6"/>
        <v>0</v>
      </c>
    </row>
    <row r="68" spans="1:18" x14ac:dyDescent="0.25">
      <c r="A68" s="17"/>
      <c r="B68" s="52"/>
      <c r="C68" s="17"/>
      <c r="D68" s="17"/>
      <c r="E68" s="17"/>
      <c r="F68" s="17"/>
      <c r="G68" s="17"/>
      <c r="H68" s="17"/>
      <c r="I68" s="16">
        <f>IF(B68&gt;A_Stammdaten!$B$12,0,SUM(C68,D68,F68,G68)-SUM(E68,H68))</f>
        <v>0</v>
      </c>
      <c r="J68" s="51">
        <f>HLOOKUP(A_Stammdaten!$B$12,$L$4:$R$2504,ROW(B68)-3,FALSE)+IF(OR(B68=0,A_Stammdaten!$B$12&lt;B68),0,I68*1/20)</f>
        <v>0</v>
      </c>
      <c r="K68" s="51">
        <f>HLOOKUP(A_Stammdaten!$B$12,$L$4:$R$2504,ROW(B68)-3,FALSE)</f>
        <v>0</v>
      </c>
      <c r="L68" s="51">
        <f t="shared" si="6"/>
        <v>0</v>
      </c>
      <c r="M68" s="51">
        <f t="shared" si="6"/>
        <v>0</v>
      </c>
      <c r="N68" s="51">
        <f t="shared" si="6"/>
        <v>0</v>
      </c>
      <c r="O68" s="51">
        <f t="shared" si="6"/>
        <v>0</v>
      </c>
      <c r="P68" s="51">
        <f t="shared" si="6"/>
        <v>0</v>
      </c>
      <c r="Q68" s="51">
        <f t="shared" si="6"/>
        <v>0</v>
      </c>
      <c r="R68" s="51">
        <f t="shared" si="6"/>
        <v>0</v>
      </c>
    </row>
    <row r="69" spans="1:18" x14ac:dyDescent="0.25">
      <c r="A69" s="17"/>
      <c r="B69" s="52"/>
      <c r="C69" s="17"/>
      <c r="D69" s="17"/>
      <c r="E69" s="17"/>
      <c r="F69" s="17"/>
      <c r="G69" s="17"/>
      <c r="H69" s="17"/>
      <c r="I69" s="16">
        <f>IF(B69&gt;A_Stammdaten!$B$12,0,SUM(C69,D69,F69,G69)-SUM(E69,H69))</f>
        <v>0</v>
      </c>
      <c r="J69" s="51">
        <f>HLOOKUP(A_Stammdaten!$B$12,$L$4:$R$2504,ROW(B69)-3,FALSE)+IF(OR(B69=0,A_Stammdaten!$B$12&lt;B69),0,I69*1/20)</f>
        <v>0</v>
      </c>
      <c r="K69" s="51">
        <f>HLOOKUP(A_Stammdaten!$B$12,$L$4:$R$2504,ROW(B69)-3,FALSE)</f>
        <v>0</v>
      </c>
      <c r="L69" s="51">
        <f t="shared" si="6"/>
        <v>0</v>
      </c>
      <c r="M69" s="51">
        <f t="shared" si="6"/>
        <v>0</v>
      </c>
      <c r="N69" s="51">
        <f t="shared" si="6"/>
        <v>0</v>
      </c>
      <c r="O69" s="51">
        <f t="shared" si="6"/>
        <v>0</v>
      </c>
      <c r="P69" s="51">
        <f t="shared" si="6"/>
        <v>0</v>
      </c>
      <c r="Q69" s="51">
        <f t="shared" si="6"/>
        <v>0</v>
      </c>
      <c r="R69" s="51">
        <f t="shared" si="6"/>
        <v>0</v>
      </c>
    </row>
    <row r="70" spans="1:18" x14ac:dyDescent="0.25">
      <c r="A70" s="17"/>
      <c r="B70" s="52"/>
      <c r="C70" s="17"/>
      <c r="D70" s="17"/>
      <c r="E70" s="17"/>
      <c r="F70" s="17"/>
      <c r="G70" s="17"/>
      <c r="H70" s="17"/>
      <c r="I70" s="16">
        <f>IF(B70&gt;A_Stammdaten!$B$12,0,SUM(C70,D70,F70,G70)-SUM(E70,H70))</f>
        <v>0</v>
      </c>
      <c r="J70" s="51">
        <f>HLOOKUP(A_Stammdaten!$B$12,$L$4:$R$2504,ROW(B70)-3,FALSE)+IF(OR(B70=0,A_Stammdaten!$B$12&lt;B70),0,I70*1/20)</f>
        <v>0</v>
      </c>
      <c r="K70" s="51">
        <f>HLOOKUP(A_Stammdaten!$B$12,$L$4:$R$2504,ROW(B70)-3,FALSE)</f>
        <v>0</v>
      </c>
      <c r="L70" s="51">
        <f t="shared" si="6"/>
        <v>0</v>
      </c>
      <c r="M70" s="51">
        <f t="shared" si="6"/>
        <v>0</v>
      </c>
      <c r="N70" s="51">
        <f t="shared" si="6"/>
        <v>0</v>
      </c>
      <c r="O70" s="51">
        <f t="shared" si="6"/>
        <v>0</v>
      </c>
      <c r="P70" s="51">
        <f t="shared" si="6"/>
        <v>0</v>
      </c>
      <c r="Q70" s="51">
        <f t="shared" si="6"/>
        <v>0</v>
      </c>
      <c r="R70" s="51">
        <f t="shared" si="6"/>
        <v>0</v>
      </c>
    </row>
    <row r="71" spans="1:18" x14ac:dyDescent="0.25">
      <c r="A71" s="17"/>
      <c r="B71" s="52"/>
      <c r="C71" s="17"/>
      <c r="D71" s="17"/>
      <c r="E71" s="17"/>
      <c r="F71" s="17"/>
      <c r="G71" s="17"/>
      <c r="H71" s="17"/>
      <c r="I71" s="16">
        <f>IF(B71&gt;A_Stammdaten!$B$12,0,SUM(C71,D71,F71,G71)-SUM(E71,H71))</f>
        <v>0</v>
      </c>
      <c r="J71" s="51">
        <f>HLOOKUP(A_Stammdaten!$B$12,$L$4:$R$2504,ROW(B71)-3,FALSE)+IF(OR(B71=0,A_Stammdaten!$B$12&lt;B71),0,I71*1/20)</f>
        <v>0</v>
      </c>
      <c r="K71" s="51">
        <f>HLOOKUP(A_Stammdaten!$B$12,$L$4:$R$2504,ROW(B71)-3,FALSE)</f>
        <v>0</v>
      </c>
      <c r="L71" s="51">
        <f t="shared" si="6"/>
        <v>0</v>
      </c>
      <c r="M71" s="51">
        <f t="shared" si="6"/>
        <v>0</v>
      </c>
      <c r="N71" s="51">
        <f t="shared" si="6"/>
        <v>0</v>
      </c>
      <c r="O71" s="51">
        <f t="shared" si="6"/>
        <v>0</v>
      </c>
      <c r="P71" s="51">
        <f t="shared" si="6"/>
        <v>0</v>
      </c>
      <c r="Q71" s="51">
        <f t="shared" si="6"/>
        <v>0</v>
      </c>
      <c r="R71" s="51">
        <f t="shared" si="6"/>
        <v>0</v>
      </c>
    </row>
    <row r="72" spans="1:18" x14ac:dyDescent="0.25">
      <c r="A72" s="17"/>
      <c r="B72" s="52"/>
      <c r="C72" s="17"/>
      <c r="D72" s="17"/>
      <c r="E72" s="17"/>
      <c r="F72" s="17"/>
      <c r="G72" s="17"/>
      <c r="H72" s="17"/>
      <c r="I72" s="16">
        <f>IF(B72&gt;A_Stammdaten!$B$12,0,SUM(C72,D72,F72,G72)-SUM(E72,H72))</f>
        <v>0</v>
      </c>
      <c r="J72" s="51">
        <f>HLOOKUP(A_Stammdaten!$B$12,$L$4:$R$2504,ROW(B72)-3,FALSE)+IF(OR(B72=0,A_Stammdaten!$B$12&lt;B72),0,I72*1/20)</f>
        <v>0</v>
      </c>
      <c r="K72" s="51">
        <f>HLOOKUP(A_Stammdaten!$B$12,$L$4:$R$2504,ROW(B72)-3,FALSE)</f>
        <v>0</v>
      </c>
      <c r="L72" s="51">
        <f t="shared" si="6"/>
        <v>0</v>
      </c>
      <c r="M72" s="51">
        <f t="shared" si="6"/>
        <v>0</v>
      </c>
      <c r="N72" s="51">
        <f t="shared" si="6"/>
        <v>0</v>
      </c>
      <c r="O72" s="51">
        <f t="shared" si="6"/>
        <v>0</v>
      </c>
      <c r="P72" s="51">
        <f t="shared" si="6"/>
        <v>0</v>
      </c>
      <c r="Q72" s="51">
        <f t="shared" si="6"/>
        <v>0</v>
      </c>
      <c r="R72" s="51">
        <f t="shared" si="6"/>
        <v>0</v>
      </c>
    </row>
    <row r="73" spans="1:18" x14ac:dyDescent="0.25">
      <c r="A73" s="17"/>
      <c r="B73" s="52"/>
      <c r="C73" s="17"/>
      <c r="D73" s="17"/>
      <c r="E73" s="17"/>
      <c r="F73" s="17"/>
      <c r="G73" s="17"/>
      <c r="H73" s="17"/>
      <c r="I73" s="16">
        <f>IF(B73&gt;A_Stammdaten!$B$12,0,SUM(C73,D73,F73,G73)-SUM(E73,H73))</f>
        <v>0</v>
      </c>
      <c r="J73" s="51">
        <f>HLOOKUP(A_Stammdaten!$B$12,$L$4:$R$2504,ROW(B73)-3,FALSE)+IF(OR(B73=0,A_Stammdaten!$B$12&lt;B73),0,I73*1/20)</f>
        <v>0</v>
      </c>
      <c r="K73" s="51">
        <f>HLOOKUP(A_Stammdaten!$B$12,$L$4:$R$2504,ROW(B73)-3,FALSE)</f>
        <v>0</v>
      </c>
      <c r="L73" s="51">
        <f t="shared" si="6"/>
        <v>0</v>
      </c>
      <c r="M73" s="51">
        <f t="shared" si="6"/>
        <v>0</v>
      </c>
      <c r="N73" s="51">
        <f t="shared" si="6"/>
        <v>0</v>
      </c>
      <c r="O73" s="51">
        <f t="shared" si="6"/>
        <v>0</v>
      </c>
      <c r="P73" s="51">
        <f t="shared" si="6"/>
        <v>0</v>
      </c>
      <c r="Q73" s="51">
        <f t="shared" si="6"/>
        <v>0</v>
      </c>
      <c r="R73" s="51">
        <f t="shared" si="6"/>
        <v>0</v>
      </c>
    </row>
    <row r="74" spans="1:18" x14ac:dyDescent="0.25">
      <c r="A74" s="17"/>
      <c r="B74" s="52"/>
      <c r="C74" s="17"/>
      <c r="D74" s="17"/>
      <c r="E74" s="17"/>
      <c r="F74" s="17"/>
      <c r="G74" s="17"/>
      <c r="H74" s="17"/>
      <c r="I74" s="16">
        <f>IF(B74&gt;A_Stammdaten!$B$12,0,SUM(C74,D74,F74,G74)-SUM(E74,H74))</f>
        <v>0</v>
      </c>
      <c r="J74" s="51">
        <f>HLOOKUP(A_Stammdaten!$B$12,$L$4:$R$2504,ROW(B74)-3,FALSE)+IF(OR(B74=0,A_Stammdaten!$B$12&lt;B74),0,I74*1/20)</f>
        <v>0</v>
      </c>
      <c r="K74" s="51">
        <f>HLOOKUP(A_Stammdaten!$B$12,$L$4:$R$2504,ROW(B74)-3,FALSE)</f>
        <v>0</v>
      </c>
      <c r="L74" s="51">
        <f t="shared" si="6"/>
        <v>0</v>
      </c>
      <c r="M74" s="51">
        <f t="shared" si="6"/>
        <v>0</v>
      </c>
      <c r="N74" s="51">
        <f t="shared" si="6"/>
        <v>0</v>
      </c>
      <c r="O74" s="51">
        <f t="shared" si="6"/>
        <v>0</v>
      </c>
      <c r="P74" s="51">
        <f t="shared" si="6"/>
        <v>0</v>
      </c>
      <c r="Q74" s="51">
        <f t="shared" si="6"/>
        <v>0</v>
      </c>
      <c r="R74" s="51">
        <f t="shared" si="6"/>
        <v>0</v>
      </c>
    </row>
    <row r="75" spans="1:18" x14ac:dyDescent="0.25">
      <c r="A75" s="17"/>
      <c r="B75" s="52"/>
      <c r="C75" s="17"/>
      <c r="D75" s="17"/>
      <c r="E75" s="17"/>
      <c r="F75" s="17"/>
      <c r="G75" s="17"/>
      <c r="H75" s="17"/>
      <c r="I75" s="16">
        <f>IF(B75&gt;A_Stammdaten!$B$12,0,SUM(C75,D75,F75,G75)-SUM(E75,H75))</f>
        <v>0</v>
      </c>
      <c r="J75" s="51">
        <f>HLOOKUP(A_Stammdaten!$B$12,$L$4:$R$2504,ROW(B75)-3,FALSE)+IF(OR(B75=0,A_Stammdaten!$B$12&lt;B75),0,I75*1/20)</f>
        <v>0</v>
      </c>
      <c r="K75" s="51">
        <f>HLOOKUP(A_Stammdaten!$B$12,$L$4:$R$2504,ROW(B75)-3,FALSE)</f>
        <v>0</v>
      </c>
      <c r="L75" s="51">
        <f t="shared" ref="L75:R84" si="7">IF(OR($I75=0,L$4&lt;$B75,$B75=0,20-(L$4-$B75)=0),0,$I75*(19-(L$4-$B75))/20)</f>
        <v>0</v>
      </c>
      <c r="M75" s="51">
        <f t="shared" si="7"/>
        <v>0</v>
      </c>
      <c r="N75" s="51">
        <f t="shared" si="7"/>
        <v>0</v>
      </c>
      <c r="O75" s="51">
        <f t="shared" si="7"/>
        <v>0</v>
      </c>
      <c r="P75" s="51">
        <f t="shared" si="7"/>
        <v>0</v>
      </c>
      <c r="Q75" s="51">
        <f t="shared" si="7"/>
        <v>0</v>
      </c>
      <c r="R75" s="51">
        <f t="shared" si="7"/>
        <v>0</v>
      </c>
    </row>
    <row r="76" spans="1:18" x14ac:dyDescent="0.25">
      <c r="A76" s="17"/>
      <c r="B76" s="52"/>
      <c r="C76" s="17"/>
      <c r="D76" s="17"/>
      <c r="E76" s="17"/>
      <c r="F76" s="17"/>
      <c r="G76" s="17"/>
      <c r="H76" s="17"/>
      <c r="I76" s="16">
        <f>IF(B76&gt;A_Stammdaten!$B$12,0,SUM(C76,D76,F76,G76)-SUM(E76,H76))</f>
        <v>0</v>
      </c>
      <c r="J76" s="51">
        <f>HLOOKUP(A_Stammdaten!$B$12,$L$4:$R$2504,ROW(B76)-3,FALSE)+IF(OR(B76=0,A_Stammdaten!$B$12&lt;B76),0,I76*1/20)</f>
        <v>0</v>
      </c>
      <c r="K76" s="51">
        <f>HLOOKUP(A_Stammdaten!$B$12,$L$4:$R$2504,ROW(B76)-3,FALSE)</f>
        <v>0</v>
      </c>
      <c r="L76" s="51">
        <f t="shared" si="7"/>
        <v>0</v>
      </c>
      <c r="M76" s="51">
        <f t="shared" si="7"/>
        <v>0</v>
      </c>
      <c r="N76" s="51">
        <f t="shared" si="7"/>
        <v>0</v>
      </c>
      <c r="O76" s="51">
        <f t="shared" si="7"/>
        <v>0</v>
      </c>
      <c r="P76" s="51">
        <f t="shared" si="7"/>
        <v>0</v>
      </c>
      <c r="Q76" s="51">
        <f t="shared" si="7"/>
        <v>0</v>
      </c>
      <c r="R76" s="51">
        <f t="shared" si="7"/>
        <v>0</v>
      </c>
    </row>
    <row r="77" spans="1:18" x14ac:dyDescent="0.25">
      <c r="A77" s="17"/>
      <c r="B77" s="52"/>
      <c r="C77" s="17"/>
      <c r="D77" s="17"/>
      <c r="E77" s="17"/>
      <c r="F77" s="17"/>
      <c r="G77" s="17"/>
      <c r="H77" s="17"/>
      <c r="I77" s="16">
        <f>IF(B77&gt;A_Stammdaten!$B$12,0,SUM(C77,D77,F77,G77)-SUM(E77,H77))</f>
        <v>0</v>
      </c>
      <c r="J77" s="51">
        <f>HLOOKUP(A_Stammdaten!$B$12,$L$4:$R$2504,ROW(B77)-3,FALSE)+IF(OR(B77=0,A_Stammdaten!$B$12&lt;B77),0,I77*1/20)</f>
        <v>0</v>
      </c>
      <c r="K77" s="51">
        <f>HLOOKUP(A_Stammdaten!$B$12,$L$4:$R$2504,ROW(B77)-3,FALSE)</f>
        <v>0</v>
      </c>
      <c r="L77" s="51">
        <f t="shared" si="7"/>
        <v>0</v>
      </c>
      <c r="M77" s="51">
        <f t="shared" si="7"/>
        <v>0</v>
      </c>
      <c r="N77" s="51">
        <f t="shared" si="7"/>
        <v>0</v>
      </c>
      <c r="O77" s="51">
        <f t="shared" si="7"/>
        <v>0</v>
      </c>
      <c r="P77" s="51">
        <f t="shared" si="7"/>
        <v>0</v>
      </c>
      <c r="Q77" s="51">
        <f t="shared" si="7"/>
        <v>0</v>
      </c>
      <c r="R77" s="51">
        <f t="shared" si="7"/>
        <v>0</v>
      </c>
    </row>
    <row r="78" spans="1:18" x14ac:dyDescent="0.25">
      <c r="A78" s="17"/>
      <c r="B78" s="52"/>
      <c r="C78" s="17"/>
      <c r="D78" s="17"/>
      <c r="E78" s="17"/>
      <c r="F78" s="17"/>
      <c r="G78" s="17"/>
      <c r="H78" s="17"/>
      <c r="I78" s="16">
        <f>IF(B78&gt;A_Stammdaten!$B$12,0,SUM(C78,D78,F78,G78)-SUM(E78,H78))</f>
        <v>0</v>
      </c>
      <c r="J78" s="51">
        <f>HLOOKUP(A_Stammdaten!$B$12,$L$4:$R$2504,ROW(B78)-3,FALSE)+IF(OR(B78=0,A_Stammdaten!$B$12&lt;B78),0,I78*1/20)</f>
        <v>0</v>
      </c>
      <c r="K78" s="51">
        <f>HLOOKUP(A_Stammdaten!$B$12,$L$4:$R$2504,ROW(B78)-3,FALSE)</f>
        <v>0</v>
      </c>
      <c r="L78" s="51">
        <f t="shared" si="7"/>
        <v>0</v>
      </c>
      <c r="M78" s="51">
        <f t="shared" si="7"/>
        <v>0</v>
      </c>
      <c r="N78" s="51">
        <f t="shared" si="7"/>
        <v>0</v>
      </c>
      <c r="O78" s="51">
        <f t="shared" si="7"/>
        <v>0</v>
      </c>
      <c r="P78" s="51">
        <f t="shared" si="7"/>
        <v>0</v>
      </c>
      <c r="Q78" s="51">
        <f t="shared" si="7"/>
        <v>0</v>
      </c>
      <c r="R78" s="51">
        <f t="shared" si="7"/>
        <v>0</v>
      </c>
    </row>
    <row r="79" spans="1:18" x14ac:dyDescent="0.25">
      <c r="A79" s="17"/>
      <c r="B79" s="52"/>
      <c r="C79" s="17"/>
      <c r="D79" s="17"/>
      <c r="E79" s="17"/>
      <c r="F79" s="17"/>
      <c r="G79" s="17"/>
      <c r="H79" s="17"/>
      <c r="I79" s="16">
        <f>IF(B79&gt;A_Stammdaten!$B$12,0,SUM(C79,D79,F79,G79)-SUM(E79,H79))</f>
        <v>0</v>
      </c>
      <c r="J79" s="51">
        <f>HLOOKUP(A_Stammdaten!$B$12,$L$4:$R$2504,ROW(B79)-3,FALSE)+IF(OR(B79=0,A_Stammdaten!$B$12&lt;B79),0,I79*1/20)</f>
        <v>0</v>
      </c>
      <c r="K79" s="51">
        <f>HLOOKUP(A_Stammdaten!$B$12,$L$4:$R$2504,ROW(B79)-3,FALSE)</f>
        <v>0</v>
      </c>
      <c r="L79" s="51">
        <f t="shared" si="7"/>
        <v>0</v>
      </c>
      <c r="M79" s="51">
        <f t="shared" si="7"/>
        <v>0</v>
      </c>
      <c r="N79" s="51">
        <f t="shared" si="7"/>
        <v>0</v>
      </c>
      <c r="O79" s="51">
        <f t="shared" si="7"/>
        <v>0</v>
      </c>
      <c r="P79" s="51">
        <f t="shared" si="7"/>
        <v>0</v>
      </c>
      <c r="Q79" s="51">
        <f t="shared" si="7"/>
        <v>0</v>
      </c>
      <c r="R79" s="51">
        <f t="shared" si="7"/>
        <v>0</v>
      </c>
    </row>
    <row r="80" spans="1:18" x14ac:dyDescent="0.25">
      <c r="A80" s="17"/>
      <c r="B80" s="52"/>
      <c r="C80" s="17"/>
      <c r="D80" s="17"/>
      <c r="E80" s="17"/>
      <c r="F80" s="17"/>
      <c r="G80" s="17"/>
      <c r="H80" s="17"/>
      <c r="I80" s="16">
        <f>IF(B80&gt;A_Stammdaten!$B$12,0,SUM(C80,D80,F80,G80)-SUM(E80,H80))</f>
        <v>0</v>
      </c>
      <c r="J80" s="51">
        <f>HLOOKUP(A_Stammdaten!$B$12,$L$4:$R$2504,ROW(B80)-3,FALSE)+IF(OR(B80=0,A_Stammdaten!$B$12&lt;B80),0,I80*1/20)</f>
        <v>0</v>
      </c>
      <c r="K80" s="51">
        <f>HLOOKUP(A_Stammdaten!$B$12,$L$4:$R$2504,ROW(B80)-3,FALSE)</f>
        <v>0</v>
      </c>
      <c r="L80" s="51">
        <f t="shared" si="7"/>
        <v>0</v>
      </c>
      <c r="M80" s="51">
        <f t="shared" si="7"/>
        <v>0</v>
      </c>
      <c r="N80" s="51">
        <f t="shared" si="7"/>
        <v>0</v>
      </c>
      <c r="O80" s="51">
        <f t="shared" si="7"/>
        <v>0</v>
      </c>
      <c r="P80" s="51">
        <f t="shared" si="7"/>
        <v>0</v>
      </c>
      <c r="Q80" s="51">
        <f t="shared" si="7"/>
        <v>0</v>
      </c>
      <c r="R80" s="51">
        <f t="shared" si="7"/>
        <v>0</v>
      </c>
    </row>
    <row r="81" spans="1:18" x14ac:dyDescent="0.25">
      <c r="A81" s="17"/>
      <c r="B81" s="52"/>
      <c r="C81" s="17"/>
      <c r="D81" s="17"/>
      <c r="E81" s="17"/>
      <c r="F81" s="17"/>
      <c r="G81" s="17"/>
      <c r="H81" s="17"/>
      <c r="I81" s="16">
        <f>IF(B81&gt;A_Stammdaten!$B$12,0,SUM(C81,D81,F81,G81)-SUM(E81,H81))</f>
        <v>0</v>
      </c>
      <c r="J81" s="51">
        <f>HLOOKUP(A_Stammdaten!$B$12,$L$4:$R$2504,ROW(B81)-3,FALSE)+IF(OR(B81=0,A_Stammdaten!$B$12&lt;B81),0,I81*1/20)</f>
        <v>0</v>
      </c>
      <c r="K81" s="51">
        <f>HLOOKUP(A_Stammdaten!$B$12,$L$4:$R$2504,ROW(B81)-3,FALSE)</f>
        <v>0</v>
      </c>
      <c r="L81" s="51">
        <f t="shared" si="7"/>
        <v>0</v>
      </c>
      <c r="M81" s="51">
        <f t="shared" si="7"/>
        <v>0</v>
      </c>
      <c r="N81" s="51">
        <f t="shared" si="7"/>
        <v>0</v>
      </c>
      <c r="O81" s="51">
        <f t="shared" si="7"/>
        <v>0</v>
      </c>
      <c r="P81" s="51">
        <f t="shared" si="7"/>
        <v>0</v>
      </c>
      <c r="Q81" s="51">
        <f t="shared" si="7"/>
        <v>0</v>
      </c>
      <c r="R81" s="51">
        <f t="shared" si="7"/>
        <v>0</v>
      </c>
    </row>
    <row r="82" spans="1:18" x14ac:dyDescent="0.25">
      <c r="A82" s="17"/>
      <c r="B82" s="52"/>
      <c r="C82" s="17"/>
      <c r="D82" s="17"/>
      <c r="E82" s="17"/>
      <c r="F82" s="17"/>
      <c r="G82" s="17"/>
      <c r="H82" s="17"/>
      <c r="I82" s="16">
        <f>IF(B82&gt;A_Stammdaten!$B$12,0,SUM(C82,D82,F82,G82)-SUM(E82,H82))</f>
        <v>0</v>
      </c>
      <c r="J82" s="51">
        <f>HLOOKUP(A_Stammdaten!$B$12,$L$4:$R$2504,ROW(B82)-3,FALSE)+IF(OR(B82=0,A_Stammdaten!$B$12&lt;B82),0,I82*1/20)</f>
        <v>0</v>
      </c>
      <c r="K82" s="51">
        <f>HLOOKUP(A_Stammdaten!$B$12,$L$4:$R$2504,ROW(B82)-3,FALSE)</f>
        <v>0</v>
      </c>
      <c r="L82" s="51">
        <f t="shared" si="7"/>
        <v>0</v>
      </c>
      <c r="M82" s="51">
        <f t="shared" si="7"/>
        <v>0</v>
      </c>
      <c r="N82" s="51">
        <f t="shared" si="7"/>
        <v>0</v>
      </c>
      <c r="O82" s="51">
        <f t="shared" si="7"/>
        <v>0</v>
      </c>
      <c r="P82" s="51">
        <f t="shared" si="7"/>
        <v>0</v>
      </c>
      <c r="Q82" s="51">
        <f t="shared" si="7"/>
        <v>0</v>
      </c>
      <c r="R82" s="51">
        <f t="shared" si="7"/>
        <v>0</v>
      </c>
    </row>
    <row r="83" spans="1:18" x14ac:dyDescent="0.25">
      <c r="A83" s="17"/>
      <c r="B83" s="52"/>
      <c r="C83" s="17"/>
      <c r="D83" s="17"/>
      <c r="E83" s="17"/>
      <c r="F83" s="17"/>
      <c r="G83" s="17"/>
      <c r="H83" s="17"/>
      <c r="I83" s="16">
        <f>IF(B83&gt;A_Stammdaten!$B$12,0,SUM(C83,D83,F83,G83)-SUM(E83,H83))</f>
        <v>0</v>
      </c>
      <c r="J83" s="51">
        <f>HLOOKUP(A_Stammdaten!$B$12,$L$4:$R$2504,ROW(B83)-3,FALSE)+IF(OR(B83=0,A_Stammdaten!$B$12&lt;B83),0,I83*1/20)</f>
        <v>0</v>
      </c>
      <c r="K83" s="51">
        <f>HLOOKUP(A_Stammdaten!$B$12,$L$4:$R$2504,ROW(B83)-3,FALSE)</f>
        <v>0</v>
      </c>
      <c r="L83" s="51">
        <f t="shared" si="7"/>
        <v>0</v>
      </c>
      <c r="M83" s="51">
        <f t="shared" si="7"/>
        <v>0</v>
      </c>
      <c r="N83" s="51">
        <f t="shared" si="7"/>
        <v>0</v>
      </c>
      <c r="O83" s="51">
        <f t="shared" si="7"/>
        <v>0</v>
      </c>
      <c r="P83" s="51">
        <f t="shared" si="7"/>
        <v>0</v>
      </c>
      <c r="Q83" s="51">
        <f t="shared" si="7"/>
        <v>0</v>
      </c>
      <c r="R83" s="51">
        <f t="shared" si="7"/>
        <v>0</v>
      </c>
    </row>
    <row r="84" spans="1:18" x14ac:dyDescent="0.25">
      <c r="A84" s="17"/>
      <c r="B84" s="52"/>
      <c r="C84" s="17"/>
      <c r="D84" s="17"/>
      <c r="E84" s="17"/>
      <c r="F84" s="17"/>
      <c r="G84" s="17"/>
      <c r="H84" s="17"/>
      <c r="I84" s="16">
        <f>IF(B84&gt;A_Stammdaten!$B$12,0,SUM(C84,D84,F84,G84)-SUM(E84,H84))</f>
        <v>0</v>
      </c>
      <c r="J84" s="51">
        <f>HLOOKUP(A_Stammdaten!$B$12,$L$4:$R$2504,ROW(B84)-3,FALSE)+IF(OR(B84=0,A_Stammdaten!$B$12&lt;B84),0,I84*1/20)</f>
        <v>0</v>
      </c>
      <c r="K84" s="51">
        <f>HLOOKUP(A_Stammdaten!$B$12,$L$4:$R$2504,ROW(B84)-3,FALSE)</f>
        <v>0</v>
      </c>
      <c r="L84" s="51">
        <f t="shared" si="7"/>
        <v>0</v>
      </c>
      <c r="M84" s="51">
        <f t="shared" si="7"/>
        <v>0</v>
      </c>
      <c r="N84" s="51">
        <f t="shared" si="7"/>
        <v>0</v>
      </c>
      <c r="O84" s="51">
        <f t="shared" si="7"/>
        <v>0</v>
      </c>
      <c r="P84" s="51">
        <f t="shared" si="7"/>
        <v>0</v>
      </c>
      <c r="Q84" s="51">
        <f t="shared" si="7"/>
        <v>0</v>
      </c>
      <c r="R84" s="51">
        <f t="shared" si="7"/>
        <v>0</v>
      </c>
    </row>
    <row r="85" spans="1:18" x14ac:dyDescent="0.25">
      <c r="A85" s="17"/>
      <c r="B85" s="52"/>
      <c r="C85" s="17"/>
      <c r="D85" s="17"/>
      <c r="E85" s="17"/>
      <c r="F85" s="17"/>
      <c r="G85" s="17"/>
      <c r="H85" s="17"/>
      <c r="I85" s="16">
        <f>IF(B85&gt;A_Stammdaten!$B$12,0,SUM(C85,D85,F85,G85)-SUM(E85,H85))</f>
        <v>0</v>
      </c>
      <c r="J85" s="51">
        <f>HLOOKUP(A_Stammdaten!$B$12,$L$4:$R$2504,ROW(B85)-3,FALSE)+IF(OR(B85=0,A_Stammdaten!$B$12&lt;B85),0,I85*1/20)</f>
        <v>0</v>
      </c>
      <c r="K85" s="51">
        <f>HLOOKUP(A_Stammdaten!$B$12,$L$4:$R$2504,ROW(B85)-3,FALSE)</f>
        <v>0</v>
      </c>
      <c r="L85" s="51">
        <f t="shared" ref="L85:R94" si="8">IF(OR($I85=0,L$4&lt;$B85,$B85=0,20-(L$4-$B85)=0),0,$I85*(19-(L$4-$B85))/20)</f>
        <v>0</v>
      </c>
      <c r="M85" s="51">
        <f t="shared" si="8"/>
        <v>0</v>
      </c>
      <c r="N85" s="51">
        <f t="shared" si="8"/>
        <v>0</v>
      </c>
      <c r="O85" s="51">
        <f t="shared" si="8"/>
        <v>0</v>
      </c>
      <c r="P85" s="51">
        <f t="shared" si="8"/>
        <v>0</v>
      </c>
      <c r="Q85" s="51">
        <f t="shared" si="8"/>
        <v>0</v>
      </c>
      <c r="R85" s="51">
        <f t="shared" si="8"/>
        <v>0</v>
      </c>
    </row>
    <row r="86" spans="1:18" x14ac:dyDescent="0.25">
      <c r="A86" s="17"/>
      <c r="B86" s="52"/>
      <c r="C86" s="17"/>
      <c r="D86" s="17"/>
      <c r="E86" s="17"/>
      <c r="F86" s="17"/>
      <c r="G86" s="17"/>
      <c r="H86" s="17"/>
      <c r="I86" s="16">
        <f>IF(B86&gt;A_Stammdaten!$B$12,0,SUM(C86,D86,F86,G86)-SUM(E86,H86))</f>
        <v>0</v>
      </c>
      <c r="J86" s="51">
        <f>HLOOKUP(A_Stammdaten!$B$12,$L$4:$R$2504,ROW(B86)-3,FALSE)+IF(OR(B86=0,A_Stammdaten!$B$12&lt;B86),0,I86*1/20)</f>
        <v>0</v>
      </c>
      <c r="K86" s="51">
        <f>HLOOKUP(A_Stammdaten!$B$12,$L$4:$R$2504,ROW(B86)-3,FALSE)</f>
        <v>0</v>
      </c>
      <c r="L86" s="51">
        <f t="shared" si="8"/>
        <v>0</v>
      </c>
      <c r="M86" s="51">
        <f t="shared" si="8"/>
        <v>0</v>
      </c>
      <c r="N86" s="51">
        <f t="shared" si="8"/>
        <v>0</v>
      </c>
      <c r="O86" s="51">
        <f t="shared" si="8"/>
        <v>0</v>
      </c>
      <c r="P86" s="51">
        <f t="shared" si="8"/>
        <v>0</v>
      </c>
      <c r="Q86" s="51">
        <f t="shared" si="8"/>
        <v>0</v>
      </c>
      <c r="R86" s="51">
        <f t="shared" si="8"/>
        <v>0</v>
      </c>
    </row>
    <row r="87" spans="1:18" x14ac:dyDescent="0.25">
      <c r="A87" s="17"/>
      <c r="B87" s="52"/>
      <c r="C87" s="17"/>
      <c r="D87" s="17"/>
      <c r="E87" s="17"/>
      <c r="F87" s="17"/>
      <c r="G87" s="17"/>
      <c r="H87" s="17"/>
      <c r="I87" s="16">
        <f>IF(B87&gt;A_Stammdaten!$B$12,0,SUM(C87,D87,F87,G87)-SUM(E87,H87))</f>
        <v>0</v>
      </c>
      <c r="J87" s="51">
        <f>HLOOKUP(A_Stammdaten!$B$12,$L$4:$R$2504,ROW(B87)-3,FALSE)+IF(OR(B87=0,A_Stammdaten!$B$12&lt;B87),0,I87*1/20)</f>
        <v>0</v>
      </c>
      <c r="K87" s="51">
        <f>HLOOKUP(A_Stammdaten!$B$12,$L$4:$R$2504,ROW(B87)-3,FALSE)</f>
        <v>0</v>
      </c>
      <c r="L87" s="51">
        <f t="shared" si="8"/>
        <v>0</v>
      </c>
      <c r="M87" s="51">
        <f t="shared" si="8"/>
        <v>0</v>
      </c>
      <c r="N87" s="51">
        <f t="shared" si="8"/>
        <v>0</v>
      </c>
      <c r="O87" s="51">
        <f t="shared" si="8"/>
        <v>0</v>
      </c>
      <c r="P87" s="51">
        <f t="shared" si="8"/>
        <v>0</v>
      </c>
      <c r="Q87" s="51">
        <f t="shared" si="8"/>
        <v>0</v>
      </c>
      <c r="R87" s="51">
        <f t="shared" si="8"/>
        <v>0</v>
      </c>
    </row>
    <row r="88" spans="1:18" x14ac:dyDescent="0.25">
      <c r="A88" s="17"/>
      <c r="B88" s="52"/>
      <c r="C88" s="17"/>
      <c r="D88" s="17"/>
      <c r="E88" s="17"/>
      <c r="F88" s="17"/>
      <c r="G88" s="17"/>
      <c r="H88" s="17"/>
      <c r="I88" s="16">
        <f>IF(B88&gt;A_Stammdaten!$B$12,0,SUM(C88,D88,F88,G88)-SUM(E88,H88))</f>
        <v>0</v>
      </c>
      <c r="J88" s="51">
        <f>HLOOKUP(A_Stammdaten!$B$12,$L$4:$R$2504,ROW(B88)-3,FALSE)+IF(OR(B88=0,A_Stammdaten!$B$12&lt;B88),0,I88*1/20)</f>
        <v>0</v>
      </c>
      <c r="K88" s="51">
        <f>HLOOKUP(A_Stammdaten!$B$12,$L$4:$R$2504,ROW(B88)-3,FALSE)</f>
        <v>0</v>
      </c>
      <c r="L88" s="51">
        <f t="shared" si="8"/>
        <v>0</v>
      </c>
      <c r="M88" s="51">
        <f t="shared" si="8"/>
        <v>0</v>
      </c>
      <c r="N88" s="51">
        <f t="shared" si="8"/>
        <v>0</v>
      </c>
      <c r="O88" s="51">
        <f t="shared" si="8"/>
        <v>0</v>
      </c>
      <c r="P88" s="51">
        <f t="shared" si="8"/>
        <v>0</v>
      </c>
      <c r="Q88" s="51">
        <f t="shared" si="8"/>
        <v>0</v>
      </c>
      <c r="R88" s="51">
        <f t="shared" si="8"/>
        <v>0</v>
      </c>
    </row>
    <row r="89" spans="1:18" x14ac:dyDescent="0.25">
      <c r="A89" s="17"/>
      <c r="B89" s="52"/>
      <c r="C89" s="17"/>
      <c r="D89" s="17"/>
      <c r="E89" s="17"/>
      <c r="F89" s="17"/>
      <c r="G89" s="17"/>
      <c r="H89" s="17"/>
      <c r="I89" s="16">
        <f>IF(B89&gt;A_Stammdaten!$B$12,0,SUM(C89,D89,F89,G89)-SUM(E89,H89))</f>
        <v>0</v>
      </c>
      <c r="J89" s="51">
        <f>HLOOKUP(A_Stammdaten!$B$12,$L$4:$R$2504,ROW(B89)-3,FALSE)+IF(OR(B89=0,A_Stammdaten!$B$12&lt;B89),0,I89*1/20)</f>
        <v>0</v>
      </c>
      <c r="K89" s="51">
        <f>HLOOKUP(A_Stammdaten!$B$12,$L$4:$R$2504,ROW(B89)-3,FALSE)</f>
        <v>0</v>
      </c>
      <c r="L89" s="51">
        <f t="shared" si="8"/>
        <v>0</v>
      </c>
      <c r="M89" s="51">
        <f t="shared" si="8"/>
        <v>0</v>
      </c>
      <c r="N89" s="51">
        <f t="shared" si="8"/>
        <v>0</v>
      </c>
      <c r="O89" s="51">
        <f t="shared" si="8"/>
        <v>0</v>
      </c>
      <c r="P89" s="51">
        <f t="shared" si="8"/>
        <v>0</v>
      </c>
      <c r="Q89" s="51">
        <f t="shared" si="8"/>
        <v>0</v>
      </c>
      <c r="R89" s="51">
        <f t="shared" si="8"/>
        <v>0</v>
      </c>
    </row>
    <row r="90" spans="1:18" x14ac:dyDescent="0.25">
      <c r="A90" s="17"/>
      <c r="B90" s="52"/>
      <c r="C90" s="17"/>
      <c r="D90" s="17"/>
      <c r="E90" s="17"/>
      <c r="F90" s="17"/>
      <c r="G90" s="17"/>
      <c r="H90" s="17"/>
      <c r="I90" s="16">
        <f>IF(B90&gt;A_Stammdaten!$B$12,0,SUM(C90,D90,F90,G90)-SUM(E90,H90))</f>
        <v>0</v>
      </c>
      <c r="J90" s="51">
        <f>HLOOKUP(A_Stammdaten!$B$12,$L$4:$R$2504,ROW(B90)-3,FALSE)+IF(OR(B90=0,A_Stammdaten!$B$12&lt;B90),0,I90*1/20)</f>
        <v>0</v>
      </c>
      <c r="K90" s="51">
        <f>HLOOKUP(A_Stammdaten!$B$12,$L$4:$R$2504,ROW(B90)-3,FALSE)</f>
        <v>0</v>
      </c>
      <c r="L90" s="51">
        <f t="shared" si="8"/>
        <v>0</v>
      </c>
      <c r="M90" s="51">
        <f t="shared" si="8"/>
        <v>0</v>
      </c>
      <c r="N90" s="51">
        <f t="shared" si="8"/>
        <v>0</v>
      </c>
      <c r="O90" s="51">
        <f t="shared" si="8"/>
        <v>0</v>
      </c>
      <c r="P90" s="51">
        <f t="shared" si="8"/>
        <v>0</v>
      </c>
      <c r="Q90" s="51">
        <f t="shared" si="8"/>
        <v>0</v>
      </c>
      <c r="R90" s="51">
        <f t="shared" si="8"/>
        <v>0</v>
      </c>
    </row>
    <row r="91" spans="1:18" x14ac:dyDescent="0.25">
      <c r="A91" s="17"/>
      <c r="B91" s="52"/>
      <c r="C91" s="17"/>
      <c r="D91" s="17"/>
      <c r="E91" s="17"/>
      <c r="F91" s="17"/>
      <c r="G91" s="17"/>
      <c r="H91" s="17"/>
      <c r="I91" s="16">
        <f>IF(B91&gt;A_Stammdaten!$B$12,0,SUM(C91,D91,F91,G91)-SUM(E91,H91))</f>
        <v>0</v>
      </c>
      <c r="J91" s="51">
        <f>HLOOKUP(A_Stammdaten!$B$12,$L$4:$R$2504,ROW(B91)-3,FALSE)+IF(OR(B91=0,A_Stammdaten!$B$12&lt;B91),0,I91*1/20)</f>
        <v>0</v>
      </c>
      <c r="K91" s="51">
        <f>HLOOKUP(A_Stammdaten!$B$12,$L$4:$R$2504,ROW(B91)-3,FALSE)</f>
        <v>0</v>
      </c>
      <c r="L91" s="51">
        <f t="shared" si="8"/>
        <v>0</v>
      </c>
      <c r="M91" s="51">
        <f t="shared" si="8"/>
        <v>0</v>
      </c>
      <c r="N91" s="51">
        <f t="shared" si="8"/>
        <v>0</v>
      </c>
      <c r="O91" s="51">
        <f t="shared" si="8"/>
        <v>0</v>
      </c>
      <c r="P91" s="51">
        <f t="shared" si="8"/>
        <v>0</v>
      </c>
      <c r="Q91" s="51">
        <f t="shared" si="8"/>
        <v>0</v>
      </c>
      <c r="R91" s="51">
        <f t="shared" si="8"/>
        <v>0</v>
      </c>
    </row>
    <row r="92" spans="1:18" x14ac:dyDescent="0.25">
      <c r="A92" s="17"/>
      <c r="B92" s="52"/>
      <c r="C92" s="17"/>
      <c r="D92" s="17"/>
      <c r="E92" s="17"/>
      <c r="F92" s="17"/>
      <c r="G92" s="17"/>
      <c r="H92" s="17"/>
      <c r="I92" s="16">
        <f>IF(B92&gt;A_Stammdaten!$B$12,0,SUM(C92,D92,F92,G92)-SUM(E92,H92))</f>
        <v>0</v>
      </c>
      <c r="J92" s="51">
        <f>HLOOKUP(A_Stammdaten!$B$12,$L$4:$R$2504,ROW(B92)-3,FALSE)+IF(OR(B92=0,A_Stammdaten!$B$12&lt;B92),0,I92*1/20)</f>
        <v>0</v>
      </c>
      <c r="K92" s="51">
        <f>HLOOKUP(A_Stammdaten!$B$12,$L$4:$R$2504,ROW(B92)-3,FALSE)</f>
        <v>0</v>
      </c>
      <c r="L92" s="51">
        <f t="shared" si="8"/>
        <v>0</v>
      </c>
      <c r="M92" s="51">
        <f t="shared" si="8"/>
        <v>0</v>
      </c>
      <c r="N92" s="51">
        <f t="shared" si="8"/>
        <v>0</v>
      </c>
      <c r="O92" s="51">
        <f t="shared" si="8"/>
        <v>0</v>
      </c>
      <c r="P92" s="51">
        <f t="shared" si="8"/>
        <v>0</v>
      </c>
      <c r="Q92" s="51">
        <f t="shared" si="8"/>
        <v>0</v>
      </c>
      <c r="R92" s="51">
        <f t="shared" si="8"/>
        <v>0</v>
      </c>
    </row>
    <row r="93" spans="1:18" x14ac:dyDescent="0.25">
      <c r="A93" s="17"/>
      <c r="B93" s="52"/>
      <c r="C93" s="17"/>
      <c r="D93" s="17"/>
      <c r="E93" s="17"/>
      <c r="F93" s="17"/>
      <c r="G93" s="17"/>
      <c r="H93" s="17"/>
      <c r="I93" s="16">
        <f>IF(B93&gt;A_Stammdaten!$B$12,0,SUM(C93,D93,F93,G93)-SUM(E93,H93))</f>
        <v>0</v>
      </c>
      <c r="J93" s="51">
        <f>HLOOKUP(A_Stammdaten!$B$12,$L$4:$R$2504,ROW(B93)-3,FALSE)+IF(OR(B93=0,A_Stammdaten!$B$12&lt;B93),0,I93*1/20)</f>
        <v>0</v>
      </c>
      <c r="K93" s="51">
        <f>HLOOKUP(A_Stammdaten!$B$12,$L$4:$R$2504,ROW(B93)-3,FALSE)</f>
        <v>0</v>
      </c>
      <c r="L93" s="51">
        <f t="shared" si="8"/>
        <v>0</v>
      </c>
      <c r="M93" s="51">
        <f t="shared" si="8"/>
        <v>0</v>
      </c>
      <c r="N93" s="51">
        <f t="shared" si="8"/>
        <v>0</v>
      </c>
      <c r="O93" s="51">
        <f t="shared" si="8"/>
        <v>0</v>
      </c>
      <c r="P93" s="51">
        <f t="shared" si="8"/>
        <v>0</v>
      </c>
      <c r="Q93" s="51">
        <f t="shared" si="8"/>
        <v>0</v>
      </c>
      <c r="R93" s="51">
        <f t="shared" si="8"/>
        <v>0</v>
      </c>
    </row>
    <row r="94" spans="1:18" x14ac:dyDescent="0.25">
      <c r="A94" s="17"/>
      <c r="B94" s="52"/>
      <c r="C94" s="17"/>
      <c r="D94" s="17"/>
      <c r="E94" s="17"/>
      <c r="F94" s="17"/>
      <c r="G94" s="17"/>
      <c r="H94" s="17"/>
      <c r="I94" s="16">
        <f>IF(B94&gt;A_Stammdaten!$B$12,0,SUM(C94,D94,F94,G94)-SUM(E94,H94))</f>
        <v>0</v>
      </c>
      <c r="J94" s="51">
        <f>HLOOKUP(A_Stammdaten!$B$12,$L$4:$R$2504,ROW(B94)-3,FALSE)+IF(OR(B94=0,A_Stammdaten!$B$12&lt;B94),0,I94*1/20)</f>
        <v>0</v>
      </c>
      <c r="K94" s="51">
        <f>HLOOKUP(A_Stammdaten!$B$12,$L$4:$R$2504,ROW(B94)-3,FALSE)</f>
        <v>0</v>
      </c>
      <c r="L94" s="51">
        <f t="shared" si="8"/>
        <v>0</v>
      </c>
      <c r="M94" s="51">
        <f t="shared" si="8"/>
        <v>0</v>
      </c>
      <c r="N94" s="51">
        <f t="shared" si="8"/>
        <v>0</v>
      </c>
      <c r="O94" s="51">
        <f t="shared" si="8"/>
        <v>0</v>
      </c>
      <c r="P94" s="51">
        <f t="shared" si="8"/>
        <v>0</v>
      </c>
      <c r="Q94" s="51">
        <f t="shared" si="8"/>
        <v>0</v>
      </c>
      <c r="R94" s="51">
        <f t="shared" si="8"/>
        <v>0</v>
      </c>
    </row>
    <row r="95" spans="1:18" x14ac:dyDescent="0.25">
      <c r="A95" s="17"/>
      <c r="B95" s="52"/>
      <c r="C95" s="17"/>
      <c r="D95" s="17"/>
      <c r="E95" s="17"/>
      <c r="F95" s="17"/>
      <c r="G95" s="17"/>
      <c r="H95" s="17"/>
      <c r="I95" s="16">
        <f>IF(B95&gt;A_Stammdaten!$B$12,0,SUM(C95,D95,F95,G95)-SUM(E95,H95))</f>
        <v>0</v>
      </c>
      <c r="J95" s="51">
        <f>HLOOKUP(A_Stammdaten!$B$12,$L$4:$R$2504,ROW(B95)-3,FALSE)+IF(OR(B95=0,A_Stammdaten!$B$12&lt;B95),0,I95*1/20)</f>
        <v>0</v>
      </c>
      <c r="K95" s="51">
        <f>HLOOKUP(A_Stammdaten!$B$12,$L$4:$R$2504,ROW(B95)-3,FALSE)</f>
        <v>0</v>
      </c>
      <c r="L95" s="51">
        <f t="shared" ref="L95:R104" si="9">IF(OR($I95=0,L$4&lt;$B95,$B95=0,20-(L$4-$B95)=0),0,$I95*(19-(L$4-$B95))/20)</f>
        <v>0</v>
      </c>
      <c r="M95" s="51">
        <f t="shared" si="9"/>
        <v>0</v>
      </c>
      <c r="N95" s="51">
        <f t="shared" si="9"/>
        <v>0</v>
      </c>
      <c r="O95" s="51">
        <f t="shared" si="9"/>
        <v>0</v>
      </c>
      <c r="P95" s="51">
        <f t="shared" si="9"/>
        <v>0</v>
      </c>
      <c r="Q95" s="51">
        <f t="shared" si="9"/>
        <v>0</v>
      </c>
      <c r="R95" s="51">
        <f t="shared" si="9"/>
        <v>0</v>
      </c>
    </row>
    <row r="96" spans="1:18" x14ac:dyDescent="0.25">
      <c r="A96" s="17"/>
      <c r="B96" s="52"/>
      <c r="C96" s="17"/>
      <c r="D96" s="17"/>
      <c r="E96" s="17"/>
      <c r="F96" s="17"/>
      <c r="G96" s="17"/>
      <c r="H96" s="17"/>
      <c r="I96" s="16">
        <f>IF(B96&gt;A_Stammdaten!$B$12,0,SUM(C96,D96,F96,G96)-SUM(E96,H96))</f>
        <v>0</v>
      </c>
      <c r="J96" s="51">
        <f>HLOOKUP(A_Stammdaten!$B$12,$L$4:$R$2504,ROW(B96)-3,FALSE)+IF(OR(B96=0,A_Stammdaten!$B$12&lt;B96),0,I96*1/20)</f>
        <v>0</v>
      </c>
      <c r="K96" s="51">
        <f>HLOOKUP(A_Stammdaten!$B$12,$L$4:$R$2504,ROW(B96)-3,FALSE)</f>
        <v>0</v>
      </c>
      <c r="L96" s="51">
        <f t="shared" si="9"/>
        <v>0</v>
      </c>
      <c r="M96" s="51">
        <f t="shared" si="9"/>
        <v>0</v>
      </c>
      <c r="N96" s="51">
        <f t="shared" si="9"/>
        <v>0</v>
      </c>
      <c r="O96" s="51">
        <f t="shared" si="9"/>
        <v>0</v>
      </c>
      <c r="P96" s="51">
        <f t="shared" si="9"/>
        <v>0</v>
      </c>
      <c r="Q96" s="51">
        <f t="shared" si="9"/>
        <v>0</v>
      </c>
      <c r="R96" s="51">
        <f t="shared" si="9"/>
        <v>0</v>
      </c>
    </row>
    <row r="97" spans="1:18" x14ac:dyDescent="0.25">
      <c r="A97" s="17"/>
      <c r="B97" s="52"/>
      <c r="C97" s="17"/>
      <c r="D97" s="17"/>
      <c r="E97" s="17"/>
      <c r="F97" s="17"/>
      <c r="G97" s="17"/>
      <c r="H97" s="17"/>
      <c r="I97" s="16">
        <f>IF(B97&gt;A_Stammdaten!$B$12,0,SUM(C97,D97,F97,G97)-SUM(E97,H97))</f>
        <v>0</v>
      </c>
      <c r="J97" s="51">
        <f>HLOOKUP(A_Stammdaten!$B$12,$L$4:$R$2504,ROW(B97)-3,FALSE)+IF(OR(B97=0,A_Stammdaten!$B$12&lt;B97),0,I97*1/20)</f>
        <v>0</v>
      </c>
      <c r="K97" s="51">
        <f>HLOOKUP(A_Stammdaten!$B$12,$L$4:$R$2504,ROW(B97)-3,FALSE)</f>
        <v>0</v>
      </c>
      <c r="L97" s="51">
        <f t="shared" si="9"/>
        <v>0</v>
      </c>
      <c r="M97" s="51">
        <f t="shared" si="9"/>
        <v>0</v>
      </c>
      <c r="N97" s="51">
        <f t="shared" si="9"/>
        <v>0</v>
      </c>
      <c r="O97" s="51">
        <f t="shared" si="9"/>
        <v>0</v>
      </c>
      <c r="P97" s="51">
        <f t="shared" si="9"/>
        <v>0</v>
      </c>
      <c r="Q97" s="51">
        <f t="shared" si="9"/>
        <v>0</v>
      </c>
      <c r="R97" s="51">
        <f t="shared" si="9"/>
        <v>0</v>
      </c>
    </row>
    <row r="98" spans="1:18" x14ac:dyDescent="0.25">
      <c r="A98" s="17"/>
      <c r="B98" s="52"/>
      <c r="C98" s="17"/>
      <c r="D98" s="17"/>
      <c r="E98" s="17"/>
      <c r="F98" s="17"/>
      <c r="G98" s="17"/>
      <c r="H98" s="17"/>
      <c r="I98" s="16">
        <f>IF(B98&gt;A_Stammdaten!$B$12,0,SUM(C98,D98,F98,G98)-SUM(E98,H98))</f>
        <v>0</v>
      </c>
      <c r="J98" s="51">
        <f>HLOOKUP(A_Stammdaten!$B$12,$L$4:$R$2504,ROW(B98)-3,FALSE)+IF(OR(B98=0,A_Stammdaten!$B$12&lt;B98),0,I98*1/20)</f>
        <v>0</v>
      </c>
      <c r="K98" s="51">
        <f>HLOOKUP(A_Stammdaten!$B$12,$L$4:$R$2504,ROW(B98)-3,FALSE)</f>
        <v>0</v>
      </c>
      <c r="L98" s="51">
        <f t="shared" si="9"/>
        <v>0</v>
      </c>
      <c r="M98" s="51">
        <f t="shared" si="9"/>
        <v>0</v>
      </c>
      <c r="N98" s="51">
        <f t="shared" si="9"/>
        <v>0</v>
      </c>
      <c r="O98" s="51">
        <f t="shared" si="9"/>
        <v>0</v>
      </c>
      <c r="P98" s="51">
        <f t="shared" si="9"/>
        <v>0</v>
      </c>
      <c r="Q98" s="51">
        <f t="shared" si="9"/>
        <v>0</v>
      </c>
      <c r="R98" s="51">
        <f t="shared" si="9"/>
        <v>0</v>
      </c>
    </row>
    <row r="99" spans="1:18" x14ac:dyDescent="0.25">
      <c r="A99" s="17"/>
      <c r="B99" s="52"/>
      <c r="C99" s="17"/>
      <c r="D99" s="17"/>
      <c r="E99" s="17"/>
      <c r="F99" s="17"/>
      <c r="G99" s="17"/>
      <c r="H99" s="17"/>
      <c r="I99" s="16">
        <f>IF(B99&gt;A_Stammdaten!$B$12,0,SUM(C99,D99,F99,G99)-SUM(E99,H99))</f>
        <v>0</v>
      </c>
      <c r="J99" s="51">
        <f>HLOOKUP(A_Stammdaten!$B$12,$L$4:$R$2504,ROW(B99)-3,FALSE)+IF(OR(B99=0,A_Stammdaten!$B$12&lt;B99),0,I99*1/20)</f>
        <v>0</v>
      </c>
      <c r="K99" s="51">
        <f>HLOOKUP(A_Stammdaten!$B$12,$L$4:$R$2504,ROW(B99)-3,FALSE)</f>
        <v>0</v>
      </c>
      <c r="L99" s="51">
        <f t="shared" si="9"/>
        <v>0</v>
      </c>
      <c r="M99" s="51">
        <f t="shared" si="9"/>
        <v>0</v>
      </c>
      <c r="N99" s="51">
        <f t="shared" si="9"/>
        <v>0</v>
      </c>
      <c r="O99" s="51">
        <f t="shared" si="9"/>
        <v>0</v>
      </c>
      <c r="P99" s="51">
        <f t="shared" si="9"/>
        <v>0</v>
      </c>
      <c r="Q99" s="51">
        <f t="shared" si="9"/>
        <v>0</v>
      </c>
      <c r="R99" s="51">
        <f t="shared" si="9"/>
        <v>0</v>
      </c>
    </row>
    <row r="100" spans="1:18" x14ac:dyDescent="0.25">
      <c r="A100" s="17"/>
      <c r="B100" s="52"/>
      <c r="C100" s="17"/>
      <c r="D100" s="17"/>
      <c r="E100" s="17"/>
      <c r="F100" s="17"/>
      <c r="G100" s="17"/>
      <c r="H100" s="17"/>
      <c r="I100" s="16">
        <f>IF(B100&gt;A_Stammdaten!$B$12,0,SUM(C100,D100,F100,G100)-SUM(E100,H100))</f>
        <v>0</v>
      </c>
      <c r="J100" s="51">
        <f>HLOOKUP(A_Stammdaten!$B$12,$L$4:$R$2504,ROW(B100)-3,FALSE)+IF(OR(B100=0,A_Stammdaten!$B$12&lt;B100),0,I100*1/20)</f>
        <v>0</v>
      </c>
      <c r="K100" s="51">
        <f>HLOOKUP(A_Stammdaten!$B$12,$L$4:$R$2504,ROW(B100)-3,FALSE)</f>
        <v>0</v>
      </c>
      <c r="L100" s="51">
        <f t="shared" si="9"/>
        <v>0</v>
      </c>
      <c r="M100" s="51">
        <f t="shared" si="9"/>
        <v>0</v>
      </c>
      <c r="N100" s="51">
        <f t="shared" si="9"/>
        <v>0</v>
      </c>
      <c r="O100" s="51">
        <f t="shared" si="9"/>
        <v>0</v>
      </c>
      <c r="P100" s="51">
        <f t="shared" si="9"/>
        <v>0</v>
      </c>
      <c r="Q100" s="51">
        <f t="shared" si="9"/>
        <v>0</v>
      </c>
      <c r="R100" s="51">
        <f t="shared" si="9"/>
        <v>0</v>
      </c>
    </row>
    <row r="101" spans="1:18" x14ac:dyDescent="0.25">
      <c r="A101" s="17"/>
      <c r="B101" s="52"/>
      <c r="C101" s="17"/>
      <c r="D101" s="17"/>
      <c r="E101" s="17"/>
      <c r="F101" s="17"/>
      <c r="G101" s="17"/>
      <c r="H101" s="17"/>
      <c r="I101" s="16">
        <f>IF(B101&gt;A_Stammdaten!$B$12,0,SUM(C101,D101,F101,G101)-SUM(E101,H101))</f>
        <v>0</v>
      </c>
      <c r="J101" s="51">
        <f>HLOOKUP(A_Stammdaten!$B$12,$L$4:$R$2504,ROW(B101)-3,FALSE)+IF(OR(B101=0,A_Stammdaten!$B$12&lt;B101),0,I101*1/20)</f>
        <v>0</v>
      </c>
      <c r="K101" s="51">
        <f>HLOOKUP(A_Stammdaten!$B$12,$L$4:$R$2504,ROW(B101)-3,FALSE)</f>
        <v>0</v>
      </c>
      <c r="L101" s="51">
        <f t="shared" si="9"/>
        <v>0</v>
      </c>
      <c r="M101" s="51">
        <f t="shared" si="9"/>
        <v>0</v>
      </c>
      <c r="N101" s="51">
        <f t="shared" si="9"/>
        <v>0</v>
      </c>
      <c r="O101" s="51">
        <f t="shared" si="9"/>
        <v>0</v>
      </c>
      <c r="P101" s="51">
        <f t="shared" si="9"/>
        <v>0</v>
      </c>
      <c r="Q101" s="51">
        <f t="shared" si="9"/>
        <v>0</v>
      </c>
      <c r="R101" s="51">
        <f t="shared" si="9"/>
        <v>0</v>
      </c>
    </row>
    <row r="102" spans="1:18" x14ac:dyDescent="0.25">
      <c r="A102" s="17"/>
      <c r="B102" s="52"/>
      <c r="C102" s="17"/>
      <c r="D102" s="17"/>
      <c r="E102" s="17"/>
      <c r="F102" s="17"/>
      <c r="G102" s="17"/>
      <c r="H102" s="17"/>
      <c r="I102" s="16">
        <f>IF(B102&gt;A_Stammdaten!$B$12,0,SUM(C102,D102,F102,G102)-SUM(E102,H102))</f>
        <v>0</v>
      </c>
      <c r="J102" s="51">
        <f>HLOOKUP(A_Stammdaten!$B$12,$L$4:$R$2504,ROW(B102)-3,FALSE)+IF(OR(B102=0,A_Stammdaten!$B$12&lt;B102),0,I102*1/20)</f>
        <v>0</v>
      </c>
      <c r="K102" s="51">
        <f>HLOOKUP(A_Stammdaten!$B$12,$L$4:$R$2504,ROW(B102)-3,FALSE)</f>
        <v>0</v>
      </c>
      <c r="L102" s="51">
        <f t="shared" si="9"/>
        <v>0</v>
      </c>
      <c r="M102" s="51">
        <f t="shared" si="9"/>
        <v>0</v>
      </c>
      <c r="N102" s="51">
        <f t="shared" si="9"/>
        <v>0</v>
      </c>
      <c r="O102" s="51">
        <f t="shared" si="9"/>
        <v>0</v>
      </c>
      <c r="P102" s="51">
        <f t="shared" si="9"/>
        <v>0</v>
      </c>
      <c r="Q102" s="51">
        <f t="shared" si="9"/>
        <v>0</v>
      </c>
      <c r="R102" s="51">
        <f t="shared" si="9"/>
        <v>0</v>
      </c>
    </row>
    <row r="103" spans="1:18" x14ac:dyDescent="0.25">
      <c r="A103" s="17"/>
      <c r="B103" s="52"/>
      <c r="C103" s="17"/>
      <c r="D103" s="17"/>
      <c r="E103" s="17"/>
      <c r="F103" s="17"/>
      <c r="G103" s="17"/>
      <c r="H103" s="17"/>
      <c r="I103" s="16">
        <f>IF(B103&gt;A_Stammdaten!$B$12,0,SUM(C103,D103,F103,G103)-SUM(E103,H103))</f>
        <v>0</v>
      </c>
      <c r="J103" s="51">
        <f>HLOOKUP(A_Stammdaten!$B$12,$L$4:$R$2504,ROW(B103)-3,FALSE)+IF(OR(B103=0,A_Stammdaten!$B$12&lt;B103),0,I103*1/20)</f>
        <v>0</v>
      </c>
      <c r="K103" s="51">
        <f>HLOOKUP(A_Stammdaten!$B$12,$L$4:$R$2504,ROW(B103)-3,FALSE)</f>
        <v>0</v>
      </c>
      <c r="L103" s="51">
        <f t="shared" si="9"/>
        <v>0</v>
      </c>
      <c r="M103" s="51">
        <f t="shared" si="9"/>
        <v>0</v>
      </c>
      <c r="N103" s="51">
        <f t="shared" si="9"/>
        <v>0</v>
      </c>
      <c r="O103" s="51">
        <f t="shared" si="9"/>
        <v>0</v>
      </c>
      <c r="P103" s="51">
        <f t="shared" si="9"/>
        <v>0</v>
      </c>
      <c r="Q103" s="51">
        <f t="shared" si="9"/>
        <v>0</v>
      </c>
      <c r="R103" s="51">
        <f t="shared" si="9"/>
        <v>0</v>
      </c>
    </row>
    <row r="104" spans="1:18" x14ac:dyDescent="0.25">
      <c r="A104" s="17"/>
      <c r="B104" s="52"/>
      <c r="C104" s="17"/>
      <c r="D104" s="17"/>
      <c r="E104" s="17"/>
      <c r="F104" s="17"/>
      <c r="G104" s="17"/>
      <c r="H104" s="17"/>
      <c r="I104" s="16">
        <f>IF(B104&gt;A_Stammdaten!$B$12,0,SUM(C104,D104,F104,G104)-SUM(E104,H104))</f>
        <v>0</v>
      </c>
      <c r="J104" s="51">
        <f>HLOOKUP(A_Stammdaten!$B$12,$L$4:$R$2504,ROW(B104)-3,FALSE)+IF(OR(B104=0,A_Stammdaten!$B$12&lt;B104),0,I104*1/20)</f>
        <v>0</v>
      </c>
      <c r="K104" s="51">
        <f>HLOOKUP(A_Stammdaten!$B$12,$L$4:$R$2504,ROW(B104)-3,FALSE)</f>
        <v>0</v>
      </c>
      <c r="L104" s="51">
        <f t="shared" si="9"/>
        <v>0</v>
      </c>
      <c r="M104" s="51">
        <f t="shared" si="9"/>
        <v>0</v>
      </c>
      <c r="N104" s="51">
        <f t="shared" si="9"/>
        <v>0</v>
      </c>
      <c r="O104" s="51">
        <f t="shared" si="9"/>
        <v>0</v>
      </c>
      <c r="P104" s="51">
        <f t="shared" si="9"/>
        <v>0</v>
      </c>
      <c r="Q104" s="51">
        <f t="shared" si="9"/>
        <v>0</v>
      </c>
      <c r="R104" s="51">
        <f t="shared" si="9"/>
        <v>0</v>
      </c>
    </row>
    <row r="105" spans="1:18" x14ac:dyDescent="0.25">
      <c r="A105" s="17"/>
      <c r="B105" s="52"/>
      <c r="C105" s="17"/>
      <c r="D105" s="17"/>
      <c r="E105" s="17"/>
      <c r="F105" s="17"/>
      <c r="G105" s="17"/>
      <c r="H105" s="17"/>
      <c r="I105" s="16">
        <f>IF(B105&gt;A_Stammdaten!$B$12,0,SUM(C105,D105,F105,G105)-SUM(E105,H105))</f>
        <v>0</v>
      </c>
      <c r="J105" s="51">
        <f>HLOOKUP(A_Stammdaten!$B$12,$L$4:$R$2504,ROW(B105)-3,FALSE)+IF(OR(B105=0,A_Stammdaten!$B$12&lt;B105),0,I105*1/20)</f>
        <v>0</v>
      </c>
      <c r="K105" s="51">
        <f>HLOOKUP(A_Stammdaten!$B$12,$L$4:$R$2504,ROW(B105)-3,FALSE)</f>
        <v>0</v>
      </c>
      <c r="L105" s="51">
        <f t="shared" ref="L105:R114" si="10">IF(OR($I105=0,L$4&lt;$B105,$B105=0,20-(L$4-$B105)=0),0,$I105*(19-(L$4-$B105))/20)</f>
        <v>0</v>
      </c>
      <c r="M105" s="51">
        <f t="shared" si="10"/>
        <v>0</v>
      </c>
      <c r="N105" s="51">
        <f t="shared" si="10"/>
        <v>0</v>
      </c>
      <c r="O105" s="51">
        <f t="shared" si="10"/>
        <v>0</v>
      </c>
      <c r="P105" s="51">
        <f t="shared" si="10"/>
        <v>0</v>
      </c>
      <c r="Q105" s="51">
        <f t="shared" si="10"/>
        <v>0</v>
      </c>
      <c r="R105" s="51">
        <f t="shared" si="10"/>
        <v>0</v>
      </c>
    </row>
    <row r="106" spans="1:18" x14ac:dyDescent="0.25">
      <c r="A106" s="17"/>
      <c r="B106" s="52"/>
      <c r="C106" s="17"/>
      <c r="D106" s="17"/>
      <c r="E106" s="17"/>
      <c r="F106" s="17"/>
      <c r="G106" s="17"/>
      <c r="H106" s="17"/>
      <c r="I106" s="16">
        <f>IF(B106&gt;A_Stammdaten!$B$12,0,SUM(C106,D106,F106,G106)-SUM(E106,H106))</f>
        <v>0</v>
      </c>
      <c r="J106" s="51">
        <f>HLOOKUP(A_Stammdaten!$B$12,$L$4:$R$2504,ROW(B106)-3,FALSE)+IF(OR(B106=0,A_Stammdaten!$B$12&lt;B106),0,I106*1/20)</f>
        <v>0</v>
      </c>
      <c r="K106" s="51">
        <f>HLOOKUP(A_Stammdaten!$B$12,$L$4:$R$2504,ROW(B106)-3,FALSE)</f>
        <v>0</v>
      </c>
      <c r="L106" s="51">
        <f t="shared" si="10"/>
        <v>0</v>
      </c>
      <c r="M106" s="51">
        <f t="shared" si="10"/>
        <v>0</v>
      </c>
      <c r="N106" s="51">
        <f t="shared" si="10"/>
        <v>0</v>
      </c>
      <c r="O106" s="51">
        <f t="shared" si="10"/>
        <v>0</v>
      </c>
      <c r="P106" s="51">
        <f t="shared" si="10"/>
        <v>0</v>
      </c>
      <c r="Q106" s="51">
        <f t="shared" si="10"/>
        <v>0</v>
      </c>
      <c r="R106" s="51">
        <f t="shared" si="10"/>
        <v>0</v>
      </c>
    </row>
    <row r="107" spans="1:18" x14ac:dyDescent="0.25">
      <c r="A107" s="17"/>
      <c r="B107" s="52"/>
      <c r="C107" s="17"/>
      <c r="D107" s="17"/>
      <c r="E107" s="17"/>
      <c r="F107" s="17"/>
      <c r="G107" s="17"/>
      <c r="H107" s="17"/>
      <c r="I107" s="16">
        <f>IF(B107&gt;A_Stammdaten!$B$12,0,SUM(C107,D107,F107,G107)-SUM(E107,H107))</f>
        <v>0</v>
      </c>
      <c r="J107" s="51">
        <f>HLOOKUP(A_Stammdaten!$B$12,$L$4:$R$2504,ROW(B107)-3,FALSE)+IF(OR(B107=0,A_Stammdaten!$B$12&lt;B107),0,I107*1/20)</f>
        <v>0</v>
      </c>
      <c r="K107" s="51">
        <f>HLOOKUP(A_Stammdaten!$B$12,$L$4:$R$2504,ROW(B107)-3,FALSE)</f>
        <v>0</v>
      </c>
      <c r="L107" s="51">
        <f t="shared" si="10"/>
        <v>0</v>
      </c>
      <c r="M107" s="51">
        <f t="shared" si="10"/>
        <v>0</v>
      </c>
      <c r="N107" s="51">
        <f t="shared" si="10"/>
        <v>0</v>
      </c>
      <c r="O107" s="51">
        <f t="shared" si="10"/>
        <v>0</v>
      </c>
      <c r="P107" s="51">
        <f t="shared" si="10"/>
        <v>0</v>
      </c>
      <c r="Q107" s="51">
        <f t="shared" si="10"/>
        <v>0</v>
      </c>
      <c r="R107" s="51">
        <f t="shared" si="10"/>
        <v>0</v>
      </c>
    </row>
    <row r="108" spans="1:18" x14ac:dyDescent="0.25">
      <c r="A108" s="17"/>
      <c r="B108" s="52"/>
      <c r="C108" s="17"/>
      <c r="D108" s="17"/>
      <c r="E108" s="17"/>
      <c r="F108" s="17"/>
      <c r="G108" s="17"/>
      <c r="H108" s="17"/>
      <c r="I108" s="16">
        <f>IF(B108&gt;A_Stammdaten!$B$12,0,SUM(C108,D108,F108,G108)-SUM(E108,H108))</f>
        <v>0</v>
      </c>
      <c r="J108" s="51">
        <f>HLOOKUP(A_Stammdaten!$B$12,$L$4:$R$2504,ROW(B108)-3,FALSE)+IF(OR(B108=0,A_Stammdaten!$B$12&lt;B108),0,I108*1/20)</f>
        <v>0</v>
      </c>
      <c r="K108" s="51">
        <f>HLOOKUP(A_Stammdaten!$B$12,$L$4:$R$2504,ROW(B108)-3,FALSE)</f>
        <v>0</v>
      </c>
      <c r="L108" s="51">
        <f t="shared" si="10"/>
        <v>0</v>
      </c>
      <c r="M108" s="51">
        <f t="shared" si="10"/>
        <v>0</v>
      </c>
      <c r="N108" s="51">
        <f t="shared" si="10"/>
        <v>0</v>
      </c>
      <c r="O108" s="51">
        <f t="shared" si="10"/>
        <v>0</v>
      </c>
      <c r="P108" s="51">
        <f t="shared" si="10"/>
        <v>0</v>
      </c>
      <c r="Q108" s="51">
        <f t="shared" si="10"/>
        <v>0</v>
      </c>
      <c r="R108" s="51">
        <f t="shared" si="10"/>
        <v>0</v>
      </c>
    </row>
    <row r="109" spans="1:18" x14ac:dyDescent="0.25">
      <c r="A109" s="17"/>
      <c r="B109" s="52"/>
      <c r="C109" s="17"/>
      <c r="D109" s="17"/>
      <c r="E109" s="17"/>
      <c r="F109" s="17"/>
      <c r="G109" s="17"/>
      <c r="H109" s="17"/>
      <c r="I109" s="16">
        <f>IF(B109&gt;A_Stammdaten!$B$12,0,SUM(C109,D109,F109,G109)-SUM(E109,H109))</f>
        <v>0</v>
      </c>
      <c r="J109" s="51">
        <f>HLOOKUP(A_Stammdaten!$B$12,$L$4:$R$2504,ROW(B109)-3,FALSE)+IF(OR(B109=0,A_Stammdaten!$B$12&lt;B109),0,I109*1/20)</f>
        <v>0</v>
      </c>
      <c r="K109" s="51">
        <f>HLOOKUP(A_Stammdaten!$B$12,$L$4:$R$2504,ROW(B109)-3,FALSE)</f>
        <v>0</v>
      </c>
      <c r="L109" s="51">
        <f t="shared" si="10"/>
        <v>0</v>
      </c>
      <c r="M109" s="51">
        <f t="shared" si="10"/>
        <v>0</v>
      </c>
      <c r="N109" s="51">
        <f t="shared" si="10"/>
        <v>0</v>
      </c>
      <c r="O109" s="51">
        <f t="shared" si="10"/>
        <v>0</v>
      </c>
      <c r="P109" s="51">
        <f t="shared" si="10"/>
        <v>0</v>
      </c>
      <c r="Q109" s="51">
        <f t="shared" si="10"/>
        <v>0</v>
      </c>
      <c r="R109" s="51">
        <f t="shared" si="10"/>
        <v>0</v>
      </c>
    </row>
    <row r="110" spans="1:18" x14ac:dyDescent="0.25">
      <c r="A110" s="17"/>
      <c r="B110" s="52"/>
      <c r="C110" s="17"/>
      <c r="D110" s="17"/>
      <c r="E110" s="17"/>
      <c r="F110" s="17"/>
      <c r="G110" s="17"/>
      <c r="H110" s="17"/>
      <c r="I110" s="16">
        <f>IF(B110&gt;A_Stammdaten!$B$12,0,SUM(C110,D110,F110,G110)-SUM(E110,H110))</f>
        <v>0</v>
      </c>
      <c r="J110" s="51">
        <f>HLOOKUP(A_Stammdaten!$B$12,$L$4:$R$2504,ROW(B110)-3,FALSE)+IF(OR(B110=0,A_Stammdaten!$B$12&lt;B110),0,I110*1/20)</f>
        <v>0</v>
      </c>
      <c r="K110" s="51">
        <f>HLOOKUP(A_Stammdaten!$B$12,$L$4:$R$2504,ROW(B110)-3,FALSE)</f>
        <v>0</v>
      </c>
      <c r="L110" s="51">
        <f t="shared" si="10"/>
        <v>0</v>
      </c>
      <c r="M110" s="51">
        <f t="shared" si="10"/>
        <v>0</v>
      </c>
      <c r="N110" s="51">
        <f t="shared" si="10"/>
        <v>0</v>
      </c>
      <c r="O110" s="51">
        <f t="shared" si="10"/>
        <v>0</v>
      </c>
      <c r="P110" s="51">
        <f t="shared" si="10"/>
        <v>0</v>
      </c>
      <c r="Q110" s="51">
        <f t="shared" si="10"/>
        <v>0</v>
      </c>
      <c r="R110" s="51">
        <f t="shared" si="10"/>
        <v>0</v>
      </c>
    </row>
    <row r="111" spans="1:18" x14ac:dyDescent="0.25">
      <c r="A111" s="17"/>
      <c r="B111" s="52"/>
      <c r="C111" s="17"/>
      <c r="D111" s="17"/>
      <c r="E111" s="17"/>
      <c r="F111" s="17"/>
      <c r="G111" s="17"/>
      <c r="H111" s="17"/>
      <c r="I111" s="16">
        <f>IF(B111&gt;A_Stammdaten!$B$12,0,SUM(C111,D111,F111,G111)-SUM(E111,H111))</f>
        <v>0</v>
      </c>
      <c r="J111" s="51">
        <f>HLOOKUP(A_Stammdaten!$B$12,$L$4:$R$2504,ROW(B111)-3,FALSE)+IF(OR(B111=0,A_Stammdaten!$B$12&lt;B111),0,I111*1/20)</f>
        <v>0</v>
      </c>
      <c r="K111" s="51">
        <f>HLOOKUP(A_Stammdaten!$B$12,$L$4:$R$2504,ROW(B111)-3,FALSE)</f>
        <v>0</v>
      </c>
      <c r="L111" s="51">
        <f t="shared" si="10"/>
        <v>0</v>
      </c>
      <c r="M111" s="51">
        <f t="shared" si="10"/>
        <v>0</v>
      </c>
      <c r="N111" s="51">
        <f t="shared" si="10"/>
        <v>0</v>
      </c>
      <c r="O111" s="51">
        <f t="shared" si="10"/>
        <v>0</v>
      </c>
      <c r="P111" s="51">
        <f t="shared" si="10"/>
        <v>0</v>
      </c>
      <c r="Q111" s="51">
        <f t="shared" si="10"/>
        <v>0</v>
      </c>
      <c r="R111" s="51">
        <f t="shared" si="10"/>
        <v>0</v>
      </c>
    </row>
    <row r="112" spans="1:18" x14ac:dyDescent="0.25">
      <c r="A112" s="17"/>
      <c r="B112" s="52"/>
      <c r="C112" s="17"/>
      <c r="D112" s="17"/>
      <c r="E112" s="17"/>
      <c r="F112" s="17"/>
      <c r="G112" s="17"/>
      <c r="H112" s="17"/>
      <c r="I112" s="16">
        <f>IF(B112&gt;A_Stammdaten!$B$12,0,SUM(C112,D112,F112,G112)-SUM(E112,H112))</f>
        <v>0</v>
      </c>
      <c r="J112" s="51">
        <f>HLOOKUP(A_Stammdaten!$B$12,$L$4:$R$2504,ROW(B112)-3,FALSE)+IF(OR(B112=0,A_Stammdaten!$B$12&lt;B112),0,I112*1/20)</f>
        <v>0</v>
      </c>
      <c r="K112" s="51">
        <f>HLOOKUP(A_Stammdaten!$B$12,$L$4:$R$2504,ROW(B112)-3,FALSE)</f>
        <v>0</v>
      </c>
      <c r="L112" s="51">
        <f t="shared" si="10"/>
        <v>0</v>
      </c>
      <c r="M112" s="51">
        <f t="shared" si="10"/>
        <v>0</v>
      </c>
      <c r="N112" s="51">
        <f t="shared" si="10"/>
        <v>0</v>
      </c>
      <c r="O112" s="51">
        <f t="shared" si="10"/>
        <v>0</v>
      </c>
      <c r="P112" s="51">
        <f t="shared" si="10"/>
        <v>0</v>
      </c>
      <c r="Q112" s="51">
        <f t="shared" si="10"/>
        <v>0</v>
      </c>
      <c r="R112" s="51">
        <f t="shared" si="10"/>
        <v>0</v>
      </c>
    </row>
    <row r="113" spans="1:18" x14ac:dyDescent="0.25">
      <c r="A113" s="17"/>
      <c r="B113" s="52"/>
      <c r="C113" s="17"/>
      <c r="D113" s="17"/>
      <c r="E113" s="17"/>
      <c r="F113" s="17"/>
      <c r="G113" s="17"/>
      <c r="H113" s="17"/>
      <c r="I113" s="16">
        <f>IF(B113&gt;A_Stammdaten!$B$12,0,SUM(C113,D113,F113,G113)-SUM(E113,H113))</f>
        <v>0</v>
      </c>
      <c r="J113" s="51">
        <f>HLOOKUP(A_Stammdaten!$B$12,$L$4:$R$2504,ROW(B113)-3,FALSE)+IF(OR(B113=0,A_Stammdaten!$B$12&lt;B113),0,I113*1/20)</f>
        <v>0</v>
      </c>
      <c r="K113" s="51">
        <f>HLOOKUP(A_Stammdaten!$B$12,$L$4:$R$2504,ROW(B113)-3,FALSE)</f>
        <v>0</v>
      </c>
      <c r="L113" s="51">
        <f t="shared" si="10"/>
        <v>0</v>
      </c>
      <c r="M113" s="51">
        <f t="shared" si="10"/>
        <v>0</v>
      </c>
      <c r="N113" s="51">
        <f t="shared" si="10"/>
        <v>0</v>
      </c>
      <c r="O113" s="51">
        <f t="shared" si="10"/>
        <v>0</v>
      </c>
      <c r="P113" s="51">
        <f t="shared" si="10"/>
        <v>0</v>
      </c>
      <c r="Q113" s="51">
        <f t="shared" si="10"/>
        <v>0</v>
      </c>
      <c r="R113" s="51">
        <f t="shared" si="10"/>
        <v>0</v>
      </c>
    </row>
    <row r="114" spans="1:18" x14ac:dyDescent="0.25">
      <c r="A114" s="17"/>
      <c r="B114" s="52"/>
      <c r="C114" s="17"/>
      <c r="D114" s="17"/>
      <c r="E114" s="17"/>
      <c r="F114" s="17"/>
      <c r="G114" s="17"/>
      <c r="H114" s="17"/>
      <c r="I114" s="16">
        <f>IF(B114&gt;A_Stammdaten!$B$12,0,SUM(C114,D114,F114,G114)-SUM(E114,H114))</f>
        <v>0</v>
      </c>
      <c r="J114" s="51">
        <f>HLOOKUP(A_Stammdaten!$B$12,$L$4:$R$2504,ROW(B114)-3,FALSE)+IF(OR(B114=0,A_Stammdaten!$B$12&lt;B114),0,I114*1/20)</f>
        <v>0</v>
      </c>
      <c r="K114" s="51">
        <f>HLOOKUP(A_Stammdaten!$B$12,$L$4:$R$2504,ROW(B114)-3,FALSE)</f>
        <v>0</v>
      </c>
      <c r="L114" s="51">
        <f t="shared" si="10"/>
        <v>0</v>
      </c>
      <c r="M114" s="51">
        <f t="shared" si="10"/>
        <v>0</v>
      </c>
      <c r="N114" s="51">
        <f t="shared" si="10"/>
        <v>0</v>
      </c>
      <c r="O114" s="51">
        <f t="shared" si="10"/>
        <v>0</v>
      </c>
      <c r="P114" s="51">
        <f t="shared" si="10"/>
        <v>0</v>
      </c>
      <c r="Q114" s="51">
        <f t="shared" si="10"/>
        <v>0</v>
      </c>
      <c r="R114" s="51">
        <f t="shared" si="10"/>
        <v>0</v>
      </c>
    </row>
    <row r="115" spans="1:18" x14ac:dyDescent="0.25">
      <c r="A115" s="17"/>
      <c r="B115" s="52"/>
      <c r="C115" s="17"/>
      <c r="D115" s="17"/>
      <c r="E115" s="17"/>
      <c r="F115" s="17"/>
      <c r="G115" s="17"/>
      <c r="H115" s="17"/>
      <c r="I115" s="16">
        <f>IF(B115&gt;A_Stammdaten!$B$12,0,SUM(C115,D115,F115,G115)-SUM(E115,H115))</f>
        <v>0</v>
      </c>
      <c r="J115" s="51">
        <f>HLOOKUP(A_Stammdaten!$B$12,$L$4:$R$2504,ROW(B115)-3,FALSE)+IF(OR(B115=0,A_Stammdaten!$B$12&lt;B115),0,I115*1/20)</f>
        <v>0</v>
      </c>
      <c r="K115" s="51">
        <f>HLOOKUP(A_Stammdaten!$B$12,$L$4:$R$2504,ROW(B115)-3,FALSE)</f>
        <v>0</v>
      </c>
      <c r="L115" s="51">
        <f t="shared" ref="L115:R124" si="11">IF(OR($I115=0,L$4&lt;$B115,$B115=0,20-(L$4-$B115)=0),0,$I115*(19-(L$4-$B115))/20)</f>
        <v>0</v>
      </c>
      <c r="M115" s="51">
        <f t="shared" si="11"/>
        <v>0</v>
      </c>
      <c r="N115" s="51">
        <f t="shared" si="11"/>
        <v>0</v>
      </c>
      <c r="O115" s="51">
        <f t="shared" si="11"/>
        <v>0</v>
      </c>
      <c r="P115" s="51">
        <f t="shared" si="11"/>
        <v>0</v>
      </c>
      <c r="Q115" s="51">
        <f t="shared" si="11"/>
        <v>0</v>
      </c>
      <c r="R115" s="51">
        <f t="shared" si="11"/>
        <v>0</v>
      </c>
    </row>
    <row r="116" spans="1:18" x14ac:dyDescent="0.25">
      <c r="A116" s="17"/>
      <c r="B116" s="52"/>
      <c r="C116" s="17"/>
      <c r="D116" s="17"/>
      <c r="E116" s="17"/>
      <c r="F116" s="17"/>
      <c r="G116" s="17"/>
      <c r="H116" s="17"/>
      <c r="I116" s="16">
        <f>IF(B116&gt;A_Stammdaten!$B$12,0,SUM(C116,D116,F116,G116)-SUM(E116,H116))</f>
        <v>0</v>
      </c>
      <c r="J116" s="51">
        <f>HLOOKUP(A_Stammdaten!$B$12,$L$4:$R$2504,ROW(B116)-3,FALSE)+IF(OR(B116=0,A_Stammdaten!$B$12&lt;B116),0,I116*1/20)</f>
        <v>0</v>
      </c>
      <c r="K116" s="51">
        <f>HLOOKUP(A_Stammdaten!$B$12,$L$4:$R$2504,ROW(B116)-3,FALSE)</f>
        <v>0</v>
      </c>
      <c r="L116" s="51">
        <f t="shared" si="11"/>
        <v>0</v>
      </c>
      <c r="M116" s="51">
        <f t="shared" si="11"/>
        <v>0</v>
      </c>
      <c r="N116" s="51">
        <f t="shared" si="11"/>
        <v>0</v>
      </c>
      <c r="O116" s="51">
        <f t="shared" si="11"/>
        <v>0</v>
      </c>
      <c r="P116" s="51">
        <f t="shared" si="11"/>
        <v>0</v>
      </c>
      <c r="Q116" s="51">
        <f t="shared" si="11"/>
        <v>0</v>
      </c>
      <c r="R116" s="51">
        <f t="shared" si="11"/>
        <v>0</v>
      </c>
    </row>
    <row r="117" spans="1:18" x14ac:dyDescent="0.25">
      <c r="A117" s="17"/>
      <c r="B117" s="52"/>
      <c r="C117" s="17"/>
      <c r="D117" s="17"/>
      <c r="E117" s="17"/>
      <c r="F117" s="17"/>
      <c r="G117" s="17"/>
      <c r="H117" s="17"/>
      <c r="I117" s="16">
        <f>IF(B117&gt;A_Stammdaten!$B$12,0,SUM(C117,D117,F117,G117)-SUM(E117,H117))</f>
        <v>0</v>
      </c>
      <c r="J117" s="51">
        <f>HLOOKUP(A_Stammdaten!$B$12,$L$4:$R$2504,ROW(B117)-3,FALSE)+IF(OR(B117=0,A_Stammdaten!$B$12&lt;B117),0,I117*1/20)</f>
        <v>0</v>
      </c>
      <c r="K117" s="51">
        <f>HLOOKUP(A_Stammdaten!$B$12,$L$4:$R$2504,ROW(B117)-3,FALSE)</f>
        <v>0</v>
      </c>
      <c r="L117" s="51">
        <f t="shared" si="11"/>
        <v>0</v>
      </c>
      <c r="M117" s="51">
        <f t="shared" si="11"/>
        <v>0</v>
      </c>
      <c r="N117" s="51">
        <f t="shared" si="11"/>
        <v>0</v>
      </c>
      <c r="O117" s="51">
        <f t="shared" si="11"/>
        <v>0</v>
      </c>
      <c r="P117" s="51">
        <f t="shared" si="11"/>
        <v>0</v>
      </c>
      <c r="Q117" s="51">
        <f t="shared" si="11"/>
        <v>0</v>
      </c>
      <c r="R117" s="51">
        <f t="shared" si="11"/>
        <v>0</v>
      </c>
    </row>
    <row r="118" spans="1:18" x14ac:dyDescent="0.25">
      <c r="A118" s="17"/>
      <c r="B118" s="52"/>
      <c r="C118" s="17"/>
      <c r="D118" s="17"/>
      <c r="E118" s="17"/>
      <c r="F118" s="17"/>
      <c r="G118" s="17"/>
      <c r="H118" s="17"/>
      <c r="I118" s="16">
        <f>IF(B118&gt;A_Stammdaten!$B$12,0,SUM(C118,D118,F118,G118)-SUM(E118,H118))</f>
        <v>0</v>
      </c>
      <c r="J118" s="51">
        <f>HLOOKUP(A_Stammdaten!$B$12,$L$4:$R$2504,ROW(B118)-3,FALSE)+IF(OR(B118=0,A_Stammdaten!$B$12&lt;B118),0,I118*1/20)</f>
        <v>0</v>
      </c>
      <c r="K118" s="51">
        <f>HLOOKUP(A_Stammdaten!$B$12,$L$4:$R$2504,ROW(B118)-3,FALSE)</f>
        <v>0</v>
      </c>
      <c r="L118" s="51">
        <f t="shared" si="11"/>
        <v>0</v>
      </c>
      <c r="M118" s="51">
        <f t="shared" si="11"/>
        <v>0</v>
      </c>
      <c r="N118" s="51">
        <f t="shared" si="11"/>
        <v>0</v>
      </c>
      <c r="O118" s="51">
        <f t="shared" si="11"/>
        <v>0</v>
      </c>
      <c r="P118" s="51">
        <f t="shared" si="11"/>
        <v>0</v>
      </c>
      <c r="Q118" s="51">
        <f t="shared" si="11"/>
        <v>0</v>
      </c>
      <c r="R118" s="51">
        <f t="shared" si="11"/>
        <v>0</v>
      </c>
    </row>
    <row r="119" spans="1:18" x14ac:dyDescent="0.25">
      <c r="A119" s="17"/>
      <c r="B119" s="52"/>
      <c r="C119" s="17"/>
      <c r="D119" s="17"/>
      <c r="E119" s="17"/>
      <c r="F119" s="17"/>
      <c r="G119" s="17"/>
      <c r="H119" s="17"/>
      <c r="I119" s="16">
        <f>IF(B119&gt;A_Stammdaten!$B$12,0,SUM(C119,D119,F119,G119)-SUM(E119,H119))</f>
        <v>0</v>
      </c>
      <c r="J119" s="51">
        <f>HLOOKUP(A_Stammdaten!$B$12,$L$4:$R$2504,ROW(B119)-3,FALSE)+IF(OR(B119=0,A_Stammdaten!$B$12&lt;B119),0,I119*1/20)</f>
        <v>0</v>
      </c>
      <c r="K119" s="51">
        <f>HLOOKUP(A_Stammdaten!$B$12,$L$4:$R$2504,ROW(B119)-3,FALSE)</f>
        <v>0</v>
      </c>
      <c r="L119" s="51">
        <f t="shared" si="11"/>
        <v>0</v>
      </c>
      <c r="M119" s="51">
        <f t="shared" si="11"/>
        <v>0</v>
      </c>
      <c r="N119" s="51">
        <f t="shared" si="11"/>
        <v>0</v>
      </c>
      <c r="O119" s="51">
        <f t="shared" si="11"/>
        <v>0</v>
      </c>
      <c r="P119" s="51">
        <f t="shared" si="11"/>
        <v>0</v>
      </c>
      <c r="Q119" s="51">
        <f t="shared" si="11"/>
        <v>0</v>
      </c>
      <c r="R119" s="51">
        <f t="shared" si="11"/>
        <v>0</v>
      </c>
    </row>
    <row r="120" spans="1:18" x14ac:dyDescent="0.25">
      <c r="A120" s="17"/>
      <c r="B120" s="52"/>
      <c r="C120" s="17"/>
      <c r="D120" s="17"/>
      <c r="E120" s="17"/>
      <c r="F120" s="17"/>
      <c r="G120" s="17"/>
      <c r="H120" s="17"/>
      <c r="I120" s="16">
        <f>IF(B120&gt;A_Stammdaten!$B$12,0,SUM(C120,D120,F120,G120)-SUM(E120,H120))</f>
        <v>0</v>
      </c>
      <c r="J120" s="51">
        <f>HLOOKUP(A_Stammdaten!$B$12,$L$4:$R$2504,ROW(B120)-3,FALSE)+IF(OR(B120=0,A_Stammdaten!$B$12&lt;B120),0,I120*1/20)</f>
        <v>0</v>
      </c>
      <c r="K120" s="51">
        <f>HLOOKUP(A_Stammdaten!$B$12,$L$4:$R$2504,ROW(B120)-3,FALSE)</f>
        <v>0</v>
      </c>
      <c r="L120" s="51">
        <f t="shared" si="11"/>
        <v>0</v>
      </c>
      <c r="M120" s="51">
        <f t="shared" si="11"/>
        <v>0</v>
      </c>
      <c r="N120" s="51">
        <f t="shared" si="11"/>
        <v>0</v>
      </c>
      <c r="O120" s="51">
        <f t="shared" si="11"/>
        <v>0</v>
      </c>
      <c r="P120" s="51">
        <f t="shared" si="11"/>
        <v>0</v>
      </c>
      <c r="Q120" s="51">
        <f t="shared" si="11"/>
        <v>0</v>
      </c>
      <c r="R120" s="51">
        <f t="shared" si="11"/>
        <v>0</v>
      </c>
    </row>
    <row r="121" spans="1:18" x14ac:dyDescent="0.25">
      <c r="A121" s="17"/>
      <c r="B121" s="52"/>
      <c r="C121" s="17"/>
      <c r="D121" s="17"/>
      <c r="E121" s="17"/>
      <c r="F121" s="17"/>
      <c r="G121" s="17"/>
      <c r="H121" s="17"/>
      <c r="I121" s="16">
        <f>IF(B121&gt;A_Stammdaten!$B$12,0,SUM(C121,D121,F121,G121)-SUM(E121,H121))</f>
        <v>0</v>
      </c>
      <c r="J121" s="51">
        <f>HLOOKUP(A_Stammdaten!$B$12,$L$4:$R$2504,ROW(B121)-3,FALSE)+IF(OR(B121=0,A_Stammdaten!$B$12&lt;B121),0,I121*1/20)</f>
        <v>0</v>
      </c>
      <c r="K121" s="51">
        <f>HLOOKUP(A_Stammdaten!$B$12,$L$4:$R$2504,ROW(B121)-3,FALSE)</f>
        <v>0</v>
      </c>
      <c r="L121" s="51">
        <f t="shared" si="11"/>
        <v>0</v>
      </c>
      <c r="M121" s="51">
        <f t="shared" si="11"/>
        <v>0</v>
      </c>
      <c r="N121" s="51">
        <f t="shared" si="11"/>
        <v>0</v>
      </c>
      <c r="O121" s="51">
        <f t="shared" si="11"/>
        <v>0</v>
      </c>
      <c r="P121" s="51">
        <f t="shared" si="11"/>
        <v>0</v>
      </c>
      <c r="Q121" s="51">
        <f t="shared" si="11"/>
        <v>0</v>
      </c>
      <c r="R121" s="51">
        <f t="shared" si="11"/>
        <v>0</v>
      </c>
    </row>
    <row r="122" spans="1:18" x14ac:dyDescent="0.25">
      <c r="A122" s="17"/>
      <c r="B122" s="52"/>
      <c r="C122" s="17"/>
      <c r="D122" s="17"/>
      <c r="E122" s="17"/>
      <c r="F122" s="17"/>
      <c r="G122" s="17"/>
      <c r="H122" s="17"/>
      <c r="I122" s="16">
        <f>IF(B122&gt;A_Stammdaten!$B$12,0,SUM(C122,D122,F122,G122)-SUM(E122,H122))</f>
        <v>0</v>
      </c>
      <c r="J122" s="51">
        <f>HLOOKUP(A_Stammdaten!$B$12,$L$4:$R$2504,ROW(B122)-3,FALSE)+IF(OR(B122=0,A_Stammdaten!$B$12&lt;B122),0,I122*1/20)</f>
        <v>0</v>
      </c>
      <c r="K122" s="51">
        <f>HLOOKUP(A_Stammdaten!$B$12,$L$4:$R$2504,ROW(B122)-3,FALSE)</f>
        <v>0</v>
      </c>
      <c r="L122" s="51">
        <f t="shared" si="11"/>
        <v>0</v>
      </c>
      <c r="M122" s="51">
        <f t="shared" si="11"/>
        <v>0</v>
      </c>
      <c r="N122" s="51">
        <f t="shared" si="11"/>
        <v>0</v>
      </c>
      <c r="O122" s="51">
        <f t="shared" si="11"/>
        <v>0</v>
      </c>
      <c r="P122" s="51">
        <f t="shared" si="11"/>
        <v>0</v>
      </c>
      <c r="Q122" s="51">
        <f t="shared" si="11"/>
        <v>0</v>
      </c>
      <c r="R122" s="51">
        <f t="shared" si="11"/>
        <v>0</v>
      </c>
    </row>
    <row r="123" spans="1:18" x14ac:dyDescent="0.25">
      <c r="A123" s="17"/>
      <c r="B123" s="52"/>
      <c r="C123" s="17"/>
      <c r="D123" s="17"/>
      <c r="E123" s="17"/>
      <c r="F123" s="17"/>
      <c r="G123" s="17"/>
      <c r="H123" s="17"/>
      <c r="I123" s="16">
        <f>IF(B123&gt;A_Stammdaten!$B$12,0,SUM(C123,D123,F123,G123)-SUM(E123,H123))</f>
        <v>0</v>
      </c>
      <c r="J123" s="51">
        <f>HLOOKUP(A_Stammdaten!$B$12,$L$4:$R$2504,ROW(B123)-3,FALSE)+IF(OR(B123=0,A_Stammdaten!$B$12&lt;B123),0,I123*1/20)</f>
        <v>0</v>
      </c>
      <c r="K123" s="51">
        <f>HLOOKUP(A_Stammdaten!$B$12,$L$4:$R$2504,ROW(B123)-3,FALSE)</f>
        <v>0</v>
      </c>
      <c r="L123" s="51">
        <f t="shared" si="11"/>
        <v>0</v>
      </c>
      <c r="M123" s="51">
        <f t="shared" si="11"/>
        <v>0</v>
      </c>
      <c r="N123" s="51">
        <f t="shared" si="11"/>
        <v>0</v>
      </c>
      <c r="O123" s="51">
        <f t="shared" si="11"/>
        <v>0</v>
      </c>
      <c r="P123" s="51">
        <f t="shared" si="11"/>
        <v>0</v>
      </c>
      <c r="Q123" s="51">
        <f t="shared" si="11"/>
        <v>0</v>
      </c>
      <c r="R123" s="51">
        <f t="shared" si="11"/>
        <v>0</v>
      </c>
    </row>
    <row r="124" spans="1:18" x14ac:dyDescent="0.25">
      <c r="A124" s="17"/>
      <c r="B124" s="52"/>
      <c r="C124" s="17"/>
      <c r="D124" s="17"/>
      <c r="E124" s="17"/>
      <c r="F124" s="17"/>
      <c r="G124" s="17"/>
      <c r="H124" s="17"/>
      <c r="I124" s="16">
        <f>IF(B124&gt;A_Stammdaten!$B$12,0,SUM(C124,D124,F124,G124)-SUM(E124,H124))</f>
        <v>0</v>
      </c>
      <c r="J124" s="51">
        <f>HLOOKUP(A_Stammdaten!$B$12,$L$4:$R$2504,ROW(B124)-3,FALSE)+IF(OR(B124=0,A_Stammdaten!$B$12&lt;B124),0,I124*1/20)</f>
        <v>0</v>
      </c>
      <c r="K124" s="51">
        <f>HLOOKUP(A_Stammdaten!$B$12,$L$4:$R$2504,ROW(B124)-3,FALSE)</f>
        <v>0</v>
      </c>
      <c r="L124" s="51">
        <f t="shared" si="11"/>
        <v>0</v>
      </c>
      <c r="M124" s="51">
        <f t="shared" si="11"/>
        <v>0</v>
      </c>
      <c r="N124" s="51">
        <f t="shared" si="11"/>
        <v>0</v>
      </c>
      <c r="O124" s="51">
        <f t="shared" si="11"/>
        <v>0</v>
      </c>
      <c r="P124" s="51">
        <f t="shared" si="11"/>
        <v>0</v>
      </c>
      <c r="Q124" s="51">
        <f t="shared" si="11"/>
        <v>0</v>
      </c>
      <c r="R124" s="51">
        <f t="shared" si="11"/>
        <v>0</v>
      </c>
    </row>
    <row r="125" spans="1:18" x14ac:dyDescent="0.25">
      <c r="A125" s="17"/>
      <c r="B125" s="52"/>
      <c r="C125" s="17"/>
      <c r="D125" s="17"/>
      <c r="E125" s="17"/>
      <c r="F125" s="17"/>
      <c r="G125" s="17"/>
      <c r="H125" s="17"/>
      <c r="I125" s="16">
        <f>IF(B125&gt;A_Stammdaten!$B$12,0,SUM(C125,D125,F125,G125)-SUM(E125,H125))</f>
        <v>0</v>
      </c>
      <c r="J125" s="51">
        <f>HLOOKUP(A_Stammdaten!$B$12,$L$4:$R$2504,ROW(B125)-3,FALSE)+IF(OR(B125=0,A_Stammdaten!$B$12&lt;B125),0,I125*1/20)</f>
        <v>0</v>
      </c>
      <c r="K125" s="51">
        <f>HLOOKUP(A_Stammdaten!$B$12,$L$4:$R$2504,ROW(B125)-3,FALSE)</f>
        <v>0</v>
      </c>
      <c r="L125" s="51">
        <f t="shared" ref="L125:R134" si="12">IF(OR($I125=0,L$4&lt;$B125,$B125=0,20-(L$4-$B125)=0),0,$I125*(19-(L$4-$B125))/20)</f>
        <v>0</v>
      </c>
      <c r="M125" s="51">
        <f t="shared" si="12"/>
        <v>0</v>
      </c>
      <c r="N125" s="51">
        <f t="shared" si="12"/>
        <v>0</v>
      </c>
      <c r="O125" s="51">
        <f t="shared" si="12"/>
        <v>0</v>
      </c>
      <c r="P125" s="51">
        <f t="shared" si="12"/>
        <v>0</v>
      </c>
      <c r="Q125" s="51">
        <f t="shared" si="12"/>
        <v>0</v>
      </c>
      <c r="R125" s="51">
        <f t="shared" si="12"/>
        <v>0</v>
      </c>
    </row>
    <row r="126" spans="1:18" x14ac:dyDescent="0.25">
      <c r="A126" s="17"/>
      <c r="B126" s="52"/>
      <c r="C126" s="17"/>
      <c r="D126" s="17"/>
      <c r="E126" s="17"/>
      <c r="F126" s="17"/>
      <c r="G126" s="17"/>
      <c r="H126" s="17"/>
      <c r="I126" s="16">
        <f>IF(B126&gt;A_Stammdaten!$B$12,0,SUM(C126,D126,F126,G126)-SUM(E126,H126))</f>
        <v>0</v>
      </c>
      <c r="J126" s="51">
        <f>HLOOKUP(A_Stammdaten!$B$12,$L$4:$R$2504,ROW(B126)-3,FALSE)+IF(OR(B126=0,A_Stammdaten!$B$12&lt;B126),0,I126*1/20)</f>
        <v>0</v>
      </c>
      <c r="K126" s="51">
        <f>HLOOKUP(A_Stammdaten!$B$12,$L$4:$R$2504,ROW(B126)-3,FALSE)</f>
        <v>0</v>
      </c>
      <c r="L126" s="51">
        <f t="shared" si="12"/>
        <v>0</v>
      </c>
      <c r="M126" s="51">
        <f t="shared" si="12"/>
        <v>0</v>
      </c>
      <c r="N126" s="51">
        <f t="shared" si="12"/>
        <v>0</v>
      </c>
      <c r="O126" s="51">
        <f t="shared" si="12"/>
        <v>0</v>
      </c>
      <c r="P126" s="51">
        <f t="shared" si="12"/>
        <v>0</v>
      </c>
      <c r="Q126" s="51">
        <f t="shared" si="12"/>
        <v>0</v>
      </c>
      <c r="R126" s="51">
        <f t="shared" si="12"/>
        <v>0</v>
      </c>
    </row>
    <row r="127" spans="1:18" x14ac:dyDescent="0.25">
      <c r="A127" s="17"/>
      <c r="B127" s="52"/>
      <c r="C127" s="17"/>
      <c r="D127" s="17"/>
      <c r="E127" s="17"/>
      <c r="F127" s="17"/>
      <c r="G127" s="17"/>
      <c r="H127" s="17"/>
      <c r="I127" s="16">
        <f>IF(B127&gt;A_Stammdaten!$B$12,0,SUM(C127,D127,F127,G127)-SUM(E127,H127))</f>
        <v>0</v>
      </c>
      <c r="J127" s="51">
        <f>HLOOKUP(A_Stammdaten!$B$12,$L$4:$R$2504,ROW(B127)-3,FALSE)+IF(OR(B127=0,A_Stammdaten!$B$12&lt;B127),0,I127*1/20)</f>
        <v>0</v>
      </c>
      <c r="K127" s="51">
        <f>HLOOKUP(A_Stammdaten!$B$12,$L$4:$R$2504,ROW(B127)-3,FALSE)</f>
        <v>0</v>
      </c>
      <c r="L127" s="51">
        <f t="shared" si="12"/>
        <v>0</v>
      </c>
      <c r="M127" s="51">
        <f t="shared" si="12"/>
        <v>0</v>
      </c>
      <c r="N127" s="51">
        <f t="shared" si="12"/>
        <v>0</v>
      </c>
      <c r="O127" s="51">
        <f t="shared" si="12"/>
        <v>0</v>
      </c>
      <c r="P127" s="51">
        <f t="shared" si="12"/>
        <v>0</v>
      </c>
      <c r="Q127" s="51">
        <f t="shared" si="12"/>
        <v>0</v>
      </c>
      <c r="R127" s="51">
        <f t="shared" si="12"/>
        <v>0</v>
      </c>
    </row>
    <row r="128" spans="1:18" x14ac:dyDescent="0.25">
      <c r="A128" s="17"/>
      <c r="B128" s="52"/>
      <c r="C128" s="17"/>
      <c r="D128" s="17"/>
      <c r="E128" s="17"/>
      <c r="F128" s="17"/>
      <c r="G128" s="17"/>
      <c r="H128" s="17"/>
      <c r="I128" s="16">
        <f>IF(B128&gt;A_Stammdaten!$B$12,0,SUM(C128,D128,F128,G128)-SUM(E128,H128))</f>
        <v>0</v>
      </c>
      <c r="J128" s="51">
        <f>HLOOKUP(A_Stammdaten!$B$12,$L$4:$R$2504,ROW(B128)-3,FALSE)+IF(OR(B128=0,A_Stammdaten!$B$12&lt;B128),0,I128*1/20)</f>
        <v>0</v>
      </c>
      <c r="K128" s="51">
        <f>HLOOKUP(A_Stammdaten!$B$12,$L$4:$R$2504,ROW(B128)-3,FALSE)</f>
        <v>0</v>
      </c>
      <c r="L128" s="51">
        <f t="shared" si="12"/>
        <v>0</v>
      </c>
      <c r="M128" s="51">
        <f t="shared" si="12"/>
        <v>0</v>
      </c>
      <c r="N128" s="51">
        <f t="shared" si="12"/>
        <v>0</v>
      </c>
      <c r="O128" s="51">
        <f t="shared" si="12"/>
        <v>0</v>
      </c>
      <c r="P128" s="51">
        <f t="shared" si="12"/>
        <v>0</v>
      </c>
      <c r="Q128" s="51">
        <f t="shared" si="12"/>
        <v>0</v>
      </c>
      <c r="R128" s="51">
        <f t="shared" si="12"/>
        <v>0</v>
      </c>
    </row>
    <row r="129" spans="1:18" x14ac:dyDescent="0.25">
      <c r="A129" s="17"/>
      <c r="B129" s="52"/>
      <c r="C129" s="17"/>
      <c r="D129" s="17"/>
      <c r="E129" s="17"/>
      <c r="F129" s="17"/>
      <c r="G129" s="17"/>
      <c r="H129" s="17"/>
      <c r="I129" s="16">
        <f>IF(B129&gt;A_Stammdaten!$B$12,0,SUM(C129,D129,F129,G129)-SUM(E129,H129))</f>
        <v>0</v>
      </c>
      <c r="J129" s="51">
        <f>HLOOKUP(A_Stammdaten!$B$12,$L$4:$R$2504,ROW(B129)-3,FALSE)+IF(OR(B129=0,A_Stammdaten!$B$12&lt;B129),0,I129*1/20)</f>
        <v>0</v>
      </c>
      <c r="K129" s="51">
        <f>HLOOKUP(A_Stammdaten!$B$12,$L$4:$R$2504,ROW(B129)-3,FALSE)</f>
        <v>0</v>
      </c>
      <c r="L129" s="51">
        <f t="shared" si="12"/>
        <v>0</v>
      </c>
      <c r="M129" s="51">
        <f t="shared" si="12"/>
        <v>0</v>
      </c>
      <c r="N129" s="51">
        <f t="shared" si="12"/>
        <v>0</v>
      </c>
      <c r="O129" s="51">
        <f t="shared" si="12"/>
        <v>0</v>
      </c>
      <c r="P129" s="51">
        <f t="shared" si="12"/>
        <v>0</v>
      </c>
      <c r="Q129" s="51">
        <f t="shared" si="12"/>
        <v>0</v>
      </c>
      <c r="R129" s="51">
        <f t="shared" si="12"/>
        <v>0</v>
      </c>
    </row>
    <row r="130" spans="1:18" x14ac:dyDescent="0.25">
      <c r="A130" s="17"/>
      <c r="B130" s="52"/>
      <c r="C130" s="17"/>
      <c r="D130" s="17"/>
      <c r="E130" s="17"/>
      <c r="F130" s="17"/>
      <c r="G130" s="17"/>
      <c r="H130" s="17"/>
      <c r="I130" s="16">
        <f>IF(B130&gt;A_Stammdaten!$B$12,0,SUM(C130,D130,F130,G130)-SUM(E130,H130))</f>
        <v>0</v>
      </c>
      <c r="J130" s="51">
        <f>HLOOKUP(A_Stammdaten!$B$12,$L$4:$R$2504,ROW(B130)-3,FALSE)+IF(OR(B130=0,A_Stammdaten!$B$12&lt;B130),0,I130*1/20)</f>
        <v>0</v>
      </c>
      <c r="K130" s="51">
        <f>HLOOKUP(A_Stammdaten!$B$12,$L$4:$R$2504,ROW(B130)-3,FALSE)</f>
        <v>0</v>
      </c>
      <c r="L130" s="51">
        <f t="shared" si="12"/>
        <v>0</v>
      </c>
      <c r="M130" s="51">
        <f t="shared" si="12"/>
        <v>0</v>
      </c>
      <c r="N130" s="51">
        <f t="shared" si="12"/>
        <v>0</v>
      </c>
      <c r="O130" s="51">
        <f t="shared" si="12"/>
        <v>0</v>
      </c>
      <c r="P130" s="51">
        <f t="shared" si="12"/>
        <v>0</v>
      </c>
      <c r="Q130" s="51">
        <f t="shared" si="12"/>
        <v>0</v>
      </c>
      <c r="R130" s="51">
        <f t="shared" si="12"/>
        <v>0</v>
      </c>
    </row>
    <row r="131" spans="1:18" x14ac:dyDescent="0.25">
      <c r="A131" s="17"/>
      <c r="B131" s="52"/>
      <c r="C131" s="17"/>
      <c r="D131" s="17"/>
      <c r="E131" s="17"/>
      <c r="F131" s="17"/>
      <c r="G131" s="17"/>
      <c r="H131" s="17"/>
      <c r="I131" s="16">
        <f>IF(B131&gt;A_Stammdaten!$B$12,0,SUM(C131,D131,F131,G131)-SUM(E131,H131))</f>
        <v>0</v>
      </c>
      <c r="J131" s="51">
        <f>HLOOKUP(A_Stammdaten!$B$12,$L$4:$R$2504,ROW(B131)-3,FALSE)+IF(OR(B131=0,A_Stammdaten!$B$12&lt;B131),0,I131*1/20)</f>
        <v>0</v>
      </c>
      <c r="K131" s="51">
        <f>HLOOKUP(A_Stammdaten!$B$12,$L$4:$R$2504,ROW(B131)-3,FALSE)</f>
        <v>0</v>
      </c>
      <c r="L131" s="51">
        <f t="shared" si="12"/>
        <v>0</v>
      </c>
      <c r="M131" s="51">
        <f t="shared" si="12"/>
        <v>0</v>
      </c>
      <c r="N131" s="51">
        <f t="shared" si="12"/>
        <v>0</v>
      </c>
      <c r="O131" s="51">
        <f t="shared" si="12"/>
        <v>0</v>
      </c>
      <c r="P131" s="51">
        <f t="shared" si="12"/>
        <v>0</v>
      </c>
      <c r="Q131" s="51">
        <f t="shared" si="12"/>
        <v>0</v>
      </c>
      <c r="R131" s="51">
        <f t="shared" si="12"/>
        <v>0</v>
      </c>
    </row>
    <row r="132" spans="1:18" x14ac:dyDescent="0.25">
      <c r="A132" s="17"/>
      <c r="B132" s="52"/>
      <c r="C132" s="17"/>
      <c r="D132" s="17"/>
      <c r="E132" s="17"/>
      <c r="F132" s="17"/>
      <c r="G132" s="17"/>
      <c r="H132" s="17"/>
      <c r="I132" s="16">
        <f>IF(B132&gt;A_Stammdaten!$B$12,0,SUM(C132,D132,F132,G132)-SUM(E132,H132))</f>
        <v>0</v>
      </c>
      <c r="J132" s="51">
        <f>HLOOKUP(A_Stammdaten!$B$12,$L$4:$R$2504,ROW(B132)-3,FALSE)+IF(OR(B132=0,A_Stammdaten!$B$12&lt;B132),0,I132*1/20)</f>
        <v>0</v>
      </c>
      <c r="K132" s="51">
        <f>HLOOKUP(A_Stammdaten!$B$12,$L$4:$R$2504,ROW(B132)-3,FALSE)</f>
        <v>0</v>
      </c>
      <c r="L132" s="51">
        <f t="shared" si="12"/>
        <v>0</v>
      </c>
      <c r="M132" s="51">
        <f t="shared" si="12"/>
        <v>0</v>
      </c>
      <c r="N132" s="51">
        <f t="shared" si="12"/>
        <v>0</v>
      </c>
      <c r="O132" s="51">
        <f t="shared" si="12"/>
        <v>0</v>
      </c>
      <c r="P132" s="51">
        <f t="shared" si="12"/>
        <v>0</v>
      </c>
      <c r="Q132" s="51">
        <f t="shared" si="12"/>
        <v>0</v>
      </c>
      <c r="R132" s="51">
        <f t="shared" si="12"/>
        <v>0</v>
      </c>
    </row>
    <row r="133" spans="1:18" x14ac:dyDescent="0.25">
      <c r="A133" s="17"/>
      <c r="B133" s="52"/>
      <c r="C133" s="17"/>
      <c r="D133" s="17"/>
      <c r="E133" s="17"/>
      <c r="F133" s="17"/>
      <c r="G133" s="17"/>
      <c r="H133" s="17"/>
      <c r="I133" s="16">
        <f>IF(B133&gt;A_Stammdaten!$B$12,0,SUM(C133,D133,F133,G133)-SUM(E133,H133))</f>
        <v>0</v>
      </c>
      <c r="J133" s="51">
        <f>HLOOKUP(A_Stammdaten!$B$12,$L$4:$R$2504,ROW(B133)-3,FALSE)+IF(OR(B133=0,A_Stammdaten!$B$12&lt;B133),0,I133*1/20)</f>
        <v>0</v>
      </c>
      <c r="K133" s="51">
        <f>HLOOKUP(A_Stammdaten!$B$12,$L$4:$R$2504,ROW(B133)-3,FALSE)</f>
        <v>0</v>
      </c>
      <c r="L133" s="51">
        <f t="shared" si="12"/>
        <v>0</v>
      </c>
      <c r="M133" s="51">
        <f t="shared" si="12"/>
        <v>0</v>
      </c>
      <c r="N133" s="51">
        <f t="shared" si="12"/>
        <v>0</v>
      </c>
      <c r="O133" s="51">
        <f t="shared" si="12"/>
        <v>0</v>
      </c>
      <c r="P133" s="51">
        <f t="shared" si="12"/>
        <v>0</v>
      </c>
      <c r="Q133" s="51">
        <f t="shared" si="12"/>
        <v>0</v>
      </c>
      <c r="R133" s="51">
        <f t="shared" si="12"/>
        <v>0</v>
      </c>
    </row>
    <row r="134" spans="1:18" x14ac:dyDescent="0.25">
      <c r="A134" s="17"/>
      <c r="B134" s="52"/>
      <c r="C134" s="17"/>
      <c r="D134" s="17"/>
      <c r="E134" s="17"/>
      <c r="F134" s="17"/>
      <c r="G134" s="17"/>
      <c r="H134" s="17"/>
      <c r="I134" s="16">
        <f>IF(B134&gt;A_Stammdaten!$B$12,0,SUM(C134,D134,F134,G134)-SUM(E134,H134))</f>
        <v>0</v>
      </c>
      <c r="J134" s="51">
        <f>HLOOKUP(A_Stammdaten!$B$12,$L$4:$R$2504,ROW(B134)-3,FALSE)+IF(OR(B134=0,A_Stammdaten!$B$12&lt;B134),0,I134*1/20)</f>
        <v>0</v>
      </c>
      <c r="K134" s="51">
        <f>HLOOKUP(A_Stammdaten!$B$12,$L$4:$R$2504,ROW(B134)-3,FALSE)</f>
        <v>0</v>
      </c>
      <c r="L134" s="51">
        <f t="shared" si="12"/>
        <v>0</v>
      </c>
      <c r="M134" s="51">
        <f t="shared" si="12"/>
        <v>0</v>
      </c>
      <c r="N134" s="51">
        <f t="shared" si="12"/>
        <v>0</v>
      </c>
      <c r="O134" s="51">
        <f t="shared" si="12"/>
        <v>0</v>
      </c>
      <c r="P134" s="51">
        <f t="shared" si="12"/>
        <v>0</v>
      </c>
      <c r="Q134" s="51">
        <f t="shared" si="12"/>
        <v>0</v>
      </c>
      <c r="R134" s="51">
        <f t="shared" si="12"/>
        <v>0</v>
      </c>
    </row>
    <row r="135" spans="1:18" x14ac:dyDescent="0.25">
      <c r="A135" s="17"/>
      <c r="B135" s="52"/>
      <c r="C135" s="17"/>
      <c r="D135" s="17"/>
      <c r="E135" s="17"/>
      <c r="F135" s="17"/>
      <c r="G135" s="17"/>
      <c r="H135" s="17"/>
      <c r="I135" s="16">
        <f>IF(B135&gt;A_Stammdaten!$B$12,0,SUM(C135,D135,F135,G135)-SUM(E135,H135))</f>
        <v>0</v>
      </c>
      <c r="J135" s="51">
        <f>HLOOKUP(A_Stammdaten!$B$12,$L$4:$R$2504,ROW(B135)-3,FALSE)+IF(OR(B135=0,A_Stammdaten!$B$12&lt;B135),0,I135*1/20)</f>
        <v>0</v>
      </c>
      <c r="K135" s="51">
        <f>HLOOKUP(A_Stammdaten!$B$12,$L$4:$R$2504,ROW(B135)-3,FALSE)</f>
        <v>0</v>
      </c>
      <c r="L135" s="51">
        <f t="shared" ref="L135:R144" si="13">IF(OR($I135=0,L$4&lt;$B135,$B135=0,20-(L$4-$B135)=0),0,$I135*(19-(L$4-$B135))/20)</f>
        <v>0</v>
      </c>
      <c r="M135" s="51">
        <f t="shared" si="13"/>
        <v>0</v>
      </c>
      <c r="N135" s="51">
        <f t="shared" si="13"/>
        <v>0</v>
      </c>
      <c r="O135" s="51">
        <f t="shared" si="13"/>
        <v>0</v>
      </c>
      <c r="P135" s="51">
        <f t="shared" si="13"/>
        <v>0</v>
      </c>
      <c r="Q135" s="51">
        <f t="shared" si="13"/>
        <v>0</v>
      </c>
      <c r="R135" s="51">
        <f t="shared" si="13"/>
        <v>0</v>
      </c>
    </row>
    <row r="136" spans="1:18" x14ac:dyDescent="0.25">
      <c r="A136" s="17"/>
      <c r="B136" s="52"/>
      <c r="C136" s="17"/>
      <c r="D136" s="17"/>
      <c r="E136" s="17"/>
      <c r="F136" s="17"/>
      <c r="G136" s="17"/>
      <c r="H136" s="17"/>
      <c r="I136" s="16">
        <f>IF(B136&gt;A_Stammdaten!$B$12,0,SUM(C136,D136,F136,G136)-SUM(E136,H136))</f>
        <v>0</v>
      </c>
      <c r="J136" s="51">
        <f>HLOOKUP(A_Stammdaten!$B$12,$L$4:$R$2504,ROW(B136)-3,FALSE)+IF(OR(B136=0,A_Stammdaten!$B$12&lt;B136),0,I136*1/20)</f>
        <v>0</v>
      </c>
      <c r="K136" s="51">
        <f>HLOOKUP(A_Stammdaten!$B$12,$L$4:$R$2504,ROW(B136)-3,FALSE)</f>
        <v>0</v>
      </c>
      <c r="L136" s="51">
        <f t="shared" si="13"/>
        <v>0</v>
      </c>
      <c r="M136" s="51">
        <f t="shared" si="13"/>
        <v>0</v>
      </c>
      <c r="N136" s="51">
        <f t="shared" si="13"/>
        <v>0</v>
      </c>
      <c r="O136" s="51">
        <f t="shared" si="13"/>
        <v>0</v>
      </c>
      <c r="P136" s="51">
        <f t="shared" si="13"/>
        <v>0</v>
      </c>
      <c r="Q136" s="51">
        <f t="shared" si="13"/>
        <v>0</v>
      </c>
      <c r="R136" s="51">
        <f t="shared" si="13"/>
        <v>0</v>
      </c>
    </row>
    <row r="137" spans="1:18" x14ac:dyDescent="0.25">
      <c r="A137" s="17"/>
      <c r="B137" s="52"/>
      <c r="C137" s="17"/>
      <c r="D137" s="17"/>
      <c r="E137" s="17"/>
      <c r="F137" s="17"/>
      <c r="G137" s="17"/>
      <c r="H137" s="17"/>
      <c r="I137" s="16">
        <f>IF(B137&gt;A_Stammdaten!$B$12,0,SUM(C137,D137,F137,G137)-SUM(E137,H137))</f>
        <v>0</v>
      </c>
      <c r="J137" s="51">
        <f>HLOOKUP(A_Stammdaten!$B$12,$L$4:$R$2504,ROW(B137)-3,FALSE)+IF(OR(B137=0,A_Stammdaten!$B$12&lt;B137),0,I137*1/20)</f>
        <v>0</v>
      </c>
      <c r="K137" s="51">
        <f>HLOOKUP(A_Stammdaten!$B$12,$L$4:$R$2504,ROW(B137)-3,FALSE)</f>
        <v>0</v>
      </c>
      <c r="L137" s="51">
        <f t="shared" si="13"/>
        <v>0</v>
      </c>
      <c r="M137" s="51">
        <f t="shared" si="13"/>
        <v>0</v>
      </c>
      <c r="N137" s="51">
        <f t="shared" si="13"/>
        <v>0</v>
      </c>
      <c r="O137" s="51">
        <f t="shared" si="13"/>
        <v>0</v>
      </c>
      <c r="P137" s="51">
        <f t="shared" si="13"/>
        <v>0</v>
      </c>
      <c r="Q137" s="51">
        <f t="shared" si="13"/>
        <v>0</v>
      </c>
      <c r="R137" s="51">
        <f t="shared" si="13"/>
        <v>0</v>
      </c>
    </row>
    <row r="138" spans="1:18" x14ac:dyDescent="0.25">
      <c r="A138" s="17"/>
      <c r="B138" s="52"/>
      <c r="C138" s="17"/>
      <c r="D138" s="17"/>
      <c r="E138" s="17"/>
      <c r="F138" s="17"/>
      <c r="G138" s="17"/>
      <c r="H138" s="17"/>
      <c r="I138" s="16">
        <f>IF(B138&gt;A_Stammdaten!$B$12,0,SUM(C138,D138,F138,G138)-SUM(E138,H138))</f>
        <v>0</v>
      </c>
      <c r="J138" s="51">
        <f>HLOOKUP(A_Stammdaten!$B$12,$L$4:$R$2504,ROW(B138)-3,FALSE)+IF(OR(B138=0,A_Stammdaten!$B$12&lt;B138),0,I138*1/20)</f>
        <v>0</v>
      </c>
      <c r="K138" s="51">
        <f>HLOOKUP(A_Stammdaten!$B$12,$L$4:$R$2504,ROW(B138)-3,FALSE)</f>
        <v>0</v>
      </c>
      <c r="L138" s="51">
        <f t="shared" si="13"/>
        <v>0</v>
      </c>
      <c r="M138" s="51">
        <f t="shared" si="13"/>
        <v>0</v>
      </c>
      <c r="N138" s="51">
        <f t="shared" si="13"/>
        <v>0</v>
      </c>
      <c r="O138" s="51">
        <f t="shared" si="13"/>
        <v>0</v>
      </c>
      <c r="P138" s="51">
        <f t="shared" si="13"/>
        <v>0</v>
      </c>
      <c r="Q138" s="51">
        <f t="shared" si="13"/>
        <v>0</v>
      </c>
      <c r="R138" s="51">
        <f t="shared" si="13"/>
        <v>0</v>
      </c>
    </row>
    <row r="139" spans="1:18" x14ac:dyDescent="0.25">
      <c r="A139" s="17"/>
      <c r="B139" s="52"/>
      <c r="C139" s="17"/>
      <c r="D139" s="17"/>
      <c r="E139" s="17"/>
      <c r="F139" s="17"/>
      <c r="G139" s="17"/>
      <c r="H139" s="17"/>
      <c r="I139" s="16">
        <f>IF(B139&gt;A_Stammdaten!$B$12,0,SUM(C139,D139,F139,G139)-SUM(E139,H139))</f>
        <v>0</v>
      </c>
      <c r="J139" s="51">
        <f>HLOOKUP(A_Stammdaten!$B$12,$L$4:$R$2504,ROW(B139)-3,FALSE)+IF(OR(B139=0,A_Stammdaten!$B$12&lt;B139),0,I139*1/20)</f>
        <v>0</v>
      </c>
      <c r="K139" s="51">
        <f>HLOOKUP(A_Stammdaten!$B$12,$L$4:$R$2504,ROW(B139)-3,FALSE)</f>
        <v>0</v>
      </c>
      <c r="L139" s="51">
        <f t="shared" si="13"/>
        <v>0</v>
      </c>
      <c r="M139" s="51">
        <f t="shared" si="13"/>
        <v>0</v>
      </c>
      <c r="N139" s="51">
        <f t="shared" si="13"/>
        <v>0</v>
      </c>
      <c r="O139" s="51">
        <f t="shared" si="13"/>
        <v>0</v>
      </c>
      <c r="P139" s="51">
        <f t="shared" si="13"/>
        <v>0</v>
      </c>
      <c r="Q139" s="51">
        <f t="shared" si="13"/>
        <v>0</v>
      </c>
      <c r="R139" s="51">
        <f t="shared" si="13"/>
        <v>0</v>
      </c>
    </row>
    <row r="140" spans="1:18" x14ac:dyDescent="0.25">
      <c r="A140" s="17"/>
      <c r="B140" s="52"/>
      <c r="C140" s="17"/>
      <c r="D140" s="17"/>
      <c r="E140" s="17"/>
      <c r="F140" s="17"/>
      <c r="G140" s="17"/>
      <c r="H140" s="17"/>
      <c r="I140" s="16">
        <f>IF(B140&gt;A_Stammdaten!$B$12,0,SUM(C140,D140,F140,G140)-SUM(E140,H140))</f>
        <v>0</v>
      </c>
      <c r="J140" s="51">
        <f>HLOOKUP(A_Stammdaten!$B$12,$L$4:$R$2504,ROW(B140)-3,FALSE)+IF(OR(B140=0,A_Stammdaten!$B$12&lt;B140),0,I140*1/20)</f>
        <v>0</v>
      </c>
      <c r="K140" s="51">
        <f>HLOOKUP(A_Stammdaten!$B$12,$L$4:$R$2504,ROW(B140)-3,FALSE)</f>
        <v>0</v>
      </c>
      <c r="L140" s="51">
        <f t="shared" si="13"/>
        <v>0</v>
      </c>
      <c r="M140" s="51">
        <f t="shared" si="13"/>
        <v>0</v>
      </c>
      <c r="N140" s="51">
        <f t="shared" si="13"/>
        <v>0</v>
      </c>
      <c r="O140" s="51">
        <f t="shared" si="13"/>
        <v>0</v>
      </c>
      <c r="P140" s="51">
        <f t="shared" si="13"/>
        <v>0</v>
      </c>
      <c r="Q140" s="51">
        <f t="shared" si="13"/>
        <v>0</v>
      </c>
      <c r="R140" s="51">
        <f t="shared" si="13"/>
        <v>0</v>
      </c>
    </row>
    <row r="141" spans="1:18" x14ac:dyDescent="0.25">
      <c r="A141" s="17"/>
      <c r="B141" s="52"/>
      <c r="C141" s="17"/>
      <c r="D141" s="17"/>
      <c r="E141" s="17"/>
      <c r="F141" s="17"/>
      <c r="G141" s="17"/>
      <c r="H141" s="17"/>
      <c r="I141" s="16">
        <f>IF(B141&gt;A_Stammdaten!$B$12,0,SUM(C141,D141,F141,G141)-SUM(E141,H141))</f>
        <v>0</v>
      </c>
      <c r="J141" s="51">
        <f>HLOOKUP(A_Stammdaten!$B$12,$L$4:$R$2504,ROW(B141)-3,FALSE)+IF(OR(B141=0,A_Stammdaten!$B$12&lt;B141),0,I141*1/20)</f>
        <v>0</v>
      </c>
      <c r="K141" s="51">
        <f>HLOOKUP(A_Stammdaten!$B$12,$L$4:$R$2504,ROW(B141)-3,FALSE)</f>
        <v>0</v>
      </c>
      <c r="L141" s="51">
        <f t="shared" si="13"/>
        <v>0</v>
      </c>
      <c r="M141" s="51">
        <f t="shared" si="13"/>
        <v>0</v>
      </c>
      <c r="N141" s="51">
        <f t="shared" si="13"/>
        <v>0</v>
      </c>
      <c r="O141" s="51">
        <f t="shared" si="13"/>
        <v>0</v>
      </c>
      <c r="P141" s="51">
        <f t="shared" si="13"/>
        <v>0</v>
      </c>
      <c r="Q141" s="51">
        <f t="shared" si="13"/>
        <v>0</v>
      </c>
      <c r="R141" s="51">
        <f t="shared" si="13"/>
        <v>0</v>
      </c>
    </row>
    <row r="142" spans="1:18" x14ac:dyDescent="0.25">
      <c r="A142" s="17"/>
      <c r="B142" s="52"/>
      <c r="C142" s="17"/>
      <c r="D142" s="17"/>
      <c r="E142" s="17"/>
      <c r="F142" s="17"/>
      <c r="G142" s="17"/>
      <c r="H142" s="17"/>
      <c r="I142" s="16">
        <f>IF(B142&gt;A_Stammdaten!$B$12,0,SUM(C142,D142,F142,G142)-SUM(E142,H142))</f>
        <v>0</v>
      </c>
      <c r="J142" s="51">
        <f>HLOOKUP(A_Stammdaten!$B$12,$L$4:$R$2504,ROW(B142)-3,FALSE)+IF(OR(B142=0,A_Stammdaten!$B$12&lt;B142),0,I142*1/20)</f>
        <v>0</v>
      </c>
      <c r="K142" s="51">
        <f>HLOOKUP(A_Stammdaten!$B$12,$L$4:$R$2504,ROW(B142)-3,FALSE)</f>
        <v>0</v>
      </c>
      <c r="L142" s="51">
        <f t="shared" si="13"/>
        <v>0</v>
      </c>
      <c r="M142" s="51">
        <f t="shared" si="13"/>
        <v>0</v>
      </c>
      <c r="N142" s="51">
        <f t="shared" si="13"/>
        <v>0</v>
      </c>
      <c r="O142" s="51">
        <f t="shared" si="13"/>
        <v>0</v>
      </c>
      <c r="P142" s="51">
        <f t="shared" si="13"/>
        <v>0</v>
      </c>
      <c r="Q142" s="51">
        <f t="shared" si="13"/>
        <v>0</v>
      </c>
      <c r="R142" s="51">
        <f t="shared" si="13"/>
        <v>0</v>
      </c>
    </row>
    <row r="143" spans="1:18" x14ac:dyDescent="0.25">
      <c r="A143" s="17"/>
      <c r="B143" s="52"/>
      <c r="C143" s="17"/>
      <c r="D143" s="17"/>
      <c r="E143" s="17"/>
      <c r="F143" s="17"/>
      <c r="G143" s="17"/>
      <c r="H143" s="17"/>
      <c r="I143" s="16">
        <f>IF(B143&gt;A_Stammdaten!$B$12,0,SUM(C143,D143,F143,G143)-SUM(E143,H143))</f>
        <v>0</v>
      </c>
      <c r="J143" s="51">
        <f>HLOOKUP(A_Stammdaten!$B$12,$L$4:$R$2504,ROW(B143)-3,FALSE)+IF(OR(B143=0,A_Stammdaten!$B$12&lt;B143),0,I143*1/20)</f>
        <v>0</v>
      </c>
      <c r="K143" s="51">
        <f>HLOOKUP(A_Stammdaten!$B$12,$L$4:$R$2504,ROW(B143)-3,FALSE)</f>
        <v>0</v>
      </c>
      <c r="L143" s="51">
        <f t="shared" si="13"/>
        <v>0</v>
      </c>
      <c r="M143" s="51">
        <f t="shared" si="13"/>
        <v>0</v>
      </c>
      <c r="N143" s="51">
        <f t="shared" si="13"/>
        <v>0</v>
      </c>
      <c r="O143" s="51">
        <f t="shared" si="13"/>
        <v>0</v>
      </c>
      <c r="P143" s="51">
        <f t="shared" si="13"/>
        <v>0</v>
      </c>
      <c r="Q143" s="51">
        <f t="shared" si="13"/>
        <v>0</v>
      </c>
      <c r="R143" s="51">
        <f t="shared" si="13"/>
        <v>0</v>
      </c>
    </row>
    <row r="144" spans="1:18" x14ac:dyDescent="0.25">
      <c r="A144" s="17"/>
      <c r="B144" s="52"/>
      <c r="C144" s="17"/>
      <c r="D144" s="17"/>
      <c r="E144" s="17"/>
      <c r="F144" s="17"/>
      <c r="G144" s="17"/>
      <c r="H144" s="17"/>
      <c r="I144" s="16">
        <f>IF(B144&gt;A_Stammdaten!$B$12,0,SUM(C144,D144,F144,G144)-SUM(E144,H144))</f>
        <v>0</v>
      </c>
      <c r="J144" s="51">
        <f>HLOOKUP(A_Stammdaten!$B$12,$L$4:$R$2504,ROW(B144)-3,FALSE)+IF(OR(B144=0,A_Stammdaten!$B$12&lt;B144),0,I144*1/20)</f>
        <v>0</v>
      </c>
      <c r="K144" s="51">
        <f>HLOOKUP(A_Stammdaten!$B$12,$L$4:$R$2504,ROW(B144)-3,FALSE)</f>
        <v>0</v>
      </c>
      <c r="L144" s="51">
        <f t="shared" si="13"/>
        <v>0</v>
      </c>
      <c r="M144" s="51">
        <f t="shared" si="13"/>
        <v>0</v>
      </c>
      <c r="N144" s="51">
        <f t="shared" si="13"/>
        <v>0</v>
      </c>
      <c r="O144" s="51">
        <f t="shared" si="13"/>
        <v>0</v>
      </c>
      <c r="P144" s="51">
        <f t="shared" si="13"/>
        <v>0</v>
      </c>
      <c r="Q144" s="51">
        <f t="shared" si="13"/>
        <v>0</v>
      </c>
      <c r="R144" s="51">
        <f t="shared" si="13"/>
        <v>0</v>
      </c>
    </row>
    <row r="145" spans="1:18" x14ac:dyDescent="0.25">
      <c r="A145" s="17"/>
      <c r="B145" s="52"/>
      <c r="C145" s="17"/>
      <c r="D145" s="17"/>
      <c r="E145" s="17"/>
      <c r="F145" s="17"/>
      <c r="G145" s="17"/>
      <c r="H145" s="17"/>
      <c r="I145" s="16">
        <f>IF(B145&gt;A_Stammdaten!$B$12,0,SUM(C145,D145,F145,G145)-SUM(E145,H145))</f>
        <v>0</v>
      </c>
      <c r="J145" s="51">
        <f>HLOOKUP(A_Stammdaten!$B$12,$L$4:$R$2504,ROW(B145)-3,FALSE)+IF(OR(B145=0,A_Stammdaten!$B$12&lt;B145),0,I145*1/20)</f>
        <v>0</v>
      </c>
      <c r="K145" s="51">
        <f>HLOOKUP(A_Stammdaten!$B$12,$L$4:$R$2504,ROW(B145)-3,FALSE)</f>
        <v>0</v>
      </c>
      <c r="L145" s="51">
        <f t="shared" ref="L145:R154" si="14">IF(OR($I145=0,L$4&lt;$B145,$B145=0,20-(L$4-$B145)=0),0,$I145*(19-(L$4-$B145))/20)</f>
        <v>0</v>
      </c>
      <c r="M145" s="51">
        <f t="shared" si="14"/>
        <v>0</v>
      </c>
      <c r="N145" s="51">
        <f t="shared" si="14"/>
        <v>0</v>
      </c>
      <c r="O145" s="51">
        <f t="shared" si="14"/>
        <v>0</v>
      </c>
      <c r="P145" s="51">
        <f t="shared" si="14"/>
        <v>0</v>
      </c>
      <c r="Q145" s="51">
        <f t="shared" si="14"/>
        <v>0</v>
      </c>
      <c r="R145" s="51">
        <f t="shared" si="14"/>
        <v>0</v>
      </c>
    </row>
    <row r="146" spans="1:18" x14ac:dyDescent="0.25">
      <c r="A146" s="17"/>
      <c r="B146" s="52"/>
      <c r="C146" s="17"/>
      <c r="D146" s="17"/>
      <c r="E146" s="17"/>
      <c r="F146" s="17"/>
      <c r="G146" s="17"/>
      <c r="H146" s="17"/>
      <c r="I146" s="16">
        <f>IF(B146&gt;A_Stammdaten!$B$12,0,SUM(C146,D146,F146,G146)-SUM(E146,H146))</f>
        <v>0</v>
      </c>
      <c r="J146" s="51">
        <f>HLOOKUP(A_Stammdaten!$B$12,$L$4:$R$2504,ROW(B146)-3,FALSE)+IF(OR(B146=0,A_Stammdaten!$B$12&lt;B146),0,I146*1/20)</f>
        <v>0</v>
      </c>
      <c r="K146" s="51">
        <f>HLOOKUP(A_Stammdaten!$B$12,$L$4:$R$2504,ROW(B146)-3,FALSE)</f>
        <v>0</v>
      </c>
      <c r="L146" s="51">
        <f t="shared" si="14"/>
        <v>0</v>
      </c>
      <c r="M146" s="51">
        <f t="shared" si="14"/>
        <v>0</v>
      </c>
      <c r="N146" s="51">
        <f t="shared" si="14"/>
        <v>0</v>
      </c>
      <c r="O146" s="51">
        <f t="shared" si="14"/>
        <v>0</v>
      </c>
      <c r="P146" s="51">
        <f t="shared" si="14"/>
        <v>0</v>
      </c>
      <c r="Q146" s="51">
        <f t="shared" si="14"/>
        <v>0</v>
      </c>
      <c r="R146" s="51">
        <f t="shared" si="14"/>
        <v>0</v>
      </c>
    </row>
    <row r="147" spans="1:18" x14ac:dyDescent="0.25">
      <c r="A147" s="17"/>
      <c r="B147" s="52"/>
      <c r="C147" s="17"/>
      <c r="D147" s="17"/>
      <c r="E147" s="17"/>
      <c r="F147" s="17"/>
      <c r="G147" s="17"/>
      <c r="H147" s="17"/>
      <c r="I147" s="16">
        <f>IF(B147&gt;A_Stammdaten!$B$12,0,SUM(C147,D147,F147,G147)-SUM(E147,H147))</f>
        <v>0</v>
      </c>
      <c r="J147" s="51">
        <f>HLOOKUP(A_Stammdaten!$B$12,$L$4:$R$2504,ROW(B147)-3,FALSE)+IF(OR(B147=0,A_Stammdaten!$B$12&lt;B147),0,I147*1/20)</f>
        <v>0</v>
      </c>
      <c r="K147" s="51">
        <f>HLOOKUP(A_Stammdaten!$B$12,$L$4:$R$2504,ROW(B147)-3,FALSE)</f>
        <v>0</v>
      </c>
      <c r="L147" s="51">
        <f t="shared" si="14"/>
        <v>0</v>
      </c>
      <c r="M147" s="51">
        <f t="shared" si="14"/>
        <v>0</v>
      </c>
      <c r="N147" s="51">
        <f t="shared" si="14"/>
        <v>0</v>
      </c>
      <c r="O147" s="51">
        <f t="shared" si="14"/>
        <v>0</v>
      </c>
      <c r="P147" s="51">
        <f t="shared" si="14"/>
        <v>0</v>
      </c>
      <c r="Q147" s="51">
        <f t="shared" si="14"/>
        <v>0</v>
      </c>
      <c r="R147" s="51">
        <f t="shared" si="14"/>
        <v>0</v>
      </c>
    </row>
    <row r="148" spans="1:18" x14ac:dyDescent="0.25">
      <c r="A148" s="17"/>
      <c r="B148" s="52"/>
      <c r="C148" s="17"/>
      <c r="D148" s="17"/>
      <c r="E148" s="17"/>
      <c r="F148" s="17"/>
      <c r="G148" s="17"/>
      <c r="H148" s="17"/>
      <c r="I148" s="16">
        <f>IF(B148&gt;A_Stammdaten!$B$12,0,SUM(C148,D148,F148,G148)-SUM(E148,H148))</f>
        <v>0</v>
      </c>
      <c r="J148" s="51">
        <f>HLOOKUP(A_Stammdaten!$B$12,$L$4:$R$2504,ROW(B148)-3,FALSE)+IF(OR(B148=0,A_Stammdaten!$B$12&lt;B148),0,I148*1/20)</f>
        <v>0</v>
      </c>
      <c r="K148" s="51">
        <f>HLOOKUP(A_Stammdaten!$B$12,$L$4:$R$2504,ROW(B148)-3,FALSE)</f>
        <v>0</v>
      </c>
      <c r="L148" s="51">
        <f t="shared" si="14"/>
        <v>0</v>
      </c>
      <c r="M148" s="51">
        <f t="shared" si="14"/>
        <v>0</v>
      </c>
      <c r="N148" s="51">
        <f t="shared" si="14"/>
        <v>0</v>
      </c>
      <c r="O148" s="51">
        <f t="shared" si="14"/>
        <v>0</v>
      </c>
      <c r="P148" s="51">
        <f t="shared" si="14"/>
        <v>0</v>
      </c>
      <c r="Q148" s="51">
        <f t="shared" si="14"/>
        <v>0</v>
      </c>
      <c r="R148" s="51">
        <f t="shared" si="14"/>
        <v>0</v>
      </c>
    </row>
    <row r="149" spans="1:18" x14ac:dyDescent="0.25">
      <c r="A149" s="17"/>
      <c r="B149" s="52"/>
      <c r="C149" s="17"/>
      <c r="D149" s="17"/>
      <c r="E149" s="17"/>
      <c r="F149" s="17"/>
      <c r="G149" s="17"/>
      <c r="H149" s="17"/>
      <c r="I149" s="16">
        <f>IF(B149&gt;A_Stammdaten!$B$12,0,SUM(C149,D149,F149,G149)-SUM(E149,H149))</f>
        <v>0</v>
      </c>
      <c r="J149" s="51">
        <f>HLOOKUP(A_Stammdaten!$B$12,$L$4:$R$2504,ROW(B149)-3,FALSE)+IF(OR(B149=0,A_Stammdaten!$B$12&lt;B149),0,I149*1/20)</f>
        <v>0</v>
      </c>
      <c r="K149" s="51">
        <f>HLOOKUP(A_Stammdaten!$B$12,$L$4:$R$2504,ROW(B149)-3,FALSE)</f>
        <v>0</v>
      </c>
      <c r="L149" s="51">
        <f t="shared" si="14"/>
        <v>0</v>
      </c>
      <c r="M149" s="51">
        <f t="shared" si="14"/>
        <v>0</v>
      </c>
      <c r="N149" s="51">
        <f t="shared" si="14"/>
        <v>0</v>
      </c>
      <c r="O149" s="51">
        <f t="shared" si="14"/>
        <v>0</v>
      </c>
      <c r="P149" s="51">
        <f t="shared" si="14"/>
        <v>0</v>
      </c>
      <c r="Q149" s="51">
        <f t="shared" si="14"/>
        <v>0</v>
      </c>
      <c r="R149" s="51">
        <f t="shared" si="14"/>
        <v>0</v>
      </c>
    </row>
    <row r="150" spans="1:18" x14ac:dyDescent="0.25">
      <c r="A150" s="17"/>
      <c r="B150" s="52"/>
      <c r="C150" s="17"/>
      <c r="D150" s="17"/>
      <c r="E150" s="17"/>
      <c r="F150" s="17"/>
      <c r="G150" s="17"/>
      <c r="H150" s="17"/>
      <c r="I150" s="16">
        <f>IF(B150&gt;A_Stammdaten!$B$12,0,SUM(C150,D150,F150,G150)-SUM(E150,H150))</f>
        <v>0</v>
      </c>
      <c r="J150" s="51">
        <f>HLOOKUP(A_Stammdaten!$B$12,$L$4:$R$2504,ROW(B150)-3,FALSE)+IF(OR(B150=0,A_Stammdaten!$B$12&lt;B150),0,I150*1/20)</f>
        <v>0</v>
      </c>
      <c r="K150" s="51">
        <f>HLOOKUP(A_Stammdaten!$B$12,$L$4:$R$2504,ROW(B150)-3,FALSE)</f>
        <v>0</v>
      </c>
      <c r="L150" s="51">
        <f t="shared" si="14"/>
        <v>0</v>
      </c>
      <c r="M150" s="51">
        <f t="shared" si="14"/>
        <v>0</v>
      </c>
      <c r="N150" s="51">
        <f t="shared" si="14"/>
        <v>0</v>
      </c>
      <c r="O150" s="51">
        <f t="shared" si="14"/>
        <v>0</v>
      </c>
      <c r="P150" s="51">
        <f t="shared" si="14"/>
        <v>0</v>
      </c>
      <c r="Q150" s="51">
        <f t="shared" si="14"/>
        <v>0</v>
      </c>
      <c r="R150" s="51">
        <f t="shared" si="14"/>
        <v>0</v>
      </c>
    </row>
    <row r="151" spans="1:18" x14ac:dyDescent="0.25">
      <c r="A151" s="17"/>
      <c r="B151" s="52"/>
      <c r="C151" s="17"/>
      <c r="D151" s="17"/>
      <c r="E151" s="17"/>
      <c r="F151" s="17"/>
      <c r="G151" s="17"/>
      <c r="H151" s="17"/>
      <c r="I151" s="16">
        <f>IF(B151&gt;A_Stammdaten!$B$12,0,SUM(C151,D151,F151,G151)-SUM(E151,H151))</f>
        <v>0</v>
      </c>
      <c r="J151" s="51">
        <f>HLOOKUP(A_Stammdaten!$B$12,$L$4:$R$2504,ROW(B151)-3,FALSE)+IF(OR(B151=0,A_Stammdaten!$B$12&lt;B151),0,I151*1/20)</f>
        <v>0</v>
      </c>
      <c r="K151" s="51">
        <f>HLOOKUP(A_Stammdaten!$B$12,$L$4:$R$2504,ROW(B151)-3,FALSE)</f>
        <v>0</v>
      </c>
      <c r="L151" s="51">
        <f t="shared" si="14"/>
        <v>0</v>
      </c>
      <c r="M151" s="51">
        <f t="shared" si="14"/>
        <v>0</v>
      </c>
      <c r="N151" s="51">
        <f t="shared" si="14"/>
        <v>0</v>
      </c>
      <c r="O151" s="51">
        <f t="shared" si="14"/>
        <v>0</v>
      </c>
      <c r="P151" s="51">
        <f t="shared" si="14"/>
        <v>0</v>
      </c>
      <c r="Q151" s="51">
        <f t="shared" si="14"/>
        <v>0</v>
      </c>
      <c r="R151" s="51">
        <f t="shared" si="14"/>
        <v>0</v>
      </c>
    </row>
    <row r="152" spans="1:18" x14ac:dyDescent="0.25">
      <c r="A152" s="17"/>
      <c r="B152" s="52"/>
      <c r="C152" s="17"/>
      <c r="D152" s="17"/>
      <c r="E152" s="17"/>
      <c r="F152" s="17"/>
      <c r="G152" s="17"/>
      <c r="H152" s="17"/>
      <c r="I152" s="16">
        <f>IF(B152&gt;A_Stammdaten!$B$12,0,SUM(C152,D152,F152,G152)-SUM(E152,H152))</f>
        <v>0</v>
      </c>
      <c r="J152" s="51">
        <f>HLOOKUP(A_Stammdaten!$B$12,$L$4:$R$2504,ROW(B152)-3,FALSE)+IF(OR(B152=0,A_Stammdaten!$B$12&lt;B152),0,I152*1/20)</f>
        <v>0</v>
      </c>
      <c r="K152" s="51">
        <f>HLOOKUP(A_Stammdaten!$B$12,$L$4:$R$2504,ROW(B152)-3,FALSE)</f>
        <v>0</v>
      </c>
      <c r="L152" s="51">
        <f t="shared" si="14"/>
        <v>0</v>
      </c>
      <c r="M152" s="51">
        <f t="shared" si="14"/>
        <v>0</v>
      </c>
      <c r="N152" s="51">
        <f t="shared" si="14"/>
        <v>0</v>
      </c>
      <c r="O152" s="51">
        <f t="shared" si="14"/>
        <v>0</v>
      </c>
      <c r="P152" s="51">
        <f t="shared" si="14"/>
        <v>0</v>
      </c>
      <c r="Q152" s="51">
        <f t="shared" si="14"/>
        <v>0</v>
      </c>
      <c r="R152" s="51">
        <f t="shared" si="14"/>
        <v>0</v>
      </c>
    </row>
    <row r="153" spans="1:18" x14ac:dyDescent="0.25">
      <c r="A153" s="17"/>
      <c r="B153" s="52"/>
      <c r="C153" s="17"/>
      <c r="D153" s="17"/>
      <c r="E153" s="17"/>
      <c r="F153" s="17"/>
      <c r="G153" s="17"/>
      <c r="H153" s="17"/>
      <c r="I153" s="16">
        <f>IF(B153&gt;A_Stammdaten!$B$12,0,SUM(C153,D153,F153,G153)-SUM(E153,H153))</f>
        <v>0</v>
      </c>
      <c r="J153" s="51">
        <f>HLOOKUP(A_Stammdaten!$B$12,$L$4:$R$2504,ROW(B153)-3,FALSE)+IF(OR(B153=0,A_Stammdaten!$B$12&lt;B153),0,I153*1/20)</f>
        <v>0</v>
      </c>
      <c r="K153" s="51">
        <f>HLOOKUP(A_Stammdaten!$B$12,$L$4:$R$2504,ROW(B153)-3,FALSE)</f>
        <v>0</v>
      </c>
      <c r="L153" s="51">
        <f t="shared" si="14"/>
        <v>0</v>
      </c>
      <c r="M153" s="51">
        <f t="shared" si="14"/>
        <v>0</v>
      </c>
      <c r="N153" s="51">
        <f t="shared" si="14"/>
        <v>0</v>
      </c>
      <c r="O153" s="51">
        <f t="shared" si="14"/>
        <v>0</v>
      </c>
      <c r="P153" s="51">
        <f t="shared" si="14"/>
        <v>0</v>
      </c>
      <c r="Q153" s="51">
        <f t="shared" si="14"/>
        <v>0</v>
      </c>
      <c r="R153" s="51">
        <f t="shared" si="14"/>
        <v>0</v>
      </c>
    </row>
    <row r="154" spans="1:18" x14ac:dyDescent="0.25">
      <c r="A154" s="17"/>
      <c r="B154" s="52"/>
      <c r="C154" s="17"/>
      <c r="D154" s="17"/>
      <c r="E154" s="17"/>
      <c r="F154" s="17"/>
      <c r="G154" s="17"/>
      <c r="H154" s="17"/>
      <c r="I154" s="16">
        <f>IF(B154&gt;A_Stammdaten!$B$12,0,SUM(C154,D154,F154,G154)-SUM(E154,H154))</f>
        <v>0</v>
      </c>
      <c r="J154" s="51">
        <f>HLOOKUP(A_Stammdaten!$B$12,$L$4:$R$2504,ROW(B154)-3,FALSE)+IF(OR(B154=0,A_Stammdaten!$B$12&lt;B154),0,I154*1/20)</f>
        <v>0</v>
      </c>
      <c r="K154" s="51">
        <f>HLOOKUP(A_Stammdaten!$B$12,$L$4:$R$2504,ROW(B154)-3,FALSE)</f>
        <v>0</v>
      </c>
      <c r="L154" s="51">
        <f t="shared" si="14"/>
        <v>0</v>
      </c>
      <c r="M154" s="51">
        <f t="shared" si="14"/>
        <v>0</v>
      </c>
      <c r="N154" s="51">
        <f t="shared" si="14"/>
        <v>0</v>
      </c>
      <c r="O154" s="51">
        <f t="shared" si="14"/>
        <v>0</v>
      </c>
      <c r="P154" s="51">
        <f t="shared" si="14"/>
        <v>0</v>
      </c>
      <c r="Q154" s="51">
        <f t="shared" si="14"/>
        <v>0</v>
      </c>
      <c r="R154" s="51">
        <f t="shared" si="14"/>
        <v>0</v>
      </c>
    </row>
    <row r="155" spans="1:18" x14ac:dyDescent="0.25">
      <c r="A155" s="17"/>
      <c r="B155" s="52"/>
      <c r="C155" s="17"/>
      <c r="D155" s="17"/>
      <c r="E155" s="17"/>
      <c r="F155" s="17"/>
      <c r="G155" s="17"/>
      <c r="H155" s="17"/>
      <c r="I155" s="16">
        <f>IF(B155&gt;A_Stammdaten!$B$12,0,SUM(C155,D155,F155,G155)-SUM(E155,H155))</f>
        <v>0</v>
      </c>
      <c r="J155" s="51">
        <f>HLOOKUP(A_Stammdaten!$B$12,$L$4:$R$2504,ROW(B155)-3,FALSE)+IF(OR(B155=0,A_Stammdaten!$B$12&lt;B155),0,I155*1/20)</f>
        <v>0</v>
      </c>
      <c r="K155" s="51">
        <f>HLOOKUP(A_Stammdaten!$B$12,$L$4:$R$2504,ROW(B155)-3,FALSE)</f>
        <v>0</v>
      </c>
      <c r="L155" s="51">
        <f t="shared" ref="L155:R165" si="15">IF(OR($I155=0,L$4&lt;$B155,$B155=0,20-(L$4-$B155)=0),0,$I155*(19-(L$4-$B155))/20)</f>
        <v>0</v>
      </c>
      <c r="M155" s="51">
        <f t="shared" si="15"/>
        <v>0</v>
      </c>
      <c r="N155" s="51">
        <f t="shared" si="15"/>
        <v>0</v>
      </c>
      <c r="O155" s="51">
        <f t="shared" si="15"/>
        <v>0</v>
      </c>
      <c r="P155" s="51">
        <f t="shared" si="15"/>
        <v>0</v>
      </c>
      <c r="Q155" s="51">
        <f t="shared" si="15"/>
        <v>0</v>
      </c>
      <c r="R155" s="51">
        <f t="shared" si="15"/>
        <v>0</v>
      </c>
    </row>
    <row r="156" spans="1:18" x14ac:dyDescent="0.25">
      <c r="A156" s="17"/>
      <c r="B156" s="52"/>
      <c r="C156" s="17"/>
      <c r="D156" s="17"/>
      <c r="E156" s="17"/>
      <c r="F156" s="17"/>
      <c r="G156" s="17"/>
      <c r="H156" s="17"/>
      <c r="I156" s="16">
        <f>IF(B156&gt;A_Stammdaten!$B$12,0,SUM(C156,D156,F156,G156)-SUM(E156,H156))</f>
        <v>0</v>
      </c>
      <c r="J156" s="51">
        <f>HLOOKUP(A_Stammdaten!$B$12,$L$4:$R$2504,ROW(B156)-3,FALSE)+IF(OR(B156=0,A_Stammdaten!$B$12&lt;B156),0,I156*1/20)</f>
        <v>0</v>
      </c>
      <c r="K156" s="51">
        <f>HLOOKUP(A_Stammdaten!$B$12,$L$4:$R$2504,ROW(B156)-3,FALSE)</f>
        <v>0</v>
      </c>
      <c r="L156" s="51">
        <f t="shared" si="15"/>
        <v>0</v>
      </c>
      <c r="M156" s="51">
        <f t="shared" si="15"/>
        <v>0</v>
      </c>
      <c r="N156" s="51">
        <f t="shared" si="15"/>
        <v>0</v>
      </c>
      <c r="O156" s="51">
        <f t="shared" si="15"/>
        <v>0</v>
      </c>
      <c r="P156" s="51">
        <f t="shared" si="15"/>
        <v>0</v>
      </c>
      <c r="Q156" s="51">
        <f t="shared" si="15"/>
        <v>0</v>
      </c>
      <c r="R156" s="51">
        <f t="shared" si="15"/>
        <v>0</v>
      </c>
    </row>
    <row r="157" spans="1:18" x14ac:dyDescent="0.25">
      <c r="A157" s="17"/>
      <c r="B157" s="52"/>
      <c r="C157" s="17"/>
      <c r="D157" s="17"/>
      <c r="E157" s="17"/>
      <c r="F157" s="17"/>
      <c r="G157" s="17"/>
      <c r="H157" s="17"/>
      <c r="I157" s="16">
        <f>IF(B157&gt;A_Stammdaten!$B$12,0,SUM(C157,D157,F157,G157)-SUM(E157,H157))</f>
        <v>0</v>
      </c>
      <c r="J157" s="51">
        <f>HLOOKUP(A_Stammdaten!$B$12,$L$4:$R$2504,ROW(B157)-3,FALSE)+IF(OR(B157=0,A_Stammdaten!$B$12&lt;B157),0,I157*1/20)</f>
        <v>0</v>
      </c>
      <c r="K157" s="51">
        <f>HLOOKUP(A_Stammdaten!$B$12,$L$4:$R$2504,ROW(B157)-3,FALSE)</f>
        <v>0</v>
      </c>
      <c r="L157" s="51">
        <f t="shared" si="15"/>
        <v>0</v>
      </c>
      <c r="M157" s="51">
        <f t="shared" si="15"/>
        <v>0</v>
      </c>
      <c r="N157" s="51">
        <f t="shared" si="15"/>
        <v>0</v>
      </c>
      <c r="O157" s="51">
        <f t="shared" si="15"/>
        <v>0</v>
      </c>
      <c r="P157" s="51">
        <f t="shared" si="15"/>
        <v>0</v>
      </c>
      <c r="Q157" s="51">
        <f t="shared" si="15"/>
        <v>0</v>
      </c>
      <c r="R157" s="51">
        <f t="shared" si="15"/>
        <v>0</v>
      </c>
    </row>
    <row r="158" spans="1:18" x14ac:dyDescent="0.25">
      <c r="A158" s="17"/>
      <c r="B158" s="52"/>
      <c r="C158" s="17"/>
      <c r="D158" s="17"/>
      <c r="E158" s="17"/>
      <c r="F158" s="17"/>
      <c r="G158" s="17"/>
      <c r="H158" s="17"/>
      <c r="I158" s="16">
        <f>IF(B158&gt;A_Stammdaten!$B$12,0,SUM(C158,D158,F158,G158)-SUM(E158,H158))</f>
        <v>0</v>
      </c>
      <c r="J158" s="51">
        <f>HLOOKUP(A_Stammdaten!$B$12,$L$4:$R$2504,ROW(B158)-3,FALSE)+IF(OR(B158=0,A_Stammdaten!$B$12&lt;B158),0,I158*1/20)</f>
        <v>0</v>
      </c>
      <c r="K158" s="51">
        <f>HLOOKUP(A_Stammdaten!$B$12,$L$4:$R$2504,ROW(B158)-3,FALSE)</f>
        <v>0</v>
      </c>
      <c r="L158" s="51">
        <f t="shared" si="15"/>
        <v>0</v>
      </c>
      <c r="M158" s="51">
        <f t="shared" si="15"/>
        <v>0</v>
      </c>
      <c r="N158" s="51">
        <f t="shared" si="15"/>
        <v>0</v>
      </c>
      <c r="O158" s="51">
        <f t="shared" si="15"/>
        <v>0</v>
      </c>
      <c r="P158" s="51">
        <f t="shared" si="15"/>
        <v>0</v>
      </c>
      <c r="Q158" s="51">
        <f t="shared" si="15"/>
        <v>0</v>
      </c>
      <c r="R158" s="51">
        <f t="shared" si="15"/>
        <v>0</v>
      </c>
    </row>
    <row r="159" spans="1:18" x14ac:dyDescent="0.25">
      <c r="A159" s="17"/>
      <c r="B159" s="52"/>
      <c r="C159" s="17"/>
      <c r="D159" s="17"/>
      <c r="E159" s="17"/>
      <c r="F159" s="17"/>
      <c r="G159" s="17"/>
      <c r="H159" s="17"/>
      <c r="I159" s="16">
        <f>IF(B159&gt;A_Stammdaten!$B$12,0,SUM(C159,D159,F159,G159)-SUM(E159,H159))</f>
        <v>0</v>
      </c>
      <c r="J159" s="51">
        <f>HLOOKUP(A_Stammdaten!$B$12,$L$4:$R$2504,ROW(B159)-3,FALSE)+IF(OR(B159=0,A_Stammdaten!$B$12&lt;B159),0,I159*1/20)</f>
        <v>0</v>
      </c>
      <c r="K159" s="51">
        <f>HLOOKUP(A_Stammdaten!$B$12,$L$4:$R$2504,ROW(B159)-3,FALSE)</f>
        <v>0</v>
      </c>
      <c r="L159" s="51">
        <f t="shared" si="15"/>
        <v>0</v>
      </c>
      <c r="M159" s="51">
        <f t="shared" si="15"/>
        <v>0</v>
      </c>
      <c r="N159" s="51">
        <f t="shared" si="15"/>
        <v>0</v>
      </c>
      <c r="O159" s="51">
        <f t="shared" si="15"/>
        <v>0</v>
      </c>
      <c r="P159" s="51">
        <f t="shared" si="15"/>
        <v>0</v>
      </c>
      <c r="Q159" s="51">
        <f t="shared" si="15"/>
        <v>0</v>
      </c>
      <c r="R159" s="51">
        <f t="shared" si="15"/>
        <v>0</v>
      </c>
    </row>
    <row r="160" spans="1:18" x14ac:dyDescent="0.25">
      <c r="A160" s="17"/>
      <c r="B160" s="52"/>
      <c r="C160" s="17"/>
      <c r="D160" s="17"/>
      <c r="E160" s="17"/>
      <c r="F160" s="17"/>
      <c r="G160" s="17"/>
      <c r="H160" s="17"/>
      <c r="I160" s="16">
        <f>IF(B160&gt;A_Stammdaten!$B$12,0,SUM(C160,D160,F160,G160)-SUM(E160,H160))</f>
        <v>0</v>
      </c>
      <c r="J160" s="51">
        <f>HLOOKUP(A_Stammdaten!$B$12,$L$4:$R$2504,ROW(B160)-3,FALSE)+IF(OR(B160=0,A_Stammdaten!$B$12&lt;B160),0,I160*1/20)</f>
        <v>0</v>
      </c>
      <c r="K160" s="51">
        <f>HLOOKUP(A_Stammdaten!$B$12,$L$4:$R$2504,ROW(B160)-3,FALSE)</f>
        <v>0</v>
      </c>
      <c r="L160" s="51">
        <f t="shared" si="15"/>
        <v>0</v>
      </c>
      <c r="M160" s="51">
        <f t="shared" si="15"/>
        <v>0</v>
      </c>
      <c r="N160" s="51">
        <f t="shared" si="15"/>
        <v>0</v>
      </c>
      <c r="O160" s="51">
        <f t="shared" si="15"/>
        <v>0</v>
      </c>
      <c r="P160" s="51">
        <f t="shared" si="15"/>
        <v>0</v>
      </c>
      <c r="Q160" s="51">
        <f t="shared" si="15"/>
        <v>0</v>
      </c>
      <c r="R160" s="51">
        <f t="shared" si="15"/>
        <v>0</v>
      </c>
    </row>
    <row r="161" spans="1:18" x14ac:dyDescent="0.25">
      <c r="A161" s="17"/>
      <c r="B161" s="52"/>
      <c r="C161" s="17"/>
      <c r="D161" s="17"/>
      <c r="E161" s="17"/>
      <c r="F161" s="17"/>
      <c r="G161" s="17"/>
      <c r="H161" s="17"/>
      <c r="I161" s="16">
        <f>IF(B161&gt;A_Stammdaten!$B$12,0,SUM(C161,D161,F161,G161)-SUM(E161,H161))</f>
        <v>0</v>
      </c>
      <c r="J161" s="51">
        <f>HLOOKUP(A_Stammdaten!$B$12,$L$4:$R$2504,ROW(B161)-3,FALSE)+IF(OR(B161=0,A_Stammdaten!$B$12&lt;B161),0,I161*1/20)</f>
        <v>0</v>
      </c>
      <c r="K161" s="51">
        <f>HLOOKUP(A_Stammdaten!$B$12,$L$4:$R$2504,ROW(B161)-3,FALSE)</f>
        <v>0</v>
      </c>
      <c r="L161" s="51">
        <f t="shared" si="15"/>
        <v>0</v>
      </c>
      <c r="M161" s="51">
        <f t="shared" si="15"/>
        <v>0</v>
      </c>
      <c r="N161" s="51">
        <f t="shared" si="15"/>
        <v>0</v>
      </c>
      <c r="O161" s="51">
        <f t="shared" si="15"/>
        <v>0</v>
      </c>
      <c r="P161" s="51">
        <f t="shared" si="15"/>
        <v>0</v>
      </c>
      <c r="Q161" s="51">
        <f t="shared" si="15"/>
        <v>0</v>
      </c>
      <c r="R161" s="51">
        <f t="shared" si="15"/>
        <v>0</v>
      </c>
    </row>
    <row r="162" spans="1:18" x14ac:dyDescent="0.25">
      <c r="A162" s="17"/>
      <c r="B162" s="52"/>
      <c r="C162" s="17"/>
      <c r="D162" s="17"/>
      <c r="E162" s="17"/>
      <c r="F162" s="17"/>
      <c r="G162" s="17"/>
      <c r="H162" s="17"/>
      <c r="I162" s="16">
        <f>IF(B162&gt;A_Stammdaten!$B$12,0,SUM(C162,D162,F162,G162)-SUM(E162,H162))</f>
        <v>0</v>
      </c>
      <c r="J162" s="51">
        <f>HLOOKUP(A_Stammdaten!$B$12,$L$4:$R$2504,ROW(B162)-3,FALSE)+IF(OR(B162=0,A_Stammdaten!$B$12&lt;B162),0,I162*1/20)</f>
        <v>0</v>
      </c>
      <c r="K162" s="51">
        <f>HLOOKUP(A_Stammdaten!$B$12,$L$4:$R$2504,ROW(B162)-3,FALSE)</f>
        <v>0</v>
      </c>
      <c r="L162" s="51">
        <f t="shared" si="15"/>
        <v>0</v>
      </c>
      <c r="M162" s="51">
        <f t="shared" si="15"/>
        <v>0</v>
      </c>
      <c r="N162" s="51">
        <f t="shared" si="15"/>
        <v>0</v>
      </c>
      <c r="O162" s="51">
        <f t="shared" si="15"/>
        <v>0</v>
      </c>
      <c r="P162" s="51">
        <f t="shared" si="15"/>
        <v>0</v>
      </c>
      <c r="Q162" s="51">
        <f t="shared" si="15"/>
        <v>0</v>
      </c>
      <c r="R162" s="51">
        <f t="shared" si="15"/>
        <v>0</v>
      </c>
    </row>
    <row r="163" spans="1:18" x14ac:dyDescent="0.25">
      <c r="A163" s="17"/>
      <c r="B163" s="52"/>
      <c r="C163" s="17"/>
      <c r="D163" s="17"/>
      <c r="E163" s="17"/>
      <c r="F163" s="17"/>
      <c r="G163" s="17"/>
      <c r="H163" s="17"/>
      <c r="I163" s="16">
        <f>IF(B163&gt;A_Stammdaten!$B$12,0,SUM(C163,D163,F163,G163)-SUM(E163,H163))</f>
        <v>0</v>
      </c>
      <c r="J163" s="51">
        <f>HLOOKUP(A_Stammdaten!$B$12,$L$4:$R$2504,ROW(B163)-3,FALSE)+IF(OR(B163=0,A_Stammdaten!$B$12&lt;B163),0,I163*1/20)</f>
        <v>0</v>
      </c>
      <c r="K163" s="51">
        <f>HLOOKUP(A_Stammdaten!$B$12,$L$4:$R$2504,ROW(B163)-3,FALSE)</f>
        <v>0</v>
      </c>
      <c r="L163" s="51">
        <f t="shared" si="15"/>
        <v>0</v>
      </c>
      <c r="M163" s="51">
        <f t="shared" si="15"/>
        <v>0</v>
      </c>
      <c r="N163" s="51">
        <f t="shared" si="15"/>
        <v>0</v>
      </c>
      <c r="O163" s="51">
        <f t="shared" si="15"/>
        <v>0</v>
      </c>
      <c r="P163" s="51">
        <f t="shared" si="15"/>
        <v>0</v>
      </c>
      <c r="Q163" s="51">
        <f t="shared" si="15"/>
        <v>0</v>
      </c>
      <c r="R163" s="51">
        <f t="shared" si="15"/>
        <v>0</v>
      </c>
    </row>
    <row r="164" spans="1:18" x14ac:dyDescent="0.25">
      <c r="A164" s="17"/>
      <c r="B164" s="52"/>
      <c r="C164" s="17"/>
      <c r="D164" s="17"/>
      <c r="E164" s="17"/>
      <c r="F164" s="17"/>
      <c r="G164" s="17"/>
      <c r="H164" s="17"/>
      <c r="I164" s="16">
        <f>IF(B164&gt;A_Stammdaten!$B$12,0,SUM(C164,D164,F164,G164)-SUM(E164,H164))</f>
        <v>0</v>
      </c>
      <c r="J164" s="51">
        <f>HLOOKUP(A_Stammdaten!$B$12,$L$4:$R$2504,ROW(B164)-3,FALSE)+IF(OR(B164=0,A_Stammdaten!$B$12&lt;B164),0,I164*1/20)</f>
        <v>0</v>
      </c>
      <c r="K164" s="51">
        <f>HLOOKUP(A_Stammdaten!$B$12,$L$4:$R$2504,ROW(B164)-3,FALSE)</f>
        <v>0</v>
      </c>
      <c r="L164" s="51">
        <f t="shared" si="15"/>
        <v>0</v>
      </c>
      <c r="M164" s="51">
        <f t="shared" si="15"/>
        <v>0</v>
      </c>
      <c r="N164" s="51">
        <f t="shared" si="15"/>
        <v>0</v>
      </c>
      <c r="O164" s="51">
        <f t="shared" si="15"/>
        <v>0</v>
      </c>
      <c r="P164" s="51">
        <f t="shared" si="15"/>
        <v>0</v>
      </c>
      <c r="Q164" s="51">
        <f t="shared" si="15"/>
        <v>0</v>
      </c>
      <c r="R164" s="51">
        <f t="shared" si="15"/>
        <v>0</v>
      </c>
    </row>
    <row r="165" spans="1:18" x14ac:dyDescent="0.25">
      <c r="A165" s="17"/>
      <c r="B165" s="52"/>
      <c r="C165" s="17"/>
      <c r="D165" s="17"/>
      <c r="E165" s="17"/>
      <c r="F165" s="17"/>
      <c r="G165" s="17"/>
      <c r="H165" s="17"/>
      <c r="I165" s="16">
        <f>IF(B165&gt;A_Stammdaten!$B$12,0,SUM(C165,D165,F165,G165)-SUM(E165,H165))</f>
        <v>0</v>
      </c>
      <c r="J165" s="51">
        <f>HLOOKUP(A_Stammdaten!$B$12,$L$4:$R$2504,ROW(B165)-3,FALSE)+IF(OR(B165=0,A_Stammdaten!$B$12&lt;B165),0,I165*1/20)</f>
        <v>0</v>
      </c>
      <c r="K165" s="51">
        <f>HLOOKUP(A_Stammdaten!$B$12,$L$4:$R$2504,ROW(B165)-3,FALSE)</f>
        <v>0</v>
      </c>
      <c r="L165" s="51">
        <f t="shared" si="15"/>
        <v>0</v>
      </c>
      <c r="M165" s="51">
        <f t="shared" si="15"/>
        <v>0</v>
      </c>
      <c r="N165" s="51">
        <f t="shared" si="15"/>
        <v>0</v>
      </c>
      <c r="O165" s="51">
        <f t="shared" si="15"/>
        <v>0</v>
      </c>
      <c r="P165" s="51">
        <f t="shared" si="15"/>
        <v>0</v>
      </c>
      <c r="Q165" s="51">
        <f t="shared" si="15"/>
        <v>0</v>
      </c>
      <c r="R165" s="51">
        <f t="shared" si="15"/>
        <v>0</v>
      </c>
    </row>
    <row r="166" spans="1:18" x14ac:dyDescent="0.25">
      <c r="A166" s="17"/>
      <c r="B166" s="52"/>
      <c r="C166" s="17"/>
      <c r="D166" s="17"/>
      <c r="E166" s="17"/>
      <c r="F166" s="17"/>
      <c r="G166" s="17"/>
      <c r="H166" s="17"/>
      <c r="I166" s="16">
        <f>IF(B166&gt;A_Stammdaten!$B$12,0,SUM(C166,D166,F166,G166)-SUM(E166,H166))</f>
        <v>0</v>
      </c>
      <c r="J166" s="51">
        <f>HLOOKUP(A_Stammdaten!$B$12,$L$4:$R$2504,ROW(B166)-3,FALSE)+IF(OR(B166=0,A_Stammdaten!$B$12&lt;B166),0,I166*1/20)</f>
        <v>0</v>
      </c>
      <c r="K166" s="51">
        <f>HLOOKUP(A_Stammdaten!$B$12,$L$4:$R$2504,ROW(B166)-3,FALSE)</f>
        <v>0</v>
      </c>
      <c r="L166" s="51">
        <f t="shared" ref="L166:R202" si="16">IF(OR($I166=0,L$4&lt;$B166,$B166=0,20-(L$4-$B166)=0),0,$I166*(19-(L$4-$B166))/20)</f>
        <v>0</v>
      </c>
      <c r="M166" s="51">
        <f t="shared" si="16"/>
        <v>0</v>
      </c>
      <c r="N166" s="51">
        <f t="shared" si="16"/>
        <v>0</v>
      </c>
      <c r="O166" s="51">
        <f t="shared" si="16"/>
        <v>0</v>
      </c>
      <c r="P166" s="51">
        <f t="shared" si="16"/>
        <v>0</v>
      </c>
      <c r="Q166" s="51">
        <f t="shared" si="16"/>
        <v>0</v>
      </c>
      <c r="R166" s="51">
        <f t="shared" si="16"/>
        <v>0</v>
      </c>
    </row>
    <row r="167" spans="1:18" x14ac:dyDescent="0.25">
      <c r="A167" s="17"/>
      <c r="B167" s="52"/>
      <c r="C167" s="17"/>
      <c r="D167" s="17"/>
      <c r="E167" s="17"/>
      <c r="F167" s="17"/>
      <c r="G167" s="17"/>
      <c r="H167" s="17"/>
      <c r="I167" s="16">
        <f>IF(B167&gt;A_Stammdaten!$B$12,0,SUM(C167,D167,F167,G167)-SUM(E167,H167))</f>
        <v>0</v>
      </c>
      <c r="J167" s="51">
        <f>HLOOKUP(A_Stammdaten!$B$12,$L$4:$R$2504,ROW(B167)-3,FALSE)+IF(OR(B167=0,A_Stammdaten!$B$12&lt;B167),0,I167*1/20)</f>
        <v>0</v>
      </c>
      <c r="K167" s="51">
        <f>HLOOKUP(A_Stammdaten!$B$12,$L$4:$R$2504,ROW(B167)-3,FALSE)</f>
        <v>0</v>
      </c>
      <c r="L167" s="51">
        <f t="shared" si="16"/>
        <v>0</v>
      </c>
      <c r="M167" s="51">
        <f t="shared" si="16"/>
        <v>0</v>
      </c>
      <c r="N167" s="51">
        <f t="shared" si="16"/>
        <v>0</v>
      </c>
      <c r="O167" s="51">
        <f t="shared" si="16"/>
        <v>0</v>
      </c>
      <c r="P167" s="51">
        <f t="shared" si="16"/>
        <v>0</v>
      </c>
      <c r="Q167" s="51">
        <f t="shared" si="16"/>
        <v>0</v>
      </c>
      <c r="R167" s="51">
        <f t="shared" si="16"/>
        <v>0</v>
      </c>
    </row>
    <row r="168" spans="1:18" x14ac:dyDescent="0.25">
      <c r="A168" s="17"/>
      <c r="B168" s="52"/>
      <c r="C168" s="17"/>
      <c r="D168" s="17"/>
      <c r="E168" s="17"/>
      <c r="F168" s="17"/>
      <c r="G168" s="17"/>
      <c r="H168" s="17"/>
      <c r="I168" s="16">
        <f>IF(B168&gt;A_Stammdaten!$B$12,0,SUM(C168,D168,F168,G168)-SUM(E168,H168))</f>
        <v>0</v>
      </c>
      <c r="J168" s="51">
        <f>HLOOKUP(A_Stammdaten!$B$12,$L$4:$R$2504,ROW(B168)-3,FALSE)+IF(OR(B168=0,A_Stammdaten!$B$12&lt;B168),0,I168*1/20)</f>
        <v>0</v>
      </c>
      <c r="K168" s="51">
        <f>HLOOKUP(A_Stammdaten!$B$12,$L$4:$R$2504,ROW(B168)-3,FALSE)</f>
        <v>0</v>
      </c>
      <c r="L168" s="51">
        <f t="shared" si="16"/>
        <v>0</v>
      </c>
      <c r="M168" s="51">
        <f t="shared" si="16"/>
        <v>0</v>
      </c>
      <c r="N168" s="51">
        <f t="shared" si="16"/>
        <v>0</v>
      </c>
      <c r="O168" s="51">
        <f t="shared" si="16"/>
        <v>0</v>
      </c>
      <c r="P168" s="51">
        <f t="shared" si="16"/>
        <v>0</v>
      </c>
      <c r="Q168" s="51">
        <f t="shared" si="16"/>
        <v>0</v>
      </c>
      <c r="R168" s="51">
        <f t="shared" si="16"/>
        <v>0</v>
      </c>
    </row>
    <row r="169" spans="1:18" x14ac:dyDescent="0.25">
      <c r="A169" s="17"/>
      <c r="B169" s="52"/>
      <c r="C169" s="17"/>
      <c r="D169" s="17"/>
      <c r="E169" s="17"/>
      <c r="F169" s="17"/>
      <c r="G169" s="17"/>
      <c r="H169" s="17"/>
      <c r="I169" s="16">
        <f>IF(B169&gt;A_Stammdaten!$B$12,0,SUM(C169,D169,F169,G169)-SUM(E169,H169))</f>
        <v>0</v>
      </c>
      <c r="J169" s="51">
        <f>HLOOKUP(A_Stammdaten!$B$12,$L$4:$R$2504,ROW(B169)-3,FALSE)+IF(OR(B169=0,A_Stammdaten!$B$12&lt;B169),0,I169*1/20)</f>
        <v>0</v>
      </c>
      <c r="K169" s="51">
        <f>HLOOKUP(A_Stammdaten!$B$12,$L$4:$R$2504,ROW(B169)-3,FALSE)</f>
        <v>0</v>
      </c>
      <c r="L169" s="51">
        <f t="shared" si="16"/>
        <v>0</v>
      </c>
      <c r="M169" s="51">
        <f t="shared" si="16"/>
        <v>0</v>
      </c>
      <c r="N169" s="51">
        <f t="shared" si="16"/>
        <v>0</v>
      </c>
      <c r="O169" s="51">
        <f t="shared" si="16"/>
        <v>0</v>
      </c>
      <c r="P169" s="51">
        <f t="shared" si="16"/>
        <v>0</v>
      </c>
      <c r="Q169" s="51">
        <f t="shared" si="16"/>
        <v>0</v>
      </c>
      <c r="R169" s="51">
        <f t="shared" si="16"/>
        <v>0</v>
      </c>
    </row>
    <row r="170" spans="1:18" x14ac:dyDescent="0.25">
      <c r="A170" s="17"/>
      <c r="B170" s="52"/>
      <c r="C170" s="17"/>
      <c r="D170" s="17"/>
      <c r="E170" s="17"/>
      <c r="F170" s="17"/>
      <c r="G170" s="17"/>
      <c r="H170" s="17"/>
      <c r="I170" s="16">
        <f>IF(B170&gt;A_Stammdaten!$B$12,0,SUM(C170,D170,F170,G170)-SUM(E170,H170))</f>
        <v>0</v>
      </c>
      <c r="J170" s="51">
        <f>HLOOKUP(A_Stammdaten!$B$12,$L$4:$R$2504,ROW(B170)-3,FALSE)+IF(OR(B170=0,A_Stammdaten!$B$12&lt;B170),0,I170*1/20)</f>
        <v>0</v>
      </c>
      <c r="K170" s="51">
        <f>HLOOKUP(A_Stammdaten!$B$12,$L$4:$R$2504,ROW(B170)-3,FALSE)</f>
        <v>0</v>
      </c>
      <c r="L170" s="51">
        <f t="shared" si="16"/>
        <v>0</v>
      </c>
      <c r="M170" s="51">
        <f t="shared" si="16"/>
        <v>0</v>
      </c>
      <c r="N170" s="51">
        <f t="shared" si="16"/>
        <v>0</v>
      </c>
      <c r="O170" s="51">
        <f t="shared" si="16"/>
        <v>0</v>
      </c>
      <c r="P170" s="51">
        <f t="shared" si="16"/>
        <v>0</v>
      </c>
      <c r="Q170" s="51">
        <f t="shared" si="16"/>
        <v>0</v>
      </c>
      <c r="R170" s="51">
        <f t="shared" si="16"/>
        <v>0</v>
      </c>
    </row>
    <row r="171" spans="1:18" x14ac:dyDescent="0.25">
      <c r="A171" s="17"/>
      <c r="B171" s="52"/>
      <c r="C171" s="17"/>
      <c r="D171" s="17"/>
      <c r="E171" s="17"/>
      <c r="F171" s="17"/>
      <c r="G171" s="17"/>
      <c r="H171" s="17"/>
      <c r="I171" s="16">
        <f>IF(B171&gt;A_Stammdaten!$B$12,0,SUM(C171,D171,F171,G171)-SUM(E171,H171))</f>
        <v>0</v>
      </c>
      <c r="J171" s="51">
        <f>HLOOKUP(A_Stammdaten!$B$12,$L$4:$R$2504,ROW(B171)-3,FALSE)+IF(OR(B171=0,A_Stammdaten!$B$12&lt;B171),0,I171*1/20)</f>
        <v>0</v>
      </c>
      <c r="K171" s="51">
        <f>HLOOKUP(A_Stammdaten!$B$12,$L$4:$R$2504,ROW(B171)-3,FALSE)</f>
        <v>0</v>
      </c>
      <c r="L171" s="51">
        <f t="shared" si="16"/>
        <v>0</v>
      </c>
      <c r="M171" s="51">
        <f t="shared" si="16"/>
        <v>0</v>
      </c>
      <c r="N171" s="51">
        <f t="shared" si="16"/>
        <v>0</v>
      </c>
      <c r="O171" s="51">
        <f t="shared" si="16"/>
        <v>0</v>
      </c>
      <c r="P171" s="51">
        <f t="shared" si="16"/>
        <v>0</v>
      </c>
      <c r="Q171" s="51">
        <f t="shared" si="16"/>
        <v>0</v>
      </c>
      <c r="R171" s="51">
        <f t="shared" si="16"/>
        <v>0</v>
      </c>
    </row>
    <row r="172" spans="1:18" x14ac:dyDescent="0.25">
      <c r="A172" s="17"/>
      <c r="B172" s="52"/>
      <c r="C172" s="17"/>
      <c r="D172" s="17"/>
      <c r="E172" s="17"/>
      <c r="F172" s="17"/>
      <c r="G172" s="17"/>
      <c r="H172" s="17"/>
      <c r="I172" s="16">
        <f>IF(B172&gt;A_Stammdaten!$B$12,0,SUM(C172,D172,F172,G172)-SUM(E172,H172))</f>
        <v>0</v>
      </c>
      <c r="J172" s="51">
        <f>HLOOKUP(A_Stammdaten!$B$12,$L$4:$R$2504,ROW(B172)-3,FALSE)+IF(OR(B172=0,A_Stammdaten!$B$12&lt;B172),0,I172*1/20)</f>
        <v>0</v>
      </c>
      <c r="K172" s="51">
        <f>HLOOKUP(A_Stammdaten!$B$12,$L$4:$R$2504,ROW(B172)-3,FALSE)</f>
        <v>0</v>
      </c>
      <c r="L172" s="51">
        <f t="shared" si="16"/>
        <v>0</v>
      </c>
      <c r="M172" s="51">
        <f t="shared" si="16"/>
        <v>0</v>
      </c>
      <c r="N172" s="51">
        <f t="shared" si="16"/>
        <v>0</v>
      </c>
      <c r="O172" s="51">
        <f t="shared" si="16"/>
        <v>0</v>
      </c>
      <c r="P172" s="51">
        <f t="shared" si="16"/>
        <v>0</v>
      </c>
      <c r="Q172" s="51">
        <f t="shared" si="16"/>
        <v>0</v>
      </c>
      <c r="R172" s="51">
        <f t="shared" si="16"/>
        <v>0</v>
      </c>
    </row>
    <row r="173" spans="1:18" x14ac:dyDescent="0.25">
      <c r="A173" s="17"/>
      <c r="B173" s="52"/>
      <c r="C173" s="17"/>
      <c r="D173" s="17"/>
      <c r="E173" s="17"/>
      <c r="F173" s="17"/>
      <c r="G173" s="17"/>
      <c r="H173" s="17"/>
      <c r="I173" s="16">
        <f>IF(B173&gt;A_Stammdaten!$B$12,0,SUM(C173,D173,F173,G173)-SUM(E173,H173))</f>
        <v>0</v>
      </c>
      <c r="J173" s="51">
        <f>HLOOKUP(A_Stammdaten!$B$12,$L$4:$R$2504,ROW(B173)-3,FALSE)+IF(OR(B173=0,A_Stammdaten!$B$12&lt;B173),0,I173*1/20)</f>
        <v>0</v>
      </c>
      <c r="K173" s="51">
        <f>HLOOKUP(A_Stammdaten!$B$12,$L$4:$R$2504,ROW(B173)-3,FALSE)</f>
        <v>0</v>
      </c>
      <c r="L173" s="51">
        <f t="shared" si="16"/>
        <v>0</v>
      </c>
      <c r="M173" s="51">
        <f t="shared" si="16"/>
        <v>0</v>
      </c>
      <c r="N173" s="51">
        <f t="shared" si="16"/>
        <v>0</v>
      </c>
      <c r="O173" s="51">
        <f t="shared" si="16"/>
        <v>0</v>
      </c>
      <c r="P173" s="51">
        <f t="shared" si="16"/>
        <v>0</v>
      </c>
      <c r="Q173" s="51">
        <f t="shared" si="16"/>
        <v>0</v>
      </c>
      <c r="R173" s="51">
        <f t="shared" si="16"/>
        <v>0</v>
      </c>
    </row>
    <row r="174" spans="1:18" x14ac:dyDescent="0.25">
      <c r="A174" s="17"/>
      <c r="B174" s="52"/>
      <c r="C174" s="17"/>
      <c r="D174" s="17"/>
      <c r="E174" s="17"/>
      <c r="F174" s="17"/>
      <c r="G174" s="17"/>
      <c r="H174" s="17"/>
      <c r="I174" s="16">
        <f>IF(B174&gt;A_Stammdaten!$B$12,0,SUM(C174,D174,F174,G174)-SUM(E174,H174))</f>
        <v>0</v>
      </c>
      <c r="J174" s="51">
        <f>HLOOKUP(A_Stammdaten!$B$12,$L$4:$R$2504,ROW(B174)-3,FALSE)+IF(OR(B174=0,A_Stammdaten!$B$12&lt;B174),0,I174*1/20)</f>
        <v>0</v>
      </c>
      <c r="K174" s="51">
        <f>HLOOKUP(A_Stammdaten!$B$12,$L$4:$R$2504,ROW(B174)-3,FALSE)</f>
        <v>0</v>
      </c>
      <c r="L174" s="51">
        <f t="shared" si="16"/>
        <v>0</v>
      </c>
      <c r="M174" s="51">
        <f t="shared" si="16"/>
        <v>0</v>
      </c>
      <c r="N174" s="51">
        <f t="shared" si="16"/>
        <v>0</v>
      </c>
      <c r="O174" s="51">
        <f t="shared" si="16"/>
        <v>0</v>
      </c>
      <c r="P174" s="51">
        <f t="shared" si="16"/>
        <v>0</v>
      </c>
      <c r="Q174" s="51">
        <f t="shared" si="16"/>
        <v>0</v>
      </c>
      <c r="R174" s="51">
        <f t="shared" si="16"/>
        <v>0</v>
      </c>
    </row>
    <row r="175" spans="1:18" x14ac:dyDescent="0.25">
      <c r="A175" s="17"/>
      <c r="B175" s="52"/>
      <c r="C175" s="17"/>
      <c r="D175" s="17"/>
      <c r="E175" s="17"/>
      <c r="F175" s="17"/>
      <c r="G175" s="17"/>
      <c r="H175" s="17"/>
      <c r="I175" s="16">
        <f>IF(B175&gt;A_Stammdaten!$B$12,0,SUM(C175,D175,F175,G175)-SUM(E175,H175))</f>
        <v>0</v>
      </c>
      <c r="J175" s="51">
        <f>HLOOKUP(A_Stammdaten!$B$12,$L$4:$R$2504,ROW(B175)-3,FALSE)+IF(OR(B175=0,A_Stammdaten!$B$12&lt;B175),0,I175*1/20)</f>
        <v>0</v>
      </c>
      <c r="K175" s="51">
        <f>HLOOKUP(A_Stammdaten!$B$12,$L$4:$R$2504,ROW(B175)-3,FALSE)</f>
        <v>0</v>
      </c>
      <c r="L175" s="51">
        <f t="shared" si="16"/>
        <v>0</v>
      </c>
      <c r="M175" s="51">
        <f t="shared" si="16"/>
        <v>0</v>
      </c>
      <c r="N175" s="51">
        <f t="shared" si="16"/>
        <v>0</v>
      </c>
      <c r="O175" s="51">
        <f t="shared" si="16"/>
        <v>0</v>
      </c>
      <c r="P175" s="51">
        <f t="shared" si="16"/>
        <v>0</v>
      </c>
      <c r="Q175" s="51">
        <f t="shared" si="16"/>
        <v>0</v>
      </c>
      <c r="R175" s="51">
        <f t="shared" si="16"/>
        <v>0</v>
      </c>
    </row>
    <row r="176" spans="1:18" x14ac:dyDescent="0.25">
      <c r="A176" s="17"/>
      <c r="B176" s="52"/>
      <c r="C176" s="17"/>
      <c r="D176" s="17"/>
      <c r="E176" s="17"/>
      <c r="F176" s="17"/>
      <c r="G176" s="17"/>
      <c r="H176" s="17"/>
      <c r="I176" s="16">
        <f>IF(B176&gt;A_Stammdaten!$B$12,0,SUM(C176,D176,F176,G176)-SUM(E176,H176))</f>
        <v>0</v>
      </c>
      <c r="J176" s="51">
        <f>HLOOKUP(A_Stammdaten!$B$12,$L$4:$R$2504,ROW(B176)-3,FALSE)+IF(OR(B176=0,A_Stammdaten!$B$12&lt;B176),0,I176*1/20)</f>
        <v>0</v>
      </c>
      <c r="K176" s="51">
        <f>HLOOKUP(A_Stammdaten!$B$12,$L$4:$R$2504,ROW(B176)-3,FALSE)</f>
        <v>0</v>
      </c>
      <c r="L176" s="51">
        <f t="shared" si="16"/>
        <v>0</v>
      </c>
      <c r="M176" s="51">
        <f t="shared" si="16"/>
        <v>0</v>
      </c>
      <c r="N176" s="51">
        <f t="shared" si="16"/>
        <v>0</v>
      </c>
      <c r="O176" s="51">
        <f t="shared" si="16"/>
        <v>0</v>
      </c>
      <c r="P176" s="51">
        <f t="shared" si="16"/>
        <v>0</v>
      </c>
      <c r="Q176" s="51">
        <f t="shared" si="16"/>
        <v>0</v>
      </c>
      <c r="R176" s="51">
        <f t="shared" si="16"/>
        <v>0</v>
      </c>
    </row>
    <row r="177" spans="1:18" x14ac:dyDescent="0.25">
      <c r="A177" s="17"/>
      <c r="B177" s="52"/>
      <c r="C177" s="17"/>
      <c r="D177" s="17"/>
      <c r="E177" s="17"/>
      <c r="F177" s="17"/>
      <c r="G177" s="17"/>
      <c r="H177" s="17"/>
      <c r="I177" s="16">
        <f>IF(B177&gt;A_Stammdaten!$B$12,0,SUM(C177,D177,F177,G177)-SUM(E177,H177))</f>
        <v>0</v>
      </c>
      <c r="J177" s="51">
        <f>HLOOKUP(A_Stammdaten!$B$12,$L$4:$R$2504,ROW(B177)-3,FALSE)+IF(OR(B177=0,A_Stammdaten!$B$12&lt;B177),0,I177*1/20)</f>
        <v>0</v>
      </c>
      <c r="K177" s="51">
        <f>HLOOKUP(A_Stammdaten!$B$12,$L$4:$R$2504,ROW(B177)-3,FALSE)</f>
        <v>0</v>
      </c>
      <c r="L177" s="51">
        <f t="shared" si="16"/>
        <v>0</v>
      </c>
      <c r="M177" s="51">
        <f t="shared" si="16"/>
        <v>0</v>
      </c>
      <c r="N177" s="51">
        <f t="shared" si="16"/>
        <v>0</v>
      </c>
      <c r="O177" s="51">
        <f t="shared" si="16"/>
        <v>0</v>
      </c>
      <c r="P177" s="51">
        <f t="shared" si="16"/>
        <v>0</v>
      </c>
      <c r="Q177" s="51">
        <f t="shared" si="16"/>
        <v>0</v>
      </c>
      <c r="R177" s="51">
        <f t="shared" si="16"/>
        <v>0</v>
      </c>
    </row>
    <row r="178" spans="1:18" x14ac:dyDescent="0.25">
      <c r="A178" s="17"/>
      <c r="B178" s="52"/>
      <c r="C178" s="17"/>
      <c r="D178" s="17"/>
      <c r="E178" s="17"/>
      <c r="F178" s="17"/>
      <c r="G178" s="17"/>
      <c r="H178" s="17"/>
      <c r="I178" s="16">
        <f>IF(B178&gt;A_Stammdaten!$B$12,0,SUM(C178,D178,F178,G178)-SUM(E178,H178))</f>
        <v>0</v>
      </c>
      <c r="J178" s="51">
        <f>HLOOKUP(A_Stammdaten!$B$12,$L$4:$R$2504,ROW(B178)-3,FALSE)+IF(OR(B178=0,A_Stammdaten!$B$12&lt;B178),0,I178*1/20)</f>
        <v>0</v>
      </c>
      <c r="K178" s="51">
        <f>HLOOKUP(A_Stammdaten!$B$12,$L$4:$R$2504,ROW(B178)-3,FALSE)</f>
        <v>0</v>
      </c>
      <c r="L178" s="51">
        <f t="shared" si="16"/>
        <v>0</v>
      </c>
      <c r="M178" s="51">
        <f t="shared" si="16"/>
        <v>0</v>
      </c>
      <c r="N178" s="51">
        <f t="shared" si="16"/>
        <v>0</v>
      </c>
      <c r="O178" s="51">
        <f t="shared" si="16"/>
        <v>0</v>
      </c>
      <c r="P178" s="51">
        <f t="shared" si="16"/>
        <v>0</v>
      </c>
      <c r="Q178" s="51">
        <f t="shared" si="16"/>
        <v>0</v>
      </c>
      <c r="R178" s="51">
        <f t="shared" si="16"/>
        <v>0</v>
      </c>
    </row>
    <row r="179" spans="1:18" x14ac:dyDescent="0.25">
      <c r="A179" s="17"/>
      <c r="B179" s="52"/>
      <c r="C179" s="17"/>
      <c r="D179" s="17"/>
      <c r="E179" s="17"/>
      <c r="F179" s="17"/>
      <c r="G179" s="17"/>
      <c r="H179" s="17"/>
      <c r="I179" s="16">
        <f>IF(B179&gt;A_Stammdaten!$B$12,0,SUM(C179,D179,F179,G179)-SUM(E179,H179))</f>
        <v>0</v>
      </c>
      <c r="J179" s="51">
        <f>HLOOKUP(A_Stammdaten!$B$12,$L$4:$R$2504,ROW(B179)-3,FALSE)+IF(OR(B179=0,A_Stammdaten!$B$12&lt;B179),0,I179*1/20)</f>
        <v>0</v>
      </c>
      <c r="K179" s="51">
        <f>HLOOKUP(A_Stammdaten!$B$12,$L$4:$R$2504,ROW(B179)-3,FALSE)</f>
        <v>0</v>
      </c>
      <c r="L179" s="51">
        <f t="shared" si="16"/>
        <v>0</v>
      </c>
      <c r="M179" s="51">
        <f t="shared" si="16"/>
        <v>0</v>
      </c>
      <c r="N179" s="51">
        <f t="shared" si="16"/>
        <v>0</v>
      </c>
      <c r="O179" s="51">
        <f t="shared" si="16"/>
        <v>0</v>
      </c>
      <c r="P179" s="51">
        <f t="shared" si="16"/>
        <v>0</v>
      </c>
      <c r="Q179" s="51">
        <f t="shared" si="16"/>
        <v>0</v>
      </c>
      <c r="R179" s="51">
        <f t="shared" si="16"/>
        <v>0</v>
      </c>
    </row>
    <row r="180" spans="1:18" x14ac:dyDescent="0.25">
      <c r="A180" s="17"/>
      <c r="B180" s="52"/>
      <c r="C180" s="17"/>
      <c r="D180" s="17"/>
      <c r="E180" s="17"/>
      <c r="F180" s="17"/>
      <c r="G180" s="17"/>
      <c r="H180" s="17"/>
      <c r="I180" s="16">
        <f>IF(B180&gt;A_Stammdaten!$B$12,0,SUM(C180,D180,F180,G180)-SUM(E180,H180))</f>
        <v>0</v>
      </c>
      <c r="J180" s="51">
        <f>HLOOKUP(A_Stammdaten!$B$12,$L$4:$R$2504,ROW(B180)-3,FALSE)+IF(OR(B180=0,A_Stammdaten!$B$12&lt;B180),0,I180*1/20)</f>
        <v>0</v>
      </c>
      <c r="K180" s="51">
        <f>HLOOKUP(A_Stammdaten!$B$12,$L$4:$R$2504,ROW(B180)-3,FALSE)</f>
        <v>0</v>
      </c>
      <c r="L180" s="51">
        <f t="shared" si="16"/>
        <v>0</v>
      </c>
      <c r="M180" s="51">
        <f t="shared" si="16"/>
        <v>0</v>
      </c>
      <c r="N180" s="51">
        <f t="shared" si="16"/>
        <v>0</v>
      </c>
      <c r="O180" s="51">
        <f t="shared" si="16"/>
        <v>0</v>
      </c>
      <c r="P180" s="51">
        <f t="shared" si="16"/>
        <v>0</v>
      </c>
      <c r="Q180" s="51">
        <f t="shared" si="16"/>
        <v>0</v>
      </c>
      <c r="R180" s="51">
        <f t="shared" si="16"/>
        <v>0</v>
      </c>
    </row>
    <row r="181" spans="1:18" x14ac:dyDescent="0.25">
      <c r="A181" s="17"/>
      <c r="B181" s="52"/>
      <c r="C181" s="17"/>
      <c r="D181" s="17"/>
      <c r="E181" s="17"/>
      <c r="F181" s="17"/>
      <c r="G181" s="17"/>
      <c r="H181" s="17"/>
      <c r="I181" s="16">
        <f>IF(B181&gt;A_Stammdaten!$B$12,0,SUM(C181,D181,F181,G181)-SUM(E181,H181))</f>
        <v>0</v>
      </c>
      <c r="J181" s="51">
        <f>HLOOKUP(A_Stammdaten!$B$12,$L$4:$R$2504,ROW(B181)-3,FALSE)+IF(OR(B181=0,A_Stammdaten!$B$12&lt;B181),0,I181*1/20)</f>
        <v>0</v>
      </c>
      <c r="K181" s="51">
        <f>HLOOKUP(A_Stammdaten!$B$12,$L$4:$R$2504,ROW(B181)-3,FALSE)</f>
        <v>0</v>
      </c>
      <c r="L181" s="51">
        <f t="shared" si="16"/>
        <v>0</v>
      </c>
      <c r="M181" s="51">
        <f t="shared" si="16"/>
        <v>0</v>
      </c>
      <c r="N181" s="51">
        <f t="shared" si="16"/>
        <v>0</v>
      </c>
      <c r="O181" s="51">
        <f t="shared" si="16"/>
        <v>0</v>
      </c>
      <c r="P181" s="51">
        <f t="shared" si="16"/>
        <v>0</v>
      </c>
      <c r="Q181" s="51">
        <f t="shared" si="16"/>
        <v>0</v>
      </c>
      <c r="R181" s="51">
        <f t="shared" si="16"/>
        <v>0</v>
      </c>
    </row>
    <row r="182" spans="1:18" x14ac:dyDescent="0.25">
      <c r="A182" s="17"/>
      <c r="B182" s="52"/>
      <c r="C182" s="17"/>
      <c r="D182" s="17"/>
      <c r="E182" s="17"/>
      <c r="F182" s="17"/>
      <c r="G182" s="17"/>
      <c r="H182" s="17"/>
      <c r="I182" s="16">
        <f>IF(B182&gt;A_Stammdaten!$B$12,0,SUM(C182,D182,F182,G182)-SUM(E182,H182))</f>
        <v>0</v>
      </c>
      <c r="J182" s="51">
        <f>HLOOKUP(A_Stammdaten!$B$12,$L$4:$R$2504,ROW(B182)-3,FALSE)+IF(OR(B182=0,A_Stammdaten!$B$12&lt;B182),0,I182*1/20)</f>
        <v>0</v>
      </c>
      <c r="K182" s="51">
        <f>HLOOKUP(A_Stammdaten!$B$12,$L$4:$R$2504,ROW(B182)-3,FALSE)</f>
        <v>0</v>
      </c>
      <c r="L182" s="51">
        <f t="shared" si="16"/>
        <v>0</v>
      </c>
      <c r="M182" s="51">
        <f t="shared" si="16"/>
        <v>0</v>
      </c>
      <c r="N182" s="51">
        <f t="shared" si="16"/>
        <v>0</v>
      </c>
      <c r="O182" s="51">
        <f t="shared" si="16"/>
        <v>0</v>
      </c>
      <c r="P182" s="51">
        <f t="shared" si="16"/>
        <v>0</v>
      </c>
      <c r="Q182" s="51">
        <f t="shared" si="16"/>
        <v>0</v>
      </c>
      <c r="R182" s="51">
        <f t="shared" si="16"/>
        <v>0</v>
      </c>
    </row>
    <row r="183" spans="1:18" x14ac:dyDescent="0.25">
      <c r="A183" s="17"/>
      <c r="B183" s="52"/>
      <c r="C183" s="17"/>
      <c r="D183" s="17"/>
      <c r="E183" s="17"/>
      <c r="F183" s="17"/>
      <c r="G183" s="17"/>
      <c r="H183" s="17"/>
      <c r="I183" s="16">
        <f>IF(B183&gt;A_Stammdaten!$B$12,0,SUM(C183,D183,F183,G183)-SUM(E183,H183))</f>
        <v>0</v>
      </c>
      <c r="J183" s="51">
        <f>HLOOKUP(A_Stammdaten!$B$12,$L$4:$R$2504,ROW(B183)-3,FALSE)+IF(OR(B183=0,A_Stammdaten!$B$12&lt;B183),0,I183*1/20)</f>
        <v>0</v>
      </c>
      <c r="K183" s="51">
        <f>HLOOKUP(A_Stammdaten!$B$12,$L$4:$R$2504,ROW(B183)-3,FALSE)</f>
        <v>0</v>
      </c>
      <c r="L183" s="51">
        <f t="shared" si="16"/>
        <v>0</v>
      </c>
      <c r="M183" s="51">
        <f t="shared" si="16"/>
        <v>0</v>
      </c>
      <c r="N183" s="51">
        <f t="shared" si="16"/>
        <v>0</v>
      </c>
      <c r="O183" s="51">
        <f t="shared" si="16"/>
        <v>0</v>
      </c>
      <c r="P183" s="51">
        <f t="shared" si="16"/>
        <v>0</v>
      </c>
      <c r="Q183" s="51">
        <f t="shared" si="16"/>
        <v>0</v>
      </c>
      <c r="R183" s="51">
        <f t="shared" si="16"/>
        <v>0</v>
      </c>
    </row>
    <row r="184" spans="1:18" x14ac:dyDescent="0.25">
      <c r="A184" s="17"/>
      <c r="B184" s="52"/>
      <c r="C184" s="17"/>
      <c r="D184" s="17"/>
      <c r="E184" s="17"/>
      <c r="F184" s="17"/>
      <c r="G184" s="17"/>
      <c r="H184" s="17"/>
      <c r="I184" s="16">
        <f>IF(B184&gt;A_Stammdaten!$B$12,0,SUM(C184,D184,F184,G184)-SUM(E184,H184))</f>
        <v>0</v>
      </c>
      <c r="J184" s="51">
        <f>HLOOKUP(A_Stammdaten!$B$12,$L$4:$R$2504,ROW(B184)-3,FALSE)+IF(OR(B184=0,A_Stammdaten!$B$12&lt;B184),0,I184*1/20)</f>
        <v>0</v>
      </c>
      <c r="K184" s="51">
        <f>HLOOKUP(A_Stammdaten!$B$12,$L$4:$R$2504,ROW(B184)-3,FALSE)</f>
        <v>0</v>
      </c>
      <c r="L184" s="51">
        <f t="shared" si="16"/>
        <v>0</v>
      </c>
      <c r="M184" s="51">
        <f t="shared" si="16"/>
        <v>0</v>
      </c>
      <c r="N184" s="51">
        <f t="shared" si="16"/>
        <v>0</v>
      </c>
      <c r="O184" s="51">
        <f t="shared" si="16"/>
        <v>0</v>
      </c>
      <c r="P184" s="51">
        <f t="shared" si="16"/>
        <v>0</v>
      </c>
      <c r="Q184" s="51">
        <f t="shared" si="16"/>
        <v>0</v>
      </c>
      <c r="R184" s="51">
        <f t="shared" si="16"/>
        <v>0</v>
      </c>
    </row>
    <row r="185" spans="1:18" x14ac:dyDescent="0.25">
      <c r="A185" s="17"/>
      <c r="B185" s="52"/>
      <c r="C185" s="17"/>
      <c r="D185" s="17"/>
      <c r="E185" s="17"/>
      <c r="F185" s="17"/>
      <c r="G185" s="17"/>
      <c r="H185" s="17"/>
      <c r="I185" s="16">
        <f>IF(B185&gt;A_Stammdaten!$B$12,0,SUM(C185,D185,F185,G185)-SUM(E185,H185))</f>
        <v>0</v>
      </c>
      <c r="J185" s="51">
        <f>HLOOKUP(A_Stammdaten!$B$12,$L$4:$R$2504,ROW(B185)-3,FALSE)+IF(OR(B185=0,A_Stammdaten!$B$12&lt;B185),0,I185*1/20)</f>
        <v>0</v>
      </c>
      <c r="K185" s="51">
        <f>HLOOKUP(A_Stammdaten!$B$12,$L$4:$R$2504,ROW(B185)-3,FALSE)</f>
        <v>0</v>
      </c>
      <c r="L185" s="51">
        <f t="shared" si="16"/>
        <v>0</v>
      </c>
      <c r="M185" s="51">
        <f t="shared" si="16"/>
        <v>0</v>
      </c>
      <c r="N185" s="51">
        <f t="shared" si="16"/>
        <v>0</v>
      </c>
      <c r="O185" s="51">
        <f t="shared" si="16"/>
        <v>0</v>
      </c>
      <c r="P185" s="51">
        <f t="shared" si="16"/>
        <v>0</v>
      </c>
      <c r="Q185" s="51">
        <f t="shared" si="16"/>
        <v>0</v>
      </c>
      <c r="R185" s="51">
        <f t="shared" si="16"/>
        <v>0</v>
      </c>
    </row>
    <row r="186" spans="1:18" x14ac:dyDescent="0.25">
      <c r="A186" s="17"/>
      <c r="B186" s="52"/>
      <c r="C186" s="17"/>
      <c r="D186" s="17"/>
      <c r="E186" s="17"/>
      <c r="F186" s="17"/>
      <c r="G186" s="17"/>
      <c r="H186" s="17"/>
      <c r="I186" s="16">
        <f>IF(B186&gt;A_Stammdaten!$B$12,0,SUM(C186,D186,F186,G186)-SUM(E186,H186))</f>
        <v>0</v>
      </c>
      <c r="J186" s="51">
        <f>HLOOKUP(A_Stammdaten!$B$12,$L$4:$R$2504,ROW(B186)-3,FALSE)+IF(OR(B186=0,A_Stammdaten!$B$12&lt;B186),0,I186*1/20)</f>
        <v>0</v>
      </c>
      <c r="K186" s="51">
        <f>HLOOKUP(A_Stammdaten!$B$12,$L$4:$R$2504,ROW(B186)-3,FALSE)</f>
        <v>0</v>
      </c>
      <c r="L186" s="51">
        <f t="shared" si="16"/>
        <v>0</v>
      </c>
      <c r="M186" s="51">
        <f t="shared" si="16"/>
        <v>0</v>
      </c>
      <c r="N186" s="51">
        <f t="shared" si="16"/>
        <v>0</v>
      </c>
      <c r="O186" s="51">
        <f t="shared" si="16"/>
        <v>0</v>
      </c>
      <c r="P186" s="51">
        <f t="shared" si="16"/>
        <v>0</v>
      </c>
      <c r="Q186" s="51">
        <f t="shared" si="16"/>
        <v>0</v>
      </c>
      <c r="R186" s="51">
        <f t="shared" si="16"/>
        <v>0</v>
      </c>
    </row>
    <row r="187" spans="1:18" x14ac:dyDescent="0.25">
      <c r="A187" s="17"/>
      <c r="B187" s="52"/>
      <c r="C187" s="17"/>
      <c r="D187" s="17"/>
      <c r="E187" s="17"/>
      <c r="F187" s="17"/>
      <c r="G187" s="17"/>
      <c r="H187" s="17"/>
      <c r="I187" s="16">
        <f>IF(B187&gt;A_Stammdaten!$B$12,0,SUM(C187,D187,F187,G187)-SUM(E187,H187))</f>
        <v>0</v>
      </c>
      <c r="J187" s="51">
        <f>HLOOKUP(A_Stammdaten!$B$12,$L$4:$R$2504,ROW(B187)-3,FALSE)+IF(OR(B187=0,A_Stammdaten!$B$12&lt;B187),0,I187*1/20)</f>
        <v>0</v>
      </c>
      <c r="K187" s="51">
        <f>HLOOKUP(A_Stammdaten!$B$12,$L$4:$R$2504,ROW(B187)-3,FALSE)</f>
        <v>0</v>
      </c>
      <c r="L187" s="51">
        <f t="shared" si="16"/>
        <v>0</v>
      </c>
      <c r="M187" s="51">
        <f t="shared" si="16"/>
        <v>0</v>
      </c>
      <c r="N187" s="51">
        <f t="shared" si="16"/>
        <v>0</v>
      </c>
      <c r="O187" s="51">
        <f t="shared" si="16"/>
        <v>0</v>
      </c>
      <c r="P187" s="51">
        <f t="shared" si="16"/>
        <v>0</v>
      </c>
      <c r="Q187" s="51">
        <f t="shared" si="16"/>
        <v>0</v>
      </c>
      <c r="R187" s="51">
        <f t="shared" si="16"/>
        <v>0</v>
      </c>
    </row>
    <row r="188" spans="1:18" x14ac:dyDescent="0.25">
      <c r="A188" s="17"/>
      <c r="B188" s="52"/>
      <c r="C188" s="17"/>
      <c r="D188" s="17"/>
      <c r="E188" s="17"/>
      <c r="F188" s="17"/>
      <c r="G188" s="17"/>
      <c r="H188" s="17"/>
      <c r="I188" s="16">
        <f>IF(B188&gt;A_Stammdaten!$B$12,0,SUM(C188,D188,F188,G188)-SUM(E188,H188))</f>
        <v>0</v>
      </c>
      <c r="J188" s="51">
        <f>HLOOKUP(A_Stammdaten!$B$12,$L$4:$R$2504,ROW(B188)-3,FALSE)+IF(OR(B188=0,A_Stammdaten!$B$12&lt;B188),0,I188*1/20)</f>
        <v>0</v>
      </c>
      <c r="K188" s="51">
        <f>HLOOKUP(A_Stammdaten!$B$12,$L$4:$R$2504,ROW(B188)-3,FALSE)</f>
        <v>0</v>
      </c>
      <c r="L188" s="51">
        <f t="shared" si="16"/>
        <v>0</v>
      </c>
      <c r="M188" s="51">
        <f t="shared" si="16"/>
        <v>0</v>
      </c>
      <c r="N188" s="51">
        <f t="shared" si="16"/>
        <v>0</v>
      </c>
      <c r="O188" s="51">
        <f t="shared" si="16"/>
        <v>0</v>
      </c>
      <c r="P188" s="51">
        <f t="shared" si="16"/>
        <v>0</v>
      </c>
      <c r="Q188" s="51">
        <f t="shared" si="16"/>
        <v>0</v>
      </c>
      <c r="R188" s="51">
        <f t="shared" si="16"/>
        <v>0</v>
      </c>
    </row>
    <row r="189" spans="1:18" x14ac:dyDescent="0.25">
      <c r="A189" s="17"/>
      <c r="B189" s="52"/>
      <c r="C189" s="17"/>
      <c r="D189" s="17"/>
      <c r="E189" s="17"/>
      <c r="F189" s="17"/>
      <c r="G189" s="17"/>
      <c r="H189" s="17"/>
      <c r="I189" s="16">
        <f>IF(B189&gt;A_Stammdaten!$B$12,0,SUM(C189,D189,F189,G189)-SUM(E189,H189))</f>
        <v>0</v>
      </c>
      <c r="J189" s="51">
        <f>HLOOKUP(A_Stammdaten!$B$12,$L$4:$R$2504,ROW(B189)-3,FALSE)+IF(OR(B189=0,A_Stammdaten!$B$12&lt;B189),0,I189*1/20)</f>
        <v>0</v>
      </c>
      <c r="K189" s="51">
        <f>HLOOKUP(A_Stammdaten!$B$12,$L$4:$R$2504,ROW(B189)-3,FALSE)</f>
        <v>0</v>
      </c>
      <c r="L189" s="51">
        <f t="shared" si="16"/>
        <v>0</v>
      </c>
      <c r="M189" s="51">
        <f t="shared" si="16"/>
        <v>0</v>
      </c>
      <c r="N189" s="51">
        <f t="shared" si="16"/>
        <v>0</v>
      </c>
      <c r="O189" s="51">
        <f t="shared" si="16"/>
        <v>0</v>
      </c>
      <c r="P189" s="51">
        <f t="shared" si="16"/>
        <v>0</v>
      </c>
      <c r="Q189" s="51">
        <f t="shared" si="16"/>
        <v>0</v>
      </c>
      <c r="R189" s="51">
        <f t="shared" si="16"/>
        <v>0</v>
      </c>
    </row>
    <row r="190" spans="1:18" x14ac:dyDescent="0.25">
      <c r="A190" s="17"/>
      <c r="B190" s="52"/>
      <c r="C190" s="17"/>
      <c r="D190" s="17"/>
      <c r="E190" s="17"/>
      <c r="F190" s="17"/>
      <c r="G190" s="17"/>
      <c r="H190" s="17"/>
      <c r="I190" s="16">
        <f>IF(B190&gt;A_Stammdaten!$B$12,0,SUM(C190,D190,F190,G190)-SUM(E190,H190))</f>
        <v>0</v>
      </c>
      <c r="J190" s="51">
        <f>HLOOKUP(A_Stammdaten!$B$12,$L$4:$R$2504,ROW(B190)-3,FALSE)+IF(OR(B190=0,A_Stammdaten!$B$12&lt;B190),0,I190*1/20)</f>
        <v>0</v>
      </c>
      <c r="K190" s="51">
        <f>HLOOKUP(A_Stammdaten!$B$12,$L$4:$R$2504,ROW(B190)-3,FALSE)</f>
        <v>0</v>
      </c>
      <c r="L190" s="51">
        <f t="shared" si="16"/>
        <v>0</v>
      </c>
      <c r="M190" s="51">
        <f t="shared" si="16"/>
        <v>0</v>
      </c>
      <c r="N190" s="51">
        <f t="shared" si="16"/>
        <v>0</v>
      </c>
      <c r="O190" s="51">
        <f t="shared" si="16"/>
        <v>0</v>
      </c>
      <c r="P190" s="51">
        <f t="shared" si="16"/>
        <v>0</v>
      </c>
      <c r="Q190" s="51">
        <f t="shared" si="16"/>
        <v>0</v>
      </c>
      <c r="R190" s="51">
        <f t="shared" si="16"/>
        <v>0</v>
      </c>
    </row>
    <row r="191" spans="1:18" x14ac:dyDescent="0.25">
      <c r="A191" s="17"/>
      <c r="B191" s="52"/>
      <c r="C191" s="17"/>
      <c r="D191" s="17"/>
      <c r="E191" s="17"/>
      <c r="F191" s="17"/>
      <c r="G191" s="17"/>
      <c r="H191" s="17"/>
      <c r="I191" s="16">
        <f>IF(B191&gt;A_Stammdaten!$B$12,0,SUM(C191,D191,F191,G191)-SUM(E191,H191))</f>
        <v>0</v>
      </c>
      <c r="J191" s="51">
        <f>HLOOKUP(A_Stammdaten!$B$12,$L$4:$R$2504,ROW(B191)-3,FALSE)+IF(OR(B191=0,A_Stammdaten!$B$12&lt;B191),0,I191*1/20)</f>
        <v>0</v>
      </c>
      <c r="K191" s="51">
        <f>HLOOKUP(A_Stammdaten!$B$12,$L$4:$R$2504,ROW(B191)-3,FALSE)</f>
        <v>0</v>
      </c>
      <c r="L191" s="51">
        <f t="shared" si="16"/>
        <v>0</v>
      </c>
      <c r="M191" s="51">
        <f t="shared" si="16"/>
        <v>0</v>
      </c>
      <c r="N191" s="51">
        <f t="shared" si="16"/>
        <v>0</v>
      </c>
      <c r="O191" s="51">
        <f t="shared" si="16"/>
        <v>0</v>
      </c>
      <c r="P191" s="51">
        <f t="shared" si="16"/>
        <v>0</v>
      </c>
      <c r="Q191" s="51">
        <f t="shared" si="16"/>
        <v>0</v>
      </c>
      <c r="R191" s="51">
        <f t="shared" si="16"/>
        <v>0</v>
      </c>
    </row>
    <row r="192" spans="1:18" x14ac:dyDescent="0.25">
      <c r="A192" s="17"/>
      <c r="B192" s="52"/>
      <c r="C192" s="17"/>
      <c r="D192" s="17"/>
      <c r="E192" s="17"/>
      <c r="F192" s="17"/>
      <c r="G192" s="17"/>
      <c r="H192" s="17"/>
      <c r="I192" s="16">
        <f>IF(B192&gt;A_Stammdaten!$B$12,0,SUM(C192,D192,F192,G192)-SUM(E192,H192))</f>
        <v>0</v>
      </c>
      <c r="J192" s="51">
        <f>HLOOKUP(A_Stammdaten!$B$12,$L$4:$R$2504,ROW(B192)-3,FALSE)+IF(OR(B192=0,A_Stammdaten!$B$12&lt;B192),0,I192*1/20)</f>
        <v>0</v>
      </c>
      <c r="K192" s="51">
        <f>HLOOKUP(A_Stammdaten!$B$12,$L$4:$R$2504,ROW(B192)-3,FALSE)</f>
        <v>0</v>
      </c>
      <c r="L192" s="51">
        <f t="shared" si="16"/>
        <v>0</v>
      </c>
      <c r="M192" s="51">
        <f t="shared" si="16"/>
        <v>0</v>
      </c>
      <c r="N192" s="51">
        <f t="shared" si="16"/>
        <v>0</v>
      </c>
      <c r="O192" s="51">
        <f t="shared" si="16"/>
        <v>0</v>
      </c>
      <c r="P192" s="51">
        <f t="shared" si="16"/>
        <v>0</v>
      </c>
      <c r="Q192" s="51">
        <f t="shared" si="16"/>
        <v>0</v>
      </c>
      <c r="R192" s="51">
        <f t="shared" si="16"/>
        <v>0</v>
      </c>
    </row>
    <row r="193" spans="1:18" x14ac:dyDescent="0.25">
      <c r="A193" s="17"/>
      <c r="B193" s="52"/>
      <c r="C193" s="17"/>
      <c r="D193" s="17"/>
      <c r="E193" s="17"/>
      <c r="F193" s="17"/>
      <c r="G193" s="17"/>
      <c r="H193" s="17"/>
      <c r="I193" s="16">
        <f>IF(B193&gt;A_Stammdaten!$B$12,0,SUM(C193,D193,F193,G193)-SUM(E193,H193))</f>
        <v>0</v>
      </c>
      <c r="J193" s="51">
        <f>HLOOKUP(A_Stammdaten!$B$12,$L$4:$R$2504,ROW(B193)-3,FALSE)+IF(OR(B193=0,A_Stammdaten!$B$12&lt;B193),0,I193*1/20)</f>
        <v>0</v>
      </c>
      <c r="K193" s="51">
        <f>HLOOKUP(A_Stammdaten!$B$12,$L$4:$R$2504,ROW(B193)-3,FALSE)</f>
        <v>0</v>
      </c>
      <c r="L193" s="51">
        <f t="shared" si="16"/>
        <v>0</v>
      </c>
      <c r="M193" s="51">
        <f t="shared" si="16"/>
        <v>0</v>
      </c>
      <c r="N193" s="51">
        <f t="shared" si="16"/>
        <v>0</v>
      </c>
      <c r="O193" s="51">
        <f t="shared" si="16"/>
        <v>0</v>
      </c>
      <c r="P193" s="51">
        <f t="shared" si="16"/>
        <v>0</v>
      </c>
      <c r="Q193" s="51">
        <f t="shared" si="16"/>
        <v>0</v>
      </c>
      <c r="R193" s="51">
        <f t="shared" si="16"/>
        <v>0</v>
      </c>
    </row>
    <row r="194" spans="1:18" x14ac:dyDescent="0.25">
      <c r="A194" s="17"/>
      <c r="B194" s="52"/>
      <c r="C194" s="17"/>
      <c r="D194" s="17"/>
      <c r="E194" s="17"/>
      <c r="F194" s="17"/>
      <c r="G194" s="17"/>
      <c r="H194" s="17"/>
      <c r="I194" s="16">
        <f>IF(B194&gt;A_Stammdaten!$B$12,0,SUM(C194,D194,F194,G194)-SUM(E194,H194))</f>
        <v>0</v>
      </c>
      <c r="J194" s="51">
        <f>HLOOKUP(A_Stammdaten!$B$12,$L$4:$R$2504,ROW(B194)-3,FALSE)+IF(OR(B194=0,A_Stammdaten!$B$12&lt;B194),0,I194*1/20)</f>
        <v>0</v>
      </c>
      <c r="K194" s="51">
        <f>HLOOKUP(A_Stammdaten!$B$12,$L$4:$R$2504,ROW(B194)-3,FALSE)</f>
        <v>0</v>
      </c>
      <c r="L194" s="51">
        <f t="shared" si="16"/>
        <v>0</v>
      </c>
      <c r="M194" s="51">
        <f t="shared" si="16"/>
        <v>0</v>
      </c>
      <c r="N194" s="51">
        <f t="shared" si="16"/>
        <v>0</v>
      </c>
      <c r="O194" s="51">
        <f t="shared" si="16"/>
        <v>0</v>
      </c>
      <c r="P194" s="51">
        <f t="shared" si="16"/>
        <v>0</v>
      </c>
      <c r="Q194" s="51">
        <f t="shared" si="16"/>
        <v>0</v>
      </c>
      <c r="R194" s="51">
        <f t="shared" si="16"/>
        <v>0</v>
      </c>
    </row>
    <row r="195" spans="1:18" x14ac:dyDescent="0.25">
      <c r="A195" s="17"/>
      <c r="B195" s="52"/>
      <c r="C195" s="17"/>
      <c r="D195" s="17"/>
      <c r="E195" s="17"/>
      <c r="F195" s="17"/>
      <c r="G195" s="17"/>
      <c r="H195" s="17"/>
      <c r="I195" s="16">
        <f>IF(B195&gt;A_Stammdaten!$B$12,0,SUM(C195,D195,F195,G195)-SUM(E195,H195))</f>
        <v>0</v>
      </c>
      <c r="J195" s="51">
        <f>HLOOKUP(A_Stammdaten!$B$12,$L$4:$R$2504,ROW(B195)-3,FALSE)+IF(OR(B195=0,A_Stammdaten!$B$12&lt;B195),0,I195*1/20)</f>
        <v>0</v>
      </c>
      <c r="K195" s="51">
        <f>HLOOKUP(A_Stammdaten!$B$12,$L$4:$R$2504,ROW(B195)-3,FALSE)</f>
        <v>0</v>
      </c>
      <c r="L195" s="51">
        <f t="shared" si="16"/>
        <v>0</v>
      </c>
      <c r="M195" s="51">
        <f t="shared" si="16"/>
        <v>0</v>
      </c>
      <c r="N195" s="51">
        <f t="shared" si="16"/>
        <v>0</v>
      </c>
      <c r="O195" s="51">
        <f t="shared" si="16"/>
        <v>0</v>
      </c>
      <c r="P195" s="51">
        <f t="shared" si="16"/>
        <v>0</v>
      </c>
      <c r="Q195" s="51">
        <f t="shared" si="16"/>
        <v>0</v>
      </c>
      <c r="R195" s="51">
        <f t="shared" si="16"/>
        <v>0</v>
      </c>
    </row>
    <row r="196" spans="1:18" x14ac:dyDescent="0.25">
      <c r="A196" s="17"/>
      <c r="B196" s="52"/>
      <c r="C196" s="17"/>
      <c r="D196" s="17"/>
      <c r="E196" s="17"/>
      <c r="F196" s="17"/>
      <c r="G196" s="17"/>
      <c r="H196" s="17"/>
      <c r="I196" s="16">
        <f>IF(B196&gt;A_Stammdaten!$B$12,0,SUM(C196,D196,F196,G196)-SUM(E196,H196))</f>
        <v>0</v>
      </c>
      <c r="J196" s="51">
        <f>HLOOKUP(A_Stammdaten!$B$12,$L$4:$R$2504,ROW(B196)-3,FALSE)+IF(OR(B196=0,A_Stammdaten!$B$12&lt;B196),0,I196*1/20)</f>
        <v>0</v>
      </c>
      <c r="K196" s="51">
        <f>HLOOKUP(A_Stammdaten!$B$12,$L$4:$R$2504,ROW(B196)-3,FALSE)</f>
        <v>0</v>
      </c>
      <c r="L196" s="51">
        <f t="shared" si="16"/>
        <v>0</v>
      </c>
      <c r="M196" s="51">
        <f t="shared" si="16"/>
        <v>0</v>
      </c>
      <c r="N196" s="51">
        <f t="shared" si="16"/>
        <v>0</v>
      </c>
      <c r="O196" s="51">
        <f t="shared" si="16"/>
        <v>0</v>
      </c>
      <c r="P196" s="51">
        <f t="shared" si="16"/>
        <v>0</v>
      </c>
      <c r="Q196" s="51">
        <f t="shared" si="16"/>
        <v>0</v>
      </c>
      <c r="R196" s="51">
        <f t="shared" si="16"/>
        <v>0</v>
      </c>
    </row>
    <row r="197" spans="1:18" x14ac:dyDescent="0.25">
      <c r="A197" s="17"/>
      <c r="B197" s="52"/>
      <c r="C197" s="17"/>
      <c r="D197" s="17"/>
      <c r="E197" s="17"/>
      <c r="F197" s="17"/>
      <c r="G197" s="17"/>
      <c r="H197" s="17"/>
      <c r="I197" s="16">
        <f>IF(B197&gt;A_Stammdaten!$B$12,0,SUM(C197,D197,F197,G197)-SUM(E197,H197))</f>
        <v>0</v>
      </c>
      <c r="J197" s="51">
        <f>HLOOKUP(A_Stammdaten!$B$12,$L$4:$R$2504,ROW(B197)-3,FALSE)+IF(OR(B197=0,A_Stammdaten!$B$12&lt;B197),0,I197*1/20)</f>
        <v>0</v>
      </c>
      <c r="K197" s="51">
        <f>HLOOKUP(A_Stammdaten!$B$12,$L$4:$R$2504,ROW(B197)-3,FALSE)</f>
        <v>0</v>
      </c>
      <c r="L197" s="51">
        <f t="shared" si="16"/>
        <v>0</v>
      </c>
      <c r="M197" s="51">
        <f t="shared" si="16"/>
        <v>0</v>
      </c>
      <c r="N197" s="51">
        <f t="shared" si="16"/>
        <v>0</v>
      </c>
      <c r="O197" s="51">
        <f t="shared" si="16"/>
        <v>0</v>
      </c>
      <c r="P197" s="51">
        <f t="shared" si="16"/>
        <v>0</v>
      </c>
      <c r="Q197" s="51">
        <f t="shared" si="16"/>
        <v>0</v>
      </c>
      <c r="R197" s="51">
        <f t="shared" si="16"/>
        <v>0</v>
      </c>
    </row>
    <row r="198" spans="1:18" x14ac:dyDescent="0.25">
      <c r="A198" s="17"/>
      <c r="B198" s="52"/>
      <c r="C198" s="17"/>
      <c r="D198" s="17"/>
      <c r="E198" s="17"/>
      <c r="F198" s="17"/>
      <c r="G198" s="17"/>
      <c r="H198" s="17"/>
      <c r="I198" s="16">
        <f>IF(B198&gt;A_Stammdaten!$B$12,0,SUM(C198,D198,F198,G198)-SUM(E198,H198))</f>
        <v>0</v>
      </c>
      <c r="J198" s="51">
        <f>HLOOKUP(A_Stammdaten!$B$12,$L$4:$R$2504,ROW(B198)-3,FALSE)+IF(OR(B198=0,A_Stammdaten!$B$12&lt;B198),0,I198*1/20)</f>
        <v>0</v>
      </c>
      <c r="K198" s="51">
        <f>HLOOKUP(A_Stammdaten!$B$12,$L$4:$R$2504,ROW(B198)-3,FALSE)</f>
        <v>0</v>
      </c>
      <c r="L198" s="51">
        <f t="shared" si="16"/>
        <v>0</v>
      </c>
      <c r="M198" s="51">
        <f t="shared" si="16"/>
        <v>0</v>
      </c>
      <c r="N198" s="51">
        <f t="shared" si="16"/>
        <v>0</v>
      </c>
      <c r="O198" s="51">
        <f t="shared" si="16"/>
        <v>0</v>
      </c>
      <c r="P198" s="51">
        <f t="shared" si="16"/>
        <v>0</v>
      </c>
      <c r="Q198" s="51">
        <f t="shared" si="16"/>
        <v>0</v>
      </c>
      <c r="R198" s="51">
        <f t="shared" si="16"/>
        <v>0</v>
      </c>
    </row>
    <row r="199" spans="1:18" x14ac:dyDescent="0.25">
      <c r="A199" s="17"/>
      <c r="B199" s="52"/>
      <c r="C199" s="17"/>
      <c r="D199" s="17"/>
      <c r="E199" s="17"/>
      <c r="F199" s="17"/>
      <c r="G199" s="17"/>
      <c r="H199" s="17"/>
      <c r="I199" s="16">
        <f>IF(B199&gt;A_Stammdaten!$B$12,0,SUM(C199,D199,F199,G199)-SUM(E199,H199))</f>
        <v>0</v>
      </c>
      <c r="J199" s="51">
        <f>HLOOKUP(A_Stammdaten!$B$12,$L$4:$R$2504,ROW(B199)-3,FALSE)+IF(OR(B199=0,A_Stammdaten!$B$12&lt;B199),0,I199*1/20)</f>
        <v>0</v>
      </c>
      <c r="K199" s="51">
        <f>HLOOKUP(A_Stammdaten!$B$12,$L$4:$R$2504,ROW(B199)-3,FALSE)</f>
        <v>0</v>
      </c>
      <c r="L199" s="51">
        <f t="shared" si="16"/>
        <v>0</v>
      </c>
      <c r="M199" s="51">
        <f t="shared" si="16"/>
        <v>0</v>
      </c>
      <c r="N199" s="51">
        <f t="shared" si="16"/>
        <v>0</v>
      </c>
      <c r="O199" s="51">
        <f t="shared" si="16"/>
        <v>0</v>
      </c>
      <c r="P199" s="51">
        <f t="shared" si="16"/>
        <v>0</v>
      </c>
      <c r="Q199" s="51">
        <f t="shared" si="16"/>
        <v>0</v>
      </c>
      <c r="R199" s="51">
        <f t="shared" si="16"/>
        <v>0</v>
      </c>
    </row>
    <row r="200" spans="1:18" x14ac:dyDescent="0.25">
      <c r="A200" s="17"/>
      <c r="B200" s="52"/>
      <c r="C200" s="17"/>
      <c r="D200" s="17"/>
      <c r="E200" s="17"/>
      <c r="F200" s="17"/>
      <c r="G200" s="17"/>
      <c r="H200" s="17"/>
      <c r="I200" s="16">
        <f>IF(B200&gt;A_Stammdaten!$B$12,0,SUM(C200,D200,F200,G200)-SUM(E200,H200))</f>
        <v>0</v>
      </c>
      <c r="J200" s="51">
        <f>HLOOKUP(A_Stammdaten!$B$12,$L$4:$R$2504,ROW(B200)-3,FALSE)+IF(OR(B200=0,A_Stammdaten!$B$12&lt;B200),0,I200*1/20)</f>
        <v>0</v>
      </c>
      <c r="K200" s="51">
        <f>HLOOKUP(A_Stammdaten!$B$12,$L$4:$R$2504,ROW(B200)-3,FALSE)</f>
        <v>0</v>
      </c>
      <c r="L200" s="51">
        <f t="shared" si="16"/>
        <v>0</v>
      </c>
      <c r="M200" s="51">
        <f t="shared" si="16"/>
        <v>0</v>
      </c>
      <c r="N200" s="51">
        <f t="shared" si="16"/>
        <v>0</v>
      </c>
      <c r="O200" s="51">
        <f t="shared" si="16"/>
        <v>0</v>
      </c>
      <c r="P200" s="51">
        <f t="shared" si="16"/>
        <v>0</v>
      </c>
      <c r="Q200" s="51">
        <f t="shared" si="16"/>
        <v>0</v>
      </c>
      <c r="R200" s="51">
        <f t="shared" si="16"/>
        <v>0</v>
      </c>
    </row>
    <row r="201" spans="1:18" x14ac:dyDescent="0.25">
      <c r="A201" s="17"/>
      <c r="B201" s="52"/>
      <c r="C201" s="17"/>
      <c r="D201" s="17"/>
      <c r="E201" s="17"/>
      <c r="F201" s="17"/>
      <c r="G201" s="17"/>
      <c r="H201" s="17"/>
      <c r="I201" s="16">
        <f>IF(B201&gt;A_Stammdaten!$B$12,0,SUM(C201,D201,F201,G201)-SUM(E201,H201))</f>
        <v>0</v>
      </c>
      <c r="J201" s="51">
        <f>HLOOKUP(A_Stammdaten!$B$12,$L$4:$R$2504,ROW(B201)-3,FALSE)+IF(OR(B201=0,A_Stammdaten!$B$12&lt;B201),0,I201*1/20)</f>
        <v>0</v>
      </c>
      <c r="K201" s="51">
        <f>HLOOKUP(A_Stammdaten!$B$12,$L$4:$R$2504,ROW(B201)-3,FALSE)</f>
        <v>0</v>
      </c>
      <c r="L201" s="51">
        <f t="shared" si="16"/>
        <v>0</v>
      </c>
      <c r="M201" s="51">
        <f t="shared" si="16"/>
        <v>0</v>
      </c>
      <c r="N201" s="51">
        <f t="shared" si="16"/>
        <v>0</v>
      </c>
      <c r="O201" s="51">
        <f t="shared" si="16"/>
        <v>0</v>
      </c>
      <c r="P201" s="51">
        <f t="shared" si="16"/>
        <v>0</v>
      </c>
      <c r="Q201" s="51">
        <f t="shared" si="16"/>
        <v>0</v>
      </c>
      <c r="R201" s="51">
        <f t="shared" si="16"/>
        <v>0</v>
      </c>
    </row>
    <row r="202" spans="1:18" x14ac:dyDescent="0.25">
      <c r="A202" s="17"/>
      <c r="B202" s="52"/>
      <c r="C202" s="17"/>
      <c r="D202" s="17"/>
      <c r="E202" s="17"/>
      <c r="F202" s="17"/>
      <c r="G202" s="17"/>
      <c r="H202" s="17"/>
      <c r="I202" s="16">
        <f>IF(B202&gt;A_Stammdaten!$B$12,0,SUM(C202,D202,F202,G202)-SUM(E202,H202))</f>
        <v>0</v>
      </c>
      <c r="J202" s="51">
        <f>HLOOKUP(A_Stammdaten!$B$12,$L$4:$R$2504,ROW(B202)-3,FALSE)+IF(OR(B202=0,A_Stammdaten!$B$12&lt;B202),0,I202*1/20)</f>
        <v>0</v>
      </c>
      <c r="K202" s="51">
        <f>HLOOKUP(A_Stammdaten!$B$12,$L$4:$R$2504,ROW(B202)-3,FALSE)</f>
        <v>0</v>
      </c>
      <c r="L202" s="51">
        <f t="shared" si="16"/>
        <v>0</v>
      </c>
      <c r="M202" s="51">
        <f t="shared" si="16"/>
        <v>0</v>
      </c>
      <c r="N202" s="51">
        <f t="shared" si="16"/>
        <v>0</v>
      </c>
      <c r="O202" s="51">
        <f t="shared" ref="M202:R217" si="17">IF(OR($I202=0,O$4&lt;$B202,$B202=0,20-(O$4-$B202)=0),0,$I202*(19-(O$4-$B202))/20)</f>
        <v>0</v>
      </c>
      <c r="P202" s="51">
        <f t="shared" si="17"/>
        <v>0</v>
      </c>
      <c r="Q202" s="51">
        <f t="shared" si="17"/>
        <v>0</v>
      </c>
      <c r="R202" s="51">
        <f t="shared" si="17"/>
        <v>0</v>
      </c>
    </row>
    <row r="203" spans="1:18" x14ac:dyDescent="0.25">
      <c r="A203" s="17"/>
      <c r="B203" s="52"/>
      <c r="C203" s="17"/>
      <c r="D203" s="17"/>
      <c r="E203" s="17"/>
      <c r="F203" s="17"/>
      <c r="G203" s="17"/>
      <c r="H203" s="17"/>
      <c r="I203" s="16">
        <f>IF(B203&gt;A_Stammdaten!$B$12,0,SUM(C203,D203,F203,G203)-SUM(E203,H203))</f>
        <v>0</v>
      </c>
      <c r="J203" s="51">
        <f>HLOOKUP(A_Stammdaten!$B$12,$L$4:$R$2504,ROW(B203)-3,FALSE)+IF(OR(B203=0,A_Stammdaten!$B$12&lt;B203),0,I203*1/20)</f>
        <v>0</v>
      </c>
      <c r="K203" s="51">
        <f>HLOOKUP(A_Stammdaten!$B$12,$L$4:$R$2504,ROW(B203)-3,FALSE)</f>
        <v>0</v>
      </c>
      <c r="L203" s="51">
        <f t="shared" ref="L203:R218" si="18">IF(OR($I203=0,L$4&lt;$B203,$B203=0,20-(L$4-$B203)=0),0,$I203*(19-(L$4-$B203))/20)</f>
        <v>0</v>
      </c>
      <c r="M203" s="51">
        <f t="shared" si="17"/>
        <v>0</v>
      </c>
      <c r="N203" s="51">
        <f t="shared" si="17"/>
        <v>0</v>
      </c>
      <c r="O203" s="51">
        <f t="shared" si="17"/>
        <v>0</v>
      </c>
      <c r="P203" s="51">
        <f t="shared" si="17"/>
        <v>0</v>
      </c>
      <c r="Q203" s="51">
        <f t="shared" si="17"/>
        <v>0</v>
      </c>
      <c r="R203" s="51">
        <f t="shared" si="17"/>
        <v>0</v>
      </c>
    </row>
    <row r="204" spans="1:18" x14ac:dyDescent="0.25">
      <c r="A204" s="17"/>
      <c r="B204" s="52"/>
      <c r="C204" s="17"/>
      <c r="D204" s="17"/>
      <c r="E204" s="17"/>
      <c r="F204" s="17"/>
      <c r="G204" s="17"/>
      <c r="H204" s="17"/>
      <c r="I204" s="16">
        <f>IF(B204&gt;A_Stammdaten!$B$12,0,SUM(C204,D204,F204,G204)-SUM(E204,H204))</f>
        <v>0</v>
      </c>
      <c r="J204" s="51">
        <f>HLOOKUP(A_Stammdaten!$B$12,$L$4:$R$2504,ROW(B204)-3,FALSE)+IF(OR(B204=0,A_Stammdaten!$B$12&lt;B204),0,I204*1/20)</f>
        <v>0</v>
      </c>
      <c r="K204" s="51">
        <f>HLOOKUP(A_Stammdaten!$B$12,$L$4:$R$2504,ROW(B204)-3,FALSE)</f>
        <v>0</v>
      </c>
      <c r="L204" s="51">
        <f t="shared" si="18"/>
        <v>0</v>
      </c>
      <c r="M204" s="51">
        <f t="shared" si="17"/>
        <v>0</v>
      </c>
      <c r="N204" s="51">
        <f t="shared" si="17"/>
        <v>0</v>
      </c>
      <c r="O204" s="51">
        <f t="shared" si="17"/>
        <v>0</v>
      </c>
      <c r="P204" s="51">
        <f t="shared" si="17"/>
        <v>0</v>
      </c>
      <c r="Q204" s="51">
        <f t="shared" si="17"/>
        <v>0</v>
      </c>
      <c r="R204" s="51">
        <f t="shared" si="17"/>
        <v>0</v>
      </c>
    </row>
    <row r="205" spans="1:18" x14ac:dyDescent="0.25">
      <c r="A205" s="17"/>
      <c r="B205" s="52"/>
      <c r="C205" s="17"/>
      <c r="D205" s="17"/>
      <c r="E205" s="17"/>
      <c r="F205" s="17"/>
      <c r="G205" s="17"/>
      <c r="H205" s="17"/>
      <c r="I205" s="16">
        <f>IF(B205&gt;A_Stammdaten!$B$12,0,SUM(C205,D205,F205,G205)-SUM(E205,H205))</f>
        <v>0</v>
      </c>
      <c r="J205" s="51">
        <f>HLOOKUP(A_Stammdaten!$B$12,$L$4:$R$2504,ROW(B205)-3,FALSE)+IF(OR(B205=0,A_Stammdaten!$B$12&lt;B205),0,I205*1/20)</f>
        <v>0</v>
      </c>
      <c r="K205" s="51">
        <f>HLOOKUP(A_Stammdaten!$B$12,$L$4:$R$2504,ROW(B205)-3,FALSE)</f>
        <v>0</v>
      </c>
      <c r="L205" s="51">
        <f t="shared" si="18"/>
        <v>0</v>
      </c>
      <c r="M205" s="51">
        <f t="shared" si="17"/>
        <v>0</v>
      </c>
      <c r="N205" s="51">
        <f t="shared" si="17"/>
        <v>0</v>
      </c>
      <c r="O205" s="51">
        <f t="shared" si="17"/>
        <v>0</v>
      </c>
      <c r="P205" s="51">
        <f t="shared" si="17"/>
        <v>0</v>
      </c>
      <c r="Q205" s="51">
        <f t="shared" si="17"/>
        <v>0</v>
      </c>
      <c r="R205" s="51">
        <f t="shared" si="17"/>
        <v>0</v>
      </c>
    </row>
    <row r="206" spans="1:18" x14ac:dyDescent="0.25">
      <c r="A206" s="17"/>
      <c r="B206" s="52"/>
      <c r="C206" s="17"/>
      <c r="D206" s="17"/>
      <c r="E206" s="17"/>
      <c r="F206" s="17"/>
      <c r="G206" s="17"/>
      <c r="H206" s="17"/>
      <c r="I206" s="16">
        <f>IF(B206&gt;A_Stammdaten!$B$12,0,SUM(C206,D206,F206,G206)-SUM(E206,H206))</f>
        <v>0</v>
      </c>
      <c r="J206" s="51">
        <f>HLOOKUP(A_Stammdaten!$B$12,$L$4:$R$2504,ROW(B206)-3,FALSE)+IF(OR(B206=0,A_Stammdaten!$B$12&lt;B206),0,I206*1/20)</f>
        <v>0</v>
      </c>
      <c r="K206" s="51">
        <f>HLOOKUP(A_Stammdaten!$B$12,$L$4:$R$2504,ROW(B206)-3,FALSE)</f>
        <v>0</v>
      </c>
      <c r="L206" s="51">
        <f t="shared" si="18"/>
        <v>0</v>
      </c>
      <c r="M206" s="51">
        <f t="shared" si="17"/>
        <v>0</v>
      </c>
      <c r="N206" s="51">
        <f t="shared" si="17"/>
        <v>0</v>
      </c>
      <c r="O206" s="51">
        <f t="shared" si="17"/>
        <v>0</v>
      </c>
      <c r="P206" s="51">
        <f t="shared" si="17"/>
        <v>0</v>
      </c>
      <c r="Q206" s="51">
        <f t="shared" si="17"/>
        <v>0</v>
      </c>
      <c r="R206" s="51">
        <f t="shared" si="17"/>
        <v>0</v>
      </c>
    </row>
    <row r="207" spans="1:18" x14ac:dyDescent="0.25">
      <c r="A207" s="17"/>
      <c r="B207" s="52"/>
      <c r="C207" s="17"/>
      <c r="D207" s="17"/>
      <c r="E207" s="17"/>
      <c r="F207" s="17"/>
      <c r="G207" s="17"/>
      <c r="H207" s="17"/>
      <c r="I207" s="16">
        <f>IF(B207&gt;A_Stammdaten!$B$12,0,SUM(C207,D207,F207,G207)-SUM(E207,H207))</f>
        <v>0</v>
      </c>
      <c r="J207" s="51">
        <f>HLOOKUP(A_Stammdaten!$B$12,$L$4:$R$2504,ROW(B207)-3,FALSE)+IF(OR(B207=0,A_Stammdaten!$B$12&lt;B207),0,I207*1/20)</f>
        <v>0</v>
      </c>
      <c r="K207" s="51">
        <f>HLOOKUP(A_Stammdaten!$B$12,$L$4:$R$2504,ROW(B207)-3,FALSE)</f>
        <v>0</v>
      </c>
      <c r="L207" s="51">
        <f t="shared" si="18"/>
        <v>0</v>
      </c>
      <c r="M207" s="51">
        <f t="shared" si="17"/>
        <v>0</v>
      </c>
      <c r="N207" s="51">
        <f t="shared" si="17"/>
        <v>0</v>
      </c>
      <c r="O207" s="51">
        <f t="shared" si="17"/>
        <v>0</v>
      </c>
      <c r="P207" s="51">
        <f t="shared" si="17"/>
        <v>0</v>
      </c>
      <c r="Q207" s="51">
        <f t="shared" si="17"/>
        <v>0</v>
      </c>
      <c r="R207" s="51">
        <f t="shared" si="17"/>
        <v>0</v>
      </c>
    </row>
    <row r="208" spans="1:18" x14ac:dyDescent="0.25">
      <c r="A208" s="17"/>
      <c r="B208" s="52"/>
      <c r="C208" s="17"/>
      <c r="D208" s="17"/>
      <c r="E208" s="17"/>
      <c r="F208" s="17"/>
      <c r="G208" s="17"/>
      <c r="H208" s="17"/>
      <c r="I208" s="16">
        <f>IF(B208&gt;A_Stammdaten!$B$12,0,SUM(C208,D208,F208,G208)-SUM(E208,H208))</f>
        <v>0</v>
      </c>
      <c r="J208" s="51">
        <f>HLOOKUP(A_Stammdaten!$B$12,$L$4:$R$2504,ROW(B208)-3,FALSE)+IF(OR(B208=0,A_Stammdaten!$B$12&lt;B208),0,I208*1/20)</f>
        <v>0</v>
      </c>
      <c r="K208" s="51">
        <f>HLOOKUP(A_Stammdaten!$B$12,$L$4:$R$2504,ROW(B208)-3,FALSE)</f>
        <v>0</v>
      </c>
      <c r="L208" s="51">
        <f t="shared" si="18"/>
        <v>0</v>
      </c>
      <c r="M208" s="51">
        <f t="shared" si="17"/>
        <v>0</v>
      </c>
      <c r="N208" s="51">
        <f t="shared" si="17"/>
        <v>0</v>
      </c>
      <c r="O208" s="51">
        <f t="shared" si="17"/>
        <v>0</v>
      </c>
      <c r="P208" s="51">
        <f t="shared" si="17"/>
        <v>0</v>
      </c>
      <c r="Q208" s="51">
        <f t="shared" si="17"/>
        <v>0</v>
      </c>
      <c r="R208" s="51">
        <f t="shared" si="17"/>
        <v>0</v>
      </c>
    </row>
    <row r="209" spans="1:18" x14ac:dyDescent="0.25">
      <c r="A209" s="17"/>
      <c r="B209" s="52"/>
      <c r="C209" s="17"/>
      <c r="D209" s="17"/>
      <c r="E209" s="17"/>
      <c r="F209" s="17"/>
      <c r="G209" s="17"/>
      <c r="H209" s="17"/>
      <c r="I209" s="16">
        <f>IF(B209&gt;A_Stammdaten!$B$12,0,SUM(C209,D209,F209,G209)-SUM(E209,H209))</f>
        <v>0</v>
      </c>
      <c r="J209" s="51">
        <f>HLOOKUP(A_Stammdaten!$B$12,$L$4:$R$2504,ROW(B209)-3,FALSE)+IF(OR(B209=0,A_Stammdaten!$B$12&lt;B209),0,I209*1/20)</f>
        <v>0</v>
      </c>
      <c r="K209" s="51">
        <f>HLOOKUP(A_Stammdaten!$B$12,$L$4:$R$2504,ROW(B209)-3,FALSE)</f>
        <v>0</v>
      </c>
      <c r="L209" s="51">
        <f t="shared" si="18"/>
        <v>0</v>
      </c>
      <c r="M209" s="51">
        <f t="shared" si="17"/>
        <v>0</v>
      </c>
      <c r="N209" s="51">
        <f t="shared" si="17"/>
        <v>0</v>
      </c>
      <c r="O209" s="51">
        <f t="shared" si="17"/>
        <v>0</v>
      </c>
      <c r="P209" s="51">
        <f t="shared" si="17"/>
        <v>0</v>
      </c>
      <c r="Q209" s="51">
        <f t="shared" si="17"/>
        <v>0</v>
      </c>
      <c r="R209" s="51">
        <f t="shared" si="17"/>
        <v>0</v>
      </c>
    </row>
    <row r="210" spans="1:18" x14ac:dyDescent="0.25">
      <c r="A210" s="17"/>
      <c r="B210" s="52"/>
      <c r="C210" s="17"/>
      <c r="D210" s="17"/>
      <c r="E210" s="17"/>
      <c r="F210" s="17"/>
      <c r="G210" s="17"/>
      <c r="H210" s="17"/>
      <c r="I210" s="16">
        <f>IF(B210&gt;A_Stammdaten!$B$12,0,SUM(C210,D210,F210,G210)-SUM(E210,H210))</f>
        <v>0</v>
      </c>
      <c r="J210" s="51">
        <f>HLOOKUP(A_Stammdaten!$B$12,$L$4:$R$2504,ROW(B210)-3,FALSE)+IF(OR(B210=0,A_Stammdaten!$B$12&lt;B210),0,I210*1/20)</f>
        <v>0</v>
      </c>
      <c r="K210" s="51">
        <f>HLOOKUP(A_Stammdaten!$B$12,$L$4:$R$2504,ROW(B210)-3,FALSE)</f>
        <v>0</v>
      </c>
      <c r="L210" s="51">
        <f t="shared" si="18"/>
        <v>0</v>
      </c>
      <c r="M210" s="51">
        <f t="shared" si="17"/>
        <v>0</v>
      </c>
      <c r="N210" s="51">
        <f t="shared" si="17"/>
        <v>0</v>
      </c>
      <c r="O210" s="51">
        <f t="shared" si="17"/>
        <v>0</v>
      </c>
      <c r="P210" s="51">
        <f t="shared" si="17"/>
        <v>0</v>
      </c>
      <c r="Q210" s="51">
        <f t="shared" si="17"/>
        <v>0</v>
      </c>
      <c r="R210" s="51">
        <f t="shared" si="17"/>
        <v>0</v>
      </c>
    </row>
    <row r="211" spans="1:18" x14ac:dyDescent="0.25">
      <c r="A211" s="17"/>
      <c r="B211" s="52"/>
      <c r="C211" s="17"/>
      <c r="D211" s="17"/>
      <c r="E211" s="17"/>
      <c r="F211" s="17"/>
      <c r="G211" s="17"/>
      <c r="H211" s="17"/>
      <c r="I211" s="16">
        <f>IF(B211&gt;A_Stammdaten!$B$12,0,SUM(C211,D211,F211,G211)-SUM(E211,H211))</f>
        <v>0</v>
      </c>
      <c r="J211" s="51">
        <f>HLOOKUP(A_Stammdaten!$B$12,$L$4:$R$2504,ROW(B211)-3,FALSE)+IF(OR(B211=0,A_Stammdaten!$B$12&lt;B211),0,I211*1/20)</f>
        <v>0</v>
      </c>
      <c r="K211" s="51">
        <f>HLOOKUP(A_Stammdaten!$B$12,$L$4:$R$2504,ROW(B211)-3,FALSE)</f>
        <v>0</v>
      </c>
      <c r="L211" s="51">
        <f t="shared" si="18"/>
        <v>0</v>
      </c>
      <c r="M211" s="51">
        <f t="shared" si="17"/>
        <v>0</v>
      </c>
      <c r="N211" s="51">
        <f t="shared" si="17"/>
        <v>0</v>
      </c>
      <c r="O211" s="51">
        <f t="shared" si="17"/>
        <v>0</v>
      </c>
      <c r="P211" s="51">
        <f t="shared" si="17"/>
        <v>0</v>
      </c>
      <c r="Q211" s="51">
        <f t="shared" si="17"/>
        <v>0</v>
      </c>
      <c r="R211" s="51">
        <f t="shared" si="17"/>
        <v>0</v>
      </c>
    </row>
    <row r="212" spans="1:18" x14ac:dyDescent="0.25">
      <c r="A212" s="17"/>
      <c r="B212" s="52"/>
      <c r="C212" s="17"/>
      <c r="D212" s="17"/>
      <c r="E212" s="17"/>
      <c r="F212" s="17"/>
      <c r="G212" s="17"/>
      <c r="H212" s="17"/>
      <c r="I212" s="16">
        <f>IF(B212&gt;A_Stammdaten!$B$12,0,SUM(C212,D212,F212,G212)-SUM(E212,H212))</f>
        <v>0</v>
      </c>
      <c r="J212" s="51">
        <f>HLOOKUP(A_Stammdaten!$B$12,$L$4:$R$2504,ROW(B212)-3,FALSE)+IF(OR(B212=0,A_Stammdaten!$B$12&lt;B212),0,I212*1/20)</f>
        <v>0</v>
      </c>
      <c r="K212" s="51">
        <f>HLOOKUP(A_Stammdaten!$B$12,$L$4:$R$2504,ROW(B212)-3,FALSE)</f>
        <v>0</v>
      </c>
      <c r="L212" s="51">
        <f t="shared" si="18"/>
        <v>0</v>
      </c>
      <c r="M212" s="51">
        <f t="shared" si="17"/>
        <v>0</v>
      </c>
      <c r="N212" s="51">
        <f t="shared" si="17"/>
        <v>0</v>
      </c>
      <c r="O212" s="51">
        <f t="shared" si="17"/>
        <v>0</v>
      </c>
      <c r="P212" s="51">
        <f t="shared" si="17"/>
        <v>0</v>
      </c>
      <c r="Q212" s="51">
        <f t="shared" si="17"/>
        <v>0</v>
      </c>
      <c r="R212" s="51">
        <f t="shared" si="17"/>
        <v>0</v>
      </c>
    </row>
    <row r="213" spans="1:18" x14ac:dyDescent="0.25">
      <c r="A213" s="17"/>
      <c r="B213" s="52"/>
      <c r="C213" s="17"/>
      <c r="D213" s="17"/>
      <c r="E213" s="17"/>
      <c r="F213" s="17"/>
      <c r="G213" s="17"/>
      <c r="H213" s="17"/>
      <c r="I213" s="16">
        <f>IF(B213&gt;A_Stammdaten!$B$12,0,SUM(C213,D213,F213,G213)-SUM(E213,H213))</f>
        <v>0</v>
      </c>
      <c r="J213" s="51">
        <f>HLOOKUP(A_Stammdaten!$B$12,$L$4:$R$2504,ROW(B213)-3,FALSE)+IF(OR(B213=0,A_Stammdaten!$B$12&lt;B213),0,I213*1/20)</f>
        <v>0</v>
      </c>
      <c r="K213" s="51">
        <f>HLOOKUP(A_Stammdaten!$B$12,$L$4:$R$2504,ROW(B213)-3,FALSE)</f>
        <v>0</v>
      </c>
      <c r="L213" s="51">
        <f t="shared" si="18"/>
        <v>0</v>
      </c>
      <c r="M213" s="51">
        <f t="shared" si="17"/>
        <v>0</v>
      </c>
      <c r="N213" s="51">
        <f t="shared" si="17"/>
        <v>0</v>
      </c>
      <c r="O213" s="51">
        <f t="shared" si="17"/>
        <v>0</v>
      </c>
      <c r="P213" s="51">
        <f t="shared" si="17"/>
        <v>0</v>
      </c>
      <c r="Q213" s="51">
        <f t="shared" si="17"/>
        <v>0</v>
      </c>
      <c r="R213" s="51">
        <f t="shared" si="17"/>
        <v>0</v>
      </c>
    </row>
    <row r="214" spans="1:18" x14ac:dyDescent="0.25">
      <c r="A214" s="17"/>
      <c r="B214" s="52"/>
      <c r="C214" s="17"/>
      <c r="D214" s="17"/>
      <c r="E214" s="17"/>
      <c r="F214" s="17"/>
      <c r="G214" s="17"/>
      <c r="H214" s="17"/>
      <c r="I214" s="16">
        <f>IF(B214&gt;A_Stammdaten!$B$12,0,SUM(C214,D214,F214,G214)-SUM(E214,H214))</f>
        <v>0</v>
      </c>
      <c r="J214" s="51">
        <f>HLOOKUP(A_Stammdaten!$B$12,$L$4:$R$2504,ROW(B214)-3,FALSE)+IF(OR(B214=0,A_Stammdaten!$B$12&lt;B214),0,I214*1/20)</f>
        <v>0</v>
      </c>
      <c r="K214" s="51">
        <f>HLOOKUP(A_Stammdaten!$B$12,$L$4:$R$2504,ROW(B214)-3,FALSE)</f>
        <v>0</v>
      </c>
      <c r="L214" s="51">
        <f t="shared" si="18"/>
        <v>0</v>
      </c>
      <c r="M214" s="51">
        <f t="shared" si="17"/>
        <v>0</v>
      </c>
      <c r="N214" s="51">
        <f t="shared" si="17"/>
        <v>0</v>
      </c>
      <c r="O214" s="51">
        <f t="shared" si="17"/>
        <v>0</v>
      </c>
      <c r="P214" s="51">
        <f t="shared" si="17"/>
        <v>0</v>
      </c>
      <c r="Q214" s="51">
        <f t="shared" si="17"/>
        <v>0</v>
      </c>
      <c r="R214" s="51">
        <f t="shared" si="17"/>
        <v>0</v>
      </c>
    </row>
    <row r="215" spans="1:18" x14ac:dyDescent="0.25">
      <c r="A215" s="17"/>
      <c r="B215" s="52"/>
      <c r="C215" s="17"/>
      <c r="D215" s="17"/>
      <c r="E215" s="17"/>
      <c r="F215" s="17"/>
      <c r="G215" s="17"/>
      <c r="H215" s="17"/>
      <c r="I215" s="16">
        <f>IF(B215&gt;A_Stammdaten!$B$12,0,SUM(C215,D215,F215,G215)-SUM(E215,H215))</f>
        <v>0</v>
      </c>
      <c r="J215" s="51">
        <f>HLOOKUP(A_Stammdaten!$B$12,$L$4:$R$2504,ROW(B215)-3,FALSE)+IF(OR(B215=0,A_Stammdaten!$B$12&lt;B215),0,I215*1/20)</f>
        <v>0</v>
      </c>
      <c r="K215" s="51">
        <f>HLOOKUP(A_Stammdaten!$B$12,$L$4:$R$2504,ROW(B215)-3,FALSE)</f>
        <v>0</v>
      </c>
      <c r="L215" s="51">
        <f t="shared" si="18"/>
        <v>0</v>
      </c>
      <c r="M215" s="51">
        <f t="shared" si="17"/>
        <v>0</v>
      </c>
      <c r="N215" s="51">
        <f t="shared" si="17"/>
        <v>0</v>
      </c>
      <c r="O215" s="51">
        <f t="shared" si="17"/>
        <v>0</v>
      </c>
      <c r="P215" s="51">
        <f t="shared" si="17"/>
        <v>0</v>
      </c>
      <c r="Q215" s="51">
        <f t="shared" si="17"/>
        <v>0</v>
      </c>
      <c r="R215" s="51">
        <f t="shared" si="17"/>
        <v>0</v>
      </c>
    </row>
    <row r="216" spans="1:18" x14ac:dyDescent="0.25">
      <c r="A216" s="17"/>
      <c r="B216" s="52"/>
      <c r="C216" s="17"/>
      <c r="D216" s="17"/>
      <c r="E216" s="17"/>
      <c r="F216" s="17"/>
      <c r="G216" s="17"/>
      <c r="H216" s="17"/>
      <c r="I216" s="16">
        <f>IF(B216&gt;A_Stammdaten!$B$12,0,SUM(C216,D216,F216,G216)-SUM(E216,H216))</f>
        <v>0</v>
      </c>
      <c r="J216" s="51">
        <f>HLOOKUP(A_Stammdaten!$B$12,$L$4:$R$2504,ROW(B216)-3,FALSE)+IF(OR(B216=0,A_Stammdaten!$B$12&lt;B216),0,I216*1/20)</f>
        <v>0</v>
      </c>
      <c r="K216" s="51">
        <f>HLOOKUP(A_Stammdaten!$B$12,$L$4:$R$2504,ROW(B216)-3,FALSE)</f>
        <v>0</v>
      </c>
      <c r="L216" s="51">
        <f t="shared" si="18"/>
        <v>0</v>
      </c>
      <c r="M216" s="51">
        <f t="shared" si="17"/>
        <v>0</v>
      </c>
      <c r="N216" s="51">
        <f t="shared" si="17"/>
        <v>0</v>
      </c>
      <c r="O216" s="51">
        <f t="shared" si="17"/>
        <v>0</v>
      </c>
      <c r="P216" s="51">
        <f t="shared" si="17"/>
        <v>0</v>
      </c>
      <c r="Q216" s="51">
        <f t="shared" si="17"/>
        <v>0</v>
      </c>
      <c r="R216" s="51">
        <f t="shared" si="17"/>
        <v>0</v>
      </c>
    </row>
    <row r="217" spans="1:18" x14ac:dyDescent="0.25">
      <c r="A217" s="17"/>
      <c r="B217" s="52"/>
      <c r="C217" s="17"/>
      <c r="D217" s="17"/>
      <c r="E217" s="17"/>
      <c r="F217" s="17"/>
      <c r="G217" s="17"/>
      <c r="H217" s="17"/>
      <c r="I217" s="16">
        <f>IF(B217&gt;A_Stammdaten!$B$12,0,SUM(C217,D217,F217,G217)-SUM(E217,H217))</f>
        <v>0</v>
      </c>
      <c r="J217" s="51">
        <f>HLOOKUP(A_Stammdaten!$B$12,$L$4:$R$2504,ROW(B217)-3,FALSE)+IF(OR(B217=0,A_Stammdaten!$B$12&lt;B217),0,I217*1/20)</f>
        <v>0</v>
      </c>
      <c r="K217" s="51">
        <f>HLOOKUP(A_Stammdaten!$B$12,$L$4:$R$2504,ROW(B217)-3,FALSE)</f>
        <v>0</v>
      </c>
      <c r="L217" s="51">
        <f t="shared" si="18"/>
        <v>0</v>
      </c>
      <c r="M217" s="51">
        <f t="shared" si="17"/>
        <v>0</v>
      </c>
      <c r="N217" s="51">
        <f t="shared" si="17"/>
        <v>0</v>
      </c>
      <c r="O217" s="51">
        <f t="shared" si="17"/>
        <v>0</v>
      </c>
      <c r="P217" s="51">
        <f t="shared" si="17"/>
        <v>0</v>
      </c>
      <c r="Q217" s="51">
        <f t="shared" si="17"/>
        <v>0</v>
      </c>
      <c r="R217" s="51">
        <f t="shared" si="17"/>
        <v>0</v>
      </c>
    </row>
    <row r="218" spans="1:18" x14ac:dyDescent="0.25">
      <c r="A218" s="17"/>
      <c r="B218" s="52"/>
      <c r="C218" s="17"/>
      <c r="D218" s="17"/>
      <c r="E218" s="17"/>
      <c r="F218" s="17"/>
      <c r="G218" s="17"/>
      <c r="H218" s="17"/>
      <c r="I218" s="16">
        <f>IF(B218&gt;A_Stammdaten!$B$12,0,SUM(C218,D218,F218,G218)-SUM(E218,H218))</f>
        <v>0</v>
      </c>
      <c r="J218" s="51">
        <f>HLOOKUP(A_Stammdaten!$B$12,$L$4:$R$2504,ROW(B218)-3,FALSE)+IF(OR(B218=0,A_Stammdaten!$B$12&lt;B218),0,I218*1/20)</f>
        <v>0</v>
      </c>
      <c r="K218" s="51">
        <f>HLOOKUP(A_Stammdaten!$B$12,$L$4:$R$2504,ROW(B218)-3,FALSE)</f>
        <v>0</v>
      </c>
      <c r="L218" s="51">
        <f t="shared" si="18"/>
        <v>0</v>
      </c>
      <c r="M218" s="51">
        <f t="shared" si="18"/>
        <v>0</v>
      </c>
      <c r="N218" s="51">
        <f t="shared" si="18"/>
        <v>0</v>
      </c>
      <c r="O218" s="51">
        <f t="shared" si="18"/>
        <v>0</v>
      </c>
      <c r="P218" s="51">
        <f t="shared" si="18"/>
        <v>0</v>
      </c>
      <c r="Q218" s="51">
        <f t="shared" si="18"/>
        <v>0</v>
      </c>
      <c r="R218" s="51">
        <f t="shared" si="18"/>
        <v>0</v>
      </c>
    </row>
    <row r="219" spans="1:18" x14ac:dyDescent="0.25">
      <c r="A219" s="17"/>
      <c r="B219" s="52"/>
      <c r="C219" s="17"/>
      <c r="D219" s="17"/>
      <c r="E219" s="17"/>
      <c r="F219" s="17"/>
      <c r="G219" s="17"/>
      <c r="H219" s="17"/>
      <c r="I219" s="16">
        <f>IF(B219&gt;A_Stammdaten!$B$12,0,SUM(C219,D219,F219,G219)-SUM(E219,H219))</f>
        <v>0</v>
      </c>
      <c r="J219" s="51">
        <f>HLOOKUP(A_Stammdaten!$B$12,$L$4:$R$2504,ROW(B219)-3,FALSE)+IF(OR(B219=0,A_Stammdaten!$B$12&lt;B219),0,I219*1/20)</f>
        <v>0</v>
      </c>
      <c r="K219" s="51">
        <f>HLOOKUP(A_Stammdaten!$B$12,$L$4:$R$2504,ROW(B219)-3,FALSE)</f>
        <v>0</v>
      </c>
      <c r="L219" s="51">
        <f t="shared" ref="L219:R255" si="19">IF(OR($I219=0,L$4&lt;$B219,$B219=0,20-(L$4-$B219)=0),0,$I219*(19-(L$4-$B219))/20)</f>
        <v>0</v>
      </c>
      <c r="M219" s="51">
        <f t="shared" si="19"/>
        <v>0</v>
      </c>
      <c r="N219" s="51">
        <f t="shared" si="19"/>
        <v>0</v>
      </c>
      <c r="O219" s="51">
        <f t="shared" si="19"/>
        <v>0</v>
      </c>
      <c r="P219" s="51">
        <f t="shared" si="19"/>
        <v>0</v>
      </c>
      <c r="Q219" s="51">
        <f t="shared" si="19"/>
        <v>0</v>
      </c>
      <c r="R219" s="51">
        <f t="shared" si="19"/>
        <v>0</v>
      </c>
    </row>
    <row r="220" spans="1:18" x14ac:dyDescent="0.25">
      <c r="A220" s="17"/>
      <c r="B220" s="52"/>
      <c r="C220" s="17"/>
      <c r="D220" s="17"/>
      <c r="E220" s="17"/>
      <c r="F220" s="17"/>
      <c r="G220" s="17"/>
      <c r="H220" s="17"/>
      <c r="I220" s="16">
        <f>IF(B220&gt;A_Stammdaten!$B$12,0,SUM(C220,D220,F220,G220)-SUM(E220,H220))</f>
        <v>0</v>
      </c>
      <c r="J220" s="51">
        <f>HLOOKUP(A_Stammdaten!$B$12,$L$4:$R$2504,ROW(B220)-3,FALSE)+IF(OR(B220=0,A_Stammdaten!$B$12&lt;B220),0,I220*1/20)</f>
        <v>0</v>
      </c>
      <c r="K220" s="51">
        <f>HLOOKUP(A_Stammdaten!$B$12,$L$4:$R$2504,ROW(B220)-3,FALSE)</f>
        <v>0</v>
      </c>
      <c r="L220" s="51">
        <f t="shared" si="19"/>
        <v>0</v>
      </c>
      <c r="M220" s="51">
        <f t="shared" si="19"/>
        <v>0</v>
      </c>
      <c r="N220" s="51">
        <f t="shared" si="19"/>
        <v>0</v>
      </c>
      <c r="O220" s="51">
        <f t="shared" si="19"/>
        <v>0</v>
      </c>
      <c r="P220" s="51">
        <f t="shared" si="19"/>
        <v>0</v>
      </c>
      <c r="Q220" s="51">
        <f t="shared" si="19"/>
        <v>0</v>
      </c>
      <c r="R220" s="51">
        <f t="shared" si="19"/>
        <v>0</v>
      </c>
    </row>
    <row r="221" spans="1:18" x14ac:dyDescent="0.25">
      <c r="A221" s="17"/>
      <c r="B221" s="52"/>
      <c r="C221" s="17"/>
      <c r="D221" s="17"/>
      <c r="E221" s="17"/>
      <c r="F221" s="17"/>
      <c r="G221" s="17"/>
      <c r="H221" s="17"/>
      <c r="I221" s="16">
        <f>IF(B221&gt;A_Stammdaten!$B$12,0,SUM(C221,D221,F221,G221)-SUM(E221,H221))</f>
        <v>0</v>
      </c>
      <c r="J221" s="51">
        <f>HLOOKUP(A_Stammdaten!$B$12,$L$4:$R$2504,ROW(B221)-3,FALSE)+IF(OR(B221=0,A_Stammdaten!$B$12&lt;B221),0,I221*1/20)</f>
        <v>0</v>
      </c>
      <c r="K221" s="51">
        <f>HLOOKUP(A_Stammdaten!$B$12,$L$4:$R$2504,ROW(B221)-3,FALSE)</f>
        <v>0</v>
      </c>
      <c r="L221" s="51">
        <f t="shared" si="19"/>
        <v>0</v>
      </c>
      <c r="M221" s="51">
        <f t="shared" si="19"/>
        <v>0</v>
      </c>
      <c r="N221" s="51">
        <f t="shared" si="19"/>
        <v>0</v>
      </c>
      <c r="O221" s="51">
        <f t="shared" si="19"/>
        <v>0</v>
      </c>
      <c r="P221" s="51">
        <f t="shared" si="19"/>
        <v>0</v>
      </c>
      <c r="Q221" s="51">
        <f t="shared" si="19"/>
        <v>0</v>
      </c>
      <c r="R221" s="51">
        <f t="shared" si="19"/>
        <v>0</v>
      </c>
    </row>
    <row r="222" spans="1:18" x14ac:dyDescent="0.25">
      <c r="A222" s="17"/>
      <c r="B222" s="52"/>
      <c r="C222" s="17"/>
      <c r="D222" s="17"/>
      <c r="E222" s="17"/>
      <c r="F222" s="17"/>
      <c r="G222" s="17"/>
      <c r="H222" s="17"/>
      <c r="I222" s="16">
        <f>IF(B222&gt;A_Stammdaten!$B$12,0,SUM(C222,D222,F222,G222)-SUM(E222,H222))</f>
        <v>0</v>
      </c>
      <c r="J222" s="51">
        <f>HLOOKUP(A_Stammdaten!$B$12,$L$4:$R$2504,ROW(B222)-3,FALSE)+IF(OR(B222=0,A_Stammdaten!$B$12&lt;B222),0,I222*1/20)</f>
        <v>0</v>
      </c>
      <c r="K222" s="51">
        <f>HLOOKUP(A_Stammdaten!$B$12,$L$4:$R$2504,ROW(B222)-3,FALSE)</f>
        <v>0</v>
      </c>
      <c r="L222" s="51">
        <f t="shared" si="19"/>
        <v>0</v>
      </c>
      <c r="M222" s="51">
        <f t="shared" si="19"/>
        <v>0</v>
      </c>
      <c r="N222" s="51">
        <f t="shared" si="19"/>
        <v>0</v>
      </c>
      <c r="O222" s="51">
        <f t="shared" si="19"/>
        <v>0</v>
      </c>
      <c r="P222" s="51">
        <f t="shared" si="19"/>
        <v>0</v>
      </c>
      <c r="Q222" s="51">
        <f t="shared" si="19"/>
        <v>0</v>
      </c>
      <c r="R222" s="51">
        <f t="shared" si="19"/>
        <v>0</v>
      </c>
    </row>
    <row r="223" spans="1:18" x14ac:dyDescent="0.25">
      <c r="A223" s="17"/>
      <c r="B223" s="52"/>
      <c r="C223" s="17"/>
      <c r="D223" s="17"/>
      <c r="E223" s="17"/>
      <c r="F223" s="17"/>
      <c r="G223" s="17"/>
      <c r="H223" s="17"/>
      <c r="I223" s="16">
        <f>IF(B223&gt;A_Stammdaten!$B$12,0,SUM(C223,D223,F223,G223)-SUM(E223,H223))</f>
        <v>0</v>
      </c>
      <c r="J223" s="51">
        <f>HLOOKUP(A_Stammdaten!$B$12,$L$4:$R$2504,ROW(B223)-3,FALSE)+IF(OR(B223=0,A_Stammdaten!$B$12&lt;B223),0,I223*1/20)</f>
        <v>0</v>
      </c>
      <c r="K223" s="51">
        <f>HLOOKUP(A_Stammdaten!$B$12,$L$4:$R$2504,ROW(B223)-3,FALSE)</f>
        <v>0</v>
      </c>
      <c r="L223" s="51">
        <f t="shared" si="19"/>
        <v>0</v>
      </c>
      <c r="M223" s="51">
        <f t="shared" si="19"/>
        <v>0</v>
      </c>
      <c r="N223" s="51">
        <f t="shared" si="19"/>
        <v>0</v>
      </c>
      <c r="O223" s="51">
        <f t="shared" si="19"/>
        <v>0</v>
      </c>
      <c r="P223" s="51">
        <f t="shared" si="19"/>
        <v>0</v>
      </c>
      <c r="Q223" s="51">
        <f t="shared" si="19"/>
        <v>0</v>
      </c>
      <c r="R223" s="51">
        <f t="shared" si="19"/>
        <v>0</v>
      </c>
    </row>
    <row r="224" spans="1:18" x14ac:dyDescent="0.25">
      <c r="A224" s="17"/>
      <c r="B224" s="52"/>
      <c r="C224" s="17"/>
      <c r="D224" s="17"/>
      <c r="E224" s="17"/>
      <c r="F224" s="17"/>
      <c r="G224" s="17"/>
      <c r="H224" s="17"/>
      <c r="I224" s="16">
        <f>IF(B224&gt;A_Stammdaten!$B$12,0,SUM(C224,D224,F224,G224)-SUM(E224,H224))</f>
        <v>0</v>
      </c>
      <c r="J224" s="51">
        <f>HLOOKUP(A_Stammdaten!$B$12,$L$4:$R$2504,ROW(B224)-3,FALSE)+IF(OR(B224=0,A_Stammdaten!$B$12&lt;B224),0,I224*1/20)</f>
        <v>0</v>
      </c>
      <c r="K224" s="51">
        <f>HLOOKUP(A_Stammdaten!$B$12,$L$4:$R$2504,ROW(B224)-3,FALSE)</f>
        <v>0</v>
      </c>
      <c r="L224" s="51">
        <f t="shared" si="19"/>
        <v>0</v>
      </c>
      <c r="M224" s="51">
        <f t="shared" si="19"/>
        <v>0</v>
      </c>
      <c r="N224" s="51">
        <f t="shared" si="19"/>
        <v>0</v>
      </c>
      <c r="O224" s="51">
        <f t="shared" si="19"/>
        <v>0</v>
      </c>
      <c r="P224" s="51">
        <f t="shared" si="19"/>
        <v>0</v>
      </c>
      <c r="Q224" s="51">
        <f t="shared" si="19"/>
        <v>0</v>
      </c>
      <c r="R224" s="51">
        <f t="shared" si="19"/>
        <v>0</v>
      </c>
    </row>
    <row r="225" spans="1:18" x14ac:dyDescent="0.25">
      <c r="A225" s="17"/>
      <c r="B225" s="52"/>
      <c r="C225" s="17"/>
      <c r="D225" s="17"/>
      <c r="E225" s="17"/>
      <c r="F225" s="17"/>
      <c r="G225" s="17"/>
      <c r="H225" s="17"/>
      <c r="I225" s="16">
        <f>IF(B225&gt;A_Stammdaten!$B$12,0,SUM(C225,D225,F225,G225)-SUM(E225,H225))</f>
        <v>0</v>
      </c>
      <c r="J225" s="51">
        <f>HLOOKUP(A_Stammdaten!$B$12,$L$4:$R$2504,ROW(B225)-3,FALSE)+IF(OR(B225=0,A_Stammdaten!$B$12&lt;B225),0,I225*1/20)</f>
        <v>0</v>
      </c>
      <c r="K225" s="51">
        <f>HLOOKUP(A_Stammdaten!$B$12,$L$4:$R$2504,ROW(B225)-3,FALSE)</f>
        <v>0</v>
      </c>
      <c r="L225" s="51">
        <f t="shared" si="19"/>
        <v>0</v>
      </c>
      <c r="M225" s="51">
        <f t="shared" si="19"/>
        <v>0</v>
      </c>
      <c r="N225" s="51">
        <f t="shared" si="19"/>
        <v>0</v>
      </c>
      <c r="O225" s="51">
        <f t="shared" si="19"/>
        <v>0</v>
      </c>
      <c r="P225" s="51">
        <f t="shared" si="19"/>
        <v>0</v>
      </c>
      <c r="Q225" s="51">
        <f t="shared" si="19"/>
        <v>0</v>
      </c>
      <c r="R225" s="51">
        <f t="shared" si="19"/>
        <v>0</v>
      </c>
    </row>
    <row r="226" spans="1:18" x14ac:dyDescent="0.25">
      <c r="A226" s="17"/>
      <c r="B226" s="52"/>
      <c r="C226" s="17"/>
      <c r="D226" s="17"/>
      <c r="E226" s="17"/>
      <c r="F226" s="17"/>
      <c r="G226" s="17"/>
      <c r="H226" s="17"/>
      <c r="I226" s="16">
        <f>IF(B226&gt;A_Stammdaten!$B$12,0,SUM(C226,D226,F226,G226)-SUM(E226,H226))</f>
        <v>0</v>
      </c>
      <c r="J226" s="51">
        <f>HLOOKUP(A_Stammdaten!$B$12,$L$4:$R$2504,ROW(B226)-3,FALSE)+IF(OR(B226=0,A_Stammdaten!$B$12&lt;B226),0,I226*1/20)</f>
        <v>0</v>
      </c>
      <c r="K226" s="51">
        <f>HLOOKUP(A_Stammdaten!$B$12,$L$4:$R$2504,ROW(B226)-3,FALSE)</f>
        <v>0</v>
      </c>
      <c r="L226" s="51">
        <f t="shared" si="19"/>
        <v>0</v>
      </c>
      <c r="M226" s="51">
        <f t="shared" si="19"/>
        <v>0</v>
      </c>
      <c r="N226" s="51">
        <f t="shared" si="19"/>
        <v>0</v>
      </c>
      <c r="O226" s="51">
        <f t="shared" si="19"/>
        <v>0</v>
      </c>
      <c r="P226" s="51">
        <f t="shared" si="19"/>
        <v>0</v>
      </c>
      <c r="Q226" s="51">
        <f t="shared" si="19"/>
        <v>0</v>
      </c>
      <c r="R226" s="51">
        <f t="shared" si="19"/>
        <v>0</v>
      </c>
    </row>
    <row r="227" spans="1:18" x14ac:dyDescent="0.25">
      <c r="A227" s="17"/>
      <c r="B227" s="52"/>
      <c r="C227" s="17"/>
      <c r="D227" s="17"/>
      <c r="E227" s="17"/>
      <c r="F227" s="17"/>
      <c r="G227" s="17"/>
      <c r="H227" s="17"/>
      <c r="I227" s="16">
        <f>IF(B227&gt;A_Stammdaten!$B$12,0,SUM(C227,D227,F227,G227)-SUM(E227,H227))</f>
        <v>0</v>
      </c>
      <c r="J227" s="51">
        <f>HLOOKUP(A_Stammdaten!$B$12,$L$4:$R$2504,ROW(B227)-3,FALSE)+IF(OR(B227=0,A_Stammdaten!$B$12&lt;B227),0,I227*1/20)</f>
        <v>0</v>
      </c>
      <c r="K227" s="51">
        <f>HLOOKUP(A_Stammdaten!$B$12,$L$4:$R$2504,ROW(B227)-3,FALSE)</f>
        <v>0</v>
      </c>
      <c r="L227" s="51">
        <f t="shared" si="19"/>
        <v>0</v>
      </c>
      <c r="M227" s="51">
        <f t="shared" si="19"/>
        <v>0</v>
      </c>
      <c r="N227" s="51">
        <f t="shared" si="19"/>
        <v>0</v>
      </c>
      <c r="O227" s="51">
        <f t="shared" si="19"/>
        <v>0</v>
      </c>
      <c r="P227" s="51">
        <f t="shared" si="19"/>
        <v>0</v>
      </c>
      <c r="Q227" s="51">
        <f t="shared" si="19"/>
        <v>0</v>
      </c>
      <c r="R227" s="51">
        <f t="shared" si="19"/>
        <v>0</v>
      </c>
    </row>
    <row r="228" spans="1:18" x14ac:dyDescent="0.25">
      <c r="A228" s="17"/>
      <c r="B228" s="52"/>
      <c r="C228" s="17"/>
      <c r="D228" s="17"/>
      <c r="E228" s="17"/>
      <c r="F228" s="17"/>
      <c r="G228" s="17"/>
      <c r="H228" s="17"/>
      <c r="I228" s="16">
        <f>IF(B228&gt;A_Stammdaten!$B$12,0,SUM(C228,D228,F228,G228)-SUM(E228,H228))</f>
        <v>0</v>
      </c>
      <c r="J228" s="51">
        <f>HLOOKUP(A_Stammdaten!$B$12,$L$4:$R$2504,ROW(B228)-3,FALSE)+IF(OR(B228=0,A_Stammdaten!$B$12&lt;B228),0,I228*1/20)</f>
        <v>0</v>
      </c>
      <c r="K228" s="51">
        <f>HLOOKUP(A_Stammdaten!$B$12,$L$4:$R$2504,ROW(B228)-3,FALSE)</f>
        <v>0</v>
      </c>
      <c r="L228" s="51">
        <f t="shared" si="19"/>
        <v>0</v>
      </c>
      <c r="M228" s="51">
        <f t="shared" si="19"/>
        <v>0</v>
      </c>
      <c r="N228" s="51">
        <f t="shared" si="19"/>
        <v>0</v>
      </c>
      <c r="O228" s="51">
        <f t="shared" si="19"/>
        <v>0</v>
      </c>
      <c r="P228" s="51">
        <f t="shared" si="19"/>
        <v>0</v>
      </c>
      <c r="Q228" s="51">
        <f t="shared" si="19"/>
        <v>0</v>
      </c>
      <c r="R228" s="51">
        <f t="shared" si="19"/>
        <v>0</v>
      </c>
    </row>
    <row r="229" spans="1:18" x14ac:dyDescent="0.25">
      <c r="A229" s="17"/>
      <c r="B229" s="52"/>
      <c r="C229" s="17"/>
      <c r="D229" s="17"/>
      <c r="E229" s="17"/>
      <c r="F229" s="17"/>
      <c r="G229" s="17"/>
      <c r="H229" s="17"/>
      <c r="I229" s="16">
        <f>IF(B229&gt;A_Stammdaten!$B$12,0,SUM(C229,D229,F229,G229)-SUM(E229,H229))</f>
        <v>0</v>
      </c>
      <c r="J229" s="51">
        <f>HLOOKUP(A_Stammdaten!$B$12,$L$4:$R$2504,ROW(B229)-3,FALSE)+IF(OR(B229=0,A_Stammdaten!$B$12&lt;B229),0,I229*1/20)</f>
        <v>0</v>
      </c>
      <c r="K229" s="51">
        <f>HLOOKUP(A_Stammdaten!$B$12,$L$4:$R$2504,ROW(B229)-3,FALSE)</f>
        <v>0</v>
      </c>
      <c r="L229" s="51">
        <f t="shared" si="19"/>
        <v>0</v>
      </c>
      <c r="M229" s="51">
        <f t="shared" si="19"/>
        <v>0</v>
      </c>
      <c r="N229" s="51">
        <f t="shared" si="19"/>
        <v>0</v>
      </c>
      <c r="O229" s="51">
        <f t="shared" si="19"/>
        <v>0</v>
      </c>
      <c r="P229" s="51">
        <f t="shared" si="19"/>
        <v>0</v>
      </c>
      <c r="Q229" s="51">
        <f t="shared" si="19"/>
        <v>0</v>
      </c>
      <c r="R229" s="51">
        <f t="shared" si="19"/>
        <v>0</v>
      </c>
    </row>
    <row r="230" spans="1:18" x14ac:dyDescent="0.25">
      <c r="A230" s="17"/>
      <c r="B230" s="52"/>
      <c r="C230" s="17"/>
      <c r="D230" s="17"/>
      <c r="E230" s="17"/>
      <c r="F230" s="17"/>
      <c r="G230" s="17"/>
      <c r="H230" s="17"/>
      <c r="I230" s="16">
        <f>IF(B230&gt;A_Stammdaten!$B$12,0,SUM(C230,D230,F230,G230)-SUM(E230,H230))</f>
        <v>0</v>
      </c>
      <c r="J230" s="51">
        <f>HLOOKUP(A_Stammdaten!$B$12,$L$4:$R$2504,ROW(B230)-3,FALSE)+IF(OR(B230=0,A_Stammdaten!$B$12&lt;B230),0,I230*1/20)</f>
        <v>0</v>
      </c>
      <c r="K230" s="51">
        <f>HLOOKUP(A_Stammdaten!$B$12,$L$4:$R$2504,ROW(B230)-3,FALSE)</f>
        <v>0</v>
      </c>
      <c r="L230" s="51">
        <f t="shared" si="19"/>
        <v>0</v>
      </c>
      <c r="M230" s="51">
        <f t="shared" si="19"/>
        <v>0</v>
      </c>
      <c r="N230" s="51">
        <f t="shared" si="19"/>
        <v>0</v>
      </c>
      <c r="O230" s="51">
        <f t="shared" si="19"/>
        <v>0</v>
      </c>
      <c r="P230" s="51">
        <f t="shared" si="19"/>
        <v>0</v>
      </c>
      <c r="Q230" s="51">
        <f t="shared" si="19"/>
        <v>0</v>
      </c>
      <c r="R230" s="51">
        <f t="shared" si="19"/>
        <v>0</v>
      </c>
    </row>
    <row r="231" spans="1:18" x14ac:dyDescent="0.25">
      <c r="A231" s="17"/>
      <c r="B231" s="52"/>
      <c r="C231" s="17"/>
      <c r="D231" s="17"/>
      <c r="E231" s="17"/>
      <c r="F231" s="17"/>
      <c r="G231" s="17"/>
      <c r="H231" s="17"/>
      <c r="I231" s="16">
        <f>IF(B231&gt;A_Stammdaten!$B$12,0,SUM(C231,D231,F231,G231)-SUM(E231,H231))</f>
        <v>0</v>
      </c>
      <c r="J231" s="51">
        <f>HLOOKUP(A_Stammdaten!$B$12,$L$4:$R$2504,ROW(B231)-3,FALSE)+IF(OR(B231=0,A_Stammdaten!$B$12&lt;B231),0,I231*1/20)</f>
        <v>0</v>
      </c>
      <c r="K231" s="51">
        <f>HLOOKUP(A_Stammdaten!$B$12,$L$4:$R$2504,ROW(B231)-3,FALSE)</f>
        <v>0</v>
      </c>
      <c r="L231" s="51">
        <f t="shared" si="19"/>
        <v>0</v>
      </c>
      <c r="M231" s="51">
        <f t="shared" si="19"/>
        <v>0</v>
      </c>
      <c r="N231" s="51">
        <f t="shared" si="19"/>
        <v>0</v>
      </c>
      <c r="O231" s="51">
        <f t="shared" si="19"/>
        <v>0</v>
      </c>
      <c r="P231" s="51">
        <f t="shared" si="19"/>
        <v>0</v>
      </c>
      <c r="Q231" s="51">
        <f t="shared" si="19"/>
        <v>0</v>
      </c>
      <c r="R231" s="51">
        <f t="shared" si="19"/>
        <v>0</v>
      </c>
    </row>
    <row r="232" spans="1:18" x14ac:dyDescent="0.25">
      <c r="A232" s="17"/>
      <c r="B232" s="52"/>
      <c r="C232" s="17"/>
      <c r="D232" s="17"/>
      <c r="E232" s="17"/>
      <c r="F232" s="17"/>
      <c r="G232" s="17"/>
      <c r="H232" s="17"/>
      <c r="I232" s="16">
        <f>IF(B232&gt;A_Stammdaten!$B$12,0,SUM(C232,D232,F232,G232)-SUM(E232,H232))</f>
        <v>0</v>
      </c>
      <c r="J232" s="51">
        <f>HLOOKUP(A_Stammdaten!$B$12,$L$4:$R$2504,ROW(B232)-3,FALSE)+IF(OR(B232=0,A_Stammdaten!$B$12&lt;B232),0,I232*1/20)</f>
        <v>0</v>
      </c>
      <c r="K232" s="51">
        <f>HLOOKUP(A_Stammdaten!$B$12,$L$4:$R$2504,ROW(B232)-3,FALSE)</f>
        <v>0</v>
      </c>
      <c r="L232" s="51">
        <f t="shared" si="19"/>
        <v>0</v>
      </c>
      <c r="M232" s="51">
        <f t="shared" si="19"/>
        <v>0</v>
      </c>
      <c r="N232" s="51">
        <f t="shared" si="19"/>
        <v>0</v>
      </c>
      <c r="O232" s="51">
        <f t="shared" si="19"/>
        <v>0</v>
      </c>
      <c r="P232" s="51">
        <f t="shared" si="19"/>
        <v>0</v>
      </c>
      <c r="Q232" s="51">
        <f t="shared" si="19"/>
        <v>0</v>
      </c>
      <c r="R232" s="51">
        <f t="shared" si="19"/>
        <v>0</v>
      </c>
    </row>
    <row r="233" spans="1:18" x14ac:dyDescent="0.25">
      <c r="A233" s="17"/>
      <c r="B233" s="52"/>
      <c r="C233" s="17"/>
      <c r="D233" s="17"/>
      <c r="E233" s="17"/>
      <c r="F233" s="17"/>
      <c r="G233" s="17"/>
      <c r="H233" s="17"/>
      <c r="I233" s="16">
        <f>IF(B233&gt;A_Stammdaten!$B$12,0,SUM(C233,D233,F233,G233)-SUM(E233,H233))</f>
        <v>0</v>
      </c>
      <c r="J233" s="51">
        <f>HLOOKUP(A_Stammdaten!$B$12,$L$4:$R$2504,ROW(B233)-3,FALSE)+IF(OR(B233=0,A_Stammdaten!$B$12&lt;B233),0,I233*1/20)</f>
        <v>0</v>
      </c>
      <c r="K233" s="51">
        <f>HLOOKUP(A_Stammdaten!$B$12,$L$4:$R$2504,ROW(B233)-3,FALSE)</f>
        <v>0</v>
      </c>
      <c r="L233" s="51">
        <f t="shared" si="19"/>
        <v>0</v>
      </c>
      <c r="M233" s="51">
        <f t="shared" si="19"/>
        <v>0</v>
      </c>
      <c r="N233" s="51">
        <f t="shared" si="19"/>
        <v>0</v>
      </c>
      <c r="O233" s="51">
        <f t="shared" si="19"/>
        <v>0</v>
      </c>
      <c r="P233" s="51">
        <f t="shared" si="19"/>
        <v>0</v>
      </c>
      <c r="Q233" s="51">
        <f t="shared" si="19"/>
        <v>0</v>
      </c>
      <c r="R233" s="51">
        <f t="shared" si="19"/>
        <v>0</v>
      </c>
    </row>
    <row r="234" spans="1:18" x14ac:dyDescent="0.25">
      <c r="A234" s="17"/>
      <c r="B234" s="52"/>
      <c r="C234" s="17"/>
      <c r="D234" s="17"/>
      <c r="E234" s="17"/>
      <c r="F234" s="17"/>
      <c r="G234" s="17"/>
      <c r="H234" s="17"/>
      <c r="I234" s="16">
        <f>IF(B234&gt;A_Stammdaten!$B$12,0,SUM(C234,D234,F234,G234)-SUM(E234,H234))</f>
        <v>0</v>
      </c>
      <c r="J234" s="51">
        <f>HLOOKUP(A_Stammdaten!$B$12,$L$4:$R$2504,ROW(B234)-3,FALSE)+IF(OR(B234=0,A_Stammdaten!$B$12&lt;B234),0,I234*1/20)</f>
        <v>0</v>
      </c>
      <c r="K234" s="51">
        <f>HLOOKUP(A_Stammdaten!$B$12,$L$4:$R$2504,ROW(B234)-3,FALSE)</f>
        <v>0</v>
      </c>
      <c r="L234" s="51">
        <f t="shared" si="19"/>
        <v>0</v>
      </c>
      <c r="M234" s="51">
        <f t="shared" si="19"/>
        <v>0</v>
      </c>
      <c r="N234" s="51">
        <f t="shared" si="19"/>
        <v>0</v>
      </c>
      <c r="O234" s="51">
        <f t="shared" si="19"/>
        <v>0</v>
      </c>
      <c r="P234" s="51">
        <f t="shared" si="19"/>
        <v>0</v>
      </c>
      <c r="Q234" s="51">
        <f t="shared" si="19"/>
        <v>0</v>
      </c>
      <c r="R234" s="51">
        <f t="shared" si="19"/>
        <v>0</v>
      </c>
    </row>
    <row r="235" spans="1:18" x14ac:dyDescent="0.25">
      <c r="A235" s="17"/>
      <c r="B235" s="52"/>
      <c r="C235" s="17"/>
      <c r="D235" s="17"/>
      <c r="E235" s="17"/>
      <c r="F235" s="17"/>
      <c r="G235" s="17"/>
      <c r="H235" s="17"/>
      <c r="I235" s="16">
        <f>IF(B235&gt;A_Stammdaten!$B$12,0,SUM(C235,D235,F235,G235)-SUM(E235,H235))</f>
        <v>0</v>
      </c>
      <c r="J235" s="51">
        <f>HLOOKUP(A_Stammdaten!$B$12,$L$4:$R$2504,ROW(B235)-3,FALSE)+IF(OR(B235=0,A_Stammdaten!$B$12&lt;B235),0,I235*1/20)</f>
        <v>0</v>
      </c>
      <c r="K235" s="51">
        <f>HLOOKUP(A_Stammdaten!$B$12,$L$4:$R$2504,ROW(B235)-3,FALSE)</f>
        <v>0</v>
      </c>
      <c r="L235" s="51">
        <f t="shared" si="19"/>
        <v>0</v>
      </c>
      <c r="M235" s="51">
        <f t="shared" si="19"/>
        <v>0</v>
      </c>
      <c r="N235" s="51">
        <f t="shared" si="19"/>
        <v>0</v>
      </c>
      <c r="O235" s="51">
        <f t="shared" si="19"/>
        <v>0</v>
      </c>
      <c r="P235" s="51">
        <f t="shared" si="19"/>
        <v>0</v>
      </c>
      <c r="Q235" s="51">
        <f t="shared" si="19"/>
        <v>0</v>
      </c>
      <c r="R235" s="51">
        <f t="shared" si="19"/>
        <v>0</v>
      </c>
    </row>
    <row r="236" spans="1:18" x14ac:dyDescent="0.25">
      <c r="A236" s="17"/>
      <c r="B236" s="52"/>
      <c r="C236" s="17"/>
      <c r="D236" s="17"/>
      <c r="E236" s="17"/>
      <c r="F236" s="17"/>
      <c r="G236" s="17"/>
      <c r="H236" s="17"/>
      <c r="I236" s="16">
        <f>IF(B236&gt;A_Stammdaten!$B$12,0,SUM(C236,D236,F236,G236)-SUM(E236,H236))</f>
        <v>0</v>
      </c>
      <c r="J236" s="51">
        <f>HLOOKUP(A_Stammdaten!$B$12,$L$4:$R$2504,ROW(B236)-3,FALSE)+IF(OR(B236=0,A_Stammdaten!$B$12&lt;B236),0,I236*1/20)</f>
        <v>0</v>
      </c>
      <c r="K236" s="51">
        <f>HLOOKUP(A_Stammdaten!$B$12,$L$4:$R$2504,ROW(B236)-3,FALSE)</f>
        <v>0</v>
      </c>
      <c r="L236" s="51">
        <f t="shared" si="19"/>
        <v>0</v>
      </c>
      <c r="M236" s="51">
        <f t="shared" si="19"/>
        <v>0</v>
      </c>
      <c r="N236" s="51">
        <f t="shared" si="19"/>
        <v>0</v>
      </c>
      <c r="O236" s="51">
        <f t="shared" si="19"/>
        <v>0</v>
      </c>
      <c r="P236" s="51">
        <f t="shared" si="19"/>
        <v>0</v>
      </c>
      <c r="Q236" s="51">
        <f t="shared" si="19"/>
        <v>0</v>
      </c>
      <c r="R236" s="51">
        <f t="shared" si="19"/>
        <v>0</v>
      </c>
    </row>
    <row r="237" spans="1:18" x14ac:dyDescent="0.25">
      <c r="A237" s="17"/>
      <c r="B237" s="52"/>
      <c r="C237" s="17"/>
      <c r="D237" s="17"/>
      <c r="E237" s="17"/>
      <c r="F237" s="17"/>
      <c r="G237" s="17"/>
      <c r="H237" s="17"/>
      <c r="I237" s="16">
        <f>IF(B237&gt;A_Stammdaten!$B$12,0,SUM(C237,D237,F237,G237)-SUM(E237,H237))</f>
        <v>0</v>
      </c>
      <c r="J237" s="51">
        <f>HLOOKUP(A_Stammdaten!$B$12,$L$4:$R$2504,ROW(B237)-3,FALSE)+IF(OR(B237=0,A_Stammdaten!$B$12&lt;B237),0,I237*1/20)</f>
        <v>0</v>
      </c>
      <c r="K237" s="51">
        <f>HLOOKUP(A_Stammdaten!$B$12,$L$4:$R$2504,ROW(B237)-3,FALSE)</f>
        <v>0</v>
      </c>
      <c r="L237" s="51">
        <f t="shared" si="19"/>
        <v>0</v>
      </c>
      <c r="M237" s="51">
        <f t="shared" si="19"/>
        <v>0</v>
      </c>
      <c r="N237" s="51">
        <f t="shared" si="19"/>
        <v>0</v>
      </c>
      <c r="O237" s="51">
        <f t="shared" si="19"/>
        <v>0</v>
      </c>
      <c r="P237" s="51">
        <f t="shared" si="19"/>
        <v>0</v>
      </c>
      <c r="Q237" s="51">
        <f t="shared" si="19"/>
        <v>0</v>
      </c>
      <c r="R237" s="51">
        <f t="shared" si="19"/>
        <v>0</v>
      </c>
    </row>
    <row r="238" spans="1:18" x14ac:dyDescent="0.25">
      <c r="A238" s="17"/>
      <c r="B238" s="52"/>
      <c r="C238" s="17"/>
      <c r="D238" s="17"/>
      <c r="E238" s="17"/>
      <c r="F238" s="17"/>
      <c r="G238" s="17"/>
      <c r="H238" s="17"/>
      <c r="I238" s="16">
        <f>IF(B238&gt;A_Stammdaten!$B$12,0,SUM(C238,D238,F238,G238)-SUM(E238,H238))</f>
        <v>0</v>
      </c>
      <c r="J238" s="51">
        <f>HLOOKUP(A_Stammdaten!$B$12,$L$4:$R$2504,ROW(B238)-3,FALSE)+IF(OR(B238=0,A_Stammdaten!$B$12&lt;B238),0,I238*1/20)</f>
        <v>0</v>
      </c>
      <c r="K238" s="51">
        <f>HLOOKUP(A_Stammdaten!$B$12,$L$4:$R$2504,ROW(B238)-3,FALSE)</f>
        <v>0</v>
      </c>
      <c r="L238" s="51">
        <f t="shared" si="19"/>
        <v>0</v>
      </c>
      <c r="M238" s="51">
        <f t="shared" si="19"/>
        <v>0</v>
      </c>
      <c r="N238" s="51">
        <f t="shared" si="19"/>
        <v>0</v>
      </c>
      <c r="O238" s="51">
        <f t="shared" si="19"/>
        <v>0</v>
      </c>
      <c r="P238" s="51">
        <f t="shared" si="19"/>
        <v>0</v>
      </c>
      <c r="Q238" s="51">
        <f t="shared" si="19"/>
        <v>0</v>
      </c>
      <c r="R238" s="51">
        <f t="shared" si="19"/>
        <v>0</v>
      </c>
    </row>
    <row r="239" spans="1:18" x14ac:dyDescent="0.25">
      <c r="A239" s="17"/>
      <c r="B239" s="52"/>
      <c r="C239" s="17"/>
      <c r="D239" s="17"/>
      <c r="E239" s="17"/>
      <c r="F239" s="17"/>
      <c r="G239" s="17"/>
      <c r="H239" s="17"/>
      <c r="I239" s="16">
        <f>IF(B239&gt;A_Stammdaten!$B$12,0,SUM(C239,D239,F239,G239)-SUM(E239,H239))</f>
        <v>0</v>
      </c>
      <c r="J239" s="51">
        <f>HLOOKUP(A_Stammdaten!$B$12,$L$4:$R$2504,ROW(B239)-3,FALSE)+IF(OR(B239=0,A_Stammdaten!$B$12&lt;B239),0,I239*1/20)</f>
        <v>0</v>
      </c>
      <c r="K239" s="51">
        <f>HLOOKUP(A_Stammdaten!$B$12,$L$4:$R$2504,ROW(B239)-3,FALSE)</f>
        <v>0</v>
      </c>
      <c r="L239" s="51">
        <f t="shared" si="19"/>
        <v>0</v>
      </c>
      <c r="M239" s="51">
        <f t="shared" si="19"/>
        <v>0</v>
      </c>
      <c r="N239" s="51">
        <f t="shared" si="19"/>
        <v>0</v>
      </c>
      <c r="O239" s="51">
        <f t="shared" si="19"/>
        <v>0</v>
      </c>
      <c r="P239" s="51">
        <f t="shared" si="19"/>
        <v>0</v>
      </c>
      <c r="Q239" s="51">
        <f t="shared" si="19"/>
        <v>0</v>
      </c>
      <c r="R239" s="51">
        <f t="shared" si="19"/>
        <v>0</v>
      </c>
    </row>
    <row r="240" spans="1:18" x14ac:dyDescent="0.25">
      <c r="A240" s="17"/>
      <c r="B240" s="52"/>
      <c r="C240" s="17"/>
      <c r="D240" s="17"/>
      <c r="E240" s="17"/>
      <c r="F240" s="17"/>
      <c r="G240" s="17"/>
      <c r="H240" s="17"/>
      <c r="I240" s="16">
        <f>IF(B240&gt;A_Stammdaten!$B$12,0,SUM(C240,D240,F240,G240)-SUM(E240,H240))</f>
        <v>0</v>
      </c>
      <c r="J240" s="51">
        <f>HLOOKUP(A_Stammdaten!$B$12,$L$4:$R$2504,ROW(B240)-3,FALSE)+IF(OR(B240=0,A_Stammdaten!$B$12&lt;B240),0,I240*1/20)</f>
        <v>0</v>
      </c>
      <c r="K240" s="51">
        <f>HLOOKUP(A_Stammdaten!$B$12,$L$4:$R$2504,ROW(B240)-3,FALSE)</f>
        <v>0</v>
      </c>
      <c r="L240" s="51">
        <f t="shared" si="19"/>
        <v>0</v>
      </c>
      <c r="M240" s="51">
        <f t="shared" si="19"/>
        <v>0</v>
      </c>
      <c r="N240" s="51">
        <f t="shared" si="19"/>
        <v>0</v>
      </c>
      <c r="O240" s="51">
        <f t="shared" si="19"/>
        <v>0</v>
      </c>
      <c r="P240" s="51">
        <f t="shared" si="19"/>
        <v>0</v>
      </c>
      <c r="Q240" s="51">
        <f t="shared" si="19"/>
        <v>0</v>
      </c>
      <c r="R240" s="51">
        <f t="shared" si="19"/>
        <v>0</v>
      </c>
    </row>
    <row r="241" spans="1:18" x14ac:dyDescent="0.25">
      <c r="A241" s="17"/>
      <c r="B241" s="52"/>
      <c r="C241" s="17"/>
      <c r="D241" s="17"/>
      <c r="E241" s="17"/>
      <c r="F241" s="17"/>
      <c r="G241" s="17"/>
      <c r="H241" s="17"/>
      <c r="I241" s="16">
        <f>IF(B241&gt;A_Stammdaten!$B$12,0,SUM(C241,D241,F241,G241)-SUM(E241,H241))</f>
        <v>0</v>
      </c>
      <c r="J241" s="51">
        <f>HLOOKUP(A_Stammdaten!$B$12,$L$4:$R$2504,ROW(B241)-3,FALSE)+IF(OR(B241=0,A_Stammdaten!$B$12&lt;B241),0,I241*1/20)</f>
        <v>0</v>
      </c>
      <c r="K241" s="51">
        <f>HLOOKUP(A_Stammdaten!$B$12,$L$4:$R$2504,ROW(B241)-3,FALSE)</f>
        <v>0</v>
      </c>
      <c r="L241" s="51">
        <f t="shared" si="19"/>
        <v>0</v>
      </c>
      <c r="M241" s="51">
        <f t="shared" si="19"/>
        <v>0</v>
      </c>
      <c r="N241" s="51">
        <f t="shared" si="19"/>
        <v>0</v>
      </c>
      <c r="O241" s="51">
        <f t="shared" si="19"/>
        <v>0</v>
      </c>
      <c r="P241" s="51">
        <f t="shared" si="19"/>
        <v>0</v>
      </c>
      <c r="Q241" s="51">
        <f t="shared" si="19"/>
        <v>0</v>
      </c>
      <c r="R241" s="51">
        <f t="shared" si="19"/>
        <v>0</v>
      </c>
    </row>
    <row r="242" spans="1:18" x14ac:dyDescent="0.25">
      <c r="A242" s="17"/>
      <c r="B242" s="52"/>
      <c r="C242" s="17"/>
      <c r="D242" s="17"/>
      <c r="E242" s="17"/>
      <c r="F242" s="17"/>
      <c r="G242" s="17"/>
      <c r="H242" s="17"/>
      <c r="I242" s="16">
        <f>IF(B242&gt;A_Stammdaten!$B$12,0,SUM(C242,D242,F242,G242)-SUM(E242,H242))</f>
        <v>0</v>
      </c>
      <c r="J242" s="51">
        <f>HLOOKUP(A_Stammdaten!$B$12,$L$4:$R$2504,ROW(B242)-3,FALSE)+IF(OR(B242=0,A_Stammdaten!$B$12&lt;B242),0,I242*1/20)</f>
        <v>0</v>
      </c>
      <c r="K242" s="51">
        <f>HLOOKUP(A_Stammdaten!$B$12,$L$4:$R$2504,ROW(B242)-3,FALSE)</f>
        <v>0</v>
      </c>
      <c r="L242" s="51">
        <f t="shared" si="19"/>
        <v>0</v>
      </c>
      <c r="M242" s="51">
        <f t="shared" si="19"/>
        <v>0</v>
      </c>
      <c r="N242" s="51">
        <f t="shared" si="19"/>
        <v>0</v>
      </c>
      <c r="O242" s="51">
        <f t="shared" si="19"/>
        <v>0</v>
      </c>
      <c r="P242" s="51">
        <f t="shared" si="19"/>
        <v>0</v>
      </c>
      <c r="Q242" s="51">
        <f t="shared" si="19"/>
        <v>0</v>
      </c>
      <c r="R242" s="51">
        <f t="shared" si="19"/>
        <v>0</v>
      </c>
    </row>
    <row r="243" spans="1:18" x14ac:dyDescent="0.25">
      <c r="A243" s="17"/>
      <c r="B243" s="52"/>
      <c r="C243" s="17"/>
      <c r="D243" s="17"/>
      <c r="E243" s="17"/>
      <c r="F243" s="17"/>
      <c r="G243" s="17"/>
      <c r="H243" s="17"/>
      <c r="I243" s="16">
        <f>IF(B243&gt;A_Stammdaten!$B$12,0,SUM(C243,D243,F243,G243)-SUM(E243,H243))</f>
        <v>0</v>
      </c>
      <c r="J243" s="51">
        <f>HLOOKUP(A_Stammdaten!$B$12,$L$4:$R$2504,ROW(B243)-3,FALSE)+IF(OR(B243=0,A_Stammdaten!$B$12&lt;B243),0,I243*1/20)</f>
        <v>0</v>
      </c>
      <c r="K243" s="51">
        <f>HLOOKUP(A_Stammdaten!$B$12,$L$4:$R$2504,ROW(B243)-3,FALSE)</f>
        <v>0</v>
      </c>
      <c r="L243" s="51">
        <f t="shared" si="19"/>
        <v>0</v>
      </c>
      <c r="M243" s="51">
        <f t="shared" si="19"/>
        <v>0</v>
      </c>
      <c r="N243" s="51">
        <f t="shared" si="19"/>
        <v>0</v>
      </c>
      <c r="O243" s="51">
        <f t="shared" si="19"/>
        <v>0</v>
      </c>
      <c r="P243" s="51">
        <f t="shared" si="19"/>
        <v>0</v>
      </c>
      <c r="Q243" s="51">
        <f t="shared" si="19"/>
        <v>0</v>
      </c>
      <c r="R243" s="51">
        <f t="shared" si="19"/>
        <v>0</v>
      </c>
    </row>
    <row r="244" spans="1:18" x14ac:dyDescent="0.25">
      <c r="A244" s="17"/>
      <c r="B244" s="52"/>
      <c r="C244" s="17"/>
      <c r="D244" s="17"/>
      <c r="E244" s="17"/>
      <c r="F244" s="17"/>
      <c r="G244" s="17"/>
      <c r="H244" s="17"/>
      <c r="I244" s="16">
        <f>IF(B244&gt;A_Stammdaten!$B$12,0,SUM(C244,D244,F244,G244)-SUM(E244,H244))</f>
        <v>0</v>
      </c>
      <c r="J244" s="51">
        <f>HLOOKUP(A_Stammdaten!$B$12,$L$4:$R$2504,ROW(B244)-3,FALSE)+IF(OR(B244=0,A_Stammdaten!$B$12&lt;B244),0,I244*1/20)</f>
        <v>0</v>
      </c>
      <c r="K244" s="51">
        <f>HLOOKUP(A_Stammdaten!$B$12,$L$4:$R$2504,ROW(B244)-3,FALSE)</f>
        <v>0</v>
      </c>
      <c r="L244" s="51">
        <f t="shared" si="19"/>
        <v>0</v>
      </c>
      <c r="M244" s="51">
        <f t="shared" si="19"/>
        <v>0</v>
      </c>
      <c r="N244" s="51">
        <f t="shared" si="19"/>
        <v>0</v>
      </c>
      <c r="O244" s="51">
        <f t="shared" si="19"/>
        <v>0</v>
      </c>
      <c r="P244" s="51">
        <f t="shared" si="19"/>
        <v>0</v>
      </c>
      <c r="Q244" s="51">
        <f t="shared" si="19"/>
        <v>0</v>
      </c>
      <c r="R244" s="51">
        <f t="shared" si="19"/>
        <v>0</v>
      </c>
    </row>
    <row r="245" spans="1:18" x14ac:dyDescent="0.25">
      <c r="A245" s="17"/>
      <c r="B245" s="52"/>
      <c r="C245" s="17"/>
      <c r="D245" s="17"/>
      <c r="E245" s="17"/>
      <c r="F245" s="17"/>
      <c r="G245" s="17"/>
      <c r="H245" s="17"/>
      <c r="I245" s="16">
        <f>IF(B245&gt;A_Stammdaten!$B$12,0,SUM(C245,D245,F245,G245)-SUM(E245,H245))</f>
        <v>0</v>
      </c>
      <c r="J245" s="51">
        <f>HLOOKUP(A_Stammdaten!$B$12,$L$4:$R$2504,ROW(B245)-3,FALSE)+IF(OR(B245=0,A_Stammdaten!$B$12&lt;B245),0,I245*1/20)</f>
        <v>0</v>
      </c>
      <c r="K245" s="51">
        <f>HLOOKUP(A_Stammdaten!$B$12,$L$4:$R$2504,ROW(B245)-3,FALSE)</f>
        <v>0</v>
      </c>
      <c r="L245" s="51">
        <f t="shared" si="19"/>
        <v>0</v>
      </c>
      <c r="M245" s="51">
        <f t="shared" si="19"/>
        <v>0</v>
      </c>
      <c r="N245" s="51">
        <f t="shared" si="19"/>
        <v>0</v>
      </c>
      <c r="O245" s="51">
        <f t="shared" si="19"/>
        <v>0</v>
      </c>
      <c r="P245" s="51">
        <f t="shared" si="19"/>
        <v>0</v>
      </c>
      <c r="Q245" s="51">
        <f t="shared" si="19"/>
        <v>0</v>
      </c>
      <c r="R245" s="51">
        <f t="shared" si="19"/>
        <v>0</v>
      </c>
    </row>
    <row r="246" spans="1:18" x14ac:dyDescent="0.25">
      <c r="A246" s="17"/>
      <c r="B246" s="52"/>
      <c r="C246" s="17"/>
      <c r="D246" s="17"/>
      <c r="E246" s="17"/>
      <c r="F246" s="17"/>
      <c r="G246" s="17"/>
      <c r="H246" s="17"/>
      <c r="I246" s="16">
        <f>IF(B246&gt;A_Stammdaten!$B$12,0,SUM(C246,D246,F246,G246)-SUM(E246,H246))</f>
        <v>0</v>
      </c>
      <c r="J246" s="51">
        <f>HLOOKUP(A_Stammdaten!$B$12,$L$4:$R$2504,ROW(B246)-3,FALSE)+IF(OR(B246=0,A_Stammdaten!$B$12&lt;B246),0,I246*1/20)</f>
        <v>0</v>
      </c>
      <c r="K246" s="51">
        <f>HLOOKUP(A_Stammdaten!$B$12,$L$4:$R$2504,ROW(B246)-3,FALSE)</f>
        <v>0</v>
      </c>
      <c r="L246" s="51">
        <f t="shared" si="19"/>
        <v>0</v>
      </c>
      <c r="M246" s="51">
        <f t="shared" si="19"/>
        <v>0</v>
      </c>
      <c r="N246" s="51">
        <f t="shared" si="19"/>
        <v>0</v>
      </c>
      <c r="O246" s="51">
        <f t="shared" si="19"/>
        <v>0</v>
      </c>
      <c r="P246" s="51">
        <f t="shared" si="19"/>
        <v>0</v>
      </c>
      <c r="Q246" s="51">
        <f t="shared" si="19"/>
        <v>0</v>
      </c>
      <c r="R246" s="51">
        <f t="shared" si="19"/>
        <v>0</v>
      </c>
    </row>
    <row r="247" spans="1:18" x14ac:dyDescent="0.25">
      <c r="A247" s="17"/>
      <c r="B247" s="52"/>
      <c r="C247" s="17"/>
      <c r="D247" s="17"/>
      <c r="E247" s="17"/>
      <c r="F247" s="17"/>
      <c r="G247" s="17"/>
      <c r="H247" s="17"/>
      <c r="I247" s="16">
        <f>IF(B247&gt;A_Stammdaten!$B$12,0,SUM(C247,D247,F247,G247)-SUM(E247,H247))</f>
        <v>0</v>
      </c>
      <c r="J247" s="51">
        <f>HLOOKUP(A_Stammdaten!$B$12,$L$4:$R$2504,ROW(B247)-3,FALSE)+IF(OR(B247=0,A_Stammdaten!$B$12&lt;B247),0,I247*1/20)</f>
        <v>0</v>
      </c>
      <c r="K247" s="51">
        <f>HLOOKUP(A_Stammdaten!$B$12,$L$4:$R$2504,ROW(B247)-3,FALSE)</f>
        <v>0</v>
      </c>
      <c r="L247" s="51">
        <f t="shared" si="19"/>
        <v>0</v>
      </c>
      <c r="M247" s="51">
        <f t="shared" si="19"/>
        <v>0</v>
      </c>
      <c r="N247" s="51">
        <f t="shared" si="19"/>
        <v>0</v>
      </c>
      <c r="O247" s="51">
        <f t="shared" si="19"/>
        <v>0</v>
      </c>
      <c r="P247" s="51">
        <f t="shared" si="19"/>
        <v>0</v>
      </c>
      <c r="Q247" s="51">
        <f t="shared" si="19"/>
        <v>0</v>
      </c>
      <c r="R247" s="51">
        <f t="shared" si="19"/>
        <v>0</v>
      </c>
    </row>
    <row r="248" spans="1:18" x14ac:dyDescent="0.25">
      <c r="A248" s="17"/>
      <c r="B248" s="52"/>
      <c r="C248" s="17"/>
      <c r="D248" s="17"/>
      <c r="E248" s="17"/>
      <c r="F248" s="17"/>
      <c r="G248" s="17"/>
      <c r="H248" s="17"/>
      <c r="I248" s="16">
        <f>IF(B248&gt;A_Stammdaten!$B$12,0,SUM(C248,D248,F248,G248)-SUM(E248,H248))</f>
        <v>0</v>
      </c>
      <c r="J248" s="51">
        <f>HLOOKUP(A_Stammdaten!$B$12,$L$4:$R$2504,ROW(B248)-3,FALSE)+IF(OR(B248=0,A_Stammdaten!$B$12&lt;B248),0,I248*1/20)</f>
        <v>0</v>
      </c>
      <c r="K248" s="51">
        <f>HLOOKUP(A_Stammdaten!$B$12,$L$4:$R$2504,ROW(B248)-3,FALSE)</f>
        <v>0</v>
      </c>
      <c r="L248" s="51">
        <f t="shared" si="19"/>
        <v>0</v>
      </c>
      <c r="M248" s="51">
        <f t="shared" si="19"/>
        <v>0</v>
      </c>
      <c r="N248" s="51">
        <f t="shared" si="19"/>
        <v>0</v>
      </c>
      <c r="O248" s="51">
        <f t="shared" si="19"/>
        <v>0</v>
      </c>
      <c r="P248" s="51">
        <f t="shared" si="19"/>
        <v>0</v>
      </c>
      <c r="Q248" s="51">
        <f t="shared" si="19"/>
        <v>0</v>
      </c>
      <c r="R248" s="51">
        <f t="shared" si="19"/>
        <v>0</v>
      </c>
    </row>
    <row r="249" spans="1:18" x14ac:dyDescent="0.25">
      <c r="A249" s="17"/>
      <c r="B249" s="52"/>
      <c r="C249" s="17"/>
      <c r="D249" s="17"/>
      <c r="E249" s="17"/>
      <c r="F249" s="17"/>
      <c r="G249" s="17"/>
      <c r="H249" s="17"/>
      <c r="I249" s="16">
        <f>IF(B249&gt;A_Stammdaten!$B$12,0,SUM(C249,D249,F249,G249)-SUM(E249,H249))</f>
        <v>0</v>
      </c>
      <c r="J249" s="51">
        <f>HLOOKUP(A_Stammdaten!$B$12,$L$4:$R$2504,ROW(B249)-3,FALSE)+IF(OR(B249=0,A_Stammdaten!$B$12&lt;B249),0,I249*1/20)</f>
        <v>0</v>
      </c>
      <c r="K249" s="51">
        <f>HLOOKUP(A_Stammdaten!$B$12,$L$4:$R$2504,ROW(B249)-3,FALSE)</f>
        <v>0</v>
      </c>
      <c r="L249" s="51">
        <f t="shared" si="19"/>
        <v>0</v>
      </c>
      <c r="M249" s="51">
        <f t="shared" si="19"/>
        <v>0</v>
      </c>
      <c r="N249" s="51">
        <f t="shared" si="19"/>
        <v>0</v>
      </c>
      <c r="O249" s="51">
        <f t="shared" si="19"/>
        <v>0</v>
      </c>
      <c r="P249" s="51">
        <f t="shared" si="19"/>
        <v>0</v>
      </c>
      <c r="Q249" s="51">
        <f t="shared" si="19"/>
        <v>0</v>
      </c>
      <c r="R249" s="51">
        <f t="shared" si="19"/>
        <v>0</v>
      </c>
    </row>
    <row r="250" spans="1:18" x14ac:dyDescent="0.25">
      <c r="A250" s="17"/>
      <c r="B250" s="52"/>
      <c r="C250" s="17"/>
      <c r="D250" s="17"/>
      <c r="E250" s="17"/>
      <c r="F250" s="17"/>
      <c r="G250" s="17"/>
      <c r="H250" s="17"/>
      <c r="I250" s="16">
        <f>IF(B250&gt;A_Stammdaten!$B$12,0,SUM(C250,D250,F250,G250)-SUM(E250,H250))</f>
        <v>0</v>
      </c>
      <c r="J250" s="51">
        <f>HLOOKUP(A_Stammdaten!$B$12,$L$4:$R$2504,ROW(B250)-3,FALSE)+IF(OR(B250=0,A_Stammdaten!$B$12&lt;B250),0,I250*1/20)</f>
        <v>0</v>
      </c>
      <c r="K250" s="51">
        <f>HLOOKUP(A_Stammdaten!$B$12,$L$4:$R$2504,ROW(B250)-3,FALSE)</f>
        <v>0</v>
      </c>
      <c r="L250" s="51">
        <f t="shared" si="19"/>
        <v>0</v>
      </c>
      <c r="M250" s="51">
        <f t="shared" si="19"/>
        <v>0</v>
      </c>
      <c r="N250" s="51">
        <f t="shared" si="19"/>
        <v>0</v>
      </c>
      <c r="O250" s="51">
        <f t="shared" si="19"/>
        <v>0</v>
      </c>
      <c r="P250" s="51">
        <f t="shared" si="19"/>
        <v>0</v>
      </c>
      <c r="Q250" s="51">
        <f t="shared" si="19"/>
        <v>0</v>
      </c>
      <c r="R250" s="51">
        <f t="shared" si="19"/>
        <v>0</v>
      </c>
    </row>
    <row r="251" spans="1:18" x14ac:dyDescent="0.25">
      <c r="A251" s="17"/>
      <c r="B251" s="52"/>
      <c r="C251" s="17"/>
      <c r="D251" s="17"/>
      <c r="E251" s="17"/>
      <c r="F251" s="17"/>
      <c r="G251" s="17"/>
      <c r="H251" s="17"/>
      <c r="I251" s="16">
        <f>IF(B251&gt;A_Stammdaten!$B$12,0,SUM(C251,D251,F251,G251)-SUM(E251,H251))</f>
        <v>0</v>
      </c>
      <c r="J251" s="51">
        <f>HLOOKUP(A_Stammdaten!$B$12,$L$4:$R$2504,ROW(B251)-3,FALSE)+IF(OR(B251=0,A_Stammdaten!$B$12&lt;B251),0,I251*1/20)</f>
        <v>0</v>
      </c>
      <c r="K251" s="51">
        <f>HLOOKUP(A_Stammdaten!$B$12,$L$4:$R$2504,ROW(B251)-3,FALSE)</f>
        <v>0</v>
      </c>
      <c r="L251" s="51">
        <f t="shared" si="19"/>
        <v>0</v>
      </c>
      <c r="M251" s="51">
        <f t="shared" si="19"/>
        <v>0</v>
      </c>
      <c r="N251" s="51">
        <f t="shared" si="19"/>
        <v>0</v>
      </c>
      <c r="O251" s="51">
        <f t="shared" si="19"/>
        <v>0</v>
      </c>
      <c r="P251" s="51">
        <f t="shared" si="19"/>
        <v>0</v>
      </c>
      <c r="Q251" s="51">
        <f t="shared" si="19"/>
        <v>0</v>
      </c>
      <c r="R251" s="51">
        <f t="shared" si="19"/>
        <v>0</v>
      </c>
    </row>
    <row r="252" spans="1:18" x14ac:dyDescent="0.25">
      <c r="A252" s="17"/>
      <c r="B252" s="52"/>
      <c r="C252" s="17"/>
      <c r="D252" s="17"/>
      <c r="E252" s="17"/>
      <c r="F252" s="17"/>
      <c r="G252" s="17"/>
      <c r="H252" s="17"/>
      <c r="I252" s="16">
        <f>IF(B252&gt;A_Stammdaten!$B$12,0,SUM(C252,D252,F252,G252)-SUM(E252,H252))</f>
        <v>0</v>
      </c>
      <c r="J252" s="51">
        <f>HLOOKUP(A_Stammdaten!$B$12,$L$4:$R$2504,ROW(B252)-3,FALSE)+IF(OR(B252=0,A_Stammdaten!$B$12&lt;B252),0,I252*1/20)</f>
        <v>0</v>
      </c>
      <c r="K252" s="51">
        <f>HLOOKUP(A_Stammdaten!$B$12,$L$4:$R$2504,ROW(B252)-3,FALSE)</f>
        <v>0</v>
      </c>
      <c r="L252" s="51">
        <f t="shared" si="19"/>
        <v>0</v>
      </c>
      <c r="M252" s="51">
        <f t="shared" si="19"/>
        <v>0</v>
      </c>
      <c r="N252" s="51">
        <f t="shared" si="19"/>
        <v>0</v>
      </c>
      <c r="O252" s="51">
        <f t="shared" si="19"/>
        <v>0</v>
      </c>
      <c r="P252" s="51">
        <f t="shared" si="19"/>
        <v>0</v>
      </c>
      <c r="Q252" s="51">
        <f t="shared" si="19"/>
        <v>0</v>
      </c>
      <c r="R252" s="51">
        <f t="shared" si="19"/>
        <v>0</v>
      </c>
    </row>
    <row r="253" spans="1:18" x14ac:dyDescent="0.25">
      <c r="A253" s="17"/>
      <c r="B253" s="52"/>
      <c r="C253" s="17"/>
      <c r="D253" s="17"/>
      <c r="E253" s="17"/>
      <c r="F253" s="17"/>
      <c r="G253" s="17"/>
      <c r="H253" s="17"/>
      <c r="I253" s="16">
        <f>IF(B253&gt;A_Stammdaten!$B$12,0,SUM(C253,D253,F253,G253)-SUM(E253,H253))</f>
        <v>0</v>
      </c>
      <c r="J253" s="51">
        <f>HLOOKUP(A_Stammdaten!$B$12,$L$4:$R$2504,ROW(B253)-3,FALSE)+IF(OR(B253=0,A_Stammdaten!$B$12&lt;B253),0,I253*1/20)</f>
        <v>0</v>
      </c>
      <c r="K253" s="51">
        <f>HLOOKUP(A_Stammdaten!$B$12,$L$4:$R$2504,ROW(B253)-3,FALSE)</f>
        <v>0</v>
      </c>
      <c r="L253" s="51">
        <f t="shared" si="19"/>
        <v>0</v>
      </c>
      <c r="M253" s="51">
        <f t="shared" si="19"/>
        <v>0</v>
      </c>
      <c r="N253" s="51">
        <f t="shared" si="19"/>
        <v>0</v>
      </c>
      <c r="O253" s="51">
        <f t="shared" si="19"/>
        <v>0</v>
      </c>
      <c r="P253" s="51">
        <f t="shared" si="19"/>
        <v>0</v>
      </c>
      <c r="Q253" s="51">
        <f t="shared" si="19"/>
        <v>0</v>
      </c>
      <c r="R253" s="51">
        <f t="shared" si="19"/>
        <v>0</v>
      </c>
    </row>
    <row r="254" spans="1:18" x14ac:dyDescent="0.25">
      <c r="A254" s="17"/>
      <c r="B254" s="52"/>
      <c r="C254" s="17"/>
      <c r="D254" s="17"/>
      <c r="E254" s="17"/>
      <c r="F254" s="17"/>
      <c r="G254" s="17"/>
      <c r="H254" s="17"/>
      <c r="I254" s="16">
        <f>IF(B254&gt;A_Stammdaten!$B$12,0,SUM(C254,D254,F254,G254)-SUM(E254,H254))</f>
        <v>0</v>
      </c>
      <c r="J254" s="51">
        <f>HLOOKUP(A_Stammdaten!$B$12,$L$4:$R$2504,ROW(B254)-3,FALSE)+IF(OR(B254=0,A_Stammdaten!$B$12&lt;B254),0,I254*1/20)</f>
        <v>0</v>
      </c>
      <c r="K254" s="51">
        <f>HLOOKUP(A_Stammdaten!$B$12,$L$4:$R$2504,ROW(B254)-3,FALSE)</f>
        <v>0</v>
      </c>
      <c r="L254" s="51">
        <f t="shared" si="19"/>
        <v>0</v>
      </c>
      <c r="M254" s="51">
        <f t="shared" si="19"/>
        <v>0</v>
      </c>
      <c r="N254" s="51">
        <f t="shared" si="19"/>
        <v>0</v>
      </c>
      <c r="O254" s="51">
        <f t="shared" si="19"/>
        <v>0</v>
      </c>
      <c r="P254" s="51">
        <f t="shared" si="19"/>
        <v>0</v>
      </c>
      <c r="Q254" s="51">
        <f t="shared" si="19"/>
        <v>0</v>
      </c>
      <c r="R254" s="51">
        <f t="shared" si="19"/>
        <v>0</v>
      </c>
    </row>
    <row r="255" spans="1:18" x14ac:dyDescent="0.25">
      <c r="A255" s="17"/>
      <c r="B255" s="52"/>
      <c r="C255" s="17"/>
      <c r="D255" s="17"/>
      <c r="E255" s="17"/>
      <c r="F255" s="17"/>
      <c r="G255" s="17"/>
      <c r="H255" s="17"/>
      <c r="I255" s="16">
        <f>IF(B255&gt;A_Stammdaten!$B$12,0,SUM(C255,D255,F255,G255)-SUM(E255,H255))</f>
        <v>0</v>
      </c>
      <c r="J255" s="51">
        <f>HLOOKUP(A_Stammdaten!$B$12,$L$4:$R$2504,ROW(B255)-3,FALSE)+IF(OR(B255=0,A_Stammdaten!$B$12&lt;B255),0,I255*1/20)</f>
        <v>0</v>
      </c>
      <c r="K255" s="51">
        <f>HLOOKUP(A_Stammdaten!$B$12,$L$4:$R$2504,ROW(B255)-3,FALSE)</f>
        <v>0</v>
      </c>
      <c r="L255" s="51">
        <f t="shared" si="19"/>
        <v>0</v>
      </c>
      <c r="M255" s="51">
        <f t="shared" si="19"/>
        <v>0</v>
      </c>
      <c r="N255" s="51">
        <f t="shared" si="19"/>
        <v>0</v>
      </c>
      <c r="O255" s="51">
        <f t="shared" ref="M255:R297" si="20">IF(OR($I255=0,O$4&lt;$B255,$B255=0,20-(O$4-$B255)=0),0,$I255*(19-(O$4-$B255))/20)</f>
        <v>0</v>
      </c>
      <c r="P255" s="51">
        <f t="shared" si="20"/>
        <v>0</v>
      </c>
      <c r="Q255" s="51">
        <f t="shared" si="20"/>
        <v>0</v>
      </c>
      <c r="R255" s="51">
        <f t="shared" si="20"/>
        <v>0</v>
      </c>
    </row>
    <row r="256" spans="1:18" x14ac:dyDescent="0.25">
      <c r="A256" s="17"/>
      <c r="B256" s="52"/>
      <c r="C256" s="17"/>
      <c r="D256" s="17"/>
      <c r="E256" s="17"/>
      <c r="F256" s="17"/>
      <c r="G256" s="17"/>
      <c r="H256" s="17"/>
      <c r="I256" s="16">
        <f>IF(B256&gt;A_Stammdaten!$B$12,0,SUM(C256,D256,F256,G256)-SUM(E256,H256))</f>
        <v>0</v>
      </c>
      <c r="J256" s="51">
        <f>HLOOKUP(A_Stammdaten!$B$12,$L$4:$R$2504,ROW(B256)-3,FALSE)+IF(OR(B256=0,A_Stammdaten!$B$12&lt;B256),0,I256*1/20)</f>
        <v>0</v>
      </c>
      <c r="K256" s="51">
        <f>HLOOKUP(A_Stammdaten!$B$12,$L$4:$R$2504,ROW(B256)-3,FALSE)</f>
        <v>0</v>
      </c>
      <c r="L256" s="51">
        <f t="shared" ref="L256:L319" si="21">IF(OR($I256=0,L$4&lt;$B256,$B256=0,20-(L$4-$B256)=0),0,$I256*(19-(L$4-$B256))/20)</f>
        <v>0</v>
      </c>
      <c r="M256" s="51">
        <f t="shared" si="20"/>
        <v>0</v>
      </c>
      <c r="N256" s="51">
        <f t="shared" si="20"/>
        <v>0</v>
      </c>
      <c r="O256" s="51">
        <f t="shared" si="20"/>
        <v>0</v>
      </c>
      <c r="P256" s="51">
        <f t="shared" si="20"/>
        <v>0</v>
      </c>
      <c r="Q256" s="51">
        <f t="shared" si="20"/>
        <v>0</v>
      </c>
      <c r="R256" s="51">
        <f t="shared" si="20"/>
        <v>0</v>
      </c>
    </row>
    <row r="257" spans="1:18" x14ac:dyDescent="0.25">
      <c r="A257" s="17"/>
      <c r="B257" s="52"/>
      <c r="C257" s="17"/>
      <c r="D257" s="17"/>
      <c r="E257" s="17"/>
      <c r="F257" s="17"/>
      <c r="G257" s="17"/>
      <c r="H257" s="17"/>
      <c r="I257" s="16">
        <f>IF(B257&gt;A_Stammdaten!$B$12,0,SUM(C257,D257,F257,G257)-SUM(E257,H257))</f>
        <v>0</v>
      </c>
      <c r="J257" s="51">
        <f>HLOOKUP(A_Stammdaten!$B$12,$L$4:$R$2504,ROW(B257)-3,FALSE)+IF(OR(B257=0,A_Stammdaten!$B$12&lt;B257),0,I257*1/20)</f>
        <v>0</v>
      </c>
      <c r="K257" s="51">
        <f>HLOOKUP(A_Stammdaten!$B$12,$L$4:$R$2504,ROW(B257)-3,FALSE)</f>
        <v>0</v>
      </c>
      <c r="L257" s="51">
        <f t="shared" si="21"/>
        <v>0</v>
      </c>
      <c r="M257" s="51">
        <f t="shared" si="20"/>
        <v>0</v>
      </c>
      <c r="N257" s="51">
        <f t="shared" si="20"/>
        <v>0</v>
      </c>
      <c r="O257" s="51">
        <f t="shared" si="20"/>
        <v>0</v>
      </c>
      <c r="P257" s="51">
        <f t="shared" si="20"/>
        <v>0</v>
      </c>
      <c r="Q257" s="51">
        <f t="shared" si="20"/>
        <v>0</v>
      </c>
      <c r="R257" s="51">
        <f t="shared" si="20"/>
        <v>0</v>
      </c>
    </row>
    <row r="258" spans="1:18" x14ac:dyDescent="0.25">
      <c r="A258" s="17"/>
      <c r="B258" s="52"/>
      <c r="C258" s="17"/>
      <c r="D258" s="17"/>
      <c r="E258" s="17"/>
      <c r="F258" s="17"/>
      <c r="G258" s="17"/>
      <c r="H258" s="17"/>
      <c r="I258" s="16">
        <f>IF(B258&gt;A_Stammdaten!$B$12,0,SUM(C258,D258,F258,G258)-SUM(E258,H258))</f>
        <v>0</v>
      </c>
      <c r="J258" s="51">
        <f>HLOOKUP(A_Stammdaten!$B$12,$L$4:$R$2504,ROW(B258)-3,FALSE)+IF(OR(B258=0,A_Stammdaten!$B$12&lt;B258),0,I258*1/20)</f>
        <v>0</v>
      </c>
      <c r="K258" s="51">
        <f>HLOOKUP(A_Stammdaten!$B$12,$L$4:$R$2504,ROW(B258)-3,FALSE)</f>
        <v>0</v>
      </c>
      <c r="L258" s="51">
        <f t="shared" si="21"/>
        <v>0</v>
      </c>
      <c r="M258" s="51">
        <f t="shared" si="20"/>
        <v>0</v>
      </c>
      <c r="N258" s="51">
        <f t="shared" si="20"/>
        <v>0</v>
      </c>
      <c r="O258" s="51">
        <f t="shared" si="20"/>
        <v>0</v>
      </c>
      <c r="P258" s="51">
        <f t="shared" si="20"/>
        <v>0</v>
      </c>
      <c r="Q258" s="51">
        <f t="shared" si="20"/>
        <v>0</v>
      </c>
      <c r="R258" s="51">
        <f t="shared" si="20"/>
        <v>0</v>
      </c>
    </row>
    <row r="259" spans="1:18" x14ac:dyDescent="0.25">
      <c r="A259" s="17"/>
      <c r="B259" s="52"/>
      <c r="C259" s="17"/>
      <c r="D259" s="17"/>
      <c r="E259" s="17"/>
      <c r="F259" s="17"/>
      <c r="G259" s="17"/>
      <c r="H259" s="17"/>
      <c r="I259" s="16">
        <f>IF(B259&gt;A_Stammdaten!$B$12,0,SUM(C259,D259,F259,G259)-SUM(E259,H259))</f>
        <v>0</v>
      </c>
      <c r="J259" s="51">
        <f>HLOOKUP(A_Stammdaten!$B$12,$L$4:$R$2504,ROW(B259)-3,FALSE)+IF(OR(B259=0,A_Stammdaten!$B$12&lt;B259),0,I259*1/20)</f>
        <v>0</v>
      </c>
      <c r="K259" s="51">
        <f>HLOOKUP(A_Stammdaten!$B$12,$L$4:$R$2504,ROW(B259)-3,FALSE)</f>
        <v>0</v>
      </c>
      <c r="L259" s="51">
        <f t="shared" si="21"/>
        <v>0</v>
      </c>
      <c r="M259" s="51">
        <f t="shared" si="20"/>
        <v>0</v>
      </c>
      <c r="N259" s="51">
        <f t="shared" si="20"/>
        <v>0</v>
      </c>
      <c r="O259" s="51">
        <f t="shared" si="20"/>
        <v>0</v>
      </c>
      <c r="P259" s="51">
        <f t="shared" si="20"/>
        <v>0</v>
      </c>
      <c r="Q259" s="51">
        <f t="shared" si="20"/>
        <v>0</v>
      </c>
      <c r="R259" s="51">
        <f t="shared" si="20"/>
        <v>0</v>
      </c>
    </row>
    <row r="260" spans="1:18" x14ac:dyDescent="0.25">
      <c r="A260" s="17"/>
      <c r="B260" s="52"/>
      <c r="C260" s="17"/>
      <c r="D260" s="17"/>
      <c r="E260" s="17"/>
      <c r="F260" s="17"/>
      <c r="G260" s="17"/>
      <c r="H260" s="17"/>
      <c r="I260" s="16">
        <f>IF(B260&gt;A_Stammdaten!$B$12,0,SUM(C260,D260,F260,G260)-SUM(E260,H260))</f>
        <v>0</v>
      </c>
      <c r="J260" s="51">
        <f>HLOOKUP(A_Stammdaten!$B$12,$L$4:$R$2504,ROW(B260)-3,FALSE)+IF(OR(B260=0,A_Stammdaten!$B$12&lt;B260),0,I260*1/20)</f>
        <v>0</v>
      </c>
      <c r="K260" s="51">
        <f>HLOOKUP(A_Stammdaten!$B$12,$L$4:$R$2504,ROW(B260)-3,FALSE)</f>
        <v>0</v>
      </c>
      <c r="L260" s="51">
        <f t="shared" si="21"/>
        <v>0</v>
      </c>
      <c r="M260" s="51">
        <f t="shared" si="20"/>
        <v>0</v>
      </c>
      <c r="N260" s="51">
        <f t="shared" si="20"/>
        <v>0</v>
      </c>
      <c r="O260" s="51">
        <f t="shared" si="20"/>
        <v>0</v>
      </c>
      <c r="P260" s="51">
        <f t="shared" si="20"/>
        <v>0</v>
      </c>
      <c r="Q260" s="51">
        <f t="shared" si="20"/>
        <v>0</v>
      </c>
      <c r="R260" s="51">
        <f t="shared" si="20"/>
        <v>0</v>
      </c>
    </row>
    <row r="261" spans="1:18" x14ac:dyDescent="0.25">
      <c r="A261" s="17"/>
      <c r="B261" s="52"/>
      <c r="C261" s="17"/>
      <c r="D261" s="17"/>
      <c r="E261" s="17"/>
      <c r="F261" s="17"/>
      <c r="G261" s="17"/>
      <c r="H261" s="17"/>
      <c r="I261" s="16">
        <f>IF(B261&gt;A_Stammdaten!$B$12,0,SUM(C261,D261,F261,G261)-SUM(E261,H261))</f>
        <v>0</v>
      </c>
      <c r="J261" s="51">
        <f>HLOOKUP(A_Stammdaten!$B$12,$L$4:$R$2504,ROW(B261)-3,FALSE)+IF(OR(B261=0,A_Stammdaten!$B$12&lt;B261),0,I261*1/20)</f>
        <v>0</v>
      </c>
      <c r="K261" s="51">
        <f>HLOOKUP(A_Stammdaten!$B$12,$L$4:$R$2504,ROW(B261)-3,FALSE)</f>
        <v>0</v>
      </c>
      <c r="L261" s="51">
        <f t="shared" si="21"/>
        <v>0</v>
      </c>
      <c r="M261" s="51">
        <f t="shared" si="20"/>
        <v>0</v>
      </c>
      <c r="N261" s="51">
        <f t="shared" si="20"/>
        <v>0</v>
      </c>
      <c r="O261" s="51">
        <f t="shared" si="20"/>
        <v>0</v>
      </c>
      <c r="P261" s="51">
        <f t="shared" si="20"/>
        <v>0</v>
      </c>
      <c r="Q261" s="51">
        <f t="shared" si="20"/>
        <v>0</v>
      </c>
      <c r="R261" s="51">
        <f t="shared" si="20"/>
        <v>0</v>
      </c>
    </row>
    <row r="262" spans="1:18" x14ac:dyDescent="0.25">
      <c r="A262" s="17"/>
      <c r="B262" s="52"/>
      <c r="C262" s="17"/>
      <c r="D262" s="17"/>
      <c r="E262" s="17"/>
      <c r="F262" s="17"/>
      <c r="G262" s="17"/>
      <c r="H262" s="17"/>
      <c r="I262" s="16">
        <f>IF(B262&gt;A_Stammdaten!$B$12,0,SUM(C262,D262,F262,G262)-SUM(E262,H262))</f>
        <v>0</v>
      </c>
      <c r="J262" s="51">
        <f>HLOOKUP(A_Stammdaten!$B$12,$L$4:$R$2504,ROW(B262)-3,FALSE)+IF(OR(B262=0,A_Stammdaten!$B$12&lt;B262),0,I262*1/20)</f>
        <v>0</v>
      </c>
      <c r="K262" s="51">
        <f>HLOOKUP(A_Stammdaten!$B$12,$L$4:$R$2504,ROW(B262)-3,FALSE)</f>
        <v>0</v>
      </c>
      <c r="L262" s="51">
        <f t="shared" si="21"/>
        <v>0</v>
      </c>
      <c r="M262" s="51">
        <f t="shared" si="20"/>
        <v>0</v>
      </c>
      <c r="N262" s="51">
        <f t="shared" si="20"/>
        <v>0</v>
      </c>
      <c r="O262" s="51">
        <f t="shared" si="20"/>
        <v>0</v>
      </c>
      <c r="P262" s="51">
        <f t="shared" si="20"/>
        <v>0</v>
      </c>
      <c r="Q262" s="51">
        <f t="shared" si="20"/>
        <v>0</v>
      </c>
      <c r="R262" s="51">
        <f t="shared" si="20"/>
        <v>0</v>
      </c>
    </row>
    <row r="263" spans="1:18" x14ac:dyDescent="0.25">
      <c r="A263" s="17"/>
      <c r="B263" s="52"/>
      <c r="C263" s="17"/>
      <c r="D263" s="17"/>
      <c r="E263" s="17"/>
      <c r="F263" s="17"/>
      <c r="G263" s="17"/>
      <c r="H263" s="17"/>
      <c r="I263" s="16">
        <f>IF(B263&gt;A_Stammdaten!$B$12,0,SUM(C263,D263,F263,G263)-SUM(E263,H263))</f>
        <v>0</v>
      </c>
      <c r="J263" s="51">
        <f>HLOOKUP(A_Stammdaten!$B$12,$L$4:$R$2504,ROW(B263)-3,FALSE)+IF(OR(B263=0,A_Stammdaten!$B$12&lt;B263),0,I263*1/20)</f>
        <v>0</v>
      </c>
      <c r="K263" s="51">
        <f>HLOOKUP(A_Stammdaten!$B$12,$L$4:$R$2504,ROW(B263)-3,FALSE)</f>
        <v>0</v>
      </c>
      <c r="L263" s="51">
        <f t="shared" si="21"/>
        <v>0</v>
      </c>
      <c r="M263" s="51">
        <f t="shared" si="20"/>
        <v>0</v>
      </c>
      <c r="N263" s="51">
        <f t="shared" si="20"/>
        <v>0</v>
      </c>
      <c r="O263" s="51">
        <f t="shared" si="20"/>
        <v>0</v>
      </c>
      <c r="P263" s="51">
        <f t="shared" si="20"/>
        <v>0</v>
      </c>
      <c r="Q263" s="51">
        <f t="shared" si="20"/>
        <v>0</v>
      </c>
      <c r="R263" s="51">
        <f t="shared" si="20"/>
        <v>0</v>
      </c>
    </row>
    <row r="264" spans="1:18" x14ac:dyDescent="0.25">
      <c r="A264" s="17"/>
      <c r="B264" s="52"/>
      <c r="C264" s="17"/>
      <c r="D264" s="17"/>
      <c r="E264" s="17"/>
      <c r="F264" s="17"/>
      <c r="G264" s="17"/>
      <c r="H264" s="17"/>
      <c r="I264" s="16">
        <f>IF(B264&gt;A_Stammdaten!$B$12,0,SUM(C264,D264,F264,G264)-SUM(E264,H264))</f>
        <v>0</v>
      </c>
      <c r="J264" s="51">
        <f>HLOOKUP(A_Stammdaten!$B$12,$L$4:$R$2504,ROW(B264)-3,FALSE)+IF(OR(B264=0,A_Stammdaten!$B$12&lt;B264),0,I264*1/20)</f>
        <v>0</v>
      </c>
      <c r="K264" s="51">
        <f>HLOOKUP(A_Stammdaten!$B$12,$L$4:$R$2504,ROW(B264)-3,FALSE)</f>
        <v>0</v>
      </c>
      <c r="L264" s="51">
        <f t="shared" si="21"/>
        <v>0</v>
      </c>
      <c r="M264" s="51">
        <f t="shared" si="20"/>
        <v>0</v>
      </c>
      <c r="N264" s="51">
        <f t="shared" si="20"/>
        <v>0</v>
      </c>
      <c r="O264" s="51">
        <f t="shared" si="20"/>
        <v>0</v>
      </c>
      <c r="P264" s="51">
        <f t="shared" si="20"/>
        <v>0</v>
      </c>
      <c r="Q264" s="51">
        <f t="shared" si="20"/>
        <v>0</v>
      </c>
      <c r="R264" s="51">
        <f t="shared" si="20"/>
        <v>0</v>
      </c>
    </row>
    <row r="265" spans="1:18" x14ac:dyDescent="0.25">
      <c r="A265" s="17"/>
      <c r="B265" s="52"/>
      <c r="C265" s="17"/>
      <c r="D265" s="17"/>
      <c r="E265" s="17"/>
      <c r="F265" s="17"/>
      <c r="G265" s="17"/>
      <c r="H265" s="17"/>
      <c r="I265" s="16">
        <f>IF(B265&gt;A_Stammdaten!$B$12,0,SUM(C265,D265,F265,G265)-SUM(E265,H265))</f>
        <v>0</v>
      </c>
      <c r="J265" s="51">
        <f>HLOOKUP(A_Stammdaten!$B$12,$L$4:$R$2504,ROW(B265)-3,FALSE)+IF(OR(B265=0,A_Stammdaten!$B$12&lt;B265),0,I265*1/20)</f>
        <v>0</v>
      </c>
      <c r="K265" s="51">
        <f>HLOOKUP(A_Stammdaten!$B$12,$L$4:$R$2504,ROW(B265)-3,FALSE)</f>
        <v>0</v>
      </c>
      <c r="L265" s="51">
        <f t="shared" si="21"/>
        <v>0</v>
      </c>
      <c r="M265" s="51">
        <f t="shared" si="20"/>
        <v>0</v>
      </c>
      <c r="N265" s="51">
        <f t="shared" si="20"/>
        <v>0</v>
      </c>
      <c r="O265" s="51">
        <f t="shared" si="20"/>
        <v>0</v>
      </c>
      <c r="P265" s="51">
        <f t="shared" si="20"/>
        <v>0</v>
      </c>
      <c r="Q265" s="51">
        <f t="shared" si="20"/>
        <v>0</v>
      </c>
      <c r="R265" s="51">
        <f t="shared" si="20"/>
        <v>0</v>
      </c>
    </row>
    <row r="266" spans="1:18" x14ac:dyDescent="0.25">
      <c r="A266" s="17"/>
      <c r="B266" s="52"/>
      <c r="C266" s="17"/>
      <c r="D266" s="17"/>
      <c r="E266" s="17"/>
      <c r="F266" s="17"/>
      <c r="G266" s="17"/>
      <c r="H266" s="17"/>
      <c r="I266" s="16">
        <f>IF(B266&gt;A_Stammdaten!$B$12,0,SUM(C266,D266,F266,G266)-SUM(E266,H266))</f>
        <v>0</v>
      </c>
      <c r="J266" s="51">
        <f>HLOOKUP(A_Stammdaten!$B$12,$L$4:$R$2504,ROW(B266)-3,FALSE)+IF(OR(B266=0,A_Stammdaten!$B$12&lt;B266),0,I266*1/20)</f>
        <v>0</v>
      </c>
      <c r="K266" s="51">
        <f>HLOOKUP(A_Stammdaten!$B$12,$L$4:$R$2504,ROW(B266)-3,FALSE)</f>
        <v>0</v>
      </c>
      <c r="L266" s="51">
        <f t="shared" si="21"/>
        <v>0</v>
      </c>
      <c r="M266" s="51">
        <f t="shared" si="20"/>
        <v>0</v>
      </c>
      <c r="N266" s="51">
        <f t="shared" si="20"/>
        <v>0</v>
      </c>
      <c r="O266" s="51">
        <f t="shared" si="20"/>
        <v>0</v>
      </c>
      <c r="P266" s="51">
        <f t="shared" si="20"/>
        <v>0</v>
      </c>
      <c r="Q266" s="51">
        <f t="shared" si="20"/>
        <v>0</v>
      </c>
      <c r="R266" s="51">
        <f t="shared" si="20"/>
        <v>0</v>
      </c>
    </row>
    <row r="267" spans="1:18" x14ac:dyDescent="0.25">
      <c r="A267" s="17"/>
      <c r="B267" s="52"/>
      <c r="C267" s="17"/>
      <c r="D267" s="17"/>
      <c r="E267" s="17"/>
      <c r="F267" s="17"/>
      <c r="G267" s="17"/>
      <c r="H267" s="17"/>
      <c r="I267" s="16">
        <f>IF(B267&gt;A_Stammdaten!$B$12,0,SUM(C267,D267,F267,G267)-SUM(E267,H267))</f>
        <v>0</v>
      </c>
      <c r="J267" s="51">
        <f>HLOOKUP(A_Stammdaten!$B$12,$L$4:$R$2504,ROW(B267)-3,FALSE)+IF(OR(B267=0,A_Stammdaten!$B$12&lt;B267),0,I267*1/20)</f>
        <v>0</v>
      </c>
      <c r="K267" s="51">
        <f>HLOOKUP(A_Stammdaten!$B$12,$L$4:$R$2504,ROW(B267)-3,FALSE)</f>
        <v>0</v>
      </c>
      <c r="L267" s="51">
        <f t="shared" si="21"/>
        <v>0</v>
      </c>
      <c r="M267" s="51">
        <f t="shared" si="20"/>
        <v>0</v>
      </c>
      <c r="N267" s="51">
        <f t="shared" si="20"/>
        <v>0</v>
      </c>
      <c r="O267" s="51">
        <f t="shared" si="20"/>
        <v>0</v>
      </c>
      <c r="P267" s="51">
        <f t="shared" si="20"/>
        <v>0</v>
      </c>
      <c r="Q267" s="51">
        <f t="shared" si="20"/>
        <v>0</v>
      </c>
      <c r="R267" s="51">
        <f t="shared" si="20"/>
        <v>0</v>
      </c>
    </row>
    <row r="268" spans="1:18" x14ac:dyDescent="0.25">
      <c r="A268" s="17"/>
      <c r="B268" s="52"/>
      <c r="C268" s="17"/>
      <c r="D268" s="17"/>
      <c r="E268" s="17"/>
      <c r="F268" s="17"/>
      <c r="G268" s="17"/>
      <c r="H268" s="17"/>
      <c r="I268" s="16">
        <f>IF(B268&gt;A_Stammdaten!$B$12,0,SUM(C268,D268,F268,G268)-SUM(E268,H268))</f>
        <v>0</v>
      </c>
      <c r="J268" s="51">
        <f>HLOOKUP(A_Stammdaten!$B$12,$L$4:$R$2504,ROW(B268)-3,FALSE)+IF(OR(B268=0,A_Stammdaten!$B$12&lt;B268),0,I268*1/20)</f>
        <v>0</v>
      </c>
      <c r="K268" s="51">
        <f>HLOOKUP(A_Stammdaten!$B$12,$L$4:$R$2504,ROW(B268)-3,FALSE)</f>
        <v>0</v>
      </c>
      <c r="L268" s="51">
        <f t="shared" si="21"/>
        <v>0</v>
      </c>
      <c r="M268" s="51">
        <f t="shared" si="20"/>
        <v>0</v>
      </c>
      <c r="N268" s="51">
        <f t="shared" si="20"/>
        <v>0</v>
      </c>
      <c r="O268" s="51">
        <f t="shared" si="20"/>
        <v>0</v>
      </c>
      <c r="P268" s="51">
        <f t="shared" si="20"/>
        <v>0</v>
      </c>
      <c r="Q268" s="51">
        <f t="shared" si="20"/>
        <v>0</v>
      </c>
      <c r="R268" s="51">
        <f t="shared" si="20"/>
        <v>0</v>
      </c>
    </row>
    <row r="269" spans="1:18" x14ac:dyDescent="0.25">
      <c r="A269" s="17"/>
      <c r="B269" s="52"/>
      <c r="C269" s="17"/>
      <c r="D269" s="17"/>
      <c r="E269" s="17"/>
      <c r="F269" s="17"/>
      <c r="G269" s="17"/>
      <c r="H269" s="17"/>
      <c r="I269" s="16">
        <f>IF(B269&gt;A_Stammdaten!$B$12,0,SUM(C269,D269,F269,G269)-SUM(E269,H269))</f>
        <v>0</v>
      </c>
      <c r="J269" s="51">
        <f>HLOOKUP(A_Stammdaten!$B$12,$L$4:$R$2504,ROW(B269)-3,FALSE)+IF(OR(B269=0,A_Stammdaten!$B$12&lt;B269),0,I269*1/20)</f>
        <v>0</v>
      </c>
      <c r="K269" s="51">
        <f>HLOOKUP(A_Stammdaten!$B$12,$L$4:$R$2504,ROW(B269)-3,FALSE)</f>
        <v>0</v>
      </c>
      <c r="L269" s="51">
        <f t="shared" si="21"/>
        <v>0</v>
      </c>
      <c r="M269" s="51">
        <f t="shared" si="20"/>
        <v>0</v>
      </c>
      <c r="N269" s="51">
        <f t="shared" si="20"/>
        <v>0</v>
      </c>
      <c r="O269" s="51">
        <f t="shared" si="20"/>
        <v>0</v>
      </c>
      <c r="P269" s="51">
        <f t="shared" si="20"/>
        <v>0</v>
      </c>
      <c r="Q269" s="51">
        <f t="shared" si="20"/>
        <v>0</v>
      </c>
      <c r="R269" s="51">
        <f t="shared" si="20"/>
        <v>0</v>
      </c>
    </row>
    <row r="270" spans="1:18" x14ac:dyDescent="0.25">
      <c r="A270" s="17"/>
      <c r="B270" s="52"/>
      <c r="C270" s="17"/>
      <c r="D270" s="17"/>
      <c r="E270" s="17"/>
      <c r="F270" s="17"/>
      <c r="G270" s="17"/>
      <c r="H270" s="17"/>
      <c r="I270" s="16">
        <f>IF(B270&gt;A_Stammdaten!$B$12,0,SUM(C270,D270,F270,G270)-SUM(E270,H270))</f>
        <v>0</v>
      </c>
      <c r="J270" s="51">
        <f>HLOOKUP(A_Stammdaten!$B$12,$L$4:$R$2504,ROW(B270)-3,FALSE)+IF(OR(B270=0,A_Stammdaten!$B$12&lt;B270),0,I270*1/20)</f>
        <v>0</v>
      </c>
      <c r="K270" s="51">
        <f>HLOOKUP(A_Stammdaten!$B$12,$L$4:$R$2504,ROW(B270)-3,FALSE)</f>
        <v>0</v>
      </c>
      <c r="L270" s="51">
        <f t="shared" si="21"/>
        <v>0</v>
      </c>
      <c r="M270" s="51">
        <f t="shared" si="20"/>
        <v>0</v>
      </c>
      <c r="N270" s="51">
        <f t="shared" si="20"/>
        <v>0</v>
      </c>
      <c r="O270" s="51">
        <f t="shared" si="20"/>
        <v>0</v>
      </c>
      <c r="P270" s="51">
        <f t="shared" si="20"/>
        <v>0</v>
      </c>
      <c r="Q270" s="51">
        <f t="shared" si="20"/>
        <v>0</v>
      </c>
      <c r="R270" s="51">
        <f t="shared" si="20"/>
        <v>0</v>
      </c>
    </row>
    <row r="271" spans="1:18" x14ac:dyDescent="0.25">
      <c r="A271" s="17"/>
      <c r="B271" s="52"/>
      <c r="C271" s="17"/>
      <c r="D271" s="17"/>
      <c r="E271" s="17"/>
      <c r="F271" s="17"/>
      <c r="G271" s="17"/>
      <c r="H271" s="17"/>
      <c r="I271" s="16">
        <f>IF(B271&gt;A_Stammdaten!$B$12,0,SUM(C271,D271,F271,G271)-SUM(E271,H271))</f>
        <v>0</v>
      </c>
      <c r="J271" s="51">
        <f>HLOOKUP(A_Stammdaten!$B$12,$L$4:$R$2504,ROW(B271)-3,FALSE)+IF(OR(B271=0,A_Stammdaten!$B$12&lt;B271),0,I271*1/20)</f>
        <v>0</v>
      </c>
      <c r="K271" s="51">
        <f>HLOOKUP(A_Stammdaten!$B$12,$L$4:$R$2504,ROW(B271)-3,FALSE)</f>
        <v>0</v>
      </c>
      <c r="L271" s="51">
        <f t="shared" si="21"/>
        <v>0</v>
      </c>
      <c r="M271" s="51">
        <f t="shared" si="20"/>
        <v>0</v>
      </c>
      <c r="N271" s="51">
        <f t="shared" si="20"/>
        <v>0</v>
      </c>
      <c r="O271" s="51">
        <f t="shared" si="20"/>
        <v>0</v>
      </c>
      <c r="P271" s="51">
        <f t="shared" si="20"/>
        <v>0</v>
      </c>
      <c r="Q271" s="51">
        <f t="shared" si="20"/>
        <v>0</v>
      </c>
      <c r="R271" s="51">
        <f t="shared" si="20"/>
        <v>0</v>
      </c>
    </row>
    <row r="272" spans="1:18" x14ac:dyDescent="0.25">
      <c r="A272" s="17"/>
      <c r="B272" s="52"/>
      <c r="C272" s="17"/>
      <c r="D272" s="17"/>
      <c r="E272" s="17"/>
      <c r="F272" s="17"/>
      <c r="G272" s="17"/>
      <c r="H272" s="17"/>
      <c r="I272" s="16">
        <f>IF(B272&gt;A_Stammdaten!$B$12,0,SUM(C272,D272,F272,G272)-SUM(E272,H272))</f>
        <v>0</v>
      </c>
      <c r="J272" s="51">
        <f>HLOOKUP(A_Stammdaten!$B$12,$L$4:$R$2504,ROW(B272)-3,FALSE)+IF(OR(B272=0,A_Stammdaten!$B$12&lt;B272),0,I272*1/20)</f>
        <v>0</v>
      </c>
      <c r="K272" s="51">
        <f>HLOOKUP(A_Stammdaten!$B$12,$L$4:$R$2504,ROW(B272)-3,FALSE)</f>
        <v>0</v>
      </c>
      <c r="L272" s="51">
        <f t="shared" si="21"/>
        <v>0</v>
      </c>
      <c r="M272" s="51">
        <f t="shared" si="20"/>
        <v>0</v>
      </c>
      <c r="N272" s="51">
        <f t="shared" si="20"/>
        <v>0</v>
      </c>
      <c r="O272" s="51">
        <f t="shared" si="20"/>
        <v>0</v>
      </c>
      <c r="P272" s="51">
        <f t="shared" si="20"/>
        <v>0</v>
      </c>
      <c r="Q272" s="51">
        <f t="shared" si="20"/>
        <v>0</v>
      </c>
      <c r="R272" s="51">
        <f t="shared" si="20"/>
        <v>0</v>
      </c>
    </row>
    <row r="273" spans="1:18" x14ac:dyDescent="0.25">
      <c r="A273" s="17"/>
      <c r="B273" s="52"/>
      <c r="C273" s="17"/>
      <c r="D273" s="17"/>
      <c r="E273" s="17"/>
      <c r="F273" s="17"/>
      <c r="G273" s="17"/>
      <c r="H273" s="17"/>
      <c r="I273" s="16">
        <f>IF(B273&gt;A_Stammdaten!$B$12,0,SUM(C273,D273,F273,G273)-SUM(E273,H273))</f>
        <v>0</v>
      </c>
      <c r="J273" s="51">
        <f>HLOOKUP(A_Stammdaten!$B$12,$L$4:$R$2504,ROW(B273)-3,FALSE)+IF(OR(B273=0,A_Stammdaten!$B$12&lt;B273),0,I273*1/20)</f>
        <v>0</v>
      </c>
      <c r="K273" s="51">
        <f>HLOOKUP(A_Stammdaten!$B$12,$L$4:$R$2504,ROW(B273)-3,FALSE)</f>
        <v>0</v>
      </c>
      <c r="L273" s="51">
        <f t="shared" si="21"/>
        <v>0</v>
      </c>
      <c r="M273" s="51">
        <f t="shared" si="20"/>
        <v>0</v>
      </c>
      <c r="N273" s="51">
        <f t="shared" si="20"/>
        <v>0</v>
      </c>
      <c r="O273" s="51">
        <f t="shared" si="20"/>
        <v>0</v>
      </c>
      <c r="P273" s="51">
        <f t="shared" si="20"/>
        <v>0</v>
      </c>
      <c r="Q273" s="51">
        <f t="shared" si="20"/>
        <v>0</v>
      </c>
      <c r="R273" s="51">
        <f t="shared" si="20"/>
        <v>0</v>
      </c>
    </row>
    <row r="274" spans="1:18" x14ac:dyDescent="0.25">
      <c r="A274" s="17"/>
      <c r="B274" s="52"/>
      <c r="C274" s="17"/>
      <c r="D274" s="17"/>
      <c r="E274" s="17"/>
      <c r="F274" s="17"/>
      <c r="G274" s="17"/>
      <c r="H274" s="17"/>
      <c r="I274" s="16">
        <f>IF(B274&gt;A_Stammdaten!$B$12,0,SUM(C274,D274,F274,G274)-SUM(E274,H274))</f>
        <v>0</v>
      </c>
      <c r="J274" s="51">
        <f>HLOOKUP(A_Stammdaten!$B$12,$L$4:$R$2504,ROW(B274)-3,FALSE)+IF(OR(B274=0,A_Stammdaten!$B$12&lt;B274),0,I274*1/20)</f>
        <v>0</v>
      </c>
      <c r="K274" s="51">
        <f>HLOOKUP(A_Stammdaten!$B$12,$L$4:$R$2504,ROW(B274)-3,FALSE)</f>
        <v>0</v>
      </c>
      <c r="L274" s="51">
        <f t="shared" si="21"/>
        <v>0</v>
      </c>
      <c r="M274" s="51">
        <f t="shared" si="20"/>
        <v>0</v>
      </c>
      <c r="N274" s="51">
        <f t="shared" si="20"/>
        <v>0</v>
      </c>
      <c r="O274" s="51">
        <f t="shared" si="20"/>
        <v>0</v>
      </c>
      <c r="P274" s="51">
        <f t="shared" si="20"/>
        <v>0</v>
      </c>
      <c r="Q274" s="51">
        <f t="shared" si="20"/>
        <v>0</v>
      </c>
      <c r="R274" s="51">
        <f t="shared" si="20"/>
        <v>0</v>
      </c>
    </row>
    <row r="275" spans="1:18" x14ac:dyDescent="0.25">
      <c r="A275" s="17"/>
      <c r="B275" s="52"/>
      <c r="C275" s="17"/>
      <c r="D275" s="17"/>
      <c r="E275" s="17"/>
      <c r="F275" s="17"/>
      <c r="G275" s="17"/>
      <c r="H275" s="17"/>
      <c r="I275" s="16">
        <f>IF(B275&gt;A_Stammdaten!$B$12,0,SUM(C275,D275,F275,G275)-SUM(E275,H275))</f>
        <v>0</v>
      </c>
      <c r="J275" s="51">
        <f>HLOOKUP(A_Stammdaten!$B$12,$L$4:$R$2504,ROW(B275)-3,FALSE)+IF(OR(B275=0,A_Stammdaten!$B$12&lt;B275),0,I275*1/20)</f>
        <v>0</v>
      </c>
      <c r="K275" s="51">
        <f>HLOOKUP(A_Stammdaten!$B$12,$L$4:$R$2504,ROW(B275)-3,FALSE)</f>
        <v>0</v>
      </c>
      <c r="L275" s="51">
        <f t="shared" si="21"/>
        <v>0</v>
      </c>
      <c r="M275" s="51">
        <f t="shared" si="20"/>
        <v>0</v>
      </c>
      <c r="N275" s="51">
        <f t="shared" si="20"/>
        <v>0</v>
      </c>
      <c r="O275" s="51">
        <f t="shared" si="20"/>
        <v>0</v>
      </c>
      <c r="P275" s="51">
        <f t="shared" si="20"/>
        <v>0</v>
      </c>
      <c r="Q275" s="51">
        <f t="shared" si="20"/>
        <v>0</v>
      </c>
      <c r="R275" s="51">
        <f t="shared" si="20"/>
        <v>0</v>
      </c>
    </row>
    <row r="276" spans="1:18" x14ac:dyDescent="0.25">
      <c r="A276" s="17"/>
      <c r="B276" s="52"/>
      <c r="C276" s="17"/>
      <c r="D276" s="17"/>
      <c r="E276" s="17"/>
      <c r="F276" s="17"/>
      <c r="G276" s="17"/>
      <c r="H276" s="17"/>
      <c r="I276" s="16">
        <f>IF(B276&gt;A_Stammdaten!$B$12,0,SUM(C276,D276,F276,G276)-SUM(E276,H276))</f>
        <v>0</v>
      </c>
      <c r="J276" s="51">
        <f>HLOOKUP(A_Stammdaten!$B$12,$L$4:$R$2504,ROW(B276)-3,FALSE)+IF(OR(B276=0,A_Stammdaten!$B$12&lt;B276),0,I276*1/20)</f>
        <v>0</v>
      </c>
      <c r="K276" s="51">
        <f>HLOOKUP(A_Stammdaten!$B$12,$L$4:$R$2504,ROW(B276)-3,FALSE)</f>
        <v>0</v>
      </c>
      <c r="L276" s="51">
        <f t="shared" si="21"/>
        <v>0</v>
      </c>
      <c r="M276" s="51">
        <f t="shared" si="20"/>
        <v>0</v>
      </c>
      <c r="N276" s="51">
        <f t="shared" si="20"/>
        <v>0</v>
      </c>
      <c r="O276" s="51">
        <f t="shared" si="20"/>
        <v>0</v>
      </c>
      <c r="P276" s="51">
        <f t="shared" si="20"/>
        <v>0</v>
      </c>
      <c r="Q276" s="51">
        <f t="shared" si="20"/>
        <v>0</v>
      </c>
      <c r="R276" s="51">
        <f t="shared" si="20"/>
        <v>0</v>
      </c>
    </row>
    <row r="277" spans="1:18" x14ac:dyDescent="0.25">
      <c r="A277" s="17"/>
      <c r="B277" s="52"/>
      <c r="C277" s="17"/>
      <c r="D277" s="17"/>
      <c r="E277" s="17"/>
      <c r="F277" s="17"/>
      <c r="G277" s="17"/>
      <c r="H277" s="17"/>
      <c r="I277" s="16">
        <f>IF(B277&gt;A_Stammdaten!$B$12,0,SUM(C277,D277,F277,G277)-SUM(E277,H277))</f>
        <v>0</v>
      </c>
      <c r="J277" s="51">
        <f>HLOOKUP(A_Stammdaten!$B$12,$L$4:$R$2504,ROW(B277)-3,FALSE)+IF(OR(B277=0,A_Stammdaten!$B$12&lt;B277),0,I277*1/20)</f>
        <v>0</v>
      </c>
      <c r="K277" s="51">
        <f>HLOOKUP(A_Stammdaten!$B$12,$L$4:$R$2504,ROW(B277)-3,FALSE)</f>
        <v>0</v>
      </c>
      <c r="L277" s="51">
        <f t="shared" si="21"/>
        <v>0</v>
      </c>
      <c r="M277" s="51">
        <f t="shared" si="20"/>
        <v>0</v>
      </c>
      <c r="N277" s="51">
        <f t="shared" si="20"/>
        <v>0</v>
      </c>
      <c r="O277" s="51">
        <f t="shared" si="20"/>
        <v>0</v>
      </c>
      <c r="P277" s="51">
        <f t="shared" si="20"/>
        <v>0</v>
      </c>
      <c r="Q277" s="51">
        <f t="shared" si="20"/>
        <v>0</v>
      </c>
      <c r="R277" s="51">
        <f t="shared" si="20"/>
        <v>0</v>
      </c>
    </row>
    <row r="278" spans="1:18" x14ac:dyDescent="0.25">
      <c r="A278" s="17"/>
      <c r="B278" s="52"/>
      <c r="C278" s="17"/>
      <c r="D278" s="17"/>
      <c r="E278" s="17"/>
      <c r="F278" s="17"/>
      <c r="G278" s="17"/>
      <c r="H278" s="17"/>
      <c r="I278" s="16">
        <f>IF(B278&gt;A_Stammdaten!$B$12,0,SUM(C278,D278,F278,G278)-SUM(E278,H278))</f>
        <v>0</v>
      </c>
      <c r="J278" s="51">
        <f>HLOOKUP(A_Stammdaten!$B$12,$L$4:$R$2504,ROW(B278)-3,FALSE)+IF(OR(B278=0,A_Stammdaten!$B$12&lt;B278),0,I278*1/20)</f>
        <v>0</v>
      </c>
      <c r="K278" s="51">
        <f>HLOOKUP(A_Stammdaten!$B$12,$L$4:$R$2504,ROW(B278)-3,FALSE)</f>
        <v>0</v>
      </c>
      <c r="L278" s="51">
        <f t="shared" si="21"/>
        <v>0</v>
      </c>
      <c r="M278" s="51">
        <f t="shared" si="20"/>
        <v>0</v>
      </c>
      <c r="N278" s="51">
        <f t="shared" si="20"/>
        <v>0</v>
      </c>
      <c r="O278" s="51">
        <f t="shared" si="20"/>
        <v>0</v>
      </c>
      <c r="P278" s="51">
        <f t="shared" si="20"/>
        <v>0</v>
      </c>
      <c r="Q278" s="51">
        <f t="shared" si="20"/>
        <v>0</v>
      </c>
      <c r="R278" s="51">
        <f t="shared" si="20"/>
        <v>0</v>
      </c>
    </row>
    <row r="279" spans="1:18" x14ac:dyDescent="0.25">
      <c r="A279" s="17"/>
      <c r="B279" s="52"/>
      <c r="C279" s="17"/>
      <c r="D279" s="17"/>
      <c r="E279" s="17"/>
      <c r="F279" s="17"/>
      <c r="G279" s="17"/>
      <c r="H279" s="17"/>
      <c r="I279" s="16">
        <f>IF(B279&gt;A_Stammdaten!$B$12,0,SUM(C279,D279,F279,G279)-SUM(E279,H279))</f>
        <v>0</v>
      </c>
      <c r="J279" s="51">
        <f>HLOOKUP(A_Stammdaten!$B$12,$L$4:$R$2504,ROW(B279)-3,FALSE)+IF(OR(B279=0,A_Stammdaten!$B$12&lt;B279),0,I279*1/20)</f>
        <v>0</v>
      </c>
      <c r="K279" s="51">
        <f>HLOOKUP(A_Stammdaten!$B$12,$L$4:$R$2504,ROW(B279)-3,FALSE)</f>
        <v>0</v>
      </c>
      <c r="L279" s="51">
        <f t="shared" si="21"/>
        <v>0</v>
      </c>
      <c r="M279" s="51">
        <f t="shared" si="20"/>
        <v>0</v>
      </c>
      <c r="N279" s="51">
        <f t="shared" si="20"/>
        <v>0</v>
      </c>
      <c r="O279" s="51">
        <f t="shared" si="20"/>
        <v>0</v>
      </c>
      <c r="P279" s="51">
        <f t="shared" si="20"/>
        <v>0</v>
      </c>
      <c r="Q279" s="51">
        <f t="shared" si="20"/>
        <v>0</v>
      </c>
      <c r="R279" s="51">
        <f t="shared" si="20"/>
        <v>0</v>
      </c>
    </row>
    <row r="280" spans="1:18" x14ac:dyDescent="0.25">
      <c r="A280" s="17"/>
      <c r="B280" s="52"/>
      <c r="C280" s="17"/>
      <c r="D280" s="17"/>
      <c r="E280" s="17"/>
      <c r="F280" s="17"/>
      <c r="G280" s="17"/>
      <c r="H280" s="17"/>
      <c r="I280" s="16">
        <f>IF(B280&gt;A_Stammdaten!$B$12,0,SUM(C280,D280,F280,G280)-SUM(E280,H280))</f>
        <v>0</v>
      </c>
      <c r="J280" s="51">
        <f>HLOOKUP(A_Stammdaten!$B$12,$L$4:$R$2504,ROW(B280)-3,FALSE)+IF(OR(B280=0,A_Stammdaten!$B$12&lt;B280),0,I280*1/20)</f>
        <v>0</v>
      </c>
      <c r="K280" s="51">
        <f>HLOOKUP(A_Stammdaten!$B$12,$L$4:$R$2504,ROW(B280)-3,FALSE)</f>
        <v>0</v>
      </c>
      <c r="L280" s="51">
        <f t="shared" si="21"/>
        <v>0</v>
      </c>
      <c r="M280" s="51">
        <f t="shared" si="20"/>
        <v>0</v>
      </c>
      <c r="N280" s="51">
        <f t="shared" si="20"/>
        <v>0</v>
      </c>
      <c r="O280" s="51">
        <f t="shared" si="20"/>
        <v>0</v>
      </c>
      <c r="P280" s="51">
        <f t="shared" si="20"/>
        <v>0</v>
      </c>
      <c r="Q280" s="51">
        <f t="shared" si="20"/>
        <v>0</v>
      </c>
      <c r="R280" s="51">
        <f t="shared" si="20"/>
        <v>0</v>
      </c>
    </row>
    <row r="281" spans="1:18" x14ac:dyDescent="0.25">
      <c r="A281" s="17"/>
      <c r="B281" s="52"/>
      <c r="C281" s="17"/>
      <c r="D281" s="17"/>
      <c r="E281" s="17"/>
      <c r="F281" s="17"/>
      <c r="G281" s="17"/>
      <c r="H281" s="17"/>
      <c r="I281" s="16">
        <f>IF(B281&gt;A_Stammdaten!$B$12,0,SUM(C281,D281,F281,G281)-SUM(E281,H281))</f>
        <v>0</v>
      </c>
      <c r="J281" s="51">
        <f>HLOOKUP(A_Stammdaten!$B$12,$L$4:$R$2504,ROW(B281)-3,FALSE)+IF(OR(B281=0,A_Stammdaten!$B$12&lt;B281),0,I281*1/20)</f>
        <v>0</v>
      </c>
      <c r="K281" s="51">
        <f>HLOOKUP(A_Stammdaten!$B$12,$L$4:$R$2504,ROW(B281)-3,FALSE)</f>
        <v>0</v>
      </c>
      <c r="L281" s="51">
        <f t="shared" si="21"/>
        <v>0</v>
      </c>
      <c r="M281" s="51">
        <f t="shared" si="20"/>
        <v>0</v>
      </c>
      <c r="N281" s="51">
        <f t="shared" si="20"/>
        <v>0</v>
      </c>
      <c r="O281" s="51">
        <f t="shared" si="20"/>
        <v>0</v>
      </c>
      <c r="P281" s="51">
        <f t="shared" si="20"/>
        <v>0</v>
      </c>
      <c r="Q281" s="51">
        <f t="shared" si="20"/>
        <v>0</v>
      </c>
      <c r="R281" s="51">
        <f t="shared" si="20"/>
        <v>0</v>
      </c>
    </row>
    <row r="282" spans="1:18" x14ac:dyDescent="0.25">
      <c r="A282" s="17"/>
      <c r="B282" s="52"/>
      <c r="C282" s="17"/>
      <c r="D282" s="17"/>
      <c r="E282" s="17"/>
      <c r="F282" s="17"/>
      <c r="G282" s="17"/>
      <c r="H282" s="17"/>
      <c r="I282" s="16">
        <f>IF(B282&gt;A_Stammdaten!$B$12,0,SUM(C282,D282,F282,G282)-SUM(E282,H282))</f>
        <v>0</v>
      </c>
      <c r="J282" s="51">
        <f>HLOOKUP(A_Stammdaten!$B$12,$L$4:$R$2504,ROW(B282)-3,FALSE)+IF(OR(B282=0,A_Stammdaten!$B$12&lt;B282),0,I282*1/20)</f>
        <v>0</v>
      </c>
      <c r="K282" s="51">
        <f>HLOOKUP(A_Stammdaten!$B$12,$L$4:$R$2504,ROW(B282)-3,FALSE)</f>
        <v>0</v>
      </c>
      <c r="L282" s="51">
        <f t="shared" si="21"/>
        <v>0</v>
      </c>
      <c r="M282" s="51">
        <f t="shared" si="20"/>
        <v>0</v>
      </c>
      <c r="N282" s="51">
        <f t="shared" si="20"/>
        <v>0</v>
      </c>
      <c r="O282" s="51">
        <f t="shared" si="20"/>
        <v>0</v>
      </c>
      <c r="P282" s="51">
        <f t="shared" si="20"/>
        <v>0</v>
      </c>
      <c r="Q282" s="51">
        <f t="shared" si="20"/>
        <v>0</v>
      </c>
      <c r="R282" s="51">
        <f t="shared" si="20"/>
        <v>0</v>
      </c>
    </row>
    <row r="283" spans="1:18" x14ac:dyDescent="0.25">
      <c r="A283" s="17"/>
      <c r="B283" s="52"/>
      <c r="C283" s="17"/>
      <c r="D283" s="17"/>
      <c r="E283" s="17"/>
      <c r="F283" s="17"/>
      <c r="G283" s="17"/>
      <c r="H283" s="17"/>
      <c r="I283" s="16">
        <f>IF(B283&gt;A_Stammdaten!$B$12,0,SUM(C283,D283,F283,G283)-SUM(E283,H283))</f>
        <v>0</v>
      </c>
      <c r="J283" s="51">
        <f>HLOOKUP(A_Stammdaten!$B$12,$L$4:$R$2504,ROW(B283)-3,FALSE)+IF(OR(B283=0,A_Stammdaten!$B$12&lt;B283),0,I283*1/20)</f>
        <v>0</v>
      </c>
      <c r="K283" s="51">
        <f>HLOOKUP(A_Stammdaten!$B$12,$L$4:$R$2504,ROW(B283)-3,FALSE)</f>
        <v>0</v>
      </c>
      <c r="L283" s="51">
        <f t="shared" si="21"/>
        <v>0</v>
      </c>
      <c r="M283" s="51">
        <f t="shared" si="20"/>
        <v>0</v>
      </c>
      <c r="N283" s="51">
        <f t="shared" si="20"/>
        <v>0</v>
      </c>
      <c r="O283" s="51">
        <f t="shared" si="20"/>
        <v>0</v>
      </c>
      <c r="P283" s="51">
        <f t="shared" si="20"/>
        <v>0</v>
      </c>
      <c r="Q283" s="51">
        <f t="shared" si="20"/>
        <v>0</v>
      </c>
      <c r="R283" s="51">
        <f t="shared" si="20"/>
        <v>0</v>
      </c>
    </row>
    <row r="284" spans="1:18" x14ac:dyDescent="0.25">
      <c r="A284" s="17"/>
      <c r="B284" s="52"/>
      <c r="C284" s="17"/>
      <c r="D284" s="17"/>
      <c r="E284" s="17"/>
      <c r="F284" s="17"/>
      <c r="G284" s="17"/>
      <c r="H284" s="17"/>
      <c r="I284" s="16">
        <f>IF(B284&gt;A_Stammdaten!$B$12,0,SUM(C284,D284,F284,G284)-SUM(E284,H284))</f>
        <v>0</v>
      </c>
      <c r="J284" s="51">
        <f>HLOOKUP(A_Stammdaten!$B$12,$L$4:$R$2504,ROW(B284)-3,FALSE)+IF(OR(B284=0,A_Stammdaten!$B$12&lt;B284),0,I284*1/20)</f>
        <v>0</v>
      </c>
      <c r="K284" s="51">
        <f>HLOOKUP(A_Stammdaten!$B$12,$L$4:$R$2504,ROW(B284)-3,FALSE)</f>
        <v>0</v>
      </c>
      <c r="L284" s="51">
        <f t="shared" si="21"/>
        <v>0</v>
      </c>
      <c r="M284" s="51">
        <f t="shared" si="20"/>
        <v>0</v>
      </c>
      <c r="N284" s="51">
        <f t="shared" si="20"/>
        <v>0</v>
      </c>
      <c r="O284" s="51">
        <f t="shared" si="20"/>
        <v>0</v>
      </c>
      <c r="P284" s="51">
        <f t="shared" si="20"/>
        <v>0</v>
      </c>
      <c r="Q284" s="51">
        <f t="shared" si="20"/>
        <v>0</v>
      </c>
      <c r="R284" s="51">
        <f t="shared" si="20"/>
        <v>0</v>
      </c>
    </row>
    <row r="285" spans="1:18" x14ac:dyDescent="0.25">
      <c r="A285" s="17"/>
      <c r="B285" s="52"/>
      <c r="C285" s="17"/>
      <c r="D285" s="17"/>
      <c r="E285" s="17"/>
      <c r="F285" s="17"/>
      <c r="G285" s="17"/>
      <c r="H285" s="17"/>
      <c r="I285" s="16">
        <f>IF(B285&gt;A_Stammdaten!$B$12,0,SUM(C285,D285,F285,G285)-SUM(E285,H285))</f>
        <v>0</v>
      </c>
      <c r="J285" s="51">
        <f>HLOOKUP(A_Stammdaten!$B$12,$L$4:$R$2504,ROW(B285)-3,FALSE)+IF(OR(B285=0,A_Stammdaten!$B$12&lt;B285),0,I285*1/20)</f>
        <v>0</v>
      </c>
      <c r="K285" s="51">
        <f>HLOOKUP(A_Stammdaten!$B$12,$L$4:$R$2504,ROW(B285)-3,FALSE)</f>
        <v>0</v>
      </c>
      <c r="L285" s="51">
        <f t="shared" si="21"/>
        <v>0</v>
      </c>
      <c r="M285" s="51">
        <f t="shared" si="20"/>
        <v>0</v>
      </c>
      <c r="N285" s="51">
        <f t="shared" si="20"/>
        <v>0</v>
      </c>
      <c r="O285" s="51">
        <f t="shared" si="20"/>
        <v>0</v>
      </c>
      <c r="P285" s="51">
        <f t="shared" si="20"/>
        <v>0</v>
      </c>
      <c r="Q285" s="51">
        <f t="shared" si="20"/>
        <v>0</v>
      </c>
      <c r="R285" s="51">
        <f t="shared" si="20"/>
        <v>0</v>
      </c>
    </row>
    <row r="286" spans="1:18" x14ac:dyDescent="0.25">
      <c r="A286" s="17"/>
      <c r="B286" s="52"/>
      <c r="C286" s="17"/>
      <c r="D286" s="17"/>
      <c r="E286" s="17"/>
      <c r="F286" s="17"/>
      <c r="G286" s="17"/>
      <c r="H286" s="17"/>
      <c r="I286" s="16">
        <f>IF(B286&gt;A_Stammdaten!$B$12,0,SUM(C286,D286,F286,G286)-SUM(E286,H286))</f>
        <v>0</v>
      </c>
      <c r="J286" s="51">
        <f>HLOOKUP(A_Stammdaten!$B$12,$L$4:$R$2504,ROW(B286)-3,FALSE)+IF(OR(B286=0,A_Stammdaten!$B$12&lt;B286),0,I286*1/20)</f>
        <v>0</v>
      </c>
      <c r="K286" s="51">
        <f>HLOOKUP(A_Stammdaten!$B$12,$L$4:$R$2504,ROW(B286)-3,FALSE)</f>
        <v>0</v>
      </c>
      <c r="L286" s="51">
        <f t="shared" si="21"/>
        <v>0</v>
      </c>
      <c r="M286" s="51">
        <f t="shared" si="20"/>
        <v>0</v>
      </c>
      <c r="N286" s="51">
        <f t="shared" si="20"/>
        <v>0</v>
      </c>
      <c r="O286" s="51">
        <f t="shared" si="20"/>
        <v>0</v>
      </c>
      <c r="P286" s="51">
        <f t="shared" si="20"/>
        <v>0</v>
      </c>
      <c r="Q286" s="51">
        <f t="shared" si="20"/>
        <v>0</v>
      </c>
      <c r="R286" s="51">
        <f t="shared" si="20"/>
        <v>0</v>
      </c>
    </row>
    <row r="287" spans="1:18" x14ac:dyDescent="0.25">
      <c r="A287" s="17"/>
      <c r="B287" s="52"/>
      <c r="C287" s="17"/>
      <c r="D287" s="17"/>
      <c r="E287" s="17"/>
      <c r="F287" s="17"/>
      <c r="G287" s="17"/>
      <c r="H287" s="17"/>
      <c r="I287" s="16">
        <f>IF(B287&gt;A_Stammdaten!$B$12,0,SUM(C287,D287,F287,G287)-SUM(E287,H287))</f>
        <v>0</v>
      </c>
      <c r="J287" s="51">
        <f>HLOOKUP(A_Stammdaten!$B$12,$L$4:$R$2504,ROW(B287)-3,FALSE)+IF(OR(B287=0,A_Stammdaten!$B$12&lt;B287),0,I287*1/20)</f>
        <v>0</v>
      </c>
      <c r="K287" s="51">
        <f>HLOOKUP(A_Stammdaten!$B$12,$L$4:$R$2504,ROW(B287)-3,FALSE)</f>
        <v>0</v>
      </c>
      <c r="L287" s="51">
        <f t="shared" si="21"/>
        <v>0</v>
      </c>
      <c r="M287" s="51">
        <f t="shared" si="20"/>
        <v>0</v>
      </c>
      <c r="N287" s="51">
        <f t="shared" si="20"/>
        <v>0</v>
      </c>
      <c r="O287" s="51">
        <f t="shared" si="20"/>
        <v>0</v>
      </c>
      <c r="P287" s="51">
        <f t="shared" si="20"/>
        <v>0</v>
      </c>
      <c r="Q287" s="51">
        <f t="shared" si="20"/>
        <v>0</v>
      </c>
      <c r="R287" s="51">
        <f t="shared" si="20"/>
        <v>0</v>
      </c>
    </row>
    <row r="288" spans="1:18" x14ac:dyDescent="0.25">
      <c r="A288" s="17"/>
      <c r="B288" s="52"/>
      <c r="C288" s="17"/>
      <c r="D288" s="17"/>
      <c r="E288" s="17"/>
      <c r="F288" s="17"/>
      <c r="G288" s="17"/>
      <c r="H288" s="17"/>
      <c r="I288" s="16">
        <f>IF(B288&gt;A_Stammdaten!$B$12,0,SUM(C288,D288,F288,G288)-SUM(E288,H288))</f>
        <v>0</v>
      </c>
      <c r="J288" s="51">
        <f>HLOOKUP(A_Stammdaten!$B$12,$L$4:$R$2504,ROW(B288)-3,FALSE)+IF(OR(B288=0,A_Stammdaten!$B$12&lt;B288),0,I288*1/20)</f>
        <v>0</v>
      </c>
      <c r="K288" s="51">
        <f>HLOOKUP(A_Stammdaten!$B$12,$L$4:$R$2504,ROW(B288)-3,FALSE)</f>
        <v>0</v>
      </c>
      <c r="L288" s="51">
        <f t="shared" si="21"/>
        <v>0</v>
      </c>
      <c r="M288" s="51">
        <f t="shared" si="20"/>
        <v>0</v>
      </c>
      <c r="N288" s="51">
        <f t="shared" si="20"/>
        <v>0</v>
      </c>
      <c r="O288" s="51">
        <f t="shared" si="20"/>
        <v>0</v>
      </c>
      <c r="P288" s="51">
        <f t="shared" si="20"/>
        <v>0</v>
      </c>
      <c r="Q288" s="51">
        <f t="shared" si="20"/>
        <v>0</v>
      </c>
      <c r="R288" s="51">
        <f t="shared" si="20"/>
        <v>0</v>
      </c>
    </row>
    <row r="289" spans="1:18" x14ac:dyDescent="0.25">
      <c r="A289" s="17"/>
      <c r="B289" s="52"/>
      <c r="C289" s="17"/>
      <c r="D289" s="17"/>
      <c r="E289" s="17"/>
      <c r="F289" s="17"/>
      <c r="G289" s="17"/>
      <c r="H289" s="17"/>
      <c r="I289" s="16">
        <f>IF(B289&gt;A_Stammdaten!$B$12,0,SUM(C289,D289,F289,G289)-SUM(E289,H289))</f>
        <v>0</v>
      </c>
      <c r="J289" s="51">
        <f>HLOOKUP(A_Stammdaten!$B$12,$L$4:$R$2504,ROW(B289)-3,FALSE)+IF(OR(B289=0,A_Stammdaten!$B$12&lt;B289),0,I289*1/20)</f>
        <v>0</v>
      </c>
      <c r="K289" s="51">
        <f>HLOOKUP(A_Stammdaten!$B$12,$L$4:$R$2504,ROW(B289)-3,FALSE)</f>
        <v>0</v>
      </c>
      <c r="L289" s="51">
        <f t="shared" si="21"/>
        <v>0</v>
      </c>
      <c r="M289" s="51">
        <f t="shared" si="20"/>
        <v>0</v>
      </c>
      <c r="N289" s="51">
        <f t="shared" si="20"/>
        <v>0</v>
      </c>
      <c r="O289" s="51">
        <f t="shared" si="20"/>
        <v>0</v>
      </c>
      <c r="P289" s="51">
        <f t="shared" si="20"/>
        <v>0</v>
      </c>
      <c r="Q289" s="51">
        <f t="shared" si="20"/>
        <v>0</v>
      </c>
      <c r="R289" s="51">
        <f t="shared" si="20"/>
        <v>0</v>
      </c>
    </row>
    <row r="290" spans="1:18" x14ac:dyDescent="0.25">
      <c r="A290" s="17"/>
      <c r="B290" s="52"/>
      <c r="C290" s="17"/>
      <c r="D290" s="17"/>
      <c r="E290" s="17"/>
      <c r="F290" s="17"/>
      <c r="G290" s="17"/>
      <c r="H290" s="17"/>
      <c r="I290" s="16">
        <f>IF(B290&gt;A_Stammdaten!$B$12,0,SUM(C290,D290,F290,G290)-SUM(E290,H290))</f>
        <v>0</v>
      </c>
      <c r="J290" s="51">
        <f>HLOOKUP(A_Stammdaten!$B$12,$L$4:$R$2504,ROW(B290)-3,FALSE)+IF(OR(B290=0,A_Stammdaten!$B$12&lt;B290),0,I290*1/20)</f>
        <v>0</v>
      </c>
      <c r="K290" s="51">
        <f>HLOOKUP(A_Stammdaten!$B$12,$L$4:$R$2504,ROW(B290)-3,FALSE)</f>
        <v>0</v>
      </c>
      <c r="L290" s="51">
        <f t="shared" si="21"/>
        <v>0</v>
      </c>
      <c r="M290" s="51">
        <f t="shared" si="20"/>
        <v>0</v>
      </c>
      <c r="N290" s="51">
        <f t="shared" si="20"/>
        <v>0</v>
      </c>
      <c r="O290" s="51">
        <f t="shared" si="20"/>
        <v>0</v>
      </c>
      <c r="P290" s="51">
        <f t="shared" si="20"/>
        <v>0</v>
      </c>
      <c r="Q290" s="51">
        <f t="shared" si="20"/>
        <v>0</v>
      </c>
      <c r="R290" s="51">
        <f t="shared" si="20"/>
        <v>0</v>
      </c>
    </row>
    <row r="291" spans="1:18" x14ac:dyDescent="0.25">
      <c r="A291" s="17"/>
      <c r="B291" s="52"/>
      <c r="C291" s="17"/>
      <c r="D291" s="17"/>
      <c r="E291" s="17"/>
      <c r="F291" s="17"/>
      <c r="G291" s="17"/>
      <c r="H291" s="17"/>
      <c r="I291" s="16">
        <f>IF(B291&gt;A_Stammdaten!$B$12,0,SUM(C291,D291,F291,G291)-SUM(E291,H291))</f>
        <v>0</v>
      </c>
      <c r="J291" s="51">
        <f>HLOOKUP(A_Stammdaten!$B$12,$L$4:$R$2504,ROW(B291)-3,FALSE)+IF(OR(B291=0,A_Stammdaten!$B$12&lt;B291),0,I291*1/20)</f>
        <v>0</v>
      </c>
      <c r="K291" s="51">
        <f>HLOOKUP(A_Stammdaten!$B$12,$L$4:$R$2504,ROW(B291)-3,FALSE)</f>
        <v>0</v>
      </c>
      <c r="L291" s="51">
        <f t="shared" si="21"/>
        <v>0</v>
      </c>
      <c r="M291" s="51">
        <f t="shared" si="20"/>
        <v>0</v>
      </c>
      <c r="N291" s="51">
        <f t="shared" si="20"/>
        <v>0</v>
      </c>
      <c r="O291" s="51">
        <f t="shared" si="20"/>
        <v>0</v>
      </c>
      <c r="P291" s="51">
        <f t="shared" si="20"/>
        <v>0</v>
      </c>
      <c r="Q291" s="51">
        <f t="shared" si="20"/>
        <v>0</v>
      </c>
      <c r="R291" s="51">
        <f t="shared" si="20"/>
        <v>0</v>
      </c>
    </row>
    <row r="292" spans="1:18" x14ac:dyDescent="0.25">
      <c r="A292" s="17"/>
      <c r="B292" s="52"/>
      <c r="C292" s="17"/>
      <c r="D292" s="17"/>
      <c r="E292" s="17"/>
      <c r="F292" s="17"/>
      <c r="G292" s="17"/>
      <c r="H292" s="17"/>
      <c r="I292" s="16">
        <f>IF(B292&gt;A_Stammdaten!$B$12,0,SUM(C292,D292,F292,G292)-SUM(E292,H292))</f>
        <v>0</v>
      </c>
      <c r="J292" s="51">
        <f>HLOOKUP(A_Stammdaten!$B$12,$L$4:$R$2504,ROW(B292)-3,FALSE)+IF(OR(B292=0,A_Stammdaten!$B$12&lt;B292),0,I292*1/20)</f>
        <v>0</v>
      </c>
      <c r="K292" s="51">
        <f>HLOOKUP(A_Stammdaten!$B$12,$L$4:$R$2504,ROW(B292)-3,FALSE)</f>
        <v>0</v>
      </c>
      <c r="L292" s="51">
        <f t="shared" si="21"/>
        <v>0</v>
      </c>
      <c r="M292" s="51">
        <f t="shared" si="20"/>
        <v>0</v>
      </c>
      <c r="N292" s="51">
        <f t="shared" si="20"/>
        <v>0</v>
      </c>
      <c r="O292" s="51">
        <f t="shared" si="20"/>
        <v>0</v>
      </c>
      <c r="P292" s="51">
        <f t="shared" si="20"/>
        <v>0</v>
      </c>
      <c r="Q292" s="51">
        <f t="shared" si="20"/>
        <v>0</v>
      </c>
      <c r="R292" s="51">
        <f t="shared" si="20"/>
        <v>0</v>
      </c>
    </row>
    <row r="293" spans="1:18" x14ac:dyDescent="0.25">
      <c r="A293" s="17"/>
      <c r="B293" s="52"/>
      <c r="C293" s="17"/>
      <c r="D293" s="17"/>
      <c r="E293" s="17"/>
      <c r="F293" s="17"/>
      <c r="G293" s="17"/>
      <c r="H293" s="17"/>
      <c r="I293" s="16">
        <f>IF(B293&gt;A_Stammdaten!$B$12,0,SUM(C293,D293,F293,G293)-SUM(E293,H293))</f>
        <v>0</v>
      </c>
      <c r="J293" s="51">
        <f>HLOOKUP(A_Stammdaten!$B$12,$L$4:$R$2504,ROW(B293)-3,FALSE)+IF(OR(B293=0,A_Stammdaten!$B$12&lt;B293),0,I293*1/20)</f>
        <v>0</v>
      </c>
      <c r="K293" s="51">
        <f>HLOOKUP(A_Stammdaten!$B$12,$L$4:$R$2504,ROW(B293)-3,FALSE)</f>
        <v>0</v>
      </c>
      <c r="L293" s="51">
        <f t="shared" si="21"/>
        <v>0</v>
      </c>
      <c r="M293" s="51">
        <f t="shared" si="20"/>
        <v>0</v>
      </c>
      <c r="N293" s="51">
        <f t="shared" si="20"/>
        <v>0</v>
      </c>
      <c r="O293" s="51">
        <f t="shared" si="20"/>
        <v>0</v>
      </c>
      <c r="P293" s="51">
        <f t="shared" si="20"/>
        <v>0</v>
      </c>
      <c r="Q293" s="51">
        <f t="shared" si="20"/>
        <v>0</v>
      </c>
      <c r="R293" s="51">
        <f t="shared" si="20"/>
        <v>0</v>
      </c>
    </row>
    <row r="294" spans="1:18" x14ac:dyDescent="0.25">
      <c r="A294" s="17"/>
      <c r="B294" s="52"/>
      <c r="C294" s="17"/>
      <c r="D294" s="17"/>
      <c r="E294" s="17"/>
      <c r="F294" s="17"/>
      <c r="G294" s="17"/>
      <c r="H294" s="17"/>
      <c r="I294" s="16">
        <f>IF(B294&gt;A_Stammdaten!$B$12,0,SUM(C294,D294,F294,G294)-SUM(E294,H294))</f>
        <v>0</v>
      </c>
      <c r="J294" s="51">
        <f>HLOOKUP(A_Stammdaten!$B$12,$L$4:$R$2504,ROW(B294)-3,FALSE)+IF(OR(B294=0,A_Stammdaten!$B$12&lt;B294),0,I294*1/20)</f>
        <v>0</v>
      </c>
      <c r="K294" s="51">
        <f>HLOOKUP(A_Stammdaten!$B$12,$L$4:$R$2504,ROW(B294)-3,FALSE)</f>
        <v>0</v>
      </c>
      <c r="L294" s="51">
        <f t="shared" si="21"/>
        <v>0</v>
      </c>
      <c r="M294" s="51">
        <f t="shared" si="20"/>
        <v>0</v>
      </c>
      <c r="N294" s="51">
        <f t="shared" si="20"/>
        <v>0</v>
      </c>
      <c r="O294" s="51">
        <f t="shared" si="20"/>
        <v>0</v>
      </c>
      <c r="P294" s="51">
        <f t="shared" si="20"/>
        <v>0</v>
      </c>
      <c r="Q294" s="51">
        <f t="shared" si="20"/>
        <v>0</v>
      </c>
      <c r="R294" s="51">
        <f t="shared" si="20"/>
        <v>0</v>
      </c>
    </row>
    <row r="295" spans="1:18" x14ac:dyDescent="0.25">
      <c r="A295" s="17"/>
      <c r="B295" s="52"/>
      <c r="C295" s="17"/>
      <c r="D295" s="17"/>
      <c r="E295" s="17"/>
      <c r="F295" s="17"/>
      <c r="G295" s="17"/>
      <c r="H295" s="17"/>
      <c r="I295" s="16">
        <f>IF(B295&gt;A_Stammdaten!$B$12,0,SUM(C295,D295,F295,G295)-SUM(E295,H295))</f>
        <v>0</v>
      </c>
      <c r="J295" s="51">
        <f>HLOOKUP(A_Stammdaten!$B$12,$L$4:$R$2504,ROW(B295)-3,FALSE)+IF(OR(B295=0,A_Stammdaten!$B$12&lt;B295),0,I295*1/20)</f>
        <v>0</v>
      </c>
      <c r="K295" s="51">
        <f>HLOOKUP(A_Stammdaten!$B$12,$L$4:$R$2504,ROW(B295)-3,FALSE)</f>
        <v>0</v>
      </c>
      <c r="L295" s="51">
        <f t="shared" si="21"/>
        <v>0</v>
      </c>
      <c r="M295" s="51">
        <f t="shared" si="20"/>
        <v>0</v>
      </c>
      <c r="N295" s="51">
        <f t="shared" si="20"/>
        <v>0</v>
      </c>
      <c r="O295" s="51">
        <f t="shared" si="20"/>
        <v>0</v>
      </c>
      <c r="P295" s="51">
        <f t="shared" si="20"/>
        <v>0</v>
      </c>
      <c r="Q295" s="51">
        <f t="shared" si="20"/>
        <v>0</v>
      </c>
      <c r="R295" s="51">
        <f t="shared" si="20"/>
        <v>0</v>
      </c>
    </row>
    <row r="296" spans="1:18" x14ac:dyDescent="0.25">
      <c r="A296" s="17"/>
      <c r="B296" s="52"/>
      <c r="C296" s="17"/>
      <c r="D296" s="17"/>
      <c r="E296" s="17"/>
      <c r="F296" s="17"/>
      <c r="G296" s="17"/>
      <c r="H296" s="17"/>
      <c r="I296" s="16">
        <f>IF(B296&gt;A_Stammdaten!$B$12,0,SUM(C296,D296,F296,G296)-SUM(E296,H296))</f>
        <v>0</v>
      </c>
      <c r="J296" s="51">
        <f>HLOOKUP(A_Stammdaten!$B$12,$L$4:$R$2504,ROW(B296)-3,FALSE)+IF(OR(B296=0,A_Stammdaten!$B$12&lt;B296),0,I296*1/20)</f>
        <v>0</v>
      </c>
      <c r="K296" s="51">
        <f>HLOOKUP(A_Stammdaten!$B$12,$L$4:$R$2504,ROW(B296)-3,FALSE)</f>
        <v>0</v>
      </c>
      <c r="L296" s="51">
        <f t="shared" si="21"/>
        <v>0</v>
      </c>
      <c r="M296" s="51">
        <f t="shared" si="20"/>
        <v>0</v>
      </c>
      <c r="N296" s="51">
        <f t="shared" si="20"/>
        <v>0</v>
      </c>
      <c r="O296" s="51">
        <f t="shared" si="20"/>
        <v>0</v>
      </c>
      <c r="P296" s="51">
        <f t="shared" si="20"/>
        <v>0</v>
      </c>
      <c r="Q296" s="51">
        <f t="shared" si="20"/>
        <v>0</v>
      </c>
      <c r="R296" s="51">
        <f t="shared" si="20"/>
        <v>0</v>
      </c>
    </row>
    <row r="297" spans="1:18" x14ac:dyDescent="0.25">
      <c r="A297" s="17"/>
      <c r="B297" s="52"/>
      <c r="C297" s="17"/>
      <c r="D297" s="17"/>
      <c r="E297" s="17"/>
      <c r="F297" s="17"/>
      <c r="G297" s="17"/>
      <c r="H297" s="17"/>
      <c r="I297" s="16">
        <f>IF(B297&gt;A_Stammdaten!$B$12,0,SUM(C297,D297,F297,G297)-SUM(E297,H297))</f>
        <v>0</v>
      </c>
      <c r="J297" s="51">
        <f>HLOOKUP(A_Stammdaten!$B$12,$L$4:$R$2504,ROW(B297)-3,FALSE)+IF(OR(B297=0,A_Stammdaten!$B$12&lt;B297),0,I297*1/20)</f>
        <v>0</v>
      </c>
      <c r="K297" s="51">
        <f>HLOOKUP(A_Stammdaten!$B$12,$L$4:$R$2504,ROW(B297)-3,FALSE)</f>
        <v>0</v>
      </c>
      <c r="L297" s="51">
        <f t="shared" si="21"/>
        <v>0</v>
      </c>
      <c r="M297" s="51">
        <f t="shared" si="20"/>
        <v>0</v>
      </c>
      <c r="N297" s="51">
        <f t="shared" si="20"/>
        <v>0</v>
      </c>
      <c r="O297" s="51">
        <f t="shared" si="20"/>
        <v>0</v>
      </c>
      <c r="P297" s="51">
        <f t="shared" si="20"/>
        <v>0</v>
      </c>
      <c r="Q297" s="51">
        <f t="shared" si="20"/>
        <v>0</v>
      </c>
      <c r="R297" s="51">
        <f t="shared" ref="M297:R340" si="22">IF(OR($I297=0,R$4&lt;$B297,$B297=0,20-(R$4-$B297)=0),0,$I297*(19-(R$4-$B297))/20)</f>
        <v>0</v>
      </c>
    </row>
    <row r="298" spans="1:18" x14ac:dyDescent="0.25">
      <c r="A298" s="17"/>
      <c r="B298" s="52"/>
      <c r="C298" s="17"/>
      <c r="D298" s="17"/>
      <c r="E298" s="17"/>
      <c r="F298" s="17"/>
      <c r="G298" s="17"/>
      <c r="H298" s="17"/>
      <c r="I298" s="16">
        <f>IF(B298&gt;A_Stammdaten!$B$12,0,SUM(C298,D298,F298,G298)-SUM(E298,H298))</f>
        <v>0</v>
      </c>
      <c r="J298" s="51">
        <f>HLOOKUP(A_Stammdaten!$B$12,$L$4:$R$2504,ROW(B298)-3,FALSE)+IF(OR(B298=0,A_Stammdaten!$B$12&lt;B298),0,I298*1/20)</f>
        <v>0</v>
      </c>
      <c r="K298" s="51">
        <f>HLOOKUP(A_Stammdaten!$B$12,$L$4:$R$2504,ROW(B298)-3,FALSE)</f>
        <v>0</v>
      </c>
      <c r="L298" s="51">
        <f t="shared" si="21"/>
        <v>0</v>
      </c>
      <c r="M298" s="51">
        <f t="shared" si="22"/>
        <v>0</v>
      </c>
      <c r="N298" s="51">
        <f t="shared" si="22"/>
        <v>0</v>
      </c>
      <c r="O298" s="51">
        <f t="shared" si="22"/>
        <v>0</v>
      </c>
      <c r="P298" s="51">
        <f t="shared" si="22"/>
        <v>0</v>
      </c>
      <c r="Q298" s="51">
        <f t="shared" si="22"/>
        <v>0</v>
      </c>
      <c r="R298" s="51">
        <f t="shared" si="22"/>
        <v>0</v>
      </c>
    </row>
    <row r="299" spans="1:18" x14ac:dyDescent="0.25">
      <c r="A299" s="17"/>
      <c r="B299" s="52"/>
      <c r="C299" s="17"/>
      <c r="D299" s="17"/>
      <c r="E299" s="17"/>
      <c r="F299" s="17"/>
      <c r="G299" s="17"/>
      <c r="H299" s="17"/>
      <c r="I299" s="16">
        <f>IF(B299&gt;A_Stammdaten!$B$12,0,SUM(C299,D299,F299,G299)-SUM(E299,H299))</f>
        <v>0</v>
      </c>
      <c r="J299" s="51">
        <f>HLOOKUP(A_Stammdaten!$B$12,$L$4:$R$2504,ROW(B299)-3,FALSE)+IF(OR(B299=0,A_Stammdaten!$B$12&lt;B299),0,I299*1/20)</f>
        <v>0</v>
      </c>
      <c r="K299" s="51">
        <f>HLOOKUP(A_Stammdaten!$B$12,$L$4:$R$2504,ROW(B299)-3,FALSE)</f>
        <v>0</v>
      </c>
      <c r="L299" s="51">
        <f t="shared" si="21"/>
        <v>0</v>
      </c>
      <c r="M299" s="51">
        <f t="shared" si="22"/>
        <v>0</v>
      </c>
      <c r="N299" s="51">
        <f t="shared" si="22"/>
        <v>0</v>
      </c>
      <c r="O299" s="51">
        <f t="shared" si="22"/>
        <v>0</v>
      </c>
      <c r="P299" s="51">
        <f t="shared" si="22"/>
        <v>0</v>
      </c>
      <c r="Q299" s="51">
        <f t="shared" si="22"/>
        <v>0</v>
      </c>
      <c r="R299" s="51">
        <f t="shared" si="22"/>
        <v>0</v>
      </c>
    </row>
    <row r="300" spans="1:18" x14ac:dyDescent="0.25">
      <c r="A300" s="17"/>
      <c r="B300" s="52"/>
      <c r="C300" s="17"/>
      <c r="D300" s="17"/>
      <c r="E300" s="17"/>
      <c r="F300" s="17"/>
      <c r="G300" s="17"/>
      <c r="H300" s="17"/>
      <c r="I300" s="16">
        <f>IF(B300&gt;A_Stammdaten!$B$12,0,SUM(C300,D300,F300,G300)-SUM(E300,H300))</f>
        <v>0</v>
      </c>
      <c r="J300" s="51">
        <f>HLOOKUP(A_Stammdaten!$B$12,$L$4:$R$2504,ROW(B300)-3,FALSE)+IF(OR(B300=0,A_Stammdaten!$B$12&lt;B300),0,I300*1/20)</f>
        <v>0</v>
      </c>
      <c r="K300" s="51">
        <f>HLOOKUP(A_Stammdaten!$B$12,$L$4:$R$2504,ROW(B300)-3,FALSE)</f>
        <v>0</v>
      </c>
      <c r="L300" s="51">
        <f t="shared" si="21"/>
        <v>0</v>
      </c>
      <c r="M300" s="51">
        <f t="shared" si="22"/>
        <v>0</v>
      </c>
      <c r="N300" s="51">
        <f t="shared" si="22"/>
        <v>0</v>
      </c>
      <c r="O300" s="51">
        <f t="shared" si="22"/>
        <v>0</v>
      </c>
      <c r="P300" s="51">
        <f t="shared" si="22"/>
        <v>0</v>
      </c>
      <c r="Q300" s="51">
        <f t="shared" si="22"/>
        <v>0</v>
      </c>
      <c r="R300" s="51">
        <f t="shared" si="22"/>
        <v>0</v>
      </c>
    </row>
    <row r="301" spans="1:18" x14ac:dyDescent="0.25">
      <c r="A301" s="17"/>
      <c r="B301" s="52"/>
      <c r="C301" s="17"/>
      <c r="D301" s="17"/>
      <c r="E301" s="17"/>
      <c r="F301" s="17"/>
      <c r="G301" s="17"/>
      <c r="H301" s="17"/>
      <c r="I301" s="16">
        <f>IF(B301&gt;A_Stammdaten!$B$12,0,SUM(C301,D301,F301,G301)-SUM(E301,H301))</f>
        <v>0</v>
      </c>
      <c r="J301" s="51">
        <f>HLOOKUP(A_Stammdaten!$B$12,$L$4:$R$2504,ROW(B301)-3,FALSE)+IF(OR(B301=0,A_Stammdaten!$B$12&lt;B301),0,I301*1/20)</f>
        <v>0</v>
      </c>
      <c r="K301" s="51">
        <f>HLOOKUP(A_Stammdaten!$B$12,$L$4:$R$2504,ROW(B301)-3,FALSE)</f>
        <v>0</v>
      </c>
      <c r="L301" s="51">
        <f t="shared" si="21"/>
        <v>0</v>
      </c>
      <c r="M301" s="51">
        <f t="shared" si="22"/>
        <v>0</v>
      </c>
      <c r="N301" s="51">
        <f t="shared" si="22"/>
        <v>0</v>
      </c>
      <c r="O301" s="51">
        <f t="shared" si="22"/>
        <v>0</v>
      </c>
      <c r="P301" s="51">
        <f t="shared" si="22"/>
        <v>0</v>
      </c>
      <c r="Q301" s="51">
        <f t="shared" si="22"/>
        <v>0</v>
      </c>
      <c r="R301" s="51">
        <f t="shared" si="22"/>
        <v>0</v>
      </c>
    </row>
    <row r="302" spans="1:18" x14ac:dyDescent="0.25">
      <c r="A302" s="17"/>
      <c r="B302" s="52"/>
      <c r="C302" s="17"/>
      <c r="D302" s="17"/>
      <c r="E302" s="17"/>
      <c r="F302" s="17"/>
      <c r="G302" s="17"/>
      <c r="H302" s="17"/>
      <c r="I302" s="16">
        <f>IF(B302&gt;A_Stammdaten!$B$12,0,SUM(C302,D302,F302,G302)-SUM(E302,H302))</f>
        <v>0</v>
      </c>
      <c r="J302" s="51">
        <f>HLOOKUP(A_Stammdaten!$B$12,$L$4:$R$2504,ROW(B302)-3,FALSE)+IF(OR(B302=0,A_Stammdaten!$B$12&lt;B302),0,I302*1/20)</f>
        <v>0</v>
      </c>
      <c r="K302" s="51">
        <f>HLOOKUP(A_Stammdaten!$B$12,$L$4:$R$2504,ROW(B302)-3,FALSE)</f>
        <v>0</v>
      </c>
      <c r="L302" s="51">
        <f t="shared" si="21"/>
        <v>0</v>
      </c>
      <c r="M302" s="51">
        <f t="shared" si="22"/>
        <v>0</v>
      </c>
      <c r="N302" s="51">
        <f t="shared" si="22"/>
        <v>0</v>
      </c>
      <c r="O302" s="51">
        <f t="shared" si="22"/>
        <v>0</v>
      </c>
      <c r="P302" s="51">
        <f t="shared" si="22"/>
        <v>0</v>
      </c>
      <c r="Q302" s="51">
        <f t="shared" si="22"/>
        <v>0</v>
      </c>
      <c r="R302" s="51">
        <f t="shared" si="22"/>
        <v>0</v>
      </c>
    </row>
    <row r="303" spans="1:18" x14ac:dyDescent="0.25">
      <c r="A303" s="17"/>
      <c r="B303" s="52"/>
      <c r="C303" s="17"/>
      <c r="D303" s="17"/>
      <c r="E303" s="17"/>
      <c r="F303" s="17"/>
      <c r="G303" s="17"/>
      <c r="H303" s="17"/>
      <c r="I303" s="16">
        <f>IF(B303&gt;A_Stammdaten!$B$12,0,SUM(C303,D303,F303,G303)-SUM(E303,H303))</f>
        <v>0</v>
      </c>
      <c r="J303" s="51">
        <f>HLOOKUP(A_Stammdaten!$B$12,$L$4:$R$2504,ROW(B303)-3,FALSE)+IF(OR(B303=0,A_Stammdaten!$B$12&lt;B303),0,I303*1/20)</f>
        <v>0</v>
      </c>
      <c r="K303" s="51">
        <f>HLOOKUP(A_Stammdaten!$B$12,$L$4:$R$2504,ROW(B303)-3,FALSE)</f>
        <v>0</v>
      </c>
      <c r="L303" s="51">
        <f t="shared" si="21"/>
        <v>0</v>
      </c>
      <c r="M303" s="51">
        <f t="shared" si="22"/>
        <v>0</v>
      </c>
      <c r="N303" s="51">
        <f t="shared" si="22"/>
        <v>0</v>
      </c>
      <c r="O303" s="51">
        <f t="shared" si="22"/>
        <v>0</v>
      </c>
      <c r="P303" s="51">
        <f t="shared" si="22"/>
        <v>0</v>
      </c>
      <c r="Q303" s="51">
        <f t="shared" si="22"/>
        <v>0</v>
      </c>
      <c r="R303" s="51">
        <f t="shared" si="22"/>
        <v>0</v>
      </c>
    </row>
    <row r="304" spans="1:18" x14ac:dyDescent="0.25">
      <c r="A304" s="17"/>
      <c r="B304" s="52"/>
      <c r="C304" s="17"/>
      <c r="D304" s="17"/>
      <c r="E304" s="17"/>
      <c r="F304" s="17"/>
      <c r="G304" s="17"/>
      <c r="H304" s="17"/>
      <c r="I304" s="16">
        <f>IF(B304&gt;A_Stammdaten!$B$12,0,SUM(C304,D304,F304,G304)-SUM(E304,H304))</f>
        <v>0</v>
      </c>
      <c r="J304" s="51">
        <f>HLOOKUP(A_Stammdaten!$B$12,$L$4:$R$2504,ROW(B304)-3,FALSE)+IF(OR(B304=0,A_Stammdaten!$B$12&lt;B304),0,I304*1/20)</f>
        <v>0</v>
      </c>
      <c r="K304" s="51">
        <f>HLOOKUP(A_Stammdaten!$B$12,$L$4:$R$2504,ROW(B304)-3,FALSE)</f>
        <v>0</v>
      </c>
      <c r="L304" s="51">
        <f t="shared" si="21"/>
        <v>0</v>
      </c>
      <c r="M304" s="51">
        <f t="shared" si="22"/>
        <v>0</v>
      </c>
      <c r="N304" s="51">
        <f t="shared" si="22"/>
        <v>0</v>
      </c>
      <c r="O304" s="51">
        <f t="shared" si="22"/>
        <v>0</v>
      </c>
      <c r="P304" s="51">
        <f t="shared" si="22"/>
        <v>0</v>
      </c>
      <c r="Q304" s="51">
        <f t="shared" si="22"/>
        <v>0</v>
      </c>
      <c r="R304" s="51">
        <f t="shared" si="22"/>
        <v>0</v>
      </c>
    </row>
    <row r="305" spans="1:18" x14ac:dyDescent="0.25">
      <c r="A305" s="17"/>
      <c r="B305" s="52"/>
      <c r="C305" s="17"/>
      <c r="D305" s="17"/>
      <c r="E305" s="17"/>
      <c r="F305" s="17"/>
      <c r="G305" s="17"/>
      <c r="H305" s="17"/>
      <c r="I305" s="16">
        <f>IF(B305&gt;A_Stammdaten!$B$12,0,SUM(C305,D305,F305,G305)-SUM(E305,H305))</f>
        <v>0</v>
      </c>
      <c r="J305" s="51">
        <f>HLOOKUP(A_Stammdaten!$B$12,$L$4:$R$2504,ROW(B305)-3,FALSE)+IF(OR(B305=0,A_Stammdaten!$B$12&lt;B305),0,I305*1/20)</f>
        <v>0</v>
      </c>
      <c r="K305" s="51">
        <f>HLOOKUP(A_Stammdaten!$B$12,$L$4:$R$2504,ROW(B305)-3,FALSE)</f>
        <v>0</v>
      </c>
      <c r="L305" s="51">
        <f t="shared" si="21"/>
        <v>0</v>
      </c>
      <c r="M305" s="51">
        <f t="shared" si="22"/>
        <v>0</v>
      </c>
      <c r="N305" s="51">
        <f t="shared" si="22"/>
        <v>0</v>
      </c>
      <c r="O305" s="51">
        <f t="shared" si="22"/>
        <v>0</v>
      </c>
      <c r="P305" s="51">
        <f t="shared" si="22"/>
        <v>0</v>
      </c>
      <c r="Q305" s="51">
        <f t="shared" si="22"/>
        <v>0</v>
      </c>
      <c r="R305" s="51">
        <f t="shared" si="22"/>
        <v>0</v>
      </c>
    </row>
    <row r="306" spans="1:18" x14ac:dyDescent="0.25">
      <c r="A306" s="17"/>
      <c r="B306" s="52"/>
      <c r="C306" s="17"/>
      <c r="D306" s="17"/>
      <c r="E306" s="17"/>
      <c r="F306" s="17"/>
      <c r="G306" s="17"/>
      <c r="H306" s="17"/>
      <c r="I306" s="16">
        <f>IF(B306&gt;A_Stammdaten!$B$12,0,SUM(C306,D306,F306,G306)-SUM(E306,H306))</f>
        <v>0</v>
      </c>
      <c r="J306" s="51">
        <f>HLOOKUP(A_Stammdaten!$B$12,$L$4:$R$2504,ROW(B306)-3,FALSE)+IF(OR(B306=0,A_Stammdaten!$B$12&lt;B306),0,I306*1/20)</f>
        <v>0</v>
      </c>
      <c r="K306" s="51">
        <f>HLOOKUP(A_Stammdaten!$B$12,$L$4:$R$2504,ROW(B306)-3,FALSE)</f>
        <v>0</v>
      </c>
      <c r="L306" s="51">
        <f t="shared" si="21"/>
        <v>0</v>
      </c>
      <c r="M306" s="51">
        <f t="shared" si="22"/>
        <v>0</v>
      </c>
      <c r="N306" s="51">
        <f t="shared" si="22"/>
        <v>0</v>
      </c>
      <c r="O306" s="51">
        <f t="shared" si="22"/>
        <v>0</v>
      </c>
      <c r="P306" s="51">
        <f t="shared" si="22"/>
        <v>0</v>
      </c>
      <c r="Q306" s="51">
        <f t="shared" si="22"/>
        <v>0</v>
      </c>
      <c r="R306" s="51">
        <f t="shared" si="22"/>
        <v>0</v>
      </c>
    </row>
    <row r="307" spans="1:18" x14ac:dyDescent="0.25">
      <c r="A307" s="17"/>
      <c r="B307" s="52"/>
      <c r="C307" s="17"/>
      <c r="D307" s="17"/>
      <c r="E307" s="17"/>
      <c r="F307" s="17"/>
      <c r="G307" s="17"/>
      <c r="H307" s="17"/>
      <c r="I307" s="16">
        <f>IF(B307&gt;A_Stammdaten!$B$12,0,SUM(C307,D307,F307,G307)-SUM(E307,H307))</f>
        <v>0</v>
      </c>
      <c r="J307" s="51">
        <f>HLOOKUP(A_Stammdaten!$B$12,$L$4:$R$2504,ROW(B307)-3,FALSE)+IF(OR(B307=0,A_Stammdaten!$B$12&lt;B307),0,I307*1/20)</f>
        <v>0</v>
      </c>
      <c r="K307" s="51">
        <f>HLOOKUP(A_Stammdaten!$B$12,$L$4:$R$2504,ROW(B307)-3,FALSE)</f>
        <v>0</v>
      </c>
      <c r="L307" s="51">
        <f t="shared" si="21"/>
        <v>0</v>
      </c>
      <c r="M307" s="51">
        <f t="shared" si="22"/>
        <v>0</v>
      </c>
      <c r="N307" s="51">
        <f t="shared" si="22"/>
        <v>0</v>
      </c>
      <c r="O307" s="51">
        <f t="shared" si="22"/>
        <v>0</v>
      </c>
      <c r="P307" s="51">
        <f t="shared" si="22"/>
        <v>0</v>
      </c>
      <c r="Q307" s="51">
        <f t="shared" si="22"/>
        <v>0</v>
      </c>
      <c r="R307" s="51">
        <f t="shared" si="22"/>
        <v>0</v>
      </c>
    </row>
    <row r="308" spans="1:18" x14ac:dyDescent="0.25">
      <c r="A308" s="17"/>
      <c r="B308" s="52"/>
      <c r="C308" s="17"/>
      <c r="D308" s="17"/>
      <c r="E308" s="17"/>
      <c r="F308" s="17"/>
      <c r="G308" s="17"/>
      <c r="H308" s="17"/>
      <c r="I308" s="16">
        <f>IF(B308&gt;A_Stammdaten!$B$12,0,SUM(C308,D308,F308,G308)-SUM(E308,H308))</f>
        <v>0</v>
      </c>
      <c r="J308" s="51">
        <f>HLOOKUP(A_Stammdaten!$B$12,$L$4:$R$2504,ROW(B308)-3,FALSE)+IF(OR(B308=0,A_Stammdaten!$B$12&lt;B308),0,I308*1/20)</f>
        <v>0</v>
      </c>
      <c r="K308" s="51">
        <f>HLOOKUP(A_Stammdaten!$B$12,$L$4:$R$2504,ROW(B308)-3,FALSE)</f>
        <v>0</v>
      </c>
      <c r="L308" s="51">
        <f t="shared" si="21"/>
        <v>0</v>
      </c>
      <c r="M308" s="51">
        <f t="shared" si="22"/>
        <v>0</v>
      </c>
      <c r="N308" s="51">
        <f t="shared" si="22"/>
        <v>0</v>
      </c>
      <c r="O308" s="51">
        <f t="shared" si="22"/>
        <v>0</v>
      </c>
      <c r="P308" s="51">
        <f t="shared" si="22"/>
        <v>0</v>
      </c>
      <c r="Q308" s="51">
        <f t="shared" si="22"/>
        <v>0</v>
      </c>
      <c r="R308" s="51">
        <f t="shared" si="22"/>
        <v>0</v>
      </c>
    </row>
    <row r="309" spans="1:18" x14ac:dyDescent="0.25">
      <c r="A309" s="17"/>
      <c r="B309" s="52"/>
      <c r="C309" s="17"/>
      <c r="D309" s="17"/>
      <c r="E309" s="17"/>
      <c r="F309" s="17"/>
      <c r="G309" s="17"/>
      <c r="H309" s="17"/>
      <c r="I309" s="16">
        <f>IF(B309&gt;A_Stammdaten!$B$12,0,SUM(C309,D309,F309,G309)-SUM(E309,H309))</f>
        <v>0</v>
      </c>
      <c r="J309" s="51">
        <f>HLOOKUP(A_Stammdaten!$B$12,$L$4:$R$2504,ROW(B309)-3,FALSE)+IF(OR(B309=0,A_Stammdaten!$B$12&lt;B309),0,I309*1/20)</f>
        <v>0</v>
      </c>
      <c r="K309" s="51">
        <f>HLOOKUP(A_Stammdaten!$B$12,$L$4:$R$2504,ROW(B309)-3,FALSE)</f>
        <v>0</v>
      </c>
      <c r="L309" s="51">
        <f t="shared" si="21"/>
        <v>0</v>
      </c>
      <c r="M309" s="51">
        <f t="shared" si="22"/>
        <v>0</v>
      </c>
      <c r="N309" s="51">
        <f t="shared" si="22"/>
        <v>0</v>
      </c>
      <c r="O309" s="51">
        <f t="shared" si="22"/>
        <v>0</v>
      </c>
      <c r="P309" s="51">
        <f t="shared" si="22"/>
        <v>0</v>
      </c>
      <c r="Q309" s="51">
        <f t="shared" si="22"/>
        <v>0</v>
      </c>
      <c r="R309" s="51">
        <f t="shared" si="22"/>
        <v>0</v>
      </c>
    </row>
    <row r="310" spans="1:18" x14ac:dyDescent="0.25">
      <c r="A310" s="17"/>
      <c r="B310" s="52"/>
      <c r="C310" s="17"/>
      <c r="D310" s="17"/>
      <c r="E310" s="17"/>
      <c r="F310" s="17"/>
      <c r="G310" s="17"/>
      <c r="H310" s="17"/>
      <c r="I310" s="16">
        <f>IF(B310&gt;A_Stammdaten!$B$12,0,SUM(C310,D310,F310,G310)-SUM(E310,H310))</f>
        <v>0</v>
      </c>
      <c r="J310" s="51">
        <f>HLOOKUP(A_Stammdaten!$B$12,$L$4:$R$2504,ROW(B310)-3,FALSE)+IF(OR(B310=0,A_Stammdaten!$B$12&lt;B310),0,I310*1/20)</f>
        <v>0</v>
      </c>
      <c r="K310" s="51">
        <f>HLOOKUP(A_Stammdaten!$B$12,$L$4:$R$2504,ROW(B310)-3,FALSE)</f>
        <v>0</v>
      </c>
      <c r="L310" s="51">
        <f t="shared" si="21"/>
        <v>0</v>
      </c>
      <c r="M310" s="51">
        <f t="shared" si="22"/>
        <v>0</v>
      </c>
      <c r="N310" s="51">
        <f t="shared" si="22"/>
        <v>0</v>
      </c>
      <c r="O310" s="51">
        <f t="shared" si="22"/>
        <v>0</v>
      </c>
      <c r="P310" s="51">
        <f t="shared" si="22"/>
        <v>0</v>
      </c>
      <c r="Q310" s="51">
        <f t="shared" si="22"/>
        <v>0</v>
      </c>
      <c r="R310" s="51">
        <f t="shared" si="22"/>
        <v>0</v>
      </c>
    </row>
    <row r="311" spans="1:18" x14ac:dyDescent="0.25">
      <c r="A311" s="17"/>
      <c r="B311" s="52"/>
      <c r="C311" s="17"/>
      <c r="D311" s="17"/>
      <c r="E311" s="17"/>
      <c r="F311" s="17"/>
      <c r="G311" s="17"/>
      <c r="H311" s="17"/>
      <c r="I311" s="16">
        <f>IF(B311&gt;A_Stammdaten!$B$12,0,SUM(C311,D311,F311,G311)-SUM(E311,H311))</f>
        <v>0</v>
      </c>
      <c r="J311" s="51">
        <f>HLOOKUP(A_Stammdaten!$B$12,$L$4:$R$2504,ROW(B311)-3,FALSE)+IF(OR(B311=0,A_Stammdaten!$B$12&lt;B311),0,I311*1/20)</f>
        <v>0</v>
      </c>
      <c r="K311" s="51">
        <f>HLOOKUP(A_Stammdaten!$B$12,$L$4:$R$2504,ROW(B311)-3,FALSE)</f>
        <v>0</v>
      </c>
      <c r="L311" s="51">
        <f t="shared" si="21"/>
        <v>0</v>
      </c>
      <c r="M311" s="51">
        <f t="shared" si="22"/>
        <v>0</v>
      </c>
      <c r="N311" s="51">
        <f t="shared" si="22"/>
        <v>0</v>
      </c>
      <c r="O311" s="51">
        <f t="shared" si="22"/>
        <v>0</v>
      </c>
      <c r="P311" s="51">
        <f t="shared" si="22"/>
        <v>0</v>
      </c>
      <c r="Q311" s="51">
        <f t="shared" si="22"/>
        <v>0</v>
      </c>
      <c r="R311" s="51">
        <f t="shared" si="22"/>
        <v>0</v>
      </c>
    </row>
    <row r="312" spans="1:18" x14ac:dyDescent="0.25">
      <c r="A312" s="17"/>
      <c r="B312" s="52"/>
      <c r="C312" s="17"/>
      <c r="D312" s="17"/>
      <c r="E312" s="17"/>
      <c r="F312" s="17"/>
      <c r="G312" s="17"/>
      <c r="H312" s="17"/>
      <c r="I312" s="16">
        <f>IF(B312&gt;A_Stammdaten!$B$12,0,SUM(C312,D312,F312,G312)-SUM(E312,H312))</f>
        <v>0</v>
      </c>
      <c r="J312" s="51">
        <f>HLOOKUP(A_Stammdaten!$B$12,$L$4:$R$2504,ROW(B312)-3,FALSE)+IF(OR(B312=0,A_Stammdaten!$B$12&lt;B312),0,I312*1/20)</f>
        <v>0</v>
      </c>
      <c r="K312" s="51">
        <f>HLOOKUP(A_Stammdaten!$B$12,$L$4:$R$2504,ROW(B312)-3,FALSE)</f>
        <v>0</v>
      </c>
      <c r="L312" s="51">
        <f t="shared" si="21"/>
        <v>0</v>
      </c>
      <c r="M312" s="51">
        <f t="shared" si="22"/>
        <v>0</v>
      </c>
      <c r="N312" s="51">
        <f t="shared" si="22"/>
        <v>0</v>
      </c>
      <c r="O312" s="51">
        <f t="shared" si="22"/>
        <v>0</v>
      </c>
      <c r="P312" s="51">
        <f t="shared" si="22"/>
        <v>0</v>
      </c>
      <c r="Q312" s="51">
        <f t="shared" si="22"/>
        <v>0</v>
      </c>
      <c r="R312" s="51">
        <f t="shared" si="22"/>
        <v>0</v>
      </c>
    </row>
    <row r="313" spans="1:18" x14ac:dyDescent="0.25">
      <c r="A313" s="17"/>
      <c r="B313" s="52"/>
      <c r="C313" s="17"/>
      <c r="D313" s="17"/>
      <c r="E313" s="17"/>
      <c r="F313" s="17"/>
      <c r="G313" s="17"/>
      <c r="H313" s="17"/>
      <c r="I313" s="16">
        <f>IF(B313&gt;A_Stammdaten!$B$12,0,SUM(C313,D313,F313,G313)-SUM(E313,H313))</f>
        <v>0</v>
      </c>
      <c r="J313" s="51">
        <f>HLOOKUP(A_Stammdaten!$B$12,$L$4:$R$2504,ROW(B313)-3,FALSE)+IF(OR(B313=0,A_Stammdaten!$B$12&lt;B313),0,I313*1/20)</f>
        <v>0</v>
      </c>
      <c r="K313" s="51">
        <f>HLOOKUP(A_Stammdaten!$B$12,$L$4:$R$2504,ROW(B313)-3,FALSE)</f>
        <v>0</v>
      </c>
      <c r="L313" s="51">
        <f t="shared" si="21"/>
        <v>0</v>
      </c>
      <c r="M313" s="51">
        <f t="shared" si="22"/>
        <v>0</v>
      </c>
      <c r="N313" s="51">
        <f t="shared" si="22"/>
        <v>0</v>
      </c>
      <c r="O313" s="51">
        <f t="shared" si="22"/>
        <v>0</v>
      </c>
      <c r="P313" s="51">
        <f t="shared" si="22"/>
        <v>0</v>
      </c>
      <c r="Q313" s="51">
        <f t="shared" si="22"/>
        <v>0</v>
      </c>
      <c r="R313" s="51">
        <f t="shared" si="22"/>
        <v>0</v>
      </c>
    </row>
    <row r="314" spans="1:18" x14ac:dyDescent="0.25">
      <c r="A314" s="17"/>
      <c r="B314" s="52"/>
      <c r="C314" s="17"/>
      <c r="D314" s="17"/>
      <c r="E314" s="17"/>
      <c r="F314" s="17"/>
      <c r="G314" s="17"/>
      <c r="H314" s="17"/>
      <c r="I314" s="16">
        <f>IF(B314&gt;A_Stammdaten!$B$12,0,SUM(C314,D314,F314,G314)-SUM(E314,H314))</f>
        <v>0</v>
      </c>
      <c r="J314" s="51">
        <f>HLOOKUP(A_Stammdaten!$B$12,$L$4:$R$2504,ROW(B314)-3,FALSE)+IF(OR(B314=0,A_Stammdaten!$B$12&lt;B314),0,I314*1/20)</f>
        <v>0</v>
      </c>
      <c r="K314" s="51">
        <f>HLOOKUP(A_Stammdaten!$B$12,$L$4:$R$2504,ROW(B314)-3,FALSE)</f>
        <v>0</v>
      </c>
      <c r="L314" s="51">
        <f t="shared" si="21"/>
        <v>0</v>
      </c>
      <c r="M314" s="51">
        <f t="shared" si="22"/>
        <v>0</v>
      </c>
      <c r="N314" s="51">
        <f t="shared" si="22"/>
        <v>0</v>
      </c>
      <c r="O314" s="51">
        <f t="shared" si="22"/>
        <v>0</v>
      </c>
      <c r="P314" s="51">
        <f t="shared" si="22"/>
        <v>0</v>
      </c>
      <c r="Q314" s="51">
        <f t="shared" si="22"/>
        <v>0</v>
      </c>
      <c r="R314" s="51">
        <f t="shared" si="22"/>
        <v>0</v>
      </c>
    </row>
    <row r="315" spans="1:18" x14ac:dyDescent="0.25">
      <c r="A315" s="17"/>
      <c r="B315" s="52"/>
      <c r="C315" s="17"/>
      <c r="D315" s="17"/>
      <c r="E315" s="17"/>
      <c r="F315" s="17"/>
      <c r="G315" s="17"/>
      <c r="H315" s="17"/>
      <c r="I315" s="16">
        <f>IF(B315&gt;A_Stammdaten!$B$12,0,SUM(C315,D315,F315,G315)-SUM(E315,H315))</f>
        <v>0</v>
      </c>
      <c r="J315" s="51">
        <f>HLOOKUP(A_Stammdaten!$B$12,$L$4:$R$2504,ROW(B315)-3,FALSE)+IF(OR(B315=0,A_Stammdaten!$B$12&lt;B315),0,I315*1/20)</f>
        <v>0</v>
      </c>
      <c r="K315" s="51">
        <f>HLOOKUP(A_Stammdaten!$B$12,$L$4:$R$2504,ROW(B315)-3,FALSE)</f>
        <v>0</v>
      </c>
      <c r="L315" s="51">
        <f t="shared" si="21"/>
        <v>0</v>
      </c>
      <c r="M315" s="51">
        <f t="shared" si="22"/>
        <v>0</v>
      </c>
      <c r="N315" s="51">
        <f t="shared" si="22"/>
        <v>0</v>
      </c>
      <c r="O315" s="51">
        <f t="shared" si="22"/>
        <v>0</v>
      </c>
      <c r="P315" s="51">
        <f t="shared" si="22"/>
        <v>0</v>
      </c>
      <c r="Q315" s="51">
        <f t="shared" si="22"/>
        <v>0</v>
      </c>
      <c r="R315" s="51">
        <f t="shared" si="22"/>
        <v>0</v>
      </c>
    </row>
    <row r="316" spans="1:18" x14ac:dyDescent="0.25">
      <c r="A316" s="17"/>
      <c r="B316" s="52"/>
      <c r="C316" s="17"/>
      <c r="D316" s="17"/>
      <c r="E316" s="17"/>
      <c r="F316" s="17"/>
      <c r="G316" s="17"/>
      <c r="H316" s="17"/>
      <c r="I316" s="16">
        <f>IF(B316&gt;A_Stammdaten!$B$12,0,SUM(C316,D316,F316,G316)-SUM(E316,H316))</f>
        <v>0</v>
      </c>
      <c r="J316" s="51">
        <f>HLOOKUP(A_Stammdaten!$B$12,$L$4:$R$2504,ROW(B316)-3,FALSE)+IF(OR(B316=0,A_Stammdaten!$B$12&lt;B316),0,I316*1/20)</f>
        <v>0</v>
      </c>
      <c r="K316" s="51">
        <f>HLOOKUP(A_Stammdaten!$B$12,$L$4:$R$2504,ROW(B316)-3,FALSE)</f>
        <v>0</v>
      </c>
      <c r="L316" s="51">
        <f t="shared" si="21"/>
        <v>0</v>
      </c>
      <c r="M316" s="51">
        <f t="shared" si="22"/>
        <v>0</v>
      </c>
      <c r="N316" s="51">
        <f t="shared" si="22"/>
        <v>0</v>
      </c>
      <c r="O316" s="51">
        <f t="shared" si="22"/>
        <v>0</v>
      </c>
      <c r="P316" s="51">
        <f t="shared" si="22"/>
        <v>0</v>
      </c>
      <c r="Q316" s="51">
        <f t="shared" si="22"/>
        <v>0</v>
      </c>
      <c r="R316" s="51">
        <f t="shared" si="22"/>
        <v>0</v>
      </c>
    </row>
    <row r="317" spans="1:18" x14ac:dyDescent="0.25">
      <c r="A317" s="17"/>
      <c r="B317" s="52"/>
      <c r="C317" s="17"/>
      <c r="D317" s="17"/>
      <c r="E317" s="17"/>
      <c r="F317" s="17"/>
      <c r="G317" s="17"/>
      <c r="H317" s="17"/>
      <c r="I317" s="16">
        <f>IF(B317&gt;A_Stammdaten!$B$12,0,SUM(C317,D317,F317,G317)-SUM(E317,H317))</f>
        <v>0</v>
      </c>
      <c r="J317" s="51">
        <f>HLOOKUP(A_Stammdaten!$B$12,$L$4:$R$2504,ROW(B317)-3,FALSE)+IF(OR(B317=0,A_Stammdaten!$B$12&lt;B317),0,I317*1/20)</f>
        <v>0</v>
      </c>
      <c r="K317" s="51">
        <f>HLOOKUP(A_Stammdaten!$B$12,$L$4:$R$2504,ROW(B317)-3,FALSE)</f>
        <v>0</v>
      </c>
      <c r="L317" s="51">
        <f t="shared" si="21"/>
        <v>0</v>
      </c>
      <c r="M317" s="51">
        <f t="shared" si="22"/>
        <v>0</v>
      </c>
      <c r="N317" s="51">
        <f t="shared" si="22"/>
        <v>0</v>
      </c>
      <c r="O317" s="51">
        <f t="shared" si="22"/>
        <v>0</v>
      </c>
      <c r="P317" s="51">
        <f t="shared" si="22"/>
        <v>0</v>
      </c>
      <c r="Q317" s="51">
        <f t="shared" si="22"/>
        <v>0</v>
      </c>
      <c r="R317" s="51">
        <f t="shared" si="22"/>
        <v>0</v>
      </c>
    </row>
    <row r="318" spans="1:18" x14ac:dyDescent="0.25">
      <c r="A318" s="17"/>
      <c r="B318" s="52"/>
      <c r="C318" s="17"/>
      <c r="D318" s="17"/>
      <c r="E318" s="17"/>
      <c r="F318" s="17"/>
      <c r="G318" s="17"/>
      <c r="H318" s="17"/>
      <c r="I318" s="16">
        <f>IF(B318&gt;A_Stammdaten!$B$12,0,SUM(C318,D318,F318,G318)-SUM(E318,H318))</f>
        <v>0</v>
      </c>
      <c r="J318" s="51">
        <f>HLOOKUP(A_Stammdaten!$B$12,$L$4:$R$2504,ROW(B318)-3,FALSE)+IF(OR(B318=0,A_Stammdaten!$B$12&lt;B318),0,I318*1/20)</f>
        <v>0</v>
      </c>
      <c r="K318" s="51">
        <f>HLOOKUP(A_Stammdaten!$B$12,$L$4:$R$2504,ROW(B318)-3,FALSE)</f>
        <v>0</v>
      </c>
      <c r="L318" s="51">
        <f t="shared" si="21"/>
        <v>0</v>
      </c>
      <c r="M318" s="51">
        <f t="shared" si="22"/>
        <v>0</v>
      </c>
      <c r="N318" s="51">
        <f t="shared" si="22"/>
        <v>0</v>
      </c>
      <c r="O318" s="51">
        <f t="shared" si="22"/>
        <v>0</v>
      </c>
      <c r="P318" s="51">
        <f t="shared" si="22"/>
        <v>0</v>
      </c>
      <c r="Q318" s="51">
        <f t="shared" si="22"/>
        <v>0</v>
      </c>
      <c r="R318" s="51">
        <f t="shared" si="22"/>
        <v>0</v>
      </c>
    </row>
    <row r="319" spans="1:18" x14ac:dyDescent="0.25">
      <c r="A319" s="17"/>
      <c r="B319" s="52"/>
      <c r="C319" s="17"/>
      <c r="D319" s="17"/>
      <c r="E319" s="17"/>
      <c r="F319" s="17"/>
      <c r="G319" s="17"/>
      <c r="H319" s="17"/>
      <c r="I319" s="16">
        <f>IF(B319&gt;A_Stammdaten!$B$12,0,SUM(C319,D319,F319,G319)-SUM(E319,H319))</f>
        <v>0</v>
      </c>
      <c r="J319" s="51">
        <f>HLOOKUP(A_Stammdaten!$B$12,$L$4:$R$2504,ROW(B319)-3,FALSE)+IF(OR(B319=0,A_Stammdaten!$B$12&lt;B319),0,I319*1/20)</f>
        <v>0</v>
      </c>
      <c r="K319" s="51">
        <f>HLOOKUP(A_Stammdaten!$B$12,$L$4:$R$2504,ROW(B319)-3,FALSE)</f>
        <v>0</v>
      </c>
      <c r="L319" s="51">
        <f t="shared" si="21"/>
        <v>0</v>
      </c>
      <c r="M319" s="51">
        <f t="shared" si="22"/>
        <v>0</v>
      </c>
      <c r="N319" s="51">
        <f t="shared" si="22"/>
        <v>0</v>
      </c>
      <c r="O319" s="51">
        <f t="shared" si="22"/>
        <v>0</v>
      </c>
      <c r="P319" s="51">
        <f t="shared" si="22"/>
        <v>0</v>
      </c>
      <c r="Q319" s="51">
        <f t="shared" si="22"/>
        <v>0</v>
      </c>
      <c r="R319" s="51">
        <f t="shared" si="22"/>
        <v>0</v>
      </c>
    </row>
    <row r="320" spans="1:18" x14ac:dyDescent="0.25">
      <c r="A320" s="17"/>
      <c r="B320" s="52"/>
      <c r="C320" s="17"/>
      <c r="D320" s="17"/>
      <c r="E320" s="17"/>
      <c r="F320" s="17"/>
      <c r="G320" s="17"/>
      <c r="H320" s="17"/>
      <c r="I320" s="16">
        <f>IF(B320&gt;A_Stammdaten!$B$12,0,SUM(C320,D320,F320,G320)-SUM(E320,H320))</f>
        <v>0</v>
      </c>
      <c r="J320" s="51">
        <f>HLOOKUP(A_Stammdaten!$B$12,$L$4:$R$2504,ROW(B320)-3,FALSE)+IF(OR(B320=0,A_Stammdaten!$B$12&lt;B320),0,I320*1/20)</f>
        <v>0</v>
      </c>
      <c r="K320" s="51">
        <f>HLOOKUP(A_Stammdaten!$B$12,$L$4:$R$2504,ROW(B320)-3,FALSE)</f>
        <v>0</v>
      </c>
      <c r="L320" s="51">
        <f t="shared" ref="L320:L383" si="23">IF(OR($I320=0,L$4&lt;$B320,$B320=0,20-(L$4-$B320)=0),0,$I320*(19-(L$4-$B320))/20)</f>
        <v>0</v>
      </c>
      <c r="M320" s="51">
        <f t="shared" si="22"/>
        <v>0</v>
      </c>
      <c r="N320" s="51">
        <f t="shared" si="22"/>
        <v>0</v>
      </c>
      <c r="O320" s="51">
        <f t="shared" si="22"/>
        <v>0</v>
      </c>
      <c r="P320" s="51">
        <f t="shared" si="22"/>
        <v>0</v>
      </c>
      <c r="Q320" s="51">
        <f t="shared" si="22"/>
        <v>0</v>
      </c>
      <c r="R320" s="51">
        <f t="shared" si="22"/>
        <v>0</v>
      </c>
    </row>
    <row r="321" spans="1:18" x14ac:dyDescent="0.25">
      <c r="A321" s="17"/>
      <c r="B321" s="52"/>
      <c r="C321" s="17"/>
      <c r="D321" s="17"/>
      <c r="E321" s="17"/>
      <c r="F321" s="17"/>
      <c r="G321" s="17"/>
      <c r="H321" s="17"/>
      <c r="I321" s="16">
        <f>IF(B321&gt;A_Stammdaten!$B$12,0,SUM(C321,D321,F321,G321)-SUM(E321,H321))</f>
        <v>0</v>
      </c>
      <c r="J321" s="51">
        <f>HLOOKUP(A_Stammdaten!$B$12,$L$4:$R$2504,ROW(B321)-3,FALSE)+IF(OR(B321=0,A_Stammdaten!$B$12&lt;B321),0,I321*1/20)</f>
        <v>0</v>
      </c>
      <c r="K321" s="51">
        <f>HLOOKUP(A_Stammdaten!$B$12,$L$4:$R$2504,ROW(B321)-3,FALSE)</f>
        <v>0</v>
      </c>
      <c r="L321" s="51">
        <f t="shared" si="23"/>
        <v>0</v>
      </c>
      <c r="M321" s="51">
        <f t="shared" si="22"/>
        <v>0</v>
      </c>
      <c r="N321" s="51">
        <f t="shared" si="22"/>
        <v>0</v>
      </c>
      <c r="O321" s="51">
        <f t="shared" si="22"/>
        <v>0</v>
      </c>
      <c r="P321" s="51">
        <f t="shared" si="22"/>
        <v>0</v>
      </c>
      <c r="Q321" s="51">
        <f t="shared" si="22"/>
        <v>0</v>
      </c>
      <c r="R321" s="51">
        <f t="shared" si="22"/>
        <v>0</v>
      </c>
    </row>
    <row r="322" spans="1:18" x14ac:dyDescent="0.25">
      <c r="A322" s="17"/>
      <c r="B322" s="52"/>
      <c r="C322" s="17"/>
      <c r="D322" s="17"/>
      <c r="E322" s="17"/>
      <c r="F322" s="17"/>
      <c r="G322" s="17"/>
      <c r="H322" s="17"/>
      <c r="I322" s="16">
        <f>IF(B322&gt;A_Stammdaten!$B$12,0,SUM(C322,D322,F322,G322)-SUM(E322,H322))</f>
        <v>0</v>
      </c>
      <c r="J322" s="51">
        <f>HLOOKUP(A_Stammdaten!$B$12,$L$4:$R$2504,ROW(B322)-3,FALSE)+IF(OR(B322=0,A_Stammdaten!$B$12&lt;B322),0,I322*1/20)</f>
        <v>0</v>
      </c>
      <c r="K322" s="51">
        <f>HLOOKUP(A_Stammdaten!$B$12,$L$4:$R$2504,ROW(B322)-3,FALSE)</f>
        <v>0</v>
      </c>
      <c r="L322" s="51">
        <f t="shared" si="23"/>
        <v>0</v>
      </c>
      <c r="M322" s="51">
        <f t="shared" si="22"/>
        <v>0</v>
      </c>
      <c r="N322" s="51">
        <f t="shared" si="22"/>
        <v>0</v>
      </c>
      <c r="O322" s="51">
        <f t="shared" si="22"/>
        <v>0</v>
      </c>
      <c r="P322" s="51">
        <f t="shared" si="22"/>
        <v>0</v>
      </c>
      <c r="Q322" s="51">
        <f t="shared" si="22"/>
        <v>0</v>
      </c>
      <c r="R322" s="51">
        <f t="shared" si="22"/>
        <v>0</v>
      </c>
    </row>
    <row r="323" spans="1:18" x14ac:dyDescent="0.25">
      <c r="A323" s="17"/>
      <c r="B323" s="52"/>
      <c r="C323" s="17"/>
      <c r="D323" s="17"/>
      <c r="E323" s="17"/>
      <c r="F323" s="17"/>
      <c r="G323" s="17"/>
      <c r="H323" s="17"/>
      <c r="I323" s="16">
        <f>IF(B323&gt;A_Stammdaten!$B$12,0,SUM(C323,D323,F323,G323)-SUM(E323,H323))</f>
        <v>0</v>
      </c>
      <c r="J323" s="51">
        <f>HLOOKUP(A_Stammdaten!$B$12,$L$4:$R$2504,ROW(B323)-3,FALSE)+IF(OR(B323=0,A_Stammdaten!$B$12&lt;B323),0,I323*1/20)</f>
        <v>0</v>
      </c>
      <c r="K323" s="51">
        <f>HLOOKUP(A_Stammdaten!$B$12,$L$4:$R$2504,ROW(B323)-3,FALSE)</f>
        <v>0</v>
      </c>
      <c r="L323" s="51">
        <f t="shared" si="23"/>
        <v>0</v>
      </c>
      <c r="M323" s="51">
        <f t="shared" si="22"/>
        <v>0</v>
      </c>
      <c r="N323" s="51">
        <f t="shared" si="22"/>
        <v>0</v>
      </c>
      <c r="O323" s="51">
        <f t="shared" si="22"/>
        <v>0</v>
      </c>
      <c r="P323" s="51">
        <f t="shared" si="22"/>
        <v>0</v>
      </c>
      <c r="Q323" s="51">
        <f t="shared" si="22"/>
        <v>0</v>
      </c>
      <c r="R323" s="51">
        <f t="shared" si="22"/>
        <v>0</v>
      </c>
    </row>
    <row r="324" spans="1:18" x14ac:dyDescent="0.25">
      <c r="A324" s="17"/>
      <c r="B324" s="52"/>
      <c r="C324" s="17"/>
      <c r="D324" s="17"/>
      <c r="E324" s="17"/>
      <c r="F324" s="17"/>
      <c r="G324" s="17"/>
      <c r="H324" s="17"/>
      <c r="I324" s="16">
        <f>IF(B324&gt;A_Stammdaten!$B$12,0,SUM(C324,D324,F324,G324)-SUM(E324,H324))</f>
        <v>0</v>
      </c>
      <c r="J324" s="51">
        <f>HLOOKUP(A_Stammdaten!$B$12,$L$4:$R$2504,ROW(B324)-3,FALSE)+IF(OR(B324=0,A_Stammdaten!$B$12&lt;B324),0,I324*1/20)</f>
        <v>0</v>
      </c>
      <c r="K324" s="51">
        <f>HLOOKUP(A_Stammdaten!$B$12,$L$4:$R$2504,ROW(B324)-3,FALSE)</f>
        <v>0</v>
      </c>
      <c r="L324" s="51">
        <f t="shared" si="23"/>
        <v>0</v>
      </c>
      <c r="M324" s="51">
        <f t="shared" si="22"/>
        <v>0</v>
      </c>
      <c r="N324" s="51">
        <f t="shared" si="22"/>
        <v>0</v>
      </c>
      <c r="O324" s="51">
        <f t="shared" si="22"/>
        <v>0</v>
      </c>
      <c r="P324" s="51">
        <f t="shared" si="22"/>
        <v>0</v>
      </c>
      <c r="Q324" s="51">
        <f t="shared" si="22"/>
        <v>0</v>
      </c>
      <c r="R324" s="51">
        <f t="shared" si="22"/>
        <v>0</v>
      </c>
    </row>
    <row r="325" spans="1:18" x14ac:dyDescent="0.25">
      <c r="A325" s="17"/>
      <c r="B325" s="52"/>
      <c r="C325" s="17"/>
      <c r="D325" s="17"/>
      <c r="E325" s="17"/>
      <c r="F325" s="17"/>
      <c r="G325" s="17"/>
      <c r="H325" s="17"/>
      <c r="I325" s="16">
        <f>IF(B325&gt;A_Stammdaten!$B$12,0,SUM(C325,D325,F325,G325)-SUM(E325,H325))</f>
        <v>0</v>
      </c>
      <c r="J325" s="51">
        <f>HLOOKUP(A_Stammdaten!$B$12,$L$4:$R$2504,ROW(B325)-3,FALSE)+IF(OR(B325=0,A_Stammdaten!$B$12&lt;B325),0,I325*1/20)</f>
        <v>0</v>
      </c>
      <c r="K325" s="51">
        <f>HLOOKUP(A_Stammdaten!$B$12,$L$4:$R$2504,ROW(B325)-3,FALSE)</f>
        <v>0</v>
      </c>
      <c r="L325" s="51">
        <f t="shared" si="23"/>
        <v>0</v>
      </c>
      <c r="M325" s="51">
        <f t="shared" si="22"/>
        <v>0</v>
      </c>
      <c r="N325" s="51">
        <f t="shared" si="22"/>
        <v>0</v>
      </c>
      <c r="O325" s="51">
        <f t="shared" si="22"/>
        <v>0</v>
      </c>
      <c r="P325" s="51">
        <f t="shared" si="22"/>
        <v>0</v>
      </c>
      <c r="Q325" s="51">
        <f t="shared" si="22"/>
        <v>0</v>
      </c>
      <c r="R325" s="51">
        <f t="shared" si="22"/>
        <v>0</v>
      </c>
    </row>
    <row r="326" spans="1:18" x14ac:dyDescent="0.25">
      <c r="A326" s="17"/>
      <c r="B326" s="52"/>
      <c r="C326" s="17"/>
      <c r="D326" s="17"/>
      <c r="E326" s="17"/>
      <c r="F326" s="17"/>
      <c r="G326" s="17"/>
      <c r="H326" s="17"/>
      <c r="I326" s="16">
        <f>IF(B326&gt;A_Stammdaten!$B$12,0,SUM(C326,D326,F326,G326)-SUM(E326,H326))</f>
        <v>0</v>
      </c>
      <c r="J326" s="51">
        <f>HLOOKUP(A_Stammdaten!$B$12,$L$4:$R$2504,ROW(B326)-3,FALSE)+IF(OR(B326=0,A_Stammdaten!$B$12&lt;B326),0,I326*1/20)</f>
        <v>0</v>
      </c>
      <c r="K326" s="51">
        <f>HLOOKUP(A_Stammdaten!$B$12,$L$4:$R$2504,ROW(B326)-3,FALSE)</f>
        <v>0</v>
      </c>
      <c r="L326" s="51">
        <f t="shared" si="23"/>
        <v>0</v>
      </c>
      <c r="M326" s="51">
        <f t="shared" si="22"/>
        <v>0</v>
      </c>
      <c r="N326" s="51">
        <f t="shared" si="22"/>
        <v>0</v>
      </c>
      <c r="O326" s="51">
        <f t="shared" si="22"/>
        <v>0</v>
      </c>
      <c r="P326" s="51">
        <f t="shared" si="22"/>
        <v>0</v>
      </c>
      <c r="Q326" s="51">
        <f t="shared" si="22"/>
        <v>0</v>
      </c>
      <c r="R326" s="51">
        <f t="shared" si="22"/>
        <v>0</v>
      </c>
    </row>
    <row r="327" spans="1:18" x14ac:dyDescent="0.25">
      <c r="A327" s="17"/>
      <c r="B327" s="52"/>
      <c r="C327" s="17"/>
      <c r="D327" s="17"/>
      <c r="E327" s="17"/>
      <c r="F327" s="17"/>
      <c r="G327" s="17"/>
      <c r="H327" s="17"/>
      <c r="I327" s="16">
        <f>IF(B327&gt;A_Stammdaten!$B$12,0,SUM(C327,D327,F327,G327)-SUM(E327,H327))</f>
        <v>0</v>
      </c>
      <c r="J327" s="51">
        <f>HLOOKUP(A_Stammdaten!$B$12,$L$4:$R$2504,ROW(B327)-3,FALSE)+IF(OR(B327=0,A_Stammdaten!$B$12&lt;B327),0,I327*1/20)</f>
        <v>0</v>
      </c>
      <c r="K327" s="51">
        <f>HLOOKUP(A_Stammdaten!$B$12,$L$4:$R$2504,ROW(B327)-3,FALSE)</f>
        <v>0</v>
      </c>
      <c r="L327" s="51">
        <f t="shared" si="23"/>
        <v>0</v>
      </c>
      <c r="M327" s="51">
        <f t="shared" si="22"/>
        <v>0</v>
      </c>
      <c r="N327" s="51">
        <f t="shared" si="22"/>
        <v>0</v>
      </c>
      <c r="O327" s="51">
        <f t="shared" si="22"/>
        <v>0</v>
      </c>
      <c r="P327" s="51">
        <f t="shared" si="22"/>
        <v>0</v>
      </c>
      <c r="Q327" s="51">
        <f t="shared" si="22"/>
        <v>0</v>
      </c>
      <c r="R327" s="51">
        <f t="shared" si="22"/>
        <v>0</v>
      </c>
    </row>
    <row r="328" spans="1:18" x14ac:dyDescent="0.25">
      <c r="A328" s="17"/>
      <c r="B328" s="52"/>
      <c r="C328" s="17"/>
      <c r="D328" s="17"/>
      <c r="E328" s="17"/>
      <c r="F328" s="17"/>
      <c r="G328" s="17"/>
      <c r="H328" s="17"/>
      <c r="I328" s="16">
        <f>IF(B328&gt;A_Stammdaten!$B$12,0,SUM(C328,D328,F328,G328)-SUM(E328,H328))</f>
        <v>0</v>
      </c>
      <c r="J328" s="51">
        <f>HLOOKUP(A_Stammdaten!$B$12,$L$4:$R$2504,ROW(B328)-3,FALSE)+IF(OR(B328=0,A_Stammdaten!$B$12&lt;B328),0,I328*1/20)</f>
        <v>0</v>
      </c>
      <c r="K328" s="51">
        <f>HLOOKUP(A_Stammdaten!$B$12,$L$4:$R$2504,ROW(B328)-3,FALSE)</f>
        <v>0</v>
      </c>
      <c r="L328" s="51">
        <f t="shared" si="23"/>
        <v>0</v>
      </c>
      <c r="M328" s="51">
        <f t="shared" si="22"/>
        <v>0</v>
      </c>
      <c r="N328" s="51">
        <f t="shared" si="22"/>
        <v>0</v>
      </c>
      <c r="O328" s="51">
        <f t="shared" si="22"/>
        <v>0</v>
      </c>
      <c r="P328" s="51">
        <f t="shared" si="22"/>
        <v>0</v>
      </c>
      <c r="Q328" s="51">
        <f t="shared" si="22"/>
        <v>0</v>
      </c>
      <c r="R328" s="51">
        <f t="shared" si="22"/>
        <v>0</v>
      </c>
    </row>
    <row r="329" spans="1:18" x14ac:dyDescent="0.25">
      <c r="A329" s="17"/>
      <c r="B329" s="52"/>
      <c r="C329" s="17"/>
      <c r="D329" s="17"/>
      <c r="E329" s="17"/>
      <c r="F329" s="17"/>
      <c r="G329" s="17"/>
      <c r="H329" s="17"/>
      <c r="I329" s="16">
        <f>IF(B329&gt;A_Stammdaten!$B$12,0,SUM(C329,D329,F329,G329)-SUM(E329,H329))</f>
        <v>0</v>
      </c>
      <c r="J329" s="51">
        <f>HLOOKUP(A_Stammdaten!$B$12,$L$4:$R$2504,ROW(B329)-3,FALSE)+IF(OR(B329=0,A_Stammdaten!$B$12&lt;B329),0,I329*1/20)</f>
        <v>0</v>
      </c>
      <c r="K329" s="51">
        <f>HLOOKUP(A_Stammdaten!$B$12,$L$4:$R$2504,ROW(B329)-3,FALSE)</f>
        <v>0</v>
      </c>
      <c r="L329" s="51">
        <f t="shared" si="23"/>
        <v>0</v>
      </c>
      <c r="M329" s="51">
        <f t="shared" si="22"/>
        <v>0</v>
      </c>
      <c r="N329" s="51">
        <f t="shared" si="22"/>
        <v>0</v>
      </c>
      <c r="O329" s="51">
        <f t="shared" si="22"/>
        <v>0</v>
      </c>
      <c r="P329" s="51">
        <f t="shared" si="22"/>
        <v>0</v>
      </c>
      <c r="Q329" s="51">
        <f t="shared" si="22"/>
        <v>0</v>
      </c>
      <c r="R329" s="51">
        <f t="shared" si="22"/>
        <v>0</v>
      </c>
    </row>
    <row r="330" spans="1:18" x14ac:dyDescent="0.25">
      <c r="A330" s="17"/>
      <c r="B330" s="52"/>
      <c r="C330" s="17"/>
      <c r="D330" s="17"/>
      <c r="E330" s="17"/>
      <c r="F330" s="17"/>
      <c r="G330" s="17"/>
      <c r="H330" s="17"/>
      <c r="I330" s="16">
        <f>IF(B330&gt;A_Stammdaten!$B$12,0,SUM(C330,D330,F330,G330)-SUM(E330,H330))</f>
        <v>0</v>
      </c>
      <c r="J330" s="51">
        <f>HLOOKUP(A_Stammdaten!$B$12,$L$4:$R$2504,ROW(B330)-3,FALSE)+IF(OR(B330=0,A_Stammdaten!$B$12&lt;B330),0,I330*1/20)</f>
        <v>0</v>
      </c>
      <c r="K330" s="51">
        <f>HLOOKUP(A_Stammdaten!$B$12,$L$4:$R$2504,ROW(B330)-3,FALSE)</f>
        <v>0</v>
      </c>
      <c r="L330" s="51">
        <f t="shared" si="23"/>
        <v>0</v>
      </c>
      <c r="M330" s="51">
        <f t="shared" si="22"/>
        <v>0</v>
      </c>
      <c r="N330" s="51">
        <f t="shared" si="22"/>
        <v>0</v>
      </c>
      <c r="O330" s="51">
        <f t="shared" si="22"/>
        <v>0</v>
      </c>
      <c r="P330" s="51">
        <f t="shared" si="22"/>
        <v>0</v>
      </c>
      <c r="Q330" s="51">
        <f t="shared" si="22"/>
        <v>0</v>
      </c>
      <c r="R330" s="51">
        <f t="shared" si="22"/>
        <v>0</v>
      </c>
    </row>
    <row r="331" spans="1:18" x14ac:dyDescent="0.25">
      <c r="A331" s="17"/>
      <c r="B331" s="52"/>
      <c r="C331" s="17"/>
      <c r="D331" s="17"/>
      <c r="E331" s="17"/>
      <c r="F331" s="17"/>
      <c r="G331" s="17"/>
      <c r="H331" s="17"/>
      <c r="I331" s="16">
        <f>IF(B331&gt;A_Stammdaten!$B$12,0,SUM(C331,D331,F331,G331)-SUM(E331,H331))</f>
        <v>0</v>
      </c>
      <c r="J331" s="51">
        <f>HLOOKUP(A_Stammdaten!$B$12,$L$4:$R$2504,ROW(B331)-3,FALSE)+IF(OR(B331=0,A_Stammdaten!$B$12&lt;B331),0,I331*1/20)</f>
        <v>0</v>
      </c>
      <c r="K331" s="51">
        <f>HLOOKUP(A_Stammdaten!$B$12,$L$4:$R$2504,ROW(B331)-3,FALSE)</f>
        <v>0</v>
      </c>
      <c r="L331" s="51">
        <f t="shared" si="23"/>
        <v>0</v>
      </c>
      <c r="M331" s="51">
        <f t="shared" si="22"/>
        <v>0</v>
      </c>
      <c r="N331" s="51">
        <f t="shared" si="22"/>
        <v>0</v>
      </c>
      <c r="O331" s="51">
        <f t="shared" si="22"/>
        <v>0</v>
      </c>
      <c r="P331" s="51">
        <f t="shared" si="22"/>
        <v>0</v>
      </c>
      <c r="Q331" s="51">
        <f t="shared" si="22"/>
        <v>0</v>
      </c>
      <c r="R331" s="51">
        <f t="shared" si="22"/>
        <v>0</v>
      </c>
    </row>
    <row r="332" spans="1:18" x14ac:dyDescent="0.25">
      <c r="A332" s="17"/>
      <c r="B332" s="52"/>
      <c r="C332" s="17"/>
      <c r="D332" s="17"/>
      <c r="E332" s="17"/>
      <c r="F332" s="17"/>
      <c r="G332" s="17"/>
      <c r="H332" s="17"/>
      <c r="I332" s="16">
        <f>IF(B332&gt;A_Stammdaten!$B$12,0,SUM(C332,D332,F332,G332)-SUM(E332,H332))</f>
        <v>0</v>
      </c>
      <c r="J332" s="51">
        <f>HLOOKUP(A_Stammdaten!$B$12,$L$4:$R$2504,ROW(B332)-3,FALSE)+IF(OR(B332=0,A_Stammdaten!$B$12&lt;B332),0,I332*1/20)</f>
        <v>0</v>
      </c>
      <c r="K332" s="51">
        <f>HLOOKUP(A_Stammdaten!$B$12,$L$4:$R$2504,ROW(B332)-3,FALSE)</f>
        <v>0</v>
      </c>
      <c r="L332" s="51">
        <f t="shared" si="23"/>
        <v>0</v>
      </c>
      <c r="M332" s="51">
        <f t="shared" si="22"/>
        <v>0</v>
      </c>
      <c r="N332" s="51">
        <f t="shared" si="22"/>
        <v>0</v>
      </c>
      <c r="O332" s="51">
        <f t="shared" si="22"/>
        <v>0</v>
      </c>
      <c r="P332" s="51">
        <f t="shared" si="22"/>
        <v>0</v>
      </c>
      <c r="Q332" s="51">
        <f t="shared" si="22"/>
        <v>0</v>
      </c>
      <c r="R332" s="51">
        <f t="shared" si="22"/>
        <v>0</v>
      </c>
    </row>
    <row r="333" spans="1:18" x14ac:dyDescent="0.25">
      <c r="A333" s="17"/>
      <c r="B333" s="52"/>
      <c r="C333" s="17"/>
      <c r="D333" s="17"/>
      <c r="E333" s="17"/>
      <c r="F333" s="17"/>
      <c r="G333" s="17"/>
      <c r="H333" s="17"/>
      <c r="I333" s="16">
        <f>IF(B333&gt;A_Stammdaten!$B$12,0,SUM(C333,D333,F333,G333)-SUM(E333,H333))</f>
        <v>0</v>
      </c>
      <c r="J333" s="51">
        <f>HLOOKUP(A_Stammdaten!$B$12,$L$4:$R$2504,ROW(B333)-3,FALSE)+IF(OR(B333=0,A_Stammdaten!$B$12&lt;B333),0,I333*1/20)</f>
        <v>0</v>
      </c>
      <c r="K333" s="51">
        <f>HLOOKUP(A_Stammdaten!$B$12,$L$4:$R$2504,ROW(B333)-3,FALSE)</f>
        <v>0</v>
      </c>
      <c r="L333" s="51">
        <f t="shared" si="23"/>
        <v>0</v>
      </c>
      <c r="M333" s="51">
        <f t="shared" si="22"/>
        <v>0</v>
      </c>
      <c r="N333" s="51">
        <f t="shared" si="22"/>
        <v>0</v>
      </c>
      <c r="O333" s="51">
        <f t="shared" si="22"/>
        <v>0</v>
      </c>
      <c r="P333" s="51">
        <f t="shared" si="22"/>
        <v>0</v>
      </c>
      <c r="Q333" s="51">
        <f t="shared" si="22"/>
        <v>0</v>
      </c>
      <c r="R333" s="51">
        <f t="shared" si="22"/>
        <v>0</v>
      </c>
    </row>
    <row r="334" spans="1:18" x14ac:dyDescent="0.25">
      <c r="A334" s="17"/>
      <c r="B334" s="52"/>
      <c r="C334" s="17"/>
      <c r="D334" s="17"/>
      <c r="E334" s="17"/>
      <c r="F334" s="17"/>
      <c r="G334" s="17"/>
      <c r="H334" s="17"/>
      <c r="I334" s="16">
        <f>IF(B334&gt;A_Stammdaten!$B$12,0,SUM(C334,D334,F334,G334)-SUM(E334,H334))</f>
        <v>0</v>
      </c>
      <c r="J334" s="51">
        <f>HLOOKUP(A_Stammdaten!$B$12,$L$4:$R$2504,ROW(B334)-3,FALSE)+IF(OR(B334=0,A_Stammdaten!$B$12&lt;B334),0,I334*1/20)</f>
        <v>0</v>
      </c>
      <c r="K334" s="51">
        <f>HLOOKUP(A_Stammdaten!$B$12,$L$4:$R$2504,ROW(B334)-3,FALSE)</f>
        <v>0</v>
      </c>
      <c r="L334" s="51">
        <f t="shared" si="23"/>
        <v>0</v>
      </c>
      <c r="M334" s="51">
        <f t="shared" si="22"/>
        <v>0</v>
      </c>
      <c r="N334" s="51">
        <f t="shared" si="22"/>
        <v>0</v>
      </c>
      <c r="O334" s="51">
        <f t="shared" si="22"/>
        <v>0</v>
      </c>
      <c r="P334" s="51">
        <f t="shared" si="22"/>
        <v>0</v>
      </c>
      <c r="Q334" s="51">
        <f t="shared" si="22"/>
        <v>0</v>
      </c>
      <c r="R334" s="51">
        <f t="shared" si="22"/>
        <v>0</v>
      </c>
    </row>
    <row r="335" spans="1:18" x14ac:dyDescent="0.25">
      <c r="A335" s="17"/>
      <c r="B335" s="52"/>
      <c r="C335" s="17"/>
      <c r="D335" s="17"/>
      <c r="E335" s="17"/>
      <c r="F335" s="17"/>
      <c r="G335" s="17"/>
      <c r="H335" s="17"/>
      <c r="I335" s="16">
        <f>IF(B335&gt;A_Stammdaten!$B$12,0,SUM(C335,D335,F335,G335)-SUM(E335,H335))</f>
        <v>0</v>
      </c>
      <c r="J335" s="51">
        <f>HLOOKUP(A_Stammdaten!$B$12,$L$4:$R$2504,ROW(B335)-3,FALSE)+IF(OR(B335=0,A_Stammdaten!$B$12&lt;B335),0,I335*1/20)</f>
        <v>0</v>
      </c>
      <c r="K335" s="51">
        <f>HLOOKUP(A_Stammdaten!$B$12,$L$4:$R$2504,ROW(B335)-3,FALSE)</f>
        <v>0</v>
      </c>
      <c r="L335" s="51">
        <f t="shared" si="23"/>
        <v>0</v>
      </c>
      <c r="M335" s="51">
        <f t="shared" si="22"/>
        <v>0</v>
      </c>
      <c r="N335" s="51">
        <f t="shared" si="22"/>
        <v>0</v>
      </c>
      <c r="O335" s="51">
        <f t="shared" si="22"/>
        <v>0</v>
      </c>
      <c r="P335" s="51">
        <f t="shared" si="22"/>
        <v>0</v>
      </c>
      <c r="Q335" s="51">
        <f t="shared" si="22"/>
        <v>0</v>
      </c>
      <c r="R335" s="51">
        <f t="shared" si="22"/>
        <v>0</v>
      </c>
    </row>
    <row r="336" spans="1:18" x14ac:dyDescent="0.25">
      <c r="A336" s="17"/>
      <c r="B336" s="52"/>
      <c r="C336" s="17"/>
      <c r="D336" s="17"/>
      <c r="E336" s="17"/>
      <c r="F336" s="17"/>
      <c r="G336" s="17"/>
      <c r="H336" s="17"/>
      <c r="I336" s="16">
        <f>IF(B336&gt;A_Stammdaten!$B$12,0,SUM(C336,D336,F336,G336)-SUM(E336,H336))</f>
        <v>0</v>
      </c>
      <c r="J336" s="51">
        <f>HLOOKUP(A_Stammdaten!$B$12,$L$4:$R$2504,ROW(B336)-3,FALSE)+IF(OR(B336=0,A_Stammdaten!$B$12&lt;B336),0,I336*1/20)</f>
        <v>0</v>
      </c>
      <c r="K336" s="51">
        <f>HLOOKUP(A_Stammdaten!$B$12,$L$4:$R$2504,ROW(B336)-3,FALSE)</f>
        <v>0</v>
      </c>
      <c r="L336" s="51">
        <f t="shared" si="23"/>
        <v>0</v>
      </c>
      <c r="M336" s="51">
        <f t="shared" si="22"/>
        <v>0</v>
      </c>
      <c r="N336" s="51">
        <f t="shared" si="22"/>
        <v>0</v>
      </c>
      <c r="O336" s="51">
        <f t="shared" si="22"/>
        <v>0</v>
      </c>
      <c r="P336" s="51">
        <f t="shared" si="22"/>
        <v>0</v>
      </c>
      <c r="Q336" s="51">
        <f t="shared" si="22"/>
        <v>0</v>
      </c>
      <c r="R336" s="51">
        <f t="shared" si="22"/>
        <v>0</v>
      </c>
    </row>
    <row r="337" spans="1:18" x14ac:dyDescent="0.25">
      <c r="A337" s="17"/>
      <c r="B337" s="52"/>
      <c r="C337" s="17"/>
      <c r="D337" s="17"/>
      <c r="E337" s="17"/>
      <c r="F337" s="17"/>
      <c r="G337" s="17"/>
      <c r="H337" s="17"/>
      <c r="I337" s="16">
        <f>IF(B337&gt;A_Stammdaten!$B$12,0,SUM(C337,D337,F337,G337)-SUM(E337,H337))</f>
        <v>0</v>
      </c>
      <c r="J337" s="51">
        <f>HLOOKUP(A_Stammdaten!$B$12,$L$4:$R$2504,ROW(B337)-3,FALSE)+IF(OR(B337=0,A_Stammdaten!$B$12&lt;B337),0,I337*1/20)</f>
        <v>0</v>
      </c>
      <c r="K337" s="51">
        <f>HLOOKUP(A_Stammdaten!$B$12,$L$4:$R$2504,ROW(B337)-3,FALSE)</f>
        <v>0</v>
      </c>
      <c r="L337" s="51">
        <f t="shared" si="23"/>
        <v>0</v>
      </c>
      <c r="M337" s="51">
        <f t="shared" si="22"/>
        <v>0</v>
      </c>
      <c r="N337" s="51">
        <f t="shared" si="22"/>
        <v>0</v>
      </c>
      <c r="O337" s="51">
        <f t="shared" si="22"/>
        <v>0</v>
      </c>
      <c r="P337" s="51">
        <f t="shared" si="22"/>
        <v>0</v>
      </c>
      <c r="Q337" s="51">
        <f t="shared" si="22"/>
        <v>0</v>
      </c>
      <c r="R337" s="51">
        <f t="shared" si="22"/>
        <v>0</v>
      </c>
    </row>
    <row r="338" spans="1:18" x14ac:dyDescent="0.25">
      <c r="A338" s="17"/>
      <c r="B338" s="52"/>
      <c r="C338" s="17"/>
      <c r="D338" s="17"/>
      <c r="E338" s="17"/>
      <c r="F338" s="17"/>
      <c r="G338" s="17"/>
      <c r="H338" s="17"/>
      <c r="I338" s="16">
        <f>IF(B338&gt;A_Stammdaten!$B$12,0,SUM(C338,D338,F338,G338)-SUM(E338,H338))</f>
        <v>0</v>
      </c>
      <c r="J338" s="51">
        <f>HLOOKUP(A_Stammdaten!$B$12,$L$4:$R$2504,ROW(B338)-3,FALSE)+IF(OR(B338=0,A_Stammdaten!$B$12&lt;B338),0,I338*1/20)</f>
        <v>0</v>
      </c>
      <c r="K338" s="51">
        <f>HLOOKUP(A_Stammdaten!$B$12,$L$4:$R$2504,ROW(B338)-3,FALSE)</f>
        <v>0</v>
      </c>
      <c r="L338" s="51">
        <f t="shared" si="23"/>
        <v>0</v>
      </c>
      <c r="M338" s="51">
        <f t="shared" si="22"/>
        <v>0</v>
      </c>
      <c r="N338" s="51">
        <f t="shared" si="22"/>
        <v>0</v>
      </c>
      <c r="O338" s="51">
        <f t="shared" si="22"/>
        <v>0</v>
      </c>
      <c r="P338" s="51">
        <f t="shared" si="22"/>
        <v>0</v>
      </c>
      <c r="Q338" s="51">
        <f t="shared" si="22"/>
        <v>0</v>
      </c>
      <c r="R338" s="51">
        <f t="shared" si="22"/>
        <v>0</v>
      </c>
    </row>
    <row r="339" spans="1:18" x14ac:dyDescent="0.25">
      <c r="A339" s="17"/>
      <c r="B339" s="52"/>
      <c r="C339" s="17"/>
      <c r="D339" s="17"/>
      <c r="E339" s="17"/>
      <c r="F339" s="17"/>
      <c r="G339" s="17"/>
      <c r="H339" s="17"/>
      <c r="I339" s="16">
        <f>IF(B339&gt;A_Stammdaten!$B$12,0,SUM(C339,D339,F339,G339)-SUM(E339,H339))</f>
        <v>0</v>
      </c>
      <c r="J339" s="51">
        <f>HLOOKUP(A_Stammdaten!$B$12,$L$4:$R$2504,ROW(B339)-3,FALSE)+IF(OR(B339=0,A_Stammdaten!$B$12&lt;B339),0,I339*1/20)</f>
        <v>0</v>
      </c>
      <c r="K339" s="51">
        <f>HLOOKUP(A_Stammdaten!$B$12,$L$4:$R$2504,ROW(B339)-3,FALSE)</f>
        <v>0</v>
      </c>
      <c r="L339" s="51">
        <f t="shared" si="23"/>
        <v>0</v>
      </c>
      <c r="M339" s="51">
        <f t="shared" si="22"/>
        <v>0</v>
      </c>
      <c r="N339" s="51">
        <f t="shared" si="22"/>
        <v>0</v>
      </c>
      <c r="O339" s="51">
        <f t="shared" si="22"/>
        <v>0</v>
      </c>
      <c r="P339" s="51">
        <f t="shared" si="22"/>
        <v>0</v>
      </c>
      <c r="Q339" s="51">
        <f t="shared" si="22"/>
        <v>0</v>
      </c>
      <c r="R339" s="51">
        <f t="shared" si="22"/>
        <v>0</v>
      </c>
    </row>
    <row r="340" spans="1:18" x14ac:dyDescent="0.25">
      <c r="A340" s="17"/>
      <c r="B340" s="52"/>
      <c r="C340" s="17"/>
      <c r="D340" s="17"/>
      <c r="E340" s="17"/>
      <c r="F340" s="17"/>
      <c r="G340" s="17"/>
      <c r="H340" s="17"/>
      <c r="I340" s="16">
        <f>IF(B340&gt;A_Stammdaten!$B$12,0,SUM(C340,D340,F340,G340)-SUM(E340,H340))</f>
        <v>0</v>
      </c>
      <c r="J340" s="51">
        <f>HLOOKUP(A_Stammdaten!$B$12,$L$4:$R$2504,ROW(B340)-3,FALSE)+IF(OR(B340=0,A_Stammdaten!$B$12&lt;B340),0,I340*1/20)</f>
        <v>0</v>
      </c>
      <c r="K340" s="51">
        <f>HLOOKUP(A_Stammdaten!$B$12,$L$4:$R$2504,ROW(B340)-3,FALSE)</f>
        <v>0</v>
      </c>
      <c r="L340" s="51">
        <f t="shared" si="23"/>
        <v>0</v>
      </c>
      <c r="M340" s="51">
        <f t="shared" si="22"/>
        <v>0</v>
      </c>
      <c r="N340" s="51">
        <f t="shared" si="22"/>
        <v>0</v>
      </c>
      <c r="O340" s="51">
        <f t="shared" ref="M340:R382" si="24">IF(OR($I340=0,O$4&lt;$B340,$B340=0,20-(O$4-$B340)=0),0,$I340*(19-(O$4-$B340))/20)</f>
        <v>0</v>
      </c>
      <c r="P340" s="51">
        <f t="shared" si="24"/>
        <v>0</v>
      </c>
      <c r="Q340" s="51">
        <f t="shared" si="24"/>
        <v>0</v>
      </c>
      <c r="R340" s="51">
        <f t="shared" si="24"/>
        <v>0</v>
      </c>
    </row>
    <row r="341" spans="1:18" x14ac:dyDescent="0.25">
      <c r="A341" s="17"/>
      <c r="B341" s="52"/>
      <c r="C341" s="17"/>
      <c r="D341" s="17"/>
      <c r="E341" s="17"/>
      <c r="F341" s="17"/>
      <c r="G341" s="17"/>
      <c r="H341" s="17"/>
      <c r="I341" s="16">
        <f>IF(B341&gt;A_Stammdaten!$B$12,0,SUM(C341,D341,F341,G341)-SUM(E341,H341))</f>
        <v>0</v>
      </c>
      <c r="J341" s="51">
        <f>HLOOKUP(A_Stammdaten!$B$12,$L$4:$R$2504,ROW(B341)-3,FALSE)+IF(OR(B341=0,A_Stammdaten!$B$12&lt;B341),0,I341*1/20)</f>
        <v>0</v>
      </c>
      <c r="K341" s="51">
        <f>HLOOKUP(A_Stammdaten!$B$12,$L$4:$R$2504,ROW(B341)-3,FALSE)</f>
        <v>0</v>
      </c>
      <c r="L341" s="51">
        <f t="shared" si="23"/>
        <v>0</v>
      </c>
      <c r="M341" s="51">
        <f t="shared" si="24"/>
        <v>0</v>
      </c>
      <c r="N341" s="51">
        <f t="shared" si="24"/>
        <v>0</v>
      </c>
      <c r="O341" s="51">
        <f t="shared" si="24"/>
        <v>0</v>
      </c>
      <c r="P341" s="51">
        <f t="shared" si="24"/>
        <v>0</v>
      </c>
      <c r="Q341" s="51">
        <f t="shared" si="24"/>
        <v>0</v>
      </c>
      <c r="R341" s="51">
        <f t="shared" si="24"/>
        <v>0</v>
      </c>
    </row>
    <row r="342" spans="1:18" x14ac:dyDescent="0.25">
      <c r="A342" s="17"/>
      <c r="B342" s="52"/>
      <c r="C342" s="17"/>
      <c r="D342" s="17"/>
      <c r="E342" s="17"/>
      <c r="F342" s="17"/>
      <c r="G342" s="17"/>
      <c r="H342" s="17"/>
      <c r="I342" s="16">
        <f>IF(B342&gt;A_Stammdaten!$B$12,0,SUM(C342,D342,F342,G342)-SUM(E342,H342))</f>
        <v>0</v>
      </c>
      <c r="J342" s="51">
        <f>HLOOKUP(A_Stammdaten!$B$12,$L$4:$R$2504,ROW(B342)-3,FALSE)+IF(OR(B342=0,A_Stammdaten!$B$12&lt;B342),0,I342*1/20)</f>
        <v>0</v>
      </c>
      <c r="K342" s="51">
        <f>HLOOKUP(A_Stammdaten!$B$12,$L$4:$R$2504,ROW(B342)-3,FALSE)</f>
        <v>0</v>
      </c>
      <c r="L342" s="51">
        <f t="shared" si="23"/>
        <v>0</v>
      </c>
      <c r="M342" s="51">
        <f t="shared" si="24"/>
        <v>0</v>
      </c>
      <c r="N342" s="51">
        <f t="shared" si="24"/>
        <v>0</v>
      </c>
      <c r="O342" s="51">
        <f t="shared" si="24"/>
        <v>0</v>
      </c>
      <c r="P342" s="51">
        <f t="shared" si="24"/>
        <v>0</v>
      </c>
      <c r="Q342" s="51">
        <f t="shared" si="24"/>
        <v>0</v>
      </c>
      <c r="R342" s="51">
        <f t="shared" si="24"/>
        <v>0</v>
      </c>
    </row>
    <row r="343" spans="1:18" x14ac:dyDescent="0.25">
      <c r="A343" s="17"/>
      <c r="B343" s="52"/>
      <c r="C343" s="17"/>
      <c r="D343" s="17"/>
      <c r="E343" s="17"/>
      <c r="F343" s="17"/>
      <c r="G343" s="17"/>
      <c r="H343" s="17"/>
      <c r="I343" s="16">
        <f>IF(B343&gt;A_Stammdaten!$B$12,0,SUM(C343,D343,F343,G343)-SUM(E343,H343))</f>
        <v>0</v>
      </c>
      <c r="J343" s="51">
        <f>HLOOKUP(A_Stammdaten!$B$12,$L$4:$R$2504,ROW(B343)-3,FALSE)+IF(OR(B343=0,A_Stammdaten!$B$12&lt;B343),0,I343*1/20)</f>
        <v>0</v>
      </c>
      <c r="K343" s="51">
        <f>HLOOKUP(A_Stammdaten!$B$12,$L$4:$R$2504,ROW(B343)-3,FALSE)</f>
        <v>0</v>
      </c>
      <c r="L343" s="51">
        <f t="shared" si="23"/>
        <v>0</v>
      </c>
      <c r="M343" s="51">
        <f t="shared" si="24"/>
        <v>0</v>
      </c>
      <c r="N343" s="51">
        <f t="shared" si="24"/>
        <v>0</v>
      </c>
      <c r="O343" s="51">
        <f t="shared" si="24"/>
        <v>0</v>
      </c>
      <c r="P343" s="51">
        <f t="shared" si="24"/>
        <v>0</v>
      </c>
      <c r="Q343" s="51">
        <f t="shared" si="24"/>
        <v>0</v>
      </c>
      <c r="R343" s="51">
        <f t="shared" si="24"/>
        <v>0</v>
      </c>
    </row>
    <row r="344" spans="1:18" x14ac:dyDescent="0.25">
      <c r="A344" s="17"/>
      <c r="B344" s="52"/>
      <c r="C344" s="17"/>
      <c r="D344" s="17"/>
      <c r="E344" s="17"/>
      <c r="F344" s="17"/>
      <c r="G344" s="17"/>
      <c r="H344" s="17"/>
      <c r="I344" s="16">
        <f>IF(B344&gt;A_Stammdaten!$B$12,0,SUM(C344,D344,F344,G344)-SUM(E344,H344))</f>
        <v>0</v>
      </c>
      <c r="J344" s="51">
        <f>HLOOKUP(A_Stammdaten!$B$12,$L$4:$R$2504,ROW(B344)-3,FALSE)+IF(OR(B344=0,A_Stammdaten!$B$12&lt;B344),0,I344*1/20)</f>
        <v>0</v>
      </c>
      <c r="K344" s="51">
        <f>HLOOKUP(A_Stammdaten!$B$12,$L$4:$R$2504,ROW(B344)-3,FALSE)</f>
        <v>0</v>
      </c>
      <c r="L344" s="51">
        <f t="shared" si="23"/>
        <v>0</v>
      </c>
      <c r="M344" s="51">
        <f t="shared" si="24"/>
        <v>0</v>
      </c>
      <c r="N344" s="51">
        <f t="shared" si="24"/>
        <v>0</v>
      </c>
      <c r="O344" s="51">
        <f t="shared" si="24"/>
        <v>0</v>
      </c>
      <c r="P344" s="51">
        <f t="shared" si="24"/>
        <v>0</v>
      </c>
      <c r="Q344" s="51">
        <f t="shared" si="24"/>
        <v>0</v>
      </c>
      <c r="R344" s="51">
        <f t="shared" si="24"/>
        <v>0</v>
      </c>
    </row>
    <row r="345" spans="1:18" x14ac:dyDescent="0.25">
      <c r="A345" s="17"/>
      <c r="B345" s="52"/>
      <c r="C345" s="17"/>
      <c r="D345" s="17"/>
      <c r="E345" s="17"/>
      <c r="F345" s="17"/>
      <c r="G345" s="17"/>
      <c r="H345" s="17"/>
      <c r="I345" s="16">
        <f>IF(B345&gt;A_Stammdaten!$B$12,0,SUM(C345,D345,F345,G345)-SUM(E345,H345))</f>
        <v>0</v>
      </c>
      <c r="J345" s="51">
        <f>HLOOKUP(A_Stammdaten!$B$12,$L$4:$R$2504,ROW(B345)-3,FALSE)+IF(OR(B345=0,A_Stammdaten!$B$12&lt;B345),0,I345*1/20)</f>
        <v>0</v>
      </c>
      <c r="K345" s="51">
        <f>HLOOKUP(A_Stammdaten!$B$12,$L$4:$R$2504,ROW(B345)-3,FALSE)</f>
        <v>0</v>
      </c>
      <c r="L345" s="51">
        <f t="shared" si="23"/>
        <v>0</v>
      </c>
      <c r="M345" s="51">
        <f t="shared" si="24"/>
        <v>0</v>
      </c>
      <c r="N345" s="51">
        <f t="shared" si="24"/>
        <v>0</v>
      </c>
      <c r="O345" s="51">
        <f t="shared" si="24"/>
        <v>0</v>
      </c>
      <c r="P345" s="51">
        <f t="shared" si="24"/>
        <v>0</v>
      </c>
      <c r="Q345" s="51">
        <f t="shared" si="24"/>
        <v>0</v>
      </c>
      <c r="R345" s="51">
        <f t="shared" si="24"/>
        <v>0</v>
      </c>
    </row>
    <row r="346" spans="1:18" x14ac:dyDescent="0.25">
      <c r="A346" s="17"/>
      <c r="B346" s="52"/>
      <c r="C346" s="17"/>
      <c r="D346" s="17"/>
      <c r="E346" s="17"/>
      <c r="F346" s="17"/>
      <c r="G346" s="17"/>
      <c r="H346" s="17"/>
      <c r="I346" s="16">
        <f>IF(B346&gt;A_Stammdaten!$B$12,0,SUM(C346,D346,F346,G346)-SUM(E346,H346))</f>
        <v>0</v>
      </c>
      <c r="J346" s="51">
        <f>HLOOKUP(A_Stammdaten!$B$12,$L$4:$R$2504,ROW(B346)-3,FALSE)+IF(OR(B346=0,A_Stammdaten!$B$12&lt;B346),0,I346*1/20)</f>
        <v>0</v>
      </c>
      <c r="K346" s="51">
        <f>HLOOKUP(A_Stammdaten!$B$12,$L$4:$R$2504,ROW(B346)-3,FALSE)</f>
        <v>0</v>
      </c>
      <c r="L346" s="51">
        <f t="shared" si="23"/>
        <v>0</v>
      </c>
      <c r="M346" s="51">
        <f t="shared" si="24"/>
        <v>0</v>
      </c>
      <c r="N346" s="51">
        <f t="shared" si="24"/>
        <v>0</v>
      </c>
      <c r="O346" s="51">
        <f t="shared" si="24"/>
        <v>0</v>
      </c>
      <c r="P346" s="51">
        <f t="shared" si="24"/>
        <v>0</v>
      </c>
      <c r="Q346" s="51">
        <f t="shared" si="24"/>
        <v>0</v>
      </c>
      <c r="R346" s="51">
        <f t="shared" si="24"/>
        <v>0</v>
      </c>
    </row>
    <row r="347" spans="1:18" x14ac:dyDescent="0.25">
      <c r="A347" s="17"/>
      <c r="B347" s="52"/>
      <c r="C347" s="17"/>
      <c r="D347" s="17"/>
      <c r="E347" s="17"/>
      <c r="F347" s="17"/>
      <c r="G347" s="17"/>
      <c r="H347" s="17"/>
      <c r="I347" s="16">
        <f>IF(B347&gt;A_Stammdaten!$B$12,0,SUM(C347,D347,F347,G347)-SUM(E347,H347))</f>
        <v>0</v>
      </c>
      <c r="J347" s="51">
        <f>HLOOKUP(A_Stammdaten!$B$12,$L$4:$R$2504,ROW(B347)-3,FALSE)+IF(OR(B347=0,A_Stammdaten!$B$12&lt;B347),0,I347*1/20)</f>
        <v>0</v>
      </c>
      <c r="K347" s="51">
        <f>HLOOKUP(A_Stammdaten!$B$12,$L$4:$R$2504,ROW(B347)-3,FALSE)</f>
        <v>0</v>
      </c>
      <c r="L347" s="51">
        <f t="shared" si="23"/>
        <v>0</v>
      </c>
      <c r="M347" s="51">
        <f t="shared" si="24"/>
        <v>0</v>
      </c>
      <c r="N347" s="51">
        <f t="shared" si="24"/>
        <v>0</v>
      </c>
      <c r="O347" s="51">
        <f t="shared" si="24"/>
        <v>0</v>
      </c>
      <c r="P347" s="51">
        <f t="shared" si="24"/>
        <v>0</v>
      </c>
      <c r="Q347" s="51">
        <f t="shared" si="24"/>
        <v>0</v>
      </c>
      <c r="R347" s="51">
        <f t="shared" si="24"/>
        <v>0</v>
      </c>
    </row>
    <row r="348" spans="1:18" x14ac:dyDescent="0.25">
      <c r="A348" s="17"/>
      <c r="B348" s="52"/>
      <c r="C348" s="17"/>
      <c r="D348" s="17"/>
      <c r="E348" s="17"/>
      <c r="F348" s="17"/>
      <c r="G348" s="17"/>
      <c r="H348" s="17"/>
      <c r="I348" s="16">
        <f>IF(B348&gt;A_Stammdaten!$B$12,0,SUM(C348,D348,F348,G348)-SUM(E348,H348))</f>
        <v>0</v>
      </c>
      <c r="J348" s="51">
        <f>HLOOKUP(A_Stammdaten!$B$12,$L$4:$R$2504,ROW(B348)-3,FALSE)+IF(OR(B348=0,A_Stammdaten!$B$12&lt;B348),0,I348*1/20)</f>
        <v>0</v>
      </c>
      <c r="K348" s="51">
        <f>HLOOKUP(A_Stammdaten!$B$12,$L$4:$R$2504,ROW(B348)-3,FALSE)</f>
        <v>0</v>
      </c>
      <c r="L348" s="51">
        <f t="shared" si="23"/>
        <v>0</v>
      </c>
      <c r="M348" s="51">
        <f t="shared" si="24"/>
        <v>0</v>
      </c>
      <c r="N348" s="51">
        <f t="shared" si="24"/>
        <v>0</v>
      </c>
      <c r="O348" s="51">
        <f t="shared" si="24"/>
        <v>0</v>
      </c>
      <c r="P348" s="51">
        <f t="shared" si="24"/>
        <v>0</v>
      </c>
      <c r="Q348" s="51">
        <f t="shared" si="24"/>
        <v>0</v>
      </c>
      <c r="R348" s="51">
        <f t="shared" si="24"/>
        <v>0</v>
      </c>
    </row>
    <row r="349" spans="1:18" x14ac:dyDescent="0.25">
      <c r="A349" s="17"/>
      <c r="B349" s="52"/>
      <c r="C349" s="17"/>
      <c r="D349" s="17"/>
      <c r="E349" s="17"/>
      <c r="F349" s="17"/>
      <c r="G349" s="17"/>
      <c r="H349" s="17"/>
      <c r="I349" s="16">
        <f>IF(B349&gt;A_Stammdaten!$B$12,0,SUM(C349,D349,F349,G349)-SUM(E349,H349))</f>
        <v>0</v>
      </c>
      <c r="J349" s="51">
        <f>HLOOKUP(A_Stammdaten!$B$12,$L$4:$R$2504,ROW(B349)-3,FALSE)+IF(OR(B349=0,A_Stammdaten!$B$12&lt;B349),0,I349*1/20)</f>
        <v>0</v>
      </c>
      <c r="K349" s="51">
        <f>HLOOKUP(A_Stammdaten!$B$12,$L$4:$R$2504,ROW(B349)-3,FALSE)</f>
        <v>0</v>
      </c>
      <c r="L349" s="51">
        <f t="shared" si="23"/>
        <v>0</v>
      </c>
      <c r="M349" s="51">
        <f t="shared" si="24"/>
        <v>0</v>
      </c>
      <c r="N349" s="51">
        <f t="shared" si="24"/>
        <v>0</v>
      </c>
      <c r="O349" s="51">
        <f t="shared" si="24"/>
        <v>0</v>
      </c>
      <c r="P349" s="51">
        <f t="shared" si="24"/>
        <v>0</v>
      </c>
      <c r="Q349" s="51">
        <f t="shared" si="24"/>
        <v>0</v>
      </c>
      <c r="R349" s="51">
        <f t="shared" si="24"/>
        <v>0</v>
      </c>
    </row>
    <row r="350" spans="1:18" x14ac:dyDescent="0.25">
      <c r="A350" s="17"/>
      <c r="B350" s="52"/>
      <c r="C350" s="17"/>
      <c r="D350" s="17"/>
      <c r="E350" s="17"/>
      <c r="F350" s="17"/>
      <c r="G350" s="17"/>
      <c r="H350" s="17"/>
      <c r="I350" s="16">
        <f>IF(B350&gt;A_Stammdaten!$B$12,0,SUM(C350,D350,F350,G350)-SUM(E350,H350))</f>
        <v>0</v>
      </c>
      <c r="J350" s="51">
        <f>HLOOKUP(A_Stammdaten!$B$12,$L$4:$R$2504,ROW(B350)-3,FALSE)+IF(OR(B350=0,A_Stammdaten!$B$12&lt;B350),0,I350*1/20)</f>
        <v>0</v>
      </c>
      <c r="K350" s="51">
        <f>HLOOKUP(A_Stammdaten!$B$12,$L$4:$R$2504,ROW(B350)-3,FALSE)</f>
        <v>0</v>
      </c>
      <c r="L350" s="51">
        <f t="shared" si="23"/>
        <v>0</v>
      </c>
      <c r="M350" s="51">
        <f t="shared" si="24"/>
        <v>0</v>
      </c>
      <c r="N350" s="51">
        <f t="shared" si="24"/>
        <v>0</v>
      </c>
      <c r="O350" s="51">
        <f t="shared" si="24"/>
        <v>0</v>
      </c>
      <c r="P350" s="51">
        <f t="shared" si="24"/>
        <v>0</v>
      </c>
      <c r="Q350" s="51">
        <f t="shared" si="24"/>
        <v>0</v>
      </c>
      <c r="R350" s="51">
        <f t="shared" si="24"/>
        <v>0</v>
      </c>
    </row>
    <row r="351" spans="1:18" x14ac:dyDescent="0.25">
      <c r="A351" s="17"/>
      <c r="B351" s="52"/>
      <c r="C351" s="17"/>
      <c r="D351" s="17"/>
      <c r="E351" s="17"/>
      <c r="F351" s="17"/>
      <c r="G351" s="17"/>
      <c r="H351" s="17"/>
      <c r="I351" s="16">
        <f>IF(B351&gt;A_Stammdaten!$B$12,0,SUM(C351,D351,F351,G351)-SUM(E351,H351))</f>
        <v>0</v>
      </c>
      <c r="J351" s="51">
        <f>HLOOKUP(A_Stammdaten!$B$12,$L$4:$R$2504,ROW(B351)-3,FALSE)+IF(OR(B351=0,A_Stammdaten!$B$12&lt;B351),0,I351*1/20)</f>
        <v>0</v>
      </c>
      <c r="K351" s="51">
        <f>HLOOKUP(A_Stammdaten!$B$12,$L$4:$R$2504,ROW(B351)-3,FALSE)</f>
        <v>0</v>
      </c>
      <c r="L351" s="51">
        <f t="shared" si="23"/>
        <v>0</v>
      </c>
      <c r="M351" s="51">
        <f t="shared" si="24"/>
        <v>0</v>
      </c>
      <c r="N351" s="51">
        <f t="shared" si="24"/>
        <v>0</v>
      </c>
      <c r="O351" s="51">
        <f t="shared" si="24"/>
        <v>0</v>
      </c>
      <c r="P351" s="51">
        <f t="shared" si="24"/>
        <v>0</v>
      </c>
      <c r="Q351" s="51">
        <f t="shared" si="24"/>
        <v>0</v>
      </c>
      <c r="R351" s="51">
        <f t="shared" si="24"/>
        <v>0</v>
      </c>
    </row>
    <row r="352" spans="1:18" x14ac:dyDescent="0.25">
      <c r="A352" s="17"/>
      <c r="B352" s="52"/>
      <c r="C352" s="17"/>
      <c r="D352" s="17"/>
      <c r="E352" s="17"/>
      <c r="F352" s="17"/>
      <c r="G352" s="17"/>
      <c r="H352" s="17"/>
      <c r="I352" s="16">
        <f>IF(B352&gt;A_Stammdaten!$B$12,0,SUM(C352,D352,F352,G352)-SUM(E352,H352))</f>
        <v>0</v>
      </c>
      <c r="J352" s="51">
        <f>HLOOKUP(A_Stammdaten!$B$12,$L$4:$R$2504,ROW(B352)-3,FALSE)+IF(OR(B352=0,A_Stammdaten!$B$12&lt;B352),0,I352*1/20)</f>
        <v>0</v>
      </c>
      <c r="K352" s="51">
        <f>HLOOKUP(A_Stammdaten!$B$12,$L$4:$R$2504,ROW(B352)-3,FALSE)</f>
        <v>0</v>
      </c>
      <c r="L352" s="51">
        <f t="shared" si="23"/>
        <v>0</v>
      </c>
      <c r="M352" s="51">
        <f t="shared" si="24"/>
        <v>0</v>
      </c>
      <c r="N352" s="51">
        <f t="shared" si="24"/>
        <v>0</v>
      </c>
      <c r="O352" s="51">
        <f t="shared" si="24"/>
        <v>0</v>
      </c>
      <c r="P352" s="51">
        <f t="shared" si="24"/>
        <v>0</v>
      </c>
      <c r="Q352" s="51">
        <f t="shared" si="24"/>
        <v>0</v>
      </c>
      <c r="R352" s="51">
        <f t="shared" si="24"/>
        <v>0</v>
      </c>
    </row>
    <row r="353" spans="1:18" x14ac:dyDescent="0.25">
      <c r="A353" s="17"/>
      <c r="B353" s="52"/>
      <c r="C353" s="17"/>
      <c r="D353" s="17"/>
      <c r="E353" s="17"/>
      <c r="F353" s="17"/>
      <c r="G353" s="17"/>
      <c r="H353" s="17"/>
      <c r="I353" s="16">
        <f>IF(B353&gt;A_Stammdaten!$B$12,0,SUM(C353,D353,F353,G353)-SUM(E353,H353))</f>
        <v>0</v>
      </c>
      <c r="J353" s="51">
        <f>HLOOKUP(A_Stammdaten!$B$12,$L$4:$R$2504,ROW(B353)-3,FALSE)+IF(OR(B353=0,A_Stammdaten!$B$12&lt;B353),0,I353*1/20)</f>
        <v>0</v>
      </c>
      <c r="K353" s="51">
        <f>HLOOKUP(A_Stammdaten!$B$12,$L$4:$R$2504,ROW(B353)-3,FALSE)</f>
        <v>0</v>
      </c>
      <c r="L353" s="51">
        <f t="shared" si="23"/>
        <v>0</v>
      </c>
      <c r="M353" s="51">
        <f t="shared" si="24"/>
        <v>0</v>
      </c>
      <c r="N353" s="51">
        <f t="shared" si="24"/>
        <v>0</v>
      </c>
      <c r="O353" s="51">
        <f t="shared" si="24"/>
        <v>0</v>
      </c>
      <c r="P353" s="51">
        <f t="shared" si="24"/>
        <v>0</v>
      </c>
      <c r="Q353" s="51">
        <f t="shared" si="24"/>
        <v>0</v>
      </c>
      <c r="R353" s="51">
        <f t="shared" si="24"/>
        <v>0</v>
      </c>
    </row>
    <row r="354" spans="1:18" x14ac:dyDescent="0.25">
      <c r="A354" s="17"/>
      <c r="B354" s="52"/>
      <c r="C354" s="17"/>
      <c r="D354" s="17"/>
      <c r="E354" s="17"/>
      <c r="F354" s="17"/>
      <c r="G354" s="17"/>
      <c r="H354" s="17"/>
      <c r="I354" s="16">
        <f>IF(B354&gt;A_Stammdaten!$B$12,0,SUM(C354,D354,F354,G354)-SUM(E354,H354))</f>
        <v>0</v>
      </c>
      <c r="J354" s="51">
        <f>HLOOKUP(A_Stammdaten!$B$12,$L$4:$R$2504,ROW(B354)-3,FALSE)+IF(OR(B354=0,A_Stammdaten!$B$12&lt;B354),0,I354*1/20)</f>
        <v>0</v>
      </c>
      <c r="K354" s="51">
        <f>HLOOKUP(A_Stammdaten!$B$12,$L$4:$R$2504,ROW(B354)-3,FALSE)</f>
        <v>0</v>
      </c>
      <c r="L354" s="51">
        <f t="shared" si="23"/>
        <v>0</v>
      </c>
      <c r="M354" s="51">
        <f t="shared" si="24"/>
        <v>0</v>
      </c>
      <c r="N354" s="51">
        <f t="shared" si="24"/>
        <v>0</v>
      </c>
      <c r="O354" s="51">
        <f t="shared" si="24"/>
        <v>0</v>
      </c>
      <c r="P354" s="51">
        <f t="shared" si="24"/>
        <v>0</v>
      </c>
      <c r="Q354" s="51">
        <f t="shared" si="24"/>
        <v>0</v>
      </c>
      <c r="R354" s="51">
        <f t="shared" si="24"/>
        <v>0</v>
      </c>
    </row>
    <row r="355" spans="1:18" x14ac:dyDescent="0.25">
      <c r="A355" s="17"/>
      <c r="B355" s="52"/>
      <c r="C355" s="17"/>
      <c r="D355" s="17"/>
      <c r="E355" s="17"/>
      <c r="F355" s="17"/>
      <c r="G355" s="17"/>
      <c r="H355" s="17"/>
      <c r="I355" s="16">
        <f>IF(B355&gt;A_Stammdaten!$B$12,0,SUM(C355,D355,F355,G355)-SUM(E355,H355))</f>
        <v>0</v>
      </c>
      <c r="J355" s="51">
        <f>HLOOKUP(A_Stammdaten!$B$12,$L$4:$R$2504,ROW(B355)-3,FALSE)+IF(OR(B355=0,A_Stammdaten!$B$12&lt;B355),0,I355*1/20)</f>
        <v>0</v>
      </c>
      <c r="K355" s="51">
        <f>HLOOKUP(A_Stammdaten!$B$12,$L$4:$R$2504,ROW(B355)-3,FALSE)</f>
        <v>0</v>
      </c>
      <c r="L355" s="51">
        <f t="shared" si="23"/>
        <v>0</v>
      </c>
      <c r="M355" s="51">
        <f t="shared" si="24"/>
        <v>0</v>
      </c>
      <c r="N355" s="51">
        <f t="shared" si="24"/>
        <v>0</v>
      </c>
      <c r="O355" s="51">
        <f t="shared" si="24"/>
        <v>0</v>
      </c>
      <c r="P355" s="51">
        <f t="shared" si="24"/>
        <v>0</v>
      </c>
      <c r="Q355" s="51">
        <f t="shared" si="24"/>
        <v>0</v>
      </c>
      <c r="R355" s="51">
        <f t="shared" si="24"/>
        <v>0</v>
      </c>
    </row>
    <row r="356" spans="1:18" x14ac:dyDescent="0.25">
      <c r="A356" s="17"/>
      <c r="B356" s="52"/>
      <c r="C356" s="17"/>
      <c r="D356" s="17"/>
      <c r="E356" s="17"/>
      <c r="F356" s="17"/>
      <c r="G356" s="17"/>
      <c r="H356" s="17"/>
      <c r="I356" s="16">
        <f>IF(B356&gt;A_Stammdaten!$B$12,0,SUM(C356,D356,F356,G356)-SUM(E356,H356))</f>
        <v>0</v>
      </c>
      <c r="J356" s="51">
        <f>HLOOKUP(A_Stammdaten!$B$12,$L$4:$R$2504,ROW(B356)-3,FALSE)+IF(OR(B356=0,A_Stammdaten!$B$12&lt;B356),0,I356*1/20)</f>
        <v>0</v>
      </c>
      <c r="K356" s="51">
        <f>HLOOKUP(A_Stammdaten!$B$12,$L$4:$R$2504,ROW(B356)-3,FALSE)</f>
        <v>0</v>
      </c>
      <c r="L356" s="51">
        <f t="shared" si="23"/>
        <v>0</v>
      </c>
      <c r="M356" s="51">
        <f t="shared" si="24"/>
        <v>0</v>
      </c>
      <c r="N356" s="51">
        <f t="shared" si="24"/>
        <v>0</v>
      </c>
      <c r="O356" s="51">
        <f t="shared" si="24"/>
        <v>0</v>
      </c>
      <c r="P356" s="51">
        <f t="shared" si="24"/>
        <v>0</v>
      </c>
      <c r="Q356" s="51">
        <f t="shared" si="24"/>
        <v>0</v>
      </c>
      <c r="R356" s="51">
        <f t="shared" si="24"/>
        <v>0</v>
      </c>
    </row>
    <row r="357" spans="1:18" x14ac:dyDescent="0.25">
      <c r="A357" s="17"/>
      <c r="B357" s="52"/>
      <c r="C357" s="17"/>
      <c r="D357" s="17"/>
      <c r="E357" s="17"/>
      <c r="F357" s="17"/>
      <c r="G357" s="17"/>
      <c r="H357" s="17"/>
      <c r="I357" s="16">
        <f>IF(B357&gt;A_Stammdaten!$B$12,0,SUM(C357,D357,F357,G357)-SUM(E357,H357))</f>
        <v>0</v>
      </c>
      <c r="J357" s="51">
        <f>HLOOKUP(A_Stammdaten!$B$12,$L$4:$R$2504,ROW(B357)-3,FALSE)+IF(OR(B357=0,A_Stammdaten!$B$12&lt;B357),0,I357*1/20)</f>
        <v>0</v>
      </c>
      <c r="K357" s="51">
        <f>HLOOKUP(A_Stammdaten!$B$12,$L$4:$R$2504,ROW(B357)-3,FALSE)</f>
        <v>0</v>
      </c>
      <c r="L357" s="51">
        <f t="shared" si="23"/>
        <v>0</v>
      </c>
      <c r="M357" s="51">
        <f t="shared" si="24"/>
        <v>0</v>
      </c>
      <c r="N357" s="51">
        <f t="shared" si="24"/>
        <v>0</v>
      </c>
      <c r="O357" s="51">
        <f t="shared" si="24"/>
        <v>0</v>
      </c>
      <c r="P357" s="51">
        <f t="shared" si="24"/>
        <v>0</v>
      </c>
      <c r="Q357" s="51">
        <f t="shared" si="24"/>
        <v>0</v>
      </c>
      <c r="R357" s="51">
        <f t="shared" si="24"/>
        <v>0</v>
      </c>
    </row>
    <row r="358" spans="1:18" x14ac:dyDescent="0.25">
      <c r="A358" s="17"/>
      <c r="B358" s="52"/>
      <c r="C358" s="17"/>
      <c r="D358" s="17"/>
      <c r="E358" s="17"/>
      <c r="F358" s="17"/>
      <c r="G358" s="17"/>
      <c r="H358" s="17"/>
      <c r="I358" s="16">
        <f>IF(B358&gt;A_Stammdaten!$B$12,0,SUM(C358,D358,F358,G358)-SUM(E358,H358))</f>
        <v>0</v>
      </c>
      <c r="J358" s="51">
        <f>HLOOKUP(A_Stammdaten!$B$12,$L$4:$R$2504,ROW(B358)-3,FALSE)+IF(OR(B358=0,A_Stammdaten!$B$12&lt;B358),0,I358*1/20)</f>
        <v>0</v>
      </c>
      <c r="K358" s="51">
        <f>HLOOKUP(A_Stammdaten!$B$12,$L$4:$R$2504,ROW(B358)-3,FALSE)</f>
        <v>0</v>
      </c>
      <c r="L358" s="51">
        <f t="shared" si="23"/>
        <v>0</v>
      </c>
      <c r="M358" s="51">
        <f t="shared" si="24"/>
        <v>0</v>
      </c>
      <c r="N358" s="51">
        <f t="shared" si="24"/>
        <v>0</v>
      </c>
      <c r="O358" s="51">
        <f t="shared" si="24"/>
        <v>0</v>
      </c>
      <c r="P358" s="51">
        <f t="shared" si="24"/>
        <v>0</v>
      </c>
      <c r="Q358" s="51">
        <f t="shared" si="24"/>
        <v>0</v>
      </c>
      <c r="R358" s="51">
        <f t="shared" si="24"/>
        <v>0</v>
      </c>
    </row>
    <row r="359" spans="1:18" x14ac:dyDescent="0.25">
      <c r="A359" s="17"/>
      <c r="B359" s="52"/>
      <c r="C359" s="17"/>
      <c r="D359" s="17"/>
      <c r="E359" s="17"/>
      <c r="F359" s="17"/>
      <c r="G359" s="17"/>
      <c r="H359" s="17"/>
      <c r="I359" s="16">
        <f>IF(B359&gt;A_Stammdaten!$B$12,0,SUM(C359,D359,F359,G359)-SUM(E359,H359))</f>
        <v>0</v>
      </c>
      <c r="J359" s="51">
        <f>HLOOKUP(A_Stammdaten!$B$12,$L$4:$R$2504,ROW(B359)-3,FALSE)+IF(OR(B359=0,A_Stammdaten!$B$12&lt;B359),0,I359*1/20)</f>
        <v>0</v>
      </c>
      <c r="K359" s="51">
        <f>HLOOKUP(A_Stammdaten!$B$12,$L$4:$R$2504,ROW(B359)-3,FALSE)</f>
        <v>0</v>
      </c>
      <c r="L359" s="51">
        <f t="shared" si="23"/>
        <v>0</v>
      </c>
      <c r="M359" s="51">
        <f t="shared" si="24"/>
        <v>0</v>
      </c>
      <c r="N359" s="51">
        <f t="shared" si="24"/>
        <v>0</v>
      </c>
      <c r="O359" s="51">
        <f t="shared" si="24"/>
        <v>0</v>
      </c>
      <c r="P359" s="51">
        <f t="shared" si="24"/>
        <v>0</v>
      </c>
      <c r="Q359" s="51">
        <f t="shared" si="24"/>
        <v>0</v>
      </c>
      <c r="R359" s="51">
        <f t="shared" si="24"/>
        <v>0</v>
      </c>
    </row>
    <row r="360" spans="1:18" x14ac:dyDescent="0.25">
      <c r="A360" s="17"/>
      <c r="B360" s="52"/>
      <c r="C360" s="17"/>
      <c r="D360" s="17"/>
      <c r="E360" s="17"/>
      <c r="F360" s="17"/>
      <c r="G360" s="17"/>
      <c r="H360" s="17"/>
      <c r="I360" s="16">
        <f>IF(B360&gt;A_Stammdaten!$B$12,0,SUM(C360,D360,F360,G360)-SUM(E360,H360))</f>
        <v>0</v>
      </c>
      <c r="J360" s="51">
        <f>HLOOKUP(A_Stammdaten!$B$12,$L$4:$R$2504,ROW(B360)-3,FALSE)+IF(OR(B360=0,A_Stammdaten!$B$12&lt;B360),0,I360*1/20)</f>
        <v>0</v>
      </c>
      <c r="K360" s="51">
        <f>HLOOKUP(A_Stammdaten!$B$12,$L$4:$R$2504,ROW(B360)-3,FALSE)</f>
        <v>0</v>
      </c>
      <c r="L360" s="51">
        <f t="shared" si="23"/>
        <v>0</v>
      </c>
      <c r="M360" s="51">
        <f t="shared" si="24"/>
        <v>0</v>
      </c>
      <c r="N360" s="51">
        <f t="shared" si="24"/>
        <v>0</v>
      </c>
      <c r="O360" s="51">
        <f t="shared" si="24"/>
        <v>0</v>
      </c>
      <c r="P360" s="51">
        <f t="shared" si="24"/>
        <v>0</v>
      </c>
      <c r="Q360" s="51">
        <f t="shared" si="24"/>
        <v>0</v>
      </c>
      <c r="R360" s="51">
        <f t="shared" si="24"/>
        <v>0</v>
      </c>
    </row>
    <row r="361" spans="1:18" x14ac:dyDescent="0.25">
      <c r="A361" s="17"/>
      <c r="B361" s="52"/>
      <c r="C361" s="17"/>
      <c r="D361" s="17"/>
      <c r="E361" s="17"/>
      <c r="F361" s="17"/>
      <c r="G361" s="17"/>
      <c r="H361" s="17"/>
      <c r="I361" s="16">
        <f>IF(B361&gt;A_Stammdaten!$B$12,0,SUM(C361,D361,F361,G361)-SUM(E361,H361))</f>
        <v>0</v>
      </c>
      <c r="J361" s="51">
        <f>HLOOKUP(A_Stammdaten!$B$12,$L$4:$R$2504,ROW(B361)-3,FALSE)+IF(OR(B361=0,A_Stammdaten!$B$12&lt;B361),0,I361*1/20)</f>
        <v>0</v>
      </c>
      <c r="K361" s="51">
        <f>HLOOKUP(A_Stammdaten!$B$12,$L$4:$R$2504,ROW(B361)-3,FALSE)</f>
        <v>0</v>
      </c>
      <c r="L361" s="51">
        <f t="shared" si="23"/>
        <v>0</v>
      </c>
      <c r="M361" s="51">
        <f t="shared" si="24"/>
        <v>0</v>
      </c>
      <c r="N361" s="51">
        <f t="shared" si="24"/>
        <v>0</v>
      </c>
      <c r="O361" s="51">
        <f t="shared" si="24"/>
        <v>0</v>
      </c>
      <c r="P361" s="51">
        <f t="shared" si="24"/>
        <v>0</v>
      </c>
      <c r="Q361" s="51">
        <f t="shared" si="24"/>
        <v>0</v>
      </c>
      <c r="R361" s="51">
        <f t="shared" si="24"/>
        <v>0</v>
      </c>
    </row>
    <row r="362" spans="1:18" x14ac:dyDescent="0.25">
      <c r="A362" s="17"/>
      <c r="B362" s="52"/>
      <c r="C362" s="17"/>
      <c r="D362" s="17"/>
      <c r="E362" s="17"/>
      <c r="F362" s="17"/>
      <c r="G362" s="17"/>
      <c r="H362" s="17"/>
      <c r="I362" s="16">
        <f>IF(B362&gt;A_Stammdaten!$B$12,0,SUM(C362,D362,F362,G362)-SUM(E362,H362))</f>
        <v>0</v>
      </c>
      <c r="J362" s="51">
        <f>HLOOKUP(A_Stammdaten!$B$12,$L$4:$R$2504,ROW(B362)-3,FALSE)+IF(OR(B362=0,A_Stammdaten!$B$12&lt;B362),0,I362*1/20)</f>
        <v>0</v>
      </c>
      <c r="K362" s="51">
        <f>HLOOKUP(A_Stammdaten!$B$12,$L$4:$R$2504,ROW(B362)-3,FALSE)</f>
        <v>0</v>
      </c>
      <c r="L362" s="51">
        <f t="shared" si="23"/>
        <v>0</v>
      </c>
      <c r="M362" s="51">
        <f t="shared" si="24"/>
        <v>0</v>
      </c>
      <c r="N362" s="51">
        <f t="shared" si="24"/>
        <v>0</v>
      </c>
      <c r="O362" s="51">
        <f t="shared" si="24"/>
        <v>0</v>
      </c>
      <c r="P362" s="51">
        <f t="shared" si="24"/>
        <v>0</v>
      </c>
      <c r="Q362" s="51">
        <f t="shared" si="24"/>
        <v>0</v>
      </c>
      <c r="R362" s="51">
        <f t="shared" si="24"/>
        <v>0</v>
      </c>
    </row>
    <row r="363" spans="1:18" x14ac:dyDescent="0.25">
      <c r="A363" s="17"/>
      <c r="B363" s="52"/>
      <c r="C363" s="17"/>
      <c r="D363" s="17"/>
      <c r="E363" s="17"/>
      <c r="F363" s="17"/>
      <c r="G363" s="17"/>
      <c r="H363" s="17"/>
      <c r="I363" s="16">
        <f>IF(B363&gt;A_Stammdaten!$B$12,0,SUM(C363,D363,F363,G363)-SUM(E363,H363))</f>
        <v>0</v>
      </c>
      <c r="J363" s="51">
        <f>HLOOKUP(A_Stammdaten!$B$12,$L$4:$R$2504,ROW(B363)-3,FALSE)+IF(OR(B363=0,A_Stammdaten!$B$12&lt;B363),0,I363*1/20)</f>
        <v>0</v>
      </c>
      <c r="K363" s="51">
        <f>HLOOKUP(A_Stammdaten!$B$12,$L$4:$R$2504,ROW(B363)-3,FALSE)</f>
        <v>0</v>
      </c>
      <c r="L363" s="51">
        <f t="shared" si="23"/>
        <v>0</v>
      </c>
      <c r="M363" s="51">
        <f t="shared" si="24"/>
        <v>0</v>
      </c>
      <c r="N363" s="51">
        <f t="shared" si="24"/>
        <v>0</v>
      </c>
      <c r="O363" s="51">
        <f t="shared" si="24"/>
        <v>0</v>
      </c>
      <c r="P363" s="51">
        <f t="shared" si="24"/>
        <v>0</v>
      </c>
      <c r="Q363" s="51">
        <f t="shared" si="24"/>
        <v>0</v>
      </c>
      <c r="R363" s="51">
        <f t="shared" si="24"/>
        <v>0</v>
      </c>
    </row>
    <row r="364" spans="1:18" x14ac:dyDescent="0.25">
      <c r="A364" s="17"/>
      <c r="B364" s="52"/>
      <c r="C364" s="17"/>
      <c r="D364" s="17"/>
      <c r="E364" s="17"/>
      <c r="F364" s="17"/>
      <c r="G364" s="17"/>
      <c r="H364" s="17"/>
      <c r="I364" s="16">
        <f>IF(B364&gt;A_Stammdaten!$B$12,0,SUM(C364,D364,F364,G364)-SUM(E364,H364))</f>
        <v>0</v>
      </c>
      <c r="J364" s="51">
        <f>HLOOKUP(A_Stammdaten!$B$12,$L$4:$R$2504,ROW(B364)-3,FALSE)+IF(OR(B364=0,A_Stammdaten!$B$12&lt;B364),0,I364*1/20)</f>
        <v>0</v>
      </c>
      <c r="K364" s="51">
        <f>HLOOKUP(A_Stammdaten!$B$12,$L$4:$R$2504,ROW(B364)-3,FALSE)</f>
        <v>0</v>
      </c>
      <c r="L364" s="51">
        <f t="shared" si="23"/>
        <v>0</v>
      </c>
      <c r="M364" s="51">
        <f t="shared" si="24"/>
        <v>0</v>
      </c>
      <c r="N364" s="51">
        <f t="shared" si="24"/>
        <v>0</v>
      </c>
      <c r="O364" s="51">
        <f t="shared" si="24"/>
        <v>0</v>
      </c>
      <c r="P364" s="51">
        <f t="shared" si="24"/>
        <v>0</v>
      </c>
      <c r="Q364" s="51">
        <f t="shared" si="24"/>
        <v>0</v>
      </c>
      <c r="R364" s="51">
        <f t="shared" si="24"/>
        <v>0</v>
      </c>
    </row>
    <row r="365" spans="1:18" x14ac:dyDescent="0.25">
      <c r="A365" s="17"/>
      <c r="B365" s="52"/>
      <c r="C365" s="17"/>
      <c r="D365" s="17"/>
      <c r="E365" s="17"/>
      <c r="F365" s="17"/>
      <c r="G365" s="17"/>
      <c r="H365" s="17"/>
      <c r="I365" s="16">
        <f>IF(B365&gt;A_Stammdaten!$B$12,0,SUM(C365,D365,F365,G365)-SUM(E365,H365))</f>
        <v>0</v>
      </c>
      <c r="J365" s="51">
        <f>HLOOKUP(A_Stammdaten!$B$12,$L$4:$R$2504,ROW(B365)-3,FALSE)+IF(OR(B365=0,A_Stammdaten!$B$12&lt;B365),0,I365*1/20)</f>
        <v>0</v>
      </c>
      <c r="K365" s="51">
        <f>HLOOKUP(A_Stammdaten!$B$12,$L$4:$R$2504,ROW(B365)-3,FALSE)</f>
        <v>0</v>
      </c>
      <c r="L365" s="51">
        <f t="shared" si="23"/>
        <v>0</v>
      </c>
      <c r="M365" s="51">
        <f t="shared" si="24"/>
        <v>0</v>
      </c>
      <c r="N365" s="51">
        <f t="shared" si="24"/>
        <v>0</v>
      </c>
      <c r="O365" s="51">
        <f t="shared" si="24"/>
        <v>0</v>
      </c>
      <c r="P365" s="51">
        <f t="shared" si="24"/>
        <v>0</v>
      </c>
      <c r="Q365" s="51">
        <f t="shared" si="24"/>
        <v>0</v>
      </c>
      <c r="R365" s="51">
        <f t="shared" si="24"/>
        <v>0</v>
      </c>
    </row>
    <row r="366" spans="1:18" x14ac:dyDescent="0.25">
      <c r="A366" s="17"/>
      <c r="B366" s="52"/>
      <c r="C366" s="17"/>
      <c r="D366" s="17"/>
      <c r="E366" s="17"/>
      <c r="F366" s="17"/>
      <c r="G366" s="17"/>
      <c r="H366" s="17"/>
      <c r="I366" s="16">
        <f>IF(B366&gt;A_Stammdaten!$B$12,0,SUM(C366,D366,F366,G366)-SUM(E366,H366))</f>
        <v>0</v>
      </c>
      <c r="J366" s="51">
        <f>HLOOKUP(A_Stammdaten!$B$12,$L$4:$R$2504,ROW(B366)-3,FALSE)+IF(OR(B366=0,A_Stammdaten!$B$12&lt;B366),0,I366*1/20)</f>
        <v>0</v>
      </c>
      <c r="K366" s="51">
        <f>HLOOKUP(A_Stammdaten!$B$12,$L$4:$R$2504,ROW(B366)-3,FALSE)</f>
        <v>0</v>
      </c>
      <c r="L366" s="51">
        <f t="shared" si="23"/>
        <v>0</v>
      </c>
      <c r="M366" s="51">
        <f t="shared" si="24"/>
        <v>0</v>
      </c>
      <c r="N366" s="51">
        <f t="shared" si="24"/>
        <v>0</v>
      </c>
      <c r="O366" s="51">
        <f t="shared" si="24"/>
        <v>0</v>
      </c>
      <c r="P366" s="51">
        <f t="shared" si="24"/>
        <v>0</v>
      </c>
      <c r="Q366" s="51">
        <f t="shared" si="24"/>
        <v>0</v>
      </c>
      <c r="R366" s="51">
        <f t="shared" si="24"/>
        <v>0</v>
      </c>
    </row>
    <row r="367" spans="1:18" x14ac:dyDescent="0.25">
      <c r="A367" s="17"/>
      <c r="B367" s="52"/>
      <c r="C367" s="17"/>
      <c r="D367" s="17"/>
      <c r="E367" s="17"/>
      <c r="F367" s="17"/>
      <c r="G367" s="17"/>
      <c r="H367" s="17"/>
      <c r="I367" s="16">
        <f>IF(B367&gt;A_Stammdaten!$B$12,0,SUM(C367,D367,F367,G367)-SUM(E367,H367))</f>
        <v>0</v>
      </c>
      <c r="J367" s="51">
        <f>HLOOKUP(A_Stammdaten!$B$12,$L$4:$R$2504,ROW(B367)-3,FALSE)+IF(OR(B367=0,A_Stammdaten!$B$12&lt;B367),0,I367*1/20)</f>
        <v>0</v>
      </c>
      <c r="K367" s="51">
        <f>HLOOKUP(A_Stammdaten!$B$12,$L$4:$R$2504,ROW(B367)-3,FALSE)</f>
        <v>0</v>
      </c>
      <c r="L367" s="51">
        <f t="shared" si="23"/>
        <v>0</v>
      </c>
      <c r="M367" s="51">
        <f t="shared" si="24"/>
        <v>0</v>
      </c>
      <c r="N367" s="51">
        <f t="shared" si="24"/>
        <v>0</v>
      </c>
      <c r="O367" s="51">
        <f t="shared" si="24"/>
        <v>0</v>
      </c>
      <c r="P367" s="51">
        <f t="shared" si="24"/>
        <v>0</v>
      </c>
      <c r="Q367" s="51">
        <f t="shared" si="24"/>
        <v>0</v>
      </c>
      <c r="R367" s="51">
        <f t="shared" si="24"/>
        <v>0</v>
      </c>
    </row>
    <row r="368" spans="1:18" x14ac:dyDescent="0.25">
      <c r="A368" s="17"/>
      <c r="B368" s="52"/>
      <c r="C368" s="17"/>
      <c r="D368" s="17"/>
      <c r="E368" s="17"/>
      <c r="F368" s="17"/>
      <c r="G368" s="17"/>
      <c r="H368" s="17"/>
      <c r="I368" s="16">
        <f>IF(B368&gt;A_Stammdaten!$B$12,0,SUM(C368,D368,F368,G368)-SUM(E368,H368))</f>
        <v>0</v>
      </c>
      <c r="J368" s="51">
        <f>HLOOKUP(A_Stammdaten!$B$12,$L$4:$R$2504,ROW(B368)-3,FALSE)+IF(OR(B368=0,A_Stammdaten!$B$12&lt;B368),0,I368*1/20)</f>
        <v>0</v>
      </c>
      <c r="K368" s="51">
        <f>HLOOKUP(A_Stammdaten!$B$12,$L$4:$R$2504,ROW(B368)-3,FALSE)</f>
        <v>0</v>
      </c>
      <c r="L368" s="51">
        <f t="shared" si="23"/>
        <v>0</v>
      </c>
      <c r="M368" s="51">
        <f t="shared" si="24"/>
        <v>0</v>
      </c>
      <c r="N368" s="51">
        <f t="shared" si="24"/>
        <v>0</v>
      </c>
      <c r="O368" s="51">
        <f t="shared" si="24"/>
        <v>0</v>
      </c>
      <c r="P368" s="51">
        <f t="shared" si="24"/>
        <v>0</v>
      </c>
      <c r="Q368" s="51">
        <f t="shared" si="24"/>
        <v>0</v>
      </c>
      <c r="R368" s="51">
        <f t="shared" si="24"/>
        <v>0</v>
      </c>
    </row>
    <row r="369" spans="1:18" x14ac:dyDescent="0.25">
      <c r="A369" s="17"/>
      <c r="B369" s="52"/>
      <c r="C369" s="17"/>
      <c r="D369" s="17"/>
      <c r="E369" s="17"/>
      <c r="F369" s="17"/>
      <c r="G369" s="17"/>
      <c r="H369" s="17"/>
      <c r="I369" s="16">
        <f>IF(B369&gt;A_Stammdaten!$B$12,0,SUM(C369,D369,F369,G369)-SUM(E369,H369))</f>
        <v>0</v>
      </c>
      <c r="J369" s="51">
        <f>HLOOKUP(A_Stammdaten!$B$12,$L$4:$R$2504,ROW(B369)-3,FALSE)+IF(OR(B369=0,A_Stammdaten!$B$12&lt;B369),0,I369*1/20)</f>
        <v>0</v>
      </c>
      <c r="K369" s="51">
        <f>HLOOKUP(A_Stammdaten!$B$12,$L$4:$R$2504,ROW(B369)-3,FALSE)</f>
        <v>0</v>
      </c>
      <c r="L369" s="51">
        <f t="shared" si="23"/>
        <v>0</v>
      </c>
      <c r="M369" s="51">
        <f t="shared" si="24"/>
        <v>0</v>
      </c>
      <c r="N369" s="51">
        <f t="shared" si="24"/>
        <v>0</v>
      </c>
      <c r="O369" s="51">
        <f t="shared" si="24"/>
        <v>0</v>
      </c>
      <c r="P369" s="51">
        <f t="shared" si="24"/>
        <v>0</v>
      </c>
      <c r="Q369" s="51">
        <f t="shared" si="24"/>
        <v>0</v>
      </c>
      <c r="R369" s="51">
        <f t="shared" si="24"/>
        <v>0</v>
      </c>
    </row>
    <row r="370" spans="1:18" x14ac:dyDescent="0.25">
      <c r="A370" s="17"/>
      <c r="B370" s="52"/>
      <c r="C370" s="17"/>
      <c r="D370" s="17"/>
      <c r="E370" s="17"/>
      <c r="F370" s="17"/>
      <c r="G370" s="17"/>
      <c r="H370" s="17"/>
      <c r="I370" s="16">
        <f>IF(B370&gt;A_Stammdaten!$B$12,0,SUM(C370,D370,F370,G370)-SUM(E370,H370))</f>
        <v>0</v>
      </c>
      <c r="J370" s="51">
        <f>HLOOKUP(A_Stammdaten!$B$12,$L$4:$R$2504,ROW(B370)-3,FALSE)+IF(OR(B370=0,A_Stammdaten!$B$12&lt;B370),0,I370*1/20)</f>
        <v>0</v>
      </c>
      <c r="K370" s="51">
        <f>HLOOKUP(A_Stammdaten!$B$12,$L$4:$R$2504,ROW(B370)-3,FALSE)</f>
        <v>0</v>
      </c>
      <c r="L370" s="51">
        <f t="shared" si="23"/>
        <v>0</v>
      </c>
      <c r="M370" s="51">
        <f t="shared" si="24"/>
        <v>0</v>
      </c>
      <c r="N370" s="51">
        <f t="shared" si="24"/>
        <v>0</v>
      </c>
      <c r="O370" s="51">
        <f t="shared" si="24"/>
        <v>0</v>
      </c>
      <c r="P370" s="51">
        <f t="shared" si="24"/>
        <v>0</v>
      </c>
      <c r="Q370" s="51">
        <f t="shared" si="24"/>
        <v>0</v>
      </c>
      <c r="R370" s="51">
        <f t="shared" si="24"/>
        <v>0</v>
      </c>
    </row>
    <row r="371" spans="1:18" x14ac:dyDescent="0.25">
      <c r="A371" s="17"/>
      <c r="B371" s="52"/>
      <c r="C371" s="17"/>
      <c r="D371" s="17"/>
      <c r="E371" s="17"/>
      <c r="F371" s="17"/>
      <c r="G371" s="17"/>
      <c r="H371" s="17"/>
      <c r="I371" s="16">
        <f>IF(B371&gt;A_Stammdaten!$B$12,0,SUM(C371,D371,F371,G371)-SUM(E371,H371))</f>
        <v>0</v>
      </c>
      <c r="J371" s="51">
        <f>HLOOKUP(A_Stammdaten!$B$12,$L$4:$R$2504,ROW(B371)-3,FALSE)+IF(OR(B371=0,A_Stammdaten!$B$12&lt;B371),0,I371*1/20)</f>
        <v>0</v>
      </c>
      <c r="K371" s="51">
        <f>HLOOKUP(A_Stammdaten!$B$12,$L$4:$R$2504,ROW(B371)-3,FALSE)</f>
        <v>0</v>
      </c>
      <c r="L371" s="51">
        <f t="shared" si="23"/>
        <v>0</v>
      </c>
      <c r="M371" s="51">
        <f t="shared" si="24"/>
        <v>0</v>
      </c>
      <c r="N371" s="51">
        <f t="shared" si="24"/>
        <v>0</v>
      </c>
      <c r="O371" s="51">
        <f t="shared" si="24"/>
        <v>0</v>
      </c>
      <c r="P371" s="51">
        <f t="shared" si="24"/>
        <v>0</v>
      </c>
      <c r="Q371" s="51">
        <f t="shared" si="24"/>
        <v>0</v>
      </c>
      <c r="R371" s="51">
        <f t="shared" si="24"/>
        <v>0</v>
      </c>
    </row>
    <row r="372" spans="1:18" x14ac:dyDescent="0.25">
      <c r="A372" s="17"/>
      <c r="B372" s="52"/>
      <c r="C372" s="17"/>
      <c r="D372" s="17"/>
      <c r="E372" s="17"/>
      <c r="F372" s="17"/>
      <c r="G372" s="17"/>
      <c r="H372" s="17"/>
      <c r="I372" s="16">
        <f>IF(B372&gt;A_Stammdaten!$B$12,0,SUM(C372,D372,F372,G372)-SUM(E372,H372))</f>
        <v>0</v>
      </c>
      <c r="J372" s="51">
        <f>HLOOKUP(A_Stammdaten!$B$12,$L$4:$R$2504,ROW(B372)-3,FALSE)+IF(OR(B372=0,A_Stammdaten!$B$12&lt;B372),0,I372*1/20)</f>
        <v>0</v>
      </c>
      <c r="K372" s="51">
        <f>HLOOKUP(A_Stammdaten!$B$12,$L$4:$R$2504,ROW(B372)-3,FALSE)</f>
        <v>0</v>
      </c>
      <c r="L372" s="51">
        <f t="shared" si="23"/>
        <v>0</v>
      </c>
      <c r="M372" s="51">
        <f t="shared" si="24"/>
        <v>0</v>
      </c>
      <c r="N372" s="51">
        <f t="shared" si="24"/>
        <v>0</v>
      </c>
      <c r="O372" s="51">
        <f t="shared" si="24"/>
        <v>0</v>
      </c>
      <c r="P372" s="51">
        <f t="shared" si="24"/>
        <v>0</v>
      </c>
      <c r="Q372" s="51">
        <f t="shared" si="24"/>
        <v>0</v>
      </c>
      <c r="R372" s="51">
        <f t="shared" si="24"/>
        <v>0</v>
      </c>
    </row>
    <row r="373" spans="1:18" x14ac:dyDescent="0.25">
      <c r="A373" s="17"/>
      <c r="B373" s="52"/>
      <c r="C373" s="17"/>
      <c r="D373" s="17"/>
      <c r="E373" s="17"/>
      <c r="F373" s="17"/>
      <c r="G373" s="17"/>
      <c r="H373" s="17"/>
      <c r="I373" s="16">
        <f>IF(B373&gt;A_Stammdaten!$B$12,0,SUM(C373,D373,F373,G373)-SUM(E373,H373))</f>
        <v>0</v>
      </c>
      <c r="J373" s="51">
        <f>HLOOKUP(A_Stammdaten!$B$12,$L$4:$R$2504,ROW(B373)-3,FALSE)+IF(OR(B373=0,A_Stammdaten!$B$12&lt;B373),0,I373*1/20)</f>
        <v>0</v>
      </c>
      <c r="K373" s="51">
        <f>HLOOKUP(A_Stammdaten!$B$12,$L$4:$R$2504,ROW(B373)-3,FALSE)</f>
        <v>0</v>
      </c>
      <c r="L373" s="51">
        <f t="shared" si="23"/>
        <v>0</v>
      </c>
      <c r="M373" s="51">
        <f t="shared" si="24"/>
        <v>0</v>
      </c>
      <c r="N373" s="51">
        <f t="shared" si="24"/>
        <v>0</v>
      </c>
      <c r="O373" s="51">
        <f t="shared" si="24"/>
        <v>0</v>
      </c>
      <c r="P373" s="51">
        <f t="shared" si="24"/>
        <v>0</v>
      </c>
      <c r="Q373" s="51">
        <f t="shared" si="24"/>
        <v>0</v>
      </c>
      <c r="R373" s="51">
        <f t="shared" si="24"/>
        <v>0</v>
      </c>
    </row>
    <row r="374" spans="1:18" x14ac:dyDescent="0.25">
      <c r="A374" s="17"/>
      <c r="B374" s="52"/>
      <c r="C374" s="17"/>
      <c r="D374" s="17"/>
      <c r="E374" s="17"/>
      <c r="F374" s="17"/>
      <c r="G374" s="17"/>
      <c r="H374" s="17"/>
      <c r="I374" s="16">
        <f>IF(B374&gt;A_Stammdaten!$B$12,0,SUM(C374,D374,F374,G374)-SUM(E374,H374))</f>
        <v>0</v>
      </c>
      <c r="J374" s="51">
        <f>HLOOKUP(A_Stammdaten!$B$12,$L$4:$R$2504,ROW(B374)-3,FALSE)+IF(OR(B374=0,A_Stammdaten!$B$12&lt;B374),0,I374*1/20)</f>
        <v>0</v>
      </c>
      <c r="K374" s="51">
        <f>HLOOKUP(A_Stammdaten!$B$12,$L$4:$R$2504,ROW(B374)-3,FALSE)</f>
        <v>0</v>
      </c>
      <c r="L374" s="51">
        <f t="shared" si="23"/>
        <v>0</v>
      </c>
      <c r="M374" s="51">
        <f t="shared" si="24"/>
        <v>0</v>
      </c>
      <c r="N374" s="51">
        <f t="shared" si="24"/>
        <v>0</v>
      </c>
      <c r="O374" s="51">
        <f t="shared" si="24"/>
        <v>0</v>
      </c>
      <c r="P374" s="51">
        <f t="shared" si="24"/>
        <v>0</v>
      </c>
      <c r="Q374" s="51">
        <f t="shared" si="24"/>
        <v>0</v>
      </c>
      <c r="R374" s="51">
        <f t="shared" si="24"/>
        <v>0</v>
      </c>
    </row>
    <row r="375" spans="1:18" x14ac:dyDescent="0.25">
      <c r="A375" s="17"/>
      <c r="B375" s="52"/>
      <c r="C375" s="17"/>
      <c r="D375" s="17"/>
      <c r="E375" s="17"/>
      <c r="F375" s="17"/>
      <c r="G375" s="17"/>
      <c r="H375" s="17"/>
      <c r="I375" s="16">
        <f>IF(B375&gt;A_Stammdaten!$B$12,0,SUM(C375,D375,F375,G375)-SUM(E375,H375))</f>
        <v>0</v>
      </c>
      <c r="J375" s="51">
        <f>HLOOKUP(A_Stammdaten!$B$12,$L$4:$R$2504,ROW(B375)-3,FALSE)+IF(OR(B375=0,A_Stammdaten!$B$12&lt;B375),0,I375*1/20)</f>
        <v>0</v>
      </c>
      <c r="K375" s="51">
        <f>HLOOKUP(A_Stammdaten!$B$12,$L$4:$R$2504,ROW(B375)-3,FALSE)</f>
        <v>0</v>
      </c>
      <c r="L375" s="51">
        <f t="shared" si="23"/>
        <v>0</v>
      </c>
      <c r="M375" s="51">
        <f t="shared" si="24"/>
        <v>0</v>
      </c>
      <c r="N375" s="51">
        <f t="shared" si="24"/>
        <v>0</v>
      </c>
      <c r="O375" s="51">
        <f t="shared" si="24"/>
        <v>0</v>
      </c>
      <c r="P375" s="51">
        <f t="shared" si="24"/>
        <v>0</v>
      </c>
      <c r="Q375" s="51">
        <f t="shared" si="24"/>
        <v>0</v>
      </c>
      <c r="R375" s="51">
        <f t="shared" si="24"/>
        <v>0</v>
      </c>
    </row>
    <row r="376" spans="1:18" x14ac:dyDescent="0.25">
      <c r="A376" s="17"/>
      <c r="B376" s="52"/>
      <c r="C376" s="17"/>
      <c r="D376" s="17"/>
      <c r="E376" s="17"/>
      <c r="F376" s="17"/>
      <c r="G376" s="17"/>
      <c r="H376" s="17"/>
      <c r="I376" s="16">
        <f>IF(B376&gt;A_Stammdaten!$B$12,0,SUM(C376,D376,F376,G376)-SUM(E376,H376))</f>
        <v>0</v>
      </c>
      <c r="J376" s="51">
        <f>HLOOKUP(A_Stammdaten!$B$12,$L$4:$R$2504,ROW(B376)-3,FALSE)+IF(OR(B376=0,A_Stammdaten!$B$12&lt;B376),0,I376*1/20)</f>
        <v>0</v>
      </c>
      <c r="K376" s="51">
        <f>HLOOKUP(A_Stammdaten!$B$12,$L$4:$R$2504,ROW(B376)-3,FALSE)</f>
        <v>0</v>
      </c>
      <c r="L376" s="51">
        <f t="shared" si="23"/>
        <v>0</v>
      </c>
      <c r="M376" s="51">
        <f t="shared" si="24"/>
        <v>0</v>
      </c>
      <c r="N376" s="51">
        <f t="shared" si="24"/>
        <v>0</v>
      </c>
      <c r="O376" s="51">
        <f t="shared" si="24"/>
        <v>0</v>
      </c>
      <c r="P376" s="51">
        <f t="shared" si="24"/>
        <v>0</v>
      </c>
      <c r="Q376" s="51">
        <f t="shared" si="24"/>
        <v>0</v>
      </c>
      <c r="R376" s="51">
        <f t="shared" si="24"/>
        <v>0</v>
      </c>
    </row>
    <row r="377" spans="1:18" x14ac:dyDescent="0.25">
      <c r="A377" s="17"/>
      <c r="B377" s="52"/>
      <c r="C377" s="17"/>
      <c r="D377" s="17"/>
      <c r="E377" s="17"/>
      <c r="F377" s="17"/>
      <c r="G377" s="17"/>
      <c r="H377" s="17"/>
      <c r="I377" s="16">
        <f>IF(B377&gt;A_Stammdaten!$B$12,0,SUM(C377,D377,F377,G377)-SUM(E377,H377))</f>
        <v>0</v>
      </c>
      <c r="J377" s="51">
        <f>HLOOKUP(A_Stammdaten!$B$12,$L$4:$R$2504,ROW(B377)-3,FALSE)+IF(OR(B377=0,A_Stammdaten!$B$12&lt;B377),0,I377*1/20)</f>
        <v>0</v>
      </c>
      <c r="K377" s="51">
        <f>HLOOKUP(A_Stammdaten!$B$12,$L$4:$R$2504,ROW(B377)-3,FALSE)</f>
        <v>0</v>
      </c>
      <c r="L377" s="51">
        <f t="shared" si="23"/>
        <v>0</v>
      </c>
      <c r="M377" s="51">
        <f t="shared" si="24"/>
        <v>0</v>
      </c>
      <c r="N377" s="51">
        <f t="shared" si="24"/>
        <v>0</v>
      </c>
      <c r="O377" s="51">
        <f t="shared" si="24"/>
        <v>0</v>
      </c>
      <c r="P377" s="51">
        <f t="shared" si="24"/>
        <v>0</v>
      </c>
      <c r="Q377" s="51">
        <f t="shared" si="24"/>
        <v>0</v>
      </c>
      <c r="R377" s="51">
        <f t="shared" si="24"/>
        <v>0</v>
      </c>
    </row>
    <row r="378" spans="1:18" x14ac:dyDescent="0.25">
      <c r="A378" s="17"/>
      <c r="B378" s="52"/>
      <c r="C378" s="17"/>
      <c r="D378" s="17"/>
      <c r="E378" s="17"/>
      <c r="F378" s="17"/>
      <c r="G378" s="17"/>
      <c r="H378" s="17"/>
      <c r="I378" s="16">
        <f>IF(B378&gt;A_Stammdaten!$B$12,0,SUM(C378,D378,F378,G378)-SUM(E378,H378))</f>
        <v>0</v>
      </c>
      <c r="J378" s="51">
        <f>HLOOKUP(A_Stammdaten!$B$12,$L$4:$R$2504,ROW(B378)-3,FALSE)+IF(OR(B378=0,A_Stammdaten!$B$12&lt;B378),0,I378*1/20)</f>
        <v>0</v>
      </c>
      <c r="K378" s="51">
        <f>HLOOKUP(A_Stammdaten!$B$12,$L$4:$R$2504,ROW(B378)-3,FALSE)</f>
        <v>0</v>
      </c>
      <c r="L378" s="51">
        <f t="shared" si="23"/>
        <v>0</v>
      </c>
      <c r="M378" s="51">
        <f t="shared" si="24"/>
        <v>0</v>
      </c>
      <c r="N378" s="51">
        <f t="shared" si="24"/>
        <v>0</v>
      </c>
      <c r="O378" s="51">
        <f t="shared" si="24"/>
        <v>0</v>
      </c>
      <c r="P378" s="51">
        <f t="shared" si="24"/>
        <v>0</v>
      </c>
      <c r="Q378" s="51">
        <f t="shared" si="24"/>
        <v>0</v>
      </c>
      <c r="R378" s="51">
        <f t="shared" si="24"/>
        <v>0</v>
      </c>
    </row>
    <row r="379" spans="1:18" x14ac:dyDescent="0.25">
      <c r="A379" s="17"/>
      <c r="B379" s="52"/>
      <c r="C379" s="17"/>
      <c r="D379" s="17"/>
      <c r="E379" s="17"/>
      <c r="F379" s="17"/>
      <c r="G379" s="17"/>
      <c r="H379" s="17"/>
      <c r="I379" s="16">
        <f>IF(B379&gt;A_Stammdaten!$B$12,0,SUM(C379,D379,F379,G379)-SUM(E379,H379))</f>
        <v>0</v>
      </c>
      <c r="J379" s="51">
        <f>HLOOKUP(A_Stammdaten!$B$12,$L$4:$R$2504,ROW(B379)-3,FALSE)+IF(OR(B379=0,A_Stammdaten!$B$12&lt;B379),0,I379*1/20)</f>
        <v>0</v>
      </c>
      <c r="K379" s="51">
        <f>HLOOKUP(A_Stammdaten!$B$12,$L$4:$R$2504,ROW(B379)-3,FALSE)</f>
        <v>0</v>
      </c>
      <c r="L379" s="51">
        <f t="shared" si="23"/>
        <v>0</v>
      </c>
      <c r="M379" s="51">
        <f t="shared" si="24"/>
        <v>0</v>
      </c>
      <c r="N379" s="51">
        <f t="shared" si="24"/>
        <v>0</v>
      </c>
      <c r="O379" s="51">
        <f t="shared" si="24"/>
        <v>0</v>
      </c>
      <c r="P379" s="51">
        <f t="shared" si="24"/>
        <v>0</v>
      </c>
      <c r="Q379" s="51">
        <f t="shared" si="24"/>
        <v>0</v>
      </c>
      <c r="R379" s="51">
        <f t="shared" si="24"/>
        <v>0</v>
      </c>
    </row>
    <row r="380" spans="1:18" x14ac:dyDescent="0.25">
      <c r="A380" s="17"/>
      <c r="B380" s="52"/>
      <c r="C380" s="17"/>
      <c r="D380" s="17"/>
      <c r="E380" s="17"/>
      <c r="F380" s="17"/>
      <c r="G380" s="17"/>
      <c r="H380" s="17"/>
      <c r="I380" s="16">
        <f>IF(B380&gt;A_Stammdaten!$B$12,0,SUM(C380,D380,F380,G380)-SUM(E380,H380))</f>
        <v>0</v>
      </c>
      <c r="J380" s="51">
        <f>HLOOKUP(A_Stammdaten!$B$12,$L$4:$R$2504,ROW(B380)-3,FALSE)+IF(OR(B380=0,A_Stammdaten!$B$12&lt;B380),0,I380*1/20)</f>
        <v>0</v>
      </c>
      <c r="K380" s="51">
        <f>HLOOKUP(A_Stammdaten!$B$12,$L$4:$R$2504,ROW(B380)-3,FALSE)</f>
        <v>0</v>
      </c>
      <c r="L380" s="51">
        <f t="shared" si="23"/>
        <v>0</v>
      </c>
      <c r="M380" s="51">
        <f t="shared" si="24"/>
        <v>0</v>
      </c>
      <c r="N380" s="51">
        <f t="shared" si="24"/>
        <v>0</v>
      </c>
      <c r="O380" s="51">
        <f t="shared" si="24"/>
        <v>0</v>
      </c>
      <c r="P380" s="51">
        <f t="shared" si="24"/>
        <v>0</v>
      </c>
      <c r="Q380" s="51">
        <f t="shared" si="24"/>
        <v>0</v>
      </c>
      <c r="R380" s="51">
        <f t="shared" si="24"/>
        <v>0</v>
      </c>
    </row>
    <row r="381" spans="1:18" x14ac:dyDescent="0.25">
      <c r="A381" s="17"/>
      <c r="B381" s="52"/>
      <c r="C381" s="17"/>
      <c r="D381" s="17"/>
      <c r="E381" s="17"/>
      <c r="F381" s="17"/>
      <c r="G381" s="17"/>
      <c r="H381" s="17"/>
      <c r="I381" s="16">
        <f>IF(B381&gt;A_Stammdaten!$B$12,0,SUM(C381,D381,F381,G381)-SUM(E381,H381))</f>
        <v>0</v>
      </c>
      <c r="J381" s="51">
        <f>HLOOKUP(A_Stammdaten!$B$12,$L$4:$R$2504,ROW(B381)-3,FALSE)+IF(OR(B381=0,A_Stammdaten!$B$12&lt;B381),0,I381*1/20)</f>
        <v>0</v>
      </c>
      <c r="K381" s="51">
        <f>HLOOKUP(A_Stammdaten!$B$12,$L$4:$R$2504,ROW(B381)-3,FALSE)</f>
        <v>0</v>
      </c>
      <c r="L381" s="51">
        <f t="shared" si="23"/>
        <v>0</v>
      </c>
      <c r="M381" s="51">
        <f t="shared" si="24"/>
        <v>0</v>
      </c>
      <c r="N381" s="51">
        <f t="shared" si="24"/>
        <v>0</v>
      </c>
      <c r="O381" s="51">
        <f t="shared" si="24"/>
        <v>0</v>
      </c>
      <c r="P381" s="51">
        <f t="shared" si="24"/>
        <v>0</v>
      </c>
      <c r="Q381" s="51">
        <f t="shared" si="24"/>
        <v>0</v>
      </c>
      <c r="R381" s="51">
        <f t="shared" si="24"/>
        <v>0</v>
      </c>
    </row>
    <row r="382" spans="1:18" x14ac:dyDescent="0.25">
      <c r="A382" s="17"/>
      <c r="B382" s="52"/>
      <c r="C382" s="17"/>
      <c r="D382" s="17"/>
      <c r="E382" s="17"/>
      <c r="F382" s="17"/>
      <c r="G382" s="17"/>
      <c r="H382" s="17"/>
      <c r="I382" s="16">
        <f>IF(B382&gt;A_Stammdaten!$B$12,0,SUM(C382,D382,F382,G382)-SUM(E382,H382))</f>
        <v>0</v>
      </c>
      <c r="J382" s="51">
        <f>HLOOKUP(A_Stammdaten!$B$12,$L$4:$R$2504,ROW(B382)-3,FALSE)+IF(OR(B382=0,A_Stammdaten!$B$12&lt;B382),0,I382*1/20)</f>
        <v>0</v>
      </c>
      <c r="K382" s="51">
        <f>HLOOKUP(A_Stammdaten!$B$12,$L$4:$R$2504,ROW(B382)-3,FALSE)</f>
        <v>0</v>
      </c>
      <c r="L382" s="51">
        <f t="shared" si="23"/>
        <v>0</v>
      </c>
      <c r="M382" s="51">
        <f t="shared" si="24"/>
        <v>0</v>
      </c>
      <c r="N382" s="51">
        <f t="shared" si="24"/>
        <v>0</v>
      </c>
      <c r="O382" s="51">
        <f t="shared" si="24"/>
        <v>0</v>
      </c>
      <c r="P382" s="51">
        <f t="shared" si="24"/>
        <v>0</v>
      </c>
      <c r="Q382" s="51">
        <f t="shared" si="24"/>
        <v>0</v>
      </c>
      <c r="R382" s="51">
        <f t="shared" ref="M382:R425" si="25">IF(OR($I382=0,R$4&lt;$B382,$B382=0,20-(R$4-$B382)=0),0,$I382*(19-(R$4-$B382))/20)</f>
        <v>0</v>
      </c>
    </row>
    <row r="383" spans="1:18" x14ac:dyDescent="0.25">
      <c r="A383" s="17"/>
      <c r="B383" s="52"/>
      <c r="C383" s="17"/>
      <c r="D383" s="17"/>
      <c r="E383" s="17"/>
      <c r="F383" s="17"/>
      <c r="G383" s="17"/>
      <c r="H383" s="17"/>
      <c r="I383" s="16">
        <f>IF(B383&gt;A_Stammdaten!$B$12,0,SUM(C383,D383,F383,G383)-SUM(E383,H383))</f>
        <v>0</v>
      </c>
      <c r="J383" s="51">
        <f>HLOOKUP(A_Stammdaten!$B$12,$L$4:$R$2504,ROW(B383)-3,FALSE)+IF(OR(B383=0,A_Stammdaten!$B$12&lt;B383),0,I383*1/20)</f>
        <v>0</v>
      </c>
      <c r="K383" s="51">
        <f>HLOOKUP(A_Stammdaten!$B$12,$L$4:$R$2504,ROW(B383)-3,FALSE)</f>
        <v>0</v>
      </c>
      <c r="L383" s="51">
        <f t="shared" si="23"/>
        <v>0</v>
      </c>
      <c r="M383" s="51">
        <f t="shared" si="25"/>
        <v>0</v>
      </c>
      <c r="N383" s="51">
        <f t="shared" si="25"/>
        <v>0</v>
      </c>
      <c r="O383" s="51">
        <f t="shared" si="25"/>
        <v>0</v>
      </c>
      <c r="P383" s="51">
        <f t="shared" si="25"/>
        <v>0</v>
      </c>
      <c r="Q383" s="51">
        <f t="shared" si="25"/>
        <v>0</v>
      </c>
      <c r="R383" s="51">
        <f t="shared" si="25"/>
        <v>0</v>
      </c>
    </row>
    <row r="384" spans="1:18" x14ac:dyDescent="0.25">
      <c r="A384" s="17"/>
      <c r="B384" s="52"/>
      <c r="C384" s="17"/>
      <c r="D384" s="17"/>
      <c r="E384" s="17"/>
      <c r="F384" s="17"/>
      <c r="G384" s="17"/>
      <c r="H384" s="17"/>
      <c r="I384" s="16">
        <f>IF(B384&gt;A_Stammdaten!$B$12,0,SUM(C384,D384,F384,G384)-SUM(E384,H384))</f>
        <v>0</v>
      </c>
      <c r="J384" s="51">
        <f>HLOOKUP(A_Stammdaten!$B$12,$L$4:$R$2504,ROW(B384)-3,FALSE)+IF(OR(B384=0,A_Stammdaten!$B$12&lt;B384),0,I384*1/20)</f>
        <v>0</v>
      </c>
      <c r="K384" s="51">
        <f>HLOOKUP(A_Stammdaten!$B$12,$L$4:$R$2504,ROW(B384)-3,FALSE)</f>
        <v>0</v>
      </c>
      <c r="L384" s="51">
        <f t="shared" ref="L384:L447" si="26">IF(OR($I384=0,L$4&lt;$B384,$B384=0,20-(L$4-$B384)=0),0,$I384*(19-(L$4-$B384))/20)</f>
        <v>0</v>
      </c>
      <c r="M384" s="51">
        <f t="shared" si="25"/>
        <v>0</v>
      </c>
      <c r="N384" s="51">
        <f t="shared" si="25"/>
        <v>0</v>
      </c>
      <c r="O384" s="51">
        <f t="shared" si="25"/>
        <v>0</v>
      </c>
      <c r="P384" s="51">
        <f t="shared" si="25"/>
        <v>0</v>
      </c>
      <c r="Q384" s="51">
        <f t="shared" si="25"/>
        <v>0</v>
      </c>
      <c r="R384" s="51">
        <f t="shared" si="25"/>
        <v>0</v>
      </c>
    </row>
    <row r="385" spans="1:18" x14ac:dyDescent="0.25">
      <c r="A385" s="17"/>
      <c r="B385" s="52"/>
      <c r="C385" s="17"/>
      <c r="D385" s="17"/>
      <c r="E385" s="17"/>
      <c r="F385" s="17"/>
      <c r="G385" s="17"/>
      <c r="H385" s="17"/>
      <c r="I385" s="16">
        <f>IF(B385&gt;A_Stammdaten!$B$12,0,SUM(C385,D385,F385,G385)-SUM(E385,H385))</f>
        <v>0</v>
      </c>
      <c r="J385" s="51">
        <f>HLOOKUP(A_Stammdaten!$B$12,$L$4:$R$2504,ROW(B385)-3,FALSE)+IF(OR(B385=0,A_Stammdaten!$B$12&lt;B385),0,I385*1/20)</f>
        <v>0</v>
      </c>
      <c r="K385" s="51">
        <f>HLOOKUP(A_Stammdaten!$B$12,$L$4:$R$2504,ROW(B385)-3,FALSE)</f>
        <v>0</v>
      </c>
      <c r="L385" s="51">
        <f t="shared" si="26"/>
        <v>0</v>
      </c>
      <c r="M385" s="51">
        <f t="shared" si="25"/>
        <v>0</v>
      </c>
      <c r="N385" s="51">
        <f t="shared" si="25"/>
        <v>0</v>
      </c>
      <c r="O385" s="51">
        <f t="shared" si="25"/>
        <v>0</v>
      </c>
      <c r="P385" s="51">
        <f t="shared" si="25"/>
        <v>0</v>
      </c>
      <c r="Q385" s="51">
        <f t="shared" si="25"/>
        <v>0</v>
      </c>
      <c r="R385" s="51">
        <f t="shared" si="25"/>
        <v>0</v>
      </c>
    </row>
    <row r="386" spans="1:18" x14ac:dyDescent="0.25">
      <c r="A386" s="17"/>
      <c r="B386" s="52"/>
      <c r="C386" s="17"/>
      <c r="D386" s="17"/>
      <c r="E386" s="17"/>
      <c r="F386" s="17"/>
      <c r="G386" s="17"/>
      <c r="H386" s="17"/>
      <c r="I386" s="16">
        <f>IF(B386&gt;A_Stammdaten!$B$12,0,SUM(C386,D386,F386,G386)-SUM(E386,H386))</f>
        <v>0</v>
      </c>
      <c r="J386" s="51">
        <f>HLOOKUP(A_Stammdaten!$B$12,$L$4:$R$2504,ROW(B386)-3,FALSE)+IF(OR(B386=0,A_Stammdaten!$B$12&lt;B386),0,I386*1/20)</f>
        <v>0</v>
      </c>
      <c r="K386" s="51">
        <f>HLOOKUP(A_Stammdaten!$B$12,$L$4:$R$2504,ROW(B386)-3,FALSE)</f>
        <v>0</v>
      </c>
      <c r="L386" s="51">
        <f t="shared" si="26"/>
        <v>0</v>
      </c>
      <c r="M386" s="51">
        <f t="shared" si="25"/>
        <v>0</v>
      </c>
      <c r="N386" s="51">
        <f t="shared" si="25"/>
        <v>0</v>
      </c>
      <c r="O386" s="51">
        <f t="shared" si="25"/>
        <v>0</v>
      </c>
      <c r="P386" s="51">
        <f t="shared" si="25"/>
        <v>0</v>
      </c>
      <c r="Q386" s="51">
        <f t="shared" si="25"/>
        <v>0</v>
      </c>
      <c r="R386" s="51">
        <f t="shared" si="25"/>
        <v>0</v>
      </c>
    </row>
    <row r="387" spans="1:18" x14ac:dyDescent="0.25">
      <c r="A387" s="17"/>
      <c r="B387" s="52"/>
      <c r="C387" s="17"/>
      <c r="D387" s="17"/>
      <c r="E387" s="17"/>
      <c r="F387" s="17"/>
      <c r="G387" s="17"/>
      <c r="H387" s="17"/>
      <c r="I387" s="16">
        <f>IF(B387&gt;A_Stammdaten!$B$12,0,SUM(C387,D387,F387,G387)-SUM(E387,H387))</f>
        <v>0</v>
      </c>
      <c r="J387" s="51">
        <f>HLOOKUP(A_Stammdaten!$B$12,$L$4:$R$2504,ROW(B387)-3,FALSE)+IF(OR(B387=0,A_Stammdaten!$B$12&lt;B387),0,I387*1/20)</f>
        <v>0</v>
      </c>
      <c r="K387" s="51">
        <f>HLOOKUP(A_Stammdaten!$B$12,$L$4:$R$2504,ROW(B387)-3,FALSE)</f>
        <v>0</v>
      </c>
      <c r="L387" s="51">
        <f t="shared" si="26"/>
        <v>0</v>
      </c>
      <c r="M387" s="51">
        <f t="shared" si="25"/>
        <v>0</v>
      </c>
      <c r="N387" s="51">
        <f t="shared" si="25"/>
        <v>0</v>
      </c>
      <c r="O387" s="51">
        <f t="shared" si="25"/>
        <v>0</v>
      </c>
      <c r="P387" s="51">
        <f t="shared" si="25"/>
        <v>0</v>
      </c>
      <c r="Q387" s="51">
        <f t="shared" si="25"/>
        <v>0</v>
      </c>
      <c r="R387" s="51">
        <f t="shared" si="25"/>
        <v>0</v>
      </c>
    </row>
    <row r="388" spans="1:18" x14ac:dyDescent="0.25">
      <c r="A388" s="17"/>
      <c r="B388" s="52"/>
      <c r="C388" s="17"/>
      <c r="D388" s="17"/>
      <c r="E388" s="17"/>
      <c r="F388" s="17"/>
      <c r="G388" s="17"/>
      <c r="H388" s="17"/>
      <c r="I388" s="16">
        <f>IF(B388&gt;A_Stammdaten!$B$12,0,SUM(C388,D388,F388,G388)-SUM(E388,H388))</f>
        <v>0</v>
      </c>
      <c r="J388" s="51">
        <f>HLOOKUP(A_Stammdaten!$B$12,$L$4:$R$2504,ROW(B388)-3,FALSE)+IF(OR(B388=0,A_Stammdaten!$B$12&lt;B388),0,I388*1/20)</f>
        <v>0</v>
      </c>
      <c r="K388" s="51">
        <f>HLOOKUP(A_Stammdaten!$B$12,$L$4:$R$2504,ROW(B388)-3,FALSE)</f>
        <v>0</v>
      </c>
      <c r="L388" s="51">
        <f t="shared" si="26"/>
        <v>0</v>
      </c>
      <c r="M388" s="51">
        <f t="shared" si="25"/>
        <v>0</v>
      </c>
      <c r="N388" s="51">
        <f t="shared" si="25"/>
        <v>0</v>
      </c>
      <c r="O388" s="51">
        <f t="shared" si="25"/>
        <v>0</v>
      </c>
      <c r="P388" s="51">
        <f t="shared" si="25"/>
        <v>0</v>
      </c>
      <c r="Q388" s="51">
        <f t="shared" si="25"/>
        <v>0</v>
      </c>
      <c r="R388" s="51">
        <f t="shared" si="25"/>
        <v>0</v>
      </c>
    </row>
    <row r="389" spans="1:18" x14ac:dyDescent="0.25">
      <c r="A389" s="17"/>
      <c r="B389" s="52"/>
      <c r="C389" s="17"/>
      <c r="D389" s="17"/>
      <c r="E389" s="17"/>
      <c r="F389" s="17"/>
      <c r="G389" s="17"/>
      <c r="H389" s="17"/>
      <c r="I389" s="16">
        <f>IF(B389&gt;A_Stammdaten!$B$12,0,SUM(C389,D389,F389,G389)-SUM(E389,H389))</f>
        <v>0</v>
      </c>
      <c r="J389" s="51">
        <f>HLOOKUP(A_Stammdaten!$B$12,$L$4:$R$2504,ROW(B389)-3,FALSE)+IF(OR(B389=0,A_Stammdaten!$B$12&lt;B389),0,I389*1/20)</f>
        <v>0</v>
      </c>
      <c r="K389" s="51">
        <f>HLOOKUP(A_Stammdaten!$B$12,$L$4:$R$2504,ROW(B389)-3,FALSE)</f>
        <v>0</v>
      </c>
      <c r="L389" s="51">
        <f t="shared" si="26"/>
        <v>0</v>
      </c>
      <c r="M389" s="51">
        <f t="shared" si="25"/>
        <v>0</v>
      </c>
      <c r="N389" s="51">
        <f t="shared" si="25"/>
        <v>0</v>
      </c>
      <c r="O389" s="51">
        <f t="shared" si="25"/>
        <v>0</v>
      </c>
      <c r="P389" s="51">
        <f t="shared" si="25"/>
        <v>0</v>
      </c>
      <c r="Q389" s="51">
        <f t="shared" si="25"/>
        <v>0</v>
      </c>
      <c r="R389" s="51">
        <f t="shared" si="25"/>
        <v>0</v>
      </c>
    </row>
    <row r="390" spans="1:18" x14ac:dyDescent="0.25">
      <c r="A390" s="17"/>
      <c r="B390" s="52"/>
      <c r="C390" s="17"/>
      <c r="D390" s="17"/>
      <c r="E390" s="17"/>
      <c r="F390" s="17"/>
      <c r="G390" s="17"/>
      <c r="H390" s="17"/>
      <c r="I390" s="16">
        <f>IF(B390&gt;A_Stammdaten!$B$12,0,SUM(C390,D390,F390,G390)-SUM(E390,H390))</f>
        <v>0</v>
      </c>
      <c r="J390" s="51">
        <f>HLOOKUP(A_Stammdaten!$B$12,$L$4:$R$2504,ROW(B390)-3,FALSE)+IF(OR(B390=0,A_Stammdaten!$B$12&lt;B390),0,I390*1/20)</f>
        <v>0</v>
      </c>
      <c r="K390" s="51">
        <f>HLOOKUP(A_Stammdaten!$B$12,$L$4:$R$2504,ROW(B390)-3,FALSE)</f>
        <v>0</v>
      </c>
      <c r="L390" s="51">
        <f t="shared" si="26"/>
        <v>0</v>
      </c>
      <c r="M390" s="51">
        <f t="shared" si="25"/>
        <v>0</v>
      </c>
      <c r="N390" s="51">
        <f t="shared" si="25"/>
        <v>0</v>
      </c>
      <c r="O390" s="51">
        <f t="shared" si="25"/>
        <v>0</v>
      </c>
      <c r="P390" s="51">
        <f t="shared" si="25"/>
        <v>0</v>
      </c>
      <c r="Q390" s="51">
        <f t="shared" si="25"/>
        <v>0</v>
      </c>
      <c r="R390" s="51">
        <f t="shared" si="25"/>
        <v>0</v>
      </c>
    </row>
    <row r="391" spans="1:18" x14ac:dyDescent="0.25">
      <c r="A391" s="17"/>
      <c r="B391" s="52"/>
      <c r="C391" s="17"/>
      <c r="D391" s="17"/>
      <c r="E391" s="17"/>
      <c r="F391" s="17"/>
      <c r="G391" s="17"/>
      <c r="H391" s="17"/>
      <c r="I391" s="16">
        <f>IF(B391&gt;A_Stammdaten!$B$12,0,SUM(C391,D391,F391,G391)-SUM(E391,H391))</f>
        <v>0</v>
      </c>
      <c r="J391" s="51">
        <f>HLOOKUP(A_Stammdaten!$B$12,$L$4:$R$2504,ROW(B391)-3,FALSE)+IF(OR(B391=0,A_Stammdaten!$B$12&lt;B391),0,I391*1/20)</f>
        <v>0</v>
      </c>
      <c r="K391" s="51">
        <f>HLOOKUP(A_Stammdaten!$B$12,$L$4:$R$2504,ROW(B391)-3,FALSE)</f>
        <v>0</v>
      </c>
      <c r="L391" s="51">
        <f t="shared" si="26"/>
        <v>0</v>
      </c>
      <c r="M391" s="51">
        <f t="shared" si="25"/>
        <v>0</v>
      </c>
      <c r="N391" s="51">
        <f t="shared" si="25"/>
        <v>0</v>
      </c>
      <c r="O391" s="51">
        <f t="shared" si="25"/>
        <v>0</v>
      </c>
      <c r="P391" s="51">
        <f t="shared" si="25"/>
        <v>0</v>
      </c>
      <c r="Q391" s="51">
        <f t="shared" si="25"/>
        <v>0</v>
      </c>
      <c r="R391" s="51">
        <f t="shared" si="25"/>
        <v>0</v>
      </c>
    </row>
    <row r="392" spans="1:18" x14ac:dyDescent="0.25">
      <c r="A392" s="17"/>
      <c r="B392" s="52"/>
      <c r="C392" s="17"/>
      <c r="D392" s="17"/>
      <c r="E392" s="17"/>
      <c r="F392" s="17"/>
      <c r="G392" s="17"/>
      <c r="H392" s="17"/>
      <c r="I392" s="16">
        <f>IF(B392&gt;A_Stammdaten!$B$12,0,SUM(C392,D392,F392,G392)-SUM(E392,H392))</f>
        <v>0</v>
      </c>
      <c r="J392" s="51">
        <f>HLOOKUP(A_Stammdaten!$B$12,$L$4:$R$2504,ROW(B392)-3,FALSE)+IF(OR(B392=0,A_Stammdaten!$B$12&lt;B392),0,I392*1/20)</f>
        <v>0</v>
      </c>
      <c r="K392" s="51">
        <f>HLOOKUP(A_Stammdaten!$B$12,$L$4:$R$2504,ROW(B392)-3,FALSE)</f>
        <v>0</v>
      </c>
      <c r="L392" s="51">
        <f t="shared" si="26"/>
        <v>0</v>
      </c>
      <c r="M392" s="51">
        <f t="shared" si="25"/>
        <v>0</v>
      </c>
      <c r="N392" s="51">
        <f t="shared" si="25"/>
        <v>0</v>
      </c>
      <c r="O392" s="51">
        <f t="shared" si="25"/>
        <v>0</v>
      </c>
      <c r="P392" s="51">
        <f t="shared" si="25"/>
        <v>0</v>
      </c>
      <c r="Q392" s="51">
        <f t="shared" si="25"/>
        <v>0</v>
      </c>
      <c r="R392" s="51">
        <f t="shared" si="25"/>
        <v>0</v>
      </c>
    </row>
    <row r="393" spans="1:18" x14ac:dyDescent="0.25">
      <c r="A393" s="17"/>
      <c r="B393" s="52"/>
      <c r="C393" s="17"/>
      <c r="D393" s="17"/>
      <c r="E393" s="17"/>
      <c r="F393" s="17"/>
      <c r="G393" s="17"/>
      <c r="H393" s="17"/>
      <c r="I393" s="16">
        <f>IF(B393&gt;A_Stammdaten!$B$12,0,SUM(C393,D393,F393,G393)-SUM(E393,H393))</f>
        <v>0</v>
      </c>
      <c r="J393" s="51">
        <f>HLOOKUP(A_Stammdaten!$B$12,$L$4:$R$2504,ROW(B393)-3,FALSE)+IF(OR(B393=0,A_Stammdaten!$B$12&lt;B393),0,I393*1/20)</f>
        <v>0</v>
      </c>
      <c r="K393" s="51">
        <f>HLOOKUP(A_Stammdaten!$B$12,$L$4:$R$2504,ROW(B393)-3,FALSE)</f>
        <v>0</v>
      </c>
      <c r="L393" s="51">
        <f t="shared" si="26"/>
        <v>0</v>
      </c>
      <c r="M393" s="51">
        <f t="shared" si="25"/>
        <v>0</v>
      </c>
      <c r="N393" s="51">
        <f t="shared" si="25"/>
        <v>0</v>
      </c>
      <c r="O393" s="51">
        <f t="shared" si="25"/>
        <v>0</v>
      </c>
      <c r="P393" s="51">
        <f t="shared" si="25"/>
        <v>0</v>
      </c>
      <c r="Q393" s="51">
        <f t="shared" si="25"/>
        <v>0</v>
      </c>
      <c r="R393" s="51">
        <f t="shared" si="25"/>
        <v>0</v>
      </c>
    </row>
    <row r="394" spans="1:18" x14ac:dyDescent="0.25">
      <c r="A394" s="17"/>
      <c r="B394" s="52"/>
      <c r="C394" s="17"/>
      <c r="D394" s="17"/>
      <c r="E394" s="17"/>
      <c r="F394" s="17"/>
      <c r="G394" s="17"/>
      <c r="H394" s="17"/>
      <c r="I394" s="16">
        <f>IF(B394&gt;A_Stammdaten!$B$12,0,SUM(C394,D394,F394,G394)-SUM(E394,H394))</f>
        <v>0</v>
      </c>
      <c r="J394" s="51">
        <f>HLOOKUP(A_Stammdaten!$B$12,$L$4:$R$2504,ROW(B394)-3,FALSE)+IF(OR(B394=0,A_Stammdaten!$B$12&lt;B394),0,I394*1/20)</f>
        <v>0</v>
      </c>
      <c r="K394" s="51">
        <f>HLOOKUP(A_Stammdaten!$B$12,$L$4:$R$2504,ROW(B394)-3,FALSE)</f>
        <v>0</v>
      </c>
      <c r="L394" s="51">
        <f t="shared" si="26"/>
        <v>0</v>
      </c>
      <c r="M394" s="51">
        <f t="shared" si="25"/>
        <v>0</v>
      </c>
      <c r="N394" s="51">
        <f t="shared" si="25"/>
        <v>0</v>
      </c>
      <c r="O394" s="51">
        <f t="shared" si="25"/>
        <v>0</v>
      </c>
      <c r="P394" s="51">
        <f t="shared" si="25"/>
        <v>0</v>
      </c>
      <c r="Q394" s="51">
        <f t="shared" si="25"/>
        <v>0</v>
      </c>
      <c r="R394" s="51">
        <f t="shared" si="25"/>
        <v>0</v>
      </c>
    </row>
    <row r="395" spans="1:18" x14ac:dyDescent="0.25">
      <c r="A395" s="17"/>
      <c r="B395" s="52"/>
      <c r="C395" s="17"/>
      <c r="D395" s="17"/>
      <c r="E395" s="17"/>
      <c r="F395" s="17"/>
      <c r="G395" s="17"/>
      <c r="H395" s="17"/>
      <c r="I395" s="16">
        <f>IF(B395&gt;A_Stammdaten!$B$12,0,SUM(C395,D395,F395,G395)-SUM(E395,H395))</f>
        <v>0</v>
      </c>
      <c r="J395" s="51">
        <f>HLOOKUP(A_Stammdaten!$B$12,$L$4:$R$2504,ROW(B395)-3,FALSE)+IF(OR(B395=0,A_Stammdaten!$B$12&lt;B395),0,I395*1/20)</f>
        <v>0</v>
      </c>
      <c r="K395" s="51">
        <f>HLOOKUP(A_Stammdaten!$B$12,$L$4:$R$2504,ROW(B395)-3,FALSE)</f>
        <v>0</v>
      </c>
      <c r="L395" s="51">
        <f t="shared" si="26"/>
        <v>0</v>
      </c>
      <c r="M395" s="51">
        <f t="shared" si="25"/>
        <v>0</v>
      </c>
      <c r="N395" s="51">
        <f t="shared" si="25"/>
        <v>0</v>
      </c>
      <c r="O395" s="51">
        <f t="shared" si="25"/>
        <v>0</v>
      </c>
      <c r="P395" s="51">
        <f t="shared" si="25"/>
        <v>0</v>
      </c>
      <c r="Q395" s="51">
        <f t="shared" si="25"/>
        <v>0</v>
      </c>
      <c r="R395" s="51">
        <f t="shared" si="25"/>
        <v>0</v>
      </c>
    </row>
    <row r="396" spans="1:18" x14ac:dyDescent="0.25">
      <c r="A396" s="17"/>
      <c r="B396" s="52"/>
      <c r="C396" s="17"/>
      <c r="D396" s="17"/>
      <c r="E396" s="17"/>
      <c r="F396" s="17"/>
      <c r="G396" s="17"/>
      <c r="H396" s="17"/>
      <c r="I396" s="16">
        <f>IF(B396&gt;A_Stammdaten!$B$12,0,SUM(C396,D396,F396,G396)-SUM(E396,H396))</f>
        <v>0</v>
      </c>
      <c r="J396" s="51">
        <f>HLOOKUP(A_Stammdaten!$B$12,$L$4:$R$2504,ROW(B396)-3,FALSE)+IF(OR(B396=0,A_Stammdaten!$B$12&lt;B396),0,I396*1/20)</f>
        <v>0</v>
      </c>
      <c r="K396" s="51">
        <f>HLOOKUP(A_Stammdaten!$B$12,$L$4:$R$2504,ROW(B396)-3,FALSE)</f>
        <v>0</v>
      </c>
      <c r="L396" s="51">
        <f t="shared" si="26"/>
        <v>0</v>
      </c>
      <c r="M396" s="51">
        <f t="shared" si="25"/>
        <v>0</v>
      </c>
      <c r="N396" s="51">
        <f t="shared" si="25"/>
        <v>0</v>
      </c>
      <c r="O396" s="51">
        <f t="shared" si="25"/>
        <v>0</v>
      </c>
      <c r="P396" s="51">
        <f t="shared" si="25"/>
        <v>0</v>
      </c>
      <c r="Q396" s="51">
        <f t="shared" si="25"/>
        <v>0</v>
      </c>
      <c r="R396" s="51">
        <f t="shared" si="25"/>
        <v>0</v>
      </c>
    </row>
    <row r="397" spans="1:18" x14ac:dyDescent="0.25">
      <c r="A397" s="17"/>
      <c r="B397" s="52"/>
      <c r="C397" s="17"/>
      <c r="D397" s="17"/>
      <c r="E397" s="17"/>
      <c r="F397" s="17"/>
      <c r="G397" s="17"/>
      <c r="H397" s="17"/>
      <c r="I397" s="16">
        <f>IF(B397&gt;A_Stammdaten!$B$12,0,SUM(C397,D397,F397,G397)-SUM(E397,H397))</f>
        <v>0</v>
      </c>
      <c r="J397" s="51">
        <f>HLOOKUP(A_Stammdaten!$B$12,$L$4:$R$2504,ROW(B397)-3,FALSE)+IF(OR(B397=0,A_Stammdaten!$B$12&lt;B397),0,I397*1/20)</f>
        <v>0</v>
      </c>
      <c r="K397" s="51">
        <f>HLOOKUP(A_Stammdaten!$B$12,$L$4:$R$2504,ROW(B397)-3,FALSE)</f>
        <v>0</v>
      </c>
      <c r="L397" s="51">
        <f t="shared" si="26"/>
        <v>0</v>
      </c>
      <c r="M397" s="51">
        <f t="shared" si="25"/>
        <v>0</v>
      </c>
      <c r="N397" s="51">
        <f t="shared" si="25"/>
        <v>0</v>
      </c>
      <c r="O397" s="51">
        <f t="shared" si="25"/>
        <v>0</v>
      </c>
      <c r="P397" s="51">
        <f t="shared" si="25"/>
        <v>0</v>
      </c>
      <c r="Q397" s="51">
        <f t="shared" si="25"/>
        <v>0</v>
      </c>
      <c r="R397" s="51">
        <f t="shared" si="25"/>
        <v>0</v>
      </c>
    </row>
    <row r="398" spans="1:18" x14ac:dyDescent="0.25">
      <c r="A398" s="17"/>
      <c r="B398" s="52"/>
      <c r="C398" s="17"/>
      <c r="D398" s="17"/>
      <c r="E398" s="17"/>
      <c r="F398" s="17"/>
      <c r="G398" s="17"/>
      <c r="H398" s="17"/>
      <c r="I398" s="16">
        <f>IF(B398&gt;A_Stammdaten!$B$12,0,SUM(C398,D398,F398,G398)-SUM(E398,H398))</f>
        <v>0</v>
      </c>
      <c r="J398" s="51">
        <f>HLOOKUP(A_Stammdaten!$B$12,$L$4:$R$2504,ROW(B398)-3,FALSE)+IF(OR(B398=0,A_Stammdaten!$B$12&lt;B398),0,I398*1/20)</f>
        <v>0</v>
      </c>
      <c r="K398" s="51">
        <f>HLOOKUP(A_Stammdaten!$B$12,$L$4:$R$2504,ROW(B398)-3,FALSE)</f>
        <v>0</v>
      </c>
      <c r="L398" s="51">
        <f t="shared" si="26"/>
        <v>0</v>
      </c>
      <c r="M398" s="51">
        <f t="shared" si="25"/>
        <v>0</v>
      </c>
      <c r="N398" s="51">
        <f t="shared" si="25"/>
        <v>0</v>
      </c>
      <c r="O398" s="51">
        <f t="shared" si="25"/>
        <v>0</v>
      </c>
      <c r="P398" s="51">
        <f t="shared" si="25"/>
        <v>0</v>
      </c>
      <c r="Q398" s="51">
        <f t="shared" si="25"/>
        <v>0</v>
      </c>
      <c r="R398" s="51">
        <f t="shared" si="25"/>
        <v>0</v>
      </c>
    </row>
    <row r="399" spans="1:18" x14ac:dyDescent="0.25">
      <c r="A399" s="17"/>
      <c r="B399" s="52"/>
      <c r="C399" s="17"/>
      <c r="D399" s="17"/>
      <c r="E399" s="17"/>
      <c r="F399" s="17"/>
      <c r="G399" s="17"/>
      <c r="H399" s="17"/>
      <c r="I399" s="16">
        <f>IF(B399&gt;A_Stammdaten!$B$12,0,SUM(C399,D399,F399,G399)-SUM(E399,H399))</f>
        <v>0</v>
      </c>
      <c r="J399" s="51">
        <f>HLOOKUP(A_Stammdaten!$B$12,$L$4:$R$2504,ROW(B399)-3,FALSE)+IF(OR(B399=0,A_Stammdaten!$B$12&lt;B399),0,I399*1/20)</f>
        <v>0</v>
      </c>
      <c r="K399" s="51">
        <f>HLOOKUP(A_Stammdaten!$B$12,$L$4:$R$2504,ROW(B399)-3,FALSE)</f>
        <v>0</v>
      </c>
      <c r="L399" s="51">
        <f t="shared" si="26"/>
        <v>0</v>
      </c>
      <c r="M399" s="51">
        <f t="shared" si="25"/>
        <v>0</v>
      </c>
      <c r="N399" s="51">
        <f t="shared" si="25"/>
        <v>0</v>
      </c>
      <c r="O399" s="51">
        <f t="shared" si="25"/>
        <v>0</v>
      </c>
      <c r="P399" s="51">
        <f t="shared" si="25"/>
        <v>0</v>
      </c>
      <c r="Q399" s="51">
        <f t="shared" si="25"/>
        <v>0</v>
      </c>
      <c r="R399" s="51">
        <f t="shared" si="25"/>
        <v>0</v>
      </c>
    </row>
    <row r="400" spans="1:18" x14ac:dyDescent="0.25">
      <c r="A400" s="17"/>
      <c r="B400" s="52"/>
      <c r="C400" s="17"/>
      <c r="D400" s="17"/>
      <c r="E400" s="17"/>
      <c r="F400" s="17"/>
      <c r="G400" s="17"/>
      <c r="H400" s="17"/>
      <c r="I400" s="16">
        <f>IF(B400&gt;A_Stammdaten!$B$12,0,SUM(C400,D400,F400,G400)-SUM(E400,H400))</f>
        <v>0</v>
      </c>
      <c r="J400" s="51">
        <f>HLOOKUP(A_Stammdaten!$B$12,$L$4:$R$2504,ROW(B400)-3,FALSE)+IF(OR(B400=0,A_Stammdaten!$B$12&lt;B400),0,I400*1/20)</f>
        <v>0</v>
      </c>
      <c r="K400" s="51">
        <f>HLOOKUP(A_Stammdaten!$B$12,$L$4:$R$2504,ROW(B400)-3,FALSE)</f>
        <v>0</v>
      </c>
      <c r="L400" s="51">
        <f t="shared" si="26"/>
        <v>0</v>
      </c>
      <c r="M400" s="51">
        <f t="shared" si="25"/>
        <v>0</v>
      </c>
      <c r="N400" s="51">
        <f t="shared" si="25"/>
        <v>0</v>
      </c>
      <c r="O400" s="51">
        <f t="shared" si="25"/>
        <v>0</v>
      </c>
      <c r="P400" s="51">
        <f t="shared" si="25"/>
        <v>0</v>
      </c>
      <c r="Q400" s="51">
        <f t="shared" si="25"/>
        <v>0</v>
      </c>
      <c r="R400" s="51">
        <f t="shared" si="25"/>
        <v>0</v>
      </c>
    </row>
    <row r="401" spans="1:18" x14ac:dyDescent="0.25">
      <c r="A401" s="17"/>
      <c r="B401" s="52"/>
      <c r="C401" s="17"/>
      <c r="D401" s="17"/>
      <c r="E401" s="17"/>
      <c r="F401" s="17"/>
      <c r="G401" s="17"/>
      <c r="H401" s="17"/>
      <c r="I401" s="16">
        <f>IF(B401&gt;A_Stammdaten!$B$12,0,SUM(C401,D401,F401,G401)-SUM(E401,H401))</f>
        <v>0</v>
      </c>
      <c r="J401" s="51">
        <f>HLOOKUP(A_Stammdaten!$B$12,$L$4:$R$2504,ROW(B401)-3,FALSE)+IF(OR(B401=0,A_Stammdaten!$B$12&lt;B401),0,I401*1/20)</f>
        <v>0</v>
      </c>
      <c r="K401" s="51">
        <f>HLOOKUP(A_Stammdaten!$B$12,$L$4:$R$2504,ROW(B401)-3,FALSE)</f>
        <v>0</v>
      </c>
      <c r="L401" s="51">
        <f t="shared" si="26"/>
        <v>0</v>
      </c>
      <c r="M401" s="51">
        <f t="shared" si="25"/>
        <v>0</v>
      </c>
      <c r="N401" s="51">
        <f t="shared" si="25"/>
        <v>0</v>
      </c>
      <c r="O401" s="51">
        <f t="shared" si="25"/>
        <v>0</v>
      </c>
      <c r="P401" s="51">
        <f t="shared" si="25"/>
        <v>0</v>
      </c>
      <c r="Q401" s="51">
        <f t="shared" si="25"/>
        <v>0</v>
      </c>
      <c r="R401" s="51">
        <f t="shared" si="25"/>
        <v>0</v>
      </c>
    </row>
    <row r="402" spans="1:18" x14ac:dyDescent="0.25">
      <c r="A402" s="17"/>
      <c r="B402" s="52"/>
      <c r="C402" s="17"/>
      <c r="D402" s="17"/>
      <c r="E402" s="17"/>
      <c r="F402" s="17"/>
      <c r="G402" s="17"/>
      <c r="H402" s="17"/>
      <c r="I402" s="16">
        <f>IF(B402&gt;A_Stammdaten!$B$12,0,SUM(C402,D402,F402,G402)-SUM(E402,H402))</f>
        <v>0</v>
      </c>
      <c r="J402" s="51">
        <f>HLOOKUP(A_Stammdaten!$B$12,$L$4:$R$2504,ROW(B402)-3,FALSE)+IF(OR(B402=0,A_Stammdaten!$B$12&lt;B402),0,I402*1/20)</f>
        <v>0</v>
      </c>
      <c r="K402" s="51">
        <f>HLOOKUP(A_Stammdaten!$B$12,$L$4:$R$2504,ROW(B402)-3,FALSE)</f>
        <v>0</v>
      </c>
      <c r="L402" s="51">
        <f t="shared" si="26"/>
        <v>0</v>
      </c>
      <c r="M402" s="51">
        <f t="shared" si="25"/>
        <v>0</v>
      </c>
      <c r="N402" s="51">
        <f t="shared" si="25"/>
        <v>0</v>
      </c>
      <c r="O402" s="51">
        <f t="shared" si="25"/>
        <v>0</v>
      </c>
      <c r="P402" s="51">
        <f t="shared" si="25"/>
        <v>0</v>
      </c>
      <c r="Q402" s="51">
        <f t="shared" si="25"/>
        <v>0</v>
      </c>
      <c r="R402" s="51">
        <f t="shared" si="25"/>
        <v>0</v>
      </c>
    </row>
    <row r="403" spans="1:18" x14ac:dyDescent="0.25">
      <c r="A403" s="17"/>
      <c r="B403" s="52"/>
      <c r="C403" s="17"/>
      <c r="D403" s="17"/>
      <c r="E403" s="17"/>
      <c r="F403" s="17"/>
      <c r="G403" s="17"/>
      <c r="H403" s="17"/>
      <c r="I403" s="16">
        <f>IF(B403&gt;A_Stammdaten!$B$12,0,SUM(C403,D403,F403,G403)-SUM(E403,H403))</f>
        <v>0</v>
      </c>
      <c r="J403" s="51">
        <f>HLOOKUP(A_Stammdaten!$B$12,$L$4:$R$2504,ROW(B403)-3,FALSE)+IF(OR(B403=0,A_Stammdaten!$B$12&lt;B403),0,I403*1/20)</f>
        <v>0</v>
      </c>
      <c r="K403" s="51">
        <f>HLOOKUP(A_Stammdaten!$B$12,$L$4:$R$2504,ROW(B403)-3,FALSE)</f>
        <v>0</v>
      </c>
      <c r="L403" s="51">
        <f t="shared" si="26"/>
        <v>0</v>
      </c>
      <c r="M403" s="51">
        <f t="shared" si="25"/>
        <v>0</v>
      </c>
      <c r="N403" s="51">
        <f t="shared" si="25"/>
        <v>0</v>
      </c>
      <c r="O403" s="51">
        <f t="shared" si="25"/>
        <v>0</v>
      </c>
      <c r="P403" s="51">
        <f t="shared" si="25"/>
        <v>0</v>
      </c>
      <c r="Q403" s="51">
        <f t="shared" si="25"/>
        <v>0</v>
      </c>
      <c r="R403" s="51">
        <f t="shared" si="25"/>
        <v>0</v>
      </c>
    </row>
    <row r="404" spans="1:18" x14ac:dyDescent="0.25">
      <c r="A404" s="17"/>
      <c r="B404" s="52"/>
      <c r="C404" s="17"/>
      <c r="D404" s="17"/>
      <c r="E404" s="17"/>
      <c r="F404" s="17"/>
      <c r="G404" s="17"/>
      <c r="H404" s="17"/>
      <c r="I404" s="16">
        <f>IF(B404&gt;A_Stammdaten!$B$12,0,SUM(C404,D404,F404,G404)-SUM(E404,H404))</f>
        <v>0</v>
      </c>
      <c r="J404" s="51">
        <f>HLOOKUP(A_Stammdaten!$B$12,$L$4:$R$2504,ROW(B404)-3,FALSE)+IF(OR(B404=0,A_Stammdaten!$B$12&lt;B404),0,I404*1/20)</f>
        <v>0</v>
      </c>
      <c r="K404" s="51">
        <f>HLOOKUP(A_Stammdaten!$B$12,$L$4:$R$2504,ROW(B404)-3,FALSE)</f>
        <v>0</v>
      </c>
      <c r="L404" s="51">
        <f t="shared" si="26"/>
        <v>0</v>
      </c>
      <c r="M404" s="51">
        <f t="shared" si="25"/>
        <v>0</v>
      </c>
      <c r="N404" s="51">
        <f t="shared" si="25"/>
        <v>0</v>
      </c>
      <c r="O404" s="51">
        <f t="shared" si="25"/>
        <v>0</v>
      </c>
      <c r="P404" s="51">
        <f t="shared" si="25"/>
        <v>0</v>
      </c>
      <c r="Q404" s="51">
        <f t="shared" si="25"/>
        <v>0</v>
      </c>
      <c r="R404" s="51">
        <f t="shared" si="25"/>
        <v>0</v>
      </c>
    </row>
    <row r="405" spans="1:18" x14ac:dyDescent="0.25">
      <c r="A405" s="17"/>
      <c r="B405" s="52"/>
      <c r="C405" s="17"/>
      <c r="D405" s="17"/>
      <c r="E405" s="17"/>
      <c r="F405" s="17"/>
      <c r="G405" s="17"/>
      <c r="H405" s="17"/>
      <c r="I405" s="16">
        <f>IF(B405&gt;A_Stammdaten!$B$12,0,SUM(C405,D405,F405,G405)-SUM(E405,H405))</f>
        <v>0</v>
      </c>
      <c r="J405" s="51">
        <f>HLOOKUP(A_Stammdaten!$B$12,$L$4:$R$2504,ROW(B405)-3,FALSE)+IF(OR(B405=0,A_Stammdaten!$B$12&lt;B405),0,I405*1/20)</f>
        <v>0</v>
      </c>
      <c r="K405" s="51">
        <f>HLOOKUP(A_Stammdaten!$B$12,$L$4:$R$2504,ROW(B405)-3,FALSE)</f>
        <v>0</v>
      </c>
      <c r="L405" s="51">
        <f t="shared" si="26"/>
        <v>0</v>
      </c>
      <c r="M405" s="51">
        <f t="shared" si="25"/>
        <v>0</v>
      </c>
      <c r="N405" s="51">
        <f t="shared" si="25"/>
        <v>0</v>
      </c>
      <c r="O405" s="51">
        <f t="shared" si="25"/>
        <v>0</v>
      </c>
      <c r="P405" s="51">
        <f t="shared" si="25"/>
        <v>0</v>
      </c>
      <c r="Q405" s="51">
        <f t="shared" si="25"/>
        <v>0</v>
      </c>
      <c r="R405" s="51">
        <f t="shared" si="25"/>
        <v>0</v>
      </c>
    </row>
    <row r="406" spans="1:18" x14ac:dyDescent="0.25">
      <c r="A406" s="17"/>
      <c r="B406" s="52"/>
      <c r="C406" s="17"/>
      <c r="D406" s="17"/>
      <c r="E406" s="17"/>
      <c r="F406" s="17"/>
      <c r="G406" s="17"/>
      <c r="H406" s="17"/>
      <c r="I406" s="16">
        <f>IF(B406&gt;A_Stammdaten!$B$12,0,SUM(C406,D406,F406,G406)-SUM(E406,H406))</f>
        <v>0</v>
      </c>
      <c r="J406" s="51">
        <f>HLOOKUP(A_Stammdaten!$B$12,$L$4:$R$2504,ROW(B406)-3,FALSE)+IF(OR(B406=0,A_Stammdaten!$B$12&lt;B406),0,I406*1/20)</f>
        <v>0</v>
      </c>
      <c r="K406" s="51">
        <f>HLOOKUP(A_Stammdaten!$B$12,$L$4:$R$2504,ROW(B406)-3,FALSE)</f>
        <v>0</v>
      </c>
      <c r="L406" s="51">
        <f t="shared" si="26"/>
        <v>0</v>
      </c>
      <c r="M406" s="51">
        <f t="shared" si="25"/>
        <v>0</v>
      </c>
      <c r="N406" s="51">
        <f t="shared" si="25"/>
        <v>0</v>
      </c>
      <c r="O406" s="51">
        <f t="shared" si="25"/>
        <v>0</v>
      </c>
      <c r="P406" s="51">
        <f t="shared" si="25"/>
        <v>0</v>
      </c>
      <c r="Q406" s="51">
        <f t="shared" si="25"/>
        <v>0</v>
      </c>
      <c r="R406" s="51">
        <f t="shared" si="25"/>
        <v>0</v>
      </c>
    </row>
    <row r="407" spans="1:18" x14ac:dyDescent="0.25">
      <c r="A407" s="17"/>
      <c r="B407" s="52"/>
      <c r="C407" s="17"/>
      <c r="D407" s="17"/>
      <c r="E407" s="17"/>
      <c r="F407" s="17"/>
      <c r="G407" s="17"/>
      <c r="H407" s="17"/>
      <c r="I407" s="16">
        <f>IF(B407&gt;A_Stammdaten!$B$12,0,SUM(C407,D407,F407,G407)-SUM(E407,H407))</f>
        <v>0</v>
      </c>
      <c r="J407" s="51">
        <f>HLOOKUP(A_Stammdaten!$B$12,$L$4:$R$2504,ROW(B407)-3,FALSE)+IF(OR(B407=0,A_Stammdaten!$B$12&lt;B407),0,I407*1/20)</f>
        <v>0</v>
      </c>
      <c r="K407" s="51">
        <f>HLOOKUP(A_Stammdaten!$B$12,$L$4:$R$2504,ROW(B407)-3,FALSE)</f>
        <v>0</v>
      </c>
      <c r="L407" s="51">
        <f t="shared" si="26"/>
        <v>0</v>
      </c>
      <c r="M407" s="51">
        <f t="shared" si="25"/>
        <v>0</v>
      </c>
      <c r="N407" s="51">
        <f t="shared" si="25"/>
        <v>0</v>
      </c>
      <c r="O407" s="51">
        <f t="shared" si="25"/>
        <v>0</v>
      </c>
      <c r="P407" s="51">
        <f t="shared" si="25"/>
        <v>0</v>
      </c>
      <c r="Q407" s="51">
        <f t="shared" si="25"/>
        <v>0</v>
      </c>
      <c r="R407" s="51">
        <f t="shared" si="25"/>
        <v>0</v>
      </c>
    </row>
    <row r="408" spans="1:18" x14ac:dyDescent="0.25">
      <c r="A408" s="17"/>
      <c r="B408" s="52"/>
      <c r="C408" s="17"/>
      <c r="D408" s="17"/>
      <c r="E408" s="17"/>
      <c r="F408" s="17"/>
      <c r="G408" s="17"/>
      <c r="H408" s="17"/>
      <c r="I408" s="16">
        <f>IF(B408&gt;A_Stammdaten!$B$12,0,SUM(C408,D408,F408,G408)-SUM(E408,H408))</f>
        <v>0</v>
      </c>
      <c r="J408" s="51">
        <f>HLOOKUP(A_Stammdaten!$B$12,$L$4:$R$2504,ROW(B408)-3,FALSE)+IF(OR(B408=0,A_Stammdaten!$B$12&lt;B408),0,I408*1/20)</f>
        <v>0</v>
      </c>
      <c r="K408" s="51">
        <f>HLOOKUP(A_Stammdaten!$B$12,$L$4:$R$2504,ROW(B408)-3,FALSE)</f>
        <v>0</v>
      </c>
      <c r="L408" s="51">
        <f t="shared" si="26"/>
        <v>0</v>
      </c>
      <c r="M408" s="51">
        <f t="shared" si="25"/>
        <v>0</v>
      </c>
      <c r="N408" s="51">
        <f t="shared" si="25"/>
        <v>0</v>
      </c>
      <c r="O408" s="51">
        <f t="shared" si="25"/>
        <v>0</v>
      </c>
      <c r="P408" s="51">
        <f t="shared" si="25"/>
        <v>0</v>
      </c>
      <c r="Q408" s="51">
        <f t="shared" si="25"/>
        <v>0</v>
      </c>
      <c r="R408" s="51">
        <f t="shared" si="25"/>
        <v>0</v>
      </c>
    </row>
    <row r="409" spans="1:18" x14ac:dyDescent="0.25">
      <c r="A409" s="17"/>
      <c r="B409" s="52"/>
      <c r="C409" s="17"/>
      <c r="D409" s="17"/>
      <c r="E409" s="17"/>
      <c r="F409" s="17"/>
      <c r="G409" s="17"/>
      <c r="H409" s="17"/>
      <c r="I409" s="16">
        <f>IF(B409&gt;A_Stammdaten!$B$12,0,SUM(C409,D409,F409,G409)-SUM(E409,H409))</f>
        <v>0</v>
      </c>
      <c r="J409" s="51">
        <f>HLOOKUP(A_Stammdaten!$B$12,$L$4:$R$2504,ROW(B409)-3,FALSE)+IF(OR(B409=0,A_Stammdaten!$B$12&lt;B409),0,I409*1/20)</f>
        <v>0</v>
      </c>
      <c r="K409" s="51">
        <f>HLOOKUP(A_Stammdaten!$B$12,$L$4:$R$2504,ROW(B409)-3,FALSE)</f>
        <v>0</v>
      </c>
      <c r="L409" s="51">
        <f t="shared" si="26"/>
        <v>0</v>
      </c>
      <c r="M409" s="51">
        <f t="shared" si="25"/>
        <v>0</v>
      </c>
      <c r="N409" s="51">
        <f t="shared" si="25"/>
        <v>0</v>
      </c>
      <c r="O409" s="51">
        <f t="shared" si="25"/>
        <v>0</v>
      </c>
      <c r="P409" s="51">
        <f t="shared" si="25"/>
        <v>0</v>
      </c>
      <c r="Q409" s="51">
        <f t="shared" si="25"/>
        <v>0</v>
      </c>
      <c r="R409" s="51">
        <f t="shared" si="25"/>
        <v>0</v>
      </c>
    </row>
    <row r="410" spans="1:18" x14ac:dyDescent="0.25">
      <c r="A410" s="17"/>
      <c r="B410" s="52"/>
      <c r="C410" s="17"/>
      <c r="D410" s="17"/>
      <c r="E410" s="17"/>
      <c r="F410" s="17"/>
      <c r="G410" s="17"/>
      <c r="H410" s="17"/>
      <c r="I410" s="16">
        <f>IF(B410&gt;A_Stammdaten!$B$12,0,SUM(C410,D410,F410,G410)-SUM(E410,H410))</f>
        <v>0</v>
      </c>
      <c r="J410" s="51">
        <f>HLOOKUP(A_Stammdaten!$B$12,$L$4:$R$2504,ROW(B410)-3,FALSE)+IF(OR(B410=0,A_Stammdaten!$B$12&lt;B410),0,I410*1/20)</f>
        <v>0</v>
      </c>
      <c r="K410" s="51">
        <f>HLOOKUP(A_Stammdaten!$B$12,$L$4:$R$2504,ROW(B410)-3,FALSE)</f>
        <v>0</v>
      </c>
      <c r="L410" s="51">
        <f t="shared" si="26"/>
        <v>0</v>
      </c>
      <c r="M410" s="51">
        <f t="shared" si="25"/>
        <v>0</v>
      </c>
      <c r="N410" s="51">
        <f t="shared" si="25"/>
        <v>0</v>
      </c>
      <c r="O410" s="51">
        <f t="shared" si="25"/>
        <v>0</v>
      </c>
      <c r="P410" s="51">
        <f t="shared" si="25"/>
        <v>0</v>
      </c>
      <c r="Q410" s="51">
        <f t="shared" si="25"/>
        <v>0</v>
      </c>
      <c r="R410" s="51">
        <f t="shared" si="25"/>
        <v>0</v>
      </c>
    </row>
    <row r="411" spans="1:18" x14ac:dyDescent="0.25">
      <c r="A411" s="17"/>
      <c r="B411" s="52"/>
      <c r="C411" s="17"/>
      <c r="D411" s="17"/>
      <c r="E411" s="17"/>
      <c r="F411" s="17"/>
      <c r="G411" s="17"/>
      <c r="H411" s="17"/>
      <c r="I411" s="16">
        <f>IF(B411&gt;A_Stammdaten!$B$12,0,SUM(C411,D411,F411,G411)-SUM(E411,H411))</f>
        <v>0</v>
      </c>
      <c r="J411" s="51">
        <f>HLOOKUP(A_Stammdaten!$B$12,$L$4:$R$2504,ROW(B411)-3,FALSE)+IF(OR(B411=0,A_Stammdaten!$B$12&lt;B411),0,I411*1/20)</f>
        <v>0</v>
      </c>
      <c r="K411" s="51">
        <f>HLOOKUP(A_Stammdaten!$B$12,$L$4:$R$2504,ROW(B411)-3,FALSE)</f>
        <v>0</v>
      </c>
      <c r="L411" s="51">
        <f t="shared" si="26"/>
        <v>0</v>
      </c>
      <c r="M411" s="51">
        <f t="shared" si="25"/>
        <v>0</v>
      </c>
      <c r="N411" s="51">
        <f t="shared" si="25"/>
        <v>0</v>
      </c>
      <c r="O411" s="51">
        <f t="shared" si="25"/>
        <v>0</v>
      </c>
      <c r="P411" s="51">
        <f t="shared" si="25"/>
        <v>0</v>
      </c>
      <c r="Q411" s="51">
        <f t="shared" si="25"/>
        <v>0</v>
      </c>
      <c r="R411" s="51">
        <f t="shared" si="25"/>
        <v>0</v>
      </c>
    </row>
    <row r="412" spans="1:18" x14ac:dyDescent="0.25">
      <c r="A412" s="17"/>
      <c r="B412" s="52"/>
      <c r="C412" s="17"/>
      <c r="D412" s="17"/>
      <c r="E412" s="17"/>
      <c r="F412" s="17"/>
      <c r="G412" s="17"/>
      <c r="H412" s="17"/>
      <c r="I412" s="16">
        <f>IF(B412&gt;A_Stammdaten!$B$12,0,SUM(C412,D412,F412,G412)-SUM(E412,H412))</f>
        <v>0</v>
      </c>
      <c r="J412" s="51">
        <f>HLOOKUP(A_Stammdaten!$B$12,$L$4:$R$2504,ROW(B412)-3,FALSE)+IF(OR(B412=0,A_Stammdaten!$B$12&lt;B412),0,I412*1/20)</f>
        <v>0</v>
      </c>
      <c r="K412" s="51">
        <f>HLOOKUP(A_Stammdaten!$B$12,$L$4:$R$2504,ROW(B412)-3,FALSE)</f>
        <v>0</v>
      </c>
      <c r="L412" s="51">
        <f t="shared" si="26"/>
        <v>0</v>
      </c>
      <c r="M412" s="51">
        <f t="shared" si="25"/>
        <v>0</v>
      </c>
      <c r="N412" s="51">
        <f t="shared" si="25"/>
        <v>0</v>
      </c>
      <c r="O412" s="51">
        <f t="shared" si="25"/>
        <v>0</v>
      </c>
      <c r="P412" s="51">
        <f t="shared" si="25"/>
        <v>0</v>
      </c>
      <c r="Q412" s="51">
        <f t="shared" si="25"/>
        <v>0</v>
      </c>
      <c r="R412" s="51">
        <f t="shared" si="25"/>
        <v>0</v>
      </c>
    </row>
    <row r="413" spans="1:18" x14ac:dyDescent="0.25">
      <c r="A413" s="17"/>
      <c r="B413" s="52"/>
      <c r="C413" s="17"/>
      <c r="D413" s="17"/>
      <c r="E413" s="17"/>
      <c r="F413" s="17"/>
      <c r="G413" s="17"/>
      <c r="H413" s="17"/>
      <c r="I413" s="16">
        <f>IF(B413&gt;A_Stammdaten!$B$12,0,SUM(C413,D413,F413,G413)-SUM(E413,H413))</f>
        <v>0</v>
      </c>
      <c r="J413" s="51">
        <f>HLOOKUP(A_Stammdaten!$B$12,$L$4:$R$2504,ROW(B413)-3,FALSE)+IF(OR(B413=0,A_Stammdaten!$B$12&lt;B413),0,I413*1/20)</f>
        <v>0</v>
      </c>
      <c r="K413" s="51">
        <f>HLOOKUP(A_Stammdaten!$B$12,$L$4:$R$2504,ROW(B413)-3,FALSE)</f>
        <v>0</v>
      </c>
      <c r="L413" s="51">
        <f t="shared" si="26"/>
        <v>0</v>
      </c>
      <c r="M413" s="51">
        <f t="shared" si="25"/>
        <v>0</v>
      </c>
      <c r="N413" s="51">
        <f t="shared" si="25"/>
        <v>0</v>
      </c>
      <c r="O413" s="51">
        <f t="shared" si="25"/>
        <v>0</v>
      </c>
      <c r="P413" s="51">
        <f t="shared" si="25"/>
        <v>0</v>
      </c>
      <c r="Q413" s="51">
        <f t="shared" si="25"/>
        <v>0</v>
      </c>
      <c r="R413" s="51">
        <f t="shared" si="25"/>
        <v>0</v>
      </c>
    </row>
    <row r="414" spans="1:18" x14ac:dyDescent="0.25">
      <c r="A414" s="17"/>
      <c r="B414" s="52"/>
      <c r="C414" s="17"/>
      <c r="D414" s="17"/>
      <c r="E414" s="17"/>
      <c r="F414" s="17"/>
      <c r="G414" s="17"/>
      <c r="H414" s="17"/>
      <c r="I414" s="16">
        <f>IF(B414&gt;A_Stammdaten!$B$12,0,SUM(C414,D414,F414,G414)-SUM(E414,H414))</f>
        <v>0</v>
      </c>
      <c r="J414" s="51">
        <f>HLOOKUP(A_Stammdaten!$B$12,$L$4:$R$2504,ROW(B414)-3,FALSE)+IF(OR(B414=0,A_Stammdaten!$B$12&lt;B414),0,I414*1/20)</f>
        <v>0</v>
      </c>
      <c r="K414" s="51">
        <f>HLOOKUP(A_Stammdaten!$B$12,$L$4:$R$2504,ROW(B414)-3,FALSE)</f>
        <v>0</v>
      </c>
      <c r="L414" s="51">
        <f t="shared" si="26"/>
        <v>0</v>
      </c>
      <c r="M414" s="51">
        <f t="shared" si="25"/>
        <v>0</v>
      </c>
      <c r="N414" s="51">
        <f t="shared" si="25"/>
        <v>0</v>
      </c>
      <c r="O414" s="51">
        <f t="shared" si="25"/>
        <v>0</v>
      </c>
      <c r="P414" s="51">
        <f t="shared" si="25"/>
        <v>0</v>
      </c>
      <c r="Q414" s="51">
        <f t="shared" si="25"/>
        <v>0</v>
      </c>
      <c r="R414" s="51">
        <f t="shared" si="25"/>
        <v>0</v>
      </c>
    </row>
    <row r="415" spans="1:18" x14ac:dyDescent="0.25">
      <c r="A415" s="17"/>
      <c r="B415" s="52"/>
      <c r="C415" s="17"/>
      <c r="D415" s="17"/>
      <c r="E415" s="17"/>
      <c r="F415" s="17"/>
      <c r="G415" s="17"/>
      <c r="H415" s="17"/>
      <c r="I415" s="16">
        <f>IF(B415&gt;A_Stammdaten!$B$12,0,SUM(C415,D415,F415,G415)-SUM(E415,H415))</f>
        <v>0</v>
      </c>
      <c r="J415" s="51">
        <f>HLOOKUP(A_Stammdaten!$B$12,$L$4:$R$2504,ROW(B415)-3,FALSE)+IF(OR(B415=0,A_Stammdaten!$B$12&lt;B415),0,I415*1/20)</f>
        <v>0</v>
      </c>
      <c r="K415" s="51">
        <f>HLOOKUP(A_Stammdaten!$B$12,$L$4:$R$2504,ROW(B415)-3,FALSE)</f>
        <v>0</v>
      </c>
      <c r="L415" s="51">
        <f t="shared" si="26"/>
        <v>0</v>
      </c>
      <c r="M415" s="51">
        <f t="shared" si="25"/>
        <v>0</v>
      </c>
      <c r="N415" s="51">
        <f t="shared" si="25"/>
        <v>0</v>
      </c>
      <c r="O415" s="51">
        <f t="shared" si="25"/>
        <v>0</v>
      </c>
      <c r="P415" s="51">
        <f t="shared" si="25"/>
        <v>0</v>
      </c>
      <c r="Q415" s="51">
        <f t="shared" si="25"/>
        <v>0</v>
      </c>
      <c r="R415" s="51">
        <f t="shared" si="25"/>
        <v>0</v>
      </c>
    </row>
    <row r="416" spans="1:18" x14ac:dyDescent="0.25">
      <c r="A416" s="17"/>
      <c r="B416" s="52"/>
      <c r="C416" s="17"/>
      <c r="D416" s="17"/>
      <c r="E416" s="17"/>
      <c r="F416" s="17"/>
      <c r="G416" s="17"/>
      <c r="H416" s="17"/>
      <c r="I416" s="16">
        <f>IF(B416&gt;A_Stammdaten!$B$12,0,SUM(C416,D416,F416,G416)-SUM(E416,H416))</f>
        <v>0</v>
      </c>
      <c r="J416" s="51">
        <f>HLOOKUP(A_Stammdaten!$B$12,$L$4:$R$2504,ROW(B416)-3,FALSE)+IF(OR(B416=0,A_Stammdaten!$B$12&lt;B416),0,I416*1/20)</f>
        <v>0</v>
      </c>
      <c r="K416" s="51">
        <f>HLOOKUP(A_Stammdaten!$B$12,$L$4:$R$2504,ROW(B416)-3,FALSE)</f>
        <v>0</v>
      </c>
      <c r="L416" s="51">
        <f t="shared" si="26"/>
        <v>0</v>
      </c>
      <c r="M416" s="51">
        <f t="shared" si="25"/>
        <v>0</v>
      </c>
      <c r="N416" s="51">
        <f t="shared" si="25"/>
        <v>0</v>
      </c>
      <c r="O416" s="51">
        <f t="shared" si="25"/>
        <v>0</v>
      </c>
      <c r="P416" s="51">
        <f t="shared" si="25"/>
        <v>0</v>
      </c>
      <c r="Q416" s="51">
        <f t="shared" si="25"/>
        <v>0</v>
      </c>
      <c r="R416" s="51">
        <f t="shared" si="25"/>
        <v>0</v>
      </c>
    </row>
    <row r="417" spans="1:18" x14ac:dyDescent="0.25">
      <c r="A417" s="17"/>
      <c r="B417" s="52"/>
      <c r="C417" s="17"/>
      <c r="D417" s="17"/>
      <c r="E417" s="17"/>
      <c r="F417" s="17"/>
      <c r="G417" s="17"/>
      <c r="H417" s="17"/>
      <c r="I417" s="16">
        <f>IF(B417&gt;A_Stammdaten!$B$12,0,SUM(C417,D417,F417,G417)-SUM(E417,H417))</f>
        <v>0</v>
      </c>
      <c r="J417" s="51">
        <f>HLOOKUP(A_Stammdaten!$B$12,$L$4:$R$2504,ROW(B417)-3,FALSE)+IF(OR(B417=0,A_Stammdaten!$B$12&lt;B417),0,I417*1/20)</f>
        <v>0</v>
      </c>
      <c r="K417" s="51">
        <f>HLOOKUP(A_Stammdaten!$B$12,$L$4:$R$2504,ROW(B417)-3,FALSE)</f>
        <v>0</v>
      </c>
      <c r="L417" s="51">
        <f t="shared" si="26"/>
        <v>0</v>
      </c>
      <c r="M417" s="51">
        <f t="shared" si="25"/>
        <v>0</v>
      </c>
      <c r="N417" s="51">
        <f t="shared" si="25"/>
        <v>0</v>
      </c>
      <c r="O417" s="51">
        <f t="shared" si="25"/>
        <v>0</v>
      </c>
      <c r="P417" s="51">
        <f t="shared" si="25"/>
        <v>0</v>
      </c>
      <c r="Q417" s="51">
        <f t="shared" si="25"/>
        <v>0</v>
      </c>
      <c r="R417" s="51">
        <f t="shared" si="25"/>
        <v>0</v>
      </c>
    </row>
    <row r="418" spans="1:18" x14ac:dyDescent="0.25">
      <c r="A418" s="17"/>
      <c r="B418" s="52"/>
      <c r="C418" s="17"/>
      <c r="D418" s="17"/>
      <c r="E418" s="17"/>
      <c r="F418" s="17"/>
      <c r="G418" s="17"/>
      <c r="H418" s="17"/>
      <c r="I418" s="16">
        <f>IF(B418&gt;A_Stammdaten!$B$12,0,SUM(C418,D418,F418,G418)-SUM(E418,H418))</f>
        <v>0</v>
      </c>
      <c r="J418" s="51">
        <f>HLOOKUP(A_Stammdaten!$B$12,$L$4:$R$2504,ROW(B418)-3,FALSE)+IF(OR(B418=0,A_Stammdaten!$B$12&lt;B418),0,I418*1/20)</f>
        <v>0</v>
      </c>
      <c r="K418" s="51">
        <f>HLOOKUP(A_Stammdaten!$B$12,$L$4:$R$2504,ROW(B418)-3,FALSE)</f>
        <v>0</v>
      </c>
      <c r="L418" s="51">
        <f t="shared" si="26"/>
        <v>0</v>
      </c>
      <c r="M418" s="51">
        <f t="shared" si="25"/>
        <v>0</v>
      </c>
      <c r="N418" s="51">
        <f t="shared" si="25"/>
        <v>0</v>
      </c>
      <c r="O418" s="51">
        <f t="shared" si="25"/>
        <v>0</v>
      </c>
      <c r="P418" s="51">
        <f t="shared" si="25"/>
        <v>0</v>
      </c>
      <c r="Q418" s="51">
        <f t="shared" si="25"/>
        <v>0</v>
      </c>
      <c r="R418" s="51">
        <f t="shared" si="25"/>
        <v>0</v>
      </c>
    </row>
    <row r="419" spans="1:18" x14ac:dyDescent="0.25">
      <c r="A419" s="17"/>
      <c r="B419" s="52"/>
      <c r="C419" s="17"/>
      <c r="D419" s="17"/>
      <c r="E419" s="17"/>
      <c r="F419" s="17"/>
      <c r="G419" s="17"/>
      <c r="H419" s="17"/>
      <c r="I419" s="16">
        <f>IF(B419&gt;A_Stammdaten!$B$12,0,SUM(C419,D419,F419,G419)-SUM(E419,H419))</f>
        <v>0</v>
      </c>
      <c r="J419" s="51">
        <f>HLOOKUP(A_Stammdaten!$B$12,$L$4:$R$2504,ROW(B419)-3,FALSE)+IF(OR(B419=0,A_Stammdaten!$B$12&lt;B419),0,I419*1/20)</f>
        <v>0</v>
      </c>
      <c r="K419" s="51">
        <f>HLOOKUP(A_Stammdaten!$B$12,$L$4:$R$2504,ROW(B419)-3,FALSE)</f>
        <v>0</v>
      </c>
      <c r="L419" s="51">
        <f t="shared" si="26"/>
        <v>0</v>
      </c>
      <c r="M419" s="51">
        <f t="shared" si="25"/>
        <v>0</v>
      </c>
      <c r="N419" s="51">
        <f t="shared" si="25"/>
        <v>0</v>
      </c>
      <c r="O419" s="51">
        <f t="shared" si="25"/>
        <v>0</v>
      </c>
      <c r="P419" s="51">
        <f t="shared" si="25"/>
        <v>0</v>
      </c>
      <c r="Q419" s="51">
        <f t="shared" si="25"/>
        <v>0</v>
      </c>
      <c r="R419" s="51">
        <f t="shared" si="25"/>
        <v>0</v>
      </c>
    </row>
    <row r="420" spans="1:18" x14ac:dyDescent="0.25">
      <c r="A420" s="17"/>
      <c r="B420" s="52"/>
      <c r="C420" s="17"/>
      <c r="D420" s="17"/>
      <c r="E420" s="17"/>
      <c r="F420" s="17"/>
      <c r="G420" s="17"/>
      <c r="H420" s="17"/>
      <c r="I420" s="16">
        <f>IF(B420&gt;A_Stammdaten!$B$12,0,SUM(C420,D420,F420,G420)-SUM(E420,H420))</f>
        <v>0</v>
      </c>
      <c r="J420" s="51">
        <f>HLOOKUP(A_Stammdaten!$B$12,$L$4:$R$2504,ROW(B420)-3,FALSE)+IF(OR(B420=0,A_Stammdaten!$B$12&lt;B420),0,I420*1/20)</f>
        <v>0</v>
      </c>
      <c r="K420" s="51">
        <f>HLOOKUP(A_Stammdaten!$B$12,$L$4:$R$2504,ROW(B420)-3,FALSE)</f>
        <v>0</v>
      </c>
      <c r="L420" s="51">
        <f t="shared" si="26"/>
        <v>0</v>
      </c>
      <c r="M420" s="51">
        <f t="shared" si="25"/>
        <v>0</v>
      </c>
      <c r="N420" s="51">
        <f t="shared" si="25"/>
        <v>0</v>
      </c>
      <c r="O420" s="51">
        <f t="shared" si="25"/>
        <v>0</v>
      </c>
      <c r="P420" s="51">
        <f t="shared" si="25"/>
        <v>0</v>
      </c>
      <c r="Q420" s="51">
        <f t="shared" si="25"/>
        <v>0</v>
      </c>
      <c r="R420" s="51">
        <f t="shared" si="25"/>
        <v>0</v>
      </c>
    </row>
    <row r="421" spans="1:18" x14ac:dyDescent="0.25">
      <c r="A421" s="17"/>
      <c r="B421" s="52"/>
      <c r="C421" s="17"/>
      <c r="D421" s="17"/>
      <c r="E421" s="17"/>
      <c r="F421" s="17"/>
      <c r="G421" s="17"/>
      <c r="H421" s="17"/>
      <c r="I421" s="16">
        <f>IF(B421&gt;A_Stammdaten!$B$12,0,SUM(C421,D421,F421,G421)-SUM(E421,H421))</f>
        <v>0</v>
      </c>
      <c r="J421" s="51">
        <f>HLOOKUP(A_Stammdaten!$B$12,$L$4:$R$2504,ROW(B421)-3,FALSE)+IF(OR(B421=0,A_Stammdaten!$B$12&lt;B421),0,I421*1/20)</f>
        <v>0</v>
      </c>
      <c r="K421" s="51">
        <f>HLOOKUP(A_Stammdaten!$B$12,$L$4:$R$2504,ROW(B421)-3,FALSE)</f>
        <v>0</v>
      </c>
      <c r="L421" s="51">
        <f t="shared" si="26"/>
        <v>0</v>
      </c>
      <c r="M421" s="51">
        <f t="shared" si="25"/>
        <v>0</v>
      </c>
      <c r="N421" s="51">
        <f t="shared" si="25"/>
        <v>0</v>
      </c>
      <c r="O421" s="51">
        <f t="shared" si="25"/>
        <v>0</v>
      </c>
      <c r="P421" s="51">
        <f t="shared" si="25"/>
        <v>0</v>
      </c>
      <c r="Q421" s="51">
        <f t="shared" si="25"/>
        <v>0</v>
      </c>
      <c r="R421" s="51">
        <f t="shared" si="25"/>
        <v>0</v>
      </c>
    </row>
    <row r="422" spans="1:18" x14ac:dyDescent="0.25">
      <c r="A422" s="17"/>
      <c r="B422" s="52"/>
      <c r="C422" s="17"/>
      <c r="D422" s="17"/>
      <c r="E422" s="17"/>
      <c r="F422" s="17"/>
      <c r="G422" s="17"/>
      <c r="H422" s="17"/>
      <c r="I422" s="16">
        <f>IF(B422&gt;A_Stammdaten!$B$12,0,SUM(C422,D422,F422,G422)-SUM(E422,H422))</f>
        <v>0</v>
      </c>
      <c r="J422" s="51">
        <f>HLOOKUP(A_Stammdaten!$B$12,$L$4:$R$2504,ROW(B422)-3,FALSE)+IF(OR(B422=0,A_Stammdaten!$B$12&lt;B422),0,I422*1/20)</f>
        <v>0</v>
      </c>
      <c r="K422" s="51">
        <f>HLOOKUP(A_Stammdaten!$B$12,$L$4:$R$2504,ROW(B422)-3,FALSE)</f>
        <v>0</v>
      </c>
      <c r="L422" s="51">
        <f t="shared" si="26"/>
        <v>0</v>
      </c>
      <c r="M422" s="51">
        <f t="shared" si="25"/>
        <v>0</v>
      </c>
      <c r="N422" s="51">
        <f t="shared" si="25"/>
        <v>0</v>
      </c>
      <c r="O422" s="51">
        <f t="shared" si="25"/>
        <v>0</v>
      </c>
      <c r="P422" s="51">
        <f t="shared" si="25"/>
        <v>0</v>
      </c>
      <c r="Q422" s="51">
        <f t="shared" si="25"/>
        <v>0</v>
      </c>
      <c r="R422" s="51">
        <f t="shared" si="25"/>
        <v>0</v>
      </c>
    </row>
    <row r="423" spans="1:18" x14ac:dyDescent="0.25">
      <c r="A423" s="17"/>
      <c r="B423" s="52"/>
      <c r="C423" s="17"/>
      <c r="D423" s="17"/>
      <c r="E423" s="17"/>
      <c r="F423" s="17"/>
      <c r="G423" s="17"/>
      <c r="H423" s="17"/>
      <c r="I423" s="16">
        <f>IF(B423&gt;A_Stammdaten!$B$12,0,SUM(C423,D423,F423,G423)-SUM(E423,H423))</f>
        <v>0</v>
      </c>
      <c r="J423" s="51">
        <f>HLOOKUP(A_Stammdaten!$B$12,$L$4:$R$2504,ROW(B423)-3,FALSE)+IF(OR(B423=0,A_Stammdaten!$B$12&lt;B423),0,I423*1/20)</f>
        <v>0</v>
      </c>
      <c r="K423" s="51">
        <f>HLOOKUP(A_Stammdaten!$B$12,$L$4:$R$2504,ROW(B423)-3,FALSE)</f>
        <v>0</v>
      </c>
      <c r="L423" s="51">
        <f t="shared" si="26"/>
        <v>0</v>
      </c>
      <c r="M423" s="51">
        <f t="shared" si="25"/>
        <v>0</v>
      </c>
      <c r="N423" s="51">
        <f t="shared" si="25"/>
        <v>0</v>
      </c>
      <c r="O423" s="51">
        <f t="shared" si="25"/>
        <v>0</v>
      </c>
      <c r="P423" s="51">
        <f t="shared" si="25"/>
        <v>0</v>
      </c>
      <c r="Q423" s="51">
        <f t="shared" si="25"/>
        <v>0</v>
      </c>
      <c r="R423" s="51">
        <f t="shared" si="25"/>
        <v>0</v>
      </c>
    </row>
    <row r="424" spans="1:18" x14ac:dyDescent="0.25">
      <c r="A424" s="17"/>
      <c r="B424" s="52"/>
      <c r="C424" s="17"/>
      <c r="D424" s="17"/>
      <c r="E424" s="17"/>
      <c r="F424" s="17"/>
      <c r="G424" s="17"/>
      <c r="H424" s="17"/>
      <c r="I424" s="16">
        <f>IF(B424&gt;A_Stammdaten!$B$12,0,SUM(C424,D424,F424,G424)-SUM(E424,H424))</f>
        <v>0</v>
      </c>
      <c r="J424" s="51">
        <f>HLOOKUP(A_Stammdaten!$B$12,$L$4:$R$2504,ROW(B424)-3,FALSE)+IF(OR(B424=0,A_Stammdaten!$B$12&lt;B424),0,I424*1/20)</f>
        <v>0</v>
      </c>
      <c r="K424" s="51">
        <f>HLOOKUP(A_Stammdaten!$B$12,$L$4:$R$2504,ROW(B424)-3,FALSE)</f>
        <v>0</v>
      </c>
      <c r="L424" s="51">
        <f t="shared" si="26"/>
        <v>0</v>
      </c>
      <c r="M424" s="51">
        <f t="shared" si="25"/>
        <v>0</v>
      </c>
      <c r="N424" s="51">
        <f t="shared" si="25"/>
        <v>0</v>
      </c>
      <c r="O424" s="51">
        <f t="shared" si="25"/>
        <v>0</v>
      </c>
      <c r="P424" s="51">
        <f t="shared" si="25"/>
        <v>0</v>
      </c>
      <c r="Q424" s="51">
        <f t="shared" si="25"/>
        <v>0</v>
      </c>
      <c r="R424" s="51">
        <f t="shared" si="25"/>
        <v>0</v>
      </c>
    </row>
    <row r="425" spans="1:18" x14ac:dyDescent="0.25">
      <c r="A425" s="17"/>
      <c r="B425" s="52"/>
      <c r="C425" s="17"/>
      <c r="D425" s="17"/>
      <c r="E425" s="17"/>
      <c r="F425" s="17"/>
      <c r="G425" s="17"/>
      <c r="H425" s="17"/>
      <c r="I425" s="16">
        <f>IF(B425&gt;A_Stammdaten!$B$12,0,SUM(C425,D425,F425,G425)-SUM(E425,H425))</f>
        <v>0</v>
      </c>
      <c r="J425" s="51">
        <f>HLOOKUP(A_Stammdaten!$B$12,$L$4:$R$2504,ROW(B425)-3,FALSE)+IF(OR(B425=0,A_Stammdaten!$B$12&lt;B425),0,I425*1/20)</f>
        <v>0</v>
      </c>
      <c r="K425" s="51">
        <f>HLOOKUP(A_Stammdaten!$B$12,$L$4:$R$2504,ROW(B425)-3,FALSE)</f>
        <v>0</v>
      </c>
      <c r="L425" s="51">
        <f t="shared" si="26"/>
        <v>0</v>
      </c>
      <c r="M425" s="51">
        <f t="shared" si="25"/>
        <v>0</v>
      </c>
      <c r="N425" s="51">
        <f t="shared" si="25"/>
        <v>0</v>
      </c>
      <c r="O425" s="51">
        <f t="shared" ref="M425:R467" si="27">IF(OR($I425=0,O$4&lt;$B425,$B425=0,20-(O$4-$B425)=0),0,$I425*(19-(O$4-$B425))/20)</f>
        <v>0</v>
      </c>
      <c r="P425" s="51">
        <f t="shared" si="27"/>
        <v>0</v>
      </c>
      <c r="Q425" s="51">
        <f t="shared" si="27"/>
        <v>0</v>
      </c>
      <c r="R425" s="51">
        <f t="shared" si="27"/>
        <v>0</v>
      </c>
    </row>
    <row r="426" spans="1:18" x14ac:dyDescent="0.25">
      <c r="A426" s="17"/>
      <c r="B426" s="52"/>
      <c r="C426" s="17"/>
      <c r="D426" s="17"/>
      <c r="E426" s="17"/>
      <c r="F426" s="17"/>
      <c r="G426" s="17"/>
      <c r="H426" s="17"/>
      <c r="I426" s="16">
        <f>IF(B426&gt;A_Stammdaten!$B$12,0,SUM(C426,D426,F426,G426)-SUM(E426,H426))</f>
        <v>0</v>
      </c>
      <c r="J426" s="51">
        <f>HLOOKUP(A_Stammdaten!$B$12,$L$4:$R$2504,ROW(B426)-3,FALSE)+IF(OR(B426=0,A_Stammdaten!$B$12&lt;B426),0,I426*1/20)</f>
        <v>0</v>
      </c>
      <c r="K426" s="51">
        <f>HLOOKUP(A_Stammdaten!$B$12,$L$4:$R$2504,ROW(B426)-3,FALSE)</f>
        <v>0</v>
      </c>
      <c r="L426" s="51">
        <f t="shared" si="26"/>
        <v>0</v>
      </c>
      <c r="M426" s="51">
        <f t="shared" si="27"/>
        <v>0</v>
      </c>
      <c r="N426" s="51">
        <f t="shared" si="27"/>
        <v>0</v>
      </c>
      <c r="O426" s="51">
        <f t="shared" si="27"/>
        <v>0</v>
      </c>
      <c r="P426" s="51">
        <f t="shared" si="27"/>
        <v>0</v>
      </c>
      <c r="Q426" s="51">
        <f t="shared" si="27"/>
        <v>0</v>
      </c>
      <c r="R426" s="51">
        <f t="shared" si="27"/>
        <v>0</v>
      </c>
    </row>
    <row r="427" spans="1:18" x14ac:dyDescent="0.25">
      <c r="A427" s="17"/>
      <c r="B427" s="52"/>
      <c r="C427" s="17"/>
      <c r="D427" s="17"/>
      <c r="E427" s="17"/>
      <c r="F427" s="17"/>
      <c r="G427" s="17"/>
      <c r="H427" s="17"/>
      <c r="I427" s="16">
        <f>IF(B427&gt;A_Stammdaten!$B$12,0,SUM(C427,D427,F427,G427)-SUM(E427,H427))</f>
        <v>0</v>
      </c>
      <c r="J427" s="51">
        <f>HLOOKUP(A_Stammdaten!$B$12,$L$4:$R$2504,ROW(B427)-3,FALSE)+IF(OR(B427=0,A_Stammdaten!$B$12&lt;B427),0,I427*1/20)</f>
        <v>0</v>
      </c>
      <c r="K427" s="51">
        <f>HLOOKUP(A_Stammdaten!$B$12,$L$4:$R$2504,ROW(B427)-3,FALSE)</f>
        <v>0</v>
      </c>
      <c r="L427" s="51">
        <f t="shared" si="26"/>
        <v>0</v>
      </c>
      <c r="M427" s="51">
        <f t="shared" si="27"/>
        <v>0</v>
      </c>
      <c r="N427" s="51">
        <f t="shared" si="27"/>
        <v>0</v>
      </c>
      <c r="O427" s="51">
        <f t="shared" si="27"/>
        <v>0</v>
      </c>
      <c r="P427" s="51">
        <f t="shared" si="27"/>
        <v>0</v>
      </c>
      <c r="Q427" s="51">
        <f t="shared" si="27"/>
        <v>0</v>
      </c>
      <c r="R427" s="51">
        <f t="shared" si="27"/>
        <v>0</v>
      </c>
    </row>
    <row r="428" spans="1:18" x14ac:dyDescent="0.25">
      <c r="A428" s="17"/>
      <c r="B428" s="52"/>
      <c r="C428" s="17"/>
      <c r="D428" s="17"/>
      <c r="E428" s="17"/>
      <c r="F428" s="17"/>
      <c r="G428" s="17"/>
      <c r="H428" s="17"/>
      <c r="I428" s="16">
        <f>IF(B428&gt;A_Stammdaten!$B$12,0,SUM(C428,D428,F428,G428)-SUM(E428,H428))</f>
        <v>0</v>
      </c>
      <c r="J428" s="51">
        <f>HLOOKUP(A_Stammdaten!$B$12,$L$4:$R$2504,ROW(B428)-3,FALSE)+IF(OR(B428=0,A_Stammdaten!$B$12&lt;B428),0,I428*1/20)</f>
        <v>0</v>
      </c>
      <c r="K428" s="51">
        <f>HLOOKUP(A_Stammdaten!$B$12,$L$4:$R$2504,ROW(B428)-3,FALSE)</f>
        <v>0</v>
      </c>
      <c r="L428" s="51">
        <f t="shared" si="26"/>
        <v>0</v>
      </c>
      <c r="M428" s="51">
        <f t="shared" si="27"/>
        <v>0</v>
      </c>
      <c r="N428" s="51">
        <f t="shared" si="27"/>
        <v>0</v>
      </c>
      <c r="O428" s="51">
        <f t="shared" si="27"/>
        <v>0</v>
      </c>
      <c r="P428" s="51">
        <f t="shared" si="27"/>
        <v>0</v>
      </c>
      <c r="Q428" s="51">
        <f t="shared" si="27"/>
        <v>0</v>
      </c>
      <c r="R428" s="51">
        <f t="shared" si="27"/>
        <v>0</v>
      </c>
    </row>
    <row r="429" spans="1:18" x14ac:dyDescent="0.25">
      <c r="A429" s="17"/>
      <c r="B429" s="52"/>
      <c r="C429" s="17"/>
      <c r="D429" s="17"/>
      <c r="E429" s="17"/>
      <c r="F429" s="17"/>
      <c r="G429" s="17"/>
      <c r="H429" s="17"/>
      <c r="I429" s="16">
        <f>IF(B429&gt;A_Stammdaten!$B$12,0,SUM(C429,D429,F429,G429)-SUM(E429,H429))</f>
        <v>0</v>
      </c>
      <c r="J429" s="51">
        <f>HLOOKUP(A_Stammdaten!$B$12,$L$4:$R$2504,ROW(B429)-3,FALSE)+IF(OR(B429=0,A_Stammdaten!$B$12&lt;B429),0,I429*1/20)</f>
        <v>0</v>
      </c>
      <c r="K429" s="51">
        <f>HLOOKUP(A_Stammdaten!$B$12,$L$4:$R$2504,ROW(B429)-3,FALSE)</f>
        <v>0</v>
      </c>
      <c r="L429" s="51">
        <f t="shared" si="26"/>
        <v>0</v>
      </c>
      <c r="M429" s="51">
        <f t="shared" si="27"/>
        <v>0</v>
      </c>
      <c r="N429" s="51">
        <f t="shared" si="27"/>
        <v>0</v>
      </c>
      <c r="O429" s="51">
        <f t="shared" si="27"/>
        <v>0</v>
      </c>
      <c r="P429" s="51">
        <f t="shared" si="27"/>
        <v>0</v>
      </c>
      <c r="Q429" s="51">
        <f t="shared" si="27"/>
        <v>0</v>
      </c>
      <c r="R429" s="51">
        <f t="shared" si="27"/>
        <v>0</v>
      </c>
    </row>
    <row r="430" spans="1:18" x14ac:dyDescent="0.25">
      <c r="A430" s="17"/>
      <c r="B430" s="52"/>
      <c r="C430" s="17"/>
      <c r="D430" s="17"/>
      <c r="E430" s="17"/>
      <c r="F430" s="17"/>
      <c r="G430" s="17"/>
      <c r="H430" s="17"/>
      <c r="I430" s="16">
        <f>IF(B430&gt;A_Stammdaten!$B$12,0,SUM(C430,D430,F430,G430)-SUM(E430,H430))</f>
        <v>0</v>
      </c>
      <c r="J430" s="51">
        <f>HLOOKUP(A_Stammdaten!$B$12,$L$4:$R$2504,ROW(B430)-3,FALSE)+IF(OR(B430=0,A_Stammdaten!$B$12&lt;B430),0,I430*1/20)</f>
        <v>0</v>
      </c>
      <c r="K430" s="51">
        <f>HLOOKUP(A_Stammdaten!$B$12,$L$4:$R$2504,ROW(B430)-3,FALSE)</f>
        <v>0</v>
      </c>
      <c r="L430" s="51">
        <f t="shared" si="26"/>
        <v>0</v>
      </c>
      <c r="M430" s="51">
        <f t="shared" si="27"/>
        <v>0</v>
      </c>
      <c r="N430" s="51">
        <f t="shared" si="27"/>
        <v>0</v>
      </c>
      <c r="O430" s="51">
        <f t="shared" si="27"/>
        <v>0</v>
      </c>
      <c r="P430" s="51">
        <f t="shared" si="27"/>
        <v>0</v>
      </c>
      <c r="Q430" s="51">
        <f t="shared" si="27"/>
        <v>0</v>
      </c>
      <c r="R430" s="51">
        <f t="shared" si="27"/>
        <v>0</v>
      </c>
    </row>
    <row r="431" spans="1:18" x14ac:dyDescent="0.25">
      <c r="A431" s="17"/>
      <c r="B431" s="52"/>
      <c r="C431" s="17"/>
      <c r="D431" s="17"/>
      <c r="E431" s="17"/>
      <c r="F431" s="17"/>
      <c r="G431" s="17"/>
      <c r="H431" s="17"/>
      <c r="I431" s="16">
        <f>IF(B431&gt;A_Stammdaten!$B$12,0,SUM(C431,D431,F431,G431)-SUM(E431,H431))</f>
        <v>0</v>
      </c>
      <c r="J431" s="51">
        <f>HLOOKUP(A_Stammdaten!$B$12,$L$4:$R$2504,ROW(B431)-3,FALSE)+IF(OR(B431=0,A_Stammdaten!$B$12&lt;B431),0,I431*1/20)</f>
        <v>0</v>
      </c>
      <c r="K431" s="51">
        <f>HLOOKUP(A_Stammdaten!$B$12,$L$4:$R$2504,ROW(B431)-3,FALSE)</f>
        <v>0</v>
      </c>
      <c r="L431" s="51">
        <f t="shared" si="26"/>
        <v>0</v>
      </c>
      <c r="M431" s="51">
        <f t="shared" si="27"/>
        <v>0</v>
      </c>
      <c r="N431" s="51">
        <f t="shared" si="27"/>
        <v>0</v>
      </c>
      <c r="O431" s="51">
        <f t="shared" si="27"/>
        <v>0</v>
      </c>
      <c r="P431" s="51">
        <f t="shared" si="27"/>
        <v>0</v>
      </c>
      <c r="Q431" s="51">
        <f t="shared" si="27"/>
        <v>0</v>
      </c>
      <c r="R431" s="51">
        <f t="shared" si="27"/>
        <v>0</v>
      </c>
    </row>
    <row r="432" spans="1:18" x14ac:dyDescent="0.25">
      <c r="A432" s="17"/>
      <c r="B432" s="52"/>
      <c r="C432" s="17"/>
      <c r="D432" s="17"/>
      <c r="E432" s="17"/>
      <c r="F432" s="17"/>
      <c r="G432" s="17"/>
      <c r="H432" s="17"/>
      <c r="I432" s="16">
        <f>IF(B432&gt;A_Stammdaten!$B$12,0,SUM(C432,D432,F432,G432)-SUM(E432,H432))</f>
        <v>0</v>
      </c>
      <c r="J432" s="51">
        <f>HLOOKUP(A_Stammdaten!$B$12,$L$4:$R$2504,ROW(B432)-3,FALSE)+IF(OR(B432=0,A_Stammdaten!$B$12&lt;B432),0,I432*1/20)</f>
        <v>0</v>
      </c>
      <c r="K432" s="51">
        <f>HLOOKUP(A_Stammdaten!$B$12,$L$4:$R$2504,ROW(B432)-3,FALSE)</f>
        <v>0</v>
      </c>
      <c r="L432" s="51">
        <f t="shared" si="26"/>
        <v>0</v>
      </c>
      <c r="M432" s="51">
        <f t="shared" si="27"/>
        <v>0</v>
      </c>
      <c r="N432" s="51">
        <f t="shared" si="27"/>
        <v>0</v>
      </c>
      <c r="O432" s="51">
        <f t="shared" si="27"/>
        <v>0</v>
      </c>
      <c r="P432" s="51">
        <f t="shared" si="27"/>
        <v>0</v>
      </c>
      <c r="Q432" s="51">
        <f t="shared" si="27"/>
        <v>0</v>
      </c>
      <c r="R432" s="51">
        <f t="shared" si="27"/>
        <v>0</v>
      </c>
    </row>
    <row r="433" spans="1:18" x14ac:dyDescent="0.25">
      <c r="A433" s="17"/>
      <c r="B433" s="52"/>
      <c r="C433" s="17"/>
      <c r="D433" s="17"/>
      <c r="E433" s="17"/>
      <c r="F433" s="17"/>
      <c r="G433" s="17"/>
      <c r="H433" s="17"/>
      <c r="I433" s="16">
        <f>IF(B433&gt;A_Stammdaten!$B$12,0,SUM(C433,D433,F433,G433)-SUM(E433,H433))</f>
        <v>0</v>
      </c>
      <c r="J433" s="51">
        <f>HLOOKUP(A_Stammdaten!$B$12,$L$4:$R$2504,ROW(B433)-3,FALSE)+IF(OR(B433=0,A_Stammdaten!$B$12&lt;B433),0,I433*1/20)</f>
        <v>0</v>
      </c>
      <c r="K433" s="51">
        <f>HLOOKUP(A_Stammdaten!$B$12,$L$4:$R$2504,ROW(B433)-3,FALSE)</f>
        <v>0</v>
      </c>
      <c r="L433" s="51">
        <f t="shared" si="26"/>
        <v>0</v>
      </c>
      <c r="M433" s="51">
        <f t="shared" si="27"/>
        <v>0</v>
      </c>
      <c r="N433" s="51">
        <f t="shared" si="27"/>
        <v>0</v>
      </c>
      <c r="O433" s="51">
        <f t="shared" si="27"/>
        <v>0</v>
      </c>
      <c r="P433" s="51">
        <f t="shared" si="27"/>
        <v>0</v>
      </c>
      <c r="Q433" s="51">
        <f t="shared" si="27"/>
        <v>0</v>
      </c>
      <c r="R433" s="51">
        <f t="shared" si="27"/>
        <v>0</v>
      </c>
    </row>
    <row r="434" spans="1:18" x14ac:dyDescent="0.25">
      <c r="A434" s="17"/>
      <c r="B434" s="52"/>
      <c r="C434" s="17"/>
      <c r="D434" s="17"/>
      <c r="E434" s="17"/>
      <c r="F434" s="17"/>
      <c r="G434" s="17"/>
      <c r="H434" s="17"/>
      <c r="I434" s="16">
        <f>IF(B434&gt;A_Stammdaten!$B$12,0,SUM(C434,D434,F434,G434)-SUM(E434,H434))</f>
        <v>0</v>
      </c>
      <c r="J434" s="51">
        <f>HLOOKUP(A_Stammdaten!$B$12,$L$4:$R$2504,ROW(B434)-3,FALSE)+IF(OR(B434=0,A_Stammdaten!$B$12&lt;B434),0,I434*1/20)</f>
        <v>0</v>
      </c>
      <c r="K434" s="51">
        <f>HLOOKUP(A_Stammdaten!$B$12,$L$4:$R$2504,ROW(B434)-3,FALSE)</f>
        <v>0</v>
      </c>
      <c r="L434" s="51">
        <f t="shared" si="26"/>
        <v>0</v>
      </c>
      <c r="M434" s="51">
        <f t="shared" si="27"/>
        <v>0</v>
      </c>
      <c r="N434" s="51">
        <f t="shared" si="27"/>
        <v>0</v>
      </c>
      <c r="O434" s="51">
        <f t="shared" si="27"/>
        <v>0</v>
      </c>
      <c r="P434" s="51">
        <f t="shared" si="27"/>
        <v>0</v>
      </c>
      <c r="Q434" s="51">
        <f t="shared" si="27"/>
        <v>0</v>
      </c>
      <c r="R434" s="51">
        <f t="shared" si="27"/>
        <v>0</v>
      </c>
    </row>
    <row r="435" spans="1:18" x14ac:dyDescent="0.25">
      <c r="A435" s="17"/>
      <c r="B435" s="52"/>
      <c r="C435" s="17"/>
      <c r="D435" s="17"/>
      <c r="E435" s="17"/>
      <c r="F435" s="17"/>
      <c r="G435" s="17"/>
      <c r="H435" s="17"/>
      <c r="I435" s="16">
        <f>IF(B435&gt;A_Stammdaten!$B$12,0,SUM(C435,D435,F435,G435)-SUM(E435,H435))</f>
        <v>0</v>
      </c>
      <c r="J435" s="51">
        <f>HLOOKUP(A_Stammdaten!$B$12,$L$4:$R$2504,ROW(B435)-3,FALSE)+IF(OR(B435=0,A_Stammdaten!$B$12&lt;B435),0,I435*1/20)</f>
        <v>0</v>
      </c>
      <c r="K435" s="51">
        <f>HLOOKUP(A_Stammdaten!$B$12,$L$4:$R$2504,ROW(B435)-3,FALSE)</f>
        <v>0</v>
      </c>
      <c r="L435" s="51">
        <f t="shared" si="26"/>
        <v>0</v>
      </c>
      <c r="M435" s="51">
        <f t="shared" si="27"/>
        <v>0</v>
      </c>
      <c r="N435" s="51">
        <f t="shared" si="27"/>
        <v>0</v>
      </c>
      <c r="O435" s="51">
        <f t="shared" si="27"/>
        <v>0</v>
      </c>
      <c r="P435" s="51">
        <f t="shared" si="27"/>
        <v>0</v>
      </c>
      <c r="Q435" s="51">
        <f t="shared" si="27"/>
        <v>0</v>
      </c>
      <c r="R435" s="51">
        <f t="shared" si="27"/>
        <v>0</v>
      </c>
    </row>
    <row r="436" spans="1:18" x14ac:dyDescent="0.25">
      <c r="A436" s="17"/>
      <c r="B436" s="52"/>
      <c r="C436" s="17"/>
      <c r="D436" s="17"/>
      <c r="E436" s="17"/>
      <c r="F436" s="17"/>
      <c r="G436" s="17"/>
      <c r="H436" s="17"/>
      <c r="I436" s="16">
        <f>IF(B436&gt;A_Stammdaten!$B$12,0,SUM(C436,D436,F436,G436)-SUM(E436,H436))</f>
        <v>0</v>
      </c>
      <c r="J436" s="51">
        <f>HLOOKUP(A_Stammdaten!$B$12,$L$4:$R$2504,ROW(B436)-3,FALSE)+IF(OR(B436=0,A_Stammdaten!$B$12&lt;B436),0,I436*1/20)</f>
        <v>0</v>
      </c>
      <c r="K436" s="51">
        <f>HLOOKUP(A_Stammdaten!$B$12,$L$4:$R$2504,ROW(B436)-3,FALSE)</f>
        <v>0</v>
      </c>
      <c r="L436" s="51">
        <f t="shared" si="26"/>
        <v>0</v>
      </c>
      <c r="M436" s="51">
        <f t="shared" si="27"/>
        <v>0</v>
      </c>
      <c r="N436" s="51">
        <f t="shared" si="27"/>
        <v>0</v>
      </c>
      <c r="O436" s="51">
        <f t="shared" si="27"/>
        <v>0</v>
      </c>
      <c r="P436" s="51">
        <f t="shared" si="27"/>
        <v>0</v>
      </c>
      <c r="Q436" s="51">
        <f t="shared" si="27"/>
        <v>0</v>
      </c>
      <c r="R436" s="51">
        <f t="shared" si="27"/>
        <v>0</v>
      </c>
    </row>
    <row r="437" spans="1:18" x14ac:dyDescent="0.25">
      <c r="A437" s="17"/>
      <c r="B437" s="52"/>
      <c r="C437" s="17"/>
      <c r="D437" s="17"/>
      <c r="E437" s="17"/>
      <c r="F437" s="17"/>
      <c r="G437" s="17"/>
      <c r="H437" s="17"/>
      <c r="I437" s="16">
        <f>IF(B437&gt;A_Stammdaten!$B$12,0,SUM(C437,D437,F437,G437)-SUM(E437,H437))</f>
        <v>0</v>
      </c>
      <c r="J437" s="51">
        <f>HLOOKUP(A_Stammdaten!$B$12,$L$4:$R$2504,ROW(B437)-3,FALSE)+IF(OR(B437=0,A_Stammdaten!$B$12&lt;B437),0,I437*1/20)</f>
        <v>0</v>
      </c>
      <c r="K437" s="51">
        <f>HLOOKUP(A_Stammdaten!$B$12,$L$4:$R$2504,ROW(B437)-3,FALSE)</f>
        <v>0</v>
      </c>
      <c r="L437" s="51">
        <f t="shared" si="26"/>
        <v>0</v>
      </c>
      <c r="M437" s="51">
        <f t="shared" si="27"/>
        <v>0</v>
      </c>
      <c r="N437" s="51">
        <f t="shared" si="27"/>
        <v>0</v>
      </c>
      <c r="O437" s="51">
        <f t="shared" si="27"/>
        <v>0</v>
      </c>
      <c r="P437" s="51">
        <f t="shared" si="27"/>
        <v>0</v>
      </c>
      <c r="Q437" s="51">
        <f t="shared" si="27"/>
        <v>0</v>
      </c>
      <c r="R437" s="51">
        <f t="shared" si="27"/>
        <v>0</v>
      </c>
    </row>
    <row r="438" spans="1:18" x14ac:dyDescent="0.25">
      <c r="A438" s="17"/>
      <c r="B438" s="52"/>
      <c r="C438" s="17"/>
      <c r="D438" s="17"/>
      <c r="E438" s="17"/>
      <c r="F438" s="17"/>
      <c r="G438" s="17"/>
      <c r="H438" s="17"/>
      <c r="I438" s="16">
        <f>IF(B438&gt;A_Stammdaten!$B$12,0,SUM(C438,D438,F438,G438)-SUM(E438,H438))</f>
        <v>0</v>
      </c>
      <c r="J438" s="51">
        <f>HLOOKUP(A_Stammdaten!$B$12,$L$4:$R$2504,ROW(B438)-3,FALSE)+IF(OR(B438=0,A_Stammdaten!$B$12&lt;B438),0,I438*1/20)</f>
        <v>0</v>
      </c>
      <c r="K438" s="51">
        <f>HLOOKUP(A_Stammdaten!$B$12,$L$4:$R$2504,ROW(B438)-3,FALSE)</f>
        <v>0</v>
      </c>
      <c r="L438" s="51">
        <f t="shared" si="26"/>
        <v>0</v>
      </c>
      <c r="M438" s="51">
        <f t="shared" si="27"/>
        <v>0</v>
      </c>
      <c r="N438" s="51">
        <f t="shared" si="27"/>
        <v>0</v>
      </c>
      <c r="O438" s="51">
        <f t="shared" si="27"/>
        <v>0</v>
      </c>
      <c r="P438" s="51">
        <f t="shared" si="27"/>
        <v>0</v>
      </c>
      <c r="Q438" s="51">
        <f t="shared" si="27"/>
        <v>0</v>
      </c>
      <c r="R438" s="51">
        <f t="shared" si="27"/>
        <v>0</v>
      </c>
    </row>
    <row r="439" spans="1:18" x14ac:dyDescent="0.25">
      <c r="A439" s="17"/>
      <c r="B439" s="52"/>
      <c r="C439" s="17"/>
      <c r="D439" s="17"/>
      <c r="E439" s="17"/>
      <c r="F439" s="17"/>
      <c r="G439" s="17"/>
      <c r="H439" s="17"/>
      <c r="I439" s="16">
        <f>IF(B439&gt;A_Stammdaten!$B$12,0,SUM(C439,D439,F439,G439)-SUM(E439,H439))</f>
        <v>0</v>
      </c>
      <c r="J439" s="51">
        <f>HLOOKUP(A_Stammdaten!$B$12,$L$4:$R$2504,ROW(B439)-3,FALSE)+IF(OR(B439=0,A_Stammdaten!$B$12&lt;B439),0,I439*1/20)</f>
        <v>0</v>
      </c>
      <c r="K439" s="51">
        <f>HLOOKUP(A_Stammdaten!$B$12,$L$4:$R$2504,ROW(B439)-3,FALSE)</f>
        <v>0</v>
      </c>
      <c r="L439" s="51">
        <f t="shared" si="26"/>
        <v>0</v>
      </c>
      <c r="M439" s="51">
        <f t="shared" si="27"/>
        <v>0</v>
      </c>
      <c r="N439" s="51">
        <f t="shared" si="27"/>
        <v>0</v>
      </c>
      <c r="O439" s="51">
        <f t="shared" si="27"/>
        <v>0</v>
      </c>
      <c r="P439" s="51">
        <f t="shared" si="27"/>
        <v>0</v>
      </c>
      <c r="Q439" s="51">
        <f t="shared" si="27"/>
        <v>0</v>
      </c>
      <c r="R439" s="51">
        <f t="shared" si="27"/>
        <v>0</v>
      </c>
    </row>
    <row r="440" spans="1:18" x14ac:dyDescent="0.25">
      <c r="A440" s="17"/>
      <c r="B440" s="52"/>
      <c r="C440" s="17"/>
      <c r="D440" s="17"/>
      <c r="E440" s="17"/>
      <c r="F440" s="17"/>
      <c r="G440" s="17"/>
      <c r="H440" s="17"/>
      <c r="I440" s="16">
        <f>IF(B440&gt;A_Stammdaten!$B$12,0,SUM(C440,D440,F440,G440)-SUM(E440,H440))</f>
        <v>0</v>
      </c>
      <c r="J440" s="51">
        <f>HLOOKUP(A_Stammdaten!$B$12,$L$4:$R$2504,ROW(B440)-3,FALSE)+IF(OR(B440=0,A_Stammdaten!$B$12&lt;B440),0,I440*1/20)</f>
        <v>0</v>
      </c>
      <c r="K440" s="51">
        <f>HLOOKUP(A_Stammdaten!$B$12,$L$4:$R$2504,ROW(B440)-3,FALSE)</f>
        <v>0</v>
      </c>
      <c r="L440" s="51">
        <f t="shared" si="26"/>
        <v>0</v>
      </c>
      <c r="M440" s="51">
        <f t="shared" si="27"/>
        <v>0</v>
      </c>
      <c r="N440" s="51">
        <f t="shared" si="27"/>
        <v>0</v>
      </c>
      <c r="O440" s="51">
        <f t="shared" si="27"/>
        <v>0</v>
      </c>
      <c r="P440" s="51">
        <f t="shared" si="27"/>
        <v>0</v>
      </c>
      <c r="Q440" s="51">
        <f t="shared" si="27"/>
        <v>0</v>
      </c>
      <c r="R440" s="51">
        <f t="shared" si="27"/>
        <v>0</v>
      </c>
    </row>
    <row r="441" spans="1:18" x14ac:dyDescent="0.25">
      <c r="A441" s="17"/>
      <c r="B441" s="52"/>
      <c r="C441" s="17"/>
      <c r="D441" s="17"/>
      <c r="E441" s="17"/>
      <c r="F441" s="17"/>
      <c r="G441" s="17"/>
      <c r="H441" s="17"/>
      <c r="I441" s="16">
        <f>IF(B441&gt;A_Stammdaten!$B$12,0,SUM(C441,D441,F441,G441)-SUM(E441,H441))</f>
        <v>0</v>
      </c>
      <c r="J441" s="51">
        <f>HLOOKUP(A_Stammdaten!$B$12,$L$4:$R$2504,ROW(B441)-3,FALSE)+IF(OR(B441=0,A_Stammdaten!$B$12&lt;B441),0,I441*1/20)</f>
        <v>0</v>
      </c>
      <c r="K441" s="51">
        <f>HLOOKUP(A_Stammdaten!$B$12,$L$4:$R$2504,ROW(B441)-3,FALSE)</f>
        <v>0</v>
      </c>
      <c r="L441" s="51">
        <f t="shared" si="26"/>
        <v>0</v>
      </c>
      <c r="M441" s="51">
        <f t="shared" si="27"/>
        <v>0</v>
      </c>
      <c r="N441" s="51">
        <f t="shared" si="27"/>
        <v>0</v>
      </c>
      <c r="O441" s="51">
        <f t="shared" si="27"/>
        <v>0</v>
      </c>
      <c r="P441" s="51">
        <f t="shared" si="27"/>
        <v>0</v>
      </c>
      <c r="Q441" s="51">
        <f t="shared" si="27"/>
        <v>0</v>
      </c>
      <c r="R441" s="51">
        <f t="shared" si="27"/>
        <v>0</v>
      </c>
    </row>
    <row r="442" spans="1:18" x14ac:dyDescent="0.25">
      <c r="A442" s="17"/>
      <c r="B442" s="52"/>
      <c r="C442" s="17"/>
      <c r="D442" s="17"/>
      <c r="E442" s="17"/>
      <c r="F442" s="17"/>
      <c r="G442" s="17"/>
      <c r="H442" s="17"/>
      <c r="I442" s="16">
        <f>IF(B442&gt;A_Stammdaten!$B$12,0,SUM(C442,D442,F442,G442)-SUM(E442,H442))</f>
        <v>0</v>
      </c>
      <c r="J442" s="51">
        <f>HLOOKUP(A_Stammdaten!$B$12,$L$4:$R$2504,ROW(B442)-3,FALSE)+IF(OR(B442=0,A_Stammdaten!$B$12&lt;B442),0,I442*1/20)</f>
        <v>0</v>
      </c>
      <c r="K442" s="51">
        <f>HLOOKUP(A_Stammdaten!$B$12,$L$4:$R$2504,ROW(B442)-3,FALSE)</f>
        <v>0</v>
      </c>
      <c r="L442" s="51">
        <f t="shared" si="26"/>
        <v>0</v>
      </c>
      <c r="M442" s="51">
        <f t="shared" si="27"/>
        <v>0</v>
      </c>
      <c r="N442" s="51">
        <f t="shared" si="27"/>
        <v>0</v>
      </c>
      <c r="O442" s="51">
        <f t="shared" si="27"/>
        <v>0</v>
      </c>
      <c r="P442" s="51">
        <f t="shared" si="27"/>
        <v>0</v>
      </c>
      <c r="Q442" s="51">
        <f t="shared" si="27"/>
        <v>0</v>
      </c>
      <c r="R442" s="51">
        <f t="shared" si="27"/>
        <v>0</v>
      </c>
    </row>
    <row r="443" spans="1:18" x14ac:dyDescent="0.25">
      <c r="A443" s="17"/>
      <c r="B443" s="52"/>
      <c r="C443" s="17"/>
      <c r="D443" s="17"/>
      <c r="E443" s="17"/>
      <c r="F443" s="17"/>
      <c r="G443" s="17"/>
      <c r="H443" s="17"/>
      <c r="I443" s="16">
        <f>IF(B443&gt;A_Stammdaten!$B$12,0,SUM(C443,D443,F443,G443)-SUM(E443,H443))</f>
        <v>0</v>
      </c>
      <c r="J443" s="51">
        <f>HLOOKUP(A_Stammdaten!$B$12,$L$4:$R$2504,ROW(B443)-3,FALSE)+IF(OR(B443=0,A_Stammdaten!$B$12&lt;B443),0,I443*1/20)</f>
        <v>0</v>
      </c>
      <c r="K443" s="51">
        <f>HLOOKUP(A_Stammdaten!$B$12,$L$4:$R$2504,ROW(B443)-3,FALSE)</f>
        <v>0</v>
      </c>
      <c r="L443" s="51">
        <f t="shared" si="26"/>
        <v>0</v>
      </c>
      <c r="M443" s="51">
        <f t="shared" si="27"/>
        <v>0</v>
      </c>
      <c r="N443" s="51">
        <f t="shared" si="27"/>
        <v>0</v>
      </c>
      <c r="O443" s="51">
        <f t="shared" si="27"/>
        <v>0</v>
      </c>
      <c r="P443" s="51">
        <f t="shared" si="27"/>
        <v>0</v>
      </c>
      <c r="Q443" s="51">
        <f t="shared" si="27"/>
        <v>0</v>
      </c>
      <c r="R443" s="51">
        <f t="shared" si="27"/>
        <v>0</v>
      </c>
    </row>
    <row r="444" spans="1:18" x14ac:dyDescent="0.25">
      <c r="A444" s="17"/>
      <c r="B444" s="52"/>
      <c r="C444" s="17"/>
      <c r="D444" s="17"/>
      <c r="E444" s="17"/>
      <c r="F444" s="17"/>
      <c r="G444" s="17"/>
      <c r="H444" s="17"/>
      <c r="I444" s="16">
        <f>IF(B444&gt;A_Stammdaten!$B$12,0,SUM(C444,D444,F444,G444)-SUM(E444,H444))</f>
        <v>0</v>
      </c>
      <c r="J444" s="51">
        <f>HLOOKUP(A_Stammdaten!$B$12,$L$4:$R$2504,ROW(B444)-3,FALSE)+IF(OR(B444=0,A_Stammdaten!$B$12&lt;B444),0,I444*1/20)</f>
        <v>0</v>
      </c>
      <c r="K444" s="51">
        <f>HLOOKUP(A_Stammdaten!$B$12,$L$4:$R$2504,ROW(B444)-3,FALSE)</f>
        <v>0</v>
      </c>
      <c r="L444" s="51">
        <f t="shared" si="26"/>
        <v>0</v>
      </c>
      <c r="M444" s="51">
        <f t="shared" si="27"/>
        <v>0</v>
      </c>
      <c r="N444" s="51">
        <f t="shared" si="27"/>
        <v>0</v>
      </c>
      <c r="O444" s="51">
        <f t="shared" si="27"/>
        <v>0</v>
      </c>
      <c r="P444" s="51">
        <f t="shared" si="27"/>
        <v>0</v>
      </c>
      <c r="Q444" s="51">
        <f t="shared" si="27"/>
        <v>0</v>
      </c>
      <c r="R444" s="51">
        <f t="shared" si="27"/>
        <v>0</v>
      </c>
    </row>
    <row r="445" spans="1:18" x14ac:dyDescent="0.25">
      <c r="A445" s="17"/>
      <c r="B445" s="52"/>
      <c r="C445" s="17"/>
      <c r="D445" s="17"/>
      <c r="E445" s="17"/>
      <c r="F445" s="17"/>
      <c r="G445" s="17"/>
      <c r="H445" s="17"/>
      <c r="I445" s="16">
        <f>IF(B445&gt;A_Stammdaten!$B$12,0,SUM(C445,D445,F445,G445)-SUM(E445,H445))</f>
        <v>0</v>
      </c>
      <c r="J445" s="51">
        <f>HLOOKUP(A_Stammdaten!$B$12,$L$4:$R$2504,ROW(B445)-3,FALSE)+IF(OR(B445=0,A_Stammdaten!$B$12&lt;B445),0,I445*1/20)</f>
        <v>0</v>
      </c>
      <c r="K445" s="51">
        <f>HLOOKUP(A_Stammdaten!$B$12,$L$4:$R$2504,ROW(B445)-3,FALSE)</f>
        <v>0</v>
      </c>
      <c r="L445" s="51">
        <f t="shared" si="26"/>
        <v>0</v>
      </c>
      <c r="M445" s="51">
        <f t="shared" si="27"/>
        <v>0</v>
      </c>
      <c r="N445" s="51">
        <f t="shared" si="27"/>
        <v>0</v>
      </c>
      <c r="O445" s="51">
        <f t="shared" si="27"/>
        <v>0</v>
      </c>
      <c r="P445" s="51">
        <f t="shared" si="27"/>
        <v>0</v>
      </c>
      <c r="Q445" s="51">
        <f t="shared" si="27"/>
        <v>0</v>
      </c>
      <c r="R445" s="51">
        <f t="shared" si="27"/>
        <v>0</v>
      </c>
    </row>
    <row r="446" spans="1:18" x14ac:dyDescent="0.25">
      <c r="A446" s="17"/>
      <c r="B446" s="52"/>
      <c r="C446" s="17"/>
      <c r="D446" s="17"/>
      <c r="E446" s="17"/>
      <c r="F446" s="17"/>
      <c r="G446" s="17"/>
      <c r="H446" s="17"/>
      <c r="I446" s="16">
        <f>IF(B446&gt;A_Stammdaten!$B$12,0,SUM(C446,D446,F446,G446)-SUM(E446,H446))</f>
        <v>0</v>
      </c>
      <c r="J446" s="51">
        <f>HLOOKUP(A_Stammdaten!$B$12,$L$4:$R$2504,ROW(B446)-3,FALSE)+IF(OR(B446=0,A_Stammdaten!$B$12&lt;B446),0,I446*1/20)</f>
        <v>0</v>
      </c>
      <c r="K446" s="51">
        <f>HLOOKUP(A_Stammdaten!$B$12,$L$4:$R$2504,ROW(B446)-3,FALSE)</f>
        <v>0</v>
      </c>
      <c r="L446" s="51">
        <f t="shared" si="26"/>
        <v>0</v>
      </c>
      <c r="M446" s="51">
        <f t="shared" si="27"/>
        <v>0</v>
      </c>
      <c r="N446" s="51">
        <f t="shared" si="27"/>
        <v>0</v>
      </c>
      <c r="O446" s="51">
        <f t="shared" si="27"/>
        <v>0</v>
      </c>
      <c r="P446" s="51">
        <f t="shared" si="27"/>
        <v>0</v>
      </c>
      <c r="Q446" s="51">
        <f t="shared" si="27"/>
        <v>0</v>
      </c>
      <c r="R446" s="51">
        <f t="shared" si="27"/>
        <v>0</v>
      </c>
    </row>
    <row r="447" spans="1:18" x14ac:dyDescent="0.25">
      <c r="A447" s="17"/>
      <c r="B447" s="52"/>
      <c r="C447" s="17"/>
      <c r="D447" s="17"/>
      <c r="E447" s="17"/>
      <c r="F447" s="17"/>
      <c r="G447" s="17"/>
      <c r="H447" s="17"/>
      <c r="I447" s="16">
        <f>IF(B447&gt;A_Stammdaten!$B$12,0,SUM(C447,D447,F447,G447)-SUM(E447,H447))</f>
        <v>0</v>
      </c>
      <c r="J447" s="51">
        <f>HLOOKUP(A_Stammdaten!$B$12,$L$4:$R$2504,ROW(B447)-3,FALSE)+IF(OR(B447=0,A_Stammdaten!$B$12&lt;B447),0,I447*1/20)</f>
        <v>0</v>
      </c>
      <c r="K447" s="51">
        <f>HLOOKUP(A_Stammdaten!$B$12,$L$4:$R$2504,ROW(B447)-3,FALSE)</f>
        <v>0</v>
      </c>
      <c r="L447" s="51">
        <f t="shared" si="26"/>
        <v>0</v>
      </c>
      <c r="M447" s="51">
        <f t="shared" si="27"/>
        <v>0</v>
      </c>
      <c r="N447" s="51">
        <f t="shared" si="27"/>
        <v>0</v>
      </c>
      <c r="O447" s="51">
        <f t="shared" si="27"/>
        <v>0</v>
      </c>
      <c r="P447" s="51">
        <f t="shared" si="27"/>
        <v>0</v>
      </c>
      <c r="Q447" s="51">
        <f t="shared" si="27"/>
        <v>0</v>
      </c>
      <c r="R447" s="51">
        <f t="shared" si="27"/>
        <v>0</v>
      </c>
    </row>
    <row r="448" spans="1:18" x14ac:dyDescent="0.25">
      <c r="A448" s="17"/>
      <c r="B448" s="52"/>
      <c r="C448" s="17"/>
      <c r="D448" s="17"/>
      <c r="E448" s="17"/>
      <c r="F448" s="17"/>
      <c r="G448" s="17"/>
      <c r="H448" s="17"/>
      <c r="I448" s="16">
        <f>IF(B448&gt;A_Stammdaten!$B$12,0,SUM(C448,D448,F448,G448)-SUM(E448,H448))</f>
        <v>0</v>
      </c>
      <c r="J448" s="51">
        <f>HLOOKUP(A_Stammdaten!$B$12,$L$4:$R$2504,ROW(B448)-3,FALSE)+IF(OR(B448=0,A_Stammdaten!$B$12&lt;B448),0,I448*1/20)</f>
        <v>0</v>
      </c>
      <c r="K448" s="51">
        <f>HLOOKUP(A_Stammdaten!$B$12,$L$4:$R$2504,ROW(B448)-3,FALSE)</f>
        <v>0</v>
      </c>
      <c r="L448" s="51">
        <f t="shared" ref="L448:L511" si="28">IF(OR($I448=0,L$4&lt;$B448,$B448=0,20-(L$4-$B448)=0),0,$I448*(19-(L$4-$B448))/20)</f>
        <v>0</v>
      </c>
      <c r="M448" s="51">
        <f t="shared" si="27"/>
        <v>0</v>
      </c>
      <c r="N448" s="51">
        <f t="shared" si="27"/>
        <v>0</v>
      </c>
      <c r="O448" s="51">
        <f t="shared" si="27"/>
        <v>0</v>
      </c>
      <c r="P448" s="51">
        <f t="shared" si="27"/>
        <v>0</v>
      </c>
      <c r="Q448" s="51">
        <f t="shared" si="27"/>
        <v>0</v>
      </c>
      <c r="R448" s="51">
        <f t="shared" si="27"/>
        <v>0</v>
      </c>
    </row>
    <row r="449" spans="1:18" x14ac:dyDescent="0.25">
      <c r="A449" s="17"/>
      <c r="B449" s="52"/>
      <c r="C449" s="17"/>
      <c r="D449" s="17"/>
      <c r="E449" s="17"/>
      <c r="F449" s="17"/>
      <c r="G449" s="17"/>
      <c r="H449" s="17"/>
      <c r="I449" s="16">
        <f>IF(B449&gt;A_Stammdaten!$B$12,0,SUM(C449,D449,F449,G449)-SUM(E449,H449))</f>
        <v>0</v>
      </c>
      <c r="J449" s="51">
        <f>HLOOKUP(A_Stammdaten!$B$12,$L$4:$R$2504,ROW(B449)-3,FALSE)+IF(OR(B449=0,A_Stammdaten!$B$12&lt;B449),0,I449*1/20)</f>
        <v>0</v>
      </c>
      <c r="K449" s="51">
        <f>HLOOKUP(A_Stammdaten!$B$12,$L$4:$R$2504,ROW(B449)-3,FALSE)</f>
        <v>0</v>
      </c>
      <c r="L449" s="51">
        <f t="shared" si="28"/>
        <v>0</v>
      </c>
      <c r="M449" s="51">
        <f t="shared" si="27"/>
        <v>0</v>
      </c>
      <c r="N449" s="51">
        <f t="shared" si="27"/>
        <v>0</v>
      </c>
      <c r="O449" s="51">
        <f t="shared" si="27"/>
        <v>0</v>
      </c>
      <c r="P449" s="51">
        <f t="shared" si="27"/>
        <v>0</v>
      </c>
      <c r="Q449" s="51">
        <f t="shared" si="27"/>
        <v>0</v>
      </c>
      <c r="R449" s="51">
        <f t="shared" si="27"/>
        <v>0</v>
      </c>
    </row>
    <row r="450" spans="1:18" x14ac:dyDescent="0.25">
      <c r="A450" s="17"/>
      <c r="B450" s="52"/>
      <c r="C450" s="17"/>
      <c r="D450" s="17"/>
      <c r="E450" s="17"/>
      <c r="F450" s="17"/>
      <c r="G450" s="17"/>
      <c r="H450" s="17"/>
      <c r="I450" s="16">
        <f>IF(B450&gt;A_Stammdaten!$B$12,0,SUM(C450,D450,F450,G450)-SUM(E450,H450))</f>
        <v>0</v>
      </c>
      <c r="J450" s="51">
        <f>HLOOKUP(A_Stammdaten!$B$12,$L$4:$R$2504,ROW(B450)-3,FALSE)+IF(OR(B450=0,A_Stammdaten!$B$12&lt;B450),0,I450*1/20)</f>
        <v>0</v>
      </c>
      <c r="K450" s="51">
        <f>HLOOKUP(A_Stammdaten!$B$12,$L$4:$R$2504,ROW(B450)-3,FALSE)</f>
        <v>0</v>
      </c>
      <c r="L450" s="51">
        <f t="shared" si="28"/>
        <v>0</v>
      </c>
      <c r="M450" s="51">
        <f t="shared" si="27"/>
        <v>0</v>
      </c>
      <c r="N450" s="51">
        <f t="shared" si="27"/>
        <v>0</v>
      </c>
      <c r="O450" s="51">
        <f t="shared" si="27"/>
        <v>0</v>
      </c>
      <c r="P450" s="51">
        <f t="shared" si="27"/>
        <v>0</v>
      </c>
      <c r="Q450" s="51">
        <f t="shared" si="27"/>
        <v>0</v>
      </c>
      <c r="R450" s="51">
        <f t="shared" si="27"/>
        <v>0</v>
      </c>
    </row>
    <row r="451" spans="1:18" x14ac:dyDescent="0.25">
      <c r="A451" s="17"/>
      <c r="B451" s="52"/>
      <c r="C451" s="17"/>
      <c r="D451" s="17"/>
      <c r="E451" s="17"/>
      <c r="F451" s="17"/>
      <c r="G451" s="17"/>
      <c r="H451" s="17"/>
      <c r="I451" s="16">
        <f>IF(B451&gt;A_Stammdaten!$B$12,0,SUM(C451,D451,F451,G451)-SUM(E451,H451))</f>
        <v>0</v>
      </c>
      <c r="J451" s="51">
        <f>HLOOKUP(A_Stammdaten!$B$12,$L$4:$R$2504,ROW(B451)-3,FALSE)+IF(OR(B451=0,A_Stammdaten!$B$12&lt;B451),0,I451*1/20)</f>
        <v>0</v>
      </c>
      <c r="K451" s="51">
        <f>HLOOKUP(A_Stammdaten!$B$12,$L$4:$R$2504,ROW(B451)-3,FALSE)</f>
        <v>0</v>
      </c>
      <c r="L451" s="51">
        <f t="shared" si="28"/>
        <v>0</v>
      </c>
      <c r="M451" s="51">
        <f t="shared" si="27"/>
        <v>0</v>
      </c>
      <c r="N451" s="51">
        <f t="shared" si="27"/>
        <v>0</v>
      </c>
      <c r="O451" s="51">
        <f t="shared" si="27"/>
        <v>0</v>
      </c>
      <c r="P451" s="51">
        <f t="shared" si="27"/>
        <v>0</v>
      </c>
      <c r="Q451" s="51">
        <f t="shared" si="27"/>
        <v>0</v>
      </c>
      <c r="R451" s="51">
        <f t="shared" si="27"/>
        <v>0</v>
      </c>
    </row>
    <row r="452" spans="1:18" x14ac:dyDescent="0.25">
      <c r="A452" s="17"/>
      <c r="B452" s="52"/>
      <c r="C452" s="17"/>
      <c r="D452" s="17"/>
      <c r="E452" s="17"/>
      <c r="F452" s="17"/>
      <c r="G452" s="17"/>
      <c r="H452" s="17"/>
      <c r="I452" s="16">
        <f>IF(B452&gt;A_Stammdaten!$B$12,0,SUM(C452,D452,F452,G452)-SUM(E452,H452))</f>
        <v>0</v>
      </c>
      <c r="J452" s="51">
        <f>HLOOKUP(A_Stammdaten!$B$12,$L$4:$R$2504,ROW(B452)-3,FALSE)+IF(OR(B452=0,A_Stammdaten!$B$12&lt;B452),0,I452*1/20)</f>
        <v>0</v>
      </c>
      <c r="K452" s="51">
        <f>HLOOKUP(A_Stammdaten!$B$12,$L$4:$R$2504,ROW(B452)-3,FALSE)</f>
        <v>0</v>
      </c>
      <c r="L452" s="51">
        <f t="shared" si="28"/>
        <v>0</v>
      </c>
      <c r="M452" s="51">
        <f t="shared" si="27"/>
        <v>0</v>
      </c>
      <c r="N452" s="51">
        <f t="shared" si="27"/>
        <v>0</v>
      </c>
      <c r="O452" s="51">
        <f t="shared" si="27"/>
        <v>0</v>
      </c>
      <c r="P452" s="51">
        <f t="shared" si="27"/>
        <v>0</v>
      </c>
      <c r="Q452" s="51">
        <f t="shared" si="27"/>
        <v>0</v>
      </c>
      <c r="R452" s="51">
        <f t="shared" si="27"/>
        <v>0</v>
      </c>
    </row>
    <row r="453" spans="1:18" x14ac:dyDescent="0.25">
      <c r="A453" s="17"/>
      <c r="B453" s="52"/>
      <c r="C453" s="17"/>
      <c r="D453" s="17"/>
      <c r="E453" s="17"/>
      <c r="F453" s="17"/>
      <c r="G453" s="17"/>
      <c r="H453" s="17"/>
      <c r="I453" s="16">
        <f>IF(B453&gt;A_Stammdaten!$B$12,0,SUM(C453,D453,F453,G453)-SUM(E453,H453))</f>
        <v>0</v>
      </c>
      <c r="J453" s="51">
        <f>HLOOKUP(A_Stammdaten!$B$12,$L$4:$R$2504,ROW(B453)-3,FALSE)+IF(OR(B453=0,A_Stammdaten!$B$12&lt;B453),0,I453*1/20)</f>
        <v>0</v>
      </c>
      <c r="K453" s="51">
        <f>HLOOKUP(A_Stammdaten!$B$12,$L$4:$R$2504,ROW(B453)-3,FALSE)</f>
        <v>0</v>
      </c>
      <c r="L453" s="51">
        <f t="shared" si="28"/>
        <v>0</v>
      </c>
      <c r="M453" s="51">
        <f t="shared" si="27"/>
        <v>0</v>
      </c>
      <c r="N453" s="51">
        <f t="shared" si="27"/>
        <v>0</v>
      </c>
      <c r="O453" s="51">
        <f t="shared" si="27"/>
        <v>0</v>
      </c>
      <c r="P453" s="51">
        <f t="shared" si="27"/>
        <v>0</v>
      </c>
      <c r="Q453" s="51">
        <f t="shared" si="27"/>
        <v>0</v>
      </c>
      <c r="R453" s="51">
        <f t="shared" si="27"/>
        <v>0</v>
      </c>
    </row>
    <row r="454" spans="1:18" x14ac:dyDescent="0.25">
      <c r="A454" s="17"/>
      <c r="B454" s="52"/>
      <c r="C454" s="17"/>
      <c r="D454" s="17"/>
      <c r="E454" s="17"/>
      <c r="F454" s="17"/>
      <c r="G454" s="17"/>
      <c r="H454" s="17"/>
      <c r="I454" s="16">
        <f>IF(B454&gt;A_Stammdaten!$B$12,0,SUM(C454,D454,F454,G454)-SUM(E454,H454))</f>
        <v>0</v>
      </c>
      <c r="J454" s="51">
        <f>HLOOKUP(A_Stammdaten!$B$12,$L$4:$R$2504,ROW(B454)-3,FALSE)+IF(OR(B454=0,A_Stammdaten!$B$12&lt;B454),0,I454*1/20)</f>
        <v>0</v>
      </c>
      <c r="K454" s="51">
        <f>HLOOKUP(A_Stammdaten!$B$12,$L$4:$R$2504,ROW(B454)-3,FALSE)</f>
        <v>0</v>
      </c>
      <c r="L454" s="51">
        <f t="shared" si="28"/>
        <v>0</v>
      </c>
      <c r="M454" s="51">
        <f t="shared" si="27"/>
        <v>0</v>
      </c>
      <c r="N454" s="51">
        <f t="shared" si="27"/>
        <v>0</v>
      </c>
      <c r="O454" s="51">
        <f t="shared" si="27"/>
        <v>0</v>
      </c>
      <c r="P454" s="51">
        <f t="shared" si="27"/>
        <v>0</v>
      </c>
      <c r="Q454" s="51">
        <f t="shared" si="27"/>
        <v>0</v>
      </c>
      <c r="R454" s="51">
        <f t="shared" si="27"/>
        <v>0</v>
      </c>
    </row>
    <row r="455" spans="1:18" x14ac:dyDescent="0.25">
      <c r="A455" s="17"/>
      <c r="B455" s="52"/>
      <c r="C455" s="17"/>
      <c r="D455" s="17"/>
      <c r="E455" s="17"/>
      <c r="F455" s="17"/>
      <c r="G455" s="17"/>
      <c r="H455" s="17"/>
      <c r="I455" s="16">
        <f>IF(B455&gt;A_Stammdaten!$B$12,0,SUM(C455,D455,F455,G455)-SUM(E455,H455))</f>
        <v>0</v>
      </c>
      <c r="J455" s="51">
        <f>HLOOKUP(A_Stammdaten!$B$12,$L$4:$R$2504,ROW(B455)-3,FALSE)+IF(OR(B455=0,A_Stammdaten!$B$12&lt;B455),0,I455*1/20)</f>
        <v>0</v>
      </c>
      <c r="K455" s="51">
        <f>HLOOKUP(A_Stammdaten!$B$12,$L$4:$R$2504,ROW(B455)-3,FALSE)</f>
        <v>0</v>
      </c>
      <c r="L455" s="51">
        <f t="shared" si="28"/>
        <v>0</v>
      </c>
      <c r="M455" s="51">
        <f t="shared" si="27"/>
        <v>0</v>
      </c>
      <c r="N455" s="51">
        <f t="shared" si="27"/>
        <v>0</v>
      </c>
      <c r="O455" s="51">
        <f t="shared" si="27"/>
        <v>0</v>
      </c>
      <c r="P455" s="51">
        <f t="shared" si="27"/>
        <v>0</v>
      </c>
      <c r="Q455" s="51">
        <f t="shared" si="27"/>
        <v>0</v>
      </c>
      <c r="R455" s="51">
        <f t="shared" si="27"/>
        <v>0</v>
      </c>
    </row>
    <row r="456" spans="1:18" x14ac:dyDescent="0.25">
      <c r="A456" s="17"/>
      <c r="B456" s="52"/>
      <c r="C456" s="17"/>
      <c r="D456" s="17"/>
      <c r="E456" s="17"/>
      <c r="F456" s="17"/>
      <c r="G456" s="17"/>
      <c r="H456" s="17"/>
      <c r="I456" s="16">
        <f>IF(B456&gt;A_Stammdaten!$B$12,0,SUM(C456,D456,F456,G456)-SUM(E456,H456))</f>
        <v>0</v>
      </c>
      <c r="J456" s="51">
        <f>HLOOKUP(A_Stammdaten!$B$12,$L$4:$R$2504,ROW(B456)-3,FALSE)+IF(OR(B456=0,A_Stammdaten!$B$12&lt;B456),0,I456*1/20)</f>
        <v>0</v>
      </c>
      <c r="K456" s="51">
        <f>HLOOKUP(A_Stammdaten!$B$12,$L$4:$R$2504,ROW(B456)-3,FALSE)</f>
        <v>0</v>
      </c>
      <c r="L456" s="51">
        <f t="shared" si="28"/>
        <v>0</v>
      </c>
      <c r="M456" s="51">
        <f t="shared" si="27"/>
        <v>0</v>
      </c>
      <c r="N456" s="51">
        <f t="shared" si="27"/>
        <v>0</v>
      </c>
      <c r="O456" s="51">
        <f t="shared" si="27"/>
        <v>0</v>
      </c>
      <c r="P456" s="51">
        <f t="shared" si="27"/>
        <v>0</v>
      </c>
      <c r="Q456" s="51">
        <f t="shared" si="27"/>
        <v>0</v>
      </c>
      <c r="R456" s="51">
        <f t="shared" si="27"/>
        <v>0</v>
      </c>
    </row>
    <row r="457" spans="1:18" x14ac:dyDescent="0.25">
      <c r="A457" s="17"/>
      <c r="B457" s="52"/>
      <c r="C457" s="17"/>
      <c r="D457" s="17"/>
      <c r="E457" s="17"/>
      <c r="F457" s="17"/>
      <c r="G457" s="17"/>
      <c r="H457" s="17"/>
      <c r="I457" s="16">
        <f>IF(B457&gt;A_Stammdaten!$B$12,0,SUM(C457,D457,F457,G457)-SUM(E457,H457))</f>
        <v>0</v>
      </c>
      <c r="J457" s="51">
        <f>HLOOKUP(A_Stammdaten!$B$12,$L$4:$R$2504,ROW(B457)-3,FALSE)+IF(OR(B457=0,A_Stammdaten!$B$12&lt;B457),0,I457*1/20)</f>
        <v>0</v>
      </c>
      <c r="K457" s="51">
        <f>HLOOKUP(A_Stammdaten!$B$12,$L$4:$R$2504,ROW(B457)-3,FALSE)</f>
        <v>0</v>
      </c>
      <c r="L457" s="51">
        <f t="shared" si="28"/>
        <v>0</v>
      </c>
      <c r="M457" s="51">
        <f t="shared" si="27"/>
        <v>0</v>
      </c>
      <c r="N457" s="51">
        <f t="shared" si="27"/>
        <v>0</v>
      </c>
      <c r="O457" s="51">
        <f t="shared" si="27"/>
        <v>0</v>
      </c>
      <c r="P457" s="51">
        <f t="shared" si="27"/>
        <v>0</v>
      </c>
      <c r="Q457" s="51">
        <f t="shared" si="27"/>
        <v>0</v>
      </c>
      <c r="R457" s="51">
        <f t="shared" si="27"/>
        <v>0</v>
      </c>
    </row>
    <row r="458" spans="1:18" x14ac:dyDescent="0.25">
      <c r="A458" s="17"/>
      <c r="B458" s="52"/>
      <c r="C458" s="17"/>
      <c r="D458" s="17"/>
      <c r="E458" s="17"/>
      <c r="F458" s="17"/>
      <c r="G458" s="17"/>
      <c r="H458" s="17"/>
      <c r="I458" s="16">
        <f>IF(B458&gt;A_Stammdaten!$B$12,0,SUM(C458,D458,F458,G458)-SUM(E458,H458))</f>
        <v>0</v>
      </c>
      <c r="J458" s="51">
        <f>HLOOKUP(A_Stammdaten!$B$12,$L$4:$R$2504,ROW(B458)-3,FALSE)+IF(OR(B458=0,A_Stammdaten!$B$12&lt;B458),0,I458*1/20)</f>
        <v>0</v>
      </c>
      <c r="K458" s="51">
        <f>HLOOKUP(A_Stammdaten!$B$12,$L$4:$R$2504,ROW(B458)-3,FALSE)</f>
        <v>0</v>
      </c>
      <c r="L458" s="51">
        <f t="shared" si="28"/>
        <v>0</v>
      </c>
      <c r="M458" s="51">
        <f t="shared" si="27"/>
        <v>0</v>
      </c>
      <c r="N458" s="51">
        <f t="shared" si="27"/>
        <v>0</v>
      </c>
      <c r="O458" s="51">
        <f t="shared" si="27"/>
        <v>0</v>
      </c>
      <c r="P458" s="51">
        <f t="shared" si="27"/>
        <v>0</v>
      </c>
      <c r="Q458" s="51">
        <f t="shared" si="27"/>
        <v>0</v>
      </c>
      <c r="R458" s="51">
        <f t="shared" si="27"/>
        <v>0</v>
      </c>
    </row>
    <row r="459" spans="1:18" x14ac:dyDescent="0.25">
      <c r="A459" s="17"/>
      <c r="B459" s="52"/>
      <c r="C459" s="17"/>
      <c r="D459" s="17"/>
      <c r="E459" s="17"/>
      <c r="F459" s="17"/>
      <c r="G459" s="17"/>
      <c r="H459" s="17"/>
      <c r="I459" s="16">
        <f>IF(B459&gt;A_Stammdaten!$B$12,0,SUM(C459,D459,F459,G459)-SUM(E459,H459))</f>
        <v>0</v>
      </c>
      <c r="J459" s="51">
        <f>HLOOKUP(A_Stammdaten!$B$12,$L$4:$R$2504,ROW(B459)-3,FALSE)+IF(OR(B459=0,A_Stammdaten!$B$12&lt;B459),0,I459*1/20)</f>
        <v>0</v>
      </c>
      <c r="K459" s="51">
        <f>HLOOKUP(A_Stammdaten!$B$12,$L$4:$R$2504,ROW(B459)-3,FALSE)</f>
        <v>0</v>
      </c>
      <c r="L459" s="51">
        <f t="shared" si="28"/>
        <v>0</v>
      </c>
      <c r="M459" s="51">
        <f t="shared" si="27"/>
        <v>0</v>
      </c>
      <c r="N459" s="51">
        <f t="shared" si="27"/>
        <v>0</v>
      </c>
      <c r="O459" s="51">
        <f t="shared" si="27"/>
        <v>0</v>
      </c>
      <c r="P459" s="51">
        <f t="shared" si="27"/>
        <v>0</v>
      </c>
      <c r="Q459" s="51">
        <f t="shared" si="27"/>
        <v>0</v>
      </c>
      <c r="R459" s="51">
        <f t="shared" si="27"/>
        <v>0</v>
      </c>
    </row>
    <row r="460" spans="1:18" x14ac:dyDescent="0.25">
      <c r="A460" s="17"/>
      <c r="B460" s="52"/>
      <c r="C460" s="17"/>
      <c r="D460" s="17"/>
      <c r="E460" s="17"/>
      <c r="F460" s="17"/>
      <c r="G460" s="17"/>
      <c r="H460" s="17"/>
      <c r="I460" s="16">
        <f>IF(B460&gt;A_Stammdaten!$B$12,0,SUM(C460,D460,F460,G460)-SUM(E460,H460))</f>
        <v>0</v>
      </c>
      <c r="J460" s="51">
        <f>HLOOKUP(A_Stammdaten!$B$12,$L$4:$R$2504,ROW(B460)-3,FALSE)+IF(OR(B460=0,A_Stammdaten!$B$12&lt;B460),0,I460*1/20)</f>
        <v>0</v>
      </c>
      <c r="K460" s="51">
        <f>HLOOKUP(A_Stammdaten!$B$12,$L$4:$R$2504,ROW(B460)-3,FALSE)</f>
        <v>0</v>
      </c>
      <c r="L460" s="51">
        <f t="shared" si="28"/>
        <v>0</v>
      </c>
      <c r="M460" s="51">
        <f t="shared" si="27"/>
        <v>0</v>
      </c>
      <c r="N460" s="51">
        <f t="shared" si="27"/>
        <v>0</v>
      </c>
      <c r="O460" s="51">
        <f t="shared" si="27"/>
        <v>0</v>
      </c>
      <c r="P460" s="51">
        <f t="shared" si="27"/>
        <v>0</v>
      </c>
      <c r="Q460" s="51">
        <f t="shared" si="27"/>
        <v>0</v>
      </c>
      <c r="R460" s="51">
        <f t="shared" si="27"/>
        <v>0</v>
      </c>
    </row>
    <row r="461" spans="1:18" x14ac:dyDescent="0.25">
      <c r="A461" s="17"/>
      <c r="B461" s="52"/>
      <c r="C461" s="17"/>
      <c r="D461" s="17"/>
      <c r="E461" s="17"/>
      <c r="F461" s="17"/>
      <c r="G461" s="17"/>
      <c r="H461" s="17"/>
      <c r="I461" s="16">
        <f>IF(B461&gt;A_Stammdaten!$B$12,0,SUM(C461,D461,F461,G461)-SUM(E461,H461))</f>
        <v>0</v>
      </c>
      <c r="J461" s="51">
        <f>HLOOKUP(A_Stammdaten!$B$12,$L$4:$R$2504,ROW(B461)-3,FALSE)+IF(OR(B461=0,A_Stammdaten!$B$12&lt;B461),0,I461*1/20)</f>
        <v>0</v>
      </c>
      <c r="K461" s="51">
        <f>HLOOKUP(A_Stammdaten!$B$12,$L$4:$R$2504,ROW(B461)-3,FALSE)</f>
        <v>0</v>
      </c>
      <c r="L461" s="51">
        <f t="shared" si="28"/>
        <v>0</v>
      </c>
      <c r="M461" s="51">
        <f t="shared" si="27"/>
        <v>0</v>
      </c>
      <c r="N461" s="51">
        <f t="shared" si="27"/>
        <v>0</v>
      </c>
      <c r="O461" s="51">
        <f t="shared" si="27"/>
        <v>0</v>
      </c>
      <c r="P461" s="51">
        <f t="shared" si="27"/>
        <v>0</v>
      </c>
      <c r="Q461" s="51">
        <f t="shared" si="27"/>
        <v>0</v>
      </c>
      <c r="R461" s="51">
        <f t="shared" si="27"/>
        <v>0</v>
      </c>
    </row>
    <row r="462" spans="1:18" x14ac:dyDescent="0.25">
      <c r="A462" s="17"/>
      <c r="B462" s="52"/>
      <c r="C462" s="17"/>
      <c r="D462" s="17"/>
      <c r="E462" s="17"/>
      <c r="F462" s="17"/>
      <c r="G462" s="17"/>
      <c r="H462" s="17"/>
      <c r="I462" s="16">
        <f>IF(B462&gt;A_Stammdaten!$B$12,0,SUM(C462,D462,F462,G462)-SUM(E462,H462))</f>
        <v>0</v>
      </c>
      <c r="J462" s="51">
        <f>HLOOKUP(A_Stammdaten!$B$12,$L$4:$R$2504,ROW(B462)-3,FALSE)+IF(OR(B462=0,A_Stammdaten!$B$12&lt;B462),0,I462*1/20)</f>
        <v>0</v>
      </c>
      <c r="K462" s="51">
        <f>HLOOKUP(A_Stammdaten!$B$12,$L$4:$R$2504,ROW(B462)-3,FALSE)</f>
        <v>0</v>
      </c>
      <c r="L462" s="51">
        <f t="shared" si="28"/>
        <v>0</v>
      </c>
      <c r="M462" s="51">
        <f t="shared" si="27"/>
        <v>0</v>
      </c>
      <c r="N462" s="51">
        <f t="shared" si="27"/>
        <v>0</v>
      </c>
      <c r="O462" s="51">
        <f t="shared" si="27"/>
        <v>0</v>
      </c>
      <c r="P462" s="51">
        <f t="shared" si="27"/>
        <v>0</v>
      </c>
      <c r="Q462" s="51">
        <f t="shared" si="27"/>
        <v>0</v>
      </c>
      <c r="R462" s="51">
        <f t="shared" si="27"/>
        <v>0</v>
      </c>
    </row>
    <row r="463" spans="1:18" x14ac:dyDescent="0.25">
      <c r="A463" s="17"/>
      <c r="B463" s="52"/>
      <c r="C463" s="17"/>
      <c r="D463" s="17"/>
      <c r="E463" s="17"/>
      <c r="F463" s="17"/>
      <c r="G463" s="17"/>
      <c r="H463" s="17"/>
      <c r="I463" s="16">
        <f>IF(B463&gt;A_Stammdaten!$B$12,0,SUM(C463,D463,F463,G463)-SUM(E463,H463))</f>
        <v>0</v>
      </c>
      <c r="J463" s="51">
        <f>HLOOKUP(A_Stammdaten!$B$12,$L$4:$R$2504,ROW(B463)-3,FALSE)+IF(OR(B463=0,A_Stammdaten!$B$12&lt;B463),0,I463*1/20)</f>
        <v>0</v>
      </c>
      <c r="K463" s="51">
        <f>HLOOKUP(A_Stammdaten!$B$12,$L$4:$R$2504,ROW(B463)-3,FALSE)</f>
        <v>0</v>
      </c>
      <c r="L463" s="51">
        <f t="shared" si="28"/>
        <v>0</v>
      </c>
      <c r="M463" s="51">
        <f t="shared" si="27"/>
        <v>0</v>
      </c>
      <c r="N463" s="51">
        <f t="shared" si="27"/>
        <v>0</v>
      </c>
      <c r="O463" s="51">
        <f t="shared" si="27"/>
        <v>0</v>
      </c>
      <c r="P463" s="51">
        <f t="shared" si="27"/>
        <v>0</v>
      </c>
      <c r="Q463" s="51">
        <f t="shared" si="27"/>
        <v>0</v>
      </c>
      <c r="R463" s="51">
        <f t="shared" si="27"/>
        <v>0</v>
      </c>
    </row>
    <row r="464" spans="1:18" x14ac:dyDescent="0.25">
      <c r="A464" s="17"/>
      <c r="B464" s="52"/>
      <c r="C464" s="17"/>
      <c r="D464" s="17"/>
      <c r="E464" s="17"/>
      <c r="F464" s="17"/>
      <c r="G464" s="17"/>
      <c r="H464" s="17"/>
      <c r="I464" s="16">
        <f>IF(B464&gt;A_Stammdaten!$B$12,0,SUM(C464,D464,F464,G464)-SUM(E464,H464))</f>
        <v>0</v>
      </c>
      <c r="J464" s="51">
        <f>HLOOKUP(A_Stammdaten!$B$12,$L$4:$R$2504,ROW(B464)-3,FALSE)+IF(OR(B464=0,A_Stammdaten!$B$12&lt;B464),0,I464*1/20)</f>
        <v>0</v>
      </c>
      <c r="K464" s="51">
        <f>HLOOKUP(A_Stammdaten!$B$12,$L$4:$R$2504,ROW(B464)-3,FALSE)</f>
        <v>0</v>
      </c>
      <c r="L464" s="51">
        <f t="shared" si="28"/>
        <v>0</v>
      </c>
      <c r="M464" s="51">
        <f t="shared" si="27"/>
        <v>0</v>
      </c>
      <c r="N464" s="51">
        <f t="shared" si="27"/>
        <v>0</v>
      </c>
      <c r="O464" s="51">
        <f t="shared" si="27"/>
        <v>0</v>
      </c>
      <c r="P464" s="51">
        <f t="shared" si="27"/>
        <v>0</v>
      </c>
      <c r="Q464" s="51">
        <f t="shared" si="27"/>
        <v>0</v>
      </c>
      <c r="R464" s="51">
        <f t="shared" si="27"/>
        <v>0</v>
      </c>
    </row>
    <row r="465" spans="1:18" x14ac:dyDescent="0.25">
      <c r="A465" s="17"/>
      <c r="B465" s="52"/>
      <c r="C465" s="17"/>
      <c r="D465" s="17"/>
      <c r="E465" s="17"/>
      <c r="F465" s="17"/>
      <c r="G465" s="17"/>
      <c r="H465" s="17"/>
      <c r="I465" s="16">
        <f>IF(B465&gt;A_Stammdaten!$B$12,0,SUM(C465,D465,F465,G465)-SUM(E465,H465))</f>
        <v>0</v>
      </c>
      <c r="J465" s="51">
        <f>HLOOKUP(A_Stammdaten!$B$12,$L$4:$R$2504,ROW(B465)-3,FALSE)+IF(OR(B465=0,A_Stammdaten!$B$12&lt;B465),0,I465*1/20)</f>
        <v>0</v>
      </c>
      <c r="K465" s="51">
        <f>HLOOKUP(A_Stammdaten!$B$12,$L$4:$R$2504,ROW(B465)-3,FALSE)</f>
        <v>0</v>
      </c>
      <c r="L465" s="51">
        <f t="shared" si="28"/>
        <v>0</v>
      </c>
      <c r="M465" s="51">
        <f t="shared" si="27"/>
        <v>0</v>
      </c>
      <c r="N465" s="51">
        <f t="shared" si="27"/>
        <v>0</v>
      </c>
      <c r="O465" s="51">
        <f t="shared" si="27"/>
        <v>0</v>
      </c>
      <c r="P465" s="51">
        <f t="shared" si="27"/>
        <v>0</v>
      </c>
      <c r="Q465" s="51">
        <f t="shared" si="27"/>
        <v>0</v>
      </c>
      <c r="R465" s="51">
        <f t="shared" si="27"/>
        <v>0</v>
      </c>
    </row>
    <row r="466" spans="1:18" x14ac:dyDescent="0.25">
      <c r="A466" s="17"/>
      <c r="B466" s="52"/>
      <c r="C466" s="17"/>
      <c r="D466" s="17"/>
      <c r="E466" s="17"/>
      <c r="F466" s="17"/>
      <c r="G466" s="17"/>
      <c r="H466" s="17"/>
      <c r="I466" s="16">
        <f>IF(B466&gt;A_Stammdaten!$B$12,0,SUM(C466,D466,F466,G466)-SUM(E466,H466))</f>
        <v>0</v>
      </c>
      <c r="J466" s="51">
        <f>HLOOKUP(A_Stammdaten!$B$12,$L$4:$R$2504,ROW(B466)-3,FALSE)+IF(OR(B466=0,A_Stammdaten!$B$12&lt;B466),0,I466*1/20)</f>
        <v>0</v>
      </c>
      <c r="K466" s="51">
        <f>HLOOKUP(A_Stammdaten!$B$12,$L$4:$R$2504,ROW(B466)-3,FALSE)</f>
        <v>0</v>
      </c>
      <c r="L466" s="51">
        <f t="shared" si="28"/>
        <v>0</v>
      </c>
      <c r="M466" s="51">
        <f t="shared" si="27"/>
        <v>0</v>
      </c>
      <c r="N466" s="51">
        <f t="shared" si="27"/>
        <v>0</v>
      </c>
      <c r="O466" s="51">
        <f t="shared" si="27"/>
        <v>0</v>
      </c>
      <c r="P466" s="51">
        <f t="shared" si="27"/>
        <v>0</v>
      </c>
      <c r="Q466" s="51">
        <f t="shared" si="27"/>
        <v>0</v>
      </c>
      <c r="R466" s="51">
        <f t="shared" si="27"/>
        <v>0</v>
      </c>
    </row>
    <row r="467" spans="1:18" x14ac:dyDescent="0.25">
      <c r="A467" s="17"/>
      <c r="B467" s="52"/>
      <c r="C467" s="17"/>
      <c r="D467" s="17"/>
      <c r="E467" s="17"/>
      <c r="F467" s="17"/>
      <c r="G467" s="17"/>
      <c r="H467" s="17"/>
      <c r="I467" s="16">
        <f>IF(B467&gt;A_Stammdaten!$B$12,0,SUM(C467,D467,F467,G467)-SUM(E467,H467))</f>
        <v>0</v>
      </c>
      <c r="J467" s="51">
        <f>HLOOKUP(A_Stammdaten!$B$12,$L$4:$R$2504,ROW(B467)-3,FALSE)+IF(OR(B467=0,A_Stammdaten!$B$12&lt;B467),0,I467*1/20)</f>
        <v>0</v>
      </c>
      <c r="K467" s="51">
        <f>HLOOKUP(A_Stammdaten!$B$12,$L$4:$R$2504,ROW(B467)-3,FALSE)</f>
        <v>0</v>
      </c>
      <c r="L467" s="51">
        <f t="shared" si="28"/>
        <v>0</v>
      </c>
      <c r="M467" s="51">
        <f t="shared" si="27"/>
        <v>0</v>
      </c>
      <c r="N467" s="51">
        <f t="shared" si="27"/>
        <v>0</v>
      </c>
      <c r="O467" s="51">
        <f t="shared" si="27"/>
        <v>0</v>
      </c>
      <c r="P467" s="51">
        <f t="shared" si="27"/>
        <v>0</v>
      </c>
      <c r="Q467" s="51">
        <f t="shared" si="27"/>
        <v>0</v>
      </c>
      <c r="R467" s="51">
        <f t="shared" ref="M467:R510" si="29">IF(OR($I467=0,R$4&lt;$B467,$B467=0,20-(R$4-$B467)=0),0,$I467*(19-(R$4-$B467))/20)</f>
        <v>0</v>
      </c>
    </row>
    <row r="468" spans="1:18" x14ac:dyDescent="0.25">
      <c r="A468" s="17"/>
      <c r="B468" s="52"/>
      <c r="C468" s="17"/>
      <c r="D468" s="17"/>
      <c r="E468" s="17"/>
      <c r="F468" s="17"/>
      <c r="G468" s="17"/>
      <c r="H468" s="17"/>
      <c r="I468" s="16">
        <f>IF(B468&gt;A_Stammdaten!$B$12,0,SUM(C468,D468,F468,G468)-SUM(E468,H468))</f>
        <v>0</v>
      </c>
      <c r="J468" s="51">
        <f>HLOOKUP(A_Stammdaten!$B$12,$L$4:$R$2504,ROW(B468)-3,FALSE)+IF(OR(B468=0,A_Stammdaten!$B$12&lt;B468),0,I468*1/20)</f>
        <v>0</v>
      </c>
      <c r="K468" s="51">
        <f>HLOOKUP(A_Stammdaten!$B$12,$L$4:$R$2504,ROW(B468)-3,FALSE)</f>
        <v>0</v>
      </c>
      <c r="L468" s="51">
        <f t="shared" si="28"/>
        <v>0</v>
      </c>
      <c r="M468" s="51">
        <f t="shared" si="29"/>
        <v>0</v>
      </c>
      <c r="N468" s="51">
        <f t="shared" si="29"/>
        <v>0</v>
      </c>
      <c r="O468" s="51">
        <f t="shared" si="29"/>
        <v>0</v>
      </c>
      <c r="P468" s="51">
        <f t="shared" si="29"/>
        <v>0</v>
      </c>
      <c r="Q468" s="51">
        <f t="shared" si="29"/>
        <v>0</v>
      </c>
      <c r="R468" s="51">
        <f t="shared" si="29"/>
        <v>0</v>
      </c>
    </row>
    <row r="469" spans="1:18" x14ac:dyDescent="0.25">
      <c r="A469" s="17"/>
      <c r="B469" s="52"/>
      <c r="C469" s="17"/>
      <c r="D469" s="17"/>
      <c r="E469" s="17"/>
      <c r="F469" s="17"/>
      <c r="G469" s="17"/>
      <c r="H469" s="17"/>
      <c r="I469" s="16">
        <f>IF(B469&gt;A_Stammdaten!$B$12,0,SUM(C469,D469,F469,G469)-SUM(E469,H469))</f>
        <v>0</v>
      </c>
      <c r="J469" s="51">
        <f>HLOOKUP(A_Stammdaten!$B$12,$L$4:$R$2504,ROW(B469)-3,FALSE)+IF(OR(B469=0,A_Stammdaten!$B$12&lt;B469),0,I469*1/20)</f>
        <v>0</v>
      </c>
      <c r="K469" s="51">
        <f>HLOOKUP(A_Stammdaten!$B$12,$L$4:$R$2504,ROW(B469)-3,FALSE)</f>
        <v>0</v>
      </c>
      <c r="L469" s="51">
        <f t="shared" si="28"/>
        <v>0</v>
      </c>
      <c r="M469" s="51">
        <f t="shared" si="29"/>
        <v>0</v>
      </c>
      <c r="N469" s="51">
        <f t="shared" si="29"/>
        <v>0</v>
      </c>
      <c r="O469" s="51">
        <f t="shared" si="29"/>
        <v>0</v>
      </c>
      <c r="P469" s="51">
        <f t="shared" si="29"/>
        <v>0</v>
      </c>
      <c r="Q469" s="51">
        <f t="shared" si="29"/>
        <v>0</v>
      </c>
      <c r="R469" s="51">
        <f t="shared" si="29"/>
        <v>0</v>
      </c>
    </row>
    <row r="470" spans="1:18" x14ac:dyDescent="0.25">
      <c r="A470" s="17"/>
      <c r="B470" s="52"/>
      <c r="C470" s="17"/>
      <c r="D470" s="17"/>
      <c r="E470" s="17"/>
      <c r="F470" s="17"/>
      <c r="G470" s="17"/>
      <c r="H470" s="17"/>
      <c r="I470" s="16">
        <f>IF(B470&gt;A_Stammdaten!$B$12,0,SUM(C470,D470,F470,G470)-SUM(E470,H470))</f>
        <v>0</v>
      </c>
      <c r="J470" s="51">
        <f>HLOOKUP(A_Stammdaten!$B$12,$L$4:$R$2504,ROW(B470)-3,FALSE)+IF(OR(B470=0,A_Stammdaten!$B$12&lt;B470),0,I470*1/20)</f>
        <v>0</v>
      </c>
      <c r="K470" s="51">
        <f>HLOOKUP(A_Stammdaten!$B$12,$L$4:$R$2504,ROW(B470)-3,FALSE)</f>
        <v>0</v>
      </c>
      <c r="L470" s="51">
        <f t="shared" si="28"/>
        <v>0</v>
      </c>
      <c r="M470" s="51">
        <f t="shared" si="29"/>
        <v>0</v>
      </c>
      <c r="N470" s="51">
        <f t="shared" si="29"/>
        <v>0</v>
      </c>
      <c r="O470" s="51">
        <f t="shared" si="29"/>
        <v>0</v>
      </c>
      <c r="P470" s="51">
        <f t="shared" si="29"/>
        <v>0</v>
      </c>
      <c r="Q470" s="51">
        <f t="shared" si="29"/>
        <v>0</v>
      </c>
      <c r="R470" s="51">
        <f t="shared" si="29"/>
        <v>0</v>
      </c>
    </row>
    <row r="471" spans="1:18" x14ac:dyDescent="0.25">
      <c r="A471" s="17"/>
      <c r="B471" s="52"/>
      <c r="C471" s="17"/>
      <c r="D471" s="17"/>
      <c r="E471" s="17"/>
      <c r="F471" s="17"/>
      <c r="G471" s="17"/>
      <c r="H471" s="17"/>
      <c r="I471" s="16">
        <f>IF(B471&gt;A_Stammdaten!$B$12,0,SUM(C471,D471,F471,G471)-SUM(E471,H471))</f>
        <v>0</v>
      </c>
      <c r="J471" s="51">
        <f>HLOOKUP(A_Stammdaten!$B$12,$L$4:$R$2504,ROW(B471)-3,FALSE)+IF(OR(B471=0,A_Stammdaten!$B$12&lt;B471),0,I471*1/20)</f>
        <v>0</v>
      </c>
      <c r="K471" s="51">
        <f>HLOOKUP(A_Stammdaten!$B$12,$L$4:$R$2504,ROW(B471)-3,FALSE)</f>
        <v>0</v>
      </c>
      <c r="L471" s="51">
        <f t="shared" si="28"/>
        <v>0</v>
      </c>
      <c r="M471" s="51">
        <f t="shared" si="29"/>
        <v>0</v>
      </c>
      <c r="N471" s="51">
        <f t="shared" si="29"/>
        <v>0</v>
      </c>
      <c r="O471" s="51">
        <f t="shared" si="29"/>
        <v>0</v>
      </c>
      <c r="P471" s="51">
        <f t="shared" si="29"/>
        <v>0</v>
      </c>
      <c r="Q471" s="51">
        <f t="shared" si="29"/>
        <v>0</v>
      </c>
      <c r="R471" s="51">
        <f t="shared" si="29"/>
        <v>0</v>
      </c>
    </row>
    <row r="472" spans="1:18" x14ac:dyDescent="0.25">
      <c r="A472" s="17"/>
      <c r="B472" s="52"/>
      <c r="C472" s="17"/>
      <c r="D472" s="17"/>
      <c r="E472" s="17"/>
      <c r="F472" s="17"/>
      <c r="G472" s="17"/>
      <c r="H472" s="17"/>
      <c r="I472" s="16">
        <f>IF(B472&gt;A_Stammdaten!$B$12,0,SUM(C472,D472,F472,G472)-SUM(E472,H472))</f>
        <v>0</v>
      </c>
      <c r="J472" s="51">
        <f>HLOOKUP(A_Stammdaten!$B$12,$L$4:$R$2504,ROW(B472)-3,FALSE)+IF(OR(B472=0,A_Stammdaten!$B$12&lt;B472),0,I472*1/20)</f>
        <v>0</v>
      </c>
      <c r="K472" s="51">
        <f>HLOOKUP(A_Stammdaten!$B$12,$L$4:$R$2504,ROW(B472)-3,FALSE)</f>
        <v>0</v>
      </c>
      <c r="L472" s="51">
        <f t="shared" si="28"/>
        <v>0</v>
      </c>
      <c r="M472" s="51">
        <f t="shared" si="29"/>
        <v>0</v>
      </c>
      <c r="N472" s="51">
        <f t="shared" si="29"/>
        <v>0</v>
      </c>
      <c r="O472" s="51">
        <f t="shared" si="29"/>
        <v>0</v>
      </c>
      <c r="P472" s="51">
        <f t="shared" si="29"/>
        <v>0</v>
      </c>
      <c r="Q472" s="51">
        <f t="shared" si="29"/>
        <v>0</v>
      </c>
      <c r="R472" s="51">
        <f t="shared" si="29"/>
        <v>0</v>
      </c>
    </row>
    <row r="473" spans="1:18" x14ac:dyDescent="0.25">
      <c r="A473" s="17"/>
      <c r="B473" s="52"/>
      <c r="C473" s="17"/>
      <c r="D473" s="17"/>
      <c r="E473" s="17"/>
      <c r="F473" s="17"/>
      <c r="G473" s="17"/>
      <c r="H473" s="17"/>
      <c r="I473" s="16">
        <f>IF(B473&gt;A_Stammdaten!$B$12,0,SUM(C473,D473,F473,G473)-SUM(E473,H473))</f>
        <v>0</v>
      </c>
      <c r="J473" s="51">
        <f>HLOOKUP(A_Stammdaten!$B$12,$L$4:$R$2504,ROW(B473)-3,FALSE)+IF(OR(B473=0,A_Stammdaten!$B$12&lt;B473),0,I473*1/20)</f>
        <v>0</v>
      </c>
      <c r="K473" s="51">
        <f>HLOOKUP(A_Stammdaten!$B$12,$L$4:$R$2504,ROW(B473)-3,FALSE)</f>
        <v>0</v>
      </c>
      <c r="L473" s="51">
        <f t="shared" si="28"/>
        <v>0</v>
      </c>
      <c r="M473" s="51">
        <f t="shared" si="29"/>
        <v>0</v>
      </c>
      <c r="N473" s="51">
        <f t="shared" si="29"/>
        <v>0</v>
      </c>
      <c r="O473" s="51">
        <f t="shared" si="29"/>
        <v>0</v>
      </c>
      <c r="P473" s="51">
        <f t="shared" si="29"/>
        <v>0</v>
      </c>
      <c r="Q473" s="51">
        <f t="shared" si="29"/>
        <v>0</v>
      </c>
      <c r="R473" s="51">
        <f t="shared" si="29"/>
        <v>0</v>
      </c>
    </row>
    <row r="474" spans="1:18" x14ac:dyDescent="0.25">
      <c r="A474" s="17"/>
      <c r="B474" s="52"/>
      <c r="C474" s="17"/>
      <c r="D474" s="17"/>
      <c r="E474" s="17"/>
      <c r="F474" s="17"/>
      <c r="G474" s="17"/>
      <c r="H474" s="17"/>
      <c r="I474" s="16">
        <f>IF(B474&gt;A_Stammdaten!$B$12,0,SUM(C474,D474,F474,G474)-SUM(E474,H474))</f>
        <v>0</v>
      </c>
      <c r="J474" s="51">
        <f>HLOOKUP(A_Stammdaten!$B$12,$L$4:$R$2504,ROW(B474)-3,FALSE)+IF(OR(B474=0,A_Stammdaten!$B$12&lt;B474),0,I474*1/20)</f>
        <v>0</v>
      </c>
      <c r="K474" s="51">
        <f>HLOOKUP(A_Stammdaten!$B$12,$L$4:$R$2504,ROW(B474)-3,FALSE)</f>
        <v>0</v>
      </c>
      <c r="L474" s="51">
        <f t="shared" si="28"/>
        <v>0</v>
      </c>
      <c r="M474" s="51">
        <f t="shared" si="29"/>
        <v>0</v>
      </c>
      <c r="N474" s="51">
        <f t="shared" si="29"/>
        <v>0</v>
      </c>
      <c r="O474" s="51">
        <f t="shared" si="29"/>
        <v>0</v>
      </c>
      <c r="P474" s="51">
        <f t="shared" si="29"/>
        <v>0</v>
      </c>
      <c r="Q474" s="51">
        <f t="shared" si="29"/>
        <v>0</v>
      </c>
      <c r="R474" s="51">
        <f t="shared" si="29"/>
        <v>0</v>
      </c>
    </row>
    <row r="475" spans="1:18" x14ac:dyDescent="0.25">
      <c r="A475" s="17"/>
      <c r="B475" s="52"/>
      <c r="C475" s="17"/>
      <c r="D475" s="17"/>
      <c r="E475" s="17"/>
      <c r="F475" s="17"/>
      <c r="G475" s="17"/>
      <c r="H475" s="17"/>
      <c r="I475" s="16">
        <f>IF(B475&gt;A_Stammdaten!$B$12,0,SUM(C475,D475,F475,G475)-SUM(E475,H475))</f>
        <v>0</v>
      </c>
      <c r="J475" s="51">
        <f>HLOOKUP(A_Stammdaten!$B$12,$L$4:$R$2504,ROW(B475)-3,FALSE)+IF(OR(B475=0,A_Stammdaten!$B$12&lt;B475),0,I475*1/20)</f>
        <v>0</v>
      </c>
      <c r="K475" s="51">
        <f>HLOOKUP(A_Stammdaten!$B$12,$L$4:$R$2504,ROW(B475)-3,FALSE)</f>
        <v>0</v>
      </c>
      <c r="L475" s="51">
        <f t="shared" si="28"/>
        <v>0</v>
      </c>
      <c r="M475" s="51">
        <f t="shared" si="29"/>
        <v>0</v>
      </c>
      <c r="N475" s="51">
        <f t="shared" si="29"/>
        <v>0</v>
      </c>
      <c r="O475" s="51">
        <f t="shared" si="29"/>
        <v>0</v>
      </c>
      <c r="P475" s="51">
        <f t="shared" si="29"/>
        <v>0</v>
      </c>
      <c r="Q475" s="51">
        <f t="shared" si="29"/>
        <v>0</v>
      </c>
      <c r="R475" s="51">
        <f t="shared" si="29"/>
        <v>0</v>
      </c>
    </row>
    <row r="476" spans="1:18" x14ac:dyDescent="0.25">
      <c r="A476" s="17"/>
      <c r="B476" s="52"/>
      <c r="C476" s="17"/>
      <c r="D476" s="17"/>
      <c r="E476" s="17"/>
      <c r="F476" s="17"/>
      <c r="G476" s="17"/>
      <c r="H476" s="17"/>
      <c r="I476" s="16">
        <f>IF(B476&gt;A_Stammdaten!$B$12,0,SUM(C476,D476,F476,G476)-SUM(E476,H476))</f>
        <v>0</v>
      </c>
      <c r="J476" s="51">
        <f>HLOOKUP(A_Stammdaten!$B$12,$L$4:$R$2504,ROW(B476)-3,FALSE)+IF(OR(B476=0,A_Stammdaten!$B$12&lt;B476),0,I476*1/20)</f>
        <v>0</v>
      </c>
      <c r="K476" s="51">
        <f>HLOOKUP(A_Stammdaten!$B$12,$L$4:$R$2504,ROW(B476)-3,FALSE)</f>
        <v>0</v>
      </c>
      <c r="L476" s="51">
        <f t="shared" si="28"/>
        <v>0</v>
      </c>
      <c r="M476" s="51">
        <f t="shared" si="29"/>
        <v>0</v>
      </c>
      <c r="N476" s="51">
        <f t="shared" si="29"/>
        <v>0</v>
      </c>
      <c r="O476" s="51">
        <f t="shared" si="29"/>
        <v>0</v>
      </c>
      <c r="P476" s="51">
        <f t="shared" si="29"/>
        <v>0</v>
      </c>
      <c r="Q476" s="51">
        <f t="shared" si="29"/>
        <v>0</v>
      </c>
      <c r="R476" s="51">
        <f t="shared" si="29"/>
        <v>0</v>
      </c>
    </row>
    <row r="477" spans="1:18" x14ac:dyDescent="0.25">
      <c r="A477" s="17"/>
      <c r="B477" s="52"/>
      <c r="C477" s="17"/>
      <c r="D477" s="17"/>
      <c r="E477" s="17"/>
      <c r="F477" s="17"/>
      <c r="G477" s="17"/>
      <c r="H477" s="17"/>
      <c r="I477" s="16">
        <f>IF(B477&gt;A_Stammdaten!$B$12,0,SUM(C477,D477,F477,G477)-SUM(E477,H477))</f>
        <v>0</v>
      </c>
      <c r="J477" s="51">
        <f>HLOOKUP(A_Stammdaten!$B$12,$L$4:$R$2504,ROW(B477)-3,FALSE)+IF(OR(B477=0,A_Stammdaten!$B$12&lt;B477),0,I477*1/20)</f>
        <v>0</v>
      </c>
      <c r="K477" s="51">
        <f>HLOOKUP(A_Stammdaten!$B$12,$L$4:$R$2504,ROW(B477)-3,FALSE)</f>
        <v>0</v>
      </c>
      <c r="L477" s="51">
        <f t="shared" si="28"/>
        <v>0</v>
      </c>
      <c r="M477" s="51">
        <f t="shared" si="29"/>
        <v>0</v>
      </c>
      <c r="N477" s="51">
        <f t="shared" si="29"/>
        <v>0</v>
      </c>
      <c r="O477" s="51">
        <f t="shared" si="29"/>
        <v>0</v>
      </c>
      <c r="P477" s="51">
        <f t="shared" si="29"/>
        <v>0</v>
      </c>
      <c r="Q477" s="51">
        <f t="shared" si="29"/>
        <v>0</v>
      </c>
      <c r="R477" s="51">
        <f t="shared" si="29"/>
        <v>0</v>
      </c>
    </row>
    <row r="478" spans="1:18" x14ac:dyDescent="0.25">
      <c r="A478" s="17"/>
      <c r="B478" s="52"/>
      <c r="C478" s="17"/>
      <c r="D478" s="17"/>
      <c r="E478" s="17"/>
      <c r="F478" s="17"/>
      <c r="G478" s="17"/>
      <c r="H478" s="17"/>
      <c r="I478" s="16">
        <f>IF(B478&gt;A_Stammdaten!$B$12,0,SUM(C478,D478,F478,G478)-SUM(E478,H478))</f>
        <v>0</v>
      </c>
      <c r="J478" s="51">
        <f>HLOOKUP(A_Stammdaten!$B$12,$L$4:$R$2504,ROW(B478)-3,FALSE)+IF(OR(B478=0,A_Stammdaten!$B$12&lt;B478),0,I478*1/20)</f>
        <v>0</v>
      </c>
      <c r="K478" s="51">
        <f>HLOOKUP(A_Stammdaten!$B$12,$L$4:$R$2504,ROW(B478)-3,FALSE)</f>
        <v>0</v>
      </c>
      <c r="L478" s="51">
        <f t="shared" si="28"/>
        <v>0</v>
      </c>
      <c r="M478" s="51">
        <f t="shared" si="29"/>
        <v>0</v>
      </c>
      <c r="N478" s="51">
        <f t="shared" si="29"/>
        <v>0</v>
      </c>
      <c r="O478" s="51">
        <f t="shared" si="29"/>
        <v>0</v>
      </c>
      <c r="P478" s="51">
        <f t="shared" si="29"/>
        <v>0</v>
      </c>
      <c r="Q478" s="51">
        <f t="shared" si="29"/>
        <v>0</v>
      </c>
      <c r="R478" s="51">
        <f t="shared" si="29"/>
        <v>0</v>
      </c>
    </row>
    <row r="479" spans="1:18" x14ac:dyDescent="0.25">
      <c r="A479" s="17"/>
      <c r="B479" s="52"/>
      <c r="C479" s="17"/>
      <c r="D479" s="17"/>
      <c r="E479" s="17"/>
      <c r="F479" s="17"/>
      <c r="G479" s="17"/>
      <c r="H479" s="17"/>
      <c r="I479" s="16">
        <f>IF(B479&gt;A_Stammdaten!$B$12,0,SUM(C479,D479,F479,G479)-SUM(E479,H479))</f>
        <v>0</v>
      </c>
      <c r="J479" s="51">
        <f>HLOOKUP(A_Stammdaten!$B$12,$L$4:$R$2504,ROW(B479)-3,FALSE)+IF(OR(B479=0,A_Stammdaten!$B$12&lt;B479),0,I479*1/20)</f>
        <v>0</v>
      </c>
      <c r="K479" s="51">
        <f>HLOOKUP(A_Stammdaten!$B$12,$L$4:$R$2504,ROW(B479)-3,FALSE)</f>
        <v>0</v>
      </c>
      <c r="L479" s="51">
        <f t="shared" si="28"/>
        <v>0</v>
      </c>
      <c r="M479" s="51">
        <f t="shared" si="29"/>
        <v>0</v>
      </c>
      <c r="N479" s="51">
        <f t="shared" si="29"/>
        <v>0</v>
      </c>
      <c r="O479" s="51">
        <f t="shared" si="29"/>
        <v>0</v>
      </c>
      <c r="P479" s="51">
        <f t="shared" si="29"/>
        <v>0</v>
      </c>
      <c r="Q479" s="51">
        <f t="shared" si="29"/>
        <v>0</v>
      </c>
      <c r="R479" s="51">
        <f t="shared" si="29"/>
        <v>0</v>
      </c>
    </row>
    <row r="480" spans="1:18" x14ac:dyDescent="0.25">
      <c r="A480" s="17"/>
      <c r="B480" s="52"/>
      <c r="C480" s="17"/>
      <c r="D480" s="17"/>
      <c r="E480" s="17"/>
      <c r="F480" s="17"/>
      <c r="G480" s="17"/>
      <c r="H480" s="17"/>
      <c r="I480" s="16">
        <f>IF(B480&gt;A_Stammdaten!$B$12,0,SUM(C480,D480,F480,G480)-SUM(E480,H480))</f>
        <v>0</v>
      </c>
      <c r="J480" s="51">
        <f>HLOOKUP(A_Stammdaten!$B$12,$L$4:$R$2504,ROW(B480)-3,FALSE)+IF(OR(B480=0,A_Stammdaten!$B$12&lt;B480),0,I480*1/20)</f>
        <v>0</v>
      </c>
      <c r="K480" s="51">
        <f>HLOOKUP(A_Stammdaten!$B$12,$L$4:$R$2504,ROW(B480)-3,FALSE)</f>
        <v>0</v>
      </c>
      <c r="L480" s="51">
        <f t="shared" si="28"/>
        <v>0</v>
      </c>
      <c r="M480" s="51">
        <f t="shared" si="29"/>
        <v>0</v>
      </c>
      <c r="N480" s="51">
        <f t="shared" si="29"/>
        <v>0</v>
      </c>
      <c r="O480" s="51">
        <f t="shared" si="29"/>
        <v>0</v>
      </c>
      <c r="P480" s="51">
        <f t="shared" si="29"/>
        <v>0</v>
      </c>
      <c r="Q480" s="51">
        <f t="shared" si="29"/>
        <v>0</v>
      </c>
      <c r="R480" s="51">
        <f t="shared" si="29"/>
        <v>0</v>
      </c>
    </row>
    <row r="481" spans="1:18" x14ac:dyDescent="0.25">
      <c r="A481" s="17"/>
      <c r="B481" s="52"/>
      <c r="C481" s="17"/>
      <c r="D481" s="17"/>
      <c r="E481" s="17"/>
      <c r="F481" s="17"/>
      <c r="G481" s="17"/>
      <c r="H481" s="17"/>
      <c r="I481" s="16">
        <f>IF(B481&gt;A_Stammdaten!$B$12,0,SUM(C481,D481,F481,G481)-SUM(E481,H481))</f>
        <v>0</v>
      </c>
      <c r="J481" s="51">
        <f>HLOOKUP(A_Stammdaten!$B$12,$L$4:$R$2504,ROW(B481)-3,FALSE)+IF(OR(B481=0,A_Stammdaten!$B$12&lt;B481),0,I481*1/20)</f>
        <v>0</v>
      </c>
      <c r="K481" s="51">
        <f>HLOOKUP(A_Stammdaten!$B$12,$L$4:$R$2504,ROW(B481)-3,FALSE)</f>
        <v>0</v>
      </c>
      <c r="L481" s="51">
        <f t="shared" si="28"/>
        <v>0</v>
      </c>
      <c r="M481" s="51">
        <f t="shared" si="29"/>
        <v>0</v>
      </c>
      <c r="N481" s="51">
        <f t="shared" si="29"/>
        <v>0</v>
      </c>
      <c r="O481" s="51">
        <f t="shared" si="29"/>
        <v>0</v>
      </c>
      <c r="P481" s="51">
        <f t="shared" si="29"/>
        <v>0</v>
      </c>
      <c r="Q481" s="51">
        <f t="shared" si="29"/>
        <v>0</v>
      </c>
      <c r="R481" s="51">
        <f t="shared" si="29"/>
        <v>0</v>
      </c>
    </row>
    <row r="482" spans="1:18" x14ac:dyDescent="0.25">
      <c r="A482" s="17"/>
      <c r="B482" s="52"/>
      <c r="C482" s="17"/>
      <c r="D482" s="17"/>
      <c r="E482" s="17"/>
      <c r="F482" s="17"/>
      <c r="G482" s="17"/>
      <c r="H482" s="17"/>
      <c r="I482" s="16">
        <f>IF(B482&gt;A_Stammdaten!$B$12,0,SUM(C482,D482,F482,G482)-SUM(E482,H482))</f>
        <v>0</v>
      </c>
      <c r="J482" s="51">
        <f>HLOOKUP(A_Stammdaten!$B$12,$L$4:$R$2504,ROW(B482)-3,FALSE)+IF(OR(B482=0,A_Stammdaten!$B$12&lt;B482),0,I482*1/20)</f>
        <v>0</v>
      </c>
      <c r="K482" s="51">
        <f>HLOOKUP(A_Stammdaten!$B$12,$L$4:$R$2504,ROW(B482)-3,FALSE)</f>
        <v>0</v>
      </c>
      <c r="L482" s="51">
        <f t="shared" si="28"/>
        <v>0</v>
      </c>
      <c r="M482" s="51">
        <f t="shared" si="29"/>
        <v>0</v>
      </c>
      <c r="N482" s="51">
        <f t="shared" si="29"/>
        <v>0</v>
      </c>
      <c r="O482" s="51">
        <f t="shared" si="29"/>
        <v>0</v>
      </c>
      <c r="P482" s="51">
        <f t="shared" si="29"/>
        <v>0</v>
      </c>
      <c r="Q482" s="51">
        <f t="shared" si="29"/>
        <v>0</v>
      </c>
      <c r="R482" s="51">
        <f t="shared" si="29"/>
        <v>0</v>
      </c>
    </row>
    <row r="483" spans="1:18" x14ac:dyDescent="0.25">
      <c r="A483" s="17"/>
      <c r="B483" s="52"/>
      <c r="C483" s="17"/>
      <c r="D483" s="17"/>
      <c r="E483" s="17"/>
      <c r="F483" s="17"/>
      <c r="G483" s="17"/>
      <c r="H483" s="17"/>
      <c r="I483" s="16">
        <f>IF(B483&gt;A_Stammdaten!$B$12,0,SUM(C483,D483,F483,G483)-SUM(E483,H483))</f>
        <v>0</v>
      </c>
      <c r="J483" s="51">
        <f>HLOOKUP(A_Stammdaten!$B$12,$L$4:$R$2504,ROW(B483)-3,FALSE)+IF(OR(B483=0,A_Stammdaten!$B$12&lt;B483),0,I483*1/20)</f>
        <v>0</v>
      </c>
      <c r="K483" s="51">
        <f>HLOOKUP(A_Stammdaten!$B$12,$L$4:$R$2504,ROW(B483)-3,FALSE)</f>
        <v>0</v>
      </c>
      <c r="L483" s="51">
        <f t="shared" si="28"/>
        <v>0</v>
      </c>
      <c r="M483" s="51">
        <f t="shared" si="29"/>
        <v>0</v>
      </c>
      <c r="N483" s="51">
        <f t="shared" si="29"/>
        <v>0</v>
      </c>
      <c r="O483" s="51">
        <f t="shared" si="29"/>
        <v>0</v>
      </c>
      <c r="P483" s="51">
        <f t="shared" si="29"/>
        <v>0</v>
      </c>
      <c r="Q483" s="51">
        <f t="shared" si="29"/>
        <v>0</v>
      </c>
      <c r="R483" s="51">
        <f t="shared" si="29"/>
        <v>0</v>
      </c>
    </row>
    <row r="484" spans="1:18" x14ac:dyDescent="0.25">
      <c r="A484" s="17"/>
      <c r="B484" s="52"/>
      <c r="C484" s="17"/>
      <c r="D484" s="17"/>
      <c r="E484" s="17"/>
      <c r="F484" s="17"/>
      <c r="G484" s="17"/>
      <c r="H484" s="17"/>
      <c r="I484" s="16">
        <f>IF(B484&gt;A_Stammdaten!$B$12,0,SUM(C484,D484,F484,G484)-SUM(E484,H484))</f>
        <v>0</v>
      </c>
      <c r="J484" s="51">
        <f>HLOOKUP(A_Stammdaten!$B$12,$L$4:$R$2504,ROW(B484)-3,FALSE)+IF(OR(B484=0,A_Stammdaten!$B$12&lt;B484),0,I484*1/20)</f>
        <v>0</v>
      </c>
      <c r="K484" s="51">
        <f>HLOOKUP(A_Stammdaten!$B$12,$L$4:$R$2504,ROW(B484)-3,FALSE)</f>
        <v>0</v>
      </c>
      <c r="L484" s="51">
        <f t="shared" si="28"/>
        <v>0</v>
      </c>
      <c r="M484" s="51">
        <f t="shared" si="29"/>
        <v>0</v>
      </c>
      <c r="N484" s="51">
        <f t="shared" si="29"/>
        <v>0</v>
      </c>
      <c r="O484" s="51">
        <f t="shared" si="29"/>
        <v>0</v>
      </c>
      <c r="P484" s="51">
        <f t="shared" si="29"/>
        <v>0</v>
      </c>
      <c r="Q484" s="51">
        <f t="shared" si="29"/>
        <v>0</v>
      </c>
      <c r="R484" s="51">
        <f t="shared" si="29"/>
        <v>0</v>
      </c>
    </row>
    <row r="485" spans="1:18" x14ac:dyDescent="0.25">
      <c r="A485" s="17"/>
      <c r="B485" s="52"/>
      <c r="C485" s="17"/>
      <c r="D485" s="17"/>
      <c r="E485" s="17"/>
      <c r="F485" s="17"/>
      <c r="G485" s="17"/>
      <c r="H485" s="17"/>
      <c r="I485" s="16">
        <f>IF(B485&gt;A_Stammdaten!$B$12,0,SUM(C485,D485,F485,G485)-SUM(E485,H485))</f>
        <v>0</v>
      </c>
      <c r="J485" s="51">
        <f>HLOOKUP(A_Stammdaten!$B$12,$L$4:$R$2504,ROW(B485)-3,FALSE)+IF(OR(B485=0,A_Stammdaten!$B$12&lt;B485),0,I485*1/20)</f>
        <v>0</v>
      </c>
      <c r="K485" s="51">
        <f>HLOOKUP(A_Stammdaten!$B$12,$L$4:$R$2504,ROW(B485)-3,FALSE)</f>
        <v>0</v>
      </c>
      <c r="L485" s="51">
        <f t="shared" si="28"/>
        <v>0</v>
      </c>
      <c r="M485" s="51">
        <f t="shared" si="29"/>
        <v>0</v>
      </c>
      <c r="N485" s="51">
        <f t="shared" si="29"/>
        <v>0</v>
      </c>
      <c r="O485" s="51">
        <f t="shared" si="29"/>
        <v>0</v>
      </c>
      <c r="P485" s="51">
        <f t="shared" si="29"/>
        <v>0</v>
      </c>
      <c r="Q485" s="51">
        <f t="shared" si="29"/>
        <v>0</v>
      </c>
      <c r="R485" s="51">
        <f t="shared" si="29"/>
        <v>0</v>
      </c>
    </row>
    <row r="486" spans="1:18" x14ac:dyDescent="0.25">
      <c r="A486" s="17"/>
      <c r="B486" s="52"/>
      <c r="C486" s="17"/>
      <c r="D486" s="17"/>
      <c r="E486" s="17"/>
      <c r="F486" s="17"/>
      <c r="G486" s="17"/>
      <c r="H486" s="17"/>
      <c r="I486" s="16">
        <f>IF(B486&gt;A_Stammdaten!$B$12,0,SUM(C486,D486,F486,G486)-SUM(E486,H486))</f>
        <v>0</v>
      </c>
      <c r="J486" s="51">
        <f>HLOOKUP(A_Stammdaten!$B$12,$L$4:$R$2504,ROW(B486)-3,FALSE)+IF(OR(B486=0,A_Stammdaten!$B$12&lt;B486),0,I486*1/20)</f>
        <v>0</v>
      </c>
      <c r="K486" s="51">
        <f>HLOOKUP(A_Stammdaten!$B$12,$L$4:$R$2504,ROW(B486)-3,FALSE)</f>
        <v>0</v>
      </c>
      <c r="L486" s="51">
        <f t="shared" si="28"/>
        <v>0</v>
      </c>
      <c r="M486" s="51">
        <f t="shared" si="29"/>
        <v>0</v>
      </c>
      <c r="N486" s="51">
        <f t="shared" si="29"/>
        <v>0</v>
      </c>
      <c r="O486" s="51">
        <f t="shared" si="29"/>
        <v>0</v>
      </c>
      <c r="P486" s="51">
        <f t="shared" si="29"/>
        <v>0</v>
      </c>
      <c r="Q486" s="51">
        <f t="shared" si="29"/>
        <v>0</v>
      </c>
      <c r="R486" s="51">
        <f t="shared" si="29"/>
        <v>0</v>
      </c>
    </row>
    <row r="487" spans="1:18" x14ac:dyDescent="0.25">
      <c r="A487" s="17"/>
      <c r="B487" s="52"/>
      <c r="C487" s="17"/>
      <c r="D487" s="17"/>
      <c r="E487" s="17"/>
      <c r="F487" s="17"/>
      <c r="G487" s="17"/>
      <c r="H487" s="17"/>
      <c r="I487" s="16">
        <f>IF(B487&gt;A_Stammdaten!$B$12,0,SUM(C487,D487,F487,G487)-SUM(E487,H487))</f>
        <v>0</v>
      </c>
      <c r="J487" s="51">
        <f>HLOOKUP(A_Stammdaten!$B$12,$L$4:$R$2504,ROW(B487)-3,FALSE)+IF(OR(B487=0,A_Stammdaten!$B$12&lt;B487),0,I487*1/20)</f>
        <v>0</v>
      </c>
      <c r="K487" s="51">
        <f>HLOOKUP(A_Stammdaten!$B$12,$L$4:$R$2504,ROW(B487)-3,FALSE)</f>
        <v>0</v>
      </c>
      <c r="L487" s="51">
        <f t="shared" si="28"/>
        <v>0</v>
      </c>
      <c r="M487" s="51">
        <f t="shared" si="29"/>
        <v>0</v>
      </c>
      <c r="N487" s="51">
        <f t="shared" si="29"/>
        <v>0</v>
      </c>
      <c r="O487" s="51">
        <f t="shared" si="29"/>
        <v>0</v>
      </c>
      <c r="P487" s="51">
        <f t="shared" si="29"/>
        <v>0</v>
      </c>
      <c r="Q487" s="51">
        <f t="shared" si="29"/>
        <v>0</v>
      </c>
      <c r="R487" s="51">
        <f t="shared" si="29"/>
        <v>0</v>
      </c>
    </row>
    <row r="488" spans="1:18" x14ac:dyDescent="0.25">
      <c r="A488" s="17"/>
      <c r="B488" s="52"/>
      <c r="C488" s="17"/>
      <c r="D488" s="17"/>
      <c r="E488" s="17"/>
      <c r="F488" s="17"/>
      <c r="G488" s="17"/>
      <c r="H488" s="17"/>
      <c r="I488" s="16">
        <f>IF(B488&gt;A_Stammdaten!$B$12,0,SUM(C488,D488,F488,G488)-SUM(E488,H488))</f>
        <v>0</v>
      </c>
      <c r="J488" s="51">
        <f>HLOOKUP(A_Stammdaten!$B$12,$L$4:$R$2504,ROW(B488)-3,FALSE)+IF(OR(B488=0,A_Stammdaten!$B$12&lt;B488),0,I488*1/20)</f>
        <v>0</v>
      </c>
      <c r="K488" s="51">
        <f>HLOOKUP(A_Stammdaten!$B$12,$L$4:$R$2504,ROW(B488)-3,FALSE)</f>
        <v>0</v>
      </c>
      <c r="L488" s="51">
        <f t="shared" si="28"/>
        <v>0</v>
      </c>
      <c r="M488" s="51">
        <f t="shared" si="29"/>
        <v>0</v>
      </c>
      <c r="N488" s="51">
        <f t="shared" si="29"/>
        <v>0</v>
      </c>
      <c r="O488" s="51">
        <f t="shared" si="29"/>
        <v>0</v>
      </c>
      <c r="P488" s="51">
        <f t="shared" si="29"/>
        <v>0</v>
      </c>
      <c r="Q488" s="51">
        <f t="shared" si="29"/>
        <v>0</v>
      </c>
      <c r="R488" s="51">
        <f t="shared" si="29"/>
        <v>0</v>
      </c>
    </row>
    <row r="489" spans="1:18" x14ac:dyDescent="0.25">
      <c r="A489" s="17"/>
      <c r="B489" s="52"/>
      <c r="C489" s="17"/>
      <c r="D489" s="17"/>
      <c r="E489" s="17"/>
      <c r="F489" s="17"/>
      <c r="G489" s="17"/>
      <c r="H489" s="17"/>
      <c r="I489" s="16">
        <f>IF(B489&gt;A_Stammdaten!$B$12,0,SUM(C489,D489,F489,G489)-SUM(E489,H489))</f>
        <v>0</v>
      </c>
      <c r="J489" s="51">
        <f>HLOOKUP(A_Stammdaten!$B$12,$L$4:$R$2504,ROW(B489)-3,FALSE)+IF(OR(B489=0,A_Stammdaten!$B$12&lt;B489),0,I489*1/20)</f>
        <v>0</v>
      </c>
      <c r="K489" s="51">
        <f>HLOOKUP(A_Stammdaten!$B$12,$L$4:$R$2504,ROW(B489)-3,FALSE)</f>
        <v>0</v>
      </c>
      <c r="L489" s="51">
        <f t="shared" si="28"/>
        <v>0</v>
      </c>
      <c r="M489" s="51">
        <f t="shared" si="29"/>
        <v>0</v>
      </c>
      <c r="N489" s="51">
        <f t="shared" si="29"/>
        <v>0</v>
      </c>
      <c r="O489" s="51">
        <f t="shared" si="29"/>
        <v>0</v>
      </c>
      <c r="P489" s="51">
        <f t="shared" si="29"/>
        <v>0</v>
      </c>
      <c r="Q489" s="51">
        <f t="shared" si="29"/>
        <v>0</v>
      </c>
      <c r="R489" s="51">
        <f t="shared" si="29"/>
        <v>0</v>
      </c>
    </row>
    <row r="490" spans="1:18" x14ac:dyDescent="0.25">
      <c r="A490" s="17"/>
      <c r="B490" s="52"/>
      <c r="C490" s="17"/>
      <c r="D490" s="17"/>
      <c r="E490" s="17"/>
      <c r="F490" s="17"/>
      <c r="G490" s="17"/>
      <c r="H490" s="17"/>
      <c r="I490" s="16">
        <f>IF(B490&gt;A_Stammdaten!$B$12,0,SUM(C490,D490,F490,G490)-SUM(E490,H490))</f>
        <v>0</v>
      </c>
      <c r="J490" s="51">
        <f>HLOOKUP(A_Stammdaten!$B$12,$L$4:$R$2504,ROW(B490)-3,FALSE)+IF(OR(B490=0,A_Stammdaten!$B$12&lt;B490),0,I490*1/20)</f>
        <v>0</v>
      </c>
      <c r="K490" s="51">
        <f>HLOOKUP(A_Stammdaten!$B$12,$L$4:$R$2504,ROW(B490)-3,FALSE)</f>
        <v>0</v>
      </c>
      <c r="L490" s="51">
        <f t="shared" si="28"/>
        <v>0</v>
      </c>
      <c r="M490" s="51">
        <f t="shared" si="29"/>
        <v>0</v>
      </c>
      <c r="N490" s="51">
        <f t="shared" si="29"/>
        <v>0</v>
      </c>
      <c r="O490" s="51">
        <f t="shared" si="29"/>
        <v>0</v>
      </c>
      <c r="P490" s="51">
        <f t="shared" si="29"/>
        <v>0</v>
      </c>
      <c r="Q490" s="51">
        <f t="shared" si="29"/>
        <v>0</v>
      </c>
      <c r="R490" s="51">
        <f t="shared" si="29"/>
        <v>0</v>
      </c>
    </row>
    <row r="491" spans="1:18" x14ac:dyDescent="0.25">
      <c r="A491" s="17"/>
      <c r="B491" s="52"/>
      <c r="C491" s="17"/>
      <c r="D491" s="17"/>
      <c r="E491" s="17"/>
      <c r="F491" s="17"/>
      <c r="G491" s="17"/>
      <c r="H491" s="17"/>
      <c r="I491" s="16">
        <f>IF(B491&gt;A_Stammdaten!$B$12,0,SUM(C491,D491,F491,G491)-SUM(E491,H491))</f>
        <v>0</v>
      </c>
      <c r="J491" s="51">
        <f>HLOOKUP(A_Stammdaten!$B$12,$L$4:$R$2504,ROW(B491)-3,FALSE)+IF(OR(B491=0,A_Stammdaten!$B$12&lt;B491),0,I491*1/20)</f>
        <v>0</v>
      </c>
      <c r="K491" s="51">
        <f>HLOOKUP(A_Stammdaten!$B$12,$L$4:$R$2504,ROW(B491)-3,FALSE)</f>
        <v>0</v>
      </c>
      <c r="L491" s="51">
        <f t="shared" si="28"/>
        <v>0</v>
      </c>
      <c r="M491" s="51">
        <f t="shared" si="29"/>
        <v>0</v>
      </c>
      <c r="N491" s="51">
        <f t="shared" si="29"/>
        <v>0</v>
      </c>
      <c r="O491" s="51">
        <f t="shared" si="29"/>
        <v>0</v>
      </c>
      <c r="P491" s="51">
        <f t="shared" si="29"/>
        <v>0</v>
      </c>
      <c r="Q491" s="51">
        <f t="shared" si="29"/>
        <v>0</v>
      </c>
      <c r="R491" s="51">
        <f t="shared" si="29"/>
        <v>0</v>
      </c>
    </row>
    <row r="492" spans="1:18" x14ac:dyDescent="0.25">
      <c r="A492" s="17"/>
      <c r="B492" s="52"/>
      <c r="C492" s="17"/>
      <c r="D492" s="17"/>
      <c r="E492" s="17"/>
      <c r="F492" s="17"/>
      <c r="G492" s="17"/>
      <c r="H492" s="17"/>
      <c r="I492" s="16">
        <f>IF(B492&gt;A_Stammdaten!$B$12,0,SUM(C492,D492,F492,G492)-SUM(E492,H492))</f>
        <v>0</v>
      </c>
      <c r="J492" s="51">
        <f>HLOOKUP(A_Stammdaten!$B$12,$L$4:$R$2504,ROW(B492)-3,FALSE)+IF(OR(B492=0,A_Stammdaten!$B$12&lt;B492),0,I492*1/20)</f>
        <v>0</v>
      </c>
      <c r="K492" s="51">
        <f>HLOOKUP(A_Stammdaten!$B$12,$L$4:$R$2504,ROW(B492)-3,FALSE)</f>
        <v>0</v>
      </c>
      <c r="L492" s="51">
        <f t="shared" si="28"/>
        <v>0</v>
      </c>
      <c r="M492" s="51">
        <f t="shared" si="29"/>
        <v>0</v>
      </c>
      <c r="N492" s="51">
        <f t="shared" si="29"/>
        <v>0</v>
      </c>
      <c r="O492" s="51">
        <f t="shared" si="29"/>
        <v>0</v>
      </c>
      <c r="P492" s="51">
        <f t="shared" si="29"/>
        <v>0</v>
      </c>
      <c r="Q492" s="51">
        <f t="shared" si="29"/>
        <v>0</v>
      </c>
      <c r="R492" s="51">
        <f t="shared" si="29"/>
        <v>0</v>
      </c>
    </row>
    <row r="493" spans="1:18" x14ac:dyDescent="0.25">
      <c r="A493" s="17"/>
      <c r="B493" s="52"/>
      <c r="C493" s="17"/>
      <c r="D493" s="17"/>
      <c r="E493" s="17"/>
      <c r="F493" s="17"/>
      <c r="G493" s="17"/>
      <c r="H493" s="17"/>
      <c r="I493" s="16">
        <f>IF(B493&gt;A_Stammdaten!$B$12,0,SUM(C493,D493,F493,G493)-SUM(E493,H493))</f>
        <v>0</v>
      </c>
      <c r="J493" s="51">
        <f>HLOOKUP(A_Stammdaten!$B$12,$L$4:$R$2504,ROW(B493)-3,FALSE)+IF(OR(B493=0,A_Stammdaten!$B$12&lt;B493),0,I493*1/20)</f>
        <v>0</v>
      </c>
      <c r="K493" s="51">
        <f>HLOOKUP(A_Stammdaten!$B$12,$L$4:$R$2504,ROW(B493)-3,FALSE)</f>
        <v>0</v>
      </c>
      <c r="L493" s="51">
        <f t="shared" si="28"/>
        <v>0</v>
      </c>
      <c r="M493" s="51">
        <f t="shared" si="29"/>
        <v>0</v>
      </c>
      <c r="N493" s="51">
        <f t="shared" si="29"/>
        <v>0</v>
      </c>
      <c r="O493" s="51">
        <f t="shared" si="29"/>
        <v>0</v>
      </c>
      <c r="P493" s="51">
        <f t="shared" si="29"/>
        <v>0</v>
      </c>
      <c r="Q493" s="51">
        <f t="shared" si="29"/>
        <v>0</v>
      </c>
      <c r="R493" s="51">
        <f t="shared" si="29"/>
        <v>0</v>
      </c>
    </row>
    <row r="494" spans="1:18" x14ac:dyDescent="0.25">
      <c r="A494" s="17"/>
      <c r="B494" s="52"/>
      <c r="C494" s="17"/>
      <c r="D494" s="17"/>
      <c r="E494" s="17"/>
      <c r="F494" s="17"/>
      <c r="G494" s="17"/>
      <c r="H494" s="17"/>
      <c r="I494" s="16">
        <f>IF(B494&gt;A_Stammdaten!$B$12,0,SUM(C494,D494,F494,G494)-SUM(E494,H494))</f>
        <v>0</v>
      </c>
      <c r="J494" s="51">
        <f>HLOOKUP(A_Stammdaten!$B$12,$L$4:$R$2504,ROW(B494)-3,FALSE)+IF(OR(B494=0,A_Stammdaten!$B$12&lt;B494),0,I494*1/20)</f>
        <v>0</v>
      </c>
      <c r="K494" s="51">
        <f>HLOOKUP(A_Stammdaten!$B$12,$L$4:$R$2504,ROW(B494)-3,FALSE)</f>
        <v>0</v>
      </c>
      <c r="L494" s="51">
        <f t="shared" si="28"/>
        <v>0</v>
      </c>
      <c r="M494" s="51">
        <f t="shared" si="29"/>
        <v>0</v>
      </c>
      <c r="N494" s="51">
        <f t="shared" si="29"/>
        <v>0</v>
      </c>
      <c r="O494" s="51">
        <f t="shared" si="29"/>
        <v>0</v>
      </c>
      <c r="P494" s="51">
        <f t="shared" si="29"/>
        <v>0</v>
      </c>
      <c r="Q494" s="51">
        <f t="shared" si="29"/>
        <v>0</v>
      </c>
      <c r="R494" s="51">
        <f t="shared" si="29"/>
        <v>0</v>
      </c>
    </row>
    <row r="495" spans="1:18" x14ac:dyDescent="0.25">
      <c r="A495" s="17"/>
      <c r="B495" s="52"/>
      <c r="C495" s="17"/>
      <c r="D495" s="17"/>
      <c r="E495" s="17"/>
      <c r="F495" s="17"/>
      <c r="G495" s="17"/>
      <c r="H495" s="17"/>
      <c r="I495" s="16">
        <f>IF(B495&gt;A_Stammdaten!$B$12,0,SUM(C495,D495,F495,G495)-SUM(E495,H495))</f>
        <v>0</v>
      </c>
      <c r="J495" s="51">
        <f>HLOOKUP(A_Stammdaten!$B$12,$L$4:$R$2504,ROW(B495)-3,FALSE)+IF(OR(B495=0,A_Stammdaten!$B$12&lt;B495),0,I495*1/20)</f>
        <v>0</v>
      </c>
      <c r="K495" s="51">
        <f>HLOOKUP(A_Stammdaten!$B$12,$L$4:$R$2504,ROW(B495)-3,FALSE)</f>
        <v>0</v>
      </c>
      <c r="L495" s="51">
        <f t="shared" si="28"/>
        <v>0</v>
      </c>
      <c r="M495" s="51">
        <f t="shared" si="29"/>
        <v>0</v>
      </c>
      <c r="N495" s="51">
        <f t="shared" si="29"/>
        <v>0</v>
      </c>
      <c r="O495" s="51">
        <f t="shared" si="29"/>
        <v>0</v>
      </c>
      <c r="P495" s="51">
        <f t="shared" si="29"/>
        <v>0</v>
      </c>
      <c r="Q495" s="51">
        <f t="shared" si="29"/>
        <v>0</v>
      </c>
      <c r="R495" s="51">
        <f t="shared" si="29"/>
        <v>0</v>
      </c>
    </row>
    <row r="496" spans="1:18" x14ac:dyDescent="0.25">
      <c r="A496" s="17"/>
      <c r="B496" s="52"/>
      <c r="C496" s="17"/>
      <c r="D496" s="17"/>
      <c r="E496" s="17"/>
      <c r="F496" s="17"/>
      <c r="G496" s="17"/>
      <c r="H496" s="17"/>
      <c r="I496" s="16">
        <f>IF(B496&gt;A_Stammdaten!$B$12,0,SUM(C496,D496,F496,G496)-SUM(E496,H496))</f>
        <v>0</v>
      </c>
      <c r="J496" s="51">
        <f>HLOOKUP(A_Stammdaten!$B$12,$L$4:$R$2504,ROW(B496)-3,FALSE)+IF(OR(B496=0,A_Stammdaten!$B$12&lt;B496),0,I496*1/20)</f>
        <v>0</v>
      </c>
      <c r="K496" s="51">
        <f>HLOOKUP(A_Stammdaten!$B$12,$L$4:$R$2504,ROW(B496)-3,FALSE)</f>
        <v>0</v>
      </c>
      <c r="L496" s="51">
        <f t="shared" si="28"/>
        <v>0</v>
      </c>
      <c r="M496" s="51">
        <f t="shared" si="29"/>
        <v>0</v>
      </c>
      <c r="N496" s="51">
        <f t="shared" si="29"/>
        <v>0</v>
      </c>
      <c r="O496" s="51">
        <f t="shared" si="29"/>
        <v>0</v>
      </c>
      <c r="P496" s="51">
        <f t="shared" si="29"/>
        <v>0</v>
      </c>
      <c r="Q496" s="51">
        <f t="shared" si="29"/>
        <v>0</v>
      </c>
      <c r="R496" s="51">
        <f t="shared" si="29"/>
        <v>0</v>
      </c>
    </row>
    <row r="497" spans="1:18" x14ac:dyDescent="0.25">
      <c r="A497" s="17"/>
      <c r="B497" s="52"/>
      <c r="C497" s="17"/>
      <c r="D497" s="17"/>
      <c r="E497" s="17"/>
      <c r="F497" s="17"/>
      <c r="G497" s="17"/>
      <c r="H497" s="17"/>
      <c r="I497" s="16">
        <f>IF(B497&gt;A_Stammdaten!$B$12,0,SUM(C497,D497,F497,G497)-SUM(E497,H497))</f>
        <v>0</v>
      </c>
      <c r="J497" s="51">
        <f>HLOOKUP(A_Stammdaten!$B$12,$L$4:$R$2504,ROW(B497)-3,FALSE)+IF(OR(B497=0,A_Stammdaten!$B$12&lt;B497),0,I497*1/20)</f>
        <v>0</v>
      </c>
      <c r="K497" s="51">
        <f>HLOOKUP(A_Stammdaten!$B$12,$L$4:$R$2504,ROW(B497)-3,FALSE)</f>
        <v>0</v>
      </c>
      <c r="L497" s="51">
        <f t="shared" si="28"/>
        <v>0</v>
      </c>
      <c r="M497" s="51">
        <f t="shared" si="29"/>
        <v>0</v>
      </c>
      <c r="N497" s="51">
        <f t="shared" si="29"/>
        <v>0</v>
      </c>
      <c r="O497" s="51">
        <f t="shared" si="29"/>
        <v>0</v>
      </c>
      <c r="P497" s="51">
        <f t="shared" si="29"/>
        <v>0</v>
      </c>
      <c r="Q497" s="51">
        <f t="shared" si="29"/>
        <v>0</v>
      </c>
      <c r="R497" s="51">
        <f t="shared" si="29"/>
        <v>0</v>
      </c>
    </row>
    <row r="498" spans="1:18" x14ac:dyDescent="0.25">
      <c r="A498" s="17"/>
      <c r="B498" s="52"/>
      <c r="C498" s="17"/>
      <c r="D498" s="17"/>
      <c r="E498" s="17"/>
      <c r="F498" s="17"/>
      <c r="G498" s="17"/>
      <c r="H498" s="17"/>
      <c r="I498" s="16">
        <f>IF(B498&gt;A_Stammdaten!$B$12,0,SUM(C498,D498,F498,G498)-SUM(E498,H498))</f>
        <v>0</v>
      </c>
      <c r="J498" s="51">
        <f>HLOOKUP(A_Stammdaten!$B$12,$L$4:$R$2504,ROW(B498)-3,FALSE)+IF(OR(B498=0,A_Stammdaten!$B$12&lt;B498),0,I498*1/20)</f>
        <v>0</v>
      </c>
      <c r="K498" s="51">
        <f>HLOOKUP(A_Stammdaten!$B$12,$L$4:$R$2504,ROW(B498)-3,FALSE)</f>
        <v>0</v>
      </c>
      <c r="L498" s="51">
        <f t="shared" si="28"/>
        <v>0</v>
      </c>
      <c r="M498" s="51">
        <f t="shared" si="29"/>
        <v>0</v>
      </c>
      <c r="N498" s="51">
        <f t="shared" si="29"/>
        <v>0</v>
      </c>
      <c r="O498" s="51">
        <f t="shared" si="29"/>
        <v>0</v>
      </c>
      <c r="P498" s="51">
        <f t="shared" si="29"/>
        <v>0</v>
      </c>
      <c r="Q498" s="51">
        <f t="shared" si="29"/>
        <v>0</v>
      </c>
      <c r="R498" s="51">
        <f t="shared" si="29"/>
        <v>0</v>
      </c>
    </row>
    <row r="499" spans="1:18" x14ac:dyDescent="0.25">
      <c r="A499" s="17"/>
      <c r="B499" s="52"/>
      <c r="C499" s="17"/>
      <c r="D499" s="17"/>
      <c r="E499" s="17"/>
      <c r="F499" s="17"/>
      <c r="G499" s="17"/>
      <c r="H499" s="17"/>
      <c r="I499" s="16">
        <f>IF(B499&gt;A_Stammdaten!$B$12,0,SUM(C499,D499,F499,G499)-SUM(E499,H499))</f>
        <v>0</v>
      </c>
      <c r="J499" s="51">
        <f>HLOOKUP(A_Stammdaten!$B$12,$L$4:$R$2504,ROW(B499)-3,FALSE)+IF(OR(B499=0,A_Stammdaten!$B$12&lt;B499),0,I499*1/20)</f>
        <v>0</v>
      </c>
      <c r="K499" s="51">
        <f>HLOOKUP(A_Stammdaten!$B$12,$L$4:$R$2504,ROW(B499)-3,FALSE)</f>
        <v>0</v>
      </c>
      <c r="L499" s="51">
        <f t="shared" si="28"/>
        <v>0</v>
      </c>
      <c r="M499" s="51">
        <f t="shared" si="29"/>
        <v>0</v>
      </c>
      <c r="N499" s="51">
        <f t="shared" si="29"/>
        <v>0</v>
      </c>
      <c r="O499" s="51">
        <f t="shared" si="29"/>
        <v>0</v>
      </c>
      <c r="P499" s="51">
        <f t="shared" si="29"/>
        <v>0</v>
      </c>
      <c r="Q499" s="51">
        <f t="shared" si="29"/>
        <v>0</v>
      </c>
      <c r="R499" s="51">
        <f t="shared" si="29"/>
        <v>0</v>
      </c>
    </row>
    <row r="500" spans="1:18" x14ac:dyDescent="0.25">
      <c r="A500" s="17"/>
      <c r="B500" s="52"/>
      <c r="C500" s="17"/>
      <c r="D500" s="17"/>
      <c r="E500" s="17"/>
      <c r="F500" s="17"/>
      <c r="G500" s="17"/>
      <c r="H500" s="17"/>
      <c r="I500" s="16">
        <f>IF(B500&gt;A_Stammdaten!$B$12,0,SUM(C500,D500,F500,G500)-SUM(E500,H500))</f>
        <v>0</v>
      </c>
      <c r="J500" s="51">
        <f>HLOOKUP(A_Stammdaten!$B$12,$L$4:$R$2504,ROW(B500)-3,FALSE)+IF(OR(B500=0,A_Stammdaten!$B$12&lt;B500),0,I500*1/20)</f>
        <v>0</v>
      </c>
      <c r="K500" s="51">
        <f>HLOOKUP(A_Stammdaten!$B$12,$L$4:$R$2504,ROW(B500)-3,FALSE)</f>
        <v>0</v>
      </c>
      <c r="L500" s="51">
        <f t="shared" si="28"/>
        <v>0</v>
      </c>
      <c r="M500" s="51">
        <f t="shared" si="29"/>
        <v>0</v>
      </c>
      <c r="N500" s="51">
        <f t="shared" si="29"/>
        <v>0</v>
      </c>
      <c r="O500" s="51">
        <f t="shared" si="29"/>
        <v>0</v>
      </c>
      <c r="P500" s="51">
        <f t="shared" si="29"/>
        <v>0</v>
      </c>
      <c r="Q500" s="51">
        <f t="shared" si="29"/>
        <v>0</v>
      </c>
      <c r="R500" s="51">
        <f t="shared" si="29"/>
        <v>0</v>
      </c>
    </row>
    <row r="501" spans="1:18" x14ac:dyDescent="0.25">
      <c r="A501" s="17"/>
      <c r="B501" s="52"/>
      <c r="C501" s="17"/>
      <c r="D501" s="17"/>
      <c r="E501" s="17"/>
      <c r="F501" s="17"/>
      <c r="G501" s="17"/>
      <c r="H501" s="17"/>
      <c r="I501" s="16">
        <f>IF(B501&gt;A_Stammdaten!$B$12,0,SUM(C501,D501,F501,G501)-SUM(E501,H501))</f>
        <v>0</v>
      </c>
      <c r="J501" s="51">
        <f>HLOOKUP(A_Stammdaten!$B$12,$L$4:$R$2504,ROW(B501)-3,FALSE)+IF(OR(B501=0,A_Stammdaten!$B$12&lt;B501),0,I501*1/20)</f>
        <v>0</v>
      </c>
      <c r="K501" s="51">
        <f>HLOOKUP(A_Stammdaten!$B$12,$L$4:$R$2504,ROW(B501)-3,FALSE)</f>
        <v>0</v>
      </c>
      <c r="L501" s="51">
        <f t="shared" si="28"/>
        <v>0</v>
      </c>
      <c r="M501" s="51">
        <f t="shared" si="29"/>
        <v>0</v>
      </c>
      <c r="N501" s="51">
        <f t="shared" si="29"/>
        <v>0</v>
      </c>
      <c r="O501" s="51">
        <f t="shared" si="29"/>
        <v>0</v>
      </c>
      <c r="P501" s="51">
        <f t="shared" si="29"/>
        <v>0</v>
      </c>
      <c r="Q501" s="51">
        <f t="shared" si="29"/>
        <v>0</v>
      </c>
      <c r="R501" s="51">
        <f t="shared" si="29"/>
        <v>0</v>
      </c>
    </row>
    <row r="502" spans="1:18" x14ac:dyDescent="0.25">
      <c r="A502" s="17"/>
      <c r="B502" s="52"/>
      <c r="C502" s="17"/>
      <c r="D502" s="17"/>
      <c r="E502" s="17"/>
      <c r="F502" s="17"/>
      <c r="G502" s="17"/>
      <c r="H502" s="17"/>
      <c r="I502" s="16">
        <f>IF(B502&gt;A_Stammdaten!$B$12,0,SUM(C502,D502,F502,G502)-SUM(E502,H502))</f>
        <v>0</v>
      </c>
      <c r="J502" s="51">
        <f>HLOOKUP(A_Stammdaten!$B$12,$L$4:$R$2504,ROW(B502)-3,FALSE)+IF(OR(B502=0,A_Stammdaten!$B$12&lt;B502),0,I502*1/20)</f>
        <v>0</v>
      </c>
      <c r="K502" s="51">
        <f>HLOOKUP(A_Stammdaten!$B$12,$L$4:$R$2504,ROW(B502)-3,FALSE)</f>
        <v>0</v>
      </c>
      <c r="L502" s="51">
        <f t="shared" si="28"/>
        <v>0</v>
      </c>
      <c r="M502" s="51">
        <f t="shared" si="29"/>
        <v>0</v>
      </c>
      <c r="N502" s="51">
        <f t="shared" si="29"/>
        <v>0</v>
      </c>
      <c r="O502" s="51">
        <f t="shared" si="29"/>
        <v>0</v>
      </c>
      <c r="P502" s="51">
        <f t="shared" si="29"/>
        <v>0</v>
      </c>
      <c r="Q502" s="51">
        <f t="shared" si="29"/>
        <v>0</v>
      </c>
      <c r="R502" s="51">
        <f t="shared" si="29"/>
        <v>0</v>
      </c>
    </row>
    <row r="503" spans="1:18" x14ac:dyDescent="0.25">
      <c r="A503" s="17"/>
      <c r="B503" s="52"/>
      <c r="C503" s="17"/>
      <c r="D503" s="17"/>
      <c r="E503" s="17"/>
      <c r="F503" s="17"/>
      <c r="G503" s="17"/>
      <c r="H503" s="17"/>
      <c r="I503" s="16">
        <f>IF(B503&gt;A_Stammdaten!$B$12,0,SUM(C503,D503,F503,G503)-SUM(E503,H503))</f>
        <v>0</v>
      </c>
      <c r="J503" s="51">
        <f>HLOOKUP(A_Stammdaten!$B$12,$L$4:$R$2504,ROW(B503)-3,FALSE)+IF(OR(B503=0,A_Stammdaten!$B$12&lt;B503),0,I503*1/20)</f>
        <v>0</v>
      </c>
      <c r="K503" s="51">
        <f>HLOOKUP(A_Stammdaten!$B$12,$L$4:$R$2504,ROW(B503)-3,FALSE)</f>
        <v>0</v>
      </c>
      <c r="L503" s="51">
        <f t="shared" si="28"/>
        <v>0</v>
      </c>
      <c r="M503" s="51">
        <f t="shared" si="29"/>
        <v>0</v>
      </c>
      <c r="N503" s="51">
        <f t="shared" si="29"/>
        <v>0</v>
      </c>
      <c r="O503" s="51">
        <f t="shared" si="29"/>
        <v>0</v>
      </c>
      <c r="P503" s="51">
        <f t="shared" si="29"/>
        <v>0</v>
      </c>
      <c r="Q503" s="51">
        <f t="shared" si="29"/>
        <v>0</v>
      </c>
      <c r="R503" s="51">
        <f t="shared" si="29"/>
        <v>0</v>
      </c>
    </row>
    <row r="504" spans="1:18" x14ac:dyDescent="0.25">
      <c r="A504" s="17"/>
      <c r="B504" s="52"/>
      <c r="C504" s="17"/>
      <c r="D504" s="17"/>
      <c r="E504" s="17"/>
      <c r="F504" s="17"/>
      <c r="G504" s="17"/>
      <c r="H504" s="17"/>
      <c r="I504" s="16">
        <f>IF(B504&gt;A_Stammdaten!$B$12,0,SUM(C504,D504,F504,G504)-SUM(E504,H504))</f>
        <v>0</v>
      </c>
      <c r="J504" s="51">
        <f>HLOOKUP(A_Stammdaten!$B$12,$L$4:$R$2504,ROW(B504)-3,FALSE)+IF(OR(B504=0,A_Stammdaten!$B$12&lt;B504),0,I504*1/20)</f>
        <v>0</v>
      </c>
      <c r="K504" s="51">
        <f>HLOOKUP(A_Stammdaten!$B$12,$L$4:$R$2504,ROW(B504)-3,FALSE)</f>
        <v>0</v>
      </c>
      <c r="L504" s="51">
        <f t="shared" si="28"/>
        <v>0</v>
      </c>
      <c r="M504" s="51">
        <f t="shared" si="29"/>
        <v>0</v>
      </c>
      <c r="N504" s="51">
        <f t="shared" si="29"/>
        <v>0</v>
      </c>
      <c r="O504" s="51">
        <f t="shared" si="29"/>
        <v>0</v>
      </c>
      <c r="P504" s="51">
        <f t="shared" si="29"/>
        <v>0</v>
      </c>
      <c r="Q504" s="51">
        <f t="shared" si="29"/>
        <v>0</v>
      </c>
      <c r="R504" s="51">
        <f t="shared" si="29"/>
        <v>0</v>
      </c>
    </row>
    <row r="505" spans="1:18" x14ac:dyDescent="0.25">
      <c r="A505" s="17"/>
      <c r="B505" s="52"/>
      <c r="C505" s="17"/>
      <c r="D505" s="17"/>
      <c r="E505" s="17"/>
      <c r="F505" s="17"/>
      <c r="G505" s="17"/>
      <c r="H505" s="17"/>
      <c r="I505" s="16">
        <f>IF(B505&gt;A_Stammdaten!$B$12,0,SUM(C505,D505,F505,G505)-SUM(E505,H505))</f>
        <v>0</v>
      </c>
      <c r="J505" s="51">
        <f>HLOOKUP(A_Stammdaten!$B$12,$L$4:$R$2504,ROW(B505)-3,FALSE)+IF(OR(B505=0,A_Stammdaten!$B$12&lt;B505),0,I505*1/20)</f>
        <v>0</v>
      </c>
      <c r="K505" s="51">
        <f>HLOOKUP(A_Stammdaten!$B$12,$L$4:$R$2504,ROW(B505)-3,FALSE)</f>
        <v>0</v>
      </c>
      <c r="L505" s="51">
        <f t="shared" si="28"/>
        <v>0</v>
      </c>
      <c r="M505" s="51">
        <f t="shared" si="29"/>
        <v>0</v>
      </c>
      <c r="N505" s="51">
        <f t="shared" si="29"/>
        <v>0</v>
      </c>
      <c r="O505" s="51">
        <f t="shared" si="29"/>
        <v>0</v>
      </c>
      <c r="P505" s="51">
        <f t="shared" si="29"/>
        <v>0</v>
      </c>
      <c r="Q505" s="51">
        <f t="shared" si="29"/>
        <v>0</v>
      </c>
      <c r="R505" s="51">
        <f t="shared" si="29"/>
        <v>0</v>
      </c>
    </row>
    <row r="506" spans="1:18" x14ac:dyDescent="0.25">
      <c r="A506" s="17"/>
      <c r="B506" s="52"/>
      <c r="C506" s="17"/>
      <c r="D506" s="17"/>
      <c r="E506" s="17"/>
      <c r="F506" s="17"/>
      <c r="G506" s="17"/>
      <c r="H506" s="17"/>
      <c r="I506" s="16">
        <f>IF(B506&gt;A_Stammdaten!$B$12,0,SUM(C506,D506,F506,G506)-SUM(E506,H506))</f>
        <v>0</v>
      </c>
      <c r="J506" s="51">
        <f>HLOOKUP(A_Stammdaten!$B$12,$L$4:$R$2504,ROW(B506)-3,FALSE)+IF(OR(B506=0,A_Stammdaten!$B$12&lt;B506),0,I506*1/20)</f>
        <v>0</v>
      </c>
      <c r="K506" s="51">
        <f>HLOOKUP(A_Stammdaten!$B$12,$L$4:$R$2504,ROW(B506)-3,FALSE)</f>
        <v>0</v>
      </c>
      <c r="L506" s="51">
        <f t="shared" si="28"/>
        <v>0</v>
      </c>
      <c r="M506" s="51">
        <f t="shared" si="29"/>
        <v>0</v>
      </c>
      <c r="N506" s="51">
        <f t="shared" si="29"/>
        <v>0</v>
      </c>
      <c r="O506" s="51">
        <f t="shared" si="29"/>
        <v>0</v>
      </c>
      <c r="P506" s="51">
        <f t="shared" si="29"/>
        <v>0</v>
      </c>
      <c r="Q506" s="51">
        <f t="shared" si="29"/>
        <v>0</v>
      </c>
      <c r="R506" s="51">
        <f t="shared" si="29"/>
        <v>0</v>
      </c>
    </row>
    <row r="507" spans="1:18" x14ac:dyDescent="0.25">
      <c r="A507" s="17"/>
      <c r="B507" s="52"/>
      <c r="C507" s="17"/>
      <c r="D507" s="17"/>
      <c r="E507" s="17"/>
      <c r="F507" s="17"/>
      <c r="G507" s="17"/>
      <c r="H507" s="17"/>
      <c r="I507" s="16">
        <f>IF(B507&gt;A_Stammdaten!$B$12,0,SUM(C507,D507,F507,G507)-SUM(E507,H507))</f>
        <v>0</v>
      </c>
      <c r="J507" s="51">
        <f>HLOOKUP(A_Stammdaten!$B$12,$L$4:$R$2504,ROW(B507)-3,FALSE)+IF(OR(B507=0,A_Stammdaten!$B$12&lt;B507),0,I507*1/20)</f>
        <v>0</v>
      </c>
      <c r="K507" s="51">
        <f>HLOOKUP(A_Stammdaten!$B$12,$L$4:$R$2504,ROW(B507)-3,FALSE)</f>
        <v>0</v>
      </c>
      <c r="L507" s="51">
        <f t="shared" si="28"/>
        <v>0</v>
      </c>
      <c r="M507" s="51">
        <f t="shared" si="29"/>
        <v>0</v>
      </c>
      <c r="N507" s="51">
        <f t="shared" si="29"/>
        <v>0</v>
      </c>
      <c r="O507" s="51">
        <f t="shared" si="29"/>
        <v>0</v>
      </c>
      <c r="P507" s="51">
        <f t="shared" si="29"/>
        <v>0</v>
      </c>
      <c r="Q507" s="51">
        <f t="shared" si="29"/>
        <v>0</v>
      </c>
      <c r="R507" s="51">
        <f t="shared" si="29"/>
        <v>0</v>
      </c>
    </row>
    <row r="508" spans="1:18" x14ac:dyDescent="0.25">
      <c r="A508" s="17"/>
      <c r="B508" s="52"/>
      <c r="C508" s="17"/>
      <c r="D508" s="17"/>
      <c r="E508" s="17"/>
      <c r="F508" s="17"/>
      <c r="G508" s="17"/>
      <c r="H508" s="17"/>
      <c r="I508" s="16">
        <f>IF(B508&gt;A_Stammdaten!$B$12,0,SUM(C508,D508,F508,G508)-SUM(E508,H508))</f>
        <v>0</v>
      </c>
      <c r="J508" s="51">
        <f>HLOOKUP(A_Stammdaten!$B$12,$L$4:$R$2504,ROW(B508)-3,FALSE)+IF(OR(B508=0,A_Stammdaten!$B$12&lt;B508),0,I508*1/20)</f>
        <v>0</v>
      </c>
      <c r="K508" s="51">
        <f>HLOOKUP(A_Stammdaten!$B$12,$L$4:$R$2504,ROW(B508)-3,FALSE)</f>
        <v>0</v>
      </c>
      <c r="L508" s="51">
        <f t="shared" si="28"/>
        <v>0</v>
      </c>
      <c r="M508" s="51">
        <f t="shared" si="29"/>
        <v>0</v>
      </c>
      <c r="N508" s="51">
        <f t="shared" si="29"/>
        <v>0</v>
      </c>
      <c r="O508" s="51">
        <f t="shared" si="29"/>
        <v>0</v>
      </c>
      <c r="P508" s="51">
        <f t="shared" si="29"/>
        <v>0</v>
      </c>
      <c r="Q508" s="51">
        <f t="shared" si="29"/>
        <v>0</v>
      </c>
      <c r="R508" s="51">
        <f t="shared" si="29"/>
        <v>0</v>
      </c>
    </row>
    <row r="509" spans="1:18" x14ac:dyDescent="0.25">
      <c r="A509" s="17"/>
      <c r="B509" s="52"/>
      <c r="C509" s="17"/>
      <c r="D509" s="17"/>
      <c r="E509" s="17"/>
      <c r="F509" s="17"/>
      <c r="G509" s="17"/>
      <c r="H509" s="17"/>
      <c r="I509" s="16">
        <f>IF(B509&gt;A_Stammdaten!$B$12,0,SUM(C509,D509,F509,G509)-SUM(E509,H509))</f>
        <v>0</v>
      </c>
      <c r="J509" s="51">
        <f>HLOOKUP(A_Stammdaten!$B$12,$L$4:$R$2504,ROW(B509)-3,FALSE)+IF(OR(B509=0,A_Stammdaten!$B$12&lt;B509),0,I509*1/20)</f>
        <v>0</v>
      </c>
      <c r="K509" s="51">
        <f>HLOOKUP(A_Stammdaten!$B$12,$L$4:$R$2504,ROW(B509)-3,FALSE)</f>
        <v>0</v>
      </c>
      <c r="L509" s="51">
        <f t="shared" si="28"/>
        <v>0</v>
      </c>
      <c r="M509" s="51">
        <f t="shared" si="29"/>
        <v>0</v>
      </c>
      <c r="N509" s="51">
        <f t="shared" si="29"/>
        <v>0</v>
      </c>
      <c r="O509" s="51">
        <f t="shared" si="29"/>
        <v>0</v>
      </c>
      <c r="P509" s="51">
        <f t="shared" si="29"/>
        <v>0</v>
      </c>
      <c r="Q509" s="51">
        <f t="shared" si="29"/>
        <v>0</v>
      </c>
      <c r="R509" s="51">
        <f t="shared" si="29"/>
        <v>0</v>
      </c>
    </row>
    <row r="510" spans="1:18" x14ac:dyDescent="0.25">
      <c r="A510" s="17"/>
      <c r="B510" s="52"/>
      <c r="C510" s="17"/>
      <c r="D510" s="17"/>
      <c r="E510" s="17"/>
      <c r="F510" s="17"/>
      <c r="G510" s="17"/>
      <c r="H510" s="17"/>
      <c r="I510" s="16">
        <f>IF(B510&gt;A_Stammdaten!$B$12,0,SUM(C510,D510,F510,G510)-SUM(E510,H510))</f>
        <v>0</v>
      </c>
      <c r="J510" s="51">
        <f>HLOOKUP(A_Stammdaten!$B$12,$L$4:$R$2504,ROW(B510)-3,FALSE)+IF(OR(B510=0,A_Stammdaten!$B$12&lt;B510),0,I510*1/20)</f>
        <v>0</v>
      </c>
      <c r="K510" s="51">
        <f>HLOOKUP(A_Stammdaten!$B$12,$L$4:$R$2504,ROW(B510)-3,FALSE)</f>
        <v>0</v>
      </c>
      <c r="L510" s="51">
        <f t="shared" si="28"/>
        <v>0</v>
      </c>
      <c r="M510" s="51">
        <f t="shared" si="29"/>
        <v>0</v>
      </c>
      <c r="N510" s="51">
        <f t="shared" si="29"/>
        <v>0</v>
      </c>
      <c r="O510" s="51">
        <f t="shared" ref="M510:R552" si="30">IF(OR($I510=0,O$4&lt;$B510,$B510=0,20-(O$4-$B510)=0),0,$I510*(19-(O$4-$B510))/20)</f>
        <v>0</v>
      </c>
      <c r="P510" s="51">
        <f t="shared" si="30"/>
        <v>0</v>
      </c>
      <c r="Q510" s="51">
        <f t="shared" si="30"/>
        <v>0</v>
      </c>
      <c r="R510" s="51">
        <f t="shared" si="30"/>
        <v>0</v>
      </c>
    </row>
    <row r="511" spans="1:18" x14ac:dyDescent="0.25">
      <c r="A511" s="17"/>
      <c r="B511" s="52"/>
      <c r="C511" s="17"/>
      <c r="D511" s="17"/>
      <c r="E511" s="17"/>
      <c r="F511" s="17"/>
      <c r="G511" s="17"/>
      <c r="H511" s="17"/>
      <c r="I511" s="16">
        <f>IF(B511&gt;A_Stammdaten!$B$12,0,SUM(C511,D511,F511,G511)-SUM(E511,H511))</f>
        <v>0</v>
      </c>
      <c r="J511" s="51">
        <f>HLOOKUP(A_Stammdaten!$B$12,$L$4:$R$2504,ROW(B511)-3,FALSE)+IF(OR(B511=0,A_Stammdaten!$B$12&lt;B511),0,I511*1/20)</f>
        <v>0</v>
      </c>
      <c r="K511" s="51">
        <f>HLOOKUP(A_Stammdaten!$B$12,$L$4:$R$2504,ROW(B511)-3,FALSE)</f>
        <v>0</v>
      </c>
      <c r="L511" s="51">
        <f t="shared" si="28"/>
        <v>0</v>
      </c>
      <c r="M511" s="51">
        <f t="shared" si="30"/>
        <v>0</v>
      </c>
      <c r="N511" s="51">
        <f t="shared" si="30"/>
        <v>0</v>
      </c>
      <c r="O511" s="51">
        <f t="shared" si="30"/>
        <v>0</v>
      </c>
      <c r="P511" s="51">
        <f t="shared" si="30"/>
        <v>0</v>
      </c>
      <c r="Q511" s="51">
        <f t="shared" si="30"/>
        <v>0</v>
      </c>
      <c r="R511" s="51">
        <f t="shared" si="30"/>
        <v>0</v>
      </c>
    </row>
    <row r="512" spans="1:18" x14ac:dyDescent="0.25">
      <c r="A512" s="17"/>
      <c r="B512" s="52"/>
      <c r="C512" s="17"/>
      <c r="D512" s="17"/>
      <c r="E512" s="17"/>
      <c r="F512" s="17"/>
      <c r="G512" s="17"/>
      <c r="H512" s="17"/>
      <c r="I512" s="16">
        <f>IF(B512&gt;A_Stammdaten!$B$12,0,SUM(C512,D512,F512,G512)-SUM(E512,H512))</f>
        <v>0</v>
      </c>
      <c r="J512" s="51">
        <f>HLOOKUP(A_Stammdaten!$B$12,$L$4:$R$2504,ROW(B512)-3,FALSE)+IF(OR(B512=0,A_Stammdaten!$B$12&lt;B512),0,I512*1/20)</f>
        <v>0</v>
      </c>
      <c r="K512" s="51">
        <f>HLOOKUP(A_Stammdaten!$B$12,$L$4:$R$2504,ROW(B512)-3,FALSE)</f>
        <v>0</v>
      </c>
      <c r="L512" s="51">
        <f t="shared" ref="L512:L575" si="31">IF(OR($I512=0,L$4&lt;$B512,$B512=0,20-(L$4-$B512)=0),0,$I512*(19-(L$4-$B512))/20)</f>
        <v>0</v>
      </c>
      <c r="M512" s="51">
        <f t="shared" si="30"/>
        <v>0</v>
      </c>
      <c r="N512" s="51">
        <f t="shared" si="30"/>
        <v>0</v>
      </c>
      <c r="O512" s="51">
        <f t="shared" si="30"/>
        <v>0</v>
      </c>
      <c r="P512" s="51">
        <f t="shared" si="30"/>
        <v>0</v>
      </c>
      <c r="Q512" s="51">
        <f t="shared" si="30"/>
        <v>0</v>
      </c>
      <c r="R512" s="51">
        <f t="shared" si="30"/>
        <v>0</v>
      </c>
    </row>
    <row r="513" spans="1:18" x14ac:dyDescent="0.25">
      <c r="A513" s="17"/>
      <c r="B513" s="52"/>
      <c r="C513" s="17"/>
      <c r="D513" s="17"/>
      <c r="E513" s="17"/>
      <c r="F513" s="17"/>
      <c r="G513" s="17"/>
      <c r="H513" s="17"/>
      <c r="I513" s="16">
        <f>IF(B513&gt;A_Stammdaten!$B$12,0,SUM(C513,D513,F513,G513)-SUM(E513,H513))</f>
        <v>0</v>
      </c>
      <c r="J513" s="51">
        <f>HLOOKUP(A_Stammdaten!$B$12,$L$4:$R$2504,ROW(B513)-3,FALSE)+IF(OR(B513=0,A_Stammdaten!$B$12&lt;B513),0,I513*1/20)</f>
        <v>0</v>
      </c>
      <c r="K513" s="51">
        <f>HLOOKUP(A_Stammdaten!$B$12,$L$4:$R$2504,ROW(B513)-3,FALSE)</f>
        <v>0</v>
      </c>
      <c r="L513" s="51">
        <f t="shared" si="31"/>
        <v>0</v>
      </c>
      <c r="M513" s="51">
        <f t="shared" si="30"/>
        <v>0</v>
      </c>
      <c r="N513" s="51">
        <f t="shared" si="30"/>
        <v>0</v>
      </c>
      <c r="O513" s="51">
        <f t="shared" si="30"/>
        <v>0</v>
      </c>
      <c r="P513" s="51">
        <f t="shared" si="30"/>
        <v>0</v>
      </c>
      <c r="Q513" s="51">
        <f t="shared" si="30"/>
        <v>0</v>
      </c>
      <c r="R513" s="51">
        <f t="shared" si="30"/>
        <v>0</v>
      </c>
    </row>
    <row r="514" spans="1:18" x14ac:dyDescent="0.25">
      <c r="A514" s="17"/>
      <c r="B514" s="52"/>
      <c r="C514" s="17"/>
      <c r="D514" s="17"/>
      <c r="E514" s="17"/>
      <c r="F514" s="17"/>
      <c r="G514" s="17"/>
      <c r="H514" s="17"/>
      <c r="I514" s="16">
        <f>IF(B514&gt;A_Stammdaten!$B$12,0,SUM(C514,D514,F514,G514)-SUM(E514,H514))</f>
        <v>0</v>
      </c>
      <c r="J514" s="51">
        <f>HLOOKUP(A_Stammdaten!$B$12,$L$4:$R$2504,ROW(B514)-3,FALSE)+IF(OR(B514=0,A_Stammdaten!$B$12&lt;B514),0,I514*1/20)</f>
        <v>0</v>
      </c>
      <c r="K514" s="51">
        <f>HLOOKUP(A_Stammdaten!$B$12,$L$4:$R$2504,ROW(B514)-3,FALSE)</f>
        <v>0</v>
      </c>
      <c r="L514" s="51">
        <f t="shared" si="31"/>
        <v>0</v>
      </c>
      <c r="M514" s="51">
        <f t="shared" si="30"/>
        <v>0</v>
      </c>
      <c r="N514" s="51">
        <f t="shared" si="30"/>
        <v>0</v>
      </c>
      <c r="O514" s="51">
        <f t="shared" si="30"/>
        <v>0</v>
      </c>
      <c r="P514" s="51">
        <f t="shared" si="30"/>
        <v>0</v>
      </c>
      <c r="Q514" s="51">
        <f t="shared" si="30"/>
        <v>0</v>
      </c>
      <c r="R514" s="51">
        <f t="shared" si="30"/>
        <v>0</v>
      </c>
    </row>
    <row r="515" spans="1:18" x14ac:dyDescent="0.25">
      <c r="A515" s="17"/>
      <c r="B515" s="52"/>
      <c r="C515" s="17"/>
      <c r="D515" s="17"/>
      <c r="E515" s="17"/>
      <c r="F515" s="17"/>
      <c r="G515" s="17"/>
      <c r="H515" s="17"/>
      <c r="I515" s="16">
        <f>IF(B515&gt;A_Stammdaten!$B$12,0,SUM(C515,D515,F515,G515)-SUM(E515,H515))</f>
        <v>0</v>
      </c>
      <c r="J515" s="51">
        <f>HLOOKUP(A_Stammdaten!$B$12,$L$4:$R$2504,ROW(B515)-3,FALSE)+IF(OR(B515=0,A_Stammdaten!$B$12&lt;B515),0,I515*1/20)</f>
        <v>0</v>
      </c>
      <c r="K515" s="51">
        <f>HLOOKUP(A_Stammdaten!$B$12,$L$4:$R$2504,ROW(B515)-3,FALSE)</f>
        <v>0</v>
      </c>
      <c r="L515" s="51">
        <f t="shared" si="31"/>
        <v>0</v>
      </c>
      <c r="M515" s="51">
        <f t="shared" si="30"/>
        <v>0</v>
      </c>
      <c r="N515" s="51">
        <f t="shared" si="30"/>
        <v>0</v>
      </c>
      <c r="O515" s="51">
        <f t="shared" si="30"/>
        <v>0</v>
      </c>
      <c r="P515" s="51">
        <f t="shared" si="30"/>
        <v>0</v>
      </c>
      <c r="Q515" s="51">
        <f t="shared" si="30"/>
        <v>0</v>
      </c>
      <c r="R515" s="51">
        <f t="shared" si="30"/>
        <v>0</v>
      </c>
    </row>
    <row r="516" spans="1:18" x14ac:dyDescent="0.25">
      <c r="A516" s="17"/>
      <c r="B516" s="52"/>
      <c r="C516" s="17"/>
      <c r="D516" s="17"/>
      <c r="E516" s="17"/>
      <c r="F516" s="17"/>
      <c r="G516" s="17"/>
      <c r="H516" s="17"/>
      <c r="I516" s="16">
        <f>IF(B516&gt;A_Stammdaten!$B$12,0,SUM(C516,D516,F516,G516)-SUM(E516,H516))</f>
        <v>0</v>
      </c>
      <c r="J516" s="51">
        <f>HLOOKUP(A_Stammdaten!$B$12,$L$4:$R$2504,ROW(B516)-3,FALSE)+IF(OR(B516=0,A_Stammdaten!$B$12&lt;B516),0,I516*1/20)</f>
        <v>0</v>
      </c>
      <c r="K516" s="51">
        <f>HLOOKUP(A_Stammdaten!$B$12,$L$4:$R$2504,ROW(B516)-3,FALSE)</f>
        <v>0</v>
      </c>
      <c r="L516" s="51">
        <f t="shared" si="31"/>
        <v>0</v>
      </c>
      <c r="M516" s="51">
        <f t="shared" si="30"/>
        <v>0</v>
      </c>
      <c r="N516" s="51">
        <f t="shared" si="30"/>
        <v>0</v>
      </c>
      <c r="O516" s="51">
        <f t="shared" si="30"/>
        <v>0</v>
      </c>
      <c r="P516" s="51">
        <f t="shared" si="30"/>
        <v>0</v>
      </c>
      <c r="Q516" s="51">
        <f t="shared" si="30"/>
        <v>0</v>
      </c>
      <c r="R516" s="51">
        <f t="shared" si="30"/>
        <v>0</v>
      </c>
    </row>
    <row r="517" spans="1:18" x14ac:dyDescent="0.25">
      <c r="A517" s="17"/>
      <c r="B517" s="52"/>
      <c r="C517" s="17"/>
      <c r="D517" s="17"/>
      <c r="E517" s="17"/>
      <c r="F517" s="17"/>
      <c r="G517" s="17"/>
      <c r="H517" s="17"/>
      <c r="I517" s="16">
        <f>IF(B517&gt;A_Stammdaten!$B$12,0,SUM(C517,D517,F517,G517)-SUM(E517,H517))</f>
        <v>0</v>
      </c>
      <c r="J517" s="51">
        <f>HLOOKUP(A_Stammdaten!$B$12,$L$4:$R$2504,ROW(B517)-3,FALSE)+IF(OR(B517=0,A_Stammdaten!$B$12&lt;B517),0,I517*1/20)</f>
        <v>0</v>
      </c>
      <c r="K517" s="51">
        <f>HLOOKUP(A_Stammdaten!$B$12,$L$4:$R$2504,ROW(B517)-3,FALSE)</f>
        <v>0</v>
      </c>
      <c r="L517" s="51">
        <f t="shared" si="31"/>
        <v>0</v>
      </c>
      <c r="M517" s="51">
        <f t="shared" si="30"/>
        <v>0</v>
      </c>
      <c r="N517" s="51">
        <f t="shared" si="30"/>
        <v>0</v>
      </c>
      <c r="O517" s="51">
        <f t="shared" si="30"/>
        <v>0</v>
      </c>
      <c r="P517" s="51">
        <f t="shared" si="30"/>
        <v>0</v>
      </c>
      <c r="Q517" s="51">
        <f t="shared" si="30"/>
        <v>0</v>
      </c>
      <c r="R517" s="51">
        <f t="shared" si="30"/>
        <v>0</v>
      </c>
    </row>
    <row r="518" spans="1:18" x14ac:dyDescent="0.25">
      <c r="A518" s="17"/>
      <c r="B518" s="52"/>
      <c r="C518" s="17"/>
      <c r="D518" s="17"/>
      <c r="E518" s="17"/>
      <c r="F518" s="17"/>
      <c r="G518" s="17"/>
      <c r="H518" s="17"/>
      <c r="I518" s="16">
        <f>IF(B518&gt;A_Stammdaten!$B$12,0,SUM(C518,D518,F518,G518)-SUM(E518,H518))</f>
        <v>0</v>
      </c>
      <c r="J518" s="51">
        <f>HLOOKUP(A_Stammdaten!$B$12,$L$4:$R$2504,ROW(B518)-3,FALSE)+IF(OR(B518=0,A_Stammdaten!$B$12&lt;B518),0,I518*1/20)</f>
        <v>0</v>
      </c>
      <c r="K518" s="51">
        <f>HLOOKUP(A_Stammdaten!$B$12,$L$4:$R$2504,ROW(B518)-3,FALSE)</f>
        <v>0</v>
      </c>
      <c r="L518" s="51">
        <f t="shared" si="31"/>
        <v>0</v>
      </c>
      <c r="M518" s="51">
        <f t="shared" si="30"/>
        <v>0</v>
      </c>
      <c r="N518" s="51">
        <f t="shared" si="30"/>
        <v>0</v>
      </c>
      <c r="O518" s="51">
        <f t="shared" si="30"/>
        <v>0</v>
      </c>
      <c r="P518" s="51">
        <f t="shared" si="30"/>
        <v>0</v>
      </c>
      <c r="Q518" s="51">
        <f t="shared" si="30"/>
        <v>0</v>
      </c>
      <c r="R518" s="51">
        <f t="shared" si="30"/>
        <v>0</v>
      </c>
    </row>
    <row r="519" spans="1:18" x14ac:dyDescent="0.25">
      <c r="A519" s="17"/>
      <c r="B519" s="52"/>
      <c r="C519" s="17"/>
      <c r="D519" s="17"/>
      <c r="E519" s="17"/>
      <c r="F519" s="17"/>
      <c r="G519" s="17"/>
      <c r="H519" s="17"/>
      <c r="I519" s="16">
        <f>IF(B519&gt;A_Stammdaten!$B$12,0,SUM(C519,D519,F519,G519)-SUM(E519,H519))</f>
        <v>0</v>
      </c>
      <c r="J519" s="51">
        <f>HLOOKUP(A_Stammdaten!$B$12,$L$4:$R$2504,ROW(B519)-3,FALSE)+IF(OR(B519=0,A_Stammdaten!$B$12&lt;B519),0,I519*1/20)</f>
        <v>0</v>
      </c>
      <c r="K519" s="51">
        <f>HLOOKUP(A_Stammdaten!$B$12,$L$4:$R$2504,ROW(B519)-3,FALSE)</f>
        <v>0</v>
      </c>
      <c r="L519" s="51">
        <f t="shared" si="31"/>
        <v>0</v>
      </c>
      <c r="M519" s="51">
        <f t="shared" si="30"/>
        <v>0</v>
      </c>
      <c r="N519" s="51">
        <f t="shared" si="30"/>
        <v>0</v>
      </c>
      <c r="O519" s="51">
        <f t="shared" si="30"/>
        <v>0</v>
      </c>
      <c r="P519" s="51">
        <f t="shared" si="30"/>
        <v>0</v>
      </c>
      <c r="Q519" s="51">
        <f t="shared" si="30"/>
        <v>0</v>
      </c>
      <c r="R519" s="51">
        <f t="shared" si="30"/>
        <v>0</v>
      </c>
    </row>
    <row r="520" spans="1:18" x14ac:dyDescent="0.25">
      <c r="A520" s="17"/>
      <c r="B520" s="52"/>
      <c r="C520" s="17"/>
      <c r="D520" s="17"/>
      <c r="E520" s="17"/>
      <c r="F520" s="17"/>
      <c r="G520" s="17"/>
      <c r="H520" s="17"/>
      <c r="I520" s="16">
        <f>IF(B520&gt;A_Stammdaten!$B$12,0,SUM(C520,D520,F520,G520)-SUM(E520,H520))</f>
        <v>0</v>
      </c>
      <c r="J520" s="51">
        <f>HLOOKUP(A_Stammdaten!$B$12,$L$4:$R$2504,ROW(B520)-3,FALSE)+IF(OR(B520=0,A_Stammdaten!$B$12&lt;B520),0,I520*1/20)</f>
        <v>0</v>
      </c>
      <c r="K520" s="51">
        <f>HLOOKUP(A_Stammdaten!$B$12,$L$4:$R$2504,ROW(B520)-3,FALSE)</f>
        <v>0</v>
      </c>
      <c r="L520" s="51">
        <f t="shared" si="31"/>
        <v>0</v>
      </c>
      <c r="M520" s="51">
        <f t="shared" si="30"/>
        <v>0</v>
      </c>
      <c r="N520" s="51">
        <f t="shared" si="30"/>
        <v>0</v>
      </c>
      <c r="O520" s="51">
        <f t="shared" si="30"/>
        <v>0</v>
      </c>
      <c r="P520" s="51">
        <f t="shared" si="30"/>
        <v>0</v>
      </c>
      <c r="Q520" s="51">
        <f t="shared" si="30"/>
        <v>0</v>
      </c>
      <c r="R520" s="51">
        <f t="shared" si="30"/>
        <v>0</v>
      </c>
    </row>
    <row r="521" spans="1:18" x14ac:dyDescent="0.25">
      <c r="A521" s="17"/>
      <c r="B521" s="52"/>
      <c r="C521" s="17"/>
      <c r="D521" s="17"/>
      <c r="E521" s="17"/>
      <c r="F521" s="17"/>
      <c r="G521" s="17"/>
      <c r="H521" s="17"/>
      <c r="I521" s="16">
        <f>IF(B521&gt;A_Stammdaten!$B$12,0,SUM(C521,D521,F521,G521)-SUM(E521,H521))</f>
        <v>0</v>
      </c>
      <c r="J521" s="51">
        <f>HLOOKUP(A_Stammdaten!$B$12,$L$4:$R$2504,ROW(B521)-3,FALSE)+IF(OR(B521=0,A_Stammdaten!$B$12&lt;B521),0,I521*1/20)</f>
        <v>0</v>
      </c>
      <c r="K521" s="51">
        <f>HLOOKUP(A_Stammdaten!$B$12,$L$4:$R$2504,ROW(B521)-3,FALSE)</f>
        <v>0</v>
      </c>
      <c r="L521" s="51">
        <f t="shared" si="31"/>
        <v>0</v>
      </c>
      <c r="M521" s="51">
        <f t="shared" si="30"/>
        <v>0</v>
      </c>
      <c r="N521" s="51">
        <f t="shared" si="30"/>
        <v>0</v>
      </c>
      <c r="O521" s="51">
        <f t="shared" si="30"/>
        <v>0</v>
      </c>
      <c r="P521" s="51">
        <f t="shared" si="30"/>
        <v>0</v>
      </c>
      <c r="Q521" s="51">
        <f t="shared" si="30"/>
        <v>0</v>
      </c>
      <c r="R521" s="51">
        <f t="shared" si="30"/>
        <v>0</v>
      </c>
    </row>
    <row r="522" spans="1:18" x14ac:dyDescent="0.25">
      <c r="A522" s="17"/>
      <c r="B522" s="52"/>
      <c r="C522" s="17"/>
      <c r="D522" s="17"/>
      <c r="E522" s="17"/>
      <c r="F522" s="17"/>
      <c r="G522" s="17"/>
      <c r="H522" s="17"/>
      <c r="I522" s="16">
        <f>IF(B522&gt;A_Stammdaten!$B$12,0,SUM(C522,D522,F522,G522)-SUM(E522,H522))</f>
        <v>0</v>
      </c>
      <c r="J522" s="51">
        <f>HLOOKUP(A_Stammdaten!$B$12,$L$4:$R$2504,ROW(B522)-3,FALSE)+IF(OR(B522=0,A_Stammdaten!$B$12&lt;B522),0,I522*1/20)</f>
        <v>0</v>
      </c>
      <c r="K522" s="51">
        <f>HLOOKUP(A_Stammdaten!$B$12,$L$4:$R$2504,ROW(B522)-3,FALSE)</f>
        <v>0</v>
      </c>
      <c r="L522" s="51">
        <f t="shared" si="31"/>
        <v>0</v>
      </c>
      <c r="M522" s="51">
        <f t="shared" si="30"/>
        <v>0</v>
      </c>
      <c r="N522" s="51">
        <f t="shared" si="30"/>
        <v>0</v>
      </c>
      <c r="O522" s="51">
        <f t="shared" si="30"/>
        <v>0</v>
      </c>
      <c r="P522" s="51">
        <f t="shared" si="30"/>
        <v>0</v>
      </c>
      <c r="Q522" s="51">
        <f t="shared" si="30"/>
        <v>0</v>
      </c>
      <c r="R522" s="51">
        <f t="shared" si="30"/>
        <v>0</v>
      </c>
    </row>
    <row r="523" spans="1:18" x14ac:dyDescent="0.25">
      <c r="A523" s="17"/>
      <c r="B523" s="52"/>
      <c r="C523" s="17"/>
      <c r="D523" s="17"/>
      <c r="E523" s="17"/>
      <c r="F523" s="17"/>
      <c r="G523" s="17"/>
      <c r="H523" s="17"/>
      <c r="I523" s="16">
        <f>IF(B523&gt;A_Stammdaten!$B$12,0,SUM(C523,D523,F523,G523)-SUM(E523,H523))</f>
        <v>0</v>
      </c>
      <c r="J523" s="51">
        <f>HLOOKUP(A_Stammdaten!$B$12,$L$4:$R$2504,ROW(B523)-3,FALSE)+IF(OR(B523=0,A_Stammdaten!$B$12&lt;B523),0,I523*1/20)</f>
        <v>0</v>
      </c>
      <c r="K523" s="51">
        <f>HLOOKUP(A_Stammdaten!$B$12,$L$4:$R$2504,ROW(B523)-3,FALSE)</f>
        <v>0</v>
      </c>
      <c r="L523" s="51">
        <f t="shared" si="31"/>
        <v>0</v>
      </c>
      <c r="M523" s="51">
        <f t="shared" si="30"/>
        <v>0</v>
      </c>
      <c r="N523" s="51">
        <f t="shared" si="30"/>
        <v>0</v>
      </c>
      <c r="O523" s="51">
        <f t="shared" si="30"/>
        <v>0</v>
      </c>
      <c r="P523" s="51">
        <f t="shared" si="30"/>
        <v>0</v>
      </c>
      <c r="Q523" s="51">
        <f t="shared" si="30"/>
        <v>0</v>
      </c>
      <c r="R523" s="51">
        <f t="shared" si="30"/>
        <v>0</v>
      </c>
    </row>
    <row r="524" spans="1:18" x14ac:dyDescent="0.25">
      <c r="A524" s="17"/>
      <c r="B524" s="52"/>
      <c r="C524" s="17"/>
      <c r="D524" s="17"/>
      <c r="E524" s="17"/>
      <c r="F524" s="17"/>
      <c r="G524" s="17"/>
      <c r="H524" s="17"/>
      <c r="I524" s="16">
        <f>IF(B524&gt;A_Stammdaten!$B$12,0,SUM(C524,D524,F524,G524)-SUM(E524,H524))</f>
        <v>0</v>
      </c>
      <c r="J524" s="51">
        <f>HLOOKUP(A_Stammdaten!$B$12,$L$4:$R$2504,ROW(B524)-3,FALSE)+IF(OR(B524=0,A_Stammdaten!$B$12&lt;B524),0,I524*1/20)</f>
        <v>0</v>
      </c>
      <c r="K524" s="51">
        <f>HLOOKUP(A_Stammdaten!$B$12,$L$4:$R$2504,ROW(B524)-3,FALSE)</f>
        <v>0</v>
      </c>
      <c r="L524" s="51">
        <f t="shared" si="31"/>
        <v>0</v>
      </c>
      <c r="M524" s="51">
        <f t="shared" si="30"/>
        <v>0</v>
      </c>
      <c r="N524" s="51">
        <f t="shared" si="30"/>
        <v>0</v>
      </c>
      <c r="O524" s="51">
        <f t="shared" si="30"/>
        <v>0</v>
      </c>
      <c r="P524" s="51">
        <f t="shared" si="30"/>
        <v>0</v>
      </c>
      <c r="Q524" s="51">
        <f t="shared" si="30"/>
        <v>0</v>
      </c>
      <c r="R524" s="51">
        <f t="shared" si="30"/>
        <v>0</v>
      </c>
    </row>
    <row r="525" spans="1:18" x14ac:dyDescent="0.25">
      <c r="A525" s="17"/>
      <c r="B525" s="52"/>
      <c r="C525" s="17"/>
      <c r="D525" s="17"/>
      <c r="E525" s="17"/>
      <c r="F525" s="17"/>
      <c r="G525" s="17"/>
      <c r="H525" s="17"/>
      <c r="I525" s="16">
        <f>IF(B525&gt;A_Stammdaten!$B$12,0,SUM(C525,D525,F525,G525)-SUM(E525,H525))</f>
        <v>0</v>
      </c>
      <c r="J525" s="51">
        <f>HLOOKUP(A_Stammdaten!$B$12,$L$4:$R$2504,ROW(B525)-3,FALSE)+IF(OR(B525=0,A_Stammdaten!$B$12&lt;B525),0,I525*1/20)</f>
        <v>0</v>
      </c>
      <c r="K525" s="51">
        <f>HLOOKUP(A_Stammdaten!$B$12,$L$4:$R$2504,ROW(B525)-3,FALSE)</f>
        <v>0</v>
      </c>
      <c r="L525" s="51">
        <f t="shared" si="31"/>
        <v>0</v>
      </c>
      <c r="M525" s="51">
        <f t="shared" si="30"/>
        <v>0</v>
      </c>
      <c r="N525" s="51">
        <f t="shared" si="30"/>
        <v>0</v>
      </c>
      <c r="O525" s="51">
        <f t="shared" si="30"/>
        <v>0</v>
      </c>
      <c r="P525" s="51">
        <f t="shared" si="30"/>
        <v>0</v>
      </c>
      <c r="Q525" s="51">
        <f t="shared" si="30"/>
        <v>0</v>
      </c>
      <c r="R525" s="51">
        <f t="shared" si="30"/>
        <v>0</v>
      </c>
    </row>
    <row r="526" spans="1:18" x14ac:dyDescent="0.25">
      <c r="A526" s="17"/>
      <c r="B526" s="52"/>
      <c r="C526" s="17"/>
      <c r="D526" s="17"/>
      <c r="E526" s="17"/>
      <c r="F526" s="17"/>
      <c r="G526" s="17"/>
      <c r="H526" s="17"/>
      <c r="I526" s="16">
        <f>IF(B526&gt;A_Stammdaten!$B$12,0,SUM(C526,D526,F526,G526)-SUM(E526,H526))</f>
        <v>0</v>
      </c>
      <c r="J526" s="51">
        <f>HLOOKUP(A_Stammdaten!$B$12,$L$4:$R$2504,ROW(B526)-3,FALSE)+IF(OR(B526=0,A_Stammdaten!$B$12&lt;B526),0,I526*1/20)</f>
        <v>0</v>
      </c>
      <c r="K526" s="51">
        <f>HLOOKUP(A_Stammdaten!$B$12,$L$4:$R$2504,ROW(B526)-3,FALSE)</f>
        <v>0</v>
      </c>
      <c r="L526" s="51">
        <f t="shared" si="31"/>
        <v>0</v>
      </c>
      <c r="M526" s="51">
        <f t="shared" si="30"/>
        <v>0</v>
      </c>
      <c r="N526" s="51">
        <f t="shared" si="30"/>
        <v>0</v>
      </c>
      <c r="O526" s="51">
        <f t="shared" si="30"/>
        <v>0</v>
      </c>
      <c r="P526" s="51">
        <f t="shared" si="30"/>
        <v>0</v>
      </c>
      <c r="Q526" s="51">
        <f t="shared" si="30"/>
        <v>0</v>
      </c>
      <c r="R526" s="51">
        <f t="shared" si="30"/>
        <v>0</v>
      </c>
    </row>
    <row r="527" spans="1:18" x14ac:dyDescent="0.25">
      <c r="A527" s="17"/>
      <c r="B527" s="52"/>
      <c r="C527" s="17"/>
      <c r="D527" s="17"/>
      <c r="E527" s="17"/>
      <c r="F527" s="17"/>
      <c r="G527" s="17"/>
      <c r="H527" s="17"/>
      <c r="I527" s="16">
        <f>IF(B527&gt;A_Stammdaten!$B$12,0,SUM(C527,D527,F527,G527)-SUM(E527,H527))</f>
        <v>0</v>
      </c>
      <c r="J527" s="51">
        <f>HLOOKUP(A_Stammdaten!$B$12,$L$4:$R$2504,ROW(B527)-3,FALSE)+IF(OR(B527=0,A_Stammdaten!$B$12&lt;B527),0,I527*1/20)</f>
        <v>0</v>
      </c>
      <c r="K527" s="51">
        <f>HLOOKUP(A_Stammdaten!$B$12,$L$4:$R$2504,ROW(B527)-3,FALSE)</f>
        <v>0</v>
      </c>
      <c r="L527" s="51">
        <f t="shared" si="31"/>
        <v>0</v>
      </c>
      <c r="M527" s="51">
        <f t="shared" si="30"/>
        <v>0</v>
      </c>
      <c r="N527" s="51">
        <f t="shared" si="30"/>
        <v>0</v>
      </c>
      <c r="O527" s="51">
        <f t="shared" si="30"/>
        <v>0</v>
      </c>
      <c r="P527" s="51">
        <f t="shared" si="30"/>
        <v>0</v>
      </c>
      <c r="Q527" s="51">
        <f t="shared" si="30"/>
        <v>0</v>
      </c>
      <c r="R527" s="51">
        <f t="shared" si="30"/>
        <v>0</v>
      </c>
    </row>
    <row r="528" spans="1:18" x14ac:dyDescent="0.25">
      <c r="A528" s="17"/>
      <c r="B528" s="52"/>
      <c r="C528" s="17"/>
      <c r="D528" s="17"/>
      <c r="E528" s="17"/>
      <c r="F528" s="17"/>
      <c r="G528" s="17"/>
      <c r="H528" s="17"/>
      <c r="I528" s="16">
        <f>IF(B528&gt;A_Stammdaten!$B$12,0,SUM(C528,D528,F528,G528)-SUM(E528,H528))</f>
        <v>0</v>
      </c>
      <c r="J528" s="51">
        <f>HLOOKUP(A_Stammdaten!$B$12,$L$4:$R$2504,ROW(B528)-3,FALSE)+IF(OR(B528=0,A_Stammdaten!$B$12&lt;B528),0,I528*1/20)</f>
        <v>0</v>
      </c>
      <c r="K528" s="51">
        <f>HLOOKUP(A_Stammdaten!$B$12,$L$4:$R$2504,ROW(B528)-3,FALSE)</f>
        <v>0</v>
      </c>
      <c r="L528" s="51">
        <f t="shared" si="31"/>
        <v>0</v>
      </c>
      <c r="M528" s="51">
        <f t="shared" si="30"/>
        <v>0</v>
      </c>
      <c r="N528" s="51">
        <f t="shared" si="30"/>
        <v>0</v>
      </c>
      <c r="O528" s="51">
        <f t="shared" si="30"/>
        <v>0</v>
      </c>
      <c r="P528" s="51">
        <f t="shared" si="30"/>
        <v>0</v>
      </c>
      <c r="Q528" s="51">
        <f t="shared" si="30"/>
        <v>0</v>
      </c>
      <c r="R528" s="51">
        <f t="shared" si="30"/>
        <v>0</v>
      </c>
    </row>
    <row r="529" spans="1:18" x14ac:dyDescent="0.25">
      <c r="A529" s="17"/>
      <c r="B529" s="52"/>
      <c r="C529" s="17"/>
      <c r="D529" s="17"/>
      <c r="E529" s="17"/>
      <c r="F529" s="17"/>
      <c r="G529" s="17"/>
      <c r="H529" s="17"/>
      <c r="I529" s="16">
        <f>IF(B529&gt;A_Stammdaten!$B$12,0,SUM(C529,D529,F529,G529)-SUM(E529,H529))</f>
        <v>0</v>
      </c>
      <c r="J529" s="51">
        <f>HLOOKUP(A_Stammdaten!$B$12,$L$4:$R$2504,ROW(B529)-3,FALSE)+IF(OR(B529=0,A_Stammdaten!$B$12&lt;B529),0,I529*1/20)</f>
        <v>0</v>
      </c>
      <c r="K529" s="51">
        <f>HLOOKUP(A_Stammdaten!$B$12,$L$4:$R$2504,ROW(B529)-3,FALSE)</f>
        <v>0</v>
      </c>
      <c r="L529" s="51">
        <f t="shared" si="31"/>
        <v>0</v>
      </c>
      <c r="M529" s="51">
        <f t="shared" si="30"/>
        <v>0</v>
      </c>
      <c r="N529" s="51">
        <f t="shared" si="30"/>
        <v>0</v>
      </c>
      <c r="O529" s="51">
        <f t="shared" si="30"/>
        <v>0</v>
      </c>
      <c r="P529" s="51">
        <f t="shared" si="30"/>
        <v>0</v>
      </c>
      <c r="Q529" s="51">
        <f t="shared" si="30"/>
        <v>0</v>
      </c>
      <c r="R529" s="51">
        <f t="shared" si="30"/>
        <v>0</v>
      </c>
    </row>
    <row r="530" spans="1:18" x14ac:dyDescent="0.25">
      <c r="A530" s="17"/>
      <c r="B530" s="52"/>
      <c r="C530" s="17"/>
      <c r="D530" s="17"/>
      <c r="E530" s="17"/>
      <c r="F530" s="17"/>
      <c r="G530" s="17"/>
      <c r="H530" s="17"/>
      <c r="I530" s="16">
        <f>IF(B530&gt;A_Stammdaten!$B$12,0,SUM(C530,D530,F530,G530)-SUM(E530,H530))</f>
        <v>0</v>
      </c>
      <c r="J530" s="51">
        <f>HLOOKUP(A_Stammdaten!$B$12,$L$4:$R$2504,ROW(B530)-3,FALSE)+IF(OR(B530=0,A_Stammdaten!$B$12&lt;B530),0,I530*1/20)</f>
        <v>0</v>
      </c>
      <c r="K530" s="51">
        <f>HLOOKUP(A_Stammdaten!$B$12,$L$4:$R$2504,ROW(B530)-3,FALSE)</f>
        <v>0</v>
      </c>
      <c r="L530" s="51">
        <f t="shared" si="31"/>
        <v>0</v>
      </c>
      <c r="M530" s="51">
        <f t="shared" si="30"/>
        <v>0</v>
      </c>
      <c r="N530" s="51">
        <f t="shared" si="30"/>
        <v>0</v>
      </c>
      <c r="O530" s="51">
        <f t="shared" si="30"/>
        <v>0</v>
      </c>
      <c r="P530" s="51">
        <f t="shared" si="30"/>
        <v>0</v>
      </c>
      <c r="Q530" s="51">
        <f t="shared" si="30"/>
        <v>0</v>
      </c>
      <c r="R530" s="51">
        <f t="shared" si="30"/>
        <v>0</v>
      </c>
    </row>
    <row r="531" spans="1:18" x14ac:dyDescent="0.25">
      <c r="A531" s="17"/>
      <c r="B531" s="52"/>
      <c r="C531" s="17"/>
      <c r="D531" s="17"/>
      <c r="E531" s="17"/>
      <c r="F531" s="17"/>
      <c r="G531" s="17"/>
      <c r="H531" s="17"/>
      <c r="I531" s="16">
        <f>IF(B531&gt;A_Stammdaten!$B$12,0,SUM(C531,D531,F531,G531)-SUM(E531,H531))</f>
        <v>0</v>
      </c>
      <c r="J531" s="51">
        <f>HLOOKUP(A_Stammdaten!$B$12,$L$4:$R$2504,ROW(B531)-3,FALSE)+IF(OR(B531=0,A_Stammdaten!$B$12&lt;B531),0,I531*1/20)</f>
        <v>0</v>
      </c>
      <c r="K531" s="51">
        <f>HLOOKUP(A_Stammdaten!$B$12,$L$4:$R$2504,ROW(B531)-3,FALSE)</f>
        <v>0</v>
      </c>
      <c r="L531" s="51">
        <f t="shared" si="31"/>
        <v>0</v>
      </c>
      <c r="M531" s="51">
        <f t="shared" si="30"/>
        <v>0</v>
      </c>
      <c r="N531" s="51">
        <f t="shared" si="30"/>
        <v>0</v>
      </c>
      <c r="O531" s="51">
        <f t="shared" si="30"/>
        <v>0</v>
      </c>
      <c r="P531" s="51">
        <f t="shared" si="30"/>
        <v>0</v>
      </c>
      <c r="Q531" s="51">
        <f t="shared" si="30"/>
        <v>0</v>
      </c>
      <c r="R531" s="51">
        <f t="shared" si="30"/>
        <v>0</v>
      </c>
    </row>
    <row r="532" spans="1:18" x14ac:dyDescent="0.25">
      <c r="A532" s="17"/>
      <c r="B532" s="52"/>
      <c r="C532" s="17"/>
      <c r="D532" s="17"/>
      <c r="E532" s="17"/>
      <c r="F532" s="17"/>
      <c r="G532" s="17"/>
      <c r="H532" s="17"/>
      <c r="I532" s="16">
        <f>IF(B532&gt;A_Stammdaten!$B$12,0,SUM(C532,D532,F532,G532)-SUM(E532,H532))</f>
        <v>0</v>
      </c>
      <c r="J532" s="51">
        <f>HLOOKUP(A_Stammdaten!$B$12,$L$4:$R$2504,ROW(B532)-3,FALSE)+IF(OR(B532=0,A_Stammdaten!$B$12&lt;B532),0,I532*1/20)</f>
        <v>0</v>
      </c>
      <c r="K532" s="51">
        <f>HLOOKUP(A_Stammdaten!$B$12,$L$4:$R$2504,ROW(B532)-3,FALSE)</f>
        <v>0</v>
      </c>
      <c r="L532" s="51">
        <f t="shared" si="31"/>
        <v>0</v>
      </c>
      <c r="M532" s="51">
        <f t="shared" si="30"/>
        <v>0</v>
      </c>
      <c r="N532" s="51">
        <f t="shared" si="30"/>
        <v>0</v>
      </c>
      <c r="O532" s="51">
        <f t="shared" si="30"/>
        <v>0</v>
      </c>
      <c r="P532" s="51">
        <f t="shared" si="30"/>
        <v>0</v>
      </c>
      <c r="Q532" s="51">
        <f t="shared" si="30"/>
        <v>0</v>
      </c>
      <c r="R532" s="51">
        <f t="shared" si="30"/>
        <v>0</v>
      </c>
    </row>
    <row r="533" spans="1:18" x14ac:dyDescent="0.25">
      <c r="A533" s="17"/>
      <c r="B533" s="52"/>
      <c r="C533" s="17"/>
      <c r="D533" s="17"/>
      <c r="E533" s="17"/>
      <c r="F533" s="17"/>
      <c r="G533" s="17"/>
      <c r="H533" s="17"/>
      <c r="I533" s="16">
        <f>IF(B533&gt;A_Stammdaten!$B$12,0,SUM(C533,D533,F533,G533)-SUM(E533,H533))</f>
        <v>0</v>
      </c>
      <c r="J533" s="51">
        <f>HLOOKUP(A_Stammdaten!$B$12,$L$4:$R$2504,ROW(B533)-3,FALSE)+IF(OR(B533=0,A_Stammdaten!$B$12&lt;B533),0,I533*1/20)</f>
        <v>0</v>
      </c>
      <c r="K533" s="51">
        <f>HLOOKUP(A_Stammdaten!$B$12,$L$4:$R$2504,ROW(B533)-3,FALSE)</f>
        <v>0</v>
      </c>
      <c r="L533" s="51">
        <f t="shared" si="31"/>
        <v>0</v>
      </c>
      <c r="M533" s="51">
        <f t="shared" si="30"/>
        <v>0</v>
      </c>
      <c r="N533" s="51">
        <f t="shared" si="30"/>
        <v>0</v>
      </c>
      <c r="O533" s="51">
        <f t="shared" si="30"/>
        <v>0</v>
      </c>
      <c r="P533" s="51">
        <f t="shared" si="30"/>
        <v>0</v>
      </c>
      <c r="Q533" s="51">
        <f t="shared" si="30"/>
        <v>0</v>
      </c>
      <c r="R533" s="51">
        <f t="shared" si="30"/>
        <v>0</v>
      </c>
    </row>
    <row r="534" spans="1:18" x14ac:dyDescent="0.25">
      <c r="A534" s="17"/>
      <c r="B534" s="52"/>
      <c r="C534" s="17"/>
      <c r="D534" s="17"/>
      <c r="E534" s="17"/>
      <c r="F534" s="17"/>
      <c r="G534" s="17"/>
      <c r="H534" s="17"/>
      <c r="I534" s="16">
        <f>IF(B534&gt;A_Stammdaten!$B$12,0,SUM(C534,D534,F534,G534)-SUM(E534,H534))</f>
        <v>0</v>
      </c>
      <c r="J534" s="51">
        <f>HLOOKUP(A_Stammdaten!$B$12,$L$4:$R$2504,ROW(B534)-3,FALSE)+IF(OR(B534=0,A_Stammdaten!$B$12&lt;B534),0,I534*1/20)</f>
        <v>0</v>
      </c>
      <c r="K534" s="51">
        <f>HLOOKUP(A_Stammdaten!$B$12,$L$4:$R$2504,ROW(B534)-3,FALSE)</f>
        <v>0</v>
      </c>
      <c r="L534" s="51">
        <f t="shared" si="31"/>
        <v>0</v>
      </c>
      <c r="M534" s="51">
        <f t="shared" si="30"/>
        <v>0</v>
      </c>
      <c r="N534" s="51">
        <f t="shared" si="30"/>
        <v>0</v>
      </c>
      <c r="O534" s="51">
        <f t="shared" si="30"/>
        <v>0</v>
      </c>
      <c r="P534" s="51">
        <f t="shared" si="30"/>
        <v>0</v>
      </c>
      <c r="Q534" s="51">
        <f t="shared" si="30"/>
        <v>0</v>
      </c>
      <c r="R534" s="51">
        <f t="shared" si="30"/>
        <v>0</v>
      </c>
    </row>
    <row r="535" spans="1:18" x14ac:dyDescent="0.25">
      <c r="A535" s="17"/>
      <c r="B535" s="52"/>
      <c r="C535" s="17"/>
      <c r="D535" s="17"/>
      <c r="E535" s="17"/>
      <c r="F535" s="17"/>
      <c r="G535" s="17"/>
      <c r="H535" s="17"/>
      <c r="I535" s="16">
        <f>IF(B535&gt;A_Stammdaten!$B$12,0,SUM(C535,D535,F535,G535)-SUM(E535,H535))</f>
        <v>0</v>
      </c>
      <c r="J535" s="51">
        <f>HLOOKUP(A_Stammdaten!$B$12,$L$4:$R$2504,ROW(B535)-3,FALSE)+IF(OR(B535=0,A_Stammdaten!$B$12&lt;B535),0,I535*1/20)</f>
        <v>0</v>
      </c>
      <c r="K535" s="51">
        <f>HLOOKUP(A_Stammdaten!$B$12,$L$4:$R$2504,ROW(B535)-3,FALSE)</f>
        <v>0</v>
      </c>
      <c r="L535" s="51">
        <f t="shared" si="31"/>
        <v>0</v>
      </c>
      <c r="M535" s="51">
        <f t="shared" si="30"/>
        <v>0</v>
      </c>
      <c r="N535" s="51">
        <f t="shared" si="30"/>
        <v>0</v>
      </c>
      <c r="O535" s="51">
        <f t="shared" si="30"/>
        <v>0</v>
      </c>
      <c r="P535" s="51">
        <f t="shared" si="30"/>
        <v>0</v>
      </c>
      <c r="Q535" s="51">
        <f t="shared" si="30"/>
        <v>0</v>
      </c>
      <c r="R535" s="51">
        <f t="shared" si="30"/>
        <v>0</v>
      </c>
    </row>
    <row r="536" spans="1:18" x14ac:dyDescent="0.25">
      <c r="A536" s="17"/>
      <c r="B536" s="52"/>
      <c r="C536" s="17"/>
      <c r="D536" s="17"/>
      <c r="E536" s="17"/>
      <c r="F536" s="17"/>
      <c r="G536" s="17"/>
      <c r="H536" s="17"/>
      <c r="I536" s="16">
        <f>IF(B536&gt;A_Stammdaten!$B$12,0,SUM(C536,D536,F536,G536)-SUM(E536,H536))</f>
        <v>0</v>
      </c>
      <c r="J536" s="51">
        <f>HLOOKUP(A_Stammdaten!$B$12,$L$4:$R$2504,ROW(B536)-3,FALSE)+IF(OR(B536=0,A_Stammdaten!$B$12&lt;B536),0,I536*1/20)</f>
        <v>0</v>
      </c>
      <c r="K536" s="51">
        <f>HLOOKUP(A_Stammdaten!$B$12,$L$4:$R$2504,ROW(B536)-3,FALSE)</f>
        <v>0</v>
      </c>
      <c r="L536" s="51">
        <f t="shared" si="31"/>
        <v>0</v>
      </c>
      <c r="M536" s="51">
        <f t="shared" si="30"/>
        <v>0</v>
      </c>
      <c r="N536" s="51">
        <f t="shared" si="30"/>
        <v>0</v>
      </c>
      <c r="O536" s="51">
        <f t="shared" si="30"/>
        <v>0</v>
      </c>
      <c r="P536" s="51">
        <f t="shared" si="30"/>
        <v>0</v>
      </c>
      <c r="Q536" s="51">
        <f t="shared" si="30"/>
        <v>0</v>
      </c>
      <c r="R536" s="51">
        <f t="shared" si="30"/>
        <v>0</v>
      </c>
    </row>
    <row r="537" spans="1:18" x14ac:dyDescent="0.25">
      <c r="A537" s="17"/>
      <c r="B537" s="52"/>
      <c r="C537" s="17"/>
      <c r="D537" s="17"/>
      <c r="E537" s="17"/>
      <c r="F537" s="17"/>
      <c r="G537" s="17"/>
      <c r="H537" s="17"/>
      <c r="I537" s="16">
        <f>IF(B537&gt;A_Stammdaten!$B$12,0,SUM(C537,D537,F537,G537)-SUM(E537,H537))</f>
        <v>0</v>
      </c>
      <c r="J537" s="51">
        <f>HLOOKUP(A_Stammdaten!$B$12,$L$4:$R$2504,ROW(B537)-3,FALSE)+IF(OR(B537=0,A_Stammdaten!$B$12&lt;B537),0,I537*1/20)</f>
        <v>0</v>
      </c>
      <c r="K537" s="51">
        <f>HLOOKUP(A_Stammdaten!$B$12,$L$4:$R$2504,ROW(B537)-3,FALSE)</f>
        <v>0</v>
      </c>
      <c r="L537" s="51">
        <f t="shared" si="31"/>
        <v>0</v>
      </c>
      <c r="M537" s="51">
        <f t="shared" si="30"/>
        <v>0</v>
      </c>
      <c r="N537" s="51">
        <f t="shared" si="30"/>
        <v>0</v>
      </c>
      <c r="O537" s="51">
        <f t="shared" si="30"/>
        <v>0</v>
      </c>
      <c r="P537" s="51">
        <f t="shared" si="30"/>
        <v>0</v>
      </c>
      <c r="Q537" s="51">
        <f t="shared" si="30"/>
        <v>0</v>
      </c>
      <c r="R537" s="51">
        <f t="shared" si="30"/>
        <v>0</v>
      </c>
    </row>
    <row r="538" spans="1:18" x14ac:dyDescent="0.25">
      <c r="A538" s="17"/>
      <c r="B538" s="52"/>
      <c r="C538" s="17"/>
      <c r="D538" s="17"/>
      <c r="E538" s="17"/>
      <c r="F538" s="17"/>
      <c r="G538" s="17"/>
      <c r="H538" s="17"/>
      <c r="I538" s="16">
        <f>IF(B538&gt;A_Stammdaten!$B$12,0,SUM(C538,D538,F538,G538)-SUM(E538,H538))</f>
        <v>0</v>
      </c>
      <c r="J538" s="51">
        <f>HLOOKUP(A_Stammdaten!$B$12,$L$4:$R$2504,ROW(B538)-3,FALSE)+IF(OR(B538=0,A_Stammdaten!$B$12&lt;B538),0,I538*1/20)</f>
        <v>0</v>
      </c>
      <c r="K538" s="51">
        <f>HLOOKUP(A_Stammdaten!$B$12,$L$4:$R$2504,ROW(B538)-3,FALSE)</f>
        <v>0</v>
      </c>
      <c r="L538" s="51">
        <f t="shared" si="31"/>
        <v>0</v>
      </c>
      <c r="M538" s="51">
        <f t="shared" si="30"/>
        <v>0</v>
      </c>
      <c r="N538" s="51">
        <f t="shared" si="30"/>
        <v>0</v>
      </c>
      <c r="O538" s="51">
        <f t="shared" si="30"/>
        <v>0</v>
      </c>
      <c r="P538" s="51">
        <f t="shared" si="30"/>
        <v>0</v>
      </c>
      <c r="Q538" s="51">
        <f t="shared" si="30"/>
        <v>0</v>
      </c>
      <c r="R538" s="51">
        <f t="shared" si="30"/>
        <v>0</v>
      </c>
    </row>
    <row r="539" spans="1:18" x14ac:dyDescent="0.25">
      <c r="A539" s="17"/>
      <c r="B539" s="52"/>
      <c r="C539" s="17"/>
      <c r="D539" s="17"/>
      <c r="E539" s="17"/>
      <c r="F539" s="17"/>
      <c r="G539" s="17"/>
      <c r="H539" s="17"/>
      <c r="I539" s="16">
        <f>IF(B539&gt;A_Stammdaten!$B$12,0,SUM(C539,D539,F539,G539)-SUM(E539,H539))</f>
        <v>0</v>
      </c>
      <c r="J539" s="51">
        <f>HLOOKUP(A_Stammdaten!$B$12,$L$4:$R$2504,ROW(B539)-3,FALSE)+IF(OR(B539=0,A_Stammdaten!$B$12&lt;B539),0,I539*1/20)</f>
        <v>0</v>
      </c>
      <c r="K539" s="51">
        <f>HLOOKUP(A_Stammdaten!$B$12,$L$4:$R$2504,ROW(B539)-3,FALSE)</f>
        <v>0</v>
      </c>
      <c r="L539" s="51">
        <f t="shared" si="31"/>
        <v>0</v>
      </c>
      <c r="M539" s="51">
        <f t="shared" si="30"/>
        <v>0</v>
      </c>
      <c r="N539" s="51">
        <f t="shared" si="30"/>
        <v>0</v>
      </c>
      <c r="O539" s="51">
        <f t="shared" si="30"/>
        <v>0</v>
      </c>
      <c r="P539" s="51">
        <f t="shared" si="30"/>
        <v>0</v>
      </c>
      <c r="Q539" s="51">
        <f t="shared" si="30"/>
        <v>0</v>
      </c>
      <c r="R539" s="51">
        <f t="shared" si="30"/>
        <v>0</v>
      </c>
    </row>
    <row r="540" spans="1:18" x14ac:dyDescent="0.25">
      <c r="A540" s="17"/>
      <c r="B540" s="52"/>
      <c r="C540" s="17"/>
      <c r="D540" s="17"/>
      <c r="E540" s="17"/>
      <c r="F540" s="17"/>
      <c r="G540" s="17"/>
      <c r="H540" s="17"/>
      <c r="I540" s="16">
        <f>IF(B540&gt;A_Stammdaten!$B$12,0,SUM(C540,D540,F540,G540)-SUM(E540,H540))</f>
        <v>0</v>
      </c>
      <c r="J540" s="51">
        <f>HLOOKUP(A_Stammdaten!$B$12,$L$4:$R$2504,ROW(B540)-3,FALSE)+IF(OR(B540=0,A_Stammdaten!$B$12&lt;B540),0,I540*1/20)</f>
        <v>0</v>
      </c>
      <c r="K540" s="51">
        <f>HLOOKUP(A_Stammdaten!$B$12,$L$4:$R$2504,ROW(B540)-3,FALSE)</f>
        <v>0</v>
      </c>
      <c r="L540" s="51">
        <f t="shared" si="31"/>
        <v>0</v>
      </c>
      <c r="M540" s="51">
        <f t="shared" si="30"/>
        <v>0</v>
      </c>
      <c r="N540" s="51">
        <f t="shared" si="30"/>
        <v>0</v>
      </c>
      <c r="O540" s="51">
        <f t="shared" si="30"/>
        <v>0</v>
      </c>
      <c r="P540" s="51">
        <f t="shared" si="30"/>
        <v>0</v>
      </c>
      <c r="Q540" s="51">
        <f t="shared" si="30"/>
        <v>0</v>
      </c>
      <c r="R540" s="51">
        <f t="shared" si="30"/>
        <v>0</v>
      </c>
    </row>
    <row r="541" spans="1:18" x14ac:dyDescent="0.25">
      <c r="A541" s="17"/>
      <c r="B541" s="52"/>
      <c r="C541" s="17"/>
      <c r="D541" s="17"/>
      <c r="E541" s="17"/>
      <c r="F541" s="17"/>
      <c r="G541" s="17"/>
      <c r="H541" s="17"/>
      <c r="I541" s="16">
        <f>IF(B541&gt;A_Stammdaten!$B$12,0,SUM(C541,D541,F541,G541)-SUM(E541,H541))</f>
        <v>0</v>
      </c>
      <c r="J541" s="51">
        <f>HLOOKUP(A_Stammdaten!$B$12,$L$4:$R$2504,ROW(B541)-3,FALSE)+IF(OR(B541=0,A_Stammdaten!$B$12&lt;B541),0,I541*1/20)</f>
        <v>0</v>
      </c>
      <c r="K541" s="51">
        <f>HLOOKUP(A_Stammdaten!$B$12,$L$4:$R$2504,ROW(B541)-3,FALSE)</f>
        <v>0</v>
      </c>
      <c r="L541" s="51">
        <f t="shared" si="31"/>
        <v>0</v>
      </c>
      <c r="M541" s="51">
        <f t="shared" si="30"/>
        <v>0</v>
      </c>
      <c r="N541" s="51">
        <f t="shared" si="30"/>
        <v>0</v>
      </c>
      <c r="O541" s="51">
        <f t="shared" si="30"/>
        <v>0</v>
      </c>
      <c r="P541" s="51">
        <f t="shared" si="30"/>
        <v>0</v>
      </c>
      <c r="Q541" s="51">
        <f t="shared" si="30"/>
        <v>0</v>
      </c>
      <c r="R541" s="51">
        <f t="shared" si="30"/>
        <v>0</v>
      </c>
    </row>
    <row r="542" spans="1:18" x14ac:dyDescent="0.25">
      <c r="A542" s="17"/>
      <c r="B542" s="52"/>
      <c r="C542" s="17"/>
      <c r="D542" s="17"/>
      <c r="E542" s="17"/>
      <c r="F542" s="17"/>
      <c r="G542" s="17"/>
      <c r="H542" s="17"/>
      <c r="I542" s="16">
        <f>IF(B542&gt;A_Stammdaten!$B$12,0,SUM(C542,D542,F542,G542)-SUM(E542,H542))</f>
        <v>0</v>
      </c>
      <c r="J542" s="51">
        <f>HLOOKUP(A_Stammdaten!$B$12,$L$4:$R$2504,ROW(B542)-3,FALSE)+IF(OR(B542=0,A_Stammdaten!$B$12&lt;B542),0,I542*1/20)</f>
        <v>0</v>
      </c>
      <c r="K542" s="51">
        <f>HLOOKUP(A_Stammdaten!$B$12,$L$4:$R$2504,ROW(B542)-3,FALSE)</f>
        <v>0</v>
      </c>
      <c r="L542" s="51">
        <f t="shared" si="31"/>
        <v>0</v>
      </c>
      <c r="M542" s="51">
        <f t="shared" si="30"/>
        <v>0</v>
      </c>
      <c r="N542" s="51">
        <f t="shared" si="30"/>
        <v>0</v>
      </c>
      <c r="O542" s="51">
        <f t="shared" si="30"/>
        <v>0</v>
      </c>
      <c r="P542" s="51">
        <f t="shared" si="30"/>
        <v>0</v>
      </c>
      <c r="Q542" s="51">
        <f t="shared" si="30"/>
        <v>0</v>
      </c>
      <c r="R542" s="51">
        <f t="shared" si="30"/>
        <v>0</v>
      </c>
    </row>
    <row r="543" spans="1:18" x14ac:dyDescent="0.25">
      <c r="A543" s="17"/>
      <c r="B543" s="52"/>
      <c r="C543" s="17"/>
      <c r="D543" s="17"/>
      <c r="E543" s="17"/>
      <c r="F543" s="17"/>
      <c r="G543" s="17"/>
      <c r="H543" s="17"/>
      <c r="I543" s="16">
        <f>IF(B543&gt;A_Stammdaten!$B$12,0,SUM(C543,D543,F543,G543)-SUM(E543,H543))</f>
        <v>0</v>
      </c>
      <c r="J543" s="51">
        <f>HLOOKUP(A_Stammdaten!$B$12,$L$4:$R$2504,ROW(B543)-3,FALSE)+IF(OR(B543=0,A_Stammdaten!$B$12&lt;B543),0,I543*1/20)</f>
        <v>0</v>
      </c>
      <c r="K543" s="51">
        <f>HLOOKUP(A_Stammdaten!$B$12,$L$4:$R$2504,ROW(B543)-3,FALSE)</f>
        <v>0</v>
      </c>
      <c r="L543" s="51">
        <f t="shared" si="31"/>
        <v>0</v>
      </c>
      <c r="M543" s="51">
        <f t="shared" si="30"/>
        <v>0</v>
      </c>
      <c r="N543" s="51">
        <f t="shared" si="30"/>
        <v>0</v>
      </c>
      <c r="O543" s="51">
        <f t="shared" si="30"/>
        <v>0</v>
      </c>
      <c r="P543" s="51">
        <f t="shared" si="30"/>
        <v>0</v>
      </c>
      <c r="Q543" s="51">
        <f t="shared" si="30"/>
        <v>0</v>
      </c>
      <c r="R543" s="51">
        <f t="shared" si="30"/>
        <v>0</v>
      </c>
    </row>
    <row r="544" spans="1:18" x14ac:dyDescent="0.25">
      <c r="A544" s="17"/>
      <c r="B544" s="52"/>
      <c r="C544" s="17"/>
      <c r="D544" s="17"/>
      <c r="E544" s="17"/>
      <c r="F544" s="17"/>
      <c r="G544" s="17"/>
      <c r="H544" s="17"/>
      <c r="I544" s="16">
        <f>IF(B544&gt;A_Stammdaten!$B$12,0,SUM(C544,D544,F544,G544)-SUM(E544,H544))</f>
        <v>0</v>
      </c>
      <c r="J544" s="51">
        <f>HLOOKUP(A_Stammdaten!$B$12,$L$4:$R$2504,ROW(B544)-3,FALSE)+IF(OR(B544=0,A_Stammdaten!$B$12&lt;B544),0,I544*1/20)</f>
        <v>0</v>
      </c>
      <c r="K544" s="51">
        <f>HLOOKUP(A_Stammdaten!$B$12,$L$4:$R$2504,ROW(B544)-3,FALSE)</f>
        <v>0</v>
      </c>
      <c r="L544" s="51">
        <f t="shared" si="31"/>
        <v>0</v>
      </c>
      <c r="M544" s="51">
        <f t="shared" si="30"/>
        <v>0</v>
      </c>
      <c r="N544" s="51">
        <f t="shared" si="30"/>
        <v>0</v>
      </c>
      <c r="O544" s="51">
        <f t="shared" si="30"/>
        <v>0</v>
      </c>
      <c r="P544" s="51">
        <f t="shared" si="30"/>
        <v>0</v>
      </c>
      <c r="Q544" s="51">
        <f t="shared" si="30"/>
        <v>0</v>
      </c>
      <c r="R544" s="51">
        <f t="shared" si="30"/>
        <v>0</v>
      </c>
    </row>
    <row r="545" spans="1:18" x14ac:dyDescent="0.25">
      <c r="A545" s="17"/>
      <c r="B545" s="52"/>
      <c r="C545" s="17"/>
      <c r="D545" s="17"/>
      <c r="E545" s="17"/>
      <c r="F545" s="17"/>
      <c r="G545" s="17"/>
      <c r="H545" s="17"/>
      <c r="I545" s="16">
        <f>IF(B545&gt;A_Stammdaten!$B$12,0,SUM(C545,D545,F545,G545)-SUM(E545,H545))</f>
        <v>0</v>
      </c>
      <c r="J545" s="51">
        <f>HLOOKUP(A_Stammdaten!$B$12,$L$4:$R$2504,ROW(B545)-3,FALSE)+IF(OR(B545=0,A_Stammdaten!$B$12&lt;B545),0,I545*1/20)</f>
        <v>0</v>
      </c>
      <c r="K545" s="51">
        <f>HLOOKUP(A_Stammdaten!$B$12,$L$4:$R$2504,ROW(B545)-3,FALSE)</f>
        <v>0</v>
      </c>
      <c r="L545" s="51">
        <f t="shared" si="31"/>
        <v>0</v>
      </c>
      <c r="M545" s="51">
        <f t="shared" si="30"/>
        <v>0</v>
      </c>
      <c r="N545" s="51">
        <f t="shared" si="30"/>
        <v>0</v>
      </c>
      <c r="O545" s="51">
        <f t="shared" si="30"/>
        <v>0</v>
      </c>
      <c r="P545" s="51">
        <f t="shared" si="30"/>
        <v>0</v>
      </c>
      <c r="Q545" s="51">
        <f t="shared" si="30"/>
        <v>0</v>
      </c>
      <c r="R545" s="51">
        <f t="shared" si="30"/>
        <v>0</v>
      </c>
    </row>
    <row r="546" spans="1:18" x14ac:dyDescent="0.25">
      <c r="A546" s="17"/>
      <c r="B546" s="52"/>
      <c r="C546" s="17"/>
      <c r="D546" s="17"/>
      <c r="E546" s="17"/>
      <c r="F546" s="17"/>
      <c r="G546" s="17"/>
      <c r="H546" s="17"/>
      <c r="I546" s="16">
        <f>IF(B546&gt;A_Stammdaten!$B$12,0,SUM(C546,D546,F546,G546)-SUM(E546,H546))</f>
        <v>0</v>
      </c>
      <c r="J546" s="51">
        <f>HLOOKUP(A_Stammdaten!$B$12,$L$4:$R$2504,ROW(B546)-3,FALSE)+IF(OR(B546=0,A_Stammdaten!$B$12&lt;B546),0,I546*1/20)</f>
        <v>0</v>
      </c>
      <c r="K546" s="51">
        <f>HLOOKUP(A_Stammdaten!$B$12,$L$4:$R$2504,ROW(B546)-3,FALSE)</f>
        <v>0</v>
      </c>
      <c r="L546" s="51">
        <f t="shared" si="31"/>
        <v>0</v>
      </c>
      <c r="M546" s="51">
        <f t="shared" si="30"/>
        <v>0</v>
      </c>
      <c r="N546" s="51">
        <f t="shared" si="30"/>
        <v>0</v>
      </c>
      <c r="O546" s="51">
        <f t="shared" si="30"/>
        <v>0</v>
      </c>
      <c r="P546" s="51">
        <f t="shared" si="30"/>
        <v>0</v>
      </c>
      <c r="Q546" s="51">
        <f t="shared" si="30"/>
        <v>0</v>
      </c>
      <c r="R546" s="51">
        <f t="shared" si="30"/>
        <v>0</v>
      </c>
    </row>
    <row r="547" spans="1:18" x14ac:dyDescent="0.25">
      <c r="A547" s="17"/>
      <c r="B547" s="52"/>
      <c r="C547" s="17"/>
      <c r="D547" s="17"/>
      <c r="E547" s="17"/>
      <c r="F547" s="17"/>
      <c r="G547" s="17"/>
      <c r="H547" s="17"/>
      <c r="I547" s="16">
        <f>IF(B547&gt;A_Stammdaten!$B$12,0,SUM(C547,D547,F547,G547)-SUM(E547,H547))</f>
        <v>0</v>
      </c>
      <c r="J547" s="51">
        <f>HLOOKUP(A_Stammdaten!$B$12,$L$4:$R$2504,ROW(B547)-3,FALSE)+IF(OR(B547=0,A_Stammdaten!$B$12&lt;B547),0,I547*1/20)</f>
        <v>0</v>
      </c>
      <c r="K547" s="51">
        <f>HLOOKUP(A_Stammdaten!$B$12,$L$4:$R$2504,ROW(B547)-3,FALSE)</f>
        <v>0</v>
      </c>
      <c r="L547" s="51">
        <f t="shared" si="31"/>
        <v>0</v>
      </c>
      <c r="M547" s="51">
        <f t="shared" si="30"/>
        <v>0</v>
      </c>
      <c r="N547" s="51">
        <f t="shared" si="30"/>
        <v>0</v>
      </c>
      <c r="O547" s="51">
        <f t="shared" si="30"/>
        <v>0</v>
      </c>
      <c r="P547" s="51">
        <f t="shared" si="30"/>
        <v>0</v>
      </c>
      <c r="Q547" s="51">
        <f t="shared" si="30"/>
        <v>0</v>
      </c>
      <c r="R547" s="51">
        <f t="shared" si="30"/>
        <v>0</v>
      </c>
    </row>
    <row r="548" spans="1:18" x14ac:dyDescent="0.25">
      <c r="A548" s="17"/>
      <c r="B548" s="52"/>
      <c r="C548" s="17"/>
      <c r="D548" s="17"/>
      <c r="E548" s="17"/>
      <c r="F548" s="17"/>
      <c r="G548" s="17"/>
      <c r="H548" s="17"/>
      <c r="I548" s="16">
        <f>IF(B548&gt;A_Stammdaten!$B$12,0,SUM(C548,D548,F548,G548)-SUM(E548,H548))</f>
        <v>0</v>
      </c>
      <c r="J548" s="51">
        <f>HLOOKUP(A_Stammdaten!$B$12,$L$4:$R$2504,ROW(B548)-3,FALSE)+IF(OR(B548=0,A_Stammdaten!$B$12&lt;B548),0,I548*1/20)</f>
        <v>0</v>
      </c>
      <c r="K548" s="51">
        <f>HLOOKUP(A_Stammdaten!$B$12,$L$4:$R$2504,ROW(B548)-3,FALSE)</f>
        <v>0</v>
      </c>
      <c r="L548" s="51">
        <f t="shared" si="31"/>
        <v>0</v>
      </c>
      <c r="M548" s="51">
        <f t="shared" si="30"/>
        <v>0</v>
      </c>
      <c r="N548" s="51">
        <f t="shared" si="30"/>
        <v>0</v>
      </c>
      <c r="O548" s="51">
        <f t="shared" si="30"/>
        <v>0</v>
      </c>
      <c r="P548" s="51">
        <f t="shared" si="30"/>
        <v>0</v>
      </c>
      <c r="Q548" s="51">
        <f t="shared" si="30"/>
        <v>0</v>
      </c>
      <c r="R548" s="51">
        <f t="shared" si="30"/>
        <v>0</v>
      </c>
    </row>
    <row r="549" spans="1:18" x14ac:dyDescent="0.25">
      <c r="A549" s="17"/>
      <c r="B549" s="52"/>
      <c r="C549" s="17"/>
      <c r="D549" s="17"/>
      <c r="E549" s="17"/>
      <c r="F549" s="17"/>
      <c r="G549" s="17"/>
      <c r="H549" s="17"/>
      <c r="I549" s="16">
        <f>IF(B549&gt;A_Stammdaten!$B$12,0,SUM(C549,D549,F549,G549)-SUM(E549,H549))</f>
        <v>0</v>
      </c>
      <c r="J549" s="51">
        <f>HLOOKUP(A_Stammdaten!$B$12,$L$4:$R$2504,ROW(B549)-3,FALSE)+IF(OR(B549=0,A_Stammdaten!$B$12&lt;B549),0,I549*1/20)</f>
        <v>0</v>
      </c>
      <c r="K549" s="51">
        <f>HLOOKUP(A_Stammdaten!$B$12,$L$4:$R$2504,ROW(B549)-3,FALSE)</f>
        <v>0</v>
      </c>
      <c r="L549" s="51">
        <f t="shared" si="31"/>
        <v>0</v>
      </c>
      <c r="M549" s="51">
        <f t="shared" si="30"/>
        <v>0</v>
      </c>
      <c r="N549" s="51">
        <f t="shared" si="30"/>
        <v>0</v>
      </c>
      <c r="O549" s="51">
        <f t="shared" si="30"/>
        <v>0</v>
      </c>
      <c r="P549" s="51">
        <f t="shared" si="30"/>
        <v>0</v>
      </c>
      <c r="Q549" s="51">
        <f t="shared" si="30"/>
        <v>0</v>
      </c>
      <c r="R549" s="51">
        <f t="shared" si="30"/>
        <v>0</v>
      </c>
    </row>
    <row r="550" spans="1:18" x14ac:dyDescent="0.25">
      <c r="A550" s="17"/>
      <c r="B550" s="52"/>
      <c r="C550" s="17"/>
      <c r="D550" s="17"/>
      <c r="E550" s="17"/>
      <c r="F550" s="17"/>
      <c r="G550" s="17"/>
      <c r="H550" s="17"/>
      <c r="I550" s="16">
        <f>IF(B550&gt;A_Stammdaten!$B$12,0,SUM(C550,D550,F550,G550)-SUM(E550,H550))</f>
        <v>0</v>
      </c>
      <c r="J550" s="51">
        <f>HLOOKUP(A_Stammdaten!$B$12,$L$4:$R$2504,ROW(B550)-3,FALSE)+IF(OR(B550=0,A_Stammdaten!$B$12&lt;B550),0,I550*1/20)</f>
        <v>0</v>
      </c>
      <c r="K550" s="51">
        <f>HLOOKUP(A_Stammdaten!$B$12,$L$4:$R$2504,ROW(B550)-3,FALSE)</f>
        <v>0</v>
      </c>
      <c r="L550" s="51">
        <f t="shared" si="31"/>
        <v>0</v>
      </c>
      <c r="M550" s="51">
        <f t="shared" si="30"/>
        <v>0</v>
      </c>
      <c r="N550" s="51">
        <f t="shared" si="30"/>
        <v>0</v>
      </c>
      <c r="O550" s="51">
        <f t="shared" si="30"/>
        <v>0</v>
      </c>
      <c r="P550" s="51">
        <f t="shared" si="30"/>
        <v>0</v>
      </c>
      <c r="Q550" s="51">
        <f t="shared" si="30"/>
        <v>0</v>
      </c>
      <c r="R550" s="51">
        <f t="shared" si="30"/>
        <v>0</v>
      </c>
    </row>
    <row r="551" spans="1:18" x14ac:dyDescent="0.25">
      <c r="A551" s="17"/>
      <c r="B551" s="52"/>
      <c r="C551" s="17"/>
      <c r="D551" s="17"/>
      <c r="E551" s="17"/>
      <c r="F551" s="17"/>
      <c r="G551" s="17"/>
      <c r="H551" s="17"/>
      <c r="I551" s="16">
        <f>IF(B551&gt;A_Stammdaten!$B$12,0,SUM(C551,D551,F551,G551)-SUM(E551,H551))</f>
        <v>0</v>
      </c>
      <c r="J551" s="51">
        <f>HLOOKUP(A_Stammdaten!$B$12,$L$4:$R$2504,ROW(B551)-3,FALSE)+IF(OR(B551=0,A_Stammdaten!$B$12&lt;B551),0,I551*1/20)</f>
        <v>0</v>
      </c>
      <c r="K551" s="51">
        <f>HLOOKUP(A_Stammdaten!$B$12,$L$4:$R$2504,ROW(B551)-3,FALSE)</f>
        <v>0</v>
      </c>
      <c r="L551" s="51">
        <f t="shared" si="31"/>
        <v>0</v>
      </c>
      <c r="M551" s="51">
        <f t="shared" si="30"/>
        <v>0</v>
      </c>
      <c r="N551" s="51">
        <f t="shared" si="30"/>
        <v>0</v>
      </c>
      <c r="O551" s="51">
        <f t="shared" si="30"/>
        <v>0</v>
      </c>
      <c r="P551" s="51">
        <f t="shared" si="30"/>
        <v>0</v>
      </c>
      <c r="Q551" s="51">
        <f t="shared" si="30"/>
        <v>0</v>
      </c>
      <c r="R551" s="51">
        <f t="shared" si="30"/>
        <v>0</v>
      </c>
    </row>
    <row r="552" spans="1:18" x14ac:dyDescent="0.25">
      <c r="A552" s="17"/>
      <c r="B552" s="52"/>
      <c r="C552" s="17"/>
      <c r="D552" s="17"/>
      <c r="E552" s="17"/>
      <c r="F552" s="17"/>
      <c r="G552" s="17"/>
      <c r="H552" s="17"/>
      <c r="I552" s="16">
        <f>IF(B552&gt;A_Stammdaten!$B$12,0,SUM(C552,D552,F552,G552)-SUM(E552,H552))</f>
        <v>0</v>
      </c>
      <c r="J552" s="51">
        <f>HLOOKUP(A_Stammdaten!$B$12,$L$4:$R$2504,ROW(B552)-3,FALSE)+IF(OR(B552=0,A_Stammdaten!$B$12&lt;B552),0,I552*1/20)</f>
        <v>0</v>
      </c>
      <c r="K552" s="51">
        <f>HLOOKUP(A_Stammdaten!$B$12,$L$4:$R$2504,ROW(B552)-3,FALSE)</f>
        <v>0</v>
      </c>
      <c r="L552" s="51">
        <f t="shared" si="31"/>
        <v>0</v>
      </c>
      <c r="M552" s="51">
        <f t="shared" si="30"/>
        <v>0</v>
      </c>
      <c r="N552" s="51">
        <f t="shared" si="30"/>
        <v>0</v>
      </c>
      <c r="O552" s="51">
        <f t="shared" si="30"/>
        <v>0</v>
      </c>
      <c r="P552" s="51">
        <f t="shared" si="30"/>
        <v>0</v>
      </c>
      <c r="Q552" s="51">
        <f t="shared" si="30"/>
        <v>0</v>
      </c>
      <c r="R552" s="51">
        <f t="shared" ref="M552:R595" si="32">IF(OR($I552=0,R$4&lt;$B552,$B552=0,20-(R$4-$B552)=0),0,$I552*(19-(R$4-$B552))/20)</f>
        <v>0</v>
      </c>
    </row>
    <row r="553" spans="1:18" x14ac:dyDescent="0.25">
      <c r="A553" s="17"/>
      <c r="B553" s="52"/>
      <c r="C553" s="17"/>
      <c r="D553" s="17"/>
      <c r="E553" s="17"/>
      <c r="F553" s="17"/>
      <c r="G553" s="17"/>
      <c r="H553" s="17"/>
      <c r="I553" s="16">
        <f>IF(B553&gt;A_Stammdaten!$B$12,0,SUM(C553,D553,F553,G553)-SUM(E553,H553))</f>
        <v>0</v>
      </c>
      <c r="J553" s="51">
        <f>HLOOKUP(A_Stammdaten!$B$12,$L$4:$R$2504,ROW(B553)-3,FALSE)+IF(OR(B553=0,A_Stammdaten!$B$12&lt;B553),0,I553*1/20)</f>
        <v>0</v>
      </c>
      <c r="K553" s="51">
        <f>HLOOKUP(A_Stammdaten!$B$12,$L$4:$R$2504,ROW(B553)-3,FALSE)</f>
        <v>0</v>
      </c>
      <c r="L553" s="51">
        <f t="shared" si="31"/>
        <v>0</v>
      </c>
      <c r="M553" s="51">
        <f t="shared" si="32"/>
        <v>0</v>
      </c>
      <c r="N553" s="51">
        <f t="shared" si="32"/>
        <v>0</v>
      </c>
      <c r="O553" s="51">
        <f t="shared" si="32"/>
        <v>0</v>
      </c>
      <c r="P553" s="51">
        <f t="shared" si="32"/>
        <v>0</v>
      </c>
      <c r="Q553" s="51">
        <f t="shared" si="32"/>
        <v>0</v>
      </c>
      <c r="R553" s="51">
        <f t="shared" si="32"/>
        <v>0</v>
      </c>
    </row>
    <row r="554" spans="1:18" x14ac:dyDescent="0.25">
      <c r="A554" s="17"/>
      <c r="B554" s="52"/>
      <c r="C554" s="17"/>
      <c r="D554" s="17"/>
      <c r="E554" s="17"/>
      <c r="F554" s="17"/>
      <c r="G554" s="17"/>
      <c r="H554" s="17"/>
      <c r="I554" s="16">
        <f>IF(B554&gt;A_Stammdaten!$B$12,0,SUM(C554,D554,F554,G554)-SUM(E554,H554))</f>
        <v>0</v>
      </c>
      <c r="J554" s="51">
        <f>HLOOKUP(A_Stammdaten!$B$12,$L$4:$R$2504,ROW(B554)-3,FALSE)+IF(OR(B554=0,A_Stammdaten!$B$12&lt;B554),0,I554*1/20)</f>
        <v>0</v>
      </c>
      <c r="K554" s="51">
        <f>HLOOKUP(A_Stammdaten!$B$12,$L$4:$R$2504,ROW(B554)-3,FALSE)</f>
        <v>0</v>
      </c>
      <c r="L554" s="51">
        <f t="shared" si="31"/>
        <v>0</v>
      </c>
      <c r="M554" s="51">
        <f t="shared" si="32"/>
        <v>0</v>
      </c>
      <c r="N554" s="51">
        <f t="shared" si="32"/>
        <v>0</v>
      </c>
      <c r="O554" s="51">
        <f t="shared" si="32"/>
        <v>0</v>
      </c>
      <c r="P554" s="51">
        <f t="shared" si="32"/>
        <v>0</v>
      </c>
      <c r="Q554" s="51">
        <f t="shared" si="32"/>
        <v>0</v>
      </c>
      <c r="R554" s="51">
        <f t="shared" si="32"/>
        <v>0</v>
      </c>
    </row>
    <row r="555" spans="1:18" x14ac:dyDescent="0.25">
      <c r="A555" s="17"/>
      <c r="B555" s="52"/>
      <c r="C555" s="17"/>
      <c r="D555" s="17"/>
      <c r="E555" s="17"/>
      <c r="F555" s="17"/>
      <c r="G555" s="17"/>
      <c r="H555" s="17"/>
      <c r="I555" s="16">
        <f>IF(B555&gt;A_Stammdaten!$B$12,0,SUM(C555,D555,F555,G555)-SUM(E555,H555))</f>
        <v>0</v>
      </c>
      <c r="J555" s="51">
        <f>HLOOKUP(A_Stammdaten!$B$12,$L$4:$R$2504,ROW(B555)-3,FALSE)+IF(OR(B555=0,A_Stammdaten!$B$12&lt;B555),0,I555*1/20)</f>
        <v>0</v>
      </c>
      <c r="K555" s="51">
        <f>HLOOKUP(A_Stammdaten!$B$12,$L$4:$R$2504,ROW(B555)-3,FALSE)</f>
        <v>0</v>
      </c>
      <c r="L555" s="51">
        <f t="shared" si="31"/>
        <v>0</v>
      </c>
      <c r="M555" s="51">
        <f t="shared" si="32"/>
        <v>0</v>
      </c>
      <c r="N555" s="51">
        <f t="shared" si="32"/>
        <v>0</v>
      </c>
      <c r="O555" s="51">
        <f t="shared" si="32"/>
        <v>0</v>
      </c>
      <c r="P555" s="51">
        <f t="shared" si="32"/>
        <v>0</v>
      </c>
      <c r="Q555" s="51">
        <f t="shared" si="32"/>
        <v>0</v>
      </c>
      <c r="R555" s="51">
        <f t="shared" si="32"/>
        <v>0</v>
      </c>
    </row>
    <row r="556" spans="1:18" x14ac:dyDescent="0.25">
      <c r="A556" s="17"/>
      <c r="B556" s="52"/>
      <c r="C556" s="17"/>
      <c r="D556" s="17"/>
      <c r="E556" s="17"/>
      <c r="F556" s="17"/>
      <c r="G556" s="17"/>
      <c r="H556" s="17"/>
      <c r="I556" s="16">
        <f>IF(B556&gt;A_Stammdaten!$B$12,0,SUM(C556,D556,F556,G556)-SUM(E556,H556))</f>
        <v>0</v>
      </c>
      <c r="J556" s="51">
        <f>HLOOKUP(A_Stammdaten!$B$12,$L$4:$R$2504,ROW(B556)-3,FALSE)+IF(OR(B556=0,A_Stammdaten!$B$12&lt;B556),0,I556*1/20)</f>
        <v>0</v>
      </c>
      <c r="K556" s="51">
        <f>HLOOKUP(A_Stammdaten!$B$12,$L$4:$R$2504,ROW(B556)-3,FALSE)</f>
        <v>0</v>
      </c>
      <c r="L556" s="51">
        <f t="shared" si="31"/>
        <v>0</v>
      </c>
      <c r="M556" s="51">
        <f t="shared" si="32"/>
        <v>0</v>
      </c>
      <c r="N556" s="51">
        <f t="shared" si="32"/>
        <v>0</v>
      </c>
      <c r="O556" s="51">
        <f t="shared" si="32"/>
        <v>0</v>
      </c>
      <c r="P556" s="51">
        <f t="shared" si="32"/>
        <v>0</v>
      </c>
      <c r="Q556" s="51">
        <f t="shared" si="32"/>
        <v>0</v>
      </c>
      <c r="R556" s="51">
        <f t="shared" si="32"/>
        <v>0</v>
      </c>
    </row>
    <row r="557" spans="1:18" x14ac:dyDescent="0.25">
      <c r="A557" s="17"/>
      <c r="B557" s="52"/>
      <c r="C557" s="17"/>
      <c r="D557" s="17"/>
      <c r="E557" s="17"/>
      <c r="F557" s="17"/>
      <c r="G557" s="17"/>
      <c r="H557" s="17"/>
      <c r="I557" s="16">
        <f>IF(B557&gt;A_Stammdaten!$B$12,0,SUM(C557,D557,F557,G557)-SUM(E557,H557))</f>
        <v>0</v>
      </c>
      <c r="J557" s="51">
        <f>HLOOKUP(A_Stammdaten!$B$12,$L$4:$R$2504,ROW(B557)-3,FALSE)+IF(OR(B557=0,A_Stammdaten!$B$12&lt;B557),0,I557*1/20)</f>
        <v>0</v>
      </c>
      <c r="K557" s="51">
        <f>HLOOKUP(A_Stammdaten!$B$12,$L$4:$R$2504,ROW(B557)-3,FALSE)</f>
        <v>0</v>
      </c>
      <c r="L557" s="51">
        <f t="shared" si="31"/>
        <v>0</v>
      </c>
      <c r="M557" s="51">
        <f t="shared" si="32"/>
        <v>0</v>
      </c>
      <c r="N557" s="51">
        <f t="shared" si="32"/>
        <v>0</v>
      </c>
      <c r="O557" s="51">
        <f t="shared" si="32"/>
        <v>0</v>
      </c>
      <c r="P557" s="51">
        <f t="shared" si="32"/>
        <v>0</v>
      </c>
      <c r="Q557" s="51">
        <f t="shared" si="32"/>
        <v>0</v>
      </c>
      <c r="R557" s="51">
        <f t="shared" si="32"/>
        <v>0</v>
      </c>
    </row>
    <row r="558" spans="1:18" x14ac:dyDescent="0.25">
      <c r="A558" s="17"/>
      <c r="B558" s="52"/>
      <c r="C558" s="17"/>
      <c r="D558" s="17"/>
      <c r="E558" s="17"/>
      <c r="F558" s="17"/>
      <c r="G558" s="17"/>
      <c r="H558" s="17"/>
      <c r="I558" s="16">
        <f>IF(B558&gt;A_Stammdaten!$B$12,0,SUM(C558,D558,F558,G558)-SUM(E558,H558))</f>
        <v>0</v>
      </c>
      <c r="J558" s="51">
        <f>HLOOKUP(A_Stammdaten!$B$12,$L$4:$R$2504,ROW(B558)-3,FALSE)+IF(OR(B558=0,A_Stammdaten!$B$12&lt;B558),0,I558*1/20)</f>
        <v>0</v>
      </c>
      <c r="K558" s="51">
        <f>HLOOKUP(A_Stammdaten!$B$12,$L$4:$R$2504,ROW(B558)-3,FALSE)</f>
        <v>0</v>
      </c>
      <c r="L558" s="51">
        <f t="shared" si="31"/>
        <v>0</v>
      </c>
      <c r="M558" s="51">
        <f t="shared" si="32"/>
        <v>0</v>
      </c>
      <c r="N558" s="51">
        <f t="shared" si="32"/>
        <v>0</v>
      </c>
      <c r="O558" s="51">
        <f t="shared" si="32"/>
        <v>0</v>
      </c>
      <c r="P558" s="51">
        <f t="shared" si="32"/>
        <v>0</v>
      </c>
      <c r="Q558" s="51">
        <f t="shared" si="32"/>
        <v>0</v>
      </c>
      <c r="R558" s="51">
        <f t="shared" si="32"/>
        <v>0</v>
      </c>
    </row>
    <row r="559" spans="1:18" x14ac:dyDescent="0.25">
      <c r="A559" s="17"/>
      <c r="B559" s="52"/>
      <c r="C559" s="17"/>
      <c r="D559" s="17"/>
      <c r="E559" s="17"/>
      <c r="F559" s="17"/>
      <c r="G559" s="17"/>
      <c r="H559" s="17"/>
      <c r="I559" s="16">
        <f>IF(B559&gt;A_Stammdaten!$B$12,0,SUM(C559,D559,F559,G559)-SUM(E559,H559))</f>
        <v>0</v>
      </c>
      <c r="J559" s="51">
        <f>HLOOKUP(A_Stammdaten!$B$12,$L$4:$R$2504,ROW(B559)-3,FALSE)+IF(OR(B559=0,A_Stammdaten!$B$12&lt;B559),0,I559*1/20)</f>
        <v>0</v>
      </c>
      <c r="K559" s="51">
        <f>HLOOKUP(A_Stammdaten!$B$12,$L$4:$R$2504,ROW(B559)-3,FALSE)</f>
        <v>0</v>
      </c>
      <c r="L559" s="51">
        <f t="shared" si="31"/>
        <v>0</v>
      </c>
      <c r="M559" s="51">
        <f t="shared" si="32"/>
        <v>0</v>
      </c>
      <c r="N559" s="51">
        <f t="shared" si="32"/>
        <v>0</v>
      </c>
      <c r="O559" s="51">
        <f t="shared" si="32"/>
        <v>0</v>
      </c>
      <c r="P559" s="51">
        <f t="shared" si="32"/>
        <v>0</v>
      </c>
      <c r="Q559" s="51">
        <f t="shared" si="32"/>
        <v>0</v>
      </c>
      <c r="R559" s="51">
        <f t="shared" si="32"/>
        <v>0</v>
      </c>
    </row>
    <row r="560" spans="1:18" x14ac:dyDescent="0.25">
      <c r="A560" s="17"/>
      <c r="B560" s="52"/>
      <c r="C560" s="17"/>
      <c r="D560" s="17"/>
      <c r="E560" s="17"/>
      <c r="F560" s="17"/>
      <c r="G560" s="17"/>
      <c r="H560" s="17"/>
      <c r="I560" s="16">
        <f>IF(B560&gt;A_Stammdaten!$B$12,0,SUM(C560,D560,F560,G560)-SUM(E560,H560))</f>
        <v>0</v>
      </c>
      <c r="J560" s="51">
        <f>HLOOKUP(A_Stammdaten!$B$12,$L$4:$R$2504,ROW(B560)-3,FALSE)+IF(OR(B560=0,A_Stammdaten!$B$12&lt;B560),0,I560*1/20)</f>
        <v>0</v>
      </c>
      <c r="K560" s="51">
        <f>HLOOKUP(A_Stammdaten!$B$12,$L$4:$R$2504,ROW(B560)-3,FALSE)</f>
        <v>0</v>
      </c>
      <c r="L560" s="51">
        <f t="shared" si="31"/>
        <v>0</v>
      </c>
      <c r="M560" s="51">
        <f t="shared" si="32"/>
        <v>0</v>
      </c>
      <c r="N560" s="51">
        <f t="shared" si="32"/>
        <v>0</v>
      </c>
      <c r="O560" s="51">
        <f t="shared" si="32"/>
        <v>0</v>
      </c>
      <c r="P560" s="51">
        <f t="shared" si="32"/>
        <v>0</v>
      </c>
      <c r="Q560" s="51">
        <f t="shared" si="32"/>
        <v>0</v>
      </c>
      <c r="R560" s="51">
        <f t="shared" si="32"/>
        <v>0</v>
      </c>
    </row>
    <row r="561" spans="1:18" x14ac:dyDescent="0.25">
      <c r="A561" s="17"/>
      <c r="B561" s="52"/>
      <c r="C561" s="17"/>
      <c r="D561" s="17"/>
      <c r="E561" s="17"/>
      <c r="F561" s="17"/>
      <c r="G561" s="17"/>
      <c r="H561" s="17"/>
      <c r="I561" s="16">
        <f>IF(B561&gt;A_Stammdaten!$B$12,0,SUM(C561,D561,F561,G561)-SUM(E561,H561))</f>
        <v>0</v>
      </c>
      <c r="J561" s="51">
        <f>HLOOKUP(A_Stammdaten!$B$12,$L$4:$R$2504,ROW(B561)-3,FALSE)+IF(OR(B561=0,A_Stammdaten!$B$12&lt;B561),0,I561*1/20)</f>
        <v>0</v>
      </c>
      <c r="K561" s="51">
        <f>HLOOKUP(A_Stammdaten!$B$12,$L$4:$R$2504,ROW(B561)-3,FALSE)</f>
        <v>0</v>
      </c>
      <c r="L561" s="51">
        <f t="shared" si="31"/>
        <v>0</v>
      </c>
      <c r="M561" s="51">
        <f t="shared" si="32"/>
        <v>0</v>
      </c>
      <c r="N561" s="51">
        <f t="shared" si="32"/>
        <v>0</v>
      </c>
      <c r="O561" s="51">
        <f t="shared" si="32"/>
        <v>0</v>
      </c>
      <c r="P561" s="51">
        <f t="shared" si="32"/>
        <v>0</v>
      </c>
      <c r="Q561" s="51">
        <f t="shared" si="32"/>
        <v>0</v>
      </c>
      <c r="R561" s="51">
        <f t="shared" si="32"/>
        <v>0</v>
      </c>
    </row>
    <row r="562" spans="1:18" x14ac:dyDescent="0.25">
      <c r="A562" s="17"/>
      <c r="B562" s="52"/>
      <c r="C562" s="17"/>
      <c r="D562" s="17"/>
      <c r="E562" s="17"/>
      <c r="F562" s="17"/>
      <c r="G562" s="17"/>
      <c r="H562" s="17"/>
      <c r="I562" s="16">
        <f>IF(B562&gt;A_Stammdaten!$B$12,0,SUM(C562,D562,F562,G562)-SUM(E562,H562))</f>
        <v>0</v>
      </c>
      <c r="J562" s="51">
        <f>HLOOKUP(A_Stammdaten!$B$12,$L$4:$R$2504,ROW(B562)-3,FALSE)+IF(OR(B562=0,A_Stammdaten!$B$12&lt;B562),0,I562*1/20)</f>
        <v>0</v>
      </c>
      <c r="K562" s="51">
        <f>HLOOKUP(A_Stammdaten!$B$12,$L$4:$R$2504,ROW(B562)-3,FALSE)</f>
        <v>0</v>
      </c>
      <c r="L562" s="51">
        <f t="shared" si="31"/>
        <v>0</v>
      </c>
      <c r="M562" s="51">
        <f t="shared" si="32"/>
        <v>0</v>
      </c>
      <c r="N562" s="51">
        <f t="shared" si="32"/>
        <v>0</v>
      </c>
      <c r="O562" s="51">
        <f t="shared" si="32"/>
        <v>0</v>
      </c>
      <c r="P562" s="51">
        <f t="shared" si="32"/>
        <v>0</v>
      </c>
      <c r="Q562" s="51">
        <f t="shared" si="32"/>
        <v>0</v>
      </c>
      <c r="R562" s="51">
        <f t="shared" si="32"/>
        <v>0</v>
      </c>
    </row>
    <row r="563" spans="1:18" x14ac:dyDescent="0.25">
      <c r="A563" s="17"/>
      <c r="B563" s="52"/>
      <c r="C563" s="17"/>
      <c r="D563" s="17"/>
      <c r="E563" s="17"/>
      <c r="F563" s="17"/>
      <c r="G563" s="17"/>
      <c r="H563" s="17"/>
      <c r="I563" s="16">
        <f>IF(B563&gt;A_Stammdaten!$B$12,0,SUM(C563,D563,F563,G563)-SUM(E563,H563))</f>
        <v>0</v>
      </c>
      <c r="J563" s="51">
        <f>HLOOKUP(A_Stammdaten!$B$12,$L$4:$R$2504,ROW(B563)-3,FALSE)+IF(OR(B563=0,A_Stammdaten!$B$12&lt;B563),0,I563*1/20)</f>
        <v>0</v>
      </c>
      <c r="K563" s="51">
        <f>HLOOKUP(A_Stammdaten!$B$12,$L$4:$R$2504,ROW(B563)-3,FALSE)</f>
        <v>0</v>
      </c>
      <c r="L563" s="51">
        <f t="shared" si="31"/>
        <v>0</v>
      </c>
      <c r="M563" s="51">
        <f t="shared" si="32"/>
        <v>0</v>
      </c>
      <c r="N563" s="51">
        <f t="shared" si="32"/>
        <v>0</v>
      </c>
      <c r="O563" s="51">
        <f t="shared" si="32"/>
        <v>0</v>
      </c>
      <c r="P563" s="51">
        <f t="shared" si="32"/>
        <v>0</v>
      </c>
      <c r="Q563" s="51">
        <f t="shared" si="32"/>
        <v>0</v>
      </c>
      <c r="R563" s="51">
        <f t="shared" si="32"/>
        <v>0</v>
      </c>
    </row>
    <row r="564" spans="1:18" x14ac:dyDescent="0.25">
      <c r="A564" s="17"/>
      <c r="B564" s="52"/>
      <c r="C564" s="17"/>
      <c r="D564" s="17"/>
      <c r="E564" s="17"/>
      <c r="F564" s="17"/>
      <c r="G564" s="17"/>
      <c r="H564" s="17"/>
      <c r="I564" s="16">
        <f>IF(B564&gt;A_Stammdaten!$B$12,0,SUM(C564,D564,F564,G564)-SUM(E564,H564))</f>
        <v>0</v>
      </c>
      <c r="J564" s="51">
        <f>HLOOKUP(A_Stammdaten!$B$12,$L$4:$R$2504,ROW(B564)-3,FALSE)+IF(OR(B564=0,A_Stammdaten!$B$12&lt;B564),0,I564*1/20)</f>
        <v>0</v>
      </c>
      <c r="K564" s="51">
        <f>HLOOKUP(A_Stammdaten!$B$12,$L$4:$R$2504,ROW(B564)-3,FALSE)</f>
        <v>0</v>
      </c>
      <c r="L564" s="51">
        <f t="shared" si="31"/>
        <v>0</v>
      </c>
      <c r="M564" s="51">
        <f t="shared" si="32"/>
        <v>0</v>
      </c>
      <c r="N564" s="51">
        <f t="shared" si="32"/>
        <v>0</v>
      </c>
      <c r="O564" s="51">
        <f t="shared" si="32"/>
        <v>0</v>
      </c>
      <c r="P564" s="51">
        <f t="shared" si="32"/>
        <v>0</v>
      </c>
      <c r="Q564" s="51">
        <f t="shared" si="32"/>
        <v>0</v>
      </c>
      <c r="R564" s="51">
        <f t="shared" si="32"/>
        <v>0</v>
      </c>
    </row>
    <row r="565" spans="1:18" x14ac:dyDescent="0.25">
      <c r="A565" s="17"/>
      <c r="B565" s="52"/>
      <c r="C565" s="17"/>
      <c r="D565" s="17"/>
      <c r="E565" s="17"/>
      <c r="F565" s="17"/>
      <c r="G565" s="17"/>
      <c r="H565" s="17"/>
      <c r="I565" s="16">
        <f>IF(B565&gt;A_Stammdaten!$B$12,0,SUM(C565,D565,F565,G565)-SUM(E565,H565))</f>
        <v>0</v>
      </c>
      <c r="J565" s="51">
        <f>HLOOKUP(A_Stammdaten!$B$12,$L$4:$R$2504,ROW(B565)-3,FALSE)+IF(OR(B565=0,A_Stammdaten!$B$12&lt;B565),0,I565*1/20)</f>
        <v>0</v>
      </c>
      <c r="K565" s="51">
        <f>HLOOKUP(A_Stammdaten!$B$12,$L$4:$R$2504,ROW(B565)-3,FALSE)</f>
        <v>0</v>
      </c>
      <c r="L565" s="51">
        <f t="shared" si="31"/>
        <v>0</v>
      </c>
      <c r="M565" s="51">
        <f t="shared" si="32"/>
        <v>0</v>
      </c>
      <c r="N565" s="51">
        <f t="shared" si="32"/>
        <v>0</v>
      </c>
      <c r="O565" s="51">
        <f t="shared" si="32"/>
        <v>0</v>
      </c>
      <c r="P565" s="51">
        <f t="shared" si="32"/>
        <v>0</v>
      </c>
      <c r="Q565" s="51">
        <f t="shared" si="32"/>
        <v>0</v>
      </c>
      <c r="R565" s="51">
        <f t="shared" si="32"/>
        <v>0</v>
      </c>
    </row>
    <row r="566" spans="1:18" x14ac:dyDescent="0.25">
      <c r="A566" s="17"/>
      <c r="B566" s="52"/>
      <c r="C566" s="17"/>
      <c r="D566" s="17"/>
      <c r="E566" s="17"/>
      <c r="F566" s="17"/>
      <c r="G566" s="17"/>
      <c r="H566" s="17"/>
      <c r="I566" s="16">
        <f>IF(B566&gt;A_Stammdaten!$B$12,0,SUM(C566,D566,F566,G566)-SUM(E566,H566))</f>
        <v>0</v>
      </c>
      <c r="J566" s="51">
        <f>HLOOKUP(A_Stammdaten!$B$12,$L$4:$R$2504,ROW(B566)-3,FALSE)+IF(OR(B566=0,A_Stammdaten!$B$12&lt;B566),0,I566*1/20)</f>
        <v>0</v>
      </c>
      <c r="K566" s="51">
        <f>HLOOKUP(A_Stammdaten!$B$12,$L$4:$R$2504,ROW(B566)-3,FALSE)</f>
        <v>0</v>
      </c>
      <c r="L566" s="51">
        <f t="shared" si="31"/>
        <v>0</v>
      </c>
      <c r="M566" s="51">
        <f t="shared" si="32"/>
        <v>0</v>
      </c>
      <c r="N566" s="51">
        <f t="shared" si="32"/>
        <v>0</v>
      </c>
      <c r="O566" s="51">
        <f t="shared" si="32"/>
        <v>0</v>
      </c>
      <c r="P566" s="51">
        <f t="shared" si="32"/>
        <v>0</v>
      </c>
      <c r="Q566" s="51">
        <f t="shared" si="32"/>
        <v>0</v>
      </c>
      <c r="R566" s="51">
        <f t="shared" si="32"/>
        <v>0</v>
      </c>
    </row>
    <row r="567" spans="1:18" x14ac:dyDescent="0.25">
      <c r="A567" s="17"/>
      <c r="B567" s="52"/>
      <c r="C567" s="17"/>
      <c r="D567" s="17"/>
      <c r="E567" s="17"/>
      <c r="F567" s="17"/>
      <c r="G567" s="17"/>
      <c r="H567" s="17"/>
      <c r="I567" s="16">
        <f>IF(B567&gt;A_Stammdaten!$B$12,0,SUM(C567,D567,F567,G567)-SUM(E567,H567))</f>
        <v>0</v>
      </c>
      <c r="J567" s="51">
        <f>HLOOKUP(A_Stammdaten!$B$12,$L$4:$R$2504,ROW(B567)-3,FALSE)+IF(OR(B567=0,A_Stammdaten!$B$12&lt;B567),0,I567*1/20)</f>
        <v>0</v>
      </c>
      <c r="K567" s="51">
        <f>HLOOKUP(A_Stammdaten!$B$12,$L$4:$R$2504,ROW(B567)-3,FALSE)</f>
        <v>0</v>
      </c>
      <c r="L567" s="51">
        <f t="shared" si="31"/>
        <v>0</v>
      </c>
      <c r="M567" s="51">
        <f t="shared" si="32"/>
        <v>0</v>
      </c>
      <c r="N567" s="51">
        <f t="shared" si="32"/>
        <v>0</v>
      </c>
      <c r="O567" s="51">
        <f t="shared" si="32"/>
        <v>0</v>
      </c>
      <c r="P567" s="51">
        <f t="shared" si="32"/>
        <v>0</v>
      </c>
      <c r="Q567" s="51">
        <f t="shared" si="32"/>
        <v>0</v>
      </c>
      <c r="R567" s="51">
        <f t="shared" si="32"/>
        <v>0</v>
      </c>
    </row>
    <row r="568" spans="1:18" x14ac:dyDescent="0.25">
      <c r="A568" s="17"/>
      <c r="B568" s="52"/>
      <c r="C568" s="17"/>
      <c r="D568" s="17"/>
      <c r="E568" s="17"/>
      <c r="F568" s="17"/>
      <c r="G568" s="17"/>
      <c r="H568" s="17"/>
      <c r="I568" s="16">
        <f>IF(B568&gt;A_Stammdaten!$B$12,0,SUM(C568,D568,F568,G568)-SUM(E568,H568))</f>
        <v>0</v>
      </c>
      <c r="J568" s="51">
        <f>HLOOKUP(A_Stammdaten!$B$12,$L$4:$R$2504,ROW(B568)-3,FALSE)+IF(OR(B568=0,A_Stammdaten!$B$12&lt;B568),0,I568*1/20)</f>
        <v>0</v>
      </c>
      <c r="K568" s="51">
        <f>HLOOKUP(A_Stammdaten!$B$12,$L$4:$R$2504,ROW(B568)-3,FALSE)</f>
        <v>0</v>
      </c>
      <c r="L568" s="51">
        <f t="shared" si="31"/>
        <v>0</v>
      </c>
      <c r="M568" s="51">
        <f t="shared" si="32"/>
        <v>0</v>
      </c>
      <c r="N568" s="51">
        <f t="shared" si="32"/>
        <v>0</v>
      </c>
      <c r="O568" s="51">
        <f t="shared" si="32"/>
        <v>0</v>
      </c>
      <c r="P568" s="51">
        <f t="shared" si="32"/>
        <v>0</v>
      </c>
      <c r="Q568" s="51">
        <f t="shared" si="32"/>
        <v>0</v>
      </c>
      <c r="R568" s="51">
        <f t="shared" si="32"/>
        <v>0</v>
      </c>
    </row>
    <row r="569" spans="1:18" x14ac:dyDescent="0.25">
      <c r="A569" s="17"/>
      <c r="B569" s="52"/>
      <c r="C569" s="17"/>
      <c r="D569" s="17"/>
      <c r="E569" s="17"/>
      <c r="F569" s="17"/>
      <c r="G569" s="17"/>
      <c r="H569" s="17"/>
      <c r="I569" s="16">
        <f>IF(B569&gt;A_Stammdaten!$B$12,0,SUM(C569,D569,F569,G569)-SUM(E569,H569))</f>
        <v>0</v>
      </c>
      <c r="J569" s="51">
        <f>HLOOKUP(A_Stammdaten!$B$12,$L$4:$R$2504,ROW(B569)-3,FALSE)+IF(OR(B569=0,A_Stammdaten!$B$12&lt;B569),0,I569*1/20)</f>
        <v>0</v>
      </c>
      <c r="K569" s="51">
        <f>HLOOKUP(A_Stammdaten!$B$12,$L$4:$R$2504,ROW(B569)-3,FALSE)</f>
        <v>0</v>
      </c>
      <c r="L569" s="51">
        <f t="shared" si="31"/>
        <v>0</v>
      </c>
      <c r="M569" s="51">
        <f t="shared" si="32"/>
        <v>0</v>
      </c>
      <c r="N569" s="51">
        <f t="shared" si="32"/>
        <v>0</v>
      </c>
      <c r="O569" s="51">
        <f t="shared" si="32"/>
        <v>0</v>
      </c>
      <c r="P569" s="51">
        <f t="shared" si="32"/>
        <v>0</v>
      </c>
      <c r="Q569" s="51">
        <f t="shared" si="32"/>
        <v>0</v>
      </c>
      <c r="R569" s="51">
        <f t="shared" si="32"/>
        <v>0</v>
      </c>
    </row>
    <row r="570" spans="1:18" x14ac:dyDescent="0.25">
      <c r="A570" s="17"/>
      <c r="B570" s="52"/>
      <c r="C570" s="17"/>
      <c r="D570" s="17"/>
      <c r="E570" s="17"/>
      <c r="F570" s="17"/>
      <c r="G570" s="17"/>
      <c r="H570" s="17"/>
      <c r="I570" s="16">
        <f>IF(B570&gt;A_Stammdaten!$B$12,0,SUM(C570,D570,F570,G570)-SUM(E570,H570))</f>
        <v>0</v>
      </c>
      <c r="J570" s="51">
        <f>HLOOKUP(A_Stammdaten!$B$12,$L$4:$R$2504,ROW(B570)-3,FALSE)+IF(OR(B570=0,A_Stammdaten!$B$12&lt;B570),0,I570*1/20)</f>
        <v>0</v>
      </c>
      <c r="K570" s="51">
        <f>HLOOKUP(A_Stammdaten!$B$12,$L$4:$R$2504,ROW(B570)-3,FALSE)</f>
        <v>0</v>
      </c>
      <c r="L570" s="51">
        <f t="shared" si="31"/>
        <v>0</v>
      </c>
      <c r="M570" s="51">
        <f t="shared" si="32"/>
        <v>0</v>
      </c>
      <c r="N570" s="51">
        <f t="shared" si="32"/>
        <v>0</v>
      </c>
      <c r="O570" s="51">
        <f t="shared" si="32"/>
        <v>0</v>
      </c>
      <c r="P570" s="51">
        <f t="shared" si="32"/>
        <v>0</v>
      </c>
      <c r="Q570" s="51">
        <f t="shared" si="32"/>
        <v>0</v>
      </c>
      <c r="R570" s="51">
        <f t="shared" si="32"/>
        <v>0</v>
      </c>
    </row>
    <row r="571" spans="1:18" x14ac:dyDescent="0.25">
      <c r="A571" s="17"/>
      <c r="B571" s="52"/>
      <c r="C571" s="17"/>
      <c r="D571" s="17"/>
      <c r="E571" s="17"/>
      <c r="F571" s="17"/>
      <c r="G571" s="17"/>
      <c r="H571" s="17"/>
      <c r="I571" s="16">
        <f>IF(B571&gt;A_Stammdaten!$B$12,0,SUM(C571,D571,F571,G571)-SUM(E571,H571))</f>
        <v>0</v>
      </c>
      <c r="J571" s="51">
        <f>HLOOKUP(A_Stammdaten!$B$12,$L$4:$R$2504,ROW(B571)-3,FALSE)+IF(OR(B571=0,A_Stammdaten!$B$12&lt;B571),0,I571*1/20)</f>
        <v>0</v>
      </c>
      <c r="K571" s="51">
        <f>HLOOKUP(A_Stammdaten!$B$12,$L$4:$R$2504,ROW(B571)-3,FALSE)</f>
        <v>0</v>
      </c>
      <c r="L571" s="51">
        <f t="shared" si="31"/>
        <v>0</v>
      </c>
      <c r="M571" s="51">
        <f t="shared" si="32"/>
        <v>0</v>
      </c>
      <c r="N571" s="51">
        <f t="shared" si="32"/>
        <v>0</v>
      </c>
      <c r="O571" s="51">
        <f t="shared" si="32"/>
        <v>0</v>
      </c>
      <c r="P571" s="51">
        <f t="shared" si="32"/>
        <v>0</v>
      </c>
      <c r="Q571" s="51">
        <f t="shared" si="32"/>
        <v>0</v>
      </c>
      <c r="R571" s="51">
        <f t="shared" si="32"/>
        <v>0</v>
      </c>
    </row>
    <row r="572" spans="1:18" x14ac:dyDescent="0.25">
      <c r="A572" s="17"/>
      <c r="B572" s="52"/>
      <c r="C572" s="17"/>
      <c r="D572" s="17"/>
      <c r="E572" s="17"/>
      <c r="F572" s="17"/>
      <c r="G572" s="17"/>
      <c r="H572" s="17"/>
      <c r="I572" s="16">
        <f>IF(B572&gt;A_Stammdaten!$B$12,0,SUM(C572,D572,F572,G572)-SUM(E572,H572))</f>
        <v>0</v>
      </c>
      <c r="J572" s="51">
        <f>HLOOKUP(A_Stammdaten!$B$12,$L$4:$R$2504,ROW(B572)-3,FALSE)+IF(OR(B572=0,A_Stammdaten!$B$12&lt;B572),0,I572*1/20)</f>
        <v>0</v>
      </c>
      <c r="K572" s="51">
        <f>HLOOKUP(A_Stammdaten!$B$12,$L$4:$R$2504,ROW(B572)-3,FALSE)</f>
        <v>0</v>
      </c>
      <c r="L572" s="51">
        <f t="shared" si="31"/>
        <v>0</v>
      </c>
      <c r="M572" s="51">
        <f t="shared" si="32"/>
        <v>0</v>
      </c>
      <c r="N572" s="51">
        <f t="shared" si="32"/>
        <v>0</v>
      </c>
      <c r="O572" s="51">
        <f t="shared" si="32"/>
        <v>0</v>
      </c>
      <c r="P572" s="51">
        <f t="shared" si="32"/>
        <v>0</v>
      </c>
      <c r="Q572" s="51">
        <f t="shared" si="32"/>
        <v>0</v>
      </c>
      <c r="R572" s="51">
        <f t="shared" si="32"/>
        <v>0</v>
      </c>
    </row>
    <row r="573" spans="1:18" x14ac:dyDescent="0.25">
      <c r="A573" s="17"/>
      <c r="B573" s="52"/>
      <c r="C573" s="17"/>
      <c r="D573" s="17"/>
      <c r="E573" s="17"/>
      <c r="F573" s="17"/>
      <c r="G573" s="17"/>
      <c r="H573" s="17"/>
      <c r="I573" s="16">
        <f>IF(B573&gt;A_Stammdaten!$B$12,0,SUM(C573,D573,F573,G573)-SUM(E573,H573))</f>
        <v>0</v>
      </c>
      <c r="J573" s="51">
        <f>HLOOKUP(A_Stammdaten!$B$12,$L$4:$R$2504,ROW(B573)-3,FALSE)+IF(OR(B573=0,A_Stammdaten!$B$12&lt;B573),0,I573*1/20)</f>
        <v>0</v>
      </c>
      <c r="K573" s="51">
        <f>HLOOKUP(A_Stammdaten!$B$12,$L$4:$R$2504,ROW(B573)-3,FALSE)</f>
        <v>0</v>
      </c>
      <c r="L573" s="51">
        <f t="shared" si="31"/>
        <v>0</v>
      </c>
      <c r="M573" s="51">
        <f t="shared" si="32"/>
        <v>0</v>
      </c>
      <c r="N573" s="51">
        <f t="shared" si="32"/>
        <v>0</v>
      </c>
      <c r="O573" s="51">
        <f t="shared" si="32"/>
        <v>0</v>
      </c>
      <c r="P573" s="51">
        <f t="shared" si="32"/>
        <v>0</v>
      </c>
      <c r="Q573" s="51">
        <f t="shared" si="32"/>
        <v>0</v>
      </c>
      <c r="R573" s="51">
        <f t="shared" si="32"/>
        <v>0</v>
      </c>
    </row>
    <row r="574" spans="1:18" x14ac:dyDescent="0.25">
      <c r="A574" s="17"/>
      <c r="B574" s="52"/>
      <c r="C574" s="17"/>
      <c r="D574" s="17"/>
      <c r="E574" s="17"/>
      <c r="F574" s="17"/>
      <c r="G574" s="17"/>
      <c r="H574" s="17"/>
      <c r="I574" s="16">
        <f>IF(B574&gt;A_Stammdaten!$B$12,0,SUM(C574,D574,F574,G574)-SUM(E574,H574))</f>
        <v>0</v>
      </c>
      <c r="J574" s="51">
        <f>HLOOKUP(A_Stammdaten!$B$12,$L$4:$R$2504,ROW(B574)-3,FALSE)+IF(OR(B574=0,A_Stammdaten!$B$12&lt;B574),0,I574*1/20)</f>
        <v>0</v>
      </c>
      <c r="K574" s="51">
        <f>HLOOKUP(A_Stammdaten!$B$12,$L$4:$R$2504,ROW(B574)-3,FALSE)</f>
        <v>0</v>
      </c>
      <c r="L574" s="51">
        <f t="shared" si="31"/>
        <v>0</v>
      </c>
      <c r="M574" s="51">
        <f t="shared" si="32"/>
        <v>0</v>
      </c>
      <c r="N574" s="51">
        <f t="shared" si="32"/>
        <v>0</v>
      </c>
      <c r="O574" s="51">
        <f t="shared" si="32"/>
        <v>0</v>
      </c>
      <c r="P574" s="51">
        <f t="shared" si="32"/>
        <v>0</v>
      </c>
      <c r="Q574" s="51">
        <f t="shared" si="32"/>
        <v>0</v>
      </c>
      <c r="R574" s="51">
        <f t="shared" si="32"/>
        <v>0</v>
      </c>
    </row>
    <row r="575" spans="1:18" x14ac:dyDescent="0.25">
      <c r="A575" s="17"/>
      <c r="B575" s="52"/>
      <c r="C575" s="17"/>
      <c r="D575" s="17"/>
      <c r="E575" s="17"/>
      <c r="F575" s="17"/>
      <c r="G575" s="17"/>
      <c r="H575" s="17"/>
      <c r="I575" s="16">
        <f>IF(B575&gt;A_Stammdaten!$B$12,0,SUM(C575,D575,F575,G575)-SUM(E575,H575))</f>
        <v>0</v>
      </c>
      <c r="J575" s="51">
        <f>HLOOKUP(A_Stammdaten!$B$12,$L$4:$R$2504,ROW(B575)-3,FALSE)+IF(OR(B575=0,A_Stammdaten!$B$12&lt;B575),0,I575*1/20)</f>
        <v>0</v>
      </c>
      <c r="K575" s="51">
        <f>HLOOKUP(A_Stammdaten!$B$12,$L$4:$R$2504,ROW(B575)-3,FALSE)</f>
        <v>0</v>
      </c>
      <c r="L575" s="51">
        <f t="shared" si="31"/>
        <v>0</v>
      </c>
      <c r="M575" s="51">
        <f t="shared" si="32"/>
        <v>0</v>
      </c>
      <c r="N575" s="51">
        <f t="shared" si="32"/>
        <v>0</v>
      </c>
      <c r="O575" s="51">
        <f t="shared" si="32"/>
        <v>0</v>
      </c>
      <c r="P575" s="51">
        <f t="shared" si="32"/>
        <v>0</v>
      </c>
      <c r="Q575" s="51">
        <f t="shared" si="32"/>
        <v>0</v>
      </c>
      <c r="R575" s="51">
        <f t="shared" si="32"/>
        <v>0</v>
      </c>
    </row>
    <row r="576" spans="1:18" x14ac:dyDescent="0.25">
      <c r="A576" s="17"/>
      <c r="B576" s="52"/>
      <c r="C576" s="17"/>
      <c r="D576" s="17"/>
      <c r="E576" s="17"/>
      <c r="F576" s="17"/>
      <c r="G576" s="17"/>
      <c r="H576" s="17"/>
      <c r="I576" s="16">
        <f>IF(B576&gt;A_Stammdaten!$B$12,0,SUM(C576,D576,F576,G576)-SUM(E576,H576))</f>
        <v>0</v>
      </c>
      <c r="J576" s="51">
        <f>HLOOKUP(A_Stammdaten!$B$12,$L$4:$R$2504,ROW(B576)-3,FALSE)+IF(OR(B576=0,A_Stammdaten!$B$12&lt;B576),0,I576*1/20)</f>
        <v>0</v>
      </c>
      <c r="K576" s="51">
        <f>HLOOKUP(A_Stammdaten!$B$12,$L$4:$R$2504,ROW(B576)-3,FALSE)</f>
        <v>0</v>
      </c>
      <c r="L576" s="51">
        <f t="shared" ref="L576:L639" si="33">IF(OR($I576=0,L$4&lt;$B576,$B576=0,20-(L$4-$B576)=0),0,$I576*(19-(L$4-$B576))/20)</f>
        <v>0</v>
      </c>
      <c r="M576" s="51">
        <f t="shared" si="32"/>
        <v>0</v>
      </c>
      <c r="N576" s="51">
        <f t="shared" si="32"/>
        <v>0</v>
      </c>
      <c r="O576" s="51">
        <f t="shared" si="32"/>
        <v>0</v>
      </c>
      <c r="P576" s="51">
        <f t="shared" si="32"/>
        <v>0</v>
      </c>
      <c r="Q576" s="51">
        <f t="shared" si="32"/>
        <v>0</v>
      </c>
      <c r="R576" s="51">
        <f t="shared" si="32"/>
        <v>0</v>
      </c>
    </row>
    <row r="577" spans="1:18" x14ac:dyDescent="0.25">
      <c r="A577" s="17"/>
      <c r="B577" s="52"/>
      <c r="C577" s="17"/>
      <c r="D577" s="17"/>
      <c r="E577" s="17"/>
      <c r="F577" s="17"/>
      <c r="G577" s="17"/>
      <c r="H577" s="17"/>
      <c r="I577" s="16">
        <f>IF(B577&gt;A_Stammdaten!$B$12,0,SUM(C577,D577,F577,G577)-SUM(E577,H577))</f>
        <v>0</v>
      </c>
      <c r="J577" s="51">
        <f>HLOOKUP(A_Stammdaten!$B$12,$L$4:$R$2504,ROW(B577)-3,FALSE)+IF(OR(B577=0,A_Stammdaten!$B$12&lt;B577),0,I577*1/20)</f>
        <v>0</v>
      </c>
      <c r="K577" s="51">
        <f>HLOOKUP(A_Stammdaten!$B$12,$L$4:$R$2504,ROW(B577)-3,FALSE)</f>
        <v>0</v>
      </c>
      <c r="L577" s="51">
        <f t="shared" si="33"/>
        <v>0</v>
      </c>
      <c r="M577" s="51">
        <f t="shared" si="32"/>
        <v>0</v>
      </c>
      <c r="N577" s="51">
        <f t="shared" si="32"/>
        <v>0</v>
      </c>
      <c r="O577" s="51">
        <f t="shared" si="32"/>
        <v>0</v>
      </c>
      <c r="P577" s="51">
        <f t="shared" si="32"/>
        <v>0</v>
      </c>
      <c r="Q577" s="51">
        <f t="shared" si="32"/>
        <v>0</v>
      </c>
      <c r="R577" s="51">
        <f t="shared" si="32"/>
        <v>0</v>
      </c>
    </row>
    <row r="578" spans="1:18" x14ac:dyDescent="0.25">
      <c r="A578" s="17"/>
      <c r="B578" s="52"/>
      <c r="C578" s="17"/>
      <c r="D578" s="17"/>
      <c r="E578" s="17"/>
      <c r="F578" s="17"/>
      <c r="G578" s="17"/>
      <c r="H578" s="17"/>
      <c r="I578" s="16">
        <f>IF(B578&gt;A_Stammdaten!$B$12,0,SUM(C578,D578,F578,G578)-SUM(E578,H578))</f>
        <v>0</v>
      </c>
      <c r="J578" s="51">
        <f>HLOOKUP(A_Stammdaten!$B$12,$L$4:$R$2504,ROW(B578)-3,FALSE)+IF(OR(B578=0,A_Stammdaten!$B$12&lt;B578),0,I578*1/20)</f>
        <v>0</v>
      </c>
      <c r="K578" s="51">
        <f>HLOOKUP(A_Stammdaten!$B$12,$L$4:$R$2504,ROW(B578)-3,FALSE)</f>
        <v>0</v>
      </c>
      <c r="L578" s="51">
        <f t="shared" si="33"/>
        <v>0</v>
      </c>
      <c r="M578" s="51">
        <f t="shared" si="32"/>
        <v>0</v>
      </c>
      <c r="N578" s="51">
        <f t="shared" si="32"/>
        <v>0</v>
      </c>
      <c r="O578" s="51">
        <f t="shared" si="32"/>
        <v>0</v>
      </c>
      <c r="P578" s="51">
        <f t="shared" si="32"/>
        <v>0</v>
      </c>
      <c r="Q578" s="51">
        <f t="shared" si="32"/>
        <v>0</v>
      </c>
      <c r="R578" s="51">
        <f t="shared" si="32"/>
        <v>0</v>
      </c>
    </row>
    <row r="579" spans="1:18" x14ac:dyDescent="0.25">
      <c r="A579" s="17"/>
      <c r="B579" s="52"/>
      <c r="C579" s="17"/>
      <c r="D579" s="17"/>
      <c r="E579" s="17"/>
      <c r="F579" s="17"/>
      <c r="G579" s="17"/>
      <c r="H579" s="17"/>
      <c r="I579" s="16">
        <f>IF(B579&gt;A_Stammdaten!$B$12,0,SUM(C579,D579,F579,G579)-SUM(E579,H579))</f>
        <v>0</v>
      </c>
      <c r="J579" s="51">
        <f>HLOOKUP(A_Stammdaten!$B$12,$L$4:$R$2504,ROW(B579)-3,FALSE)+IF(OR(B579=0,A_Stammdaten!$B$12&lt;B579),0,I579*1/20)</f>
        <v>0</v>
      </c>
      <c r="K579" s="51">
        <f>HLOOKUP(A_Stammdaten!$B$12,$L$4:$R$2504,ROW(B579)-3,FALSE)</f>
        <v>0</v>
      </c>
      <c r="L579" s="51">
        <f t="shared" si="33"/>
        <v>0</v>
      </c>
      <c r="M579" s="51">
        <f t="shared" si="32"/>
        <v>0</v>
      </c>
      <c r="N579" s="51">
        <f t="shared" si="32"/>
        <v>0</v>
      </c>
      <c r="O579" s="51">
        <f t="shared" si="32"/>
        <v>0</v>
      </c>
      <c r="P579" s="51">
        <f t="shared" si="32"/>
        <v>0</v>
      </c>
      <c r="Q579" s="51">
        <f t="shared" si="32"/>
        <v>0</v>
      </c>
      <c r="R579" s="51">
        <f t="shared" si="32"/>
        <v>0</v>
      </c>
    </row>
    <row r="580" spans="1:18" x14ac:dyDescent="0.25">
      <c r="A580" s="17"/>
      <c r="B580" s="52"/>
      <c r="C580" s="17"/>
      <c r="D580" s="17"/>
      <c r="E580" s="17"/>
      <c r="F580" s="17"/>
      <c r="G580" s="17"/>
      <c r="H580" s="17"/>
      <c r="I580" s="16">
        <f>IF(B580&gt;A_Stammdaten!$B$12,0,SUM(C580,D580,F580,G580)-SUM(E580,H580))</f>
        <v>0</v>
      </c>
      <c r="J580" s="51">
        <f>HLOOKUP(A_Stammdaten!$B$12,$L$4:$R$2504,ROW(B580)-3,FALSE)+IF(OR(B580=0,A_Stammdaten!$B$12&lt;B580),0,I580*1/20)</f>
        <v>0</v>
      </c>
      <c r="K580" s="51">
        <f>HLOOKUP(A_Stammdaten!$B$12,$L$4:$R$2504,ROW(B580)-3,FALSE)</f>
        <v>0</v>
      </c>
      <c r="L580" s="51">
        <f t="shared" si="33"/>
        <v>0</v>
      </c>
      <c r="M580" s="51">
        <f t="shared" si="32"/>
        <v>0</v>
      </c>
      <c r="N580" s="51">
        <f t="shared" si="32"/>
        <v>0</v>
      </c>
      <c r="O580" s="51">
        <f t="shared" si="32"/>
        <v>0</v>
      </c>
      <c r="P580" s="51">
        <f t="shared" si="32"/>
        <v>0</v>
      </c>
      <c r="Q580" s="51">
        <f t="shared" si="32"/>
        <v>0</v>
      </c>
      <c r="R580" s="51">
        <f t="shared" si="32"/>
        <v>0</v>
      </c>
    </row>
    <row r="581" spans="1:18" x14ac:dyDescent="0.25">
      <c r="A581" s="17"/>
      <c r="B581" s="52"/>
      <c r="C581" s="17"/>
      <c r="D581" s="17"/>
      <c r="E581" s="17"/>
      <c r="F581" s="17"/>
      <c r="G581" s="17"/>
      <c r="H581" s="17"/>
      <c r="I581" s="16">
        <f>IF(B581&gt;A_Stammdaten!$B$12,0,SUM(C581,D581,F581,G581)-SUM(E581,H581))</f>
        <v>0</v>
      </c>
      <c r="J581" s="51">
        <f>HLOOKUP(A_Stammdaten!$B$12,$L$4:$R$2504,ROW(B581)-3,FALSE)+IF(OR(B581=0,A_Stammdaten!$B$12&lt;B581),0,I581*1/20)</f>
        <v>0</v>
      </c>
      <c r="K581" s="51">
        <f>HLOOKUP(A_Stammdaten!$B$12,$L$4:$R$2504,ROW(B581)-3,FALSE)</f>
        <v>0</v>
      </c>
      <c r="L581" s="51">
        <f t="shared" si="33"/>
        <v>0</v>
      </c>
      <c r="M581" s="51">
        <f t="shared" si="32"/>
        <v>0</v>
      </c>
      <c r="N581" s="51">
        <f t="shared" si="32"/>
        <v>0</v>
      </c>
      <c r="O581" s="51">
        <f t="shared" si="32"/>
        <v>0</v>
      </c>
      <c r="P581" s="51">
        <f t="shared" si="32"/>
        <v>0</v>
      </c>
      <c r="Q581" s="51">
        <f t="shared" si="32"/>
        <v>0</v>
      </c>
      <c r="R581" s="51">
        <f t="shared" si="32"/>
        <v>0</v>
      </c>
    </row>
    <row r="582" spans="1:18" x14ac:dyDescent="0.25">
      <c r="A582" s="17"/>
      <c r="B582" s="52"/>
      <c r="C582" s="17"/>
      <c r="D582" s="17"/>
      <c r="E582" s="17"/>
      <c r="F582" s="17"/>
      <c r="G582" s="17"/>
      <c r="H582" s="17"/>
      <c r="I582" s="16">
        <f>IF(B582&gt;A_Stammdaten!$B$12,0,SUM(C582,D582,F582,G582)-SUM(E582,H582))</f>
        <v>0</v>
      </c>
      <c r="J582" s="51">
        <f>HLOOKUP(A_Stammdaten!$B$12,$L$4:$R$2504,ROW(B582)-3,FALSE)+IF(OR(B582=0,A_Stammdaten!$B$12&lt;B582),0,I582*1/20)</f>
        <v>0</v>
      </c>
      <c r="K582" s="51">
        <f>HLOOKUP(A_Stammdaten!$B$12,$L$4:$R$2504,ROW(B582)-3,FALSE)</f>
        <v>0</v>
      </c>
      <c r="L582" s="51">
        <f t="shared" si="33"/>
        <v>0</v>
      </c>
      <c r="M582" s="51">
        <f t="shared" si="32"/>
        <v>0</v>
      </c>
      <c r="N582" s="51">
        <f t="shared" si="32"/>
        <v>0</v>
      </c>
      <c r="O582" s="51">
        <f t="shared" si="32"/>
        <v>0</v>
      </c>
      <c r="P582" s="51">
        <f t="shared" si="32"/>
        <v>0</v>
      </c>
      <c r="Q582" s="51">
        <f t="shared" si="32"/>
        <v>0</v>
      </c>
      <c r="R582" s="51">
        <f t="shared" si="32"/>
        <v>0</v>
      </c>
    </row>
    <row r="583" spans="1:18" x14ac:dyDescent="0.25">
      <c r="A583" s="17"/>
      <c r="B583" s="52"/>
      <c r="C583" s="17"/>
      <c r="D583" s="17"/>
      <c r="E583" s="17"/>
      <c r="F583" s="17"/>
      <c r="G583" s="17"/>
      <c r="H583" s="17"/>
      <c r="I583" s="16">
        <f>IF(B583&gt;A_Stammdaten!$B$12,0,SUM(C583,D583,F583,G583)-SUM(E583,H583))</f>
        <v>0</v>
      </c>
      <c r="J583" s="51">
        <f>HLOOKUP(A_Stammdaten!$B$12,$L$4:$R$2504,ROW(B583)-3,FALSE)+IF(OR(B583=0,A_Stammdaten!$B$12&lt;B583),0,I583*1/20)</f>
        <v>0</v>
      </c>
      <c r="K583" s="51">
        <f>HLOOKUP(A_Stammdaten!$B$12,$L$4:$R$2504,ROW(B583)-3,FALSE)</f>
        <v>0</v>
      </c>
      <c r="L583" s="51">
        <f t="shared" si="33"/>
        <v>0</v>
      </c>
      <c r="M583" s="51">
        <f t="shared" si="32"/>
        <v>0</v>
      </c>
      <c r="N583" s="51">
        <f t="shared" si="32"/>
        <v>0</v>
      </c>
      <c r="O583" s="51">
        <f t="shared" si="32"/>
        <v>0</v>
      </c>
      <c r="P583" s="51">
        <f t="shared" si="32"/>
        <v>0</v>
      </c>
      <c r="Q583" s="51">
        <f t="shared" si="32"/>
        <v>0</v>
      </c>
      <c r="R583" s="51">
        <f t="shared" si="32"/>
        <v>0</v>
      </c>
    </row>
    <row r="584" spans="1:18" x14ac:dyDescent="0.25">
      <c r="A584" s="17"/>
      <c r="B584" s="52"/>
      <c r="C584" s="17"/>
      <c r="D584" s="17"/>
      <c r="E584" s="17"/>
      <c r="F584" s="17"/>
      <c r="G584" s="17"/>
      <c r="H584" s="17"/>
      <c r="I584" s="16">
        <f>IF(B584&gt;A_Stammdaten!$B$12,0,SUM(C584,D584,F584,G584)-SUM(E584,H584))</f>
        <v>0</v>
      </c>
      <c r="J584" s="51">
        <f>HLOOKUP(A_Stammdaten!$B$12,$L$4:$R$2504,ROW(B584)-3,FALSE)+IF(OR(B584=0,A_Stammdaten!$B$12&lt;B584),0,I584*1/20)</f>
        <v>0</v>
      </c>
      <c r="K584" s="51">
        <f>HLOOKUP(A_Stammdaten!$B$12,$L$4:$R$2504,ROW(B584)-3,FALSE)</f>
        <v>0</v>
      </c>
      <c r="L584" s="51">
        <f t="shared" si="33"/>
        <v>0</v>
      </c>
      <c r="M584" s="51">
        <f t="shared" si="32"/>
        <v>0</v>
      </c>
      <c r="N584" s="51">
        <f t="shared" si="32"/>
        <v>0</v>
      </c>
      <c r="O584" s="51">
        <f t="shared" si="32"/>
        <v>0</v>
      </c>
      <c r="P584" s="51">
        <f t="shared" si="32"/>
        <v>0</v>
      </c>
      <c r="Q584" s="51">
        <f t="shared" si="32"/>
        <v>0</v>
      </c>
      <c r="R584" s="51">
        <f t="shared" si="32"/>
        <v>0</v>
      </c>
    </row>
    <row r="585" spans="1:18" x14ac:dyDescent="0.25">
      <c r="A585" s="17"/>
      <c r="B585" s="52"/>
      <c r="C585" s="17"/>
      <c r="D585" s="17"/>
      <c r="E585" s="17"/>
      <c r="F585" s="17"/>
      <c r="G585" s="17"/>
      <c r="H585" s="17"/>
      <c r="I585" s="16">
        <f>IF(B585&gt;A_Stammdaten!$B$12,0,SUM(C585,D585,F585,G585)-SUM(E585,H585))</f>
        <v>0</v>
      </c>
      <c r="J585" s="51">
        <f>HLOOKUP(A_Stammdaten!$B$12,$L$4:$R$2504,ROW(B585)-3,FALSE)+IF(OR(B585=0,A_Stammdaten!$B$12&lt;B585),0,I585*1/20)</f>
        <v>0</v>
      </c>
      <c r="K585" s="51">
        <f>HLOOKUP(A_Stammdaten!$B$12,$L$4:$R$2504,ROW(B585)-3,FALSE)</f>
        <v>0</v>
      </c>
      <c r="L585" s="51">
        <f t="shared" si="33"/>
        <v>0</v>
      </c>
      <c r="M585" s="51">
        <f t="shared" si="32"/>
        <v>0</v>
      </c>
      <c r="N585" s="51">
        <f t="shared" si="32"/>
        <v>0</v>
      </c>
      <c r="O585" s="51">
        <f t="shared" si="32"/>
        <v>0</v>
      </c>
      <c r="P585" s="51">
        <f t="shared" si="32"/>
        <v>0</v>
      </c>
      <c r="Q585" s="51">
        <f t="shared" si="32"/>
        <v>0</v>
      </c>
      <c r="R585" s="51">
        <f t="shared" si="32"/>
        <v>0</v>
      </c>
    </row>
    <row r="586" spans="1:18" x14ac:dyDescent="0.25">
      <c r="A586" s="17"/>
      <c r="B586" s="52"/>
      <c r="C586" s="17"/>
      <c r="D586" s="17"/>
      <c r="E586" s="17"/>
      <c r="F586" s="17"/>
      <c r="G586" s="17"/>
      <c r="H586" s="17"/>
      <c r="I586" s="16">
        <f>IF(B586&gt;A_Stammdaten!$B$12,0,SUM(C586,D586,F586,G586)-SUM(E586,H586))</f>
        <v>0</v>
      </c>
      <c r="J586" s="51">
        <f>HLOOKUP(A_Stammdaten!$B$12,$L$4:$R$2504,ROW(B586)-3,FALSE)+IF(OR(B586=0,A_Stammdaten!$B$12&lt;B586),0,I586*1/20)</f>
        <v>0</v>
      </c>
      <c r="K586" s="51">
        <f>HLOOKUP(A_Stammdaten!$B$12,$L$4:$R$2504,ROW(B586)-3,FALSE)</f>
        <v>0</v>
      </c>
      <c r="L586" s="51">
        <f t="shared" si="33"/>
        <v>0</v>
      </c>
      <c r="M586" s="51">
        <f t="shared" si="32"/>
        <v>0</v>
      </c>
      <c r="N586" s="51">
        <f t="shared" si="32"/>
        <v>0</v>
      </c>
      <c r="O586" s="51">
        <f t="shared" si="32"/>
        <v>0</v>
      </c>
      <c r="P586" s="51">
        <f t="shared" si="32"/>
        <v>0</v>
      </c>
      <c r="Q586" s="51">
        <f t="shared" si="32"/>
        <v>0</v>
      </c>
      <c r="R586" s="51">
        <f t="shared" si="32"/>
        <v>0</v>
      </c>
    </row>
    <row r="587" spans="1:18" x14ac:dyDescent="0.25">
      <c r="A587" s="17"/>
      <c r="B587" s="52"/>
      <c r="C587" s="17"/>
      <c r="D587" s="17"/>
      <c r="E587" s="17"/>
      <c r="F587" s="17"/>
      <c r="G587" s="17"/>
      <c r="H587" s="17"/>
      <c r="I587" s="16">
        <f>IF(B587&gt;A_Stammdaten!$B$12,0,SUM(C587,D587,F587,G587)-SUM(E587,H587))</f>
        <v>0</v>
      </c>
      <c r="J587" s="51">
        <f>HLOOKUP(A_Stammdaten!$B$12,$L$4:$R$2504,ROW(B587)-3,FALSE)+IF(OR(B587=0,A_Stammdaten!$B$12&lt;B587),0,I587*1/20)</f>
        <v>0</v>
      </c>
      <c r="K587" s="51">
        <f>HLOOKUP(A_Stammdaten!$B$12,$L$4:$R$2504,ROW(B587)-3,FALSE)</f>
        <v>0</v>
      </c>
      <c r="L587" s="51">
        <f t="shared" si="33"/>
        <v>0</v>
      </c>
      <c r="M587" s="51">
        <f t="shared" si="32"/>
        <v>0</v>
      </c>
      <c r="N587" s="51">
        <f t="shared" si="32"/>
        <v>0</v>
      </c>
      <c r="O587" s="51">
        <f t="shared" si="32"/>
        <v>0</v>
      </c>
      <c r="P587" s="51">
        <f t="shared" si="32"/>
        <v>0</v>
      </c>
      <c r="Q587" s="51">
        <f t="shared" si="32"/>
        <v>0</v>
      </c>
      <c r="R587" s="51">
        <f t="shared" si="32"/>
        <v>0</v>
      </c>
    </row>
    <row r="588" spans="1:18" x14ac:dyDescent="0.25">
      <c r="A588" s="17"/>
      <c r="B588" s="52"/>
      <c r="C588" s="17"/>
      <c r="D588" s="17"/>
      <c r="E588" s="17"/>
      <c r="F588" s="17"/>
      <c r="G588" s="17"/>
      <c r="H588" s="17"/>
      <c r="I588" s="16">
        <f>IF(B588&gt;A_Stammdaten!$B$12,0,SUM(C588,D588,F588,G588)-SUM(E588,H588))</f>
        <v>0</v>
      </c>
      <c r="J588" s="51">
        <f>HLOOKUP(A_Stammdaten!$B$12,$L$4:$R$2504,ROW(B588)-3,FALSE)+IF(OR(B588=0,A_Stammdaten!$B$12&lt;B588),0,I588*1/20)</f>
        <v>0</v>
      </c>
      <c r="K588" s="51">
        <f>HLOOKUP(A_Stammdaten!$B$12,$L$4:$R$2504,ROW(B588)-3,FALSE)</f>
        <v>0</v>
      </c>
      <c r="L588" s="51">
        <f t="shared" si="33"/>
        <v>0</v>
      </c>
      <c r="M588" s="51">
        <f t="shared" si="32"/>
        <v>0</v>
      </c>
      <c r="N588" s="51">
        <f t="shared" si="32"/>
        <v>0</v>
      </c>
      <c r="O588" s="51">
        <f t="shared" si="32"/>
        <v>0</v>
      </c>
      <c r="P588" s="51">
        <f t="shared" si="32"/>
        <v>0</v>
      </c>
      <c r="Q588" s="51">
        <f t="shared" si="32"/>
        <v>0</v>
      </c>
      <c r="R588" s="51">
        <f t="shared" si="32"/>
        <v>0</v>
      </c>
    </row>
    <row r="589" spans="1:18" x14ac:dyDescent="0.25">
      <c r="A589" s="17"/>
      <c r="B589" s="52"/>
      <c r="C589" s="17"/>
      <c r="D589" s="17"/>
      <c r="E589" s="17"/>
      <c r="F589" s="17"/>
      <c r="G589" s="17"/>
      <c r="H589" s="17"/>
      <c r="I589" s="16">
        <f>IF(B589&gt;A_Stammdaten!$B$12,0,SUM(C589,D589,F589,G589)-SUM(E589,H589))</f>
        <v>0</v>
      </c>
      <c r="J589" s="51">
        <f>HLOOKUP(A_Stammdaten!$B$12,$L$4:$R$2504,ROW(B589)-3,FALSE)+IF(OR(B589=0,A_Stammdaten!$B$12&lt;B589),0,I589*1/20)</f>
        <v>0</v>
      </c>
      <c r="K589" s="51">
        <f>HLOOKUP(A_Stammdaten!$B$12,$L$4:$R$2504,ROW(B589)-3,FALSE)</f>
        <v>0</v>
      </c>
      <c r="L589" s="51">
        <f t="shared" si="33"/>
        <v>0</v>
      </c>
      <c r="M589" s="51">
        <f t="shared" si="32"/>
        <v>0</v>
      </c>
      <c r="N589" s="51">
        <f t="shared" si="32"/>
        <v>0</v>
      </c>
      <c r="O589" s="51">
        <f t="shared" si="32"/>
        <v>0</v>
      </c>
      <c r="P589" s="51">
        <f t="shared" si="32"/>
        <v>0</v>
      </c>
      <c r="Q589" s="51">
        <f t="shared" si="32"/>
        <v>0</v>
      </c>
      <c r="R589" s="51">
        <f t="shared" si="32"/>
        <v>0</v>
      </c>
    </row>
    <row r="590" spans="1:18" x14ac:dyDescent="0.25">
      <c r="A590" s="17"/>
      <c r="B590" s="52"/>
      <c r="C590" s="17"/>
      <c r="D590" s="17"/>
      <c r="E590" s="17"/>
      <c r="F590" s="17"/>
      <c r="G590" s="17"/>
      <c r="H590" s="17"/>
      <c r="I590" s="16">
        <f>IF(B590&gt;A_Stammdaten!$B$12,0,SUM(C590,D590,F590,G590)-SUM(E590,H590))</f>
        <v>0</v>
      </c>
      <c r="J590" s="51">
        <f>HLOOKUP(A_Stammdaten!$B$12,$L$4:$R$2504,ROW(B590)-3,FALSE)+IF(OR(B590=0,A_Stammdaten!$B$12&lt;B590),0,I590*1/20)</f>
        <v>0</v>
      </c>
      <c r="K590" s="51">
        <f>HLOOKUP(A_Stammdaten!$B$12,$L$4:$R$2504,ROW(B590)-3,FALSE)</f>
        <v>0</v>
      </c>
      <c r="L590" s="51">
        <f t="shared" si="33"/>
        <v>0</v>
      </c>
      <c r="M590" s="51">
        <f t="shared" si="32"/>
        <v>0</v>
      </c>
      <c r="N590" s="51">
        <f t="shared" si="32"/>
        <v>0</v>
      </c>
      <c r="O590" s="51">
        <f t="shared" si="32"/>
        <v>0</v>
      </c>
      <c r="P590" s="51">
        <f t="shared" si="32"/>
        <v>0</v>
      </c>
      <c r="Q590" s="51">
        <f t="shared" si="32"/>
        <v>0</v>
      </c>
      <c r="R590" s="51">
        <f t="shared" si="32"/>
        <v>0</v>
      </c>
    </row>
    <row r="591" spans="1:18" x14ac:dyDescent="0.25">
      <c r="A591" s="17"/>
      <c r="B591" s="52"/>
      <c r="C591" s="17"/>
      <c r="D591" s="17"/>
      <c r="E591" s="17"/>
      <c r="F591" s="17"/>
      <c r="G591" s="17"/>
      <c r="H591" s="17"/>
      <c r="I591" s="16">
        <f>IF(B591&gt;A_Stammdaten!$B$12,0,SUM(C591,D591,F591,G591)-SUM(E591,H591))</f>
        <v>0</v>
      </c>
      <c r="J591" s="51">
        <f>HLOOKUP(A_Stammdaten!$B$12,$L$4:$R$2504,ROW(B591)-3,FALSE)+IF(OR(B591=0,A_Stammdaten!$B$12&lt;B591),0,I591*1/20)</f>
        <v>0</v>
      </c>
      <c r="K591" s="51">
        <f>HLOOKUP(A_Stammdaten!$B$12,$L$4:$R$2504,ROW(B591)-3,FALSE)</f>
        <v>0</v>
      </c>
      <c r="L591" s="51">
        <f t="shared" si="33"/>
        <v>0</v>
      </c>
      <c r="M591" s="51">
        <f t="shared" si="32"/>
        <v>0</v>
      </c>
      <c r="N591" s="51">
        <f t="shared" si="32"/>
        <v>0</v>
      </c>
      <c r="O591" s="51">
        <f t="shared" si="32"/>
        <v>0</v>
      </c>
      <c r="P591" s="51">
        <f t="shared" si="32"/>
        <v>0</v>
      </c>
      <c r="Q591" s="51">
        <f t="shared" si="32"/>
        <v>0</v>
      </c>
      <c r="R591" s="51">
        <f t="shared" si="32"/>
        <v>0</v>
      </c>
    </row>
    <row r="592" spans="1:18" x14ac:dyDescent="0.25">
      <c r="A592" s="17"/>
      <c r="B592" s="52"/>
      <c r="C592" s="17"/>
      <c r="D592" s="17"/>
      <c r="E592" s="17"/>
      <c r="F592" s="17"/>
      <c r="G592" s="17"/>
      <c r="H592" s="17"/>
      <c r="I592" s="16">
        <f>IF(B592&gt;A_Stammdaten!$B$12,0,SUM(C592,D592,F592,G592)-SUM(E592,H592))</f>
        <v>0</v>
      </c>
      <c r="J592" s="51">
        <f>HLOOKUP(A_Stammdaten!$B$12,$L$4:$R$2504,ROW(B592)-3,FALSE)+IF(OR(B592=0,A_Stammdaten!$B$12&lt;B592),0,I592*1/20)</f>
        <v>0</v>
      </c>
      <c r="K592" s="51">
        <f>HLOOKUP(A_Stammdaten!$B$12,$L$4:$R$2504,ROW(B592)-3,FALSE)</f>
        <v>0</v>
      </c>
      <c r="L592" s="51">
        <f t="shared" si="33"/>
        <v>0</v>
      </c>
      <c r="M592" s="51">
        <f t="shared" si="32"/>
        <v>0</v>
      </c>
      <c r="N592" s="51">
        <f t="shared" si="32"/>
        <v>0</v>
      </c>
      <c r="O592" s="51">
        <f t="shared" si="32"/>
        <v>0</v>
      </c>
      <c r="P592" s="51">
        <f t="shared" si="32"/>
        <v>0</v>
      </c>
      <c r="Q592" s="51">
        <f t="shared" si="32"/>
        <v>0</v>
      </c>
      <c r="R592" s="51">
        <f t="shared" si="32"/>
        <v>0</v>
      </c>
    </row>
    <row r="593" spans="1:18" x14ac:dyDescent="0.25">
      <c r="A593" s="17"/>
      <c r="B593" s="52"/>
      <c r="C593" s="17"/>
      <c r="D593" s="17"/>
      <c r="E593" s="17"/>
      <c r="F593" s="17"/>
      <c r="G593" s="17"/>
      <c r="H593" s="17"/>
      <c r="I593" s="16">
        <f>IF(B593&gt;A_Stammdaten!$B$12,0,SUM(C593,D593,F593,G593)-SUM(E593,H593))</f>
        <v>0</v>
      </c>
      <c r="J593" s="51">
        <f>HLOOKUP(A_Stammdaten!$B$12,$L$4:$R$2504,ROW(B593)-3,FALSE)+IF(OR(B593=0,A_Stammdaten!$B$12&lt;B593),0,I593*1/20)</f>
        <v>0</v>
      </c>
      <c r="K593" s="51">
        <f>HLOOKUP(A_Stammdaten!$B$12,$L$4:$R$2504,ROW(B593)-3,FALSE)</f>
        <v>0</v>
      </c>
      <c r="L593" s="51">
        <f t="shared" si="33"/>
        <v>0</v>
      </c>
      <c r="M593" s="51">
        <f t="shared" si="32"/>
        <v>0</v>
      </c>
      <c r="N593" s="51">
        <f t="shared" si="32"/>
        <v>0</v>
      </c>
      <c r="O593" s="51">
        <f t="shared" si="32"/>
        <v>0</v>
      </c>
      <c r="P593" s="51">
        <f t="shared" si="32"/>
        <v>0</v>
      </c>
      <c r="Q593" s="51">
        <f t="shared" si="32"/>
        <v>0</v>
      </c>
      <c r="R593" s="51">
        <f t="shared" si="32"/>
        <v>0</v>
      </c>
    </row>
    <row r="594" spans="1:18" x14ac:dyDescent="0.25">
      <c r="A594" s="17"/>
      <c r="B594" s="52"/>
      <c r="C594" s="17"/>
      <c r="D594" s="17"/>
      <c r="E594" s="17"/>
      <c r="F594" s="17"/>
      <c r="G594" s="17"/>
      <c r="H594" s="17"/>
      <c r="I594" s="16">
        <f>IF(B594&gt;A_Stammdaten!$B$12,0,SUM(C594,D594,F594,G594)-SUM(E594,H594))</f>
        <v>0</v>
      </c>
      <c r="J594" s="51">
        <f>HLOOKUP(A_Stammdaten!$B$12,$L$4:$R$2504,ROW(B594)-3,FALSE)+IF(OR(B594=0,A_Stammdaten!$B$12&lt;B594),0,I594*1/20)</f>
        <v>0</v>
      </c>
      <c r="K594" s="51">
        <f>HLOOKUP(A_Stammdaten!$B$12,$L$4:$R$2504,ROW(B594)-3,FALSE)</f>
        <v>0</v>
      </c>
      <c r="L594" s="51">
        <f t="shared" si="33"/>
        <v>0</v>
      </c>
      <c r="M594" s="51">
        <f t="shared" si="32"/>
        <v>0</v>
      </c>
      <c r="N594" s="51">
        <f t="shared" si="32"/>
        <v>0</v>
      </c>
      <c r="O594" s="51">
        <f t="shared" si="32"/>
        <v>0</v>
      </c>
      <c r="P594" s="51">
        <f t="shared" si="32"/>
        <v>0</v>
      </c>
      <c r="Q594" s="51">
        <f t="shared" si="32"/>
        <v>0</v>
      </c>
      <c r="R594" s="51">
        <f t="shared" si="32"/>
        <v>0</v>
      </c>
    </row>
    <row r="595" spans="1:18" x14ac:dyDescent="0.25">
      <c r="A595" s="17"/>
      <c r="B595" s="52"/>
      <c r="C595" s="17"/>
      <c r="D595" s="17"/>
      <c r="E595" s="17"/>
      <c r="F595" s="17"/>
      <c r="G595" s="17"/>
      <c r="H595" s="17"/>
      <c r="I595" s="16">
        <f>IF(B595&gt;A_Stammdaten!$B$12,0,SUM(C595,D595,F595,G595)-SUM(E595,H595))</f>
        <v>0</v>
      </c>
      <c r="J595" s="51">
        <f>HLOOKUP(A_Stammdaten!$B$12,$L$4:$R$2504,ROW(B595)-3,FALSE)+IF(OR(B595=0,A_Stammdaten!$B$12&lt;B595),0,I595*1/20)</f>
        <v>0</v>
      </c>
      <c r="K595" s="51">
        <f>HLOOKUP(A_Stammdaten!$B$12,$L$4:$R$2504,ROW(B595)-3,FALSE)</f>
        <v>0</v>
      </c>
      <c r="L595" s="51">
        <f t="shared" si="33"/>
        <v>0</v>
      </c>
      <c r="M595" s="51">
        <f t="shared" si="32"/>
        <v>0</v>
      </c>
      <c r="N595" s="51">
        <f t="shared" si="32"/>
        <v>0</v>
      </c>
      <c r="O595" s="51">
        <f t="shared" ref="M595:R637" si="34">IF(OR($I595=0,O$4&lt;$B595,$B595=0,20-(O$4-$B595)=0),0,$I595*(19-(O$4-$B595))/20)</f>
        <v>0</v>
      </c>
      <c r="P595" s="51">
        <f t="shared" si="34"/>
        <v>0</v>
      </c>
      <c r="Q595" s="51">
        <f t="shared" si="34"/>
        <v>0</v>
      </c>
      <c r="R595" s="51">
        <f t="shared" si="34"/>
        <v>0</v>
      </c>
    </row>
    <row r="596" spans="1:18" x14ac:dyDescent="0.25">
      <c r="A596" s="17"/>
      <c r="B596" s="52"/>
      <c r="C596" s="17"/>
      <c r="D596" s="17"/>
      <c r="E596" s="17"/>
      <c r="F596" s="17"/>
      <c r="G596" s="17"/>
      <c r="H596" s="17"/>
      <c r="I596" s="16">
        <f>IF(B596&gt;A_Stammdaten!$B$12,0,SUM(C596,D596,F596,G596)-SUM(E596,H596))</f>
        <v>0</v>
      </c>
      <c r="J596" s="51">
        <f>HLOOKUP(A_Stammdaten!$B$12,$L$4:$R$2504,ROW(B596)-3,FALSE)+IF(OR(B596=0,A_Stammdaten!$B$12&lt;B596),0,I596*1/20)</f>
        <v>0</v>
      </c>
      <c r="K596" s="51">
        <f>HLOOKUP(A_Stammdaten!$B$12,$L$4:$R$2504,ROW(B596)-3,FALSE)</f>
        <v>0</v>
      </c>
      <c r="L596" s="51">
        <f t="shared" si="33"/>
        <v>0</v>
      </c>
      <c r="M596" s="51">
        <f t="shared" si="34"/>
        <v>0</v>
      </c>
      <c r="N596" s="51">
        <f t="shared" si="34"/>
        <v>0</v>
      </c>
      <c r="O596" s="51">
        <f t="shared" si="34"/>
        <v>0</v>
      </c>
      <c r="P596" s="51">
        <f t="shared" si="34"/>
        <v>0</v>
      </c>
      <c r="Q596" s="51">
        <f t="shared" si="34"/>
        <v>0</v>
      </c>
      <c r="R596" s="51">
        <f t="shared" si="34"/>
        <v>0</v>
      </c>
    </row>
    <row r="597" spans="1:18" x14ac:dyDescent="0.25">
      <c r="A597" s="17"/>
      <c r="B597" s="52"/>
      <c r="C597" s="17"/>
      <c r="D597" s="17"/>
      <c r="E597" s="17"/>
      <c r="F597" s="17"/>
      <c r="G597" s="17"/>
      <c r="H597" s="17"/>
      <c r="I597" s="16">
        <f>IF(B597&gt;A_Stammdaten!$B$12,0,SUM(C597,D597,F597,G597)-SUM(E597,H597))</f>
        <v>0</v>
      </c>
      <c r="J597" s="51">
        <f>HLOOKUP(A_Stammdaten!$B$12,$L$4:$R$2504,ROW(B597)-3,FALSE)+IF(OR(B597=0,A_Stammdaten!$B$12&lt;B597),0,I597*1/20)</f>
        <v>0</v>
      </c>
      <c r="K597" s="51">
        <f>HLOOKUP(A_Stammdaten!$B$12,$L$4:$R$2504,ROW(B597)-3,FALSE)</f>
        <v>0</v>
      </c>
      <c r="L597" s="51">
        <f t="shared" si="33"/>
        <v>0</v>
      </c>
      <c r="M597" s="51">
        <f t="shared" si="34"/>
        <v>0</v>
      </c>
      <c r="N597" s="51">
        <f t="shared" si="34"/>
        <v>0</v>
      </c>
      <c r="O597" s="51">
        <f t="shared" si="34"/>
        <v>0</v>
      </c>
      <c r="P597" s="51">
        <f t="shared" si="34"/>
        <v>0</v>
      </c>
      <c r="Q597" s="51">
        <f t="shared" si="34"/>
        <v>0</v>
      </c>
      <c r="R597" s="51">
        <f t="shared" si="34"/>
        <v>0</v>
      </c>
    </row>
    <row r="598" spans="1:18" x14ac:dyDescent="0.25">
      <c r="A598" s="17"/>
      <c r="B598" s="52"/>
      <c r="C598" s="17"/>
      <c r="D598" s="17"/>
      <c r="E598" s="17"/>
      <c r="F598" s="17"/>
      <c r="G598" s="17"/>
      <c r="H598" s="17"/>
      <c r="I598" s="16">
        <f>IF(B598&gt;A_Stammdaten!$B$12,0,SUM(C598,D598,F598,G598)-SUM(E598,H598))</f>
        <v>0</v>
      </c>
      <c r="J598" s="51">
        <f>HLOOKUP(A_Stammdaten!$B$12,$L$4:$R$2504,ROW(B598)-3,FALSE)+IF(OR(B598=0,A_Stammdaten!$B$12&lt;B598),0,I598*1/20)</f>
        <v>0</v>
      </c>
      <c r="K598" s="51">
        <f>HLOOKUP(A_Stammdaten!$B$12,$L$4:$R$2504,ROW(B598)-3,FALSE)</f>
        <v>0</v>
      </c>
      <c r="L598" s="51">
        <f t="shared" si="33"/>
        <v>0</v>
      </c>
      <c r="M598" s="51">
        <f t="shared" si="34"/>
        <v>0</v>
      </c>
      <c r="N598" s="51">
        <f t="shared" si="34"/>
        <v>0</v>
      </c>
      <c r="O598" s="51">
        <f t="shared" si="34"/>
        <v>0</v>
      </c>
      <c r="P598" s="51">
        <f t="shared" si="34"/>
        <v>0</v>
      </c>
      <c r="Q598" s="51">
        <f t="shared" si="34"/>
        <v>0</v>
      </c>
      <c r="R598" s="51">
        <f t="shared" si="34"/>
        <v>0</v>
      </c>
    </row>
    <row r="599" spans="1:18" x14ac:dyDescent="0.25">
      <c r="A599" s="17"/>
      <c r="B599" s="52"/>
      <c r="C599" s="17"/>
      <c r="D599" s="17"/>
      <c r="E599" s="17"/>
      <c r="F599" s="17"/>
      <c r="G599" s="17"/>
      <c r="H599" s="17"/>
      <c r="I599" s="16">
        <f>IF(B599&gt;A_Stammdaten!$B$12,0,SUM(C599,D599,F599,G599)-SUM(E599,H599))</f>
        <v>0</v>
      </c>
      <c r="J599" s="51">
        <f>HLOOKUP(A_Stammdaten!$B$12,$L$4:$R$2504,ROW(B599)-3,FALSE)+IF(OR(B599=0,A_Stammdaten!$B$12&lt;B599),0,I599*1/20)</f>
        <v>0</v>
      </c>
      <c r="K599" s="51">
        <f>HLOOKUP(A_Stammdaten!$B$12,$L$4:$R$2504,ROW(B599)-3,FALSE)</f>
        <v>0</v>
      </c>
      <c r="L599" s="51">
        <f t="shared" si="33"/>
        <v>0</v>
      </c>
      <c r="M599" s="51">
        <f t="shared" si="34"/>
        <v>0</v>
      </c>
      <c r="N599" s="51">
        <f t="shared" si="34"/>
        <v>0</v>
      </c>
      <c r="O599" s="51">
        <f t="shared" si="34"/>
        <v>0</v>
      </c>
      <c r="P599" s="51">
        <f t="shared" si="34"/>
        <v>0</v>
      </c>
      <c r="Q599" s="51">
        <f t="shared" si="34"/>
        <v>0</v>
      </c>
      <c r="R599" s="51">
        <f t="shared" si="34"/>
        <v>0</v>
      </c>
    </row>
    <row r="600" spans="1:18" x14ac:dyDescent="0.25">
      <c r="A600" s="17"/>
      <c r="B600" s="52"/>
      <c r="C600" s="17"/>
      <c r="D600" s="17"/>
      <c r="E600" s="17"/>
      <c r="F600" s="17"/>
      <c r="G600" s="17"/>
      <c r="H600" s="17"/>
      <c r="I600" s="16">
        <f>IF(B600&gt;A_Stammdaten!$B$12,0,SUM(C600,D600,F600,G600)-SUM(E600,H600))</f>
        <v>0</v>
      </c>
      <c r="J600" s="51">
        <f>HLOOKUP(A_Stammdaten!$B$12,$L$4:$R$2504,ROW(B600)-3,FALSE)+IF(OR(B600=0,A_Stammdaten!$B$12&lt;B600),0,I600*1/20)</f>
        <v>0</v>
      </c>
      <c r="K600" s="51">
        <f>HLOOKUP(A_Stammdaten!$B$12,$L$4:$R$2504,ROW(B600)-3,FALSE)</f>
        <v>0</v>
      </c>
      <c r="L600" s="51">
        <f t="shared" si="33"/>
        <v>0</v>
      </c>
      <c r="M600" s="51">
        <f t="shared" si="34"/>
        <v>0</v>
      </c>
      <c r="N600" s="51">
        <f t="shared" si="34"/>
        <v>0</v>
      </c>
      <c r="O600" s="51">
        <f t="shared" si="34"/>
        <v>0</v>
      </c>
      <c r="P600" s="51">
        <f t="shared" si="34"/>
        <v>0</v>
      </c>
      <c r="Q600" s="51">
        <f t="shared" si="34"/>
        <v>0</v>
      </c>
      <c r="R600" s="51">
        <f t="shared" si="34"/>
        <v>0</v>
      </c>
    </row>
    <row r="601" spans="1:18" x14ac:dyDescent="0.25">
      <c r="A601" s="17"/>
      <c r="B601" s="52"/>
      <c r="C601" s="17"/>
      <c r="D601" s="17"/>
      <c r="E601" s="17"/>
      <c r="F601" s="17"/>
      <c r="G601" s="17"/>
      <c r="H601" s="17"/>
      <c r="I601" s="16">
        <f>IF(B601&gt;A_Stammdaten!$B$12,0,SUM(C601,D601,F601,G601)-SUM(E601,H601))</f>
        <v>0</v>
      </c>
      <c r="J601" s="51">
        <f>HLOOKUP(A_Stammdaten!$B$12,$L$4:$R$2504,ROW(B601)-3,FALSE)+IF(OR(B601=0,A_Stammdaten!$B$12&lt;B601),0,I601*1/20)</f>
        <v>0</v>
      </c>
      <c r="K601" s="51">
        <f>HLOOKUP(A_Stammdaten!$B$12,$L$4:$R$2504,ROW(B601)-3,FALSE)</f>
        <v>0</v>
      </c>
      <c r="L601" s="51">
        <f t="shared" si="33"/>
        <v>0</v>
      </c>
      <c r="M601" s="51">
        <f t="shared" si="34"/>
        <v>0</v>
      </c>
      <c r="N601" s="51">
        <f t="shared" si="34"/>
        <v>0</v>
      </c>
      <c r="O601" s="51">
        <f t="shared" si="34"/>
        <v>0</v>
      </c>
      <c r="P601" s="51">
        <f t="shared" si="34"/>
        <v>0</v>
      </c>
      <c r="Q601" s="51">
        <f t="shared" si="34"/>
        <v>0</v>
      </c>
      <c r="R601" s="51">
        <f t="shared" si="34"/>
        <v>0</v>
      </c>
    </row>
    <row r="602" spans="1:18" x14ac:dyDescent="0.25">
      <c r="A602" s="17"/>
      <c r="B602" s="52"/>
      <c r="C602" s="17"/>
      <c r="D602" s="17"/>
      <c r="E602" s="17"/>
      <c r="F602" s="17"/>
      <c r="G602" s="17"/>
      <c r="H602" s="17"/>
      <c r="I602" s="16">
        <f>IF(B602&gt;A_Stammdaten!$B$12,0,SUM(C602,D602,F602,G602)-SUM(E602,H602))</f>
        <v>0</v>
      </c>
      <c r="J602" s="51">
        <f>HLOOKUP(A_Stammdaten!$B$12,$L$4:$R$2504,ROW(B602)-3,FALSE)+IF(OR(B602=0,A_Stammdaten!$B$12&lt;B602),0,I602*1/20)</f>
        <v>0</v>
      </c>
      <c r="K602" s="51">
        <f>HLOOKUP(A_Stammdaten!$B$12,$L$4:$R$2504,ROW(B602)-3,FALSE)</f>
        <v>0</v>
      </c>
      <c r="L602" s="51">
        <f t="shared" si="33"/>
        <v>0</v>
      </c>
      <c r="M602" s="51">
        <f t="shared" si="34"/>
        <v>0</v>
      </c>
      <c r="N602" s="51">
        <f t="shared" si="34"/>
        <v>0</v>
      </c>
      <c r="O602" s="51">
        <f t="shared" si="34"/>
        <v>0</v>
      </c>
      <c r="P602" s="51">
        <f t="shared" si="34"/>
        <v>0</v>
      </c>
      <c r="Q602" s="51">
        <f t="shared" si="34"/>
        <v>0</v>
      </c>
      <c r="R602" s="51">
        <f t="shared" si="34"/>
        <v>0</v>
      </c>
    </row>
    <row r="603" spans="1:18" x14ac:dyDescent="0.25">
      <c r="A603" s="17"/>
      <c r="B603" s="52"/>
      <c r="C603" s="17"/>
      <c r="D603" s="17"/>
      <c r="E603" s="17"/>
      <c r="F603" s="17"/>
      <c r="G603" s="17"/>
      <c r="H603" s="17"/>
      <c r="I603" s="16">
        <f>IF(B603&gt;A_Stammdaten!$B$12,0,SUM(C603,D603,F603,G603)-SUM(E603,H603))</f>
        <v>0</v>
      </c>
      <c r="J603" s="51">
        <f>HLOOKUP(A_Stammdaten!$B$12,$L$4:$R$2504,ROW(B603)-3,FALSE)+IF(OR(B603=0,A_Stammdaten!$B$12&lt;B603),0,I603*1/20)</f>
        <v>0</v>
      </c>
      <c r="K603" s="51">
        <f>HLOOKUP(A_Stammdaten!$B$12,$L$4:$R$2504,ROW(B603)-3,FALSE)</f>
        <v>0</v>
      </c>
      <c r="L603" s="51">
        <f t="shared" si="33"/>
        <v>0</v>
      </c>
      <c r="M603" s="51">
        <f t="shared" si="34"/>
        <v>0</v>
      </c>
      <c r="N603" s="51">
        <f t="shared" si="34"/>
        <v>0</v>
      </c>
      <c r="O603" s="51">
        <f t="shared" si="34"/>
        <v>0</v>
      </c>
      <c r="P603" s="51">
        <f t="shared" si="34"/>
        <v>0</v>
      </c>
      <c r="Q603" s="51">
        <f t="shared" si="34"/>
        <v>0</v>
      </c>
      <c r="R603" s="51">
        <f t="shared" si="34"/>
        <v>0</v>
      </c>
    </row>
    <row r="604" spans="1:18" x14ac:dyDescent="0.25">
      <c r="A604" s="17"/>
      <c r="B604" s="52"/>
      <c r="C604" s="17"/>
      <c r="D604" s="17"/>
      <c r="E604" s="17"/>
      <c r="F604" s="17"/>
      <c r="G604" s="17"/>
      <c r="H604" s="17"/>
      <c r="I604" s="16">
        <f>IF(B604&gt;A_Stammdaten!$B$12,0,SUM(C604,D604,F604,G604)-SUM(E604,H604))</f>
        <v>0</v>
      </c>
      <c r="J604" s="51">
        <f>HLOOKUP(A_Stammdaten!$B$12,$L$4:$R$2504,ROW(B604)-3,FALSE)+IF(OR(B604=0,A_Stammdaten!$B$12&lt;B604),0,I604*1/20)</f>
        <v>0</v>
      </c>
      <c r="K604" s="51">
        <f>HLOOKUP(A_Stammdaten!$B$12,$L$4:$R$2504,ROW(B604)-3,FALSE)</f>
        <v>0</v>
      </c>
      <c r="L604" s="51">
        <f t="shared" si="33"/>
        <v>0</v>
      </c>
      <c r="M604" s="51">
        <f t="shared" si="34"/>
        <v>0</v>
      </c>
      <c r="N604" s="51">
        <f t="shared" si="34"/>
        <v>0</v>
      </c>
      <c r="O604" s="51">
        <f t="shared" si="34"/>
        <v>0</v>
      </c>
      <c r="P604" s="51">
        <f t="shared" si="34"/>
        <v>0</v>
      </c>
      <c r="Q604" s="51">
        <f t="shared" si="34"/>
        <v>0</v>
      </c>
      <c r="R604" s="51">
        <f t="shared" si="34"/>
        <v>0</v>
      </c>
    </row>
    <row r="605" spans="1:18" x14ac:dyDescent="0.25">
      <c r="A605" s="17"/>
      <c r="B605" s="52"/>
      <c r="C605" s="17"/>
      <c r="D605" s="17"/>
      <c r="E605" s="17"/>
      <c r="F605" s="17"/>
      <c r="G605" s="17"/>
      <c r="H605" s="17"/>
      <c r="I605" s="16">
        <f>IF(B605&gt;A_Stammdaten!$B$12,0,SUM(C605,D605,F605,G605)-SUM(E605,H605))</f>
        <v>0</v>
      </c>
      <c r="J605" s="51">
        <f>HLOOKUP(A_Stammdaten!$B$12,$L$4:$R$2504,ROW(B605)-3,FALSE)+IF(OR(B605=0,A_Stammdaten!$B$12&lt;B605),0,I605*1/20)</f>
        <v>0</v>
      </c>
      <c r="K605" s="51">
        <f>HLOOKUP(A_Stammdaten!$B$12,$L$4:$R$2504,ROW(B605)-3,FALSE)</f>
        <v>0</v>
      </c>
      <c r="L605" s="51">
        <f t="shared" si="33"/>
        <v>0</v>
      </c>
      <c r="M605" s="51">
        <f t="shared" si="34"/>
        <v>0</v>
      </c>
      <c r="N605" s="51">
        <f t="shared" si="34"/>
        <v>0</v>
      </c>
      <c r="O605" s="51">
        <f t="shared" si="34"/>
        <v>0</v>
      </c>
      <c r="P605" s="51">
        <f t="shared" si="34"/>
        <v>0</v>
      </c>
      <c r="Q605" s="51">
        <f t="shared" si="34"/>
        <v>0</v>
      </c>
      <c r="R605" s="51">
        <f t="shared" si="34"/>
        <v>0</v>
      </c>
    </row>
    <row r="606" spans="1:18" x14ac:dyDescent="0.25">
      <c r="A606" s="17"/>
      <c r="B606" s="52"/>
      <c r="C606" s="17"/>
      <c r="D606" s="17"/>
      <c r="E606" s="17"/>
      <c r="F606" s="17"/>
      <c r="G606" s="17"/>
      <c r="H606" s="17"/>
      <c r="I606" s="16">
        <f>IF(B606&gt;A_Stammdaten!$B$12,0,SUM(C606,D606,F606,G606)-SUM(E606,H606))</f>
        <v>0</v>
      </c>
      <c r="J606" s="51">
        <f>HLOOKUP(A_Stammdaten!$B$12,$L$4:$R$2504,ROW(B606)-3,FALSE)+IF(OR(B606=0,A_Stammdaten!$B$12&lt;B606),0,I606*1/20)</f>
        <v>0</v>
      </c>
      <c r="K606" s="51">
        <f>HLOOKUP(A_Stammdaten!$B$12,$L$4:$R$2504,ROW(B606)-3,FALSE)</f>
        <v>0</v>
      </c>
      <c r="L606" s="51">
        <f t="shared" si="33"/>
        <v>0</v>
      </c>
      <c r="M606" s="51">
        <f t="shared" si="34"/>
        <v>0</v>
      </c>
      <c r="N606" s="51">
        <f t="shared" si="34"/>
        <v>0</v>
      </c>
      <c r="O606" s="51">
        <f t="shared" si="34"/>
        <v>0</v>
      </c>
      <c r="P606" s="51">
        <f t="shared" si="34"/>
        <v>0</v>
      </c>
      <c r="Q606" s="51">
        <f t="shared" si="34"/>
        <v>0</v>
      </c>
      <c r="R606" s="51">
        <f t="shared" si="34"/>
        <v>0</v>
      </c>
    </row>
    <row r="607" spans="1:18" x14ac:dyDescent="0.25">
      <c r="A607" s="17"/>
      <c r="B607" s="52"/>
      <c r="C607" s="17"/>
      <c r="D607" s="17"/>
      <c r="E607" s="17"/>
      <c r="F607" s="17"/>
      <c r="G607" s="17"/>
      <c r="H607" s="17"/>
      <c r="I607" s="16">
        <f>IF(B607&gt;A_Stammdaten!$B$12,0,SUM(C607,D607,F607,G607)-SUM(E607,H607))</f>
        <v>0</v>
      </c>
      <c r="J607" s="51">
        <f>HLOOKUP(A_Stammdaten!$B$12,$L$4:$R$2504,ROW(B607)-3,FALSE)+IF(OR(B607=0,A_Stammdaten!$B$12&lt;B607),0,I607*1/20)</f>
        <v>0</v>
      </c>
      <c r="K607" s="51">
        <f>HLOOKUP(A_Stammdaten!$B$12,$L$4:$R$2504,ROW(B607)-3,FALSE)</f>
        <v>0</v>
      </c>
      <c r="L607" s="51">
        <f t="shared" si="33"/>
        <v>0</v>
      </c>
      <c r="M607" s="51">
        <f t="shared" si="34"/>
        <v>0</v>
      </c>
      <c r="N607" s="51">
        <f t="shared" si="34"/>
        <v>0</v>
      </c>
      <c r="O607" s="51">
        <f t="shared" si="34"/>
        <v>0</v>
      </c>
      <c r="P607" s="51">
        <f t="shared" si="34"/>
        <v>0</v>
      </c>
      <c r="Q607" s="51">
        <f t="shared" si="34"/>
        <v>0</v>
      </c>
      <c r="R607" s="51">
        <f t="shared" si="34"/>
        <v>0</v>
      </c>
    </row>
    <row r="608" spans="1:18" x14ac:dyDescent="0.25">
      <c r="A608" s="17"/>
      <c r="B608" s="52"/>
      <c r="C608" s="17"/>
      <c r="D608" s="17"/>
      <c r="E608" s="17"/>
      <c r="F608" s="17"/>
      <c r="G608" s="17"/>
      <c r="H608" s="17"/>
      <c r="I608" s="16">
        <f>IF(B608&gt;A_Stammdaten!$B$12,0,SUM(C608,D608,F608,G608)-SUM(E608,H608))</f>
        <v>0</v>
      </c>
      <c r="J608" s="51">
        <f>HLOOKUP(A_Stammdaten!$B$12,$L$4:$R$2504,ROW(B608)-3,FALSE)+IF(OR(B608=0,A_Stammdaten!$B$12&lt;B608),0,I608*1/20)</f>
        <v>0</v>
      </c>
      <c r="K608" s="51">
        <f>HLOOKUP(A_Stammdaten!$B$12,$L$4:$R$2504,ROW(B608)-3,FALSE)</f>
        <v>0</v>
      </c>
      <c r="L608" s="51">
        <f t="shared" si="33"/>
        <v>0</v>
      </c>
      <c r="M608" s="51">
        <f t="shared" si="34"/>
        <v>0</v>
      </c>
      <c r="N608" s="51">
        <f t="shared" si="34"/>
        <v>0</v>
      </c>
      <c r="O608" s="51">
        <f t="shared" si="34"/>
        <v>0</v>
      </c>
      <c r="P608" s="51">
        <f t="shared" si="34"/>
        <v>0</v>
      </c>
      <c r="Q608" s="51">
        <f t="shared" si="34"/>
        <v>0</v>
      </c>
      <c r="R608" s="51">
        <f t="shared" si="34"/>
        <v>0</v>
      </c>
    </row>
    <row r="609" spans="1:18" x14ac:dyDescent="0.25">
      <c r="A609" s="17"/>
      <c r="B609" s="52"/>
      <c r="C609" s="17"/>
      <c r="D609" s="17"/>
      <c r="E609" s="17"/>
      <c r="F609" s="17"/>
      <c r="G609" s="17"/>
      <c r="H609" s="17"/>
      <c r="I609" s="16">
        <f>IF(B609&gt;A_Stammdaten!$B$12,0,SUM(C609,D609,F609,G609)-SUM(E609,H609))</f>
        <v>0</v>
      </c>
      <c r="J609" s="51">
        <f>HLOOKUP(A_Stammdaten!$B$12,$L$4:$R$2504,ROW(B609)-3,FALSE)+IF(OR(B609=0,A_Stammdaten!$B$12&lt;B609),0,I609*1/20)</f>
        <v>0</v>
      </c>
      <c r="K609" s="51">
        <f>HLOOKUP(A_Stammdaten!$B$12,$L$4:$R$2504,ROW(B609)-3,FALSE)</f>
        <v>0</v>
      </c>
      <c r="L609" s="51">
        <f t="shared" si="33"/>
        <v>0</v>
      </c>
      <c r="M609" s="51">
        <f t="shared" si="34"/>
        <v>0</v>
      </c>
      <c r="N609" s="51">
        <f t="shared" si="34"/>
        <v>0</v>
      </c>
      <c r="O609" s="51">
        <f t="shared" si="34"/>
        <v>0</v>
      </c>
      <c r="P609" s="51">
        <f t="shared" si="34"/>
        <v>0</v>
      </c>
      <c r="Q609" s="51">
        <f t="shared" si="34"/>
        <v>0</v>
      </c>
      <c r="R609" s="51">
        <f t="shared" si="34"/>
        <v>0</v>
      </c>
    </row>
    <row r="610" spans="1:18" x14ac:dyDescent="0.25">
      <c r="A610" s="17"/>
      <c r="B610" s="52"/>
      <c r="C610" s="17"/>
      <c r="D610" s="17"/>
      <c r="E610" s="17"/>
      <c r="F610" s="17"/>
      <c r="G610" s="17"/>
      <c r="H610" s="17"/>
      <c r="I610" s="16">
        <f>IF(B610&gt;A_Stammdaten!$B$12,0,SUM(C610,D610,F610,G610)-SUM(E610,H610))</f>
        <v>0</v>
      </c>
      <c r="J610" s="51">
        <f>HLOOKUP(A_Stammdaten!$B$12,$L$4:$R$2504,ROW(B610)-3,FALSE)+IF(OR(B610=0,A_Stammdaten!$B$12&lt;B610),0,I610*1/20)</f>
        <v>0</v>
      </c>
      <c r="K610" s="51">
        <f>HLOOKUP(A_Stammdaten!$B$12,$L$4:$R$2504,ROW(B610)-3,FALSE)</f>
        <v>0</v>
      </c>
      <c r="L610" s="51">
        <f t="shared" si="33"/>
        <v>0</v>
      </c>
      <c r="M610" s="51">
        <f t="shared" si="34"/>
        <v>0</v>
      </c>
      <c r="N610" s="51">
        <f t="shared" si="34"/>
        <v>0</v>
      </c>
      <c r="O610" s="51">
        <f t="shared" si="34"/>
        <v>0</v>
      </c>
      <c r="P610" s="51">
        <f t="shared" si="34"/>
        <v>0</v>
      </c>
      <c r="Q610" s="51">
        <f t="shared" si="34"/>
        <v>0</v>
      </c>
      <c r="R610" s="51">
        <f t="shared" si="34"/>
        <v>0</v>
      </c>
    </row>
    <row r="611" spans="1:18" x14ac:dyDescent="0.25">
      <c r="A611" s="17"/>
      <c r="B611" s="52"/>
      <c r="C611" s="17"/>
      <c r="D611" s="17"/>
      <c r="E611" s="17"/>
      <c r="F611" s="17"/>
      <c r="G611" s="17"/>
      <c r="H611" s="17"/>
      <c r="I611" s="16">
        <f>IF(B611&gt;A_Stammdaten!$B$12,0,SUM(C611,D611,F611,G611)-SUM(E611,H611))</f>
        <v>0</v>
      </c>
      <c r="J611" s="51">
        <f>HLOOKUP(A_Stammdaten!$B$12,$L$4:$R$2504,ROW(B611)-3,FALSE)+IF(OR(B611=0,A_Stammdaten!$B$12&lt;B611),0,I611*1/20)</f>
        <v>0</v>
      </c>
      <c r="K611" s="51">
        <f>HLOOKUP(A_Stammdaten!$B$12,$L$4:$R$2504,ROW(B611)-3,FALSE)</f>
        <v>0</v>
      </c>
      <c r="L611" s="51">
        <f t="shared" si="33"/>
        <v>0</v>
      </c>
      <c r="M611" s="51">
        <f t="shared" si="34"/>
        <v>0</v>
      </c>
      <c r="N611" s="51">
        <f t="shared" si="34"/>
        <v>0</v>
      </c>
      <c r="O611" s="51">
        <f t="shared" si="34"/>
        <v>0</v>
      </c>
      <c r="P611" s="51">
        <f t="shared" si="34"/>
        <v>0</v>
      </c>
      <c r="Q611" s="51">
        <f t="shared" si="34"/>
        <v>0</v>
      </c>
      <c r="R611" s="51">
        <f t="shared" si="34"/>
        <v>0</v>
      </c>
    </row>
    <row r="612" spans="1:18" x14ac:dyDescent="0.25">
      <c r="A612" s="17"/>
      <c r="B612" s="52"/>
      <c r="C612" s="17"/>
      <c r="D612" s="17"/>
      <c r="E612" s="17"/>
      <c r="F612" s="17"/>
      <c r="G612" s="17"/>
      <c r="H612" s="17"/>
      <c r="I612" s="16">
        <f>IF(B612&gt;A_Stammdaten!$B$12,0,SUM(C612,D612,F612,G612)-SUM(E612,H612))</f>
        <v>0</v>
      </c>
      <c r="J612" s="51">
        <f>HLOOKUP(A_Stammdaten!$B$12,$L$4:$R$2504,ROW(B612)-3,FALSE)+IF(OR(B612=0,A_Stammdaten!$B$12&lt;B612),0,I612*1/20)</f>
        <v>0</v>
      </c>
      <c r="K612" s="51">
        <f>HLOOKUP(A_Stammdaten!$B$12,$L$4:$R$2504,ROW(B612)-3,FALSE)</f>
        <v>0</v>
      </c>
      <c r="L612" s="51">
        <f t="shared" si="33"/>
        <v>0</v>
      </c>
      <c r="M612" s="51">
        <f t="shared" si="34"/>
        <v>0</v>
      </c>
      <c r="N612" s="51">
        <f t="shared" si="34"/>
        <v>0</v>
      </c>
      <c r="O612" s="51">
        <f t="shared" si="34"/>
        <v>0</v>
      </c>
      <c r="P612" s="51">
        <f t="shared" si="34"/>
        <v>0</v>
      </c>
      <c r="Q612" s="51">
        <f t="shared" si="34"/>
        <v>0</v>
      </c>
      <c r="R612" s="51">
        <f t="shared" si="34"/>
        <v>0</v>
      </c>
    </row>
    <row r="613" spans="1:18" x14ac:dyDescent="0.25">
      <c r="A613" s="17"/>
      <c r="B613" s="52"/>
      <c r="C613" s="17"/>
      <c r="D613" s="17"/>
      <c r="E613" s="17"/>
      <c r="F613" s="17"/>
      <c r="G613" s="17"/>
      <c r="H613" s="17"/>
      <c r="I613" s="16">
        <f>IF(B613&gt;A_Stammdaten!$B$12,0,SUM(C613,D613,F613,G613)-SUM(E613,H613))</f>
        <v>0</v>
      </c>
      <c r="J613" s="51">
        <f>HLOOKUP(A_Stammdaten!$B$12,$L$4:$R$2504,ROW(B613)-3,FALSE)+IF(OR(B613=0,A_Stammdaten!$B$12&lt;B613),0,I613*1/20)</f>
        <v>0</v>
      </c>
      <c r="K613" s="51">
        <f>HLOOKUP(A_Stammdaten!$B$12,$L$4:$R$2504,ROW(B613)-3,FALSE)</f>
        <v>0</v>
      </c>
      <c r="L613" s="51">
        <f t="shared" si="33"/>
        <v>0</v>
      </c>
      <c r="M613" s="51">
        <f t="shared" si="34"/>
        <v>0</v>
      </c>
      <c r="N613" s="51">
        <f t="shared" si="34"/>
        <v>0</v>
      </c>
      <c r="O613" s="51">
        <f t="shared" si="34"/>
        <v>0</v>
      </c>
      <c r="P613" s="51">
        <f t="shared" si="34"/>
        <v>0</v>
      </c>
      <c r="Q613" s="51">
        <f t="shared" si="34"/>
        <v>0</v>
      </c>
      <c r="R613" s="51">
        <f t="shared" si="34"/>
        <v>0</v>
      </c>
    </row>
    <row r="614" spans="1:18" x14ac:dyDescent="0.25">
      <c r="A614" s="17"/>
      <c r="B614" s="52"/>
      <c r="C614" s="17"/>
      <c r="D614" s="17"/>
      <c r="E614" s="17"/>
      <c r="F614" s="17"/>
      <c r="G614" s="17"/>
      <c r="H614" s="17"/>
      <c r="I614" s="16">
        <f>IF(B614&gt;A_Stammdaten!$B$12,0,SUM(C614,D614,F614,G614)-SUM(E614,H614))</f>
        <v>0</v>
      </c>
      <c r="J614" s="51">
        <f>HLOOKUP(A_Stammdaten!$B$12,$L$4:$R$2504,ROW(B614)-3,FALSE)+IF(OR(B614=0,A_Stammdaten!$B$12&lt;B614),0,I614*1/20)</f>
        <v>0</v>
      </c>
      <c r="K614" s="51">
        <f>HLOOKUP(A_Stammdaten!$B$12,$L$4:$R$2504,ROW(B614)-3,FALSE)</f>
        <v>0</v>
      </c>
      <c r="L614" s="51">
        <f t="shared" si="33"/>
        <v>0</v>
      </c>
      <c r="M614" s="51">
        <f t="shared" si="34"/>
        <v>0</v>
      </c>
      <c r="N614" s="51">
        <f t="shared" si="34"/>
        <v>0</v>
      </c>
      <c r="O614" s="51">
        <f t="shared" si="34"/>
        <v>0</v>
      </c>
      <c r="P614" s="51">
        <f t="shared" si="34"/>
        <v>0</v>
      </c>
      <c r="Q614" s="51">
        <f t="shared" si="34"/>
        <v>0</v>
      </c>
      <c r="R614" s="51">
        <f t="shared" si="34"/>
        <v>0</v>
      </c>
    </row>
    <row r="615" spans="1:18" x14ac:dyDescent="0.25">
      <c r="A615" s="17"/>
      <c r="B615" s="52"/>
      <c r="C615" s="17"/>
      <c r="D615" s="17"/>
      <c r="E615" s="17"/>
      <c r="F615" s="17"/>
      <c r="G615" s="17"/>
      <c r="H615" s="17"/>
      <c r="I615" s="16">
        <f>IF(B615&gt;A_Stammdaten!$B$12,0,SUM(C615,D615,F615,G615)-SUM(E615,H615))</f>
        <v>0</v>
      </c>
      <c r="J615" s="51">
        <f>HLOOKUP(A_Stammdaten!$B$12,$L$4:$R$2504,ROW(B615)-3,FALSE)+IF(OR(B615=0,A_Stammdaten!$B$12&lt;B615),0,I615*1/20)</f>
        <v>0</v>
      </c>
      <c r="K615" s="51">
        <f>HLOOKUP(A_Stammdaten!$B$12,$L$4:$R$2504,ROW(B615)-3,FALSE)</f>
        <v>0</v>
      </c>
      <c r="L615" s="51">
        <f t="shared" si="33"/>
        <v>0</v>
      </c>
      <c r="M615" s="51">
        <f t="shared" si="34"/>
        <v>0</v>
      </c>
      <c r="N615" s="51">
        <f t="shared" si="34"/>
        <v>0</v>
      </c>
      <c r="O615" s="51">
        <f t="shared" si="34"/>
        <v>0</v>
      </c>
      <c r="P615" s="51">
        <f t="shared" si="34"/>
        <v>0</v>
      </c>
      <c r="Q615" s="51">
        <f t="shared" si="34"/>
        <v>0</v>
      </c>
      <c r="R615" s="51">
        <f t="shared" si="34"/>
        <v>0</v>
      </c>
    </row>
    <row r="616" spans="1:18" x14ac:dyDescent="0.25">
      <c r="A616" s="17"/>
      <c r="B616" s="52"/>
      <c r="C616" s="17"/>
      <c r="D616" s="17"/>
      <c r="E616" s="17"/>
      <c r="F616" s="17"/>
      <c r="G616" s="17"/>
      <c r="H616" s="17"/>
      <c r="I616" s="16">
        <f>IF(B616&gt;A_Stammdaten!$B$12,0,SUM(C616,D616,F616,G616)-SUM(E616,H616))</f>
        <v>0</v>
      </c>
      <c r="J616" s="51">
        <f>HLOOKUP(A_Stammdaten!$B$12,$L$4:$R$2504,ROW(B616)-3,FALSE)+IF(OR(B616=0,A_Stammdaten!$B$12&lt;B616),0,I616*1/20)</f>
        <v>0</v>
      </c>
      <c r="K616" s="51">
        <f>HLOOKUP(A_Stammdaten!$B$12,$L$4:$R$2504,ROW(B616)-3,FALSE)</f>
        <v>0</v>
      </c>
      <c r="L616" s="51">
        <f t="shared" si="33"/>
        <v>0</v>
      </c>
      <c r="M616" s="51">
        <f t="shared" si="34"/>
        <v>0</v>
      </c>
      <c r="N616" s="51">
        <f t="shared" si="34"/>
        <v>0</v>
      </c>
      <c r="O616" s="51">
        <f t="shared" si="34"/>
        <v>0</v>
      </c>
      <c r="P616" s="51">
        <f t="shared" si="34"/>
        <v>0</v>
      </c>
      <c r="Q616" s="51">
        <f t="shared" si="34"/>
        <v>0</v>
      </c>
      <c r="R616" s="51">
        <f t="shared" si="34"/>
        <v>0</v>
      </c>
    </row>
    <row r="617" spans="1:18" x14ac:dyDescent="0.25">
      <c r="A617" s="17"/>
      <c r="B617" s="52"/>
      <c r="C617" s="17"/>
      <c r="D617" s="17"/>
      <c r="E617" s="17"/>
      <c r="F617" s="17"/>
      <c r="G617" s="17"/>
      <c r="H617" s="17"/>
      <c r="I617" s="16">
        <f>IF(B617&gt;A_Stammdaten!$B$12,0,SUM(C617,D617,F617,G617)-SUM(E617,H617))</f>
        <v>0</v>
      </c>
      <c r="J617" s="51">
        <f>HLOOKUP(A_Stammdaten!$B$12,$L$4:$R$2504,ROW(B617)-3,FALSE)+IF(OR(B617=0,A_Stammdaten!$B$12&lt;B617),0,I617*1/20)</f>
        <v>0</v>
      </c>
      <c r="K617" s="51">
        <f>HLOOKUP(A_Stammdaten!$B$12,$L$4:$R$2504,ROW(B617)-3,FALSE)</f>
        <v>0</v>
      </c>
      <c r="L617" s="51">
        <f t="shared" si="33"/>
        <v>0</v>
      </c>
      <c r="M617" s="51">
        <f t="shared" si="34"/>
        <v>0</v>
      </c>
      <c r="N617" s="51">
        <f t="shared" si="34"/>
        <v>0</v>
      </c>
      <c r="O617" s="51">
        <f t="shared" si="34"/>
        <v>0</v>
      </c>
      <c r="P617" s="51">
        <f t="shared" si="34"/>
        <v>0</v>
      </c>
      <c r="Q617" s="51">
        <f t="shared" si="34"/>
        <v>0</v>
      </c>
      <c r="R617" s="51">
        <f t="shared" si="34"/>
        <v>0</v>
      </c>
    </row>
    <row r="618" spans="1:18" x14ac:dyDescent="0.25">
      <c r="A618" s="17"/>
      <c r="B618" s="52"/>
      <c r="C618" s="17"/>
      <c r="D618" s="17"/>
      <c r="E618" s="17"/>
      <c r="F618" s="17"/>
      <c r="G618" s="17"/>
      <c r="H618" s="17"/>
      <c r="I618" s="16">
        <f>IF(B618&gt;A_Stammdaten!$B$12,0,SUM(C618,D618,F618,G618)-SUM(E618,H618))</f>
        <v>0</v>
      </c>
      <c r="J618" s="51">
        <f>HLOOKUP(A_Stammdaten!$B$12,$L$4:$R$2504,ROW(B618)-3,FALSE)+IF(OR(B618=0,A_Stammdaten!$B$12&lt;B618),0,I618*1/20)</f>
        <v>0</v>
      </c>
      <c r="K618" s="51">
        <f>HLOOKUP(A_Stammdaten!$B$12,$L$4:$R$2504,ROW(B618)-3,FALSE)</f>
        <v>0</v>
      </c>
      <c r="L618" s="51">
        <f t="shared" si="33"/>
        <v>0</v>
      </c>
      <c r="M618" s="51">
        <f t="shared" si="34"/>
        <v>0</v>
      </c>
      <c r="N618" s="51">
        <f t="shared" si="34"/>
        <v>0</v>
      </c>
      <c r="O618" s="51">
        <f t="shared" si="34"/>
        <v>0</v>
      </c>
      <c r="P618" s="51">
        <f t="shared" si="34"/>
        <v>0</v>
      </c>
      <c r="Q618" s="51">
        <f t="shared" si="34"/>
        <v>0</v>
      </c>
      <c r="R618" s="51">
        <f t="shared" si="34"/>
        <v>0</v>
      </c>
    </row>
    <row r="619" spans="1:18" x14ac:dyDescent="0.25">
      <c r="A619" s="17"/>
      <c r="B619" s="52"/>
      <c r="C619" s="17"/>
      <c r="D619" s="17"/>
      <c r="E619" s="17"/>
      <c r="F619" s="17"/>
      <c r="G619" s="17"/>
      <c r="H619" s="17"/>
      <c r="I619" s="16">
        <f>IF(B619&gt;A_Stammdaten!$B$12,0,SUM(C619,D619,F619,G619)-SUM(E619,H619))</f>
        <v>0</v>
      </c>
      <c r="J619" s="51">
        <f>HLOOKUP(A_Stammdaten!$B$12,$L$4:$R$2504,ROW(B619)-3,FALSE)+IF(OR(B619=0,A_Stammdaten!$B$12&lt;B619),0,I619*1/20)</f>
        <v>0</v>
      </c>
      <c r="K619" s="51">
        <f>HLOOKUP(A_Stammdaten!$B$12,$L$4:$R$2504,ROW(B619)-3,FALSE)</f>
        <v>0</v>
      </c>
      <c r="L619" s="51">
        <f t="shared" si="33"/>
        <v>0</v>
      </c>
      <c r="M619" s="51">
        <f t="shared" si="34"/>
        <v>0</v>
      </c>
      <c r="N619" s="51">
        <f t="shared" si="34"/>
        <v>0</v>
      </c>
      <c r="O619" s="51">
        <f t="shared" si="34"/>
        <v>0</v>
      </c>
      <c r="P619" s="51">
        <f t="shared" si="34"/>
        <v>0</v>
      </c>
      <c r="Q619" s="51">
        <f t="shared" si="34"/>
        <v>0</v>
      </c>
      <c r="R619" s="51">
        <f t="shared" si="34"/>
        <v>0</v>
      </c>
    </row>
    <row r="620" spans="1:18" x14ac:dyDescent="0.25">
      <c r="A620" s="17"/>
      <c r="B620" s="52"/>
      <c r="C620" s="17"/>
      <c r="D620" s="17"/>
      <c r="E620" s="17"/>
      <c r="F620" s="17"/>
      <c r="G620" s="17"/>
      <c r="H620" s="17"/>
      <c r="I620" s="16">
        <f>IF(B620&gt;A_Stammdaten!$B$12,0,SUM(C620,D620,F620,G620)-SUM(E620,H620))</f>
        <v>0</v>
      </c>
      <c r="J620" s="51">
        <f>HLOOKUP(A_Stammdaten!$B$12,$L$4:$R$2504,ROW(B620)-3,FALSE)+IF(OR(B620=0,A_Stammdaten!$B$12&lt;B620),0,I620*1/20)</f>
        <v>0</v>
      </c>
      <c r="K620" s="51">
        <f>HLOOKUP(A_Stammdaten!$B$12,$L$4:$R$2504,ROW(B620)-3,FALSE)</f>
        <v>0</v>
      </c>
      <c r="L620" s="51">
        <f t="shared" si="33"/>
        <v>0</v>
      </c>
      <c r="M620" s="51">
        <f t="shared" si="34"/>
        <v>0</v>
      </c>
      <c r="N620" s="51">
        <f t="shared" si="34"/>
        <v>0</v>
      </c>
      <c r="O620" s="51">
        <f t="shared" si="34"/>
        <v>0</v>
      </c>
      <c r="P620" s="51">
        <f t="shared" si="34"/>
        <v>0</v>
      </c>
      <c r="Q620" s="51">
        <f t="shared" si="34"/>
        <v>0</v>
      </c>
      <c r="R620" s="51">
        <f t="shared" si="34"/>
        <v>0</v>
      </c>
    </row>
    <row r="621" spans="1:18" x14ac:dyDescent="0.25">
      <c r="A621" s="17"/>
      <c r="B621" s="52"/>
      <c r="C621" s="17"/>
      <c r="D621" s="17"/>
      <c r="E621" s="17"/>
      <c r="F621" s="17"/>
      <c r="G621" s="17"/>
      <c r="H621" s="17"/>
      <c r="I621" s="16">
        <f>IF(B621&gt;A_Stammdaten!$B$12,0,SUM(C621,D621,F621,G621)-SUM(E621,H621))</f>
        <v>0</v>
      </c>
      <c r="J621" s="51">
        <f>HLOOKUP(A_Stammdaten!$B$12,$L$4:$R$2504,ROW(B621)-3,FALSE)+IF(OR(B621=0,A_Stammdaten!$B$12&lt;B621),0,I621*1/20)</f>
        <v>0</v>
      </c>
      <c r="K621" s="51">
        <f>HLOOKUP(A_Stammdaten!$B$12,$L$4:$R$2504,ROW(B621)-3,FALSE)</f>
        <v>0</v>
      </c>
      <c r="L621" s="51">
        <f t="shared" si="33"/>
        <v>0</v>
      </c>
      <c r="M621" s="51">
        <f t="shared" si="34"/>
        <v>0</v>
      </c>
      <c r="N621" s="51">
        <f t="shared" si="34"/>
        <v>0</v>
      </c>
      <c r="O621" s="51">
        <f t="shared" si="34"/>
        <v>0</v>
      </c>
      <c r="P621" s="51">
        <f t="shared" si="34"/>
        <v>0</v>
      </c>
      <c r="Q621" s="51">
        <f t="shared" si="34"/>
        <v>0</v>
      </c>
      <c r="R621" s="51">
        <f t="shared" si="34"/>
        <v>0</v>
      </c>
    </row>
    <row r="622" spans="1:18" x14ac:dyDescent="0.25">
      <c r="A622" s="17"/>
      <c r="B622" s="52"/>
      <c r="C622" s="17"/>
      <c r="D622" s="17"/>
      <c r="E622" s="17"/>
      <c r="F622" s="17"/>
      <c r="G622" s="17"/>
      <c r="H622" s="17"/>
      <c r="I622" s="16">
        <f>IF(B622&gt;A_Stammdaten!$B$12,0,SUM(C622,D622,F622,G622)-SUM(E622,H622))</f>
        <v>0</v>
      </c>
      <c r="J622" s="51">
        <f>HLOOKUP(A_Stammdaten!$B$12,$L$4:$R$2504,ROW(B622)-3,FALSE)+IF(OR(B622=0,A_Stammdaten!$B$12&lt;B622),0,I622*1/20)</f>
        <v>0</v>
      </c>
      <c r="K622" s="51">
        <f>HLOOKUP(A_Stammdaten!$B$12,$L$4:$R$2504,ROW(B622)-3,FALSE)</f>
        <v>0</v>
      </c>
      <c r="L622" s="51">
        <f t="shared" si="33"/>
        <v>0</v>
      </c>
      <c r="M622" s="51">
        <f t="shared" si="34"/>
        <v>0</v>
      </c>
      <c r="N622" s="51">
        <f t="shared" si="34"/>
        <v>0</v>
      </c>
      <c r="O622" s="51">
        <f t="shared" si="34"/>
        <v>0</v>
      </c>
      <c r="P622" s="51">
        <f t="shared" si="34"/>
        <v>0</v>
      </c>
      <c r="Q622" s="51">
        <f t="shared" si="34"/>
        <v>0</v>
      </c>
      <c r="R622" s="51">
        <f t="shared" si="34"/>
        <v>0</v>
      </c>
    </row>
    <row r="623" spans="1:18" x14ac:dyDescent="0.25">
      <c r="A623" s="17"/>
      <c r="B623" s="52"/>
      <c r="C623" s="17"/>
      <c r="D623" s="17"/>
      <c r="E623" s="17"/>
      <c r="F623" s="17"/>
      <c r="G623" s="17"/>
      <c r="H623" s="17"/>
      <c r="I623" s="16">
        <f>IF(B623&gt;A_Stammdaten!$B$12,0,SUM(C623,D623,F623,G623)-SUM(E623,H623))</f>
        <v>0</v>
      </c>
      <c r="J623" s="51">
        <f>HLOOKUP(A_Stammdaten!$B$12,$L$4:$R$2504,ROW(B623)-3,FALSE)+IF(OR(B623=0,A_Stammdaten!$B$12&lt;B623),0,I623*1/20)</f>
        <v>0</v>
      </c>
      <c r="K623" s="51">
        <f>HLOOKUP(A_Stammdaten!$B$12,$L$4:$R$2504,ROW(B623)-3,FALSE)</f>
        <v>0</v>
      </c>
      <c r="L623" s="51">
        <f t="shared" si="33"/>
        <v>0</v>
      </c>
      <c r="M623" s="51">
        <f t="shared" si="34"/>
        <v>0</v>
      </c>
      <c r="N623" s="51">
        <f t="shared" si="34"/>
        <v>0</v>
      </c>
      <c r="O623" s="51">
        <f t="shared" si="34"/>
        <v>0</v>
      </c>
      <c r="P623" s="51">
        <f t="shared" si="34"/>
        <v>0</v>
      </c>
      <c r="Q623" s="51">
        <f t="shared" si="34"/>
        <v>0</v>
      </c>
      <c r="R623" s="51">
        <f t="shared" si="34"/>
        <v>0</v>
      </c>
    </row>
    <row r="624" spans="1:18" x14ac:dyDescent="0.25">
      <c r="A624" s="17"/>
      <c r="B624" s="52"/>
      <c r="C624" s="17"/>
      <c r="D624" s="17"/>
      <c r="E624" s="17"/>
      <c r="F624" s="17"/>
      <c r="G624" s="17"/>
      <c r="H624" s="17"/>
      <c r="I624" s="16">
        <f>IF(B624&gt;A_Stammdaten!$B$12,0,SUM(C624,D624,F624,G624)-SUM(E624,H624))</f>
        <v>0</v>
      </c>
      <c r="J624" s="51">
        <f>HLOOKUP(A_Stammdaten!$B$12,$L$4:$R$2504,ROW(B624)-3,FALSE)+IF(OR(B624=0,A_Stammdaten!$B$12&lt;B624),0,I624*1/20)</f>
        <v>0</v>
      </c>
      <c r="K624" s="51">
        <f>HLOOKUP(A_Stammdaten!$B$12,$L$4:$R$2504,ROW(B624)-3,FALSE)</f>
        <v>0</v>
      </c>
      <c r="L624" s="51">
        <f t="shared" si="33"/>
        <v>0</v>
      </c>
      <c r="M624" s="51">
        <f t="shared" si="34"/>
        <v>0</v>
      </c>
      <c r="N624" s="51">
        <f t="shared" si="34"/>
        <v>0</v>
      </c>
      <c r="O624" s="51">
        <f t="shared" si="34"/>
        <v>0</v>
      </c>
      <c r="P624" s="51">
        <f t="shared" si="34"/>
        <v>0</v>
      </c>
      <c r="Q624" s="51">
        <f t="shared" si="34"/>
        <v>0</v>
      </c>
      <c r="R624" s="51">
        <f t="shared" si="34"/>
        <v>0</v>
      </c>
    </row>
    <row r="625" spans="1:18" x14ac:dyDescent="0.25">
      <c r="A625" s="17"/>
      <c r="B625" s="52"/>
      <c r="C625" s="17"/>
      <c r="D625" s="17"/>
      <c r="E625" s="17"/>
      <c r="F625" s="17"/>
      <c r="G625" s="17"/>
      <c r="H625" s="17"/>
      <c r="I625" s="16">
        <f>IF(B625&gt;A_Stammdaten!$B$12,0,SUM(C625,D625,F625,G625)-SUM(E625,H625))</f>
        <v>0</v>
      </c>
      <c r="J625" s="51">
        <f>HLOOKUP(A_Stammdaten!$B$12,$L$4:$R$2504,ROW(B625)-3,FALSE)+IF(OR(B625=0,A_Stammdaten!$B$12&lt;B625),0,I625*1/20)</f>
        <v>0</v>
      </c>
      <c r="K625" s="51">
        <f>HLOOKUP(A_Stammdaten!$B$12,$L$4:$R$2504,ROW(B625)-3,FALSE)</f>
        <v>0</v>
      </c>
      <c r="L625" s="51">
        <f t="shared" si="33"/>
        <v>0</v>
      </c>
      <c r="M625" s="51">
        <f t="shared" si="34"/>
        <v>0</v>
      </c>
      <c r="N625" s="51">
        <f t="shared" si="34"/>
        <v>0</v>
      </c>
      <c r="O625" s="51">
        <f t="shared" si="34"/>
        <v>0</v>
      </c>
      <c r="P625" s="51">
        <f t="shared" si="34"/>
        <v>0</v>
      </c>
      <c r="Q625" s="51">
        <f t="shared" si="34"/>
        <v>0</v>
      </c>
      <c r="R625" s="51">
        <f t="shared" si="34"/>
        <v>0</v>
      </c>
    </row>
    <row r="626" spans="1:18" x14ac:dyDescent="0.25">
      <c r="A626" s="17"/>
      <c r="B626" s="52"/>
      <c r="C626" s="17"/>
      <c r="D626" s="17"/>
      <c r="E626" s="17"/>
      <c r="F626" s="17"/>
      <c r="G626" s="17"/>
      <c r="H626" s="17"/>
      <c r="I626" s="16">
        <f>IF(B626&gt;A_Stammdaten!$B$12,0,SUM(C626,D626,F626,G626)-SUM(E626,H626))</f>
        <v>0</v>
      </c>
      <c r="J626" s="51">
        <f>HLOOKUP(A_Stammdaten!$B$12,$L$4:$R$2504,ROW(B626)-3,FALSE)+IF(OR(B626=0,A_Stammdaten!$B$12&lt;B626),0,I626*1/20)</f>
        <v>0</v>
      </c>
      <c r="K626" s="51">
        <f>HLOOKUP(A_Stammdaten!$B$12,$L$4:$R$2504,ROW(B626)-3,FALSE)</f>
        <v>0</v>
      </c>
      <c r="L626" s="51">
        <f t="shared" si="33"/>
        <v>0</v>
      </c>
      <c r="M626" s="51">
        <f t="shared" si="34"/>
        <v>0</v>
      </c>
      <c r="N626" s="51">
        <f t="shared" si="34"/>
        <v>0</v>
      </c>
      <c r="O626" s="51">
        <f t="shared" si="34"/>
        <v>0</v>
      </c>
      <c r="P626" s="51">
        <f t="shared" si="34"/>
        <v>0</v>
      </c>
      <c r="Q626" s="51">
        <f t="shared" si="34"/>
        <v>0</v>
      </c>
      <c r="R626" s="51">
        <f t="shared" si="34"/>
        <v>0</v>
      </c>
    </row>
    <row r="627" spans="1:18" x14ac:dyDescent="0.25">
      <c r="A627" s="17"/>
      <c r="B627" s="52"/>
      <c r="C627" s="17"/>
      <c r="D627" s="17"/>
      <c r="E627" s="17"/>
      <c r="F627" s="17"/>
      <c r="G627" s="17"/>
      <c r="H627" s="17"/>
      <c r="I627" s="16">
        <f>IF(B627&gt;A_Stammdaten!$B$12,0,SUM(C627,D627,F627,G627)-SUM(E627,H627))</f>
        <v>0</v>
      </c>
      <c r="J627" s="51">
        <f>HLOOKUP(A_Stammdaten!$B$12,$L$4:$R$2504,ROW(B627)-3,FALSE)+IF(OR(B627=0,A_Stammdaten!$B$12&lt;B627),0,I627*1/20)</f>
        <v>0</v>
      </c>
      <c r="K627" s="51">
        <f>HLOOKUP(A_Stammdaten!$B$12,$L$4:$R$2504,ROW(B627)-3,FALSE)</f>
        <v>0</v>
      </c>
      <c r="L627" s="51">
        <f t="shared" si="33"/>
        <v>0</v>
      </c>
      <c r="M627" s="51">
        <f t="shared" si="34"/>
        <v>0</v>
      </c>
      <c r="N627" s="51">
        <f t="shared" si="34"/>
        <v>0</v>
      </c>
      <c r="O627" s="51">
        <f t="shared" si="34"/>
        <v>0</v>
      </c>
      <c r="P627" s="51">
        <f t="shared" si="34"/>
        <v>0</v>
      </c>
      <c r="Q627" s="51">
        <f t="shared" si="34"/>
        <v>0</v>
      </c>
      <c r="R627" s="51">
        <f t="shared" si="34"/>
        <v>0</v>
      </c>
    </row>
    <row r="628" spans="1:18" x14ac:dyDescent="0.25">
      <c r="A628" s="17"/>
      <c r="B628" s="52"/>
      <c r="C628" s="17"/>
      <c r="D628" s="17"/>
      <c r="E628" s="17"/>
      <c r="F628" s="17"/>
      <c r="G628" s="17"/>
      <c r="H628" s="17"/>
      <c r="I628" s="16">
        <f>IF(B628&gt;A_Stammdaten!$B$12,0,SUM(C628,D628,F628,G628)-SUM(E628,H628))</f>
        <v>0</v>
      </c>
      <c r="J628" s="51">
        <f>HLOOKUP(A_Stammdaten!$B$12,$L$4:$R$2504,ROW(B628)-3,FALSE)+IF(OR(B628=0,A_Stammdaten!$B$12&lt;B628),0,I628*1/20)</f>
        <v>0</v>
      </c>
      <c r="K628" s="51">
        <f>HLOOKUP(A_Stammdaten!$B$12,$L$4:$R$2504,ROW(B628)-3,FALSE)</f>
        <v>0</v>
      </c>
      <c r="L628" s="51">
        <f t="shared" si="33"/>
        <v>0</v>
      </c>
      <c r="M628" s="51">
        <f t="shared" si="34"/>
        <v>0</v>
      </c>
      <c r="N628" s="51">
        <f t="shared" si="34"/>
        <v>0</v>
      </c>
      <c r="O628" s="51">
        <f t="shared" si="34"/>
        <v>0</v>
      </c>
      <c r="P628" s="51">
        <f t="shared" si="34"/>
        <v>0</v>
      </c>
      <c r="Q628" s="51">
        <f t="shared" si="34"/>
        <v>0</v>
      </c>
      <c r="R628" s="51">
        <f t="shared" si="34"/>
        <v>0</v>
      </c>
    </row>
    <row r="629" spans="1:18" x14ac:dyDescent="0.25">
      <c r="A629" s="17"/>
      <c r="B629" s="52"/>
      <c r="C629" s="17"/>
      <c r="D629" s="17"/>
      <c r="E629" s="17"/>
      <c r="F629" s="17"/>
      <c r="G629" s="17"/>
      <c r="H629" s="17"/>
      <c r="I629" s="16">
        <f>IF(B629&gt;A_Stammdaten!$B$12,0,SUM(C629,D629,F629,G629)-SUM(E629,H629))</f>
        <v>0</v>
      </c>
      <c r="J629" s="51">
        <f>HLOOKUP(A_Stammdaten!$B$12,$L$4:$R$2504,ROW(B629)-3,FALSE)+IF(OR(B629=0,A_Stammdaten!$B$12&lt;B629),0,I629*1/20)</f>
        <v>0</v>
      </c>
      <c r="K629" s="51">
        <f>HLOOKUP(A_Stammdaten!$B$12,$L$4:$R$2504,ROW(B629)-3,FALSE)</f>
        <v>0</v>
      </c>
      <c r="L629" s="51">
        <f t="shared" si="33"/>
        <v>0</v>
      </c>
      <c r="M629" s="51">
        <f t="shared" si="34"/>
        <v>0</v>
      </c>
      <c r="N629" s="51">
        <f t="shared" si="34"/>
        <v>0</v>
      </c>
      <c r="O629" s="51">
        <f t="shared" si="34"/>
        <v>0</v>
      </c>
      <c r="P629" s="51">
        <f t="shared" si="34"/>
        <v>0</v>
      </c>
      <c r="Q629" s="51">
        <f t="shared" si="34"/>
        <v>0</v>
      </c>
      <c r="R629" s="51">
        <f t="shared" si="34"/>
        <v>0</v>
      </c>
    </row>
    <row r="630" spans="1:18" x14ac:dyDescent="0.25">
      <c r="A630" s="17"/>
      <c r="B630" s="52"/>
      <c r="C630" s="17"/>
      <c r="D630" s="17"/>
      <c r="E630" s="17"/>
      <c r="F630" s="17"/>
      <c r="G630" s="17"/>
      <c r="H630" s="17"/>
      <c r="I630" s="16">
        <f>IF(B630&gt;A_Stammdaten!$B$12,0,SUM(C630,D630,F630,G630)-SUM(E630,H630))</f>
        <v>0</v>
      </c>
      <c r="J630" s="51">
        <f>HLOOKUP(A_Stammdaten!$B$12,$L$4:$R$2504,ROW(B630)-3,FALSE)+IF(OR(B630=0,A_Stammdaten!$B$12&lt;B630),0,I630*1/20)</f>
        <v>0</v>
      </c>
      <c r="K630" s="51">
        <f>HLOOKUP(A_Stammdaten!$B$12,$L$4:$R$2504,ROW(B630)-3,FALSE)</f>
        <v>0</v>
      </c>
      <c r="L630" s="51">
        <f t="shared" si="33"/>
        <v>0</v>
      </c>
      <c r="M630" s="51">
        <f t="shared" si="34"/>
        <v>0</v>
      </c>
      <c r="N630" s="51">
        <f t="shared" si="34"/>
        <v>0</v>
      </c>
      <c r="O630" s="51">
        <f t="shared" si="34"/>
        <v>0</v>
      </c>
      <c r="P630" s="51">
        <f t="shared" si="34"/>
        <v>0</v>
      </c>
      <c r="Q630" s="51">
        <f t="shared" si="34"/>
        <v>0</v>
      </c>
      <c r="R630" s="51">
        <f t="shared" si="34"/>
        <v>0</v>
      </c>
    </row>
    <row r="631" spans="1:18" x14ac:dyDescent="0.25">
      <c r="A631" s="17"/>
      <c r="B631" s="52"/>
      <c r="C631" s="17"/>
      <c r="D631" s="17"/>
      <c r="E631" s="17"/>
      <c r="F631" s="17"/>
      <c r="G631" s="17"/>
      <c r="H631" s="17"/>
      <c r="I631" s="16">
        <f>IF(B631&gt;A_Stammdaten!$B$12,0,SUM(C631,D631,F631,G631)-SUM(E631,H631))</f>
        <v>0</v>
      </c>
      <c r="J631" s="51">
        <f>HLOOKUP(A_Stammdaten!$B$12,$L$4:$R$2504,ROW(B631)-3,FALSE)+IF(OR(B631=0,A_Stammdaten!$B$12&lt;B631),0,I631*1/20)</f>
        <v>0</v>
      </c>
      <c r="K631" s="51">
        <f>HLOOKUP(A_Stammdaten!$B$12,$L$4:$R$2504,ROW(B631)-3,FALSE)</f>
        <v>0</v>
      </c>
      <c r="L631" s="51">
        <f t="shared" si="33"/>
        <v>0</v>
      </c>
      <c r="M631" s="51">
        <f t="shared" si="34"/>
        <v>0</v>
      </c>
      <c r="N631" s="51">
        <f t="shared" si="34"/>
        <v>0</v>
      </c>
      <c r="O631" s="51">
        <f t="shared" si="34"/>
        <v>0</v>
      </c>
      <c r="P631" s="51">
        <f t="shared" si="34"/>
        <v>0</v>
      </c>
      <c r="Q631" s="51">
        <f t="shared" si="34"/>
        <v>0</v>
      </c>
      <c r="R631" s="51">
        <f t="shared" si="34"/>
        <v>0</v>
      </c>
    </row>
    <row r="632" spans="1:18" x14ac:dyDescent="0.25">
      <c r="A632" s="17"/>
      <c r="B632" s="52"/>
      <c r="C632" s="17"/>
      <c r="D632" s="17"/>
      <c r="E632" s="17"/>
      <c r="F632" s="17"/>
      <c r="G632" s="17"/>
      <c r="H632" s="17"/>
      <c r="I632" s="16">
        <f>IF(B632&gt;A_Stammdaten!$B$12,0,SUM(C632,D632,F632,G632)-SUM(E632,H632))</f>
        <v>0</v>
      </c>
      <c r="J632" s="51">
        <f>HLOOKUP(A_Stammdaten!$B$12,$L$4:$R$2504,ROW(B632)-3,FALSE)+IF(OR(B632=0,A_Stammdaten!$B$12&lt;B632),0,I632*1/20)</f>
        <v>0</v>
      </c>
      <c r="K632" s="51">
        <f>HLOOKUP(A_Stammdaten!$B$12,$L$4:$R$2504,ROW(B632)-3,FALSE)</f>
        <v>0</v>
      </c>
      <c r="L632" s="51">
        <f t="shared" si="33"/>
        <v>0</v>
      </c>
      <c r="M632" s="51">
        <f t="shared" si="34"/>
        <v>0</v>
      </c>
      <c r="N632" s="51">
        <f t="shared" si="34"/>
        <v>0</v>
      </c>
      <c r="O632" s="51">
        <f t="shared" si="34"/>
        <v>0</v>
      </c>
      <c r="P632" s="51">
        <f t="shared" si="34"/>
        <v>0</v>
      </c>
      <c r="Q632" s="51">
        <f t="shared" si="34"/>
        <v>0</v>
      </c>
      <c r="R632" s="51">
        <f t="shared" si="34"/>
        <v>0</v>
      </c>
    </row>
    <row r="633" spans="1:18" x14ac:dyDescent="0.25">
      <c r="A633" s="17"/>
      <c r="B633" s="52"/>
      <c r="C633" s="17"/>
      <c r="D633" s="17"/>
      <c r="E633" s="17"/>
      <c r="F633" s="17"/>
      <c r="G633" s="17"/>
      <c r="H633" s="17"/>
      <c r="I633" s="16">
        <f>IF(B633&gt;A_Stammdaten!$B$12,0,SUM(C633,D633,F633,G633)-SUM(E633,H633))</f>
        <v>0</v>
      </c>
      <c r="J633" s="51">
        <f>HLOOKUP(A_Stammdaten!$B$12,$L$4:$R$2504,ROW(B633)-3,FALSE)+IF(OR(B633=0,A_Stammdaten!$B$12&lt;B633),0,I633*1/20)</f>
        <v>0</v>
      </c>
      <c r="K633" s="51">
        <f>HLOOKUP(A_Stammdaten!$B$12,$L$4:$R$2504,ROW(B633)-3,FALSE)</f>
        <v>0</v>
      </c>
      <c r="L633" s="51">
        <f t="shared" si="33"/>
        <v>0</v>
      </c>
      <c r="M633" s="51">
        <f t="shared" si="34"/>
        <v>0</v>
      </c>
      <c r="N633" s="51">
        <f t="shared" si="34"/>
        <v>0</v>
      </c>
      <c r="O633" s="51">
        <f t="shared" si="34"/>
        <v>0</v>
      </c>
      <c r="P633" s="51">
        <f t="shared" si="34"/>
        <v>0</v>
      </c>
      <c r="Q633" s="51">
        <f t="shared" si="34"/>
        <v>0</v>
      </c>
      <c r="R633" s="51">
        <f t="shared" si="34"/>
        <v>0</v>
      </c>
    </row>
    <row r="634" spans="1:18" x14ac:dyDescent="0.25">
      <c r="A634" s="17"/>
      <c r="B634" s="52"/>
      <c r="C634" s="17"/>
      <c r="D634" s="17"/>
      <c r="E634" s="17"/>
      <c r="F634" s="17"/>
      <c r="G634" s="17"/>
      <c r="H634" s="17"/>
      <c r="I634" s="16">
        <f>IF(B634&gt;A_Stammdaten!$B$12,0,SUM(C634,D634,F634,G634)-SUM(E634,H634))</f>
        <v>0</v>
      </c>
      <c r="J634" s="51">
        <f>HLOOKUP(A_Stammdaten!$B$12,$L$4:$R$2504,ROW(B634)-3,FALSE)+IF(OR(B634=0,A_Stammdaten!$B$12&lt;B634),0,I634*1/20)</f>
        <v>0</v>
      </c>
      <c r="K634" s="51">
        <f>HLOOKUP(A_Stammdaten!$B$12,$L$4:$R$2504,ROW(B634)-3,FALSE)</f>
        <v>0</v>
      </c>
      <c r="L634" s="51">
        <f t="shared" si="33"/>
        <v>0</v>
      </c>
      <c r="M634" s="51">
        <f t="shared" si="34"/>
        <v>0</v>
      </c>
      <c r="N634" s="51">
        <f t="shared" si="34"/>
        <v>0</v>
      </c>
      <c r="O634" s="51">
        <f t="shared" si="34"/>
        <v>0</v>
      </c>
      <c r="P634" s="51">
        <f t="shared" si="34"/>
        <v>0</v>
      </c>
      <c r="Q634" s="51">
        <f t="shared" si="34"/>
        <v>0</v>
      </c>
      <c r="R634" s="51">
        <f t="shared" si="34"/>
        <v>0</v>
      </c>
    </row>
    <row r="635" spans="1:18" x14ac:dyDescent="0.25">
      <c r="A635" s="17"/>
      <c r="B635" s="52"/>
      <c r="C635" s="17"/>
      <c r="D635" s="17"/>
      <c r="E635" s="17"/>
      <c r="F635" s="17"/>
      <c r="G635" s="17"/>
      <c r="H635" s="17"/>
      <c r="I635" s="16">
        <f>IF(B635&gt;A_Stammdaten!$B$12,0,SUM(C635,D635,F635,G635)-SUM(E635,H635))</f>
        <v>0</v>
      </c>
      <c r="J635" s="51">
        <f>HLOOKUP(A_Stammdaten!$B$12,$L$4:$R$2504,ROW(B635)-3,FALSE)+IF(OR(B635=0,A_Stammdaten!$B$12&lt;B635),0,I635*1/20)</f>
        <v>0</v>
      </c>
      <c r="K635" s="51">
        <f>HLOOKUP(A_Stammdaten!$B$12,$L$4:$R$2504,ROW(B635)-3,FALSE)</f>
        <v>0</v>
      </c>
      <c r="L635" s="51">
        <f t="shared" si="33"/>
        <v>0</v>
      </c>
      <c r="M635" s="51">
        <f t="shared" si="34"/>
        <v>0</v>
      </c>
      <c r="N635" s="51">
        <f t="shared" si="34"/>
        <v>0</v>
      </c>
      <c r="O635" s="51">
        <f t="shared" si="34"/>
        <v>0</v>
      </c>
      <c r="P635" s="51">
        <f t="shared" si="34"/>
        <v>0</v>
      </c>
      <c r="Q635" s="51">
        <f t="shared" si="34"/>
        <v>0</v>
      </c>
      <c r="R635" s="51">
        <f t="shared" si="34"/>
        <v>0</v>
      </c>
    </row>
    <row r="636" spans="1:18" x14ac:dyDescent="0.25">
      <c r="A636" s="17"/>
      <c r="B636" s="52"/>
      <c r="C636" s="17"/>
      <c r="D636" s="17"/>
      <c r="E636" s="17"/>
      <c r="F636" s="17"/>
      <c r="G636" s="17"/>
      <c r="H636" s="17"/>
      <c r="I636" s="16">
        <f>IF(B636&gt;A_Stammdaten!$B$12,0,SUM(C636,D636,F636,G636)-SUM(E636,H636))</f>
        <v>0</v>
      </c>
      <c r="J636" s="51">
        <f>HLOOKUP(A_Stammdaten!$B$12,$L$4:$R$2504,ROW(B636)-3,FALSE)+IF(OR(B636=0,A_Stammdaten!$B$12&lt;B636),0,I636*1/20)</f>
        <v>0</v>
      </c>
      <c r="K636" s="51">
        <f>HLOOKUP(A_Stammdaten!$B$12,$L$4:$R$2504,ROW(B636)-3,FALSE)</f>
        <v>0</v>
      </c>
      <c r="L636" s="51">
        <f t="shared" si="33"/>
        <v>0</v>
      </c>
      <c r="M636" s="51">
        <f t="shared" si="34"/>
        <v>0</v>
      </c>
      <c r="N636" s="51">
        <f t="shared" si="34"/>
        <v>0</v>
      </c>
      <c r="O636" s="51">
        <f t="shared" si="34"/>
        <v>0</v>
      </c>
      <c r="P636" s="51">
        <f t="shared" si="34"/>
        <v>0</v>
      </c>
      <c r="Q636" s="51">
        <f t="shared" si="34"/>
        <v>0</v>
      </c>
      <c r="R636" s="51">
        <f t="shared" si="34"/>
        <v>0</v>
      </c>
    </row>
    <row r="637" spans="1:18" x14ac:dyDescent="0.25">
      <c r="A637" s="17"/>
      <c r="B637" s="52"/>
      <c r="C637" s="17"/>
      <c r="D637" s="17"/>
      <c r="E637" s="17"/>
      <c r="F637" s="17"/>
      <c r="G637" s="17"/>
      <c r="H637" s="17"/>
      <c r="I637" s="16">
        <f>IF(B637&gt;A_Stammdaten!$B$12,0,SUM(C637,D637,F637,G637)-SUM(E637,H637))</f>
        <v>0</v>
      </c>
      <c r="J637" s="51">
        <f>HLOOKUP(A_Stammdaten!$B$12,$L$4:$R$2504,ROW(B637)-3,FALSE)+IF(OR(B637=0,A_Stammdaten!$B$12&lt;B637),0,I637*1/20)</f>
        <v>0</v>
      </c>
      <c r="K637" s="51">
        <f>HLOOKUP(A_Stammdaten!$B$12,$L$4:$R$2504,ROW(B637)-3,FALSE)</f>
        <v>0</v>
      </c>
      <c r="L637" s="51">
        <f t="shared" si="33"/>
        <v>0</v>
      </c>
      <c r="M637" s="51">
        <f t="shared" si="34"/>
        <v>0</v>
      </c>
      <c r="N637" s="51">
        <f t="shared" si="34"/>
        <v>0</v>
      </c>
      <c r="O637" s="51">
        <f t="shared" si="34"/>
        <v>0</v>
      </c>
      <c r="P637" s="51">
        <f t="shared" si="34"/>
        <v>0</v>
      </c>
      <c r="Q637" s="51">
        <f t="shared" si="34"/>
        <v>0</v>
      </c>
      <c r="R637" s="51">
        <f t="shared" ref="M637:R680" si="35">IF(OR($I637=0,R$4&lt;$B637,$B637=0,20-(R$4-$B637)=0),0,$I637*(19-(R$4-$B637))/20)</f>
        <v>0</v>
      </c>
    </row>
    <row r="638" spans="1:18" x14ac:dyDescent="0.25">
      <c r="A638" s="17"/>
      <c r="B638" s="52"/>
      <c r="C638" s="17"/>
      <c r="D638" s="17"/>
      <c r="E638" s="17"/>
      <c r="F638" s="17"/>
      <c r="G638" s="17"/>
      <c r="H638" s="17"/>
      <c r="I638" s="16">
        <f>IF(B638&gt;A_Stammdaten!$B$12,0,SUM(C638,D638,F638,G638)-SUM(E638,H638))</f>
        <v>0</v>
      </c>
      <c r="J638" s="51">
        <f>HLOOKUP(A_Stammdaten!$B$12,$L$4:$R$2504,ROW(B638)-3,FALSE)+IF(OR(B638=0,A_Stammdaten!$B$12&lt;B638),0,I638*1/20)</f>
        <v>0</v>
      </c>
      <c r="K638" s="51">
        <f>HLOOKUP(A_Stammdaten!$B$12,$L$4:$R$2504,ROW(B638)-3,FALSE)</f>
        <v>0</v>
      </c>
      <c r="L638" s="51">
        <f t="shared" si="33"/>
        <v>0</v>
      </c>
      <c r="M638" s="51">
        <f t="shared" si="35"/>
        <v>0</v>
      </c>
      <c r="N638" s="51">
        <f t="shared" si="35"/>
        <v>0</v>
      </c>
      <c r="O638" s="51">
        <f t="shared" si="35"/>
        <v>0</v>
      </c>
      <c r="P638" s="51">
        <f t="shared" si="35"/>
        <v>0</v>
      </c>
      <c r="Q638" s="51">
        <f t="shared" si="35"/>
        <v>0</v>
      </c>
      <c r="R638" s="51">
        <f t="shared" si="35"/>
        <v>0</v>
      </c>
    </row>
    <row r="639" spans="1:18" x14ac:dyDescent="0.25">
      <c r="A639" s="17"/>
      <c r="B639" s="52"/>
      <c r="C639" s="17"/>
      <c r="D639" s="17"/>
      <c r="E639" s="17"/>
      <c r="F639" s="17"/>
      <c r="G639" s="17"/>
      <c r="H639" s="17"/>
      <c r="I639" s="16">
        <f>IF(B639&gt;A_Stammdaten!$B$12,0,SUM(C639,D639,F639,G639)-SUM(E639,H639))</f>
        <v>0</v>
      </c>
      <c r="J639" s="51">
        <f>HLOOKUP(A_Stammdaten!$B$12,$L$4:$R$2504,ROW(B639)-3,FALSE)+IF(OR(B639=0,A_Stammdaten!$B$12&lt;B639),0,I639*1/20)</f>
        <v>0</v>
      </c>
      <c r="K639" s="51">
        <f>HLOOKUP(A_Stammdaten!$B$12,$L$4:$R$2504,ROW(B639)-3,FALSE)</f>
        <v>0</v>
      </c>
      <c r="L639" s="51">
        <f t="shared" si="33"/>
        <v>0</v>
      </c>
      <c r="M639" s="51">
        <f t="shared" si="35"/>
        <v>0</v>
      </c>
      <c r="N639" s="51">
        <f t="shared" si="35"/>
        <v>0</v>
      </c>
      <c r="O639" s="51">
        <f t="shared" si="35"/>
        <v>0</v>
      </c>
      <c r="P639" s="51">
        <f t="shared" si="35"/>
        <v>0</v>
      </c>
      <c r="Q639" s="51">
        <f t="shared" si="35"/>
        <v>0</v>
      </c>
      <c r="R639" s="51">
        <f t="shared" si="35"/>
        <v>0</v>
      </c>
    </row>
    <row r="640" spans="1:18" x14ac:dyDescent="0.25">
      <c r="A640" s="17"/>
      <c r="B640" s="52"/>
      <c r="C640" s="17"/>
      <c r="D640" s="17"/>
      <c r="E640" s="17"/>
      <c r="F640" s="17"/>
      <c r="G640" s="17"/>
      <c r="H640" s="17"/>
      <c r="I640" s="16">
        <f>IF(B640&gt;A_Stammdaten!$B$12,0,SUM(C640,D640,F640,G640)-SUM(E640,H640))</f>
        <v>0</v>
      </c>
      <c r="J640" s="51">
        <f>HLOOKUP(A_Stammdaten!$B$12,$L$4:$R$2504,ROW(B640)-3,FALSE)+IF(OR(B640=0,A_Stammdaten!$B$12&lt;B640),0,I640*1/20)</f>
        <v>0</v>
      </c>
      <c r="K640" s="51">
        <f>HLOOKUP(A_Stammdaten!$B$12,$L$4:$R$2504,ROW(B640)-3,FALSE)</f>
        <v>0</v>
      </c>
      <c r="L640" s="51">
        <f t="shared" ref="L640:L703" si="36">IF(OR($I640=0,L$4&lt;$B640,$B640=0,20-(L$4-$B640)=0),0,$I640*(19-(L$4-$B640))/20)</f>
        <v>0</v>
      </c>
      <c r="M640" s="51">
        <f t="shared" si="35"/>
        <v>0</v>
      </c>
      <c r="N640" s="51">
        <f t="shared" si="35"/>
        <v>0</v>
      </c>
      <c r="O640" s="51">
        <f t="shared" si="35"/>
        <v>0</v>
      </c>
      <c r="P640" s="51">
        <f t="shared" si="35"/>
        <v>0</v>
      </c>
      <c r="Q640" s="51">
        <f t="shared" si="35"/>
        <v>0</v>
      </c>
      <c r="R640" s="51">
        <f t="shared" si="35"/>
        <v>0</v>
      </c>
    </row>
    <row r="641" spans="1:18" x14ac:dyDescent="0.25">
      <c r="A641" s="17"/>
      <c r="B641" s="52"/>
      <c r="C641" s="17"/>
      <c r="D641" s="17"/>
      <c r="E641" s="17"/>
      <c r="F641" s="17"/>
      <c r="G641" s="17"/>
      <c r="H641" s="17"/>
      <c r="I641" s="16">
        <f>IF(B641&gt;A_Stammdaten!$B$12,0,SUM(C641,D641,F641,G641)-SUM(E641,H641))</f>
        <v>0</v>
      </c>
      <c r="J641" s="51">
        <f>HLOOKUP(A_Stammdaten!$B$12,$L$4:$R$2504,ROW(B641)-3,FALSE)+IF(OR(B641=0,A_Stammdaten!$B$12&lt;B641),0,I641*1/20)</f>
        <v>0</v>
      </c>
      <c r="K641" s="51">
        <f>HLOOKUP(A_Stammdaten!$B$12,$L$4:$R$2504,ROW(B641)-3,FALSE)</f>
        <v>0</v>
      </c>
      <c r="L641" s="51">
        <f t="shared" si="36"/>
        <v>0</v>
      </c>
      <c r="M641" s="51">
        <f t="shared" si="35"/>
        <v>0</v>
      </c>
      <c r="N641" s="51">
        <f t="shared" si="35"/>
        <v>0</v>
      </c>
      <c r="O641" s="51">
        <f t="shared" si="35"/>
        <v>0</v>
      </c>
      <c r="P641" s="51">
        <f t="shared" si="35"/>
        <v>0</v>
      </c>
      <c r="Q641" s="51">
        <f t="shared" si="35"/>
        <v>0</v>
      </c>
      <c r="R641" s="51">
        <f t="shared" si="35"/>
        <v>0</v>
      </c>
    </row>
    <row r="642" spans="1:18" x14ac:dyDescent="0.25">
      <c r="A642" s="17"/>
      <c r="B642" s="52"/>
      <c r="C642" s="17"/>
      <c r="D642" s="17"/>
      <c r="E642" s="17"/>
      <c r="F642" s="17"/>
      <c r="G642" s="17"/>
      <c r="H642" s="17"/>
      <c r="I642" s="16">
        <f>IF(B642&gt;A_Stammdaten!$B$12,0,SUM(C642,D642,F642,G642)-SUM(E642,H642))</f>
        <v>0</v>
      </c>
      <c r="J642" s="51">
        <f>HLOOKUP(A_Stammdaten!$B$12,$L$4:$R$2504,ROW(B642)-3,FALSE)+IF(OR(B642=0,A_Stammdaten!$B$12&lt;B642),0,I642*1/20)</f>
        <v>0</v>
      </c>
      <c r="K642" s="51">
        <f>HLOOKUP(A_Stammdaten!$B$12,$L$4:$R$2504,ROW(B642)-3,FALSE)</f>
        <v>0</v>
      </c>
      <c r="L642" s="51">
        <f t="shared" si="36"/>
        <v>0</v>
      </c>
      <c r="M642" s="51">
        <f t="shared" si="35"/>
        <v>0</v>
      </c>
      <c r="N642" s="51">
        <f t="shared" si="35"/>
        <v>0</v>
      </c>
      <c r="O642" s="51">
        <f t="shared" si="35"/>
        <v>0</v>
      </c>
      <c r="P642" s="51">
        <f t="shared" si="35"/>
        <v>0</v>
      </c>
      <c r="Q642" s="51">
        <f t="shared" si="35"/>
        <v>0</v>
      </c>
      <c r="R642" s="51">
        <f t="shared" si="35"/>
        <v>0</v>
      </c>
    </row>
    <row r="643" spans="1:18" x14ac:dyDescent="0.25">
      <c r="A643" s="17"/>
      <c r="B643" s="52"/>
      <c r="C643" s="17"/>
      <c r="D643" s="17"/>
      <c r="E643" s="17"/>
      <c r="F643" s="17"/>
      <c r="G643" s="17"/>
      <c r="H643" s="17"/>
      <c r="I643" s="16">
        <f>IF(B643&gt;A_Stammdaten!$B$12,0,SUM(C643,D643,F643,G643)-SUM(E643,H643))</f>
        <v>0</v>
      </c>
      <c r="J643" s="51">
        <f>HLOOKUP(A_Stammdaten!$B$12,$L$4:$R$2504,ROW(B643)-3,FALSE)+IF(OR(B643=0,A_Stammdaten!$B$12&lt;B643),0,I643*1/20)</f>
        <v>0</v>
      </c>
      <c r="K643" s="51">
        <f>HLOOKUP(A_Stammdaten!$B$12,$L$4:$R$2504,ROW(B643)-3,FALSE)</f>
        <v>0</v>
      </c>
      <c r="L643" s="51">
        <f t="shared" si="36"/>
        <v>0</v>
      </c>
      <c r="M643" s="51">
        <f t="shared" si="35"/>
        <v>0</v>
      </c>
      <c r="N643" s="51">
        <f t="shared" si="35"/>
        <v>0</v>
      </c>
      <c r="O643" s="51">
        <f t="shared" si="35"/>
        <v>0</v>
      </c>
      <c r="P643" s="51">
        <f t="shared" si="35"/>
        <v>0</v>
      </c>
      <c r="Q643" s="51">
        <f t="shared" si="35"/>
        <v>0</v>
      </c>
      <c r="R643" s="51">
        <f t="shared" si="35"/>
        <v>0</v>
      </c>
    </row>
    <row r="644" spans="1:18" x14ac:dyDescent="0.25">
      <c r="A644" s="17"/>
      <c r="B644" s="52"/>
      <c r="C644" s="17"/>
      <c r="D644" s="17"/>
      <c r="E644" s="17"/>
      <c r="F644" s="17"/>
      <c r="G644" s="17"/>
      <c r="H644" s="17"/>
      <c r="I644" s="16">
        <f>IF(B644&gt;A_Stammdaten!$B$12,0,SUM(C644,D644,F644,G644)-SUM(E644,H644))</f>
        <v>0</v>
      </c>
      <c r="J644" s="51">
        <f>HLOOKUP(A_Stammdaten!$B$12,$L$4:$R$2504,ROW(B644)-3,FALSE)+IF(OR(B644=0,A_Stammdaten!$B$12&lt;B644),0,I644*1/20)</f>
        <v>0</v>
      </c>
      <c r="K644" s="51">
        <f>HLOOKUP(A_Stammdaten!$B$12,$L$4:$R$2504,ROW(B644)-3,FALSE)</f>
        <v>0</v>
      </c>
      <c r="L644" s="51">
        <f t="shared" si="36"/>
        <v>0</v>
      </c>
      <c r="M644" s="51">
        <f t="shared" si="35"/>
        <v>0</v>
      </c>
      <c r="N644" s="51">
        <f t="shared" si="35"/>
        <v>0</v>
      </c>
      <c r="O644" s="51">
        <f t="shared" si="35"/>
        <v>0</v>
      </c>
      <c r="P644" s="51">
        <f t="shared" si="35"/>
        <v>0</v>
      </c>
      <c r="Q644" s="51">
        <f t="shared" si="35"/>
        <v>0</v>
      </c>
      <c r="R644" s="51">
        <f t="shared" si="35"/>
        <v>0</v>
      </c>
    </row>
    <row r="645" spans="1:18" x14ac:dyDescent="0.25">
      <c r="A645" s="17"/>
      <c r="B645" s="52"/>
      <c r="C645" s="17"/>
      <c r="D645" s="17"/>
      <c r="E645" s="17"/>
      <c r="F645" s="17"/>
      <c r="G645" s="17"/>
      <c r="H645" s="17"/>
      <c r="I645" s="16">
        <f>IF(B645&gt;A_Stammdaten!$B$12,0,SUM(C645,D645,F645,G645)-SUM(E645,H645))</f>
        <v>0</v>
      </c>
      <c r="J645" s="51">
        <f>HLOOKUP(A_Stammdaten!$B$12,$L$4:$R$2504,ROW(B645)-3,FALSE)+IF(OR(B645=0,A_Stammdaten!$B$12&lt;B645),0,I645*1/20)</f>
        <v>0</v>
      </c>
      <c r="K645" s="51">
        <f>HLOOKUP(A_Stammdaten!$B$12,$L$4:$R$2504,ROW(B645)-3,FALSE)</f>
        <v>0</v>
      </c>
      <c r="L645" s="51">
        <f t="shared" si="36"/>
        <v>0</v>
      </c>
      <c r="M645" s="51">
        <f t="shared" si="35"/>
        <v>0</v>
      </c>
      <c r="N645" s="51">
        <f t="shared" si="35"/>
        <v>0</v>
      </c>
      <c r="O645" s="51">
        <f t="shared" si="35"/>
        <v>0</v>
      </c>
      <c r="P645" s="51">
        <f t="shared" si="35"/>
        <v>0</v>
      </c>
      <c r="Q645" s="51">
        <f t="shared" si="35"/>
        <v>0</v>
      </c>
      <c r="R645" s="51">
        <f t="shared" si="35"/>
        <v>0</v>
      </c>
    </row>
    <row r="646" spans="1:18" x14ac:dyDescent="0.25">
      <c r="A646" s="17"/>
      <c r="B646" s="52"/>
      <c r="C646" s="17"/>
      <c r="D646" s="17"/>
      <c r="E646" s="17"/>
      <c r="F646" s="17"/>
      <c r="G646" s="17"/>
      <c r="H646" s="17"/>
      <c r="I646" s="16">
        <f>IF(B646&gt;A_Stammdaten!$B$12,0,SUM(C646,D646,F646,G646)-SUM(E646,H646))</f>
        <v>0</v>
      </c>
      <c r="J646" s="51">
        <f>HLOOKUP(A_Stammdaten!$B$12,$L$4:$R$2504,ROW(B646)-3,FALSE)+IF(OR(B646=0,A_Stammdaten!$B$12&lt;B646),0,I646*1/20)</f>
        <v>0</v>
      </c>
      <c r="K646" s="51">
        <f>HLOOKUP(A_Stammdaten!$B$12,$L$4:$R$2504,ROW(B646)-3,FALSE)</f>
        <v>0</v>
      </c>
      <c r="L646" s="51">
        <f t="shared" si="36"/>
        <v>0</v>
      </c>
      <c r="M646" s="51">
        <f t="shared" si="35"/>
        <v>0</v>
      </c>
      <c r="N646" s="51">
        <f t="shared" si="35"/>
        <v>0</v>
      </c>
      <c r="O646" s="51">
        <f t="shared" si="35"/>
        <v>0</v>
      </c>
      <c r="P646" s="51">
        <f t="shared" si="35"/>
        <v>0</v>
      </c>
      <c r="Q646" s="51">
        <f t="shared" si="35"/>
        <v>0</v>
      </c>
      <c r="R646" s="51">
        <f t="shared" si="35"/>
        <v>0</v>
      </c>
    </row>
    <row r="647" spans="1:18" x14ac:dyDescent="0.25">
      <c r="A647" s="17"/>
      <c r="B647" s="52"/>
      <c r="C647" s="17"/>
      <c r="D647" s="17"/>
      <c r="E647" s="17"/>
      <c r="F647" s="17"/>
      <c r="G647" s="17"/>
      <c r="H647" s="17"/>
      <c r="I647" s="16">
        <f>IF(B647&gt;A_Stammdaten!$B$12,0,SUM(C647,D647,F647,G647)-SUM(E647,H647))</f>
        <v>0</v>
      </c>
      <c r="J647" s="51">
        <f>HLOOKUP(A_Stammdaten!$B$12,$L$4:$R$2504,ROW(B647)-3,FALSE)+IF(OR(B647=0,A_Stammdaten!$B$12&lt;B647),0,I647*1/20)</f>
        <v>0</v>
      </c>
      <c r="K647" s="51">
        <f>HLOOKUP(A_Stammdaten!$B$12,$L$4:$R$2504,ROW(B647)-3,FALSE)</f>
        <v>0</v>
      </c>
      <c r="L647" s="51">
        <f t="shared" si="36"/>
        <v>0</v>
      </c>
      <c r="M647" s="51">
        <f t="shared" si="35"/>
        <v>0</v>
      </c>
      <c r="N647" s="51">
        <f t="shared" si="35"/>
        <v>0</v>
      </c>
      <c r="O647" s="51">
        <f t="shared" si="35"/>
        <v>0</v>
      </c>
      <c r="P647" s="51">
        <f t="shared" si="35"/>
        <v>0</v>
      </c>
      <c r="Q647" s="51">
        <f t="shared" si="35"/>
        <v>0</v>
      </c>
      <c r="R647" s="51">
        <f t="shared" si="35"/>
        <v>0</v>
      </c>
    </row>
    <row r="648" spans="1:18" x14ac:dyDescent="0.25">
      <c r="A648" s="17"/>
      <c r="B648" s="52"/>
      <c r="C648" s="17"/>
      <c r="D648" s="17"/>
      <c r="E648" s="17"/>
      <c r="F648" s="17"/>
      <c r="G648" s="17"/>
      <c r="H648" s="17"/>
      <c r="I648" s="16">
        <f>IF(B648&gt;A_Stammdaten!$B$12,0,SUM(C648,D648,F648,G648)-SUM(E648,H648))</f>
        <v>0</v>
      </c>
      <c r="J648" s="51">
        <f>HLOOKUP(A_Stammdaten!$B$12,$L$4:$R$2504,ROW(B648)-3,FALSE)+IF(OR(B648=0,A_Stammdaten!$B$12&lt;B648),0,I648*1/20)</f>
        <v>0</v>
      </c>
      <c r="K648" s="51">
        <f>HLOOKUP(A_Stammdaten!$B$12,$L$4:$R$2504,ROW(B648)-3,FALSE)</f>
        <v>0</v>
      </c>
      <c r="L648" s="51">
        <f t="shared" si="36"/>
        <v>0</v>
      </c>
      <c r="M648" s="51">
        <f t="shared" si="35"/>
        <v>0</v>
      </c>
      <c r="N648" s="51">
        <f t="shared" si="35"/>
        <v>0</v>
      </c>
      <c r="O648" s="51">
        <f t="shared" si="35"/>
        <v>0</v>
      </c>
      <c r="P648" s="51">
        <f t="shared" si="35"/>
        <v>0</v>
      </c>
      <c r="Q648" s="51">
        <f t="shared" si="35"/>
        <v>0</v>
      </c>
      <c r="R648" s="51">
        <f t="shared" si="35"/>
        <v>0</v>
      </c>
    </row>
    <row r="649" spans="1:18" x14ac:dyDescent="0.25">
      <c r="A649" s="17"/>
      <c r="B649" s="52"/>
      <c r="C649" s="17"/>
      <c r="D649" s="17"/>
      <c r="E649" s="17"/>
      <c r="F649" s="17"/>
      <c r="G649" s="17"/>
      <c r="H649" s="17"/>
      <c r="I649" s="16">
        <f>IF(B649&gt;A_Stammdaten!$B$12,0,SUM(C649,D649,F649,G649)-SUM(E649,H649))</f>
        <v>0</v>
      </c>
      <c r="J649" s="51">
        <f>HLOOKUP(A_Stammdaten!$B$12,$L$4:$R$2504,ROW(B649)-3,FALSE)+IF(OR(B649=0,A_Stammdaten!$B$12&lt;B649),0,I649*1/20)</f>
        <v>0</v>
      </c>
      <c r="K649" s="51">
        <f>HLOOKUP(A_Stammdaten!$B$12,$L$4:$R$2504,ROW(B649)-3,FALSE)</f>
        <v>0</v>
      </c>
      <c r="L649" s="51">
        <f t="shared" si="36"/>
        <v>0</v>
      </c>
      <c r="M649" s="51">
        <f t="shared" si="35"/>
        <v>0</v>
      </c>
      <c r="N649" s="51">
        <f t="shared" si="35"/>
        <v>0</v>
      </c>
      <c r="O649" s="51">
        <f t="shared" si="35"/>
        <v>0</v>
      </c>
      <c r="P649" s="51">
        <f t="shared" si="35"/>
        <v>0</v>
      </c>
      <c r="Q649" s="51">
        <f t="shared" si="35"/>
        <v>0</v>
      </c>
      <c r="R649" s="51">
        <f t="shared" si="35"/>
        <v>0</v>
      </c>
    </row>
    <row r="650" spans="1:18" x14ac:dyDescent="0.25">
      <c r="A650" s="17"/>
      <c r="B650" s="52"/>
      <c r="C650" s="17"/>
      <c r="D650" s="17"/>
      <c r="E650" s="17"/>
      <c r="F650" s="17"/>
      <c r="G650" s="17"/>
      <c r="H650" s="17"/>
      <c r="I650" s="16">
        <f>IF(B650&gt;A_Stammdaten!$B$12,0,SUM(C650,D650,F650,G650)-SUM(E650,H650))</f>
        <v>0</v>
      </c>
      <c r="J650" s="51">
        <f>HLOOKUP(A_Stammdaten!$B$12,$L$4:$R$2504,ROW(B650)-3,FALSE)+IF(OR(B650=0,A_Stammdaten!$B$12&lt;B650),0,I650*1/20)</f>
        <v>0</v>
      </c>
      <c r="K650" s="51">
        <f>HLOOKUP(A_Stammdaten!$B$12,$L$4:$R$2504,ROW(B650)-3,FALSE)</f>
        <v>0</v>
      </c>
      <c r="L650" s="51">
        <f t="shared" si="36"/>
        <v>0</v>
      </c>
      <c r="M650" s="51">
        <f t="shared" si="35"/>
        <v>0</v>
      </c>
      <c r="N650" s="51">
        <f t="shared" si="35"/>
        <v>0</v>
      </c>
      <c r="O650" s="51">
        <f t="shared" si="35"/>
        <v>0</v>
      </c>
      <c r="P650" s="51">
        <f t="shared" si="35"/>
        <v>0</v>
      </c>
      <c r="Q650" s="51">
        <f t="shared" si="35"/>
        <v>0</v>
      </c>
      <c r="R650" s="51">
        <f t="shared" si="35"/>
        <v>0</v>
      </c>
    </row>
    <row r="651" spans="1:18" x14ac:dyDescent="0.25">
      <c r="A651" s="17"/>
      <c r="B651" s="52"/>
      <c r="C651" s="17"/>
      <c r="D651" s="17"/>
      <c r="E651" s="17"/>
      <c r="F651" s="17"/>
      <c r="G651" s="17"/>
      <c r="H651" s="17"/>
      <c r="I651" s="16">
        <f>IF(B651&gt;A_Stammdaten!$B$12,0,SUM(C651,D651,F651,G651)-SUM(E651,H651))</f>
        <v>0</v>
      </c>
      <c r="J651" s="51">
        <f>HLOOKUP(A_Stammdaten!$B$12,$L$4:$R$2504,ROW(B651)-3,FALSE)+IF(OR(B651=0,A_Stammdaten!$B$12&lt;B651),0,I651*1/20)</f>
        <v>0</v>
      </c>
      <c r="K651" s="51">
        <f>HLOOKUP(A_Stammdaten!$B$12,$L$4:$R$2504,ROW(B651)-3,FALSE)</f>
        <v>0</v>
      </c>
      <c r="L651" s="51">
        <f t="shared" si="36"/>
        <v>0</v>
      </c>
      <c r="M651" s="51">
        <f t="shared" si="35"/>
        <v>0</v>
      </c>
      <c r="N651" s="51">
        <f t="shared" si="35"/>
        <v>0</v>
      </c>
      <c r="O651" s="51">
        <f t="shared" si="35"/>
        <v>0</v>
      </c>
      <c r="P651" s="51">
        <f t="shared" si="35"/>
        <v>0</v>
      </c>
      <c r="Q651" s="51">
        <f t="shared" si="35"/>
        <v>0</v>
      </c>
      <c r="R651" s="51">
        <f t="shared" si="35"/>
        <v>0</v>
      </c>
    </row>
    <row r="652" spans="1:18" x14ac:dyDescent="0.25">
      <c r="A652" s="17"/>
      <c r="B652" s="52"/>
      <c r="C652" s="17"/>
      <c r="D652" s="17"/>
      <c r="E652" s="17"/>
      <c r="F652" s="17"/>
      <c r="G652" s="17"/>
      <c r="H652" s="17"/>
      <c r="I652" s="16">
        <f>IF(B652&gt;A_Stammdaten!$B$12,0,SUM(C652,D652,F652,G652)-SUM(E652,H652))</f>
        <v>0</v>
      </c>
      <c r="J652" s="51">
        <f>HLOOKUP(A_Stammdaten!$B$12,$L$4:$R$2504,ROW(B652)-3,FALSE)+IF(OR(B652=0,A_Stammdaten!$B$12&lt;B652),0,I652*1/20)</f>
        <v>0</v>
      </c>
      <c r="K652" s="51">
        <f>HLOOKUP(A_Stammdaten!$B$12,$L$4:$R$2504,ROW(B652)-3,FALSE)</f>
        <v>0</v>
      </c>
      <c r="L652" s="51">
        <f t="shared" si="36"/>
        <v>0</v>
      </c>
      <c r="M652" s="51">
        <f t="shared" si="35"/>
        <v>0</v>
      </c>
      <c r="N652" s="51">
        <f t="shared" si="35"/>
        <v>0</v>
      </c>
      <c r="O652" s="51">
        <f t="shared" si="35"/>
        <v>0</v>
      </c>
      <c r="P652" s="51">
        <f t="shared" si="35"/>
        <v>0</v>
      </c>
      <c r="Q652" s="51">
        <f t="shared" si="35"/>
        <v>0</v>
      </c>
      <c r="R652" s="51">
        <f t="shared" si="35"/>
        <v>0</v>
      </c>
    </row>
    <row r="653" spans="1:18" x14ac:dyDescent="0.25">
      <c r="A653" s="17"/>
      <c r="B653" s="52"/>
      <c r="C653" s="17"/>
      <c r="D653" s="17"/>
      <c r="E653" s="17"/>
      <c r="F653" s="17"/>
      <c r="G653" s="17"/>
      <c r="H653" s="17"/>
      <c r="I653" s="16">
        <f>IF(B653&gt;A_Stammdaten!$B$12,0,SUM(C653,D653,F653,G653)-SUM(E653,H653))</f>
        <v>0</v>
      </c>
      <c r="J653" s="51">
        <f>HLOOKUP(A_Stammdaten!$B$12,$L$4:$R$2504,ROW(B653)-3,FALSE)+IF(OR(B653=0,A_Stammdaten!$B$12&lt;B653),0,I653*1/20)</f>
        <v>0</v>
      </c>
      <c r="K653" s="51">
        <f>HLOOKUP(A_Stammdaten!$B$12,$L$4:$R$2504,ROW(B653)-3,FALSE)</f>
        <v>0</v>
      </c>
      <c r="L653" s="51">
        <f t="shared" si="36"/>
        <v>0</v>
      </c>
      <c r="M653" s="51">
        <f t="shared" si="35"/>
        <v>0</v>
      </c>
      <c r="N653" s="51">
        <f t="shared" si="35"/>
        <v>0</v>
      </c>
      <c r="O653" s="51">
        <f t="shared" si="35"/>
        <v>0</v>
      </c>
      <c r="P653" s="51">
        <f t="shared" si="35"/>
        <v>0</v>
      </c>
      <c r="Q653" s="51">
        <f t="shared" si="35"/>
        <v>0</v>
      </c>
      <c r="R653" s="51">
        <f t="shared" si="35"/>
        <v>0</v>
      </c>
    </row>
    <row r="654" spans="1:18" x14ac:dyDescent="0.25">
      <c r="A654" s="17"/>
      <c r="B654" s="52"/>
      <c r="C654" s="17"/>
      <c r="D654" s="17"/>
      <c r="E654" s="17"/>
      <c r="F654" s="17"/>
      <c r="G654" s="17"/>
      <c r="H654" s="17"/>
      <c r="I654" s="16">
        <f>IF(B654&gt;A_Stammdaten!$B$12,0,SUM(C654,D654,F654,G654)-SUM(E654,H654))</f>
        <v>0</v>
      </c>
      <c r="J654" s="51">
        <f>HLOOKUP(A_Stammdaten!$B$12,$L$4:$R$2504,ROW(B654)-3,FALSE)+IF(OR(B654=0,A_Stammdaten!$B$12&lt;B654),0,I654*1/20)</f>
        <v>0</v>
      </c>
      <c r="K654" s="51">
        <f>HLOOKUP(A_Stammdaten!$B$12,$L$4:$R$2504,ROW(B654)-3,FALSE)</f>
        <v>0</v>
      </c>
      <c r="L654" s="51">
        <f t="shared" si="36"/>
        <v>0</v>
      </c>
      <c r="M654" s="51">
        <f t="shared" si="35"/>
        <v>0</v>
      </c>
      <c r="N654" s="51">
        <f t="shared" si="35"/>
        <v>0</v>
      </c>
      <c r="O654" s="51">
        <f t="shared" si="35"/>
        <v>0</v>
      </c>
      <c r="P654" s="51">
        <f t="shared" si="35"/>
        <v>0</v>
      </c>
      <c r="Q654" s="51">
        <f t="shared" si="35"/>
        <v>0</v>
      </c>
      <c r="R654" s="51">
        <f t="shared" si="35"/>
        <v>0</v>
      </c>
    </row>
    <row r="655" spans="1:18" x14ac:dyDescent="0.25">
      <c r="A655" s="17"/>
      <c r="B655" s="52"/>
      <c r="C655" s="17"/>
      <c r="D655" s="17"/>
      <c r="E655" s="17"/>
      <c r="F655" s="17"/>
      <c r="G655" s="17"/>
      <c r="H655" s="17"/>
      <c r="I655" s="16">
        <f>IF(B655&gt;A_Stammdaten!$B$12,0,SUM(C655,D655,F655,G655)-SUM(E655,H655))</f>
        <v>0</v>
      </c>
      <c r="J655" s="51">
        <f>HLOOKUP(A_Stammdaten!$B$12,$L$4:$R$2504,ROW(B655)-3,FALSE)+IF(OR(B655=0,A_Stammdaten!$B$12&lt;B655),0,I655*1/20)</f>
        <v>0</v>
      </c>
      <c r="K655" s="51">
        <f>HLOOKUP(A_Stammdaten!$B$12,$L$4:$R$2504,ROW(B655)-3,FALSE)</f>
        <v>0</v>
      </c>
      <c r="L655" s="51">
        <f t="shared" si="36"/>
        <v>0</v>
      </c>
      <c r="M655" s="51">
        <f t="shared" si="35"/>
        <v>0</v>
      </c>
      <c r="N655" s="51">
        <f t="shared" si="35"/>
        <v>0</v>
      </c>
      <c r="O655" s="51">
        <f t="shared" si="35"/>
        <v>0</v>
      </c>
      <c r="P655" s="51">
        <f t="shared" si="35"/>
        <v>0</v>
      </c>
      <c r="Q655" s="51">
        <f t="shared" si="35"/>
        <v>0</v>
      </c>
      <c r="R655" s="51">
        <f t="shared" si="35"/>
        <v>0</v>
      </c>
    </row>
    <row r="656" spans="1:18" x14ac:dyDescent="0.25">
      <c r="A656" s="17"/>
      <c r="B656" s="52"/>
      <c r="C656" s="17"/>
      <c r="D656" s="17"/>
      <c r="E656" s="17"/>
      <c r="F656" s="17"/>
      <c r="G656" s="17"/>
      <c r="H656" s="17"/>
      <c r="I656" s="16">
        <f>IF(B656&gt;A_Stammdaten!$B$12,0,SUM(C656,D656,F656,G656)-SUM(E656,H656))</f>
        <v>0</v>
      </c>
      <c r="J656" s="51">
        <f>HLOOKUP(A_Stammdaten!$B$12,$L$4:$R$2504,ROW(B656)-3,FALSE)+IF(OR(B656=0,A_Stammdaten!$B$12&lt;B656),0,I656*1/20)</f>
        <v>0</v>
      </c>
      <c r="K656" s="51">
        <f>HLOOKUP(A_Stammdaten!$B$12,$L$4:$R$2504,ROW(B656)-3,FALSE)</f>
        <v>0</v>
      </c>
      <c r="L656" s="51">
        <f t="shared" si="36"/>
        <v>0</v>
      </c>
      <c r="M656" s="51">
        <f t="shared" si="35"/>
        <v>0</v>
      </c>
      <c r="N656" s="51">
        <f t="shared" si="35"/>
        <v>0</v>
      </c>
      <c r="O656" s="51">
        <f t="shared" si="35"/>
        <v>0</v>
      </c>
      <c r="P656" s="51">
        <f t="shared" si="35"/>
        <v>0</v>
      </c>
      <c r="Q656" s="51">
        <f t="shared" si="35"/>
        <v>0</v>
      </c>
      <c r="R656" s="51">
        <f t="shared" si="35"/>
        <v>0</v>
      </c>
    </row>
    <row r="657" spans="1:18" x14ac:dyDescent="0.25">
      <c r="A657" s="17"/>
      <c r="B657" s="52"/>
      <c r="C657" s="17"/>
      <c r="D657" s="17"/>
      <c r="E657" s="17"/>
      <c r="F657" s="17"/>
      <c r="G657" s="17"/>
      <c r="H657" s="17"/>
      <c r="I657" s="16">
        <f>IF(B657&gt;A_Stammdaten!$B$12,0,SUM(C657,D657,F657,G657)-SUM(E657,H657))</f>
        <v>0</v>
      </c>
      <c r="J657" s="51">
        <f>HLOOKUP(A_Stammdaten!$B$12,$L$4:$R$2504,ROW(B657)-3,FALSE)+IF(OR(B657=0,A_Stammdaten!$B$12&lt;B657),0,I657*1/20)</f>
        <v>0</v>
      </c>
      <c r="K657" s="51">
        <f>HLOOKUP(A_Stammdaten!$B$12,$L$4:$R$2504,ROW(B657)-3,FALSE)</f>
        <v>0</v>
      </c>
      <c r="L657" s="51">
        <f t="shared" si="36"/>
        <v>0</v>
      </c>
      <c r="M657" s="51">
        <f t="shared" si="35"/>
        <v>0</v>
      </c>
      <c r="N657" s="51">
        <f t="shared" si="35"/>
        <v>0</v>
      </c>
      <c r="O657" s="51">
        <f t="shared" si="35"/>
        <v>0</v>
      </c>
      <c r="P657" s="51">
        <f t="shared" si="35"/>
        <v>0</v>
      </c>
      <c r="Q657" s="51">
        <f t="shared" si="35"/>
        <v>0</v>
      </c>
      <c r="R657" s="51">
        <f t="shared" si="35"/>
        <v>0</v>
      </c>
    </row>
    <row r="658" spans="1:18" x14ac:dyDescent="0.25">
      <c r="A658" s="17"/>
      <c r="B658" s="52"/>
      <c r="C658" s="17"/>
      <c r="D658" s="17"/>
      <c r="E658" s="17"/>
      <c r="F658" s="17"/>
      <c r="G658" s="17"/>
      <c r="H658" s="17"/>
      <c r="I658" s="16">
        <f>IF(B658&gt;A_Stammdaten!$B$12,0,SUM(C658,D658,F658,G658)-SUM(E658,H658))</f>
        <v>0</v>
      </c>
      <c r="J658" s="51">
        <f>HLOOKUP(A_Stammdaten!$B$12,$L$4:$R$2504,ROW(B658)-3,FALSE)+IF(OR(B658=0,A_Stammdaten!$B$12&lt;B658),0,I658*1/20)</f>
        <v>0</v>
      </c>
      <c r="K658" s="51">
        <f>HLOOKUP(A_Stammdaten!$B$12,$L$4:$R$2504,ROW(B658)-3,FALSE)</f>
        <v>0</v>
      </c>
      <c r="L658" s="51">
        <f t="shared" si="36"/>
        <v>0</v>
      </c>
      <c r="M658" s="51">
        <f t="shared" si="35"/>
        <v>0</v>
      </c>
      <c r="N658" s="51">
        <f t="shared" si="35"/>
        <v>0</v>
      </c>
      <c r="O658" s="51">
        <f t="shared" si="35"/>
        <v>0</v>
      </c>
      <c r="P658" s="51">
        <f t="shared" si="35"/>
        <v>0</v>
      </c>
      <c r="Q658" s="51">
        <f t="shared" si="35"/>
        <v>0</v>
      </c>
      <c r="R658" s="51">
        <f t="shared" si="35"/>
        <v>0</v>
      </c>
    </row>
    <row r="659" spans="1:18" x14ac:dyDescent="0.25">
      <c r="A659" s="17"/>
      <c r="B659" s="52"/>
      <c r="C659" s="17"/>
      <c r="D659" s="17"/>
      <c r="E659" s="17"/>
      <c r="F659" s="17"/>
      <c r="G659" s="17"/>
      <c r="H659" s="17"/>
      <c r="I659" s="16">
        <f>IF(B659&gt;A_Stammdaten!$B$12,0,SUM(C659,D659,F659,G659)-SUM(E659,H659))</f>
        <v>0</v>
      </c>
      <c r="J659" s="51">
        <f>HLOOKUP(A_Stammdaten!$B$12,$L$4:$R$2504,ROW(B659)-3,FALSE)+IF(OR(B659=0,A_Stammdaten!$B$12&lt;B659),0,I659*1/20)</f>
        <v>0</v>
      </c>
      <c r="K659" s="51">
        <f>HLOOKUP(A_Stammdaten!$B$12,$L$4:$R$2504,ROW(B659)-3,FALSE)</f>
        <v>0</v>
      </c>
      <c r="L659" s="51">
        <f t="shared" si="36"/>
        <v>0</v>
      </c>
      <c r="M659" s="51">
        <f t="shared" si="35"/>
        <v>0</v>
      </c>
      <c r="N659" s="51">
        <f t="shared" si="35"/>
        <v>0</v>
      </c>
      <c r="O659" s="51">
        <f t="shared" si="35"/>
        <v>0</v>
      </c>
      <c r="P659" s="51">
        <f t="shared" si="35"/>
        <v>0</v>
      </c>
      <c r="Q659" s="51">
        <f t="shared" si="35"/>
        <v>0</v>
      </c>
      <c r="R659" s="51">
        <f t="shared" si="35"/>
        <v>0</v>
      </c>
    </row>
    <row r="660" spans="1:18" x14ac:dyDescent="0.25">
      <c r="A660" s="17"/>
      <c r="B660" s="52"/>
      <c r="C660" s="17"/>
      <c r="D660" s="17"/>
      <c r="E660" s="17"/>
      <c r="F660" s="17"/>
      <c r="G660" s="17"/>
      <c r="H660" s="17"/>
      <c r="I660" s="16">
        <f>IF(B660&gt;A_Stammdaten!$B$12,0,SUM(C660,D660,F660,G660)-SUM(E660,H660))</f>
        <v>0</v>
      </c>
      <c r="J660" s="51">
        <f>HLOOKUP(A_Stammdaten!$B$12,$L$4:$R$2504,ROW(B660)-3,FALSE)+IF(OR(B660=0,A_Stammdaten!$B$12&lt;B660),0,I660*1/20)</f>
        <v>0</v>
      </c>
      <c r="K660" s="51">
        <f>HLOOKUP(A_Stammdaten!$B$12,$L$4:$R$2504,ROW(B660)-3,FALSE)</f>
        <v>0</v>
      </c>
      <c r="L660" s="51">
        <f t="shared" si="36"/>
        <v>0</v>
      </c>
      <c r="M660" s="51">
        <f t="shared" si="35"/>
        <v>0</v>
      </c>
      <c r="N660" s="51">
        <f t="shared" si="35"/>
        <v>0</v>
      </c>
      <c r="O660" s="51">
        <f t="shared" si="35"/>
        <v>0</v>
      </c>
      <c r="P660" s="51">
        <f t="shared" si="35"/>
        <v>0</v>
      </c>
      <c r="Q660" s="51">
        <f t="shared" si="35"/>
        <v>0</v>
      </c>
      <c r="R660" s="51">
        <f t="shared" si="35"/>
        <v>0</v>
      </c>
    </row>
    <row r="661" spans="1:18" x14ac:dyDescent="0.25">
      <c r="A661" s="17"/>
      <c r="B661" s="52"/>
      <c r="C661" s="17"/>
      <c r="D661" s="17"/>
      <c r="E661" s="17"/>
      <c r="F661" s="17"/>
      <c r="G661" s="17"/>
      <c r="H661" s="17"/>
      <c r="I661" s="16">
        <f>IF(B661&gt;A_Stammdaten!$B$12,0,SUM(C661,D661,F661,G661)-SUM(E661,H661))</f>
        <v>0</v>
      </c>
      <c r="J661" s="51">
        <f>HLOOKUP(A_Stammdaten!$B$12,$L$4:$R$2504,ROW(B661)-3,FALSE)+IF(OR(B661=0,A_Stammdaten!$B$12&lt;B661),0,I661*1/20)</f>
        <v>0</v>
      </c>
      <c r="K661" s="51">
        <f>HLOOKUP(A_Stammdaten!$B$12,$L$4:$R$2504,ROW(B661)-3,FALSE)</f>
        <v>0</v>
      </c>
      <c r="L661" s="51">
        <f t="shared" si="36"/>
        <v>0</v>
      </c>
      <c r="M661" s="51">
        <f t="shared" si="35"/>
        <v>0</v>
      </c>
      <c r="N661" s="51">
        <f t="shared" si="35"/>
        <v>0</v>
      </c>
      <c r="O661" s="51">
        <f t="shared" si="35"/>
        <v>0</v>
      </c>
      <c r="P661" s="51">
        <f t="shared" si="35"/>
        <v>0</v>
      </c>
      <c r="Q661" s="51">
        <f t="shared" si="35"/>
        <v>0</v>
      </c>
      <c r="R661" s="51">
        <f t="shared" si="35"/>
        <v>0</v>
      </c>
    </row>
    <row r="662" spans="1:18" x14ac:dyDescent="0.25">
      <c r="A662" s="17"/>
      <c r="B662" s="52"/>
      <c r="C662" s="17"/>
      <c r="D662" s="17"/>
      <c r="E662" s="17"/>
      <c r="F662" s="17"/>
      <c r="G662" s="17"/>
      <c r="H662" s="17"/>
      <c r="I662" s="16">
        <f>IF(B662&gt;A_Stammdaten!$B$12,0,SUM(C662,D662,F662,G662)-SUM(E662,H662))</f>
        <v>0</v>
      </c>
      <c r="J662" s="51">
        <f>HLOOKUP(A_Stammdaten!$B$12,$L$4:$R$2504,ROW(B662)-3,FALSE)+IF(OR(B662=0,A_Stammdaten!$B$12&lt;B662),0,I662*1/20)</f>
        <v>0</v>
      </c>
      <c r="K662" s="51">
        <f>HLOOKUP(A_Stammdaten!$B$12,$L$4:$R$2504,ROW(B662)-3,FALSE)</f>
        <v>0</v>
      </c>
      <c r="L662" s="51">
        <f t="shared" si="36"/>
        <v>0</v>
      </c>
      <c r="M662" s="51">
        <f t="shared" si="35"/>
        <v>0</v>
      </c>
      <c r="N662" s="51">
        <f t="shared" si="35"/>
        <v>0</v>
      </c>
      <c r="O662" s="51">
        <f t="shared" si="35"/>
        <v>0</v>
      </c>
      <c r="P662" s="51">
        <f t="shared" si="35"/>
        <v>0</v>
      </c>
      <c r="Q662" s="51">
        <f t="shared" si="35"/>
        <v>0</v>
      </c>
      <c r="R662" s="51">
        <f t="shared" si="35"/>
        <v>0</v>
      </c>
    </row>
    <row r="663" spans="1:18" x14ac:dyDescent="0.25">
      <c r="A663" s="17"/>
      <c r="B663" s="52"/>
      <c r="C663" s="17"/>
      <c r="D663" s="17"/>
      <c r="E663" s="17"/>
      <c r="F663" s="17"/>
      <c r="G663" s="17"/>
      <c r="H663" s="17"/>
      <c r="I663" s="16">
        <f>IF(B663&gt;A_Stammdaten!$B$12,0,SUM(C663,D663,F663,G663)-SUM(E663,H663))</f>
        <v>0</v>
      </c>
      <c r="J663" s="51">
        <f>HLOOKUP(A_Stammdaten!$B$12,$L$4:$R$2504,ROW(B663)-3,FALSE)+IF(OR(B663=0,A_Stammdaten!$B$12&lt;B663),0,I663*1/20)</f>
        <v>0</v>
      </c>
      <c r="K663" s="51">
        <f>HLOOKUP(A_Stammdaten!$B$12,$L$4:$R$2504,ROW(B663)-3,FALSE)</f>
        <v>0</v>
      </c>
      <c r="L663" s="51">
        <f t="shared" si="36"/>
        <v>0</v>
      </c>
      <c r="M663" s="51">
        <f t="shared" si="35"/>
        <v>0</v>
      </c>
      <c r="N663" s="51">
        <f t="shared" si="35"/>
        <v>0</v>
      </c>
      <c r="O663" s="51">
        <f t="shared" si="35"/>
        <v>0</v>
      </c>
      <c r="P663" s="51">
        <f t="shared" si="35"/>
        <v>0</v>
      </c>
      <c r="Q663" s="51">
        <f t="shared" si="35"/>
        <v>0</v>
      </c>
      <c r="R663" s="51">
        <f t="shared" si="35"/>
        <v>0</v>
      </c>
    </row>
    <row r="664" spans="1:18" x14ac:dyDescent="0.25">
      <c r="A664" s="17"/>
      <c r="B664" s="52"/>
      <c r="C664" s="17"/>
      <c r="D664" s="17"/>
      <c r="E664" s="17"/>
      <c r="F664" s="17"/>
      <c r="G664" s="17"/>
      <c r="H664" s="17"/>
      <c r="I664" s="16">
        <f>IF(B664&gt;A_Stammdaten!$B$12,0,SUM(C664,D664,F664,G664)-SUM(E664,H664))</f>
        <v>0</v>
      </c>
      <c r="J664" s="51">
        <f>HLOOKUP(A_Stammdaten!$B$12,$L$4:$R$2504,ROW(B664)-3,FALSE)+IF(OR(B664=0,A_Stammdaten!$B$12&lt;B664),0,I664*1/20)</f>
        <v>0</v>
      </c>
      <c r="K664" s="51">
        <f>HLOOKUP(A_Stammdaten!$B$12,$L$4:$R$2504,ROW(B664)-3,FALSE)</f>
        <v>0</v>
      </c>
      <c r="L664" s="51">
        <f t="shared" si="36"/>
        <v>0</v>
      </c>
      <c r="M664" s="51">
        <f t="shared" si="35"/>
        <v>0</v>
      </c>
      <c r="N664" s="51">
        <f t="shared" si="35"/>
        <v>0</v>
      </c>
      <c r="O664" s="51">
        <f t="shared" si="35"/>
        <v>0</v>
      </c>
      <c r="P664" s="51">
        <f t="shared" si="35"/>
        <v>0</v>
      </c>
      <c r="Q664" s="51">
        <f t="shared" si="35"/>
        <v>0</v>
      </c>
      <c r="R664" s="51">
        <f t="shared" si="35"/>
        <v>0</v>
      </c>
    </row>
    <row r="665" spans="1:18" x14ac:dyDescent="0.25">
      <c r="A665" s="17"/>
      <c r="B665" s="52"/>
      <c r="C665" s="17"/>
      <c r="D665" s="17"/>
      <c r="E665" s="17"/>
      <c r="F665" s="17"/>
      <c r="G665" s="17"/>
      <c r="H665" s="17"/>
      <c r="I665" s="16">
        <f>IF(B665&gt;A_Stammdaten!$B$12,0,SUM(C665,D665,F665,G665)-SUM(E665,H665))</f>
        <v>0</v>
      </c>
      <c r="J665" s="51">
        <f>HLOOKUP(A_Stammdaten!$B$12,$L$4:$R$2504,ROW(B665)-3,FALSE)+IF(OR(B665=0,A_Stammdaten!$B$12&lt;B665),0,I665*1/20)</f>
        <v>0</v>
      </c>
      <c r="K665" s="51">
        <f>HLOOKUP(A_Stammdaten!$B$12,$L$4:$R$2504,ROW(B665)-3,FALSE)</f>
        <v>0</v>
      </c>
      <c r="L665" s="51">
        <f t="shared" si="36"/>
        <v>0</v>
      </c>
      <c r="M665" s="51">
        <f t="shared" si="35"/>
        <v>0</v>
      </c>
      <c r="N665" s="51">
        <f t="shared" si="35"/>
        <v>0</v>
      </c>
      <c r="O665" s="51">
        <f t="shared" si="35"/>
        <v>0</v>
      </c>
      <c r="P665" s="51">
        <f t="shared" si="35"/>
        <v>0</v>
      </c>
      <c r="Q665" s="51">
        <f t="shared" si="35"/>
        <v>0</v>
      </c>
      <c r="R665" s="51">
        <f t="shared" si="35"/>
        <v>0</v>
      </c>
    </row>
    <row r="666" spans="1:18" x14ac:dyDescent="0.25">
      <c r="A666" s="17"/>
      <c r="B666" s="52"/>
      <c r="C666" s="17"/>
      <c r="D666" s="17"/>
      <c r="E666" s="17"/>
      <c r="F666" s="17"/>
      <c r="G666" s="17"/>
      <c r="H666" s="17"/>
      <c r="I666" s="16">
        <f>IF(B666&gt;A_Stammdaten!$B$12,0,SUM(C666,D666,F666,G666)-SUM(E666,H666))</f>
        <v>0</v>
      </c>
      <c r="J666" s="51">
        <f>HLOOKUP(A_Stammdaten!$B$12,$L$4:$R$2504,ROW(B666)-3,FALSE)+IF(OR(B666=0,A_Stammdaten!$B$12&lt;B666),0,I666*1/20)</f>
        <v>0</v>
      </c>
      <c r="K666" s="51">
        <f>HLOOKUP(A_Stammdaten!$B$12,$L$4:$R$2504,ROW(B666)-3,FALSE)</f>
        <v>0</v>
      </c>
      <c r="L666" s="51">
        <f t="shared" si="36"/>
        <v>0</v>
      </c>
      <c r="M666" s="51">
        <f t="shared" si="35"/>
        <v>0</v>
      </c>
      <c r="N666" s="51">
        <f t="shared" si="35"/>
        <v>0</v>
      </c>
      <c r="O666" s="51">
        <f t="shared" si="35"/>
        <v>0</v>
      </c>
      <c r="P666" s="51">
        <f t="shared" si="35"/>
        <v>0</v>
      </c>
      <c r="Q666" s="51">
        <f t="shared" si="35"/>
        <v>0</v>
      </c>
      <c r="R666" s="51">
        <f t="shared" si="35"/>
        <v>0</v>
      </c>
    </row>
    <row r="667" spans="1:18" x14ac:dyDescent="0.25">
      <c r="A667" s="17"/>
      <c r="B667" s="52"/>
      <c r="C667" s="17"/>
      <c r="D667" s="17"/>
      <c r="E667" s="17"/>
      <c r="F667" s="17"/>
      <c r="G667" s="17"/>
      <c r="H667" s="17"/>
      <c r="I667" s="16">
        <f>IF(B667&gt;A_Stammdaten!$B$12,0,SUM(C667,D667,F667,G667)-SUM(E667,H667))</f>
        <v>0</v>
      </c>
      <c r="J667" s="51">
        <f>HLOOKUP(A_Stammdaten!$B$12,$L$4:$R$2504,ROW(B667)-3,FALSE)+IF(OR(B667=0,A_Stammdaten!$B$12&lt;B667),0,I667*1/20)</f>
        <v>0</v>
      </c>
      <c r="K667" s="51">
        <f>HLOOKUP(A_Stammdaten!$B$12,$L$4:$R$2504,ROW(B667)-3,FALSE)</f>
        <v>0</v>
      </c>
      <c r="L667" s="51">
        <f t="shared" si="36"/>
        <v>0</v>
      </c>
      <c r="M667" s="51">
        <f t="shared" si="35"/>
        <v>0</v>
      </c>
      <c r="N667" s="51">
        <f t="shared" si="35"/>
        <v>0</v>
      </c>
      <c r="O667" s="51">
        <f t="shared" si="35"/>
        <v>0</v>
      </c>
      <c r="P667" s="51">
        <f t="shared" si="35"/>
        <v>0</v>
      </c>
      <c r="Q667" s="51">
        <f t="shared" si="35"/>
        <v>0</v>
      </c>
      <c r="R667" s="51">
        <f t="shared" si="35"/>
        <v>0</v>
      </c>
    </row>
    <row r="668" spans="1:18" x14ac:dyDescent="0.25">
      <c r="A668" s="17"/>
      <c r="B668" s="52"/>
      <c r="C668" s="17"/>
      <c r="D668" s="17"/>
      <c r="E668" s="17"/>
      <c r="F668" s="17"/>
      <c r="G668" s="17"/>
      <c r="H668" s="17"/>
      <c r="I668" s="16">
        <f>IF(B668&gt;A_Stammdaten!$B$12,0,SUM(C668,D668,F668,G668)-SUM(E668,H668))</f>
        <v>0</v>
      </c>
      <c r="J668" s="51">
        <f>HLOOKUP(A_Stammdaten!$B$12,$L$4:$R$2504,ROW(B668)-3,FALSE)+IF(OR(B668=0,A_Stammdaten!$B$12&lt;B668),0,I668*1/20)</f>
        <v>0</v>
      </c>
      <c r="K668" s="51">
        <f>HLOOKUP(A_Stammdaten!$B$12,$L$4:$R$2504,ROW(B668)-3,FALSE)</f>
        <v>0</v>
      </c>
      <c r="L668" s="51">
        <f t="shared" si="36"/>
        <v>0</v>
      </c>
      <c r="M668" s="51">
        <f t="shared" si="35"/>
        <v>0</v>
      </c>
      <c r="N668" s="51">
        <f t="shared" si="35"/>
        <v>0</v>
      </c>
      <c r="O668" s="51">
        <f t="shared" si="35"/>
        <v>0</v>
      </c>
      <c r="P668" s="51">
        <f t="shared" si="35"/>
        <v>0</v>
      </c>
      <c r="Q668" s="51">
        <f t="shared" si="35"/>
        <v>0</v>
      </c>
      <c r="R668" s="51">
        <f t="shared" si="35"/>
        <v>0</v>
      </c>
    </row>
    <row r="669" spans="1:18" x14ac:dyDescent="0.25">
      <c r="A669" s="17"/>
      <c r="B669" s="52"/>
      <c r="C669" s="17"/>
      <c r="D669" s="17"/>
      <c r="E669" s="17"/>
      <c r="F669" s="17"/>
      <c r="G669" s="17"/>
      <c r="H669" s="17"/>
      <c r="I669" s="16">
        <f>IF(B669&gt;A_Stammdaten!$B$12,0,SUM(C669,D669,F669,G669)-SUM(E669,H669))</f>
        <v>0</v>
      </c>
      <c r="J669" s="51">
        <f>HLOOKUP(A_Stammdaten!$B$12,$L$4:$R$2504,ROW(B669)-3,FALSE)+IF(OR(B669=0,A_Stammdaten!$B$12&lt;B669),0,I669*1/20)</f>
        <v>0</v>
      </c>
      <c r="K669" s="51">
        <f>HLOOKUP(A_Stammdaten!$B$12,$L$4:$R$2504,ROW(B669)-3,FALSE)</f>
        <v>0</v>
      </c>
      <c r="L669" s="51">
        <f t="shared" si="36"/>
        <v>0</v>
      </c>
      <c r="M669" s="51">
        <f t="shared" si="35"/>
        <v>0</v>
      </c>
      <c r="N669" s="51">
        <f t="shared" si="35"/>
        <v>0</v>
      </c>
      <c r="O669" s="51">
        <f t="shared" si="35"/>
        <v>0</v>
      </c>
      <c r="P669" s="51">
        <f t="shared" si="35"/>
        <v>0</v>
      </c>
      <c r="Q669" s="51">
        <f t="shared" si="35"/>
        <v>0</v>
      </c>
      <c r="R669" s="51">
        <f t="shared" si="35"/>
        <v>0</v>
      </c>
    </row>
    <row r="670" spans="1:18" x14ac:dyDescent="0.25">
      <c r="A670" s="17"/>
      <c r="B670" s="52"/>
      <c r="C670" s="17"/>
      <c r="D670" s="17"/>
      <c r="E670" s="17"/>
      <c r="F670" s="17"/>
      <c r="G670" s="17"/>
      <c r="H670" s="17"/>
      <c r="I670" s="16">
        <f>IF(B670&gt;A_Stammdaten!$B$12,0,SUM(C670,D670,F670,G670)-SUM(E670,H670))</f>
        <v>0</v>
      </c>
      <c r="J670" s="51">
        <f>HLOOKUP(A_Stammdaten!$B$12,$L$4:$R$2504,ROW(B670)-3,FALSE)+IF(OR(B670=0,A_Stammdaten!$B$12&lt;B670),0,I670*1/20)</f>
        <v>0</v>
      </c>
      <c r="K670" s="51">
        <f>HLOOKUP(A_Stammdaten!$B$12,$L$4:$R$2504,ROW(B670)-3,FALSE)</f>
        <v>0</v>
      </c>
      <c r="L670" s="51">
        <f t="shared" si="36"/>
        <v>0</v>
      </c>
      <c r="M670" s="51">
        <f t="shared" si="35"/>
        <v>0</v>
      </c>
      <c r="N670" s="51">
        <f t="shared" si="35"/>
        <v>0</v>
      </c>
      <c r="O670" s="51">
        <f t="shared" si="35"/>
        <v>0</v>
      </c>
      <c r="P670" s="51">
        <f t="shared" si="35"/>
        <v>0</v>
      </c>
      <c r="Q670" s="51">
        <f t="shared" si="35"/>
        <v>0</v>
      </c>
      <c r="R670" s="51">
        <f t="shared" si="35"/>
        <v>0</v>
      </c>
    </row>
    <row r="671" spans="1:18" x14ac:dyDescent="0.25">
      <c r="A671" s="17"/>
      <c r="B671" s="52"/>
      <c r="C671" s="17"/>
      <c r="D671" s="17"/>
      <c r="E671" s="17"/>
      <c r="F671" s="17"/>
      <c r="G671" s="17"/>
      <c r="H671" s="17"/>
      <c r="I671" s="16">
        <f>IF(B671&gt;A_Stammdaten!$B$12,0,SUM(C671,D671,F671,G671)-SUM(E671,H671))</f>
        <v>0</v>
      </c>
      <c r="J671" s="51">
        <f>HLOOKUP(A_Stammdaten!$B$12,$L$4:$R$2504,ROW(B671)-3,FALSE)+IF(OR(B671=0,A_Stammdaten!$B$12&lt;B671),0,I671*1/20)</f>
        <v>0</v>
      </c>
      <c r="K671" s="51">
        <f>HLOOKUP(A_Stammdaten!$B$12,$L$4:$R$2504,ROW(B671)-3,FALSE)</f>
        <v>0</v>
      </c>
      <c r="L671" s="51">
        <f t="shared" si="36"/>
        <v>0</v>
      </c>
      <c r="M671" s="51">
        <f t="shared" si="35"/>
        <v>0</v>
      </c>
      <c r="N671" s="51">
        <f t="shared" si="35"/>
        <v>0</v>
      </c>
      <c r="O671" s="51">
        <f t="shared" si="35"/>
        <v>0</v>
      </c>
      <c r="P671" s="51">
        <f t="shared" si="35"/>
        <v>0</v>
      </c>
      <c r="Q671" s="51">
        <f t="shared" si="35"/>
        <v>0</v>
      </c>
      <c r="R671" s="51">
        <f t="shared" si="35"/>
        <v>0</v>
      </c>
    </row>
    <row r="672" spans="1:18" x14ac:dyDescent="0.25">
      <c r="A672" s="17"/>
      <c r="B672" s="52"/>
      <c r="C672" s="17"/>
      <c r="D672" s="17"/>
      <c r="E672" s="17"/>
      <c r="F672" s="17"/>
      <c r="G672" s="17"/>
      <c r="H672" s="17"/>
      <c r="I672" s="16">
        <f>IF(B672&gt;A_Stammdaten!$B$12,0,SUM(C672,D672,F672,G672)-SUM(E672,H672))</f>
        <v>0</v>
      </c>
      <c r="J672" s="51">
        <f>HLOOKUP(A_Stammdaten!$B$12,$L$4:$R$2504,ROW(B672)-3,FALSE)+IF(OR(B672=0,A_Stammdaten!$B$12&lt;B672),0,I672*1/20)</f>
        <v>0</v>
      </c>
      <c r="K672" s="51">
        <f>HLOOKUP(A_Stammdaten!$B$12,$L$4:$R$2504,ROW(B672)-3,FALSE)</f>
        <v>0</v>
      </c>
      <c r="L672" s="51">
        <f t="shared" si="36"/>
        <v>0</v>
      </c>
      <c r="M672" s="51">
        <f t="shared" si="35"/>
        <v>0</v>
      </c>
      <c r="N672" s="51">
        <f t="shared" si="35"/>
        <v>0</v>
      </c>
      <c r="O672" s="51">
        <f t="shared" si="35"/>
        <v>0</v>
      </c>
      <c r="P672" s="51">
        <f t="shared" si="35"/>
        <v>0</v>
      </c>
      <c r="Q672" s="51">
        <f t="shared" si="35"/>
        <v>0</v>
      </c>
      <c r="R672" s="51">
        <f t="shared" si="35"/>
        <v>0</v>
      </c>
    </row>
    <row r="673" spans="1:18" x14ac:dyDescent="0.25">
      <c r="A673" s="17"/>
      <c r="B673" s="52"/>
      <c r="C673" s="17"/>
      <c r="D673" s="17"/>
      <c r="E673" s="17"/>
      <c r="F673" s="17"/>
      <c r="G673" s="17"/>
      <c r="H673" s="17"/>
      <c r="I673" s="16">
        <f>IF(B673&gt;A_Stammdaten!$B$12,0,SUM(C673,D673,F673,G673)-SUM(E673,H673))</f>
        <v>0</v>
      </c>
      <c r="J673" s="51">
        <f>HLOOKUP(A_Stammdaten!$B$12,$L$4:$R$2504,ROW(B673)-3,FALSE)+IF(OR(B673=0,A_Stammdaten!$B$12&lt;B673),0,I673*1/20)</f>
        <v>0</v>
      </c>
      <c r="K673" s="51">
        <f>HLOOKUP(A_Stammdaten!$B$12,$L$4:$R$2504,ROW(B673)-3,FALSE)</f>
        <v>0</v>
      </c>
      <c r="L673" s="51">
        <f t="shared" si="36"/>
        <v>0</v>
      </c>
      <c r="M673" s="51">
        <f t="shared" si="35"/>
        <v>0</v>
      </c>
      <c r="N673" s="51">
        <f t="shared" si="35"/>
        <v>0</v>
      </c>
      <c r="O673" s="51">
        <f t="shared" si="35"/>
        <v>0</v>
      </c>
      <c r="P673" s="51">
        <f t="shared" si="35"/>
        <v>0</v>
      </c>
      <c r="Q673" s="51">
        <f t="shared" si="35"/>
        <v>0</v>
      </c>
      <c r="R673" s="51">
        <f t="shared" si="35"/>
        <v>0</v>
      </c>
    </row>
    <row r="674" spans="1:18" x14ac:dyDescent="0.25">
      <c r="A674" s="17"/>
      <c r="B674" s="52"/>
      <c r="C674" s="17"/>
      <c r="D674" s="17"/>
      <c r="E674" s="17"/>
      <c r="F674" s="17"/>
      <c r="G674" s="17"/>
      <c r="H674" s="17"/>
      <c r="I674" s="16">
        <f>IF(B674&gt;A_Stammdaten!$B$12,0,SUM(C674,D674,F674,G674)-SUM(E674,H674))</f>
        <v>0</v>
      </c>
      <c r="J674" s="51">
        <f>HLOOKUP(A_Stammdaten!$B$12,$L$4:$R$2504,ROW(B674)-3,FALSE)+IF(OR(B674=0,A_Stammdaten!$B$12&lt;B674),0,I674*1/20)</f>
        <v>0</v>
      </c>
      <c r="K674" s="51">
        <f>HLOOKUP(A_Stammdaten!$B$12,$L$4:$R$2504,ROW(B674)-3,FALSE)</f>
        <v>0</v>
      </c>
      <c r="L674" s="51">
        <f t="shared" si="36"/>
        <v>0</v>
      </c>
      <c r="M674" s="51">
        <f t="shared" si="35"/>
        <v>0</v>
      </c>
      <c r="N674" s="51">
        <f t="shared" si="35"/>
        <v>0</v>
      </c>
      <c r="O674" s="51">
        <f t="shared" si="35"/>
        <v>0</v>
      </c>
      <c r="P674" s="51">
        <f t="shared" si="35"/>
        <v>0</v>
      </c>
      <c r="Q674" s="51">
        <f t="shared" si="35"/>
        <v>0</v>
      </c>
      <c r="R674" s="51">
        <f t="shared" si="35"/>
        <v>0</v>
      </c>
    </row>
    <row r="675" spans="1:18" x14ac:dyDescent="0.25">
      <c r="A675" s="17"/>
      <c r="B675" s="52"/>
      <c r="C675" s="17"/>
      <c r="D675" s="17"/>
      <c r="E675" s="17"/>
      <c r="F675" s="17"/>
      <c r="G675" s="17"/>
      <c r="H675" s="17"/>
      <c r="I675" s="16">
        <f>IF(B675&gt;A_Stammdaten!$B$12,0,SUM(C675,D675,F675,G675)-SUM(E675,H675))</f>
        <v>0</v>
      </c>
      <c r="J675" s="51">
        <f>HLOOKUP(A_Stammdaten!$B$12,$L$4:$R$2504,ROW(B675)-3,FALSE)+IF(OR(B675=0,A_Stammdaten!$B$12&lt;B675),0,I675*1/20)</f>
        <v>0</v>
      </c>
      <c r="K675" s="51">
        <f>HLOOKUP(A_Stammdaten!$B$12,$L$4:$R$2504,ROW(B675)-3,FALSE)</f>
        <v>0</v>
      </c>
      <c r="L675" s="51">
        <f t="shared" si="36"/>
        <v>0</v>
      </c>
      <c r="M675" s="51">
        <f t="shared" si="35"/>
        <v>0</v>
      </c>
      <c r="N675" s="51">
        <f t="shared" si="35"/>
        <v>0</v>
      </c>
      <c r="O675" s="51">
        <f t="shared" si="35"/>
        <v>0</v>
      </c>
      <c r="P675" s="51">
        <f t="shared" si="35"/>
        <v>0</v>
      </c>
      <c r="Q675" s="51">
        <f t="shared" si="35"/>
        <v>0</v>
      </c>
      <c r="R675" s="51">
        <f t="shared" si="35"/>
        <v>0</v>
      </c>
    </row>
    <row r="676" spans="1:18" x14ac:dyDescent="0.25">
      <c r="A676" s="17"/>
      <c r="B676" s="52"/>
      <c r="C676" s="17"/>
      <c r="D676" s="17"/>
      <c r="E676" s="17"/>
      <c r="F676" s="17"/>
      <c r="G676" s="17"/>
      <c r="H676" s="17"/>
      <c r="I676" s="16">
        <f>IF(B676&gt;A_Stammdaten!$B$12,0,SUM(C676,D676,F676,G676)-SUM(E676,H676))</f>
        <v>0</v>
      </c>
      <c r="J676" s="51">
        <f>HLOOKUP(A_Stammdaten!$B$12,$L$4:$R$2504,ROW(B676)-3,FALSE)+IF(OR(B676=0,A_Stammdaten!$B$12&lt;B676),0,I676*1/20)</f>
        <v>0</v>
      </c>
      <c r="K676" s="51">
        <f>HLOOKUP(A_Stammdaten!$B$12,$L$4:$R$2504,ROW(B676)-3,FALSE)</f>
        <v>0</v>
      </c>
      <c r="L676" s="51">
        <f t="shared" si="36"/>
        <v>0</v>
      </c>
      <c r="M676" s="51">
        <f t="shared" si="35"/>
        <v>0</v>
      </c>
      <c r="N676" s="51">
        <f t="shared" si="35"/>
        <v>0</v>
      </c>
      <c r="O676" s="51">
        <f t="shared" si="35"/>
        <v>0</v>
      </c>
      <c r="P676" s="51">
        <f t="shared" si="35"/>
        <v>0</v>
      </c>
      <c r="Q676" s="51">
        <f t="shared" si="35"/>
        <v>0</v>
      </c>
      <c r="R676" s="51">
        <f t="shared" si="35"/>
        <v>0</v>
      </c>
    </row>
    <row r="677" spans="1:18" x14ac:dyDescent="0.25">
      <c r="A677" s="17"/>
      <c r="B677" s="52"/>
      <c r="C677" s="17"/>
      <c r="D677" s="17"/>
      <c r="E677" s="17"/>
      <c r="F677" s="17"/>
      <c r="G677" s="17"/>
      <c r="H677" s="17"/>
      <c r="I677" s="16">
        <f>IF(B677&gt;A_Stammdaten!$B$12,0,SUM(C677,D677,F677,G677)-SUM(E677,H677))</f>
        <v>0</v>
      </c>
      <c r="J677" s="51">
        <f>HLOOKUP(A_Stammdaten!$B$12,$L$4:$R$2504,ROW(B677)-3,FALSE)+IF(OR(B677=0,A_Stammdaten!$B$12&lt;B677),0,I677*1/20)</f>
        <v>0</v>
      </c>
      <c r="K677" s="51">
        <f>HLOOKUP(A_Stammdaten!$B$12,$L$4:$R$2504,ROW(B677)-3,FALSE)</f>
        <v>0</v>
      </c>
      <c r="L677" s="51">
        <f t="shared" si="36"/>
        <v>0</v>
      </c>
      <c r="M677" s="51">
        <f t="shared" si="35"/>
        <v>0</v>
      </c>
      <c r="N677" s="51">
        <f t="shared" si="35"/>
        <v>0</v>
      </c>
      <c r="O677" s="51">
        <f t="shared" si="35"/>
        <v>0</v>
      </c>
      <c r="P677" s="51">
        <f t="shared" si="35"/>
        <v>0</v>
      </c>
      <c r="Q677" s="51">
        <f t="shared" si="35"/>
        <v>0</v>
      </c>
      <c r="R677" s="51">
        <f t="shared" si="35"/>
        <v>0</v>
      </c>
    </row>
    <row r="678" spans="1:18" x14ac:dyDescent="0.25">
      <c r="A678" s="17"/>
      <c r="B678" s="52"/>
      <c r="C678" s="17"/>
      <c r="D678" s="17"/>
      <c r="E678" s="17"/>
      <c r="F678" s="17"/>
      <c r="G678" s="17"/>
      <c r="H678" s="17"/>
      <c r="I678" s="16">
        <f>IF(B678&gt;A_Stammdaten!$B$12,0,SUM(C678,D678,F678,G678)-SUM(E678,H678))</f>
        <v>0</v>
      </c>
      <c r="J678" s="51">
        <f>HLOOKUP(A_Stammdaten!$B$12,$L$4:$R$2504,ROW(B678)-3,FALSE)+IF(OR(B678=0,A_Stammdaten!$B$12&lt;B678),0,I678*1/20)</f>
        <v>0</v>
      </c>
      <c r="K678" s="51">
        <f>HLOOKUP(A_Stammdaten!$B$12,$L$4:$R$2504,ROW(B678)-3,FALSE)</f>
        <v>0</v>
      </c>
      <c r="L678" s="51">
        <f t="shared" si="36"/>
        <v>0</v>
      </c>
      <c r="M678" s="51">
        <f t="shared" si="35"/>
        <v>0</v>
      </c>
      <c r="N678" s="51">
        <f t="shared" si="35"/>
        <v>0</v>
      </c>
      <c r="O678" s="51">
        <f t="shared" si="35"/>
        <v>0</v>
      </c>
      <c r="P678" s="51">
        <f t="shared" si="35"/>
        <v>0</v>
      </c>
      <c r="Q678" s="51">
        <f t="shared" si="35"/>
        <v>0</v>
      </c>
      <c r="R678" s="51">
        <f t="shared" si="35"/>
        <v>0</v>
      </c>
    </row>
    <row r="679" spans="1:18" x14ac:dyDescent="0.25">
      <c r="A679" s="17"/>
      <c r="B679" s="52"/>
      <c r="C679" s="17"/>
      <c r="D679" s="17"/>
      <c r="E679" s="17"/>
      <c r="F679" s="17"/>
      <c r="G679" s="17"/>
      <c r="H679" s="17"/>
      <c r="I679" s="16">
        <f>IF(B679&gt;A_Stammdaten!$B$12,0,SUM(C679,D679,F679,G679)-SUM(E679,H679))</f>
        <v>0</v>
      </c>
      <c r="J679" s="51">
        <f>HLOOKUP(A_Stammdaten!$B$12,$L$4:$R$2504,ROW(B679)-3,FALSE)+IF(OR(B679=0,A_Stammdaten!$B$12&lt;B679),0,I679*1/20)</f>
        <v>0</v>
      </c>
      <c r="K679" s="51">
        <f>HLOOKUP(A_Stammdaten!$B$12,$L$4:$R$2504,ROW(B679)-3,FALSE)</f>
        <v>0</v>
      </c>
      <c r="L679" s="51">
        <f t="shared" si="36"/>
        <v>0</v>
      </c>
      <c r="M679" s="51">
        <f t="shared" si="35"/>
        <v>0</v>
      </c>
      <c r="N679" s="51">
        <f t="shared" si="35"/>
        <v>0</v>
      </c>
      <c r="O679" s="51">
        <f t="shared" si="35"/>
        <v>0</v>
      </c>
      <c r="P679" s="51">
        <f t="shared" si="35"/>
        <v>0</v>
      </c>
      <c r="Q679" s="51">
        <f t="shared" si="35"/>
        <v>0</v>
      </c>
      <c r="R679" s="51">
        <f t="shared" si="35"/>
        <v>0</v>
      </c>
    </row>
    <row r="680" spans="1:18" x14ac:dyDescent="0.25">
      <c r="A680" s="17"/>
      <c r="B680" s="52"/>
      <c r="C680" s="17"/>
      <c r="D680" s="17"/>
      <c r="E680" s="17"/>
      <c r="F680" s="17"/>
      <c r="G680" s="17"/>
      <c r="H680" s="17"/>
      <c r="I680" s="16">
        <f>IF(B680&gt;A_Stammdaten!$B$12,0,SUM(C680,D680,F680,G680)-SUM(E680,H680))</f>
        <v>0</v>
      </c>
      <c r="J680" s="51">
        <f>HLOOKUP(A_Stammdaten!$B$12,$L$4:$R$2504,ROW(B680)-3,FALSE)+IF(OR(B680=0,A_Stammdaten!$B$12&lt;B680),0,I680*1/20)</f>
        <v>0</v>
      </c>
      <c r="K680" s="51">
        <f>HLOOKUP(A_Stammdaten!$B$12,$L$4:$R$2504,ROW(B680)-3,FALSE)</f>
        <v>0</v>
      </c>
      <c r="L680" s="51">
        <f t="shared" si="36"/>
        <v>0</v>
      </c>
      <c r="M680" s="51">
        <f t="shared" si="35"/>
        <v>0</v>
      </c>
      <c r="N680" s="51">
        <f t="shared" si="35"/>
        <v>0</v>
      </c>
      <c r="O680" s="51">
        <f t="shared" ref="M680:R722" si="37">IF(OR($I680=0,O$4&lt;$B680,$B680=0,20-(O$4-$B680)=0),0,$I680*(19-(O$4-$B680))/20)</f>
        <v>0</v>
      </c>
      <c r="P680" s="51">
        <f t="shared" si="37"/>
        <v>0</v>
      </c>
      <c r="Q680" s="51">
        <f t="shared" si="37"/>
        <v>0</v>
      </c>
      <c r="R680" s="51">
        <f t="shared" si="37"/>
        <v>0</v>
      </c>
    </row>
    <row r="681" spans="1:18" x14ac:dyDescent="0.25">
      <c r="A681" s="17"/>
      <c r="B681" s="52"/>
      <c r="C681" s="17"/>
      <c r="D681" s="17"/>
      <c r="E681" s="17"/>
      <c r="F681" s="17"/>
      <c r="G681" s="17"/>
      <c r="H681" s="17"/>
      <c r="I681" s="16">
        <f>IF(B681&gt;A_Stammdaten!$B$12,0,SUM(C681,D681,F681,G681)-SUM(E681,H681))</f>
        <v>0</v>
      </c>
      <c r="J681" s="51">
        <f>HLOOKUP(A_Stammdaten!$B$12,$L$4:$R$2504,ROW(B681)-3,FALSE)+IF(OR(B681=0,A_Stammdaten!$B$12&lt;B681),0,I681*1/20)</f>
        <v>0</v>
      </c>
      <c r="K681" s="51">
        <f>HLOOKUP(A_Stammdaten!$B$12,$L$4:$R$2504,ROW(B681)-3,FALSE)</f>
        <v>0</v>
      </c>
      <c r="L681" s="51">
        <f t="shared" si="36"/>
        <v>0</v>
      </c>
      <c r="M681" s="51">
        <f t="shared" si="37"/>
        <v>0</v>
      </c>
      <c r="N681" s="51">
        <f t="shared" si="37"/>
        <v>0</v>
      </c>
      <c r="O681" s="51">
        <f t="shared" si="37"/>
        <v>0</v>
      </c>
      <c r="P681" s="51">
        <f t="shared" si="37"/>
        <v>0</v>
      </c>
      <c r="Q681" s="51">
        <f t="shared" si="37"/>
        <v>0</v>
      </c>
      <c r="R681" s="51">
        <f t="shared" si="37"/>
        <v>0</v>
      </c>
    </row>
    <row r="682" spans="1:18" x14ac:dyDescent="0.25">
      <c r="A682" s="17"/>
      <c r="B682" s="52"/>
      <c r="C682" s="17"/>
      <c r="D682" s="17"/>
      <c r="E682" s="17"/>
      <c r="F682" s="17"/>
      <c r="G682" s="17"/>
      <c r="H682" s="17"/>
      <c r="I682" s="16">
        <f>IF(B682&gt;A_Stammdaten!$B$12,0,SUM(C682,D682,F682,G682)-SUM(E682,H682))</f>
        <v>0</v>
      </c>
      <c r="J682" s="51">
        <f>HLOOKUP(A_Stammdaten!$B$12,$L$4:$R$2504,ROW(B682)-3,FALSE)+IF(OR(B682=0,A_Stammdaten!$B$12&lt;B682),0,I682*1/20)</f>
        <v>0</v>
      </c>
      <c r="K682" s="51">
        <f>HLOOKUP(A_Stammdaten!$B$12,$L$4:$R$2504,ROW(B682)-3,FALSE)</f>
        <v>0</v>
      </c>
      <c r="L682" s="51">
        <f t="shared" si="36"/>
        <v>0</v>
      </c>
      <c r="M682" s="51">
        <f t="shared" si="37"/>
        <v>0</v>
      </c>
      <c r="N682" s="51">
        <f t="shared" si="37"/>
        <v>0</v>
      </c>
      <c r="O682" s="51">
        <f t="shared" si="37"/>
        <v>0</v>
      </c>
      <c r="P682" s="51">
        <f t="shared" si="37"/>
        <v>0</v>
      </c>
      <c r="Q682" s="51">
        <f t="shared" si="37"/>
        <v>0</v>
      </c>
      <c r="R682" s="51">
        <f t="shared" si="37"/>
        <v>0</v>
      </c>
    </row>
    <row r="683" spans="1:18" x14ac:dyDescent="0.25">
      <c r="A683" s="17"/>
      <c r="B683" s="52"/>
      <c r="C683" s="17"/>
      <c r="D683" s="17"/>
      <c r="E683" s="17"/>
      <c r="F683" s="17"/>
      <c r="G683" s="17"/>
      <c r="H683" s="17"/>
      <c r="I683" s="16">
        <f>IF(B683&gt;A_Stammdaten!$B$12,0,SUM(C683,D683,F683,G683)-SUM(E683,H683))</f>
        <v>0</v>
      </c>
      <c r="J683" s="51">
        <f>HLOOKUP(A_Stammdaten!$B$12,$L$4:$R$2504,ROW(B683)-3,FALSE)+IF(OR(B683=0,A_Stammdaten!$B$12&lt;B683),0,I683*1/20)</f>
        <v>0</v>
      </c>
      <c r="K683" s="51">
        <f>HLOOKUP(A_Stammdaten!$B$12,$L$4:$R$2504,ROW(B683)-3,FALSE)</f>
        <v>0</v>
      </c>
      <c r="L683" s="51">
        <f t="shared" si="36"/>
        <v>0</v>
      </c>
      <c r="M683" s="51">
        <f t="shared" si="37"/>
        <v>0</v>
      </c>
      <c r="N683" s="51">
        <f t="shared" si="37"/>
        <v>0</v>
      </c>
      <c r="O683" s="51">
        <f t="shared" si="37"/>
        <v>0</v>
      </c>
      <c r="P683" s="51">
        <f t="shared" si="37"/>
        <v>0</v>
      </c>
      <c r="Q683" s="51">
        <f t="shared" si="37"/>
        <v>0</v>
      </c>
      <c r="R683" s="51">
        <f t="shared" si="37"/>
        <v>0</v>
      </c>
    </row>
    <row r="684" spans="1:18" x14ac:dyDescent="0.25">
      <c r="A684" s="17"/>
      <c r="B684" s="52"/>
      <c r="C684" s="17"/>
      <c r="D684" s="17"/>
      <c r="E684" s="17"/>
      <c r="F684" s="17"/>
      <c r="G684" s="17"/>
      <c r="H684" s="17"/>
      <c r="I684" s="16">
        <f>IF(B684&gt;A_Stammdaten!$B$12,0,SUM(C684,D684,F684,G684)-SUM(E684,H684))</f>
        <v>0</v>
      </c>
      <c r="J684" s="51">
        <f>HLOOKUP(A_Stammdaten!$B$12,$L$4:$R$2504,ROW(B684)-3,FALSE)+IF(OR(B684=0,A_Stammdaten!$B$12&lt;B684),0,I684*1/20)</f>
        <v>0</v>
      </c>
      <c r="K684" s="51">
        <f>HLOOKUP(A_Stammdaten!$B$12,$L$4:$R$2504,ROW(B684)-3,FALSE)</f>
        <v>0</v>
      </c>
      <c r="L684" s="51">
        <f t="shared" si="36"/>
        <v>0</v>
      </c>
      <c r="M684" s="51">
        <f t="shared" si="37"/>
        <v>0</v>
      </c>
      <c r="N684" s="51">
        <f t="shared" si="37"/>
        <v>0</v>
      </c>
      <c r="O684" s="51">
        <f t="shared" si="37"/>
        <v>0</v>
      </c>
      <c r="P684" s="51">
        <f t="shared" si="37"/>
        <v>0</v>
      </c>
      <c r="Q684" s="51">
        <f t="shared" si="37"/>
        <v>0</v>
      </c>
      <c r="R684" s="51">
        <f t="shared" si="37"/>
        <v>0</v>
      </c>
    </row>
    <row r="685" spans="1:18" x14ac:dyDescent="0.25">
      <c r="A685" s="17"/>
      <c r="B685" s="52"/>
      <c r="C685" s="17"/>
      <c r="D685" s="17"/>
      <c r="E685" s="17"/>
      <c r="F685" s="17"/>
      <c r="G685" s="17"/>
      <c r="H685" s="17"/>
      <c r="I685" s="16">
        <f>IF(B685&gt;A_Stammdaten!$B$12,0,SUM(C685,D685,F685,G685)-SUM(E685,H685))</f>
        <v>0</v>
      </c>
      <c r="J685" s="51">
        <f>HLOOKUP(A_Stammdaten!$B$12,$L$4:$R$2504,ROW(B685)-3,FALSE)+IF(OR(B685=0,A_Stammdaten!$B$12&lt;B685),0,I685*1/20)</f>
        <v>0</v>
      </c>
      <c r="K685" s="51">
        <f>HLOOKUP(A_Stammdaten!$B$12,$L$4:$R$2504,ROW(B685)-3,FALSE)</f>
        <v>0</v>
      </c>
      <c r="L685" s="51">
        <f t="shared" si="36"/>
        <v>0</v>
      </c>
      <c r="M685" s="51">
        <f t="shared" si="37"/>
        <v>0</v>
      </c>
      <c r="N685" s="51">
        <f t="shared" si="37"/>
        <v>0</v>
      </c>
      <c r="O685" s="51">
        <f t="shared" si="37"/>
        <v>0</v>
      </c>
      <c r="P685" s="51">
        <f t="shared" si="37"/>
        <v>0</v>
      </c>
      <c r="Q685" s="51">
        <f t="shared" si="37"/>
        <v>0</v>
      </c>
      <c r="R685" s="51">
        <f t="shared" si="37"/>
        <v>0</v>
      </c>
    </row>
    <row r="686" spans="1:18" x14ac:dyDescent="0.25">
      <c r="A686" s="17"/>
      <c r="B686" s="52"/>
      <c r="C686" s="17"/>
      <c r="D686" s="17"/>
      <c r="E686" s="17"/>
      <c r="F686" s="17"/>
      <c r="G686" s="17"/>
      <c r="H686" s="17"/>
      <c r="I686" s="16">
        <f>IF(B686&gt;A_Stammdaten!$B$12,0,SUM(C686,D686,F686,G686)-SUM(E686,H686))</f>
        <v>0</v>
      </c>
      <c r="J686" s="51">
        <f>HLOOKUP(A_Stammdaten!$B$12,$L$4:$R$2504,ROW(B686)-3,FALSE)+IF(OR(B686=0,A_Stammdaten!$B$12&lt;B686),0,I686*1/20)</f>
        <v>0</v>
      </c>
      <c r="K686" s="51">
        <f>HLOOKUP(A_Stammdaten!$B$12,$L$4:$R$2504,ROW(B686)-3,FALSE)</f>
        <v>0</v>
      </c>
      <c r="L686" s="51">
        <f t="shared" si="36"/>
        <v>0</v>
      </c>
      <c r="M686" s="51">
        <f t="shared" si="37"/>
        <v>0</v>
      </c>
      <c r="N686" s="51">
        <f t="shared" si="37"/>
        <v>0</v>
      </c>
      <c r="O686" s="51">
        <f t="shared" si="37"/>
        <v>0</v>
      </c>
      <c r="P686" s="51">
        <f t="shared" si="37"/>
        <v>0</v>
      </c>
      <c r="Q686" s="51">
        <f t="shared" si="37"/>
        <v>0</v>
      </c>
      <c r="R686" s="51">
        <f t="shared" si="37"/>
        <v>0</v>
      </c>
    </row>
    <row r="687" spans="1:18" x14ac:dyDescent="0.25">
      <c r="A687" s="17"/>
      <c r="B687" s="52"/>
      <c r="C687" s="17"/>
      <c r="D687" s="17"/>
      <c r="E687" s="17"/>
      <c r="F687" s="17"/>
      <c r="G687" s="17"/>
      <c r="H687" s="17"/>
      <c r="I687" s="16">
        <f>IF(B687&gt;A_Stammdaten!$B$12,0,SUM(C687,D687,F687,G687)-SUM(E687,H687))</f>
        <v>0</v>
      </c>
      <c r="J687" s="51">
        <f>HLOOKUP(A_Stammdaten!$B$12,$L$4:$R$2504,ROW(B687)-3,FALSE)+IF(OR(B687=0,A_Stammdaten!$B$12&lt;B687),0,I687*1/20)</f>
        <v>0</v>
      </c>
      <c r="K687" s="51">
        <f>HLOOKUP(A_Stammdaten!$B$12,$L$4:$R$2504,ROW(B687)-3,FALSE)</f>
        <v>0</v>
      </c>
      <c r="L687" s="51">
        <f t="shared" si="36"/>
        <v>0</v>
      </c>
      <c r="M687" s="51">
        <f t="shared" si="37"/>
        <v>0</v>
      </c>
      <c r="N687" s="51">
        <f t="shared" si="37"/>
        <v>0</v>
      </c>
      <c r="O687" s="51">
        <f t="shared" si="37"/>
        <v>0</v>
      </c>
      <c r="P687" s="51">
        <f t="shared" si="37"/>
        <v>0</v>
      </c>
      <c r="Q687" s="51">
        <f t="shared" si="37"/>
        <v>0</v>
      </c>
      <c r="R687" s="51">
        <f t="shared" si="37"/>
        <v>0</v>
      </c>
    </row>
    <row r="688" spans="1:18" x14ac:dyDescent="0.25">
      <c r="A688" s="17"/>
      <c r="B688" s="52"/>
      <c r="C688" s="17"/>
      <c r="D688" s="17"/>
      <c r="E688" s="17"/>
      <c r="F688" s="17"/>
      <c r="G688" s="17"/>
      <c r="H688" s="17"/>
      <c r="I688" s="16">
        <f>IF(B688&gt;A_Stammdaten!$B$12,0,SUM(C688,D688,F688,G688)-SUM(E688,H688))</f>
        <v>0</v>
      </c>
      <c r="J688" s="51">
        <f>HLOOKUP(A_Stammdaten!$B$12,$L$4:$R$2504,ROW(B688)-3,FALSE)+IF(OR(B688=0,A_Stammdaten!$B$12&lt;B688),0,I688*1/20)</f>
        <v>0</v>
      </c>
      <c r="K688" s="51">
        <f>HLOOKUP(A_Stammdaten!$B$12,$L$4:$R$2504,ROW(B688)-3,FALSE)</f>
        <v>0</v>
      </c>
      <c r="L688" s="51">
        <f t="shared" si="36"/>
        <v>0</v>
      </c>
      <c r="M688" s="51">
        <f t="shared" si="37"/>
        <v>0</v>
      </c>
      <c r="N688" s="51">
        <f t="shared" si="37"/>
        <v>0</v>
      </c>
      <c r="O688" s="51">
        <f t="shared" si="37"/>
        <v>0</v>
      </c>
      <c r="P688" s="51">
        <f t="shared" si="37"/>
        <v>0</v>
      </c>
      <c r="Q688" s="51">
        <f t="shared" si="37"/>
        <v>0</v>
      </c>
      <c r="R688" s="51">
        <f t="shared" si="37"/>
        <v>0</v>
      </c>
    </row>
    <row r="689" spans="1:18" x14ac:dyDescent="0.25">
      <c r="A689" s="17"/>
      <c r="B689" s="52"/>
      <c r="C689" s="17"/>
      <c r="D689" s="17"/>
      <c r="E689" s="17"/>
      <c r="F689" s="17"/>
      <c r="G689" s="17"/>
      <c r="H689" s="17"/>
      <c r="I689" s="16">
        <f>IF(B689&gt;A_Stammdaten!$B$12,0,SUM(C689,D689,F689,G689)-SUM(E689,H689))</f>
        <v>0</v>
      </c>
      <c r="J689" s="51">
        <f>HLOOKUP(A_Stammdaten!$B$12,$L$4:$R$2504,ROW(B689)-3,FALSE)+IF(OR(B689=0,A_Stammdaten!$B$12&lt;B689),0,I689*1/20)</f>
        <v>0</v>
      </c>
      <c r="K689" s="51">
        <f>HLOOKUP(A_Stammdaten!$B$12,$L$4:$R$2504,ROW(B689)-3,FALSE)</f>
        <v>0</v>
      </c>
      <c r="L689" s="51">
        <f t="shared" si="36"/>
        <v>0</v>
      </c>
      <c r="M689" s="51">
        <f t="shared" si="37"/>
        <v>0</v>
      </c>
      <c r="N689" s="51">
        <f t="shared" si="37"/>
        <v>0</v>
      </c>
      <c r="O689" s="51">
        <f t="shared" si="37"/>
        <v>0</v>
      </c>
      <c r="P689" s="51">
        <f t="shared" si="37"/>
        <v>0</v>
      </c>
      <c r="Q689" s="51">
        <f t="shared" si="37"/>
        <v>0</v>
      </c>
      <c r="R689" s="51">
        <f t="shared" si="37"/>
        <v>0</v>
      </c>
    </row>
    <row r="690" spans="1:18" x14ac:dyDescent="0.25">
      <c r="A690" s="17"/>
      <c r="B690" s="52"/>
      <c r="C690" s="17"/>
      <c r="D690" s="17"/>
      <c r="E690" s="17"/>
      <c r="F690" s="17"/>
      <c r="G690" s="17"/>
      <c r="H690" s="17"/>
      <c r="I690" s="16">
        <f>IF(B690&gt;A_Stammdaten!$B$12,0,SUM(C690,D690,F690,G690)-SUM(E690,H690))</f>
        <v>0</v>
      </c>
      <c r="J690" s="51">
        <f>HLOOKUP(A_Stammdaten!$B$12,$L$4:$R$2504,ROW(B690)-3,FALSE)+IF(OR(B690=0,A_Stammdaten!$B$12&lt;B690),0,I690*1/20)</f>
        <v>0</v>
      </c>
      <c r="K690" s="51">
        <f>HLOOKUP(A_Stammdaten!$B$12,$L$4:$R$2504,ROW(B690)-3,FALSE)</f>
        <v>0</v>
      </c>
      <c r="L690" s="51">
        <f t="shared" si="36"/>
        <v>0</v>
      </c>
      <c r="M690" s="51">
        <f t="shared" si="37"/>
        <v>0</v>
      </c>
      <c r="N690" s="51">
        <f t="shared" si="37"/>
        <v>0</v>
      </c>
      <c r="O690" s="51">
        <f t="shared" si="37"/>
        <v>0</v>
      </c>
      <c r="P690" s="51">
        <f t="shared" si="37"/>
        <v>0</v>
      </c>
      <c r="Q690" s="51">
        <f t="shared" si="37"/>
        <v>0</v>
      </c>
      <c r="R690" s="51">
        <f t="shared" si="37"/>
        <v>0</v>
      </c>
    </row>
    <row r="691" spans="1:18" x14ac:dyDescent="0.25">
      <c r="A691" s="17"/>
      <c r="B691" s="52"/>
      <c r="C691" s="17"/>
      <c r="D691" s="17"/>
      <c r="E691" s="17"/>
      <c r="F691" s="17"/>
      <c r="G691" s="17"/>
      <c r="H691" s="17"/>
      <c r="I691" s="16">
        <f>IF(B691&gt;A_Stammdaten!$B$12,0,SUM(C691,D691,F691,G691)-SUM(E691,H691))</f>
        <v>0</v>
      </c>
      <c r="J691" s="51">
        <f>HLOOKUP(A_Stammdaten!$B$12,$L$4:$R$2504,ROW(B691)-3,FALSE)+IF(OR(B691=0,A_Stammdaten!$B$12&lt;B691),0,I691*1/20)</f>
        <v>0</v>
      </c>
      <c r="K691" s="51">
        <f>HLOOKUP(A_Stammdaten!$B$12,$L$4:$R$2504,ROW(B691)-3,FALSE)</f>
        <v>0</v>
      </c>
      <c r="L691" s="51">
        <f t="shared" si="36"/>
        <v>0</v>
      </c>
      <c r="M691" s="51">
        <f t="shared" si="37"/>
        <v>0</v>
      </c>
      <c r="N691" s="51">
        <f t="shared" si="37"/>
        <v>0</v>
      </c>
      <c r="O691" s="51">
        <f t="shared" si="37"/>
        <v>0</v>
      </c>
      <c r="P691" s="51">
        <f t="shared" si="37"/>
        <v>0</v>
      </c>
      <c r="Q691" s="51">
        <f t="shared" si="37"/>
        <v>0</v>
      </c>
      <c r="R691" s="51">
        <f t="shared" si="37"/>
        <v>0</v>
      </c>
    </row>
    <row r="692" spans="1:18" x14ac:dyDescent="0.25">
      <c r="A692" s="17"/>
      <c r="B692" s="52"/>
      <c r="C692" s="17"/>
      <c r="D692" s="17"/>
      <c r="E692" s="17"/>
      <c r="F692" s="17"/>
      <c r="G692" s="17"/>
      <c r="H692" s="17"/>
      <c r="I692" s="16">
        <f>IF(B692&gt;A_Stammdaten!$B$12,0,SUM(C692,D692,F692,G692)-SUM(E692,H692))</f>
        <v>0</v>
      </c>
      <c r="J692" s="51">
        <f>HLOOKUP(A_Stammdaten!$B$12,$L$4:$R$2504,ROW(B692)-3,FALSE)+IF(OR(B692=0,A_Stammdaten!$B$12&lt;B692),0,I692*1/20)</f>
        <v>0</v>
      </c>
      <c r="K692" s="51">
        <f>HLOOKUP(A_Stammdaten!$B$12,$L$4:$R$2504,ROW(B692)-3,FALSE)</f>
        <v>0</v>
      </c>
      <c r="L692" s="51">
        <f t="shared" si="36"/>
        <v>0</v>
      </c>
      <c r="M692" s="51">
        <f t="shared" si="37"/>
        <v>0</v>
      </c>
      <c r="N692" s="51">
        <f t="shared" si="37"/>
        <v>0</v>
      </c>
      <c r="O692" s="51">
        <f t="shared" si="37"/>
        <v>0</v>
      </c>
      <c r="P692" s="51">
        <f t="shared" si="37"/>
        <v>0</v>
      </c>
      <c r="Q692" s="51">
        <f t="shared" si="37"/>
        <v>0</v>
      </c>
      <c r="R692" s="51">
        <f t="shared" si="37"/>
        <v>0</v>
      </c>
    </row>
    <row r="693" spans="1:18" x14ac:dyDescent="0.25">
      <c r="A693" s="17"/>
      <c r="B693" s="52"/>
      <c r="C693" s="17"/>
      <c r="D693" s="17"/>
      <c r="E693" s="17"/>
      <c r="F693" s="17"/>
      <c r="G693" s="17"/>
      <c r="H693" s="17"/>
      <c r="I693" s="16">
        <f>IF(B693&gt;A_Stammdaten!$B$12,0,SUM(C693,D693,F693,G693)-SUM(E693,H693))</f>
        <v>0</v>
      </c>
      <c r="J693" s="51">
        <f>HLOOKUP(A_Stammdaten!$B$12,$L$4:$R$2504,ROW(B693)-3,FALSE)+IF(OR(B693=0,A_Stammdaten!$B$12&lt;B693),0,I693*1/20)</f>
        <v>0</v>
      </c>
      <c r="K693" s="51">
        <f>HLOOKUP(A_Stammdaten!$B$12,$L$4:$R$2504,ROW(B693)-3,FALSE)</f>
        <v>0</v>
      </c>
      <c r="L693" s="51">
        <f t="shared" si="36"/>
        <v>0</v>
      </c>
      <c r="M693" s="51">
        <f t="shared" si="37"/>
        <v>0</v>
      </c>
      <c r="N693" s="51">
        <f t="shared" si="37"/>
        <v>0</v>
      </c>
      <c r="O693" s="51">
        <f t="shared" si="37"/>
        <v>0</v>
      </c>
      <c r="P693" s="51">
        <f t="shared" si="37"/>
        <v>0</v>
      </c>
      <c r="Q693" s="51">
        <f t="shared" si="37"/>
        <v>0</v>
      </c>
      <c r="R693" s="51">
        <f t="shared" si="37"/>
        <v>0</v>
      </c>
    </row>
    <row r="694" spans="1:18" x14ac:dyDescent="0.25">
      <c r="A694" s="17"/>
      <c r="B694" s="52"/>
      <c r="C694" s="17"/>
      <c r="D694" s="17"/>
      <c r="E694" s="17"/>
      <c r="F694" s="17"/>
      <c r="G694" s="17"/>
      <c r="H694" s="17"/>
      <c r="I694" s="16">
        <f>IF(B694&gt;A_Stammdaten!$B$12,0,SUM(C694,D694,F694,G694)-SUM(E694,H694))</f>
        <v>0</v>
      </c>
      <c r="J694" s="51">
        <f>HLOOKUP(A_Stammdaten!$B$12,$L$4:$R$2504,ROW(B694)-3,FALSE)+IF(OR(B694=0,A_Stammdaten!$B$12&lt;B694),0,I694*1/20)</f>
        <v>0</v>
      </c>
      <c r="K694" s="51">
        <f>HLOOKUP(A_Stammdaten!$B$12,$L$4:$R$2504,ROW(B694)-3,FALSE)</f>
        <v>0</v>
      </c>
      <c r="L694" s="51">
        <f t="shared" si="36"/>
        <v>0</v>
      </c>
      <c r="M694" s="51">
        <f t="shared" si="37"/>
        <v>0</v>
      </c>
      <c r="N694" s="51">
        <f t="shared" si="37"/>
        <v>0</v>
      </c>
      <c r="O694" s="51">
        <f t="shared" si="37"/>
        <v>0</v>
      </c>
      <c r="P694" s="51">
        <f t="shared" si="37"/>
        <v>0</v>
      </c>
      <c r="Q694" s="51">
        <f t="shared" si="37"/>
        <v>0</v>
      </c>
      <c r="R694" s="51">
        <f t="shared" si="37"/>
        <v>0</v>
      </c>
    </row>
    <row r="695" spans="1:18" x14ac:dyDescent="0.25">
      <c r="A695" s="17"/>
      <c r="B695" s="52"/>
      <c r="C695" s="17"/>
      <c r="D695" s="17"/>
      <c r="E695" s="17"/>
      <c r="F695" s="17"/>
      <c r="G695" s="17"/>
      <c r="H695" s="17"/>
      <c r="I695" s="16">
        <f>IF(B695&gt;A_Stammdaten!$B$12,0,SUM(C695,D695,F695,G695)-SUM(E695,H695))</f>
        <v>0</v>
      </c>
      <c r="J695" s="51">
        <f>HLOOKUP(A_Stammdaten!$B$12,$L$4:$R$2504,ROW(B695)-3,FALSE)+IF(OR(B695=0,A_Stammdaten!$B$12&lt;B695),0,I695*1/20)</f>
        <v>0</v>
      </c>
      <c r="K695" s="51">
        <f>HLOOKUP(A_Stammdaten!$B$12,$L$4:$R$2504,ROW(B695)-3,FALSE)</f>
        <v>0</v>
      </c>
      <c r="L695" s="51">
        <f t="shared" si="36"/>
        <v>0</v>
      </c>
      <c r="M695" s="51">
        <f t="shared" si="37"/>
        <v>0</v>
      </c>
      <c r="N695" s="51">
        <f t="shared" si="37"/>
        <v>0</v>
      </c>
      <c r="O695" s="51">
        <f t="shared" si="37"/>
        <v>0</v>
      </c>
      <c r="P695" s="51">
        <f t="shared" si="37"/>
        <v>0</v>
      </c>
      <c r="Q695" s="51">
        <f t="shared" si="37"/>
        <v>0</v>
      </c>
      <c r="R695" s="51">
        <f t="shared" si="37"/>
        <v>0</v>
      </c>
    </row>
    <row r="696" spans="1:18" x14ac:dyDescent="0.25">
      <c r="A696" s="17"/>
      <c r="B696" s="52"/>
      <c r="C696" s="17"/>
      <c r="D696" s="17"/>
      <c r="E696" s="17"/>
      <c r="F696" s="17"/>
      <c r="G696" s="17"/>
      <c r="H696" s="17"/>
      <c r="I696" s="16">
        <f>IF(B696&gt;A_Stammdaten!$B$12,0,SUM(C696,D696,F696,G696)-SUM(E696,H696))</f>
        <v>0</v>
      </c>
      <c r="J696" s="51">
        <f>HLOOKUP(A_Stammdaten!$B$12,$L$4:$R$2504,ROW(B696)-3,FALSE)+IF(OR(B696=0,A_Stammdaten!$B$12&lt;B696),0,I696*1/20)</f>
        <v>0</v>
      </c>
      <c r="K696" s="51">
        <f>HLOOKUP(A_Stammdaten!$B$12,$L$4:$R$2504,ROW(B696)-3,FALSE)</f>
        <v>0</v>
      </c>
      <c r="L696" s="51">
        <f t="shared" si="36"/>
        <v>0</v>
      </c>
      <c r="M696" s="51">
        <f t="shared" si="37"/>
        <v>0</v>
      </c>
      <c r="N696" s="51">
        <f t="shared" si="37"/>
        <v>0</v>
      </c>
      <c r="O696" s="51">
        <f t="shared" si="37"/>
        <v>0</v>
      </c>
      <c r="P696" s="51">
        <f t="shared" si="37"/>
        <v>0</v>
      </c>
      <c r="Q696" s="51">
        <f t="shared" si="37"/>
        <v>0</v>
      </c>
      <c r="R696" s="51">
        <f t="shared" si="37"/>
        <v>0</v>
      </c>
    </row>
    <row r="697" spans="1:18" x14ac:dyDescent="0.25">
      <c r="A697" s="17"/>
      <c r="B697" s="52"/>
      <c r="C697" s="17"/>
      <c r="D697" s="17"/>
      <c r="E697" s="17"/>
      <c r="F697" s="17"/>
      <c r="G697" s="17"/>
      <c r="H697" s="17"/>
      <c r="I697" s="16">
        <f>IF(B697&gt;A_Stammdaten!$B$12,0,SUM(C697,D697,F697,G697)-SUM(E697,H697))</f>
        <v>0</v>
      </c>
      <c r="J697" s="51">
        <f>HLOOKUP(A_Stammdaten!$B$12,$L$4:$R$2504,ROW(B697)-3,FALSE)+IF(OR(B697=0,A_Stammdaten!$B$12&lt;B697),0,I697*1/20)</f>
        <v>0</v>
      </c>
      <c r="K697" s="51">
        <f>HLOOKUP(A_Stammdaten!$B$12,$L$4:$R$2504,ROW(B697)-3,FALSE)</f>
        <v>0</v>
      </c>
      <c r="L697" s="51">
        <f t="shared" si="36"/>
        <v>0</v>
      </c>
      <c r="M697" s="51">
        <f t="shared" si="37"/>
        <v>0</v>
      </c>
      <c r="N697" s="51">
        <f t="shared" si="37"/>
        <v>0</v>
      </c>
      <c r="O697" s="51">
        <f t="shared" si="37"/>
        <v>0</v>
      </c>
      <c r="P697" s="51">
        <f t="shared" si="37"/>
        <v>0</v>
      </c>
      <c r="Q697" s="51">
        <f t="shared" si="37"/>
        <v>0</v>
      </c>
      <c r="R697" s="51">
        <f t="shared" si="37"/>
        <v>0</v>
      </c>
    </row>
    <row r="698" spans="1:18" x14ac:dyDescent="0.25">
      <c r="A698" s="17"/>
      <c r="B698" s="52"/>
      <c r="C698" s="17"/>
      <c r="D698" s="17"/>
      <c r="E698" s="17"/>
      <c r="F698" s="17"/>
      <c r="G698" s="17"/>
      <c r="H698" s="17"/>
      <c r="I698" s="16">
        <f>IF(B698&gt;A_Stammdaten!$B$12,0,SUM(C698,D698,F698,G698)-SUM(E698,H698))</f>
        <v>0</v>
      </c>
      <c r="J698" s="51">
        <f>HLOOKUP(A_Stammdaten!$B$12,$L$4:$R$2504,ROW(B698)-3,FALSE)+IF(OR(B698=0,A_Stammdaten!$B$12&lt;B698),0,I698*1/20)</f>
        <v>0</v>
      </c>
      <c r="K698" s="51">
        <f>HLOOKUP(A_Stammdaten!$B$12,$L$4:$R$2504,ROW(B698)-3,FALSE)</f>
        <v>0</v>
      </c>
      <c r="L698" s="51">
        <f t="shared" si="36"/>
        <v>0</v>
      </c>
      <c r="M698" s="51">
        <f t="shared" si="37"/>
        <v>0</v>
      </c>
      <c r="N698" s="51">
        <f t="shared" si="37"/>
        <v>0</v>
      </c>
      <c r="O698" s="51">
        <f t="shared" si="37"/>
        <v>0</v>
      </c>
      <c r="P698" s="51">
        <f t="shared" si="37"/>
        <v>0</v>
      </c>
      <c r="Q698" s="51">
        <f t="shared" si="37"/>
        <v>0</v>
      </c>
      <c r="R698" s="51">
        <f t="shared" si="37"/>
        <v>0</v>
      </c>
    </row>
    <row r="699" spans="1:18" x14ac:dyDescent="0.25">
      <c r="A699" s="17"/>
      <c r="B699" s="52"/>
      <c r="C699" s="17"/>
      <c r="D699" s="17"/>
      <c r="E699" s="17"/>
      <c r="F699" s="17"/>
      <c r="G699" s="17"/>
      <c r="H699" s="17"/>
      <c r="I699" s="16">
        <f>IF(B699&gt;A_Stammdaten!$B$12,0,SUM(C699,D699,F699,G699)-SUM(E699,H699))</f>
        <v>0</v>
      </c>
      <c r="J699" s="51">
        <f>HLOOKUP(A_Stammdaten!$B$12,$L$4:$R$2504,ROW(B699)-3,FALSE)+IF(OR(B699=0,A_Stammdaten!$B$12&lt;B699),0,I699*1/20)</f>
        <v>0</v>
      </c>
      <c r="K699" s="51">
        <f>HLOOKUP(A_Stammdaten!$B$12,$L$4:$R$2504,ROW(B699)-3,FALSE)</f>
        <v>0</v>
      </c>
      <c r="L699" s="51">
        <f t="shared" si="36"/>
        <v>0</v>
      </c>
      <c r="M699" s="51">
        <f t="shared" si="37"/>
        <v>0</v>
      </c>
      <c r="N699" s="51">
        <f t="shared" si="37"/>
        <v>0</v>
      </c>
      <c r="O699" s="51">
        <f t="shared" si="37"/>
        <v>0</v>
      </c>
      <c r="P699" s="51">
        <f t="shared" si="37"/>
        <v>0</v>
      </c>
      <c r="Q699" s="51">
        <f t="shared" si="37"/>
        <v>0</v>
      </c>
      <c r="R699" s="51">
        <f t="shared" si="37"/>
        <v>0</v>
      </c>
    </row>
    <row r="700" spans="1:18" x14ac:dyDescent="0.25">
      <c r="A700" s="17"/>
      <c r="B700" s="52"/>
      <c r="C700" s="17"/>
      <c r="D700" s="17"/>
      <c r="E700" s="17"/>
      <c r="F700" s="17"/>
      <c r="G700" s="17"/>
      <c r="H700" s="17"/>
      <c r="I700" s="16">
        <f>IF(B700&gt;A_Stammdaten!$B$12,0,SUM(C700,D700,F700,G700)-SUM(E700,H700))</f>
        <v>0</v>
      </c>
      <c r="J700" s="51">
        <f>HLOOKUP(A_Stammdaten!$B$12,$L$4:$R$2504,ROW(B700)-3,FALSE)+IF(OR(B700=0,A_Stammdaten!$B$12&lt;B700),0,I700*1/20)</f>
        <v>0</v>
      </c>
      <c r="K700" s="51">
        <f>HLOOKUP(A_Stammdaten!$B$12,$L$4:$R$2504,ROW(B700)-3,FALSE)</f>
        <v>0</v>
      </c>
      <c r="L700" s="51">
        <f t="shared" si="36"/>
        <v>0</v>
      </c>
      <c r="M700" s="51">
        <f t="shared" si="37"/>
        <v>0</v>
      </c>
      <c r="N700" s="51">
        <f t="shared" si="37"/>
        <v>0</v>
      </c>
      <c r="O700" s="51">
        <f t="shared" si="37"/>
        <v>0</v>
      </c>
      <c r="P700" s="51">
        <f t="shared" si="37"/>
        <v>0</v>
      </c>
      <c r="Q700" s="51">
        <f t="shared" si="37"/>
        <v>0</v>
      </c>
      <c r="R700" s="51">
        <f t="shared" si="37"/>
        <v>0</v>
      </c>
    </row>
    <row r="701" spans="1:18" x14ac:dyDescent="0.25">
      <c r="A701" s="17"/>
      <c r="B701" s="52"/>
      <c r="C701" s="17"/>
      <c r="D701" s="17"/>
      <c r="E701" s="17"/>
      <c r="F701" s="17"/>
      <c r="G701" s="17"/>
      <c r="H701" s="17"/>
      <c r="I701" s="16">
        <f>IF(B701&gt;A_Stammdaten!$B$12,0,SUM(C701,D701,F701,G701)-SUM(E701,H701))</f>
        <v>0</v>
      </c>
      <c r="J701" s="51">
        <f>HLOOKUP(A_Stammdaten!$B$12,$L$4:$R$2504,ROW(B701)-3,FALSE)+IF(OR(B701=0,A_Stammdaten!$B$12&lt;B701),0,I701*1/20)</f>
        <v>0</v>
      </c>
      <c r="K701" s="51">
        <f>HLOOKUP(A_Stammdaten!$B$12,$L$4:$R$2504,ROW(B701)-3,FALSE)</f>
        <v>0</v>
      </c>
      <c r="L701" s="51">
        <f t="shared" si="36"/>
        <v>0</v>
      </c>
      <c r="M701" s="51">
        <f t="shared" si="37"/>
        <v>0</v>
      </c>
      <c r="N701" s="51">
        <f t="shared" si="37"/>
        <v>0</v>
      </c>
      <c r="O701" s="51">
        <f t="shared" si="37"/>
        <v>0</v>
      </c>
      <c r="P701" s="51">
        <f t="shared" si="37"/>
        <v>0</v>
      </c>
      <c r="Q701" s="51">
        <f t="shared" si="37"/>
        <v>0</v>
      </c>
      <c r="R701" s="51">
        <f t="shared" si="37"/>
        <v>0</v>
      </c>
    </row>
    <row r="702" spans="1:18" x14ac:dyDescent="0.25">
      <c r="A702" s="17"/>
      <c r="B702" s="52"/>
      <c r="C702" s="17"/>
      <c r="D702" s="17"/>
      <c r="E702" s="17"/>
      <c r="F702" s="17"/>
      <c r="G702" s="17"/>
      <c r="H702" s="17"/>
      <c r="I702" s="16">
        <f>IF(B702&gt;A_Stammdaten!$B$12,0,SUM(C702,D702,F702,G702)-SUM(E702,H702))</f>
        <v>0</v>
      </c>
      <c r="J702" s="51">
        <f>HLOOKUP(A_Stammdaten!$B$12,$L$4:$R$2504,ROW(B702)-3,FALSE)+IF(OR(B702=0,A_Stammdaten!$B$12&lt;B702),0,I702*1/20)</f>
        <v>0</v>
      </c>
      <c r="K702" s="51">
        <f>HLOOKUP(A_Stammdaten!$B$12,$L$4:$R$2504,ROW(B702)-3,FALSE)</f>
        <v>0</v>
      </c>
      <c r="L702" s="51">
        <f t="shared" si="36"/>
        <v>0</v>
      </c>
      <c r="M702" s="51">
        <f t="shared" si="37"/>
        <v>0</v>
      </c>
      <c r="N702" s="51">
        <f t="shared" si="37"/>
        <v>0</v>
      </c>
      <c r="O702" s="51">
        <f t="shared" si="37"/>
        <v>0</v>
      </c>
      <c r="P702" s="51">
        <f t="shared" si="37"/>
        <v>0</v>
      </c>
      <c r="Q702" s="51">
        <f t="shared" si="37"/>
        <v>0</v>
      </c>
      <c r="R702" s="51">
        <f t="shared" si="37"/>
        <v>0</v>
      </c>
    </row>
    <row r="703" spans="1:18" x14ac:dyDescent="0.25">
      <c r="A703" s="17"/>
      <c r="B703" s="52"/>
      <c r="C703" s="17"/>
      <c r="D703" s="17"/>
      <c r="E703" s="17"/>
      <c r="F703" s="17"/>
      <c r="G703" s="17"/>
      <c r="H703" s="17"/>
      <c r="I703" s="16">
        <f>IF(B703&gt;A_Stammdaten!$B$12,0,SUM(C703,D703,F703,G703)-SUM(E703,H703))</f>
        <v>0</v>
      </c>
      <c r="J703" s="51">
        <f>HLOOKUP(A_Stammdaten!$B$12,$L$4:$R$2504,ROW(B703)-3,FALSE)+IF(OR(B703=0,A_Stammdaten!$B$12&lt;B703),0,I703*1/20)</f>
        <v>0</v>
      </c>
      <c r="K703" s="51">
        <f>HLOOKUP(A_Stammdaten!$B$12,$L$4:$R$2504,ROW(B703)-3,FALSE)</f>
        <v>0</v>
      </c>
      <c r="L703" s="51">
        <f t="shared" si="36"/>
        <v>0</v>
      </c>
      <c r="M703" s="51">
        <f t="shared" si="37"/>
        <v>0</v>
      </c>
      <c r="N703" s="51">
        <f t="shared" si="37"/>
        <v>0</v>
      </c>
      <c r="O703" s="51">
        <f t="shared" si="37"/>
        <v>0</v>
      </c>
      <c r="P703" s="51">
        <f t="shared" si="37"/>
        <v>0</v>
      </c>
      <c r="Q703" s="51">
        <f t="shared" si="37"/>
        <v>0</v>
      </c>
      <c r="R703" s="51">
        <f t="shared" si="37"/>
        <v>0</v>
      </c>
    </row>
    <row r="704" spans="1:18" x14ac:dyDescent="0.25">
      <c r="A704" s="17"/>
      <c r="B704" s="52"/>
      <c r="C704" s="17"/>
      <c r="D704" s="17"/>
      <c r="E704" s="17"/>
      <c r="F704" s="17"/>
      <c r="G704" s="17"/>
      <c r="H704" s="17"/>
      <c r="I704" s="16">
        <f>IF(B704&gt;A_Stammdaten!$B$12,0,SUM(C704,D704,F704,G704)-SUM(E704,H704))</f>
        <v>0</v>
      </c>
      <c r="J704" s="51">
        <f>HLOOKUP(A_Stammdaten!$B$12,$L$4:$R$2504,ROW(B704)-3,FALSE)+IF(OR(B704=0,A_Stammdaten!$B$12&lt;B704),0,I704*1/20)</f>
        <v>0</v>
      </c>
      <c r="K704" s="51">
        <f>HLOOKUP(A_Stammdaten!$B$12,$L$4:$R$2504,ROW(B704)-3,FALSE)</f>
        <v>0</v>
      </c>
      <c r="L704" s="51">
        <f t="shared" ref="L704:L767" si="38">IF(OR($I704=0,L$4&lt;$B704,$B704=0,20-(L$4-$B704)=0),0,$I704*(19-(L$4-$B704))/20)</f>
        <v>0</v>
      </c>
      <c r="M704" s="51">
        <f t="shared" si="37"/>
        <v>0</v>
      </c>
      <c r="N704" s="51">
        <f t="shared" si="37"/>
        <v>0</v>
      </c>
      <c r="O704" s="51">
        <f t="shared" si="37"/>
        <v>0</v>
      </c>
      <c r="P704" s="51">
        <f t="shared" si="37"/>
        <v>0</v>
      </c>
      <c r="Q704" s="51">
        <f t="shared" si="37"/>
        <v>0</v>
      </c>
      <c r="R704" s="51">
        <f t="shared" si="37"/>
        <v>0</v>
      </c>
    </row>
    <row r="705" spans="1:18" x14ac:dyDescent="0.25">
      <c r="A705" s="17"/>
      <c r="B705" s="52"/>
      <c r="C705" s="17"/>
      <c r="D705" s="17"/>
      <c r="E705" s="17"/>
      <c r="F705" s="17"/>
      <c r="G705" s="17"/>
      <c r="H705" s="17"/>
      <c r="I705" s="16">
        <f>IF(B705&gt;A_Stammdaten!$B$12,0,SUM(C705,D705,F705,G705)-SUM(E705,H705))</f>
        <v>0</v>
      </c>
      <c r="J705" s="51">
        <f>HLOOKUP(A_Stammdaten!$B$12,$L$4:$R$2504,ROW(B705)-3,FALSE)+IF(OR(B705=0,A_Stammdaten!$B$12&lt;B705),0,I705*1/20)</f>
        <v>0</v>
      </c>
      <c r="K705" s="51">
        <f>HLOOKUP(A_Stammdaten!$B$12,$L$4:$R$2504,ROW(B705)-3,FALSE)</f>
        <v>0</v>
      </c>
      <c r="L705" s="51">
        <f t="shared" si="38"/>
        <v>0</v>
      </c>
      <c r="M705" s="51">
        <f t="shared" si="37"/>
        <v>0</v>
      </c>
      <c r="N705" s="51">
        <f t="shared" si="37"/>
        <v>0</v>
      </c>
      <c r="O705" s="51">
        <f t="shared" si="37"/>
        <v>0</v>
      </c>
      <c r="P705" s="51">
        <f t="shared" si="37"/>
        <v>0</v>
      </c>
      <c r="Q705" s="51">
        <f t="shared" si="37"/>
        <v>0</v>
      </c>
      <c r="R705" s="51">
        <f t="shared" si="37"/>
        <v>0</v>
      </c>
    </row>
    <row r="706" spans="1:18" x14ac:dyDescent="0.25">
      <c r="A706" s="17"/>
      <c r="B706" s="52"/>
      <c r="C706" s="17"/>
      <c r="D706" s="17"/>
      <c r="E706" s="17"/>
      <c r="F706" s="17"/>
      <c r="G706" s="17"/>
      <c r="H706" s="17"/>
      <c r="I706" s="16">
        <f>IF(B706&gt;A_Stammdaten!$B$12,0,SUM(C706,D706,F706,G706)-SUM(E706,H706))</f>
        <v>0</v>
      </c>
      <c r="J706" s="51">
        <f>HLOOKUP(A_Stammdaten!$B$12,$L$4:$R$2504,ROW(B706)-3,FALSE)+IF(OR(B706=0,A_Stammdaten!$B$12&lt;B706),0,I706*1/20)</f>
        <v>0</v>
      </c>
      <c r="K706" s="51">
        <f>HLOOKUP(A_Stammdaten!$B$12,$L$4:$R$2504,ROW(B706)-3,FALSE)</f>
        <v>0</v>
      </c>
      <c r="L706" s="51">
        <f t="shared" si="38"/>
        <v>0</v>
      </c>
      <c r="M706" s="51">
        <f t="shared" si="37"/>
        <v>0</v>
      </c>
      <c r="N706" s="51">
        <f t="shared" si="37"/>
        <v>0</v>
      </c>
      <c r="O706" s="51">
        <f t="shared" si="37"/>
        <v>0</v>
      </c>
      <c r="P706" s="51">
        <f t="shared" si="37"/>
        <v>0</v>
      </c>
      <c r="Q706" s="51">
        <f t="shared" si="37"/>
        <v>0</v>
      </c>
      <c r="R706" s="51">
        <f t="shared" si="37"/>
        <v>0</v>
      </c>
    </row>
    <row r="707" spans="1:18" x14ac:dyDescent="0.25">
      <c r="A707" s="17"/>
      <c r="B707" s="52"/>
      <c r="C707" s="17"/>
      <c r="D707" s="17"/>
      <c r="E707" s="17"/>
      <c r="F707" s="17"/>
      <c r="G707" s="17"/>
      <c r="H707" s="17"/>
      <c r="I707" s="16">
        <f>IF(B707&gt;A_Stammdaten!$B$12,0,SUM(C707,D707,F707,G707)-SUM(E707,H707))</f>
        <v>0</v>
      </c>
      <c r="J707" s="51">
        <f>HLOOKUP(A_Stammdaten!$B$12,$L$4:$R$2504,ROW(B707)-3,FALSE)+IF(OR(B707=0,A_Stammdaten!$B$12&lt;B707),0,I707*1/20)</f>
        <v>0</v>
      </c>
      <c r="K707" s="51">
        <f>HLOOKUP(A_Stammdaten!$B$12,$L$4:$R$2504,ROW(B707)-3,FALSE)</f>
        <v>0</v>
      </c>
      <c r="L707" s="51">
        <f t="shared" si="38"/>
        <v>0</v>
      </c>
      <c r="M707" s="51">
        <f t="shared" si="37"/>
        <v>0</v>
      </c>
      <c r="N707" s="51">
        <f t="shared" si="37"/>
        <v>0</v>
      </c>
      <c r="O707" s="51">
        <f t="shared" si="37"/>
        <v>0</v>
      </c>
      <c r="P707" s="51">
        <f t="shared" si="37"/>
        <v>0</v>
      </c>
      <c r="Q707" s="51">
        <f t="shared" si="37"/>
        <v>0</v>
      </c>
      <c r="R707" s="51">
        <f t="shared" si="37"/>
        <v>0</v>
      </c>
    </row>
    <row r="708" spans="1:18" x14ac:dyDescent="0.25">
      <c r="A708" s="17"/>
      <c r="B708" s="52"/>
      <c r="C708" s="17"/>
      <c r="D708" s="17"/>
      <c r="E708" s="17"/>
      <c r="F708" s="17"/>
      <c r="G708" s="17"/>
      <c r="H708" s="17"/>
      <c r="I708" s="16">
        <f>IF(B708&gt;A_Stammdaten!$B$12,0,SUM(C708,D708,F708,G708)-SUM(E708,H708))</f>
        <v>0</v>
      </c>
      <c r="J708" s="51">
        <f>HLOOKUP(A_Stammdaten!$B$12,$L$4:$R$2504,ROW(B708)-3,FALSE)+IF(OR(B708=0,A_Stammdaten!$B$12&lt;B708),0,I708*1/20)</f>
        <v>0</v>
      </c>
      <c r="K708" s="51">
        <f>HLOOKUP(A_Stammdaten!$B$12,$L$4:$R$2504,ROW(B708)-3,FALSE)</f>
        <v>0</v>
      </c>
      <c r="L708" s="51">
        <f t="shared" si="38"/>
        <v>0</v>
      </c>
      <c r="M708" s="51">
        <f t="shared" si="37"/>
        <v>0</v>
      </c>
      <c r="N708" s="51">
        <f t="shared" si="37"/>
        <v>0</v>
      </c>
      <c r="O708" s="51">
        <f t="shared" si="37"/>
        <v>0</v>
      </c>
      <c r="P708" s="51">
        <f t="shared" si="37"/>
        <v>0</v>
      </c>
      <c r="Q708" s="51">
        <f t="shared" si="37"/>
        <v>0</v>
      </c>
      <c r="R708" s="51">
        <f t="shared" si="37"/>
        <v>0</v>
      </c>
    </row>
    <row r="709" spans="1:18" x14ac:dyDescent="0.25">
      <c r="A709" s="17"/>
      <c r="B709" s="52"/>
      <c r="C709" s="17"/>
      <c r="D709" s="17"/>
      <c r="E709" s="17"/>
      <c r="F709" s="17"/>
      <c r="G709" s="17"/>
      <c r="H709" s="17"/>
      <c r="I709" s="16">
        <f>IF(B709&gt;A_Stammdaten!$B$12,0,SUM(C709,D709,F709,G709)-SUM(E709,H709))</f>
        <v>0</v>
      </c>
      <c r="J709" s="51">
        <f>HLOOKUP(A_Stammdaten!$B$12,$L$4:$R$2504,ROW(B709)-3,FALSE)+IF(OR(B709=0,A_Stammdaten!$B$12&lt;B709),0,I709*1/20)</f>
        <v>0</v>
      </c>
      <c r="K709" s="51">
        <f>HLOOKUP(A_Stammdaten!$B$12,$L$4:$R$2504,ROW(B709)-3,FALSE)</f>
        <v>0</v>
      </c>
      <c r="L709" s="51">
        <f t="shared" si="38"/>
        <v>0</v>
      </c>
      <c r="M709" s="51">
        <f t="shared" si="37"/>
        <v>0</v>
      </c>
      <c r="N709" s="51">
        <f t="shared" si="37"/>
        <v>0</v>
      </c>
      <c r="O709" s="51">
        <f t="shared" si="37"/>
        <v>0</v>
      </c>
      <c r="P709" s="51">
        <f t="shared" si="37"/>
        <v>0</v>
      </c>
      <c r="Q709" s="51">
        <f t="shared" si="37"/>
        <v>0</v>
      </c>
      <c r="R709" s="51">
        <f t="shared" si="37"/>
        <v>0</v>
      </c>
    </row>
    <row r="710" spans="1:18" x14ac:dyDescent="0.25">
      <c r="A710" s="17"/>
      <c r="B710" s="52"/>
      <c r="C710" s="17"/>
      <c r="D710" s="17"/>
      <c r="E710" s="17"/>
      <c r="F710" s="17"/>
      <c r="G710" s="17"/>
      <c r="H710" s="17"/>
      <c r="I710" s="16">
        <f>IF(B710&gt;A_Stammdaten!$B$12,0,SUM(C710,D710,F710,G710)-SUM(E710,H710))</f>
        <v>0</v>
      </c>
      <c r="J710" s="51">
        <f>HLOOKUP(A_Stammdaten!$B$12,$L$4:$R$2504,ROW(B710)-3,FALSE)+IF(OR(B710=0,A_Stammdaten!$B$12&lt;B710),0,I710*1/20)</f>
        <v>0</v>
      </c>
      <c r="K710" s="51">
        <f>HLOOKUP(A_Stammdaten!$B$12,$L$4:$R$2504,ROW(B710)-3,FALSE)</f>
        <v>0</v>
      </c>
      <c r="L710" s="51">
        <f t="shared" si="38"/>
        <v>0</v>
      </c>
      <c r="M710" s="51">
        <f t="shared" si="37"/>
        <v>0</v>
      </c>
      <c r="N710" s="51">
        <f t="shared" si="37"/>
        <v>0</v>
      </c>
      <c r="O710" s="51">
        <f t="shared" si="37"/>
        <v>0</v>
      </c>
      <c r="P710" s="51">
        <f t="shared" si="37"/>
        <v>0</v>
      </c>
      <c r="Q710" s="51">
        <f t="shared" si="37"/>
        <v>0</v>
      </c>
      <c r="R710" s="51">
        <f t="shared" si="37"/>
        <v>0</v>
      </c>
    </row>
    <row r="711" spans="1:18" x14ac:dyDescent="0.25">
      <c r="A711" s="17"/>
      <c r="B711" s="52"/>
      <c r="C711" s="17"/>
      <c r="D711" s="17"/>
      <c r="E711" s="17"/>
      <c r="F711" s="17"/>
      <c r="G711" s="17"/>
      <c r="H711" s="17"/>
      <c r="I711" s="16">
        <f>IF(B711&gt;A_Stammdaten!$B$12,0,SUM(C711,D711,F711,G711)-SUM(E711,H711))</f>
        <v>0</v>
      </c>
      <c r="J711" s="51">
        <f>HLOOKUP(A_Stammdaten!$B$12,$L$4:$R$2504,ROW(B711)-3,FALSE)+IF(OR(B711=0,A_Stammdaten!$B$12&lt;B711),0,I711*1/20)</f>
        <v>0</v>
      </c>
      <c r="K711" s="51">
        <f>HLOOKUP(A_Stammdaten!$B$12,$L$4:$R$2504,ROW(B711)-3,FALSE)</f>
        <v>0</v>
      </c>
      <c r="L711" s="51">
        <f t="shared" si="38"/>
        <v>0</v>
      </c>
      <c r="M711" s="51">
        <f t="shared" si="37"/>
        <v>0</v>
      </c>
      <c r="N711" s="51">
        <f t="shared" si="37"/>
        <v>0</v>
      </c>
      <c r="O711" s="51">
        <f t="shared" si="37"/>
        <v>0</v>
      </c>
      <c r="P711" s="51">
        <f t="shared" si="37"/>
        <v>0</v>
      </c>
      <c r="Q711" s="51">
        <f t="shared" si="37"/>
        <v>0</v>
      </c>
      <c r="R711" s="51">
        <f t="shared" si="37"/>
        <v>0</v>
      </c>
    </row>
    <row r="712" spans="1:18" x14ac:dyDescent="0.25">
      <c r="A712" s="17"/>
      <c r="B712" s="52"/>
      <c r="C712" s="17"/>
      <c r="D712" s="17"/>
      <c r="E712" s="17"/>
      <c r="F712" s="17"/>
      <c r="G712" s="17"/>
      <c r="H712" s="17"/>
      <c r="I712" s="16">
        <f>IF(B712&gt;A_Stammdaten!$B$12,0,SUM(C712,D712,F712,G712)-SUM(E712,H712))</f>
        <v>0</v>
      </c>
      <c r="J712" s="51">
        <f>HLOOKUP(A_Stammdaten!$B$12,$L$4:$R$2504,ROW(B712)-3,FALSE)+IF(OR(B712=0,A_Stammdaten!$B$12&lt;B712),0,I712*1/20)</f>
        <v>0</v>
      </c>
      <c r="K712" s="51">
        <f>HLOOKUP(A_Stammdaten!$B$12,$L$4:$R$2504,ROW(B712)-3,FALSE)</f>
        <v>0</v>
      </c>
      <c r="L712" s="51">
        <f t="shared" si="38"/>
        <v>0</v>
      </c>
      <c r="M712" s="51">
        <f t="shared" si="37"/>
        <v>0</v>
      </c>
      <c r="N712" s="51">
        <f t="shared" si="37"/>
        <v>0</v>
      </c>
      <c r="O712" s="51">
        <f t="shared" si="37"/>
        <v>0</v>
      </c>
      <c r="P712" s="51">
        <f t="shared" si="37"/>
        <v>0</v>
      </c>
      <c r="Q712" s="51">
        <f t="shared" si="37"/>
        <v>0</v>
      </c>
      <c r="R712" s="51">
        <f t="shared" si="37"/>
        <v>0</v>
      </c>
    </row>
    <row r="713" spans="1:18" x14ac:dyDescent="0.25">
      <c r="A713" s="17"/>
      <c r="B713" s="52"/>
      <c r="C713" s="17"/>
      <c r="D713" s="17"/>
      <c r="E713" s="17"/>
      <c r="F713" s="17"/>
      <c r="G713" s="17"/>
      <c r="H713" s="17"/>
      <c r="I713" s="16">
        <f>IF(B713&gt;A_Stammdaten!$B$12,0,SUM(C713,D713,F713,G713)-SUM(E713,H713))</f>
        <v>0</v>
      </c>
      <c r="J713" s="51">
        <f>HLOOKUP(A_Stammdaten!$B$12,$L$4:$R$2504,ROW(B713)-3,FALSE)+IF(OR(B713=0,A_Stammdaten!$B$12&lt;B713),0,I713*1/20)</f>
        <v>0</v>
      </c>
      <c r="K713" s="51">
        <f>HLOOKUP(A_Stammdaten!$B$12,$L$4:$R$2504,ROW(B713)-3,FALSE)</f>
        <v>0</v>
      </c>
      <c r="L713" s="51">
        <f t="shared" si="38"/>
        <v>0</v>
      </c>
      <c r="M713" s="51">
        <f t="shared" si="37"/>
        <v>0</v>
      </c>
      <c r="N713" s="51">
        <f t="shared" si="37"/>
        <v>0</v>
      </c>
      <c r="O713" s="51">
        <f t="shared" si="37"/>
        <v>0</v>
      </c>
      <c r="P713" s="51">
        <f t="shared" si="37"/>
        <v>0</v>
      </c>
      <c r="Q713" s="51">
        <f t="shared" si="37"/>
        <v>0</v>
      </c>
      <c r="R713" s="51">
        <f t="shared" si="37"/>
        <v>0</v>
      </c>
    </row>
    <row r="714" spans="1:18" x14ac:dyDescent="0.25">
      <c r="A714" s="17"/>
      <c r="B714" s="52"/>
      <c r="C714" s="17"/>
      <c r="D714" s="17"/>
      <c r="E714" s="17"/>
      <c r="F714" s="17"/>
      <c r="G714" s="17"/>
      <c r="H714" s="17"/>
      <c r="I714" s="16">
        <f>IF(B714&gt;A_Stammdaten!$B$12,0,SUM(C714,D714,F714,G714)-SUM(E714,H714))</f>
        <v>0</v>
      </c>
      <c r="J714" s="51">
        <f>HLOOKUP(A_Stammdaten!$B$12,$L$4:$R$2504,ROW(B714)-3,FALSE)+IF(OR(B714=0,A_Stammdaten!$B$12&lt;B714),0,I714*1/20)</f>
        <v>0</v>
      </c>
      <c r="K714" s="51">
        <f>HLOOKUP(A_Stammdaten!$B$12,$L$4:$R$2504,ROW(B714)-3,FALSE)</f>
        <v>0</v>
      </c>
      <c r="L714" s="51">
        <f t="shared" si="38"/>
        <v>0</v>
      </c>
      <c r="M714" s="51">
        <f t="shared" si="37"/>
        <v>0</v>
      </c>
      <c r="N714" s="51">
        <f t="shared" si="37"/>
        <v>0</v>
      </c>
      <c r="O714" s="51">
        <f t="shared" si="37"/>
        <v>0</v>
      </c>
      <c r="P714" s="51">
        <f t="shared" si="37"/>
        <v>0</v>
      </c>
      <c r="Q714" s="51">
        <f t="shared" si="37"/>
        <v>0</v>
      </c>
      <c r="R714" s="51">
        <f t="shared" si="37"/>
        <v>0</v>
      </c>
    </row>
    <row r="715" spans="1:18" x14ac:dyDescent="0.25">
      <c r="A715" s="17"/>
      <c r="B715" s="52"/>
      <c r="C715" s="17"/>
      <c r="D715" s="17"/>
      <c r="E715" s="17"/>
      <c r="F715" s="17"/>
      <c r="G715" s="17"/>
      <c r="H715" s="17"/>
      <c r="I715" s="16">
        <f>IF(B715&gt;A_Stammdaten!$B$12,0,SUM(C715,D715,F715,G715)-SUM(E715,H715))</f>
        <v>0</v>
      </c>
      <c r="J715" s="51">
        <f>HLOOKUP(A_Stammdaten!$B$12,$L$4:$R$2504,ROW(B715)-3,FALSE)+IF(OR(B715=0,A_Stammdaten!$B$12&lt;B715),0,I715*1/20)</f>
        <v>0</v>
      </c>
      <c r="K715" s="51">
        <f>HLOOKUP(A_Stammdaten!$B$12,$L$4:$R$2504,ROW(B715)-3,FALSE)</f>
        <v>0</v>
      </c>
      <c r="L715" s="51">
        <f t="shared" si="38"/>
        <v>0</v>
      </c>
      <c r="M715" s="51">
        <f t="shared" si="37"/>
        <v>0</v>
      </c>
      <c r="N715" s="51">
        <f t="shared" si="37"/>
        <v>0</v>
      </c>
      <c r="O715" s="51">
        <f t="shared" si="37"/>
        <v>0</v>
      </c>
      <c r="P715" s="51">
        <f t="shared" si="37"/>
        <v>0</v>
      </c>
      <c r="Q715" s="51">
        <f t="shared" si="37"/>
        <v>0</v>
      </c>
      <c r="R715" s="51">
        <f t="shared" si="37"/>
        <v>0</v>
      </c>
    </row>
    <row r="716" spans="1:18" x14ac:dyDescent="0.25">
      <c r="A716" s="17"/>
      <c r="B716" s="52"/>
      <c r="C716" s="17"/>
      <c r="D716" s="17"/>
      <c r="E716" s="17"/>
      <c r="F716" s="17"/>
      <c r="G716" s="17"/>
      <c r="H716" s="17"/>
      <c r="I716" s="16">
        <f>IF(B716&gt;A_Stammdaten!$B$12,0,SUM(C716,D716,F716,G716)-SUM(E716,H716))</f>
        <v>0</v>
      </c>
      <c r="J716" s="51">
        <f>HLOOKUP(A_Stammdaten!$B$12,$L$4:$R$2504,ROW(B716)-3,FALSE)+IF(OR(B716=0,A_Stammdaten!$B$12&lt;B716),0,I716*1/20)</f>
        <v>0</v>
      </c>
      <c r="K716" s="51">
        <f>HLOOKUP(A_Stammdaten!$B$12,$L$4:$R$2504,ROW(B716)-3,FALSE)</f>
        <v>0</v>
      </c>
      <c r="L716" s="51">
        <f t="shared" si="38"/>
        <v>0</v>
      </c>
      <c r="M716" s="51">
        <f t="shared" si="37"/>
        <v>0</v>
      </c>
      <c r="N716" s="51">
        <f t="shared" si="37"/>
        <v>0</v>
      </c>
      <c r="O716" s="51">
        <f t="shared" si="37"/>
        <v>0</v>
      </c>
      <c r="P716" s="51">
        <f t="shared" si="37"/>
        <v>0</v>
      </c>
      <c r="Q716" s="51">
        <f t="shared" si="37"/>
        <v>0</v>
      </c>
      <c r="R716" s="51">
        <f t="shared" si="37"/>
        <v>0</v>
      </c>
    </row>
    <row r="717" spans="1:18" x14ac:dyDescent="0.25">
      <c r="A717" s="17"/>
      <c r="B717" s="52"/>
      <c r="C717" s="17"/>
      <c r="D717" s="17"/>
      <c r="E717" s="17"/>
      <c r="F717" s="17"/>
      <c r="G717" s="17"/>
      <c r="H717" s="17"/>
      <c r="I717" s="16">
        <f>IF(B717&gt;A_Stammdaten!$B$12,0,SUM(C717,D717,F717,G717)-SUM(E717,H717))</f>
        <v>0</v>
      </c>
      <c r="J717" s="51">
        <f>HLOOKUP(A_Stammdaten!$B$12,$L$4:$R$2504,ROW(B717)-3,FALSE)+IF(OR(B717=0,A_Stammdaten!$B$12&lt;B717),0,I717*1/20)</f>
        <v>0</v>
      </c>
      <c r="K717" s="51">
        <f>HLOOKUP(A_Stammdaten!$B$12,$L$4:$R$2504,ROW(B717)-3,FALSE)</f>
        <v>0</v>
      </c>
      <c r="L717" s="51">
        <f t="shared" si="38"/>
        <v>0</v>
      </c>
      <c r="M717" s="51">
        <f t="shared" si="37"/>
        <v>0</v>
      </c>
      <c r="N717" s="51">
        <f t="shared" si="37"/>
        <v>0</v>
      </c>
      <c r="O717" s="51">
        <f t="shared" si="37"/>
        <v>0</v>
      </c>
      <c r="P717" s="51">
        <f t="shared" si="37"/>
        <v>0</v>
      </c>
      <c r="Q717" s="51">
        <f t="shared" si="37"/>
        <v>0</v>
      </c>
      <c r="R717" s="51">
        <f t="shared" si="37"/>
        <v>0</v>
      </c>
    </row>
    <row r="718" spans="1:18" x14ac:dyDescent="0.25">
      <c r="A718" s="17"/>
      <c r="B718" s="52"/>
      <c r="C718" s="17"/>
      <c r="D718" s="17"/>
      <c r="E718" s="17"/>
      <c r="F718" s="17"/>
      <c r="G718" s="17"/>
      <c r="H718" s="17"/>
      <c r="I718" s="16">
        <f>IF(B718&gt;A_Stammdaten!$B$12,0,SUM(C718,D718,F718,G718)-SUM(E718,H718))</f>
        <v>0</v>
      </c>
      <c r="J718" s="51">
        <f>HLOOKUP(A_Stammdaten!$B$12,$L$4:$R$2504,ROW(B718)-3,FALSE)+IF(OR(B718=0,A_Stammdaten!$B$12&lt;B718),0,I718*1/20)</f>
        <v>0</v>
      </c>
      <c r="K718" s="51">
        <f>HLOOKUP(A_Stammdaten!$B$12,$L$4:$R$2504,ROW(B718)-3,FALSE)</f>
        <v>0</v>
      </c>
      <c r="L718" s="51">
        <f t="shared" si="38"/>
        <v>0</v>
      </c>
      <c r="M718" s="51">
        <f t="shared" si="37"/>
        <v>0</v>
      </c>
      <c r="N718" s="51">
        <f t="shared" si="37"/>
        <v>0</v>
      </c>
      <c r="O718" s="51">
        <f t="shared" si="37"/>
        <v>0</v>
      </c>
      <c r="P718" s="51">
        <f t="shared" si="37"/>
        <v>0</v>
      </c>
      <c r="Q718" s="51">
        <f t="shared" si="37"/>
        <v>0</v>
      </c>
      <c r="R718" s="51">
        <f t="shared" si="37"/>
        <v>0</v>
      </c>
    </row>
    <row r="719" spans="1:18" x14ac:dyDescent="0.25">
      <c r="A719" s="17"/>
      <c r="B719" s="52"/>
      <c r="C719" s="17"/>
      <c r="D719" s="17"/>
      <c r="E719" s="17"/>
      <c r="F719" s="17"/>
      <c r="G719" s="17"/>
      <c r="H719" s="17"/>
      <c r="I719" s="16">
        <f>IF(B719&gt;A_Stammdaten!$B$12,0,SUM(C719,D719,F719,G719)-SUM(E719,H719))</f>
        <v>0</v>
      </c>
      <c r="J719" s="51">
        <f>HLOOKUP(A_Stammdaten!$B$12,$L$4:$R$2504,ROW(B719)-3,FALSE)+IF(OR(B719=0,A_Stammdaten!$B$12&lt;B719),0,I719*1/20)</f>
        <v>0</v>
      </c>
      <c r="K719" s="51">
        <f>HLOOKUP(A_Stammdaten!$B$12,$L$4:$R$2504,ROW(B719)-3,FALSE)</f>
        <v>0</v>
      </c>
      <c r="L719" s="51">
        <f t="shared" si="38"/>
        <v>0</v>
      </c>
      <c r="M719" s="51">
        <f t="shared" si="37"/>
        <v>0</v>
      </c>
      <c r="N719" s="51">
        <f t="shared" si="37"/>
        <v>0</v>
      </c>
      <c r="O719" s="51">
        <f t="shared" si="37"/>
        <v>0</v>
      </c>
      <c r="P719" s="51">
        <f t="shared" si="37"/>
        <v>0</v>
      </c>
      <c r="Q719" s="51">
        <f t="shared" si="37"/>
        <v>0</v>
      </c>
      <c r="R719" s="51">
        <f t="shared" si="37"/>
        <v>0</v>
      </c>
    </row>
    <row r="720" spans="1:18" x14ac:dyDescent="0.25">
      <c r="A720" s="17"/>
      <c r="B720" s="52"/>
      <c r="C720" s="17"/>
      <c r="D720" s="17"/>
      <c r="E720" s="17"/>
      <c r="F720" s="17"/>
      <c r="G720" s="17"/>
      <c r="H720" s="17"/>
      <c r="I720" s="16">
        <f>IF(B720&gt;A_Stammdaten!$B$12,0,SUM(C720,D720,F720,G720)-SUM(E720,H720))</f>
        <v>0</v>
      </c>
      <c r="J720" s="51">
        <f>HLOOKUP(A_Stammdaten!$B$12,$L$4:$R$2504,ROW(B720)-3,FALSE)+IF(OR(B720=0,A_Stammdaten!$B$12&lt;B720),0,I720*1/20)</f>
        <v>0</v>
      </c>
      <c r="K720" s="51">
        <f>HLOOKUP(A_Stammdaten!$B$12,$L$4:$R$2504,ROW(B720)-3,FALSE)</f>
        <v>0</v>
      </c>
      <c r="L720" s="51">
        <f t="shared" si="38"/>
        <v>0</v>
      </c>
      <c r="M720" s="51">
        <f t="shared" si="37"/>
        <v>0</v>
      </c>
      <c r="N720" s="51">
        <f t="shared" si="37"/>
        <v>0</v>
      </c>
      <c r="O720" s="51">
        <f t="shared" si="37"/>
        <v>0</v>
      </c>
      <c r="P720" s="51">
        <f t="shared" si="37"/>
        <v>0</v>
      </c>
      <c r="Q720" s="51">
        <f t="shared" si="37"/>
        <v>0</v>
      </c>
      <c r="R720" s="51">
        <f t="shared" si="37"/>
        <v>0</v>
      </c>
    </row>
    <row r="721" spans="1:18" x14ac:dyDescent="0.25">
      <c r="A721" s="17"/>
      <c r="B721" s="52"/>
      <c r="C721" s="17"/>
      <c r="D721" s="17"/>
      <c r="E721" s="17"/>
      <c r="F721" s="17"/>
      <c r="G721" s="17"/>
      <c r="H721" s="17"/>
      <c r="I721" s="16">
        <f>IF(B721&gt;A_Stammdaten!$B$12,0,SUM(C721,D721,F721,G721)-SUM(E721,H721))</f>
        <v>0</v>
      </c>
      <c r="J721" s="51">
        <f>HLOOKUP(A_Stammdaten!$B$12,$L$4:$R$2504,ROW(B721)-3,FALSE)+IF(OR(B721=0,A_Stammdaten!$B$12&lt;B721),0,I721*1/20)</f>
        <v>0</v>
      </c>
      <c r="K721" s="51">
        <f>HLOOKUP(A_Stammdaten!$B$12,$L$4:$R$2504,ROW(B721)-3,FALSE)</f>
        <v>0</v>
      </c>
      <c r="L721" s="51">
        <f t="shared" si="38"/>
        <v>0</v>
      </c>
      <c r="M721" s="51">
        <f t="shared" si="37"/>
        <v>0</v>
      </c>
      <c r="N721" s="51">
        <f t="shared" si="37"/>
        <v>0</v>
      </c>
      <c r="O721" s="51">
        <f t="shared" si="37"/>
        <v>0</v>
      </c>
      <c r="P721" s="51">
        <f t="shared" si="37"/>
        <v>0</v>
      </c>
      <c r="Q721" s="51">
        <f t="shared" si="37"/>
        <v>0</v>
      </c>
      <c r="R721" s="51">
        <f t="shared" si="37"/>
        <v>0</v>
      </c>
    </row>
    <row r="722" spans="1:18" x14ac:dyDescent="0.25">
      <c r="A722" s="17"/>
      <c r="B722" s="52"/>
      <c r="C722" s="17"/>
      <c r="D722" s="17"/>
      <c r="E722" s="17"/>
      <c r="F722" s="17"/>
      <c r="G722" s="17"/>
      <c r="H722" s="17"/>
      <c r="I722" s="16">
        <f>IF(B722&gt;A_Stammdaten!$B$12,0,SUM(C722,D722,F722,G722)-SUM(E722,H722))</f>
        <v>0</v>
      </c>
      <c r="J722" s="51">
        <f>HLOOKUP(A_Stammdaten!$B$12,$L$4:$R$2504,ROW(B722)-3,FALSE)+IF(OR(B722=0,A_Stammdaten!$B$12&lt;B722),0,I722*1/20)</f>
        <v>0</v>
      </c>
      <c r="K722" s="51">
        <f>HLOOKUP(A_Stammdaten!$B$12,$L$4:$R$2504,ROW(B722)-3,FALSE)</f>
        <v>0</v>
      </c>
      <c r="L722" s="51">
        <f t="shared" si="38"/>
        <v>0</v>
      </c>
      <c r="M722" s="51">
        <f t="shared" si="37"/>
        <v>0</v>
      </c>
      <c r="N722" s="51">
        <f t="shared" si="37"/>
        <v>0</v>
      </c>
      <c r="O722" s="51">
        <f t="shared" si="37"/>
        <v>0</v>
      </c>
      <c r="P722" s="51">
        <f t="shared" si="37"/>
        <v>0</v>
      </c>
      <c r="Q722" s="51">
        <f t="shared" si="37"/>
        <v>0</v>
      </c>
      <c r="R722" s="51">
        <f t="shared" ref="M722:R765" si="39">IF(OR($I722=0,R$4&lt;$B722,$B722=0,20-(R$4-$B722)=0),0,$I722*(19-(R$4-$B722))/20)</f>
        <v>0</v>
      </c>
    </row>
    <row r="723" spans="1:18" x14ac:dyDescent="0.25">
      <c r="A723" s="17"/>
      <c r="B723" s="52"/>
      <c r="C723" s="17"/>
      <c r="D723" s="17"/>
      <c r="E723" s="17"/>
      <c r="F723" s="17"/>
      <c r="G723" s="17"/>
      <c r="H723" s="17"/>
      <c r="I723" s="16">
        <f>IF(B723&gt;A_Stammdaten!$B$12,0,SUM(C723,D723,F723,G723)-SUM(E723,H723))</f>
        <v>0</v>
      </c>
      <c r="J723" s="51">
        <f>HLOOKUP(A_Stammdaten!$B$12,$L$4:$R$2504,ROW(B723)-3,FALSE)+IF(OR(B723=0,A_Stammdaten!$B$12&lt;B723),0,I723*1/20)</f>
        <v>0</v>
      </c>
      <c r="K723" s="51">
        <f>HLOOKUP(A_Stammdaten!$B$12,$L$4:$R$2504,ROW(B723)-3,FALSE)</f>
        <v>0</v>
      </c>
      <c r="L723" s="51">
        <f t="shared" si="38"/>
        <v>0</v>
      </c>
      <c r="M723" s="51">
        <f t="shared" si="39"/>
        <v>0</v>
      </c>
      <c r="N723" s="51">
        <f t="shared" si="39"/>
        <v>0</v>
      </c>
      <c r="O723" s="51">
        <f t="shared" si="39"/>
        <v>0</v>
      </c>
      <c r="P723" s="51">
        <f t="shared" si="39"/>
        <v>0</v>
      </c>
      <c r="Q723" s="51">
        <f t="shared" si="39"/>
        <v>0</v>
      </c>
      <c r="R723" s="51">
        <f t="shared" si="39"/>
        <v>0</v>
      </c>
    </row>
    <row r="724" spans="1:18" x14ac:dyDescent="0.25">
      <c r="A724" s="17"/>
      <c r="B724" s="52"/>
      <c r="C724" s="17"/>
      <c r="D724" s="17"/>
      <c r="E724" s="17"/>
      <c r="F724" s="17"/>
      <c r="G724" s="17"/>
      <c r="H724" s="17"/>
      <c r="I724" s="16">
        <f>IF(B724&gt;A_Stammdaten!$B$12,0,SUM(C724,D724,F724,G724)-SUM(E724,H724))</f>
        <v>0</v>
      </c>
      <c r="J724" s="51">
        <f>HLOOKUP(A_Stammdaten!$B$12,$L$4:$R$2504,ROW(B724)-3,FALSE)+IF(OR(B724=0,A_Stammdaten!$B$12&lt;B724),0,I724*1/20)</f>
        <v>0</v>
      </c>
      <c r="K724" s="51">
        <f>HLOOKUP(A_Stammdaten!$B$12,$L$4:$R$2504,ROW(B724)-3,FALSE)</f>
        <v>0</v>
      </c>
      <c r="L724" s="51">
        <f t="shared" si="38"/>
        <v>0</v>
      </c>
      <c r="M724" s="51">
        <f t="shared" si="39"/>
        <v>0</v>
      </c>
      <c r="N724" s="51">
        <f t="shared" si="39"/>
        <v>0</v>
      </c>
      <c r="O724" s="51">
        <f t="shared" si="39"/>
        <v>0</v>
      </c>
      <c r="P724" s="51">
        <f t="shared" si="39"/>
        <v>0</v>
      </c>
      <c r="Q724" s="51">
        <f t="shared" si="39"/>
        <v>0</v>
      </c>
      <c r="R724" s="51">
        <f t="shared" si="39"/>
        <v>0</v>
      </c>
    </row>
    <row r="725" spans="1:18" x14ac:dyDescent="0.25">
      <c r="A725" s="17"/>
      <c r="B725" s="52"/>
      <c r="C725" s="17"/>
      <c r="D725" s="17"/>
      <c r="E725" s="17"/>
      <c r="F725" s="17"/>
      <c r="G725" s="17"/>
      <c r="H725" s="17"/>
      <c r="I725" s="16">
        <f>IF(B725&gt;A_Stammdaten!$B$12,0,SUM(C725,D725,F725,G725)-SUM(E725,H725))</f>
        <v>0</v>
      </c>
      <c r="J725" s="51">
        <f>HLOOKUP(A_Stammdaten!$B$12,$L$4:$R$2504,ROW(B725)-3,FALSE)+IF(OR(B725=0,A_Stammdaten!$B$12&lt;B725),0,I725*1/20)</f>
        <v>0</v>
      </c>
      <c r="K725" s="51">
        <f>HLOOKUP(A_Stammdaten!$B$12,$L$4:$R$2504,ROW(B725)-3,FALSE)</f>
        <v>0</v>
      </c>
      <c r="L725" s="51">
        <f t="shared" si="38"/>
        <v>0</v>
      </c>
      <c r="M725" s="51">
        <f t="shared" si="39"/>
        <v>0</v>
      </c>
      <c r="N725" s="51">
        <f t="shared" si="39"/>
        <v>0</v>
      </c>
      <c r="O725" s="51">
        <f t="shared" si="39"/>
        <v>0</v>
      </c>
      <c r="P725" s="51">
        <f t="shared" si="39"/>
        <v>0</v>
      </c>
      <c r="Q725" s="51">
        <f t="shared" si="39"/>
        <v>0</v>
      </c>
      <c r="R725" s="51">
        <f t="shared" si="39"/>
        <v>0</v>
      </c>
    </row>
    <row r="726" spans="1:18" x14ac:dyDescent="0.25">
      <c r="A726" s="17"/>
      <c r="B726" s="52"/>
      <c r="C726" s="17"/>
      <c r="D726" s="17"/>
      <c r="E726" s="17"/>
      <c r="F726" s="17"/>
      <c r="G726" s="17"/>
      <c r="H726" s="17"/>
      <c r="I726" s="16">
        <f>IF(B726&gt;A_Stammdaten!$B$12,0,SUM(C726,D726,F726,G726)-SUM(E726,H726))</f>
        <v>0</v>
      </c>
      <c r="J726" s="51">
        <f>HLOOKUP(A_Stammdaten!$B$12,$L$4:$R$2504,ROW(B726)-3,FALSE)+IF(OR(B726=0,A_Stammdaten!$B$12&lt;B726),0,I726*1/20)</f>
        <v>0</v>
      </c>
      <c r="K726" s="51">
        <f>HLOOKUP(A_Stammdaten!$B$12,$L$4:$R$2504,ROW(B726)-3,FALSE)</f>
        <v>0</v>
      </c>
      <c r="L726" s="51">
        <f t="shared" si="38"/>
        <v>0</v>
      </c>
      <c r="M726" s="51">
        <f t="shared" si="39"/>
        <v>0</v>
      </c>
      <c r="N726" s="51">
        <f t="shared" si="39"/>
        <v>0</v>
      </c>
      <c r="O726" s="51">
        <f t="shared" si="39"/>
        <v>0</v>
      </c>
      <c r="P726" s="51">
        <f t="shared" si="39"/>
        <v>0</v>
      </c>
      <c r="Q726" s="51">
        <f t="shared" si="39"/>
        <v>0</v>
      </c>
      <c r="R726" s="51">
        <f t="shared" si="39"/>
        <v>0</v>
      </c>
    </row>
    <row r="727" spans="1:18" x14ac:dyDescent="0.25">
      <c r="A727" s="17"/>
      <c r="B727" s="52"/>
      <c r="C727" s="17"/>
      <c r="D727" s="17"/>
      <c r="E727" s="17"/>
      <c r="F727" s="17"/>
      <c r="G727" s="17"/>
      <c r="H727" s="17"/>
      <c r="I727" s="16">
        <f>IF(B727&gt;A_Stammdaten!$B$12,0,SUM(C727,D727,F727,G727)-SUM(E727,H727))</f>
        <v>0</v>
      </c>
      <c r="J727" s="51">
        <f>HLOOKUP(A_Stammdaten!$B$12,$L$4:$R$2504,ROW(B727)-3,FALSE)+IF(OR(B727=0,A_Stammdaten!$B$12&lt;B727),0,I727*1/20)</f>
        <v>0</v>
      </c>
      <c r="K727" s="51">
        <f>HLOOKUP(A_Stammdaten!$B$12,$L$4:$R$2504,ROW(B727)-3,FALSE)</f>
        <v>0</v>
      </c>
      <c r="L727" s="51">
        <f t="shared" si="38"/>
        <v>0</v>
      </c>
      <c r="M727" s="51">
        <f t="shared" si="39"/>
        <v>0</v>
      </c>
      <c r="N727" s="51">
        <f t="shared" si="39"/>
        <v>0</v>
      </c>
      <c r="O727" s="51">
        <f t="shared" si="39"/>
        <v>0</v>
      </c>
      <c r="P727" s="51">
        <f t="shared" si="39"/>
        <v>0</v>
      </c>
      <c r="Q727" s="51">
        <f t="shared" si="39"/>
        <v>0</v>
      </c>
      <c r="R727" s="51">
        <f t="shared" si="39"/>
        <v>0</v>
      </c>
    </row>
    <row r="728" spans="1:18" x14ac:dyDescent="0.25">
      <c r="A728" s="17"/>
      <c r="B728" s="52"/>
      <c r="C728" s="17"/>
      <c r="D728" s="17"/>
      <c r="E728" s="17"/>
      <c r="F728" s="17"/>
      <c r="G728" s="17"/>
      <c r="H728" s="17"/>
      <c r="I728" s="16">
        <f>IF(B728&gt;A_Stammdaten!$B$12,0,SUM(C728,D728,F728,G728)-SUM(E728,H728))</f>
        <v>0</v>
      </c>
      <c r="J728" s="51">
        <f>HLOOKUP(A_Stammdaten!$B$12,$L$4:$R$2504,ROW(B728)-3,FALSE)+IF(OR(B728=0,A_Stammdaten!$B$12&lt;B728),0,I728*1/20)</f>
        <v>0</v>
      </c>
      <c r="K728" s="51">
        <f>HLOOKUP(A_Stammdaten!$B$12,$L$4:$R$2504,ROW(B728)-3,FALSE)</f>
        <v>0</v>
      </c>
      <c r="L728" s="51">
        <f t="shared" si="38"/>
        <v>0</v>
      </c>
      <c r="M728" s="51">
        <f t="shared" si="39"/>
        <v>0</v>
      </c>
      <c r="N728" s="51">
        <f t="shared" si="39"/>
        <v>0</v>
      </c>
      <c r="O728" s="51">
        <f t="shared" si="39"/>
        <v>0</v>
      </c>
      <c r="P728" s="51">
        <f t="shared" si="39"/>
        <v>0</v>
      </c>
      <c r="Q728" s="51">
        <f t="shared" si="39"/>
        <v>0</v>
      </c>
      <c r="R728" s="51">
        <f t="shared" si="39"/>
        <v>0</v>
      </c>
    </row>
    <row r="729" spans="1:18" x14ac:dyDescent="0.25">
      <c r="A729" s="17"/>
      <c r="B729" s="52"/>
      <c r="C729" s="17"/>
      <c r="D729" s="17"/>
      <c r="E729" s="17"/>
      <c r="F729" s="17"/>
      <c r="G729" s="17"/>
      <c r="H729" s="17"/>
      <c r="I729" s="16">
        <f>IF(B729&gt;A_Stammdaten!$B$12,0,SUM(C729,D729,F729,G729)-SUM(E729,H729))</f>
        <v>0</v>
      </c>
      <c r="J729" s="51">
        <f>HLOOKUP(A_Stammdaten!$B$12,$L$4:$R$2504,ROW(B729)-3,FALSE)+IF(OR(B729=0,A_Stammdaten!$B$12&lt;B729),0,I729*1/20)</f>
        <v>0</v>
      </c>
      <c r="K729" s="51">
        <f>HLOOKUP(A_Stammdaten!$B$12,$L$4:$R$2504,ROW(B729)-3,FALSE)</f>
        <v>0</v>
      </c>
      <c r="L729" s="51">
        <f t="shared" si="38"/>
        <v>0</v>
      </c>
      <c r="M729" s="51">
        <f t="shared" si="39"/>
        <v>0</v>
      </c>
      <c r="N729" s="51">
        <f t="shared" si="39"/>
        <v>0</v>
      </c>
      <c r="O729" s="51">
        <f t="shared" si="39"/>
        <v>0</v>
      </c>
      <c r="P729" s="51">
        <f t="shared" si="39"/>
        <v>0</v>
      </c>
      <c r="Q729" s="51">
        <f t="shared" si="39"/>
        <v>0</v>
      </c>
      <c r="R729" s="51">
        <f t="shared" si="39"/>
        <v>0</v>
      </c>
    </row>
    <row r="730" spans="1:18" x14ac:dyDescent="0.25">
      <c r="A730" s="17"/>
      <c r="B730" s="52"/>
      <c r="C730" s="17"/>
      <c r="D730" s="17"/>
      <c r="E730" s="17"/>
      <c r="F730" s="17"/>
      <c r="G730" s="17"/>
      <c r="H730" s="17"/>
      <c r="I730" s="16">
        <f>IF(B730&gt;A_Stammdaten!$B$12,0,SUM(C730,D730,F730,G730)-SUM(E730,H730))</f>
        <v>0</v>
      </c>
      <c r="J730" s="51">
        <f>HLOOKUP(A_Stammdaten!$B$12,$L$4:$R$2504,ROW(B730)-3,FALSE)+IF(OR(B730=0,A_Stammdaten!$B$12&lt;B730),0,I730*1/20)</f>
        <v>0</v>
      </c>
      <c r="K730" s="51">
        <f>HLOOKUP(A_Stammdaten!$B$12,$L$4:$R$2504,ROW(B730)-3,FALSE)</f>
        <v>0</v>
      </c>
      <c r="L730" s="51">
        <f t="shared" si="38"/>
        <v>0</v>
      </c>
      <c r="M730" s="51">
        <f t="shared" si="39"/>
        <v>0</v>
      </c>
      <c r="N730" s="51">
        <f t="shared" si="39"/>
        <v>0</v>
      </c>
      <c r="O730" s="51">
        <f t="shared" si="39"/>
        <v>0</v>
      </c>
      <c r="P730" s="51">
        <f t="shared" si="39"/>
        <v>0</v>
      </c>
      <c r="Q730" s="51">
        <f t="shared" si="39"/>
        <v>0</v>
      </c>
      <c r="R730" s="51">
        <f t="shared" si="39"/>
        <v>0</v>
      </c>
    </row>
    <row r="731" spans="1:18" x14ac:dyDescent="0.25">
      <c r="A731" s="17"/>
      <c r="B731" s="52"/>
      <c r="C731" s="17"/>
      <c r="D731" s="17"/>
      <c r="E731" s="17"/>
      <c r="F731" s="17"/>
      <c r="G731" s="17"/>
      <c r="H731" s="17"/>
      <c r="I731" s="16">
        <f>IF(B731&gt;A_Stammdaten!$B$12,0,SUM(C731,D731,F731,G731)-SUM(E731,H731))</f>
        <v>0</v>
      </c>
      <c r="J731" s="51">
        <f>HLOOKUP(A_Stammdaten!$B$12,$L$4:$R$2504,ROW(B731)-3,FALSE)+IF(OR(B731=0,A_Stammdaten!$B$12&lt;B731),0,I731*1/20)</f>
        <v>0</v>
      </c>
      <c r="K731" s="51">
        <f>HLOOKUP(A_Stammdaten!$B$12,$L$4:$R$2504,ROW(B731)-3,FALSE)</f>
        <v>0</v>
      </c>
      <c r="L731" s="51">
        <f t="shared" si="38"/>
        <v>0</v>
      </c>
      <c r="M731" s="51">
        <f t="shared" si="39"/>
        <v>0</v>
      </c>
      <c r="N731" s="51">
        <f t="shared" si="39"/>
        <v>0</v>
      </c>
      <c r="O731" s="51">
        <f t="shared" si="39"/>
        <v>0</v>
      </c>
      <c r="P731" s="51">
        <f t="shared" si="39"/>
        <v>0</v>
      </c>
      <c r="Q731" s="51">
        <f t="shared" si="39"/>
        <v>0</v>
      </c>
      <c r="R731" s="51">
        <f t="shared" si="39"/>
        <v>0</v>
      </c>
    </row>
    <row r="732" spans="1:18" x14ac:dyDescent="0.25">
      <c r="A732" s="17"/>
      <c r="B732" s="52"/>
      <c r="C732" s="17"/>
      <c r="D732" s="17"/>
      <c r="E732" s="17"/>
      <c r="F732" s="17"/>
      <c r="G732" s="17"/>
      <c r="H732" s="17"/>
      <c r="I732" s="16">
        <f>IF(B732&gt;A_Stammdaten!$B$12,0,SUM(C732,D732,F732,G732)-SUM(E732,H732))</f>
        <v>0</v>
      </c>
      <c r="J732" s="51">
        <f>HLOOKUP(A_Stammdaten!$B$12,$L$4:$R$2504,ROW(B732)-3,FALSE)+IF(OR(B732=0,A_Stammdaten!$B$12&lt;B732),0,I732*1/20)</f>
        <v>0</v>
      </c>
      <c r="K732" s="51">
        <f>HLOOKUP(A_Stammdaten!$B$12,$L$4:$R$2504,ROW(B732)-3,FALSE)</f>
        <v>0</v>
      </c>
      <c r="L732" s="51">
        <f t="shared" si="38"/>
        <v>0</v>
      </c>
      <c r="M732" s="51">
        <f t="shared" si="39"/>
        <v>0</v>
      </c>
      <c r="N732" s="51">
        <f t="shared" si="39"/>
        <v>0</v>
      </c>
      <c r="O732" s="51">
        <f t="shared" si="39"/>
        <v>0</v>
      </c>
      <c r="P732" s="51">
        <f t="shared" si="39"/>
        <v>0</v>
      </c>
      <c r="Q732" s="51">
        <f t="shared" si="39"/>
        <v>0</v>
      </c>
      <c r="R732" s="51">
        <f t="shared" si="39"/>
        <v>0</v>
      </c>
    </row>
    <row r="733" spans="1:18" x14ac:dyDescent="0.25">
      <c r="A733" s="17"/>
      <c r="B733" s="52"/>
      <c r="C733" s="17"/>
      <c r="D733" s="17"/>
      <c r="E733" s="17"/>
      <c r="F733" s="17"/>
      <c r="G733" s="17"/>
      <c r="H733" s="17"/>
      <c r="I733" s="16">
        <f>IF(B733&gt;A_Stammdaten!$B$12,0,SUM(C733,D733,F733,G733)-SUM(E733,H733))</f>
        <v>0</v>
      </c>
      <c r="J733" s="51">
        <f>HLOOKUP(A_Stammdaten!$B$12,$L$4:$R$2504,ROW(B733)-3,FALSE)+IF(OR(B733=0,A_Stammdaten!$B$12&lt;B733),0,I733*1/20)</f>
        <v>0</v>
      </c>
      <c r="K733" s="51">
        <f>HLOOKUP(A_Stammdaten!$B$12,$L$4:$R$2504,ROW(B733)-3,FALSE)</f>
        <v>0</v>
      </c>
      <c r="L733" s="51">
        <f t="shared" si="38"/>
        <v>0</v>
      </c>
      <c r="M733" s="51">
        <f t="shared" si="39"/>
        <v>0</v>
      </c>
      <c r="N733" s="51">
        <f t="shared" si="39"/>
        <v>0</v>
      </c>
      <c r="O733" s="51">
        <f t="shared" si="39"/>
        <v>0</v>
      </c>
      <c r="P733" s="51">
        <f t="shared" si="39"/>
        <v>0</v>
      </c>
      <c r="Q733" s="51">
        <f t="shared" si="39"/>
        <v>0</v>
      </c>
      <c r="R733" s="51">
        <f t="shared" si="39"/>
        <v>0</v>
      </c>
    </row>
    <row r="734" spans="1:18" x14ac:dyDescent="0.25">
      <c r="A734" s="17"/>
      <c r="B734" s="52"/>
      <c r="C734" s="17"/>
      <c r="D734" s="17"/>
      <c r="E734" s="17"/>
      <c r="F734" s="17"/>
      <c r="G734" s="17"/>
      <c r="H734" s="17"/>
      <c r="I734" s="16">
        <f>IF(B734&gt;A_Stammdaten!$B$12,0,SUM(C734,D734,F734,G734)-SUM(E734,H734))</f>
        <v>0</v>
      </c>
      <c r="J734" s="51">
        <f>HLOOKUP(A_Stammdaten!$B$12,$L$4:$R$2504,ROW(B734)-3,FALSE)+IF(OR(B734=0,A_Stammdaten!$B$12&lt;B734),0,I734*1/20)</f>
        <v>0</v>
      </c>
      <c r="K734" s="51">
        <f>HLOOKUP(A_Stammdaten!$B$12,$L$4:$R$2504,ROW(B734)-3,FALSE)</f>
        <v>0</v>
      </c>
      <c r="L734" s="51">
        <f t="shared" si="38"/>
        <v>0</v>
      </c>
      <c r="M734" s="51">
        <f t="shared" si="39"/>
        <v>0</v>
      </c>
      <c r="N734" s="51">
        <f t="shared" si="39"/>
        <v>0</v>
      </c>
      <c r="O734" s="51">
        <f t="shared" si="39"/>
        <v>0</v>
      </c>
      <c r="P734" s="51">
        <f t="shared" si="39"/>
        <v>0</v>
      </c>
      <c r="Q734" s="51">
        <f t="shared" si="39"/>
        <v>0</v>
      </c>
      <c r="R734" s="51">
        <f t="shared" si="39"/>
        <v>0</v>
      </c>
    </row>
    <row r="735" spans="1:18" x14ac:dyDescent="0.25">
      <c r="A735" s="17"/>
      <c r="B735" s="52"/>
      <c r="C735" s="17"/>
      <c r="D735" s="17"/>
      <c r="E735" s="17"/>
      <c r="F735" s="17"/>
      <c r="G735" s="17"/>
      <c r="H735" s="17"/>
      <c r="I735" s="16">
        <f>IF(B735&gt;A_Stammdaten!$B$12,0,SUM(C735,D735,F735,G735)-SUM(E735,H735))</f>
        <v>0</v>
      </c>
      <c r="J735" s="51">
        <f>HLOOKUP(A_Stammdaten!$B$12,$L$4:$R$2504,ROW(B735)-3,FALSE)+IF(OR(B735=0,A_Stammdaten!$B$12&lt;B735),0,I735*1/20)</f>
        <v>0</v>
      </c>
      <c r="K735" s="51">
        <f>HLOOKUP(A_Stammdaten!$B$12,$L$4:$R$2504,ROW(B735)-3,FALSE)</f>
        <v>0</v>
      </c>
      <c r="L735" s="51">
        <f t="shared" si="38"/>
        <v>0</v>
      </c>
      <c r="M735" s="51">
        <f t="shared" si="39"/>
        <v>0</v>
      </c>
      <c r="N735" s="51">
        <f t="shared" si="39"/>
        <v>0</v>
      </c>
      <c r="O735" s="51">
        <f t="shared" si="39"/>
        <v>0</v>
      </c>
      <c r="P735" s="51">
        <f t="shared" si="39"/>
        <v>0</v>
      </c>
      <c r="Q735" s="51">
        <f t="shared" si="39"/>
        <v>0</v>
      </c>
      <c r="R735" s="51">
        <f t="shared" si="39"/>
        <v>0</v>
      </c>
    </row>
    <row r="736" spans="1:18" x14ac:dyDescent="0.25">
      <c r="A736" s="17"/>
      <c r="B736" s="52"/>
      <c r="C736" s="17"/>
      <c r="D736" s="17"/>
      <c r="E736" s="17"/>
      <c r="F736" s="17"/>
      <c r="G736" s="17"/>
      <c r="H736" s="17"/>
      <c r="I736" s="16">
        <f>IF(B736&gt;A_Stammdaten!$B$12,0,SUM(C736,D736,F736,G736)-SUM(E736,H736))</f>
        <v>0</v>
      </c>
      <c r="J736" s="51">
        <f>HLOOKUP(A_Stammdaten!$B$12,$L$4:$R$2504,ROW(B736)-3,FALSE)+IF(OR(B736=0,A_Stammdaten!$B$12&lt;B736),0,I736*1/20)</f>
        <v>0</v>
      </c>
      <c r="K736" s="51">
        <f>HLOOKUP(A_Stammdaten!$B$12,$L$4:$R$2504,ROW(B736)-3,FALSE)</f>
        <v>0</v>
      </c>
      <c r="L736" s="51">
        <f t="shared" si="38"/>
        <v>0</v>
      </c>
      <c r="M736" s="51">
        <f t="shared" si="39"/>
        <v>0</v>
      </c>
      <c r="N736" s="51">
        <f t="shared" si="39"/>
        <v>0</v>
      </c>
      <c r="O736" s="51">
        <f t="shared" si="39"/>
        <v>0</v>
      </c>
      <c r="P736" s="51">
        <f t="shared" si="39"/>
        <v>0</v>
      </c>
      <c r="Q736" s="51">
        <f t="shared" si="39"/>
        <v>0</v>
      </c>
      <c r="R736" s="51">
        <f t="shared" si="39"/>
        <v>0</v>
      </c>
    </row>
    <row r="737" spans="1:18" x14ac:dyDescent="0.25">
      <c r="A737" s="17"/>
      <c r="B737" s="52"/>
      <c r="C737" s="17"/>
      <c r="D737" s="17"/>
      <c r="E737" s="17"/>
      <c r="F737" s="17"/>
      <c r="G737" s="17"/>
      <c r="H737" s="17"/>
      <c r="I737" s="16">
        <f>IF(B737&gt;A_Stammdaten!$B$12,0,SUM(C737,D737,F737,G737)-SUM(E737,H737))</f>
        <v>0</v>
      </c>
      <c r="J737" s="51">
        <f>HLOOKUP(A_Stammdaten!$B$12,$L$4:$R$2504,ROW(B737)-3,FALSE)+IF(OR(B737=0,A_Stammdaten!$B$12&lt;B737),0,I737*1/20)</f>
        <v>0</v>
      </c>
      <c r="K737" s="51">
        <f>HLOOKUP(A_Stammdaten!$B$12,$L$4:$R$2504,ROW(B737)-3,FALSE)</f>
        <v>0</v>
      </c>
      <c r="L737" s="51">
        <f t="shared" si="38"/>
        <v>0</v>
      </c>
      <c r="M737" s="51">
        <f t="shared" si="39"/>
        <v>0</v>
      </c>
      <c r="N737" s="51">
        <f t="shared" si="39"/>
        <v>0</v>
      </c>
      <c r="O737" s="51">
        <f t="shared" si="39"/>
        <v>0</v>
      </c>
      <c r="P737" s="51">
        <f t="shared" si="39"/>
        <v>0</v>
      </c>
      <c r="Q737" s="51">
        <f t="shared" si="39"/>
        <v>0</v>
      </c>
      <c r="R737" s="51">
        <f t="shared" si="39"/>
        <v>0</v>
      </c>
    </row>
    <row r="738" spans="1:18" x14ac:dyDescent="0.25">
      <c r="A738" s="17"/>
      <c r="B738" s="52"/>
      <c r="C738" s="17"/>
      <c r="D738" s="17"/>
      <c r="E738" s="17"/>
      <c r="F738" s="17"/>
      <c r="G738" s="17"/>
      <c r="H738" s="17"/>
      <c r="I738" s="16">
        <f>IF(B738&gt;A_Stammdaten!$B$12,0,SUM(C738,D738,F738,G738)-SUM(E738,H738))</f>
        <v>0</v>
      </c>
      <c r="J738" s="51">
        <f>HLOOKUP(A_Stammdaten!$B$12,$L$4:$R$2504,ROW(B738)-3,FALSE)+IF(OR(B738=0,A_Stammdaten!$B$12&lt;B738),0,I738*1/20)</f>
        <v>0</v>
      </c>
      <c r="K738" s="51">
        <f>HLOOKUP(A_Stammdaten!$B$12,$L$4:$R$2504,ROW(B738)-3,FALSE)</f>
        <v>0</v>
      </c>
      <c r="L738" s="51">
        <f t="shared" si="38"/>
        <v>0</v>
      </c>
      <c r="M738" s="51">
        <f t="shared" si="39"/>
        <v>0</v>
      </c>
      <c r="N738" s="51">
        <f t="shared" si="39"/>
        <v>0</v>
      </c>
      <c r="O738" s="51">
        <f t="shared" si="39"/>
        <v>0</v>
      </c>
      <c r="P738" s="51">
        <f t="shared" si="39"/>
        <v>0</v>
      </c>
      <c r="Q738" s="51">
        <f t="shared" si="39"/>
        <v>0</v>
      </c>
      <c r="R738" s="51">
        <f t="shared" si="39"/>
        <v>0</v>
      </c>
    </row>
    <row r="739" spans="1:18" x14ac:dyDescent="0.25">
      <c r="A739" s="17"/>
      <c r="B739" s="52"/>
      <c r="C739" s="17"/>
      <c r="D739" s="17"/>
      <c r="E739" s="17"/>
      <c r="F739" s="17"/>
      <c r="G739" s="17"/>
      <c r="H739" s="17"/>
      <c r="I739" s="16">
        <f>IF(B739&gt;A_Stammdaten!$B$12,0,SUM(C739,D739,F739,G739)-SUM(E739,H739))</f>
        <v>0</v>
      </c>
      <c r="J739" s="51">
        <f>HLOOKUP(A_Stammdaten!$B$12,$L$4:$R$2504,ROW(B739)-3,FALSE)+IF(OR(B739=0,A_Stammdaten!$B$12&lt;B739),0,I739*1/20)</f>
        <v>0</v>
      </c>
      <c r="K739" s="51">
        <f>HLOOKUP(A_Stammdaten!$B$12,$L$4:$R$2504,ROW(B739)-3,FALSE)</f>
        <v>0</v>
      </c>
      <c r="L739" s="51">
        <f t="shared" si="38"/>
        <v>0</v>
      </c>
      <c r="M739" s="51">
        <f t="shared" si="39"/>
        <v>0</v>
      </c>
      <c r="N739" s="51">
        <f t="shared" si="39"/>
        <v>0</v>
      </c>
      <c r="O739" s="51">
        <f t="shared" si="39"/>
        <v>0</v>
      </c>
      <c r="P739" s="51">
        <f t="shared" si="39"/>
        <v>0</v>
      </c>
      <c r="Q739" s="51">
        <f t="shared" si="39"/>
        <v>0</v>
      </c>
      <c r="R739" s="51">
        <f t="shared" si="39"/>
        <v>0</v>
      </c>
    </row>
    <row r="740" spans="1:18" x14ac:dyDescent="0.25">
      <c r="A740" s="17"/>
      <c r="B740" s="52"/>
      <c r="C740" s="17"/>
      <c r="D740" s="17"/>
      <c r="E740" s="17"/>
      <c r="F740" s="17"/>
      <c r="G740" s="17"/>
      <c r="H740" s="17"/>
      <c r="I740" s="16">
        <f>IF(B740&gt;A_Stammdaten!$B$12,0,SUM(C740,D740,F740,G740)-SUM(E740,H740))</f>
        <v>0</v>
      </c>
      <c r="J740" s="51">
        <f>HLOOKUP(A_Stammdaten!$B$12,$L$4:$R$2504,ROW(B740)-3,FALSE)+IF(OR(B740=0,A_Stammdaten!$B$12&lt;B740),0,I740*1/20)</f>
        <v>0</v>
      </c>
      <c r="K740" s="51">
        <f>HLOOKUP(A_Stammdaten!$B$12,$L$4:$R$2504,ROW(B740)-3,FALSE)</f>
        <v>0</v>
      </c>
      <c r="L740" s="51">
        <f t="shared" si="38"/>
        <v>0</v>
      </c>
      <c r="M740" s="51">
        <f t="shared" si="39"/>
        <v>0</v>
      </c>
      <c r="N740" s="51">
        <f t="shared" si="39"/>
        <v>0</v>
      </c>
      <c r="O740" s="51">
        <f t="shared" si="39"/>
        <v>0</v>
      </c>
      <c r="P740" s="51">
        <f t="shared" si="39"/>
        <v>0</v>
      </c>
      <c r="Q740" s="51">
        <f t="shared" si="39"/>
        <v>0</v>
      </c>
      <c r="R740" s="51">
        <f t="shared" si="39"/>
        <v>0</v>
      </c>
    </row>
    <row r="741" spans="1:18" x14ac:dyDescent="0.25">
      <c r="A741" s="17"/>
      <c r="B741" s="52"/>
      <c r="C741" s="17"/>
      <c r="D741" s="17"/>
      <c r="E741" s="17"/>
      <c r="F741" s="17"/>
      <c r="G741" s="17"/>
      <c r="H741" s="17"/>
      <c r="I741" s="16">
        <f>IF(B741&gt;A_Stammdaten!$B$12,0,SUM(C741,D741,F741,G741)-SUM(E741,H741))</f>
        <v>0</v>
      </c>
      <c r="J741" s="51">
        <f>HLOOKUP(A_Stammdaten!$B$12,$L$4:$R$2504,ROW(B741)-3,FALSE)+IF(OR(B741=0,A_Stammdaten!$B$12&lt;B741),0,I741*1/20)</f>
        <v>0</v>
      </c>
      <c r="K741" s="51">
        <f>HLOOKUP(A_Stammdaten!$B$12,$L$4:$R$2504,ROW(B741)-3,FALSE)</f>
        <v>0</v>
      </c>
      <c r="L741" s="51">
        <f t="shared" si="38"/>
        <v>0</v>
      </c>
      <c r="M741" s="51">
        <f t="shared" si="39"/>
        <v>0</v>
      </c>
      <c r="N741" s="51">
        <f t="shared" si="39"/>
        <v>0</v>
      </c>
      <c r="O741" s="51">
        <f t="shared" si="39"/>
        <v>0</v>
      </c>
      <c r="P741" s="51">
        <f t="shared" si="39"/>
        <v>0</v>
      </c>
      <c r="Q741" s="51">
        <f t="shared" si="39"/>
        <v>0</v>
      </c>
      <c r="R741" s="51">
        <f t="shared" si="39"/>
        <v>0</v>
      </c>
    </row>
    <row r="742" spans="1:18" x14ac:dyDescent="0.25">
      <c r="A742" s="17"/>
      <c r="B742" s="52"/>
      <c r="C742" s="17"/>
      <c r="D742" s="17"/>
      <c r="E742" s="17"/>
      <c r="F742" s="17"/>
      <c r="G742" s="17"/>
      <c r="H742" s="17"/>
      <c r="I742" s="16">
        <f>IF(B742&gt;A_Stammdaten!$B$12,0,SUM(C742,D742,F742,G742)-SUM(E742,H742))</f>
        <v>0</v>
      </c>
      <c r="J742" s="51">
        <f>HLOOKUP(A_Stammdaten!$B$12,$L$4:$R$2504,ROW(B742)-3,FALSE)+IF(OR(B742=0,A_Stammdaten!$B$12&lt;B742),0,I742*1/20)</f>
        <v>0</v>
      </c>
      <c r="K742" s="51">
        <f>HLOOKUP(A_Stammdaten!$B$12,$L$4:$R$2504,ROW(B742)-3,FALSE)</f>
        <v>0</v>
      </c>
      <c r="L742" s="51">
        <f t="shared" si="38"/>
        <v>0</v>
      </c>
      <c r="M742" s="51">
        <f t="shared" si="39"/>
        <v>0</v>
      </c>
      <c r="N742" s="51">
        <f t="shared" si="39"/>
        <v>0</v>
      </c>
      <c r="O742" s="51">
        <f t="shared" si="39"/>
        <v>0</v>
      </c>
      <c r="P742" s="51">
        <f t="shared" si="39"/>
        <v>0</v>
      </c>
      <c r="Q742" s="51">
        <f t="shared" si="39"/>
        <v>0</v>
      </c>
      <c r="R742" s="51">
        <f t="shared" si="39"/>
        <v>0</v>
      </c>
    </row>
    <row r="743" spans="1:18" x14ac:dyDescent="0.25">
      <c r="A743" s="17"/>
      <c r="B743" s="52"/>
      <c r="C743" s="17"/>
      <c r="D743" s="17"/>
      <c r="E743" s="17"/>
      <c r="F743" s="17"/>
      <c r="G743" s="17"/>
      <c r="H743" s="17"/>
      <c r="I743" s="16">
        <f>IF(B743&gt;A_Stammdaten!$B$12,0,SUM(C743,D743,F743,G743)-SUM(E743,H743))</f>
        <v>0</v>
      </c>
      <c r="J743" s="51">
        <f>HLOOKUP(A_Stammdaten!$B$12,$L$4:$R$2504,ROW(B743)-3,FALSE)+IF(OR(B743=0,A_Stammdaten!$B$12&lt;B743),0,I743*1/20)</f>
        <v>0</v>
      </c>
      <c r="K743" s="51">
        <f>HLOOKUP(A_Stammdaten!$B$12,$L$4:$R$2504,ROW(B743)-3,FALSE)</f>
        <v>0</v>
      </c>
      <c r="L743" s="51">
        <f t="shared" si="38"/>
        <v>0</v>
      </c>
      <c r="M743" s="51">
        <f t="shared" si="39"/>
        <v>0</v>
      </c>
      <c r="N743" s="51">
        <f t="shared" si="39"/>
        <v>0</v>
      </c>
      <c r="O743" s="51">
        <f t="shared" si="39"/>
        <v>0</v>
      </c>
      <c r="P743" s="51">
        <f t="shared" si="39"/>
        <v>0</v>
      </c>
      <c r="Q743" s="51">
        <f t="shared" si="39"/>
        <v>0</v>
      </c>
      <c r="R743" s="51">
        <f t="shared" si="39"/>
        <v>0</v>
      </c>
    </row>
    <row r="744" spans="1:18" x14ac:dyDescent="0.25">
      <c r="A744" s="17"/>
      <c r="B744" s="52"/>
      <c r="C744" s="17"/>
      <c r="D744" s="17"/>
      <c r="E744" s="17"/>
      <c r="F744" s="17"/>
      <c r="G744" s="17"/>
      <c r="H744" s="17"/>
      <c r="I744" s="16">
        <f>IF(B744&gt;A_Stammdaten!$B$12,0,SUM(C744,D744,F744,G744)-SUM(E744,H744))</f>
        <v>0</v>
      </c>
      <c r="J744" s="51">
        <f>HLOOKUP(A_Stammdaten!$B$12,$L$4:$R$2504,ROW(B744)-3,FALSE)+IF(OR(B744=0,A_Stammdaten!$B$12&lt;B744),0,I744*1/20)</f>
        <v>0</v>
      </c>
      <c r="K744" s="51">
        <f>HLOOKUP(A_Stammdaten!$B$12,$L$4:$R$2504,ROW(B744)-3,FALSE)</f>
        <v>0</v>
      </c>
      <c r="L744" s="51">
        <f t="shared" si="38"/>
        <v>0</v>
      </c>
      <c r="M744" s="51">
        <f t="shared" si="39"/>
        <v>0</v>
      </c>
      <c r="N744" s="51">
        <f t="shared" si="39"/>
        <v>0</v>
      </c>
      <c r="O744" s="51">
        <f t="shared" si="39"/>
        <v>0</v>
      </c>
      <c r="P744" s="51">
        <f t="shared" si="39"/>
        <v>0</v>
      </c>
      <c r="Q744" s="51">
        <f t="shared" si="39"/>
        <v>0</v>
      </c>
      <c r="R744" s="51">
        <f t="shared" si="39"/>
        <v>0</v>
      </c>
    </row>
    <row r="745" spans="1:18" x14ac:dyDescent="0.25">
      <c r="A745" s="17"/>
      <c r="B745" s="52"/>
      <c r="C745" s="17"/>
      <c r="D745" s="17"/>
      <c r="E745" s="17"/>
      <c r="F745" s="17"/>
      <c r="G745" s="17"/>
      <c r="H745" s="17"/>
      <c r="I745" s="16">
        <f>IF(B745&gt;A_Stammdaten!$B$12,0,SUM(C745,D745,F745,G745)-SUM(E745,H745))</f>
        <v>0</v>
      </c>
      <c r="J745" s="51">
        <f>HLOOKUP(A_Stammdaten!$B$12,$L$4:$R$2504,ROW(B745)-3,FALSE)+IF(OR(B745=0,A_Stammdaten!$B$12&lt;B745),0,I745*1/20)</f>
        <v>0</v>
      </c>
      <c r="K745" s="51">
        <f>HLOOKUP(A_Stammdaten!$B$12,$L$4:$R$2504,ROW(B745)-3,FALSE)</f>
        <v>0</v>
      </c>
      <c r="L745" s="51">
        <f t="shared" si="38"/>
        <v>0</v>
      </c>
      <c r="M745" s="51">
        <f t="shared" si="39"/>
        <v>0</v>
      </c>
      <c r="N745" s="51">
        <f t="shared" si="39"/>
        <v>0</v>
      </c>
      <c r="O745" s="51">
        <f t="shared" si="39"/>
        <v>0</v>
      </c>
      <c r="P745" s="51">
        <f t="shared" si="39"/>
        <v>0</v>
      </c>
      <c r="Q745" s="51">
        <f t="shared" si="39"/>
        <v>0</v>
      </c>
      <c r="R745" s="51">
        <f t="shared" si="39"/>
        <v>0</v>
      </c>
    </row>
    <row r="746" spans="1:18" x14ac:dyDescent="0.25">
      <c r="A746" s="17"/>
      <c r="B746" s="52"/>
      <c r="C746" s="17"/>
      <c r="D746" s="17"/>
      <c r="E746" s="17"/>
      <c r="F746" s="17"/>
      <c r="G746" s="17"/>
      <c r="H746" s="17"/>
      <c r="I746" s="16">
        <f>IF(B746&gt;A_Stammdaten!$B$12,0,SUM(C746,D746,F746,G746)-SUM(E746,H746))</f>
        <v>0</v>
      </c>
      <c r="J746" s="51">
        <f>HLOOKUP(A_Stammdaten!$B$12,$L$4:$R$2504,ROW(B746)-3,FALSE)+IF(OR(B746=0,A_Stammdaten!$B$12&lt;B746),0,I746*1/20)</f>
        <v>0</v>
      </c>
      <c r="K746" s="51">
        <f>HLOOKUP(A_Stammdaten!$B$12,$L$4:$R$2504,ROW(B746)-3,FALSE)</f>
        <v>0</v>
      </c>
      <c r="L746" s="51">
        <f t="shared" si="38"/>
        <v>0</v>
      </c>
      <c r="M746" s="51">
        <f t="shared" si="39"/>
        <v>0</v>
      </c>
      <c r="N746" s="51">
        <f t="shared" si="39"/>
        <v>0</v>
      </c>
      <c r="O746" s="51">
        <f t="shared" si="39"/>
        <v>0</v>
      </c>
      <c r="P746" s="51">
        <f t="shared" si="39"/>
        <v>0</v>
      </c>
      <c r="Q746" s="51">
        <f t="shared" si="39"/>
        <v>0</v>
      </c>
      <c r="R746" s="51">
        <f t="shared" si="39"/>
        <v>0</v>
      </c>
    </row>
    <row r="747" spans="1:18" x14ac:dyDescent="0.25">
      <c r="A747" s="17"/>
      <c r="B747" s="52"/>
      <c r="C747" s="17"/>
      <c r="D747" s="17"/>
      <c r="E747" s="17"/>
      <c r="F747" s="17"/>
      <c r="G747" s="17"/>
      <c r="H747" s="17"/>
      <c r="I747" s="16">
        <f>IF(B747&gt;A_Stammdaten!$B$12,0,SUM(C747,D747,F747,G747)-SUM(E747,H747))</f>
        <v>0</v>
      </c>
      <c r="J747" s="51">
        <f>HLOOKUP(A_Stammdaten!$B$12,$L$4:$R$2504,ROW(B747)-3,FALSE)+IF(OR(B747=0,A_Stammdaten!$B$12&lt;B747),0,I747*1/20)</f>
        <v>0</v>
      </c>
      <c r="K747" s="51">
        <f>HLOOKUP(A_Stammdaten!$B$12,$L$4:$R$2504,ROW(B747)-3,FALSE)</f>
        <v>0</v>
      </c>
      <c r="L747" s="51">
        <f t="shared" si="38"/>
        <v>0</v>
      </c>
      <c r="M747" s="51">
        <f t="shared" si="39"/>
        <v>0</v>
      </c>
      <c r="N747" s="51">
        <f t="shared" si="39"/>
        <v>0</v>
      </c>
      <c r="O747" s="51">
        <f t="shared" si="39"/>
        <v>0</v>
      </c>
      <c r="P747" s="51">
        <f t="shared" si="39"/>
        <v>0</v>
      </c>
      <c r="Q747" s="51">
        <f t="shared" si="39"/>
        <v>0</v>
      </c>
      <c r="R747" s="51">
        <f t="shared" si="39"/>
        <v>0</v>
      </c>
    </row>
    <row r="748" spans="1:18" x14ac:dyDescent="0.25">
      <c r="A748" s="17"/>
      <c r="B748" s="52"/>
      <c r="C748" s="17"/>
      <c r="D748" s="17"/>
      <c r="E748" s="17"/>
      <c r="F748" s="17"/>
      <c r="G748" s="17"/>
      <c r="H748" s="17"/>
      <c r="I748" s="16">
        <f>IF(B748&gt;A_Stammdaten!$B$12,0,SUM(C748,D748,F748,G748)-SUM(E748,H748))</f>
        <v>0</v>
      </c>
      <c r="J748" s="51">
        <f>HLOOKUP(A_Stammdaten!$B$12,$L$4:$R$2504,ROW(B748)-3,FALSE)+IF(OR(B748=0,A_Stammdaten!$B$12&lt;B748),0,I748*1/20)</f>
        <v>0</v>
      </c>
      <c r="K748" s="51">
        <f>HLOOKUP(A_Stammdaten!$B$12,$L$4:$R$2504,ROW(B748)-3,FALSE)</f>
        <v>0</v>
      </c>
      <c r="L748" s="51">
        <f t="shared" si="38"/>
        <v>0</v>
      </c>
      <c r="M748" s="51">
        <f t="shared" si="39"/>
        <v>0</v>
      </c>
      <c r="N748" s="51">
        <f t="shared" si="39"/>
        <v>0</v>
      </c>
      <c r="O748" s="51">
        <f t="shared" si="39"/>
        <v>0</v>
      </c>
      <c r="P748" s="51">
        <f t="shared" si="39"/>
        <v>0</v>
      </c>
      <c r="Q748" s="51">
        <f t="shared" si="39"/>
        <v>0</v>
      </c>
      <c r="R748" s="51">
        <f t="shared" si="39"/>
        <v>0</v>
      </c>
    </row>
    <row r="749" spans="1:18" x14ac:dyDescent="0.25">
      <c r="A749" s="17"/>
      <c r="B749" s="52"/>
      <c r="C749" s="17"/>
      <c r="D749" s="17"/>
      <c r="E749" s="17"/>
      <c r="F749" s="17"/>
      <c r="G749" s="17"/>
      <c r="H749" s="17"/>
      <c r="I749" s="16">
        <f>IF(B749&gt;A_Stammdaten!$B$12,0,SUM(C749,D749,F749,G749)-SUM(E749,H749))</f>
        <v>0</v>
      </c>
      <c r="J749" s="51">
        <f>HLOOKUP(A_Stammdaten!$B$12,$L$4:$R$2504,ROW(B749)-3,FALSE)+IF(OR(B749=0,A_Stammdaten!$B$12&lt;B749),0,I749*1/20)</f>
        <v>0</v>
      </c>
      <c r="K749" s="51">
        <f>HLOOKUP(A_Stammdaten!$B$12,$L$4:$R$2504,ROW(B749)-3,FALSE)</f>
        <v>0</v>
      </c>
      <c r="L749" s="51">
        <f t="shared" si="38"/>
        <v>0</v>
      </c>
      <c r="M749" s="51">
        <f t="shared" si="39"/>
        <v>0</v>
      </c>
      <c r="N749" s="51">
        <f t="shared" si="39"/>
        <v>0</v>
      </c>
      <c r="O749" s="51">
        <f t="shared" si="39"/>
        <v>0</v>
      </c>
      <c r="P749" s="51">
        <f t="shared" si="39"/>
        <v>0</v>
      </c>
      <c r="Q749" s="51">
        <f t="shared" si="39"/>
        <v>0</v>
      </c>
      <c r="R749" s="51">
        <f t="shared" si="39"/>
        <v>0</v>
      </c>
    </row>
    <row r="750" spans="1:18" x14ac:dyDescent="0.25">
      <c r="A750" s="17"/>
      <c r="B750" s="52"/>
      <c r="C750" s="17"/>
      <c r="D750" s="17"/>
      <c r="E750" s="17"/>
      <c r="F750" s="17"/>
      <c r="G750" s="17"/>
      <c r="H750" s="17"/>
      <c r="I750" s="16">
        <f>IF(B750&gt;A_Stammdaten!$B$12,0,SUM(C750,D750,F750,G750)-SUM(E750,H750))</f>
        <v>0</v>
      </c>
      <c r="J750" s="51">
        <f>HLOOKUP(A_Stammdaten!$B$12,$L$4:$R$2504,ROW(B750)-3,FALSE)+IF(OR(B750=0,A_Stammdaten!$B$12&lt;B750),0,I750*1/20)</f>
        <v>0</v>
      </c>
      <c r="K750" s="51">
        <f>HLOOKUP(A_Stammdaten!$B$12,$L$4:$R$2504,ROW(B750)-3,FALSE)</f>
        <v>0</v>
      </c>
      <c r="L750" s="51">
        <f t="shared" si="38"/>
        <v>0</v>
      </c>
      <c r="M750" s="51">
        <f t="shared" si="39"/>
        <v>0</v>
      </c>
      <c r="N750" s="51">
        <f t="shared" si="39"/>
        <v>0</v>
      </c>
      <c r="O750" s="51">
        <f t="shared" si="39"/>
        <v>0</v>
      </c>
      <c r="P750" s="51">
        <f t="shared" si="39"/>
        <v>0</v>
      </c>
      <c r="Q750" s="51">
        <f t="shared" si="39"/>
        <v>0</v>
      </c>
      <c r="R750" s="51">
        <f t="shared" si="39"/>
        <v>0</v>
      </c>
    </row>
    <row r="751" spans="1:18" x14ac:dyDescent="0.25">
      <c r="A751" s="17"/>
      <c r="B751" s="52"/>
      <c r="C751" s="17"/>
      <c r="D751" s="17"/>
      <c r="E751" s="17"/>
      <c r="F751" s="17"/>
      <c r="G751" s="17"/>
      <c r="H751" s="17"/>
      <c r="I751" s="16">
        <f>IF(B751&gt;A_Stammdaten!$B$12,0,SUM(C751,D751,F751,G751)-SUM(E751,H751))</f>
        <v>0</v>
      </c>
      <c r="J751" s="51">
        <f>HLOOKUP(A_Stammdaten!$B$12,$L$4:$R$2504,ROW(B751)-3,FALSE)+IF(OR(B751=0,A_Stammdaten!$B$12&lt;B751),0,I751*1/20)</f>
        <v>0</v>
      </c>
      <c r="K751" s="51">
        <f>HLOOKUP(A_Stammdaten!$B$12,$L$4:$R$2504,ROW(B751)-3,FALSE)</f>
        <v>0</v>
      </c>
      <c r="L751" s="51">
        <f t="shared" si="38"/>
        <v>0</v>
      </c>
      <c r="M751" s="51">
        <f t="shared" si="39"/>
        <v>0</v>
      </c>
      <c r="N751" s="51">
        <f t="shared" si="39"/>
        <v>0</v>
      </c>
      <c r="O751" s="51">
        <f t="shared" si="39"/>
        <v>0</v>
      </c>
      <c r="P751" s="51">
        <f t="shared" si="39"/>
        <v>0</v>
      </c>
      <c r="Q751" s="51">
        <f t="shared" si="39"/>
        <v>0</v>
      </c>
      <c r="R751" s="51">
        <f t="shared" si="39"/>
        <v>0</v>
      </c>
    </row>
    <row r="752" spans="1:18" x14ac:dyDescent="0.25">
      <c r="A752" s="17"/>
      <c r="B752" s="52"/>
      <c r="C752" s="17"/>
      <c r="D752" s="17"/>
      <c r="E752" s="17"/>
      <c r="F752" s="17"/>
      <c r="G752" s="17"/>
      <c r="H752" s="17"/>
      <c r="I752" s="16">
        <f>IF(B752&gt;A_Stammdaten!$B$12,0,SUM(C752,D752,F752,G752)-SUM(E752,H752))</f>
        <v>0</v>
      </c>
      <c r="J752" s="51">
        <f>HLOOKUP(A_Stammdaten!$B$12,$L$4:$R$2504,ROW(B752)-3,FALSE)+IF(OR(B752=0,A_Stammdaten!$B$12&lt;B752),0,I752*1/20)</f>
        <v>0</v>
      </c>
      <c r="K752" s="51">
        <f>HLOOKUP(A_Stammdaten!$B$12,$L$4:$R$2504,ROW(B752)-3,FALSE)</f>
        <v>0</v>
      </c>
      <c r="L752" s="51">
        <f t="shared" si="38"/>
        <v>0</v>
      </c>
      <c r="M752" s="51">
        <f t="shared" si="39"/>
        <v>0</v>
      </c>
      <c r="N752" s="51">
        <f t="shared" si="39"/>
        <v>0</v>
      </c>
      <c r="O752" s="51">
        <f t="shared" si="39"/>
        <v>0</v>
      </c>
      <c r="P752" s="51">
        <f t="shared" si="39"/>
        <v>0</v>
      </c>
      <c r="Q752" s="51">
        <f t="shared" si="39"/>
        <v>0</v>
      </c>
      <c r="R752" s="51">
        <f t="shared" si="39"/>
        <v>0</v>
      </c>
    </row>
    <row r="753" spans="1:18" x14ac:dyDescent="0.25">
      <c r="A753" s="17"/>
      <c r="B753" s="52"/>
      <c r="C753" s="17"/>
      <c r="D753" s="17"/>
      <c r="E753" s="17"/>
      <c r="F753" s="17"/>
      <c r="G753" s="17"/>
      <c r="H753" s="17"/>
      <c r="I753" s="16">
        <f>IF(B753&gt;A_Stammdaten!$B$12,0,SUM(C753,D753,F753,G753)-SUM(E753,H753))</f>
        <v>0</v>
      </c>
      <c r="J753" s="51">
        <f>HLOOKUP(A_Stammdaten!$B$12,$L$4:$R$2504,ROW(B753)-3,FALSE)+IF(OR(B753=0,A_Stammdaten!$B$12&lt;B753),0,I753*1/20)</f>
        <v>0</v>
      </c>
      <c r="K753" s="51">
        <f>HLOOKUP(A_Stammdaten!$B$12,$L$4:$R$2504,ROW(B753)-3,FALSE)</f>
        <v>0</v>
      </c>
      <c r="L753" s="51">
        <f t="shared" si="38"/>
        <v>0</v>
      </c>
      <c r="M753" s="51">
        <f t="shared" si="39"/>
        <v>0</v>
      </c>
      <c r="N753" s="51">
        <f t="shared" si="39"/>
        <v>0</v>
      </c>
      <c r="O753" s="51">
        <f t="shared" si="39"/>
        <v>0</v>
      </c>
      <c r="P753" s="51">
        <f t="shared" si="39"/>
        <v>0</v>
      </c>
      <c r="Q753" s="51">
        <f t="shared" si="39"/>
        <v>0</v>
      </c>
      <c r="R753" s="51">
        <f t="shared" si="39"/>
        <v>0</v>
      </c>
    </row>
    <row r="754" spans="1:18" x14ac:dyDescent="0.25">
      <c r="A754" s="17"/>
      <c r="B754" s="52"/>
      <c r="C754" s="17"/>
      <c r="D754" s="17"/>
      <c r="E754" s="17"/>
      <c r="F754" s="17"/>
      <c r="G754" s="17"/>
      <c r="H754" s="17"/>
      <c r="I754" s="16">
        <f>IF(B754&gt;A_Stammdaten!$B$12,0,SUM(C754,D754,F754,G754)-SUM(E754,H754))</f>
        <v>0</v>
      </c>
      <c r="J754" s="51">
        <f>HLOOKUP(A_Stammdaten!$B$12,$L$4:$R$2504,ROW(B754)-3,FALSE)+IF(OR(B754=0,A_Stammdaten!$B$12&lt;B754),0,I754*1/20)</f>
        <v>0</v>
      </c>
      <c r="K754" s="51">
        <f>HLOOKUP(A_Stammdaten!$B$12,$L$4:$R$2504,ROW(B754)-3,FALSE)</f>
        <v>0</v>
      </c>
      <c r="L754" s="51">
        <f t="shared" si="38"/>
        <v>0</v>
      </c>
      <c r="M754" s="51">
        <f t="shared" si="39"/>
        <v>0</v>
      </c>
      <c r="N754" s="51">
        <f t="shared" si="39"/>
        <v>0</v>
      </c>
      <c r="O754" s="51">
        <f t="shared" si="39"/>
        <v>0</v>
      </c>
      <c r="P754" s="51">
        <f t="shared" si="39"/>
        <v>0</v>
      </c>
      <c r="Q754" s="51">
        <f t="shared" si="39"/>
        <v>0</v>
      </c>
      <c r="R754" s="51">
        <f t="shared" si="39"/>
        <v>0</v>
      </c>
    </row>
    <row r="755" spans="1:18" x14ac:dyDescent="0.25">
      <c r="A755" s="17"/>
      <c r="B755" s="52"/>
      <c r="C755" s="17"/>
      <c r="D755" s="17"/>
      <c r="E755" s="17"/>
      <c r="F755" s="17"/>
      <c r="G755" s="17"/>
      <c r="H755" s="17"/>
      <c r="I755" s="16">
        <f>IF(B755&gt;A_Stammdaten!$B$12,0,SUM(C755,D755,F755,G755)-SUM(E755,H755))</f>
        <v>0</v>
      </c>
      <c r="J755" s="51">
        <f>HLOOKUP(A_Stammdaten!$B$12,$L$4:$R$2504,ROW(B755)-3,FALSE)+IF(OR(B755=0,A_Stammdaten!$B$12&lt;B755),0,I755*1/20)</f>
        <v>0</v>
      </c>
      <c r="K755" s="51">
        <f>HLOOKUP(A_Stammdaten!$B$12,$L$4:$R$2504,ROW(B755)-3,FALSE)</f>
        <v>0</v>
      </c>
      <c r="L755" s="51">
        <f t="shared" si="38"/>
        <v>0</v>
      </c>
      <c r="M755" s="51">
        <f t="shared" si="39"/>
        <v>0</v>
      </c>
      <c r="N755" s="51">
        <f t="shared" si="39"/>
        <v>0</v>
      </c>
      <c r="O755" s="51">
        <f t="shared" si="39"/>
        <v>0</v>
      </c>
      <c r="P755" s="51">
        <f t="shared" si="39"/>
        <v>0</v>
      </c>
      <c r="Q755" s="51">
        <f t="shared" si="39"/>
        <v>0</v>
      </c>
      <c r="R755" s="51">
        <f t="shared" si="39"/>
        <v>0</v>
      </c>
    </row>
    <row r="756" spans="1:18" x14ac:dyDescent="0.25">
      <c r="A756" s="17"/>
      <c r="B756" s="52"/>
      <c r="C756" s="17"/>
      <c r="D756" s="17"/>
      <c r="E756" s="17"/>
      <c r="F756" s="17"/>
      <c r="G756" s="17"/>
      <c r="H756" s="17"/>
      <c r="I756" s="16">
        <f>IF(B756&gt;A_Stammdaten!$B$12,0,SUM(C756,D756,F756,G756)-SUM(E756,H756))</f>
        <v>0</v>
      </c>
      <c r="J756" s="51">
        <f>HLOOKUP(A_Stammdaten!$B$12,$L$4:$R$2504,ROW(B756)-3,FALSE)+IF(OR(B756=0,A_Stammdaten!$B$12&lt;B756),0,I756*1/20)</f>
        <v>0</v>
      </c>
      <c r="K756" s="51">
        <f>HLOOKUP(A_Stammdaten!$B$12,$L$4:$R$2504,ROW(B756)-3,FALSE)</f>
        <v>0</v>
      </c>
      <c r="L756" s="51">
        <f t="shared" si="38"/>
        <v>0</v>
      </c>
      <c r="M756" s="51">
        <f t="shared" si="39"/>
        <v>0</v>
      </c>
      <c r="N756" s="51">
        <f t="shared" si="39"/>
        <v>0</v>
      </c>
      <c r="O756" s="51">
        <f t="shared" si="39"/>
        <v>0</v>
      </c>
      <c r="P756" s="51">
        <f t="shared" si="39"/>
        <v>0</v>
      </c>
      <c r="Q756" s="51">
        <f t="shared" si="39"/>
        <v>0</v>
      </c>
      <c r="R756" s="51">
        <f t="shared" si="39"/>
        <v>0</v>
      </c>
    </row>
    <row r="757" spans="1:18" x14ac:dyDescent="0.25">
      <c r="A757" s="17"/>
      <c r="B757" s="52"/>
      <c r="C757" s="17"/>
      <c r="D757" s="17"/>
      <c r="E757" s="17"/>
      <c r="F757" s="17"/>
      <c r="G757" s="17"/>
      <c r="H757" s="17"/>
      <c r="I757" s="16">
        <f>IF(B757&gt;A_Stammdaten!$B$12,0,SUM(C757,D757,F757,G757)-SUM(E757,H757))</f>
        <v>0</v>
      </c>
      <c r="J757" s="51">
        <f>HLOOKUP(A_Stammdaten!$B$12,$L$4:$R$2504,ROW(B757)-3,FALSE)+IF(OR(B757=0,A_Stammdaten!$B$12&lt;B757),0,I757*1/20)</f>
        <v>0</v>
      </c>
      <c r="K757" s="51">
        <f>HLOOKUP(A_Stammdaten!$B$12,$L$4:$R$2504,ROW(B757)-3,FALSE)</f>
        <v>0</v>
      </c>
      <c r="L757" s="51">
        <f t="shared" si="38"/>
        <v>0</v>
      </c>
      <c r="M757" s="51">
        <f t="shared" si="39"/>
        <v>0</v>
      </c>
      <c r="N757" s="51">
        <f t="shared" si="39"/>
        <v>0</v>
      </c>
      <c r="O757" s="51">
        <f t="shared" si="39"/>
        <v>0</v>
      </c>
      <c r="P757" s="51">
        <f t="shared" si="39"/>
        <v>0</v>
      </c>
      <c r="Q757" s="51">
        <f t="shared" si="39"/>
        <v>0</v>
      </c>
      <c r="R757" s="51">
        <f t="shared" si="39"/>
        <v>0</v>
      </c>
    </row>
    <row r="758" spans="1:18" x14ac:dyDescent="0.25">
      <c r="A758" s="17"/>
      <c r="B758" s="52"/>
      <c r="C758" s="17"/>
      <c r="D758" s="17"/>
      <c r="E758" s="17"/>
      <c r="F758" s="17"/>
      <c r="G758" s="17"/>
      <c r="H758" s="17"/>
      <c r="I758" s="16">
        <f>IF(B758&gt;A_Stammdaten!$B$12,0,SUM(C758,D758,F758,G758)-SUM(E758,H758))</f>
        <v>0</v>
      </c>
      <c r="J758" s="51">
        <f>HLOOKUP(A_Stammdaten!$B$12,$L$4:$R$2504,ROW(B758)-3,FALSE)+IF(OR(B758=0,A_Stammdaten!$B$12&lt;B758),0,I758*1/20)</f>
        <v>0</v>
      </c>
      <c r="K758" s="51">
        <f>HLOOKUP(A_Stammdaten!$B$12,$L$4:$R$2504,ROW(B758)-3,FALSE)</f>
        <v>0</v>
      </c>
      <c r="L758" s="51">
        <f t="shared" si="38"/>
        <v>0</v>
      </c>
      <c r="M758" s="51">
        <f t="shared" si="39"/>
        <v>0</v>
      </c>
      <c r="N758" s="51">
        <f t="shared" si="39"/>
        <v>0</v>
      </c>
      <c r="O758" s="51">
        <f t="shared" si="39"/>
        <v>0</v>
      </c>
      <c r="P758" s="51">
        <f t="shared" si="39"/>
        <v>0</v>
      </c>
      <c r="Q758" s="51">
        <f t="shared" si="39"/>
        <v>0</v>
      </c>
      <c r="R758" s="51">
        <f t="shared" si="39"/>
        <v>0</v>
      </c>
    </row>
    <row r="759" spans="1:18" x14ac:dyDescent="0.25">
      <c r="A759" s="17"/>
      <c r="B759" s="52"/>
      <c r="C759" s="17"/>
      <c r="D759" s="17"/>
      <c r="E759" s="17"/>
      <c r="F759" s="17"/>
      <c r="G759" s="17"/>
      <c r="H759" s="17"/>
      <c r="I759" s="16">
        <f>IF(B759&gt;A_Stammdaten!$B$12,0,SUM(C759,D759,F759,G759)-SUM(E759,H759))</f>
        <v>0</v>
      </c>
      <c r="J759" s="51">
        <f>HLOOKUP(A_Stammdaten!$B$12,$L$4:$R$2504,ROW(B759)-3,FALSE)+IF(OR(B759=0,A_Stammdaten!$B$12&lt;B759),0,I759*1/20)</f>
        <v>0</v>
      </c>
      <c r="K759" s="51">
        <f>HLOOKUP(A_Stammdaten!$B$12,$L$4:$R$2504,ROW(B759)-3,FALSE)</f>
        <v>0</v>
      </c>
      <c r="L759" s="51">
        <f t="shared" si="38"/>
        <v>0</v>
      </c>
      <c r="M759" s="51">
        <f t="shared" si="39"/>
        <v>0</v>
      </c>
      <c r="N759" s="51">
        <f t="shared" si="39"/>
        <v>0</v>
      </c>
      <c r="O759" s="51">
        <f t="shared" si="39"/>
        <v>0</v>
      </c>
      <c r="P759" s="51">
        <f t="shared" si="39"/>
        <v>0</v>
      </c>
      <c r="Q759" s="51">
        <f t="shared" si="39"/>
        <v>0</v>
      </c>
      <c r="R759" s="51">
        <f t="shared" si="39"/>
        <v>0</v>
      </c>
    </row>
    <row r="760" spans="1:18" x14ac:dyDescent="0.25">
      <c r="A760" s="17"/>
      <c r="B760" s="52"/>
      <c r="C760" s="17"/>
      <c r="D760" s="17"/>
      <c r="E760" s="17"/>
      <c r="F760" s="17"/>
      <c r="G760" s="17"/>
      <c r="H760" s="17"/>
      <c r="I760" s="16">
        <f>IF(B760&gt;A_Stammdaten!$B$12,0,SUM(C760,D760,F760,G760)-SUM(E760,H760))</f>
        <v>0</v>
      </c>
      <c r="J760" s="51">
        <f>HLOOKUP(A_Stammdaten!$B$12,$L$4:$R$2504,ROW(B760)-3,FALSE)+IF(OR(B760=0,A_Stammdaten!$B$12&lt;B760),0,I760*1/20)</f>
        <v>0</v>
      </c>
      <c r="K760" s="51">
        <f>HLOOKUP(A_Stammdaten!$B$12,$L$4:$R$2504,ROW(B760)-3,FALSE)</f>
        <v>0</v>
      </c>
      <c r="L760" s="51">
        <f t="shared" si="38"/>
        <v>0</v>
      </c>
      <c r="M760" s="51">
        <f t="shared" si="39"/>
        <v>0</v>
      </c>
      <c r="N760" s="51">
        <f t="shared" si="39"/>
        <v>0</v>
      </c>
      <c r="O760" s="51">
        <f t="shared" si="39"/>
        <v>0</v>
      </c>
      <c r="P760" s="51">
        <f t="shared" si="39"/>
        <v>0</v>
      </c>
      <c r="Q760" s="51">
        <f t="shared" si="39"/>
        <v>0</v>
      </c>
      <c r="R760" s="51">
        <f t="shared" si="39"/>
        <v>0</v>
      </c>
    </row>
    <row r="761" spans="1:18" x14ac:dyDescent="0.25">
      <c r="A761" s="17"/>
      <c r="B761" s="52"/>
      <c r="C761" s="17"/>
      <c r="D761" s="17"/>
      <c r="E761" s="17"/>
      <c r="F761" s="17"/>
      <c r="G761" s="17"/>
      <c r="H761" s="17"/>
      <c r="I761" s="16">
        <f>IF(B761&gt;A_Stammdaten!$B$12,0,SUM(C761,D761,F761,G761)-SUM(E761,H761))</f>
        <v>0</v>
      </c>
      <c r="J761" s="51">
        <f>HLOOKUP(A_Stammdaten!$B$12,$L$4:$R$2504,ROW(B761)-3,FALSE)+IF(OR(B761=0,A_Stammdaten!$B$12&lt;B761),0,I761*1/20)</f>
        <v>0</v>
      </c>
      <c r="K761" s="51">
        <f>HLOOKUP(A_Stammdaten!$B$12,$L$4:$R$2504,ROW(B761)-3,FALSE)</f>
        <v>0</v>
      </c>
      <c r="L761" s="51">
        <f t="shared" si="38"/>
        <v>0</v>
      </c>
      <c r="M761" s="51">
        <f t="shared" si="39"/>
        <v>0</v>
      </c>
      <c r="N761" s="51">
        <f t="shared" si="39"/>
        <v>0</v>
      </c>
      <c r="O761" s="51">
        <f t="shared" si="39"/>
        <v>0</v>
      </c>
      <c r="P761" s="51">
        <f t="shared" si="39"/>
        <v>0</v>
      </c>
      <c r="Q761" s="51">
        <f t="shared" si="39"/>
        <v>0</v>
      </c>
      <c r="R761" s="51">
        <f t="shared" si="39"/>
        <v>0</v>
      </c>
    </row>
    <row r="762" spans="1:18" x14ac:dyDescent="0.25">
      <c r="A762" s="17"/>
      <c r="B762" s="52"/>
      <c r="C762" s="17"/>
      <c r="D762" s="17"/>
      <c r="E762" s="17"/>
      <c r="F762" s="17"/>
      <c r="G762" s="17"/>
      <c r="H762" s="17"/>
      <c r="I762" s="16">
        <f>IF(B762&gt;A_Stammdaten!$B$12,0,SUM(C762,D762,F762,G762)-SUM(E762,H762))</f>
        <v>0</v>
      </c>
      <c r="J762" s="51">
        <f>HLOOKUP(A_Stammdaten!$B$12,$L$4:$R$2504,ROW(B762)-3,FALSE)+IF(OR(B762=0,A_Stammdaten!$B$12&lt;B762),0,I762*1/20)</f>
        <v>0</v>
      </c>
      <c r="K762" s="51">
        <f>HLOOKUP(A_Stammdaten!$B$12,$L$4:$R$2504,ROW(B762)-3,FALSE)</f>
        <v>0</v>
      </c>
      <c r="L762" s="51">
        <f t="shared" si="38"/>
        <v>0</v>
      </c>
      <c r="M762" s="51">
        <f t="shared" si="39"/>
        <v>0</v>
      </c>
      <c r="N762" s="51">
        <f t="shared" si="39"/>
        <v>0</v>
      </c>
      <c r="O762" s="51">
        <f t="shared" si="39"/>
        <v>0</v>
      </c>
      <c r="P762" s="51">
        <f t="shared" si="39"/>
        <v>0</v>
      </c>
      <c r="Q762" s="51">
        <f t="shared" si="39"/>
        <v>0</v>
      </c>
      <c r="R762" s="51">
        <f t="shared" si="39"/>
        <v>0</v>
      </c>
    </row>
    <row r="763" spans="1:18" x14ac:dyDescent="0.25">
      <c r="A763" s="17"/>
      <c r="B763" s="52"/>
      <c r="C763" s="17"/>
      <c r="D763" s="17"/>
      <c r="E763" s="17"/>
      <c r="F763" s="17"/>
      <c r="G763" s="17"/>
      <c r="H763" s="17"/>
      <c r="I763" s="16">
        <f>IF(B763&gt;A_Stammdaten!$B$12,0,SUM(C763,D763,F763,G763)-SUM(E763,H763))</f>
        <v>0</v>
      </c>
      <c r="J763" s="51">
        <f>HLOOKUP(A_Stammdaten!$B$12,$L$4:$R$2504,ROW(B763)-3,FALSE)+IF(OR(B763=0,A_Stammdaten!$B$12&lt;B763),0,I763*1/20)</f>
        <v>0</v>
      </c>
      <c r="K763" s="51">
        <f>HLOOKUP(A_Stammdaten!$B$12,$L$4:$R$2504,ROW(B763)-3,FALSE)</f>
        <v>0</v>
      </c>
      <c r="L763" s="51">
        <f t="shared" si="38"/>
        <v>0</v>
      </c>
      <c r="M763" s="51">
        <f t="shared" si="39"/>
        <v>0</v>
      </c>
      <c r="N763" s="51">
        <f t="shared" si="39"/>
        <v>0</v>
      </c>
      <c r="O763" s="51">
        <f t="shared" si="39"/>
        <v>0</v>
      </c>
      <c r="P763" s="51">
        <f t="shared" si="39"/>
        <v>0</v>
      </c>
      <c r="Q763" s="51">
        <f t="shared" si="39"/>
        <v>0</v>
      </c>
      <c r="R763" s="51">
        <f t="shared" si="39"/>
        <v>0</v>
      </c>
    </row>
    <row r="764" spans="1:18" x14ac:dyDescent="0.25">
      <c r="A764" s="17"/>
      <c r="B764" s="52"/>
      <c r="C764" s="17"/>
      <c r="D764" s="17"/>
      <c r="E764" s="17"/>
      <c r="F764" s="17"/>
      <c r="G764" s="17"/>
      <c r="H764" s="17"/>
      <c r="I764" s="16">
        <f>IF(B764&gt;A_Stammdaten!$B$12,0,SUM(C764,D764,F764,G764)-SUM(E764,H764))</f>
        <v>0</v>
      </c>
      <c r="J764" s="51">
        <f>HLOOKUP(A_Stammdaten!$B$12,$L$4:$R$2504,ROW(B764)-3,FALSE)+IF(OR(B764=0,A_Stammdaten!$B$12&lt;B764),0,I764*1/20)</f>
        <v>0</v>
      </c>
      <c r="K764" s="51">
        <f>HLOOKUP(A_Stammdaten!$B$12,$L$4:$R$2504,ROW(B764)-3,FALSE)</f>
        <v>0</v>
      </c>
      <c r="L764" s="51">
        <f t="shared" si="38"/>
        <v>0</v>
      </c>
      <c r="M764" s="51">
        <f t="shared" si="39"/>
        <v>0</v>
      </c>
      <c r="N764" s="51">
        <f t="shared" si="39"/>
        <v>0</v>
      </c>
      <c r="O764" s="51">
        <f t="shared" si="39"/>
        <v>0</v>
      </c>
      <c r="P764" s="51">
        <f t="shared" si="39"/>
        <v>0</v>
      </c>
      <c r="Q764" s="51">
        <f t="shared" si="39"/>
        <v>0</v>
      </c>
      <c r="R764" s="51">
        <f t="shared" si="39"/>
        <v>0</v>
      </c>
    </row>
    <row r="765" spans="1:18" x14ac:dyDescent="0.25">
      <c r="A765" s="17"/>
      <c r="B765" s="52"/>
      <c r="C765" s="17"/>
      <c r="D765" s="17"/>
      <c r="E765" s="17"/>
      <c r="F765" s="17"/>
      <c r="G765" s="17"/>
      <c r="H765" s="17"/>
      <c r="I765" s="16">
        <f>IF(B765&gt;A_Stammdaten!$B$12,0,SUM(C765,D765,F765,G765)-SUM(E765,H765))</f>
        <v>0</v>
      </c>
      <c r="J765" s="51">
        <f>HLOOKUP(A_Stammdaten!$B$12,$L$4:$R$2504,ROW(B765)-3,FALSE)+IF(OR(B765=0,A_Stammdaten!$B$12&lt;B765),0,I765*1/20)</f>
        <v>0</v>
      </c>
      <c r="K765" s="51">
        <f>HLOOKUP(A_Stammdaten!$B$12,$L$4:$R$2504,ROW(B765)-3,FALSE)</f>
        <v>0</v>
      </c>
      <c r="L765" s="51">
        <f t="shared" si="38"/>
        <v>0</v>
      </c>
      <c r="M765" s="51">
        <f t="shared" si="39"/>
        <v>0</v>
      </c>
      <c r="N765" s="51">
        <f t="shared" si="39"/>
        <v>0</v>
      </c>
      <c r="O765" s="51">
        <f t="shared" ref="M765:R807" si="40">IF(OR($I765=0,O$4&lt;$B765,$B765=0,20-(O$4-$B765)=0),0,$I765*(19-(O$4-$B765))/20)</f>
        <v>0</v>
      </c>
      <c r="P765" s="51">
        <f t="shared" si="40"/>
        <v>0</v>
      </c>
      <c r="Q765" s="51">
        <f t="shared" si="40"/>
        <v>0</v>
      </c>
      <c r="R765" s="51">
        <f t="shared" si="40"/>
        <v>0</v>
      </c>
    </row>
    <row r="766" spans="1:18" x14ac:dyDescent="0.25">
      <c r="A766" s="17"/>
      <c r="B766" s="52"/>
      <c r="C766" s="17"/>
      <c r="D766" s="17"/>
      <c r="E766" s="17"/>
      <c r="F766" s="17"/>
      <c r="G766" s="17"/>
      <c r="H766" s="17"/>
      <c r="I766" s="16">
        <f>IF(B766&gt;A_Stammdaten!$B$12,0,SUM(C766,D766,F766,G766)-SUM(E766,H766))</f>
        <v>0</v>
      </c>
      <c r="J766" s="51">
        <f>HLOOKUP(A_Stammdaten!$B$12,$L$4:$R$2504,ROW(B766)-3,FALSE)+IF(OR(B766=0,A_Stammdaten!$B$12&lt;B766),0,I766*1/20)</f>
        <v>0</v>
      </c>
      <c r="K766" s="51">
        <f>HLOOKUP(A_Stammdaten!$B$12,$L$4:$R$2504,ROW(B766)-3,FALSE)</f>
        <v>0</v>
      </c>
      <c r="L766" s="51">
        <f t="shared" si="38"/>
        <v>0</v>
      </c>
      <c r="M766" s="51">
        <f t="shared" si="40"/>
        <v>0</v>
      </c>
      <c r="N766" s="51">
        <f t="shared" si="40"/>
        <v>0</v>
      </c>
      <c r="O766" s="51">
        <f t="shared" si="40"/>
        <v>0</v>
      </c>
      <c r="P766" s="51">
        <f t="shared" si="40"/>
        <v>0</v>
      </c>
      <c r="Q766" s="51">
        <f t="shared" si="40"/>
        <v>0</v>
      </c>
      <c r="R766" s="51">
        <f t="shared" si="40"/>
        <v>0</v>
      </c>
    </row>
    <row r="767" spans="1:18" x14ac:dyDescent="0.25">
      <c r="A767" s="17"/>
      <c r="B767" s="52"/>
      <c r="C767" s="17"/>
      <c r="D767" s="17"/>
      <c r="E767" s="17"/>
      <c r="F767" s="17"/>
      <c r="G767" s="17"/>
      <c r="H767" s="17"/>
      <c r="I767" s="16">
        <f>IF(B767&gt;A_Stammdaten!$B$12,0,SUM(C767,D767,F767,G767)-SUM(E767,H767))</f>
        <v>0</v>
      </c>
      <c r="J767" s="51">
        <f>HLOOKUP(A_Stammdaten!$B$12,$L$4:$R$2504,ROW(B767)-3,FALSE)+IF(OR(B767=0,A_Stammdaten!$B$12&lt;B767),0,I767*1/20)</f>
        <v>0</v>
      </c>
      <c r="K767" s="51">
        <f>HLOOKUP(A_Stammdaten!$B$12,$L$4:$R$2504,ROW(B767)-3,FALSE)</f>
        <v>0</v>
      </c>
      <c r="L767" s="51">
        <f t="shared" si="38"/>
        <v>0</v>
      </c>
      <c r="M767" s="51">
        <f t="shared" si="40"/>
        <v>0</v>
      </c>
      <c r="N767" s="51">
        <f t="shared" si="40"/>
        <v>0</v>
      </c>
      <c r="O767" s="51">
        <f t="shared" si="40"/>
        <v>0</v>
      </c>
      <c r="P767" s="51">
        <f t="shared" si="40"/>
        <v>0</v>
      </c>
      <c r="Q767" s="51">
        <f t="shared" si="40"/>
        <v>0</v>
      </c>
      <c r="R767" s="51">
        <f t="shared" si="40"/>
        <v>0</v>
      </c>
    </row>
    <row r="768" spans="1:18" x14ac:dyDescent="0.25">
      <c r="A768" s="17"/>
      <c r="B768" s="52"/>
      <c r="C768" s="17"/>
      <c r="D768" s="17"/>
      <c r="E768" s="17"/>
      <c r="F768" s="17"/>
      <c r="G768" s="17"/>
      <c r="H768" s="17"/>
      <c r="I768" s="16">
        <f>IF(B768&gt;A_Stammdaten!$B$12,0,SUM(C768,D768,F768,G768)-SUM(E768,H768))</f>
        <v>0</v>
      </c>
      <c r="J768" s="51">
        <f>HLOOKUP(A_Stammdaten!$B$12,$L$4:$R$2504,ROW(B768)-3,FALSE)+IF(OR(B768=0,A_Stammdaten!$B$12&lt;B768),0,I768*1/20)</f>
        <v>0</v>
      </c>
      <c r="K768" s="51">
        <f>HLOOKUP(A_Stammdaten!$B$12,$L$4:$R$2504,ROW(B768)-3,FALSE)</f>
        <v>0</v>
      </c>
      <c r="L768" s="51">
        <f t="shared" ref="L768:L831" si="41">IF(OR($I768=0,L$4&lt;$B768,$B768=0,20-(L$4-$B768)=0),0,$I768*(19-(L$4-$B768))/20)</f>
        <v>0</v>
      </c>
      <c r="M768" s="51">
        <f t="shared" si="40"/>
        <v>0</v>
      </c>
      <c r="N768" s="51">
        <f t="shared" si="40"/>
        <v>0</v>
      </c>
      <c r="O768" s="51">
        <f t="shared" si="40"/>
        <v>0</v>
      </c>
      <c r="P768" s="51">
        <f t="shared" si="40"/>
        <v>0</v>
      </c>
      <c r="Q768" s="51">
        <f t="shared" si="40"/>
        <v>0</v>
      </c>
      <c r="R768" s="51">
        <f t="shared" si="40"/>
        <v>0</v>
      </c>
    </row>
    <row r="769" spans="1:18" x14ac:dyDescent="0.25">
      <c r="A769" s="17"/>
      <c r="B769" s="52"/>
      <c r="C769" s="17"/>
      <c r="D769" s="17"/>
      <c r="E769" s="17"/>
      <c r="F769" s="17"/>
      <c r="G769" s="17"/>
      <c r="H769" s="17"/>
      <c r="I769" s="16">
        <f>IF(B769&gt;A_Stammdaten!$B$12,0,SUM(C769,D769,F769,G769)-SUM(E769,H769))</f>
        <v>0</v>
      </c>
      <c r="J769" s="51">
        <f>HLOOKUP(A_Stammdaten!$B$12,$L$4:$R$2504,ROW(B769)-3,FALSE)+IF(OR(B769=0,A_Stammdaten!$B$12&lt;B769),0,I769*1/20)</f>
        <v>0</v>
      </c>
      <c r="K769" s="51">
        <f>HLOOKUP(A_Stammdaten!$B$12,$L$4:$R$2504,ROW(B769)-3,FALSE)</f>
        <v>0</v>
      </c>
      <c r="L769" s="51">
        <f t="shared" si="41"/>
        <v>0</v>
      </c>
      <c r="M769" s="51">
        <f t="shared" si="40"/>
        <v>0</v>
      </c>
      <c r="N769" s="51">
        <f t="shared" si="40"/>
        <v>0</v>
      </c>
      <c r="O769" s="51">
        <f t="shared" si="40"/>
        <v>0</v>
      </c>
      <c r="P769" s="51">
        <f t="shared" si="40"/>
        <v>0</v>
      </c>
      <c r="Q769" s="51">
        <f t="shared" si="40"/>
        <v>0</v>
      </c>
      <c r="R769" s="51">
        <f t="shared" si="40"/>
        <v>0</v>
      </c>
    </row>
    <row r="770" spans="1:18" x14ac:dyDescent="0.25">
      <c r="A770" s="17"/>
      <c r="B770" s="52"/>
      <c r="C770" s="17"/>
      <c r="D770" s="17"/>
      <c r="E770" s="17"/>
      <c r="F770" s="17"/>
      <c r="G770" s="17"/>
      <c r="H770" s="17"/>
      <c r="I770" s="16">
        <f>IF(B770&gt;A_Stammdaten!$B$12,0,SUM(C770,D770,F770,G770)-SUM(E770,H770))</f>
        <v>0</v>
      </c>
      <c r="J770" s="51">
        <f>HLOOKUP(A_Stammdaten!$B$12,$L$4:$R$2504,ROW(B770)-3,FALSE)+IF(OR(B770=0,A_Stammdaten!$B$12&lt;B770),0,I770*1/20)</f>
        <v>0</v>
      </c>
      <c r="K770" s="51">
        <f>HLOOKUP(A_Stammdaten!$B$12,$L$4:$R$2504,ROW(B770)-3,FALSE)</f>
        <v>0</v>
      </c>
      <c r="L770" s="51">
        <f t="shared" si="41"/>
        <v>0</v>
      </c>
      <c r="M770" s="51">
        <f t="shared" si="40"/>
        <v>0</v>
      </c>
      <c r="N770" s="51">
        <f t="shared" si="40"/>
        <v>0</v>
      </c>
      <c r="O770" s="51">
        <f t="shared" si="40"/>
        <v>0</v>
      </c>
      <c r="P770" s="51">
        <f t="shared" si="40"/>
        <v>0</v>
      </c>
      <c r="Q770" s="51">
        <f t="shared" si="40"/>
        <v>0</v>
      </c>
      <c r="R770" s="51">
        <f t="shared" si="40"/>
        <v>0</v>
      </c>
    </row>
    <row r="771" spans="1:18" x14ac:dyDescent="0.25">
      <c r="A771" s="17"/>
      <c r="B771" s="52"/>
      <c r="C771" s="17"/>
      <c r="D771" s="17"/>
      <c r="E771" s="17"/>
      <c r="F771" s="17"/>
      <c r="G771" s="17"/>
      <c r="H771" s="17"/>
      <c r="I771" s="16">
        <f>IF(B771&gt;A_Stammdaten!$B$12,0,SUM(C771,D771,F771,G771)-SUM(E771,H771))</f>
        <v>0</v>
      </c>
      <c r="J771" s="51">
        <f>HLOOKUP(A_Stammdaten!$B$12,$L$4:$R$2504,ROW(B771)-3,FALSE)+IF(OR(B771=0,A_Stammdaten!$B$12&lt;B771),0,I771*1/20)</f>
        <v>0</v>
      </c>
      <c r="K771" s="51">
        <f>HLOOKUP(A_Stammdaten!$B$12,$L$4:$R$2504,ROW(B771)-3,FALSE)</f>
        <v>0</v>
      </c>
      <c r="L771" s="51">
        <f t="shared" si="41"/>
        <v>0</v>
      </c>
      <c r="M771" s="51">
        <f t="shared" si="40"/>
        <v>0</v>
      </c>
      <c r="N771" s="51">
        <f t="shared" si="40"/>
        <v>0</v>
      </c>
      <c r="O771" s="51">
        <f t="shared" si="40"/>
        <v>0</v>
      </c>
      <c r="P771" s="51">
        <f t="shared" si="40"/>
        <v>0</v>
      </c>
      <c r="Q771" s="51">
        <f t="shared" si="40"/>
        <v>0</v>
      </c>
      <c r="R771" s="51">
        <f t="shared" si="40"/>
        <v>0</v>
      </c>
    </row>
    <row r="772" spans="1:18" x14ac:dyDescent="0.25">
      <c r="A772" s="17"/>
      <c r="B772" s="52"/>
      <c r="C772" s="17"/>
      <c r="D772" s="17"/>
      <c r="E772" s="17"/>
      <c r="F772" s="17"/>
      <c r="G772" s="17"/>
      <c r="H772" s="17"/>
      <c r="I772" s="16">
        <f>IF(B772&gt;A_Stammdaten!$B$12,0,SUM(C772,D772,F772,G772)-SUM(E772,H772))</f>
        <v>0</v>
      </c>
      <c r="J772" s="51">
        <f>HLOOKUP(A_Stammdaten!$B$12,$L$4:$R$2504,ROW(B772)-3,FALSE)+IF(OR(B772=0,A_Stammdaten!$B$12&lt;B772),0,I772*1/20)</f>
        <v>0</v>
      </c>
      <c r="K772" s="51">
        <f>HLOOKUP(A_Stammdaten!$B$12,$L$4:$R$2504,ROW(B772)-3,FALSE)</f>
        <v>0</v>
      </c>
      <c r="L772" s="51">
        <f t="shared" si="41"/>
        <v>0</v>
      </c>
      <c r="M772" s="51">
        <f t="shared" si="40"/>
        <v>0</v>
      </c>
      <c r="N772" s="51">
        <f t="shared" si="40"/>
        <v>0</v>
      </c>
      <c r="O772" s="51">
        <f t="shared" si="40"/>
        <v>0</v>
      </c>
      <c r="P772" s="51">
        <f t="shared" si="40"/>
        <v>0</v>
      </c>
      <c r="Q772" s="51">
        <f t="shared" si="40"/>
        <v>0</v>
      </c>
      <c r="R772" s="51">
        <f t="shared" si="40"/>
        <v>0</v>
      </c>
    </row>
    <row r="773" spans="1:18" x14ac:dyDescent="0.25">
      <c r="A773" s="17"/>
      <c r="B773" s="52"/>
      <c r="C773" s="17"/>
      <c r="D773" s="17"/>
      <c r="E773" s="17"/>
      <c r="F773" s="17"/>
      <c r="G773" s="17"/>
      <c r="H773" s="17"/>
      <c r="I773" s="16">
        <f>IF(B773&gt;A_Stammdaten!$B$12,0,SUM(C773,D773,F773,G773)-SUM(E773,H773))</f>
        <v>0</v>
      </c>
      <c r="J773" s="51">
        <f>HLOOKUP(A_Stammdaten!$B$12,$L$4:$R$2504,ROW(B773)-3,FALSE)+IF(OR(B773=0,A_Stammdaten!$B$12&lt;B773),0,I773*1/20)</f>
        <v>0</v>
      </c>
      <c r="K773" s="51">
        <f>HLOOKUP(A_Stammdaten!$B$12,$L$4:$R$2504,ROW(B773)-3,FALSE)</f>
        <v>0</v>
      </c>
      <c r="L773" s="51">
        <f t="shared" si="41"/>
        <v>0</v>
      </c>
      <c r="M773" s="51">
        <f t="shared" si="40"/>
        <v>0</v>
      </c>
      <c r="N773" s="51">
        <f t="shared" si="40"/>
        <v>0</v>
      </c>
      <c r="O773" s="51">
        <f t="shared" si="40"/>
        <v>0</v>
      </c>
      <c r="P773" s="51">
        <f t="shared" si="40"/>
        <v>0</v>
      </c>
      <c r="Q773" s="51">
        <f t="shared" si="40"/>
        <v>0</v>
      </c>
      <c r="R773" s="51">
        <f t="shared" si="40"/>
        <v>0</v>
      </c>
    </row>
    <row r="774" spans="1:18" x14ac:dyDescent="0.25">
      <c r="A774" s="17"/>
      <c r="B774" s="52"/>
      <c r="C774" s="17"/>
      <c r="D774" s="17"/>
      <c r="E774" s="17"/>
      <c r="F774" s="17"/>
      <c r="G774" s="17"/>
      <c r="H774" s="17"/>
      <c r="I774" s="16">
        <f>IF(B774&gt;A_Stammdaten!$B$12,0,SUM(C774,D774,F774,G774)-SUM(E774,H774))</f>
        <v>0</v>
      </c>
      <c r="J774" s="51">
        <f>HLOOKUP(A_Stammdaten!$B$12,$L$4:$R$2504,ROW(B774)-3,FALSE)+IF(OR(B774=0,A_Stammdaten!$B$12&lt;B774),0,I774*1/20)</f>
        <v>0</v>
      </c>
      <c r="K774" s="51">
        <f>HLOOKUP(A_Stammdaten!$B$12,$L$4:$R$2504,ROW(B774)-3,FALSE)</f>
        <v>0</v>
      </c>
      <c r="L774" s="51">
        <f t="shared" si="41"/>
        <v>0</v>
      </c>
      <c r="M774" s="51">
        <f t="shared" si="40"/>
        <v>0</v>
      </c>
      <c r="N774" s="51">
        <f t="shared" si="40"/>
        <v>0</v>
      </c>
      <c r="O774" s="51">
        <f t="shared" si="40"/>
        <v>0</v>
      </c>
      <c r="P774" s="51">
        <f t="shared" si="40"/>
        <v>0</v>
      </c>
      <c r="Q774" s="51">
        <f t="shared" si="40"/>
        <v>0</v>
      </c>
      <c r="R774" s="51">
        <f t="shared" si="40"/>
        <v>0</v>
      </c>
    </row>
    <row r="775" spans="1:18" x14ac:dyDescent="0.25">
      <c r="A775" s="17"/>
      <c r="B775" s="52"/>
      <c r="C775" s="17"/>
      <c r="D775" s="17"/>
      <c r="E775" s="17"/>
      <c r="F775" s="17"/>
      <c r="G775" s="17"/>
      <c r="H775" s="17"/>
      <c r="I775" s="16">
        <f>IF(B775&gt;A_Stammdaten!$B$12,0,SUM(C775,D775,F775,G775)-SUM(E775,H775))</f>
        <v>0</v>
      </c>
      <c r="J775" s="51">
        <f>HLOOKUP(A_Stammdaten!$B$12,$L$4:$R$2504,ROW(B775)-3,FALSE)+IF(OR(B775=0,A_Stammdaten!$B$12&lt;B775),0,I775*1/20)</f>
        <v>0</v>
      </c>
      <c r="K775" s="51">
        <f>HLOOKUP(A_Stammdaten!$B$12,$L$4:$R$2504,ROW(B775)-3,FALSE)</f>
        <v>0</v>
      </c>
      <c r="L775" s="51">
        <f t="shared" si="41"/>
        <v>0</v>
      </c>
      <c r="M775" s="51">
        <f t="shared" si="40"/>
        <v>0</v>
      </c>
      <c r="N775" s="51">
        <f t="shared" si="40"/>
        <v>0</v>
      </c>
      <c r="O775" s="51">
        <f t="shared" si="40"/>
        <v>0</v>
      </c>
      <c r="P775" s="51">
        <f t="shared" si="40"/>
        <v>0</v>
      </c>
      <c r="Q775" s="51">
        <f t="shared" si="40"/>
        <v>0</v>
      </c>
      <c r="R775" s="51">
        <f t="shared" si="40"/>
        <v>0</v>
      </c>
    </row>
    <row r="776" spans="1:18" x14ac:dyDescent="0.25">
      <c r="A776" s="17"/>
      <c r="B776" s="52"/>
      <c r="C776" s="17"/>
      <c r="D776" s="17"/>
      <c r="E776" s="17"/>
      <c r="F776" s="17"/>
      <c r="G776" s="17"/>
      <c r="H776" s="17"/>
      <c r="I776" s="16">
        <f>IF(B776&gt;A_Stammdaten!$B$12,0,SUM(C776,D776,F776,G776)-SUM(E776,H776))</f>
        <v>0</v>
      </c>
      <c r="J776" s="51">
        <f>HLOOKUP(A_Stammdaten!$B$12,$L$4:$R$2504,ROW(B776)-3,FALSE)+IF(OR(B776=0,A_Stammdaten!$B$12&lt;B776),0,I776*1/20)</f>
        <v>0</v>
      </c>
      <c r="K776" s="51">
        <f>HLOOKUP(A_Stammdaten!$B$12,$L$4:$R$2504,ROW(B776)-3,FALSE)</f>
        <v>0</v>
      </c>
      <c r="L776" s="51">
        <f t="shared" si="41"/>
        <v>0</v>
      </c>
      <c r="M776" s="51">
        <f t="shared" si="40"/>
        <v>0</v>
      </c>
      <c r="N776" s="51">
        <f t="shared" si="40"/>
        <v>0</v>
      </c>
      <c r="O776" s="51">
        <f t="shared" si="40"/>
        <v>0</v>
      </c>
      <c r="P776" s="51">
        <f t="shared" si="40"/>
        <v>0</v>
      </c>
      <c r="Q776" s="51">
        <f t="shared" si="40"/>
        <v>0</v>
      </c>
      <c r="R776" s="51">
        <f t="shared" si="40"/>
        <v>0</v>
      </c>
    </row>
    <row r="777" spans="1:18" x14ac:dyDescent="0.25">
      <c r="A777" s="17"/>
      <c r="B777" s="52"/>
      <c r="C777" s="17"/>
      <c r="D777" s="17"/>
      <c r="E777" s="17"/>
      <c r="F777" s="17"/>
      <c r="G777" s="17"/>
      <c r="H777" s="17"/>
      <c r="I777" s="16">
        <f>IF(B777&gt;A_Stammdaten!$B$12,0,SUM(C777,D777,F777,G777)-SUM(E777,H777))</f>
        <v>0</v>
      </c>
      <c r="J777" s="51">
        <f>HLOOKUP(A_Stammdaten!$B$12,$L$4:$R$2504,ROW(B777)-3,FALSE)+IF(OR(B777=0,A_Stammdaten!$B$12&lt;B777),0,I777*1/20)</f>
        <v>0</v>
      </c>
      <c r="K777" s="51">
        <f>HLOOKUP(A_Stammdaten!$B$12,$L$4:$R$2504,ROW(B777)-3,FALSE)</f>
        <v>0</v>
      </c>
      <c r="L777" s="51">
        <f t="shared" si="41"/>
        <v>0</v>
      </c>
      <c r="M777" s="51">
        <f t="shared" si="40"/>
        <v>0</v>
      </c>
      <c r="N777" s="51">
        <f t="shared" si="40"/>
        <v>0</v>
      </c>
      <c r="O777" s="51">
        <f t="shared" si="40"/>
        <v>0</v>
      </c>
      <c r="P777" s="51">
        <f t="shared" si="40"/>
        <v>0</v>
      </c>
      <c r="Q777" s="51">
        <f t="shared" si="40"/>
        <v>0</v>
      </c>
      <c r="R777" s="51">
        <f t="shared" si="40"/>
        <v>0</v>
      </c>
    </row>
    <row r="778" spans="1:18" x14ac:dyDescent="0.25">
      <c r="A778" s="17"/>
      <c r="B778" s="52"/>
      <c r="C778" s="17"/>
      <c r="D778" s="17"/>
      <c r="E778" s="17"/>
      <c r="F778" s="17"/>
      <c r="G778" s="17"/>
      <c r="H778" s="17"/>
      <c r="I778" s="16">
        <f>IF(B778&gt;A_Stammdaten!$B$12,0,SUM(C778,D778,F778,G778)-SUM(E778,H778))</f>
        <v>0</v>
      </c>
      <c r="J778" s="51">
        <f>HLOOKUP(A_Stammdaten!$B$12,$L$4:$R$2504,ROW(B778)-3,FALSE)+IF(OR(B778=0,A_Stammdaten!$B$12&lt;B778),0,I778*1/20)</f>
        <v>0</v>
      </c>
      <c r="K778" s="51">
        <f>HLOOKUP(A_Stammdaten!$B$12,$L$4:$R$2504,ROW(B778)-3,FALSE)</f>
        <v>0</v>
      </c>
      <c r="L778" s="51">
        <f t="shared" si="41"/>
        <v>0</v>
      </c>
      <c r="M778" s="51">
        <f t="shared" si="40"/>
        <v>0</v>
      </c>
      <c r="N778" s="51">
        <f t="shared" si="40"/>
        <v>0</v>
      </c>
      <c r="O778" s="51">
        <f t="shared" si="40"/>
        <v>0</v>
      </c>
      <c r="P778" s="51">
        <f t="shared" si="40"/>
        <v>0</v>
      </c>
      <c r="Q778" s="51">
        <f t="shared" si="40"/>
        <v>0</v>
      </c>
      <c r="R778" s="51">
        <f t="shared" si="40"/>
        <v>0</v>
      </c>
    </row>
    <row r="779" spans="1:18" x14ac:dyDescent="0.25">
      <c r="A779" s="17"/>
      <c r="B779" s="52"/>
      <c r="C779" s="17"/>
      <c r="D779" s="17"/>
      <c r="E779" s="17"/>
      <c r="F779" s="17"/>
      <c r="G779" s="17"/>
      <c r="H779" s="17"/>
      <c r="I779" s="16">
        <f>IF(B779&gt;A_Stammdaten!$B$12,0,SUM(C779,D779,F779,G779)-SUM(E779,H779))</f>
        <v>0</v>
      </c>
      <c r="J779" s="51">
        <f>HLOOKUP(A_Stammdaten!$B$12,$L$4:$R$2504,ROW(B779)-3,FALSE)+IF(OR(B779=0,A_Stammdaten!$B$12&lt;B779),0,I779*1/20)</f>
        <v>0</v>
      </c>
      <c r="K779" s="51">
        <f>HLOOKUP(A_Stammdaten!$B$12,$L$4:$R$2504,ROW(B779)-3,FALSE)</f>
        <v>0</v>
      </c>
      <c r="L779" s="51">
        <f t="shared" si="41"/>
        <v>0</v>
      </c>
      <c r="M779" s="51">
        <f t="shared" si="40"/>
        <v>0</v>
      </c>
      <c r="N779" s="51">
        <f t="shared" si="40"/>
        <v>0</v>
      </c>
      <c r="O779" s="51">
        <f t="shared" si="40"/>
        <v>0</v>
      </c>
      <c r="P779" s="51">
        <f t="shared" si="40"/>
        <v>0</v>
      </c>
      <c r="Q779" s="51">
        <f t="shared" si="40"/>
        <v>0</v>
      </c>
      <c r="R779" s="51">
        <f t="shared" si="40"/>
        <v>0</v>
      </c>
    </row>
    <row r="780" spans="1:18" x14ac:dyDescent="0.25">
      <c r="A780" s="17"/>
      <c r="B780" s="52"/>
      <c r="C780" s="17"/>
      <c r="D780" s="17"/>
      <c r="E780" s="17"/>
      <c r="F780" s="17"/>
      <c r="G780" s="17"/>
      <c r="H780" s="17"/>
      <c r="I780" s="16">
        <f>IF(B780&gt;A_Stammdaten!$B$12,0,SUM(C780,D780,F780,G780)-SUM(E780,H780))</f>
        <v>0</v>
      </c>
      <c r="J780" s="51">
        <f>HLOOKUP(A_Stammdaten!$B$12,$L$4:$R$2504,ROW(B780)-3,FALSE)+IF(OR(B780=0,A_Stammdaten!$B$12&lt;B780),0,I780*1/20)</f>
        <v>0</v>
      </c>
      <c r="K780" s="51">
        <f>HLOOKUP(A_Stammdaten!$B$12,$L$4:$R$2504,ROW(B780)-3,FALSE)</f>
        <v>0</v>
      </c>
      <c r="L780" s="51">
        <f t="shared" si="41"/>
        <v>0</v>
      </c>
      <c r="M780" s="51">
        <f t="shared" si="40"/>
        <v>0</v>
      </c>
      <c r="N780" s="51">
        <f t="shared" si="40"/>
        <v>0</v>
      </c>
      <c r="O780" s="51">
        <f t="shared" si="40"/>
        <v>0</v>
      </c>
      <c r="P780" s="51">
        <f t="shared" si="40"/>
        <v>0</v>
      </c>
      <c r="Q780" s="51">
        <f t="shared" si="40"/>
        <v>0</v>
      </c>
      <c r="R780" s="51">
        <f t="shared" si="40"/>
        <v>0</v>
      </c>
    </row>
    <row r="781" spans="1:18" x14ac:dyDescent="0.25">
      <c r="A781" s="17"/>
      <c r="B781" s="52"/>
      <c r="C781" s="17"/>
      <c r="D781" s="17"/>
      <c r="E781" s="17"/>
      <c r="F781" s="17"/>
      <c r="G781" s="17"/>
      <c r="H781" s="17"/>
      <c r="I781" s="16">
        <f>IF(B781&gt;A_Stammdaten!$B$12,0,SUM(C781,D781,F781,G781)-SUM(E781,H781))</f>
        <v>0</v>
      </c>
      <c r="J781" s="51">
        <f>HLOOKUP(A_Stammdaten!$B$12,$L$4:$R$2504,ROW(B781)-3,FALSE)+IF(OR(B781=0,A_Stammdaten!$B$12&lt;B781),0,I781*1/20)</f>
        <v>0</v>
      </c>
      <c r="K781" s="51">
        <f>HLOOKUP(A_Stammdaten!$B$12,$L$4:$R$2504,ROW(B781)-3,FALSE)</f>
        <v>0</v>
      </c>
      <c r="L781" s="51">
        <f t="shared" si="41"/>
        <v>0</v>
      </c>
      <c r="M781" s="51">
        <f t="shared" si="40"/>
        <v>0</v>
      </c>
      <c r="N781" s="51">
        <f t="shared" si="40"/>
        <v>0</v>
      </c>
      <c r="O781" s="51">
        <f t="shared" si="40"/>
        <v>0</v>
      </c>
      <c r="P781" s="51">
        <f t="shared" si="40"/>
        <v>0</v>
      </c>
      <c r="Q781" s="51">
        <f t="shared" si="40"/>
        <v>0</v>
      </c>
      <c r="R781" s="51">
        <f t="shared" si="40"/>
        <v>0</v>
      </c>
    </row>
    <row r="782" spans="1:18" x14ac:dyDescent="0.25">
      <c r="A782" s="17"/>
      <c r="B782" s="52"/>
      <c r="C782" s="17"/>
      <c r="D782" s="17"/>
      <c r="E782" s="17"/>
      <c r="F782" s="17"/>
      <c r="G782" s="17"/>
      <c r="H782" s="17"/>
      <c r="I782" s="16">
        <f>IF(B782&gt;A_Stammdaten!$B$12,0,SUM(C782,D782,F782,G782)-SUM(E782,H782))</f>
        <v>0</v>
      </c>
      <c r="J782" s="51">
        <f>HLOOKUP(A_Stammdaten!$B$12,$L$4:$R$2504,ROW(B782)-3,FALSE)+IF(OR(B782=0,A_Stammdaten!$B$12&lt;B782),0,I782*1/20)</f>
        <v>0</v>
      </c>
      <c r="K782" s="51">
        <f>HLOOKUP(A_Stammdaten!$B$12,$L$4:$R$2504,ROW(B782)-3,FALSE)</f>
        <v>0</v>
      </c>
      <c r="L782" s="51">
        <f t="shared" si="41"/>
        <v>0</v>
      </c>
      <c r="M782" s="51">
        <f t="shared" si="40"/>
        <v>0</v>
      </c>
      <c r="N782" s="51">
        <f t="shared" si="40"/>
        <v>0</v>
      </c>
      <c r="O782" s="51">
        <f t="shared" si="40"/>
        <v>0</v>
      </c>
      <c r="P782" s="51">
        <f t="shared" si="40"/>
        <v>0</v>
      </c>
      <c r="Q782" s="51">
        <f t="shared" si="40"/>
        <v>0</v>
      </c>
      <c r="R782" s="51">
        <f t="shared" si="40"/>
        <v>0</v>
      </c>
    </row>
    <row r="783" spans="1:18" x14ac:dyDescent="0.25">
      <c r="A783" s="17"/>
      <c r="B783" s="52"/>
      <c r="C783" s="17"/>
      <c r="D783" s="17"/>
      <c r="E783" s="17"/>
      <c r="F783" s="17"/>
      <c r="G783" s="17"/>
      <c r="H783" s="17"/>
      <c r="I783" s="16">
        <f>IF(B783&gt;A_Stammdaten!$B$12,0,SUM(C783,D783,F783,G783)-SUM(E783,H783))</f>
        <v>0</v>
      </c>
      <c r="J783" s="51">
        <f>HLOOKUP(A_Stammdaten!$B$12,$L$4:$R$2504,ROW(B783)-3,FALSE)+IF(OR(B783=0,A_Stammdaten!$B$12&lt;B783),0,I783*1/20)</f>
        <v>0</v>
      </c>
      <c r="K783" s="51">
        <f>HLOOKUP(A_Stammdaten!$B$12,$L$4:$R$2504,ROW(B783)-3,FALSE)</f>
        <v>0</v>
      </c>
      <c r="L783" s="51">
        <f t="shared" si="41"/>
        <v>0</v>
      </c>
      <c r="M783" s="51">
        <f t="shared" si="40"/>
        <v>0</v>
      </c>
      <c r="N783" s="51">
        <f t="shared" si="40"/>
        <v>0</v>
      </c>
      <c r="O783" s="51">
        <f t="shared" si="40"/>
        <v>0</v>
      </c>
      <c r="P783" s="51">
        <f t="shared" si="40"/>
        <v>0</v>
      </c>
      <c r="Q783" s="51">
        <f t="shared" si="40"/>
        <v>0</v>
      </c>
      <c r="R783" s="51">
        <f t="shared" si="40"/>
        <v>0</v>
      </c>
    </row>
    <row r="784" spans="1:18" x14ac:dyDescent="0.25">
      <c r="A784" s="17"/>
      <c r="B784" s="52"/>
      <c r="C784" s="17"/>
      <c r="D784" s="17"/>
      <c r="E784" s="17"/>
      <c r="F784" s="17"/>
      <c r="G784" s="17"/>
      <c r="H784" s="17"/>
      <c r="I784" s="16">
        <f>IF(B784&gt;A_Stammdaten!$B$12,0,SUM(C784,D784,F784,G784)-SUM(E784,H784))</f>
        <v>0</v>
      </c>
      <c r="J784" s="51">
        <f>HLOOKUP(A_Stammdaten!$B$12,$L$4:$R$2504,ROW(B784)-3,FALSE)+IF(OR(B784=0,A_Stammdaten!$B$12&lt;B784),0,I784*1/20)</f>
        <v>0</v>
      </c>
      <c r="K784" s="51">
        <f>HLOOKUP(A_Stammdaten!$B$12,$L$4:$R$2504,ROW(B784)-3,FALSE)</f>
        <v>0</v>
      </c>
      <c r="L784" s="51">
        <f t="shared" si="41"/>
        <v>0</v>
      </c>
      <c r="M784" s="51">
        <f t="shared" si="40"/>
        <v>0</v>
      </c>
      <c r="N784" s="51">
        <f t="shared" si="40"/>
        <v>0</v>
      </c>
      <c r="O784" s="51">
        <f t="shared" si="40"/>
        <v>0</v>
      </c>
      <c r="P784" s="51">
        <f t="shared" si="40"/>
        <v>0</v>
      </c>
      <c r="Q784" s="51">
        <f t="shared" si="40"/>
        <v>0</v>
      </c>
      <c r="R784" s="51">
        <f t="shared" si="40"/>
        <v>0</v>
      </c>
    </row>
    <row r="785" spans="1:18" x14ac:dyDescent="0.25">
      <c r="A785" s="17"/>
      <c r="B785" s="52"/>
      <c r="C785" s="17"/>
      <c r="D785" s="17"/>
      <c r="E785" s="17"/>
      <c r="F785" s="17"/>
      <c r="G785" s="17"/>
      <c r="H785" s="17"/>
      <c r="I785" s="16">
        <f>IF(B785&gt;A_Stammdaten!$B$12,0,SUM(C785,D785,F785,G785)-SUM(E785,H785))</f>
        <v>0</v>
      </c>
      <c r="J785" s="51">
        <f>HLOOKUP(A_Stammdaten!$B$12,$L$4:$R$2504,ROW(B785)-3,FALSE)+IF(OR(B785=0,A_Stammdaten!$B$12&lt;B785),0,I785*1/20)</f>
        <v>0</v>
      </c>
      <c r="K785" s="51">
        <f>HLOOKUP(A_Stammdaten!$B$12,$L$4:$R$2504,ROW(B785)-3,FALSE)</f>
        <v>0</v>
      </c>
      <c r="L785" s="51">
        <f t="shared" si="41"/>
        <v>0</v>
      </c>
      <c r="M785" s="51">
        <f t="shared" si="40"/>
        <v>0</v>
      </c>
      <c r="N785" s="51">
        <f t="shared" si="40"/>
        <v>0</v>
      </c>
      <c r="O785" s="51">
        <f t="shared" si="40"/>
        <v>0</v>
      </c>
      <c r="P785" s="51">
        <f t="shared" si="40"/>
        <v>0</v>
      </c>
      <c r="Q785" s="51">
        <f t="shared" si="40"/>
        <v>0</v>
      </c>
      <c r="R785" s="51">
        <f t="shared" si="40"/>
        <v>0</v>
      </c>
    </row>
    <row r="786" spans="1:18" x14ac:dyDescent="0.25">
      <c r="A786" s="17"/>
      <c r="B786" s="52"/>
      <c r="C786" s="17"/>
      <c r="D786" s="17"/>
      <c r="E786" s="17"/>
      <c r="F786" s="17"/>
      <c r="G786" s="17"/>
      <c r="H786" s="17"/>
      <c r="I786" s="16">
        <f>IF(B786&gt;A_Stammdaten!$B$12,0,SUM(C786,D786,F786,G786)-SUM(E786,H786))</f>
        <v>0</v>
      </c>
      <c r="J786" s="51">
        <f>HLOOKUP(A_Stammdaten!$B$12,$L$4:$R$2504,ROW(B786)-3,FALSE)+IF(OR(B786=0,A_Stammdaten!$B$12&lt;B786),0,I786*1/20)</f>
        <v>0</v>
      </c>
      <c r="K786" s="51">
        <f>HLOOKUP(A_Stammdaten!$B$12,$L$4:$R$2504,ROW(B786)-3,FALSE)</f>
        <v>0</v>
      </c>
      <c r="L786" s="51">
        <f t="shared" si="41"/>
        <v>0</v>
      </c>
      <c r="M786" s="51">
        <f t="shared" si="40"/>
        <v>0</v>
      </c>
      <c r="N786" s="51">
        <f t="shared" si="40"/>
        <v>0</v>
      </c>
      <c r="O786" s="51">
        <f t="shared" si="40"/>
        <v>0</v>
      </c>
      <c r="P786" s="51">
        <f t="shared" si="40"/>
        <v>0</v>
      </c>
      <c r="Q786" s="51">
        <f t="shared" si="40"/>
        <v>0</v>
      </c>
      <c r="R786" s="51">
        <f t="shared" si="40"/>
        <v>0</v>
      </c>
    </row>
    <row r="787" spans="1:18" x14ac:dyDescent="0.25">
      <c r="A787" s="17"/>
      <c r="B787" s="52"/>
      <c r="C787" s="17"/>
      <c r="D787" s="17"/>
      <c r="E787" s="17"/>
      <c r="F787" s="17"/>
      <c r="G787" s="17"/>
      <c r="H787" s="17"/>
      <c r="I787" s="16">
        <f>IF(B787&gt;A_Stammdaten!$B$12,0,SUM(C787,D787,F787,G787)-SUM(E787,H787))</f>
        <v>0</v>
      </c>
      <c r="J787" s="51">
        <f>HLOOKUP(A_Stammdaten!$B$12,$L$4:$R$2504,ROW(B787)-3,FALSE)+IF(OR(B787=0,A_Stammdaten!$B$12&lt;B787),0,I787*1/20)</f>
        <v>0</v>
      </c>
      <c r="K787" s="51">
        <f>HLOOKUP(A_Stammdaten!$B$12,$L$4:$R$2504,ROW(B787)-3,FALSE)</f>
        <v>0</v>
      </c>
      <c r="L787" s="51">
        <f t="shared" si="41"/>
        <v>0</v>
      </c>
      <c r="M787" s="51">
        <f t="shared" si="40"/>
        <v>0</v>
      </c>
      <c r="N787" s="51">
        <f t="shared" si="40"/>
        <v>0</v>
      </c>
      <c r="O787" s="51">
        <f t="shared" si="40"/>
        <v>0</v>
      </c>
      <c r="P787" s="51">
        <f t="shared" si="40"/>
        <v>0</v>
      </c>
      <c r="Q787" s="51">
        <f t="shared" si="40"/>
        <v>0</v>
      </c>
      <c r="R787" s="51">
        <f t="shared" si="40"/>
        <v>0</v>
      </c>
    </row>
    <row r="788" spans="1:18" x14ac:dyDescent="0.25">
      <c r="A788" s="17"/>
      <c r="B788" s="52"/>
      <c r="C788" s="17"/>
      <c r="D788" s="17"/>
      <c r="E788" s="17"/>
      <c r="F788" s="17"/>
      <c r="G788" s="17"/>
      <c r="H788" s="17"/>
      <c r="I788" s="16">
        <f>IF(B788&gt;A_Stammdaten!$B$12,0,SUM(C788,D788,F788,G788)-SUM(E788,H788))</f>
        <v>0</v>
      </c>
      <c r="J788" s="51">
        <f>HLOOKUP(A_Stammdaten!$B$12,$L$4:$R$2504,ROW(B788)-3,FALSE)+IF(OR(B788=0,A_Stammdaten!$B$12&lt;B788),0,I788*1/20)</f>
        <v>0</v>
      </c>
      <c r="K788" s="51">
        <f>HLOOKUP(A_Stammdaten!$B$12,$L$4:$R$2504,ROW(B788)-3,FALSE)</f>
        <v>0</v>
      </c>
      <c r="L788" s="51">
        <f t="shared" si="41"/>
        <v>0</v>
      </c>
      <c r="M788" s="51">
        <f t="shared" si="40"/>
        <v>0</v>
      </c>
      <c r="N788" s="51">
        <f t="shared" si="40"/>
        <v>0</v>
      </c>
      <c r="O788" s="51">
        <f t="shared" si="40"/>
        <v>0</v>
      </c>
      <c r="P788" s="51">
        <f t="shared" si="40"/>
        <v>0</v>
      </c>
      <c r="Q788" s="51">
        <f t="shared" si="40"/>
        <v>0</v>
      </c>
      <c r="R788" s="51">
        <f t="shared" si="40"/>
        <v>0</v>
      </c>
    </row>
    <row r="789" spans="1:18" x14ac:dyDescent="0.25">
      <c r="A789" s="17"/>
      <c r="B789" s="52"/>
      <c r="C789" s="17"/>
      <c r="D789" s="17"/>
      <c r="E789" s="17"/>
      <c r="F789" s="17"/>
      <c r="G789" s="17"/>
      <c r="H789" s="17"/>
      <c r="I789" s="16">
        <f>IF(B789&gt;A_Stammdaten!$B$12,0,SUM(C789,D789,F789,G789)-SUM(E789,H789))</f>
        <v>0</v>
      </c>
      <c r="J789" s="51">
        <f>HLOOKUP(A_Stammdaten!$B$12,$L$4:$R$2504,ROW(B789)-3,FALSE)+IF(OR(B789=0,A_Stammdaten!$B$12&lt;B789),0,I789*1/20)</f>
        <v>0</v>
      </c>
      <c r="K789" s="51">
        <f>HLOOKUP(A_Stammdaten!$B$12,$L$4:$R$2504,ROW(B789)-3,FALSE)</f>
        <v>0</v>
      </c>
      <c r="L789" s="51">
        <f t="shared" si="41"/>
        <v>0</v>
      </c>
      <c r="M789" s="51">
        <f t="shared" si="40"/>
        <v>0</v>
      </c>
      <c r="N789" s="51">
        <f t="shared" si="40"/>
        <v>0</v>
      </c>
      <c r="O789" s="51">
        <f t="shared" si="40"/>
        <v>0</v>
      </c>
      <c r="P789" s="51">
        <f t="shared" si="40"/>
        <v>0</v>
      </c>
      <c r="Q789" s="51">
        <f t="shared" si="40"/>
        <v>0</v>
      </c>
      <c r="R789" s="51">
        <f t="shared" si="40"/>
        <v>0</v>
      </c>
    </row>
    <row r="790" spans="1:18" x14ac:dyDescent="0.25">
      <c r="A790" s="17"/>
      <c r="B790" s="52"/>
      <c r="C790" s="17"/>
      <c r="D790" s="17"/>
      <c r="E790" s="17"/>
      <c r="F790" s="17"/>
      <c r="G790" s="17"/>
      <c r="H790" s="17"/>
      <c r="I790" s="16">
        <f>IF(B790&gt;A_Stammdaten!$B$12,0,SUM(C790,D790,F790,G790)-SUM(E790,H790))</f>
        <v>0</v>
      </c>
      <c r="J790" s="51">
        <f>HLOOKUP(A_Stammdaten!$B$12,$L$4:$R$2504,ROW(B790)-3,FALSE)+IF(OR(B790=0,A_Stammdaten!$B$12&lt;B790),0,I790*1/20)</f>
        <v>0</v>
      </c>
      <c r="K790" s="51">
        <f>HLOOKUP(A_Stammdaten!$B$12,$L$4:$R$2504,ROW(B790)-3,FALSE)</f>
        <v>0</v>
      </c>
      <c r="L790" s="51">
        <f t="shared" si="41"/>
        <v>0</v>
      </c>
      <c r="M790" s="51">
        <f t="shared" si="40"/>
        <v>0</v>
      </c>
      <c r="N790" s="51">
        <f t="shared" si="40"/>
        <v>0</v>
      </c>
      <c r="O790" s="51">
        <f t="shared" si="40"/>
        <v>0</v>
      </c>
      <c r="P790" s="51">
        <f t="shared" si="40"/>
        <v>0</v>
      </c>
      <c r="Q790" s="51">
        <f t="shared" si="40"/>
        <v>0</v>
      </c>
      <c r="R790" s="51">
        <f t="shared" si="40"/>
        <v>0</v>
      </c>
    </row>
    <row r="791" spans="1:18" x14ac:dyDescent="0.25">
      <c r="A791" s="17"/>
      <c r="B791" s="52"/>
      <c r="C791" s="17"/>
      <c r="D791" s="17"/>
      <c r="E791" s="17"/>
      <c r="F791" s="17"/>
      <c r="G791" s="17"/>
      <c r="H791" s="17"/>
      <c r="I791" s="16">
        <f>IF(B791&gt;A_Stammdaten!$B$12,0,SUM(C791,D791,F791,G791)-SUM(E791,H791))</f>
        <v>0</v>
      </c>
      <c r="J791" s="51">
        <f>HLOOKUP(A_Stammdaten!$B$12,$L$4:$R$2504,ROW(B791)-3,FALSE)+IF(OR(B791=0,A_Stammdaten!$B$12&lt;B791),0,I791*1/20)</f>
        <v>0</v>
      </c>
      <c r="K791" s="51">
        <f>HLOOKUP(A_Stammdaten!$B$12,$L$4:$R$2504,ROW(B791)-3,FALSE)</f>
        <v>0</v>
      </c>
      <c r="L791" s="51">
        <f t="shared" si="41"/>
        <v>0</v>
      </c>
      <c r="M791" s="51">
        <f t="shared" si="40"/>
        <v>0</v>
      </c>
      <c r="N791" s="51">
        <f t="shared" si="40"/>
        <v>0</v>
      </c>
      <c r="O791" s="51">
        <f t="shared" si="40"/>
        <v>0</v>
      </c>
      <c r="P791" s="51">
        <f t="shared" si="40"/>
        <v>0</v>
      </c>
      <c r="Q791" s="51">
        <f t="shared" si="40"/>
        <v>0</v>
      </c>
      <c r="R791" s="51">
        <f t="shared" si="40"/>
        <v>0</v>
      </c>
    </row>
    <row r="792" spans="1:18" x14ac:dyDescent="0.25">
      <c r="A792" s="17"/>
      <c r="B792" s="52"/>
      <c r="C792" s="17"/>
      <c r="D792" s="17"/>
      <c r="E792" s="17"/>
      <c r="F792" s="17"/>
      <c r="G792" s="17"/>
      <c r="H792" s="17"/>
      <c r="I792" s="16">
        <f>IF(B792&gt;A_Stammdaten!$B$12,0,SUM(C792,D792,F792,G792)-SUM(E792,H792))</f>
        <v>0</v>
      </c>
      <c r="J792" s="51">
        <f>HLOOKUP(A_Stammdaten!$B$12,$L$4:$R$2504,ROW(B792)-3,FALSE)+IF(OR(B792=0,A_Stammdaten!$B$12&lt;B792),0,I792*1/20)</f>
        <v>0</v>
      </c>
      <c r="K792" s="51">
        <f>HLOOKUP(A_Stammdaten!$B$12,$L$4:$R$2504,ROW(B792)-3,FALSE)</f>
        <v>0</v>
      </c>
      <c r="L792" s="51">
        <f t="shared" si="41"/>
        <v>0</v>
      </c>
      <c r="M792" s="51">
        <f t="shared" si="40"/>
        <v>0</v>
      </c>
      <c r="N792" s="51">
        <f t="shared" si="40"/>
        <v>0</v>
      </c>
      <c r="O792" s="51">
        <f t="shared" si="40"/>
        <v>0</v>
      </c>
      <c r="P792" s="51">
        <f t="shared" si="40"/>
        <v>0</v>
      </c>
      <c r="Q792" s="51">
        <f t="shared" si="40"/>
        <v>0</v>
      </c>
      <c r="R792" s="51">
        <f t="shared" si="40"/>
        <v>0</v>
      </c>
    </row>
    <row r="793" spans="1:18" x14ac:dyDescent="0.25">
      <c r="A793" s="17"/>
      <c r="B793" s="52"/>
      <c r="C793" s="17"/>
      <c r="D793" s="17"/>
      <c r="E793" s="17"/>
      <c r="F793" s="17"/>
      <c r="G793" s="17"/>
      <c r="H793" s="17"/>
      <c r="I793" s="16">
        <f>IF(B793&gt;A_Stammdaten!$B$12,0,SUM(C793,D793,F793,G793)-SUM(E793,H793))</f>
        <v>0</v>
      </c>
      <c r="J793" s="51">
        <f>HLOOKUP(A_Stammdaten!$B$12,$L$4:$R$2504,ROW(B793)-3,FALSE)+IF(OR(B793=0,A_Stammdaten!$B$12&lt;B793),0,I793*1/20)</f>
        <v>0</v>
      </c>
      <c r="K793" s="51">
        <f>HLOOKUP(A_Stammdaten!$B$12,$L$4:$R$2504,ROW(B793)-3,FALSE)</f>
        <v>0</v>
      </c>
      <c r="L793" s="51">
        <f t="shared" si="41"/>
        <v>0</v>
      </c>
      <c r="M793" s="51">
        <f t="shared" si="40"/>
        <v>0</v>
      </c>
      <c r="N793" s="51">
        <f t="shared" si="40"/>
        <v>0</v>
      </c>
      <c r="O793" s="51">
        <f t="shared" si="40"/>
        <v>0</v>
      </c>
      <c r="P793" s="51">
        <f t="shared" si="40"/>
        <v>0</v>
      </c>
      <c r="Q793" s="51">
        <f t="shared" si="40"/>
        <v>0</v>
      </c>
      <c r="R793" s="51">
        <f t="shared" si="40"/>
        <v>0</v>
      </c>
    </row>
    <row r="794" spans="1:18" x14ac:dyDescent="0.25">
      <c r="A794" s="17"/>
      <c r="B794" s="52"/>
      <c r="C794" s="17"/>
      <c r="D794" s="17"/>
      <c r="E794" s="17"/>
      <c r="F794" s="17"/>
      <c r="G794" s="17"/>
      <c r="H794" s="17"/>
      <c r="I794" s="16">
        <f>IF(B794&gt;A_Stammdaten!$B$12,0,SUM(C794,D794,F794,G794)-SUM(E794,H794))</f>
        <v>0</v>
      </c>
      <c r="J794" s="51">
        <f>HLOOKUP(A_Stammdaten!$B$12,$L$4:$R$2504,ROW(B794)-3,FALSE)+IF(OR(B794=0,A_Stammdaten!$B$12&lt;B794),0,I794*1/20)</f>
        <v>0</v>
      </c>
      <c r="K794" s="51">
        <f>HLOOKUP(A_Stammdaten!$B$12,$L$4:$R$2504,ROW(B794)-3,FALSE)</f>
        <v>0</v>
      </c>
      <c r="L794" s="51">
        <f t="shared" si="41"/>
        <v>0</v>
      </c>
      <c r="M794" s="51">
        <f t="shared" si="40"/>
        <v>0</v>
      </c>
      <c r="N794" s="51">
        <f t="shared" si="40"/>
        <v>0</v>
      </c>
      <c r="O794" s="51">
        <f t="shared" si="40"/>
        <v>0</v>
      </c>
      <c r="P794" s="51">
        <f t="shared" si="40"/>
        <v>0</v>
      </c>
      <c r="Q794" s="51">
        <f t="shared" si="40"/>
        <v>0</v>
      </c>
      <c r="R794" s="51">
        <f t="shared" si="40"/>
        <v>0</v>
      </c>
    </row>
    <row r="795" spans="1:18" x14ac:dyDescent="0.25">
      <c r="A795" s="17"/>
      <c r="B795" s="52"/>
      <c r="C795" s="17"/>
      <c r="D795" s="17"/>
      <c r="E795" s="17"/>
      <c r="F795" s="17"/>
      <c r="G795" s="17"/>
      <c r="H795" s="17"/>
      <c r="I795" s="16">
        <f>IF(B795&gt;A_Stammdaten!$B$12,0,SUM(C795,D795,F795,G795)-SUM(E795,H795))</f>
        <v>0</v>
      </c>
      <c r="J795" s="51">
        <f>HLOOKUP(A_Stammdaten!$B$12,$L$4:$R$2504,ROW(B795)-3,FALSE)+IF(OR(B795=0,A_Stammdaten!$B$12&lt;B795),0,I795*1/20)</f>
        <v>0</v>
      </c>
      <c r="K795" s="51">
        <f>HLOOKUP(A_Stammdaten!$B$12,$L$4:$R$2504,ROW(B795)-3,FALSE)</f>
        <v>0</v>
      </c>
      <c r="L795" s="51">
        <f t="shared" si="41"/>
        <v>0</v>
      </c>
      <c r="M795" s="51">
        <f t="shared" si="40"/>
        <v>0</v>
      </c>
      <c r="N795" s="51">
        <f t="shared" si="40"/>
        <v>0</v>
      </c>
      <c r="O795" s="51">
        <f t="shared" si="40"/>
        <v>0</v>
      </c>
      <c r="P795" s="51">
        <f t="shared" si="40"/>
        <v>0</v>
      </c>
      <c r="Q795" s="51">
        <f t="shared" si="40"/>
        <v>0</v>
      </c>
      <c r="R795" s="51">
        <f t="shared" si="40"/>
        <v>0</v>
      </c>
    </row>
    <row r="796" spans="1:18" x14ac:dyDescent="0.25">
      <c r="A796" s="17"/>
      <c r="B796" s="52"/>
      <c r="C796" s="17"/>
      <c r="D796" s="17"/>
      <c r="E796" s="17"/>
      <c r="F796" s="17"/>
      <c r="G796" s="17"/>
      <c r="H796" s="17"/>
      <c r="I796" s="16">
        <f>IF(B796&gt;A_Stammdaten!$B$12,0,SUM(C796,D796,F796,G796)-SUM(E796,H796))</f>
        <v>0</v>
      </c>
      <c r="J796" s="51">
        <f>HLOOKUP(A_Stammdaten!$B$12,$L$4:$R$2504,ROW(B796)-3,FALSE)+IF(OR(B796=0,A_Stammdaten!$B$12&lt;B796),0,I796*1/20)</f>
        <v>0</v>
      </c>
      <c r="K796" s="51">
        <f>HLOOKUP(A_Stammdaten!$B$12,$L$4:$R$2504,ROW(B796)-3,FALSE)</f>
        <v>0</v>
      </c>
      <c r="L796" s="51">
        <f t="shared" si="41"/>
        <v>0</v>
      </c>
      <c r="M796" s="51">
        <f t="shared" si="40"/>
        <v>0</v>
      </c>
      <c r="N796" s="51">
        <f t="shared" si="40"/>
        <v>0</v>
      </c>
      <c r="O796" s="51">
        <f t="shared" si="40"/>
        <v>0</v>
      </c>
      <c r="P796" s="51">
        <f t="shared" si="40"/>
        <v>0</v>
      </c>
      <c r="Q796" s="51">
        <f t="shared" si="40"/>
        <v>0</v>
      </c>
      <c r="R796" s="51">
        <f t="shared" si="40"/>
        <v>0</v>
      </c>
    </row>
    <row r="797" spans="1:18" x14ac:dyDescent="0.25">
      <c r="A797" s="17"/>
      <c r="B797" s="52"/>
      <c r="C797" s="17"/>
      <c r="D797" s="17"/>
      <c r="E797" s="17"/>
      <c r="F797" s="17"/>
      <c r="G797" s="17"/>
      <c r="H797" s="17"/>
      <c r="I797" s="16">
        <f>IF(B797&gt;A_Stammdaten!$B$12,0,SUM(C797,D797,F797,G797)-SUM(E797,H797))</f>
        <v>0</v>
      </c>
      <c r="J797" s="51">
        <f>HLOOKUP(A_Stammdaten!$B$12,$L$4:$R$2504,ROW(B797)-3,FALSE)+IF(OR(B797=0,A_Stammdaten!$B$12&lt;B797),0,I797*1/20)</f>
        <v>0</v>
      </c>
      <c r="K797" s="51">
        <f>HLOOKUP(A_Stammdaten!$B$12,$L$4:$R$2504,ROW(B797)-3,FALSE)</f>
        <v>0</v>
      </c>
      <c r="L797" s="51">
        <f t="shared" si="41"/>
        <v>0</v>
      </c>
      <c r="M797" s="51">
        <f t="shared" si="40"/>
        <v>0</v>
      </c>
      <c r="N797" s="51">
        <f t="shared" si="40"/>
        <v>0</v>
      </c>
      <c r="O797" s="51">
        <f t="shared" si="40"/>
        <v>0</v>
      </c>
      <c r="P797" s="51">
        <f t="shared" si="40"/>
        <v>0</v>
      </c>
      <c r="Q797" s="51">
        <f t="shared" si="40"/>
        <v>0</v>
      </c>
      <c r="R797" s="51">
        <f t="shared" si="40"/>
        <v>0</v>
      </c>
    </row>
    <row r="798" spans="1:18" x14ac:dyDescent="0.25">
      <c r="A798" s="17"/>
      <c r="B798" s="52"/>
      <c r="C798" s="17"/>
      <c r="D798" s="17"/>
      <c r="E798" s="17"/>
      <c r="F798" s="17"/>
      <c r="G798" s="17"/>
      <c r="H798" s="17"/>
      <c r="I798" s="16">
        <f>IF(B798&gt;A_Stammdaten!$B$12,0,SUM(C798,D798,F798,G798)-SUM(E798,H798))</f>
        <v>0</v>
      </c>
      <c r="J798" s="51">
        <f>HLOOKUP(A_Stammdaten!$B$12,$L$4:$R$2504,ROW(B798)-3,FALSE)+IF(OR(B798=0,A_Stammdaten!$B$12&lt;B798),0,I798*1/20)</f>
        <v>0</v>
      </c>
      <c r="K798" s="51">
        <f>HLOOKUP(A_Stammdaten!$B$12,$L$4:$R$2504,ROW(B798)-3,FALSE)</f>
        <v>0</v>
      </c>
      <c r="L798" s="51">
        <f t="shared" si="41"/>
        <v>0</v>
      </c>
      <c r="M798" s="51">
        <f t="shared" si="40"/>
        <v>0</v>
      </c>
      <c r="N798" s="51">
        <f t="shared" si="40"/>
        <v>0</v>
      </c>
      <c r="O798" s="51">
        <f t="shared" si="40"/>
        <v>0</v>
      </c>
      <c r="P798" s="51">
        <f t="shared" si="40"/>
        <v>0</v>
      </c>
      <c r="Q798" s="51">
        <f t="shared" si="40"/>
        <v>0</v>
      </c>
      <c r="R798" s="51">
        <f t="shared" si="40"/>
        <v>0</v>
      </c>
    </row>
    <row r="799" spans="1:18" x14ac:dyDescent="0.25">
      <c r="A799" s="17"/>
      <c r="B799" s="52"/>
      <c r="C799" s="17"/>
      <c r="D799" s="17"/>
      <c r="E799" s="17"/>
      <c r="F799" s="17"/>
      <c r="G799" s="17"/>
      <c r="H799" s="17"/>
      <c r="I799" s="16">
        <f>IF(B799&gt;A_Stammdaten!$B$12,0,SUM(C799,D799,F799,G799)-SUM(E799,H799))</f>
        <v>0</v>
      </c>
      <c r="J799" s="51">
        <f>HLOOKUP(A_Stammdaten!$B$12,$L$4:$R$2504,ROW(B799)-3,FALSE)+IF(OR(B799=0,A_Stammdaten!$B$12&lt;B799),0,I799*1/20)</f>
        <v>0</v>
      </c>
      <c r="K799" s="51">
        <f>HLOOKUP(A_Stammdaten!$B$12,$L$4:$R$2504,ROW(B799)-3,FALSE)</f>
        <v>0</v>
      </c>
      <c r="L799" s="51">
        <f t="shared" si="41"/>
        <v>0</v>
      </c>
      <c r="M799" s="51">
        <f t="shared" si="40"/>
        <v>0</v>
      </c>
      <c r="N799" s="51">
        <f t="shared" si="40"/>
        <v>0</v>
      </c>
      <c r="O799" s="51">
        <f t="shared" si="40"/>
        <v>0</v>
      </c>
      <c r="P799" s="51">
        <f t="shared" si="40"/>
        <v>0</v>
      </c>
      <c r="Q799" s="51">
        <f t="shared" si="40"/>
        <v>0</v>
      </c>
      <c r="R799" s="51">
        <f t="shared" si="40"/>
        <v>0</v>
      </c>
    </row>
    <row r="800" spans="1:18" x14ac:dyDescent="0.25">
      <c r="A800" s="17"/>
      <c r="B800" s="52"/>
      <c r="C800" s="17"/>
      <c r="D800" s="17"/>
      <c r="E800" s="17"/>
      <c r="F800" s="17"/>
      <c r="G800" s="17"/>
      <c r="H800" s="17"/>
      <c r="I800" s="16">
        <f>IF(B800&gt;A_Stammdaten!$B$12,0,SUM(C800,D800,F800,G800)-SUM(E800,H800))</f>
        <v>0</v>
      </c>
      <c r="J800" s="51">
        <f>HLOOKUP(A_Stammdaten!$B$12,$L$4:$R$2504,ROW(B800)-3,FALSE)+IF(OR(B800=0,A_Stammdaten!$B$12&lt;B800),0,I800*1/20)</f>
        <v>0</v>
      </c>
      <c r="K800" s="51">
        <f>HLOOKUP(A_Stammdaten!$B$12,$L$4:$R$2504,ROW(B800)-3,FALSE)</f>
        <v>0</v>
      </c>
      <c r="L800" s="51">
        <f t="shared" si="41"/>
        <v>0</v>
      </c>
      <c r="M800" s="51">
        <f t="shared" si="40"/>
        <v>0</v>
      </c>
      <c r="N800" s="51">
        <f t="shared" si="40"/>
        <v>0</v>
      </c>
      <c r="O800" s="51">
        <f t="shared" si="40"/>
        <v>0</v>
      </c>
      <c r="P800" s="51">
        <f t="shared" si="40"/>
        <v>0</v>
      </c>
      <c r="Q800" s="51">
        <f t="shared" si="40"/>
        <v>0</v>
      </c>
      <c r="R800" s="51">
        <f t="shared" si="40"/>
        <v>0</v>
      </c>
    </row>
    <row r="801" spans="1:18" x14ac:dyDescent="0.25">
      <c r="A801" s="17"/>
      <c r="B801" s="52"/>
      <c r="C801" s="17"/>
      <c r="D801" s="17"/>
      <c r="E801" s="17"/>
      <c r="F801" s="17"/>
      <c r="G801" s="17"/>
      <c r="H801" s="17"/>
      <c r="I801" s="16">
        <f>IF(B801&gt;A_Stammdaten!$B$12,0,SUM(C801,D801,F801,G801)-SUM(E801,H801))</f>
        <v>0</v>
      </c>
      <c r="J801" s="51">
        <f>HLOOKUP(A_Stammdaten!$B$12,$L$4:$R$2504,ROW(B801)-3,FALSE)+IF(OR(B801=0,A_Stammdaten!$B$12&lt;B801),0,I801*1/20)</f>
        <v>0</v>
      </c>
      <c r="K801" s="51">
        <f>HLOOKUP(A_Stammdaten!$B$12,$L$4:$R$2504,ROW(B801)-3,FALSE)</f>
        <v>0</v>
      </c>
      <c r="L801" s="51">
        <f t="shared" si="41"/>
        <v>0</v>
      </c>
      <c r="M801" s="51">
        <f t="shared" si="40"/>
        <v>0</v>
      </c>
      <c r="N801" s="51">
        <f t="shared" si="40"/>
        <v>0</v>
      </c>
      <c r="O801" s="51">
        <f t="shared" si="40"/>
        <v>0</v>
      </c>
      <c r="P801" s="51">
        <f t="shared" si="40"/>
        <v>0</v>
      </c>
      <c r="Q801" s="51">
        <f t="shared" si="40"/>
        <v>0</v>
      </c>
      <c r="R801" s="51">
        <f t="shared" si="40"/>
        <v>0</v>
      </c>
    </row>
    <row r="802" spans="1:18" x14ac:dyDescent="0.25">
      <c r="A802" s="17"/>
      <c r="B802" s="52"/>
      <c r="C802" s="17"/>
      <c r="D802" s="17"/>
      <c r="E802" s="17"/>
      <c r="F802" s="17"/>
      <c r="G802" s="17"/>
      <c r="H802" s="17"/>
      <c r="I802" s="16">
        <f>IF(B802&gt;A_Stammdaten!$B$12,0,SUM(C802,D802,F802,G802)-SUM(E802,H802))</f>
        <v>0</v>
      </c>
      <c r="J802" s="51">
        <f>HLOOKUP(A_Stammdaten!$B$12,$L$4:$R$2504,ROW(B802)-3,FALSE)+IF(OR(B802=0,A_Stammdaten!$B$12&lt;B802),0,I802*1/20)</f>
        <v>0</v>
      </c>
      <c r="K802" s="51">
        <f>HLOOKUP(A_Stammdaten!$B$12,$L$4:$R$2504,ROW(B802)-3,FALSE)</f>
        <v>0</v>
      </c>
      <c r="L802" s="51">
        <f t="shared" si="41"/>
        <v>0</v>
      </c>
      <c r="M802" s="51">
        <f t="shared" si="40"/>
        <v>0</v>
      </c>
      <c r="N802" s="51">
        <f t="shared" si="40"/>
        <v>0</v>
      </c>
      <c r="O802" s="51">
        <f t="shared" si="40"/>
        <v>0</v>
      </c>
      <c r="P802" s="51">
        <f t="shared" si="40"/>
        <v>0</v>
      </c>
      <c r="Q802" s="51">
        <f t="shared" si="40"/>
        <v>0</v>
      </c>
      <c r="R802" s="51">
        <f t="shared" si="40"/>
        <v>0</v>
      </c>
    </row>
    <row r="803" spans="1:18" x14ac:dyDescent="0.25">
      <c r="A803" s="17"/>
      <c r="B803" s="52"/>
      <c r="C803" s="17"/>
      <c r="D803" s="17"/>
      <c r="E803" s="17"/>
      <c r="F803" s="17"/>
      <c r="G803" s="17"/>
      <c r="H803" s="17"/>
      <c r="I803" s="16">
        <f>IF(B803&gt;A_Stammdaten!$B$12,0,SUM(C803,D803,F803,G803)-SUM(E803,H803))</f>
        <v>0</v>
      </c>
      <c r="J803" s="51">
        <f>HLOOKUP(A_Stammdaten!$B$12,$L$4:$R$2504,ROW(B803)-3,FALSE)+IF(OR(B803=0,A_Stammdaten!$B$12&lt;B803),0,I803*1/20)</f>
        <v>0</v>
      </c>
      <c r="K803" s="51">
        <f>HLOOKUP(A_Stammdaten!$B$12,$L$4:$R$2504,ROW(B803)-3,FALSE)</f>
        <v>0</v>
      </c>
      <c r="L803" s="51">
        <f t="shared" si="41"/>
        <v>0</v>
      </c>
      <c r="M803" s="51">
        <f t="shared" si="40"/>
        <v>0</v>
      </c>
      <c r="N803" s="51">
        <f t="shared" si="40"/>
        <v>0</v>
      </c>
      <c r="O803" s="51">
        <f t="shared" si="40"/>
        <v>0</v>
      </c>
      <c r="P803" s="51">
        <f t="shared" si="40"/>
        <v>0</v>
      </c>
      <c r="Q803" s="51">
        <f t="shared" si="40"/>
        <v>0</v>
      </c>
      <c r="R803" s="51">
        <f t="shared" si="40"/>
        <v>0</v>
      </c>
    </row>
    <row r="804" spans="1:18" x14ac:dyDescent="0.25">
      <c r="A804" s="17"/>
      <c r="B804" s="52"/>
      <c r="C804" s="17"/>
      <c r="D804" s="17"/>
      <c r="E804" s="17"/>
      <c r="F804" s="17"/>
      <c r="G804" s="17"/>
      <c r="H804" s="17"/>
      <c r="I804" s="16">
        <f>IF(B804&gt;A_Stammdaten!$B$12,0,SUM(C804,D804,F804,G804)-SUM(E804,H804))</f>
        <v>0</v>
      </c>
      <c r="J804" s="51">
        <f>HLOOKUP(A_Stammdaten!$B$12,$L$4:$R$2504,ROW(B804)-3,FALSE)+IF(OR(B804=0,A_Stammdaten!$B$12&lt;B804),0,I804*1/20)</f>
        <v>0</v>
      </c>
      <c r="K804" s="51">
        <f>HLOOKUP(A_Stammdaten!$B$12,$L$4:$R$2504,ROW(B804)-3,FALSE)</f>
        <v>0</v>
      </c>
      <c r="L804" s="51">
        <f t="shared" si="41"/>
        <v>0</v>
      </c>
      <c r="M804" s="51">
        <f t="shared" si="40"/>
        <v>0</v>
      </c>
      <c r="N804" s="51">
        <f t="shared" si="40"/>
        <v>0</v>
      </c>
      <c r="O804" s="51">
        <f t="shared" si="40"/>
        <v>0</v>
      </c>
      <c r="P804" s="51">
        <f t="shared" si="40"/>
        <v>0</v>
      </c>
      <c r="Q804" s="51">
        <f t="shared" si="40"/>
        <v>0</v>
      </c>
      <c r="R804" s="51">
        <f t="shared" si="40"/>
        <v>0</v>
      </c>
    </row>
    <row r="805" spans="1:18" x14ac:dyDescent="0.25">
      <c r="A805" s="17"/>
      <c r="B805" s="52"/>
      <c r="C805" s="17"/>
      <c r="D805" s="17"/>
      <c r="E805" s="17"/>
      <c r="F805" s="17"/>
      <c r="G805" s="17"/>
      <c r="H805" s="17"/>
      <c r="I805" s="16">
        <f>IF(B805&gt;A_Stammdaten!$B$12,0,SUM(C805,D805,F805,G805)-SUM(E805,H805))</f>
        <v>0</v>
      </c>
      <c r="J805" s="51">
        <f>HLOOKUP(A_Stammdaten!$B$12,$L$4:$R$2504,ROW(B805)-3,FALSE)+IF(OR(B805=0,A_Stammdaten!$B$12&lt;B805),0,I805*1/20)</f>
        <v>0</v>
      </c>
      <c r="K805" s="51">
        <f>HLOOKUP(A_Stammdaten!$B$12,$L$4:$R$2504,ROW(B805)-3,FALSE)</f>
        <v>0</v>
      </c>
      <c r="L805" s="51">
        <f t="shared" si="41"/>
        <v>0</v>
      </c>
      <c r="M805" s="51">
        <f t="shared" si="40"/>
        <v>0</v>
      </c>
      <c r="N805" s="51">
        <f t="shared" si="40"/>
        <v>0</v>
      </c>
      <c r="O805" s="51">
        <f t="shared" si="40"/>
        <v>0</v>
      </c>
      <c r="P805" s="51">
        <f t="shared" si="40"/>
        <v>0</v>
      </c>
      <c r="Q805" s="51">
        <f t="shared" si="40"/>
        <v>0</v>
      </c>
      <c r="R805" s="51">
        <f t="shared" si="40"/>
        <v>0</v>
      </c>
    </row>
    <row r="806" spans="1:18" x14ac:dyDescent="0.25">
      <c r="A806" s="17"/>
      <c r="B806" s="52"/>
      <c r="C806" s="17"/>
      <c r="D806" s="17"/>
      <c r="E806" s="17"/>
      <c r="F806" s="17"/>
      <c r="G806" s="17"/>
      <c r="H806" s="17"/>
      <c r="I806" s="16">
        <f>IF(B806&gt;A_Stammdaten!$B$12,0,SUM(C806,D806,F806,G806)-SUM(E806,H806))</f>
        <v>0</v>
      </c>
      <c r="J806" s="51">
        <f>HLOOKUP(A_Stammdaten!$B$12,$L$4:$R$2504,ROW(B806)-3,FALSE)+IF(OR(B806=0,A_Stammdaten!$B$12&lt;B806),0,I806*1/20)</f>
        <v>0</v>
      </c>
      <c r="K806" s="51">
        <f>HLOOKUP(A_Stammdaten!$B$12,$L$4:$R$2504,ROW(B806)-3,FALSE)</f>
        <v>0</v>
      </c>
      <c r="L806" s="51">
        <f t="shared" si="41"/>
        <v>0</v>
      </c>
      <c r="M806" s="51">
        <f t="shared" si="40"/>
        <v>0</v>
      </c>
      <c r="N806" s="51">
        <f t="shared" si="40"/>
        <v>0</v>
      </c>
      <c r="O806" s="51">
        <f t="shared" si="40"/>
        <v>0</v>
      </c>
      <c r="P806" s="51">
        <f t="shared" si="40"/>
        <v>0</v>
      </c>
      <c r="Q806" s="51">
        <f t="shared" si="40"/>
        <v>0</v>
      </c>
      <c r="R806" s="51">
        <f t="shared" si="40"/>
        <v>0</v>
      </c>
    </row>
    <row r="807" spans="1:18" x14ac:dyDescent="0.25">
      <c r="A807" s="17"/>
      <c r="B807" s="52"/>
      <c r="C807" s="17"/>
      <c r="D807" s="17"/>
      <c r="E807" s="17"/>
      <c r="F807" s="17"/>
      <c r="G807" s="17"/>
      <c r="H807" s="17"/>
      <c r="I807" s="16">
        <f>IF(B807&gt;A_Stammdaten!$B$12,0,SUM(C807,D807,F807,G807)-SUM(E807,H807))</f>
        <v>0</v>
      </c>
      <c r="J807" s="51">
        <f>HLOOKUP(A_Stammdaten!$B$12,$L$4:$R$2504,ROW(B807)-3,FALSE)+IF(OR(B807=0,A_Stammdaten!$B$12&lt;B807),0,I807*1/20)</f>
        <v>0</v>
      </c>
      <c r="K807" s="51">
        <f>HLOOKUP(A_Stammdaten!$B$12,$L$4:$R$2504,ROW(B807)-3,FALSE)</f>
        <v>0</v>
      </c>
      <c r="L807" s="51">
        <f t="shared" si="41"/>
        <v>0</v>
      </c>
      <c r="M807" s="51">
        <f t="shared" si="40"/>
        <v>0</v>
      </c>
      <c r="N807" s="51">
        <f t="shared" si="40"/>
        <v>0</v>
      </c>
      <c r="O807" s="51">
        <f t="shared" si="40"/>
        <v>0</v>
      </c>
      <c r="P807" s="51">
        <f t="shared" si="40"/>
        <v>0</v>
      </c>
      <c r="Q807" s="51">
        <f t="shared" si="40"/>
        <v>0</v>
      </c>
      <c r="R807" s="51">
        <f t="shared" ref="M807:R850" si="42">IF(OR($I807=0,R$4&lt;$B807,$B807=0,20-(R$4-$B807)=0),0,$I807*(19-(R$4-$B807))/20)</f>
        <v>0</v>
      </c>
    </row>
    <row r="808" spans="1:18" x14ac:dyDescent="0.25">
      <c r="A808" s="17"/>
      <c r="B808" s="52"/>
      <c r="C808" s="17"/>
      <c r="D808" s="17"/>
      <c r="E808" s="17"/>
      <c r="F808" s="17"/>
      <c r="G808" s="17"/>
      <c r="H808" s="17"/>
      <c r="I808" s="16">
        <f>IF(B808&gt;A_Stammdaten!$B$12,0,SUM(C808,D808,F808,G808)-SUM(E808,H808))</f>
        <v>0</v>
      </c>
      <c r="J808" s="51">
        <f>HLOOKUP(A_Stammdaten!$B$12,$L$4:$R$2504,ROW(B808)-3,FALSE)+IF(OR(B808=0,A_Stammdaten!$B$12&lt;B808),0,I808*1/20)</f>
        <v>0</v>
      </c>
      <c r="K808" s="51">
        <f>HLOOKUP(A_Stammdaten!$B$12,$L$4:$R$2504,ROW(B808)-3,FALSE)</f>
        <v>0</v>
      </c>
      <c r="L808" s="51">
        <f t="shared" si="41"/>
        <v>0</v>
      </c>
      <c r="M808" s="51">
        <f t="shared" si="42"/>
        <v>0</v>
      </c>
      <c r="N808" s="51">
        <f t="shared" si="42"/>
        <v>0</v>
      </c>
      <c r="O808" s="51">
        <f t="shared" si="42"/>
        <v>0</v>
      </c>
      <c r="P808" s="51">
        <f t="shared" si="42"/>
        <v>0</v>
      </c>
      <c r="Q808" s="51">
        <f t="shared" si="42"/>
        <v>0</v>
      </c>
      <c r="R808" s="51">
        <f t="shared" si="42"/>
        <v>0</v>
      </c>
    </row>
    <row r="809" spans="1:18" x14ac:dyDescent="0.25">
      <c r="A809" s="17"/>
      <c r="B809" s="52"/>
      <c r="C809" s="17"/>
      <c r="D809" s="17"/>
      <c r="E809" s="17"/>
      <c r="F809" s="17"/>
      <c r="G809" s="17"/>
      <c r="H809" s="17"/>
      <c r="I809" s="16">
        <f>IF(B809&gt;A_Stammdaten!$B$12,0,SUM(C809,D809,F809,G809)-SUM(E809,H809))</f>
        <v>0</v>
      </c>
      <c r="J809" s="51">
        <f>HLOOKUP(A_Stammdaten!$B$12,$L$4:$R$2504,ROW(B809)-3,FALSE)+IF(OR(B809=0,A_Stammdaten!$B$12&lt;B809),0,I809*1/20)</f>
        <v>0</v>
      </c>
      <c r="K809" s="51">
        <f>HLOOKUP(A_Stammdaten!$B$12,$L$4:$R$2504,ROW(B809)-3,FALSE)</f>
        <v>0</v>
      </c>
      <c r="L809" s="51">
        <f t="shared" si="41"/>
        <v>0</v>
      </c>
      <c r="M809" s="51">
        <f t="shared" si="42"/>
        <v>0</v>
      </c>
      <c r="N809" s="51">
        <f t="shared" si="42"/>
        <v>0</v>
      </c>
      <c r="O809" s="51">
        <f t="shared" si="42"/>
        <v>0</v>
      </c>
      <c r="P809" s="51">
        <f t="shared" si="42"/>
        <v>0</v>
      </c>
      <c r="Q809" s="51">
        <f t="shared" si="42"/>
        <v>0</v>
      </c>
      <c r="R809" s="51">
        <f t="shared" si="42"/>
        <v>0</v>
      </c>
    </row>
    <row r="810" spans="1:18" x14ac:dyDescent="0.25">
      <c r="A810" s="17"/>
      <c r="B810" s="52"/>
      <c r="C810" s="17"/>
      <c r="D810" s="17"/>
      <c r="E810" s="17"/>
      <c r="F810" s="17"/>
      <c r="G810" s="17"/>
      <c r="H810" s="17"/>
      <c r="I810" s="16">
        <f>IF(B810&gt;A_Stammdaten!$B$12,0,SUM(C810,D810,F810,G810)-SUM(E810,H810))</f>
        <v>0</v>
      </c>
      <c r="J810" s="51">
        <f>HLOOKUP(A_Stammdaten!$B$12,$L$4:$R$2504,ROW(B810)-3,FALSE)+IF(OR(B810=0,A_Stammdaten!$B$12&lt;B810),0,I810*1/20)</f>
        <v>0</v>
      </c>
      <c r="K810" s="51">
        <f>HLOOKUP(A_Stammdaten!$B$12,$L$4:$R$2504,ROW(B810)-3,FALSE)</f>
        <v>0</v>
      </c>
      <c r="L810" s="51">
        <f t="shared" si="41"/>
        <v>0</v>
      </c>
      <c r="M810" s="51">
        <f t="shared" si="42"/>
        <v>0</v>
      </c>
      <c r="N810" s="51">
        <f t="shared" si="42"/>
        <v>0</v>
      </c>
      <c r="O810" s="51">
        <f t="shared" si="42"/>
        <v>0</v>
      </c>
      <c r="P810" s="51">
        <f t="shared" si="42"/>
        <v>0</v>
      </c>
      <c r="Q810" s="51">
        <f t="shared" si="42"/>
        <v>0</v>
      </c>
      <c r="R810" s="51">
        <f t="shared" si="42"/>
        <v>0</v>
      </c>
    </row>
    <row r="811" spans="1:18" x14ac:dyDescent="0.25">
      <c r="A811" s="17"/>
      <c r="B811" s="52"/>
      <c r="C811" s="17"/>
      <c r="D811" s="17"/>
      <c r="E811" s="17"/>
      <c r="F811" s="17"/>
      <c r="G811" s="17"/>
      <c r="H811" s="17"/>
      <c r="I811" s="16">
        <f>IF(B811&gt;A_Stammdaten!$B$12,0,SUM(C811,D811,F811,G811)-SUM(E811,H811))</f>
        <v>0</v>
      </c>
      <c r="J811" s="51">
        <f>HLOOKUP(A_Stammdaten!$B$12,$L$4:$R$2504,ROW(B811)-3,FALSE)+IF(OR(B811=0,A_Stammdaten!$B$12&lt;B811),0,I811*1/20)</f>
        <v>0</v>
      </c>
      <c r="K811" s="51">
        <f>HLOOKUP(A_Stammdaten!$B$12,$L$4:$R$2504,ROW(B811)-3,FALSE)</f>
        <v>0</v>
      </c>
      <c r="L811" s="51">
        <f t="shared" si="41"/>
        <v>0</v>
      </c>
      <c r="M811" s="51">
        <f t="shared" si="42"/>
        <v>0</v>
      </c>
      <c r="N811" s="51">
        <f t="shared" si="42"/>
        <v>0</v>
      </c>
      <c r="O811" s="51">
        <f t="shared" si="42"/>
        <v>0</v>
      </c>
      <c r="P811" s="51">
        <f t="shared" si="42"/>
        <v>0</v>
      </c>
      <c r="Q811" s="51">
        <f t="shared" si="42"/>
        <v>0</v>
      </c>
      <c r="R811" s="51">
        <f t="shared" si="42"/>
        <v>0</v>
      </c>
    </row>
    <row r="812" spans="1:18" x14ac:dyDescent="0.25">
      <c r="A812" s="17"/>
      <c r="B812" s="52"/>
      <c r="C812" s="17"/>
      <c r="D812" s="17"/>
      <c r="E812" s="17"/>
      <c r="F812" s="17"/>
      <c r="G812" s="17"/>
      <c r="H812" s="17"/>
      <c r="I812" s="16">
        <f>IF(B812&gt;A_Stammdaten!$B$12,0,SUM(C812,D812,F812,G812)-SUM(E812,H812))</f>
        <v>0</v>
      </c>
      <c r="J812" s="51">
        <f>HLOOKUP(A_Stammdaten!$B$12,$L$4:$R$2504,ROW(B812)-3,FALSE)+IF(OR(B812=0,A_Stammdaten!$B$12&lt;B812),0,I812*1/20)</f>
        <v>0</v>
      </c>
      <c r="K812" s="51">
        <f>HLOOKUP(A_Stammdaten!$B$12,$L$4:$R$2504,ROW(B812)-3,FALSE)</f>
        <v>0</v>
      </c>
      <c r="L812" s="51">
        <f t="shared" si="41"/>
        <v>0</v>
      </c>
      <c r="M812" s="51">
        <f t="shared" si="42"/>
        <v>0</v>
      </c>
      <c r="N812" s="51">
        <f t="shared" si="42"/>
        <v>0</v>
      </c>
      <c r="O812" s="51">
        <f t="shared" si="42"/>
        <v>0</v>
      </c>
      <c r="P812" s="51">
        <f t="shared" si="42"/>
        <v>0</v>
      </c>
      <c r="Q812" s="51">
        <f t="shared" si="42"/>
        <v>0</v>
      </c>
      <c r="R812" s="51">
        <f t="shared" si="42"/>
        <v>0</v>
      </c>
    </row>
    <row r="813" spans="1:18" x14ac:dyDescent="0.25">
      <c r="A813" s="17"/>
      <c r="B813" s="52"/>
      <c r="C813" s="17"/>
      <c r="D813" s="17"/>
      <c r="E813" s="17"/>
      <c r="F813" s="17"/>
      <c r="G813" s="17"/>
      <c r="H813" s="17"/>
      <c r="I813" s="16">
        <f>IF(B813&gt;A_Stammdaten!$B$12,0,SUM(C813,D813,F813,G813)-SUM(E813,H813))</f>
        <v>0</v>
      </c>
      <c r="J813" s="51">
        <f>HLOOKUP(A_Stammdaten!$B$12,$L$4:$R$2504,ROW(B813)-3,FALSE)+IF(OR(B813=0,A_Stammdaten!$B$12&lt;B813),0,I813*1/20)</f>
        <v>0</v>
      </c>
      <c r="K813" s="51">
        <f>HLOOKUP(A_Stammdaten!$B$12,$L$4:$R$2504,ROW(B813)-3,FALSE)</f>
        <v>0</v>
      </c>
      <c r="L813" s="51">
        <f t="shared" si="41"/>
        <v>0</v>
      </c>
      <c r="M813" s="51">
        <f t="shared" si="42"/>
        <v>0</v>
      </c>
      <c r="N813" s="51">
        <f t="shared" si="42"/>
        <v>0</v>
      </c>
      <c r="O813" s="51">
        <f t="shared" si="42"/>
        <v>0</v>
      </c>
      <c r="P813" s="51">
        <f t="shared" si="42"/>
        <v>0</v>
      </c>
      <c r="Q813" s="51">
        <f t="shared" si="42"/>
        <v>0</v>
      </c>
      <c r="R813" s="51">
        <f t="shared" si="42"/>
        <v>0</v>
      </c>
    </row>
    <row r="814" spans="1:18" x14ac:dyDescent="0.25">
      <c r="A814" s="17"/>
      <c r="B814" s="52"/>
      <c r="C814" s="17"/>
      <c r="D814" s="17"/>
      <c r="E814" s="17"/>
      <c r="F814" s="17"/>
      <c r="G814" s="17"/>
      <c r="H814" s="17"/>
      <c r="I814" s="16">
        <f>IF(B814&gt;A_Stammdaten!$B$12,0,SUM(C814,D814,F814,G814)-SUM(E814,H814))</f>
        <v>0</v>
      </c>
      <c r="J814" s="51">
        <f>HLOOKUP(A_Stammdaten!$B$12,$L$4:$R$2504,ROW(B814)-3,FALSE)+IF(OR(B814=0,A_Stammdaten!$B$12&lt;B814),0,I814*1/20)</f>
        <v>0</v>
      </c>
      <c r="K814" s="51">
        <f>HLOOKUP(A_Stammdaten!$B$12,$L$4:$R$2504,ROW(B814)-3,FALSE)</f>
        <v>0</v>
      </c>
      <c r="L814" s="51">
        <f t="shared" si="41"/>
        <v>0</v>
      </c>
      <c r="M814" s="51">
        <f t="shared" si="42"/>
        <v>0</v>
      </c>
      <c r="N814" s="51">
        <f t="shared" si="42"/>
        <v>0</v>
      </c>
      <c r="O814" s="51">
        <f t="shared" si="42"/>
        <v>0</v>
      </c>
      <c r="P814" s="51">
        <f t="shared" si="42"/>
        <v>0</v>
      </c>
      <c r="Q814" s="51">
        <f t="shared" si="42"/>
        <v>0</v>
      </c>
      <c r="R814" s="51">
        <f t="shared" si="42"/>
        <v>0</v>
      </c>
    </row>
    <row r="815" spans="1:18" x14ac:dyDescent="0.25">
      <c r="A815" s="17"/>
      <c r="B815" s="52"/>
      <c r="C815" s="17"/>
      <c r="D815" s="17"/>
      <c r="E815" s="17"/>
      <c r="F815" s="17"/>
      <c r="G815" s="17"/>
      <c r="H815" s="17"/>
      <c r="I815" s="16">
        <f>IF(B815&gt;A_Stammdaten!$B$12,0,SUM(C815,D815,F815,G815)-SUM(E815,H815))</f>
        <v>0</v>
      </c>
      <c r="J815" s="51">
        <f>HLOOKUP(A_Stammdaten!$B$12,$L$4:$R$2504,ROW(B815)-3,FALSE)+IF(OR(B815=0,A_Stammdaten!$B$12&lt;B815),0,I815*1/20)</f>
        <v>0</v>
      </c>
      <c r="K815" s="51">
        <f>HLOOKUP(A_Stammdaten!$B$12,$L$4:$R$2504,ROW(B815)-3,FALSE)</f>
        <v>0</v>
      </c>
      <c r="L815" s="51">
        <f t="shared" si="41"/>
        <v>0</v>
      </c>
      <c r="M815" s="51">
        <f t="shared" si="42"/>
        <v>0</v>
      </c>
      <c r="N815" s="51">
        <f t="shared" si="42"/>
        <v>0</v>
      </c>
      <c r="O815" s="51">
        <f t="shared" si="42"/>
        <v>0</v>
      </c>
      <c r="P815" s="51">
        <f t="shared" si="42"/>
        <v>0</v>
      </c>
      <c r="Q815" s="51">
        <f t="shared" si="42"/>
        <v>0</v>
      </c>
      <c r="R815" s="51">
        <f t="shared" si="42"/>
        <v>0</v>
      </c>
    </row>
    <row r="816" spans="1:18" x14ac:dyDescent="0.25">
      <c r="A816" s="17"/>
      <c r="B816" s="52"/>
      <c r="C816" s="17"/>
      <c r="D816" s="17"/>
      <c r="E816" s="17"/>
      <c r="F816" s="17"/>
      <c r="G816" s="17"/>
      <c r="H816" s="17"/>
      <c r="I816" s="16">
        <f>IF(B816&gt;A_Stammdaten!$B$12,0,SUM(C816,D816,F816,G816)-SUM(E816,H816))</f>
        <v>0</v>
      </c>
      <c r="J816" s="51">
        <f>HLOOKUP(A_Stammdaten!$B$12,$L$4:$R$2504,ROW(B816)-3,FALSE)+IF(OR(B816=0,A_Stammdaten!$B$12&lt;B816),0,I816*1/20)</f>
        <v>0</v>
      </c>
      <c r="K816" s="51">
        <f>HLOOKUP(A_Stammdaten!$B$12,$L$4:$R$2504,ROW(B816)-3,FALSE)</f>
        <v>0</v>
      </c>
      <c r="L816" s="51">
        <f t="shared" si="41"/>
        <v>0</v>
      </c>
      <c r="M816" s="51">
        <f t="shared" si="42"/>
        <v>0</v>
      </c>
      <c r="N816" s="51">
        <f t="shared" si="42"/>
        <v>0</v>
      </c>
      <c r="O816" s="51">
        <f t="shared" si="42"/>
        <v>0</v>
      </c>
      <c r="P816" s="51">
        <f t="shared" si="42"/>
        <v>0</v>
      </c>
      <c r="Q816" s="51">
        <f t="shared" si="42"/>
        <v>0</v>
      </c>
      <c r="R816" s="51">
        <f t="shared" si="42"/>
        <v>0</v>
      </c>
    </row>
    <row r="817" spans="1:18" x14ac:dyDescent="0.25">
      <c r="A817" s="17"/>
      <c r="B817" s="52"/>
      <c r="C817" s="17"/>
      <c r="D817" s="17"/>
      <c r="E817" s="17"/>
      <c r="F817" s="17"/>
      <c r="G817" s="17"/>
      <c r="H817" s="17"/>
      <c r="I817" s="16">
        <f>IF(B817&gt;A_Stammdaten!$B$12,0,SUM(C817,D817,F817,G817)-SUM(E817,H817))</f>
        <v>0</v>
      </c>
      <c r="J817" s="51">
        <f>HLOOKUP(A_Stammdaten!$B$12,$L$4:$R$2504,ROW(B817)-3,FALSE)+IF(OR(B817=0,A_Stammdaten!$B$12&lt;B817),0,I817*1/20)</f>
        <v>0</v>
      </c>
      <c r="K817" s="51">
        <f>HLOOKUP(A_Stammdaten!$B$12,$L$4:$R$2504,ROW(B817)-3,FALSE)</f>
        <v>0</v>
      </c>
      <c r="L817" s="51">
        <f t="shared" si="41"/>
        <v>0</v>
      </c>
      <c r="M817" s="51">
        <f t="shared" si="42"/>
        <v>0</v>
      </c>
      <c r="N817" s="51">
        <f t="shared" si="42"/>
        <v>0</v>
      </c>
      <c r="O817" s="51">
        <f t="shared" si="42"/>
        <v>0</v>
      </c>
      <c r="P817" s="51">
        <f t="shared" si="42"/>
        <v>0</v>
      </c>
      <c r="Q817" s="51">
        <f t="shared" si="42"/>
        <v>0</v>
      </c>
      <c r="R817" s="51">
        <f t="shared" si="42"/>
        <v>0</v>
      </c>
    </row>
    <row r="818" spans="1:18" x14ac:dyDescent="0.25">
      <c r="A818" s="17"/>
      <c r="B818" s="52"/>
      <c r="C818" s="17"/>
      <c r="D818" s="17"/>
      <c r="E818" s="17"/>
      <c r="F818" s="17"/>
      <c r="G818" s="17"/>
      <c r="H818" s="17"/>
      <c r="I818" s="16">
        <f>IF(B818&gt;A_Stammdaten!$B$12,0,SUM(C818,D818,F818,G818)-SUM(E818,H818))</f>
        <v>0</v>
      </c>
      <c r="J818" s="51">
        <f>HLOOKUP(A_Stammdaten!$B$12,$L$4:$R$2504,ROW(B818)-3,FALSE)+IF(OR(B818=0,A_Stammdaten!$B$12&lt;B818),0,I818*1/20)</f>
        <v>0</v>
      </c>
      <c r="K818" s="51">
        <f>HLOOKUP(A_Stammdaten!$B$12,$L$4:$R$2504,ROW(B818)-3,FALSE)</f>
        <v>0</v>
      </c>
      <c r="L818" s="51">
        <f t="shared" si="41"/>
        <v>0</v>
      </c>
      <c r="M818" s="51">
        <f t="shared" si="42"/>
        <v>0</v>
      </c>
      <c r="N818" s="51">
        <f t="shared" si="42"/>
        <v>0</v>
      </c>
      <c r="O818" s="51">
        <f t="shared" si="42"/>
        <v>0</v>
      </c>
      <c r="P818" s="51">
        <f t="shared" si="42"/>
        <v>0</v>
      </c>
      <c r="Q818" s="51">
        <f t="shared" si="42"/>
        <v>0</v>
      </c>
      <c r="R818" s="51">
        <f t="shared" si="42"/>
        <v>0</v>
      </c>
    </row>
    <row r="819" spans="1:18" x14ac:dyDescent="0.25">
      <c r="A819" s="17"/>
      <c r="B819" s="52"/>
      <c r="C819" s="17"/>
      <c r="D819" s="17"/>
      <c r="E819" s="17"/>
      <c r="F819" s="17"/>
      <c r="G819" s="17"/>
      <c r="H819" s="17"/>
      <c r="I819" s="16">
        <f>IF(B819&gt;A_Stammdaten!$B$12,0,SUM(C819,D819,F819,G819)-SUM(E819,H819))</f>
        <v>0</v>
      </c>
      <c r="J819" s="51">
        <f>HLOOKUP(A_Stammdaten!$B$12,$L$4:$R$2504,ROW(B819)-3,FALSE)+IF(OR(B819=0,A_Stammdaten!$B$12&lt;B819),0,I819*1/20)</f>
        <v>0</v>
      </c>
      <c r="K819" s="51">
        <f>HLOOKUP(A_Stammdaten!$B$12,$L$4:$R$2504,ROW(B819)-3,FALSE)</f>
        <v>0</v>
      </c>
      <c r="L819" s="51">
        <f t="shared" si="41"/>
        <v>0</v>
      </c>
      <c r="M819" s="51">
        <f t="shared" si="42"/>
        <v>0</v>
      </c>
      <c r="N819" s="51">
        <f t="shared" si="42"/>
        <v>0</v>
      </c>
      <c r="O819" s="51">
        <f t="shared" si="42"/>
        <v>0</v>
      </c>
      <c r="P819" s="51">
        <f t="shared" si="42"/>
        <v>0</v>
      </c>
      <c r="Q819" s="51">
        <f t="shared" si="42"/>
        <v>0</v>
      </c>
      <c r="R819" s="51">
        <f t="shared" si="42"/>
        <v>0</v>
      </c>
    </row>
    <row r="820" spans="1:18" x14ac:dyDescent="0.25">
      <c r="A820" s="17"/>
      <c r="B820" s="52"/>
      <c r="C820" s="17"/>
      <c r="D820" s="17"/>
      <c r="E820" s="17"/>
      <c r="F820" s="17"/>
      <c r="G820" s="17"/>
      <c r="H820" s="17"/>
      <c r="I820" s="16">
        <f>IF(B820&gt;A_Stammdaten!$B$12,0,SUM(C820,D820,F820,G820)-SUM(E820,H820))</f>
        <v>0</v>
      </c>
      <c r="J820" s="51">
        <f>HLOOKUP(A_Stammdaten!$B$12,$L$4:$R$2504,ROW(B820)-3,FALSE)+IF(OR(B820=0,A_Stammdaten!$B$12&lt;B820),0,I820*1/20)</f>
        <v>0</v>
      </c>
      <c r="K820" s="51">
        <f>HLOOKUP(A_Stammdaten!$B$12,$L$4:$R$2504,ROW(B820)-3,FALSE)</f>
        <v>0</v>
      </c>
      <c r="L820" s="51">
        <f t="shared" si="41"/>
        <v>0</v>
      </c>
      <c r="M820" s="51">
        <f t="shared" si="42"/>
        <v>0</v>
      </c>
      <c r="N820" s="51">
        <f t="shared" si="42"/>
        <v>0</v>
      </c>
      <c r="O820" s="51">
        <f t="shared" si="42"/>
        <v>0</v>
      </c>
      <c r="P820" s="51">
        <f t="shared" si="42"/>
        <v>0</v>
      </c>
      <c r="Q820" s="51">
        <f t="shared" si="42"/>
        <v>0</v>
      </c>
      <c r="R820" s="51">
        <f t="shared" si="42"/>
        <v>0</v>
      </c>
    </row>
    <row r="821" spans="1:18" x14ac:dyDescent="0.25">
      <c r="A821" s="17"/>
      <c r="B821" s="52"/>
      <c r="C821" s="17"/>
      <c r="D821" s="17"/>
      <c r="E821" s="17"/>
      <c r="F821" s="17"/>
      <c r="G821" s="17"/>
      <c r="H821" s="17"/>
      <c r="I821" s="16">
        <f>IF(B821&gt;A_Stammdaten!$B$12,0,SUM(C821,D821,F821,G821)-SUM(E821,H821))</f>
        <v>0</v>
      </c>
      <c r="J821" s="51">
        <f>HLOOKUP(A_Stammdaten!$B$12,$L$4:$R$2504,ROW(B821)-3,FALSE)+IF(OR(B821=0,A_Stammdaten!$B$12&lt;B821),0,I821*1/20)</f>
        <v>0</v>
      </c>
      <c r="K821" s="51">
        <f>HLOOKUP(A_Stammdaten!$B$12,$L$4:$R$2504,ROW(B821)-3,FALSE)</f>
        <v>0</v>
      </c>
      <c r="L821" s="51">
        <f t="shared" si="41"/>
        <v>0</v>
      </c>
      <c r="M821" s="51">
        <f t="shared" si="42"/>
        <v>0</v>
      </c>
      <c r="N821" s="51">
        <f t="shared" si="42"/>
        <v>0</v>
      </c>
      <c r="O821" s="51">
        <f t="shared" si="42"/>
        <v>0</v>
      </c>
      <c r="P821" s="51">
        <f t="shared" si="42"/>
        <v>0</v>
      </c>
      <c r="Q821" s="51">
        <f t="shared" si="42"/>
        <v>0</v>
      </c>
      <c r="R821" s="51">
        <f t="shared" si="42"/>
        <v>0</v>
      </c>
    </row>
    <row r="822" spans="1:18" x14ac:dyDescent="0.25">
      <c r="A822" s="17"/>
      <c r="B822" s="52"/>
      <c r="C822" s="17"/>
      <c r="D822" s="17"/>
      <c r="E822" s="17"/>
      <c r="F822" s="17"/>
      <c r="G822" s="17"/>
      <c r="H822" s="17"/>
      <c r="I822" s="16">
        <f>IF(B822&gt;A_Stammdaten!$B$12,0,SUM(C822,D822,F822,G822)-SUM(E822,H822))</f>
        <v>0</v>
      </c>
      <c r="J822" s="51">
        <f>HLOOKUP(A_Stammdaten!$B$12,$L$4:$R$2504,ROW(B822)-3,FALSE)+IF(OR(B822=0,A_Stammdaten!$B$12&lt;B822),0,I822*1/20)</f>
        <v>0</v>
      </c>
      <c r="K822" s="51">
        <f>HLOOKUP(A_Stammdaten!$B$12,$L$4:$R$2504,ROW(B822)-3,FALSE)</f>
        <v>0</v>
      </c>
      <c r="L822" s="51">
        <f t="shared" si="41"/>
        <v>0</v>
      </c>
      <c r="M822" s="51">
        <f t="shared" si="42"/>
        <v>0</v>
      </c>
      <c r="N822" s="51">
        <f t="shared" si="42"/>
        <v>0</v>
      </c>
      <c r="O822" s="51">
        <f t="shared" si="42"/>
        <v>0</v>
      </c>
      <c r="P822" s="51">
        <f t="shared" si="42"/>
        <v>0</v>
      </c>
      <c r="Q822" s="51">
        <f t="shared" si="42"/>
        <v>0</v>
      </c>
      <c r="R822" s="51">
        <f t="shared" si="42"/>
        <v>0</v>
      </c>
    </row>
    <row r="823" spans="1:18" x14ac:dyDescent="0.25">
      <c r="A823" s="17"/>
      <c r="B823" s="52"/>
      <c r="C823" s="17"/>
      <c r="D823" s="17"/>
      <c r="E823" s="17"/>
      <c r="F823" s="17"/>
      <c r="G823" s="17"/>
      <c r="H823" s="17"/>
      <c r="I823" s="16">
        <f>IF(B823&gt;A_Stammdaten!$B$12,0,SUM(C823,D823,F823,G823)-SUM(E823,H823))</f>
        <v>0</v>
      </c>
      <c r="J823" s="51">
        <f>HLOOKUP(A_Stammdaten!$B$12,$L$4:$R$2504,ROW(B823)-3,FALSE)+IF(OR(B823=0,A_Stammdaten!$B$12&lt;B823),0,I823*1/20)</f>
        <v>0</v>
      </c>
      <c r="K823" s="51">
        <f>HLOOKUP(A_Stammdaten!$B$12,$L$4:$R$2504,ROW(B823)-3,FALSE)</f>
        <v>0</v>
      </c>
      <c r="L823" s="51">
        <f t="shared" si="41"/>
        <v>0</v>
      </c>
      <c r="M823" s="51">
        <f t="shared" si="42"/>
        <v>0</v>
      </c>
      <c r="N823" s="51">
        <f t="shared" si="42"/>
        <v>0</v>
      </c>
      <c r="O823" s="51">
        <f t="shared" si="42"/>
        <v>0</v>
      </c>
      <c r="P823" s="51">
        <f t="shared" si="42"/>
        <v>0</v>
      </c>
      <c r="Q823" s="51">
        <f t="shared" si="42"/>
        <v>0</v>
      </c>
      <c r="R823" s="51">
        <f t="shared" si="42"/>
        <v>0</v>
      </c>
    </row>
    <row r="824" spans="1:18" x14ac:dyDescent="0.25">
      <c r="A824" s="17"/>
      <c r="B824" s="52"/>
      <c r="C824" s="17"/>
      <c r="D824" s="17"/>
      <c r="E824" s="17"/>
      <c r="F824" s="17"/>
      <c r="G824" s="17"/>
      <c r="H824" s="17"/>
      <c r="I824" s="16">
        <f>IF(B824&gt;A_Stammdaten!$B$12,0,SUM(C824,D824,F824,G824)-SUM(E824,H824))</f>
        <v>0</v>
      </c>
      <c r="J824" s="51">
        <f>HLOOKUP(A_Stammdaten!$B$12,$L$4:$R$2504,ROW(B824)-3,FALSE)+IF(OR(B824=0,A_Stammdaten!$B$12&lt;B824),0,I824*1/20)</f>
        <v>0</v>
      </c>
      <c r="K824" s="51">
        <f>HLOOKUP(A_Stammdaten!$B$12,$L$4:$R$2504,ROW(B824)-3,FALSE)</f>
        <v>0</v>
      </c>
      <c r="L824" s="51">
        <f t="shared" si="41"/>
        <v>0</v>
      </c>
      <c r="M824" s="51">
        <f t="shared" si="42"/>
        <v>0</v>
      </c>
      <c r="N824" s="51">
        <f t="shared" si="42"/>
        <v>0</v>
      </c>
      <c r="O824" s="51">
        <f t="shared" si="42"/>
        <v>0</v>
      </c>
      <c r="P824" s="51">
        <f t="shared" si="42"/>
        <v>0</v>
      </c>
      <c r="Q824" s="51">
        <f t="shared" si="42"/>
        <v>0</v>
      </c>
      <c r="R824" s="51">
        <f t="shared" si="42"/>
        <v>0</v>
      </c>
    </row>
    <row r="825" spans="1:18" x14ac:dyDescent="0.25">
      <c r="A825" s="17"/>
      <c r="B825" s="52"/>
      <c r="C825" s="17"/>
      <c r="D825" s="17"/>
      <c r="E825" s="17"/>
      <c r="F825" s="17"/>
      <c r="G825" s="17"/>
      <c r="H825" s="17"/>
      <c r="I825" s="16">
        <f>IF(B825&gt;A_Stammdaten!$B$12,0,SUM(C825,D825,F825,G825)-SUM(E825,H825))</f>
        <v>0</v>
      </c>
      <c r="J825" s="51">
        <f>HLOOKUP(A_Stammdaten!$B$12,$L$4:$R$2504,ROW(B825)-3,FALSE)+IF(OR(B825=0,A_Stammdaten!$B$12&lt;B825),0,I825*1/20)</f>
        <v>0</v>
      </c>
      <c r="K825" s="51">
        <f>HLOOKUP(A_Stammdaten!$B$12,$L$4:$R$2504,ROW(B825)-3,FALSE)</f>
        <v>0</v>
      </c>
      <c r="L825" s="51">
        <f t="shared" si="41"/>
        <v>0</v>
      </c>
      <c r="M825" s="51">
        <f t="shared" si="42"/>
        <v>0</v>
      </c>
      <c r="N825" s="51">
        <f t="shared" si="42"/>
        <v>0</v>
      </c>
      <c r="O825" s="51">
        <f t="shared" si="42"/>
        <v>0</v>
      </c>
      <c r="P825" s="51">
        <f t="shared" si="42"/>
        <v>0</v>
      </c>
      <c r="Q825" s="51">
        <f t="shared" si="42"/>
        <v>0</v>
      </c>
      <c r="R825" s="51">
        <f t="shared" si="42"/>
        <v>0</v>
      </c>
    </row>
    <row r="826" spans="1:18" x14ac:dyDescent="0.25">
      <c r="A826" s="17"/>
      <c r="B826" s="52"/>
      <c r="C826" s="17"/>
      <c r="D826" s="17"/>
      <c r="E826" s="17"/>
      <c r="F826" s="17"/>
      <c r="G826" s="17"/>
      <c r="H826" s="17"/>
      <c r="I826" s="16">
        <f>IF(B826&gt;A_Stammdaten!$B$12,0,SUM(C826,D826,F826,G826)-SUM(E826,H826))</f>
        <v>0</v>
      </c>
      <c r="J826" s="51">
        <f>HLOOKUP(A_Stammdaten!$B$12,$L$4:$R$2504,ROW(B826)-3,FALSE)+IF(OR(B826=0,A_Stammdaten!$B$12&lt;B826),0,I826*1/20)</f>
        <v>0</v>
      </c>
      <c r="K826" s="51">
        <f>HLOOKUP(A_Stammdaten!$B$12,$L$4:$R$2504,ROW(B826)-3,FALSE)</f>
        <v>0</v>
      </c>
      <c r="L826" s="51">
        <f t="shared" si="41"/>
        <v>0</v>
      </c>
      <c r="M826" s="51">
        <f t="shared" si="42"/>
        <v>0</v>
      </c>
      <c r="N826" s="51">
        <f t="shared" si="42"/>
        <v>0</v>
      </c>
      <c r="O826" s="51">
        <f t="shared" si="42"/>
        <v>0</v>
      </c>
      <c r="P826" s="51">
        <f t="shared" si="42"/>
        <v>0</v>
      </c>
      <c r="Q826" s="51">
        <f t="shared" si="42"/>
        <v>0</v>
      </c>
      <c r="R826" s="51">
        <f t="shared" si="42"/>
        <v>0</v>
      </c>
    </row>
    <row r="827" spans="1:18" x14ac:dyDescent="0.25">
      <c r="A827" s="17"/>
      <c r="B827" s="52"/>
      <c r="C827" s="17"/>
      <c r="D827" s="17"/>
      <c r="E827" s="17"/>
      <c r="F827" s="17"/>
      <c r="G827" s="17"/>
      <c r="H827" s="17"/>
      <c r="I827" s="16">
        <f>IF(B827&gt;A_Stammdaten!$B$12,0,SUM(C827,D827,F827,G827)-SUM(E827,H827))</f>
        <v>0</v>
      </c>
      <c r="J827" s="51">
        <f>HLOOKUP(A_Stammdaten!$B$12,$L$4:$R$2504,ROW(B827)-3,FALSE)+IF(OR(B827=0,A_Stammdaten!$B$12&lt;B827),0,I827*1/20)</f>
        <v>0</v>
      </c>
      <c r="K827" s="51">
        <f>HLOOKUP(A_Stammdaten!$B$12,$L$4:$R$2504,ROW(B827)-3,FALSE)</f>
        <v>0</v>
      </c>
      <c r="L827" s="51">
        <f t="shared" si="41"/>
        <v>0</v>
      </c>
      <c r="M827" s="51">
        <f t="shared" si="42"/>
        <v>0</v>
      </c>
      <c r="N827" s="51">
        <f t="shared" si="42"/>
        <v>0</v>
      </c>
      <c r="O827" s="51">
        <f t="shared" si="42"/>
        <v>0</v>
      </c>
      <c r="P827" s="51">
        <f t="shared" si="42"/>
        <v>0</v>
      </c>
      <c r="Q827" s="51">
        <f t="shared" si="42"/>
        <v>0</v>
      </c>
      <c r="R827" s="51">
        <f t="shared" si="42"/>
        <v>0</v>
      </c>
    </row>
    <row r="828" spans="1:18" x14ac:dyDescent="0.25">
      <c r="A828" s="17"/>
      <c r="B828" s="52"/>
      <c r="C828" s="17"/>
      <c r="D828" s="17"/>
      <c r="E828" s="17"/>
      <c r="F828" s="17"/>
      <c r="G828" s="17"/>
      <c r="H828" s="17"/>
      <c r="I828" s="16">
        <f>IF(B828&gt;A_Stammdaten!$B$12,0,SUM(C828,D828,F828,G828)-SUM(E828,H828))</f>
        <v>0</v>
      </c>
      <c r="J828" s="51">
        <f>HLOOKUP(A_Stammdaten!$B$12,$L$4:$R$2504,ROW(B828)-3,FALSE)+IF(OR(B828=0,A_Stammdaten!$B$12&lt;B828),0,I828*1/20)</f>
        <v>0</v>
      </c>
      <c r="K828" s="51">
        <f>HLOOKUP(A_Stammdaten!$B$12,$L$4:$R$2504,ROW(B828)-3,FALSE)</f>
        <v>0</v>
      </c>
      <c r="L828" s="51">
        <f t="shared" si="41"/>
        <v>0</v>
      </c>
      <c r="M828" s="51">
        <f t="shared" si="42"/>
        <v>0</v>
      </c>
      <c r="N828" s="51">
        <f t="shared" si="42"/>
        <v>0</v>
      </c>
      <c r="O828" s="51">
        <f t="shared" si="42"/>
        <v>0</v>
      </c>
      <c r="P828" s="51">
        <f t="shared" si="42"/>
        <v>0</v>
      </c>
      <c r="Q828" s="51">
        <f t="shared" si="42"/>
        <v>0</v>
      </c>
      <c r="R828" s="51">
        <f t="shared" si="42"/>
        <v>0</v>
      </c>
    </row>
    <row r="829" spans="1:18" x14ac:dyDescent="0.25">
      <c r="A829" s="17"/>
      <c r="B829" s="52"/>
      <c r="C829" s="17"/>
      <c r="D829" s="17"/>
      <c r="E829" s="17"/>
      <c r="F829" s="17"/>
      <c r="G829" s="17"/>
      <c r="H829" s="17"/>
      <c r="I829" s="16">
        <f>IF(B829&gt;A_Stammdaten!$B$12,0,SUM(C829,D829,F829,G829)-SUM(E829,H829))</f>
        <v>0</v>
      </c>
      <c r="J829" s="51">
        <f>HLOOKUP(A_Stammdaten!$B$12,$L$4:$R$2504,ROW(B829)-3,FALSE)+IF(OR(B829=0,A_Stammdaten!$B$12&lt;B829),0,I829*1/20)</f>
        <v>0</v>
      </c>
      <c r="K829" s="51">
        <f>HLOOKUP(A_Stammdaten!$B$12,$L$4:$R$2504,ROW(B829)-3,FALSE)</f>
        <v>0</v>
      </c>
      <c r="L829" s="51">
        <f t="shared" si="41"/>
        <v>0</v>
      </c>
      <c r="M829" s="51">
        <f t="shared" si="42"/>
        <v>0</v>
      </c>
      <c r="N829" s="51">
        <f t="shared" si="42"/>
        <v>0</v>
      </c>
      <c r="O829" s="51">
        <f t="shared" si="42"/>
        <v>0</v>
      </c>
      <c r="P829" s="51">
        <f t="shared" si="42"/>
        <v>0</v>
      </c>
      <c r="Q829" s="51">
        <f t="shared" si="42"/>
        <v>0</v>
      </c>
      <c r="R829" s="51">
        <f t="shared" si="42"/>
        <v>0</v>
      </c>
    </row>
    <row r="830" spans="1:18" x14ac:dyDescent="0.25">
      <c r="A830" s="17"/>
      <c r="B830" s="52"/>
      <c r="C830" s="17"/>
      <c r="D830" s="17"/>
      <c r="E830" s="17"/>
      <c r="F830" s="17"/>
      <c r="G830" s="17"/>
      <c r="H830" s="17"/>
      <c r="I830" s="16">
        <f>IF(B830&gt;A_Stammdaten!$B$12,0,SUM(C830,D830,F830,G830)-SUM(E830,H830))</f>
        <v>0</v>
      </c>
      <c r="J830" s="51">
        <f>HLOOKUP(A_Stammdaten!$B$12,$L$4:$R$2504,ROW(B830)-3,FALSE)+IF(OR(B830=0,A_Stammdaten!$B$12&lt;B830),0,I830*1/20)</f>
        <v>0</v>
      </c>
      <c r="K830" s="51">
        <f>HLOOKUP(A_Stammdaten!$B$12,$L$4:$R$2504,ROW(B830)-3,FALSE)</f>
        <v>0</v>
      </c>
      <c r="L830" s="51">
        <f t="shared" si="41"/>
        <v>0</v>
      </c>
      <c r="M830" s="51">
        <f t="shared" si="42"/>
        <v>0</v>
      </c>
      <c r="N830" s="51">
        <f t="shared" si="42"/>
        <v>0</v>
      </c>
      <c r="O830" s="51">
        <f t="shared" si="42"/>
        <v>0</v>
      </c>
      <c r="P830" s="51">
        <f t="shared" si="42"/>
        <v>0</v>
      </c>
      <c r="Q830" s="51">
        <f t="shared" si="42"/>
        <v>0</v>
      </c>
      <c r="R830" s="51">
        <f t="shared" si="42"/>
        <v>0</v>
      </c>
    </row>
    <row r="831" spans="1:18" x14ac:dyDescent="0.25">
      <c r="A831" s="17"/>
      <c r="B831" s="52"/>
      <c r="C831" s="17"/>
      <c r="D831" s="17"/>
      <c r="E831" s="17"/>
      <c r="F831" s="17"/>
      <c r="G831" s="17"/>
      <c r="H831" s="17"/>
      <c r="I831" s="16">
        <f>IF(B831&gt;A_Stammdaten!$B$12,0,SUM(C831,D831,F831,G831)-SUM(E831,H831))</f>
        <v>0</v>
      </c>
      <c r="J831" s="51">
        <f>HLOOKUP(A_Stammdaten!$B$12,$L$4:$R$2504,ROW(B831)-3,FALSE)+IF(OR(B831=0,A_Stammdaten!$B$12&lt;B831),0,I831*1/20)</f>
        <v>0</v>
      </c>
      <c r="K831" s="51">
        <f>HLOOKUP(A_Stammdaten!$B$12,$L$4:$R$2504,ROW(B831)-3,FALSE)</f>
        <v>0</v>
      </c>
      <c r="L831" s="51">
        <f t="shared" si="41"/>
        <v>0</v>
      </c>
      <c r="M831" s="51">
        <f t="shared" si="42"/>
        <v>0</v>
      </c>
      <c r="N831" s="51">
        <f t="shared" si="42"/>
        <v>0</v>
      </c>
      <c r="O831" s="51">
        <f t="shared" si="42"/>
        <v>0</v>
      </c>
      <c r="P831" s="51">
        <f t="shared" si="42"/>
        <v>0</v>
      </c>
      <c r="Q831" s="51">
        <f t="shared" si="42"/>
        <v>0</v>
      </c>
      <c r="R831" s="51">
        <f t="shared" si="42"/>
        <v>0</v>
      </c>
    </row>
    <row r="832" spans="1:18" x14ac:dyDescent="0.25">
      <c r="A832" s="17"/>
      <c r="B832" s="52"/>
      <c r="C832" s="17"/>
      <c r="D832" s="17"/>
      <c r="E832" s="17"/>
      <c r="F832" s="17"/>
      <c r="G832" s="17"/>
      <c r="H832" s="17"/>
      <c r="I832" s="16">
        <f>IF(B832&gt;A_Stammdaten!$B$12,0,SUM(C832,D832,F832,G832)-SUM(E832,H832))</f>
        <v>0</v>
      </c>
      <c r="J832" s="51">
        <f>HLOOKUP(A_Stammdaten!$B$12,$L$4:$R$2504,ROW(B832)-3,FALSE)+IF(OR(B832=0,A_Stammdaten!$B$12&lt;B832),0,I832*1/20)</f>
        <v>0</v>
      </c>
      <c r="K832" s="51">
        <f>HLOOKUP(A_Stammdaten!$B$12,$L$4:$R$2504,ROW(B832)-3,FALSE)</f>
        <v>0</v>
      </c>
      <c r="L832" s="51">
        <f t="shared" ref="L832:L895" si="43">IF(OR($I832=0,L$4&lt;$B832,$B832=0,20-(L$4-$B832)=0),0,$I832*(19-(L$4-$B832))/20)</f>
        <v>0</v>
      </c>
      <c r="M832" s="51">
        <f t="shared" si="42"/>
        <v>0</v>
      </c>
      <c r="N832" s="51">
        <f t="shared" si="42"/>
        <v>0</v>
      </c>
      <c r="O832" s="51">
        <f t="shared" si="42"/>
        <v>0</v>
      </c>
      <c r="P832" s="51">
        <f t="shared" si="42"/>
        <v>0</v>
      </c>
      <c r="Q832" s="51">
        <f t="shared" si="42"/>
        <v>0</v>
      </c>
      <c r="R832" s="51">
        <f t="shared" si="42"/>
        <v>0</v>
      </c>
    </row>
    <row r="833" spans="1:18" x14ac:dyDescent="0.25">
      <c r="A833" s="17"/>
      <c r="B833" s="52"/>
      <c r="C833" s="17"/>
      <c r="D833" s="17"/>
      <c r="E833" s="17"/>
      <c r="F833" s="17"/>
      <c r="G833" s="17"/>
      <c r="H833" s="17"/>
      <c r="I833" s="16">
        <f>IF(B833&gt;A_Stammdaten!$B$12,0,SUM(C833,D833,F833,G833)-SUM(E833,H833))</f>
        <v>0</v>
      </c>
      <c r="J833" s="51">
        <f>HLOOKUP(A_Stammdaten!$B$12,$L$4:$R$2504,ROW(B833)-3,FALSE)+IF(OR(B833=0,A_Stammdaten!$B$12&lt;B833),0,I833*1/20)</f>
        <v>0</v>
      </c>
      <c r="K833" s="51">
        <f>HLOOKUP(A_Stammdaten!$B$12,$L$4:$R$2504,ROW(B833)-3,FALSE)</f>
        <v>0</v>
      </c>
      <c r="L833" s="51">
        <f t="shared" si="43"/>
        <v>0</v>
      </c>
      <c r="M833" s="51">
        <f t="shared" si="42"/>
        <v>0</v>
      </c>
      <c r="N833" s="51">
        <f t="shared" si="42"/>
        <v>0</v>
      </c>
      <c r="O833" s="51">
        <f t="shared" si="42"/>
        <v>0</v>
      </c>
      <c r="P833" s="51">
        <f t="shared" si="42"/>
        <v>0</v>
      </c>
      <c r="Q833" s="51">
        <f t="shared" si="42"/>
        <v>0</v>
      </c>
      <c r="R833" s="51">
        <f t="shared" si="42"/>
        <v>0</v>
      </c>
    </row>
    <row r="834" spans="1:18" x14ac:dyDescent="0.25">
      <c r="A834" s="17"/>
      <c r="B834" s="52"/>
      <c r="C834" s="17"/>
      <c r="D834" s="17"/>
      <c r="E834" s="17"/>
      <c r="F834" s="17"/>
      <c r="G834" s="17"/>
      <c r="H834" s="17"/>
      <c r="I834" s="16">
        <f>IF(B834&gt;A_Stammdaten!$B$12,0,SUM(C834,D834,F834,G834)-SUM(E834,H834))</f>
        <v>0</v>
      </c>
      <c r="J834" s="51">
        <f>HLOOKUP(A_Stammdaten!$B$12,$L$4:$R$2504,ROW(B834)-3,FALSE)+IF(OR(B834=0,A_Stammdaten!$B$12&lt;B834),0,I834*1/20)</f>
        <v>0</v>
      </c>
      <c r="K834" s="51">
        <f>HLOOKUP(A_Stammdaten!$B$12,$L$4:$R$2504,ROW(B834)-3,FALSE)</f>
        <v>0</v>
      </c>
      <c r="L834" s="51">
        <f t="shared" si="43"/>
        <v>0</v>
      </c>
      <c r="M834" s="51">
        <f t="shared" si="42"/>
        <v>0</v>
      </c>
      <c r="N834" s="51">
        <f t="shared" si="42"/>
        <v>0</v>
      </c>
      <c r="O834" s="51">
        <f t="shared" si="42"/>
        <v>0</v>
      </c>
      <c r="P834" s="51">
        <f t="shared" si="42"/>
        <v>0</v>
      </c>
      <c r="Q834" s="51">
        <f t="shared" si="42"/>
        <v>0</v>
      </c>
      <c r="R834" s="51">
        <f t="shared" si="42"/>
        <v>0</v>
      </c>
    </row>
    <row r="835" spans="1:18" x14ac:dyDescent="0.25">
      <c r="A835" s="17"/>
      <c r="B835" s="52"/>
      <c r="C835" s="17"/>
      <c r="D835" s="17"/>
      <c r="E835" s="17"/>
      <c r="F835" s="17"/>
      <c r="G835" s="17"/>
      <c r="H835" s="17"/>
      <c r="I835" s="16">
        <f>IF(B835&gt;A_Stammdaten!$B$12,0,SUM(C835,D835,F835,G835)-SUM(E835,H835))</f>
        <v>0</v>
      </c>
      <c r="J835" s="51">
        <f>HLOOKUP(A_Stammdaten!$B$12,$L$4:$R$2504,ROW(B835)-3,FALSE)+IF(OR(B835=0,A_Stammdaten!$B$12&lt;B835),0,I835*1/20)</f>
        <v>0</v>
      </c>
      <c r="K835" s="51">
        <f>HLOOKUP(A_Stammdaten!$B$12,$L$4:$R$2504,ROW(B835)-3,FALSE)</f>
        <v>0</v>
      </c>
      <c r="L835" s="51">
        <f t="shared" si="43"/>
        <v>0</v>
      </c>
      <c r="M835" s="51">
        <f t="shared" si="42"/>
        <v>0</v>
      </c>
      <c r="N835" s="51">
        <f t="shared" si="42"/>
        <v>0</v>
      </c>
      <c r="O835" s="51">
        <f t="shared" si="42"/>
        <v>0</v>
      </c>
      <c r="P835" s="51">
        <f t="shared" si="42"/>
        <v>0</v>
      </c>
      <c r="Q835" s="51">
        <f t="shared" si="42"/>
        <v>0</v>
      </c>
      <c r="R835" s="51">
        <f t="shared" si="42"/>
        <v>0</v>
      </c>
    </row>
    <row r="836" spans="1:18" x14ac:dyDescent="0.25">
      <c r="A836" s="17"/>
      <c r="B836" s="52"/>
      <c r="C836" s="17"/>
      <c r="D836" s="17"/>
      <c r="E836" s="17"/>
      <c r="F836" s="17"/>
      <c r="G836" s="17"/>
      <c r="H836" s="17"/>
      <c r="I836" s="16">
        <f>IF(B836&gt;A_Stammdaten!$B$12,0,SUM(C836,D836,F836,G836)-SUM(E836,H836))</f>
        <v>0</v>
      </c>
      <c r="J836" s="51">
        <f>HLOOKUP(A_Stammdaten!$B$12,$L$4:$R$2504,ROW(B836)-3,FALSE)+IF(OR(B836=0,A_Stammdaten!$B$12&lt;B836),0,I836*1/20)</f>
        <v>0</v>
      </c>
      <c r="K836" s="51">
        <f>HLOOKUP(A_Stammdaten!$B$12,$L$4:$R$2504,ROW(B836)-3,FALSE)</f>
        <v>0</v>
      </c>
      <c r="L836" s="51">
        <f t="shared" si="43"/>
        <v>0</v>
      </c>
      <c r="M836" s="51">
        <f t="shared" si="42"/>
        <v>0</v>
      </c>
      <c r="N836" s="51">
        <f t="shared" si="42"/>
        <v>0</v>
      </c>
      <c r="O836" s="51">
        <f t="shared" si="42"/>
        <v>0</v>
      </c>
      <c r="P836" s="51">
        <f t="shared" si="42"/>
        <v>0</v>
      </c>
      <c r="Q836" s="51">
        <f t="shared" si="42"/>
        <v>0</v>
      </c>
      <c r="R836" s="51">
        <f t="shared" si="42"/>
        <v>0</v>
      </c>
    </row>
    <row r="837" spans="1:18" x14ac:dyDescent="0.25">
      <c r="A837" s="17"/>
      <c r="B837" s="52"/>
      <c r="C837" s="17"/>
      <c r="D837" s="17"/>
      <c r="E837" s="17"/>
      <c r="F837" s="17"/>
      <c r="G837" s="17"/>
      <c r="H837" s="17"/>
      <c r="I837" s="16">
        <f>IF(B837&gt;A_Stammdaten!$B$12,0,SUM(C837,D837,F837,G837)-SUM(E837,H837))</f>
        <v>0</v>
      </c>
      <c r="J837" s="51">
        <f>HLOOKUP(A_Stammdaten!$B$12,$L$4:$R$2504,ROW(B837)-3,FALSE)+IF(OR(B837=0,A_Stammdaten!$B$12&lt;B837),0,I837*1/20)</f>
        <v>0</v>
      </c>
      <c r="K837" s="51">
        <f>HLOOKUP(A_Stammdaten!$B$12,$L$4:$R$2504,ROW(B837)-3,FALSE)</f>
        <v>0</v>
      </c>
      <c r="L837" s="51">
        <f t="shared" si="43"/>
        <v>0</v>
      </c>
      <c r="M837" s="51">
        <f t="shared" si="42"/>
        <v>0</v>
      </c>
      <c r="N837" s="51">
        <f t="shared" si="42"/>
        <v>0</v>
      </c>
      <c r="O837" s="51">
        <f t="shared" si="42"/>
        <v>0</v>
      </c>
      <c r="P837" s="51">
        <f t="shared" si="42"/>
        <v>0</v>
      </c>
      <c r="Q837" s="51">
        <f t="shared" si="42"/>
        <v>0</v>
      </c>
      <c r="R837" s="51">
        <f t="shared" si="42"/>
        <v>0</v>
      </c>
    </row>
    <row r="838" spans="1:18" x14ac:dyDescent="0.25">
      <c r="A838" s="17"/>
      <c r="B838" s="52"/>
      <c r="C838" s="17"/>
      <c r="D838" s="17"/>
      <c r="E838" s="17"/>
      <c r="F838" s="17"/>
      <c r="G838" s="17"/>
      <c r="H838" s="17"/>
      <c r="I838" s="16">
        <f>IF(B838&gt;A_Stammdaten!$B$12,0,SUM(C838,D838,F838,G838)-SUM(E838,H838))</f>
        <v>0</v>
      </c>
      <c r="J838" s="51">
        <f>HLOOKUP(A_Stammdaten!$B$12,$L$4:$R$2504,ROW(B838)-3,FALSE)+IF(OR(B838=0,A_Stammdaten!$B$12&lt;B838),0,I838*1/20)</f>
        <v>0</v>
      </c>
      <c r="K838" s="51">
        <f>HLOOKUP(A_Stammdaten!$B$12,$L$4:$R$2504,ROW(B838)-3,FALSE)</f>
        <v>0</v>
      </c>
      <c r="L838" s="51">
        <f t="shared" si="43"/>
        <v>0</v>
      </c>
      <c r="M838" s="51">
        <f t="shared" si="42"/>
        <v>0</v>
      </c>
      <c r="N838" s="51">
        <f t="shared" si="42"/>
        <v>0</v>
      </c>
      <c r="O838" s="51">
        <f t="shared" si="42"/>
        <v>0</v>
      </c>
      <c r="P838" s="51">
        <f t="shared" si="42"/>
        <v>0</v>
      </c>
      <c r="Q838" s="51">
        <f t="shared" si="42"/>
        <v>0</v>
      </c>
      <c r="R838" s="51">
        <f t="shared" si="42"/>
        <v>0</v>
      </c>
    </row>
    <row r="839" spans="1:18" x14ac:dyDescent="0.25">
      <c r="A839" s="17"/>
      <c r="B839" s="52"/>
      <c r="C839" s="17"/>
      <c r="D839" s="17"/>
      <c r="E839" s="17"/>
      <c r="F839" s="17"/>
      <c r="G839" s="17"/>
      <c r="H839" s="17"/>
      <c r="I839" s="16">
        <f>IF(B839&gt;A_Stammdaten!$B$12,0,SUM(C839,D839,F839,G839)-SUM(E839,H839))</f>
        <v>0</v>
      </c>
      <c r="J839" s="51">
        <f>HLOOKUP(A_Stammdaten!$B$12,$L$4:$R$2504,ROW(B839)-3,FALSE)+IF(OR(B839=0,A_Stammdaten!$B$12&lt;B839),0,I839*1/20)</f>
        <v>0</v>
      </c>
      <c r="K839" s="51">
        <f>HLOOKUP(A_Stammdaten!$B$12,$L$4:$R$2504,ROW(B839)-3,FALSE)</f>
        <v>0</v>
      </c>
      <c r="L839" s="51">
        <f t="shared" si="43"/>
        <v>0</v>
      </c>
      <c r="M839" s="51">
        <f t="shared" si="42"/>
        <v>0</v>
      </c>
      <c r="N839" s="51">
        <f t="shared" si="42"/>
        <v>0</v>
      </c>
      <c r="O839" s="51">
        <f t="shared" si="42"/>
        <v>0</v>
      </c>
      <c r="P839" s="51">
        <f t="shared" si="42"/>
        <v>0</v>
      </c>
      <c r="Q839" s="51">
        <f t="shared" si="42"/>
        <v>0</v>
      </c>
      <c r="R839" s="51">
        <f t="shared" si="42"/>
        <v>0</v>
      </c>
    </row>
    <row r="840" spans="1:18" x14ac:dyDescent="0.25">
      <c r="A840" s="17"/>
      <c r="B840" s="52"/>
      <c r="C840" s="17"/>
      <c r="D840" s="17"/>
      <c r="E840" s="17"/>
      <c r="F840" s="17"/>
      <c r="G840" s="17"/>
      <c r="H840" s="17"/>
      <c r="I840" s="16">
        <f>IF(B840&gt;A_Stammdaten!$B$12,0,SUM(C840,D840,F840,G840)-SUM(E840,H840))</f>
        <v>0</v>
      </c>
      <c r="J840" s="51">
        <f>HLOOKUP(A_Stammdaten!$B$12,$L$4:$R$2504,ROW(B840)-3,FALSE)+IF(OR(B840=0,A_Stammdaten!$B$12&lt;B840),0,I840*1/20)</f>
        <v>0</v>
      </c>
      <c r="K840" s="51">
        <f>HLOOKUP(A_Stammdaten!$B$12,$L$4:$R$2504,ROW(B840)-3,FALSE)</f>
        <v>0</v>
      </c>
      <c r="L840" s="51">
        <f t="shared" si="43"/>
        <v>0</v>
      </c>
      <c r="M840" s="51">
        <f t="shared" si="42"/>
        <v>0</v>
      </c>
      <c r="N840" s="51">
        <f t="shared" si="42"/>
        <v>0</v>
      </c>
      <c r="O840" s="51">
        <f t="shared" si="42"/>
        <v>0</v>
      </c>
      <c r="P840" s="51">
        <f t="shared" si="42"/>
        <v>0</v>
      </c>
      <c r="Q840" s="51">
        <f t="shared" si="42"/>
        <v>0</v>
      </c>
      <c r="R840" s="51">
        <f t="shared" si="42"/>
        <v>0</v>
      </c>
    </row>
    <row r="841" spans="1:18" x14ac:dyDescent="0.25">
      <c r="A841" s="17"/>
      <c r="B841" s="52"/>
      <c r="C841" s="17"/>
      <c r="D841" s="17"/>
      <c r="E841" s="17"/>
      <c r="F841" s="17"/>
      <c r="G841" s="17"/>
      <c r="H841" s="17"/>
      <c r="I841" s="16">
        <f>IF(B841&gt;A_Stammdaten!$B$12,0,SUM(C841,D841,F841,G841)-SUM(E841,H841))</f>
        <v>0</v>
      </c>
      <c r="J841" s="51">
        <f>HLOOKUP(A_Stammdaten!$B$12,$L$4:$R$2504,ROW(B841)-3,FALSE)+IF(OR(B841=0,A_Stammdaten!$B$12&lt;B841),0,I841*1/20)</f>
        <v>0</v>
      </c>
      <c r="K841" s="51">
        <f>HLOOKUP(A_Stammdaten!$B$12,$L$4:$R$2504,ROW(B841)-3,FALSE)</f>
        <v>0</v>
      </c>
      <c r="L841" s="51">
        <f t="shared" si="43"/>
        <v>0</v>
      </c>
      <c r="M841" s="51">
        <f t="shared" si="42"/>
        <v>0</v>
      </c>
      <c r="N841" s="51">
        <f t="shared" si="42"/>
        <v>0</v>
      </c>
      <c r="O841" s="51">
        <f t="shared" si="42"/>
        <v>0</v>
      </c>
      <c r="P841" s="51">
        <f t="shared" si="42"/>
        <v>0</v>
      </c>
      <c r="Q841" s="51">
        <f t="shared" si="42"/>
        <v>0</v>
      </c>
      <c r="R841" s="51">
        <f t="shared" si="42"/>
        <v>0</v>
      </c>
    </row>
    <row r="842" spans="1:18" x14ac:dyDescent="0.25">
      <c r="A842" s="17"/>
      <c r="B842" s="52"/>
      <c r="C842" s="17"/>
      <c r="D842" s="17"/>
      <c r="E842" s="17"/>
      <c r="F842" s="17"/>
      <c r="G842" s="17"/>
      <c r="H842" s="17"/>
      <c r="I842" s="16">
        <f>IF(B842&gt;A_Stammdaten!$B$12,0,SUM(C842,D842,F842,G842)-SUM(E842,H842))</f>
        <v>0</v>
      </c>
      <c r="J842" s="51">
        <f>HLOOKUP(A_Stammdaten!$B$12,$L$4:$R$2504,ROW(B842)-3,FALSE)+IF(OR(B842=0,A_Stammdaten!$B$12&lt;B842),0,I842*1/20)</f>
        <v>0</v>
      </c>
      <c r="K842" s="51">
        <f>HLOOKUP(A_Stammdaten!$B$12,$L$4:$R$2504,ROW(B842)-3,FALSE)</f>
        <v>0</v>
      </c>
      <c r="L842" s="51">
        <f t="shared" si="43"/>
        <v>0</v>
      </c>
      <c r="M842" s="51">
        <f t="shared" si="42"/>
        <v>0</v>
      </c>
      <c r="N842" s="51">
        <f t="shared" si="42"/>
        <v>0</v>
      </c>
      <c r="O842" s="51">
        <f t="shared" si="42"/>
        <v>0</v>
      </c>
      <c r="P842" s="51">
        <f t="shared" si="42"/>
        <v>0</v>
      </c>
      <c r="Q842" s="51">
        <f t="shared" si="42"/>
        <v>0</v>
      </c>
      <c r="R842" s="51">
        <f t="shared" si="42"/>
        <v>0</v>
      </c>
    </row>
    <row r="843" spans="1:18" x14ac:dyDescent="0.25">
      <c r="A843" s="17"/>
      <c r="B843" s="52"/>
      <c r="C843" s="17"/>
      <c r="D843" s="17"/>
      <c r="E843" s="17"/>
      <c r="F843" s="17"/>
      <c r="G843" s="17"/>
      <c r="H843" s="17"/>
      <c r="I843" s="16">
        <f>IF(B843&gt;A_Stammdaten!$B$12,0,SUM(C843,D843,F843,G843)-SUM(E843,H843))</f>
        <v>0</v>
      </c>
      <c r="J843" s="51">
        <f>HLOOKUP(A_Stammdaten!$B$12,$L$4:$R$2504,ROW(B843)-3,FALSE)+IF(OR(B843=0,A_Stammdaten!$B$12&lt;B843),0,I843*1/20)</f>
        <v>0</v>
      </c>
      <c r="K843" s="51">
        <f>HLOOKUP(A_Stammdaten!$B$12,$L$4:$R$2504,ROW(B843)-3,FALSE)</f>
        <v>0</v>
      </c>
      <c r="L843" s="51">
        <f t="shared" si="43"/>
        <v>0</v>
      </c>
      <c r="M843" s="51">
        <f t="shared" si="42"/>
        <v>0</v>
      </c>
      <c r="N843" s="51">
        <f t="shared" si="42"/>
        <v>0</v>
      </c>
      <c r="O843" s="51">
        <f t="shared" si="42"/>
        <v>0</v>
      </c>
      <c r="P843" s="51">
        <f t="shared" si="42"/>
        <v>0</v>
      </c>
      <c r="Q843" s="51">
        <f t="shared" si="42"/>
        <v>0</v>
      </c>
      <c r="R843" s="51">
        <f t="shared" si="42"/>
        <v>0</v>
      </c>
    </row>
    <row r="844" spans="1:18" x14ac:dyDescent="0.25">
      <c r="A844" s="17"/>
      <c r="B844" s="52"/>
      <c r="C844" s="17"/>
      <c r="D844" s="17"/>
      <c r="E844" s="17"/>
      <c r="F844" s="17"/>
      <c r="G844" s="17"/>
      <c r="H844" s="17"/>
      <c r="I844" s="16">
        <f>IF(B844&gt;A_Stammdaten!$B$12,0,SUM(C844,D844,F844,G844)-SUM(E844,H844))</f>
        <v>0</v>
      </c>
      <c r="J844" s="51">
        <f>HLOOKUP(A_Stammdaten!$B$12,$L$4:$R$2504,ROW(B844)-3,FALSE)+IF(OR(B844=0,A_Stammdaten!$B$12&lt;B844),0,I844*1/20)</f>
        <v>0</v>
      </c>
      <c r="K844" s="51">
        <f>HLOOKUP(A_Stammdaten!$B$12,$L$4:$R$2504,ROW(B844)-3,FALSE)</f>
        <v>0</v>
      </c>
      <c r="L844" s="51">
        <f t="shared" si="43"/>
        <v>0</v>
      </c>
      <c r="M844" s="51">
        <f t="shared" si="42"/>
        <v>0</v>
      </c>
      <c r="N844" s="51">
        <f t="shared" si="42"/>
        <v>0</v>
      </c>
      <c r="O844" s="51">
        <f t="shared" si="42"/>
        <v>0</v>
      </c>
      <c r="P844" s="51">
        <f t="shared" si="42"/>
        <v>0</v>
      </c>
      <c r="Q844" s="51">
        <f t="shared" si="42"/>
        <v>0</v>
      </c>
      <c r="R844" s="51">
        <f t="shared" si="42"/>
        <v>0</v>
      </c>
    </row>
    <row r="845" spans="1:18" x14ac:dyDescent="0.25">
      <c r="A845" s="17"/>
      <c r="B845" s="52"/>
      <c r="C845" s="17"/>
      <c r="D845" s="17"/>
      <c r="E845" s="17"/>
      <c r="F845" s="17"/>
      <c r="G845" s="17"/>
      <c r="H845" s="17"/>
      <c r="I845" s="16">
        <f>IF(B845&gt;A_Stammdaten!$B$12,0,SUM(C845,D845,F845,G845)-SUM(E845,H845))</f>
        <v>0</v>
      </c>
      <c r="J845" s="51">
        <f>HLOOKUP(A_Stammdaten!$B$12,$L$4:$R$2504,ROW(B845)-3,FALSE)+IF(OR(B845=0,A_Stammdaten!$B$12&lt;B845),0,I845*1/20)</f>
        <v>0</v>
      </c>
      <c r="K845" s="51">
        <f>HLOOKUP(A_Stammdaten!$B$12,$L$4:$R$2504,ROW(B845)-3,FALSE)</f>
        <v>0</v>
      </c>
      <c r="L845" s="51">
        <f t="shared" si="43"/>
        <v>0</v>
      </c>
      <c r="M845" s="51">
        <f t="shared" si="42"/>
        <v>0</v>
      </c>
      <c r="N845" s="51">
        <f t="shared" si="42"/>
        <v>0</v>
      </c>
      <c r="O845" s="51">
        <f t="shared" si="42"/>
        <v>0</v>
      </c>
      <c r="P845" s="51">
        <f t="shared" si="42"/>
        <v>0</v>
      </c>
      <c r="Q845" s="51">
        <f t="shared" si="42"/>
        <v>0</v>
      </c>
      <c r="R845" s="51">
        <f t="shared" si="42"/>
        <v>0</v>
      </c>
    </row>
    <row r="846" spans="1:18" x14ac:dyDescent="0.25">
      <c r="A846" s="17"/>
      <c r="B846" s="52"/>
      <c r="C846" s="17"/>
      <c r="D846" s="17"/>
      <c r="E846" s="17"/>
      <c r="F846" s="17"/>
      <c r="G846" s="17"/>
      <c r="H846" s="17"/>
      <c r="I846" s="16">
        <f>IF(B846&gt;A_Stammdaten!$B$12,0,SUM(C846,D846,F846,G846)-SUM(E846,H846))</f>
        <v>0</v>
      </c>
      <c r="J846" s="51">
        <f>HLOOKUP(A_Stammdaten!$B$12,$L$4:$R$2504,ROW(B846)-3,FALSE)+IF(OR(B846=0,A_Stammdaten!$B$12&lt;B846),0,I846*1/20)</f>
        <v>0</v>
      </c>
      <c r="K846" s="51">
        <f>HLOOKUP(A_Stammdaten!$B$12,$L$4:$R$2504,ROW(B846)-3,FALSE)</f>
        <v>0</v>
      </c>
      <c r="L846" s="51">
        <f t="shared" si="43"/>
        <v>0</v>
      </c>
      <c r="M846" s="51">
        <f t="shared" si="42"/>
        <v>0</v>
      </c>
      <c r="N846" s="51">
        <f t="shared" si="42"/>
        <v>0</v>
      </c>
      <c r="O846" s="51">
        <f t="shared" si="42"/>
        <v>0</v>
      </c>
      <c r="P846" s="51">
        <f t="shared" si="42"/>
        <v>0</v>
      </c>
      <c r="Q846" s="51">
        <f t="shared" si="42"/>
        <v>0</v>
      </c>
      <c r="R846" s="51">
        <f t="shared" si="42"/>
        <v>0</v>
      </c>
    </row>
    <row r="847" spans="1:18" x14ac:dyDescent="0.25">
      <c r="A847" s="17"/>
      <c r="B847" s="52"/>
      <c r="C847" s="17"/>
      <c r="D847" s="17"/>
      <c r="E847" s="17"/>
      <c r="F847" s="17"/>
      <c r="G847" s="17"/>
      <c r="H847" s="17"/>
      <c r="I847" s="16">
        <f>IF(B847&gt;A_Stammdaten!$B$12,0,SUM(C847,D847,F847,G847)-SUM(E847,H847))</f>
        <v>0</v>
      </c>
      <c r="J847" s="51">
        <f>HLOOKUP(A_Stammdaten!$B$12,$L$4:$R$2504,ROW(B847)-3,FALSE)+IF(OR(B847=0,A_Stammdaten!$B$12&lt;B847),0,I847*1/20)</f>
        <v>0</v>
      </c>
      <c r="K847" s="51">
        <f>HLOOKUP(A_Stammdaten!$B$12,$L$4:$R$2504,ROW(B847)-3,FALSE)</f>
        <v>0</v>
      </c>
      <c r="L847" s="51">
        <f t="shared" si="43"/>
        <v>0</v>
      </c>
      <c r="M847" s="51">
        <f t="shared" si="42"/>
        <v>0</v>
      </c>
      <c r="N847" s="51">
        <f t="shared" si="42"/>
        <v>0</v>
      </c>
      <c r="O847" s="51">
        <f t="shared" si="42"/>
        <v>0</v>
      </c>
      <c r="P847" s="51">
        <f t="shared" si="42"/>
        <v>0</v>
      </c>
      <c r="Q847" s="51">
        <f t="shared" si="42"/>
        <v>0</v>
      </c>
      <c r="R847" s="51">
        <f t="shared" si="42"/>
        <v>0</v>
      </c>
    </row>
    <row r="848" spans="1:18" x14ac:dyDescent="0.25">
      <c r="A848" s="17"/>
      <c r="B848" s="52"/>
      <c r="C848" s="17"/>
      <c r="D848" s="17"/>
      <c r="E848" s="17"/>
      <c r="F848" s="17"/>
      <c r="G848" s="17"/>
      <c r="H848" s="17"/>
      <c r="I848" s="16">
        <f>IF(B848&gt;A_Stammdaten!$B$12,0,SUM(C848,D848,F848,G848)-SUM(E848,H848))</f>
        <v>0</v>
      </c>
      <c r="J848" s="51">
        <f>HLOOKUP(A_Stammdaten!$B$12,$L$4:$R$2504,ROW(B848)-3,FALSE)+IF(OR(B848=0,A_Stammdaten!$B$12&lt;B848),0,I848*1/20)</f>
        <v>0</v>
      </c>
      <c r="K848" s="51">
        <f>HLOOKUP(A_Stammdaten!$B$12,$L$4:$R$2504,ROW(B848)-3,FALSE)</f>
        <v>0</v>
      </c>
      <c r="L848" s="51">
        <f t="shared" si="43"/>
        <v>0</v>
      </c>
      <c r="M848" s="51">
        <f t="shared" si="42"/>
        <v>0</v>
      </c>
      <c r="N848" s="51">
        <f t="shared" si="42"/>
        <v>0</v>
      </c>
      <c r="O848" s="51">
        <f t="shared" si="42"/>
        <v>0</v>
      </c>
      <c r="P848" s="51">
        <f t="shared" si="42"/>
        <v>0</v>
      </c>
      <c r="Q848" s="51">
        <f t="shared" si="42"/>
        <v>0</v>
      </c>
      <c r="R848" s="51">
        <f t="shared" si="42"/>
        <v>0</v>
      </c>
    </row>
    <row r="849" spans="1:18" x14ac:dyDescent="0.25">
      <c r="A849" s="17"/>
      <c r="B849" s="52"/>
      <c r="C849" s="17"/>
      <c r="D849" s="17"/>
      <c r="E849" s="17"/>
      <c r="F849" s="17"/>
      <c r="G849" s="17"/>
      <c r="H849" s="17"/>
      <c r="I849" s="16">
        <f>IF(B849&gt;A_Stammdaten!$B$12,0,SUM(C849,D849,F849,G849)-SUM(E849,H849))</f>
        <v>0</v>
      </c>
      <c r="J849" s="51">
        <f>HLOOKUP(A_Stammdaten!$B$12,$L$4:$R$2504,ROW(B849)-3,FALSE)+IF(OR(B849=0,A_Stammdaten!$B$12&lt;B849),0,I849*1/20)</f>
        <v>0</v>
      </c>
      <c r="K849" s="51">
        <f>HLOOKUP(A_Stammdaten!$B$12,$L$4:$R$2504,ROW(B849)-3,FALSE)</f>
        <v>0</v>
      </c>
      <c r="L849" s="51">
        <f t="shared" si="43"/>
        <v>0</v>
      </c>
      <c r="M849" s="51">
        <f t="shared" si="42"/>
        <v>0</v>
      </c>
      <c r="N849" s="51">
        <f t="shared" si="42"/>
        <v>0</v>
      </c>
      <c r="O849" s="51">
        <f t="shared" si="42"/>
        <v>0</v>
      </c>
      <c r="P849" s="51">
        <f t="shared" si="42"/>
        <v>0</v>
      </c>
      <c r="Q849" s="51">
        <f t="shared" si="42"/>
        <v>0</v>
      </c>
      <c r="R849" s="51">
        <f t="shared" si="42"/>
        <v>0</v>
      </c>
    </row>
    <row r="850" spans="1:18" x14ac:dyDescent="0.25">
      <c r="A850" s="17"/>
      <c r="B850" s="52"/>
      <c r="C850" s="17"/>
      <c r="D850" s="17"/>
      <c r="E850" s="17"/>
      <c r="F850" s="17"/>
      <c r="G850" s="17"/>
      <c r="H850" s="17"/>
      <c r="I850" s="16">
        <f>IF(B850&gt;A_Stammdaten!$B$12,0,SUM(C850,D850,F850,G850)-SUM(E850,H850))</f>
        <v>0</v>
      </c>
      <c r="J850" s="51">
        <f>HLOOKUP(A_Stammdaten!$B$12,$L$4:$R$2504,ROW(B850)-3,FALSE)+IF(OR(B850=0,A_Stammdaten!$B$12&lt;B850),0,I850*1/20)</f>
        <v>0</v>
      </c>
      <c r="K850" s="51">
        <f>HLOOKUP(A_Stammdaten!$B$12,$L$4:$R$2504,ROW(B850)-3,FALSE)</f>
        <v>0</v>
      </c>
      <c r="L850" s="51">
        <f t="shared" si="43"/>
        <v>0</v>
      </c>
      <c r="M850" s="51">
        <f t="shared" si="42"/>
        <v>0</v>
      </c>
      <c r="N850" s="51">
        <f t="shared" si="42"/>
        <v>0</v>
      </c>
      <c r="O850" s="51">
        <f t="shared" ref="M850:R892" si="44">IF(OR($I850=0,O$4&lt;$B850,$B850=0,20-(O$4-$B850)=0),0,$I850*(19-(O$4-$B850))/20)</f>
        <v>0</v>
      </c>
      <c r="P850" s="51">
        <f t="shared" si="44"/>
        <v>0</v>
      </c>
      <c r="Q850" s="51">
        <f t="shared" si="44"/>
        <v>0</v>
      </c>
      <c r="R850" s="51">
        <f t="shared" si="44"/>
        <v>0</v>
      </c>
    </row>
    <row r="851" spans="1:18" x14ac:dyDescent="0.25">
      <c r="A851" s="17"/>
      <c r="B851" s="52"/>
      <c r="C851" s="17"/>
      <c r="D851" s="17"/>
      <c r="E851" s="17"/>
      <c r="F851" s="17"/>
      <c r="G851" s="17"/>
      <c r="H851" s="17"/>
      <c r="I851" s="16">
        <f>IF(B851&gt;A_Stammdaten!$B$12,0,SUM(C851,D851,F851,G851)-SUM(E851,H851))</f>
        <v>0</v>
      </c>
      <c r="J851" s="51">
        <f>HLOOKUP(A_Stammdaten!$B$12,$L$4:$R$2504,ROW(B851)-3,FALSE)+IF(OR(B851=0,A_Stammdaten!$B$12&lt;B851),0,I851*1/20)</f>
        <v>0</v>
      </c>
      <c r="K851" s="51">
        <f>HLOOKUP(A_Stammdaten!$B$12,$L$4:$R$2504,ROW(B851)-3,FALSE)</f>
        <v>0</v>
      </c>
      <c r="L851" s="51">
        <f t="shared" si="43"/>
        <v>0</v>
      </c>
      <c r="M851" s="51">
        <f t="shared" si="44"/>
        <v>0</v>
      </c>
      <c r="N851" s="51">
        <f t="shared" si="44"/>
        <v>0</v>
      </c>
      <c r="O851" s="51">
        <f t="shared" si="44"/>
        <v>0</v>
      </c>
      <c r="P851" s="51">
        <f t="shared" si="44"/>
        <v>0</v>
      </c>
      <c r="Q851" s="51">
        <f t="shared" si="44"/>
        <v>0</v>
      </c>
      <c r="R851" s="51">
        <f t="shared" si="44"/>
        <v>0</v>
      </c>
    </row>
    <row r="852" spans="1:18" x14ac:dyDescent="0.25">
      <c r="A852" s="17"/>
      <c r="B852" s="52"/>
      <c r="C852" s="17"/>
      <c r="D852" s="17"/>
      <c r="E852" s="17"/>
      <c r="F852" s="17"/>
      <c r="G852" s="17"/>
      <c r="H852" s="17"/>
      <c r="I852" s="16">
        <f>IF(B852&gt;A_Stammdaten!$B$12,0,SUM(C852,D852,F852,G852)-SUM(E852,H852))</f>
        <v>0</v>
      </c>
      <c r="J852" s="51">
        <f>HLOOKUP(A_Stammdaten!$B$12,$L$4:$R$2504,ROW(B852)-3,FALSE)+IF(OR(B852=0,A_Stammdaten!$B$12&lt;B852),0,I852*1/20)</f>
        <v>0</v>
      </c>
      <c r="K852" s="51">
        <f>HLOOKUP(A_Stammdaten!$B$12,$L$4:$R$2504,ROW(B852)-3,FALSE)</f>
        <v>0</v>
      </c>
      <c r="L852" s="51">
        <f t="shared" si="43"/>
        <v>0</v>
      </c>
      <c r="M852" s="51">
        <f t="shared" si="44"/>
        <v>0</v>
      </c>
      <c r="N852" s="51">
        <f t="shared" si="44"/>
        <v>0</v>
      </c>
      <c r="O852" s="51">
        <f t="shared" si="44"/>
        <v>0</v>
      </c>
      <c r="P852" s="51">
        <f t="shared" si="44"/>
        <v>0</v>
      </c>
      <c r="Q852" s="51">
        <f t="shared" si="44"/>
        <v>0</v>
      </c>
      <c r="R852" s="51">
        <f t="shared" si="44"/>
        <v>0</v>
      </c>
    </row>
    <row r="853" spans="1:18" x14ac:dyDescent="0.25">
      <c r="A853" s="17"/>
      <c r="B853" s="52"/>
      <c r="C853" s="17"/>
      <c r="D853" s="17"/>
      <c r="E853" s="17"/>
      <c r="F853" s="17"/>
      <c r="G853" s="17"/>
      <c r="H853" s="17"/>
      <c r="I853" s="16">
        <f>IF(B853&gt;A_Stammdaten!$B$12,0,SUM(C853,D853,F853,G853)-SUM(E853,H853))</f>
        <v>0</v>
      </c>
      <c r="J853" s="51">
        <f>HLOOKUP(A_Stammdaten!$B$12,$L$4:$R$2504,ROW(B853)-3,FALSE)+IF(OR(B853=0,A_Stammdaten!$B$12&lt;B853),0,I853*1/20)</f>
        <v>0</v>
      </c>
      <c r="K853" s="51">
        <f>HLOOKUP(A_Stammdaten!$B$12,$L$4:$R$2504,ROW(B853)-3,FALSE)</f>
        <v>0</v>
      </c>
      <c r="L853" s="51">
        <f t="shared" si="43"/>
        <v>0</v>
      </c>
      <c r="M853" s="51">
        <f t="shared" si="44"/>
        <v>0</v>
      </c>
      <c r="N853" s="51">
        <f t="shared" si="44"/>
        <v>0</v>
      </c>
      <c r="O853" s="51">
        <f t="shared" si="44"/>
        <v>0</v>
      </c>
      <c r="P853" s="51">
        <f t="shared" si="44"/>
        <v>0</v>
      </c>
      <c r="Q853" s="51">
        <f t="shared" si="44"/>
        <v>0</v>
      </c>
      <c r="R853" s="51">
        <f t="shared" si="44"/>
        <v>0</v>
      </c>
    </row>
    <row r="854" spans="1:18" x14ac:dyDescent="0.25">
      <c r="A854" s="17"/>
      <c r="B854" s="52"/>
      <c r="C854" s="17"/>
      <c r="D854" s="17"/>
      <c r="E854" s="17"/>
      <c r="F854" s="17"/>
      <c r="G854" s="17"/>
      <c r="H854" s="17"/>
      <c r="I854" s="16">
        <f>IF(B854&gt;A_Stammdaten!$B$12,0,SUM(C854,D854,F854,G854)-SUM(E854,H854))</f>
        <v>0</v>
      </c>
      <c r="J854" s="51">
        <f>HLOOKUP(A_Stammdaten!$B$12,$L$4:$R$2504,ROW(B854)-3,FALSE)+IF(OR(B854=0,A_Stammdaten!$B$12&lt;B854),0,I854*1/20)</f>
        <v>0</v>
      </c>
      <c r="K854" s="51">
        <f>HLOOKUP(A_Stammdaten!$B$12,$L$4:$R$2504,ROW(B854)-3,FALSE)</f>
        <v>0</v>
      </c>
      <c r="L854" s="51">
        <f t="shared" si="43"/>
        <v>0</v>
      </c>
      <c r="M854" s="51">
        <f t="shared" si="44"/>
        <v>0</v>
      </c>
      <c r="N854" s="51">
        <f t="shared" si="44"/>
        <v>0</v>
      </c>
      <c r="O854" s="51">
        <f t="shared" si="44"/>
        <v>0</v>
      </c>
      <c r="P854" s="51">
        <f t="shared" si="44"/>
        <v>0</v>
      </c>
      <c r="Q854" s="51">
        <f t="shared" si="44"/>
        <v>0</v>
      </c>
      <c r="R854" s="51">
        <f t="shared" si="44"/>
        <v>0</v>
      </c>
    </row>
    <row r="855" spans="1:18" x14ac:dyDescent="0.25">
      <c r="A855" s="17"/>
      <c r="B855" s="52"/>
      <c r="C855" s="17"/>
      <c r="D855" s="17"/>
      <c r="E855" s="17"/>
      <c r="F855" s="17"/>
      <c r="G855" s="17"/>
      <c r="H855" s="17"/>
      <c r="I855" s="16">
        <f>IF(B855&gt;A_Stammdaten!$B$12,0,SUM(C855,D855,F855,G855)-SUM(E855,H855))</f>
        <v>0</v>
      </c>
      <c r="J855" s="51">
        <f>HLOOKUP(A_Stammdaten!$B$12,$L$4:$R$2504,ROW(B855)-3,FALSE)+IF(OR(B855=0,A_Stammdaten!$B$12&lt;B855),0,I855*1/20)</f>
        <v>0</v>
      </c>
      <c r="K855" s="51">
        <f>HLOOKUP(A_Stammdaten!$B$12,$L$4:$R$2504,ROW(B855)-3,FALSE)</f>
        <v>0</v>
      </c>
      <c r="L855" s="51">
        <f t="shared" si="43"/>
        <v>0</v>
      </c>
      <c r="M855" s="51">
        <f t="shared" si="44"/>
        <v>0</v>
      </c>
      <c r="N855" s="51">
        <f t="shared" si="44"/>
        <v>0</v>
      </c>
      <c r="O855" s="51">
        <f t="shared" si="44"/>
        <v>0</v>
      </c>
      <c r="P855" s="51">
        <f t="shared" si="44"/>
        <v>0</v>
      </c>
      <c r="Q855" s="51">
        <f t="shared" si="44"/>
        <v>0</v>
      </c>
      <c r="R855" s="51">
        <f t="shared" si="44"/>
        <v>0</v>
      </c>
    </row>
    <row r="856" spans="1:18" x14ac:dyDescent="0.25">
      <c r="A856" s="17"/>
      <c r="B856" s="52"/>
      <c r="C856" s="17"/>
      <c r="D856" s="17"/>
      <c r="E856" s="17"/>
      <c r="F856" s="17"/>
      <c r="G856" s="17"/>
      <c r="H856" s="17"/>
      <c r="I856" s="16">
        <f>IF(B856&gt;A_Stammdaten!$B$12,0,SUM(C856,D856,F856,G856)-SUM(E856,H856))</f>
        <v>0</v>
      </c>
      <c r="J856" s="51">
        <f>HLOOKUP(A_Stammdaten!$B$12,$L$4:$R$2504,ROW(B856)-3,FALSE)+IF(OR(B856=0,A_Stammdaten!$B$12&lt;B856),0,I856*1/20)</f>
        <v>0</v>
      </c>
      <c r="K856" s="51">
        <f>HLOOKUP(A_Stammdaten!$B$12,$L$4:$R$2504,ROW(B856)-3,FALSE)</f>
        <v>0</v>
      </c>
      <c r="L856" s="51">
        <f t="shared" si="43"/>
        <v>0</v>
      </c>
      <c r="M856" s="51">
        <f t="shared" si="44"/>
        <v>0</v>
      </c>
      <c r="N856" s="51">
        <f t="shared" si="44"/>
        <v>0</v>
      </c>
      <c r="O856" s="51">
        <f t="shared" si="44"/>
        <v>0</v>
      </c>
      <c r="P856" s="51">
        <f t="shared" si="44"/>
        <v>0</v>
      </c>
      <c r="Q856" s="51">
        <f t="shared" si="44"/>
        <v>0</v>
      </c>
      <c r="R856" s="51">
        <f t="shared" si="44"/>
        <v>0</v>
      </c>
    </row>
    <row r="857" spans="1:18" x14ac:dyDescent="0.25">
      <c r="A857" s="17"/>
      <c r="B857" s="52"/>
      <c r="C857" s="17"/>
      <c r="D857" s="17"/>
      <c r="E857" s="17"/>
      <c r="F857" s="17"/>
      <c r="G857" s="17"/>
      <c r="H857" s="17"/>
      <c r="I857" s="16">
        <f>IF(B857&gt;A_Stammdaten!$B$12,0,SUM(C857,D857,F857,G857)-SUM(E857,H857))</f>
        <v>0</v>
      </c>
      <c r="J857" s="51">
        <f>HLOOKUP(A_Stammdaten!$B$12,$L$4:$R$2504,ROW(B857)-3,FALSE)+IF(OR(B857=0,A_Stammdaten!$B$12&lt;B857),0,I857*1/20)</f>
        <v>0</v>
      </c>
      <c r="K857" s="51">
        <f>HLOOKUP(A_Stammdaten!$B$12,$L$4:$R$2504,ROW(B857)-3,FALSE)</f>
        <v>0</v>
      </c>
      <c r="L857" s="51">
        <f t="shared" si="43"/>
        <v>0</v>
      </c>
      <c r="M857" s="51">
        <f t="shared" si="44"/>
        <v>0</v>
      </c>
      <c r="N857" s="51">
        <f t="shared" si="44"/>
        <v>0</v>
      </c>
      <c r="O857" s="51">
        <f t="shared" si="44"/>
        <v>0</v>
      </c>
      <c r="P857" s="51">
        <f t="shared" si="44"/>
        <v>0</v>
      </c>
      <c r="Q857" s="51">
        <f t="shared" si="44"/>
        <v>0</v>
      </c>
      <c r="R857" s="51">
        <f t="shared" si="44"/>
        <v>0</v>
      </c>
    </row>
    <row r="858" spans="1:18" x14ac:dyDescent="0.25">
      <c r="A858" s="17"/>
      <c r="B858" s="52"/>
      <c r="C858" s="17"/>
      <c r="D858" s="17"/>
      <c r="E858" s="17"/>
      <c r="F858" s="17"/>
      <c r="G858" s="17"/>
      <c r="H858" s="17"/>
      <c r="I858" s="16">
        <f>IF(B858&gt;A_Stammdaten!$B$12,0,SUM(C858,D858,F858,G858)-SUM(E858,H858))</f>
        <v>0</v>
      </c>
      <c r="J858" s="51">
        <f>HLOOKUP(A_Stammdaten!$B$12,$L$4:$R$2504,ROW(B858)-3,FALSE)+IF(OR(B858=0,A_Stammdaten!$B$12&lt;B858),0,I858*1/20)</f>
        <v>0</v>
      </c>
      <c r="K858" s="51">
        <f>HLOOKUP(A_Stammdaten!$B$12,$L$4:$R$2504,ROW(B858)-3,FALSE)</f>
        <v>0</v>
      </c>
      <c r="L858" s="51">
        <f t="shared" si="43"/>
        <v>0</v>
      </c>
      <c r="M858" s="51">
        <f t="shared" si="44"/>
        <v>0</v>
      </c>
      <c r="N858" s="51">
        <f t="shared" si="44"/>
        <v>0</v>
      </c>
      <c r="O858" s="51">
        <f t="shared" si="44"/>
        <v>0</v>
      </c>
      <c r="P858" s="51">
        <f t="shared" si="44"/>
        <v>0</v>
      </c>
      <c r="Q858" s="51">
        <f t="shared" si="44"/>
        <v>0</v>
      </c>
      <c r="R858" s="51">
        <f t="shared" si="44"/>
        <v>0</v>
      </c>
    </row>
    <row r="859" spans="1:18" x14ac:dyDescent="0.25">
      <c r="A859" s="17"/>
      <c r="B859" s="52"/>
      <c r="C859" s="17"/>
      <c r="D859" s="17"/>
      <c r="E859" s="17"/>
      <c r="F859" s="17"/>
      <c r="G859" s="17"/>
      <c r="H859" s="17"/>
      <c r="I859" s="16">
        <f>IF(B859&gt;A_Stammdaten!$B$12,0,SUM(C859,D859,F859,G859)-SUM(E859,H859))</f>
        <v>0</v>
      </c>
      <c r="J859" s="51">
        <f>HLOOKUP(A_Stammdaten!$B$12,$L$4:$R$2504,ROW(B859)-3,FALSE)+IF(OR(B859=0,A_Stammdaten!$B$12&lt;B859),0,I859*1/20)</f>
        <v>0</v>
      </c>
      <c r="K859" s="51">
        <f>HLOOKUP(A_Stammdaten!$B$12,$L$4:$R$2504,ROW(B859)-3,FALSE)</f>
        <v>0</v>
      </c>
      <c r="L859" s="51">
        <f t="shared" si="43"/>
        <v>0</v>
      </c>
      <c r="M859" s="51">
        <f t="shared" si="44"/>
        <v>0</v>
      </c>
      <c r="N859" s="51">
        <f t="shared" si="44"/>
        <v>0</v>
      </c>
      <c r="O859" s="51">
        <f t="shared" si="44"/>
        <v>0</v>
      </c>
      <c r="P859" s="51">
        <f t="shared" si="44"/>
        <v>0</v>
      </c>
      <c r="Q859" s="51">
        <f t="shared" si="44"/>
        <v>0</v>
      </c>
      <c r="R859" s="51">
        <f t="shared" si="44"/>
        <v>0</v>
      </c>
    </row>
    <row r="860" spans="1:18" x14ac:dyDescent="0.25">
      <c r="A860" s="17"/>
      <c r="B860" s="52"/>
      <c r="C860" s="17"/>
      <c r="D860" s="17"/>
      <c r="E860" s="17"/>
      <c r="F860" s="17"/>
      <c r="G860" s="17"/>
      <c r="H860" s="17"/>
      <c r="I860" s="16">
        <f>IF(B860&gt;A_Stammdaten!$B$12,0,SUM(C860,D860,F860,G860)-SUM(E860,H860))</f>
        <v>0</v>
      </c>
      <c r="J860" s="51">
        <f>HLOOKUP(A_Stammdaten!$B$12,$L$4:$R$2504,ROW(B860)-3,FALSE)+IF(OR(B860=0,A_Stammdaten!$B$12&lt;B860),0,I860*1/20)</f>
        <v>0</v>
      </c>
      <c r="K860" s="51">
        <f>HLOOKUP(A_Stammdaten!$B$12,$L$4:$R$2504,ROW(B860)-3,FALSE)</f>
        <v>0</v>
      </c>
      <c r="L860" s="51">
        <f t="shared" si="43"/>
        <v>0</v>
      </c>
      <c r="M860" s="51">
        <f t="shared" si="44"/>
        <v>0</v>
      </c>
      <c r="N860" s="51">
        <f t="shared" si="44"/>
        <v>0</v>
      </c>
      <c r="O860" s="51">
        <f t="shared" si="44"/>
        <v>0</v>
      </c>
      <c r="P860" s="51">
        <f t="shared" si="44"/>
        <v>0</v>
      </c>
      <c r="Q860" s="51">
        <f t="shared" si="44"/>
        <v>0</v>
      </c>
      <c r="R860" s="51">
        <f t="shared" si="44"/>
        <v>0</v>
      </c>
    </row>
    <row r="861" spans="1:18" x14ac:dyDescent="0.25">
      <c r="A861" s="17"/>
      <c r="B861" s="52"/>
      <c r="C861" s="17"/>
      <c r="D861" s="17"/>
      <c r="E861" s="17"/>
      <c r="F861" s="17"/>
      <c r="G861" s="17"/>
      <c r="H861" s="17"/>
      <c r="I861" s="16">
        <f>IF(B861&gt;A_Stammdaten!$B$12,0,SUM(C861,D861,F861,G861)-SUM(E861,H861))</f>
        <v>0</v>
      </c>
      <c r="J861" s="51">
        <f>HLOOKUP(A_Stammdaten!$B$12,$L$4:$R$2504,ROW(B861)-3,FALSE)+IF(OR(B861=0,A_Stammdaten!$B$12&lt;B861),0,I861*1/20)</f>
        <v>0</v>
      </c>
      <c r="K861" s="51">
        <f>HLOOKUP(A_Stammdaten!$B$12,$L$4:$R$2504,ROW(B861)-3,FALSE)</f>
        <v>0</v>
      </c>
      <c r="L861" s="51">
        <f t="shared" si="43"/>
        <v>0</v>
      </c>
      <c r="M861" s="51">
        <f t="shared" si="44"/>
        <v>0</v>
      </c>
      <c r="N861" s="51">
        <f t="shared" si="44"/>
        <v>0</v>
      </c>
      <c r="O861" s="51">
        <f t="shared" si="44"/>
        <v>0</v>
      </c>
      <c r="P861" s="51">
        <f t="shared" si="44"/>
        <v>0</v>
      </c>
      <c r="Q861" s="51">
        <f t="shared" si="44"/>
        <v>0</v>
      </c>
      <c r="R861" s="51">
        <f t="shared" si="44"/>
        <v>0</v>
      </c>
    </row>
    <row r="862" spans="1:18" x14ac:dyDescent="0.25">
      <c r="A862" s="17"/>
      <c r="B862" s="52"/>
      <c r="C862" s="17"/>
      <c r="D862" s="17"/>
      <c r="E862" s="17"/>
      <c r="F862" s="17"/>
      <c r="G862" s="17"/>
      <c r="H862" s="17"/>
      <c r="I862" s="16">
        <f>IF(B862&gt;A_Stammdaten!$B$12,0,SUM(C862,D862,F862,G862)-SUM(E862,H862))</f>
        <v>0</v>
      </c>
      <c r="J862" s="51">
        <f>HLOOKUP(A_Stammdaten!$B$12,$L$4:$R$2504,ROW(B862)-3,FALSE)+IF(OR(B862=0,A_Stammdaten!$B$12&lt;B862),0,I862*1/20)</f>
        <v>0</v>
      </c>
      <c r="K862" s="51">
        <f>HLOOKUP(A_Stammdaten!$B$12,$L$4:$R$2504,ROW(B862)-3,FALSE)</f>
        <v>0</v>
      </c>
      <c r="L862" s="51">
        <f t="shared" si="43"/>
        <v>0</v>
      </c>
      <c r="M862" s="51">
        <f t="shared" si="44"/>
        <v>0</v>
      </c>
      <c r="N862" s="51">
        <f t="shared" si="44"/>
        <v>0</v>
      </c>
      <c r="O862" s="51">
        <f t="shared" si="44"/>
        <v>0</v>
      </c>
      <c r="P862" s="51">
        <f t="shared" si="44"/>
        <v>0</v>
      </c>
      <c r="Q862" s="51">
        <f t="shared" si="44"/>
        <v>0</v>
      </c>
      <c r="R862" s="51">
        <f t="shared" si="44"/>
        <v>0</v>
      </c>
    </row>
    <row r="863" spans="1:18" x14ac:dyDescent="0.25">
      <c r="A863" s="17"/>
      <c r="B863" s="52"/>
      <c r="C863" s="17"/>
      <c r="D863" s="17"/>
      <c r="E863" s="17"/>
      <c r="F863" s="17"/>
      <c r="G863" s="17"/>
      <c r="H863" s="17"/>
      <c r="I863" s="16">
        <f>IF(B863&gt;A_Stammdaten!$B$12,0,SUM(C863,D863,F863,G863)-SUM(E863,H863))</f>
        <v>0</v>
      </c>
      <c r="J863" s="51">
        <f>HLOOKUP(A_Stammdaten!$B$12,$L$4:$R$2504,ROW(B863)-3,FALSE)+IF(OR(B863=0,A_Stammdaten!$B$12&lt;B863),0,I863*1/20)</f>
        <v>0</v>
      </c>
      <c r="K863" s="51">
        <f>HLOOKUP(A_Stammdaten!$B$12,$L$4:$R$2504,ROW(B863)-3,FALSE)</f>
        <v>0</v>
      </c>
      <c r="L863" s="51">
        <f t="shared" si="43"/>
        <v>0</v>
      </c>
      <c r="M863" s="51">
        <f t="shared" si="44"/>
        <v>0</v>
      </c>
      <c r="N863" s="51">
        <f t="shared" si="44"/>
        <v>0</v>
      </c>
      <c r="O863" s="51">
        <f t="shared" si="44"/>
        <v>0</v>
      </c>
      <c r="P863" s="51">
        <f t="shared" si="44"/>
        <v>0</v>
      </c>
      <c r="Q863" s="51">
        <f t="shared" si="44"/>
        <v>0</v>
      </c>
      <c r="R863" s="51">
        <f t="shared" si="44"/>
        <v>0</v>
      </c>
    </row>
    <row r="864" spans="1:18" x14ac:dyDescent="0.25">
      <c r="A864" s="17"/>
      <c r="B864" s="52"/>
      <c r="C864" s="17"/>
      <c r="D864" s="17"/>
      <c r="E864" s="17"/>
      <c r="F864" s="17"/>
      <c r="G864" s="17"/>
      <c r="H864" s="17"/>
      <c r="I864" s="16">
        <f>IF(B864&gt;A_Stammdaten!$B$12,0,SUM(C864,D864,F864,G864)-SUM(E864,H864))</f>
        <v>0</v>
      </c>
      <c r="J864" s="51">
        <f>HLOOKUP(A_Stammdaten!$B$12,$L$4:$R$2504,ROW(B864)-3,FALSE)+IF(OR(B864=0,A_Stammdaten!$B$12&lt;B864),0,I864*1/20)</f>
        <v>0</v>
      </c>
      <c r="K864" s="51">
        <f>HLOOKUP(A_Stammdaten!$B$12,$L$4:$R$2504,ROW(B864)-3,FALSE)</f>
        <v>0</v>
      </c>
      <c r="L864" s="51">
        <f t="shared" si="43"/>
        <v>0</v>
      </c>
      <c r="M864" s="51">
        <f t="shared" si="44"/>
        <v>0</v>
      </c>
      <c r="N864" s="51">
        <f t="shared" si="44"/>
        <v>0</v>
      </c>
      <c r="O864" s="51">
        <f t="shared" si="44"/>
        <v>0</v>
      </c>
      <c r="P864" s="51">
        <f t="shared" si="44"/>
        <v>0</v>
      </c>
      <c r="Q864" s="51">
        <f t="shared" si="44"/>
        <v>0</v>
      </c>
      <c r="R864" s="51">
        <f t="shared" si="44"/>
        <v>0</v>
      </c>
    </row>
    <row r="865" spans="1:18" x14ac:dyDescent="0.25">
      <c r="A865" s="17"/>
      <c r="B865" s="52"/>
      <c r="C865" s="17"/>
      <c r="D865" s="17"/>
      <c r="E865" s="17"/>
      <c r="F865" s="17"/>
      <c r="G865" s="17"/>
      <c r="H865" s="17"/>
      <c r="I865" s="16">
        <f>IF(B865&gt;A_Stammdaten!$B$12,0,SUM(C865,D865,F865,G865)-SUM(E865,H865))</f>
        <v>0</v>
      </c>
      <c r="J865" s="51">
        <f>HLOOKUP(A_Stammdaten!$B$12,$L$4:$R$2504,ROW(B865)-3,FALSE)+IF(OR(B865=0,A_Stammdaten!$B$12&lt;B865),0,I865*1/20)</f>
        <v>0</v>
      </c>
      <c r="K865" s="51">
        <f>HLOOKUP(A_Stammdaten!$B$12,$L$4:$R$2504,ROW(B865)-3,FALSE)</f>
        <v>0</v>
      </c>
      <c r="L865" s="51">
        <f t="shared" si="43"/>
        <v>0</v>
      </c>
      <c r="M865" s="51">
        <f t="shared" si="44"/>
        <v>0</v>
      </c>
      <c r="N865" s="51">
        <f t="shared" si="44"/>
        <v>0</v>
      </c>
      <c r="O865" s="51">
        <f t="shared" si="44"/>
        <v>0</v>
      </c>
      <c r="P865" s="51">
        <f t="shared" si="44"/>
        <v>0</v>
      </c>
      <c r="Q865" s="51">
        <f t="shared" si="44"/>
        <v>0</v>
      </c>
      <c r="R865" s="51">
        <f t="shared" si="44"/>
        <v>0</v>
      </c>
    </row>
    <row r="866" spans="1:18" x14ac:dyDescent="0.25">
      <c r="A866" s="17"/>
      <c r="B866" s="52"/>
      <c r="C866" s="17"/>
      <c r="D866" s="17"/>
      <c r="E866" s="17"/>
      <c r="F866" s="17"/>
      <c r="G866" s="17"/>
      <c r="H866" s="17"/>
      <c r="I866" s="16">
        <f>IF(B866&gt;A_Stammdaten!$B$12,0,SUM(C866,D866,F866,G866)-SUM(E866,H866))</f>
        <v>0</v>
      </c>
      <c r="J866" s="51">
        <f>HLOOKUP(A_Stammdaten!$B$12,$L$4:$R$2504,ROW(B866)-3,FALSE)+IF(OR(B866=0,A_Stammdaten!$B$12&lt;B866),0,I866*1/20)</f>
        <v>0</v>
      </c>
      <c r="K866" s="51">
        <f>HLOOKUP(A_Stammdaten!$B$12,$L$4:$R$2504,ROW(B866)-3,FALSE)</f>
        <v>0</v>
      </c>
      <c r="L866" s="51">
        <f t="shared" si="43"/>
        <v>0</v>
      </c>
      <c r="M866" s="51">
        <f t="shared" si="44"/>
        <v>0</v>
      </c>
      <c r="N866" s="51">
        <f t="shared" si="44"/>
        <v>0</v>
      </c>
      <c r="O866" s="51">
        <f t="shared" si="44"/>
        <v>0</v>
      </c>
      <c r="P866" s="51">
        <f t="shared" si="44"/>
        <v>0</v>
      </c>
      <c r="Q866" s="51">
        <f t="shared" si="44"/>
        <v>0</v>
      </c>
      <c r="R866" s="51">
        <f t="shared" si="44"/>
        <v>0</v>
      </c>
    </row>
    <row r="867" spans="1:18" x14ac:dyDescent="0.25">
      <c r="A867" s="17"/>
      <c r="B867" s="52"/>
      <c r="C867" s="17"/>
      <c r="D867" s="17"/>
      <c r="E867" s="17"/>
      <c r="F867" s="17"/>
      <c r="G867" s="17"/>
      <c r="H867" s="17"/>
      <c r="I867" s="16">
        <f>IF(B867&gt;A_Stammdaten!$B$12,0,SUM(C867,D867,F867,G867)-SUM(E867,H867))</f>
        <v>0</v>
      </c>
      <c r="J867" s="51">
        <f>HLOOKUP(A_Stammdaten!$B$12,$L$4:$R$2504,ROW(B867)-3,FALSE)+IF(OR(B867=0,A_Stammdaten!$B$12&lt;B867),0,I867*1/20)</f>
        <v>0</v>
      </c>
      <c r="K867" s="51">
        <f>HLOOKUP(A_Stammdaten!$B$12,$L$4:$R$2504,ROW(B867)-3,FALSE)</f>
        <v>0</v>
      </c>
      <c r="L867" s="51">
        <f t="shared" si="43"/>
        <v>0</v>
      </c>
      <c r="M867" s="51">
        <f t="shared" si="44"/>
        <v>0</v>
      </c>
      <c r="N867" s="51">
        <f t="shared" si="44"/>
        <v>0</v>
      </c>
      <c r="O867" s="51">
        <f t="shared" si="44"/>
        <v>0</v>
      </c>
      <c r="P867" s="51">
        <f t="shared" si="44"/>
        <v>0</v>
      </c>
      <c r="Q867" s="51">
        <f t="shared" si="44"/>
        <v>0</v>
      </c>
      <c r="R867" s="51">
        <f t="shared" si="44"/>
        <v>0</v>
      </c>
    </row>
    <row r="868" spans="1:18" x14ac:dyDescent="0.25">
      <c r="A868" s="17"/>
      <c r="B868" s="52"/>
      <c r="C868" s="17"/>
      <c r="D868" s="17"/>
      <c r="E868" s="17"/>
      <c r="F868" s="17"/>
      <c r="G868" s="17"/>
      <c r="H868" s="17"/>
      <c r="I868" s="16">
        <f>IF(B868&gt;A_Stammdaten!$B$12,0,SUM(C868,D868,F868,G868)-SUM(E868,H868))</f>
        <v>0</v>
      </c>
      <c r="J868" s="51">
        <f>HLOOKUP(A_Stammdaten!$B$12,$L$4:$R$2504,ROW(B868)-3,FALSE)+IF(OR(B868=0,A_Stammdaten!$B$12&lt;B868),0,I868*1/20)</f>
        <v>0</v>
      </c>
      <c r="K868" s="51">
        <f>HLOOKUP(A_Stammdaten!$B$12,$L$4:$R$2504,ROW(B868)-3,FALSE)</f>
        <v>0</v>
      </c>
      <c r="L868" s="51">
        <f t="shared" si="43"/>
        <v>0</v>
      </c>
      <c r="M868" s="51">
        <f t="shared" si="44"/>
        <v>0</v>
      </c>
      <c r="N868" s="51">
        <f t="shared" si="44"/>
        <v>0</v>
      </c>
      <c r="O868" s="51">
        <f t="shared" si="44"/>
        <v>0</v>
      </c>
      <c r="P868" s="51">
        <f t="shared" si="44"/>
        <v>0</v>
      </c>
      <c r="Q868" s="51">
        <f t="shared" si="44"/>
        <v>0</v>
      </c>
      <c r="R868" s="51">
        <f t="shared" si="44"/>
        <v>0</v>
      </c>
    </row>
    <row r="869" spans="1:18" x14ac:dyDescent="0.25">
      <c r="A869" s="17"/>
      <c r="B869" s="52"/>
      <c r="C869" s="17"/>
      <c r="D869" s="17"/>
      <c r="E869" s="17"/>
      <c r="F869" s="17"/>
      <c r="G869" s="17"/>
      <c r="H869" s="17"/>
      <c r="I869" s="16">
        <f>IF(B869&gt;A_Stammdaten!$B$12,0,SUM(C869,D869,F869,G869)-SUM(E869,H869))</f>
        <v>0</v>
      </c>
      <c r="J869" s="51">
        <f>HLOOKUP(A_Stammdaten!$B$12,$L$4:$R$2504,ROW(B869)-3,FALSE)+IF(OR(B869=0,A_Stammdaten!$B$12&lt;B869),0,I869*1/20)</f>
        <v>0</v>
      </c>
      <c r="K869" s="51">
        <f>HLOOKUP(A_Stammdaten!$B$12,$L$4:$R$2504,ROW(B869)-3,FALSE)</f>
        <v>0</v>
      </c>
      <c r="L869" s="51">
        <f t="shared" si="43"/>
        <v>0</v>
      </c>
      <c r="M869" s="51">
        <f t="shared" si="44"/>
        <v>0</v>
      </c>
      <c r="N869" s="51">
        <f t="shared" si="44"/>
        <v>0</v>
      </c>
      <c r="O869" s="51">
        <f t="shared" si="44"/>
        <v>0</v>
      </c>
      <c r="P869" s="51">
        <f t="shared" si="44"/>
        <v>0</v>
      </c>
      <c r="Q869" s="51">
        <f t="shared" si="44"/>
        <v>0</v>
      </c>
      <c r="R869" s="51">
        <f t="shared" si="44"/>
        <v>0</v>
      </c>
    </row>
    <row r="870" spans="1:18" x14ac:dyDescent="0.25">
      <c r="A870" s="17"/>
      <c r="B870" s="52"/>
      <c r="C870" s="17"/>
      <c r="D870" s="17"/>
      <c r="E870" s="17"/>
      <c r="F870" s="17"/>
      <c r="G870" s="17"/>
      <c r="H870" s="17"/>
      <c r="I870" s="16">
        <f>IF(B870&gt;A_Stammdaten!$B$12,0,SUM(C870,D870,F870,G870)-SUM(E870,H870))</f>
        <v>0</v>
      </c>
      <c r="J870" s="51">
        <f>HLOOKUP(A_Stammdaten!$B$12,$L$4:$R$2504,ROW(B870)-3,FALSE)+IF(OR(B870=0,A_Stammdaten!$B$12&lt;B870),0,I870*1/20)</f>
        <v>0</v>
      </c>
      <c r="K870" s="51">
        <f>HLOOKUP(A_Stammdaten!$B$12,$L$4:$R$2504,ROW(B870)-3,FALSE)</f>
        <v>0</v>
      </c>
      <c r="L870" s="51">
        <f t="shared" si="43"/>
        <v>0</v>
      </c>
      <c r="M870" s="51">
        <f t="shared" si="44"/>
        <v>0</v>
      </c>
      <c r="N870" s="51">
        <f t="shared" si="44"/>
        <v>0</v>
      </c>
      <c r="O870" s="51">
        <f t="shared" si="44"/>
        <v>0</v>
      </c>
      <c r="P870" s="51">
        <f t="shared" si="44"/>
        <v>0</v>
      </c>
      <c r="Q870" s="51">
        <f t="shared" si="44"/>
        <v>0</v>
      </c>
      <c r="R870" s="51">
        <f t="shared" si="44"/>
        <v>0</v>
      </c>
    </row>
    <row r="871" spans="1:18" x14ac:dyDescent="0.25">
      <c r="A871" s="17"/>
      <c r="B871" s="52"/>
      <c r="C871" s="17"/>
      <c r="D871" s="17"/>
      <c r="E871" s="17"/>
      <c r="F871" s="17"/>
      <c r="G871" s="17"/>
      <c r="H871" s="17"/>
      <c r="I871" s="16">
        <f>IF(B871&gt;A_Stammdaten!$B$12,0,SUM(C871,D871,F871,G871)-SUM(E871,H871))</f>
        <v>0</v>
      </c>
      <c r="J871" s="51">
        <f>HLOOKUP(A_Stammdaten!$B$12,$L$4:$R$2504,ROW(B871)-3,FALSE)+IF(OR(B871=0,A_Stammdaten!$B$12&lt;B871),0,I871*1/20)</f>
        <v>0</v>
      </c>
      <c r="K871" s="51">
        <f>HLOOKUP(A_Stammdaten!$B$12,$L$4:$R$2504,ROW(B871)-3,FALSE)</f>
        <v>0</v>
      </c>
      <c r="L871" s="51">
        <f t="shared" si="43"/>
        <v>0</v>
      </c>
      <c r="M871" s="51">
        <f t="shared" si="44"/>
        <v>0</v>
      </c>
      <c r="N871" s="51">
        <f t="shared" si="44"/>
        <v>0</v>
      </c>
      <c r="O871" s="51">
        <f t="shared" si="44"/>
        <v>0</v>
      </c>
      <c r="P871" s="51">
        <f t="shared" si="44"/>
        <v>0</v>
      </c>
      <c r="Q871" s="51">
        <f t="shared" si="44"/>
        <v>0</v>
      </c>
      <c r="R871" s="51">
        <f t="shared" si="44"/>
        <v>0</v>
      </c>
    </row>
    <row r="872" spans="1:18" x14ac:dyDescent="0.25">
      <c r="A872" s="17"/>
      <c r="B872" s="52"/>
      <c r="C872" s="17"/>
      <c r="D872" s="17"/>
      <c r="E872" s="17"/>
      <c r="F872" s="17"/>
      <c r="G872" s="17"/>
      <c r="H872" s="17"/>
      <c r="I872" s="16">
        <f>IF(B872&gt;A_Stammdaten!$B$12,0,SUM(C872,D872,F872,G872)-SUM(E872,H872))</f>
        <v>0</v>
      </c>
      <c r="J872" s="51">
        <f>HLOOKUP(A_Stammdaten!$B$12,$L$4:$R$2504,ROW(B872)-3,FALSE)+IF(OR(B872=0,A_Stammdaten!$B$12&lt;B872),0,I872*1/20)</f>
        <v>0</v>
      </c>
      <c r="K872" s="51">
        <f>HLOOKUP(A_Stammdaten!$B$12,$L$4:$R$2504,ROW(B872)-3,FALSE)</f>
        <v>0</v>
      </c>
      <c r="L872" s="51">
        <f t="shared" si="43"/>
        <v>0</v>
      </c>
      <c r="M872" s="51">
        <f t="shared" si="44"/>
        <v>0</v>
      </c>
      <c r="N872" s="51">
        <f t="shared" si="44"/>
        <v>0</v>
      </c>
      <c r="O872" s="51">
        <f t="shared" si="44"/>
        <v>0</v>
      </c>
      <c r="P872" s="51">
        <f t="shared" si="44"/>
        <v>0</v>
      </c>
      <c r="Q872" s="51">
        <f t="shared" si="44"/>
        <v>0</v>
      </c>
      <c r="R872" s="51">
        <f t="shared" si="44"/>
        <v>0</v>
      </c>
    </row>
    <row r="873" spans="1:18" x14ac:dyDescent="0.25">
      <c r="A873" s="17"/>
      <c r="B873" s="52"/>
      <c r="C873" s="17"/>
      <c r="D873" s="17"/>
      <c r="E873" s="17"/>
      <c r="F873" s="17"/>
      <c r="G873" s="17"/>
      <c r="H873" s="17"/>
      <c r="I873" s="16">
        <f>IF(B873&gt;A_Stammdaten!$B$12,0,SUM(C873,D873,F873,G873)-SUM(E873,H873))</f>
        <v>0</v>
      </c>
      <c r="J873" s="51">
        <f>HLOOKUP(A_Stammdaten!$B$12,$L$4:$R$2504,ROW(B873)-3,FALSE)+IF(OR(B873=0,A_Stammdaten!$B$12&lt;B873),0,I873*1/20)</f>
        <v>0</v>
      </c>
      <c r="K873" s="51">
        <f>HLOOKUP(A_Stammdaten!$B$12,$L$4:$R$2504,ROW(B873)-3,FALSE)</f>
        <v>0</v>
      </c>
      <c r="L873" s="51">
        <f t="shared" si="43"/>
        <v>0</v>
      </c>
      <c r="M873" s="51">
        <f t="shared" si="44"/>
        <v>0</v>
      </c>
      <c r="N873" s="51">
        <f t="shared" si="44"/>
        <v>0</v>
      </c>
      <c r="O873" s="51">
        <f t="shared" si="44"/>
        <v>0</v>
      </c>
      <c r="P873" s="51">
        <f t="shared" si="44"/>
        <v>0</v>
      </c>
      <c r="Q873" s="51">
        <f t="shared" si="44"/>
        <v>0</v>
      </c>
      <c r="R873" s="51">
        <f t="shared" si="44"/>
        <v>0</v>
      </c>
    </row>
    <row r="874" spans="1:18" x14ac:dyDescent="0.25">
      <c r="A874" s="17"/>
      <c r="B874" s="52"/>
      <c r="C874" s="17"/>
      <c r="D874" s="17"/>
      <c r="E874" s="17"/>
      <c r="F874" s="17"/>
      <c r="G874" s="17"/>
      <c r="H874" s="17"/>
      <c r="I874" s="16">
        <f>IF(B874&gt;A_Stammdaten!$B$12,0,SUM(C874,D874,F874,G874)-SUM(E874,H874))</f>
        <v>0</v>
      </c>
      <c r="J874" s="51">
        <f>HLOOKUP(A_Stammdaten!$B$12,$L$4:$R$2504,ROW(B874)-3,FALSE)+IF(OR(B874=0,A_Stammdaten!$B$12&lt;B874),0,I874*1/20)</f>
        <v>0</v>
      </c>
      <c r="K874" s="51">
        <f>HLOOKUP(A_Stammdaten!$B$12,$L$4:$R$2504,ROW(B874)-3,FALSE)</f>
        <v>0</v>
      </c>
      <c r="L874" s="51">
        <f t="shared" si="43"/>
        <v>0</v>
      </c>
      <c r="M874" s="51">
        <f t="shared" si="44"/>
        <v>0</v>
      </c>
      <c r="N874" s="51">
        <f t="shared" si="44"/>
        <v>0</v>
      </c>
      <c r="O874" s="51">
        <f t="shared" si="44"/>
        <v>0</v>
      </c>
      <c r="P874" s="51">
        <f t="shared" si="44"/>
        <v>0</v>
      </c>
      <c r="Q874" s="51">
        <f t="shared" si="44"/>
        <v>0</v>
      </c>
      <c r="R874" s="51">
        <f t="shared" si="44"/>
        <v>0</v>
      </c>
    </row>
    <row r="875" spans="1:18" x14ac:dyDescent="0.25">
      <c r="A875" s="17"/>
      <c r="B875" s="52"/>
      <c r="C875" s="17"/>
      <c r="D875" s="17"/>
      <c r="E875" s="17"/>
      <c r="F875" s="17"/>
      <c r="G875" s="17"/>
      <c r="H875" s="17"/>
      <c r="I875" s="16">
        <f>IF(B875&gt;A_Stammdaten!$B$12,0,SUM(C875,D875,F875,G875)-SUM(E875,H875))</f>
        <v>0</v>
      </c>
      <c r="J875" s="51">
        <f>HLOOKUP(A_Stammdaten!$B$12,$L$4:$R$2504,ROW(B875)-3,FALSE)+IF(OR(B875=0,A_Stammdaten!$B$12&lt;B875),0,I875*1/20)</f>
        <v>0</v>
      </c>
      <c r="K875" s="51">
        <f>HLOOKUP(A_Stammdaten!$B$12,$L$4:$R$2504,ROW(B875)-3,FALSE)</f>
        <v>0</v>
      </c>
      <c r="L875" s="51">
        <f t="shared" si="43"/>
        <v>0</v>
      </c>
      <c r="M875" s="51">
        <f t="shared" si="44"/>
        <v>0</v>
      </c>
      <c r="N875" s="51">
        <f t="shared" si="44"/>
        <v>0</v>
      </c>
      <c r="O875" s="51">
        <f t="shared" si="44"/>
        <v>0</v>
      </c>
      <c r="P875" s="51">
        <f t="shared" si="44"/>
        <v>0</v>
      </c>
      <c r="Q875" s="51">
        <f t="shared" si="44"/>
        <v>0</v>
      </c>
      <c r="R875" s="51">
        <f t="shared" si="44"/>
        <v>0</v>
      </c>
    </row>
    <row r="876" spans="1:18" x14ac:dyDescent="0.25">
      <c r="A876" s="17"/>
      <c r="B876" s="52"/>
      <c r="C876" s="17"/>
      <c r="D876" s="17"/>
      <c r="E876" s="17"/>
      <c r="F876" s="17"/>
      <c r="G876" s="17"/>
      <c r="H876" s="17"/>
      <c r="I876" s="16">
        <f>IF(B876&gt;A_Stammdaten!$B$12,0,SUM(C876,D876,F876,G876)-SUM(E876,H876))</f>
        <v>0</v>
      </c>
      <c r="J876" s="51">
        <f>HLOOKUP(A_Stammdaten!$B$12,$L$4:$R$2504,ROW(B876)-3,FALSE)+IF(OR(B876=0,A_Stammdaten!$B$12&lt;B876),0,I876*1/20)</f>
        <v>0</v>
      </c>
      <c r="K876" s="51">
        <f>HLOOKUP(A_Stammdaten!$B$12,$L$4:$R$2504,ROW(B876)-3,FALSE)</f>
        <v>0</v>
      </c>
      <c r="L876" s="51">
        <f t="shared" si="43"/>
        <v>0</v>
      </c>
      <c r="M876" s="51">
        <f t="shared" si="44"/>
        <v>0</v>
      </c>
      <c r="N876" s="51">
        <f t="shared" si="44"/>
        <v>0</v>
      </c>
      <c r="O876" s="51">
        <f t="shared" si="44"/>
        <v>0</v>
      </c>
      <c r="P876" s="51">
        <f t="shared" si="44"/>
        <v>0</v>
      </c>
      <c r="Q876" s="51">
        <f t="shared" si="44"/>
        <v>0</v>
      </c>
      <c r="R876" s="51">
        <f t="shared" si="44"/>
        <v>0</v>
      </c>
    </row>
    <row r="877" spans="1:18" x14ac:dyDescent="0.25">
      <c r="A877" s="17"/>
      <c r="B877" s="52"/>
      <c r="C877" s="17"/>
      <c r="D877" s="17"/>
      <c r="E877" s="17"/>
      <c r="F877" s="17"/>
      <c r="G877" s="17"/>
      <c r="H877" s="17"/>
      <c r="I877" s="16">
        <f>IF(B877&gt;A_Stammdaten!$B$12,0,SUM(C877,D877,F877,G877)-SUM(E877,H877))</f>
        <v>0</v>
      </c>
      <c r="J877" s="51">
        <f>HLOOKUP(A_Stammdaten!$B$12,$L$4:$R$2504,ROW(B877)-3,FALSE)+IF(OR(B877=0,A_Stammdaten!$B$12&lt;B877),0,I877*1/20)</f>
        <v>0</v>
      </c>
      <c r="K877" s="51">
        <f>HLOOKUP(A_Stammdaten!$B$12,$L$4:$R$2504,ROW(B877)-3,FALSE)</f>
        <v>0</v>
      </c>
      <c r="L877" s="51">
        <f t="shared" si="43"/>
        <v>0</v>
      </c>
      <c r="M877" s="51">
        <f t="shared" si="44"/>
        <v>0</v>
      </c>
      <c r="N877" s="51">
        <f t="shared" si="44"/>
        <v>0</v>
      </c>
      <c r="O877" s="51">
        <f t="shared" si="44"/>
        <v>0</v>
      </c>
      <c r="P877" s="51">
        <f t="shared" si="44"/>
        <v>0</v>
      </c>
      <c r="Q877" s="51">
        <f t="shared" si="44"/>
        <v>0</v>
      </c>
      <c r="R877" s="51">
        <f t="shared" si="44"/>
        <v>0</v>
      </c>
    </row>
    <row r="878" spans="1:18" x14ac:dyDescent="0.25">
      <c r="A878" s="17"/>
      <c r="B878" s="52"/>
      <c r="C878" s="17"/>
      <c r="D878" s="17"/>
      <c r="E878" s="17"/>
      <c r="F878" s="17"/>
      <c r="G878" s="17"/>
      <c r="H878" s="17"/>
      <c r="I878" s="16">
        <f>IF(B878&gt;A_Stammdaten!$B$12,0,SUM(C878,D878,F878,G878)-SUM(E878,H878))</f>
        <v>0</v>
      </c>
      <c r="J878" s="51">
        <f>HLOOKUP(A_Stammdaten!$B$12,$L$4:$R$2504,ROW(B878)-3,FALSE)+IF(OR(B878=0,A_Stammdaten!$B$12&lt;B878),0,I878*1/20)</f>
        <v>0</v>
      </c>
      <c r="K878" s="51">
        <f>HLOOKUP(A_Stammdaten!$B$12,$L$4:$R$2504,ROW(B878)-3,FALSE)</f>
        <v>0</v>
      </c>
      <c r="L878" s="51">
        <f t="shared" si="43"/>
        <v>0</v>
      </c>
      <c r="M878" s="51">
        <f t="shared" si="44"/>
        <v>0</v>
      </c>
      <c r="N878" s="51">
        <f t="shared" si="44"/>
        <v>0</v>
      </c>
      <c r="O878" s="51">
        <f t="shared" si="44"/>
        <v>0</v>
      </c>
      <c r="P878" s="51">
        <f t="shared" si="44"/>
        <v>0</v>
      </c>
      <c r="Q878" s="51">
        <f t="shared" si="44"/>
        <v>0</v>
      </c>
      <c r="R878" s="51">
        <f t="shared" si="44"/>
        <v>0</v>
      </c>
    </row>
    <row r="879" spans="1:18" x14ac:dyDescent="0.25">
      <c r="A879" s="17"/>
      <c r="B879" s="52"/>
      <c r="C879" s="17"/>
      <c r="D879" s="17"/>
      <c r="E879" s="17"/>
      <c r="F879" s="17"/>
      <c r="G879" s="17"/>
      <c r="H879" s="17"/>
      <c r="I879" s="16">
        <f>IF(B879&gt;A_Stammdaten!$B$12,0,SUM(C879,D879,F879,G879)-SUM(E879,H879))</f>
        <v>0</v>
      </c>
      <c r="J879" s="51">
        <f>HLOOKUP(A_Stammdaten!$B$12,$L$4:$R$2504,ROW(B879)-3,FALSE)+IF(OR(B879=0,A_Stammdaten!$B$12&lt;B879),0,I879*1/20)</f>
        <v>0</v>
      </c>
      <c r="K879" s="51">
        <f>HLOOKUP(A_Stammdaten!$B$12,$L$4:$R$2504,ROW(B879)-3,FALSE)</f>
        <v>0</v>
      </c>
      <c r="L879" s="51">
        <f t="shared" si="43"/>
        <v>0</v>
      </c>
      <c r="M879" s="51">
        <f t="shared" si="44"/>
        <v>0</v>
      </c>
      <c r="N879" s="51">
        <f t="shared" si="44"/>
        <v>0</v>
      </c>
      <c r="O879" s="51">
        <f t="shared" si="44"/>
        <v>0</v>
      </c>
      <c r="P879" s="51">
        <f t="shared" si="44"/>
        <v>0</v>
      </c>
      <c r="Q879" s="51">
        <f t="shared" si="44"/>
        <v>0</v>
      </c>
      <c r="R879" s="51">
        <f t="shared" si="44"/>
        <v>0</v>
      </c>
    </row>
    <row r="880" spans="1:18" x14ac:dyDescent="0.25">
      <c r="A880" s="17"/>
      <c r="B880" s="52"/>
      <c r="C880" s="17"/>
      <c r="D880" s="17"/>
      <c r="E880" s="17"/>
      <c r="F880" s="17"/>
      <c r="G880" s="17"/>
      <c r="H880" s="17"/>
      <c r="I880" s="16">
        <f>IF(B880&gt;A_Stammdaten!$B$12,0,SUM(C880,D880,F880,G880)-SUM(E880,H880))</f>
        <v>0</v>
      </c>
      <c r="J880" s="51">
        <f>HLOOKUP(A_Stammdaten!$B$12,$L$4:$R$2504,ROW(B880)-3,FALSE)+IF(OR(B880=0,A_Stammdaten!$B$12&lt;B880),0,I880*1/20)</f>
        <v>0</v>
      </c>
      <c r="K880" s="51">
        <f>HLOOKUP(A_Stammdaten!$B$12,$L$4:$R$2504,ROW(B880)-3,FALSE)</f>
        <v>0</v>
      </c>
      <c r="L880" s="51">
        <f t="shared" si="43"/>
        <v>0</v>
      </c>
      <c r="M880" s="51">
        <f t="shared" si="44"/>
        <v>0</v>
      </c>
      <c r="N880" s="51">
        <f t="shared" si="44"/>
        <v>0</v>
      </c>
      <c r="O880" s="51">
        <f t="shared" si="44"/>
        <v>0</v>
      </c>
      <c r="P880" s="51">
        <f t="shared" si="44"/>
        <v>0</v>
      </c>
      <c r="Q880" s="51">
        <f t="shared" si="44"/>
        <v>0</v>
      </c>
      <c r="R880" s="51">
        <f t="shared" si="44"/>
        <v>0</v>
      </c>
    </row>
    <row r="881" spans="1:18" x14ac:dyDescent="0.25">
      <c r="A881" s="17"/>
      <c r="B881" s="52"/>
      <c r="C881" s="17"/>
      <c r="D881" s="17"/>
      <c r="E881" s="17"/>
      <c r="F881" s="17"/>
      <c r="G881" s="17"/>
      <c r="H881" s="17"/>
      <c r="I881" s="16">
        <f>IF(B881&gt;A_Stammdaten!$B$12,0,SUM(C881,D881,F881,G881)-SUM(E881,H881))</f>
        <v>0</v>
      </c>
      <c r="J881" s="51">
        <f>HLOOKUP(A_Stammdaten!$B$12,$L$4:$R$2504,ROW(B881)-3,FALSE)+IF(OR(B881=0,A_Stammdaten!$B$12&lt;B881),0,I881*1/20)</f>
        <v>0</v>
      </c>
      <c r="K881" s="51">
        <f>HLOOKUP(A_Stammdaten!$B$12,$L$4:$R$2504,ROW(B881)-3,FALSE)</f>
        <v>0</v>
      </c>
      <c r="L881" s="51">
        <f t="shared" si="43"/>
        <v>0</v>
      </c>
      <c r="M881" s="51">
        <f t="shared" si="44"/>
        <v>0</v>
      </c>
      <c r="N881" s="51">
        <f t="shared" si="44"/>
        <v>0</v>
      </c>
      <c r="O881" s="51">
        <f t="shared" si="44"/>
        <v>0</v>
      </c>
      <c r="P881" s="51">
        <f t="shared" si="44"/>
        <v>0</v>
      </c>
      <c r="Q881" s="51">
        <f t="shared" si="44"/>
        <v>0</v>
      </c>
      <c r="R881" s="51">
        <f t="shared" si="44"/>
        <v>0</v>
      </c>
    </row>
    <row r="882" spans="1:18" x14ac:dyDescent="0.25">
      <c r="A882" s="17"/>
      <c r="B882" s="52"/>
      <c r="C882" s="17"/>
      <c r="D882" s="17"/>
      <c r="E882" s="17"/>
      <c r="F882" s="17"/>
      <c r="G882" s="17"/>
      <c r="H882" s="17"/>
      <c r="I882" s="16">
        <f>IF(B882&gt;A_Stammdaten!$B$12,0,SUM(C882,D882,F882,G882)-SUM(E882,H882))</f>
        <v>0</v>
      </c>
      <c r="J882" s="51">
        <f>HLOOKUP(A_Stammdaten!$B$12,$L$4:$R$2504,ROW(B882)-3,FALSE)+IF(OR(B882=0,A_Stammdaten!$B$12&lt;B882),0,I882*1/20)</f>
        <v>0</v>
      </c>
      <c r="K882" s="51">
        <f>HLOOKUP(A_Stammdaten!$B$12,$L$4:$R$2504,ROW(B882)-3,FALSE)</f>
        <v>0</v>
      </c>
      <c r="L882" s="51">
        <f t="shared" si="43"/>
        <v>0</v>
      </c>
      <c r="M882" s="51">
        <f t="shared" si="44"/>
        <v>0</v>
      </c>
      <c r="N882" s="51">
        <f t="shared" si="44"/>
        <v>0</v>
      </c>
      <c r="O882" s="51">
        <f t="shared" si="44"/>
        <v>0</v>
      </c>
      <c r="P882" s="51">
        <f t="shared" si="44"/>
        <v>0</v>
      </c>
      <c r="Q882" s="51">
        <f t="shared" si="44"/>
        <v>0</v>
      </c>
      <c r="R882" s="51">
        <f t="shared" si="44"/>
        <v>0</v>
      </c>
    </row>
    <row r="883" spans="1:18" x14ac:dyDescent="0.25">
      <c r="A883" s="17"/>
      <c r="B883" s="52"/>
      <c r="C883" s="17"/>
      <c r="D883" s="17"/>
      <c r="E883" s="17"/>
      <c r="F883" s="17"/>
      <c r="G883" s="17"/>
      <c r="H883" s="17"/>
      <c r="I883" s="16">
        <f>IF(B883&gt;A_Stammdaten!$B$12,0,SUM(C883,D883,F883,G883)-SUM(E883,H883))</f>
        <v>0</v>
      </c>
      <c r="J883" s="51">
        <f>HLOOKUP(A_Stammdaten!$B$12,$L$4:$R$2504,ROW(B883)-3,FALSE)+IF(OR(B883=0,A_Stammdaten!$B$12&lt;B883),0,I883*1/20)</f>
        <v>0</v>
      </c>
      <c r="K883" s="51">
        <f>HLOOKUP(A_Stammdaten!$B$12,$L$4:$R$2504,ROW(B883)-3,FALSE)</f>
        <v>0</v>
      </c>
      <c r="L883" s="51">
        <f t="shared" si="43"/>
        <v>0</v>
      </c>
      <c r="M883" s="51">
        <f t="shared" si="44"/>
        <v>0</v>
      </c>
      <c r="N883" s="51">
        <f t="shared" si="44"/>
        <v>0</v>
      </c>
      <c r="O883" s="51">
        <f t="shared" si="44"/>
        <v>0</v>
      </c>
      <c r="P883" s="51">
        <f t="shared" si="44"/>
        <v>0</v>
      </c>
      <c r="Q883" s="51">
        <f t="shared" si="44"/>
        <v>0</v>
      </c>
      <c r="R883" s="51">
        <f t="shared" si="44"/>
        <v>0</v>
      </c>
    </row>
    <row r="884" spans="1:18" x14ac:dyDescent="0.25">
      <c r="A884" s="17"/>
      <c r="B884" s="52"/>
      <c r="C884" s="17"/>
      <c r="D884" s="17"/>
      <c r="E884" s="17"/>
      <c r="F884" s="17"/>
      <c r="G884" s="17"/>
      <c r="H884" s="17"/>
      <c r="I884" s="16">
        <f>IF(B884&gt;A_Stammdaten!$B$12,0,SUM(C884,D884,F884,G884)-SUM(E884,H884))</f>
        <v>0</v>
      </c>
      <c r="J884" s="51">
        <f>HLOOKUP(A_Stammdaten!$B$12,$L$4:$R$2504,ROW(B884)-3,FALSE)+IF(OR(B884=0,A_Stammdaten!$B$12&lt;B884),0,I884*1/20)</f>
        <v>0</v>
      </c>
      <c r="K884" s="51">
        <f>HLOOKUP(A_Stammdaten!$B$12,$L$4:$R$2504,ROW(B884)-3,FALSE)</f>
        <v>0</v>
      </c>
      <c r="L884" s="51">
        <f t="shared" si="43"/>
        <v>0</v>
      </c>
      <c r="M884" s="51">
        <f t="shared" si="44"/>
        <v>0</v>
      </c>
      <c r="N884" s="51">
        <f t="shared" si="44"/>
        <v>0</v>
      </c>
      <c r="O884" s="51">
        <f t="shared" si="44"/>
        <v>0</v>
      </c>
      <c r="P884" s="51">
        <f t="shared" si="44"/>
        <v>0</v>
      </c>
      <c r="Q884" s="51">
        <f t="shared" si="44"/>
        <v>0</v>
      </c>
      <c r="R884" s="51">
        <f t="shared" si="44"/>
        <v>0</v>
      </c>
    </row>
    <row r="885" spans="1:18" x14ac:dyDescent="0.25">
      <c r="A885" s="17"/>
      <c r="B885" s="52"/>
      <c r="C885" s="17"/>
      <c r="D885" s="17"/>
      <c r="E885" s="17"/>
      <c r="F885" s="17"/>
      <c r="G885" s="17"/>
      <c r="H885" s="17"/>
      <c r="I885" s="16">
        <f>IF(B885&gt;A_Stammdaten!$B$12,0,SUM(C885,D885,F885,G885)-SUM(E885,H885))</f>
        <v>0</v>
      </c>
      <c r="J885" s="51">
        <f>HLOOKUP(A_Stammdaten!$B$12,$L$4:$R$2504,ROW(B885)-3,FALSE)+IF(OR(B885=0,A_Stammdaten!$B$12&lt;B885),0,I885*1/20)</f>
        <v>0</v>
      </c>
      <c r="K885" s="51">
        <f>HLOOKUP(A_Stammdaten!$B$12,$L$4:$R$2504,ROW(B885)-3,FALSE)</f>
        <v>0</v>
      </c>
      <c r="L885" s="51">
        <f t="shared" si="43"/>
        <v>0</v>
      </c>
      <c r="M885" s="51">
        <f t="shared" si="44"/>
        <v>0</v>
      </c>
      <c r="N885" s="51">
        <f t="shared" si="44"/>
        <v>0</v>
      </c>
      <c r="O885" s="51">
        <f t="shared" si="44"/>
        <v>0</v>
      </c>
      <c r="P885" s="51">
        <f t="shared" si="44"/>
        <v>0</v>
      </c>
      <c r="Q885" s="51">
        <f t="shared" si="44"/>
        <v>0</v>
      </c>
      <c r="R885" s="51">
        <f t="shared" si="44"/>
        <v>0</v>
      </c>
    </row>
    <row r="886" spans="1:18" x14ac:dyDescent="0.25">
      <c r="A886" s="17"/>
      <c r="B886" s="52"/>
      <c r="C886" s="17"/>
      <c r="D886" s="17"/>
      <c r="E886" s="17"/>
      <c r="F886" s="17"/>
      <c r="G886" s="17"/>
      <c r="H886" s="17"/>
      <c r="I886" s="16">
        <f>IF(B886&gt;A_Stammdaten!$B$12,0,SUM(C886,D886,F886,G886)-SUM(E886,H886))</f>
        <v>0</v>
      </c>
      <c r="J886" s="51">
        <f>HLOOKUP(A_Stammdaten!$B$12,$L$4:$R$2504,ROW(B886)-3,FALSE)+IF(OR(B886=0,A_Stammdaten!$B$12&lt;B886),0,I886*1/20)</f>
        <v>0</v>
      </c>
      <c r="K886" s="51">
        <f>HLOOKUP(A_Stammdaten!$B$12,$L$4:$R$2504,ROW(B886)-3,FALSE)</f>
        <v>0</v>
      </c>
      <c r="L886" s="51">
        <f t="shared" si="43"/>
        <v>0</v>
      </c>
      <c r="M886" s="51">
        <f t="shared" si="44"/>
        <v>0</v>
      </c>
      <c r="N886" s="51">
        <f t="shared" si="44"/>
        <v>0</v>
      </c>
      <c r="O886" s="51">
        <f t="shared" si="44"/>
        <v>0</v>
      </c>
      <c r="P886" s="51">
        <f t="shared" si="44"/>
        <v>0</v>
      </c>
      <c r="Q886" s="51">
        <f t="shared" si="44"/>
        <v>0</v>
      </c>
      <c r="R886" s="51">
        <f t="shared" si="44"/>
        <v>0</v>
      </c>
    </row>
    <row r="887" spans="1:18" x14ac:dyDescent="0.25">
      <c r="A887" s="17"/>
      <c r="B887" s="52"/>
      <c r="C887" s="17"/>
      <c r="D887" s="17"/>
      <c r="E887" s="17"/>
      <c r="F887" s="17"/>
      <c r="G887" s="17"/>
      <c r="H887" s="17"/>
      <c r="I887" s="16">
        <f>IF(B887&gt;A_Stammdaten!$B$12,0,SUM(C887,D887,F887,G887)-SUM(E887,H887))</f>
        <v>0</v>
      </c>
      <c r="J887" s="51">
        <f>HLOOKUP(A_Stammdaten!$B$12,$L$4:$R$2504,ROW(B887)-3,FALSE)+IF(OR(B887=0,A_Stammdaten!$B$12&lt;B887),0,I887*1/20)</f>
        <v>0</v>
      </c>
      <c r="K887" s="51">
        <f>HLOOKUP(A_Stammdaten!$B$12,$L$4:$R$2504,ROW(B887)-3,FALSE)</f>
        <v>0</v>
      </c>
      <c r="L887" s="51">
        <f t="shared" si="43"/>
        <v>0</v>
      </c>
      <c r="M887" s="51">
        <f t="shared" si="44"/>
        <v>0</v>
      </c>
      <c r="N887" s="51">
        <f t="shared" si="44"/>
        <v>0</v>
      </c>
      <c r="O887" s="51">
        <f t="shared" si="44"/>
        <v>0</v>
      </c>
      <c r="P887" s="51">
        <f t="shared" si="44"/>
        <v>0</v>
      </c>
      <c r="Q887" s="51">
        <f t="shared" si="44"/>
        <v>0</v>
      </c>
      <c r="R887" s="51">
        <f t="shared" si="44"/>
        <v>0</v>
      </c>
    </row>
    <row r="888" spans="1:18" x14ac:dyDescent="0.25">
      <c r="A888" s="17"/>
      <c r="B888" s="52"/>
      <c r="C888" s="17"/>
      <c r="D888" s="17"/>
      <c r="E888" s="17"/>
      <c r="F888" s="17"/>
      <c r="G888" s="17"/>
      <c r="H888" s="17"/>
      <c r="I888" s="16">
        <f>IF(B888&gt;A_Stammdaten!$B$12,0,SUM(C888,D888,F888,G888)-SUM(E888,H888))</f>
        <v>0</v>
      </c>
      <c r="J888" s="51">
        <f>HLOOKUP(A_Stammdaten!$B$12,$L$4:$R$2504,ROW(B888)-3,FALSE)+IF(OR(B888=0,A_Stammdaten!$B$12&lt;B888),0,I888*1/20)</f>
        <v>0</v>
      </c>
      <c r="K888" s="51">
        <f>HLOOKUP(A_Stammdaten!$B$12,$L$4:$R$2504,ROW(B888)-3,FALSE)</f>
        <v>0</v>
      </c>
      <c r="L888" s="51">
        <f t="shared" si="43"/>
        <v>0</v>
      </c>
      <c r="M888" s="51">
        <f t="shared" si="44"/>
        <v>0</v>
      </c>
      <c r="N888" s="51">
        <f t="shared" si="44"/>
        <v>0</v>
      </c>
      <c r="O888" s="51">
        <f t="shared" si="44"/>
        <v>0</v>
      </c>
      <c r="P888" s="51">
        <f t="shared" si="44"/>
        <v>0</v>
      </c>
      <c r="Q888" s="51">
        <f t="shared" si="44"/>
        <v>0</v>
      </c>
      <c r="R888" s="51">
        <f t="shared" si="44"/>
        <v>0</v>
      </c>
    </row>
    <row r="889" spans="1:18" x14ac:dyDescent="0.25">
      <c r="A889" s="17"/>
      <c r="B889" s="52"/>
      <c r="C889" s="17"/>
      <c r="D889" s="17"/>
      <c r="E889" s="17"/>
      <c r="F889" s="17"/>
      <c r="G889" s="17"/>
      <c r="H889" s="17"/>
      <c r="I889" s="16">
        <f>IF(B889&gt;A_Stammdaten!$B$12,0,SUM(C889,D889,F889,G889)-SUM(E889,H889))</f>
        <v>0</v>
      </c>
      <c r="J889" s="51">
        <f>HLOOKUP(A_Stammdaten!$B$12,$L$4:$R$2504,ROW(B889)-3,FALSE)+IF(OR(B889=0,A_Stammdaten!$B$12&lt;B889),0,I889*1/20)</f>
        <v>0</v>
      </c>
      <c r="K889" s="51">
        <f>HLOOKUP(A_Stammdaten!$B$12,$L$4:$R$2504,ROW(B889)-3,FALSE)</f>
        <v>0</v>
      </c>
      <c r="L889" s="51">
        <f t="shared" si="43"/>
        <v>0</v>
      </c>
      <c r="M889" s="51">
        <f t="shared" si="44"/>
        <v>0</v>
      </c>
      <c r="N889" s="51">
        <f t="shared" si="44"/>
        <v>0</v>
      </c>
      <c r="O889" s="51">
        <f t="shared" si="44"/>
        <v>0</v>
      </c>
      <c r="P889" s="51">
        <f t="shared" si="44"/>
        <v>0</v>
      </c>
      <c r="Q889" s="51">
        <f t="shared" si="44"/>
        <v>0</v>
      </c>
      <c r="R889" s="51">
        <f t="shared" si="44"/>
        <v>0</v>
      </c>
    </row>
    <row r="890" spans="1:18" x14ac:dyDescent="0.25">
      <c r="A890" s="17"/>
      <c r="B890" s="52"/>
      <c r="C890" s="17"/>
      <c r="D890" s="17"/>
      <c r="E890" s="17"/>
      <c r="F890" s="17"/>
      <c r="G890" s="17"/>
      <c r="H890" s="17"/>
      <c r="I890" s="16">
        <f>IF(B890&gt;A_Stammdaten!$B$12,0,SUM(C890,D890,F890,G890)-SUM(E890,H890))</f>
        <v>0</v>
      </c>
      <c r="J890" s="51">
        <f>HLOOKUP(A_Stammdaten!$B$12,$L$4:$R$2504,ROW(B890)-3,FALSE)+IF(OR(B890=0,A_Stammdaten!$B$12&lt;B890),0,I890*1/20)</f>
        <v>0</v>
      </c>
      <c r="K890" s="51">
        <f>HLOOKUP(A_Stammdaten!$B$12,$L$4:$R$2504,ROW(B890)-3,FALSE)</f>
        <v>0</v>
      </c>
      <c r="L890" s="51">
        <f t="shared" si="43"/>
        <v>0</v>
      </c>
      <c r="M890" s="51">
        <f t="shared" si="44"/>
        <v>0</v>
      </c>
      <c r="N890" s="51">
        <f t="shared" si="44"/>
        <v>0</v>
      </c>
      <c r="O890" s="51">
        <f t="shared" si="44"/>
        <v>0</v>
      </c>
      <c r="P890" s="51">
        <f t="shared" si="44"/>
        <v>0</v>
      </c>
      <c r="Q890" s="51">
        <f t="shared" si="44"/>
        <v>0</v>
      </c>
      <c r="R890" s="51">
        <f t="shared" si="44"/>
        <v>0</v>
      </c>
    </row>
    <row r="891" spans="1:18" x14ac:dyDescent="0.25">
      <c r="A891" s="17"/>
      <c r="B891" s="52"/>
      <c r="C891" s="17"/>
      <c r="D891" s="17"/>
      <c r="E891" s="17"/>
      <c r="F891" s="17"/>
      <c r="G891" s="17"/>
      <c r="H891" s="17"/>
      <c r="I891" s="16">
        <f>IF(B891&gt;A_Stammdaten!$B$12,0,SUM(C891,D891,F891,G891)-SUM(E891,H891))</f>
        <v>0</v>
      </c>
      <c r="J891" s="51">
        <f>HLOOKUP(A_Stammdaten!$B$12,$L$4:$R$2504,ROW(B891)-3,FALSE)+IF(OR(B891=0,A_Stammdaten!$B$12&lt;B891),0,I891*1/20)</f>
        <v>0</v>
      </c>
      <c r="K891" s="51">
        <f>HLOOKUP(A_Stammdaten!$B$12,$L$4:$R$2504,ROW(B891)-3,FALSE)</f>
        <v>0</v>
      </c>
      <c r="L891" s="51">
        <f t="shared" si="43"/>
        <v>0</v>
      </c>
      <c r="M891" s="51">
        <f t="shared" si="44"/>
        <v>0</v>
      </c>
      <c r="N891" s="51">
        <f t="shared" si="44"/>
        <v>0</v>
      </c>
      <c r="O891" s="51">
        <f t="shared" si="44"/>
        <v>0</v>
      </c>
      <c r="P891" s="51">
        <f t="shared" si="44"/>
        <v>0</v>
      </c>
      <c r="Q891" s="51">
        <f t="shared" si="44"/>
        <v>0</v>
      </c>
      <c r="R891" s="51">
        <f t="shared" si="44"/>
        <v>0</v>
      </c>
    </row>
    <row r="892" spans="1:18" x14ac:dyDescent="0.25">
      <c r="A892" s="17"/>
      <c r="B892" s="52"/>
      <c r="C892" s="17"/>
      <c r="D892" s="17"/>
      <c r="E892" s="17"/>
      <c r="F892" s="17"/>
      <c r="G892" s="17"/>
      <c r="H892" s="17"/>
      <c r="I892" s="16">
        <f>IF(B892&gt;A_Stammdaten!$B$12,0,SUM(C892,D892,F892,G892)-SUM(E892,H892))</f>
        <v>0</v>
      </c>
      <c r="J892" s="51">
        <f>HLOOKUP(A_Stammdaten!$B$12,$L$4:$R$2504,ROW(B892)-3,FALSE)+IF(OR(B892=0,A_Stammdaten!$B$12&lt;B892),0,I892*1/20)</f>
        <v>0</v>
      </c>
      <c r="K892" s="51">
        <f>HLOOKUP(A_Stammdaten!$B$12,$L$4:$R$2504,ROW(B892)-3,FALSE)</f>
        <v>0</v>
      </c>
      <c r="L892" s="51">
        <f t="shared" si="43"/>
        <v>0</v>
      </c>
      <c r="M892" s="51">
        <f t="shared" si="44"/>
        <v>0</v>
      </c>
      <c r="N892" s="51">
        <f t="shared" si="44"/>
        <v>0</v>
      </c>
      <c r="O892" s="51">
        <f t="shared" si="44"/>
        <v>0</v>
      </c>
      <c r="P892" s="51">
        <f t="shared" si="44"/>
        <v>0</v>
      </c>
      <c r="Q892" s="51">
        <f t="shared" si="44"/>
        <v>0</v>
      </c>
      <c r="R892" s="51">
        <f t="shared" ref="M892:R935" si="45">IF(OR($I892=0,R$4&lt;$B892,$B892=0,20-(R$4-$B892)=0),0,$I892*(19-(R$4-$B892))/20)</f>
        <v>0</v>
      </c>
    </row>
    <row r="893" spans="1:18" x14ac:dyDescent="0.25">
      <c r="A893" s="17"/>
      <c r="B893" s="52"/>
      <c r="C893" s="17"/>
      <c r="D893" s="17"/>
      <c r="E893" s="17"/>
      <c r="F893" s="17"/>
      <c r="G893" s="17"/>
      <c r="H893" s="17"/>
      <c r="I893" s="16">
        <f>IF(B893&gt;A_Stammdaten!$B$12,0,SUM(C893,D893,F893,G893)-SUM(E893,H893))</f>
        <v>0</v>
      </c>
      <c r="J893" s="51">
        <f>HLOOKUP(A_Stammdaten!$B$12,$L$4:$R$2504,ROW(B893)-3,FALSE)+IF(OR(B893=0,A_Stammdaten!$B$12&lt;B893),0,I893*1/20)</f>
        <v>0</v>
      </c>
      <c r="K893" s="51">
        <f>HLOOKUP(A_Stammdaten!$B$12,$L$4:$R$2504,ROW(B893)-3,FALSE)</f>
        <v>0</v>
      </c>
      <c r="L893" s="51">
        <f t="shared" si="43"/>
        <v>0</v>
      </c>
      <c r="M893" s="51">
        <f t="shared" si="45"/>
        <v>0</v>
      </c>
      <c r="N893" s="51">
        <f t="shared" si="45"/>
        <v>0</v>
      </c>
      <c r="O893" s="51">
        <f t="shared" si="45"/>
        <v>0</v>
      </c>
      <c r="P893" s="51">
        <f t="shared" si="45"/>
        <v>0</v>
      </c>
      <c r="Q893" s="51">
        <f t="shared" si="45"/>
        <v>0</v>
      </c>
      <c r="R893" s="51">
        <f t="shared" si="45"/>
        <v>0</v>
      </c>
    </row>
    <row r="894" spans="1:18" x14ac:dyDescent="0.25">
      <c r="A894" s="17"/>
      <c r="B894" s="52"/>
      <c r="C894" s="17"/>
      <c r="D894" s="17"/>
      <c r="E894" s="17"/>
      <c r="F894" s="17"/>
      <c r="G894" s="17"/>
      <c r="H894" s="17"/>
      <c r="I894" s="16">
        <f>IF(B894&gt;A_Stammdaten!$B$12,0,SUM(C894,D894,F894,G894)-SUM(E894,H894))</f>
        <v>0</v>
      </c>
      <c r="J894" s="51">
        <f>HLOOKUP(A_Stammdaten!$B$12,$L$4:$R$2504,ROW(B894)-3,FALSE)+IF(OR(B894=0,A_Stammdaten!$B$12&lt;B894),0,I894*1/20)</f>
        <v>0</v>
      </c>
      <c r="K894" s="51">
        <f>HLOOKUP(A_Stammdaten!$B$12,$L$4:$R$2504,ROW(B894)-3,FALSE)</f>
        <v>0</v>
      </c>
      <c r="L894" s="51">
        <f t="shared" si="43"/>
        <v>0</v>
      </c>
      <c r="M894" s="51">
        <f t="shared" si="45"/>
        <v>0</v>
      </c>
      <c r="N894" s="51">
        <f t="shared" si="45"/>
        <v>0</v>
      </c>
      <c r="O894" s="51">
        <f t="shared" si="45"/>
        <v>0</v>
      </c>
      <c r="P894" s="51">
        <f t="shared" si="45"/>
        <v>0</v>
      </c>
      <c r="Q894" s="51">
        <f t="shared" si="45"/>
        <v>0</v>
      </c>
      <c r="R894" s="51">
        <f t="shared" si="45"/>
        <v>0</v>
      </c>
    </row>
    <row r="895" spans="1:18" x14ac:dyDescent="0.25">
      <c r="A895" s="17"/>
      <c r="B895" s="52"/>
      <c r="C895" s="17"/>
      <c r="D895" s="17"/>
      <c r="E895" s="17"/>
      <c r="F895" s="17"/>
      <c r="G895" s="17"/>
      <c r="H895" s="17"/>
      <c r="I895" s="16">
        <f>IF(B895&gt;A_Stammdaten!$B$12,0,SUM(C895,D895,F895,G895)-SUM(E895,H895))</f>
        <v>0</v>
      </c>
      <c r="J895" s="51">
        <f>HLOOKUP(A_Stammdaten!$B$12,$L$4:$R$2504,ROW(B895)-3,FALSE)+IF(OR(B895=0,A_Stammdaten!$B$12&lt;B895),0,I895*1/20)</f>
        <v>0</v>
      </c>
      <c r="K895" s="51">
        <f>HLOOKUP(A_Stammdaten!$B$12,$L$4:$R$2504,ROW(B895)-3,FALSE)</f>
        <v>0</v>
      </c>
      <c r="L895" s="51">
        <f t="shared" si="43"/>
        <v>0</v>
      </c>
      <c r="M895" s="51">
        <f t="shared" si="45"/>
        <v>0</v>
      </c>
      <c r="N895" s="51">
        <f t="shared" si="45"/>
        <v>0</v>
      </c>
      <c r="O895" s="51">
        <f t="shared" si="45"/>
        <v>0</v>
      </c>
      <c r="P895" s="51">
        <f t="shared" si="45"/>
        <v>0</v>
      </c>
      <c r="Q895" s="51">
        <f t="shared" si="45"/>
        <v>0</v>
      </c>
      <c r="R895" s="51">
        <f t="shared" si="45"/>
        <v>0</v>
      </c>
    </row>
    <row r="896" spans="1:18" x14ac:dyDescent="0.25">
      <c r="A896" s="17"/>
      <c r="B896" s="52"/>
      <c r="C896" s="17"/>
      <c r="D896" s="17"/>
      <c r="E896" s="17"/>
      <c r="F896" s="17"/>
      <c r="G896" s="17"/>
      <c r="H896" s="17"/>
      <c r="I896" s="16">
        <f>IF(B896&gt;A_Stammdaten!$B$12,0,SUM(C896,D896,F896,G896)-SUM(E896,H896))</f>
        <v>0</v>
      </c>
      <c r="J896" s="51">
        <f>HLOOKUP(A_Stammdaten!$B$12,$L$4:$R$2504,ROW(B896)-3,FALSE)+IF(OR(B896=0,A_Stammdaten!$B$12&lt;B896),0,I896*1/20)</f>
        <v>0</v>
      </c>
      <c r="K896" s="51">
        <f>HLOOKUP(A_Stammdaten!$B$12,$L$4:$R$2504,ROW(B896)-3,FALSE)</f>
        <v>0</v>
      </c>
      <c r="L896" s="51">
        <f t="shared" ref="L896:L959" si="46">IF(OR($I896=0,L$4&lt;$B896,$B896=0,20-(L$4-$B896)=0),0,$I896*(19-(L$4-$B896))/20)</f>
        <v>0</v>
      </c>
      <c r="M896" s="51">
        <f t="shared" si="45"/>
        <v>0</v>
      </c>
      <c r="N896" s="51">
        <f t="shared" si="45"/>
        <v>0</v>
      </c>
      <c r="O896" s="51">
        <f t="shared" si="45"/>
        <v>0</v>
      </c>
      <c r="P896" s="51">
        <f t="shared" si="45"/>
        <v>0</v>
      </c>
      <c r="Q896" s="51">
        <f t="shared" si="45"/>
        <v>0</v>
      </c>
      <c r="R896" s="51">
        <f t="shared" si="45"/>
        <v>0</v>
      </c>
    </row>
    <row r="897" spans="1:18" x14ac:dyDescent="0.25">
      <c r="A897" s="17"/>
      <c r="B897" s="52"/>
      <c r="C897" s="17"/>
      <c r="D897" s="17"/>
      <c r="E897" s="17"/>
      <c r="F897" s="17"/>
      <c r="G897" s="17"/>
      <c r="H897" s="17"/>
      <c r="I897" s="16">
        <f>IF(B897&gt;A_Stammdaten!$B$12,0,SUM(C897,D897,F897,G897)-SUM(E897,H897))</f>
        <v>0</v>
      </c>
      <c r="J897" s="51">
        <f>HLOOKUP(A_Stammdaten!$B$12,$L$4:$R$2504,ROW(B897)-3,FALSE)+IF(OR(B897=0,A_Stammdaten!$B$12&lt;B897),0,I897*1/20)</f>
        <v>0</v>
      </c>
      <c r="K897" s="51">
        <f>HLOOKUP(A_Stammdaten!$B$12,$L$4:$R$2504,ROW(B897)-3,FALSE)</f>
        <v>0</v>
      </c>
      <c r="L897" s="51">
        <f t="shared" si="46"/>
        <v>0</v>
      </c>
      <c r="M897" s="51">
        <f t="shared" si="45"/>
        <v>0</v>
      </c>
      <c r="N897" s="51">
        <f t="shared" si="45"/>
        <v>0</v>
      </c>
      <c r="O897" s="51">
        <f t="shared" si="45"/>
        <v>0</v>
      </c>
      <c r="P897" s="51">
        <f t="shared" si="45"/>
        <v>0</v>
      </c>
      <c r="Q897" s="51">
        <f t="shared" si="45"/>
        <v>0</v>
      </c>
      <c r="R897" s="51">
        <f t="shared" si="45"/>
        <v>0</v>
      </c>
    </row>
    <row r="898" spans="1:18" x14ac:dyDescent="0.25">
      <c r="A898" s="17"/>
      <c r="B898" s="52"/>
      <c r="C898" s="17"/>
      <c r="D898" s="17"/>
      <c r="E898" s="17"/>
      <c r="F898" s="17"/>
      <c r="G898" s="17"/>
      <c r="H898" s="17"/>
      <c r="I898" s="16">
        <f>IF(B898&gt;A_Stammdaten!$B$12,0,SUM(C898,D898,F898,G898)-SUM(E898,H898))</f>
        <v>0</v>
      </c>
      <c r="J898" s="51">
        <f>HLOOKUP(A_Stammdaten!$B$12,$L$4:$R$2504,ROW(B898)-3,FALSE)+IF(OR(B898=0,A_Stammdaten!$B$12&lt;B898),0,I898*1/20)</f>
        <v>0</v>
      </c>
      <c r="K898" s="51">
        <f>HLOOKUP(A_Stammdaten!$B$12,$L$4:$R$2504,ROW(B898)-3,FALSE)</f>
        <v>0</v>
      </c>
      <c r="L898" s="51">
        <f t="shared" si="46"/>
        <v>0</v>
      </c>
      <c r="M898" s="51">
        <f t="shared" si="45"/>
        <v>0</v>
      </c>
      <c r="N898" s="51">
        <f t="shared" si="45"/>
        <v>0</v>
      </c>
      <c r="O898" s="51">
        <f t="shared" si="45"/>
        <v>0</v>
      </c>
      <c r="P898" s="51">
        <f t="shared" si="45"/>
        <v>0</v>
      </c>
      <c r="Q898" s="51">
        <f t="shared" si="45"/>
        <v>0</v>
      </c>
      <c r="R898" s="51">
        <f t="shared" si="45"/>
        <v>0</v>
      </c>
    </row>
    <row r="899" spans="1:18" x14ac:dyDescent="0.25">
      <c r="A899" s="17"/>
      <c r="B899" s="52"/>
      <c r="C899" s="17"/>
      <c r="D899" s="17"/>
      <c r="E899" s="17"/>
      <c r="F899" s="17"/>
      <c r="G899" s="17"/>
      <c r="H899" s="17"/>
      <c r="I899" s="16">
        <f>IF(B899&gt;A_Stammdaten!$B$12,0,SUM(C899,D899,F899,G899)-SUM(E899,H899))</f>
        <v>0</v>
      </c>
      <c r="J899" s="51">
        <f>HLOOKUP(A_Stammdaten!$B$12,$L$4:$R$2504,ROW(B899)-3,FALSE)+IF(OR(B899=0,A_Stammdaten!$B$12&lt;B899),0,I899*1/20)</f>
        <v>0</v>
      </c>
      <c r="K899" s="51">
        <f>HLOOKUP(A_Stammdaten!$B$12,$L$4:$R$2504,ROW(B899)-3,FALSE)</f>
        <v>0</v>
      </c>
      <c r="L899" s="51">
        <f t="shared" si="46"/>
        <v>0</v>
      </c>
      <c r="M899" s="51">
        <f t="shared" si="45"/>
        <v>0</v>
      </c>
      <c r="N899" s="51">
        <f t="shared" si="45"/>
        <v>0</v>
      </c>
      <c r="O899" s="51">
        <f t="shared" si="45"/>
        <v>0</v>
      </c>
      <c r="P899" s="51">
        <f t="shared" si="45"/>
        <v>0</v>
      </c>
      <c r="Q899" s="51">
        <f t="shared" si="45"/>
        <v>0</v>
      </c>
      <c r="R899" s="51">
        <f t="shared" si="45"/>
        <v>0</v>
      </c>
    </row>
    <row r="900" spans="1:18" x14ac:dyDescent="0.25">
      <c r="A900" s="17"/>
      <c r="B900" s="52"/>
      <c r="C900" s="17"/>
      <c r="D900" s="17"/>
      <c r="E900" s="17"/>
      <c r="F900" s="17"/>
      <c r="G900" s="17"/>
      <c r="H900" s="17"/>
      <c r="I900" s="16">
        <f>IF(B900&gt;A_Stammdaten!$B$12,0,SUM(C900,D900,F900,G900)-SUM(E900,H900))</f>
        <v>0</v>
      </c>
      <c r="J900" s="51">
        <f>HLOOKUP(A_Stammdaten!$B$12,$L$4:$R$2504,ROW(B900)-3,FALSE)+IF(OR(B900=0,A_Stammdaten!$B$12&lt;B900),0,I900*1/20)</f>
        <v>0</v>
      </c>
      <c r="K900" s="51">
        <f>HLOOKUP(A_Stammdaten!$B$12,$L$4:$R$2504,ROW(B900)-3,FALSE)</f>
        <v>0</v>
      </c>
      <c r="L900" s="51">
        <f t="shared" si="46"/>
        <v>0</v>
      </c>
      <c r="M900" s="51">
        <f t="shared" si="45"/>
        <v>0</v>
      </c>
      <c r="N900" s="51">
        <f t="shared" si="45"/>
        <v>0</v>
      </c>
      <c r="O900" s="51">
        <f t="shared" si="45"/>
        <v>0</v>
      </c>
      <c r="P900" s="51">
        <f t="shared" si="45"/>
        <v>0</v>
      </c>
      <c r="Q900" s="51">
        <f t="shared" si="45"/>
        <v>0</v>
      </c>
      <c r="R900" s="51">
        <f t="shared" si="45"/>
        <v>0</v>
      </c>
    </row>
    <row r="901" spans="1:18" x14ac:dyDescent="0.25">
      <c r="A901" s="17"/>
      <c r="B901" s="52"/>
      <c r="C901" s="17"/>
      <c r="D901" s="17"/>
      <c r="E901" s="17"/>
      <c r="F901" s="17"/>
      <c r="G901" s="17"/>
      <c r="H901" s="17"/>
      <c r="I901" s="16">
        <f>IF(B901&gt;A_Stammdaten!$B$12,0,SUM(C901,D901,F901,G901)-SUM(E901,H901))</f>
        <v>0</v>
      </c>
      <c r="J901" s="51">
        <f>HLOOKUP(A_Stammdaten!$B$12,$L$4:$R$2504,ROW(B901)-3,FALSE)+IF(OR(B901=0,A_Stammdaten!$B$12&lt;B901),0,I901*1/20)</f>
        <v>0</v>
      </c>
      <c r="K901" s="51">
        <f>HLOOKUP(A_Stammdaten!$B$12,$L$4:$R$2504,ROW(B901)-3,FALSE)</f>
        <v>0</v>
      </c>
      <c r="L901" s="51">
        <f t="shared" si="46"/>
        <v>0</v>
      </c>
      <c r="M901" s="51">
        <f t="shared" si="45"/>
        <v>0</v>
      </c>
      <c r="N901" s="51">
        <f t="shared" si="45"/>
        <v>0</v>
      </c>
      <c r="O901" s="51">
        <f t="shared" si="45"/>
        <v>0</v>
      </c>
      <c r="P901" s="51">
        <f t="shared" si="45"/>
        <v>0</v>
      </c>
      <c r="Q901" s="51">
        <f t="shared" si="45"/>
        <v>0</v>
      </c>
      <c r="R901" s="51">
        <f t="shared" si="45"/>
        <v>0</v>
      </c>
    </row>
    <row r="902" spans="1:18" x14ac:dyDescent="0.25">
      <c r="A902" s="17"/>
      <c r="B902" s="52"/>
      <c r="C902" s="17"/>
      <c r="D902" s="17"/>
      <c r="E902" s="17"/>
      <c r="F902" s="17"/>
      <c r="G902" s="17"/>
      <c r="H902" s="17"/>
      <c r="I902" s="16">
        <f>IF(B902&gt;A_Stammdaten!$B$12,0,SUM(C902,D902,F902,G902)-SUM(E902,H902))</f>
        <v>0</v>
      </c>
      <c r="J902" s="51">
        <f>HLOOKUP(A_Stammdaten!$B$12,$L$4:$R$2504,ROW(B902)-3,FALSE)+IF(OR(B902=0,A_Stammdaten!$B$12&lt;B902),0,I902*1/20)</f>
        <v>0</v>
      </c>
      <c r="K902" s="51">
        <f>HLOOKUP(A_Stammdaten!$B$12,$L$4:$R$2504,ROW(B902)-3,FALSE)</f>
        <v>0</v>
      </c>
      <c r="L902" s="51">
        <f t="shared" si="46"/>
        <v>0</v>
      </c>
      <c r="M902" s="51">
        <f t="shared" si="45"/>
        <v>0</v>
      </c>
      <c r="N902" s="51">
        <f t="shared" si="45"/>
        <v>0</v>
      </c>
      <c r="O902" s="51">
        <f t="shared" si="45"/>
        <v>0</v>
      </c>
      <c r="P902" s="51">
        <f t="shared" si="45"/>
        <v>0</v>
      </c>
      <c r="Q902" s="51">
        <f t="shared" si="45"/>
        <v>0</v>
      </c>
      <c r="R902" s="51">
        <f t="shared" si="45"/>
        <v>0</v>
      </c>
    </row>
    <row r="903" spans="1:18" x14ac:dyDescent="0.25">
      <c r="A903" s="17"/>
      <c r="B903" s="52"/>
      <c r="C903" s="17"/>
      <c r="D903" s="17"/>
      <c r="E903" s="17"/>
      <c r="F903" s="17"/>
      <c r="G903" s="17"/>
      <c r="H903" s="17"/>
      <c r="I903" s="16">
        <f>IF(B903&gt;A_Stammdaten!$B$12,0,SUM(C903,D903,F903,G903)-SUM(E903,H903))</f>
        <v>0</v>
      </c>
      <c r="J903" s="51">
        <f>HLOOKUP(A_Stammdaten!$B$12,$L$4:$R$2504,ROW(B903)-3,FALSE)+IF(OR(B903=0,A_Stammdaten!$B$12&lt;B903),0,I903*1/20)</f>
        <v>0</v>
      </c>
      <c r="K903" s="51">
        <f>HLOOKUP(A_Stammdaten!$B$12,$L$4:$R$2504,ROW(B903)-3,FALSE)</f>
        <v>0</v>
      </c>
      <c r="L903" s="51">
        <f t="shared" si="46"/>
        <v>0</v>
      </c>
      <c r="M903" s="51">
        <f t="shared" si="45"/>
        <v>0</v>
      </c>
      <c r="N903" s="51">
        <f t="shared" si="45"/>
        <v>0</v>
      </c>
      <c r="O903" s="51">
        <f t="shared" si="45"/>
        <v>0</v>
      </c>
      <c r="P903" s="51">
        <f t="shared" si="45"/>
        <v>0</v>
      </c>
      <c r="Q903" s="51">
        <f t="shared" si="45"/>
        <v>0</v>
      </c>
      <c r="R903" s="51">
        <f t="shared" si="45"/>
        <v>0</v>
      </c>
    </row>
    <row r="904" spans="1:18" x14ac:dyDescent="0.25">
      <c r="A904" s="17"/>
      <c r="B904" s="52"/>
      <c r="C904" s="17"/>
      <c r="D904" s="17"/>
      <c r="E904" s="17"/>
      <c r="F904" s="17"/>
      <c r="G904" s="17"/>
      <c r="H904" s="17"/>
      <c r="I904" s="16">
        <f>IF(B904&gt;A_Stammdaten!$B$12,0,SUM(C904,D904,F904,G904)-SUM(E904,H904))</f>
        <v>0</v>
      </c>
      <c r="J904" s="51">
        <f>HLOOKUP(A_Stammdaten!$B$12,$L$4:$R$2504,ROW(B904)-3,FALSE)+IF(OR(B904=0,A_Stammdaten!$B$12&lt;B904),0,I904*1/20)</f>
        <v>0</v>
      </c>
      <c r="K904" s="51">
        <f>HLOOKUP(A_Stammdaten!$B$12,$L$4:$R$2504,ROW(B904)-3,FALSE)</f>
        <v>0</v>
      </c>
      <c r="L904" s="51">
        <f t="shared" si="46"/>
        <v>0</v>
      </c>
      <c r="M904" s="51">
        <f t="shared" si="45"/>
        <v>0</v>
      </c>
      <c r="N904" s="51">
        <f t="shared" si="45"/>
        <v>0</v>
      </c>
      <c r="O904" s="51">
        <f t="shared" si="45"/>
        <v>0</v>
      </c>
      <c r="P904" s="51">
        <f t="shared" si="45"/>
        <v>0</v>
      </c>
      <c r="Q904" s="51">
        <f t="shared" si="45"/>
        <v>0</v>
      </c>
      <c r="R904" s="51">
        <f t="shared" si="45"/>
        <v>0</v>
      </c>
    </row>
    <row r="905" spans="1:18" x14ac:dyDescent="0.25">
      <c r="A905" s="17"/>
      <c r="B905" s="52"/>
      <c r="C905" s="17"/>
      <c r="D905" s="17"/>
      <c r="E905" s="17"/>
      <c r="F905" s="17"/>
      <c r="G905" s="17"/>
      <c r="H905" s="17"/>
      <c r="I905" s="16">
        <f>IF(B905&gt;A_Stammdaten!$B$12,0,SUM(C905,D905,F905,G905)-SUM(E905,H905))</f>
        <v>0</v>
      </c>
      <c r="J905" s="51">
        <f>HLOOKUP(A_Stammdaten!$B$12,$L$4:$R$2504,ROW(B905)-3,FALSE)+IF(OR(B905=0,A_Stammdaten!$B$12&lt;B905),0,I905*1/20)</f>
        <v>0</v>
      </c>
      <c r="K905" s="51">
        <f>HLOOKUP(A_Stammdaten!$B$12,$L$4:$R$2504,ROW(B905)-3,FALSE)</f>
        <v>0</v>
      </c>
      <c r="L905" s="51">
        <f t="shared" si="46"/>
        <v>0</v>
      </c>
      <c r="M905" s="51">
        <f t="shared" si="45"/>
        <v>0</v>
      </c>
      <c r="N905" s="51">
        <f t="shared" si="45"/>
        <v>0</v>
      </c>
      <c r="O905" s="51">
        <f t="shared" si="45"/>
        <v>0</v>
      </c>
      <c r="P905" s="51">
        <f t="shared" si="45"/>
        <v>0</v>
      </c>
      <c r="Q905" s="51">
        <f t="shared" si="45"/>
        <v>0</v>
      </c>
      <c r="R905" s="51">
        <f t="shared" si="45"/>
        <v>0</v>
      </c>
    </row>
    <row r="906" spans="1:18" x14ac:dyDescent="0.25">
      <c r="A906" s="17"/>
      <c r="B906" s="52"/>
      <c r="C906" s="17"/>
      <c r="D906" s="17"/>
      <c r="E906" s="17"/>
      <c r="F906" s="17"/>
      <c r="G906" s="17"/>
      <c r="H906" s="17"/>
      <c r="I906" s="16">
        <f>IF(B906&gt;A_Stammdaten!$B$12,0,SUM(C906,D906,F906,G906)-SUM(E906,H906))</f>
        <v>0</v>
      </c>
      <c r="J906" s="51">
        <f>HLOOKUP(A_Stammdaten!$B$12,$L$4:$R$2504,ROW(B906)-3,FALSE)+IF(OR(B906=0,A_Stammdaten!$B$12&lt;B906),0,I906*1/20)</f>
        <v>0</v>
      </c>
      <c r="K906" s="51">
        <f>HLOOKUP(A_Stammdaten!$B$12,$L$4:$R$2504,ROW(B906)-3,FALSE)</f>
        <v>0</v>
      </c>
      <c r="L906" s="51">
        <f t="shared" si="46"/>
        <v>0</v>
      </c>
      <c r="M906" s="51">
        <f t="shared" si="45"/>
        <v>0</v>
      </c>
      <c r="N906" s="51">
        <f t="shared" si="45"/>
        <v>0</v>
      </c>
      <c r="O906" s="51">
        <f t="shared" si="45"/>
        <v>0</v>
      </c>
      <c r="P906" s="51">
        <f t="shared" si="45"/>
        <v>0</v>
      </c>
      <c r="Q906" s="51">
        <f t="shared" si="45"/>
        <v>0</v>
      </c>
      <c r="R906" s="51">
        <f t="shared" si="45"/>
        <v>0</v>
      </c>
    </row>
    <row r="907" spans="1:18" x14ac:dyDescent="0.25">
      <c r="A907" s="17"/>
      <c r="B907" s="52"/>
      <c r="C907" s="17"/>
      <c r="D907" s="17"/>
      <c r="E907" s="17"/>
      <c r="F907" s="17"/>
      <c r="G907" s="17"/>
      <c r="H907" s="17"/>
      <c r="I907" s="16">
        <f>IF(B907&gt;A_Stammdaten!$B$12,0,SUM(C907,D907,F907,G907)-SUM(E907,H907))</f>
        <v>0</v>
      </c>
      <c r="J907" s="51">
        <f>HLOOKUP(A_Stammdaten!$B$12,$L$4:$R$2504,ROW(B907)-3,FALSE)+IF(OR(B907=0,A_Stammdaten!$B$12&lt;B907),0,I907*1/20)</f>
        <v>0</v>
      </c>
      <c r="K907" s="51">
        <f>HLOOKUP(A_Stammdaten!$B$12,$L$4:$R$2504,ROW(B907)-3,FALSE)</f>
        <v>0</v>
      </c>
      <c r="L907" s="51">
        <f t="shared" si="46"/>
        <v>0</v>
      </c>
      <c r="M907" s="51">
        <f t="shared" si="45"/>
        <v>0</v>
      </c>
      <c r="N907" s="51">
        <f t="shared" si="45"/>
        <v>0</v>
      </c>
      <c r="O907" s="51">
        <f t="shared" si="45"/>
        <v>0</v>
      </c>
      <c r="P907" s="51">
        <f t="shared" si="45"/>
        <v>0</v>
      </c>
      <c r="Q907" s="51">
        <f t="shared" si="45"/>
        <v>0</v>
      </c>
      <c r="R907" s="51">
        <f t="shared" si="45"/>
        <v>0</v>
      </c>
    </row>
    <row r="908" spans="1:18" x14ac:dyDescent="0.25">
      <c r="A908" s="17"/>
      <c r="B908" s="52"/>
      <c r="C908" s="17"/>
      <c r="D908" s="17"/>
      <c r="E908" s="17"/>
      <c r="F908" s="17"/>
      <c r="G908" s="17"/>
      <c r="H908" s="17"/>
      <c r="I908" s="16">
        <f>IF(B908&gt;A_Stammdaten!$B$12,0,SUM(C908,D908,F908,G908)-SUM(E908,H908))</f>
        <v>0</v>
      </c>
      <c r="J908" s="51">
        <f>HLOOKUP(A_Stammdaten!$B$12,$L$4:$R$2504,ROW(B908)-3,FALSE)+IF(OR(B908=0,A_Stammdaten!$B$12&lt;B908),0,I908*1/20)</f>
        <v>0</v>
      </c>
      <c r="K908" s="51">
        <f>HLOOKUP(A_Stammdaten!$B$12,$L$4:$R$2504,ROW(B908)-3,FALSE)</f>
        <v>0</v>
      </c>
      <c r="L908" s="51">
        <f t="shared" si="46"/>
        <v>0</v>
      </c>
      <c r="M908" s="51">
        <f t="shared" si="45"/>
        <v>0</v>
      </c>
      <c r="N908" s="51">
        <f t="shared" si="45"/>
        <v>0</v>
      </c>
      <c r="O908" s="51">
        <f t="shared" si="45"/>
        <v>0</v>
      </c>
      <c r="P908" s="51">
        <f t="shared" si="45"/>
        <v>0</v>
      </c>
      <c r="Q908" s="51">
        <f t="shared" si="45"/>
        <v>0</v>
      </c>
      <c r="R908" s="51">
        <f t="shared" si="45"/>
        <v>0</v>
      </c>
    </row>
    <row r="909" spans="1:18" x14ac:dyDescent="0.25">
      <c r="A909" s="17"/>
      <c r="B909" s="52"/>
      <c r="C909" s="17"/>
      <c r="D909" s="17"/>
      <c r="E909" s="17"/>
      <c r="F909" s="17"/>
      <c r="G909" s="17"/>
      <c r="H909" s="17"/>
      <c r="I909" s="16">
        <f>IF(B909&gt;A_Stammdaten!$B$12,0,SUM(C909,D909,F909,G909)-SUM(E909,H909))</f>
        <v>0</v>
      </c>
      <c r="J909" s="51">
        <f>HLOOKUP(A_Stammdaten!$B$12,$L$4:$R$2504,ROW(B909)-3,FALSE)+IF(OR(B909=0,A_Stammdaten!$B$12&lt;B909),0,I909*1/20)</f>
        <v>0</v>
      </c>
      <c r="K909" s="51">
        <f>HLOOKUP(A_Stammdaten!$B$12,$L$4:$R$2504,ROW(B909)-3,FALSE)</f>
        <v>0</v>
      </c>
      <c r="L909" s="51">
        <f t="shared" si="46"/>
        <v>0</v>
      </c>
      <c r="M909" s="51">
        <f t="shared" si="45"/>
        <v>0</v>
      </c>
      <c r="N909" s="51">
        <f t="shared" si="45"/>
        <v>0</v>
      </c>
      <c r="O909" s="51">
        <f t="shared" si="45"/>
        <v>0</v>
      </c>
      <c r="P909" s="51">
        <f t="shared" si="45"/>
        <v>0</v>
      </c>
      <c r="Q909" s="51">
        <f t="shared" si="45"/>
        <v>0</v>
      </c>
      <c r="R909" s="51">
        <f t="shared" si="45"/>
        <v>0</v>
      </c>
    </row>
    <row r="910" spans="1:18" x14ac:dyDescent="0.25">
      <c r="A910" s="17"/>
      <c r="B910" s="52"/>
      <c r="C910" s="17"/>
      <c r="D910" s="17"/>
      <c r="E910" s="17"/>
      <c r="F910" s="17"/>
      <c r="G910" s="17"/>
      <c r="H910" s="17"/>
      <c r="I910" s="16">
        <f>IF(B910&gt;A_Stammdaten!$B$12,0,SUM(C910,D910,F910,G910)-SUM(E910,H910))</f>
        <v>0</v>
      </c>
      <c r="J910" s="51">
        <f>HLOOKUP(A_Stammdaten!$B$12,$L$4:$R$2504,ROW(B910)-3,FALSE)+IF(OR(B910=0,A_Stammdaten!$B$12&lt;B910),0,I910*1/20)</f>
        <v>0</v>
      </c>
      <c r="K910" s="51">
        <f>HLOOKUP(A_Stammdaten!$B$12,$L$4:$R$2504,ROW(B910)-3,FALSE)</f>
        <v>0</v>
      </c>
      <c r="L910" s="51">
        <f t="shared" si="46"/>
        <v>0</v>
      </c>
      <c r="M910" s="51">
        <f t="shared" si="45"/>
        <v>0</v>
      </c>
      <c r="N910" s="51">
        <f t="shared" si="45"/>
        <v>0</v>
      </c>
      <c r="O910" s="51">
        <f t="shared" si="45"/>
        <v>0</v>
      </c>
      <c r="P910" s="51">
        <f t="shared" si="45"/>
        <v>0</v>
      </c>
      <c r="Q910" s="51">
        <f t="shared" si="45"/>
        <v>0</v>
      </c>
      <c r="R910" s="51">
        <f t="shared" si="45"/>
        <v>0</v>
      </c>
    </row>
    <row r="911" spans="1:18" x14ac:dyDescent="0.25">
      <c r="A911" s="17"/>
      <c r="B911" s="52"/>
      <c r="C911" s="17"/>
      <c r="D911" s="17"/>
      <c r="E911" s="17"/>
      <c r="F911" s="17"/>
      <c r="G911" s="17"/>
      <c r="H911" s="17"/>
      <c r="I911" s="16">
        <f>IF(B911&gt;A_Stammdaten!$B$12,0,SUM(C911,D911,F911,G911)-SUM(E911,H911))</f>
        <v>0</v>
      </c>
      <c r="J911" s="51">
        <f>HLOOKUP(A_Stammdaten!$B$12,$L$4:$R$2504,ROW(B911)-3,FALSE)+IF(OR(B911=0,A_Stammdaten!$B$12&lt;B911),0,I911*1/20)</f>
        <v>0</v>
      </c>
      <c r="K911" s="51">
        <f>HLOOKUP(A_Stammdaten!$B$12,$L$4:$R$2504,ROW(B911)-3,FALSE)</f>
        <v>0</v>
      </c>
      <c r="L911" s="51">
        <f t="shared" si="46"/>
        <v>0</v>
      </c>
      <c r="M911" s="51">
        <f t="shared" si="45"/>
        <v>0</v>
      </c>
      <c r="N911" s="51">
        <f t="shared" si="45"/>
        <v>0</v>
      </c>
      <c r="O911" s="51">
        <f t="shared" si="45"/>
        <v>0</v>
      </c>
      <c r="P911" s="51">
        <f t="shared" si="45"/>
        <v>0</v>
      </c>
      <c r="Q911" s="51">
        <f t="shared" si="45"/>
        <v>0</v>
      </c>
      <c r="R911" s="51">
        <f t="shared" si="45"/>
        <v>0</v>
      </c>
    </row>
    <row r="912" spans="1:18" x14ac:dyDescent="0.25">
      <c r="A912" s="17"/>
      <c r="B912" s="52"/>
      <c r="C912" s="17"/>
      <c r="D912" s="17"/>
      <c r="E912" s="17"/>
      <c r="F912" s="17"/>
      <c r="G912" s="17"/>
      <c r="H912" s="17"/>
      <c r="I912" s="16">
        <f>IF(B912&gt;A_Stammdaten!$B$12,0,SUM(C912,D912,F912,G912)-SUM(E912,H912))</f>
        <v>0</v>
      </c>
      <c r="J912" s="51">
        <f>HLOOKUP(A_Stammdaten!$B$12,$L$4:$R$2504,ROW(B912)-3,FALSE)+IF(OR(B912=0,A_Stammdaten!$B$12&lt;B912),0,I912*1/20)</f>
        <v>0</v>
      </c>
      <c r="K912" s="51">
        <f>HLOOKUP(A_Stammdaten!$B$12,$L$4:$R$2504,ROW(B912)-3,FALSE)</f>
        <v>0</v>
      </c>
      <c r="L912" s="51">
        <f t="shared" si="46"/>
        <v>0</v>
      </c>
      <c r="M912" s="51">
        <f t="shared" si="45"/>
        <v>0</v>
      </c>
      <c r="N912" s="51">
        <f t="shared" si="45"/>
        <v>0</v>
      </c>
      <c r="O912" s="51">
        <f t="shared" si="45"/>
        <v>0</v>
      </c>
      <c r="P912" s="51">
        <f t="shared" si="45"/>
        <v>0</v>
      </c>
      <c r="Q912" s="51">
        <f t="shared" si="45"/>
        <v>0</v>
      </c>
      <c r="R912" s="51">
        <f t="shared" si="45"/>
        <v>0</v>
      </c>
    </row>
    <row r="913" spans="1:18" x14ac:dyDescent="0.25">
      <c r="A913" s="17"/>
      <c r="B913" s="52"/>
      <c r="C913" s="17"/>
      <c r="D913" s="17"/>
      <c r="E913" s="17"/>
      <c r="F913" s="17"/>
      <c r="G913" s="17"/>
      <c r="H913" s="17"/>
      <c r="I913" s="16">
        <f>IF(B913&gt;A_Stammdaten!$B$12,0,SUM(C913,D913,F913,G913)-SUM(E913,H913))</f>
        <v>0</v>
      </c>
      <c r="J913" s="51">
        <f>HLOOKUP(A_Stammdaten!$B$12,$L$4:$R$2504,ROW(B913)-3,FALSE)+IF(OR(B913=0,A_Stammdaten!$B$12&lt;B913),0,I913*1/20)</f>
        <v>0</v>
      </c>
      <c r="K913" s="51">
        <f>HLOOKUP(A_Stammdaten!$B$12,$L$4:$R$2504,ROW(B913)-3,FALSE)</f>
        <v>0</v>
      </c>
      <c r="L913" s="51">
        <f t="shared" si="46"/>
        <v>0</v>
      </c>
      <c r="M913" s="51">
        <f t="shared" si="45"/>
        <v>0</v>
      </c>
      <c r="N913" s="51">
        <f t="shared" si="45"/>
        <v>0</v>
      </c>
      <c r="O913" s="51">
        <f t="shared" si="45"/>
        <v>0</v>
      </c>
      <c r="P913" s="51">
        <f t="shared" si="45"/>
        <v>0</v>
      </c>
      <c r="Q913" s="51">
        <f t="shared" si="45"/>
        <v>0</v>
      </c>
      <c r="R913" s="51">
        <f t="shared" si="45"/>
        <v>0</v>
      </c>
    </row>
    <row r="914" spans="1:18" x14ac:dyDescent="0.25">
      <c r="A914" s="17"/>
      <c r="B914" s="52"/>
      <c r="C914" s="17"/>
      <c r="D914" s="17"/>
      <c r="E914" s="17"/>
      <c r="F914" s="17"/>
      <c r="G914" s="17"/>
      <c r="H914" s="17"/>
      <c r="I914" s="16">
        <f>IF(B914&gt;A_Stammdaten!$B$12,0,SUM(C914,D914,F914,G914)-SUM(E914,H914))</f>
        <v>0</v>
      </c>
      <c r="J914" s="51">
        <f>HLOOKUP(A_Stammdaten!$B$12,$L$4:$R$2504,ROW(B914)-3,FALSE)+IF(OR(B914=0,A_Stammdaten!$B$12&lt;B914),0,I914*1/20)</f>
        <v>0</v>
      </c>
      <c r="K914" s="51">
        <f>HLOOKUP(A_Stammdaten!$B$12,$L$4:$R$2504,ROW(B914)-3,FALSE)</f>
        <v>0</v>
      </c>
      <c r="L914" s="51">
        <f t="shared" si="46"/>
        <v>0</v>
      </c>
      <c r="M914" s="51">
        <f t="shared" si="45"/>
        <v>0</v>
      </c>
      <c r="N914" s="51">
        <f t="shared" si="45"/>
        <v>0</v>
      </c>
      <c r="O914" s="51">
        <f t="shared" si="45"/>
        <v>0</v>
      </c>
      <c r="P914" s="51">
        <f t="shared" si="45"/>
        <v>0</v>
      </c>
      <c r="Q914" s="51">
        <f t="shared" si="45"/>
        <v>0</v>
      </c>
      <c r="R914" s="51">
        <f t="shared" si="45"/>
        <v>0</v>
      </c>
    </row>
    <row r="915" spans="1:18" x14ac:dyDescent="0.25">
      <c r="A915" s="17"/>
      <c r="B915" s="52"/>
      <c r="C915" s="17"/>
      <c r="D915" s="17"/>
      <c r="E915" s="17"/>
      <c r="F915" s="17"/>
      <c r="G915" s="17"/>
      <c r="H915" s="17"/>
      <c r="I915" s="16">
        <f>IF(B915&gt;A_Stammdaten!$B$12,0,SUM(C915,D915,F915,G915)-SUM(E915,H915))</f>
        <v>0</v>
      </c>
      <c r="J915" s="51">
        <f>HLOOKUP(A_Stammdaten!$B$12,$L$4:$R$2504,ROW(B915)-3,FALSE)+IF(OR(B915=0,A_Stammdaten!$B$12&lt;B915),0,I915*1/20)</f>
        <v>0</v>
      </c>
      <c r="K915" s="51">
        <f>HLOOKUP(A_Stammdaten!$B$12,$L$4:$R$2504,ROW(B915)-3,FALSE)</f>
        <v>0</v>
      </c>
      <c r="L915" s="51">
        <f t="shared" si="46"/>
        <v>0</v>
      </c>
      <c r="M915" s="51">
        <f t="shared" si="45"/>
        <v>0</v>
      </c>
      <c r="N915" s="51">
        <f t="shared" si="45"/>
        <v>0</v>
      </c>
      <c r="O915" s="51">
        <f t="shared" si="45"/>
        <v>0</v>
      </c>
      <c r="P915" s="51">
        <f t="shared" si="45"/>
        <v>0</v>
      </c>
      <c r="Q915" s="51">
        <f t="shared" si="45"/>
        <v>0</v>
      </c>
      <c r="R915" s="51">
        <f t="shared" si="45"/>
        <v>0</v>
      </c>
    </row>
    <row r="916" spans="1:18" x14ac:dyDescent="0.25">
      <c r="A916" s="17"/>
      <c r="B916" s="52"/>
      <c r="C916" s="17"/>
      <c r="D916" s="17"/>
      <c r="E916" s="17"/>
      <c r="F916" s="17"/>
      <c r="G916" s="17"/>
      <c r="H916" s="17"/>
      <c r="I916" s="16">
        <f>IF(B916&gt;A_Stammdaten!$B$12,0,SUM(C916,D916,F916,G916)-SUM(E916,H916))</f>
        <v>0</v>
      </c>
      <c r="J916" s="51">
        <f>HLOOKUP(A_Stammdaten!$B$12,$L$4:$R$2504,ROW(B916)-3,FALSE)+IF(OR(B916=0,A_Stammdaten!$B$12&lt;B916),0,I916*1/20)</f>
        <v>0</v>
      </c>
      <c r="K916" s="51">
        <f>HLOOKUP(A_Stammdaten!$B$12,$L$4:$R$2504,ROW(B916)-3,FALSE)</f>
        <v>0</v>
      </c>
      <c r="L916" s="51">
        <f t="shared" si="46"/>
        <v>0</v>
      </c>
      <c r="M916" s="51">
        <f t="shared" si="45"/>
        <v>0</v>
      </c>
      <c r="N916" s="51">
        <f t="shared" si="45"/>
        <v>0</v>
      </c>
      <c r="O916" s="51">
        <f t="shared" si="45"/>
        <v>0</v>
      </c>
      <c r="P916" s="51">
        <f t="shared" si="45"/>
        <v>0</v>
      </c>
      <c r="Q916" s="51">
        <f t="shared" si="45"/>
        <v>0</v>
      </c>
      <c r="R916" s="51">
        <f t="shared" si="45"/>
        <v>0</v>
      </c>
    </row>
    <row r="917" spans="1:18" x14ac:dyDescent="0.25">
      <c r="A917" s="17"/>
      <c r="B917" s="52"/>
      <c r="C917" s="17"/>
      <c r="D917" s="17"/>
      <c r="E917" s="17"/>
      <c r="F917" s="17"/>
      <c r="G917" s="17"/>
      <c r="H917" s="17"/>
      <c r="I917" s="16">
        <f>IF(B917&gt;A_Stammdaten!$B$12,0,SUM(C917,D917,F917,G917)-SUM(E917,H917))</f>
        <v>0</v>
      </c>
      <c r="J917" s="51">
        <f>HLOOKUP(A_Stammdaten!$B$12,$L$4:$R$2504,ROW(B917)-3,FALSE)+IF(OR(B917=0,A_Stammdaten!$B$12&lt;B917),0,I917*1/20)</f>
        <v>0</v>
      </c>
      <c r="K917" s="51">
        <f>HLOOKUP(A_Stammdaten!$B$12,$L$4:$R$2504,ROW(B917)-3,FALSE)</f>
        <v>0</v>
      </c>
      <c r="L917" s="51">
        <f t="shared" si="46"/>
        <v>0</v>
      </c>
      <c r="M917" s="51">
        <f t="shared" si="45"/>
        <v>0</v>
      </c>
      <c r="N917" s="51">
        <f t="shared" si="45"/>
        <v>0</v>
      </c>
      <c r="O917" s="51">
        <f t="shared" si="45"/>
        <v>0</v>
      </c>
      <c r="P917" s="51">
        <f t="shared" si="45"/>
        <v>0</v>
      </c>
      <c r="Q917" s="51">
        <f t="shared" si="45"/>
        <v>0</v>
      </c>
      <c r="R917" s="51">
        <f t="shared" si="45"/>
        <v>0</v>
      </c>
    </row>
    <row r="918" spans="1:18" x14ac:dyDescent="0.25">
      <c r="A918" s="17"/>
      <c r="B918" s="52"/>
      <c r="C918" s="17"/>
      <c r="D918" s="17"/>
      <c r="E918" s="17"/>
      <c r="F918" s="17"/>
      <c r="G918" s="17"/>
      <c r="H918" s="17"/>
      <c r="I918" s="16">
        <f>IF(B918&gt;A_Stammdaten!$B$12,0,SUM(C918,D918,F918,G918)-SUM(E918,H918))</f>
        <v>0</v>
      </c>
      <c r="J918" s="51">
        <f>HLOOKUP(A_Stammdaten!$B$12,$L$4:$R$2504,ROW(B918)-3,FALSE)+IF(OR(B918=0,A_Stammdaten!$B$12&lt;B918),0,I918*1/20)</f>
        <v>0</v>
      </c>
      <c r="K918" s="51">
        <f>HLOOKUP(A_Stammdaten!$B$12,$L$4:$R$2504,ROW(B918)-3,FALSE)</f>
        <v>0</v>
      </c>
      <c r="L918" s="51">
        <f t="shared" si="46"/>
        <v>0</v>
      </c>
      <c r="M918" s="51">
        <f t="shared" si="45"/>
        <v>0</v>
      </c>
      <c r="N918" s="51">
        <f t="shared" si="45"/>
        <v>0</v>
      </c>
      <c r="O918" s="51">
        <f t="shared" si="45"/>
        <v>0</v>
      </c>
      <c r="P918" s="51">
        <f t="shared" si="45"/>
        <v>0</v>
      </c>
      <c r="Q918" s="51">
        <f t="shared" si="45"/>
        <v>0</v>
      </c>
      <c r="R918" s="51">
        <f t="shared" si="45"/>
        <v>0</v>
      </c>
    </row>
    <row r="919" spans="1:18" x14ac:dyDescent="0.25">
      <c r="A919" s="17"/>
      <c r="B919" s="52"/>
      <c r="C919" s="17"/>
      <c r="D919" s="17"/>
      <c r="E919" s="17"/>
      <c r="F919" s="17"/>
      <c r="G919" s="17"/>
      <c r="H919" s="17"/>
      <c r="I919" s="16">
        <f>IF(B919&gt;A_Stammdaten!$B$12,0,SUM(C919,D919,F919,G919)-SUM(E919,H919))</f>
        <v>0</v>
      </c>
      <c r="J919" s="51">
        <f>HLOOKUP(A_Stammdaten!$B$12,$L$4:$R$2504,ROW(B919)-3,FALSE)+IF(OR(B919=0,A_Stammdaten!$B$12&lt;B919),0,I919*1/20)</f>
        <v>0</v>
      </c>
      <c r="K919" s="51">
        <f>HLOOKUP(A_Stammdaten!$B$12,$L$4:$R$2504,ROW(B919)-3,FALSE)</f>
        <v>0</v>
      </c>
      <c r="L919" s="51">
        <f t="shared" si="46"/>
        <v>0</v>
      </c>
      <c r="M919" s="51">
        <f t="shared" si="45"/>
        <v>0</v>
      </c>
      <c r="N919" s="51">
        <f t="shared" si="45"/>
        <v>0</v>
      </c>
      <c r="O919" s="51">
        <f t="shared" si="45"/>
        <v>0</v>
      </c>
      <c r="P919" s="51">
        <f t="shared" si="45"/>
        <v>0</v>
      </c>
      <c r="Q919" s="51">
        <f t="shared" si="45"/>
        <v>0</v>
      </c>
      <c r="R919" s="51">
        <f t="shared" si="45"/>
        <v>0</v>
      </c>
    </row>
    <row r="920" spans="1:18" x14ac:dyDescent="0.25">
      <c r="A920" s="17"/>
      <c r="B920" s="52"/>
      <c r="C920" s="17"/>
      <c r="D920" s="17"/>
      <c r="E920" s="17"/>
      <c r="F920" s="17"/>
      <c r="G920" s="17"/>
      <c r="H920" s="17"/>
      <c r="I920" s="16">
        <f>IF(B920&gt;A_Stammdaten!$B$12,0,SUM(C920,D920,F920,G920)-SUM(E920,H920))</f>
        <v>0</v>
      </c>
      <c r="J920" s="51">
        <f>HLOOKUP(A_Stammdaten!$B$12,$L$4:$R$2504,ROW(B920)-3,FALSE)+IF(OR(B920=0,A_Stammdaten!$B$12&lt;B920),0,I920*1/20)</f>
        <v>0</v>
      </c>
      <c r="K920" s="51">
        <f>HLOOKUP(A_Stammdaten!$B$12,$L$4:$R$2504,ROW(B920)-3,FALSE)</f>
        <v>0</v>
      </c>
      <c r="L920" s="51">
        <f t="shared" si="46"/>
        <v>0</v>
      </c>
      <c r="M920" s="51">
        <f t="shared" si="45"/>
        <v>0</v>
      </c>
      <c r="N920" s="51">
        <f t="shared" si="45"/>
        <v>0</v>
      </c>
      <c r="O920" s="51">
        <f t="shared" si="45"/>
        <v>0</v>
      </c>
      <c r="P920" s="51">
        <f t="shared" si="45"/>
        <v>0</v>
      </c>
      <c r="Q920" s="51">
        <f t="shared" si="45"/>
        <v>0</v>
      </c>
      <c r="R920" s="51">
        <f t="shared" si="45"/>
        <v>0</v>
      </c>
    </row>
    <row r="921" spans="1:18" x14ac:dyDescent="0.25">
      <c r="A921" s="17"/>
      <c r="B921" s="52"/>
      <c r="C921" s="17"/>
      <c r="D921" s="17"/>
      <c r="E921" s="17"/>
      <c r="F921" s="17"/>
      <c r="G921" s="17"/>
      <c r="H921" s="17"/>
      <c r="I921" s="16">
        <f>IF(B921&gt;A_Stammdaten!$B$12,0,SUM(C921,D921,F921,G921)-SUM(E921,H921))</f>
        <v>0</v>
      </c>
      <c r="J921" s="51">
        <f>HLOOKUP(A_Stammdaten!$B$12,$L$4:$R$2504,ROW(B921)-3,FALSE)+IF(OR(B921=0,A_Stammdaten!$B$12&lt;B921),0,I921*1/20)</f>
        <v>0</v>
      </c>
      <c r="K921" s="51">
        <f>HLOOKUP(A_Stammdaten!$B$12,$L$4:$R$2504,ROW(B921)-3,FALSE)</f>
        <v>0</v>
      </c>
      <c r="L921" s="51">
        <f t="shared" si="46"/>
        <v>0</v>
      </c>
      <c r="M921" s="51">
        <f t="shared" si="45"/>
        <v>0</v>
      </c>
      <c r="N921" s="51">
        <f t="shared" si="45"/>
        <v>0</v>
      </c>
      <c r="O921" s="51">
        <f t="shared" si="45"/>
        <v>0</v>
      </c>
      <c r="P921" s="51">
        <f t="shared" si="45"/>
        <v>0</v>
      </c>
      <c r="Q921" s="51">
        <f t="shared" si="45"/>
        <v>0</v>
      </c>
      <c r="R921" s="51">
        <f t="shared" si="45"/>
        <v>0</v>
      </c>
    </row>
    <row r="922" spans="1:18" x14ac:dyDescent="0.25">
      <c r="A922" s="17"/>
      <c r="B922" s="52"/>
      <c r="C922" s="17"/>
      <c r="D922" s="17"/>
      <c r="E922" s="17"/>
      <c r="F922" s="17"/>
      <c r="G922" s="17"/>
      <c r="H922" s="17"/>
      <c r="I922" s="16">
        <f>IF(B922&gt;A_Stammdaten!$B$12,0,SUM(C922,D922,F922,G922)-SUM(E922,H922))</f>
        <v>0</v>
      </c>
      <c r="J922" s="51">
        <f>HLOOKUP(A_Stammdaten!$B$12,$L$4:$R$2504,ROW(B922)-3,FALSE)+IF(OR(B922=0,A_Stammdaten!$B$12&lt;B922),0,I922*1/20)</f>
        <v>0</v>
      </c>
      <c r="K922" s="51">
        <f>HLOOKUP(A_Stammdaten!$B$12,$L$4:$R$2504,ROW(B922)-3,FALSE)</f>
        <v>0</v>
      </c>
      <c r="L922" s="51">
        <f t="shared" si="46"/>
        <v>0</v>
      </c>
      <c r="M922" s="51">
        <f t="shared" si="45"/>
        <v>0</v>
      </c>
      <c r="N922" s="51">
        <f t="shared" si="45"/>
        <v>0</v>
      </c>
      <c r="O922" s="51">
        <f t="shared" si="45"/>
        <v>0</v>
      </c>
      <c r="P922" s="51">
        <f t="shared" si="45"/>
        <v>0</v>
      </c>
      <c r="Q922" s="51">
        <f t="shared" si="45"/>
        <v>0</v>
      </c>
      <c r="R922" s="51">
        <f t="shared" si="45"/>
        <v>0</v>
      </c>
    </row>
    <row r="923" spans="1:18" x14ac:dyDescent="0.25">
      <c r="A923" s="17"/>
      <c r="B923" s="52"/>
      <c r="C923" s="17"/>
      <c r="D923" s="17"/>
      <c r="E923" s="17"/>
      <c r="F923" s="17"/>
      <c r="G923" s="17"/>
      <c r="H923" s="17"/>
      <c r="I923" s="16">
        <f>IF(B923&gt;A_Stammdaten!$B$12,0,SUM(C923,D923,F923,G923)-SUM(E923,H923))</f>
        <v>0</v>
      </c>
      <c r="J923" s="51">
        <f>HLOOKUP(A_Stammdaten!$B$12,$L$4:$R$2504,ROW(B923)-3,FALSE)+IF(OR(B923=0,A_Stammdaten!$B$12&lt;B923),0,I923*1/20)</f>
        <v>0</v>
      </c>
      <c r="K923" s="51">
        <f>HLOOKUP(A_Stammdaten!$B$12,$L$4:$R$2504,ROW(B923)-3,FALSE)</f>
        <v>0</v>
      </c>
      <c r="L923" s="51">
        <f t="shared" si="46"/>
        <v>0</v>
      </c>
      <c r="M923" s="51">
        <f t="shared" si="45"/>
        <v>0</v>
      </c>
      <c r="N923" s="51">
        <f t="shared" si="45"/>
        <v>0</v>
      </c>
      <c r="O923" s="51">
        <f t="shared" si="45"/>
        <v>0</v>
      </c>
      <c r="P923" s="51">
        <f t="shared" si="45"/>
        <v>0</v>
      </c>
      <c r="Q923" s="51">
        <f t="shared" si="45"/>
        <v>0</v>
      </c>
      <c r="R923" s="51">
        <f t="shared" si="45"/>
        <v>0</v>
      </c>
    </row>
    <row r="924" spans="1:18" x14ac:dyDescent="0.25">
      <c r="A924" s="17"/>
      <c r="B924" s="52"/>
      <c r="C924" s="17"/>
      <c r="D924" s="17"/>
      <c r="E924" s="17"/>
      <c r="F924" s="17"/>
      <c r="G924" s="17"/>
      <c r="H924" s="17"/>
      <c r="I924" s="16">
        <f>IF(B924&gt;A_Stammdaten!$B$12,0,SUM(C924,D924,F924,G924)-SUM(E924,H924))</f>
        <v>0</v>
      </c>
      <c r="J924" s="51">
        <f>HLOOKUP(A_Stammdaten!$B$12,$L$4:$R$2504,ROW(B924)-3,FALSE)+IF(OR(B924=0,A_Stammdaten!$B$12&lt;B924),0,I924*1/20)</f>
        <v>0</v>
      </c>
      <c r="K924" s="51">
        <f>HLOOKUP(A_Stammdaten!$B$12,$L$4:$R$2504,ROW(B924)-3,FALSE)</f>
        <v>0</v>
      </c>
      <c r="L924" s="51">
        <f t="shared" si="46"/>
        <v>0</v>
      </c>
      <c r="M924" s="51">
        <f t="shared" si="45"/>
        <v>0</v>
      </c>
      <c r="N924" s="51">
        <f t="shared" si="45"/>
        <v>0</v>
      </c>
      <c r="O924" s="51">
        <f t="shared" si="45"/>
        <v>0</v>
      </c>
      <c r="P924" s="51">
        <f t="shared" si="45"/>
        <v>0</v>
      </c>
      <c r="Q924" s="51">
        <f t="shared" si="45"/>
        <v>0</v>
      </c>
      <c r="R924" s="51">
        <f t="shared" si="45"/>
        <v>0</v>
      </c>
    </row>
    <row r="925" spans="1:18" x14ac:dyDescent="0.25">
      <c r="A925" s="17"/>
      <c r="B925" s="52"/>
      <c r="C925" s="17"/>
      <c r="D925" s="17"/>
      <c r="E925" s="17"/>
      <c r="F925" s="17"/>
      <c r="G925" s="17"/>
      <c r="H925" s="17"/>
      <c r="I925" s="16">
        <f>IF(B925&gt;A_Stammdaten!$B$12,0,SUM(C925,D925,F925,G925)-SUM(E925,H925))</f>
        <v>0</v>
      </c>
      <c r="J925" s="51">
        <f>HLOOKUP(A_Stammdaten!$B$12,$L$4:$R$2504,ROW(B925)-3,FALSE)+IF(OR(B925=0,A_Stammdaten!$B$12&lt;B925),0,I925*1/20)</f>
        <v>0</v>
      </c>
      <c r="K925" s="51">
        <f>HLOOKUP(A_Stammdaten!$B$12,$L$4:$R$2504,ROW(B925)-3,FALSE)</f>
        <v>0</v>
      </c>
      <c r="L925" s="51">
        <f t="shared" si="46"/>
        <v>0</v>
      </c>
      <c r="M925" s="51">
        <f t="shared" si="45"/>
        <v>0</v>
      </c>
      <c r="N925" s="51">
        <f t="shared" si="45"/>
        <v>0</v>
      </c>
      <c r="O925" s="51">
        <f t="shared" si="45"/>
        <v>0</v>
      </c>
      <c r="P925" s="51">
        <f t="shared" si="45"/>
        <v>0</v>
      </c>
      <c r="Q925" s="51">
        <f t="shared" si="45"/>
        <v>0</v>
      </c>
      <c r="R925" s="51">
        <f t="shared" si="45"/>
        <v>0</v>
      </c>
    </row>
    <row r="926" spans="1:18" x14ac:dyDescent="0.25">
      <c r="A926" s="17"/>
      <c r="B926" s="52"/>
      <c r="C926" s="17"/>
      <c r="D926" s="17"/>
      <c r="E926" s="17"/>
      <c r="F926" s="17"/>
      <c r="G926" s="17"/>
      <c r="H926" s="17"/>
      <c r="I926" s="16">
        <f>IF(B926&gt;A_Stammdaten!$B$12,0,SUM(C926,D926,F926,G926)-SUM(E926,H926))</f>
        <v>0</v>
      </c>
      <c r="J926" s="51">
        <f>HLOOKUP(A_Stammdaten!$B$12,$L$4:$R$2504,ROW(B926)-3,FALSE)+IF(OR(B926=0,A_Stammdaten!$B$12&lt;B926),0,I926*1/20)</f>
        <v>0</v>
      </c>
      <c r="K926" s="51">
        <f>HLOOKUP(A_Stammdaten!$B$12,$L$4:$R$2504,ROW(B926)-3,FALSE)</f>
        <v>0</v>
      </c>
      <c r="L926" s="51">
        <f t="shared" si="46"/>
        <v>0</v>
      </c>
      <c r="M926" s="51">
        <f t="shared" si="45"/>
        <v>0</v>
      </c>
      <c r="N926" s="51">
        <f t="shared" si="45"/>
        <v>0</v>
      </c>
      <c r="O926" s="51">
        <f t="shared" si="45"/>
        <v>0</v>
      </c>
      <c r="P926" s="51">
        <f t="shared" si="45"/>
        <v>0</v>
      </c>
      <c r="Q926" s="51">
        <f t="shared" si="45"/>
        <v>0</v>
      </c>
      <c r="R926" s="51">
        <f t="shared" si="45"/>
        <v>0</v>
      </c>
    </row>
    <row r="927" spans="1:18" x14ac:dyDescent="0.25">
      <c r="A927" s="17"/>
      <c r="B927" s="52"/>
      <c r="C927" s="17"/>
      <c r="D927" s="17"/>
      <c r="E927" s="17"/>
      <c r="F927" s="17"/>
      <c r="G927" s="17"/>
      <c r="H927" s="17"/>
      <c r="I927" s="16">
        <f>IF(B927&gt;A_Stammdaten!$B$12,0,SUM(C927,D927,F927,G927)-SUM(E927,H927))</f>
        <v>0</v>
      </c>
      <c r="J927" s="51">
        <f>HLOOKUP(A_Stammdaten!$B$12,$L$4:$R$2504,ROW(B927)-3,FALSE)+IF(OR(B927=0,A_Stammdaten!$B$12&lt;B927),0,I927*1/20)</f>
        <v>0</v>
      </c>
      <c r="K927" s="51">
        <f>HLOOKUP(A_Stammdaten!$B$12,$L$4:$R$2504,ROW(B927)-3,FALSE)</f>
        <v>0</v>
      </c>
      <c r="L927" s="51">
        <f t="shared" si="46"/>
        <v>0</v>
      </c>
      <c r="M927" s="51">
        <f t="shared" si="45"/>
        <v>0</v>
      </c>
      <c r="N927" s="51">
        <f t="shared" si="45"/>
        <v>0</v>
      </c>
      <c r="O927" s="51">
        <f t="shared" si="45"/>
        <v>0</v>
      </c>
      <c r="P927" s="51">
        <f t="shared" si="45"/>
        <v>0</v>
      </c>
      <c r="Q927" s="51">
        <f t="shared" si="45"/>
        <v>0</v>
      </c>
      <c r="R927" s="51">
        <f t="shared" si="45"/>
        <v>0</v>
      </c>
    </row>
    <row r="928" spans="1:18" x14ac:dyDescent="0.25">
      <c r="A928" s="17"/>
      <c r="B928" s="52"/>
      <c r="C928" s="17"/>
      <c r="D928" s="17"/>
      <c r="E928" s="17"/>
      <c r="F928" s="17"/>
      <c r="G928" s="17"/>
      <c r="H928" s="17"/>
      <c r="I928" s="16">
        <f>IF(B928&gt;A_Stammdaten!$B$12,0,SUM(C928,D928,F928,G928)-SUM(E928,H928))</f>
        <v>0</v>
      </c>
      <c r="J928" s="51">
        <f>HLOOKUP(A_Stammdaten!$B$12,$L$4:$R$2504,ROW(B928)-3,FALSE)+IF(OR(B928=0,A_Stammdaten!$B$12&lt;B928),0,I928*1/20)</f>
        <v>0</v>
      </c>
      <c r="K928" s="51">
        <f>HLOOKUP(A_Stammdaten!$B$12,$L$4:$R$2504,ROW(B928)-3,FALSE)</f>
        <v>0</v>
      </c>
      <c r="L928" s="51">
        <f t="shared" si="46"/>
        <v>0</v>
      </c>
      <c r="M928" s="51">
        <f t="shared" si="45"/>
        <v>0</v>
      </c>
      <c r="N928" s="51">
        <f t="shared" si="45"/>
        <v>0</v>
      </c>
      <c r="O928" s="51">
        <f t="shared" si="45"/>
        <v>0</v>
      </c>
      <c r="P928" s="51">
        <f t="shared" si="45"/>
        <v>0</v>
      </c>
      <c r="Q928" s="51">
        <f t="shared" si="45"/>
        <v>0</v>
      </c>
      <c r="R928" s="51">
        <f t="shared" si="45"/>
        <v>0</v>
      </c>
    </row>
    <row r="929" spans="1:18" x14ac:dyDescent="0.25">
      <c r="A929" s="17"/>
      <c r="B929" s="52"/>
      <c r="C929" s="17"/>
      <c r="D929" s="17"/>
      <c r="E929" s="17"/>
      <c r="F929" s="17"/>
      <c r="G929" s="17"/>
      <c r="H929" s="17"/>
      <c r="I929" s="16">
        <f>IF(B929&gt;A_Stammdaten!$B$12,0,SUM(C929,D929,F929,G929)-SUM(E929,H929))</f>
        <v>0</v>
      </c>
      <c r="J929" s="51">
        <f>HLOOKUP(A_Stammdaten!$B$12,$L$4:$R$2504,ROW(B929)-3,FALSE)+IF(OR(B929=0,A_Stammdaten!$B$12&lt;B929),0,I929*1/20)</f>
        <v>0</v>
      </c>
      <c r="K929" s="51">
        <f>HLOOKUP(A_Stammdaten!$B$12,$L$4:$R$2504,ROW(B929)-3,FALSE)</f>
        <v>0</v>
      </c>
      <c r="L929" s="51">
        <f t="shared" si="46"/>
        <v>0</v>
      </c>
      <c r="M929" s="51">
        <f t="shared" si="45"/>
        <v>0</v>
      </c>
      <c r="N929" s="51">
        <f t="shared" si="45"/>
        <v>0</v>
      </c>
      <c r="O929" s="51">
        <f t="shared" si="45"/>
        <v>0</v>
      </c>
      <c r="P929" s="51">
        <f t="shared" si="45"/>
        <v>0</v>
      </c>
      <c r="Q929" s="51">
        <f t="shared" si="45"/>
        <v>0</v>
      </c>
      <c r="R929" s="51">
        <f t="shared" si="45"/>
        <v>0</v>
      </c>
    </row>
    <row r="930" spans="1:18" x14ac:dyDescent="0.25">
      <c r="A930" s="17"/>
      <c r="B930" s="52"/>
      <c r="C930" s="17"/>
      <c r="D930" s="17"/>
      <c r="E930" s="17"/>
      <c r="F930" s="17"/>
      <c r="G930" s="17"/>
      <c r="H930" s="17"/>
      <c r="I930" s="16">
        <f>IF(B930&gt;A_Stammdaten!$B$12,0,SUM(C930,D930,F930,G930)-SUM(E930,H930))</f>
        <v>0</v>
      </c>
      <c r="J930" s="51">
        <f>HLOOKUP(A_Stammdaten!$B$12,$L$4:$R$2504,ROW(B930)-3,FALSE)+IF(OR(B930=0,A_Stammdaten!$B$12&lt;B930),0,I930*1/20)</f>
        <v>0</v>
      </c>
      <c r="K930" s="51">
        <f>HLOOKUP(A_Stammdaten!$B$12,$L$4:$R$2504,ROW(B930)-3,FALSE)</f>
        <v>0</v>
      </c>
      <c r="L930" s="51">
        <f t="shared" si="46"/>
        <v>0</v>
      </c>
      <c r="M930" s="51">
        <f t="shared" si="45"/>
        <v>0</v>
      </c>
      <c r="N930" s="51">
        <f t="shared" si="45"/>
        <v>0</v>
      </c>
      <c r="O930" s="51">
        <f t="shared" si="45"/>
        <v>0</v>
      </c>
      <c r="P930" s="51">
        <f t="shared" si="45"/>
        <v>0</v>
      </c>
      <c r="Q930" s="51">
        <f t="shared" si="45"/>
        <v>0</v>
      </c>
      <c r="R930" s="51">
        <f t="shared" si="45"/>
        <v>0</v>
      </c>
    </row>
    <row r="931" spans="1:18" x14ac:dyDescent="0.25">
      <c r="A931" s="17"/>
      <c r="B931" s="52"/>
      <c r="C931" s="17"/>
      <c r="D931" s="17"/>
      <c r="E931" s="17"/>
      <c r="F931" s="17"/>
      <c r="G931" s="17"/>
      <c r="H931" s="17"/>
      <c r="I931" s="16">
        <f>IF(B931&gt;A_Stammdaten!$B$12,0,SUM(C931,D931,F931,G931)-SUM(E931,H931))</f>
        <v>0</v>
      </c>
      <c r="J931" s="51">
        <f>HLOOKUP(A_Stammdaten!$B$12,$L$4:$R$2504,ROW(B931)-3,FALSE)+IF(OR(B931=0,A_Stammdaten!$B$12&lt;B931),0,I931*1/20)</f>
        <v>0</v>
      </c>
      <c r="K931" s="51">
        <f>HLOOKUP(A_Stammdaten!$B$12,$L$4:$R$2504,ROW(B931)-3,FALSE)</f>
        <v>0</v>
      </c>
      <c r="L931" s="51">
        <f t="shared" si="46"/>
        <v>0</v>
      </c>
      <c r="M931" s="51">
        <f t="shared" si="45"/>
        <v>0</v>
      </c>
      <c r="N931" s="51">
        <f t="shared" si="45"/>
        <v>0</v>
      </c>
      <c r="O931" s="51">
        <f t="shared" si="45"/>
        <v>0</v>
      </c>
      <c r="P931" s="51">
        <f t="shared" si="45"/>
        <v>0</v>
      </c>
      <c r="Q931" s="51">
        <f t="shared" si="45"/>
        <v>0</v>
      </c>
      <c r="R931" s="51">
        <f t="shared" si="45"/>
        <v>0</v>
      </c>
    </row>
    <row r="932" spans="1:18" x14ac:dyDescent="0.25">
      <c r="A932" s="17"/>
      <c r="B932" s="52"/>
      <c r="C932" s="17"/>
      <c r="D932" s="17"/>
      <c r="E932" s="17"/>
      <c r="F932" s="17"/>
      <c r="G932" s="17"/>
      <c r="H932" s="17"/>
      <c r="I932" s="16">
        <f>IF(B932&gt;A_Stammdaten!$B$12,0,SUM(C932,D932,F932,G932)-SUM(E932,H932))</f>
        <v>0</v>
      </c>
      <c r="J932" s="51">
        <f>HLOOKUP(A_Stammdaten!$B$12,$L$4:$R$2504,ROW(B932)-3,FALSE)+IF(OR(B932=0,A_Stammdaten!$B$12&lt;B932),0,I932*1/20)</f>
        <v>0</v>
      </c>
      <c r="K932" s="51">
        <f>HLOOKUP(A_Stammdaten!$B$12,$L$4:$R$2504,ROW(B932)-3,FALSE)</f>
        <v>0</v>
      </c>
      <c r="L932" s="51">
        <f t="shared" si="46"/>
        <v>0</v>
      </c>
      <c r="M932" s="51">
        <f t="shared" si="45"/>
        <v>0</v>
      </c>
      <c r="N932" s="51">
        <f t="shared" si="45"/>
        <v>0</v>
      </c>
      <c r="O932" s="51">
        <f t="shared" si="45"/>
        <v>0</v>
      </c>
      <c r="P932" s="51">
        <f t="shared" si="45"/>
        <v>0</v>
      </c>
      <c r="Q932" s="51">
        <f t="shared" si="45"/>
        <v>0</v>
      </c>
      <c r="R932" s="51">
        <f t="shared" si="45"/>
        <v>0</v>
      </c>
    </row>
    <row r="933" spans="1:18" x14ac:dyDescent="0.25">
      <c r="A933" s="17"/>
      <c r="B933" s="52"/>
      <c r="C933" s="17"/>
      <c r="D933" s="17"/>
      <c r="E933" s="17"/>
      <c r="F933" s="17"/>
      <c r="G933" s="17"/>
      <c r="H933" s="17"/>
      <c r="I933" s="16">
        <f>IF(B933&gt;A_Stammdaten!$B$12,0,SUM(C933,D933,F933,G933)-SUM(E933,H933))</f>
        <v>0</v>
      </c>
      <c r="J933" s="51">
        <f>HLOOKUP(A_Stammdaten!$B$12,$L$4:$R$2504,ROW(B933)-3,FALSE)+IF(OR(B933=0,A_Stammdaten!$B$12&lt;B933),0,I933*1/20)</f>
        <v>0</v>
      </c>
      <c r="K933" s="51">
        <f>HLOOKUP(A_Stammdaten!$B$12,$L$4:$R$2504,ROW(B933)-3,FALSE)</f>
        <v>0</v>
      </c>
      <c r="L933" s="51">
        <f t="shared" si="46"/>
        <v>0</v>
      </c>
      <c r="M933" s="51">
        <f t="shared" si="45"/>
        <v>0</v>
      </c>
      <c r="N933" s="51">
        <f t="shared" si="45"/>
        <v>0</v>
      </c>
      <c r="O933" s="51">
        <f t="shared" si="45"/>
        <v>0</v>
      </c>
      <c r="P933" s="51">
        <f t="shared" si="45"/>
        <v>0</v>
      </c>
      <c r="Q933" s="51">
        <f t="shared" si="45"/>
        <v>0</v>
      </c>
      <c r="R933" s="51">
        <f t="shared" si="45"/>
        <v>0</v>
      </c>
    </row>
    <row r="934" spans="1:18" x14ac:dyDescent="0.25">
      <c r="A934" s="17"/>
      <c r="B934" s="52"/>
      <c r="C934" s="17"/>
      <c r="D934" s="17"/>
      <c r="E934" s="17"/>
      <c r="F934" s="17"/>
      <c r="G934" s="17"/>
      <c r="H934" s="17"/>
      <c r="I934" s="16">
        <f>IF(B934&gt;A_Stammdaten!$B$12,0,SUM(C934,D934,F934,G934)-SUM(E934,H934))</f>
        <v>0</v>
      </c>
      <c r="J934" s="51">
        <f>HLOOKUP(A_Stammdaten!$B$12,$L$4:$R$2504,ROW(B934)-3,FALSE)+IF(OR(B934=0,A_Stammdaten!$B$12&lt;B934),0,I934*1/20)</f>
        <v>0</v>
      </c>
      <c r="K934" s="51">
        <f>HLOOKUP(A_Stammdaten!$B$12,$L$4:$R$2504,ROW(B934)-3,FALSE)</f>
        <v>0</v>
      </c>
      <c r="L934" s="51">
        <f t="shared" si="46"/>
        <v>0</v>
      </c>
      <c r="M934" s="51">
        <f t="shared" si="45"/>
        <v>0</v>
      </c>
      <c r="N934" s="51">
        <f t="shared" si="45"/>
        <v>0</v>
      </c>
      <c r="O934" s="51">
        <f t="shared" si="45"/>
        <v>0</v>
      </c>
      <c r="P934" s="51">
        <f t="shared" si="45"/>
        <v>0</v>
      </c>
      <c r="Q934" s="51">
        <f t="shared" si="45"/>
        <v>0</v>
      </c>
      <c r="R934" s="51">
        <f t="shared" si="45"/>
        <v>0</v>
      </c>
    </row>
    <row r="935" spans="1:18" x14ac:dyDescent="0.25">
      <c r="A935" s="17"/>
      <c r="B935" s="52"/>
      <c r="C935" s="17"/>
      <c r="D935" s="17"/>
      <c r="E935" s="17"/>
      <c r="F935" s="17"/>
      <c r="G935" s="17"/>
      <c r="H935" s="17"/>
      <c r="I935" s="16">
        <f>IF(B935&gt;A_Stammdaten!$B$12,0,SUM(C935,D935,F935,G935)-SUM(E935,H935))</f>
        <v>0</v>
      </c>
      <c r="J935" s="51">
        <f>HLOOKUP(A_Stammdaten!$B$12,$L$4:$R$2504,ROW(B935)-3,FALSE)+IF(OR(B935=0,A_Stammdaten!$B$12&lt;B935),0,I935*1/20)</f>
        <v>0</v>
      </c>
      <c r="K935" s="51">
        <f>HLOOKUP(A_Stammdaten!$B$12,$L$4:$R$2504,ROW(B935)-3,FALSE)</f>
        <v>0</v>
      </c>
      <c r="L935" s="51">
        <f t="shared" si="46"/>
        <v>0</v>
      </c>
      <c r="M935" s="51">
        <f t="shared" si="45"/>
        <v>0</v>
      </c>
      <c r="N935" s="51">
        <f t="shared" si="45"/>
        <v>0</v>
      </c>
      <c r="O935" s="51">
        <f t="shared" ref="M935:R977" si="47">IF(OR($I935=0,O$4&lt;$B935,$B935=0,20-(O$4-$B935)=0),0,$I935*(19-(O$4-$B935))/20)</f>
        <v>0</v>
      </c>
      <c r="P935" s="51">
        <f t="shared" si="47"/>
        <v>0</v>
      </c>
      <c r="Q935" s="51">
        <f t="shared" si="47"/>
        <v>0</v>
      </c>
      <c r="R935" s="51">
        <f t="shared" si="47"/>
        <v>0</v>
      </c>
    </row>
    <row r="936" spans="1:18" x14ac:dyDescent="0.25">
      <c r="A936" s="17"/>
      <c r="B936" s="52"/>
      <c r="C936" s="17"/>
      <c r="D936" s="17"/>
      <c r="E936" s="17"/>
      <c r="F936" s="17"/>
      <c r="G936" s="17"/>
      <c r="H936" s="17"/>
      <c r="I936" s="16">
        <f>IF(B936&gt;A_Stammdaten!$B$12,0,SUM(C936,D936,F936,G936)-SUM(E936,H936))</f>
        <v>0</v>
      </c>
      <c r="J936" s="51">
        <f>HLOOKUP(A_Stammdaten!$B$12,$L$4:$R$2504,ROW(B936)-3,FALSE)+IF(OR(B936=0,A_Stammdaten!$B$12&lt;B936),0,I936*1/20)</f>
        <v>0</v>
      </c>
      <c r="K936" s="51">
        <f>HLOOKUP(A_Stammdaten!$B$12,$L$4:$R$2504,ROW(B936)-3,FALSE)</f>
        <v>0</v>
      </c>
      <c r="L936" s="51">
        <f t="shared" si="46"/>
        <v>0</v>
      </c>
      <c r="M936" s="51">
        <f t="shared" si="47"/>
        <v>0</v>
      </c>
      <c r="N936" s="51">
        <f t="shared" si="47"/>
        <v>0</v>
      </c>
      <c r="O936" s="51">
        <f t="shared" si="47"/>
        <v>0</v>
      </c>
      <c r="P936" s="51">
        <f t="shared" si="47"/>
        <v>0</v>
      </c>
      <c r="Q936" s="51">
        <f t="shared" si="47"/>
        <v>0</v>
      </c>
      <c r="R936" s="51">
        <f t="shared" si="47"/>
        <v>0</v>
      </c>
    </row>
    <row r="937" spans="1:18" x14ac:dyDescent="0.25">
      <c r="A937" s="17"/>
      <c r="B937" s="52"/>
      <c r="C937" s="17"/>
      <c r="D937" s="17"/>
      <c r="E937" s="17"/>
      <c r="F937" s="17"/>
      <c r="G937" s="17"/>
      <c r="H937" s="17"/>
      <c r="I937" s="16">
        <f>IF(B937&gt;A_Stammdaten!$B$12,0,SUM(C937,D937,F937,G937)-SUM(E937,H937))</f>
        <v>0</v>
      </c>
      <c r="J937" s="51">
        <f>HLOOKUP(A_Stammdaten!$B$12,$L$4:$R$2504,ROW(B937)-3,FALSE)+IF(OR(B937=0,A_Stammdaten!$B$12&lt;B937),0,I937*1/20)</f>
        <v>0</v>
      </c>
      <c r="K937" s="51">
        <f>HLOOKUP(A_Stammdaten!$B$12,$L$4:$R$2504,ROW(B937)-3,FALSE)</f>
        <v>0</v>
      </c>
      <c r="L937" s="51">
        <f t="shared" si="46"/>
        <v>0</v>
      </c>
      <c r="M937" s="51">
        <f t="shared" si="47"/>
        <v>0</v>
      </c>
      <c r="N937" s="51">
        <f t="shared" si="47"/>
        <v>0</v>
      </c>
      <c r="O937" s="51">
        <f t="shared" si="47"/>
        <v>0</v>
      </c>
      <c r="P937" s="51">
        <f t="shared" si="47"/>
        <v>0</v>
      </c>
      <c r="Q937" s="51">
        <f t="shared" si="47"/>
        <v>0</v>
      </c>
      <c r="R937" s="51">
        <f t="shared" si="47"/>
        <v>0</v>
      </c>
    </row>
    <row r="938" spans="1:18" x14ac:dyDescent="0.25">
      <c r="A938" s="17"/>
      <c r="B938" s="52"/>
      <c r="C938" s="17"/>
      <c r="D938" s="17"/>
      <c r="E938" s="17"/>
      <c r="F938" s="17"/>
      <c r="G938" s="17"/>
      <c r="H938" s="17"/>
      <c r="I938" s="16">
        <f>IF(B938&gt;A_Stammdaten!$B$12,0,SUM(C938,D938,F938,G938)-SUM(E938,H938))</f>
        <v>0</v>
      </c>
      <c r="J938" s="51">
        <f>HLOOKUP(A_Stammdaten!$B$12,$L$4:$R$2504,ROW(B938)-3,FALSE)+IF(OR(B938=0,A_Stammdaten!$B$12&lt;B938),0,I938*1/20)</f>
        <v>0</v>
      </c>
      <c r="K938" s="51">
        <f>HLOOKUP(A_Stammdaten!$B$12,$L$4:$R$2504,ROW(B938)-3,FALSE)</f>
        <v>0</v>
      </c>
      <c r="L938" s="51">
        <f t="shared" si="46"/>
        <v>0</v>
      </c>
      <c r="M938" s="51">
        <f t="shared" si="47"/>
        <v>0</v>
      </c>
      <c r="N938" s="51">
        <f t="shared" si="47"/>
        <v>0</v>
      </c>
      <c r="O938" s="51">
        <f t="shared" si="47"/>
        <v>0</v>
      </c>
      <c r="P938" s="51">
        <f t="shared" si="47"/>
        <v>0</v>
      </c>
      <c r="Q938" s="51">
        <f t="shared" si="47"/>
        <v>0</v>
      </c>
      <c r="R938" s="51">
        <f t="shared" si="47"/>
        <v>0</v>
      </c>
    </row>
    <row r="939" spans="1:18" x14ac:dyDescent="0.25">
      <c r="A939" s="17"/>
      <c r="B939" s="52"/>
      <c r="C939" s="17"/>
      <c r="D939" s="17"/>
      <c r="E939" s="17"/>
      <c r="F939" s="17"/>
      <c r="G939" s="17"/>
      <c r="H939" s="17"/>
      <c r="I939" s="16">
        <f>IF(B939&gt;A_Stammdaten!$B$12,0,SUM(C939,D939,F939,G939)-SUM(E939,H939))</f>
        <v>0</v>
      </c>
      <c r="J939" s="51">
        <f>HLOOKUP(A_Stammdaten!$B$12,$L$4:$R$2504,ROW(B939)-3,FALSE)+IF(OR(B939=0,A_Stammdaten!$B$12&lt;B939),0,I939*1/20)</f>
        <v>0</v>
      </c>
      <c r="K939" s="51">
        <f>HLOOKUP(A_Stammdaten!$B$12,$L$4:$R$2504,ROW(B939)-3,FALSE)</f>
        <v>0</v>
      </c>
      <c r="L939" s="51">
        <f t="shared" si="46"/>
        <v>0</v>
      </c>
      <c r="M939" s="51">
        <f t="shared" si="47"/>
        <v>0</v>
      </c>
      <c r="N939" s="51">
        <f t="shared" si="47"/>
        <v>0</v>
      </c>
      <c r="O939" s="51">
        <f t="shared" si="47"/>
        <v>0</v>
      </c>
      <c r="P939" s="51">
        <f t="shared" si="47"/>
        <v>0</v>
      </c>
      <c r="Q939" s="51">
        <f t="shared" si="47"/>
        <v>0</v>
      </c>
      <c r="R939" s="51">
        <f t="shared" si="47"/>
        <v>0</v>
      </c>
    </row>
    <row r="940" spans="1:18" x14ac:dyDescent="0.25">
      <c r="A940" s="17"/>
      <c r="B940" s="52"/>
      <c r="C940" s="17"/>
      <c r="D940" s="17"/>
      <c r="E940" s="17"/>
      <c r="F940" s="17"/>
      <c r="G940" s="17"/>
      <c r="H940" s="17"/>
      <c r="I940" s="16">
        <f>IF(B940&gt;A_Stammdaten!$B$12,0,SUM(C940,D940,F940,G940)-SUM(E940,H940))</f>
        <v>0</v>
      </c>
      <c r="J940" s="51">
        <f>HLOOKUP(A_Stammdaten!$B$12,$L$4:$R$2504,ROW(B940)-3,FALSE)+IF(OR(B940=0,A_Stammdaten!$B$12&lt;B940),0,I940*1/20)</f>
        <v>0</v>
      </c>
      <c r="K940" s="51">
        <f>HLOOKUP(A_Stammdaten!$B$12,$L$4:$R$2504,ROW(B940)-3,FALSE)</f>
        <v>0</v>
      </c>
      <c r="L940" s="51">
        <f t="shared" si="46"/>
        <v>0</v>
      </c>
      <c r="M940" s="51">
        <f t="shared" si="47"/>
        <v>0</v>
      </c>
      <c r="N940" s="51">
        <f t="shared" si="47"/>
        <v>0</v>
      </c>
      <c r="O940" s="51">
        <f t="shared" si="47"/>
        <v>0</v>
      </c>
      <c r="P940" s="51">
        <f t="shared" si="47"/>
        <v>0</v>
      </c>
      <c r="Q940" s="51">
        <f t="shared" si="47"/>
        <v>0</v>
      </c>
      <c r="R940" s="51">
        <f t="shared" si="47"/>
        <v>0</v>
      </c>
    </row>
    <row r="941" spans="1:18" x14ac:dyDescent="0.25">
      <c r="A941" s="17"/>
      <c r="B941" s="52"/>
      <c r="C941" s="17"/>
      <c r="D941" s="17"/>
      <c r="E941" s="17"/>
      <c r="F941" s="17"/>
      <c r="G941" s="17"/>
      <c r="H941" s="17"/>
      <c r="I941" s="16">
        <f>IF(B941&gt;A_Stammdaten!$B$12,0,SUM(C941,D941,F941,G941)-SUM(E941,H941))</f>
        <v>0</v>
      </c>
      <c r="J941" s="51">
        <f>HLOOKUP(A_Stammdaten!$B$12,$L$4:$R$2504,ROW(B941)-3,FALSE)+IF(OR(B941=0,A_Stammdaten!$B$12&lt;B941),0,I941*1/20)</f>
        <v>0</v>
      </c>
      <c r="K941" s="51">
        <f>HLOOKUP(A_Stammdaten!$B$12,$L$4:$R$2504,ROW(B941)-3,FALSE)</f>
        <v>0</v>
      </c>
      <c r="L941" s="51">
        <f t="shared" si="46"/>
        <v>0</v>
      </c>
      <c r="M941" s="51">
        <f t="shared" si="47"/>
        <v>0</v>
      </c>
      <c r="N941" s="51">
        <f t="shared" si="47"/>
        <v>0</v>
      </c>
      <c r="O941" s="51">
        <f t="shared" si="47"/>
        <v>0</v>
      </c>
      <c r="P941" s="51">
        <f t="shared" si="47"/>
        <v>0</v>
      </c>
      <c r="Q941" s="51">
        <f t="shared" si="47"/>
        <v>0</v>
      </c>
      <c r="R941" s="51">
        <f t="shared" si="47"/>
        <v>0</v>
      </c>
    </row>
    <row r="942" spans="1:18" x14ac:dyDescent="0.25">
      <c r="A942" s="17"/>
      <c r="B942" s="52"/>
      <c r="C942" s="17"/>
      <c r="D942" s="17"/>
      <c r="E942" s="17"/>
      <c r="F942" s="17"/>
      <c r="G942" s="17"/>
      <c r="H942" s="17"/>
      <c r="I942" s="16">
        <f>IF(B942&gt;A_Stammdaten!$B$12,0,SUM(C942,D942,F942,G942)-SUM(E942,H942))</f>
        <v>0</v>
      </c>
      <c r="J942" s="51">
        <f>HLOOKUP(A_Stammdaten!$B$12,$L$4:$R$2504,ROW(B942)-3,FALSE)+IF(OR(B942=0,A_Stammdaten!$B$12&lt;B942),0,I942*1/20)</f>
        <v>0</v>
      </c>
      <c r="K942" s="51">
        <f>HLOOKUP(A_Stammdaten!$B$12,$L$4:$R$2504,ROW(B942)-3,FALSE)</f>
        <v>0</v>
      </c>
      <c r="L942" s="51">
        <f t="shared" si="46"/>
        <v>0</v>
      </c>
      <c r="M942" s="51">
        <f t="shared" si="47"/>
        <v>0</v>
      </c>
      <c r="N942" s="51">
        <f t="shared" si="47"/>
        <v>0</v>
      </c>
      <c r="O942" s="51">
        <f t="shared" si="47"/>
        <v>0</v>
      </c>
      <c r="P942" s="51">
        <f t="shared" si="47"/>
        <v>0</v>
      </c>
      <c r="Q942" s="51">
        <f t="shared" si="47"/>
        <v>0</v>
      </c>
      <c r="R942" s="51">
        <f t="shared" si="47"/>
        <v>0</v>
      </c>
    </row>
    <row r="943" spans="1:18" x14ac:dyDescent="0.25">
      <c r="A943" s="17"/>
      <c r="B943" s="52"/>
      <c r="C943" s="17"/>
      <c r="D943" s="17"/>
      <c r="E943" s="17"/>
      <c r="F943" s="17"/>
      <c r="G943" s="17"/>
      <c r="H943" s="17"/>
      <c r="I943" s="16">
        <f>IF(B943&gt;A_Stammdaten!$B$12,0,SUM(C943,D943,F943,G943)-SUM(E943,H943))</f>
        <v>0</v>
      </c>
      <c r="J943" s="51">
        <f>HLOOKUP(A_Stammdaten!$B$12,$L$4:$R$2504,ROW(B943)-3,FALSE)+IF(OR(B943=0,A_Stammdaten!$B$12&lt;B943),0,I943*1/20)</f>
        <v>0</v>
      </c>
      <c r="K943" s="51">
        <f>HLOOKUP(A_Stammdaten!$B$12,$L$4:$R$2504,ROW(B943)-3,FALSE)</f>
        <v>0</v>
      </c>
      <c r="L943" s="51">
        <f t="shared" si="46"/>
        <v>0</v>
      </c>
      <c r="M943" s="51">
        <f t="shared" si="47"/>
        <v>0</v>
      </c>
      <c r="N943" s="51">
        <f t="shared" si="47"/>
        <v>0</v>
      </c>
      <c r="O943" s="51">
        <f t="shared" si="47"/>
        <v>0</v>
      </c>
      <c r="P943" s="51">
        <f t="shared" si="47"/>
        <v>0</v>
      </c>
      <c r="Q943" s="51">
        <f t="shared" si="47"/>
        <v>0</v>
      </c>
      <c r="R943" s="51">
        <f t="shared" si="47"/>
        <v>0</v>
      </c>
    </row>
    <row r="944" spans="1:18" x14ac:dyDescent="0.25">
      <c r="A944" s="17"/>
      <c r="B944" s="52"/>
      <c r="C944" s="17"/>
      <c r="D944" s="17"/>
      <c r="E944" s="17"/>
      <c r="F944" s="17"/>
      <c r="G944" s="17"/>
      <c r="H944" s="17"/>
      <c r="I944" s="16">
        <f>IF(B944&gt;A_Stammdaten!$B$12,0,SUM(C944,D944,F944,G944)-SUM(E944,H944))</f>
        <v>0</v>
      </c>
      <c r="J944" s="51">
        <f>HLOOKUP(A_Stammdaten!$B$12,$L$4:$R$2504,ROW(B944)-3,FALSE)+IF(OR(B944=0,A_Stammdaten!$B$12&lt;B944),0,I944*1/20)</f>
        <v>0</v>
      </c>
      <c r="K944" s="51">
        <f>HLOOKUP(A_Stammdaten!$B$12,$L$4:$R$2504,ROW(B944)-3,FALSE)</f>
        <v>0</v>
      </c>
      <c r="L944" s="51">
        <f t="shared" si="46"/>
        <v>0</v>
      </c>
      <c r="M944" s="51">
        <f t="shared" si="47"/>
        <v>0</v>
      </c>
      <c r="N944" s="51">
        <f t="shared" si="47"/>
        <v>0</v>
      </c>
      <c r="O944" s="51">
        <f t="shared" si="47"/>
        <v>0</v>
      </c>
      <c r="P944" s="51">
        <f t="shared" si="47"/>
        <v>0</v>
      </c>
      <c r="Q944" s="51">
        <f t="shared" si="47"/>
        <v>0</v>
      </c>
      <c r="R944" s="51">
        <f t="shared" si="47"/>
        <v>0</v>
      </c>
    </row>
    <row r="945" spans="1:18" x14ac:dyDescent="0.25">
      <c r="A945" s="17"/>
      <c r="B945" s="52"/>
      <c r="C945" s="17"/>
      <c r="D945" s="17"/>
      <c r="E945" s="17"/>
      <c r="F945" s="17"/>
      <c r="G945" s="17"/>
      <c r="H945" s="17"/>
      <c r="I945" s="16">
        <f>IF(B945&gt;A_Stammdaten!$B$12,0,SUM(C945,D945,F945,G945)-SUM(E945,H945))</f>
        <v>0</v>
      </c>
      <c r="J945" s="51">
        <f>HLOOKUP(A_Stammdaten!$B$12,$L$4:$R$2504,ROW(B945)-3,FALSE)+IF(OR(B945=0,A_Stammdaten!$B$12&lt;B945),0,I945*1/20)</f>
        <v>0</v>
      </c>
      <c r="K945" s="51">
        <f>HLOOKUP(A_Stammdaten!$B$12,$L$4:$R$2504,ROW(B945)-3,FALSE)</f>
        <v>0</v>
      </c>
      <c r="L945" s="51">
        <f t="shared" si="46"/>
        <v>0</v>
      </c>
      <c r="M945" s="51">
        <f t="shared" si="47"/>
        <v>0</v>
      </c>
      <c r="N945" s="51">
        <f t="shared" si="47"/>
        <v>0</v>
      </c>
      <c r="O945" s="51">
        <f t="shared" si="47"/>
        <v>0</v>
      </c>
      <c r="P945" s="51">
        <f t="shared" si="47"/>
        <v>0</v>
      </c>
      <c r="Q945" s="51">
        <f t="shared" si="47"/>
        <v>0</v>
      </c>
      <c r="R945" s="51">
        <f t="shared" si="47"/>
        <v>0</v>
      </c>
    </row>
    <row r="946" spans="1:18" x14ac:dyDescent="0.25">
      <c r="A946" s="17"/>
      <c r="B946" s="52"/>
      <c r="C946" s="17"/>
      <c r="D946" s="17"/>
      <c r="E946" s="17"/>
      <c r="F946" s="17"/>
      <c r="G946" s="17"/>
      <c r="H946" s="17"/>
      <c r="I946" s="16">
        <f>IF(B946&gt;A_Stammdaten!$B$12,0,SUM(C946,D946,F946,G946)-SUM(E946,H946))</f>
        <v>0</v>
      </c>
      <c r="J946" s="51">
        <f>HLOOKUP(A_Stammdaten!$B$12,$L$4:$R$2504,ROW(B946)-3,FALSE)+IF(OR(B946=0,A_Stammdaten!$B$12&lt;B946),0,I946*1/20)</f>
        <v>0</v>
      </c>
      <c r="K946" s="51">
        <f>HLOOKUP(A_Stammdaten!$B$12,$L$4:$R$2504,ROW(B946)-3,FALSE)</f>
        <v>0</v>
      </c>
      <c r="L946" s="51">
        <f t="shared" si="46"/>
        <v>0</v>
      </c>
      <c r="M946" s="51">
        <f t="shared" si="47"/>
        <v>0</v>
      </c>
      <c r="N946" s="51">
        <f t="shared" si="47"/>
        <v>0</v>
      </c>
      <c r="O946" s="51">
        <f t="shared" si="47"/>
        <v>0</v>
      </c>
      <c r="P946" s="51">
        <f t="shared" si="47"/>
        <v>0</v>
      </c>
      <c r="Q946" s="51">
        <f t="shared" si="47"/>
        <v>0</v>
      </c>
      <c r="R946" s="51">
        <f t="shared" si="47"/>
        <v>0</v>
      </c>
    </row>
    <row r="947" spans="1:18" x14ac:dyDescent="0.25">
      <c r="A947" s="17"/>
      <c r="B947" s="52"/>
      <c r="C947" s="17"/>
      <c r="D947" s="17"/>
      <c r="E947" s="17"/>
      <c r="F947" s="17"/>
      <c r="G947" s="17"/>
      <c r="H947" s="17"/>
      <c r="I947" s="16">
        <f>IF(B947&gt;A_Stammdaten!$B$12,0,SUM(C947,D947,F947,G947)-SUM(E947,H947))</f>
        <v>0</v>
      </c>
      <c r="J947" s="51">
        <f>HLOOKUP(A_Stammdaten!$B$12,$L$4:$R$2504,ROW(B947)-3,FALSE)+IF(OR(B947=0,A_Stammdaten!$B$12&lt;B947),0,I947*1/20)</f>
        <v>0</v>
      </c>
      <c r="K947" s="51">
        <f>HLOOKUP(A_Stammdaten!$B$12,$L$4:$R$2504,ROW(B947)-3,FALSE)</f>
        <v>0</v>
      </c>
      <c r="L947" s="51">
        <f t="shared" si="46"/>
        <v>0</v>
      </c>
      <c r="M947" s="51">
        <f t="shared" si="47"/>
        <v>0</v>
      </c>
      <c r="N947" s="51">
        <f t="shared" si="47"/>
        <v>0</v>
      </c>
      <c r="O947" s="51">
        <f t="shared" si="47"/>
        <v>0</v>
      </c>
      <c r="P947" s="51">
        <f t="shared" si="47"/>
        <v>0</v>
      </c>
      <c r="Q947" s="51">
        <f t="shared" si="47"/>
        <v>0</v>
      </c>
      <c r="R947" s="51">
        <f t="shared" si="47"/>
        <v>0</v>
      </c>
    </row>
    <row r="948" spans="1:18" x14ac:dyDescent="0.25">
      <c r="A948" s="17"/>
      <c r="B948" s="52"/>
      <c r="C948" s="17"/>
      <c r="D948" s="17"/>
      <c r="E948" s="17"/>
      <c r="F948" s="17"/>
      <c r="G948" s="17"/>
      <c r="H948" s="17"/>
      <c r="I948" s="16">
        <f>IF(B948&gt;A_Stammdaten!$B$12,0,SUM(C948,D948,F948,G948)-SUM(E948,H948))</f>
        <v>0</v>
      </c>
      <c r="J948" s="51">
        <f>HLOOKUP(A_Stammdaten!$B$12,$L$4:$R$2504,ROW(B948)-3,FALSE)+IF(OR(B948=0,A_Stammdaten!$B$12&lt;B948),0,I948*1/20)</f>
        <v>0</v>
      </c>
      <c r="K948" s="51">
        <f>HLOOKUP(A_Stammdaten!$B$12,$L$4:$R$2504,ROW(B948)-3,FALSE)</f>
        <v>0</v>
      </c>
      <c r="L948" s="51">
        <f t="shared" si="46"/>
        <v>0</v>
      </c>
      <c r="M948" s="51">
        <f t="shared" si="47"/>
        <v>0</v>
      </c>
      <c r="N948" s="51">
        <f t="shared" si="47"/>
        <v>0</v>
      </c>
      <c r="O948" s="51">
        <f t="shared" si="47"/>
        <v>0</v>
      </c>
      <c r="P948" s="51">
        <f t="shared" si="47"/>
        <v>0</v>
      </c>
      <c r="Q948" s="51">
        <f t="shared" si="47"/>
        <v>0</v>
      </c>
      <c r="R948" s="51">
        <f t="shared" si="47"/>
        <v>0</v>
      </c>
    </row>
    <row r="949" spans="1:18" x14ac:dyDescent="0.25">
      <c r="A949" s="17"/>
      <c r="B949" s="52"/>
      <c r="C949" s="17"/>
      <c r="D949" s="17"/>
      <c r="E949" s="17"/>
      <c r="F949" s="17"/>
      <c r="G949" s="17"/>
      <c r="H949" s="17"/>
      <c r="I949" s="16">
        <f>IF(B949&gt;A_Stammdaten!$B$12,0,SUM(C949,D949,F949,G949)-SUM(E949,H949))</f>
        <v>0</v>
      </c>
      <c r="J949" s="51">
        <f>HLOOKUP(A_Stammdaten!$B$12,$L$4:$R$2504,ROW(B949)-3,FALSE)+IF(OR(B949=0,A_Stammdaten!$B$12&lt;B949),0,I949*1/20)</f>
        <v>0</v>
      </c>
      <c r="K949" s="51">
        <f>HLOOKUP(A_Stammdaten!$B$12,$L$4:$R$2504,ROW(B949)-3,FALSE)</f>
        <v>0</v>
      </c>
      <c r="L949" s="51">
        <f t="shared" si="46"/>
        <v>0</v>
      </c>
      <c r="M949" s="51">
        <f t="shared" si="47"/>
        <v>0</v>
      </c>
      <c r="N949" s="51">
        <f t="shared" si="47"/>
        <v>0</v>
      </c>
      <c r="O949" s="51">
        <f t="shared" si="47"/>
        <v>0</v>
      </c>
      <c r="P949" s="51">
        <f t="shared" si="47"/>
        <v>0</v>
      </c>
      <c r="Q949" s="51">
        <f t="shared" si="47"/>
        <v>0</v>
      </c>
      <c r="R949" s="51">
        <f t="shared" si="47"/>
        <v>0</v>
      </c>
    </row>
    <row r="950" spans="1:18" x14ac:dyDescent="0.25">
      <c r="A950" s="17"/>
      <c r="B950" s="52"/>
      <c r="C950" s="17"/>
      <c r="D950" s="17"/>
      <c r="E950" s="17"/>
      <c r="F950" s="17"/>
      <c r="G950" s="17"/>
      <c r="H950" s="17"/>
      <c r="I950" s="16">
        <f>IF(B950&gt;A_Stammdaten!$B$12,0,SUM(C950,D950,F950,G950)-SUM(E950,H950))</f>
        <v>0</v>
      </c>
      <c r="J950" s="51">
        <f>HLOOKUP(A_Stammdaten!$B$12,$L$4:$R$2504,ROW(B950)-3,FALSE)+IF(OR(B950=0,A_Stammdaten!$B$12&lt;B950),0,I950*1/20)</f>
        <v>0</v>
      </c>
      <c r="K950" s="51">
        <f>HLOOKUP(A_Stammdaten!$B$12,$L$4:$R$2504,ROW(B950)-3,FALSE)</f>
        <v>0</v>
      </c>
      <c r="L950" s="51">
        <f t="shared" si="46"/>
        <v>0</v>
      </c>
      <c r="M950" s="51">
        <f t="shared" si="47"/>
        <v>0</v>
      </c>
      <c r="N950" s="51">
        <f t="shared" si="47"/>
        <v>0</v>
      </c>
      <c r="O950" s="51">
        <f t="shared" si="47"/>
        <v>0</v>
      </c>
      <c r="P950" s="51">
        <f t="shared" si="47"/>
        <v>0</v>
      </c>
      <c r="Q950" s="51">
        <f t="shared" si="47"/>
        <v>0</v>
      </c>
      <c r="R950" s="51">
        <f t="shared" si="47"/>
        <v>0</v>
      </c>
    </row>
    <row r="951" spans="1:18" x14ac:dyDescent="0.25">
      <c r="A951" s="17"/>
      <c r="B951" s="52"/>
      <c r="C951" s="17"/>
      <c r="D951" s="17"/>
      <c r="E951" s="17"/>
      <c r="F951" s="17"/>
      <c r="G951" s="17"/>
      <c r="H951" s="17"/>
      <c r="I951" s="16">
        <f>IF(B951&gt;A_Stammdaten!$B$12,0,SUM(C951,D951,F951,G951)-SUM(E951,H951))</f>
        <v>0</v>
      </c>
      <c r="J951" s="51">
        <f>HLOOKUP(A_Stammdaten!$B$12,$L$4:$R$2504,ROW(B951)-3,FALSE)+IF(OR(B951=0,A_Stammdaten!$B$12&lt;B951),0,I951*1/20)</f>
        <v>0</v>
      </c>
      <c r="K951" s="51">
        <f>HLOOKUP(A_Stammdaten!$B$12,$L$4:$R$2504,ROW(B951)-3,FALSE)</f>
        <v>0</v>
      </c>
      <c r="L951" s="51">
        <f t="shared" si="46"/>
        <v>0</v>
      </c>
      <c r="M951" s="51">
        <f t="shared" si="47"/>
        <v>0</v>
      </c>
      <c r="N951" s="51">
        <f t="shared" si="47"/>
        <v>0</v>
      </c>
      <c r="O951" s="51">
        <f t="shared" si="47"/>
        <v>0</v>
      </c>
      <c r="P951" s="51">
        <f t="shared" si="47"/>
        <v>0</v>
      </c>
      <c r="Q951" s="51">
        <f t="shared" si="47"/>
        <v>0</v>
      </c>
      <c r="R951" s="51">
        <f t="shared" si="47"/>
        <v>0</v>
      </c>
    </row>
    <row r="952" spans="1:18" x14ac:dyDescent="0.25">
      <c r="A952" s="17"/>
      <c r="B952" s="52"/>
      <c r="C952" s="17"/>
      <c r="D952" s="17"/>
      <c r="E952" s="17"/>
      <c r="F952" s="17"/>
      <c r="G952" s="17"/>
      <c r="H952" s="17"/>
      <c r="I952" s="16">
        <f>IF(B952&gt;A_Stammdaten!$B$12,0,SUM(C952,D952,F952,G952)-SUM(E952,H952))</f>
        <v>0</v>
      </c>
      <c r="J952" s="51">
        <f>HLOOKUP(A_Stammdaten!$B$12,$L$4:$R$2504,ROW(B952)-3,FALSE)+IF(OR(B952=0,A_Stammdaten!$B$12&lt;B952),0,I952*1/20)</f>
        <v>0</v>
      </c>
      <c r="K952" s="51">
        <f>HLOOKUP(A_Stammdaten!$B$12,$L$4:$R$2504,ROW(B952)-3,FALSE)</f>
        <v>0</v>
      </c>
      <c r="L952" s="51">
        <f t="shared" si="46"/>
        <v>0</v>
      </c>
      <c r="M952" s="51">
        <f t="shared" si="47"/>
        <v>0</v>
      </c>
      <c r="N952" s="51">
        <f t="shared" si="47"/>
        <v>0</v>
      </c>
      <c r="O952" s="51">
        <f t="shared" si="47"/>
        <v>0</v>
      </c>
      <c r="P952" s="51">
        <f t="shared" si="47"/>
        <v>0</v>
      </c>
      <c r="Q952" s="51">
        <f t="shared" si="47"/>
        <v>0</v>
      </c>
      <c r="R952" s="51">
        <f t="shared" si="47"/>
        <v>0</v>
      </c>
    </row>
    <row r="953" spans="1:18" x14ac:dyDescent="0.25">
      <c r="A953" s="17"/>
      <c r="B953" s="52"/>
      <c r="C953" s="17"/>
      <c r="D953" s="17"/>
      <c r="E953" s="17"/>
      <c r="F953" s="17"/>
      <c r="G953" s="17"/>
      <c r="H953" s="17"/>
      <c r="I953" s="16">
        <f>IF(B953&gt;A_Stammdaten!$B$12,0,SUM(C953,D953,F953,G953)-SUM(E953,H953))</f>
        <v>0</v>
      </c>
      <c r="J953" s="51">
        <f>HLOOKUP(A_Stammdaten!$B$12,$L$4:$R$2504,ROW(B953)-3,FALSE)+IF(OR(B953=0,A_Stammdaten!$B$12&lt;B953),0,I953*1/20)</f>
        <v>0</v>
      </c>
      <c r="K953" s="51">
        <f>HLOOKUP(A_Stammdaten!$B$12,$L$4:$R$2504,ROW(B953)-3,FALSE)</f>
        <v>0</v>
      </c>
      <c r="L953" s="51">
        <f t="shared" si="46"/>
        <v>0</v>
      </c>
      <c r="M953" s="51">
        <f t="shared" si="47"/>
        <v>0</v>
      </c>
      <c r="N953" s="51">
        <f t="shared" si="47"/>
        <v>0</v>
      </c>
      <c r="O953" s="51">
        <f t="shared" si="47"/>
        <v>0</v>
      </c>
      <c r="P953" s="51">
        <f t="shared" si="47"/>
        <v>0</v>
      </c>
      <c r="Q953" s="51">
        <f t="shared" si="47"/>
        <v>0</v>
      </c>
      <c r="R953" s="51">
        <f t="shared" si="47"/>
        <v>0</v>
      </c>
    </row>
    <row r="954" spans="1:18" x14ac:dyDescent="0.25">
      <c r="A954" s="17"/>
      <c r="B954" s="52"/>
      <c r="C954" s="17"/>
      <c r="D954" s="17"/>
      <c r="E954" s="17"/>
      <c r="F954" s="17"/>
      <c r="G954" s="17"/>
      <c r="H954" s="17"/>
      <c r="I954" s="16">
        <f>IF(B954&gt;A_Stammdaten!$B$12,0,SUM(C954,D954,F954,G954)-SUM(E954,H954))</f>
        <v>0</v>
      </c>
      <c r="J954" s="51">
        <f>HLOOKUP(A_Stammdaten!$B$12,$L$4:$R$2504,ROW(B954)-3,FALSE)+IF(OR(B954=0,A_Stammdaten!$B$12&lt;B954),0,I954*1/20)</f>
        <v>0</v>
      </c>
      <c r="K954" s="51">
        <f>HLOOKUP(A_Stammdaten!$B$12,$L$4:$R$2504,ROW(B954)-3,FALSE)</f>
        <v>0</v>
      </c>
      <c r="L954" s="51">
        <f t="shared" si="46"/>
        <v>0</v>
      </c>
      <c r="M954" s="51">
        <f t="shared" si="47"/>
        <v>0</v>
      </c>
      <c r="N954" s="51">
        <f t="shared" si="47"/>
        <v>0</v>
      </c>
      <c r="O954" s="51">
        <f t="shared" si="47"/>
        <v>0</v>
      </c>
      <c r="P954" s="51">
        <f t="shared" si="47"/>
        <v>0</v>
      </c>
      <c r="Q954" s="51">
        <f t="shared" si="47"/>
        <v>0</v>
      </c>
      <c r="R954" s="51">
        <f t="shared" si="47"/>
        <v>0</v>
      </c>
    </row>
    <row r="955" spans="1:18" x14ac:dyDescent="0.25">
      <c r="A955" s="17"/>
      <c r="B955" s="52"/>
      <c r="C955" s="17"/>
      <c r="D955" s="17"/>
      <c r="E955" s="17"/>
      <c r="F955" s="17"/>
      <c r="G955" s="17"/>
      <c r="H955" s="17"/>
      <c r="I955" s="16">
        <f>IF(B955&gt;A_Stammdaten!$B$12,0,SUM(C955,D955,F955,G955)-SUM(E955,H955))</f>
        <v>0</v>
      </c>
      <c r="J955" s="51">
        <f>HLOOKUP(A_Stammdaten!$B$12,$L$4:$R$2504,ROW(B955)-3,FALSE)+IF(OR(B955=0,A_Stammdaten!$B$12&lt;B955),0,I955*1/20)</f>
        <v>0</v>
      </c>
      <c r="K955" s="51">
        <f>HLOOKUP(A_Stammdaten!$B$12,$L$4:$R$2504,ROW(B955)-3,FALSE)</f>
        <v>0</v>
      </c>
      <c r="L955" s="51">
        <f t="shared" si="46"/>
        <v>0</v>
      </c>
      <c r="M955" s="51">
        <f t="shared" si="47"/>
        <v>0</v>
      </c>
      <c r="N955" s="51">
        <f t="shared" si="47"/>
        <v>0</v>
      </c>
      <c r="O955" s="51">
        <f t="shared" si="47"/>
        <v>0</v>
      </c>
      <c r="P955" s="51">
        <f t="shared" si="47"/>
        <v>0</v>
      </c>
      <c r="Q955" s="51">
        <f t="shared" si="47"/>
        <v>0</v>
      </c>
      <c r="R955" s="51">
        <f t="shared" si="47"/>
        <v>0</v>
      </c>
    </row>
    <row r="956" spans="1:18" x14ac:dyDescent="0.25">
      <c r="A956" s="17"/>
      <c r="B956" s="52"/>
      <c r="C956" s="17"/>
      <c r="D956" s="17"/>
      <c r="E956" s="17"/>
      <c r="F956" s="17"/>
      <c r="G956" s="17"/>
      <c r="H956" s="17"/>
      <c r="I956" s="16">
        <f>IF(B956&gt;A_Stammdaten!$B$12,0,SUM(C956,D956,F956,G956)-SUM(E956,H956))</f>
        <v>0</v>
      </c>
      <c r="J956" s="51">
        <f>HLOOKUP(A_Stammdaten!$B$12,$L$4:$R$2504,ROW(B956)-3,FALSE)+IF(OR(B956=0,A_Stammdaten!$B$12&lt;B956),0,I956*1/20)</f>
        <v>0</v>
      </c>
      <c r="K956" s="51">
        <f>HLOOKUP(A_Stammdaten!$B$12,$L$4:$R$2504,ROW(B956)-3,FALSE)</f>
        <v>0</v>
      </c>
      <c r="L956" s="51">
        <f t="shared" si="46"/>
        <v>0</v>
      </c>
      <c r="M956" s="51">
        <f t="shared" si="47"/>
        <v>0</v>
      </c>
      <c r="N956" s="51">
        <f t="shared" si="47"/>
        <v>0</v>
      </c>
      <c r="O956" s="51">
        <f t="shared" si="47"/>
        <v>0</v>
      </c>
      <c r="P956" s="51">
        <f t="shared" si="47"/>
        <v>0</v>
      </c>
      <c r="Q956" s="51">
        <f t="shared" si="47"/>
        <v>0</v>
      </c>
      <c r="R956" s="51">
        <f t="shared" si="47"/>
        <v>0</v>
      </c>
    </row>
    <row r="957" spans="1:18" x14ac:dyDescent="0.25">
      <c r="A957" s="17"/>
      <c r="B957" s="52"/>
      <c r="C957" s="17"/>
      <c r="D957" s="17"/>
      <c r="E957" s="17"/>
      <c r="F957" s="17"/>
      <c r="G957" s="17"/>
      <c r="H957" s="17"/>
      <c r="I957" s="16">
        <f>IF(B957&gt;A_Stammdaten!$B$12,0,SUM(C957,D957,F957,G957)-SUM(E957,H957))</f>
        <v>0</v>
      </c>
      <c r="J957" s="51">
        <f>HLOOKUP(A_Stammdaten!$B$12,$L$4:$R$2504,ROW(B957)-3,FALSE)+IF(OR(B957=0,A_Stammdaten!$B$12&lt;B957),0,I957*1/20)</f>
        <v>0</v>
      </c>
      <c r="K957" s="51">
        <f>HLOOKUP(A_Stammdaten!$B$12,$L$4:$R$2504,ROW(B957)-3,FALSE)</f>
        <v>0</v>
      </c>
      <c r="L957" s="51">
        <f t="shared" si="46"/>
        <v>0</v>
      </c>
      <c r="M957" s="51">
        <f t="shared" si="47"/>
        <v>0</v>
      </c>
      <c r="N957" s="51">
        <f t="shared" si="47"/>
        <v>0</v>
      </c>
      <c r="O957" s="51">
        <f t="shared" si="47"/>
        <v>0</v>
      </c>
      <c r="P957" s="51">
        <f t="shared" si="47"/>
        <v>0</v>
      </c>
      <c r="Q957" s="51">
        <f t="shared" si="47"/>
        <v>0</v>
      </c>
      <c r="R957" s="51">
        <f t="shared" si="47"/>
        <v>0</v>
      </c>
    </row>
    <row r="958" spans="1:18" x14ac:dyDescent="0.25">
      <c r="A958" s="17"/>
      <c r="B958" s="52"/>
      <c r="C958" s="17"/>
      <c r="D958" s="17"/>
      <c r="E958" s="17"/>
      <c r="F958" s="17"/>
      <c r="G958" s="17"/>
      <c r="H958" s="17"/>
      <c r="I958" s="16">
        <f>IF(B958&gt;A_Stammdaten!$B$12,0,SUM(C958,D958,F958,G958)-SUM(E958,H958))</f>
        <v>0</v>
      </c>
      <c r="J958" s="51">
        <f>HLOOKUP(A_Stammdaten!$B$12,$L$4:$R$2504,ROW(B958)-3,FALSE)+IF(OR(B958=0,A_Stammdaten!$B$12&lt;B958),0,I958*1/20)</f>
        <v>0</v>
      </c>
      <c r="K958" s="51">
        <f>HLOOKUP(A_Stammdaten!$B$12,$L$4:$R$2504,ROW(B958)-3,FALSE)</f>
        <v>0</v>
      </c>
      <c r="L958" s="51">
        <f t="shared" si="46"/>
        <v>0</v>
      </c>
      <c r="M958" s="51">
        <f t="shared" si="47"/>
        <v>0</v>
      </c>
      <c r="N958" s="51">
        <f t="shared" si="47"/>
        <v>0</v>
      </c>
      <c r="O958" s="51">
        <f t="shared" si="47"/>
        <v>0</v>
      </c>
      <c r="P958" s="51">
        <f t="shared" si="47"/>
        <v>0</v>
      </c>
      <c r="Q958" s="51">
        <f t="shared" si="47"/>
        <v>0</v>
      </c>
      <c r="R958" s="51">
        <f t="shared" si="47"/>
        <v>0</v>
      </c>
    </row>
    <row r="959" spans="1:18" x14ac:dyDescent="0.25">
      <c r="A959" s="17"/>
      <c r="B959" s="52"/>
      <c r="C959" s="17"/>
      <c r="D959" s="17"/>
      <c r="E959" s="17"/>
      <c r="F959" s="17"/>
      <c r="G959" s="17"/>
      <c r="H959" s="17"/>
      <c r="I959" s="16">
        <f>IF(B959&gt;A_Stammdaten!$B$12,0,SUM(C959,D959,F959,G959)-SUM(E959,H959))</f>
        <v>0</v>
      </c>
      <c r="J959" s="51">
        <f>HLOOKUP(A_Stammdaten!$B$12,$L$4:$R$2504,ROW(B959)-3,FALSE)+IF(OR(B959=0,A_Stammdaten!$B$12&lt;B959),0,I959*1/20)</f>
        <v>0</v>
      </c>
      <c r="K959" s="51">
        <f>HLOOKUP(A_Stammdaten!$B$12,$L$4:$R$2504,ROW(B959)-3,FALSE)</f>
        <v>0</v>
      </c>
      <c r="L959" s="51">
        <f t="shared" si="46"/>
        <v>0</v>
      </c>
      <c r="M959" s="51">
        <f t="shared" si="47"/>
        <v>0</v>
      </c>
      <c r="N959" s="51">
        <f t="shared" si="47"/>
        <v>0</v>
      </c>
      <c r="O959" s="51">
        <f t="shared" si="47"/>
        <v>0</v>
      </c>
      <c r="P959" s="51">
        <f t="shared" si="47"/>
        <v>0</v>
      </c>
      <c r="Q959" s="51">
        <f t="shared" si="47"/>
        <v>0</v>
      </c>
      <c r="R959" s="51">
        <f t="shared" si="47"/>
        <v>0</v>
      </c>
    </row>
    <row r="960" spans="1:18" x14ac:dyDescent="0.25">
      <c r="A960" s="17"/>
      <c r="B960" s="52"/>
      <c r="C960" s="17"/>
      <c r="D960" s="17"/>
      <c r="E960" s="17"/>
      <c r="F960" s="17"/>
      <c r="G960" s="17"/>
      <c r="H960" s="17"/>
      <c r="I960" s="16">
        <f>IF(B960&gt;A_Stammdaten!$B$12,0,SUM(C960,D960,F960,G960)-SUM(E960,H960))</f>
        <v>0</v>
      </c>
      <c r="J960" s="51">
        <f>HLOOKUP(A_Stammdaten!$B$12,$L$4:$R$2504,ROW(B960)-3,FALSE)+IF(OR(B960=0,A_Stammdaten!$B$12&lt;B960),0,I960*1/20)</f>
        <v>0</v>
      </c>
      <c r="K960" s="51">
        <f>HLOOKUP(A_Stammdaten!$B$12,$L$4:$R$2504,ROW(B960)-3,FALSE)</f>
        <v>0</v>
      </c>
      <c r="L960" s="51">
        <f t="shared" ref="L960:L1023" si="48">IF(OR($I960=0,L$4&lt;$B960,$B960=0,20-(L$4-$B960)=0),0,$I960*(19-(L$4-$B960))/20)</f>
        <v>0</v>
      </c>
      <c r="M960" s="51">
        <f t="shared" si="47"/>
        <v>0</v>
      </c>
      <c r="N960" s="51">
        <f t="shared" si="47"/>
        <v>0</v>
      </c>
      <c r="O960" s="51">
        <f t="shared" si="47"/>
        <v>0</v>
      </c>
      <c r="P960" s="51">
        <f t="shared" si="47"/>
        <v>0</v>
      </c>
      <c r="Q960" s="51">
        <f t="shared" si="47"/>
        <v>0</v>
      </c>
      <c r="R960" s="51">
        <f t="shared" si="47"/>
        <v>0</v>
      </c>
    </row>
    <row r="961" spans="1:18" x14ac:dyDescent="0.25">
      <c r="A961" s="17"/>
      <c r="B961" s="52"/>
      <c r="C961" s="17"/>
      <c r="D961" s="17"/>
      <c r="E961" s="17"/>
      <c r="F961" s="17"/>
      <c r="G961" s="17"/>
      <c r="H961" s="17"/>
      <c r="I961" s="16">
        <f>IF(B961&gt;A_Stammdaten!$B$12,0,SUM(C961,D961,F961,G961)-SUM(E961,H961))</f>
        <v>0</v>
      </c>
      <c r="J961" s="51">
        <f>HLOOKUP(A_Stammdaten!$B$12,$L$4:$R$2504,ROW(B961)-3,FALSE)+IF(OR(B961=0,A_Stammdaten!$B$12&lt;B961),0,I961*1/20)</f>
        <v>0</v>
      </c>
      <c r="K961" s="51">
        <f>HLOOKUP(A_Stammdaten!$B$12,$L$4:$R$2504,ROW(B961)-3,FALSE)</f>
        <v>0</v>
      </c>
      <c r="L961" s="51">
        <f t="shared" si="48"/>
        <v>0</v>
      </c>
      <c r="M961" s="51">
        <f t="shared" si="47"/>
        <v>0</v>
      </c>
      <c r="N961" s="51">
        <f t="shared" si="47"/>
        <v>0</v>
      </c>
      <c r="O961" s="51">
        <f t="shared" si="47"/>
        <v>0</v>
      </c>
      <c r="P961" s="51">
        <f t="shared" si="47"/>
        <v>0</v>
      </c>
      <c r="Q961" s="51">
        <f t="shared" si="47"/>
        <v>0</v>
      </c>
      <c r="R961" s="51">
        <f t="shared" si="47"/>
        <v>0</v>
      </c>
    </row>
    <row r="962" spans="1:18" x14ac:dyDescent="0.25">
      <c r="A962" s="17"/>
      <c r="B962" s="52"/>
      <c r="C962" s="17"/>
      <c r="D962" s="17"/>
      <c r="E962" s="17"/>
      <c r="F962" s="17"/>
      <c r="G962" s="17"/>
      <c r="H962" s="17"/>
      <c r="I962" s="16">
        <f>IF(B962&gt;A_Stammdaten!$B$12,0,SUM(C962,D962,F962,G962)-SUM(E962,H962))</f>
        <v>0</v>
      </c>
      <c r="J962" s="51">
        <f>HLOOKUP(A_Stammdaten!$B$12,$L$4:$R$2504,ROW(B962)-3,FALSE)+IF(OR(B962=0,A_Stammdaten!$B$12&lt;B962),0,I962*1/20)</f>
        <v>0</v>
      </c>
      <c r="K962" s="51">
        <f>HLOOKUP(A_Stammdaten!$B$12,$L$4:$R$2504,ROW(B962)-3,FALSE)</f>
        <v>0</v>
      </c>
      <c r="L962" s="51">
        <f t="shared" si="48"/>
        <v>0</v>
      </c>
      <c r="M962" s="51">
        <f t="shared" si="47"/>
        <v>0</v>
      </c>
      <c r="N962" s="51">
        <f t="shared" si="47"/>
        <v>0</v>
      </c>
      <c r="O962" s="51">
        <f t="shared" si="47"/>
        <v>0</v>
      </c>
      <c r="P962" s="51">
        <f t="shared" si="47"/>
        <v>0</v>
      </c>
      <c r="Q962" s="51">
        <f t="shared" si="47"/>
        <v>0</v>
      </c>
      <c r="R962" s="51">
        <f t="shared" si="47"/>
        <v>0</v>
      </c>
    </row>
    <row r="963" spans="1:18" x14ac:dyDescent="0.25">
      <c r="A963" s="17"/>
      <c r="B963" s="52"/>
      <c r="C963" s="17"/>
      <c r="D963" s="17"/>
      <c r="E963" s="17"/>
      <c r="F963" s="17"/>
      <c r="G963" s="17"/>
      <c r="H963" s="17"/>
      <c r="I963" s="16">
        <f>IF(B963&gt;A_Stammdaten!$B$12,0,SUM(C963,D963,F963,G963)-SUM(E963,H963))</f>
        <v>0</v>
      </c>
      <c r="J963" s="51">
        <f>HLOOKUP(A_Stammdaten!$B$12,$L$4:$R$2504,ROW(B963)-3,FALSE)+IF(OR(B963=0,A_Stammdaten!$B$12&lt;B963),0,I963*1/20)</f>
        <v>0</v>
      </c>
      <c r="K963" s="51">
        <f>HLOOKUP(A_Stammdaten!$B$12,$L$4:$R$2504,ROW(B963)-3,FALSE)</f>
        <v>0</v>
      </c>
      <c r="L963" s="51">
        <f t="shared" si="48"/>
        <v>0</v>
      </c>
      <c r="M963" s="51">
        <f t="shared" si="47"/>
        <v>0</v>
      </c>
      <c r="N963" s="51">
        <f t="shared" si="47"/>
        <v>0</v>
      </c>
      <c r="O963" s="51">
        <f t="shared" si="47"/>
        <v>0</v>
      </c>
      <c r="P963" s="51">
        <f t="shared" si="47"/>
        <v>0</v>
      </c>
      <c r="Q963" s="51">
        <f t="shared" si="47"/>
        <v>0</v>
      </c>
      <c r="R963" s="51">
        <f t="shared" si="47"/>
        <v>0</v>
      </c>
    </row>
    <row r="964" spans="1:18" x14ac:dyDescent="0.25">
      <c r="A964" s="17"/>
      <c r="B964" s="52"/>
      <c r="C964" s="17"/>
      <c r="D964" s="17"/>
      <c r="E964" s="17"/>
      <c r="F964" s="17"/>
      <c r="G964" s="17"/>
      <c r="H964" s="17"/>
      <c r="I964" s="16">
        <f>IF(B964&gt;A_Stammdaten!$B$12,0,SUM(C964,D964,F964,G964)-SUM(E964,H964))</f>
        <v>0</v>
      </c>
      <c r="J964" s="51">
        <f>HLOOKUP(A_Stammdaten!$B$12,$L$4:$R$2504,ROW(B964)-3,FALSE)+IF(OR(B964=0,A_Stammdaten!$B$12&lt;B964),0,I964*1/20)</f>
        <v>0</v>
      </c>
      <c r="K964" s="51">
        <f>HLOOKUP(A_Stammdaten!$B$12,$L$4:$R$2504,ROW(B964)-3,FALSE)</f>
        <v>0</v>
      </c>
      <c r="L964" s="51">
        <f t="shared" si="48"/>
        <v>0</v>
      </c>
      <c r="M964" s="51">
        <f t="shared" si="47"/>
        <v>0</v>
      </c>
      <c r="N964" s="51">
        <f t="shared" si="47"/>
        <v>0</v>
      </c>
      <c r="O964" s="51">
        <f t="shared" si="47"/>
        <v>0</v>
      </c>
      <c r="P964" s="51">
        <f t="shared" si="47"/>
        <v>0</v>
      </c>
      <c r="Q964" s="51">
        <f t="shared" si="47"/>
        <v>0</v>
      </c>
      <c r="R964" s="51">
        <f t="shared" si="47"/>
        <v>0</v>
      </c>
    </row>
    <row r="965" spans="1:18" x14ac:dyDescent="0.25">
      <c r="A965" s="17"/>
      <c r="B965" s="52"/>
      <c r="C965" s="17"/>
      <c r="D965" s="17"/>
      <c r="E965" s="17"/>
      <c r="F965" s="17"/>
      <c r="G965" s="17"/>
      <c r="H965" s="17"/>
      <c r="I965" s="16">
        <f>IF(B965&gt;A_Stammdaten!$B$12,0,SUM(C965,D965,F965,G965)-SUM(E965,H965))</f>
        <v>0</v>
      </c>
      <c r="J965" s="51">
        <f>HLOOKUP(A_Stammdaten!$B$12,$L$4:$R$2504,ROW(B965)-3,FALSE)+IF(OR(B965=0,A_Stammdaten!$B$12&lt;B965),0,I965*1/20)</f>
        <v>0</v>
      </c>
      <c r="K965" s="51">
        <f>HLOOKUP(A_Stammdaten!$B$12,$L$4:$R$2504,ROW(B965)-3,FALSE)</f>
        <v>0</v>
      </c>
      <c r="L965" s="51">
        <f t="shared" si="48"/>
        <v>0</v>
      </c>
      <c r="M965" s="51">
        <f t="shared" si="47"/>
        <v>0</v>
      </c>
      <c r="N965" s="51">
        <f t="shared" si="47"/>
        <v>0</v>
      </c>
      <c r="O965" s="51">
        <f t="shared" si="47"/>
        <v>0</v>
      </c>
      <c r="P965" s="51">
        <f t="shared" si="47"/>
        <v>0</v>
      </c>
      <c r="Q965" s="51">
        <f t="shared" si="47"/>
        <v>0</v>
      </c>
      <c r="R965" s="51">
        <f t="shared" si="47"/>
        <v>0</v>
      </c>
    </row>
    <row r="966" spans="1:18" x14ac:dyDescent="0.25">
      <c r="A966" s="17"/>
      <c r="B966" s="52"/>
      <c r="C966" s="17"/>
      <c r="D966" s="17"/>
      <c r="E966" s="17"/>
      <c r="F966" s="17"/>
      <c r="G966" s="17"/>
      <c r="H966" s="17"/>
      <c r="I966" s="16">
        <f>IF(B966&gt;A_Stammdaten!$B$12,0,SUM(C966,D966,F966,G966)-SUM(E966,H966))</f>
        <v>0</v>
      </c>
      <c r="J966" s="51">
        <f>HLOOKUP(A_Stammdaten!$B$12,$L$4:$R$2504,ROW(B966)-3,FALSE)+IF(OR(B966=0,A_Stammdaten!$B$12&lt;B966),0,I966*1/20)</f>
        <v>0</v>
      </c>
      <c r="K966" s="51">
        <f>HLOOKUP(A_Stammdaten!$B$12,$L$4:$R$2504,ROW(B966)-3,FALSE)</f>
        <v>0</v>
      </c>
      <c r="L966" s="51">
        <f t="shared" si="48"/>
        <v>0</v>
      </c>
      <c r="M966" s="51">
        <f t="shared" si="47"/>
        <v>0</v>
      </c>
      <c r="N966" s="51">
        <f t="shared" si="47"/>
        <v>0</v>
      </c>
      <c r="O966" s="51">
        <f t="shared" si="47"/>
        <v>0</v>
      </c>
      <c r="P966" s="51">
        <f t="shared" si="47"/>
        <v>0</v>
      </c>
      <c r="Q966" s="51">
        <f t="shared" si="47"/>
        <v>0</v>
      </c>
      <c r="R966" s="51">
        <f t="shared" si="47"/>
        <v>0</v>
      </c>
    </row>
    <row r="967" spans="1:18" x14ac:dyDescent="0.25">
      <c r="A967" s="17"/>
      <c r="B967" s="52"/>
      <c r="C967" s="17"/>
      <c r="D967" s="17"/>
      <c r="E967" s="17"/>
      <c r="F967" s="17"/>
      <c r="G967" s="17"/>
      <c r="H967" s="17"/>
      <c r="I967" s="16">
        <f>IF(B967&gt;A_Stammdaten!$B$12,0,SUM(C967,D967,F967,G967)-SUM(E967,H967))</f>
        <v>0</v>
      </c>
      <c r="J967" s="51">
        <f>HLOOKUP(A_Stammdaten!$B$12,$L$4:$R$2504,ROW(B967)-3,FALSE)+IF(OR(B967=0,A_Stammdaten!$B$12&lt;B967),0,I967*1/20)</f>
        <v>0</v>
      </c>
      <c r="K967" s="51">
        <f>HLOOKUP(A_Stammdaten!$B$12,$L$4:$R$2504,ROW(B967)-3,FALSE)</f>
        <v>0</v>
      </c>
      <c r="L967" s="51">
        <f t="shared" si="48"/>
        <v>0</v>
      </c>
      <c r="M967" s="51">
        <f t="shared" si="47"/>
        <v>0</v>
      </c>
      <c r="N967" s="51">
        <f t="shared" si="47"/>
        <v>0</v>
      </c>
      <c r="O967" s="51">
        <f t="shared" si="47"/>
        <v>0</v>
      </c>
      <c r="P967" s="51">
        <f t="shared" si="47"/>
        <v>0</v>
      </c>
      <c r="Q967" s="51">
        <f t="shared" si="47"/>
        <v>0</v>
      </c>
      <c r="R967" s="51">
        <f t="shared" si="47"/>
        <v>0</v>
      </c>
    </row>
    <row r="968" spans="1:18" x14ac:dyDescent="0.25">
      <c r="A968" s="17"/>
      <c r="B968" s="52"/>
      <c r="C968" s="17"/>
      <c r="D968" s="17"/>
      <c r="E968" s="17"/>
      <c r="F968" s="17"/>
      <c r="G968" s="17"/>
      <c r="H968" s="17"/>
      <c r="I968" s="16">
        <f>IF(B968&gt;A_Stammdaten!$B$12,0,SUM(C968,D968,F968,G968)-SUM(E968,H968))</f>
        <v>0</v>
      </c>
      <c r="J968" s="51">
        <f>HLOOKUP(A_Stammdaten!$B$12,$L$4:$R$2504,ROW(B968)-3,FALSE)+IF(OR(B968=0,A_Stammdaten!$B$12&lt;B968),0,I968*1/20)</f>
        <v>0</v>
      </c>
      <c r="K968" s="51">
        <f>HLOOKUP(A_Stammdaten!$B$12,$L$4:$R$2504,ROW(B968)-3,FALSE)</f>
        <v>0</v>
      </c>
      <c r="L968" s="51">
        <f t="shared" si="48"/>
        <v>0</v>
      </c>
      <c r="M968" s="51">
        <f t="shared" si="47"/>
        <v>0</v>
      </c>
      <c r="N968" s="51">
        <f t="shared" si="47"/>
        <v>0</v>
      </c>
      <c r="O968" s="51">
        <f t="shared" si="47"/>
        <v>0</v>
      </c>
      <c r="P968" s="51">
        <f t="shared" si="47"/>
        <v>0</v>
      </c>
      <c r="Q968" s="51">
        <f t="shared" si="47"/>
        <v>0</v>
      </c>
      <c r="R968" s="51">
        <f t="shared" si="47"/>
        <v>0</v>
      </c>
    </row>
    <row r="969" spans="1:18" x14ac:dyDescent="0.25">
      <c r="A969" s="17"/>
      <c r="B969" s="52"/>
      <c r="C969" s="17"/>
      <c r="D969" s="17"/>
      <c r="E969" s="17"/>
      <c r="F969" s="17"/>
      <c r="G969" s="17"/>
      <c r="H969" s="17"/>
      <c r="I969" s="16">
        <f>IF(B969&gt;A_Stammdaten!$B$12,0,SUM(C969,D969,F969,G969)-SUM(E969,H969))</f>
        <v>0</v>
      </c>
      <c r="J969" s="51">
        <f>HLOOKUP(A_Stammdaten!$B$12,$L$4:$R$2504,ROW(B969)-3,FALSE)+IF(OR(B969=0,A_Stammdaten!$B$12&lt;B969),0,I969*1/20)</f>
        <v>0</v>
      </c>
      <c r="K969" s="51">
        <f>HLOOKUP(A_Stammdaten!$B$12,$L$4:$R$2504,ROW(B969)-3,FALSE)</f>
        <v>0</v>
      </c>
      <c r="L969" s="51">
        <f t="shared" si="48"/>
        <v>0</v>
      </c>
      <c r="M969" s="51">
        <f t="shared" si="47"/>
        <v>0</v>
      </c>
      <c r="N969" s="51">
        <f t="shared" si="47"/>
        <v>0</v>
      </c>
      <c r="O969" s="51">
        <f t="shared" si="47"/>
        <v>0</v>
      </c>
      <c r="P969" s="51">
        <f t="shared" si="47"/>
        <v>0</v>
      </c>
      <c r="Q969" s="51">
        <f t="shared" si="47"/>
        <v>0</v>
      </c>
      <c r="R969" s="51">
        <f t="shared" si="47"/>
        <v>0</v>
      </c>
    </row>
    <row r="970" spans="1:18" x14ac:dyDescent="0.25">
      <c r="A970" s="17"/>
      <c r="B970" s="52"/>
      <c r="C970" s="17"/>
      <c r="D970" s="17"/>
      <c r="E970" s="17"/>
      <c r="F970" s="17"/>
      <c r="G970" s="17"/>
      <c r="H970" s="17"/>
      <c r="I970" s="16">
        <f>IF(B970&gt;A_Stammdaten!$B$12,0,SUM(C970,D970,F970,G970)-SUM(E970,H970))</f>
        <v>0</v>
      </c>
      <c r="J970" s="51">
        <f>HLOOKUP(A_Stammdaten!$B$12,$L$4:$R$2504,ROW(B970)-3,FALSE)+IF(OR(B970=0,A_Stammdaten!$B$12&lt;B970),0,I970*1/20)</f>
        <v>0</v>
      </c>
      <c r="K970" s="51">
        <f>HLOOKUP(A_Stammdaten!$B$12,$L$4:$R$2504,ROW(B970)-3,FALSE)</f>
        <v>0</v>
      </c>
      <c r="L970" s="51">
        <f t="shared" si="48"/>
        <v>0</v>
      </c>
      <c r="M970" s="51">
        <f t="shared" si="47"/>
        <v>0</v>
      </c>
      <c r="N970" s="51">
        <f t="shared" si="47"/>
        <v>0</v>
      </c>
      <c r="O970" s="51">
        <f t="shared" si="47"/>
        <v>0</v>
      </c>
      <c r="P970" s="51">
        <f t="shared" si="47"/>
        <v>0</v>
      </c>
      <c r="Q970" s="51">
        <f t="shared" si="47"/>
        <v>0</v>
      </c>
      <c r="R970" s="51">
        <f t="shared" si="47"/>
        <v>0</v>
      </c>
    </row>
    <row r="971" spans="1:18" x14ac:dyDescent="0.25">
      <c r="A971" s="17"/>
      <c r="B971" s="52"/>
      <c r="C971" s="17"/>
      <c r="D971" s="17"/>
      <c r="E971" s="17"/>
      <c r="F971" s="17"/>
      <c r="G971" s="17"/>
      <c r="H971" s="17"/>
      <c r="I971" s="16">
        <f>IF(B971&gt;A_Stammdaten!$B$12,0,SUM(C971,D971,F971,G971)-SUM(E971,H971))</f>
        <v>0</v>
      </c>
      <c r="J971" s="51">
        <f>HLOOKUP(A_Stammdaten!$B$12,$L$4:$R$2504,ROW(B971)-3,FALSE)+IF(OR(B971=0,A_Stammdaten!$B$12&lt;B971),0,I971*1/20)</f>
        <v>0</v>
      </c>
      <c r="K971" s="51">
        <f>HLOOKUP(A_Stammdaten!$B$12,$L$4:$R$2504,ROW(B971)-3,FALSE)</f>
        <v>0</v>
      </c>
      <c r="L971" s="51">
        <f t="shared" si="48"/>
        <v>0</v>
      </c>
      <c r="M971" s="51">
        <f t="shared" si="47"/>
        <v>0</v>
      </c>
      <c r="N971" s="51">
        <f t="shared" si="47"/>
        <v>0</v>
      </c>
      <c r="O971" s="51">
        <f t="shared" si="47"/>
        <v>0</v>
      </c>
      <c r="P971" s="51">
        <f t="shared" si="47"/>
        <v>0</v>
      </c>
      <c r="Q971" s="51">
        <f t="shared" si="47"/>
        <v>0</v>
      </c>
      <c r="R971" s="51">
        <f t="shared" si="47"/>
        <v>0</v>
      </c>
    </row>
    <row r="972" spans="1:18" x14ac:dyDescent="0.25">
      <c r="A972" s="17"/>
      <c r="B972" s="52"/>
      <c r="C972" s="17"/>
      <c r="D972" s="17"/>
      <c r="E972" s="17"/>
      <c r="F972" s="17"/>
      <c r="G972" s="17"/>
      <c r="H972" s="17"/>
      <c r="I972" s="16">
        <f>IF(B972&gt;A_Stammdaten!$B$12,0,SUM(C972,D972,F972,G972)-SUM(E972,H972))</f>
        <v>0</v>
      </c>
      <c r="J972" s="51">
        <f>HLOOKUP(A_Stammdaten!$B$12,$L$4:$R$2504,ROW(B972)-3,FALSE)+IF(OR(B972=0,A_Stammdaten!$B$12&lt;B972),0,I972*1/20)</f>
        <v>0</v>
      </c>
      <c r="K972" s="51">
        <f>HLOOKUP(A_Stammdaten!$B$12,$L$4:$R$2504,ROW(B972)-3,FALSE)</f>
        <v>0</v>
      </c>
      <c r="L972" s="51">
        <f t="shared" si="48"/>
        <v>0</v>
      </c>
      <c r="M972" s="51">
        <f t="shared" si="47"/>
        <v>0</v>
      </c>
      <c r="N972" s="51">
        <f t="shared" si="47"/>
        <v>0</v>
      </c>
      <c r="O972" s="51">
        <f t="shared" si="47"/>
        <v>0</v>
      </c>
      <c r="P972" s="51">
        <f t="shared" si="47"/>
        <v>0</v>
      </c>
      <c r="Q972" s="51">
        <f t="shared" si="47"/>
        <v>0</v>
      </c>
      <c r="R972" s="51">
        <f t="shared" si="47"/>
        <v>0</v>
      </c>
    </row>
    <row r="973" spans="1:18" x14ac:dyDescent="0.25">
      <c r="A973" s="17"/>
      <c r="B973" s="52"/>
      <c r="C973" s="17"/>
      <c r="D973" s="17"/>
      <c r="E973" s="17"/>
      <c r="F973" s="17"/>
      <c r="G973" s="17"/>
      <c r="H973" s="17"/>
      <c r="I973" s="16">
        <f>IF(B973&gt;A_Stammdaten!$B$12,0,SUM(C973,D973,F973,G973)-SUM(E973,H973))</f>
        <v>0</v>
      </c>
      <c r="J973" s="51">
        <f>HLOOKUP(A_Stammdaten!$B$12,$L$4:$R$2504,ROW(B973)-3,FALSE)+IF(OR(B973=0,A_Stammdaten!$B$12&lt;B973),0,I973*1/20)</f>
        <v>0</v>
      </c>
      <c r="K973" s="51">
        <f>HLOOKUP(A_Stammdaten!$B$12,$L$4:$R$2504,ROW(B973)-3,FALSE)</f>
        <v>0</v>
      </c>
      <c r="L973" s="51">
        <f t="shared" si="48"/>
        <v>0</v>
      </c>
      <c r="M973" s="51">
        <f t="shared" si="47"/>
        <v>0</v>
      </c>
      <c r="N973" s="51">
        <f t="shared" si="47"/>
        <v>0</v>
      </c>
      <c r="O973" s="51">
        <f t="shared" si="47"/>
        <v>0</v>
      </c>
      <c r="P973" s="51">
        <f t="shared" si="47"/>
        <v>0</v>
      </c>
      <c r="Q973" s="51">
        <f t="shared" si="47"/>
        <v>0</v>
      </c>
      <c r="R973" s="51">
        <f t="shared" si="47"/>
        <v>0</v>
      </c>
    </row>
    <row r="974" spans="1:18" x14ac:dyDescent="0.25">
      <c r="A974" s="17"/>
      <c r="B974" s="52"/>
      <c r="C974" s="17"/>
      <c r="D974" s="17"/>
      <c r="E974" s="17"/>
      <c r="F974" s="17"/>
      <c r="G974" s="17"/>
      <c r="H974" s="17"/>
      <c r="I974" s="16">
        <f>IF(B974&gt;A_Stammdaten!$B$12,0,SUM(C974,D974,F974,G974)-SUM(E974,H974))</f>
        <v>0</v>
      </c>
      <c r="J974" s="51">
        <f>HLOOKUP(A_Stammdaten!$B$12,$L$4:$R$2504,ROW(B974)-3,FALSE)+IF(OR(B974=0,A_Stammdaten!$B$12&lt;B974),0,I974*1/20)</f>
        <v>0</v>
      </c>
      <c r="K974" s="51">
        <f>HLOOKUP(A_Stammdaten!$B$12,$L$4:$R$2504,ROW(B974)-3,FALSE)</f>
        <v>0</v>
      </c>
      <c r="L974" s="51">
        <f t="shared" si="48"/>
        <v>0</v>
      </c>
      <c r="M974" s="51">
        <f t="shared" si="47"/>
        <v>0</v>
      </c>
      <c r="N974" s="51">
        <f t="shared" si="47"/>
        <v>0</v>
      </c>
      <c r="O974" s="51">
        <f t="shared" si="47"/>
        <v>0</v>
      </c>
      <c r="P974" s="51">
        <f t="shared" si="47"/>
        <v>0</v>
      </c>
      <c r="Q974" s="51">
        <f t="shared" si="47"/>
        <v>0</v>
      </c>
      <c r="R974" s="51">
        <f t="shared" si="47"/>
        <v>0</v>
      </c>
    </row>
    <row r="975" spans="1:18" x14ac:dyDescent="0.25">
      <c r="A975" s="17"/>
      <c r="B975" s="52"/>
      <c r="C975" s="17"/>
      <c r="D975" s="17"/>
      <c r="E975" s="17"/>
      <c r="F975" s="17"/>
      <c r="G975" s="17"/>
      <c r="H975" s="17"/>
      <c r="I975" s="16">
        <f>IF(B975&gt;A_Stammdaten!$B$12,0,SUM(C975,D975,F975,G975)-SUM(E975,H975))</f>
        <v>0</v>
      </c>
      <c r="J975" s="51">
        <f>HLOOKUP(A_Stammdaten!$B$12,$L$4:$R$2504,ROW(B975)-3,FALSE)+IF(OR(B975=0,A_Stammdaten!$B$12&lt;B975),0,I975*1/20)</f>
        <v>0</v>
      </c>
      <c r="K975" s="51">
        <f>HLOOKUP(A_Stammdaten!$B$12,$L$4:$R$2504,ROW(B975)-3,FALSE)</f>
        <v>0</v>
      </c>
      <c r="L975" s="51">
        <f t="shared" si="48"/>
        <v>0</v>
      </c>
      <c r="M975" s="51">
        <f t="shared" si="47"/>
        <v>0</v>
      </c>
      <c r="N975" s="51">
        <f t="shared" si="47"/>
        <v>0</v>
      </c>
      <c r="O975" s="51">
        <f t="shared" si="47"/>
        <v>0</v>
      </c>
      <c r="P975" s="51">
        <f t="shared" si="47"/>
        <v>0</v>
      </c>
      <c r="Q975" s="51">
        <f t="shared" si="47"/>
        <v>0</v>
      </c>
      <c r="R975" s="51">
        <f t="shared" si="47"/>
        <v>0</v>
      </c>
    </row>
    <row r="976" spans="1:18" x14ac:dyDescent="0.25">
      <c r="A976" s="17"/>
      <c r="B976" s="52"/>
      <c r="C976" s="17"/>
      <c r="D976" s="17"/>
      <c r="E976" s="17"/>
      <c r="F976" s="17"/>
      <c r="G976" s="17"/>
      <c r="H976" s="17"/>
      <c r="I976" s="16">
        <f>IF(B976&gt;A_Stammdaten!$B$12,0,SUM(C976,D976,F976,G976)-SUM(E976,H976))</f>
        <v>0</v>
      </c>
      <c r="J976" s="51">
        <f>HLOOKUP(A_Stammdaten!$B$12,$L$4:$R$2504,ROW(B976)-3,FALSE)+IF(OR(B976=0,A_Stammdaten!$B$12&lt;B976),0,I976*1/20)</f>
        <v>0</v>
      </c>
      <c r="K976" s="51">
        <f>HLOOKUP(A_Stammdaten!$B$12,$L$4:$R$2504,ROW(B976)-3,FALSE)</f>
        <v>0</v>
      </c>
      <c r="L976" s="51">
        <f t="shared" si="48"/>
        <v>0</v>
      </c>
      <c r="M976" s="51">
        <f t="shared" si="47"/>
        <v>0</v>
      </c>
      <c r="N976" s="51">
        <f t="shared" si="47"/>
        <v>0</v>
      </c>
      <c r="O976" s="51">
        <f t="shared" si="47"/>
        <v>0</v>
      </c>
      <c r="P976" s="51">
        <f t="shared" si="47"/>
        <v>0</v>
      </c>
      <c r="Q976" s="51">
        <f t="shared" si="47"/>
        <v>0</v>
      </c>
      <c r="R976" s="51">
        <f t="shared" si="47"/>
        <v>0</v>
      </c>
    </row>
    <row r="977" spans="1:18" x14ac:dyDescent="0.25">
      <c r="A977" s="17"/>
      <c r="B977" s="52"/>
      <c r="C977" s="17"/>
      <c r="D977" s="17"/>
      <c r="E977" s="17"/>
      <c r="F977" s="17"/>
      <c r="G977" s="17"/>
      <c r="H977" s="17"/>
      <c r="I977" s="16">
        <f>IF(B977&gt;A_Stammdaten!$B$12,0,SUM(C977,D977,F977,G977)-SUM(E977,H977))</f>
        <v>0</v>
      </c>
      <c r="J977" s="51">
        <f>HLOOKUP(A_Stammdaten!$B$12,$L$4:$R$2504,ROW(B977)-3,FALSE)+IF(OR(B977=0,A_Stammdaten!$B$12&lt;B977),0,I977*1/20)</f>
        <v>0</v>
      </c>
      <c r="K977" s="51">
        <f>HLOOKUP(A_Stammdaten!$B$12,$L$4:$R$2504,ROW(B977)-3,FALSE)</f>
        <v>0</v>
      </c>
      <c r="L977" s="51">
        <f t="shared" si="48"/>
        <v>0</v>
      </c>
      <c r="M977" s="51">
        <f t="shared" si="47"/>
        <v>0</v>
      </c>
      <c r="N977" s="51">
        <f t="shared" si="47"/>
        <v>0</v>
      </c>
      <c r="O977" s="51">
        <f t="shared" si="47"/>
        <v>0</v>
      </c>
      <c r="P977" s="51">
        <f t="shared" si="47"/>
        <v>0</v>
      </c>
      <c r="Q977" s="51">
        <f t="shared" si="47"/>
        <v>0</v>
      </c>
      <c r="R977" s="51">
        <f t="shared" ref="M977:R1020" si="49">IF(OR($I977=0,R$4&lt;$B977,$B977=0,20-(R$4-$B977)=0),0,$I977*(19-(R$4-$B977))/20)</f>
        <v>0</v>
      </c>
    </row>
    <row r="978" spans="1:18" x14ac:dyDescent="0.25">
      <c r="A978" s="17"/>
      <c r="B978" s="52"/>
      <c r="C978" s="17"/>
      <c r="D978" s="17"/>
      <c r="E978" s="17"/>
      <c r="F978" s="17"/>
      <c r="G978" s="17"/>
      <c r="H978" s="17"/>
      <c r="I978" s="16">
        <f>IF(B978&gt;A_Stammdaten!$B$12,0,SUM(C978,D978,F978,G978)-SUM(E978,H978))</f>
        <v>0</v>
      </c>
      <c r="J978" s="51">
        <f>HLOOKUP(A_Stammdaten!$B$12,$L$4:$R$2504,ROW(B978)-3,FALSE)+IF(OR(B978=0,A_Stammdaten!$B$12&lt;B978),0,I978*1/20)</f>
        <v>0</v>
      </c>
      <c r="K978" s="51">
        <f>HLOOKUP(A_Stammdaten!$B$12,$L$4:$R$2504,ROW(B978)-3,FALSE)</f>
        <v>0</v>
      </c>
      <c r="L978" s="51">
        <f t="shared" si="48"/>
        <v>0</v>
      </c>
      <c r="M978" s="51">
        <f t="shared" si="49"/>
        <v>0</v>
      </c>
      <c r="N978" s="51">
        <f t="shared" si="49"/>
        <v>0</v>
      </c>
      <c r="O978" s="51">
        <f t="shared" si="49"/>
        <v>0</v>
      </c>
      <c r="P978" s="51">
        <f t="shared" si="49"/>
        <v>0</v>
      </c>
      <c r="Q978" s="51">
        <f t="shared" si="49"/>
        <v>0</v>
      </c>
      <c r="R978" s="51">
        <f t="shared" si="49"/>
        <v>0</v>
      </c>
    </row>
    <row r="979" spans="1:18" x14ac:dyDescent="0.25">
      <c r="A979" s="17"/>
      <c r="B979" s="52"/>
      <c r="C979" s="17"/>
      <c r="D979" s="17"/>
      <c r="E979" s="17"/>
      <c r="F979" s="17"/>
      <c r="G979" s="17"/>
      <c r="H979" s="17"/>
      <c r="I979" s="16">
        <f>IF(B979&gt;A_Stammdaten!$B$12,0,SUM(C979,D979,F979,G979)-SUM(E979,H979))</f>
        <v>0</v>
      </c>
      <c r="J979" s="51">
        <f>HLOOKUP(A_Stammdaten!$B$12,$L$4:$R$2504,ROW(B979)-3,FALSE)+IF(OR(B979=0,A_Stammdaten!$B$12&lt;B979),0,I979*1/20)</f>
        <v>0</v>
      </c>
      <c r="K979" s="51">
        <f>HLOOKUP(A_Stammdaten!$B$12,$L$4:$R$2504,ROW(B979)-3,FALSE)</f>
        <v>0</v>
      </c>
      <c r="L979" s="51">
        <f t="shared" si="48"/>
        <v>0</v>
      </c>
      <c r="M979" s="51">
        <f t="shared" si="49"/>
        <v>0</v>
      </c>
      <c r="N979" s="51">
        <f t="shared" si="49"/>
        <v>0</v>
      </c>
      <c r="O979" s="51">
        <f t="shared" si="49"/>
        <v>0</v>
      </c>
      <c r="P979" s="51">
        <f t="shared" si="49"/>
        <v>0</v>
      </c>
      <c r="Q979" s="51">
        <f t="shared" si="49"/>
        <v>0</v>
      </c>
      <c r="R979" s="51">
        <f t="shared" si="49"/>
        <v>0</v>
      </c>
    </row>
    <row r="980" spans="1:18" x14ac:dyDescent="0.25">
      <c r="A980" s="17"/>
      <c r="B980" s="52"/>
      <c r="C980" s="17"/>
      <c r="D980" s="17"/>
      <c r="E980" s="17"/>
      <c r="F980" s="17"/>
      <c r="G980" s="17"/>
      <c r="H980" s="17"/>
      <c r="I980" s="16">
        <f>IF(B980&gt;A_Stammdaten!$B$12,0,SUM(C980,D980,F980,G980)-SUM(E980,H980))</f>
        <v>0</v>
      </c>
      <c r="J980" s="51">
        <f>HLOOKUP(A_Stammdaten!$B$12,$L$4:$R$2504,ROW(B980)-3,FALSE)+IF(OR(B980=0,A_Stammdaten!$B$12&lt;B980),0,I980*1/20)</f>
        <v>0</v>
      </c>
      <c r="K980" s="51">
        <f>HLOOKUP(A_Stammdaten!$B$12,$L$4:$R$2504,ROW(B980)-3,FALSE)</f>
        <v>0</v>
      </c>
      <c r="L980" s="51">
        <f t="shared" si="48"/>
        <v>0</v>
      </c>
      <c r="M980" s="51">
        <f t="shared" si="49"/>
        <v>0</v>
      </c>
      <c r="N980" s="51">
        <f t="shared" si="49"/>
        <v>0</v>
      </c>
      <c r="O980" s="51">
        <f t="shared" si="49"/>
        <v>0</v>
      </c>
      <c r="P980" s="51">
        <f t="shared" si="49"/>
        <v>0</v>
      </c>
      <c r="Q980" s="51">
        <f t="shared" si="49"/>
        <v>0</v>
      </c>
      <c r="R980" s="51">
        <f t="shared" si="49"/>
        <v>0</v>
      </c>
    </row>
    <row r="981" spans="1:18" x14ac:dyDescent="0.25">
      <c r="A981" s="17"/>
      <c r="B981" s="52"/>
      <c r="C981" s="17"/>
      <c r="D981" s="17"/>
      <c r="E981" s="17"/>
      <c r="F981" s="17"/>
      <c r="G981" s="17"/>
      <c r="H981" s="17"/>
      <c r="I981" s="16">
        <f>IF(B981&gt;A_Stammdaten!$B$12,0,SUM(C981,D981,F981,G981)-SUM(E981,H981))</f>
        <v>0</v>
      </c>
      <c r="J981" s="51">
        <f>HLOOKUP(A_Stammdaten!$B$12,$L$4:$R$2504,ROW(B981)-3,FALSE)+IF(OR(B981=0,A_Stammdaten!$B$12&lt;B981),0,I981*1/20)</f>
        <v>0</v>
      </c>
      <c r="K981" s="51">
        <f>HLOOKUP(A_Stammdaten!$B$12,$L$4:$R$2504,ROW(B981)-3,FALSE)</f>
        <v>0</v>
      </c>
      <c r="L981" s="51">
        <f t="shared" si="48"/>
        <v>0</v>
      </c>
      <c r="M981" s="51">
        <f t="shared" si="49"/>
        <v>0</v>
      </c>
      <c r="N981" s="51">
        <f t="shared" si="49"/>
        <v>0</v>
      </c>
      <c r="O981" s="51">
        <f t="shared" si="49"/>
        <v>0</v>
      </c>
      <c r="P981" s="51">
        <f t="shared" si="49"/>
        <v>0</v>
      </c>
      <c r="Q981" s="51">
        <f t="shared" si="49"/>
        <v>0</v>
      </c>
      <c r="R981" s="51">
        <f t="shared" si="49"/>
        <v>0</v>
      </c>
    </row>
    <row r="982" spans="1:18" x14ac:dyDescent="0.25">
      <c r="A982" s="17"/>
      <c r="B982" s="52"/>
      <c r="C982" s="17"/>
      <c r="D982" s="17"/>
      <c r="E982" s="17"/>
      <c r="F982" s="17"/>
      <c r="G982" s="17"/>
      <c r="H982" s="17"/>
      <c r="I982" s="16">
        <f>IF(B982&gt;A_Stammdaten!$B$12,0,SUM(C982,D982,F982,G982)-SUM(E982,H982))</f>
        <v>0</v>
      </c>
      <c r="J982" s="51">
        <f>HLOOKUP(A_Stammdaten!$B$12,$L$4:$R$2504,ROW(B982)-3,FALSE)+IF(OR(B982=0,A_Stammdaten!$B$12&lt;B982),0,I982*1/20)</f>
        <v>0</v>
      </c>
      <c r="K982" s="51">
        <f>HLOOKUP(A_Stammdaten!$B$12,$L$4:$R$2504,ROW(B982)-3,FALSE)</f>
        <v>0</v>
      </c>
      <c r="L982" s="51">
        <f t="shared" si="48"/>
        <v>0</v>
      </c>
      <c r="M982" s="51">
        <f t="shared" si="49"/>
        <v>0</v>
      </c>
      <c r="N982" s="51">
        <f t="shared" si="49"/>
        <v>0</v>
      </c>
      <c r="O982" s="51">
        <f t="shared" si="49"/>
        <v>0</v>
      </c>
      <c r="P982" s="51">
        <f t="shared" si="49"/>
        <v>0</v>
      </c>
      <c r="Q982" s="51">
        <f t="shared" si="49"/>
        <v>0</v>
      </c>
      <c r="R982" s="51">
        <f t="shared" si="49"/>
        <v>0</v>
      </c>
    </row>
    <row r="983" spans="1:18" x14ac:dyDescent="0.25">
      <c r="A983" s="17"/>
      <c r="B983" s="52"/>
      <c r="C983" s="17"/>
      <c r="D983" s="17"/>
      <c r="E983" s="17"/>
      <c r="F983" s="17"/>
      <c r="G983" s="17"/>
      <c r="H983" s="17"/>
      <c r="I983" s="16">
        <f>IF(B983&gt;A_Stammdaten!$B$12,0,SUM(C983,D983,F983,G983)-SUM(E983,H983))</f>
        <v>0</v>
      </c>
      <c r="J983" s="51">
        <f>HLOOKUP(A_Stammdaten!$B$12,$L$4:$R$2504,ROW(B983)-3,FALSE)+IF(OR(B983=0,A_Stammdaten!$B$12&lt;B983),0,I983*1/20)</f>
        <v>0</v>
      </c>
      <c r="K983" s="51">
        <f>HLOOKUP(A_Stammdaten!$B$12,$L$4:$R$2504,ROW(B983)-3,FALSE)</f>
        <v>0</v>
      </c>
      <c r="L983" s="51">
        <f t="shared" si="48"/>
        <v>0</v>
      </c>
      <c r="M983" s="51">
        <f t="shared" si="49"/>
        <v>0</v>
      </c>
      <c r="N983" s="51">
        <f t="shared" si="49"/>
        <v>0</v>
      </c>
      <c r="O983" s="51">
        <f t="shared" si="49"/>
        <v>0</v>
      </c>
      <c r="P983" s="51">
        <f t="shared" si="49"/>
        <v>0</v>
      </c>
      <c r="Q983" s="51">
        <f t="shared" si="49"/>
        <v>0</v>
      </c>
      <c r="R983" s="51">
        <f t="shared" si="49"/>
        <v>0</v>
      </c>
    </row>
    <row r="984" spans="1:18" x14ac:dyDescent="0.25">
      <c r="A984" s="17"/>
      <c r="B984" s="52"/>
      <c r="C984" s="17"/>
      <c r="D984" s="17"/>
      <c r="E984" s="17"/>
      <c r="F984" s="17"/>
      <c r="G984" s="17"/>
      <c r="H984" s="17"/>
      <c r="I984" s="16">
        <f>IF(B984&gt;A_Stammdaten!$B$12,0,SUM(C984,D984,F984,G984)-SUM(E984,H984))</f>
        <v>0</v>
      </c>
      <c r="J984" s="51">
        <f>HLOOKUP(A_Stammdaten!$B$12,$L$4:$R$2504,ROW(B984)-3,FALSE)+IF(OR(B984=0,A_Stammdaten!$B$12&lt;B984),0,I984*1/20)</f>
        <v>0</v>
      </c>
      <c r="K984" s="51">
        <f>HLOOKUP(A_Stammdaten!$B$12,$L$4:$R$2504,ROW(B984)-3,FALSE)</f>
        <v>0</v>
      </c>
      <c r="L984" s="51">
        <f t="shared" si="48"/>
        <v>0</v>
      </c>
      <c r="M984" s="51">
        <f t="shared" si="49"/>
        <v>0</v>
      </c>
      <c r="N984" s="51">
        <f t="shared" si="49"/>
        <v>0</v>
      </c>
      <c r="O984" s="51">
        <f t="shared" si="49"/>
        <v>0</v>
      </c>
      <c r="P984" s="51">
        <f t="shared" si="49"/>
        <v>0</v>
      </c>
      <c r="Q984" s="51">
        <f t="shared" si="49"/>
        <v>0</v>
      </c>
      <c r="R984" s="51">
        <f t="shared" si="49"/>
        <v>0</v>
      </c>
    </row>
    <row r="985" spans="1:18" x14ac:dyDescent="0.25">
      <c r="A985" s="17"/>
      <c r="B985" s="52"/>
      <c r="C985" s="17"/>
      <c r="D985" s="17"/>
      <c r="E985" s="17"/>
      <c r="F985" s="17"/>
      <c r="G985" s="17"/>
      <c r="H985" s="17"/>
      <c r="I985" s="16">
        <f>IF(B985&gt;A_Stammdaten!$B$12,0,SUM(C985,D985,F985,G985)-SUM(E985,H985))</f>
        <v>0</v>
      </c>
      <c r="J985" s="51">
        <f>HLOOKUP(A_Stammdaten!$B$12,$L$4:$R$2504,ROW(B985)-3,FALSE)+IF(OR(B985=0,A_Stammdaten!$B$12&lt;B985),0,I985*1/20)</f>
        <v>0</v>
      </c>
      <c r="K985" s="51">
        <f>HLOOKUP(A_Stammdaten!$B$12,$L$4:$R$2504,ROW(B985)-3,FALSE)</f>
        <v>0</v>
      </c>
      <c r="L985" s="51">
        <f t="shared" si="48"/>
        <v>0</v>
      </c>
      <c r="M985" s="51">
        <f t="shared" si="49"/>
        <v>0</v>
      </c>
      <c r="N985" s="51">
        <f t="shared" si="49"/>
        <v>0</v>
      </c>
      <c r="O985" s="51">
        <f t="shared" si="49"/>
        <v>0</v>
      </c>
      <c r="P985" s="51">
        <f t="shared" si="49"/>
        <v>0</v>
      </c>
      <c r="Q985" s="51">
        <f t="shared" si="49"/>
        <v>0</v>
      </c>
      <c r="R985" s="51">
        <f t="shared" si="49"/>
        <v>0</v>
      </c>
    </row>
    <row r="986" spans="1:18" x14ac:dyDescent="0.25">
      <c r="A986" s="17"/>
      <c r="B986" s="52"/>
      <c r="C986" s="17"/>
      <c r="D986" s="17"/>
      <c r="E986" s="17"/>
      <c r="F986" s="17"/>
      <c r="G986" s="17"/>
      <c r="H986" s="17"/>
      <c r="I986" s="16">
        <f>IF(B986&gt;A_Stammdaten!$B$12,0,SUM(C986,D986,F986,G986)-SUM(E986,H986))</f>
        <v>0</v>
      </c>
      <c r="J986" s="51">
        <f>HLOOKUP(A_Stammdaten!$B$12,$L$4:$R$2504,ROW(B986)-3,FALSE)+IF(OR(B986=0,A_Stammdaten!$B$12&lt;B986),0,I986*1/20)</f>
        <v>0</v>
      </c>
      <c r="K986" s="51">
        <f>HLOOKUP(A_Stammdaten!$B$12,$L$4:$R$2504,ROW(B986)-3,FALSE)</f>
        <v>0</v>
      </c>
      <c r="L986" s="51">
        <f t="shared" si="48"/>
        <v>0</v>
      </c>
      <c r="M986" s="51">
        <f t="shared" si="49"/>
        <v>0</v>
      </c>
      <c r="N986" s="51">
        <f t="shared" si="49"/>
        <v>0</v>
      </c>
      <c r="O986" s="51">
        <f t="shared" si="49"/>
        <v>0</v>
      </c>
      <c r="P986" s="51">
        <f t="shared" si="49"/>
        <v>0</v>
      </c>
      <c r="Q986" s="51">
        <f t="shared" si="49"/>
        <v>0</v>
      </c>
      <c r="R986" s="51">
        <f t="shared" si="49"/>
        <v>0</v>
      </c>
    </row>
    <row r="987" spans="1:18" x14ac:dyDescent="0.25">
      <c r="A987" s="17"/>
      <c r="B987" s="52"/>
      <c r="C987" s="17"/>
      <c r="D987" s="17"/>
      <c r="E987" s="17"/>
      <c r="F987" s="17"/>
      <c r="G987" s="17"/>
      <c r="H987" s="17"/>
      <c r="I987" s="16">
        <f>IF(B987&gt;A_Stammdaten!$B$12,0,SUM(C987,D987,F987,G987)-SUM(E987,H987))</f>
        <v>0</v>
      </c>
      <c r="J987" s="51">
        <f>HLOOKUP(A_Stammdaten!$B$12,$L$4:$R$2504,ROW(B987)-3,FALSE)+IF(OR(B987=0,A_Stammdaten!$B$12&lt;B987),0,I987*1/20)</f>
        <v>0</v>
      </c>
      <c r="K987" s="51">
        <f>HLOOKUP(A_Stammdaten!$B$12,$L$4:$R$2504,ROW(B987)-3,FALSE)</f>
        <v>0</v>
      </c>
      <c r="L987" s="51">
        <f t="shared" si="48"/>
        <v>0</v>
      </c>
      <c r="M987" s="51">
        <f t="shared" si="49"/>
        <v>0</v>
      </c>
      <c r="N987" s="51">
        <f t="shared" si="49"/>
        <v>0</v>
      </c>
      <c r="O987" s="51">
        <f t="shared" si="49"/>
        <v>0</v>
      </c>
      <c r="P987" s="51">
        <f t="shared" si="49"/>
        <v>0</v>
      </c>
      <c r="Q987" s="51">
        <f t="shared" si="49"/>
        <v>0</v>
      </c>
      <c r="R987" s="51">
        <f t="shared" si="49"/>
        <v>0</v>
      </c>
    </row>
    <row r="988" spans="1:18" x14ac:dyDescent="0.25">
      <c r="A988" s="17"/>
      <c r="B988" s="52"/>
      <c r="C988" s="17"/>
      <c r="D988" s="17"/>
      <c r="E988" s="17"/>
      <c r="F988" s="17"/>
      <c r="G988" s="17"/>
      <c r="H988" s="17"/>
      <c r="I988" s="16">
        <f>IF(B988&gt;A_Stammdaten!$B$12,0,SUM(C988,D988,F988,G988)-SUM(E988,H988))</f>
        <v>0</v>
      </c>
      <c r="J988" s="51">
        <f>HLOOKUP(A_Stammdaten!$B$12,$L$4:$R$2504,ROW(B988)-3,FALSE)+IF(OR(B988=0,A_Stammdaten!$B$12&lt;B988),0,I988*1/20)</f>
        <v>0</v>
      </c>
      <c r="K988" s="51">
        <f>HLOOKUP(A_Stammdaten!$B$12,$L$4:$R$2504,ROW(B988)-3,FALSE)</f>
        <v>0</v>
      </c>
      <c r="L988" s="51">
        <f t="shared" si="48"/>
        <v>0</v>
      </c>
      <c r="M988" s="51">
        <f t="shared" si="49"/>
        <v>0</v>
      </c>
      <c r="N988" s="51">
        <f t="shared" si="49"/>
        <v>0</v>
      </c>
      <c r="O988" s="51">
        <f t="shared" si="49"/>
        <v>0</v>
      </c>
      <c r="P988" s="51">
        <f t="shared" si="49"/>
        <v>0</v>
      </c>
      <c r="Q988" s="51">
        <f t="shared" si="49"/>
        <v>0</v>
      </c>
      <c r="R988" s="51">
        <f t="shared" si="49"/>
        <v>0</v>
      </c>
    </row>
    <row r="989" spans="1:18" x14ac:dyDescent="0.25">
      <c r="A989" s="17"/>
      <c r="B989" s="52"/>
      <c r="C989" s="17"/>
      <c r="D989" s="17"/>
      <c r="E989" s="17"/>
      <c r="F989" s="17"/>
      <c r="G989" s="17"/>
      <c r="H989" s="17"/>
      <c r="I989" s="16">
        <f>IF(B989&gt;A_Stammdaten!$B$12,0,SUM(C989,D989,F989,G989)-SUM(E989,H989))</f>
        <v>0</v>
      </c>
      <c r="J989" s="51">
        <f>HLOOKUP(A_Stammdaten!$B$12,$L$4:$R$2504,ROW(B989)-3,FALSE)+IF(OR(B989=0,A_Stammdaten!$B$12&lt;B989),0,I989*1/20)</f>
        <v>0</v>
      </c>
      <c r="K989" s="51">
        <f>HLOOKUP(A_Stammdaten!$B$12,$L$4:$R$2504,ROW(B989)-3,FALSE)</f>
        <v>0</v>
      </c>
      <c r="L989" s="51">
        <f t="shared" si="48"/>
        <v>0</v>
      </c>
      <c r="M989" s="51">
        <f t="shared" si="49"/>
        <v>0</v>
      </c>
      <c r="N989" s="51">
        <f t="shared" si="49"/>
        <v>0</v>
      </c>
      <c r="O989" s="51">
        <f t="shared" si="49"/>
        <v>0</v>
      </c>
      <c r="P989" s="51">
        <f t="shared" si="49"/>
        <v>0</v>
      </c>
      <c r="Q989" s="51">
        <f t="shared" si="49"/>
        <v>0</v>
      </c>
      <c r="R989" s="51">
        <f t="shared" si="49"/>
        <v>0</v>
      </c>
    </row>
    <row r="990" spans="1:18" x14ac:dyDescent="0.25">
      <c r="A990" s="17"/>
      <c r="B990" s="52"/>
      <c r="C990" s="17"/>
      <c r="D990" s="17"/>
      <c r="E990" s="17"/>
      <c r="F990" s="17"/>
      <c r="G990" s="17"/>
      <c r="H990" s="17"/>
      <c r="I990" s="16">
        <f>IF(B990&gt;A_Stammdaten!$B$12,0,SUM(C990,D990,F990,G990)-SUM(E990,H990))</f>
        <v>0</v>
      </c>
      <c r="J990" s="51">
        <f>HLOOKUP(A_Stammdaten!$B$12,$L$4:$R$2504,ROW(B990)-3,FALSE)+IF(OR(B990=0,A_Stammdaten!$B$12&lt;B990),0,I990*1/20)</f>
        <v>0</v>
      </c>
      <c r="K990" s="51">
        <f>HLOOKUP(A_Stammdaten!$B$12,$L$4:$R$2504,ROW(B990)-3,FALSE)</f>
        <v>0</v>
      </c>
      <c r="L990" s="51">
        <f t="shared" si="48"/>
        <v>0</v>
      </c>
      <c r="M990" s="51">
        <f t="shared" si="49"/>
        <v>0</v>
      </c>
      <c r="N990" s="51">
        <f t="shared" si="49"/>
        <v>0</v>
      </c>
      <c r="O990" s="51">
        <f t="shared" si="49"/>
        <v>0</v>
      </c>
      <c r="P990" s="51">
        <f t="shared" si="49"/>
        <v>0</v>
      </c>
      <c r="Q990" s="51">
        <f t="shared" si="49"/>
        <v>0</v>
      </c>
      <c r="R990" s="51">
        <f t="shared" si="49"/>
        <v>0</v>
      </c>
    </row>
    <row r="991" spans="1:18" x14ac:dyDescent="0.25">
      <c r="A991" s="17"/>
      <c r="B991" s="52"/>
      <c r="C991" s="17"/>
      <c r="D991" s="17"/>
      <c r="E991" s="17"/>
      <c r="F991" s="17"/>
      <c r="G991" s="17"/>
      <c r="H991" s="17"/>
      <c r="I991" s="16">
        <f>IF(B991&gt;A_Stammdaten!$B$12,0,SUM(C991,D991,F991,G991)-SUM(E991,H991))</f>
        <v>0</v>
      </c>
      <c r="J991" s="51">
        <f>HLOOKUP(A_Stammdaten!$B$12,$L$4:$R$2504,ROW(B991)-3,FALSE)+IF(OR(B991=0,A_Stammdaten!$B$12&lt;B991),0,I991*1/20)</f>
        <v>0</v>
      </c>
      <c r="K991" s="51">
        <f>HLOOKUP(A_Stammdaten!$B$12,$L$4:$R$2504,ROW(B991)-3,FALSE)</f>
        <v>0</v>
      </c>
      <c r="L991" s="51">
        <f t="shared" si="48"/>
        <v>0</v>
      </c>
      <c r="M991" s="51">
        <f t="shared" si="49"/>
        <v>0</v>
      </c>
      <c r="N991" s="51">
        <f t="shared" si="49"/>
        <v>0</v>
      </c>
      <c r="O991" s="51">
        <f t="shared" si="49"/>
        <v>0</v>
      </c>
      <c r="P991" s="51">
        <f t="shared" si="49"/>
        <v>0</v>
      </c>
      <c r="Q991" s="51">
        <f t="shared" si="49"/>
        <v>0</v>
      </c>
      <c r="R991" s="51">
        <f t="shared" si="49"/>
        <v>0</v>
      </c>
    </row>
    <row r="992" spans="1:18" x14ac:dyDescent="0.25">
      <c r="A992" s="17"/>
      <c r="B992" s="52"/>
      <c r="C992" s="17"/>
      <c r="D992" s="17"/>
      <c r="E992" s="17"/>
      <c r="F992" s="17"/>
      <c r="G992" s="17"/>
      <c r="H992" s="17"/>
      <c r="I992" s="16">
        <f>IF(B992&gt;A_Stammdaten!$B$12,0,SUM(C992,D992,F992,G992)-SUM(E992,H992))</f>
        <v>0</v>
      </c>
      <c r="J992" s="51">
        <f>HLOOKUP(A_Stammdaten!$B$12,$L$4:$R$2504,ROW(B992)-3,FALSE)+IF(OR(B992=0,A_Stammdaten!$B$12&lt;B992),0,I992*1/20)</f>
        <v>0</v>
      </c>
      <c r="K992" s="51">
        <f>HLOOKUP(A_Stammdaten!$B$12,$L$4:$R$2504,ROW(B992)-3,FALSE)</f>
        <v>0</v>
      </c>
      <c r="L992" s="51">
        <f t="shared" si="48"/>
        <v>0</v>
      </c>
      <c r="M992" s="51">
        <f t="shared" si="49"/>
        <v>0</v>
      </c>
      <c r="N992" s="51">
        <f t="shared" si="49"/>
        <v>0</v>
      </c>
      <c r="O992" s="51">
        <f t="shared" si="49"/>
        <v>0</v>
      </c>
      <c r="P992" s="51">
        <f t="shared" si="49"/>
        <v>0</v>
      </c>
      <c r="Q992" s="51">
        <f t="shared" si="49"/>
        <v>0</v>
      </c>
      <c r="R992" s="51">
        <f t="shared" si="49"/>
        <v>0</v>
      </c>
    </row>
    <row r="993" spans="1:18" x14ac:dyDescent="0.25">
      <c r="A993" s="17"/>
      <c r="B993" s="52"/>
      <c r="C993" s="17"/>
      <c r="D993" s="17"/>
      <c r="E993" s="17"/>
      <c r="F993" s="17"/>
      <c r="G993" s="17"/>
      <c r="H993" s="17"/>
      <c r="I993" s="16">
        <f>IF(B993&gt;A_Stammdaten!$B$12,0,SUM(C993,D993,F993,G993)-SUM(E993,H993))</f>
        <v>0</v>
      </c>
      <c r="J993" s="51">
        <f>HLOOKUP(A_Stammdaten!$B$12,$L$4:$R$2504,ROW(B993)-3,FALSE)+IF(OR(B993=0,A_Stammdaten!$B$12&lt;B993),0,I993*1/20)</f>
        <v>0</v>
      </c>
      <c r="K993" s="51">
        <f>HLOOKUP(A_Stammdaten!$B$12,$L$4:$R$2504,ROW(B993)-3,FALSE)</f>
        <v>0</v>
      </c>
      <c r="L993" s="51">
        <f t="shared" si="48"/>
        <v>0</v>
      </c>
      <c r="M993" s="51">
        <f t="shared" si="49"/>
        <v>0</v>
      </c>
      <c r="N993" s="51">
        <f t="shared" si="49"/>
        <v>0</v>
      </c>
      <c r="O993" s="51">
        <f t="shared" si="49"/>
        <v>0</v>
      </c>
      <c r="P993" s="51">
        <f t="shared" si="49"/>
        <v>0</v>
      </c>
      <c r="Q993" s="51">
        <f t="shared" si="49"/>
        <v>0</v>
      </c>
      <c r="R993" s="51">
        <f t="shared" si="49"/>
        <v>0</v>
      </c>
    </row>
    <row r="994" spans="1:18" x14ac:dyDescent="0.25">
      <c r="A994" s="17"/>
      <c r="B994" s="52"/>
      <c r="C994" s="17"/>
      <c r="D994" s="17"/>
      <c r="E994" s="17"/>
      <c r="F994" s="17"/>
      <c r="G994" s="17"/>
      <c r="H994" s="17"/>
      <c r="I994" s="16">
        <f>IF(B994&gt;A_Stammdaten!$B$12,0,SUM(C994,D994,F994,G994)-SUM(E994,H994))</f>
        <v>0</v>
      </c>
      <c r="J994" s="51">
        <f>HLOOKUP(A_Stammdaten!$B$12,$L$4:$R$2504,ROW(B994)-3,FALSE)+IF(OR(B994=0,A_Stammdaten!$B$12&lt;B994),0,I994*1/20)</f>
        <v>0</v>
      </c>
      <c r="K994" s="51">
        <f>HLOOKUP(A_Stammdaten!$B$12,$L$4:$R$2504,ROW(B994)-3,FALSE)</f>
        <v>0</v>
      </c>
      <c r="L994" s="51">
        <f t="shared" si="48"/>
        <v>0</v>
      </c>
      <c r="M994" s="51">
        <f t="shared" si="49"/>
        <v>0</v>
      </c>
      <c r="N994" s="51">
        <f t="shared" si="49"/>
        <v>0</v>
      </c>
      <c r="O994" s="51">
        <f t="shared" si="49"/>
        <v>0</v>
      </c>
      <c r="P994" s="51">
        <f t="shared" si="49"/>
        <v>0</v>
      </c>
      <c r="Q994" s="51">
        <f t="shared" si="49"/>
        <v>0</v>
      </c>
      <c r="R994" s="51">
        <f t="shared" si="49"/>
        <v>0</v>
      </c>
    </row>
    <row r="995" spans="1:18" x14ac:dyDescent="0.25">
      <c r="A995" s="17"/>
      <c r="B995" s="52"/>
      <c r="C995" s="17"/>
      <c r="D995" s="17"/>
      <c r="E995" s="17"/>
      <c r="F995" s="17"/>
      <c r="G995" s="17"/>
      <c r="H995" s="17"/>
      <c r="I995" s="16">
        <f>IF(B995&gt;A_Stammdaten!$B$12,0,SUM(C995,D995,F995,G995)-SUM(E995,H995))</f>
        <v>0</v>
      </c>
      <c r="J995" s="51">
        <f>HLOOKUP(A_Stammdaten!$B$12,$L$4:$R$2504,ROW(B995)-3,FALSE)+IF(OR(B995=0,A_Stammdaten!$B$12&lt;B995),0,I995*1/20)</f>
        <v>0</v>
      </c>
      <c r="K995" s="51">
        <f>HLOOKUP(A_Stammdaten!$B$12,$L$4:$R$2504,ROW(B995)-3,FALSE)</f>
        <v>0</v>
      </c>
      <c r="L995" s="51">
        <f t="shared" si="48"/>
        <v>0</v>
      </c>
      <c r="M995" s="51">
        <f t="shared" si="49"/>
        <v>0</v>
      </c>
      <c r="N995" s="51">
        <f t="shared" si="49"/>
        <v>0</v>
      </c>
      <c r="O995" s="51">
        <f t="shared" si="49"/>
        <v>0</v>
      </c>
      <c r="P995" s="51">
        <f t="shared" si="49"/>
        <v>0</v>
      </c>
      <c r="Q995" s="51">
        <f t="shared" si="49"/>
        <v>0</v>
      </c>
      <c r="R995" s="51">
        <f t="shared" si="49"/>
        <v>0</v>
      </c>
    </row>
    <row r="996" spans="1:18" x14ac:dyDescent="0.25">
      <c r="A996" s="17"/>
      <c r="B996" s="52"/>
      <c r="C996" s="17"/>
      <c r="D996" s="17"/>
      <c r="E996" s="17"/>
      <c r="F996" s="17"/>
      <c r="G996" s="17"/>
      <c r="H996" s="17"/>
      <c r="I996" s="16">
        <f>IF(B996&gt;A_Stammdaten!$B$12,0,SUM(C996,D996,F996,G996)-SUM(E996,H996))</f>
        <v>0</v>
      </c>
      <c r="J996" s="51">
        <f>HLOOKUP(A_Stammdaten!$B$12,$L$4:$R$2504,ROW(B996)-3,FALSE)+IF(OR(B996=0,A_Stammdaten!$B$12&lt;B996),0,I996*1/20)</f>
        <v>0</v>
      </c>
      <c r="K996" s="51">
        <f>HLOOKUP(A_Stammdaten!$B$12,$L$4:$R$2504,ROW(B996)-3,FALSE)</f>
        <v>0</v>
      </c>
      <c r="L996" s="51">
        <f t="shared" si="48"/>
        <v>0</v>
      </c>
      <c r="M996" s="51">
        <f t="shared" si="49"/>
        <v>0</v>
      </c>
      <c r="N996" s="51">
        <f t="shared" si="49"/>
        <v>0</v>
      </c>
      <c r="O996" s="51">
        <f t="shared" si="49"/>
        <v>0</v>
      </c>
      <c r="P996" s="51">
        <f t="shared" si="49"/>
        <v>0</v>
      </c>
      <c r="Q996" s="51">
        <f t="shared" si="49"/>
        <v>0</v>
      </c>
      <c r="R996" s="51">
        <f t="shared" si="49"/>
        <v>0</v>
      </c>
    </row>
    <row r="997" spans="1:18" x14ac:dyDescent="0.25">
      <c r="A997" s="17"/>
      <c r="B997" s="52"/>
      <c r="C997" s="17"/>
      <c r="D997" s="17"/>
      <c r="E997" s="17"/>
      <c r="F997" s="17"/>
      <c r="G997" s="17"/>
      <c r="H997" s="17"/>
      <c r="I997" s="16">
        <f>IF(B997&gt;A_Stammdaten!$B$12,0,SUM(C997,D997,F997,G997)-SUM(E997,H997))</f>
        <v>0</v>
      </c>
      <c r="J997" s="51">
        <f>HLOOKUP(A_Stammdaten!$B$12,$L$4:$R$2504,ROW(B997)-3,FALSE)+IF(OR(B997=0,A_Stammdaten!$B$12&lt;B997),0,I997*1/20)</f>
        <v>0</v>
      </c>
      <c r="K997" s="51">
        <f>HLOOKUP(A_Stammdaten!$B$12,$L$4:$R$2504,ROW(B997)-3,FALSE)</f>
        <v>0</v>
      </c>
      <c r="L997" s="51">
        <f t="shared" si="48"/>
        <v>0</v>
      </c>
      <c r="M997" s="51">
        <f t="shared" si="49"/>
        <v>0</v>
      </c>
      <c r="N997" s="51">
        <f t="shared" si="49"/>
        <v>0</v>
      </c>
      <c r="O997" s="51">
        <f t="shared" si="49"/>
        <v>0</v>
      </c>
      <c r="P997" s="51">
        <f t="shared" si="49"/>
        <v>0</v>
      </c>
      <c r="Q997" s="51">
        <f t="shared" si="49"/>
        <v>0</v>
      </c>
      <c r="R997" s="51">
        <f t="shared" si="49"/>
        <v>0</v>
      </c>
    </row>
    <row r="998" spans="1:18" x14ac:dyDescent="0.25">
      <c r="A998" s="17"/>
      <c r="B998" s="52"/>
      <c r="C998" s="17"/>
      <c r="D998" s="17"/>
      <c r="E998" s="17"/>
      <c r="F998" s="17"/>
      <c r="G998" s="17"/>
      <c r="H998" s="17"/>
      <c r="I998" s="16">
        <f>IF(B998&gt;A_Stammdaten!$B$12,0,SUM(C998,D998,F998,G998)-SUM(E998,H998))</f>
        <v>0</v>
      </c>
      <c r="J998" s="51">
        <f>HLOOKUP(A_Stammdaten!$B$12,$L$4:$R$2504,ROW(B998)-3,FALSE)+IF(OR(B998=0,A_Stammdaten!$B$12&lt;B998),0,I998*1/20)</f>
        <v>0</v>
      </c>
      <c r="K998" s="51">
        <f>HLOOKUP(A_Stammdaten!$B$12,$L$4:$R$2504,ROW(B998)-3,FALSE)</f>
        <v>0</v>
      </c>
      <c r="L998" s="51">
        <f t="shared" si="48"/>
        <v>0</v>
      </c>
      <c r="M998" s="51">
        <f t="shared" si="49"/>
        <v>0</v>
      </c>
      <c r="N998" s="51">
        <f t="shared" si="49"/>
        <v>0</v>
      </c>
      <c r="O998" s="51">
        <f t="shared" si="49"/>
        <v>0</v>
      </c>
      <c r="P998" s="51">
        <f t="shared" si="49"/>
        <v>0</v>
      </c>
      <c r="Q998" s="51">
        <f t="shared" si="49"/>
        <v>0</v>
      </c>
      <c r="R998" s="51">
        <f t="shared" si="49"/>
        <v>0</v>
      </c>
    </row>
    <row r="999" spans="1:18" x14ac:dyDescent="0.25">
      <c r="A999" s="17"/>
      <c r="B999" s="52"/>
      <c r="C999" s="17"/>
      <c r="D999" s="17"/>
      <c r="E999" s="17"/>
      <c r="F999" s="17"/>
      <c r="G999" s="17"/>
      <c r="H999" s="17"/>
      <c r="I999" s="16">
        <f>IF(B999&gt;A_Stammdaten!$B$12,0,SUM(C999,D999,F999,G999)-SUM(E999,H999))</f>
        <v>0</v>
      </c>
      <c r="J999" s="51">
        <f>HLOOKUP(A_Stammdaten!$B$12,$L$4:$R$2504,ROW(B999)-3,FALSE)+IF(OR(B999=0,A_Stammdaten!$B$12&lt;B999),0,I999*1/20)</f>
        <v>0</v>
      </c>
      <c r="K999" s="51">
        <f>HLOOKUP(A_Stammdaten!$B$12,$L$4:$R$2504,ROW(B999)-3,FALSE)</f>
        <v>0</v>
      </c>
      <c r="L999" s="51">
        <f t="shared" si="48"/>
        <v>0</v>
      </c>
      <c r="M999" s="51">
        <f t="shared" si="49"/>
        <v>0</v>
      </c>
      <c r="N999" s="51">
        <f t="shared" si="49"/>
        <v>0</v>
      </c>
      <c r="O999" s="51">
        <f t="shared" si="49"/>
        <v>0</v>
      </c>
      <c r="P999" s="51">
        <f t="shared" si="49"/>
        <v>0</v>
      </c>
      <c r="Q999" s="51">
        <f t="shared" si="49"/>
        <v>0</v>
      </c>
      <c r="R999" s="51">
        <f t="shared" si="49"/>
        <v>0</v>
      </c>
    </row>
    <row r="1000" spans="1:18" x14ac:dyDescent="0.25">
      <c r="A1000" s="17"/>
      <c r="B1000" s="52"/>
      <c r="C1000" s="17"/>
      <c r="D1000" s="17"/>
      <c r="E1000" s="17"/>
      <c r="F1000" s="17"/>
      <c r="G1000" s="17"/>
      <c r="H1000" s="17"/>
      <c r="I1000" s="16">
        <f>IF(B1000&gt;A_Stammdaten!$B$12,0,SUM(C1000,D1000,F1000,G1000)-SUM(E1000,H1000))</f>
        <v>0</v>
      </c>
      <c r="J1000" s="51">
        <f>HLOOKUP(A_Stammdaten!$B$12,$L$4:$R$2504,ROW(B1000)-3,FALSE)+IF(OR(B1000=0,A_Stammdaten!$B$12&lt;B1000),0,I1000*1/20)</f>
        <v>0</v>
      </c>
      <c r="K1000" s="51">
        <f>HLOOKUP(A_Stammdaten!$B$12,$L$4:$R$2504,ROW(B1000)-3,FALSE)</f>
        <v>0</v>
      </c>
      <c r="L1000" s="51">
        <f t="shared" si="48"/>
        <v>0</v>
      </c>
      <c r="M1000" s="51">
        <f t="shared" si="49"/>
        <v>0</v>
      </c>
      <c r="N1000" s="51">
        <f t="shared" si="49"/>
        <v>0</v>
      </c>
      <c r="O1000" s="51">
        <f t="shared" si="49"/>
        <v>0</v>
      </c>
      <c r="P1000" s="51">
        <f t="shared" si="49"/>
        <v>0</v>
      </c>
      <c r="Q1000" s="51">
        <f t="shared" si="49"/>
        <v>0</v>
      </c>
      <c r="R1000" s="51">
        <f t="shared" si="49"/>
        <v>0</v>
      </c>
    </row>
    <row r="1001" spans="1:18" x14ac:dyDescent="0.25">
      <c r="A1001" s="17"/>
      <c r="B1001" s="52"/>
      <c r="C1001" s="17"/>
      <c r="D1001" s="17"/>
      <c r="E1001" s="17"/>
      <c r="F1001" s="17"/>
      <c r="G1001" s="17"/>
      <c r="H1001" s="17"/>
      <c r="I1001" s="16">
        <f>IF(B1001&gt;A_Stammdaten!$B$12,0,SUM(C1001,D1001,F1001,G1001)-SUM(E1001,H1001))</f>
        <v>0</v>
      </c>
      <c r="J1001" s="51">
        <f>HLOOKUP(A_Stammdaten!$B$12,$L$4:$R$2504,ROW(B1001)-3,FALSE)+IF(OR(B1001=0,A_Stammdaten!$B$12&lt;B1001),0,I1001*1/20)</f>
        <v>0</v>
      </c>
      <c r="K1001" s="51">
        <f>HLOOKUP(A_Stammdaten!$B$12,$L$4:$R$2504,ROW(B1001)-3,FALSE)</f>
        <v>0</v>
      </c>
      <c r="L1001" s="51">
        <f t="shared" si="48"/>
        <v>0</v>
      </c>
      <c r="M1001" s="51">
        <f t="shared" si="49"/>
        <v>0</v>
      </c>
      <c r="N1001" s="51">
        <f t="shared" si="49"/>
        <v>0</v>
      </c>
      <c r="O1001" s="51">
        <f t="shared" si="49"/>
        <v>0</v>
      </c>
      <c r="P1001" s="51">
        <f t="shared" si="49"/>
        <v>0</v>
      </c>
      <c r="Q1001" s="51">
        <f t="shared" si="49"/>
        <v>0</v>
      </c>
      <c r="R1001" s="51">
        <f t="shared" si="49"/>
        <v>0</v>
      </c>
    </row>
    <row r="1002" spans="1:18" x14ac:dyDescent="0.25">
      <c r="A1002" s="17"/>
      <c r="B1002" s="52"/>
      <c r="C1002" s="17"/>
      <c r="D1002" s="17"/>
      <c r="E1002" s="17"/>
      <c r="F1002" s="17"/>
      <c r="G1002" s="17"/>
      <c r="H1002" s="17"/>
      <c r="I1002" s="16">
        <f>IF(B1002&gt;A_Stammdaten!$B$12,0,SUM(C1002,D1002,F1002,G1002)-SUM(E1002,H1002))</f>
        <v>0</v>
      </c>
      <c r="J1002" s="51">
        <f>HLOOKUP(A_Stammdaten!$B$12,$L$4:$R$2504,ROW(B1002)-3,FALSE)+IF(OR(B1002=0,A_Stammdaten!$B$12&lt;B1002),0,I1002*1/20)</f>
        <v>0</v>
      </c>
      <c r="K1002" s="51">
        <f>HLOOKUP(A_Stammdaten!$B$12,$L$4:$R$2504,ROW(B1002)-3,FALSE)</f>
        <v>0</v>
      </c>
      <c r="L1002" s="51">
        <f t="shared" si="48"/>
        <v>0</v>
      </c>
      <c r="M1002" s="51">
        <f t="shared" si="49"/>
        <v>0</v>
      </c>
      <c r="N1002" s="51">
        <f t="shared" si="49"/>
        <v>0</v>
      </c>
      <c r="O1002" s="51">
        <f t="shared" si="49"/>
        <v>0</v>
      </c>
      <c r="P1002" s="51">
        <f t="shared" si="49"/>
        <v>0</v>
      </c>
      <c r="Q1002" s="51">
        <f t="shared" si="49"/>
        <v>0</v>
      </c>
      <c r="R1002" s="51">
        <f t="shared" si="49"/>
        <v>0</v>
      </c>
    </row>
    <row r="1003" spans="1:18" x14ac:dyDescent="0.25">
      <c r="A1003" s="17"/>
      <c r="B1003" s="52"/>
      <c r="C1003" s="17"/>
      <c r="D1003" s="17"/>
      <c r="E1003" s="17"/>
      <c r="F1003" s="17"/>
      <c r="G1003" s="17"/>
      <c r="H1003" s="17"/>
      <c r="I1003" s="16">
        <f>IF(B1003&gt;A_Stammdaten!$B$12,0,SUM(C1003,D1003,F1003,G1003)-SUM(E1003,H1003))</f>
        <v>0</v>
      </c>
      <c r="J1003" s="51">
        <f>HLOOKUP(A_Stammdaten!$B$12,$L$4:$R$2504,ROW(B1003)-3,FALSE)+IF(OR(B1003=0,A_Stammdaten!$B$12&lt;B1003),0,I1003*1/20)</f>
        <v>0</v>
      </c>
      <c r="K1003" s="51">
        <f>HLOOKUP(A_Stammdaten!$B$12,$L$4:$R$2504,ROW(B1003)-3,FALSE)</f>
        <v>0</v>
      </c>
      <c r="L1003" s="51">
        <f t="shared" si="48"/>
        <v>0</v>
      </c>
      <c r="M1003" s="51">
        <f t="shared" si="49"/>
        <v>0</v>
      </c>
      <c r="N1003" s="51">
        <f t="shared" si="49"/>
        <v>0</v>
      </c>
      <c r="O1003" s="51">
        <f t="shared" si="49"/>
        <v>0</v>
      </c>
      <c r="P1003" s="51">
        <f t="shared" si="49"/>
        <v>0</v>
      </c>
      <c r="Q1003" s="51">
        <f t="shared" si="49"/>
        <v>0</v>
      </c>
      <c r="R1003" s="51">
        <f t="shared" si="49"/>
        <v>0</v>
      </c>
    </row>
    <row r="1004" spans="1:18" x14ac:dyDescent="0.25">
      <c r="A1004" s="17"/>
      <c r="B1004" s="52"/>
      <c r="C1004" s="17"/>
      <c r="D1004" s="17"/>
      <c r="E1004" s="17"/>
      <c r="F1004" s="17"/>
      <c r="G1004" s="17"/>
      <c r="H1004" s="17"/>
      <c r="I1004" s="16">
        <f>IF(B1004&gt;A_Stammdaten!$B$12,0,SUM(C1004,D1004,F1004,G1004)-SUM(E1004,H1004))</f>
        <v>0</v>
      </c>
      <c r="J1004" s="51">
        <f>HLOOKUP(A_Stammdaten!$B$12,$L$4:$R$2504,ROW(B1004)-3,FALSE)+IF(OR(B1004=0,A_Stammdaten!$B$12&lt;B1004),0,I1004*1/20)</f>
        <v>0</v>
      </c>
      <c r="K1004" s="51">
        <f>HLOOKUP(A_Stammdaten!$B$12,$L$4:$R$2504,ROW(B1004)-3,FALSE)</f>
        <v>0</v>
      </c>
      <c r="L1004" s="51">
        <f t="shared" si="48"/>
        <v>0</v>
      </c>
      <c r="M1004" s="51">
        <f t="shared" si="49"/>
        <v>0</v>
      </c>
      <c r="N1004" s="51">
        <f t="shared" si="49"/>
        <v>0</v>
      </c>
      <c r="O1004" s="51">
        <f t="shared" si="49"/>
        <v>0</v>
      </c>
      <c r="P1004" s="51">
        <f t="shared" si="49"/>
        <v>0</v>
      </c>
      <c r="Q1004" s="51">
        <f t="shared" si="49"/>
        <v>0</v>
      </c>
      <c r="R1004" s="51">
        <f t="shared" si="49"/>
        <v>0</v>
      </c>
    </row>
    <row r="1005" spans="1:18" x14ac:dyDescent="0.25">
      <c r="A1005" s="17"/>
      <c r="B1005" s="52"/>
      <c r="C1005" s="17"/>
      <c r="D1005" s="17"/>
      <c r="E1005" s="17"/>
      <c r="F1005" s="17"/>
      <c r="G1005" s="17"/>
      <c r="H1005" s="17"/>
      <c r="I1005" s="16">
        <f>IF(B1005&gt;A_Stammdaten!$B$12,0,SUM(C1005,D1005,F1005,G1005)-SUM(E1005,H1005))</f>
        <v>0</v>
      </c>
      <c r="J1005" s="51">
        <f>HLOOKUP(A_Stammdaten!$B$12,$L$4:$R$2504,ROW(B1005)-3,FALSE)+IF(OR(B1005=0,A_Stammdaten!$B$12&lt;B1005),0,I1005*1/20)</f>
        <v>0</v>
      </c>
      <c r="K1005" s="51">
        <f>HLOOKUP(A_Stammdaten!$B$12,$L$4:$R$2504,ROW(B1005)-3,FALSE)</f>
        <v>0</v>
      </c>
      <c r="L1005" s="51">
        <f t="shared" si="48"/>
        <v>0</v>
      </c>
      <c r="M1005" s="51">
        <f t="shared" si="49"/>
        <v>0</v>
      </c>
      <c r="N1005" s="51">
        <f t="shared" si="49"/>
        <v>0</v>
      </c>
      <c r="O1005" s="51">
        <f t="shared" si="49"/>
        <v>0</v>
      </c>
      <c r="P1005" s="51">
        <f t="shared" si="49"/>
        <v>0</v>
      </c>
      <c r="Q1005" s="51">
        <f t="shared" si="49"/>
        <v>0</v>
      </c>
      <c r="R1005" s="51">
        <f t="shared" si="49"/>
        <v>0</v>
      </c>
    </row>
    <row r="1006" spans="1:18" x14ac:dyDescent="0.25">
      <c r="A1006" s="17"/>
      <c r="B1006" s="52"/>
      <c r="C1006" s="17"/>
      <c r="D1006" s="17"/>
      <c r="E1006" s="17"/>
      <c r="F1006" s="17"/>
      <c r="G1006" s="17"/>
      <c r="H1006" s="17"/>
      <c r="I1006" s="16">
        <f>IF(B1006&gt;A_Stammdaten!$B$12,0,SUM(C1006,D1006,F1006,G1006)-SUM(E1006,H1006))</f>
        <v>0</v>
      </c>
      <c r="J1006" s="51">
        <f>HLOOKUP(A_Stammdaten!$B$12,$L$4:$R$2504,ROW(B1006)-3,FALSE)+IF(OR(B1006=0,A_Stammdaten!$B$12&lt;B1006),0,I1006*1/20)</f>
        <v>0</v>
      </c>
      <c r="K1006" s="51">
        <f>HLOOKUP(A_Stammdaten!$B$12,$L$4:$R$2504,ROW(B1006)-3,FALSE)</f>
        <v>0</v>
      </c>
      <c r="L1006" s="51">
        <f t="shared" si="48"/>
        <v>0</v>
      </c>
      <c r="M1006" s="51">
        <f t="shared" si="49"/>
        <v>0</v>
      </c>
      <c r="N1006" s="51">
        <f t="shared" si="49"/>
        <v>0</v>
      </c>
      <c r="O1006" s="51">
        <f t="shared" si="49"/>
        <v>0</v>
      </c>
      <c r="P1006" s="51">
        <f t="shared" si="49"/>
        <v>0</v>
      </c>
      <c r="Q1006" s="51">
        <f t="shared" si="49"/>
        <v>0</v>
      </c>
      <c r="R1006" s="51">
        <f t="shared" si="49"/>
        <v>0</v>
      </c>
    </row>
    <row r="1007" spans="1:18" x14ac:dyDescent="0.25">
      <c r="A1007" s="17"/>
      <c r="B1007" s="52"/>
      <c r="C1007" s="17"/>
      <c r="D1007" s="17"/>
      <c r="E1007" s="17"/>
      <c r="F1007" s="17"/>
      <c r="G1007" s="17"/>
      <c r="H1007" s="17"/>
      <c r="I1007" s="16">
        <f>IF(B1007&gt;A_Stammdaten!$B$12,0,SUM(C1007,D1007,F1007,G1007)-SUM(E1007,H1007))</f>
        <v>0</v>
      </c>
      <c r="J1007" s="51">
        <f>HLOOKUP(A_Stammdaten!$B$12,$L$4:$R$2504,ROW(B1007)-3,FALSE)+IF(OR(B1007=0,A_Stammdaten!$B$12&lt;B1007),0,I1007*1/20)</f>
        <v>0</v>
      </c>
      <c r="K1007" s="51">
        <f>HLOOKUP(A_Stammdaten!$B$12,$L$4:$R$2504,ROW(B1007)-3,FALSE)</f>
        <v>0</v>
      </c>
      <c r="L1007" s="51">
        <f t="shared" si="48"/>
        <v>0</v>
      </c>
      <c r="M1007" s="51">
        <f t="shared" si="49"/>
        <v>0</v>
      </c>
      <c r="N1007" s="51">
        <f t="shared" si="49"/>
        <v>0</v>
      </c>
      <c r="O1007" s="51">
        <f t="shared" si="49"/>
        <v>0</v>
      </c>
      <c r="P1007" s="51">
        <f t="shared" si="49"/>
        <v>0</v>
      </c>
      <c r="Q1007" s="51">
        <f t="shared" si="49"/>
        <v>0</v>
      </c>
      <c r="R1007" s="51">
        <f t="shared" si="49"/>
        <v>0</v>
      </c>
    </row>
    <row r="1008" spans="1:18" x14ac:dyDescent="0.25">
      <c r="A1008" s="17"/>
      <c r="B1008" s="52"/>
      <c r="C1008" s="17"/>
      <c r="D1008" s="17"/>
      <c r="E1008" s="17"/>
      <c r="F1008" s="17"/>
      <c r="G1008" s="17"/>
      <c r="H1008" s="17"/>
      <c r="I1008" s="16">
        <f>IF(B1008&gt;A_Stammdaten!$B$12,0,SUM(C1008,D1008,F1008,G1008)-SUM(E1008,H1008))</f>
        <v>0</v>
      </c>
      <c r="J1008" s="51">
        <f>HLOOKUP(A_Stammdaten!$B$12,$L$4:$R$2504,ROW(B1008)-3,FALSE)+IF(OR(B1008=0,A_Stammdaten!$B$12&lt;B1008),0,I1008*1/20)</f>
        <v>0</v>
      </c>
      <c r="K1008" s="51">
        <f>HLOOKUP(A_Stammdaten!$B$12,$L$4:$R$2504,ROW(B1008)-3,FALSE)</f>
        <v>0</v>
      </c>
      <c r="L1008" s="51">
        <f t="shared" si="48"/>
        <v>0</v>
      </c>
      <c r="M1008" s="51">
        <f t="shared" si="49"/>
        <v>0</v>
      </c>
      <c r="N1008" s="51">
        <f t="shared" si="49"/>
        <v>0</v>
      </c>
      <c r="O1008" s="51">
        <f t="shared" si="49"/>
        <v>0</v>
      </c>
      <c r="P1008" s="51">
        <f t="shared" si="49"/>
        <v>0</v>
      </c>
      <c r="Q1008" s="51">
        <f t="shared" si="49"/>
        <v>0</v>
      </c>
      <c r="R1008" s="51">
        <f t="shared" si="49"/>
        <v>0</v>
      </c>
    </row>
    <row r="1009" spans="1:18" x14ac:dyDescent="0.25">
      <c r="A1009" s="17"/>
      <c r="B1009" s="52"/>
      <c r="C1009" s="17"/>
      <c r="D1009" s="17"/>
      <c r="E1009" s="17"/>
      <c r="F1009" s="17"/>
      <c r="G1009" s="17"/>
      <c r="H1009" s="17"/>
      <c r="I1009" s="16">
        <f>IF(B1009&gt;A_Stammdaten!$B$12,0,SUM(C1009,D1009,F1009,G1009)-SUM(E1009,H1009))</f>
        <v>0</v>
      </c>
      <c r="J1009" s="51">
        <f>HLOOKUP(A_Stammdaten!$B$12,$L$4:$R$2504,ROW(B1009)-3,FALSE)+IF(OR(B1009=0,A_Stammdaten!$B$12&lt;B1009),0,I1009*1/20)</f>
        <v>0</v>
      </c>
      <c r="K1009" s="51">
        <f>HLOOKUP(A_Stammdaten!$B$12,$L$4:$R$2504,ROW(B1009)-3,FALSE)</f>
        <v>0</v>
      </c>
      <c r="L1009" s="51">
        <f t="shared" si="48"/>
        <v>0</v>
      </c>
      <c r="M1009" s="51">
        <f t="shared" si="49"/>
        <v>0</v>
      </c>
      <c r="N1009" s="51">
        <f t="shared" si="49"/>
        <v>0</v>
      </c>
      <c r="O1009" s="51">
        <f t="shared" si="49"/>
        <v>0</v>
      </c>
      <c r="P1009" s="51">
        <f t="shared" si="49"/>
        <v>0</v>
      </c>
      <c r="Q1009" s="51">
        <f t="shared" si="49"/>
        <v>0</v>
      </c>
      <c r="R1009" s="51">
        <f t="shared" si="49"/>
        <v>0</v>
      </c>
    </row>
    <row r="1010" spans="1:18" x14ac:dyDescent="0.25">
      <c r="A1010" s="17"/>
      <c r="B1010" s="52"/>
      <c r="C1010" s="17"/>
      <c r="D1010" s="17"/>
      <c r="E1010" s="17"/>
      <c r="F1010" s="17"/>
      <c r="G1010" s="17"/>
      <c r="H1010" s="17"/>
      <c r="I1010" s="16">
        <f>IF(B1010&gt;A_Stammdaten!$B$12,0,SUM(C1010,D1010,F1010,G1010)-SUM(E1010,H1010))</f>
        <v>0</v>
      </c>
      <c r="J1010" s="51">
        <f>HLOOKUP(A_Stammdaten!$B$12,$L$4:$R$2504,ROW(B1010)-3,FALSE)+IF(OR(B1010=0,A_Stammdaten!$B$12&lt;B1010),0,I1010*1/20)</f>
        <v>0</v>
      </c>
      <c r="K1010" s="51">
        <f>HLOOKUP(A_Stammdaten!$B$12,$L$4:$R$2504,ROW(B1010)-3,FALSE)</f>
        <v>0</v>
      </c>
      <c r="L1010" s="51">
        <f t="shared" si="48"/>
        <v>0</v>
      </c>
      <c r="M1010" s="51">
        <f t="shared" si="49"/>
        <v>0</v>
      </c>
      <c r="N1010" s="51">
        <f t="shared" si="49"/>
        <v>0</v>
      </c>
      <c r="O1010" s="51">
        <f t="shared" si="49"/>
        <v>0</v>
      </c>
      <c r="P1010" s="51">
        <f t="shared" si="49"/>
        <v>0</v>
      </c>
      <c r="Q1010" s="51">
        <f t="shared" si="49"/>
        <v>0</v>
      </c>
      <c r="R1010" s="51">
        <f t="shared" si="49"/>
        <v>0</v>
      </c>
    </row>
    <row r="1011" spans="1:18" x14ac:dyDescent="0.25">
      <c r="A1011" s="17"/>
      <c r="B1011" s="52"/>
      <c r="C1011" s="17"/>
      <c r="D1011" s="17"/>
      <c r="E1011" s="17"/>
      <c r="F1011" s="17"/>
      <c r="G1011" s="17"/>
      <c r="H1011" s="17"/>
      <c r="I1011" s="16">
        <f>IF(B1011&gt;A_Stammdaten!$B$12,0,SUM(C1011,D1011,F1011,G1011)-SUM(E1011,H1011))</f>
        <v>0</v>
      </c>
      <c r="J1011" s="51">
        <f>HLOOKUP(A_Stammdaten!$B$12,$L$4:$R$2504,ROW(B1011)-3,FALSE)+IF(OR(B1011=0,A_Stammdaten!$B$12&lt;B1011),0,I1011*1/20)</f>
        <v>0</v>
      </c>
      <c r="K1011" s="51">
        <f>HLOOKUP(A_Stammdaten!$B$12,$L$4:$R$2504,ROW(B1011)-3,FALSE)</f>
        <v>0</v>
      </c>
      <c r="L1011" s="51">
        <f t="shared" si="48"/>
        <v>0</v>
      </c>
      <c r="M1011" s="51">
        <f t="shared" si="49"/>
        <v>0</v>
      </c>
      <c r="N1011" s="51">
        <f t="shared" si="49"/>
        <v>0</v>
      </c>
      <c r="O1011" s="51">
        <f t="shared" si="49"/>
        <v>0</v>
      </c>
      <c r="P1011" s="51">
        <f t="shared" si="49"/>
        <v>0</v>
      </c>
      <c r="Q1011" s="51">
        <f t="shared" si="49"/>
        <v>0</v>
      </c>
      <c r="R1011" s="51">
        <f t="shared" si="49"/>
        <v>0</v>
      </c>
    </row>
    <row r="1012" spans="1:18" x14ac:dyDescent="0.25">
      <c r="A1012" s="17"/>
      <c r="B1012" s="52"/>
      <c r="C1012" s="17"/>
      <c r="D1012" s="17"/>
      <c r="E1012" s="17"/>
      <c r="F1012" s="17"/>
      <c r="G1012" s="17"/>
      <c r="H1012" s="17"/>
      <c r="I1012" s="16">
        <f>IF(B1012&gt;A_Stammdaten!$B$12,0,SUM(C1012,D1012,F1012,G1012)-SUM(E1012,H1012))</f>
        <v>0</v>
      </c>
      <c r="J1012" s="51">
        <f>HLOOKUP(A_Stammdaten!$B$12,$L$4:$R$2504,ROW(B1012)-3,FALSE)+IF(OR(B1012=0,A_Stammdaten!$B$12&lt;B1012),0,I1012*1/20)</f>
        <v>0</v>
      </c>
      <c r="K1012" s="51">
        <f>HLOOKUP(A_Stammdaten!$B$12,$L$4:$R$2504,ROW(B1012)-3,FALSE)</f>
        <v>0</v>
      </c>
      <c r="L1012" s="51">
        <f t="shared" si="48"/>
        <v>0</v>
      </c>
      <c r="M1012" s="51">
        <f t="shared" si="49"/>
        <v>0</v>
      </c>
      <c r="N1012" s="51">
        <f t="shared" si="49"/>
        <v>0</v>
      </c>
      <c r="O1012" s="51">
        <f t="shared" si="49"/>
        <v>0</v>
      </c>
      <c r="P1012" s="51">
        <f t="shared" si="49"/>
        <v>0</v>
      </c>
      <c r="Q1012" s="51">
        <f t="shared" si="49"/>
        <v>0</v>
      </c>
      <c r="R1012" s="51">
        <f t="shared" si="49"/>
        <v>0</v>
      </c>
    </row>
    <row r="1013" spans="1:18" x14ac:dyDescent="0.25">
      <c r="A1013" s="17"/>
      <c r="B1013" s="52"/>
      <c r="C1013" s="17"/>
      <c r="D1013" s="17"/>
      <c r="E1013" s="17"/>
      <c r="F1013" s="17"/>
      <c r="G1013" s="17"/>
      <c r="H1013" s="17"/>
      <c r="I1013" s="16">
        <f>IF(B1013&gt;A_Stammdaten!$B$12,0,SUM(C1013,D1013,F1013,G1013)-SUM(E1013,H1013))</f>
        <v>0</v>
      </c>
      <c r="J1013" s="51">
        <f>HLOOKUP(A_Stammdaten!$B$12,$L$4:$R$2504,ROW(B1013)-3,FALSE)+IF(OR(B1013=0,A_Stammdaten!$B$12&lt;B1013),0,I1013*1/20)</f>
        <v>0</v>
      </c>
      <c r="K1013" s="51">
        <f>HLOOKUP(A_Stammdaten!$B$12,$L$4:$R$2504,ROW(B1013)-3,FALSE)</f>
        <v>0</v>
      </c>
      <c r="L1013" s="51">
        <f t="shared" si="48"/>
        <v>0</v>
      </c>
      <c r="M1013" s="51">
        <f t="shared" si="49"/>
        <v>0</v>
      </c>
      <c r="N1013" s="51">
        <f t="shared" si="49"/>
        <v>0</v>
      </c>
      <c r="O1013" s="51">
        <f t="shared" si="49"/>
        <v>0</v>
      </c>
      <c r="P1013" s="51">
        <f t="shared" si="49"/>
        <v>0</v>
      </c>
      <c r="Q1013" s="51">
        <f t="shared" si="49"/>
        <v>0</v>
      </c>
      <c r="R1013" s="51">
        <f t="shared" si="49"/>
        <v>0</v>
      </c>
    </row>
    <row r="1014" spans="1:18" x14ac:dyDescent="0.25">
      <c r="A1014" s="17"/>
      <c r="B1014" s="52"/>
      <c r="C1014" s="17"/>
      <c r="D1014" s="17"/>
      <c r="E1014" s="17"/>
      <c r="F1014" s="17"/>
      <c r="G1014" s="17"/>
      <c r="H1014" s="17"/>
      <c r="I1014" s="16">
        <f>IF(B1014&gt;A_Stammdaten!$B$12,0,SUM(C1014,D1014,F1014,G1014)-SUM(E1014,H1014))</f>
        <v>0</v>
      </c>
      <c r="J1014" s="51">
        <f>HLOOKUP(A_Stammdaten!$B$12,$L$4:$R$2504,ROW(B1014)-3,FALSE)+IF(OR(B1014=0,A_Stammdaten!$B$12&lt;B1014),0,I1014*1/20)</f>
        <v>0</v>
      </c>
      <c r="K1014" s="51">
        <f>HLOOKUP(A_Stammdaten!$B$12,$L$4:$R$2504,ROW(B1014)-3,FALSE)</f>
        <v>0</v>
      </c>
      <c r="L1014" s="51">
        <f t="shared" si="48"/>
        <v>0</v>
      </c>
      <c r="M1014" s="51">
        <f t="shared" si="49"/>
        <v>0</v>
      </c>
      <c r="N1014" s="51">
        <f t="shared" si="49"/>
        <v>0</v>
      </c>
      <c r="O1014" s="51">
        <f t="shared" si="49"/>
        <v>0</v>
      </c>
      <c r="P1014" s="51">
        <f t="shared" si="49"/>
        <v>0</v>
      </c>
      <c r="Q1014" s="51">
        <f t="shared" si="49"/>
        <v>0</v>
      </c>
      <c r="R1014" s="51">
        <f t="shared" si="49"/>
        <v>0</v>
      </c>
    </row>
    <row r="1015" spans="1:18" x14ac:dyDescent="0.25">
      <c r="A1015" s="17"/>
      <c r="B1015" s="52"/>
      <c r="C1015" s="17"/>
      <c r="D1015" s="17"/>
      <c r="E1015" s="17"/>
      <c r="F1015" s="17"/>
      <c r="G1015" s="17"/>
      <c r="H1015" s="17"/>
      <c r="I1015" s="16">
        <f>IF(B1015&gt;A_Stammdaten!$B$12,0,SUM(C1015,D1015,F1015,G1015)-SUM(E1015,H1015))</f>
        <v>0</v>
      </c>
      <c r="J1015" s="51">
        <f>HLOOKUP(A_Stammdaten!$B$12,$L$4:$R$2504,ROW(B1015)-3,FALSE)+IF(OR(B1015=0,A_Stammdaten!$B$12&lt;B1015),0,I1015*1/20)</f>
        <v>0</v>
      </c>
      <c r="K1015" s="51">
        <f>HLOOKUP(A_Stammdaten!$B$12,$L$4:$R$2504,ROW(B1015)-3,FALSE)</f>
        <v>0</v>
      </c>
      <c r="L1015" s="51">
        <f t="shared" si="48"/>
        <v>0</v>
      </c>
      <c r="M1015" s="51">
        <f t="shared" si="49"/>
        <v>0</v>
      </c>
      <c r="N1015" s="51">
        <f t="shared" si="49"/>
        <v>0</v>
      </c>
      <c r="O1015" s="51">
        <f t="shared" si="49"/>
        <v>0</v>
      </c>
      <c r="P1015" s="51">
        <f t="shared" si="49"/>
        <v>0</v>
      </c>
      <c r="Q1015" s="51">
        <f t="shared" si="49"/>
        <v>0</v>
      </c>
      <c r="R1015" s="51">
        <f t="shared" si="49"/>
        <v>0</v>
      </c>
    </row>
    <row r="1016" spans="1:18" x14ac:dyDescent="0.25">
      <c r="A1016" s="17"/>
      <c r="B1016" s="52"/>
      <c r="C1016" s="17"/>
      <c r="D1016" s="17"/>
      <c r="E1016" s="17"/>
      <c r="F1016" s="17"/>
      <c r="G1016" s="17"/>
      <c r="H1016" s="17"/>
      <c r="I1016" s="16">
        <f>IF(B1016&gt;A_Stammdaten!$B$12,0,SUM(C1016,D1016,F1016,G1016)-SUM(E1016,H1016))</f>
        <v>0</v>
      </c>
      <c r="J1016" s="51">
        <f>HLOOKUP(A_Stammdaten!$B$12,$L$4:$R$2504,ROW(B1016)-3,FALSE)+IF(OR(B1016=0,A_Stammdaten!$B$12&lt;B1016),0,I1016*1/20)</f>
        <v>0</v>
      </c>
      <c r="K1016" s="51">
        <f>HLOOKUP(A_Stammdaten!$B$12,$L$4:$R$2504,ROW(B1016)-3,FALSE)</f>
        <v>0</v>
      </c>
      <c r="L1016" s="51">
        <f t="shared" si="48"/>
        <v>0</v>
      </c>
      <c r="M1016" s="51">
        <f t="shared" si="49"/>
        <v>0</v>
      </c>
      <c r="N1016" s="51">
        <f t="shared" si="49"/>
        <v>0</v>
      </c>
      <c r="O1016" s="51">
        <f t="shared" si="49"/>
        <v>0</v>
      </c>
      <c r="P1016" s="51">
        <f t="shared" si="49"/>
        <v>0</v>
      </c>
      <c r="Q1016" s="51">
        <f t="shared" si="49"/>
        <v>0</v>
      </c>
      <c r="R1016" s="51">
        <f t="shared" si="49"/>
        <v>0</v>
      </c>
    </row>
    <row r="1017" spans="1:18" x14ac:dyDescent="0.25">
      <c r="A1017" s="17"/>
      <c r="B1017" s="52"/>
      <c r="C1017" s="17"/>
      <c r="D1017" s="17"/>
      <c r="E1017" s="17"/>
      <c r="F1017" s="17"/>
      <c r="G1017" s="17"/>
      <c r="H1017" s="17"/>
      <c r="I1017" s="16">
        <f>IF(B1017&gt;A_Stammdaten!$B$12,0,SUM(C1017,D1017,F1017,G1017)-SUM(E1017,H1017))</f>
        <v>0</v>
      </c>
      <c r="J1017" s="51">
        <f>HLOOKUP(A_Stammdaten!$B$12,$L$4:$R$2504,ROW(B1017)-3,FALSE)+IF(OR(B1017=0,A_Stammdaten!$B$12&lt;B1017),0,I1017*1/20)</f>
        <v>0</v>
      </c>
      <c r="K1017" s="51">
        <f>HLOOKUP(A_Stammdaten!$B$12,$L$4:$R$2504,ROW(B1017)-3,FALSE)</f>
        <v>0</v>
      </c>
      <c r="L1017" s="51">
        <f t="shared" si="48"/>
        <v>0</v>
      </c>
      <c r="M1017" s="51">
        <f t="shared" si="49"/>
        <v>0</v>
      </c>
      <c r="N1017" s="51">
        <f t="shared" si="49"/>
        <v>0</v>
      </c>
      <c r="O1017" s="51">
        <f t="shared" si="49"/>
        <v>0</v>
      </c>
      <c r="P1017" s="51">
        <f t="shared" si="49"/>
        <v>0</v>
      </c>
      <c r="Q1017" s="51">
        <f t="shared" si="49"/>
        <v>0</v>
      </c>
      <c r="R1017" s="51">
        <f t="shared" si="49"/>
        <v>0</v>
      </c>
    </row>
    <row r="1018" spans="1:18" x14ac:dyDescent="0.25">
      <c r="A1018" s="17"/>
      <c r="B1018" s="52"/>
      <c r="C1018" s="17"/>
      <c r="D1018" s="17"/>
      <c r="E1018" s="17"/>
      <c r="F1018" s="17"/>
      <c r="G1018" s="17"/>
      <c r="H1018" s="17"/>
      <c r="I1018" s="16">
        <f>IF(B1018&gt;A_Stammdaten!$B$12,0,SUM(C1018,D1018,F1018,G1018)-SUM(E1018,H1018))</f>
        <v>0</v>
      </c>
      <c r="J1018" s="51">
        <f>HLOOKUP(A_Stammdaten!$B$12,$L$4:$R$2504,ROW(B1018)-3,FALSE)+IF(OR(B1018=0,A_Stammdaten!$B$12&lt;B1018),0,I1018*1/20)</f>
        <v>0</v>
      </c>
      <c r="K1018" s="51">
        <f>HLOOKUP(A_Stammdaten!$B$12,$L$4:$R$2504,ROW(B1018)-3,FALSE)</f>
        <v>0</v>
      </c>
      <c r="L1018" s="51">
        <f t="shared" si="48"/>
        <v>0</v>
      </c>
      <c r="M1018" s="51">
        <f t="shared" si="49"/>
        <v>0</v>
      </c>
      <c r="N1018" s="51">
        <f t="shared" si="49"/>
        <v>0</v>
      </c>
      <c r="O1018" s="51">
        <f t="shared" si="49"/>
        <v>0</v>
      </c>
      <c r="P1018" s="51">
        <f t="shared" si="49"/>
        <v>0</v>
      </c>
      <c r="Q1018" s="51">
        <f t="shared" si="49"/>
        <v>0</v>
      </c>
      <c r="R1018" s="51">
        <f t="shared" si="49"/>
        <v>0</v>
      </c>
    </row>
    <row r="1019" spans="1:18" x14ac:dyDescent="0.25">
      <c r="A1019" s="17"/>
      <c r="B1019" s="52"/>
      <c r="C1019" s="17"/>
      <c r="D1019" s="17"/>
      <c r="E1019" s="17"/>
      <c r="F1019" s="17"/>
      <c r="G1019" s="17"/>
      <c r="H1019" s="17"/>
      <c r="I1019" s="16">
        <f>IF(B1019&gt;A_Stammdaten!$B$12,0,SUM(C1019,D1019,F1019,G1019)-SUM(E1019,H1019))</f>
        <v>0</v>
      </c>
      <c r="J1019" s="51">
        <f>HLOOKUP(A_Stammdaten!$B$12,$L$4:$R$2504,ROW(B1019)-3,FALSE)+IF(OR(B1019=0,A_Stammdaten!$B$12&lt;B1019),0,I1019*1/20)</f>
        <v>0</v>
      </c>
      <c r="K1019" s="51">
        <f>HLOOKUP(A_Stammdaten!$B$12,$L$4:$R$2504,ROW(B1019)-3,FALSE)</f>
        <v>0</v>
      </c>
      <c r="L1019" s="51">
        <f t="shared" si="48"/>
        <v>0</v>
      </c>
      <c r="M1019" s="51">
        <f t="shared" si="49"/>
        <v>0</v>
      </c>
      <c r="N1019" s="51">
        <f t="shared" si="49"/>
        <v>0</v>
      </c>
      <c r="O1019" s="51">
        <f t="shared" si="49"/>
        <v>0</v>
      </c>
      <c r="P1019" s="51">
        <f t="shared" si="49"/>
        <v>0</v>
      </c>
      <c r="Q1019" s="51">
        <f t="shared" si="49"/>
        <v>0</v>
      </c>
      <c r="R1019" s="51">
        <f t="shared" si="49"/>
        <v>0</v>
      </c>
    </row>
    <row r="1020" spans="1:18" x14ac:dyDescent="0.25">
      <c r="A1020" s="17"/>
      <c r="B1020" s="52"/>
      <c r="C1020" s="17"/>
      <c r="D1020" s="17"/>
      <c r="E1020" s="17"/>
      <c r="F1020" s="17"/>
      <c r="G1020" s="17"/>
      <c r="H1020" s="17"/>
      <c r="I1020" s="16">
        <f>IF(B1020&gt;A_Stammdaten!$B$12,0,SUM(C1020,D1020,F1020,G1020)-SUM(E1020,H1020))</f>
        <v>0</v>
      </c>
      <c r="J1020" s="51">
        <f>HLOOKUP(A_Stammdaten!$B$12,$L$4:$R$2504,ROW(B1020)-3,FALSE)+IF(OR(B1020=0,A_Stammdaten!$B$12&lt;B1020),0,I1020*1/20)</f>
        <v>0</v>
      </c>
      <c r="K1020" s="51">
        <f>HLOOKUP(A_Stammdaten!$B$12,$L$4:$R$2504,ROW(B1020)-3,FALSE)</f>
        <v>0</v>
      </c>
      <c r="L1020" s="51">
        <f t="shared" si="48"/>
        <v>0</v>
      </c>
      <c r="M1020" s="51">
        <f t="shared" si="49"/>
        <v>0</v>
      </c>
      <c r="N1020" s="51">
        <f t="shared" si="49"/>
        <v>0</v>
      </c>
      <c r="O1020" s="51">
        <f t="shared" ref="M1020:R1062" si="50">IF(OR($I1020=0,O$4&lt;$B1020,$B1020=0,20-(O$4-$B1020)=0),0,$I1020*(19-(O$4-$B1020))/20)</f>
        <v>0</v>
      </c>
      <c r="P1020" s="51">
        <f t="shared" si="50"/>
        <v>0</v>
      </c>
      <c r="Q1020" s="51">
        <f t="shared" si="50"/>
        <v>0</v>
      </c>
      <c r="R1020" s="51">
        <f t="shared" si="50"/>
        <v>0</v>
      </c>
    </row>
    <row r="1021" spans="1:18" x14ac:dyDescent="0.25">
      <c r="A1021" s="17"/>
      <c r="B1021" s="52"/>
      <c r="C1021" s="17"/>
      <c r="D1021" s="17"/>
      <c r="E1021" s="17"/>
      <c r="F1021" s="17"/>
      <c r="G1021" s="17"/>
      <c r="H1021" s="17"/>
      <c r="I1021" s="16">
        <f>IF(B1021&gt;A_Stammdaten!$B$12,0,SUM(C1021,D1021,F1021,G1021)-SUM(E1021,H1021))</f>
        <v>0</v>
      </c>
      <c r="J1021" s="51">
        <f>HLOOKUP(A_Stammdaten!$B$12,$L$4:$R$2504,ROW(B1021)-3,FALSE)+IF(OR(B1021=0,A_Stammdaten!$B$12&lt;B1021),0,I1021*1/20)</f>
        <v>0</v>
      </c>
      <c r="K1021" s="51">
        <f>HLOOKUP(A_Stammdaten!$B$12,$L$4:$R$2504,ROW(B1021)-3,FALSE)</f>
        <v>0</v>
      </c>
      <c r="L1021" s="51">
        <f t="shared" si="48"/>
        <v>0</v>
      </c>
      <c r="M1021" s="51">
        <f t="shared" si="50"/>
        <v>0</v>
      </c>
      <c r="N1021" s="51">
        <f t="shared" si="50"/>
        <v>0</v>
      </c>
      <c r="O1021" s="51">
        <f t="shared" si="50"/>
        <v>0</v>
      </c>
      <c r="P1021" s="51">
        <f t="shared" si="50"/>
        <v>0</v>
      </c>
      <c r="Q1021" s="51">
        <f t="shared" si="50"/>
        <v>0</v>
      </c>
      <c r="R1021" s="51">
        <f t="shared" si="50"/>
        <v>0</v>
      </c>
    </row>
    <row r="1022" spans="1:18" x14ac:dyDescent="0.25">
      <c r="A1022" s="17"/>
      <c r="B1022" s="52"/>
      <c r="C1022" s="17"/>
      <c r="D1022" s="17"/>
      <c r="E1022" s="17"/>
      <c r="F1022" s="17"/>
      <c r="G1022" s="17"/>
      <c r="H1022" s="17"/>
      <c r="I1022" s="16">
        <f>IF(B1022&gt;A_Stammdaten!$B$12,0,SUM(C1022,D1022,F1022,G1022)-SUM(E1022,H1022))</f>
        <v>0</v>
      </c>
      <c r="J1022" s="51">
        <f>HLOOKUP(A_Stammdaten!$B$12,$L$4:$R$2504,ROW(B1022)-3,FALSE)+IF(OR(B1022=0,A_Stammdaten!$B$12&lt;B1022),0,I1022*1/20)</f>
        <v>0</v>
      </c>
      <c r="K1022" s="51">
        <f>HLOOKUP(A_Stammdaten!$B$12,$L$4:$R$2504,ROW(B1022)-3,FALSE)</f>
        <v>0</v>
      </c>
      <c r="L1022" s="51">
        <f t="shared" si="48"/>
        <v>0</v>
      </c>
      <c r="M1022" s="51">
        <f t="shared" si="50"/>
        <v>0</v>
      </c>
      <c r="N1022" s="51">
        <f t="shared" si="50"/>
        <v>0</v>
      </c>
      <c r="O1022" s="51">
        <f t="shared" si="50"/>
        <v>0</v>
      </c>
      <c r="P1022" s="51">
        <f t="shared" si="50"/>
        <v>0</v>
      </c>
      <c r="Q1022" s="51">
        <f t="shared" si="50"/>
        <v>0</v>
      </c>
      <c r="R1022" s="51">
        <f t="shared" si="50"/>
        <v>0</v>
      </c>
    </row>
    <row r="1023" spans="1:18" x14ac:dyDescent="0.25">
      <c r="A1023" s="17"/>
      <c r="B1023" s="52"/>
      <c r="C1023" s="17"/>
      <c r="D1023" s="17"/>
      <c r="E1023" s="17"/>
      <c r="F1023" s="17"/>
      <c r="G1023" s="17"/>
      <c r="H1023" s="17"/>
      <c r="I1023" s="16">
        <f>IF(B1023&gt;A_Stammdaten!$B$12,0,SUM(C1023,D1023,F1023,G1023)-SUM(E1023,H1023))</f>
        <v>0</v>
      </c>
      <c r="J1023" s="51">
        <f>HLOOKUP(A_Stammdaten!$B$12,$L$4:$R$2504,ROW(B1023)-3,FALSE)+IF(OR(B1023=0,A_Stammdaten!$B$12&lt;B1023),0,I1023*1/20)</f>
        <v>0</v>
      </c>
      <c r="K1023" s="51">
        <f>HLOOKUP(A_Stammdaten!$B$12,$L$4:$R$2504,ROW(B1023)-3,FALSE)</f>
        <v>0</v>
      </c>
      <c r="L1023" s="51">
        <f t="shared" si="48"/>
        <v>0</v>
      </c>
      <c r="M1023" s="51">
        <f t="shared" si="50"/>
        <v>0</v>
      </c>
      <c r="N1023" s="51">
        <f t="shared" si="50"/>
        <v>0</v>
      </c>
      <c r="O1023" s="51">
        <f t="shared" si="50"/>
        <v>0</v>
      </c>
      <c r="P1023" s="51">
        <f t="shared" si="50"/>
        <v>0</v>
      </c>
      <c r="Q1023" s="51">
        <f t="shared" si="50"/>
        <v>0</v>
      </c>
      <c r="R1023" s="51">
        <f t="shared" si="50"/>
        <v>0</v>
      </c>
    </row>
    <row r="1024" spans="1:18" x14ac:dyDescent="0.25">
      <c r="A1024" s="17"/>
      <c r="B1024" s="52"/>
      <c r="C1024" s="17"/>
      <c r="D1024" s="17"/>
      <c r="E1024" s="17"/>
      <c r="F1024" s="17"/>
      <c r="G1024" s="17"/>
      <c r="H1024" s="17"/>
      <c r="I1024" s="16">
        <f>IF(B1024&gt;A_Stammdaten!$B$12,0,SUM(C1024,D1024,F1024,G1024)-SUM(E1024,H1024))</f>
        <v>0</v>
      </c>
      <c r="J1024" s="51">
        <f>HLOOKUP(A_Stammdaten!$B$12,$L$4:$R$2504,ROW(B1024)-3,FALSE)+IF(OR(B1024=0,A_Stammdaten!$B$12&lt;B1024),0,I1024*1/20)</f>
        <v>0</v>
      </c>
      <c r="K1024" s="51">
        <f>HLOOKUP(A_Stammdaten!$B$12,$L$4:$R$2504,ROW(B1024)-3,FALSE)</f>
        <v>0</v>
      </c>
      <c r="L1024" s="51">
        <f t="shared" ref="L1024:L1087" si="51">IF(OR($I1024=0,L$4&lt;$B1024,$B1024=0,20-(L$4-$B1024)=0),0,$I1024*(19-(L$4-$B1024))/20)</f>
        <v>0</v>
      </c>
      <c r="M1024" s="51">
        <f t="shared" si="50"/>
        <v>0</v>
      </c>
      <c r="N1024" s="51">
        <f t="shared" si="50"/>
        <v>0</v>
      </c>
      <c r="O1024" s="51">
        <f t="shared" si="50"/>
        <v>0</v>
      </c>
      <c r="P1024" s="51">
        <f t="shared" si="50"/>
        <v>0</v>
      </c>
      <c r="Q1024" s="51">
        <f t="shared" si="50"/>
        <v>0</v>
      </c>
      <c r="R1024" s="51">
        <f t="shared" si="50"/>
        <v>0</v>
      </c>
    </row>
    <row r="1025" spans="1:18" x14ac:dyDescent="0.25">
      <c r="A1025" s="17"/>
      <c r="B1025" s="52"/>
      <c r="C1025" s="17"/>
      <c r="D1025" s="17"/>
      <c r="E1025" s="17"/>
      <c r="F1025" s="17"/>
      <c r="G1025" s="17"/>
      <c r="H1025" s="17"/>
      <c r="I1025" s="16">
        <f>IF(B1025&gt;A_Stammdaten!$B$12,0,SUM(C1025,D1025,F1025,G1025)-SUM(E1025,H1025))</f>
        <v>0</v>
      </c>
      <c r="J1025" s="51">
        <f>HLOOKUP(A_Stammdaten!$B$12,$L$4:$R$2504,ROW(B1025)-3,FALSE)+IF(OR(B1025=0,A_Stammdaten!$B$12&lt;B1025),0,I1025*1/20)</f>
        <v>0</v>
      </c>
      <c r="K1025" s="51">
        <f>HLOOKUP(A_Stammdaten!$B$12,$L$4:$R$2504,ROW(B1025)-3,FALSE)</f>
        <v>0</v>
      </c>
      <c r="L1025" s="51">
        <f t="shared" si="51"/>
        <v>0</v>
      </c>
      <c r="M1025" s="51">
        <f t="shared" si="50"/>
        <v>0</v>
      </c>
      <c r="N1025" s="51">
        <f t="shared" si="50"/>
        <v>0</v>
      </c>
      <c r="O1025" s="51">
        <f t="shared" si="50"/>
        <v>0</v>
      </c>
      <c r="P1025" s="51">
        <f t="shared" si="50"/>
        <v>0</v>
      </c>
      <c r="Q1025" s="51">
        <f t="shared" si="50"/>
        <v>0</v>
      </c>
      <c r="R1025" s="51">
        <f t="shared" si="50"/>
        <v>0</v>
      </c>
    </row>
    <row r="1026" spans="1:18" x14ac:dyDescent="0.25">
      <c r="A1026" s="17"/>
      <c r="B1026" s="52"/>
      <c r="C1026" s="17"/>
      <c r="D1026" s="17"/>
      <c r="E1026" s="17"/>
      <c r="F1026" s="17"/>
      <c r="G1026" s="17"/>
      <c r="H1026" s="17"/>
      <c r="I1026" s="16">
        <f>IF(B1026&gt;A_Stammdaten!$B$12,0,SUM(C1026,D1026,F1026,G1026)-SUM(E1026,H1026))</f>
        <v>0</v>
      </c>
      <c r="J1026" s="51">
        <f>HLOOKUP(A_Stammdaten!$B$12,$L$4:$R$2504,ROW(B1026)-3,FALSE)+IF(OR(B1026=0,A_Stammdaten!$B$12&lt;B1026),0,I1026*1/20)</f>
        <v>0</v>
      </c>
      <c r="K1026" s="51">
        <f>HLOOKUP(A_Stammdaten!$B$12,$L$4:$R$2504,ROW(B1026)-3,FALSE)</f>
        <v>0</v>
      </c>
      <c r="L1026" s="51">
        <f t="shared" si="51"/>
        <v>0</v>
      </c>
      <c r="M1026" s="51">
        <f t="shared" si="50"/>
        <v>0</v>
      </c>
      <c r="N1026" s="51">
        <f t="shared" si="50"/>
        <v>0</v>
      </c>
      <c r="O1026" s="51">
        <f t="shared" si="50"/>
        <v>0</v>
      </c>
      <c r="P1026" s="51">
        <f t="shared" si="50"/>
        <v>0</v>
      </c>
      <c r="Q1026" s="51">
        <f t="shared" si="50"/>
        <v>0</v>
      </c>
      <c r="R1026" s="51">
        <f t="shared" si="50"/>
        <v>0</v>
      </c>
    </row>
    <row r="1027" spans="1:18" x14ac:dyDescent="0.25">
      <c r="A1027" s="17"/>
      <c r="B1027" s="52"/>
      <c r="C1027" s="17"/>
      <c r="D1027" s="17"/>
      <c r="E1027" s="17"/>
      <c r="F1027" s="17"/>
      <c r="G1027" s="17"/>
      <c r="H1027" s="17"/>
      <c r="I1027" s="16">
        <f>IF(B1027&gt;A_Stammdaten!$B$12,0,SUM(C1027,D1027,F1027,G1027)-SUM(E1027,H1027))</f>
        <v>0</v>
      </c>
      <c r="J1027" s="51">
        <f>HLOOKUP(A_Stammdaten!$B$12,$L$4:$R$2504,ROW(B1027)-3,FALSE)+IF(OR(B1027=0,A_Stammdaten!$B$12&lt;B1027),0,I1027*1/20)</f>
        <v>0</v>
      </c>
      <c r="K1027" s="51">
        <f>HLOOKUP(A_Stammdaten!$B$12,$L$4:$R$2504,ROW(B1027)-3,FALSE)</f>
        <v>0</v>
      </c>
      <c r="L1027" s="51">
        <f t="shared" si="51"/>
        <v>0</v>
      </c>
      <c r="M1027" s="51">
        <f t="shared" si="50"/>
        <v>0</v>
      </c>
      <c r="N1027" s="51">
        <f t="shared" si="50"/>
        <v>0</v>
      </c>
      <c r="O1027" s="51">
        <f t="shared" si="50"/>
        <v>0</v>
      </c>
      <c r="P1027" s="51">
        <f t="shared" si="50"/>
        <v>0</v>
      </c>
      <c r="Q1027" s="51">
        <f t="shared" si="50"/>
        <v>0</v>
      </c>
      <c r="R1027" s="51">
        <f t="shared" si="50"/>
        <v>0</v>
      </c>
    </row>
    <row r="1028" spans="1:18" x14ac:dyDescent="0.25">
      <c r="A1028" s="17"/>
      <c r="B1028" s="52"/>
      <c r="C1028" s="17"/>
      <c r="D1028" s="17"/>
      <c r="E1028" s="17"/>
      <c r="F1028" s="17"/>
      <c r="G1028" s="17"/>
      <c r="H1028" s="17"/>
      <c r="I1028" s="16">
        <f>IF(B1028&gt;A_Stammdaten!$B$12,0,SUM(C1028,D1028,F1028,G1028)-SUM(E1028,H1028))</f>
        <v>0</v>
      </c>
      <c r="J1028" s="51">
        <f>HLOOKUP(A_Stammdaten!$B$12,$L$4:$R$2504,ROW(B1028)-3,FALSE)+IF(OR(B1028=0,A_Stammdaten!$B$12&lt;B1028),0,I1028*1/20)</f>
        <v>0</v>
      </c>
      <c r="K1028" s="51">
        <f>HLOOKUP(A_Stammdaten!$B$12,$L$4:$R$2504,ROW(B1028)-3,FALSE)</f>
        <v>0</v>
      </c>
      <c r="L1028" s="51">
        <f t="shared" si="51"/>
        <v>0</v>
      </c>
      <c r="M1028" s="51">
        <f t="shared" si="50"/>
        <v>0</v>
      </c>
      <c r="N1028" s="51">
        <f t="shared" si="50"/>
        <v>0</v>
      </c>
      <c r="O1028" s="51">
        <f t="shared" si="50"/>
        <v>0</v>
      </c>
      <c r="P1028" s="51">
        <f t="shared" si="50"/>
        <v>0</v>
      </c>
      <c r="Q1028" s="51">
        <f t="shared" si="50"/>
        <v>0</v>
      </c>
      <c r="R1028" s="51">
        <f t="shared" si="50"/>
        <v>0</v>
      </c>
    </row>
    <row r="1029" spans="1:18" x14ac:dyDescent="0.25">
      <c r="A1029" s="17"/>
      <c r="B1029" s="52"/>
      <c r="C1029" s="17"/>
      <c r="D1029" s="17"/>
      <c r="E1029" s="17"/>
      <c r="F1029" s="17"/>
      <c r="G1029" s="17"/>
      <c r="H1029" s="17"/>
      <c r="I1029" s="16">
        <f>IF(B1029&gt;A_Stammdaten!$B$12,0,SUM(C1029,D1029,F1029,G1029)-SUM(E1029,H1029))</f>
        <v>0</v>
      </c>
      <c r="J1029" s="51">
        <f>HLOOKUP(A_Stammdaten!$B$12,$L$4:$R$2504,ROW(B1029)-3,FALSE)+IF(OR(B1029=0,A_Stammdaten!$B$12&lt;B1029),0,I1029*1/20)</f>
        <v>0</v>
      </c>
      <c r="K1029" s="51">
        <f>HLOOKUP(A_Stammdaten!$B$12,$L$4:$R$2504,ROW(B1029)-3,FALSE)</f>
        <v>0</v>
      </c>
      <c r="L1029" s="51">
        <f t="shared" si="51"/>
        <v>0</v>
      </c>
      <c r="M1029" s="51">
        <f t="shared" si="50"/>
        <v>0</v>
      </c>
      <c r="N1029" s="51">
        <f t="shared" si="50"/>
        <v>0</v>
      </c>
      <c r="O1029" s="51">
        <f t="shared" si="50"/>
        <v>0</v>
      </c>
      <c r="P1029" s="51">
        <f t="shared" si="50"/>
        <v>0</v>
      </c>
      <c r="Q1029" s="51">
        <f t="shared" si="50"/>
        <v>0</v>
      </c>
      <c r="R1029" s="51">
        <f t="shared" si="50"/>
        <v>0</v>
      </c>
    </row>
    <row r="1030" spans="1:18" x14ac:dyDescent="0.25">
      <c r="A1030" s="17"/>
      <c r="B1030" s="52"/>
      <c r="C1030" s="17"/>
      <c r="D1030" s="17"/>
      <c r="E1030" s="17"/>
      <c r="F1030" s="17"/>
      <c r="G1030" s="17"/>
      <c r="H1030" s="17"/>
      <c r="I1030" s="16">
        <f>IF(B1030&gt;A_Stammdaten!$B$12,0,SUM(C1030,D1030,F1030,G1030)-SUM(E1030,H1030))</f>
        <v>0</v>
      </c>
      <c r="J1030" s="51">
        <f>HLOOKUP(A_Stammdaten!$B$12,$L$4:$R$2504,ROW(B1030)-3,FALSE)+IF(OR(B1030=0,A_Stammdaten!$B$12&lt;B1030),0,I1030*1/20)</f>
        <v>0</v>
      </c>
      <c r="K1030" s="51">
        <f>HLOOKUP(A_Stammdaten!$B$12,$L$4:$R$2504,ROW(B1030)-3,FALSE)</f>
        <v>0</v>
      </c>
      <c r="L1030" s="51">
        <f t="shared" si="51"/>
        <v>0</v>
      </c>
      <c r="M1030" s="51">
        <f t="shared" si="50"/>
        <v>0</v>
      </c>
      <c r="N1030" s="51">
        <f t="shared" si="50"/>
        <v>0</v>
      </c>
      <c r="O1030" s="51">
        <f t="shared" si="50"/>
        <v>0</v>
      </c>
      <c r="P1030" s="51">
        <f t="shared" si="50"/>
        <v>0</v>
      </c>
      <c r="Q1030" s="51">
        <f t="shared" si="50"/>
        <v>0</v>
      </c>
      <c r="R1030" s="51">
        <f t="shared" si="50"/>
        <v>0</v>
      </c>
    </row>
    <row r="1031" spans="1:18" x14ac:dyDescent="0.25">
      <c r="A1031" s="17"/>
      <c r="B1031" s="52"/>
      <c r="C1031" s="17"/>
      <c r="D1031" s="17"/>
      <c r="E1031" s="17"/>
      <c r="F1031" s="17"/>
      <c r="G1031" s="17"/>
      <c r="H1031" s="17"/>
      <c r="I1031" s="16">
        <f>IF(B1031&gt;A_Stammdaten!$B$12,0,SUM(C1031,D1031,F1031,G1031)-SUM(E1031,H1031))</f>
        <v>0</v>
      </c>
      <c r="J1031" s="51">
        <f>HLOOKUP(A_Stammdaten!$B$12,$L$4:$R$2504,ROW(B1031)-3,FALSE)+IF(OR(B1031=0,A_Stammdaten!$B$12&lt;B1031),0,I1031*1/20)</f>
        <v>0</v>
      </c>
      <c r="K1031" s="51">
        <f>HLOOKUP(A_Stammdaten!$B$12,$L$4:$R$2504,ROW(B1031)-3,FALSE)</f>
        <v>0</v>
      </c>
      <c r="L1031" s="51">
        <f t="shared" si="51"/>
        <v>0</v>
      </c>
      <c r="M1031" s="51">
        <f t="shared" si="50"/>
        <v>0</v>
      </c>
      <c r="N1031" s="51">
        <f t="shared" si="50"/>
        <v>0</v>
      </c>
      <c r="O1031" s="51">
        <f t="shared" si="50"/>
        <v>0</v>
      </c>
      <c r="P1031" s="51">
        <f t="shared" si="50"/>
        <v>0</v>
      </c>
      <c r="Q1031" s="51">
        <f t="shared" si="50"/>
        <v>0</v>
      </c>
      <c r="R1031" s="51">
        <f t="shared" si="50"/>
        <v>0</v>
      </c>
    </row>
    <row r="1032" spans="1:18" x14ac:dyDescent="0.25">
      <c r="A1032" s="17"/>
      <c r="B1032" s="52"/>
      <c r="C1032" s="17"/>
      <c r="D1032" s="17"/>
      <c r="E1032" s="17"/>
      <c r="F1032" s="17"/>
      <c r="G1032" s="17"/>
      <c r="H1032" s="17"/>
      <c r="I1032" s="16">
        <f>IF(B1032&gt;A_Stammdaten!$B$12,0,SUM(C1032,D1032,F1032,G1032)-SUM(E1032,H1032))</f>
        <v>0</v>
      </c>
      <c r="J1032" s="51">
        <f>HLOOKUP(A_Stammdaten!$B$12,$L$4:$R$2504,ROW(B1032)-3,FALSE)+IF(OR(B1032=0,A_Stammdaten!$B$12&lt;B1032),0,I1032*1/20)</f>
        <v>0</v>
      </c>
      <c r="K1032" s="51">
        <f>HLOOKUP(A_Stammdaten!$B$12,$L$4:$R$2504,ROW(B1032)-3,FALSE)</f>
        <v>0</v>
      </c>
      <c r="L1032" s="51">
        <f t="shared" si="51"/>
        <v>0</v>
      </c>
      <c r="M1032" s="51">
        <f t="shared" si="50"/>
        <v>0</v>
      </c>
      <c r="N1032" s="51">
        <f t="shared" si="50"/>
        <v>0</v>
      </c>
      <c r="O1032" s="51">
        <f t="shared" si="50"/>
        <v>0</v>
      </c>
      <c r="P1032" s="51">
        <f t="shared" si="50"/>
        <v>0</v>
      </c>
      <c r="Q1032" s="51">
        <f t="shared" si="50"/>
        <v>0</v>
      </c>
      <c r="R1032" s="51">
        <f t="shared" si="50"/>
        <v>0</v>
      </c>
    </row>
    <row r="1033" spans="1:18" x14ac:dyDescent="0.25">
      <c r="A1033" s="17"/>
      <c r="B1033" s="52"/>
      <c r="C1033" s="17"/>
      <c r="D1033" s="17"/>
      <c r="E1033" s="17"/>
      <c r="F1033" s="17"/>
      <c r="G1033" s="17"/>
      <c r="H1033" s="17"/>
      <c r="I1033" s="16">
        <f>IF(B1033&gt;A_Stammdaten!$B$12,0,SUM(C1033,D1033,F1033,G1033)-SUM(E1033,H1033))</f>
        <v>0</v>
      </c>
      <c r="J1033" s="51">
        <f>HLOOKUP(A_Stammdaten!$B$12,$L$4:$R$2504,ROW(B1033)-3,FALSE)+IF(OR(B1033=0,A_Stammdaten!$B$12&lt;B1033),0,I1033*1/20)</f>
        <v>0</v>
      </c>
      <c r="K1033" s="51">
        <f>HLOOKUP(A_Stammdaten!$B$12,$L$4:$R$2504,ROW(B1033)-3,FALSE)</f>
        <v>0</v>
      </c>
      <c r="L1033" s="51">
        <f t="shared" si="51"/>
        <v>0</v>
      </c>
      <c r="M1033" s="51">
        <f t="shared" si="50"/>
        <v>0</v>
      </c>
      <c r="N1033" s="51">
        <f t="shared" si="50"/>
        <v>0</v>
      </c>
      <c r="O1033" s="51">
        <f t="shared" si="50"/>
        <v>0</v>
      </c>
      <c r="P1033" s="51">
        <f t="shared" si="50"/>
        <v>0</v>
      </c>
      <c r="Q1033" s="51">
        <f t="shared" si="50"/>
        <v>0</v>
      </c>
      <c r="R1033" s="51">
        <f t="shared" si="50"/>
        <v>0</v>
      </c>
    </row>
    <row r="1034" spans="1:18" x14ac:dyDescent="0.25">
      <c r="A1034" s="17"/>
      <c r="B1034" s="52"/>
      <c r="C1034" s="17"/>
      <c r="D1034" s="17"/>
      <c r="E1034" s="17"/>
      <c r="F1034" s="17"/>
      <c r="G1034" s="17"/>
      <c r="H1034" s="17"/>
      <c r="I1034" s="16">
        <f>IF(B1034&gt;A_Stammdaten!$B$12,0,SUM(C1034,D1034,F1034,G1034)-SUM(E1034,H1034))</f>
        <v>0</v>
      </c>
      <c r="J1034" s="51">
        <f>HLOOKUP(A_Stammdaten!$B$12,$L$4:$R$2504,ROW(B1034)-3,FALSE)+IF(OR(B1034=0,A_Stammdaten!$B$12&lt;B1034),0,I1034*1/20)</f>
        <v>0</v>
      </c>
      <c r="K1034" s="51">
        <f>HLOOKUP(A_Stammdaten!$B$12,$L$4:$R$2504,ROW(B1034)-3,FALSE)</f>
        <v>0</v>
      </c>
      <c r="L1034" s="51">
        <f t="shared" si="51"/>
        <v>0</v>
      </c>
      <c r="M1034" s="51">
        <f t="shared" si="50"/>
        <v>0</v>
      </c>
      <c r="N1034" s="51">
        <f t="shared" si="50"/>
        <v>0</v>
      </c>
      <c r="O1034" s="51">
        <f t="shared" si="50"/>
        <v>0</v>
      </c>
      <c r="P1034" s="51">
        <f t="shared" si="50"/>
        <v>0</v>
      </c>
      <c r="Q1034" s="51">
        <f t="shared" si="50"/>
        <v>0</v>
      </c>
      <c r="R1034" s="51">
        <f t="shared" si="50"/>
        <v>0</v>
      </c>
    </row>
    <row r="1035" spans="1:18" x14ac:dyDescent="0.25">
      <c r="A1035" s="17"/>
      <c r="B1035" s="52"/>
      <c r="C1035" s="17"/>
      <c r="D1035" s="17"/>
      <c r="E1035" s="17"/>
      <c r="F1035" s="17"/>
      <c r="G1035" s="17"/>
      <c r="H1035" s="17"/>
      <c r="I1035" s="16">
        <f>IF(B1035&gt;A_Stammdaten!$B$12,0,SUM(C1035,D1035,F1035,G1035)-SUM(E1035,H1035))</f>
        <v>0</v>
      </c>
      <c r="J1035" s="51">
        <f>HLOOKUP(A_Stammdaten!$B$12,$L$4:$R$2504,ROW(B1035)-3,FALSE)+IF(OR(B1035=0,A_Stammdaten!$B$12&lt;B1035),0,I1035*1/20)</f>
        <v>0</v>
      </c>
      <c r="K1035" s="51">
        <f>HLOOKUP(A_Stammdaten!$B$12,$L$4:$R$2504,ROW(B1035)-3,FALSE)</f>
        <v>0</v>
      </c>
      <c r="L1035" s="51">
        <f t="shared" si="51"/>
        <v>0</v>
      </c>
      <c r="M1035" s="51">
        <f t="shared" si="50"/>
        <v>0</v>
      </c>
      <c r="N1035" s="51">
        <f t="shared" si="50"/>
        <v>0</v>
      </c>
      <c r="O1035" s="51">
        <f t="shared" si="50"/>
        <v>0</v>
      </c>
      <c r="P1035" s="51">
        <f t="shared" si="50"/>
        <v>0</v>
      </c>
      <c r="Q1035" s="51">
        <f t="shared" si="50"/>
        <v>0</v>
      </c>
      <c r="R1035" s="51">
        <f t="shared" si="50"/>
        <v>0</v>
      </c>
    </row>
    <row r="1036" spans="1:18" x14ac:dyDescent="0.25">
      <c r="A1036" s="17"/>
      <c r="B1036" s="52"/>
      <c r="C1036" s="17"/>
      <c r="D1036" s="17"/>
      <c r="E1036" s="17"/>
      <c r="F1036" s="17"/>
      <c r="G1036" s="17"/>
      <c r="H1036" s="17"/>
      <c r="I1036" s="16">
        <f>IF(B1036&gt;A_Stammdaten!$B$12,0,SUM(C1036,D1036,F1036,G1036)-SUM(E1036,H1036))</f>
        <v>0</v>
      </c>
      <c r="J1036" s="51">
        <f>HLOOKUP(A_Stammdaten!$B$12,$L$4:$R$2504,ROW(B1036)-3,FALSE)+IF(OR(B1036=0,A_Stammdaten!$B$12&lt;B1036),0,I1036*1/20)</f>
        <v>0</v>
      </c>
      <c r="K1036" s="51">
        <f>HLOOKUP(A_Stammdaten!$B$12,$L$4:$R$2504,ROW(B1036)-3,FALSE)</f>
        <v>0</v>
      </c>
      <c r="L1036" s="51">
        <f t="shared" si="51"/>
        <v>0</v>
      </c>
      <c r="M1036" s="51">
        <f t="shared" si="50"/>
        <v>0</v>
      </c>
      <c r="N1036" s="51">
        <f t="shared" si="50"/>
        <v>0</v>
      </c>
      <c r="O1036" s="51">
        <f t="shared" si="50"/>
        <v>0</v>
      </c>
      <c r="P1036" s="51">
        <f t="shared" si="50"/>
        <v>0</v>
      </c>
      <c r="Q1036" s="51">
        <f t="shared" si="50"/>
        <v>0</v>
      </c>
      <c r="R1036" s="51">
        <f t="shared" si="50"/>
        <v>0</v>
      </c>
    </row>
    <row r="1037" spans="1:18" x14ac:dyDescent="0.25">
      <c r="A1037" s="17"/>
      <c r="B1037" s="52"/>
      <c r="C1037" s="17"/>
      <c r="D1037" s="17"/>
      <c r="E1037" s="17"/>
      <c r="F1037" s="17"/>
      <c r="G1037" s="17"/>
      <c r="H1037" s="17"/>
      <c r="I1037" s="16">
        <f>IF(B1037&gt;A_Stammdaten!$B$12,0,SUM(C1037,D1037,F1037,G1037)-SUM(E1037,H1037))</f>
        <v>0</v>
      </c>
      <c r="J1037" s="51">
        <f>HLOOKUP(A_Stammdaten!$B$12,$L$4:$R$2504,ROW(B1037)-3,FALSE)+IF(OR(B1037=0,A_Stammdaten!$B$12&lt;B1037),0,I1037*1/20)</f>
        <v>0</v>
      </c>
      <c r="K1037" s="51">
        <f>HLOOKUP(A_Stammdaten!$B$12,$L$4:$R$2504,ROW(B1037)-3,FALSE)</f>
        <v>0</v>
      </c>
      <c r="L1037" s="51">
        <f t="shared" si="51"/>
        <v>0</v>
      </c>
      <c r="M1037" s="51">
        <f t="shared" si="50"/>
        <v>0</v>
      </c>
      <c r="N1037" s="51">
        <f t="shared" si="50"/>
        <v>0</v>
      </c>
      <c r="O1037" s="51">
        <f t="shared" si="50"/>
        <v>0</v>
      </c>
      <c r="P1037" s="51">
        <f t="shared" si="50"/>
        <v>0</v>
      </c>
      <c r="Q1037" s="51">
        <f t="shared" si="50"/>
        <v>0</v>
      </c>
      <c r="R1037" s="51">
        <f t="shared" si="50"/>
        <v>0</v>
      </c>
    </row>
    <row r="1038" spans="1:18" x14ac:dyDescent="0.25">
      <c r="A1038" s="17"/>
      <c r="B1038" s="52"/>
      <c r="C1038" s="17"/>
      <c r="D1038" s="17"/>
      <c r="E1038" s="17"/>
      <c r="F1038" s="17"/>
      <c r="G1038" s="17"/>
      <c r="H1038" s="17"/>
      <c r="I1038" s="16">
        <f>IF(B1038&gt;A_Stammdaten!$B$12,0,SUM(C1038,D1038,F1038,G1038)-SUM(E1038,H1038))</f>
        <v>0</v>
      </c>
      <c r="J1038" s="51">
        <f>HLOOKUP(A_Stammdaten!$B$12,$L$4:$R$2504,ROW(B1038)-3,FALSE)+IF(OR(B1038=0,A_Stammdaten!$B$12&lt;B1038),0,I1038*1/20)</f>
        <v>0</v>
      </c>
      <c r="K1038" s="51">
        <f>HLOOKUP(A_Stammdaten!$B$12,$L$4:$R$2504,ROW(B1038)-3,FALSE)</f>
        <v>0</v>
      </c>
      <c r="L1038" s="51">
        <f t="shared" si="51"/>
        <v>0</v>
      </c>
      <c r="M1038" s="51">
        <f t="shared" si="50"/>
        <v>0</v>
      </c>
      <c r="N1038" s="51">
        <f t="shared" si="50"/>
        <v>0</v>
      </c>
      <c r="O1038" s="51">
        <f t="shared" si="50"/>
        <v>0</v>
      </c>
      <c r="P1038" s="51">
        <f t="shared" si="50"/>
        <v>0</v>
      </c>
      <c r="Q1038" s="51">
        <f t="shared" si="50"/>
        <v>0</v>
      </c>
      <c r="R1038" s="51">
        <f t="shared" si="50"/>
        <v>0</v>
      </c>
    </row>
    <row r="1039" spans="1:18" x14ac:dyDescent="0.25">
      <c r="A1039" s="17"/>
      <c r="B1039" s="52"/>
      <c r="C1039" s="17"/>
      <c r="D1039" s="17"/>
      <c r="E1039" s="17"/>
      <c r="F1039" s="17"/>
      <c r="G1039" s="17"/>
      <c r="H1039" s="17"/>
      <c r="I1039" s="16">
        <f>IF(B1039&gt;A_Stammdaten!$B$12,0,SUM(C1039,D1039,F1039,G1039)-SUM(E1039,H1039))</f>
        <v>0</v>
      </c>
      <c r="J1039" s="51">
        <f>HLOOKUP(A_Stammdaten!$B$12,$L$4:$R$2504,ROW(B1039)-3,FALSE)+IF(OR(B1039=0,A_Stammdaten!$B$12&lt;B1039),0,I1039*1/20)</f>
        <v>0</v>
      </c>
      <c r="K1039" s="51">
        <f>HLOOKUP(A_Stammdaten!$B$12,$L$4:$R$2504,ROW(B1039)-3,FALSE)</f>
        <v>0</v>
      </c>
      <c r="L1039" s="51">
        <f t="shared" si="51"/>
        <v>0</v>
      </c>
      <c r="M1039" s="51">
        <f t="shared" si="50"/>
        <v>0</v>
      </c>
      <c r="N1039" s="51">
        <f t="shared" si="50"/>
        <v>0</v>
      </c>
      <c r="O1039" s="51">
        <f t="shared" si="50"/>
        <v>0</v>
      </c>
      <c r="P1039" s="51">
        <f t="shared" si="50"/>
        <v>0</v>
      </c>
      <c r="Q1039" s="51">
        <f t="shared" si="50"/>
        <v>0</v>
      </c>
      <c r="R1039" s="51">
        <f t="shared" si="50"/>
        <v>0</v>
      </c>
    </row>
    <row r="1040" spans="1:18" x14ac:dyDescent="0.25">
      <c r="A1040" s="17"/>
      <c r="B1040" s="52"/>
      <c r="C1040" s="17"/>
      <c r="D1040" s="17"/>
      <c r="E1040" s="17"/>
      <c r="F1040" s="17"/>
      <c r="G1040" s="17"/>
      <c r="H1040" s="17"/>
      <c r="I1040" s="16">
        <f>IF(B1040&gt;A_Stammdaten!$B$12,0,SUM(C1040,D1040,F1040,G1040)-SUM(E1040,H1040))</f>
        <v>0</v>
      </c>
      <c r="J1040" s="51">
        <f>HLOOKUP(A_Stammdaten!$B$12,$L$4:$R$2504,ROW(B1040)-3,FALSE)+IF(OR(B1040=0,A_Stammdaten!$B$12&lt;B1040),0,I1040*1/20)</f>
        <v>0</v>
      </c>
      <c r="K1040" s="51">
        <f>HLOOKUP(A_Stammdaten!$B$12,$L$4:$R$2504,ROW(B1040)-3,FALSE)</f>
        <v>0</v>
      </c>
      <c r="L1040" s="51">
        <f t="shared" si="51"/>
        <v>0</v>
      </c>
      <c r="M1040" s="51">
        <f t="shared" si="50"/>
        <v>0</v>
      </c>
      <c r="N1040" s="51">
        <f t="shared" si="50"/>
        <v>0</v>
      </c>
      <c r="O1040" s="51">
        <f t="shared" si="50"/>
        <v>0</v>
      </c>
      <c r="P1040" s="51">
        <f t="shared" si="50"/>
        <v>0</v>
      </c>
      <c r="Q1040" s="51">
        <f t="shared" si="50"/>
        <v>0</v>
      </c>
      <c r="R1040" s="51">
        <f t="shared" si="50"/>
        <v>0</v>
      </c>
    </row>
    <row r="1041" spans="1:18" x14ac:dyDescent="0.25">
      <c r="A1041" s="17"/>
      <c r="B1041" s="52"/>
      <c r="C1041" s="17"/>
      <c r="D1041" s="17"/>
      <c r="E1041" s="17"/>
      <c r="F1041" s="17"/>
      <c r="G1041" s="17"/>
      <c r="H1041" s="17"/>
      <c r="I1041" s="16">
        <f>IF(B1041&gt;A_Stammdaten!$B$12,0,SUM(C1041,D1041,F1041,G1041)-SUM(E1041,H1041))</f>
        <v>0</v>
      </c>
      <c r="J1041" s="51">
        <f>HLOOKUP(A_Stammdaten!$B$12,$L$4:$R$2504,ROW(B1041)-3,FALSE)+IF(OR(B1041=0,A_Stammdaten!$B$12&lt;B1041),0,I1041*1/20)</f>
        <v>0</v>
      </c>
      <c r="K1041" s="51">
        <f>HLOOKUP(A_Stammdaten!$B$12,$L$4:$R$2504,ROW(B1041)-3,FALSE)</f>
        <v>0</v>
      </c>
      <c r="L1041" s="51">
        <f t="shared" si="51"/>
        <v>0</v>
      </c>
      <c r="M1041" s="51">
        <f t="shared" si="50"/>
        <v>0</v>
      </c>
      <c r="N1041" s="51">
        <f t="shared" si="50"/>
        <v>0</v>
      </c>
      <c r="O1041" s="51">
        <f t="shared" si="50"/>
        <v>0</v>
      </c>
      <c r="P1041" s="51">
        <f t="shared" si="50"/>
        <v>0</v>
      </c>
      <c r="Q1041" s="51">
        <f t="shared" si="50"/>
        <v>0</v>
      </c>
      <c r="R1041" s="51">
        <f t="shared" si="50"/>
        <v>0</v>
      </c>
    </row>
    <row r="1042" spans="1:18" x14ac:dyDescent="0.25">
      <c r="A1042" s="17"/>
      <c r="B1042" s="52"/>
      <c r="C1042" s="17"/>
      <c r="D1042" s="17"/>
      <c r="E1042" s="17"/>
      <c r="F1042" s="17"/>
      <c r="G1042" s="17"/>
      <c r="H1042" s="17"/>
      <c r="I1042" s="16">
        <f>IF(B1042&gt;A_Stammdaten!$B$12,0,SUM(C1042,D1042,F1042,G1042)-SUM(E1042,H1042))</f>
        <v>0</v>
      </c>
      <c r="J1042" s="51">
        <f>HLOOKUP(A_Stammdaten!$B$12,$L$4:$R$2504,ROW(B1042)-3,FALSE)+IF(OR(B1042=0,A_Stammdaten!$B$12&lt;B1042),0,I1042*1/20)</f>
        <v>0</v>
      </c>
      <c r="K1042" s="51">
        <f>HLOOKUP(A_Stammdaten!$B$12,$L$4:$R$2504,ROW(B1042)-3,FALSE)</f>
        <v>0</v>
      </c>
      <c r="L1042" s="51">
        <f t="shared" si="51"/>
        <v>0</v>
      </c>
      <c r="M1042" s="51">
        <f t="shared" si="50"/>
        <v>0</v>
      </c>
      <c r="N1042" s="51">
        <f t="shared" si="50"/>
        <v>0</v>
      </c>
      <c r="O1042" s="51">
        <f t="shared" si="50"/>
        <v>0</v>
      </c>
      <c r="P1042" s="51">
        <f t="shared" si="50"/>
        <v>0</v>
      </c>
      <c r="Q1042" s="51">
        <f t="shared" si="50"/>
        <v>0</v>
      </c>
      <c r="R1042" s="51">
        <f t="shared" si="50"/>
        <v>0</v>
      </c>
    </row>
    <row r="1043" spans="1:18" x14ac:dyDescent="0.25">
      <c r="A1043" s="17"/>
      <c r="B1043" s="52"/>
      <c r="C1043" s="17"/>
      <c r="D1043" s="17"/>
      <c r="E1043" s="17"/>
      <c r="F1043" s="17"/>
      <c r="G1043" s="17"/>
      <c r="H1043" s="17"/>
      <c r="I1043" s="16">
        <f>IF(B1043&gt;A_Stammdaten!$B$12,0,SUM(C1043,D1043,F1043,G1043)-SUM(E1043,H1043))</f>
        <v>0</v>
      </c>
      <c r="J1043" s="51">
        <f>HLOOKUP(A_Stammdaten!$B$12,$L$4:$R$2504,ROW(B1043)-3,FALSE)+IF(OR(B1043=0,A_Stammdaten!$B$12&lt;B1043),0,I1043*1/20)</f>
        <v>0</v>
      </c>
      <c r="K1043" s="51">
        <f>HLOOKUP(A_Stammdaten!$B$12,$L$4:$R$2504,ROW(B1043)-3,FALSE)</f>
        <v>0</v>
      </c>
      <c r="L1043" s="51">
        <f t="shared" si="51"/>
        <v>0</v>
      </c>
      <c r="M1043" s="51">
        <f t="shared" si="50"/>
        <v>0</v>
      </c>
      <c r="N1043" s="51">
        <f t="shared" si="50"/>
        <v>0</v>
      </c>
      <c r="O1043" s="51">
        <f t="shared" si="50"/>
        <v>0</v>
      </c>
      <c r="P1043" s="51">
        <f t="shared" si="50"/>
        <v>0</v>
      </c>
      <c r="Q1043" s="51">
        <f t="shared" si="50"/>
        <v>0</v>
      </c>
      <c r="R1043" s="51">
        <f t="shared" si="50"/>
        <v>0</v>
      </c>
    </row>
    <row r="1044" spans="1:18" x14ac:dyDescent="0.25">
      <c r="A1044" s="17"/>
      <c r="B1044" s="52"/>
      <c r="C1044" s="17"/>
      <c r="D1044" s="17"/>
      <c r="E1044" s="17"/>
      <c r="F1044" s="17"/>
      <c r="G1044" s="17"/>
      <c r="H1044" s="17"/>
      <c r="I1044" s="16">
        <f>IF(B1044&gt;A_Stammdaten!$B$12,0,SUM(C1044,D1044,F1044,G1044)-SUM(E1044,H1044))</f>
        <v>0</v>
      </c>
      <c r="J1044" s="51">
        <f>HLOOKUP(A_Stammdaten!$B$12,$L$4:$R$2504,ROW(B1044)-3,FALSE)+IF(OR(B1044=0,A_Stammdaten!$B$12&lt;B1044),0,I1044*1/20)</f>
        <v>0</v>
      </c>
      <c r="K1044" s="51">
        <f>HLOOKUP(A_Stammdaten!$B$12,$L$4:$R$2504,ROW(B1044)-3,FALSE)</f>
        <v>0</v>
      </c>
      <c r="L1044" s="51">
        <f t="shared" si="51"/>
        <v>0</v>
      </c>
      <c r="M1044" s="51">
        <f t="shared" si="50"/>
        <v>0</v>
      </c>
      <c r="N1044" s="51">
        <f t="shared" si="50"/>
        <v>0</v>
      </c>
      <c r="O1044" s="51">
        <f t="shared" si="50"/>
        <v>0</v>
      </c>
      <c r="P1044" s="51">
        <f t="shared" si="50"/>
        <v>0</v>
      </c>
      <c r="Q1044" s="51">
        <f t="shared" si="50"/>
        <v>0</v>
      </c>
      <c r="R1044" s="51">
        <f t="shared" si="50"/>
        <v>0</v>
      </c>
    </row>
    <row r="1045" spans="1:18" x14ac:dyDescent="0.25">
      <c r="A1045" s="17"/>
      <c r="B1045" s="52"/>
      <c r="C1045" s="17"/>
      <c r="D1045" s="17"/>
      <c r="E1045" s="17"/>
      <c r="F1045" s="17"/>
      <c r="G1045" s="17"/>
      <c r="H1045" s="17"/>
      <c r="I1045" s="16">
        <f>IF(B1045&gt;A_Stammdaten!$B$12,0,SUM(C1045,D1045,F1045,G1045)-SUM(E1045,H1045))</f>
        <v>0</v>
      </c>
      <c r="J1045" s="51">
        <f>HLOOKUP(A_Stammdaten!$B$12,$L$4:$R$2504,ROW(B1045)-3,FALSE)+IF(OR(B1045=0,A_Stammdaten!$B$12&lt;B1045),0,I1045*1/20)</f>
        <v>0</v>
      </c>
      <c r="K1045" s="51">
        <f>HLOOKUP(A_Stammdaten!$B$12,$L$4:$R$2504,ROW(B1045)-3,FALSE)</f>
        <v>0</v>
      </c>
      <c r="L1045" s="51">
        <f t="shared" si="51"/>
        <v>0</v>
      </c>
      <c r="M1045" s="51">
        <f t="shared" si="50"/>
        <v>0</v>
      </c>
      <c r="N1045" s="51">
        <f t="shared" si="50"/>
        <v>0</v>
      </c>
      <c r="O1045" s="51">
        <f t="shared" si="50"/>
        <v>0</v>
      </c>
      <c r="P1045" s="51">
        <f t="shared" si="50"/>
        <v>0</v>
      </c>
      <c r="Q1045" s="51">
        <f t="shared" si="50"/>
        <v>0</v>
      </c>
      <c r="R1045" s="51">
        <f t="shared" si="50"/>
        <v>0</v>
      </c>
    </row>
    <row r="1046" spans="1:18" x14ac:dyDescent="0.25">
      <c r="A1046" s="17"/>
      <c r="B1046" s="52"/>
      <c r="C1046" s="17"/>
      <c r="D1046" s="17"/>
      <c r="E1046" s="17"/>
      <c r="F1046" s="17"/>
      <c r="G1046" s="17"/>
      <c r="H1046" s="17"/>
      <c r="I1046" s="16">
        <f>IF(B1046&gt;A_Stammdaten!$B$12,0,SUM(C1046,D1046,F1046,G1046)-SUM(E1046,H1046))</f>
        <v>0</v>
      </c>
      <c r="J1046" s="51">
        <f>HLOOKUP(A_Stammdaten!$B$12,$L$4:$R$2504,ROW(B1046)-3,FALSE)+IF(OR(B1046=0,A_Stammdaten!$B$12&lt;B1046),0,I1046*1/20)</f>
        <v>0</v>
      </c>
      <c r="K1046" s="51">
        <f>HLOOKUP(A_Stammdaten!$B$12,$L$4:$R$2504,ROW(B1046)-3,FALSE)</f>
        <v>0</v>
      </c>
      <c r="L1046" s="51">
        <f t="shared" si="51"/>
        <v>0</v>
      </c>
      <c r="M1046" s="51">
        <f t="shared" si="50"/>
        <v>0</v>
      </c>
      <c r="N1046" s="51">
        <f t="shared" si="50"/>
        <v>0</v>
      </c>
      <c r="O1046" s="51">
        <f t="shared" si="50"/>
        <v>0</v>
      </c>
      <c r="P1046" s="51">
        <f t="shared" si="50"/>
        <v>0</v>
      </c>
      <c r="Q1046" s="51">
        <f t="shared" si="50"/>
        <v>0</v>
      </c>
      <c r="R1046" s="51">
        <f t="shared" si="50"/>
        <v>0</v>
      </c>
    </row>
    <row r="1047" spans="1:18" x14ac:dyDescent="0.25">
      <c r="A1047" s="17"/>
      <c r="B1047" s="52"/>
      <c r="C1047" s="17"/>
      <c r="D1047" s="17"/>
      <c r="E1047" s="17"/>
      <c r="F1047" s="17"/>
      <c r="G1047" s="17"/>
      <c r="H1047" s="17"/>
      <c r="I1047" s="16">
        <f>IF(B1047&gt;A_Stammdaten!$B$12,0,SUM(C1047,D1047,F1047,G1047)-SUM(E1047,H1047))</f>
        <v>0</v>
      </c>
      <c r="J1047" s="51">
        <f>HLOOKUP(A_Stammdaten!$B$12,$L$4:$R$2504,ROW(B1047)-3,FALSE)+IF(OR(B1047=0,A_Stammdaten!$B$12&lt;B1047),0,I1047*1/20)</f>
        <v>0</v>
      </c>
      <c r="K1047" s="51">
        <f>HLOOKUP(A_Stammdaten!$B$12,$L$4:$R$2504,ROW(B1047)-3,FALSE)</f>
        <v>0</v>
      </c>
      <c r="L1047" s="51">
        <f t="shared" si="51"/>
        <v>0</v>
      </c>
      <c r="M1047" s="51">
        <f t="shared" si="50"/>
        <v>0</v>
      </c>
      <c r="N1047" s="51">
        <f t="shared" si="50"/>
        <v>0</v>
      </c>
      <c r="O1047" s="51">
        <f t="shared" si="50"/>
        <v>0</v>
      </c>
      <c r="P1047" s="51">
        <f t="shared" si="50"/>
        <v>0</v>
      </c>
      <c r="Q1047" s="51">
        <f t="shared" si="50"/>
        <v>0</v>
      </c>
      <c r="R1047" s="51">
        <f t="shared" si="50"/>
        <v>0</v>
      </c>
    </row>
    <row r="1048" spans="1:18" x14ac:dyDescent="0.25">
      <c r="A1048" s="17"/>
      <c r="B1048" s="52"/>
      <c r="C1048" s="17"/>
      <c r="D1048" s="17"/>
      <c r="E1048" s="17"/>
      <c r="F1048" s="17"/>
      <c r="G1048" s="17"/>
      <c r="H1048" s="17"/>
      <c r="I1048" s="16">
        <f>IF(B1048&gt;A_Stammdaten!$B$12,0,SUM(C1048,D1048,F1048,G1048)-SUM(E1048,H1048))</f>
        <v>0</v>
      </c>
      <c r="J1048" s="51">
        <f>HLOOKUP(A_Stammdaten!$B$12,$L$4:$R$2504,ROW(B1048)-3,FALSE)+IF(OR(B1048=0,A_Stammdaten!$B$12&lt;B1048),0,I1048*1/20)</f>
        <v>0</v>
      </c>
      <c r="K1048" s="51">
        <f>HLOOKUP(A_Stammdaten!$B$12,$L$4:$R$2504,ROW(B1048)-3,FALSE)</f>
        <v>0</v>
      </c>
      <c r="L1048" s="51">
        <f t="shared" si="51"/>
        <v>0</v>
      </c>
      <c r="M1048" s="51">
        <f t="shared" si="50"/>
        <v>0</v>
      </c>
      <c r="N1048" s="51">
        <f t="shared" si="50"/>
        <v>0</v>
      </c>
      <c r="O1048" s="51">
        <f t="shared" si="50"/>
        <v>0</v>
      </c>
      <c r="P1048" s="51">
        <f t="shared" si="50"/>
        <v>0</v>
      </c>
      <c r="Q1048" s="51">
        <f t="shared" si="50"/>
        <v>0</v>
      </c>
      <c r="R1048" s="51">
        <f t="shared" si="50"/>
        <v>0</v>
      </c>
    </row>
    <row r="1049" spans="1:18" x14ac:dyDescent="0.25">
      <c r="A1049" s="17"/>
      <c r="B1049" s="52"/>
      <c r="C1049" s="17"/>
      <c r="D1049" s="17"/>
      <c r="E1049" s="17"/>
      <c r="F1049" s="17"/>
      <c r="G1049" s="17"/>
      <c r="H1049" s="17"/>
      <c r="I1049" s="16">
        <f>IF(B1049&gt;A_Stammdaten!$B$12,0,SUM(C1049,D1049,F1049,G1049)-SUM(E1049,H1049))</f>
        <v>0</v>
      </c>
      <c r="J1049" s="51">
        <f>HLOOKUP(A_Stammdaten!$B$12,$L$4:$R$2504,ROW(B1049)-3,FALSE)+IF(OR(B1049=0,A_Stammdaten!$B$12&lt;B1049),0,I1049*1/20)</f>
        <v>0</v>
      </c>
      <c r="K1049" s="51">
        <f>HLOOKUP(A_Stammdaten!$B$12,$L$4:$R$2504,ROW(B1049)-3,FALSE)</f>
        <v>0</v>
      </c>
      <c r="L1049" s="51">
        <f t="shared" si="51"/>
        <v>0</v>
      </c>
      <c r="M1049" s="51">
        <f t="shared" si="50"/>
        <v>0</v>
      </c>
      <c r="N1049" s="51">
        <f t="shared" si="50"/>
        <v>0</v>
      </c>
      <c r="O1049" s="51">
        <f t="shared" si="50"/>
        <v>0</v>
      </c>
      <c r="P1049" s="51">
        <f t="shared" si="50"/>
        <v>0</v>
      </c>
      <c r="Q1049" s="51">
        <f t="shared" si="50"/>
        <v>0</v>
      </c>
      <c r="R1049" s="51">
        <f t="shared" si="50"/>
        <v>0</v>
      </c>
    </row>
    <row r="1050" spans="1:18" x14ac:dyDescent="0.25">
      <c r="A1050" s="17"/>
      <c r="B1050" s="52"/>
      <c r="C1050" s="17"/>
      <c r="D1050" s="17"/>
      <c r="E1050" s="17"/>
      <c r="F1050" s="17"/>
      <c r="G1050" s="17"/>
      <c r="H1050" s="17"/>
      <c r="I1050" s="16">
        <f>IF(B1050&gt;A_Stammdaten!$B$12,0,SUM(C1050,D1050,F1050,G1050)-SUM(E1050,H1050))</f>
        <v>0</v>
      </c>
      <c r="J1050" s="51">
        <f>HLOOKUP(A_Stammdaten!$B$12,$L$4:$R$2504,ROW(B1050)-3,FALSE)+IF(OR(B1050=0,A_Stammdaten!$B$12&lt;B1050),0,I1050*1/20)</f>
        <v>0</v>
      </c>
      <c r="K1050" s="51">
        <f>HLOOKUP(A_Stammdaten!$B$12,$L$4:$R$2504,ROW(B1050)-3,FALSE)</f>
        <v>0</v>
      </c>
      <c r="L1050" s="51">
        <f t="shared" si="51"/>
        <v>0</v>
      </c>
      <c r="M1050" s="51">
        <f t="shared" si="50"/>
        <v>0</v>
      </c>
      <c r="N1050" s="51">
        <f t="shared" si="50"/>
        <v>0</v>
      </c>
      <c r="O1050" s="51">
        <f t="shared" si="50"/>
        <v>0</v>
      </c>
      <c r="P1050" s="51">
        <f t="shared" si="50"/>
        <v>0</v>
      </c>
      <c r="Q1050" s="51">
        <f t="shared" si="50"/>
        <v>0</v>
      </c>
      <c r="R1050" s="51">
        <f t="shared" si="50"/>
        <v>0</v>
      </c>
    </row>
    <row r="1051" spans="1:18" x14ac:dyDescent="0.25">
      <c r="A1051" s="17"/>
      <c r="B1051" s="52"/>
      <c r="C1051" s="17"/>
      <c r="D1051" s="17"/>
      <c r="E1051" s="17"/>
      <c r="F1051" s="17"/>
      <c r="G1051" s="17"/>
      <c r="H1051" s="17"/>
      <c r="I1051" s="16">
        <f>IF(B1051&gt;A_Stammdaten!$B$12,0,SUM(C1051,D1051,F1051,G1051)-SUM(E1051,H1051))</f>
        <v>0</v>
      </c>
      <c r="J1051" s="51">
        <f>HLOOKUP(A_Stammdaten!$B$12,$L$4:$R$2504,ROW(B1051)-3,FALSE)+IF(OR(B1051=0,A_Stammdaten!$B$12&lt;B1051),0,I1051*1/20)</f>
        <v>0</v>
      </c>
      <c r="K1051" s="51">
        <f>HLOOKUP(A_Stammdaten!$B$12,$L$4:$R$2504,ROW(B1051)-3,FALSE)</f>
        <v>0</v>
      </c>
      <c r="L1051" s="51">
        <f t="shared" si="51"/>
        <v>0</v>
      </c>
      <c r="M1051" s="51">
        <f t="shared" si="50"/>
        <v>0</v>
      </c>
      <c r="N1051" s="51">
        <f t="shared" si="50"/>
        <v>0</v>
      </c>
      <c r="O1051" s="51">
        <f t="shared" si="50"/>
        <v>0</v>
      </c>
      <c r="P1051" s="51">
        <f t="shared" si="50"/>
        <v>0</v>
      </c>
      <c r="Q1051" s="51">
        <f t="shared" si="50"/>
        <v>0</v>
      </c>
      <c r="R1051" s="51">
        <f t="shared" si="50"/>
        <v>0</v>
      </c>
    </row>
    <row r="1052" spans="1:18" x14ac:dyDescent="0.25">
      <c r="A1052" s="17"/>
      <c r="B1052" s="52"/>
      <c r="C1052" s="17"/>
      <c r="D1052" s="17"/>
      <c r="E1052" s="17"/>
      <c r="F1052" s="17"/>
      <c r="G1052" s="17"/>
      <c r="H1052" s="17"/>
      <c r="I1052" s="16">
        <f>IF(B1052&gt;A_Stammdaten!$B$12,0,SUM(C1052,D1052,F1052,G1052)-SUM(E1052,H1052))</f>
        <v>0</v>
      </c>
      <c r="J1052" s="51">
        <f>HLOOKUP(A_Stammdaten!$B$12,$L$4:$R$2504,ROW(B1052)-3,FALSE)+IF(OR(B1052=0,A_Stammdaten!$B$12&lt;B1052),0,I1052*1/20)</f>
        <v>0</v>
      </c>
      <c r="K1052" s="51">
        <f>HLOOKUP(A_Stammdaten!$B$12,$L$4:$R$2504,ROW(B1052)-3,FALSE)</f>
        <v>0</v>
      </c>
      <c r="L1052" s="51">
        <f t="shared" si="51"/>
        <v>0</v>
      </c>
      <c r="M1052" s="51">
        <f t="shared" si="50"/>
        <v>0</v>
      </c>
      <c r="N1052" s="51">
        <f t="shared" si="50"/>
        <v>0</v>
      </c>
      <c r="O1052" s="51">
        <f t="shared" si="50"/>
        <v>0</v>
      </c>
      <c r="P1052" s="51">
        <f t="shared" si="50"/>
        <v>0</v>
      </c>
      <c r="Q1052" s="51">
        <f t="shared" si="50"/>
        <v>0</v>
      </c>
      <c r="R1052" s="51">
        <f t="shared" si="50"/>
        <v>0</v>
      </c>
    </row>
    <row r="1053" spans="1:18" x14ac:dyDescent="0.25">
      <c r="A1053" s="17"/>
      <c r="B1053" s="52"/>
      <c r="C1053" s="17"/>
      <c r="D1053" s="17"/>
      <c r="E1053" s="17"/>
      <c r="F1053" s="17"/>
      <c r="G1053" s="17"/>
      <c r="H1053" s="17"/>
      <c r="I1053" s="16">
        <f>IF(B1053&gt;A_Stammdaten!$B$12,0,SUM(C1053,D1053,F1053,G1053)-SUM(E1053,H1053))</f>
        <v>0</v>
      </c>
      <c r="J1053" s="51">
        <f>HLOOKUP(A_Stammdaten!$B$12,$L$4:$R$2504,ROW(B1053)-3,FALSE)+IF(OR(B1053=0,A_Stammdaten!$B$12&lt;B1053),0,I1053*1/20)</f>
        <v>0</v>
      </c>
      <c r="K1053" s="51">
        <f>HLOOKUP(A_Stammdaten!$B$12,$L$4:$R$2504,ROW(B1053)-3,FALSE)</f>
        <v>0</v>
      </c>
      <c r="L1053" s="51">
        <f t="shared" si="51"/>
        <v>0</v>
      </c>
      <c r="M1053" s="51">
        <f t="shared" si="50"/>
        <v>0</v>
      </c>
      <c r="N1053" s="51">
        <f t="shared" si="50"/>
        <v>0</v>
      </c>
      <c r="O1053" s="51">
        <f t="shared" si="50"/>
        <v>0</v>
      </c>
      <c r="P1053" s="51">
        <f t="shared" si="50"/>
        <v>0</v>
      </c>
      <c r="Q1053" s="51">
        <f t="shared" si="50"/>
        <v>0</v>
      </c>
      <c r="R1053" s="51">
        <f t="shared" si="50"/>
        <v>0</v>
      </c>
    </row>
    <row r="1054" spans="1:18" x14ac:dyDescent="0.25">
      <c r="A1054" s="17"/>
      <c r="B1054" s="52"/>
      <c r="C1054" s="17"/>
      <c r="D1054" s="17"/>
      <c r="E1054" s="17"/>
      <c r="F1054" s="17"/>
      <c r="G1054" s="17"/>
      <c r="H1054" s="17"/>
      <c r="I1054" s="16">
        <f>IF(B1054&gt;A_Stammdaten!$B$12,0,SUM(C1054,D1054,F1054,G1054)-SUM(E1054,H1054))</f>
        <v>0</v>
      </c>
      <c r="J1054" s="51">
        <f>HLOOKUP(A_Stammdaten!$B$12,$L$4:$R$2504,ROW(B1054)-3,FALSE)+IF(OR(B1054=0,A_Stammdaten!$B$12&lt;B1054),0,I1054*1/20)</f>
        <v>0</v>
      </c>
      <c r="K1054" s="51">
        <f>HLOOKUP(A_Stammdaten!$B$12,$L$4:$R$2504,ROW(B1054)-3,FALSE)</f>
        <v>0</v>
      </c>
      <c r="L1054" s="51">
        <f t="shared" si="51"/>
        <v>0</v>
      </c>
      <c r="M1054" s="51">
        <f t="shared" si="50"/>
        <v>0</v>
      </c>
      <c r="N1054" s="51">
        <f t="shared" si="50"/>
        <v>0</v>
      </c>
      <c r="O1054" s="51">
        <f t="shared" si="50"/>
        <v>0</v>
      </c>
      <c r="P1054" s="51">
        <f t="shared" si="50"/>
        <v>0</v>
      </c>
      <c r="Q1054" s="51">
        <f t="shared" si="50"/>
        <v>0</v>
      </c>
      <c r="R1054" s="51">
        <f t="shared" si="50"/>
        <v>0</v>
      </c>
    </row>
    <row r="1055" spans="1:18" x14ac:dyDescent="0.25">
      <c r="A1055" s="17"/>
      <c r="B1055" s="52"/>
      <c r="C1055" s="17"/>
      <c r="D1055" s="17"/>
      <c r="E1055" s="17"/>
      <c r="F1055" s="17"/>
      <c r="G1055" s="17"/>
      <c r="H1055" s="17"/>
      <c r="I1055" s="16">
        <f>IF(B1055&gt;A_Stammdaten!$B$12,0,SUM(C1055,D1055,F1055,G1055)-SUM(E1055,H1055))</f>
        <v>0</v>
      </c>
      <c r="J1055" s="51">
        <f>HLOOKUP(A_Stammdaten!$B$12,$L$4:$R$2504,ROW(B1055)-3,FALSE)+IF(OR(B1055=0,A_Stammdaten!$B$12&lt;B1055),0,I1055*1/20)</f>
        <v>0</v>
      </c>
      <c r="K1055" s="51">
        <f>HLOOKUP(A_Stammdaten!$B$12,$L$4:$R$2504,ROW(B1055)-3,FALSE)</f>
        <v>0</v>
      </c>
      <c r="L1055" s="51">
        <f t="shared" si="51"/>
        <v>0</v>
      </c>
      <c r="M1055" s="51">
        <f t="shared" si="50"/>
        <v>0</v>
      </c>
      <c r="N1055" s="51">
        <f t="shared" si="50"/>
        <v>0</v>
      </c>
      <c r="O1055" s="51">
        <f t="shared" si="50"/>
        <v>0</v>
      </c>
      <c r="P1055" s="51">
        <f t="shared" si="50"/>
        <v>0</v>
      </c>
      <c r="Q1055" s="51">
        <f t="shared" si="50"/>
        <v>0</v>
      </c>
      <c r="R1055" s="51">
        <f t="shared" si="50"/>
        <v>0</v>
      </c>
    </row>
    <row r="1056" spans="1:18" x14ac:dyDescent="0.25">
      <c r="A1056" s="17"/>
      <c r="B1056" s="52"/>
      <c r="C1056" s="17"/>
      <c r="D1056" s="17"/>
      <c r="E1056" s="17"/>
      <c r="F1056" s="17"/>
      <c r="G1056" s="17"/>
      <c r="H1056" s="17"/>
      <c r="I1056" s="16">
        <f>IF(B1056&gt;A_Stammdaten!$B$12,0,SUM(C1056,D1056,F1056,G1056)-SUM(E1056,H1056))</f>
        <v>0</v>
      </c>
      <c r="J1056" s="51">
        <f>HLOOKUP(A_Stammdaten!$B$12,$L$4:$R$2504,ROW(B1056)-3,FALSE)+IF(OR(B1056=0,A_Stammdaten!$B$12&lt;B1056),0,I1056*1/20)</f>
        <v>0</v>
      </c>
      <c r="K1056" s="51">
        <f>HLOOKUP(A_Stammdaten!$B$12,$L$4:$R$2504,ROW(B1056)-3,FALSE)</f>
        <v>0</v>
      </c>
      <c r="L1056" s="51">
        <f t="shared" si="51"/>
        <v>0</v>
      </c>
      <c r="M1056" s="51">
        <f t="shared" si="50"/>
        <v>0</v>
      </c>
      <c r="N1056" s="51">
        <f t="shared" si="50"/>
        <v>0</v>
      </c>
      <c r="O1056" s="51">
        <f t="shared" si="50"/>
        <v>0</v>
      </c>
      <c r="P1056" s="51">
        <f t="shared" si="50"/>
        <v>0</v>
      </c>
      <c r="Q1056" s="51">
        <f t="shared" si="50"/>
        <v>0</v>
      </c>
      <c r="R1056" s="51">
        <f t="shared" si="50"/>
        <v>0</v>
      </c>
    </row>
    <row r="1057" spans="1:18" x14ac:dyDescent="0.25">
      <c r="A1057" s="17"/>
      <c r="B1057" s="52"/>
      <c r="C1057" s="17"/>
      <c r="D1057" s="17"/>
      <c r="E1057" s="17"/>
      <c r="F1057" s="17"/>
      <c r="G1057" s="17"/>
      <c r="H1057" s="17"/>
      <c r="I1057" s="16">
        <f>IF(B1057&gt;A_Stammdaten!$B$12,0,SUM(C1057,D1057,F1057,G1057)-SUM(E1057,H1057))</f>
        <v>0</v>
      </c>
      <c r="J1057" s="51">
        <f>HLOOKUP(A_Stammdaten!$B$12,$L$4:$R$2504,ROW(B1057)-3,FALSE)+IF(OR(B1057=0,A_Stammdaten!$B$12&lt;B1057),0,I1057*1/20)</f>
        <v>0</v>
      </c>
      <c r="K1057" s="51">
        <f>HLOOKUP(A_Stammdaten!$B$12,$L$4:$R$2504,ROW(B1057)-3,FALSE)</f>
        <v>0</v>
      </c>
      <c r="L1057" s="51">
        <f t="shared" si="51"/>
        <v>0</v>
      </c>
      <c r="M1057" s="51">
        <f t="shared" si="50"/>
        <v>0</v>
      </c>
      <c r="N1057" s="51">
        <f t="shared" si="50"/>
        <v>0</v>
      </c>
      <c r="O1057" s="51">
        <f t="shared" si="50"/>
        <v>0</v>
      </c>
      <c r="P1057" s="51">
        <f t="shared" si="50"/>
        <v>0</v>
      </c>
      <c r="Q1057" s="51">
        <f t="shared" si="50"/>
        <v>0</v>
      </c>
      <c r="R1057" s="51">
        <f t="shared" si="50"/>
        <v>0</v>
      </c>
    </row>
    <row r="1058" spans="1:18" x14ac:dyDescent="0.25">
      <c r="A1058" s="17"/>
      <c r="B1058" s="52"/>
      <c r="C1058" s="17"/>
      <c r="D1058" s="17"/>
      <c r="E1058" s="17"/>
      <c r="F1058" s="17"/>
      <c r="G1058" s="17"/>
      <c r="H1058" s="17"/>
      <c r="I1058" s="16">
        <f>IF(B1058&gt;A_Stammdaten!$B$12,0,SUM(C1058,D1058,F1058,G1058)-SUM(E1058,H1058))</f>
        <v>0</v>
      </c>
      <c r="J1058" s="51">
        <f>HLOOKUP(A_Stammdaten!$B$12,$L$4:$R$2504,ROW(B1058)-3,FALSE)+IF(OR(B1058=0,A_Stammdaten!$B$12&lt;B1058),0,I1058*1/20)</f>
        <v>0</v>
      </c>
      <c r="K1058" s="51">
        <f>HLOOKUP(A_Stammdaten!$B$12,$L$4:$R$2504,ROW(B1058)-3,FALSE)</f>
        <v>0</v>
      </c>
      <c r="L1058" s="51">
        <f t="shared" si="51"/>
        <v>0</v>
      </c>
      <c r="M1058" s="51">
        <f t="shared" si="50"/>
        <v>0</v>
      </c>
      <c r="N1058" s="51">
        <f t="shared" si="50"/>
        <v>0</v>
      </c>
      <c r="O1058" s="51">
        <f t="shared" si="50"/>
        <v>0</v>
      </c>
      <c r="P1058" s="51">
        <f t="shared" si="50"/>
        <v>0</v>
      </c>
      <c r="Q1058" s="51">
        <f t="shared" si="50"/>
        <v>0</v>
      </c>
      <c r="R1058" s="51">
        <f t="shared" si="50"/>
        <v>0</v>
      </c>
    </row>
    <row r="1059" spans="1:18" x14ac:dyDescent="0.25">
      <c r="A1059" s="17"/>
      <c r="B1059" s="52"/>
      <c r="C1059" s="17"/>
      <c r="D1059" s="17"/>
      <c r="E1059" s="17"/>
      <c r="F1059" s="17"/>
      <c r="G1059" s="17"/>
      <c r="H1059" s="17"/>
      <c r="I1059" s="16">
        <f>IF(B1059&gt;A_Stammdaten!$B$12,0,SUM(C1059,D1059,F1059,G1059)-SUM(E1059,H1059))</f>
        <v>0</v>
      </c>
      <c r="J1059" s="51">
        <f>HLOOKUP(A_Stammdaten!$B$12,$L$4:$R$2504,ROW(B1059)-3,FALSE)+IF(OR(B1059=0,A_Stammdaten!$B$12&lt;B1059),0,I1059*1/20)</f>
        <v>0</v>
      </c>
      <c r="K1059" s="51">
        <f>HLOOKUP(A_Stammdaten!$B$12,$L$4:$R$2504,ROW(B1059)-3,FALSE)</f>
        <v>0</v>
      </c>
      <c r="L1059" s="51">
        <f t="shared" si="51"/>
        <v>0</v>
      </c>
      <c r="M1059" s="51">
        <f t="shared" si="50"/>
        <v>0</v>
      </c>
      <c r="N1059" s="51">
        <f t="shared" si="50"/>
        <v>0</v>
      </c>
      <c r="O1059" s="51">
        <f t="shared" si="50"/>
        <v>0</v>
      </c>
      <c r="P1059" s="51">
        <f t="shared" si="50"/>
        <v>0</v>
      </c>
      <c r="Q1059" s="51">
        <f t="shared" si="50"/>
        <v>0</v>
      </c>
      <c r="R1059" s="51">
        <f t="shared" si="50"/>
        <v>0</v>
      </c>
    </row>
    <row r="1060" spans="1:18" x14ac:dyDescent="0.25">
      <c r="A1060" s="17"/>
      <c r="B1060" s="52"/>
      <c r="C1060" s="17"/>
      <c r="D1060" s="17"/>
      <c r="E1060" s="17"/>
      <c r="F1060" s="17"/>
      <c r="G1060" s="17"/>
      <c r="H1060" s="17"/>
      <c r="I1060" s="16">
        <f>IF(B1060&gt;A_Stammdaten!$B$12,0,SUM(C1060,D1060,F1060,G1060)-SUM(E1060,H1060))</f>
        <v>0</v>
      </c>
      <c r="J1060" s="51">
        <f>HLOOKUP(A_Stammdaten!$B$12,$L$4:$R$2504,ROW(B1060)-3,FALSE)+IF(OR(B1060=0,A_Stammdaten!$B$12&lt;B1060),0,I1060*1/20)</f>
        <v>0</v>
      </c>
      <c r="K1060" s="51">
        <f>HLOOKUP(A_Stammdaten!$B$12,$L$4:$R$2504,ROW(B1060)-3,FALSE)</f>
        <v>0</v>
      </c>
      <c r="L1060" s="51">
        <f t="shared" si="51"/>
        <v>0</v>
      </c>
      <c r="M1060" s="51">
        <f t="shared" si="50"/>
        <v>0</v>
      </c>
      <c r="N1060" s="51">
        <f t="shared" si="50"/>
        <v>0</v>
      </c>
      <c r="O1060" s="51">
        <f t="shared" si="50"/>
        <v>0</v>
      </c>
      <c r="P1060" s="51">
        <f t="shared" si="50"/>
        <v>0</v>
      </c>
      <c r="Q1060" s="51">
        <f t="shared" si="50"/>
        <v>0</v>
      </c>
      <c r="R1060" s="51">
        <f t="shared" si="50"/>
        <v>0</v>
      </c>
    </row>
    <row r="1061" spans="1:18" x14ac:dyDescent="0.25">
      <c r="A1061" s="17"/>
      <c r="B1061" s="52"/>
      <c r="C1061" s="17"/>
      <c r="D1061" s="17"/>
      <c r="E1061" s="17"/>
      <c r="F1061" s="17"/>
      <c r="G1061" s="17"/>
      <c r="H1061" s="17"/>
      <c r="I1061" s="16">
        <f>IF(B1061&gt;A_Stammdaten!$B$12,0,SUM(C1061,D1061,F1061,G1061)-SUM(E1061,H1061))</f>
        <v>0</v>
      </c>
      <c r="J1061" s="51">
        <f>HLOOKUP(A_Stammdaten!$B$12,$L$4:$R$2504,ROW(B1061)-3,FALSE)+IF(OR(B1061=0,A_Stammdaten!$B$12&lt;B1061),0,I1061*1/20)</f>
        <v>0</v>
      </c>
      <c r="K1061" s="51">
        <f>HLOOKUP(A_Stammdaten!$B$12,$L$4:$R$2504,ROW(B1061)-3,FALSE)</f>
        <v>0</v>
      </c>
      <c r="L1061" s="51">
        <f t="shared" si="51"/>
        <v>0</v>
      </c>
      <c r="M1061" s="51">
        <f t="shared" si="50"/>
        <v>0</v>
      </c>
      <c r="N1061" s="51">
        <f t="shared" si="50"/>
        <v>0</v>
      </c>
      <c r="O1061" s="51">
        <f t="shared" si="50"/>
        <v>0</v>
      </c>
      <c r="P1061" s="51">
        <f t="shared" si="50"/>
        <v>0</v>
      </c>
      <c r="Q1061" s="51">
        <f t="shared" si="50"/>
        <v>0</v>
      </c>
      <c r="R1061" s="51">
        <f t="shared" si="50"/>
        <v>0</v>
      </c>
    </row>
    <row r="1062" spans="1:18" x14ac:dyDescent="0.25">
      <c r="A1062" s="17"/>
      <c r="B1062" s="52"/>
      <c r="C1062" s="17"/>
      <c r="D1062" s="17"/>
      <c r="E1062" s="17"/>
      <c r="F1062" s="17"/>
      <c r="G1062" s="17"/>
      <c r="H1062" s="17"/>
      <c r="I1062" s="16">
        <f>IF(B1062&gt;A_Stammdaten!$B$12,0,SUM(C1062,D1062,F1062,G1062)-SUM(E1062,H1062))</f>
        <v>0</v>
      </c>
      <c r="J1062" s="51">
        <f>HLOOKUP(A_Stammdaten!$B$12,$L$4:$R$2504,ROW(B1062)-3,FALSE)+IF(OR(B1062=0,A_Stammdaten!$B$12&lt;B1062),0,I1062*1/20)</f>
        <v>0</v>
      </c>
      <c r="K1062" s="51">
        <f>HLOOKUP(A_Stammdaten!$B$12,$L$4:$R$2504,ROW(B1062)-3,FALSE)</f>
        <v>0</v>
      </c>
      <c r="L1062" s="51">
        <f t="shared" si="51"/>
        <v>0</v>
      </c>
      <c r="M1062" s="51">
        <f t="shared" si="50"/>
        <v>0</v>
      </c>
      <c r="N1062" s="51">
        <f t="shared" si="50"/>
        <v>0</v>
      </c>
      <c r="O1062" s="51">
        <f t="shared" si="50"/>
        <v>0</v>
      </c>
      <c r="P1062" s="51">
        <f t="shared" si="50"/>
        <v>0</v>
      </c>
      <c r="Q1062" s="51">
        <f t="shared" si="50"/>
        <v>0</v>
      </c>
      <c r="R1062" s="51">
        <f t="shared" ref="M1062:R1105" si="52">IF(OR($I1062=0,R$4&lt;$B1062,$B1062=0,20-(R$4-$B1062)=0),0,$I1062*(19-(R$4-$B1062))/20)</f>
        <v>0</v>
      </c>
    </row>
    <row r="1063" spans="1:18" x14ac:dyDescent="0.25">
      <c r="A1063" s="17"/>
      <c r="B1063" s="52"/>
      <c r="C1063" s="17"/>
      <c r="D1063" s="17"/>
      <c r="E1063" s="17"/>
      <c r="F1063" s="17"/>
      <c r="G1063" s="17"/>
      <c r="H1063" s="17"/>
      <c r="I1063" s="16">
        <f>IF(B1063&gt;A_Stammdaten!$B$12,0,SUM(C1063,D1063,F1063,G1063)-SUM(E1063,H1063))</f>
        <v>0</v>
      </c>
      <c r="J1063" s="51">
        <f>HLOOKUP(A_Stammdaten!$B$12,$L$4:$R$2504,ROW(B1063)-3,FALSE)+IF(OR(B1063=0,A_Stammdaten!$B$12&lt;B1063),0,I1063*1/20)</f>
        <v>0</v>
      </c>
      <c r="K1063" s="51">
        <f>HLOOKUP(A_Stammdaten!$B$12,$L$4:$R$2504,ROW(B1063)-3,FALSE)</f>
        <v>0</v>
      </c>
      <c r="L1063" s="51">
        <f t="shared" si="51"/>
        <v>0</v>
      </c>
      <c r="M1063" s="51">
        <f t="shared" si="52"/>
        <v>0</v>
      </c>
      <c r="N1063" s="51">
        <f t="shared" si="52"/>
        <v>0</v>
      </c>
      <c r="O1063" s="51">
        <f t="shared" si="52"/>
        <v>0</v>
      </c>
      <c r="P1063" s="51">
        <f t="shared" si="52"/>
        <v>0</v>
      </c>
      <c r="Q1063" s="51">
        <f t="shared" si="52"/>
        <v>0</v>
      </c>
      <c r="R1063" s="51">
        <f t="shared" si="52"/>
        <v>0</v>
      </c>
    </row>
    <row r="1064" spans="1:18" x14ac:dyDescent="0.25">
      <c r="A1064" s="17"/>
      <c r="B1064" s="52"/>
      <c r="C1064" s="17"/>
      <c r="D1064" s="17"/>
      <c r="E1064" s="17"/>
      <c r="F1064" s="17"/>
      <c r="G1064" s="17"/>
      <c r="H1064" s="17"/>
      <c r="I1064" s="16">
        <f>IF(B1064&gt;A_Stammdaten!$B$12,0,SUM(C1064,D1064,F1064,G1064)-SUM(E1064,H1064))</f>
        <v>0</v>
      </c>
      <c r="J1064" s="51">
        <f>HLOOKUP(A_Stammdaten!$B$12,$L$4:$R$2504,ROW(B1064)-3,FALSE)+IF(OR(B1064=0,A_Stammdaten!$B$12&lt;B1064),0,I1064*1/20)</f>
        <v>0</v>
      </c>
      <c r="K1064" s="51">
        <f>HLOOKUP(A_Stammdaten!$B$12,$L$4:$R$2504,ROW(B1064)-3,FALSE)</f>
        <v>0</v>
      </c>
      <c r="L1064" s="51">
        <f t="shared" si="51"/>
        <v>0</v>
      </c>
      <c r="M1064" s="51">
        <f t="shared" si="52"/>
        <v>0</v>
      </c>
      <c r="N1064" s="51">
        <f t="shared" si="52"/>
        <v>0</v>
      </c>
      <c r="O1064" s="51">
        <f t="shared" si="52"/>
        <v>0</v>
      </c>
      <c r="P1064" s="51">
        <f t="shared" si="52"/>
        <v>0</v>
      </c>
      <c r="Q1064" s="51">
        <f t="shared" si="52"/>
        <v>0</v>
      </c>
      <c r="R1064" s="51">
        <f t="shared" si="52"/>
        <v>0</v>
      </c>
    </row>
    <row r="1065" spans="1:18" x14ac:dyDescent="0.25">
      <c r="A1065" s="17"/>
      <c r="B1065" s="52"/>
      <c r="C1065" s="17"/>
      <c r="D1065" s="17"/>
      <c r="E1065" s="17"/>
      <c r="F1065" s="17"/>
      <c r="G1065" s="17"/>
      <c r="H1065" s="17"/>
      <c r="I1065" s="16">
        <f>IF(B1065&gt;A_Stammdaten!$B$12,0,SUM(C1065,D1065,F1065,G1065)-SUM(E1065,H1065))</f>
        <v>0</v>
      </c>
      <c r="J1065" s="51">
        <f>HLOOKUP(A_Stammdaten!$B$12,$L$4:$R$2504,ROW(B1065)-3,FALSE)+IF(OR(B1065=0,A_Stammdaten!$B$12&lt;B1065),0,I1065*1/20)</f>
        <v>0</v>
      </c>
      <c r="K1065" s="51">
        <f>HLOOKUP(A_Stammdaten!$B$12,$L$4:$R$2504,ROW(B1065)-3,FALSE)</f>
        <v>0</v>
      </c>
      <c r="L1065" s="51">
        <f t="shared" si="51"/>
        <v>0</v>
      </c>
      <c r="M1065" s="51">
        <f t="shared" si="52"/>
        <v>0</v>
      </c>
      <c r="N1065" s="51">
        <f t="shared" si="52"/>
        <v>0</v>
      </c>
      <c r="O1065" s="51">
        <f t="shared" si="52"/>
        <v>0</v>
      </c>
      <c r="P1065" s="51">
        <f t="shared" si="52"/>
        <v>0</v>
      </c>
      <c r="Q1065" s="51">
        <f t="shared" si="52"/>
        <v>0</v>
      </c>
      <c r="R1065" s="51">
        <f t="shared" si="52"/>
        <v>0</v>
      </c>
    </row>
    <row r="1066" spans="1:18" x14ac:dyDescent="0.25">
      <c r="A1066" s="17"/>
      <c r="B1066" s="52"/>
      <c r="C1066" s="17"/>
      <c r="D1066" s="17"/>
      <c r="E1066" s="17"/>
      <c r="F1066" s="17"/>
      <c r="G1066" s="17"/>
      <c r="H1066" s="17"/>
      <c r="I1066" s="16">
        <f>IF(B1066&gt;A_Stammdaten!$B$12,0,SUM(C1066,D1066,F1066,G1066)-SUM(E1066,H1066))</f>
        <v>0</v>
      </c>
      <c r="J1066" s="51">
        <f>HLOOKUP(A_Stammdaten!$B$12,$L$4:$R$2504,ROW(B1066)-3,FALSE)+IF(OR(B1066=0,A_Stammdaten!$B$12&lt;B1066),0,I1066*1/20)</f>
        <v>0</v>
      </c>
      <c r="K1066" s="51">
        <f>HLOOKUP(A_Stammdaten!$B$12,$L$4:$R$2504,ROW(B1066)-3,FALSE)</f>
        <v>0</v>
      </c>
      <c r="L1066" s="51">
        <f t="shared" si="51"/>
        <v>0</v>
      </c>
      <c r="M1066" s="51">
        <f t="shared" si="52"/>
        <v>0</v>
      </c>
      <c r="N1066" s="51">
        <f t="shared" si="52"/>
        <v>0</v>
      </c>
      <c r="O1066" s="51">
        <f t="shared" si="52"/>
        <v>0</v>
      </c>
      <c r="P1066" s="51">
        <f t="shared" si="52"/>
        <v>0</v>
      </c>
      <c r="Q1066" s="51">
        <f t="shared" si="52"/>
        <v>0</v>
      </c>
      <c r="R1066" s="51">
        <f t="shared" si="52"/>
        <v>0</v>
      </c>
    </row>
    <row r="1067" spans="1:18" x14ac:dyDescent="0.25">
      <c r="A1067" s="17"/>
      <c r="B1067" s="52"/>
      <c r="C1067" s="17"/>
      <c r="D1067" s="17"/>
      <c r="E1067" s="17"/>
      <c r="F1067" s="17"/>
      <c r="G1067" s="17"/>
      <c r="H1067" s="17"/>
      <c r="I1067" s="16">
        <f>IF(B1067&gt;A_Stammdaten!$B$12,0,SUM(C1067,D1067,F1067,G1067)-SUM(E1067,H1067))</f>
        <v>0</v>
      </c>
      <c r="J1067" s="51">
        <f>HLOOKUP(A_Stammdaten!$B$12,$L$4:$R$2504,ROW(B1067)-3,FALSE)+IF(OR(B1067=0,A_Stammdaten!$B$12&lt;B1067),0,I1067*1/20)</f>
        <v>0</v>
      </c>
      <c r="K1067" s="51">
        <f>HLOOKUP(A_Stammdaten!$B$12,$L$4:$R$2504,ROW(B1067)-3,FALSE)</f>
        <v>0</v>
      </c>
      <c r="L1067" s="51">
        <f t="shared" si="51"/>
        <v>0</v>
      </c>
      <c r="M1067" s="51">
        <f t="shared" si="52"/>
        <v>0</v>
      </c>
      <c r="N1067" s="51">
        <f t="shared" si="52"/>
        <v>0</v>
      </c>
      <c r="O1067" s="51">
        <f t="shared" si="52"/>
        <v>0</v>
      </c>
      <c r="P1067" s="51">
        <f t="shared" si="52"/>
        <v>0</v>
      </c>
      <c r="Q1067" s="51">
        <f t="shared" si="52"/>
        <v>0</v>
      </c>
      <c r="R1067" s="51">
        <f t="shared" si="52"/>
        <v>0</v>
      </c>
    </row>
    <row r="1068" spans="1:18" x14ac:dyDescent="0.25">
      <c r="A1068" s="17"/>
      <c r="B1068" s="52"/>
      <c r="C1068" s="17"/>
      <c r="D1068" s="17"/>
      <c r="E1068" s="17"/>
      <c r="F1068" s="17"/>
      <c r="G1068" s="17"/>
      <c r="H1068" s="17"/>
      <c r="I1068" s="16">
        <f>IF(B1068&gt;A_Stammdaten!$B$12,0,SUM(C1068,D1068,F1068,G1068)-SUM(E1068,H1068))</f>
        <v>0</v>
      </c>
      <c r="J1068" s="51">
        <f>HLOOKUP(A_Stammdaten!$B$12,$L$4:$R$2504,ROW(B1068)-3,FALSE)+IF(OR(B1068=0,A_Stammdaten!$B$12&lt;B1068),0,I1068*1/20)</f>
        <v>0</v>
      </c>
      <c r="K1068" s="51">
        <f>HLOOKUP(A_Stammdaten!$B$12,$L$4:$R$2504,ROW(B1068)-3,FALSE)</f>
        <v>0</v>
      </c>
      <c r="L1068" s="51">
        <f t="shared" si="51"/>
        <v>0</v>
      </c>
      <c r="M1068" s="51">
        <f t="shared" si="52"/>
        <v>0</v>
      </c>
      <c r="N1068" s="51">
        <f t="shared" si="52"/>
        <v>0</v>
      </c>
      <c r="O1068" s="51">
        <f t="shared" si="52"/>
        <v>0</v>
      </c>
      <c r="P1068" s="51">
        <f t="shared" si="52"/>
        <v>0</v>
      </c>
      <c r="Q1068" s="51">
        <f t="shared" si="52"/>
        <v>0</v>
      </c>
      <c r="R1068" s="51">
        <f t="shared" si="52"/>
        <v>0</v>
      </c>
    </row>
    <row r="1069" spans="1:18" x14ac:dyDescent="0.25">
      <c r="A1069" s="17"/>
      <c r="B1069" s="52"/>
      <c r="C1069" s="17"/>
      <c r="D1069" s="17"/>
      <c r="E1069" s="17"/>
      <c r="F1069" s="17"/>
      <c r="G1069" s="17"/>
      <c r="H1069" s="17"/>
      <c r="I1069" s="16">
        <f>IF(B1069&gt;A_Stammdaten!$B$12,0,SUM(C1069,D1069,F1069,G1069)-SUM(E1069,H1069))</f>
        <v>0</v>
      </c>
      <c r="J1069" s="51">
        <f>HLOOKUP(A_Stammdaten!$B$12,$L$4:$R$2504,ROW(B1069)-3,FALSE)+IF(OR(B1069=0,A_Stammdaten!$B$12&lt;B1069),0,I1069*1/20)</f>
        <v>0</v>
      </c>
      <c r="K1069" s="51">
        <f>HLOOKUP(A_Stammdaten!$B$12,$L$4:$R$2504,ROW(B1069)-3,FALSE)</f>
        <v>0</v>
      </c>
      <c r="L1069" s="51">
        <f t="shared" si="51"/>
        <v>0</v>
      </c>
      <c r="M1069" s="51">
        <f t="shared" si="52"/>
        <v>0</v>
      </c>
      <c r="N1069" s="51">
        <f t="shared" si="52"/>
        <v>0</v>
      </c>
      <c r="O1069" s="51">
        <f t="shared" si="52"/>
        <v>0</v>
      </c>
      <c r="P1069" s="51">
        <f t="shared" si="52"/>
        <v>0</v>
      </c>
      <c r="Q1069" s="51">
        <f t="shared" si="52"/>
        <v>0</v>
      </c>
      <c r="R1069" s="51">
        <f t="shared" si="52"/>
        <v>0</v>
      </c>
    </row>
    <row r="1070" spans="1:18" x14ac:dyDescent="0.25">
      <c r="A1070" s="17"/>
      <c r="B1070" s="52"/>
      <c r="C1070" s="17"/>
      <c r="D1070" s="17"/>
      <c r="E1070" s="17"/>
      <c r="F1070" s="17"/>
      <c r="G1070" s="17"/>
      <c r="H1070" s="17"/>
      <c r="I1070" s="16">
        <f>IF(B1070&gt;A_Stammdaten!$B$12,0,SUM(C1070,D1070,F1070,G1070)-SUM(E1070,H1070))</f>
        <v>0</v>
      </c>
      <c r="J1070" s="51">
        <f>HLOOKUP(A_Stammdaten!$B$12,$L$4:$R$2504,ROW(B1070)-3,FALSE)+IF(OR(B1070=0,A_Stammdaten!$B$12&lt;B1070),0,I1070*1/20)</f>
        <v>0</v>
      </c>
      <c r="K1070" s="51">
        <f>HLOOKUP(A_Stammdaten!$B$12,$L$4:$R$2504,ROW(B1070)-3,FALSE)</f>
        <v>0</v>
      </c>
      <c r="L1070" s="51">
        <f t="shared" si="51"/>
        <v>0</v>
      </c>
      <c r="M1070" s="51">
        <f t="shared" si="52"/>
        <v>0</v>
      </c>
      <c r="N1070" s="51">
        <f t="shared" si="52"/>
        <v>0</v>
      </c>
      <c r="O1070" s="51">
        <f t="shared" si="52"/>
        <v>0</v>
      </c>
      <c r="P1070" s="51">
        <f t="shared" si="52"/>
        <v>0</v>
      </c>
      <c r="Q1070" s="51">
        <f t="shared" si="52"/>
        <v>0</v>
      </c>
      <c r="R1070" s="51">
        <f t="shared" si="52"/>
        <v>0</v>
      </c>
    </row>
    <row r="1071" spans="1:18" x14ac:dyDescent="0.25">
      <c r="A1071" s="17"/>
      <c r="B1071" s="52"/>
      <c r="C1071" s="17"/>
      <c r="D1071" s="17"/>
      <c r="E1071" s="17"/>
      <c r="F1071" s="17"/>
      <c r="G1071" s="17"/>
      <c r="H1071" s="17"/>
      <c r="I1071" s="16">
        <f>IF(B1071&gt;A_Stammdaten!$B$12,0,SUM(C1071,D1071,F1071,G1071)-SUM(E1071,H1071))</f>
        <v>0</v>
      </c>
      <c r="J1071" s="51">
        <f>HLOOKUP(A_Stammdaten!$B$12,$L$4:$R$2504,ROW(B1071)-3,FALSE)+IF(OR(B1071=0,A_Stammdaten!$B$12&lt;B1071),0,I1071*1/20)</f>
        <v>0</v>
      </c>
      <c r="K1071" s="51">
        <f>HLOOKUP(A_Stammdaten!$B$12,$L$4:$R$2504,ROW(B1071)-3,FALSE)</f>
        <v>0</v>
      </c>
      <c r="L1071" s="51">
        <f t="shared" si="51"/>
        <v>0</v>
      </c>
      <c r="M1071" s="51">
        <f t="shared" si="52"/>
        <v>0</v>
      </c>
      <c r="N1071" s="51">
        <f t="shared" si="52"/>
        <v>0</v>
      </c>
      <c r="O1071" s="51">
        <f t="shared" si="52"/>
        <v>0</v>
      </c>
      <c r="P1071" s="51">
        <f t="shared" si="52"/>
        <v>0</v>
      </c>
      <c r="Q1071" s="51">
        <f t="shared" si="52"/>
        <v>0</v>
      </c>
      <c r="R1071" s="51">
        <f t="shared" si="52"/>
        <v>0</v>
      </c>
    </row>
    <row r="1072" spans="1:18" x14ac:dyDescent="0.25">
      <c r="A1072" s="17"/>
      <c r="B1072" s="52"/>
      <c r="C1072" s="17"/>
      <c r="D1072" s="17"/>
      <c r="E1072" s="17"/>
      <c r="F1072" s="17"/>
      <c r="G1072" s="17"/>
      <c r="H1072" s="17"/>
      <c r="I1072" s="16">
        <f>IF(B1072&gt;A_Stammdaten!$B$12,0,SUM(C1072,D1072,F1072,G1072)-SUM(E1072,H1072))</f>
        <v>0</v>
      </c>
      <c r="J1072" s="51">
        <f>HLOOKUP(A_Stammdaten!$B$12,$L$4:$R$2504,ROW(B1072)-3,FALSE)+IF(OR(B1072=0,A_Stammdaten!$B$12&lt;B1072),0,I1072*1/20)</f>
        <v>0</v>
      </c>
      <c r="K1072" s="51">
        <f>HLOOKUP(A_Stammdaten!$B$12,$L$4:$R$2504,ROW(B1072)-3,FALSE)</f>
        <v>0</v>
      </c>
      <c r="L1072" s="51">
        <f t="shared" si="51"/>
        <v>0</v>
      </c>
      <c r="M1072" s="51">
        <f t="shared" si="52"/>
        <v>0</v>
      </c>
      <c r="N1072" s="51">
        <f t="shared" si="52"/>
        <v>0</v>
      </c>
      <c r="O1072" s="51">
        <f t="shared" si="52"/>
        <v>0</v>
      </c>
      <c r="P1072" s="51">
        <f t="shared" si="52"/>
        <v>0</v>
      </c>
      <c r="Q1072" s="51">
        <f t="shared" si="52"/>
        <v>0</v>
      </c>
      <c r="R1072" s="51">
        <f t="shared" si="52"/>
        <v>0</v>
      </c>
    </row>
    <row r="1073" spans="1:18" x14ac:dyDescent="0.25">
      <c r="A1073" s="17"/>
      <c r="B1073" s="52"/>
      <c r="C1073" s="17"/>
      <c r="D1073" s="17"/>
      <c r="E1073" s="17"/>
      <c r="F1073" s="17"/>
      <c r="G1073" s="17"/>
      <c r="H1073" s="17"/>
      <c r="I1073" s="16">
        <f>IF(B1073&gt;A_Stammdaten!$B$12,0,SUM(C1073,D1073,F1073,G1073)-SUM(E1073,H1073))</f>
        <v>0</v>
      </c>
      <c r="J1073" s="51">
        <f>HLOOKUP(A_Stammdaten!$B$12,$L$4:$R$2504,ROW(B1073)-3,FALSE)+IF(OR(B1073=0,A_Stammdaten!$B$12&lt;B1073),0,I1073*1/20)</f>
        <v>0</v>
      </c>
      <c r="K1073" s="51">
        <f>HLOOKUP(A_Stammdaten!$B$12,$L$4:$R$2504,ROW(B1073)-3,FALSE)</f>
        <v>0</v>
      </c>
      <c r="L1073" s="51">
        <f t="shared" si="51"/>
        <v>0</v>
      </c>
      <c r="M1073" s="51">
        <f t="shared" si="52"/>
        <v>0</v>
      </c>
      <c r="N1073" s="51">
        <f t="shared" si="52"/>
        <v>0</v>
      </c>
      <c r="O1073" s="51">
        <f t="shared" si="52"/>
        <v>0</v>
      </c>
      <c r="P1073" s="51">
        <f t="shared" si="52"/>
        <v>0</v>
      </c>
      <c r="Q1073" s="51">
        <f t="shared" si="52"/>
        <v>0</v>
      </c>
      <c r="R1073" s="51">
        <f t="shared" si="52"/>
        <v>0</v>
      </c>
    </row>
    <row r="1074" spans="1:18" x14ac:dyDescent="0.25">
      <c r="A1074" s="17"/>
      <c r="B1074" s="52"/>
      <c r="C1074" s="17"/>
      <c r="D1074" s="17"/>
      <c r="E1074" s="17"/>
      <c r="F1074" s="17"/>
      <c r="G1074" s="17"/>
      <c r="H1074" s="17"/>
      <c r="I1074" s="16">
        <f>IF(B1074&gt;A_Stammdaten!$B$12,0,SUM(C1074,D1074,F1074,G1074)-SUM(E1074,H1074))</f>
        <v>0</v>
      </c>
      <c r="J1074" s="51">
        <f>HLOOKUP(A_Stammdaten!$B$12,$L$4:$R$2504,ROW(B1074)-3,FALSE)+IF(OR(B1074=0,A_Stammdaten!$B$12&lt;B1074),0,I1074*1/20)</f>
        <v>0</v>
      </c>
      <c r="K1074" s="51">
        <f>HLOOKUP(A_Stammdaten!$B$12,$L$4:$R$2504,ROW(B1074)-3,FALSE)</f>
        <v>0</v>
      </c>
      <c r="L1074" s="51">
        <f t="shared" si="51"/>
        <v>0</v>
      </c>
      <c r="M1074" s="51">
        <f t="shared" si="52"/>
        <v>0</v>
      </c>
      <c r="N1074" s="51">
        <f t="shared" si="52"/>
        <v>0</v>
      </c>
      <c r="O1074" s="51">
        <f t="shared" si="52"/>
        <v>0</v>
      </c>
      <c r="P1074" s="51">
        <f t="shared" si="52"/>
        <v>0</v>
      </c>
      <c r="Q1074" s="51">
        <f t="shared" si="52"/>
        <v>0</v>
      </c>
      <c r="R1074" s="51">
        <f t="shared" si="52"/>
        <v>0</v>
      </c>
    </row>
    <row r="1075" spans="1:18" x14ac:dyDescent="0.25">
      <c r="A1075" s="17"/>
      <c r="B1075" s="52"/>
      <c r="C1075" s="17"/>
      <c r="D1075" s="17"/>
      <c r="E1075" s="17"/>
      <c r="F1075" s="17"/>
      <c r="G1075" s="17"/>
      <c r="H1075" s="17"/>
      <c r="I1075" s="16">
        <f>IF(B1075&gt;A_Stammdaten!$B$12,0,SUM(C1075,D1075,F1075,G1075)-SUM(E1075,H1075))</f>
        <v>0</v>
      </c>
      <c r="J1075" s="51">
        <f>HLOOKUP(A_Stammdaten!$B$12,$L$4:$R$2504,ROW(B1075)-3,FALSE)+IF(OR(B1075=0,A_Stammdaten!$B$12&lt;B1075),0,I1075*1/20)</f>
        <v>0</v>
      </c>
      <c r="K1075" s="51">
        <f>HLOOKUP(A_Stammdaten!$B$12,$L$4:$R$2504,ROW(B1075)-3,FALSE)</f>
        <v>0</v>
      </c>
      <c r="L1075" s="51">
        <f t="shared" si="51"/>
        <v>0</v>
      </c>
      <c r="M1075" s="51">
        <f t="shared" si="52"/>
        <v>0</v>
      </c>
      <c r="N1075" s="51">
        <f t="shared" si="52"/>
        <v>0</v>
      </c>
      <c r="O1075" s="51">
        <f t="shared" si="52"/>
        <v>0</v>
      </c>
      <c r="P1075" s="51">
        <f t="shared" si="52"/>
        <v>0</v>
      </c>
      <c r="Q1075" s="51">
        <f t="shared" si="52"/>
        <v>0</v>
      </c>
      <c r="R1075" s="51">
        <f t="shared" si="52"/>
        <v>0</v>
      </c>
    </row>
    <row r="1076" spans="1:18" x14ac:dyDescent="0.25">
      <c r="A1076" s="17"/>
      <c r="B1076" s="52"/>
      <c r="C1076" s="17"/>
      <c r="D1076" s="17"/>
      <c r="E1076" s="17"/>
      <c r="F1076" s="17"/>
      <c r="G1076" s="17"/>
      <c r="H1076" s="17"/>
      <c r="I1076" s="16">
        <f>IF(B1076&gt;A_Stammdaten!$B$12,0,SUM(C1076,D1076,F1076,G1076)-SUM(E1076,H1076))</f>
        <v>0</v>
      </c>
      <c r="J1076" s="51">
        <f>HLOOKUP(A_Stammdaten!$B$12,$L$4:$R$2504,ROW(B1076)-3,FALSE)+IF(OR(B1076=0,A_Stammdaten!$B$12&lt;B1076),0,I1076*1/20)</f>
        <v>0</v>
      </c>
      <c r="K1076" s="51">
        <f>HLOOKUP(A_Stammdaten!$B$12,$L$4:$R$2504,ROW(B1076)-3,FALSE)</f>
        <v>0</v>
      </c>
      <c r="L1076" s="51">
        <f t="shared" si="51"/>
        <v>0</v>
      </c>
      <c r="M1076" s="51">
        <f t="shared" si="52"/>
        <v>0</v>
      </c>
      <c r="N1076" s="51">
        <f t="shared" si="52"/>
        <v>0</v>
      </c>
      <c r="O1076" s="51">
        <f t="shared" si="52"/>
        <v>0</v>
      </c>
      <c r="P1076" s="51">
        <f t="shared" si="52"/>
        <v>0</v>
      </c>
      <c r="Q1076" s="51">
        <f t="shared" si="52"/>
        <v>0</v>
      </c>
      <c r="R1076" s="51">
        <f t="shared" si="52"/>
        <v>0</v>
      </c>
    </row>
    <row r="1077" spans="1:18" x14ac:dyDescent="0.25">
      <c r="A1077" s="17"/>
      <c r="B1077" s="52"/>
      <c r="C1077" s="17"/>
      <c r="D1077" s="17"/>
      <c r="E1077" s="17"/>
      <c r="F1077" s="17"/>
      <c r="G1077" s="17"/>
      <c r="H1077" s="17"/>
      <c r="I1077" s="16">
        <f>IF(B1077&gt;A_Stammdaten!$B$12,0,SUM(C1077,D1077,F1077,G1077)-SUM(E1077,H1077))</f>
        <v>0</v>
      </c>
      <c r="J1077" s="51">
        <f>HLOOKUP(A_Stammdaten!$B$12,$L$4:$R$2504,ROW(B1077)-3,FALSE)+IF(OR(B1077=0,A_Stammdaten!$B$12&lt;B1077),0,I1077*1/20)</f>
        <v>0</v>
      </c>
      <c r="K1077" s="51">
        <f>HLOOKUP(A_Stammdaten!$B$12,$L$4:$R$2504,ROW(B1077)-3,FALSE)</f>
        <v>0</v>
      </c>
      <c r="L1077" s="51">
        <f t="shared" si="51"/>
        <v>0</v>
      </c>
      <c r="M1077" s="51">
        <f t="shared" si="52"/>
        <v>0</v>
      </c>
      <c r="N1077" s="51">
        <f t="shared" si="52"/>
        <v>0</v>
      </c>
      <c r="O1077" s="51">
        <f t="shared" si="52"/>
        <v>0</v>
      </c>
      <c r="P1077" s="51">
        <f t="shared" si="52"/>
        <v>0</v>
      </c>
      <c r="Q1077" s="51">
        <f t="shared" si="52"/>
        <v>0</v>
      </c>
      <c r="R1077" s="51">
        <f t="shared" si="52"/>
        <v>0</v>
      </c>
    </row>
    <row r="1078" spans="1:18" x14ac:dyDescent="0.25">
      <c r="A1078" s="17"/>
      <c r="B1078" s="52"/>
      <c r="C1078" s="17"/>
      <c r="D1078" s="17"/>
      <c r="E1078" s="17"/>
      <c r="F1078" s="17"/>
      <c r="G1078" s="17"/>
      <c r="H1078" s="17"/>
      <c r="I1078" s="16">
        <f>IF(B1078&gt;A_Stammdaten!$B$12,0,SUM(C1078,D1078,F1078,G1078)-SUM(E1078,H1078))</f>
        <v>0</v>
      </c>
      <c r="J1078" s="51">
        <f>HLOOKUP(A_Stammdaten!$B$12,$L$4:$R$2504,ROW(B1078)-3,FALSE)+IF(OR(B1078=0,A_Stammdaten!$B$12&lt;B1078),0,I1078*1/20)</f>
        <v>0</v>
      </c>
      <c r="K1078" s="51">
        <f>HLOOKUP(A_Stammdaten!$B$12,$L$4:$R$2504,ROW(B1078)-3,FALSE)</f>
        <v>0</v>
      </c>
      <c r="L1078" s="51">
        <f t="shared" si="51"/>
        <v>0</v>
      </c>
      <c r="M1078" s="51">
        <f t="shared" si="52"/>
        <v>0</v>
      </c>
      <c r="N1078" s="51">
        <f t="shared" si="52"/>
        <v>0</v>
      </c>
      <c r="O1078" s="51">
        <f t="shared" si="52"/>
        <v>0</v>
      </c>
      <c r="P1078" s="51">
        <f t="shared" si="52"/>
        <v>0</v>
      </c>
      <c r="Q1078" s="51">
        <f t="shared" si="52"/>
        <v>0</v>
      </c>
      <c r="R1078" s="51">
        <f t="shared" si="52"/>
        <v>0</v>
      </c>
    </row>
    <row r="1079" spans="1:18" x14ac:dyDescent="0.25">
      <c r="A1079" s="17"/>
      <c r="B1079" s="52"/>
      <c r="C1079" s="17"/>
      <c r="D1079" s="17"/>
      <c r="E1079" s="17"/>
      <c r="F1079" s="17"/>
      <c r="G1079" s="17"/>
      <c r="H1079" s="17"/>
      <c r="I1079" s="16">
        <f>IF(B1079&gt;A_Stammdaten!$B$12,0,SUM(C1079,D1079,F1079,G1079)-SUM(E1079,H1079))</f>
        <v>0</v>
      </c>
      <c r="J1079" s="51">
        <f>HLOOKUP(A_Stammdaten!$B$12,$L$4:$R$2504,ROW(B1079)-3,FALSE)+IF(OR(B1079=0,A_Stammdaten!$B$12&lt;B1079),0,I1079*1/20)</f>
        <v>0</v>
      </c>
      <c r="K1079" s="51">
        <f>HLOOKUP(A_Stammdaten!$B$12,$L$4:$R$2504,ROW(B1079)-3,FALSE)</f>
        <v>0</v>
      </c>
      <c r="L1079" s="51">
        <f t="shared" si="51"/>
        <v>0</v>
      </c>
      <c r="M1079" s="51">
        <f t="shared" si="52"/>
        <v>0</v>
      </c>
      <c r="N1079" s="51">
        <f t="shared" si="52"/>
        <v>0</v>
      </c>
      <c r="O1079" s="51">
        <f t="shared" si="52"/>
        <v>0</v>
      </c>
      <c r="P1079" s="51">
        <f t="shared" si="52"/>
        <v>0</v>
      </c>
      <c r="Q1079" s="51">
        <f t="shared" si="52"/>
        <v>0</v>
      </c>
      <c r="R1079" s="51">
        <f t="shared" si="52"/>
        <v>0</v>
      </c>
    </row>
    <row r="1080" spans="1:18" x14ac:dyDescent="0.25">
      <c r="A1080" s="17"/>
      <c r="B1080" s="52"/>
      <c r="C1080" s="17"/>
      <c r="D1080" s="17"/>
      <c r="E1080" s="17"/>
      <c r="F1080" s="17"/>
      <c r="G1080" s="17"/>
      <c r="H1080" s="17"/>
      <c r="I1080" s="16">
        <f>IF(B1080&gt;A_Stammdaten!$B$12,0,SUM(C1080,D1080,F1080,G1080)-SUM(E1080,H1080))</f>
        <v>0</v>
      </c>
      <c r="J1080" s="51">
        <f>HLOOKUP(A_Stammdaten!$B$12,$L$4:$R$2504,ROW(B1080)-3,FALSE)+IF(OR(B1080=0,A_Stammdaten!$B$12&lt;B1080),0,I1080*1/20)</f>
        <v>0</v>
      </c>
      <c r="K1080" s="51">
        <f>HLOOKUP(A_Stammdaten!$B$12,$L$4:$R$2504,ROW(B1080)-3,FALSE)</f>
        <v>0</v>
      </c>
      <c r="L1080" s="51">
        <f t="shared" si="51"/>
        <v>0</v>
      </c>
      <c r="M1080" s="51">
        <f t="shared" si="52"/>
        <v>0</v>
      </c>
      <c r="N1080" s="51">
        <f t="shared" si="52"/>
        <v>0</v>
      </c>
      <c r="O1080" s="51">
        <f t="shared" si="52"/>
        <v>0</v>
      </c>
      <c r="P1080" s="51">
        <f t="shared" si="52"/>
        <v>0</v>
      </c>
      <c r="Q1080" s="51">
        <f t="shared" si="52"/>
        <v>0</v>
      </c>
      <c r="R1080" s="51">
        <f t="shared" si="52"/>
        <v>0</v>
      </c>
    </row>
    <row r="1081" spans="1:18" x14ac:dyDescent="0.25">
      <c r="A1081" s="17"/>
      <c r="B1081" s="52"/>
      <c r="C1081" s="17"/>
      <c r="D1081" s="17"/>
      <c r="E1081" s="17"/>
      <c r="F1081" s="17"/>
      <c r="G1081" s="17"/>
      <c r="H1081" s="17"/>
      <c r="I1081" s="16">
        <f>IF(B1081&gt;A_Stammdaten!$B$12,0,SUM(C1081,D1081,F1081,G1081)-SUM(E1081,H1081))</f>
        <v>0</v>
      </c>
      <c r="J1081" s="51">
        <f>HLOOKUP(A_Stammdaten!$B$12,$L$4:$R$2504,ROW(B1081)-3,FALSE)+IF(OR(B1081=0,A_Stammdaten!$B$12&lt;B1081),0,I1081*1/20)</f>
        <v>0</v>
      </c>
      <c r="K1081" s="51">
        <f>HLOOKUP(A_Stammdaten!$B$12,$L$4:$R$2504,ROW(B1081)-3,FALSE)</f>
        <v>0</v>
      </c>
      <c r="L1081" s="51">
        <f t="shared" si="51"/>
        <v>0</v>
      </c>
      <c r="M1081" s="51">
        <f t="shared" si="52"/>
        <v>0</v>
      </c>
      <c r="N1081" s="51">
        <f t="shared" si="52"/>
        <v>0</v>
      </c>
      <c r="O1081" s="51">
        <f t="shared" si="52"/>
        <v>0</v>
      </c>
      <c r="P1081" s="51">
        <f t="shared" si="52"/>
        <v>0</v>
      </c>
      <c r="Q1081" s="51">
        <f t="shared" si="52"/>
        <v>0</v>
      </c>
      <c r="R1081" s="51">
        <f t="shared" si="52"/>
        <v>0</v>
      </c>
    </row>
    <row r="1082" spans="1:18" x14ac:dyDescent="0.25">
      <c r="A1082" s="17"/>
      <c r="B1082" s="52"/>
      <c r="C1082" s="17"/>
      <c r="D1082" s="17"/>
      <c r="E1082" s="17"/>
      <c r="F1082" s="17"/>
      <c r="G1082" s="17"/>
      <c r="H1082" s="17"/>
      <c r="I1082" s="16">
        <f>IF(B1082&gt;A_Stammdaten!$B$12,0,SUM(C1082,D1082,F1082,G1082)-SUM(E1082,H1082))</f>
        <v>0</v>
      </c>
      <c r="J1082" s="51">
        <f>HLOOKUP(A_Stammdaten!$B$12,$L$4:$R$2504,ROW(B1082)-3,FALSE)+IF(OR(B1082=0,A_Stammdaten!$B$12&lt;B1082),0,I1082*1/20)</f>
        <v>0</v>
      </c>
      <c r="K1082" s="51">
        <f>HLOOKUP(A_Stammdaten!$B$12,$L$4:$R$2504,ROW(B1082)-3,FALSE)</f>
        <v>0</v>
      </c>
      <c r="L1082" s="51">
        <f t="shared" si="51"/>
        <v>0</v>
      </c>
      <c r="M1082" s="51">
        <f t="shared" si="52"/>
        <v>0</v>
      </c>
      <c r="N1082" s="51">
        <f t="shared" si="52"/>
        <v>0</v>
      </c>
      <c r="O1082" s="51">
        <f t="shared" si="52"/>
        <v>0</v>
      </c>
      <c r="P1082" s="51">
        <f t="shared" si="52"/>
        <v>0</v>
      </c>
      <c r="Q1082" s="51">
        <f t="shared" si="52"/>
        <v>0</v>
      </c>
      <c r="R1082" s="51">
        <f t="shared" si="52"/>
        <v>0</v>
      </c>
    </row>
    <row r="1083" spans="1:18" x14ac:dyDescent="0.25">
      <c r="A1083" s="17"/>
      <c r="B1083" s="52"/>
      <c r="C1083" s="17"/>
      <c r="D1083" s="17"/>
      <c r="E1083" s="17"/>
      <c r="F1083" s="17"/>
      <c r="G1083" s="17"/>
      <c r="H1083" s="17"/>
      <c r="I1083" s="16">
        <f>IF(B1083&gt;A_Stammdaten!$B$12,0,SUM(C1083,D1083,F1083,G1083)-SUM(E1083,H1083))</f>
        <v>0</v>
      </c>
      <c r="J1083" s="51">
        <f>HLOOKUP(A_Stammdaten!$B$12,$L$4:$R$2504,ROW(B1083)-3,FALSE)+IF(OR(B1083=0,A_Stammdaten!$B$12&lt;B1083),0,I1083*1/20)</f>
        <v>0</v>
      </c>
      <c r="K1083" s="51">
        <f>HLOOKUP(A_Stammdaten!$B$12,$L$4:$R$2504,ROW(B1083)-3,FALSE)</f>
        <v>0</v>
      </c>
      <c r="L1083" s="51">
        <f t="shared" si="51"/>
        <v>0</v>
      </c>
      <c r="M1083" s="51">
        <f t="shared" si="52"/>
        <v>0</v>
      </c>
      <c r="N1083" s="51">
        <f t="shared" si="52"/>
        <v>0</v>
      </c>
      <c r="O1083" s="51">
        <f t="shared" si="52"/>
        <v>0</v>
      </c>
      <c r="P1083" s="51">
        <f t="shared" si="52"/>
        <v>0</v>
      </c>
      <c r="Q1083" s="51">
        <f t="shared" si="52"/>
        <v>0</v>
      </c>
      <c r="R1083" s="51">
        <f t="shared" si="52"/>
        <v>0</v>
      </c>
    </row>
    <row r="1084" spans="1:18" x14ac:dyDescent="0.25">
      <c r="A1084" s="17"/>
      <c r="B1084" s="52"/>
      <c r="C1084" s="17"/>
      <c r="D1084" s="17"/>
      <c r="E1084" s="17"/>
      <c r="F1084" s="17"/>
      <c r="G1084" s="17"/>
      <c r="H1084" s="17"/>
      <c r="I1084" s="16">
        <f>IF(B1084&gt;A_Stammdaten!$B$12,0,SUM(C1084,D1084,F1084,G1084)-SUM(E1084,H1084))</f>
        <v>0</v>
      </c>
      <c r="J1084" s="51">
        <f>HLOOKUP(A_Stammdaten!$B$12,$L$4:$R$2504,ROW(B1084)-3,FALSE)+IF(OR(B1084=0,A_Stammdaten!$B$12&lt;B1084),0,I1084*1/20)</f>
        <v>0</v>
      </c>
      <c r="K1084" s="51">
        <f>HLOOKUP(A_Stammdaten!$B$12,$L$4:$R$2504,ROW(B1084)-3,FALSE)</f>
        <v>0</v>
      </c>
      <c r="L1084" s="51">
        <f t="shared" si="51"/>
        <v>0</v>
      </c>
      <c r="M1084" s="51">
        <f t="shared" si="52"/>
        <v>0</v>
      </c>
      <c r="N1084" s="51">
        <f t="shared" si="52"/>
        <v>0</v>
      </c>
      <c r="O1084" s="51">
        <f t="shared" si="52"/>
        <v>0</v>
      </c>
      <c r="P1084" s="51">
        <f t="shared" si="52"/>
        <v>0</v>
      </c>
      <c r="Q1084" s="51">
        <f t="shared" si="52"/>
        <v>0</v>
      </c>
      <c r="R1084" s="51">
        <f t="shared" si="52"/>
        <v>0</v>
      </c>
    </row>
    <row r="1085" spans="1:18" x14ac:dyDescent="0.25">
      <c r="A1085" s="17"/>
      <c r="B1085" s="52"/>
      <c r="C1085" s="17"/>
      <c r="D1085" s="17"/>
      <c r="E1085" s="17"/>
      <c r="F1085" s="17"/>
      <c r="G1085" s="17"/>
      <c r="H1085" s="17"/>
      <c r="I1085" s="16">
        <f>IF(B1085&gt;A_Stammdaten!$B$12,0,SUM(C1085,D1085,F1085,G1085)-SUM(E1085,H1085))</f>
        <v>0</v>
      </c>
      <c r="J1085" s="51">
        <f>HLOOKUP(A_Stammdaten!$B$12,$L$4:$R$2504,ROW(B1085)-3,FALSE)+IF(OR(B1085=0,A_Stammdaten!$B$12&lt;B1085),0,I1085*1/20)</f>
        <v>0</v>
      </c>
      <c r="K1085" s="51">
        <f>HLOOKUP(A_Stammdaten!$B$12,$L$4:$R$2504,ROW(B1085)-3,FALSE)</f>
        <v>0</v>
      </c>
      <c r="L1085" s="51">
        <f t="shared" si="51"/>
        <v>0</v>
      </c>
      <c r="M1085" s="51">
        <f t="shared" si="52"/>
        <v>0</v>
      </c>
      <c r="N1085" s="51">
        <f t="shared" si="52"/>
        <v>0</v>
      </c>
      <c r="O1085" s="51">
        <f t="shared" si="52"/>
        <v>0</v>
      </c>
      <c r="P1085" s="51">
        <f t="shared" si="52"/>
        <v>0</v>
      </c>
      <c r="Q1085" s="51">
        <f t="shared" si="52"/>
        <v>0</v>
      </c>
      <c r="R1085" s="51">
        <f t="shared" si="52"/>
        <v>0</v>
      </c>
    </row>
    <row r="1086" spans="1:18" x14ac:dyDescent="0.25">
      <c r="A1086" s="17"/>
      <c r="B1086" s="52"/>
      <c r="C1086" s="17"/>
      <c r="D1086" s="17"/>
      <c r="E1086" s="17"/>
      <c r="F1086" s="17"/>
      <c r="G1086" s="17"/>
      <c r="H1086" s="17"/>
      <c r="I1086" s="16">
        <f>IF(B1086&gt;A_Stammdaten!$B$12,0,SUM(C1086,D1086,F1086,G1086)-SUM(E1086,H1086))</f>
        <v>0</v>
      </c>
      <c r="J1086" s="51">
        <f>HLOOKUP(A_Stammdaten!$B$12,$L$4:$R$2504,ROW(B1086)-3,FALSE)+IF(OR(B1086=0,A_Stammdaten!$B$12&lt;B1086),0,I1086*1/20)</f>
        <v>0</v>
      </c>
      <c r="K1086" s="51">
        <f>HLOOKUP(A_Stammdaten!$B$12,$L$4:$R$2504,ROW(B1086)-3,FALSE)</f>
        <v>0</v>
      </c>
      <c r="L1086" s="51">
        <f t="shared" si="51"/>
        <v>0</v>
      </c>
      <c r="M1086" s="51">
        <f t="shared" si="52"/>
        <v>0</v>
      </c>
      <c r="N1086" s="51">
        <f t="shared" si="52"/>
        <v>0</v>
      </c>
      <c r="O1086" s="51">
        <f t="shared" si="52"/>
        <v>0</v>
      </c>
      <c r="P1086" s="51">
        <f t="shared" si="52"/>
        <v>0</v>
      </c>
      <c r="Q1086" s="51">
        <f t="shared" si="52"/>
        <v>0</v>
      </c>
      <c r="R1086" s="51">
        <f t="shared" si="52"/>
        <v>0</v>
      </c>
    </row>
    <row r="1087" spans="1:18" x14ac:dyDescent="0.25">
      <c r="A1087" s="17"/>
      <c r="B1087" s="52"/>
      <c r="C1087" s="17"/>
      <c r="D1087" s="17"/>
      <c r="E1087" s="17"/>
      <c r="F1087" s="17"/>
      <c r="G1087" s="17"/>
      <c r="H1087" s="17"/>
      <c r="I1087" s="16">
        <f>IF(B1087&gt;A_Stammdaten!$B$12,0,SUM(C1087,D1087,F1087,G1087)-SUM(E1087,H1087))</f>
        <v>0</v>
      </c>
      <c r="J1087" s="51">
        <f>HLOOKUP(A_Stammdaten!$B$12,$L$4:$R$2504,ROW(B1087)-3,FALSE)+IF(OR(B1087=0,A_Stammdaten!$B$12&lt;B1087),0,I1087*1/20)</f>
        <v>0</v>
      </c>
      <c r="K1087" s="51">
        <f>HLOOKUP(A_Stammdaten!$B$12,$L$4:$R$2504,ROW(B1087)-3,FALSE)</f>
        <v>0</v>
      </c>
      <c r="L1087" s="51">
        <f t="shared" si="51"/>
        <v>0</v>
      </c>
      <c r="M1087" s="51">
        <f t="shared" si="52"/>
        <v>0</v>
      </c>
      <c r="N1087" s="51">
        <f t="shared" si="52"/>
        <v>0</v>
      </c>
      <c r="O1087" s="51">
        <f t="shared" si="52"/>
        <v>0</v>
      </c>
      <c r="P1087" s="51">
        <f t="shared" si="52"/>
        <v>0</v>
      </c>
      <c r="Q1087" s="51">
        <f t="shared" si="52"/>
        <v>0</v>
      </c>
      <c r="R1087" s="51">
        <f t="shared" si="52"/>
        <v>0</v>
      </c>
    </row>
    <row r="1088" spans="1:18" x14ac:dyDescent="0.25">
      <c r="A1088" s="17"/>
      <c r="B1088" s="52"/>
      <c r="C1088" s="17"/>
      <c r="D1088" s="17"/>
      <c r="E1088" s="17"/>
      <c r="F1088" s="17"/>
      <c r="G1088" s="17"/>
      <c r="H1088" s="17"/>
      <c r="I1088" s="16">
        <f>IF(B1088&gt;A_Stammdaten!$B$12,0,SUM(C1088,D1088,F1088,G1088)-SUM(E1088,H1088))</f>
        <v>0</v>
      </c>
      <c r="J1088" s="51">
        <f>HLOOKUP(A_Stammdaten!$B$12,$L$4:$R$2504,ROW(B1088)-3,FALSE)+IF(OR(B1088=0,A_Stammdaten!$B$12&lt;B1088),0,I1088*1/20)</f>
        <v>0</v>
      </c>
      <c r="K1088" s="51">
        <f>HLOOKUP(A_Stammdaten!$B$12,$L$4:$R$2504,ROW(B1088)-3,FALSE)</f>
        <v>0</v>
      </c>
      <c r="L1088" s="51">
        <f t="shared" ref="L1088:L1151" si="53">IF(OR($I1088=0,L$4&lt;$B1088,$B1088=0,20-(L$4-$B1088)=0),0,$I1088*(19-(L$4-$B1088))/20)</f>
        <v>0</v>
      </c>
      <c r="M1088" s="51">
        <f t="shared" si="52"/>
        <v>0</v>
      </c>
      <c r="N1088" s="51">
        <f t="shared" si="52"/>
        <v>0</v>
      </c>
      <c r="O1088" s="51">
        <f t="shared" si="52"/>
        <v>0</v>
      </c>
      <c r="P1088" s="51">
        <f t="shared" si="52"/>
        <v>0</v>
      </c>
      <c r="Q1088" s="51">
        <f t="shared" si="52"/>
        <v>0</v>
      </c>
      <c r="R1088" s="51">
        <f t="shared" si="52"/>
        <v>0</v>
      </c>
    </row>
    <row r="1089" spans="1:18" x14ac:dyDescent="0.25">
      <c r="A1089" s="17"/>
      <c r="B1089" s="52"/>
      <c r="C1089" s="17"/>
      <c r="D1089" s="17"/>
      <c r="E1089" s="17"/>
      <c r="F1089" s="17"/>
      <c r="G1089" s="17"/>
      <c r="H1089" s="17"/>
      <c r="I1089" s="16">
        <f>IF(B1089&gt;A_Stammdaten!$B$12,0,SUM(C1089,D1089,F1089,G1089)-SUM(E1089,H1089))</f>
        <v>0</v>
      </c>
      <c r="J1089" s="51">
        <f>HLOOKUP(A_Stammdaten!$B$12,$L$4:$R$2504,ROW(B1089)-3,FALSE)+IF(OR(B1089=0,A_Stammdaten!$B$12&lt;B1089),0,I1089*1/20)</f>
        <v>0</v>
      </c>
      <c r="K1089" s="51">
        <f>HLOOKUP(A_Stammdaten!$B$12,$L$4:$R$2504,ROW(B1089)-3,FALSE)</f>
        <v>0</v>
      </c>
      <c r="L1089" s="51">
        <f t="shared" si="53"/>
        <v>0</v>
      </c>
      <c r="M1089" s="51">
        <f t="shared" si="52"/>
        <v>0</v>
      </c>
      <c r="N1089" s="51">
        <f t="shared" si="52"/>
        <v>0</v>
      </c>
      <c r="O1089" s="51">
        <f t="shared" si="52"/>
        <v>0</v>
      </c>
      <c r="P1089" s="51">
        <f t="shared" si="52"/>
        <v>0</v>
      </c>
      <c r="Q1089" s="51">
        <f t="shared" si="52"/>
        <v>0</v>
      </c>
      <c r="R1089" s="51">
        <f t="shared" si="52"/>
        <v>0</v>
      </c>
    </row>
    <row r="1090" spans="1:18" x14ac:dyDescent="0.25">
      <c r="A1090" s="17"/>
      <c r="B1090" s="52"/>
      <c r="C1090" s="17"/>
      <c r="D1090" s="17"/>
      <c r="E1090" s="17"/>
      <c r="F1090" s="17"/>
      <c r="G1090" s="17"/>
      <c r="H1090" s="17"/>
      <c r="I1090" s="16">
        <f>IF(B1090&gt;A_Stammdaten!$B$12,0,SUM(C1090,D1090,F1090,G1090)-SUM(E1090,H1090))</f>
        <v>0</v>
      </c>
      <c r="J1090" s="51">
        <f>HLOOKUP(A_Stammdaten!$B$12,$L$4:$R$2504,ROW(B1090)-3,FALSE)+IF(OR(B1090=0,A_Stammdaten!$B$12&lt;B1090),0,I1090*1/20)</f>
        <v>0</v>
      </c>
      <c r="K1090" s="51">
        <f>HLOOKUP(A_Stammdaten!$B$12,$L$4:$R$2504,ROW(B1090)-3,FALSE)</f>
        <v>0</v>
      </c>
      <c r="L1090" s="51">
        <f t="shared" si="53"/>
        <v>0</v>
      </c>
      <c r="M1090" s="51">
        <f t="shared" si="52"/>
        <v>0</v>
      </c>
      <c r="N1090" s="51">
        <f t="shared" si="52"/>
        <v>0</v>
      </c>
      <c r="O1090" s="51">
        <f t="shared" si="52"/>
        <v>0</v>
      </c>
      <c r="P1090" s="51">
        <f t="shared" si="52"/>
        <v>0</v>
      </c>
      <c r="Q1090" s="51">
        <f t="shared" si="52"/>
        <v>0</v>
      </c>
      <c r="R1090" s="51">
        <f t="shared" si="52"/>
        <v>0</v>
      </c>
    </row>
    <row r="1091" spans="1:18" x14ac:dyDescent="0.25">
      <c r="A1091" s="17"/>
      <c r="B1091" s="52"/>
      <c r="C1091" s="17"/>
      <c r="D1091" s="17"/>
      <c r="E1091" s="17"/>
      <c r="F1091" s="17"/>
      <c r="G1091" s="17"/>
      <c r="H1091" s="17"/>
      <c r="I1091" s="16">
        <f>IF(B1091&gt;A_Stammdaten!$B$12,0,SUM(C1091,D1091,F1091,G1091)-SUM(E1091,H1091))</f>
        <v>0</v>
      </c>
      <c r="J1091" s="51">
        <f>HLOOKUP(A_Stammdaten!$B$12,$L$4:$R$2504,ROW(B1091)-3,FALSE)+IF(OR(B1091=0,A_Stammdaten!$B$12&lt;B1091),0,I1091*1/20)</f>
        <v>0</v>
      </c>
      <c r="K1091" s="51">
        <f>HLOOKUP(A_Stammdaten!$B$12,$L$4:$R$2504,ROW(B1091)-3,FALSE)</f>
        <v>0</v>
      </c>
      <c r="L1091" s="51">
        <f t="shared" si="53"/>
        <v>0</v>
      </c>
      <c r="M1091" s="51">
        <f t="shared" si="52"/>
        <v>0</v>
      </c>
      <c r="N1091" s="51">
        <f t="shared" si="52"/>
        <v>0</v>
      </c>
      <c r="O1091" s="51">
        <f t="shared" si="52"/>
        <v>0</v>
      </c>
      <c r="P1091" s="51">
        <f t="shared" si="52"/>
        <v>0</v>
      </c>
      <c r="Q1091" s="51">
        <f t="shared" si="52"/>
        <v>0</v>
      </c>
      <c r="R1091" s="51">
        <f t="shared" si="52"/>
        <v>0</v>
      </c>
    </row>
    <row r="1092" spans="1:18" x14ac:dyDescent="0.25">
      <c r="A1092" s="17"/>
      <c r="B1092" s="52"/>
      <c r="C1092" s="17"/>
      <c r="D1092" s="17"/>
      <c r="E1092" s="17"/>
      <c r="F1092" s="17"/>
      <c r="G1092" s="17"/>
      <c r="H1092" s="17"/>
      <c r="I1092" s="16">
        <f>IF(B1092&gt;A_Stammdaten!$B$12,0,SUM(C1092,D1092,F1092,G1092)-SUM(E1092,H1092))</f>
        <v>0</v>
      </c>
      <c r="J1092" s="51">
        <f>HLOOKUP(A_Stammdaten!$B$12,$L$4:$R$2504,ROW(B1092)-3,FALSE)+IF(OR(B1092=0,A_Stammdaten!$B$12&lt;B1092),0,I1092*1/20)</f>
        <v>0</v>
      </c>
      <c r="K1092" s="51">
        <f>HLOOKUP(A_Stammdaten!$B$12,$L$4:$R$2504,ROW(B1092)-3,FALSE)</f>
        <v>0</v>
      </c>
      <c r="L1092" s="51">
        <f t="shared" si="53"/>
        <v>0</v>
      </c>
      <c r="M1092" s="51">
        <f t="shared" si="52"/>
        <v>0</v>
      </c>
      <c r="N1092" s="51">
        <f t="shared" si="52"/>
        <v>0</v>
      </c>
      <c r="O1092" s="51">
        <f t="shared" si="52"/>
        <v>0</v>
      </c>
      <c r="P1092" s="51">
        <f t="shared" si="52"/>
        <v>0</v>
      </c>
      <c r="Q1092" s="51">
        <f t="shared" si="52"/>
        <v>0</v>
      </c>
      <c r="R1092" s="51">
        <f t="shared" si="52"/>
        <v>0</v>
      </c>
    </row>
    <row r="1093" spans="1:18" x14ac:dyDescent="0.25">
      <c r="A1093" s="17"/>
      <c r="B1093" s="52"/>
      <c r="C1093" s="17"/>
      <c r="D1093" s="17"/>
      <c r="E1093" s="17"/>
      <c r="F1093" s="17"/>
      <c r="G1093" s="17"/>
      <c r="H1093" s="17"/>
      <c r="I1093" s="16">
        <f>IF(B1093&gt;A_Stammdaten!$B$12,0,SUM(C1093,D1093,F1093,G1093)-SUM(E1093,H1093))</f>
        <v>0</v>
      </c>
      <c r="J1093" s="51">
        <f>HLOOKUP(A_Stammdaten!$B$12,$L$4:$R$2504,ROW(B1093)-3,FALSE)+IF(OR(B1093=0,A_Stammdaten!$B$12&lt;B1093),0,I1093*1/20)</f>
        <v>0</v>
      </c>
      <c r="K1093" s="51">
        <f>HLOOKUP(A_Stammdaten!$B$12,$L$4:$R$2504,ROW(B1093)-3,FALSE)</f>
        <v>0</v>
      </c>
      <c r="L1093" s="51">
        <f t="shared" si="53"/>
        <v>0</v>
      </c>
      <c r="M1093" s="51">
        <f t="shared" si="52"/>
        <v>0</v>
      </c>
      <c r="N1093" s="51">
        <f t="shared" si="52"/>
        <v>0</v>
      </c>
      <c r="O1093" s="51">
        <f t="shared" si="52"/>
        <v>0</v>
      </c>
      <c r="P1093" s="51">
        <f t="shared" si="52"/>
        <v>0</v>
      </c>
      <c r="Q1093" s="51">
        <f t="shared" si="52"/>
        <v>0</v>
      </c>
      <c r="R1093" s="51">
        <f t="shared" si="52"/>
        <v>0</v>
      </c>
    </row>
    <row r="1094" spans="1:18" x14ac:dyDescent="0.25">
      <c r="A1094" s="17"/>
      <c r="B1094" s="52"/>
      <c r="C1094" s="17"/>
      <c r="D1094" s="17"/>
      <c r="E1094" s="17"/>
      <c r="F1094" s="17"/>
      <c r="G1094" s="17"/>
      <c r="H1094" s="17"/>
      <c r="I1094" s="16">
        <f>IF(B1094&gt;A_Stammdaten!$B$12,0,SUM(C1094,D1094,F1094,G1094)-SUM(E1094,H1094))</f>
        <v>0</v>
      </c>
      <c r="J1094" s="51">
        <f>HLOOKUP(A_Stammdaten!$B$12,$L$4:$R$2504,ROW(B1094)-3,FALSE)+IF(OR(B1094=0,A_Stammdaten!$B$12&lt;B1094),0,I1094*1/20)</f>
        <v>0</v>
      </c>
      <c r="K1094" s="51">
        <f>HLOOKUP(A_Stammdaten!$B$12,$L$4:$R$2504,ROW(B1094)-3,FALSE)</f>
        <v>0</v>
      </c>
      <c r="L1094" s="51">
        <f t="shared" si="53"/>
        <v>0</v>
      </c>
      <c r="M1094" s="51">
        <f t="shared" si="52"/>
        <v>0</v>
      </c>
      <c r="N1094" s="51">
        <f t="shared" si="52"/>
        <v>0</v>
      </c>
      <c r="O1094" s="51">
        <f t="shared" si="52"/>
        <v>0</v>
      </c>
      <c r="P1094" s="51">
        <f t="shared" si="52"/>
        <v>0</v>
      </c>
      <c r="Q1094" s="51">
        <f t="shared" si="52"/>
        <v>0</v>
      </c>
      <c r="R1094" s="51">
        <f t="shared" si="52"/>
        <v>0</v>
      </c>
    </row>
    <row r="1095" spans="1:18" x14ac:dyDescent="0.25">
      <c r="A1095" s="17"/>
      <c r="B1095" s="52"/>
      <c r="C1095" s="17"/>
      <c r="D1095" s="17"/>
      <c r="E1095" s="17"/>
      <c r="F1095" s="17"/>
      <c r="G1095" s="17"/>
      <c r="H1095" s="17"/>
      <c r="I1095" s="16">
        <f>IF(B1095&gt;A_Stammdaten!$B$12,0,SUM(C1095,D1095,F1095,G1095)-SUM(E1095,H1095))</f>
        <v>0</v>
      </c>
      <c r="J1095" s="51">
        <f>HLOOKUP(A_Stammdaten!$B$12,$L$4:$R$2504,ROW(B1095)-3,FALSE)+IF(OR(B1095=0,A_Stammdaten!$B$12&lt;B1095),0,I1095*1/20)</f>
        <v>0</v>
      </c>
      <c r="K1095" s="51">
        <f>HLOOKUP(A_Stammdaten!$B$12,$L$4:$R$2504,ROW(B1095)-3,FALSE)</f>
        <v>0</v>
      </c>
      <c r="L1095" s="51">
        <f t="shared" si="53"/>
        <v>0</v>
      </c>
      <c r="M1095" s="51">
        <f t="shared" si="52"/>
        <v>0</v>
      </c>
      <c r="N1095" s="51">
        <f t="shared" si="52"/>
        <v>0</v>
      </c>
      <c r="O1095" s="51">
        <f t="shared" si="52"/>
        <v>0</v>
      </c>
      <c r="P1095" s="51">
        <f t="shared" si="52"/>
        <v>0</v>
      </c>
      <c r="Q1095" s="51">
        <f t="shared" si="52"/>
        <v>0</v>
      </c>
      <c r="R1095" s="51">
        <f t="shared" si="52"/>
        <v>0</v>
      </c>
    </row>
    <row r="1096" spans="1:18" x14ac:dyDescent="0.25">
      <c r="A1096" s="17"/>
      <c r="B1096" s="52"/>
      <c r="C1096" s="17"/>
      <c r="D1096" s="17"/>
      <c r="E1096" s="17"/>
      <c r="F1096" s="17"/>
      <c r="G1096" s="17"/>
      <c r="H1096" s="17"/>
      <c r="I1096" s="16">
        <f>IF(B1096&gt;A_Stammdaten!$B$12,0,SUM(C1096,D1096,F1096,G1096)-SUM(E1096,H1096))</f>
        <v>0</v>
      </c>
      <c r="J1096" s="51">
        <f>HLOOKUP(A_Stammdaten!$B$12,$L$4:$R$2504,ROW(B1096)-3,FALSE)+IF(OR(B1096=0,A_Stammdaten!$B$12&lt;B1096),0,I1096*1/20)</f>
        <v>0</v>
      </c>
      <c r="K1096" s="51">
        <f>HLOOKUP(A_Stammdaten!$B$12,$L$4:$R$2504,ROW(B1096)-3,FALSE)</f>
        <v>0</v>
      </c>
      <c r="L1096" s="51">
        <f t="shared" si="53"/>
        <v>0</v>
      </c>
      <c r="M1096" s="51">
        <f t="shared" si="52"/>
        <v>0</v>
      </c>
      <c r="N1096" s="51">
        <f t="shared" si="52"/>
        <v>0</v>
      </c>
      <c r="O1096" s="51">
        <f t="shared" si="52"/>
        <v>0</v>
      </c>
      <c r="P1096" s="51">
        <f t="shared" si="52"/>
        <v>0</v>
      </c>
      <c r="Q1096" s="51">
        <f t="shared" si="52"/>
        <v>0</v>
      </c>
      <c r="R1096" s="51">
        <f t="shared" si="52"/>
        <v>0</v>
      </c>
    </row>
    <row r="1097" spans="1:18" x14ac:dyDescent="0.25">
      <c r="A1097" s="17"/>
      <c r="B1097" s="52"/>
      <c r="C1097" s="17"/>
      <c r="D1097" s="17"/>
      <c r="E1097" s="17"/>
      <c r="F1097" s="17"/>
      <c r="G1097" s="17"/>
      <c r="H1097" s="17"/>
      <c r="I1097" s="16">
        <f>IF(B1097&gt;A_Stammdaten!$B$12,0,SUM(C1097,D1097,F1097,G1097)-SUM(E1097,H1097))</f>
        <v>0</v>
      </c>
      <c r="J1097" s="51">
        <f>HLOOKUP(A_Stammdaten!$B$12,$L$4:$R$2504,ROW(B1097)-3,FALSE)+IF(OR(B1097=0,A_Stammdaten!$B$12&lt;B1097),0,I1097*1/20)</f>
        <v>0</v>
      </c>
      <c r="K1097" s="51">
        <f>HLOOKUP(A_Stammdaten!$B$12,$L$4:$R$2504,ROW(B1097)-3,FALSE)</f>
        <v>0</v>
      </c>
      <c r="L1097" s="51">
        <f t="shared" si="53"/>
        <v>0</v>
      </c>
      <c r="M1097" s="51">
        <f t="shared" si="52"/>
        <v>0</v>
      </c>
      <c r="N1097" s="51">
        <f t="shared" si="52"/>
        <v>0</v>
      </c>
      <c r="O1097" s="51">
        <f t="shared" si="52"/>
        <v>0</v>
      </c>
      <c r="P1097" s="51">
        <f t="shared" si="52"/>
        <v>0</v>
      </c>
      <c r="Q1097" s="51">
        <f t="shared" si="52"/>
        <v>0</v>
      </c>
      <c r="R1097" s="51">
        <f t="shared" si="52"/>
        <v>0</v>
      </c>
    </row>
    <row r="1098" spans="1:18" x14ac:dyDescent="0.25">
      <c r="A1098" s="17"/>
      <c r="B1098" s="52"/>
      <c r="C1098" s="17"/>
      <c r="D1098" s="17"/>
      <c r="E1098" s="17"/>
      <c r="F1098" s="17"/>
      <c r="G1098" s="17"/>
      <c r="H1098" s="17"/>
      <c r="I1098" s="16">
        <f>IF(B1098&gt;A_Stammdaten!$B$12,0,SUM(C1098,D1098,F1098,G1098)-SUM(E1098,H1098))</f>
        <v>0</v>
      </c>
      <c r="J1098" s="51">
        <f>HLOOKUP(A_Stammdaten!$B$12,$L$4:$R$2504,ROW(B1098)-3,FALSE)+IF(OR(B1098=0,A_Stammdaten!$B$12&lt;B1098),0,I1098*1/20)</f>
        <v>0</v>
      </c>
      <c r="K1098" s="51">
        <f>HLOOKUP(A_Stammdaten!$B$12,$L$4:$R$2504,ROW(B1098)-3,FALSE)</f>
        <v>0</v>
      </c>
      <c r="L1098" s="51">
        <f t="shared" si="53"/>
        <v>0</v>
      </c>
      <c r="M1098" s="51">
        <f t="shared" si="52"/>
        <v>0</v>
      </c>
      <c r="N1098" s="51">
        <f t="shared" si="52"/>
        <v>0</v>
      </c>
      <c r="O1098" s="51">
        <f t="shared" si="52"/>
        <v>0</v>
      </c>
      <c r="P1098" s="51">
        <f t="shared" si="52"/>
        <v>0</v>
      </c>
      <c r="Q1098" s="51">
        <f t="shared" si="52"/>
        <v>0</v>
      </c>
      <c r="R1098" s="51">
        <f t="shared" si="52"/>
        <v>0</v>
      </c>
    </row>
    <row r="1099" spans="1:18" x14ac:dyDescent="0.25">
      <c r="A1099" s="17"/>
      <c r="B1099" s="52"/>
      <c r="C1099" s="17"/>
      <c r="D1099" s="17"/>
      <c r="E1099" s="17"/>
      <c r="F1099" s="17"/>
      <c r="G1099" s="17"/>
      <c r="H1099" s="17"/>
      <c r="I1099" s="16">
        <f>IF(B1099&gt;A_Stammdaten!$B$12,0,SUM(C1099,D1099,F1099,G1099)-SUM(E1099,H1099))</f>
        <v>0</v>
      </c>
      <c r="J1099" s="51">
        <f>HLOOKUP(A_Stammdaten!$B$12,$L$4:$R$2504,ROW(B1099)-3,FALSE)+IF(OR(B1099=0,A_Stammdaten!$B$12&lt;B1099),0,I1099*1/20)</f>
        <v>0</v>
      </c>
      <c r="K1099" s="51">
        <f>HLOOKUP(A_Stammdaten!$B$12,$L$4:$R$2504,ROW(B1099)-3,FALSE)</f>
        <v>0</v>
      </c>
      <c r="L1099" s="51">
        <f t="shared" si="53"/>
        <v>0</v>
      </c>
      <c r="M1099" s="51">
        <f t="shared" si="52"/>
        <v>0</v>
      </c>
      <c r="N1099" s="51">
        <f t="shared" si="52"/>
        <v>0</v>
      </c>
      <c r="O1099" s="51">
        <f t="shared" si="52"/>
        <v>0</v>
      </c>
      <c r="P1099" s="51">
        <f t="shared" si="52"/>
        <v>0</v>
      </c>
      <c r="Q1099" s="51">
        <f t="shared" si="52"/>
        <v>0</v>
      </c>
      <c r="R1099" s="51">
        <f t="shared" si="52"/>
        <v>0</v>
      </c>
    </row>
    <row r="1100" spans="1:18" x14ac:dyDescent="0.25">
      <c r="A1100" s="17"/>
      <c r="B1100" s="52"/>
      <c r="C1100" s="17"/>
      <c r="D1100" s="17"/>
      <c r="E1100" s="17"/>
      <c r="F1100" s="17"/>
      <c r="G1100" s="17"/>
      <c r="H1100" s="17"/>
      <c r="I1100" s="16">
        <f>IF(B1100&gt;A_Stammdaten!$B$12,0,SUM(C1100,D1100,F1100,G1100)-SUM(E1100,H1100))</f>
        <v>0</v>
      </c>
      <c r="J1100" s="51">
        <f>HLOOKUP(A_Stammdaten!$B$12,$L$4:$R$2504,ROW(B1100)-3,FALSE)+IF(OR(B1100=0,A_Stammdaten!$B$12&lt;B1100),0,I1100*1/20)</f>
        <v>0</v>
      </c>
      <c r="K1100" s="51">
        <f>HLOOKUP(A_Stammdaten!$B$12,$L$4:$R$2504,ROW(B1100)-3,FALSE)</f>
        <v>0</v>
      </c>
      <c r="L1100" s="51">
        <f t="shared" si="53"/>
        <v>0</v>
      </c>
      <c r="M1100" s="51">
        <f t="shared" si="52"/>
        <v>0</v>
      </c>
      <c r="N1100" s="51">
        <f t="shared" si="52"/>
        <v>0</v>
      </c>
      <c r="O1100" s="51">
        <f t="shared" si="52"/>
        <v>0</v>
      </c>
      <c r="P1100" s="51">
        <f t="shared" si="52"/>
        <v>0</v>
      </c>
      <c r="Q1100" s="51">
        <f t="shared" si="52"/>
        <v>0</v>
      </c>
      <c r="R1100" s="51">
        <f t="shared" si="52"/>
        <v>0</v>
      </c>
    </row>
    <row r="1101" spans="1:18" x14ac:dyDescent="0.25">
      <c r="A1101" s="17"/>
      <c r="B1101" s="52"/>
      <c r="C1101" s="17"/>
      <c r="D1101" s="17"/>
      <c r="E1101" s="17"/>
      <c r="F1101" s="17"/>
      <c r="G1101" s="17"/>
      <c r="H1101" s="17"/>
      <c r="I1101" s="16">
        <f>IF(B1101&gt;A_Stammdaten!$B$12,0,SUM(C1101,D1101,F1101,G1101)-SUM(E1101,H1101))</f>
        <v>0</v>
      </c>
      <c r="J1101" s="51">
        <f>HLOOKUP(A_Stammdaten!$B$12,$L$4:$R$2504,ROW(B1101)-3,FALSE)+IF(OR(B1101=0,A_Stammdaten!$B$12&lt;B1101),0,I1101*1/20)</f>
        <v>0</v>
      </c>
      <c r="K1101" s="51">
        <f>HLOOKUP(A_Stammdaten!$B$12,$L$4:$R$2504,ROW(B1101)-3,FALSE)</f>
        <v>0</v>
      </c>
      <c r="L1101" s="51">
        <f t="shared" si="53"/>
        <v>0</v>
      </c>
      <c r="M1101" s="51">
        <f t="shared" si="52"/>
        <v>0</v>
      </c>
      <c r="N1101" s="51">
        <f t="shared" si="52"/>
        <v>0</v>
      </c>
      <c r="O1101" s="51">
        <f t="shared" si="52"/>
        <v>0</v>
      </c>
      <c r="P1101" s="51">
        <f t="shared" si="52"/>
        <v>0</v>
      </c>
      <c r="Q1101" s="51">
        <f t="shared" si="52"/>
        <v>0</v>
      </c>
      <c r="R1101" s="51">
        <f t="shared" si="52"/>
        <v>0</v>
      </c>
    </row>
    <row r="1102" spans="1:18" x14ac:dyDescent="0.25">
      <c r="A1102" s="17"/>
      <c r="B1102" s="52"/>
      <c r="C1102" s="17"/>
      <c r="D1102" s="17"/>
      <c r="E1102" s="17"/>
      <c r="F1102" s="17"/>
      <c r="G1102" s="17"/>
      <c r="H1102" s="17"/>
      <c r="I1102" s="16">
        <f>IF(B1102&gt;A_Stammdaten!$B$12,0,SUM(C1102,D1102,F1102,G1102)-SUM(E1102,H1102))</f>
        <v>0</v>
      </c>
      <c r="J1102" s="51">
        <f>HLOOKUP(A_Stammdaten!$B$12,$L$4:$R$2504,ROW(B1102)-3,FALSE)+IF(OR(B1102=0,A_Stammdaten!$B$12&lt;B1102),0,I1102*1/20)</f>
        <v>0</v>
      </c>
      <c r="K1102" s="51">
        <f>HLOOKUP(A_Stammdaten!$B$12,$L$4:$R$2504,ROW(B1102)-3,FALSE)</f>
        <v>0</v>
      </c>
      <c r="L1102" s="51">
        <f t="shared" si="53"/>
        <v>0</v>
      </c>
      <c r="M1102" s="51">
        <f t="shared" si="52"/>
        <v>0</v>
      </c>
      <c r="N1102" s="51">
        <f t="shared" si="52"/>
        <v>0</v>
      </c>
      <c r="O1102" s="51">
        <f t="shared" si="52"/>
        <v>0</v>
      </c>
      <c r="P1102" s="51">
        <f t="shared" si="52"/>
        <v>0</v>
      </c>
      <c r="Q1102" s="51">
        <f t="shared" si="52"/>
        <v>0</v>
      </c>
      <c r="R1102" s="51">
        <f t="shared" si="52"/>
        <v>0</v>
      </c>
    </row>
    <row r="1103" spans="1:18" x14ac:dyDescent="0.25">
      <c r="A1103" s="17"/>
      <c r="B1103" s="52"/>
      <c r="C1103" s="17"/>
      <c r="D1103" s="17"/>
      <c r="E1103" s="17"/>
      <c r="F1103" s="17"/>
      <c r="G1103" s="17"/>
      <c r="H1103" s="17"/>
      <c r="I1103" s="16">
        <f>IF(B1103&gt;A_Stammdaten!$B$12,0,SUM(C1103,D1103,F1103,G1103)-SUM(E1103,H1103))</f>
        <v>0</v>
      </c>
      <c r="J1103" s="51">
        <f>HLOOKUP(A_Stammdaten!$B$12,$L$4:$R$2504,ROW(B1103)-3,FALSE)+IF(OR(B1103=0,A_Stammdaten!$B$12&lt;B1103),0,I1103*1/20)</f>
        <v>0</v>
      </c>
      <c r="K1103" s="51">
        <f>HLOOKUP(A_Stammdaten!$B$12,$L$4:$R$2504,ROW(B1103)-3,FALSE)</f>
        <v>0</v>
      </c>
      <c r="L1103" s="51">
        <f t="shared" si="53"/>
        <v>0</v>
      </c>
      <c r="M1103" s="51">
        <f t="shared" si="52"/>
        <v>0</v>
      </c>
      <c r="N1103" s="51">
        <f t="shared" si="52"/>
        <v>0</v>
      </c>
      <c r="O1103" s="51">
        <f t="shared" si="52"/>
        <v>0</v>
      </c>
      <c r="P1103" s="51">
        <f t="shared" si="52"/>
        <v>0</v>
      </c>
      <c r="Q1103" s="51">
        <f t="shared" si="52"/>
        <v>0</v>
      </c>
      <c r="R1103" s="51">
        <f t="shared" si="52"/>
        <v>0</v>
      </c>
    </row>
    <row r="1104" spans="1:18" x14ac:dyDescent="0.25">
      <c r="A1104" s="17"/>
      <c r="B1104" s="52"/>
      <c r="C1104" s="17"/>
      <c r="D1104" s="17"/>
      <c r="E1104" s="17"/>
      <c r="F1104" s="17"/>
      <c r="G1104" s="17"/>
      <c r="H1104" s="17"/>
      <c r="I1104" s="16">
        <f>IF(B1104&gt;A_Stammdaten!$B$12,0,SUM(C1104,D1104,F1104,G1104)-SUM(E1104,H1104))</f>
        <v>0</v>
      </c>
      <c r="J1104" s="51">
        <f>HLOOKUP(A_Stammdaten!$B$12,$L$4:$R$2504,ROW(B1104)-3,FALSE)+IF(OR(B1104=0,A_Stammdaten!$B$12&lt;B1104),0,I1104*1/20)</f>
        <v>0</v>
      </c>
      <c r="K1104" s="51">
        <f>HLOOKUP(A_Stammdaten!$B$12,$L$4:$R$2504,ROW(B1104)-3,FALSE)</f>
        <v>0</v>
      </c>
      <c r="L1104" s="51">
        <f t="shared" si="53"/>
        <v>0</v>
      </c>
      <c r="M1104" s="51">
        <f t="shared" si="52"/>
        <v>0</v>
      </c>
      <c r="N1104" s="51">
        <f t="shared" si="52"/>
        <v>0</v>
      </c>
      <c r="O1104" s="51">
        <f t="shared" si="52"/>
        <v>0</v>
      </c>
      <c r="P1104" s="51">
        <f t="shared" si="52"/>
        <v>0</v>
      </c>
      <c r="Q1104" s="51">
        <f t="shared" si="52"/>
        <v>0</v>
      </c>
      <c r="R1104" s="51">
        <f t="shared" si="52"/>
        <v>0</v>
      </c>
    </row>
    <row r="1105" spans="1:18" x14ac:dyDescent="0.25">
      <c r="A1105" s="17"/>
      <c r="B1105" s="52"/>
      <c r="C1105" s="17"/>
      <c r="D1105" s="17"/>
      <c r="E1105" s="17"/>
      <c r="F1105" s="17"/>
      <c r="G1105" s="17"/>
      <c r="H1105" s="17"/>
      <c r="I1105" s="16">
        <f>IF(B1105&gt;A_Stammdaten!$B$12,0,SUM(C1105,D1105,F1105,G1105)-SUM(E1105,H1105))</f>
        <v>0</v>
      </c>
      <c r="J1105" s="51">
        <f>HLOOKUP(A_Stammdaten!$B$12,$L$4:$R$2504,ROW(B1105)-3,FALSE)+IF(OR(B1105=0,A_Stammdaten!$B$12&lt;B1105),0,I1105*1/20)</f>
        <v>0</v>
      </c>
      <c r="K1105" s="51">
        <f>HLOOKUP(A_Stammdaten!$B$12,$L$4:$R$2504,ROW(B1105)-3,FALSE)</f>
        <v>0</v>
      </c>
      <c r="L1105" s="51">
        <f t="shared" si="53"/>
        <v>0</v>
      </c>
      <c r="M1105" s="51">
        <f t="shared" si="52"/>
        <v>0</v>
      </c>
      <c r="N1105" s="51">
        <f t="shared" si="52"/>
        <v>0</v>
      </c>
      <c r="O1105" s="51">
        <f t="shared" ref="M1105:R1147" si="54">IF(OR($I1105=0,O$4&lt;$B1105,$B1105=0,20-(O$4-$B1105)=0),0,$I1105*(19-(O$4-$B1105))/20)</f>
        <v>0</v>
      </c>
      <c r="P1105" s="51">
        <f t="shared" si="54"/>
        <v>0</v>
      </c>
      <c r="Q1105" s="51">
        <f t="shared" si="54"/>
        <v>0</v>
      </c>
      <c r="R1105" s="51">
        <f t="shared" si="54"/>
        <v>0</v>
      </c>
    </row>
    <row r="1106" spans="1:18" x14ac:dyDescent="0.25">
      <c r="A1106" s="17"/>
      <c r="B1106" s="52"/>
      <c r="C1106" s="17"/>
      <c r="D1106" s="17"/>
      <c r="E1106" s="17"/>
      <c r="F1106" s="17"/>
      <c r="G1106" s="17"/>
      <c r="H1106" s="17"/>
      <c r="I1106" s="16">
        <f>IF(B1106&gt;A_Stammdaten!$B$12,0,SUM(C1106,D1106,F1106,G1106)-SUM(E1106,H1106))</f>
        <v>0</v>
      </c>
      <c r="J1106" s="51">
        <f>HLOOKUP(A_Stammdaten!$B$12,$L$4:$R$2504,ROW(B1106)-3,FALSE)+IF(OR(B1106=0,A_Stammdaten!$B$12&lt;B1106),0,I1106*1/20)</f>
        <v>0</v>
      </c>
      <c r="K1106" s="51">
        <f>HLOOKUP(A_Stammdaten!$B$12,$L$4:$R$2504,ROW(B1106)-3,FALSE)</f>
        <v>0</v>
      </c>
      <c r="L1106" s="51">
        <f t="shared" si="53"/>
        <v>0</v>
      </c>
      <c r="M1106" s="51">
        <f t="shared" si="54"/>
        <v>0</v>
      </c>
      <c r="N1106" s="51">
        <f t="shared" si="54"/>
        <v>0</v>
      </c>
      <c r="O1106" s="51">
        <f t="shared" si="54"/>
        <v>0</v>
      </c>
      <c r="P1106" s="51">
        <f t="shared" si="54"/>
        <v>0</v>
      </c>
      <c r="Q1106" s="51">
        <f t="shared" si="54"/>
        <v>0</v>
      </c>
      <c r="R1106" s="51">
        <f t="shared" si="54"/>
        <v>0</v>
      </c>
    </row>
    <row r="1107" spans="1:18" x14ac:dyDescent="0.25">
      <c r="A1107" s="17"/>
      <c r="B1107" s="52"/>
      <c r="C1107" s="17"/>
      <c r="D1107" s="17"/>
      <c r="E1107" s="17"/>
      <c r="F1107" s="17"/>
      <c r="G1107" s="17"/>
      <c r="H1107" s="17"/>
      <c r="I1107" s="16">
        <f>IF(B1107&gt;A_Stammdaten!$B$12,0,SUM(C1107,D1107,F1107,G1107)-SUM(E1107,H1107))</f>
        <v>0</v>
      </c>
      <c r="J1107" s="51">
        <f>HLOOKUP(A_Stammdaten!$B$12,$L$4:$R$2504,ROW(B1107)-3,FALSE)+IF(OR(B1107=0,A_Stammdaten!$B$12&lt;B1107),0,I1107*1/20)</f>
        <v>0</v>
      </c>
      <c r="K1107" s="51">
        <f>HLOOKUP(A_Stammdaten!$B$12,$L$4:$R$2504,ROW(B1107)-3,FALSE)</f>
        <v>0</v>
      </c>
      <c r="L1107" s="51">
        <f t="shared" si="53"/>
        <v>0</v>
      </c>
      <c r="M1107" s="51">
        <f t="shared" si="54"/>
        <v>0</v>
      </c>
      <c r="N1107" s="51">
        <f t="shared" si="54"/>
        <v>0</v>
      </c>
      <c r="O1107" s="51">
        <f t="shared" si="54"/>
        <v>0</v>
      </c>
      <c r="P1107" s="51">
        <f t="shared" si="54"/>
        <v>0</v>
      </c>
      <c r="Q1107" s="51">
        <f t="shared" si="54"/>
        <v>0</v>
      </c>
      <c r="R1107" s="51">
        <f t="shared" si="54"/>
        <v>0</v>
      </c>
    </row>
    <row r="1108" spans="1:18" x14ac:dyDescent="0.25">
      <c r="A1108" s="17"/>
      <c r="B1108" s="52"/>
      <c r="C1108" s="17"/>
      <c r="D1108" s="17"/>
      <c r="E1108" s="17"/>
      <c r="F1108" s="17"/>
      <c r="G1108" s="17"/>
      <c r="H1108" s="17"/>
      <c r="I1108" s="16">
        <f>IF(B1108&gt;A_Stammdaten!$B$12,0,SUM(C1108,D1108,F1108,G1108)-SUM(E1108,H1108))</f>
        <v>0</v>
      </c>
      <c r="J1108" s="51">
        <f>HLOOKUP(A_Stammdaten!$B$12,$L$4:$R$2504,ROW(B1108)-3,FALSE)+IF(OR(B1108=0,A_Stammdaten!$B$12&lt;B1108),0,I1108*1/20)</f>
        <v>0</v>
      </c>
      <c r="K1108" s="51">
        <f>HLOOKUP(A_Stammdaten!$B$12,$L$4:$R$2504,ROW(B1108)-3,FALSE)</f>
        <v>0</v>
      </c>
      <c r="L1108" s="51">
        <f t="shared" si="53"/>
        <v>0</v>
      </c>
      <c r="M1108" s="51">
        <f t="shared" si="54"/>
        <v>0</v>
      </c>
      <c r="N1108" s="51">
        <f t="shared" si="54"/>
        <v>0</v>
      </c>
      <c r="O1108" s="51">
        <f t="shared" si="54"/>
        <v>0</v>
      </c>
      <c r="P1108" s="51">
        <f t="shared" si="54"/>
        <v>0</v>
      </c>
      <c r="Q1108" s="51">
        <f t="shared" si="54"/>
        <v>0</v>
      </c>
      <c r="R1108" s="51">
        <f t="shared" si="54"/>
        <v>0</v>
      </c>
    </row>
    <row r="1109" spans="1:18" x14ac:dyDescent="0.25">
      <c r="A1109" s="17"/>
      <c r="B1109" s="52"/>
      <c r="C1109" s="17"/>
      <c r="D1109" s="17"/>
      <c r="E1109" s="17"/>
      <c r="F1109" s="17"/>
      <c r="G1109" s="17"/>
      <c r="H1109" s="17"/>
      <c r="I1109" s="16">
        <f>IF(B1109&gt;A_Stammdaten!$B$12,0,SUM(C1109,D1109,F1109,G1109)-SUM(E1109,H1109))</f>
        <v>0</v>
      </c>
      <c r="J1109" s="51">
        <f>HLOOKUP(A_Stammdaten!$B$12,$L$4:$R$2504,ROW(B1109)-3,FALSE)+IF(OR(B1109=0,A_Stammdaten!$B$12&lt;B1109),0,I1109*1/20)</f>
        <v>0</v>
      </c>
      <c r="K1109" s="51">
        <f>HLOOKUP(A_Stammdaten!$B$12,$L$4:$R$2504,ROW(B1109)-3,FALSE)</f>
        <v>0</v>
      </c>
      <c r="L1109" s="51">
        <f t="shared" si="53"/>
        <v>0</v>
      </c>
      <c r="M1109" s="51">
        <f t="shared" si="54"/>
        <v>0</v>
      </c>
      <c r="N1109" s="51">
        <f t="shared" si="54"/>
        <v>0</v>
      </c>
      <c r="O1109" s="51">
        <f t="shared" si="54"/>
        <v>0</v>
      </c>
      <c r="P1109" s="51">
        <f t="shared" si="54"/>
        <v>0</v>
      </c>
      <c r="Q1109" s="51">
        <f t="shared" si="54"/>
        <v>0</v>
      </c>
      <c r="R1109" s="51">
        <f t="shared" si="54"/>
        <v>0</v>
      </c>
    </row>
    <row r="1110" spans="1:18" x14ac:dyDescent="0.25">
      <c r="A1110" s="17"/>
      <c r="B1110" s="52"/>
      <c r="C1110" s="17"/>
      <c r="D1110" s="17"/>
      <c r="E1110" s="17"/>
      <c r="F1110" s="17"/>
      <c r="G1110" s="17"/>
      <c r="H1110" s="17"/>
      <c r="I1110" s="16">
        <f>IF(B1110&gt;A_Stammdaten!$B$12,0,SUM(C1110,D1110,F1110,G1110)-SUM(E1110,H1110))</f>
        <v>0</v>
      </c>
      <c r="J1110" s="51">
        <f>HLOOKUP(A_Stammdaten!$B$12,$L$4:$R$2504,ROW(B1110)-3,FALSE)+IF(OR(B1110=0,A_Stammdaten!$B$12&lt;B1110),0,I1110*1/20)</f>
        <v>0</v>
      </c>
      <c r="K1110" s="51">
        <f>HLOOKUP(A_Stammdaten!$B$12,$L$4:$R$2504,ROW(B1110)-3,FALSE)</f>
        <v>0</v>
      </c>
      <c r="L1110" s="51">
        <f t="shared" si="53"/>
        <v>0</v>
      </c>
      <c r="M1110" s="51">
        <f t="shared" si="54"/>
        <v>0</v>
      </c>
      <c r="N1110" s="51">
        <f t="shared" si="54"/>
        <v>0</v>
      </c>
      <c r="O1110" s="51">
        <f t="shared" si="54"/>
        <v>0</v>
      </c>
      <c r="P1110" s="51">
        <f t="shared" si="54"/>
        <v>0</v>
      </c>
      <c r="Q1110" s="51">
        <f t="shared" si="54"/>
        <v>0</v>
      </c>
      <c r="R1110" s="51">
        <f t="shared" si="54"/>
        <v>0</v>
      </c>
    </row>
    <row r="1111" spans="1:18" x14ac:dyDescent="0.25">
      <c r="A1111" s="17"/>
      <c r="B1111" s="52"/>
      <c r="C1111" s="17"/>
      <c r="D1111" s="17"/>
      <c r="E1111" s="17"/>
      <c r="F1111" s="17"/>
      <c r="G1111" s="17"/>
      <c r="H1111" s="17"/>
      <c r="I1111" s="16">
        <f>IF(B1111&gt;A_Stammdaten!$B$12,0,SUM(C1111,D1111,F1111,G1111)-SUM(E1111,H1111))</f>
        <v>0</v>
      </c>
      <c r="J1111" s="51">
        <f>HLOOKUP(A_Stammdaten!$B$12,$L$4:$R$2504,ROW(B1111)-3,FALSE)+IF(OR(B1111=0,A_Stammdaten!$B$12&lt;B1111),0,I1111*1/20)</f>
        <v>0</v>
      </c>
      <c r="K1111" s="51">
        <f>HLOOKUP(A_Stammdaten!$B$12,$L$4:$R$2504,ROW(B1111)-3,FALSE)</f>
        <v>0</v>
      </c>
      <c r="L1111" s="51">
        <f t="shared" si="53"/>
        <v>0</v>
      </c>
      <c r="M1111" s="51">
        <f t="shared" si="54"/>
        <v>0</v>
      </c>
      <c r="N1111" s="51">
        <f t="shared" si="54"/>
        <v>0</v>
      </c>
      <c r="O1111" s="51">
        <f t="shared" si="54"/>
        <v>0</v>
      </c>
      <c r="P1111" s="51">
        <f t="shared" si="54"/>
        <v>0</v>
      </c>
      <c r="Q1111" s="51">
        <f t="shared" si="54"/>
        <v>0</v>
      </c>
      <c r="R1111" s="51">
        <f t="shared" si="54"/>
        <v>0</v>
      </c>
    </row>
    <row r="1112" spans="1:18" x14ac:dyDescent="0.25">
      <c r="A1112" s="17"/>
      <c r="B1112" s="52"/>
      <c r="C1112" s="17"/>
      <c r="D1112" s="17"/>
      <c r="E1112" s="17"/>
      <c r="F1112" s="17"/>
      <c r="G1112" s="17"/>
      <c r="H1112" s="17"/>
      <c r="I1112" s="16">
        <f>IF(B1112&gt;A_Stammdaten!$B$12,0,SUM(C1112,D1112,F1112,G1112)-SUM(E1112,H1112))</f>
        <v>0</v>
      </c>
      <c r="J1112" s="51">
        <f>HLOOKUP(A_Stammdaten!$B$12,$L$4:$R$2504,ROW(B1112)-3,FALSE)+IF(OR(B1112=0,A_Stammdaten!$B$12&lt;B1112),0,I1112*1/20)</f>
        <v>0</v>
      </c>
      <c r="K1112" s="51">
        <f>HLOOKUP(A_Stammdaten!$B$12,$L$4:$R$2504,ROW(B1112)-3,FALSE)</f>
        <v>0</v>
      </c>
      <c r="L1112" s="51">
        <f t="shared" si="53"/>
        <v>0</v>
      </c>
      <c r="M1112" s="51">
        <f t="shared" si="54"/>
        <v>0</v>
      </c>
      <c r="N1112" s="51">
        <f t="shared" si="54"/>
        <v>0</v>
      </c>
      <c r="O1112" s="51">
        <f t="shared" si="54"/>
        <v>0</v>
      </c>
      <c r="P1112" s="51">
        <f t="shared" si="54"/>
        <v>0</v>
      </c>
      <c r="Q1112" s="51">
        <f t="shared" si="54"/>
        <v>0</v>
      </c>
      <c r="R1112" s="51">
        <f t="shared" si="54"/>
        <v>0</v>
      </c>
    </row>
    <row r="1113" spans="1:18" x14ac:dyDescent="0.25">
      <c r="A1113" s="17"/>
      <c r="B1113" s="52"/>
      <c r="C1113" s="17"/>
      <c r="D1113" s="17"/>
      <c r="E1113" s="17"/>
      <c r="F1113" s="17"/>
      <c r="G1113" s="17"/>
      <c r="H1113" s="17"/>
      <c r="I1113" s="16">
        <f>IF(B1113&gt;A_Stammdaten!$B$12,0,SUM(C1113,D1113,F1113,G1113)-SUM(E1113,H1113))</f>
        <v>0</v>
      </c>
      <c r="J1113" s="51">
        <f>HLOOKUP(A_Stammdaten!$B$12,$L$4:$R$2504,ROW(B1113)-3,FALSE)+IF(OR(B1113=0,A_Stammdaten!$B$12&lt;B1113),0,I1113*1/20)</f>
        <v>0</v>
      </c>
      <c r="K1113" s="51">
        <f>HLOOKUP(A_Stammdaten!$B$12,$L$4:$R$2504,ROW(B1113)-3,FALSE)</f>
        <v>0</v>
      </c>
      <c r="L1113" s="51">
        <f t="shared" si="53"/>
        <v>0</v>
      </c>
      <c r="M1113" s="51">
        <f t="shared" si="54"/>
        <v>0</v>
      </c>
      <c r="N1113" s="51">
        <f t="shared" si="54"/>
        <v>0</v>
      </c>
      <c r="O1113" s="51">
        <f t="shared" si="54"/>
        <v>0</v>
      </c>
      <c r="P1113" s="51">
        <f t="shared" si="54"/>
        <v>0</v>
      </c>
      <c r="Q1113" s="51">
        <f t="shared" si="54"/>
        <v>0</v>
      </c>
      <c r="R1113" s="51">
        <f t="shared" si="54"/>
        <v>0</v>
      </c>
    </row>
    <row r="1114" spans="1:18" x14ac:dyDescent="0.25">
      <c r="A1114" s="17"/>
      <c r="B1114" s="52"/>
      <c r="C1114" s="17"/>
      <c r="D1114" s="17"/>
      <c r="E1114" s="17"/>
      <c r="F1114" s="17"/>
      <c r="G1114" s="17"/>
      <c r="H1114" s="17"/>
      <c r="I1114" s="16">
        <f>IF(B1114&gt;A_Stammdaten!$B$12,0,SUM(C1114,D1114,F1114,G1114)-SUM(E1114,H1114))</f>
        <v>0</v>
      </c>
      <c r="J1114" s="51">
        <f>HLOOKUP(A_Stammdaten!$B$12,$L$4:$R$2504,ROW(B1114)-3,FALSE)+IF(OR(B1114=0,A_Stammdaten!$B$12&lt;B1114),0,I1114*1/20)</f>
        <v>0</v>
      </c>
      <c r="K1114" s="51">
        <f>HLOOKUP(A_Stammdaten!$B$12,$L$4:$R$2504,ROW(B1114)-3,FALSE)</f>
        <v>0</v>
      </c>
      <c r="L1114" s="51">
        <f t="shared" si="53"/>
        <v>0</v>
      </c>
      <c r="M1114" s="51">
        <f t="shared" si="54"/>
        <v>0</v>
      </c>
      <c r="N1114" s="51">
        <f t="shared" si="54"/>
        <v>0</v>
      </c>
      <c r="O1114" s="51">
        <f t="shared" si="54"/>
        <v>0</v>
      </c>
      <c r="P1114" s="51">
        <f t="shared" si="54"/>
        <v>0</v>
      </c>
      <c r="Q1114" s="51">
        <f t="shared" si="54"/>
        <v>0</v>
      </c>
      <c r="R1114" s="51">
        <f t="shared" si="54"/>
        <v>0</v>
      </c>
    </row>
    <row r="1115" spans="1:18" x14ac:dyDescent="0.25">
      <c r="A1115" s="17"/>
      <c r="B1115" s="52"/>
      <c r="C1115" s="17"/>
      <c r="D1115" s="17"/>
      <c r="E1115" s="17"/>
      <c r="F1115" s="17"/>
      <c r="G1115" s="17"/>
      <c r="H1115" s="17"/>
      <c r="I1115" s="16">
        <f>IF(B1115&gt;A_Stammdaten!$B$12,0,SUM(C1115,D1115,F1115,G1115)-SUM(E1115,H1115))</f>
        <v>0</v>
      </c>
      <c r="J1115" s="51">
        <f>HLOOKUP(A_Stammdaten!$B$12,$L$4:$R$2504,ROW(B1115)-3,FALSE)+IF(OR(B1115=0,A_Stammdaten!$B$12&lt;B1115),0,I1115*1/20)</f>
        <v>0</v>
      </c>
      <c r="K1115" s="51">
        <f>HLOOKUP(A_Stammdaten!$B$12,$L$4:$R$2504,ROW(B1115)-3,FALSE)</f>
        <v>0</v>
      </c>
      <c r="L1115" s="51">
        <f t="shared" si="53"/>
        <v>0</v>
      </c>
      <c r="M1115" s="51">
        <f t="shared" si="54"/>
        <v>0</v>
      </c>
      <c r="N1115" s="51">
        <f t="shared" si="54"/>
        <v>0</v>
      </c>
      <c r="O1115" s="51">
        <f t="shared" si="54"/>
        <v>0</v>
      </c>
      <c r="P1115" s="51">
        <f t="shared" si="54"/>
        <v>0</v>
      </c>
      <c r="Q1115" s="51">
        <f t="shared" si="54"/>
        <v>0</v>
      </c>
      <c r="R1115" s="51">
        <f t="shared" si="54"/>
        <v>0</v>
      </c>
    </row>
    <row r="1116" spans="1:18" x14ac:dyDescent="0.25">
      <c r="A1116" s="17"/>
      <c r="B1116" s="52"/>
      <c r="C1116" s="17"/>
      <c r="D1116" s="17"/>
      <c r="E1116" s="17"/>
      <c r="F1116" s="17"/>
      <c r="G1116" s="17"/>
      <c r="H1116" s="17"/>
      <c r="I1116" s="16">
        <f>IF(B1116&gt;A_Stammdaten!$B$12,0,SUM(C1116,D1116,F1116,G1116)-SUM(E1116,H1116))</f>
        <v>0</v>
      </c>
      <c r="J1116" s="51">
        <f>HLOOKUP(A_Stammdaten!$B$12,$L$4:$R$2504,ROW(B1116)-3,FALSE)+IF(OR(B1116=0,A_Stammdaten!$B$12&lt;B1116),0,I1116*1/20)</f>
        <v>0</v>
      </c>
      <c r="K1116" s="51">
        <f>HLOOKUP(A_Stammdaten!$B$12,$L$4:$R$2504,ROW(B1116)-3,FALSE)</f>
        <v>0</v>
      </c>
      <c r="L1116" s="51">
        <f t="shared" si="53"/>
        <v>0</v>
      </c>
      <c r="M1116" s="51">
        <f t="shared" si="54"/>
        <v>0</v>
      </c>
      <c r="N1116" s="51">
        <f t="shared" si="54"/>
        <v>0</v>
      </c>
      <c r="O1116" s="51">
        <f t="shared" si="54"/>
        <v>0</v>
      </c>
      <c r="P1116" s="51">
        <f t="shared" si="54"/>
        <v>0</v>
      </c>
      <c r="Q1116" s="51">
        <f t="shared" si="54"/>
        <v>0</v>
      </c>
      <c r="R1116" s="51">
        <f t="shared" si="54"/>
        <v>0</v>
      </c>
    </row>
    <row r="1117" spans="1:18" x14ac:dyDescent="0.25">
      <c r="A1117" s="17"/>
      <c r="B1117" s="52"/>
      <c r="C1117" s="17"/>
      <c r="D1117" s="17"/>
      <c r="E1117" s="17"/>
      <c r="F1117" s="17"/>
      <c r="G1117" s="17"/>
      <c r="H1117" s="17"/>
      <c r="I1117" s="16">
        <f>IF(B1117&gt;A_Stammdaten!$B$12,0,SUM(C1117,D1117,F1117,G1117)-SUM(E1117,H1117))</f>
        <v>0</v>
      </c>
      <c r="J1117" s="51">
        <f>HLOOKUP(A_Stammdaten!$B$12,$L$4:$R$2504,ROW(B1117)-3,FALSE)+IF(OR(B1117=0,A_Stammdaten!$B$12&lt;B1117),0,I1117*1/20)</f>
        <v>0</v>
      </c>
      <c r="K1117" s="51">
        <f>HLOOKUP(A_Stammdaten!$B$12,$L$4:$R$2504,ROW(B1117)-3,FALSE)</f>
        <v>0</v>
      </c>
      <c r="L1117" s="51">
        <f t="shared" si="53"/>
        <v>0</v>
      </c>
      <c r="M1117" s="51">
        <f t="shared" si="54"/>
        <v>0</v>
      </c>
      <c r="N1117" s="51">
        <f t="shared" si="54"/>
        <v>0</v>
      </c>
      <c r="O1117" s="51">
        <f t="shared" si="54"/>
        <v>0</v>
      </c>
      <c r="P1117" s="51">
        <f t="shared" si="54"/>
        <v>0</v>
      </c>
      <c r="Q1117" s="51">
        <f t="shared" si="54"/>
        <v>0</v>
      </c>
      <c r="R1117" s="51">
        <f t="shared" si="54"/>
        <v>0</v>
      </c>
    </row>
    <row r="1118" spans="1:18" x14ac:dyDescent="0.25">
      <c r="A1118" s="17"/>
      <c r="B1118" s="52"/>
      <c r="C1118" s="17"/>
      <c r="D1118" s="17"/>
      <c r="E1118" s="17"/>
      <c r="F1118" s="17"/>
      <c r="G1118" s="17"/>
      <c r="H1118" s="17"/>
      <c r="I1118" s="16">
        <f>IF(B1118&gt;A_Stammdaten!$B$12,0,SUM(C1118,D1118,F1118,G1118)-SUM(E1118,H1118))</f>
        <v>0</v>
      </c>
      <c r="J1118" s="51">
        <f>HLOOKUP(A_Stammdaten!$B$12,$L$4:$R$2504,ROW(B1118)-3,FALSE)+IF(OR(B1118=0,A_Stammdaten!$B$12&lt;B1118),0,I1118*1/20)</f>
        <v>0</v>
      </c>
      <c r="K1118" s="51">
        <f>HLOOKUP(A_Stammdaten!$B$12,$L$4:$R$2504,ROW(B1118)-3,FALSE)</f>
        <v>0</v>
      </c>
      <c r="L1118" s="51">
        <f t="shared" si="53"/>
        <v>0</v>
      </c>
      <c r="M1118" s="51">
        <f t="shared" si="54"/>
        <v>0</v>
      </c>
      <c r="N1118" s="51">
        <f t="shared" si="54"/>
        <v>0</v>
      </c>
      <c r="O1118" s="51">
        <f t="shared" si="54"/>
        <v>0</v>
      </c>
      <c r="P1118" s="51">
        <f t="shared" si="54"/>
        <v>0</v>
      </c>
      <c r="Q1118" s="51">
        <f t="shared" si="54"/>
        <v>0</v>
      </c>
      <c r="R1118" s="51">
        <f t="shared" si="54"/>
        <v>0</v>
      </c>
    </row>
    <row r="1119" spans="1:18" x14ac:dyDescent="0.25">
      <c r="A1119" s="17"/>
      <c r="B1119" s="52"/>
      <c r="C1119" s="17"/>
      <c r="D1119" s="17"/>
      <c r="E1119" s="17"/>
      <c r="F1119" s="17"/>
      <c r="G1119" s="17"/>
      <c r="H1119" s="17"/>
      <c r="I1119" s="16">
        <f>IF(B1119&gt;A_Stammdaten!$B$12,0,SUM(C1119,D1119,F1119,G1119)-SUM(E1119,H1119))</f>
        <v>0</v>
      </c>
      <c r="J1119" s="51">
        <f>HLOOKUP(A_Stammdaten!$B$12,$L$4:$R$2504,ROW(B1119)-3,FALSE)+IF(OR(B1119=0,A_Stammdaten!$B$12&lt;B1119),0,I1119*1/20)</f>
        <v>0</v>
      </c>
      <c r="K1119" s="51">
        <f>HLOOKUP(A_Stammdaten!$B$12,$L$4:$R$2504,ROW(B1119)-3,FALSE)</f>
        <v>0</v>
      </c>
      <c r="L1119" s="51">
        <f t="shared" si="53"/>
        <v>0</v>
      </c>
      <c r="M1119" s="51">
        <f t="shared" si="54"/>
        <v>0</v>
      </c>
      <c r="N1119" s="51">
        <f t="shared" si="54"/>
        <v>0</v>
      </c>
      <c r="O1119" s="51">
        <f t="shared" si="54"/>
        <v>0</v>
      </c>
      <c r="P1119" s="51">
        <f t="shared" si="54"/>
        <v>0</v>
      </c>
      <c r="Q1119" s="51">
        <f t="shared" si="54"/>
        <v>0</v>
      </c>
      <c r="R1119" s="51">
        <f t="shared" si="54"/>
        <v>0</v>
      </c>
    </row>
    <row r="1120" spans="1:18" x14ac:dyDescent="0.25">
      <c r="A1120" s="17"/>
      <c r="B1120" s="52"/>
      <c r="C1120" s="17"/>
      <c r="D1120" s="17"/>
      <c r="E1120" s="17"/>
      <c r="F1120" s="17"/>
      <c r="G1120" s="17"/>
      <c r="H1120" s="17"/>
      <c r="I1120" s="16">
        <f>IF(B1120&gt;A_Stammdaten!$B$12,0,SUM(C1120,D1120,F1120,G1120)-SUM(E1120,H1120))</f>
        <v>0</v>
      </c>
      <c r="J1120" s="51">
        <f>HLOOKUP(A_Stammdaten!$B$12,$L$4:$R$2504,ROW(B1120)-3,FALSE)+IF(OR(B1120=0,A_Stammdaten!$B$12&lt;B1120),0,I1120*1/20)</f>
        <v>0</v>
      </c>
      <c r="K1120" s="51">
        <f>HLOOKUP(A_Stammdaten!$B$12,$L$4:$R$2504,ROW(B1120)-3,FALSE)</f>
        <v>0</v>
      </c>
      <c r="L1120" s="51">
        <f t="shared" si="53"/>
        <v>0</v>
      </c>
      <c r="M1120" s="51">
        <f t="shared" si="54"/>
        <v>0</v>
      </c>
      <c r="N1120" s="51">
        <f t="shared" si="54"/>
        <v>0</v>
      </c>
      <c r="O1120" s="51">
        <f t="shared" si="54"/>
        <v>0</v>
      </c>
      <c r="P1120" s="51">
        <f t="shared" si="54"/>
        <v>0</v>
      </c>
      <c r="Q1120" s="51">
        <f t="shared" si="54"/>
        <v>0</v>
      </c>
      <c r="R1120" s="51">
        <f t="shared" si="54"/>
        <v>0</v>
      </c>
    </row>
    <row r="1121" spans="1:18" x14ac:dyDescent="0.25">
      <c r="A1121" s="17"/>
      <c r="B1121" s="52"/>
      <c r="C1121" s="17"/>
      <c r="D1121" s="17"/>
      <c r="E1121" s="17"/>
      <c r="F1121" s="17"/>
      <c r="G1121" s="17"/>
      <c r="H1121" s="17"/>
      <c r="I1121" s="16">
        <f>IF(B1121&gt;A_Stammdaten!$B$12,0,SUM(C1121,D1121,F1121,G1121)-SUM(E1121,H1121))</f>
        <v>0</v>
      </c>
      <c r="J1121" s="51">
        <f>HLOOKUP(A_Stammdaten!$B$12,$L$4:$R$2504,ROW(B1121)-3,FALSE)+IF(OR(B1121=0,A_Stammdaten!$B$12&lt;B1121),0,I1121*1/20)</f>
        <v>0</v>
      </c>
      <c r="K1121" s="51">
        <f>HLOOKUP(A_Stammdaten!$B$12,$L$4:$R$2504,ROW(B1121)-3,FALSE)</f>
        <v>0</v>
      </c>
      <c r="L1121" s="51">
        <f t="shared" si="53"/>
        <v>0</v>
      </c>
      <c r="M1121" s="51">
        <f t="shared" si="54"/>
        <v>0</v>
      </c>
      <c r="N1121" s="51">
        <f t="shared" si="54"/>
        <v>0</v>
      </c>
      <c r="O1121" s="51">
        <f t="shared" si="54"/>
        <v>0</v>
      </c>
      <c r="P1121" s="51">
        <f t="shared" si="54"/>
        <v>0</v>
      </c>
      <c r="Q1121" s="51">
        <f t="shared" si="54"/>
        <v>0</v>
      </c>
      <c r="R1121" s="51">
        <f t="shared" si="54"/>
        <v>0</v>
      </c>
    </row>
    <row r="1122" spans="1:18" x14ac:dyDescent="0.25">
      <c r="A1122" s="17"/>
      <c r="B1122" s="52"/>
      <c r="C1122" s="17"/>
      <c r="D1122" s="17"/>
      <c r="E1122" s="17"/>
      <c r="F1122" s="17"/>
      <c r="G1122" s="17"/>
      <c r="H1122" s="17"/>
      <c r="I1122" s="16">
        <f>IF(B1122&gt;A_Stammdaten!$B$12,0,SUM(C1122,D1122,F1122,G1122)-SUM(E1122,H1122))</f>
        <v>0</v>
      </c>
      <c r="J1122" s="51">
        <f>HLOOKUP(A_Stammdaten!$B$12,$L$4:$R$2504,ROW(B1122)-3,FALSE)+IF(OR(B1122=0,A_Stammdaten!$B$12&lt;B1122),0,I1122*1/20)</f>
        <v>0</v>
      </c>
      <c r="K1122" s="51">
        <f>HLOOKUP(A_Stammdaten!$B$12,$L$4:$R$2504,ROW(B1122)-3,FALSE)</f>
        <v>0</v>
      </c>
      <c r="L1122" s="51">
        <f t="shared" si="53"/>
        <v>0</v>
      </c>
      <c r="M1122" s="51">
        <f t="shared" si="54"/>
        <v>0</v>
      </c>
      <c r="N1122" s="51">
        <f t="shared" si="54"/>
        <v>0</v>
      </c>
      <c r="O1122" s="51">
        <f t="shared" si="54"/>
        <v>0</v>
      </c>
      <c r="P1122" s="51">
        <f t="shared" si="54"/>
        <v>0</v>
      </c>
      <c r="Q1122" s="51">
        <f t="shared" si="54"/>
        <v>0</v>
      </c>
      <c r="R1122" s="51">
        <f t="shared" si="54"/>
        <v>0</v>
      </c>
    </row>
    <row r="1123" spans="1:18" x14ac:dyDescent="0.25">
      <c r="A1123" s="17"/>
      <c r="B1123" s="52"/>
      <c r="C1123" s="17"/>
      <c r="D1123" s="17"/>
      <c r="E1123" s="17"/>
      <c r="F1123" s="17"/>
      <c r="G1123" s="17"/>
      <c r="H1123" s="17"/>
      <c r="I1123" s="16">
        <f>IF(B1123&gt;A_Stammdaten!$B$12,0,SUM(C1123,D1123,F1123,G1123)-SUM(E1123,H1123))</f>
        <v>0</v>
      </c>
      <c r="J1123" s="51">
        <f>HLOOKUP(A_Stammdaten!$B$12,$L$4:$R$2504,ROW(B1123)-3,FALSE)+IF(OR(B1123=0,A_Stammdaten!$B$12&lt;B1123),0,I1123*1/20)</f>
        <v>0</v>
      </c>
      <c r="K1123" s="51">
        <f>HLOOKUP(A_Stammdaten!$B$12,$L$4:$R$2504,ROW(B1123)-3,FALSE)</f>
        <v>0</v>
      </c>
      <c r="L1123" s="51">
        <f t="shared" si="53"/>
        <v>0</v>
      </c>
      <c r="M1123" s="51">
        <f t="shared" si="54"/>
        <v>0</v>
      </c>
      <c r="N1123" s="51">
        <f t="shared" si="54"/>
        <v>0</v>
      </c>
      <c r="O1123" s="51">
        <f t="shared" si="54"/>
        <v>0</v>
      </c>
      <c r="P1123" s="51">
        <f t="shared" si="54"/>
        <v>0</v>
      </c>
      <c r="Q1123" s="51">
        <f t="shared" si="54"/>
        <v>0</v>
      </c>
      <c r="R1123" s="51">
        <f t="shared" si="54"/>
        <v>0</v>
      </c>
    </row>
    <row r="1124" spans="1:18" x14ac:dyDescent="0.25">
      <c r="A1124" s="17"/>
      <c r="B1124" s="52"/>
      <c r="C1124" s="17"/>
      <c r="D1124" s="17"/>
      <c r="E1124" s="17"/>
      <c r="F1124" s="17"/>
      <c r="G1124" s="17"/>
      <c r="H1124" s="17"/>
      <c r="I1124" s="16">
        <f>IF(B1124&gt;A_Stammdaten!$B$12,0,SUM(C1124,D1124,F1124,G1124)-SUM(E1124,H1124))</f>
        <v>0</v>
      </c>
      <c r="J1124" s="51">
        <f>HLOOKUP(A_Stammdaten!$B$12,$L$4:$R$2504,ROW(B1124)-3,FALSE)+IF(OR(B1124=0,A_Stammdaten!$B$12&lt;B1124),0,I1124*1/20)</f>
        <v>0</v>
      </c>
      <c r="K1124" s="51">
        <f>HLOOKUP(A_Stammdaten!$B$12,$L$4:$R$2504,ROW(B1124)-3,FALSE)</f>
        <v>0</v>
      </c>
      <c r="L1124" s="51">
        <f t="shared" si="53"/>
        <v>0</v>
      </c>
      <c r="M1124" s="51">
        <f t="shared" si="54"/>
        <v>0</v>
      </c>
      <c r="N1124" s="51">
        <f t="shared" si="54"/>
        <v>0</v>
      </c>
      <c r="O1124" s="51">
        <f t="shared" si="54"/>
        <v>0</v>
      </c>
      <c r="P1124" s="51">
        <f t="shared" si="54"/>
        <v>0</v>
      </c>
      <c r="Q1124" s="51">
        <f t="shared" si="54"/>
        <v>0</v>
      </c>
      <c r="R1124" s="51">
        <f t="shared" si="54"/>
        <v>0</v>
      </c>
    </row>
    <row r="1125" spans="1:18" x14ac:dyDescent="0.25">
      <c r="A1125" s="17"/>
      <c r="B1125" s="52"/>
      <c r="C1125" s="17"/>
      <c r="D1125" s="17"/>
      <c r="E1125" s="17"/>
      <c r="F1125" s="17"/>
      <c r="G1125" s="17"/>
      <c r="H1125" s="17"/>
      <c r="I1125" s="16">
        <f>IF(B1125&gt;A_Stammdaten!$B$12,0,SUM(C1125,D1125,F1125,G1125)-SUM(E1125,H1125))</f>
        <v>0</v>
      </c>
      <c r="J1125" s="51">
        <f>HLOOKUP(A_Stammdaten!$B$12,$L$4:$R$2504,ROW(B1125)-3,FALSE)+IF(OR(B1125=0,A_Stammdaten!$B$12&lt;B1125),0,I1125*1/20)</f>
        <v>0</v>
      </c>
      <c r="K1125" s="51">
        <f>HLOOKUP(A_Stammdaten!$B$12,$L$4:$R$2504,ROW(B1125)-3,FALSE)</f>
        <v>0</v>
      </c>
      <c r="L1125" s="51">
        <f t="shared" si="53"/>
        <v>0</v>
      </c>
      <c r="M1125" s="51">
        <f t="shared" si="54"/>
        <v>0</v>
      </c>
      <c r="N1125" s="51">
        <f t="shared" si="54"/>
        <v>0</v>
      </c>
      <c r="O1125" s="51">
        <f t="shared" si="54"/>
        <v>0</v>
      </c>
      <c r="P1125" s="51">
        <f t="shared" si="54"/>
        <v>0</v>
      </c>
      <c r="Q1125" s="51">
        <f t="shared" si="54"/>
        <v>0</v>
      </c>
      <c r="R1125" s="51">
        <f t="shared" si="54"/>
        <v>0</v>
      </c>
    </row>
    <row r="1126" spans="1:18" x14ac:dyDescent="0.25">
      <c r="A1126" s="17"/>
      <c r="B1126" s="52"/>
      <c r="C1126" s="17"/>
      <c r="D1126" s="17"/>
      <c r="E1126" s="17"/>
      <c r="F1126" s="17"/>
      <c r="G1126" s="17"/>
      <c r="H1126" s="17"/>
      <c r="I1126" s="16">
        <f>IF(B1126&gt;A_Stammdaten!$B$12,0,SUM(C1126,D1126,F1126,G1126)-SUM(E1126,H1126))</f>
        <v>0</v>
      </c>
      <c r="J1126" s="51">
        <f>HLOOKUP(A_Stammdaten!$B$12,$L$4:$R$2504,ROW(B1126)-3,FALSE)+IF(OR(B1126=0,A_Stammdaten!$B$12&lt;B1126),0,I1126*1/20)</f>
        <v>0</v>
      </c>
      <c r="K1126" s="51">
        <f>HLOOKUP(A_Stammdaten!$B$12,$L$4:$R$2504,ROW(B1126)-3,FALSE)</f>
        <v>0</v>
      </c>
      <c r="L1126" s="51">
        <f t="shared" si="53"/>
        <v>0</v>
      </c>
      <c r="M1126" s="51">
        <f t="shared" si="54"/>
        <v>0</v>
      </c>
      <c r="N1126" s="51">
        <f t="shared" si="54"/>
        <v>0</v>
      </c>
      <c r="O1126" s="51">
        <f t="shared" si="54"/>
        <v>0</v>
      </c>
      <c r="P1126" s="51">
        <f t="shared" si="54"/>
        <v>0</v>
      </c>
      <c r="Q1126" s="51">
        <f t="shared" si="54"/>
        <v>0</v>
      </c>
      <c r="R1126" s="51">
        <f t="shared" si="54"/>
        <v>0</v>
      </c>
    </row>
    <row r="1127" spans="1:18" x14ac:dyDescent="0.25">
      <c r="A1127" s="17"/>
      <c r="B1127" s="52"/>
      <c r="C1127" s="17"/>
      <c r="D1127" s="17"/>
      <c r="E1127" s="17"/>
      <c r="F1127" s="17"/>
      <c r="G1127" s="17"/>
      <c r="H1127" s="17"/>
      <c r="I1127" s="16">
        <f>IF(B1127&gt;A_Stammdaten!$B$12,0,SUM(C1127,D1127,F1127,G1127)-SUM(E1127,H1127))</f>
        <v>0</v>
      </c>
      <c r="J1127" s="51">
        <f>HLOOKUP(A_Stammdaten!$B$12,$L$4:$R$2504,ROW(B1127)-3,FALSE)+IF(OR(B1127=0,A_Stammdaten!$B$12&lt;B1127),0,I1127*1/20)</f>
        <v>0</v>
      </c>
      <c r="K1127" s="51">
        <f>HLOOKUP(A_Stammdaten!$B$12,$L$4:$R$2504,ROW(B1127)-3,FALSE)</f>
        <v>0</v>
      </c>
      <c r="L1127" s="51">
        <f t="shared" si="53"/>
        <v>0</v>
      </c>
      <c r="M1127" s="51">
        <f t="shared" si="54"/>
        <v>0</v>
      </c>
      <c r="N1127" s="51">
        <f t="shared" si="54"/>
        <v>0</v>
      </c>
      <c r="O1127" s="51">
        <f t="shared" si="54"/>
        <v>0</v>
      </c>
      <c r="P1127" s="51">
        <f t="shared" si="54"/>
        <v>0</v>
      </c>
      <c r="Q1127" s="51">
        <f t="shared" si="54"/>
        <v>0</v>
      </c>
      <c r="R1127" s="51">
        <f t="shared" si="54"/>
        <v>0</v>
      </c>
    </row>
    <row r="1128" spans="1:18" x14ac:dyDescent="0.25">
      <c r="A1128" s="17"/>
      <c r="B1128" s="52"/>
      <c r="C1128" s="17"/>
      <c r="D1128" s="17"/>
      <c r="E1128" s="17"/>
      <c r="F1128" s="17"/>
      <c r="G1128" s="17"/>
      <c r="H1128" s="17"/>
      <c r="I1128" s="16">
        <f>IF(B1128&gt;A_Stammdaten!$B$12,0,SUM(C1128,D1128,F1128,G1128)-SUM(E1128,H1128))</f>
        <v>0</v>
      </c>
      <c r="J1128" s="51">
        <f>HLOOKUP(A_Stammdaten!$B$12,$L$4:$R$2504,ROW(B1128)-3,FALSE)+IF(OR(B1128=0,A_Stammdaten!$B$12&lt;B1128),0,I1128*1/20)</f>
        <v>0</v>
      </c>
      <c r="K1128" s="51">
        <f>HLOOKUP(A_Stammdaten!$B$12,$L$4:$R$2504,ROW(B1128)-3,FALSE)</f>
        <v>0</v>
      </c>
      <c r="L1128" s="51">
        <f t="shared" si="53"/>
        <v>0</v>
      </c>
      <c r="M1128" s="51">
        <f t="shared" si="54"/>
        <v>0</v>
      </c>
      <c r="N1128" s="51">
        <f t="shared" si="54"/>
        <v>0</v>
      </c>
      <c r="O1128" s="51">
        <f t="shared" si="54"/>
        <v>0</v>
      </c>
      <c r="P1128" s="51">
        <f t="shared" si="54"/>
        <v>0</v>
      </c>
      <c r="Q1128" s="51">
        <f t="shared" si="54"/>
        <v>0</v>
      </c>
      <c r="R1128" s="51">
        <f t="shared" si="54"/>
        <v>0</v>
      </c>
    </row>
    <row r="1129" spans="1:18" x14ac:dyDescent="0.25">
      <c r="A1129" s="17"/>
      <c r="B1129" s="52"/>
      <c r="C1129" s="17"/>
      <c r="D1129" s="17"/>
      <c r="E1129" s="17"/>
      <c r="F1129" s="17"/>
      <c r="G1129" s="17"/>
      <c r="H1129" s="17"/>
      <c r="I1129" s="16">
        <f>IF(B1129&gt;A_Stammdaten!$B$12,0,SUM(C1129,D1129,F1129,G1129)-SUM(E1129,H1129))</f>
        <v>0</v>
      </c>
      <c r="J1129" s="51">
        <f>HLOOKUP(A_Stammdaten!$B$12,$L$4:$R$2504,ROW(B1129)-3,FALSE)+IF(OR(B1129=0,A_Stammdaten!$B$12&lt;B1129),0,I1129*1/20)</f>
        <v>0</v>
      </c>
      <c r="K1129" s="51">
        <f>HLOOKUP(A_Stammdaten!$B$12,$L$4:$R$2504,ROW(B1129)-3,FALSE)</f>
        <v>0</v>
      </c>
      <c r="L1129" s="51">
        <f t="shared" si="53"/>
        <v>0</v>
      </c>
      <c r="M1129" s="51">
        <f t="shared" si="54"/>
        <v>0</v>
      </c>
      <c r="N1129" s="51">
        <f t="shared" si="54"/>
        <v>0</v>
      </c>
      <c r="O1129" s="51">
        <f t="shared" si="54"/>
        <v>0</v>
      </c>
      <c r="P1129" s="51">
        <f t="shared" si="54"/>
        <v>0</v>
      </c>
      <c r="Q1129" s="51">
        <f t="shared" si="54"/>
        <v>0</v>
      </c>
      <c r="R1129" s="51">
        <f t="shared" si="54"/>
        <v>0</v>
      </c>
    </row>
    <row r="1130" spans="1:18" x14ac:dyDescent="0.25">
      <c r="A1130" s="17"/>
      <c r="B1130" s="52"/>
      <c r="C1130" s="17"/>
      <c r="D1130" s="17"/>
      <c r="E1130" s="17"/>
      <c r="F1130" s="17"/>
      <c r="G1130" s="17"/>
      <c r="H1130" s="17"/>
      <c r="I1130" s="16">
        <f>IF(B1130&gt;A_Stammdaten!$B$12,0,SUM(C1130,D1130,F1130,G1130)-SUM(E1130,H1130))</f>
        <v>0</v>
      </c>
      <c r="J1130" s="51">
        <f>HLOOKUP(A_Stammdaten!$B$12,$L$4:$R$2504,ROW(B1130)-3,FALSE)+IF(OR(B1130=0,A_Stammdaten!$B$12&lt;B1130),0,I1130*1/20)</f>
        <v>0</v>
      </c>
      <c r="K1130" s="51">
        <f>HLOOKUP(A_Stammdaten!$B$12,$L$4:$R$2504,ROW(B1130)-3,FALSE)</f>
        <v>0</v>
      </c>
      <c r="L1130" s="51">
        <f t="shared" si="53"/>
        <v>0</v>
      </c>
      <c r="M1130" s="51">
        <f t="shared" si="54"/>
        <v>0</v>
      </c>
      <c r="N1130" s="51">
        <f t="shared" si="54"/>
        <v>0</v>
      </c>
      <c r="O1130" s="51">
        <f t="shared" si="54"/>
        <v>0</v>
      </c>
      <c r="P1130" s="51">
        <f t="shared" si="54"/>
        <v>0</v>
      </c>
      <c r="Q1130" s="51">
        <f t="shared" si="54"/>
        <v>0</v>
      </c>
      <c r="R1130" s="51">
        <f t="shared" si="54"/>
        <v>0</v>
      </c>
    </row>
    <row r="1131" spans="1:18" x14ac:dyDescent="0.25">
      <c r="A1131" s="17"/>
      <c r="B1131" s="52"/>
      <c r="C1131" s="17"/>
      <c r="D1131" s="17"/>
      <c r="E1131" s="17"/>
      <c r="F1131" s="17"/>
      <c r="G1131" s="17"/>
      <c r="H1131" s="17"/>
      <c r="I1131" s="16">
        <f>IF(B1131&gt;A_Stammdaten!$B$12,0,SUM(C1131,D1131,F1131,G1131)-SUM(E1131,H1131))</f>
        <v>0</v>
      </c>
      <c r="J1131" s="51">
        <f>HLOOKUP(A_Stammdaten!$B$12,$L$4:$R$2504,ROW(B1131)-3,FALSE)+IF(OR(B1131=0,A_Stammdaten!$B$12&lt;B1131),0,I1131*1/20)</f>
        <v>0</v>
      </c>
      <c r="K1131" s="51">
        <f>HLOOKUP(A_Stammdaten!$B$12,$L$4:$R$2504,ROW(B1131)-3,FALSE)</f>
        <v>0</v>
      </c>
      <c r="L1131" s="51">
        <f t="shared" si="53"/>
        <v>0</v>
      </c>
      <c r="M1131" s="51">
        <f t="shared" si="54"/>
        <v>0</v>
      </c>
      <c r="N1131" s="51">
        <f t="shared" si="54"/>
        <v>0</v>
      </c>
      <c r="O1131" s="51">
        <f t="shared" si="54"/>
        <v>0</v>
      </c>
      <c r="P1131" s="51">
        <f t="shared" si="54"/>
        <v>0</v>
      </c>
      <c r="Q1131" s="51">
        <f t="shared" si="54"/>
        <v>0</v>
      </c>
      <c r="R1131" s="51">
        <f t="shared" si="54"/>
        <v>0</v>
      </c>
    </row>
    <row r="1132" spans="1:18" x14ac:dyDescent="0.25">
      <c r="A1132" s="17"/>
      <c r="B1132" s="52"/>
      <c r="C1132" s="17"/>
      <c r="D1132" s="17"/>
      <c r="E1132" s="17"/>
      <c r="F1132" s="17"/>
      <c r="G1132" s="17"/>
      <c r="H1132" s="17"/>
      <c r="I1132" s="16">
        <f>IF(B1132&gt;A_Stammdaten!$B$12,0,SUM(C1132,D1132,F1132,G1132)-SUM(E1132,H1132))</f>
        <v>0</v>
      </c>
      <c r="J1132" s="51">
        <f>HLOOKUP(A_Stammdaten!$B$12,$L$4:$R$2504,ROW(B1132)-3,FALSE)+IF(OR(B1132=0,A_Stammdaten!$B$12&lt;B1132),0,I1132*1/20)</f>
        <v>0</v>
      </c>
      <c r="K1132" s="51">
        <f>HLOOKUP(A_Stammdaten!$B$12,$L$4:$R$2504,ROW(B1132)-3,FALSE)</f>
        <v>0</v>
      </c>
      <c r="L1132" s="51">
        <f t="shared" si="53"/>
        <v>0</v>
      </c>
      <c r="M1132" s="51">
        <f t="shared" si="54"/>
        <v>0</v>
      </c>
      <c r="N1132" s="51">
        <f t="shared" si="54"/>
        <v>0</v>
      </c>
      <c r="O1132" s="51">
        <f t="shared" si="54"/>
        <v>0</v>
      </c>
      <c r="P1132" s="51">
        <f t="shared" si="54"/>
        <v>0</v>
      </c>
      <c r="Q1132" s="51">
        <f t="shared" si="54"/>
        <v>0</v>
      </c>
      <c r="R1132" s="51">
        <f t="shared" si="54"/>
        <v>0</v>
      </c>
    </row>
    <row r="1133" spans="1:18" x14ac:dyDescent="0.25">
      <c r="A1133" s="17"/>
      <c r="B1133" s="52"/>
      <c r="C1133" s="17"/>
      <c r="D1133" s="17"/>
      <c r="E1133" s="17"/>
      <c r="F1133" s="17"/>
      <c r="G1133" s="17"/>
      <c r="H1133" s="17"/>
      <c r="I1133" s="16">
        <f>IF(B1133&gt;A_Stammdaten!$B$12,0,SUM(C1133,D1133,F1133,G1133)-SUM(E1133,H1133))</f>
        <v>0</v>
      </c>
      <c r="J1133" s="51">
        <f>HLOOKUP(A_Stammdaten!$B$12,$L$4:$R$2504,ROW(B1133)-3,FALSE)+IF(OR(B1133=0,A_Stammdaten!$B$12&lt;B1133),0,I1133*1/20)</f>
        <v>0</v>
      </c>
      <c r="K1133" s="51">
        <f>HLOOKUP(A_Stammdaten!$B$12,$L$4:$R$2504,ROW(B1133)-3,FALSE)</f>
        <v>0</v>
      </c>
      <c r="L1133" s="51">
        <f t="shared" si="53"/>
        <v>0</v>
      </c>
      <c r="M1133" s="51">
        <f t="shared" si="54"/>
        <v>0</v>
      </c>
      <c r="N1133" s="51">
        <f t="shared" si="54"/>
        <v>0</v>
      </c>
      <c r="O1133" s="51">
        <f t="shared" si="54"/>
        <v>0</v>
      </c>
      <c r="P1133" s="51">
        <f t="shared" si="54"/>
        <v>0</v>
      </c>
      <c r="Q1133" s="51">
        <f t="shared" si="54"/>
        <v>0</v>
      </c>
      <c r="R1133" s="51">
        <f t="shared" si="54"/>
        <v>0</v>
      </c>
    </row>
    <row r="1134" spans="1:18" x14ac:dyDescent="0.25">
      <c r="A1134" s="17"/>
      <c r="B1134" s="52"/>
      <c r="C1134" s="17"/>
      <c r="D1134" s="17"/>
      <c r="E1134" s="17"/>
      <c r="F1134" s="17"/>
      <c r="G1134" s="17"/>
      <c r="H1134" s="17"/>
      <c r="I1134" s="16">
        <f>IF(B1134&gt;A_Stammdaten!$B$12,0,SUM(C1134,D1134,F1134,G1134)-SUM(E1134,H1134))</f>
        <v>0</v>
      </c>
      <c r="J1134" s="51">
        <f>HLOOKUP(A_Stammdaten!$B$12,$L$4:$R$2504,ROW(B1134)-3,FALSE)+IF(OR(B1134=0,A_Stammdaten!$B$12&lt;B1134),0,I1134*1/20)</f>
        <v>0</v>
      </c>
      <c r="K1134" s="51">
        <f>HLOOKUP(A_Stammdaten!$B$12,$L$4:$R$2504,ROW(B1134)-3,FALSE)</f>
        <v>0</v>
      </c>
      <c r="L1134" s="51">
        <f t="shared" si="53"/>
        <v>0</v>
      </c>
      <c r="M1134" s="51">
        <f t="shared" si="54"/>
        <v>0</v>
      </c>
      <c r="N1134" s="51">
        <f t="shared" si="54"/>
        <v>0</v>
      </c>
      <c r="O1134" s="51">
        <f t="shared" si="54"/>
        <v>0</v>
      </c>
      <c r="P1134" s="51">
        <f t="shared" si="54"/>
        <v>0</v>
      </c>
      <c r="Q1134" s="51">
        <f t="shared" si="54"/>
        <v>0</v>
      </c>
      <c r="R1134" s="51">
        <f t="shared" si="54"/>
        <v>0</v>
      </c>
    </row>
    <row r="1135" spans="1:18" x14ac:dyDescent="0.25">
      <c r="A1135" s="17"/>
      <c r="B1135" s="52"/>
      <c r="C1135" s="17"/>
      <c r="D1135" s="17"/>
      <c r="E1135" s="17"/>
      <c r="F1135" s="17"/>
      <c r="G1135" s="17"/>
      <c r="H1135" s="17"/>
      <c r="I1135" s="16">
        <f>IF(B1135&gt;A_Stammdaten!$B$12,0,SUM(C1135,D1135,F1135,G1135)-SUM(E1135,H1135))</f>
        <v>0</v>
      </c>
      <c r="J1135" s="51">
        <f>HLOOKUP(A_Stammdaten!$B$12,$L$4:$R$2504,ROW(B1135)-3,FALSE)+IF(OR(B1135=0,A_Stammdaten!$B$12&lt;B1135),0,I1135*1/20)</f>
        <v>0</v>
      </c>
      <c r="K1135" s="51">
        <f>HLOOKUP(A_Stammdaten!$B$12,$L$4:$R$2504,ROW(B1135)-3,FALSE)</f>
        <v>0</v>
      </c>
      <c r="L1135" s="51">
        <f t="shared" si="53"/>
        <v>0</v>
      </c>
      <c r="M1135" s="51">
        <f t="shared" si="54"/>
        <v>0</v>
      </c>
      <c r="N1135" s="51">
        <f t="shared" si="54"/>
        <v>0</v>
      </c>
      <c r="O1135" s="51">
        <f t="shared" si="54"/>
        <v>0</v>
      </c>
      <c r="P1135" s="51">
        <f t="shared" si="54"/>
        <v>0</v>
      </c>
      <c r="Q1135" s="51">
        <f t="shared" si="54"/>
        <v>0</v>
      </c>
      <c r="R1135" s="51">
        <f t="shared" si="54"/>
        <v>0</v>
      </c>
    </row>
    <row r="1136" spans="1:18" x14ac:dyDescent="0.25">
      <c r="A1136" s="17"/>
      <c r="B1136" s="52"/>
      <c r="C1136" s="17"/>
      <c r="D1136" s="17"/>
      <c r="E1136" s="17"/>
      <c r="F1136" s="17"/>
      <c r="G1136" s="17"/>
      <c r="H1136" s="17"/>
      <c r="I1136" s="16">
        <f>IF(B1136&gt;A_Stammdaten!$B$12,0,SUM(C1136,D1136,F1136,G1136)-SUM(E1136,H1136))</f>
        <v>0</v>
      </c>
      <c r="J1136" s="51">
        <f>HLOOKUP(A_Stammdaten!$B$12,$L$4:$R$2504,ROW(B1136)-3,FALSE)+IF(OR(B1136=0,A_Stammdaten!$B$12&lt;B1136),0,I1136*1/20)</f>
        <v>0</v>
      </c>
      <c r="K1136" s="51">
        <f>HLOOKUP(A_Stammdaten!$B$12,$L$4:$R$2504,ROW(B1136)-3,FALSE)</f>
        <v>0</v>
      </c>
      <c r="L1136" s="51">
        <f t="shared" si="53"/>
        <v>0</v>
      </c>
      <c r="M1136" s="51">
        <f t="shared" si="54"/>
        <v>0</v>
      </c>
      <c r="N1136" s="51">
        <f t="shared" si="54"/>
        <v>0</v>
      </c>
      <c r="O1136" s="51">
        <f t="shared" si="54"/>
        <v>0</v>
      </c>
      <c r="P1136" s="51">
        <f t="shared" si="54"/>
        <v>0</v>
      </c>
      <c r="Q1136" s="51">
        <f t="shared" si="54"/>
        <v>0</v>
      </c>
      <c r="R1136" s="51">
        <f t="shared" si="54"/>
        <v>0</v>
      </c>
    </row>
    <row r="1137" spans="1:18" x14ac:dyDescent="0.25">
      <c r="A1137" s="17"/>
      <c r="B1137" s="52"/>
      <c r="C1137" s="17"/>
      <c r="D1137" s="17"/>
      <c r="E1137" s="17"/>
      <c r="F1137" s="17"/>
      <c r="G1137" s="17"/>
      <c r="H1137" s="17"/>
      <c r="I1137" s="16">
        <f>IF(B1137&gt;A_Stammdaten!$B$12,0,SUM(C1137,D1137,F1137,G1137)-SUM(E1137,H1137))</f>
        <v>0</v>
      </c>
      <c r="J1137" s="51">
        <f>HLOOKUP(A_Stammdaten!$B$12,$L$4:$R$2504,ROW(B1137)-3,FALSE)+IF(OR(B1137=0,A_Stammdaten!$B$12&lt;B1137),0,I1137*1/20)</f>
        <v>0</v>
      </c>
      <c r="K1137" s="51">
        <f>HLOOKUP(A_Stammdaten!$B$12,$L$4:$R$2504,ROW(B1137)-3,FALSE)</f>
        <v>0</v>
      </c>
      <c r="L1137" s="51">
        <f t="shared" si="53"/>
        <v>0</v>
      </c>
      <c r="M1137" s="51">
        <f t="shared" si="54"/>
        <v>0</v>
      </c>
      <c r="N1137" s="51">
        <f t="shared" si="54"/>
        <v>0</v>
      </c>
      <c r="O1137" s="51">
        <f t="shared" si="54"/>
        <v>0</v>
      </c>
      <c r="P1137" s="51">
        <f t="shared" si="54"/>
        <v>0</v>
      </c>
      <c r="Q1137" s="51">
        <f t="shared" si="54"/>
        <v>0</v>
      </c>
      <c r="R1137" s="51">
        <f t="shared" si="54"/>
        <v>0</v>
      </c>
    </row>
    <row r="1138" spans="1:18" x14ac:dyDescent="0.25">
      <c r="A1138" s="17"/>
      <c r="B1138" s="52"/>
      <c r="C1138" s="17"/>
      <c r="D1138" s="17"/>
      <c r="E1138" s="17"/>
      <c r="F1138" s="17"/>
      <c r="G1138" s="17"/>
      <c r="H1138" s="17"/>
      <c r="I1138" s="16">
        <f>IF(B1138&gt;A_Stammdaten!$B$12,0,SUM(C1138,D1138,F1138,G1138)-SUM(E1138,H1138))</f>
        <v>0</v>
      </c>
      <c r="J1138" s="51">
        <f>HLOOKUP(A_Stammdaten!$B$12,$L$4:$R$2504,ROW(B1138)-3,FALSE)+IF(OR(B1138=0,A_Stammdaten!$B$12&lt;B1138),0,I1138*1/20)</f>
        <v>0</v>
      </c>
      <c r="K1138" s="51">
        <f>HLOOKUP(A_Stammdaten!$B$12,$L$4:$R$2504,ROW(B1138)-3,FALSE)</f>
        <v>0</v>
      </c>
      <c r="L1138" s="51">
        <f t="shared" si="53"/>
        <v>0</v>
      </c>
      <c r="M1138" s="51">
        <f t="shared" si="54"/>
        <v>0</v>
      </c>
      <c r="N1138" s="51">
        <f t="shared" si="54"/>
        <v>0</v>
      </c>
      <c r="O1138" s="51">
        <f t="shared" si="54"/>
        <v>0</v>
      </c>
      <c r="P1138" s="51">
        <f t="shared" si="54"/>
        <v>0</v>
      </c>
      <c r="Q1138" s="51">
        <f t="shared" si="54"/>
        <v>0</v>
      </c>
      <c r="R1138" s="51">
        <f t="shared" si="54"/>
        <v>0</v>
      </c>
    </row>
    <row r="1139" spans="1:18" x14ac:dyDescent="0.25">
      <c r="A1139" s="17"/>
      <c r="B1139" s="52"/>
      <c r="C1139" s="17"/>
      <c r="D1139" s="17"/>
      <c r="E1139" s="17"/>
      <c r="F1139" s="17"/>
      <c r="G1139" s="17"/>
      <c r="H1139" s="17"/>
      <c r="I1139" s="16">
        <f>IF(B1139&gt;A_Stammdaten!$B$12,0,SUM(C1139,D1139,F1139,G1139)-SUM(E1139,H1139))</f>
        <v>0</v>
      </c>
      <c r="J1139" s="51">
        <f>HLOOKUP(A_Stammdaten!$B$12,$L$4:$R$2504,ROW(B1139)-3,FALSE)+IF(OR(B1139=0,A_Stammdaten!$B$12&lt;B1139),0,I1139*1/20)</f>
        <v>0</v>
      </c>
      <c r="K1139" s="51">
        <f>HLOOKUP(A_Stammdaten!$B$12,$L$4:$R$2504,ROW(B1139)-3,FALSE)</f>
        <v>0</v>
      </c>
      <c r="L1139" s="51">
        <f t="shared" si="53"/>
        <v>0</v>
      </c>
      <c r="M1139" s="51">
        <f t="shared" si="54"/>
        <v>0</v>
      </c>
      <c r="N1139" s="51">
        <f t="shared" si="54"/>
        <v>0</v>
      </c>
      <c r="O1139" s="51">
        <f t="shared" si="54"/>
        <v>0</v>
      </c>
      <c r="P1139" s="51">
        <f t="shared" si="54"/>
        <v>0</v>
      </c>
      <c r="Q1139" s="51">
        <f t="shared" si="54"/>
        <v>0</v>
      </c>
      <c r="R1139" s="51">
        <f t="shared" si="54"/>
        <v>0</v>
      </c>
    </row>
    <row r="1140" spans="1:18" x14ac:dyDescent="0.25">
      <c r="A1140" s="17"/>
      <c r="B1140" s="52"/>
      <c r="C1140" s="17"/>
      <c r="D1140" s="17"/>
      <c r="E1140" s="17"/>
      <c r="F1140" s="17"/>
      <c r="G1140" s="17"/>
      <c r="H1140" s="17"/>
      <c r="I1140" s="16">
        <f>IF(B1140&gt;A_Stammdaten!$B$12,0,SUM(C1140,D1140,F1140,G1140)-SUM(E1140,H1140))</f>
        <v>0</v>
      </c>
      <c r="J1140" s="51">
        <f>HLOOKUP(A_Stammdaten!$B$12,$L$4:$R$2504,ROW(B1140)-3,FALSE)+IF(OR(B1140=0,A_Stammdaten!$B$12&lt;B1140),0,I1140*1/20)</f>
        <v>0</v>
      </c>
      <c r="K1140" s="51">
        <f>HLOOKUP(A_Stammdaten!$B$12,$L$4:$R$2504,ROW(B1140)-3,FALSE)</f>
        <v>0</v>
      </c>
      <c r="L1140" s="51">
        <f t="shared" si="53"/>
        <v>0</v>
      </c>
      <c r="M1140" s="51">
        <f t="shared" si="54"/>
        <v>0</v>
      </c>
      <c r="N1140" s="51">
        <f t="shared" si="54"/>
        <v>0</v>
      </c>
      <c r="O1140" s="51">
        <f t="shared" si="54"/>
        <v>0</v>
      </c>
      <c r="P1140" s="51">
        <f t="shared" si="54"/>
        <v>0</v>
      </c>
      <c r="Q1140" s="51">
        <f t="shared" si="54"/>
        <v>0</v>
      </c>
      <c r="R1140" s="51">
        <f t="shared" si="54"/>
        <v>0</v>
      </c>
    </row>
    <row r="1141" spans="1:18" x14ac:dyDescent="0.25">
      <c r="A1141" s="17"/>
      <c r="B1141" s="52"/>
      <c r="C1141" s="17"/>
      <c r="D1141" s="17"/>
      <c r="E1141" s="17"/>
      <c r="F1141" s="17"/>
      <c r="G1141" s="17"/>
      <c r="H1141" s="17"/>
      <c r="I1141" s="16">
        <f>IF(B1141&gt;A_Stammdaten!$B$12,0,SUM(C1141,D1141,F1141,G1141)-SUM(E1141,H1141))</f>
        <v>0</v>
      </c>
      <c r="J1141" s="51">
        <f>HLOOKUP(A_Stammdaten!$B$12,$L$4:$R$2504,ROW(B1141)-3,FALSE)+IF(OR(B1141=0,A_Stammdaten!$B$12&lt;B1141),0,I1141*1/20)</f>
        <v>0</v>
      </c>
      <c r="K1141" s="51">
        <f>HLOOKUP(A_Stammdaten!$B$12,$L$4:$R$2504,ROW(B1141)-3,FALSE)</f>
        <v>0</v>
      </c>
      <c r="L1141" s="51">
        <f t="shared" si="53"/>
        <v>0</v>
      </c>
      <c r="M1141" s="51">
        <f t="shared" si="54"/>
        <v>0</v>
      </c>
      <c r="N1141" s="51">
        <f t="shared" si="54"/>
        <v>0</v>
      </c>
      <c r="O1141" s="51">
        <f t="shared" si="54"/>
        <v>0</v>
      </c>
      <c r="P1141" s="51">
        <f t="shared" si="54"/>
        <v>0</v>
      </c>
      <c r="Q1141" s="51">
        <f t="shared" si="54"/>
        <v>0</v>
      </c>
      <c r="R1141" s="51">
        <f t="shared" si="54"/>
        <v>0</v>
      </c>
    </row>
    <row r="1142" spans="1:18" x14ac:dyDescent="0.25">
      <c r="A1142" s="17"/>
      <c r="B1142" s="52"/>
      <c r="C1142" s="17"/>
      <c r="D1142" s="17"/>
      <c r="E1142" s="17"/>
      <c r="F1142" s="17"/>
      <c r="G1142" s="17"/>
      <c r="H1142" s="17"/>
      <c r="I1142" s="16">
        <f>IF(B1142&gt;A_Stammdaten!$B$12,0,SUM(C1142,D1142,F1142,G1142)-SUM(E1142,H1142))</f>
        <v>0</v>
      </c>
      <c r="J1142" s="51">
        <f>HLOOKUP(A_Stammdaten!$B$12,$L$4:$R$2504,ROW(B1142)-3,FALSE)+IF(OR(B1142=0,A_Stammdaten!$B$12&lt;B1142),0,I1142*1/20)</f>
        <v>0</v>
      </c>
      <c r="K1142" s="51">
        <f>HLOOKUP(A_Stammdaten!$B$12,$L$4:$R$2504,ROW(B1142)-3,FALSE)</f>
        <v>0</v>
      </c>
      <c r="L1142" s="51">
        <f t="shared" si="53"/>
        <v>0</v>
      </c>
      <c r="M1142" s="51">
        <f t="shared" si="54"/>
        <v>0</v>
      </c>
      <c r="N1142" s="51">
        <f t="shared" si="54"/>
        <v>0</v>
      </c>
      <c r="O1142" s="51">
        <f t="shared" si="54"/>
        <v>0</v>
      </c>
      <c r="P1142" s="51">
        <f t="shared" si="54"/>
        <v>0</v>
      </c>
      <c r="Q1142" s="51">
        <f t="shared" si="54"/>
        <v>0</v>
      </c>
      <c r="R1142" s="51">
        <f t="shared" si="54"/>
        <v>0</v>
      </c>
    </row>
    <row r="1143" spans="1:18" x14ac:dyDescent="0.25">
      <c r="A1143" s="17"/>
      <c r="B1143" s="52"/>
      <c r="C1143" s="17"/>
      <c r="D1143" s="17"/>
      <c r="E1143" s="17"/>
      <c r="F1143" s="17"/>
      <c r="G1143" s="17"/>
      <c r="H1143" s="17"/>
      <c r="I1143" s="16">
        <f>IF(B1143&gt;A_Stammdaten!$B$12,0,SUM(C1143,D1143,F1143,G1143)-SUM(E1143,H1143))</f>
        <v>0</v>
      </c>
      <c r="J1143" s="51">
        <f>HLOOKUP(A_Stammdaten!$B$12,$L$4:$R$2504,ROW(B1143)-3,FALSE)+IF(OR(B1143=0,A_Stammdaten!$B$12&lt;B1143),0,I1143*1/20)</f>
        <v>0</v>
      </c>
      <c r="K1143" s="51">
        <f>HLOOKUP(A_Stammdaten!$B$12,$L$4:$R$2504,ROW(B1143)-3,FALSE)</f>
        <v>0</v>
      </c>
      <c r="L1143" s="51">
        <f t="shared" si="53"/>
        <v>0</v>
      </c>
      <c r="M1143" s="51">
        <f t="shared" si="54"/>
        <v>0</v>
      </c>
      <c r="N1143" s="51">
        <f t="shared" si="54"/>
        <v>0</v>
      </c>
      <c r="O1143" s="51">
        <f t="shared" si="54"/>
        <v>0</v>
      </c>
      <c r="P1143" s="51">
        <f t="shared" si="54"/>
        <v>0</v>
      </c>
      <c r="Q1143" s="51">
        <f t="shared" si="54"/>
        <v>0</v>
      </c>
      <c r="R1143" s="51">
        <f t="shared" si="54"/>
        <v>0</v>
      </c>
    </row>
    <row r="1144" spans="1:18" x14ac:dyDescent="0.25">
      <c r="A1144" s="17"/>
      <c r="B1144" s="52"/>
      <c r="C1144" s="17"/>
      <c r="D1144" s="17"/>
      <c r="E1144" s="17"/>
      <c r="F1144" s="17"/>
      <c r="G1144" s="17"/>
      <c r="H1144" s="17"/>
      <c r="I1144" s="16">
        <f>IF(B1144&gt;A_Stammdaten!$B$12,0,SUM(C1144,D1144,F1144,G1144)-SUM(E1144,H1144))</f>
        <v>0</v>
      </c>
      <c r="J1144" s="51">
        <f>HLOOKUP(A_Stammdaten!$B$12,$L$4:$R$2504,ROW(B1144)-3,FALSE)+IF(OR(B1144=0,A_Stammdaten!$B$12&lt;B1144),0,I1144*1/20)</f>
        <v>0</v>
      </c>
      <c r="K1144" s="51">
        <f>HLOOKUP(A_Stammdaten!$B$12,$L$4:$R$2504,ROW(B1144)-3,FALSE)</f>
        <v>0</v>
      </c>
      <c r="L1144" s="51">
        <f t="shared" si="53"/>
        <v>0</v>
      </c>
      <c r="M1144" s="51">
        <f t="shared" si="54"/>
        <v>0</v>
      </c>
      <c r="N1144" s="51">
        <f t="shared" si="54"/>
        <v>0</v>
      </c>
      <c r="O1144" s="51">
        <f t="shared" si="54"/>
        <v>0</v>
      </c>
      <c r="P1144" s="51">
        <f t="shared" si="54"/>
        <v>0</v>
      </c>
      <c r="Q1144" s="51">
        <f t="shared" si="54"/>
        <v>0</v>
      </c>
      <c r="R1144" s="51">
        <f t="shared" si="54"/>
        <v>0</v>
      </c>
    </row>
    <row r="1145" spans="1:18" x14ac:dyDescent="0.25">
      <c r="A1145" s="17"/>
      <c r="B1145" s="52"/>
      <c r="C1145" s="17"/>
      <c r="D1145" s="17"/>
      <c r="E1145" s="17"/>
      <c r="F1145" s="17"/>
      <c r="G1145" s="17"/>
      <c r="H1145" s="17"/>
      <c r="I1145" s="16">
        <f>IF(B1145&gt;A_Stammdaten!$B$12,0,SUM(C1145,D1145,F1145,G1145)-SUM(E1145,H1145))</f>
        <v>0</v>
      </c>
      <c r="J1145" s="51">
        <f>HLOOKUP(A_Stammdaten!$B$12,$L$4:$R$2504,ROW(B1145)-3,FALSE)+IF(OR(B1145=0,A_Stammdaten!$B$12&lt;B1145),0,I1145*1/20)</f>
        <v>0</v>
      </c>
      <c r="K1145" s="51">
        <f>HLOOKUP(A_Stammdaten!$B$12,$L$4:$R$2504,ROW(B1145)-3,FALSE)</f>
        <v>0</v>
      </c>
      <c r="L1145" s="51">
        <f t="shared" si="53"/>
        <v>0</v>
      </c>
      <c r="M1145" s="51">
        <f t="shared" si="54"/>
        <v>0</v>
      </c>
      <c r="N1145" s="51">
        <f t="shared" si="54"/>
        <v>0</v>
      </c>
      <c r="O1145" s="51">
        <f t="shared" si="54"/>
        <v>0</v>
      </c>
      <c r="P1145" s="51">
        <f t="shared" si="54"/>
        <v>0</v>
      </c>
      <c r="Q1145" s="51">
        <f t="shared" si="54"/>
        <v>0</v>
      </c>
      <c r="R1145" s="51">
        <f t="shared" si="54"/>
        <v>0</v>
      </c>
    </row>
    <row r="1146" spans="1:18" x14ac:dyDescent="0.25">
      <c r="A1146" s="17"/>
      <c r="B1146" s="52"/>
      <c r="C1146" s="17"/>
      <c r="D1146" s="17"/>
      <c r="E1146" s="17"/>
      <c r="F1146" s="17"/>
      <c r="G1146" s="17"/>
      <c r="H1146" s="17"/>
      <c r="I1146" s="16">
        <f>IF(B1146&gt;A_Stammdaten!$B$12,0,SUM(C1146,D1146,F1146,G1146)-SUM(E1146,H1146))</f>
        <v>0</v>
      </c>
      <c r="J1146" s="51">
        <f>HLOOKUP(A_Stammdaten!$B$12,$L$4:$R$2504,ROW(B1146)-3,FALSE)+IF(OR(B1146=0,A_Stammdaten!$B$12&lt;B1146),0,I1146*1/20)</f>
        <v>0</v>
      </c>
      <c r="K1146" s="51">
        <f>HLOOKUP(A_Stammdaten!$B$12,$L$4:$R$2504,ROW(B1146)-3,FALSE)</f>
        <v>0</v>
      </c>
      <c r="L1146" s="51">
        <f t="shared" si="53"/>
        <v>0</v>
      </c>
      <c r="M1146" s="51">
        <f t="shared" si="54"/>
        <v>0</v>
      </c>
      <c r="N1146" s="51">
        <f t="shared" si="54"/>
        <v>0</v>
      </c>
      <c r="O1146" s="51">
        <f t="shared" si="54"/>
        <v>0</v>
      </c>
      <c r="P1146" s="51">
        <f t="shared" si="54"/>
        <v>0</v>
      </c>
      <c r="Q1146" s="51">
        <f t="shared" si="54"/>
        <v>0</v>
      </c>
      <c r="R1146" s="51">
        <f t="shared" si="54"/>
        <v>0</v>
      </c>
    </row>
    <row r="1147" spans="1:18" x14ac:dyDescent="0.25">
      <c r="A1147" s="17"/>
      <c r="B1147" s="52"/>
      <c r="C1147" s="17"/>
      <c r="D1147" s="17"/>
      <c r="E1147" s="17"/>
      <c r="F1147" s="17"/>
      <c r="G1147" s="17"/>
      <c r="H1147" s="17"/>
      <c r="I1147" s="16">
        <f>IF(B1147&gt;A_Stammdaten!$B$12,0,SUM(C1147,D1147,F1147,G1147)-SUM(E1147,H1147))</f>
        <v>0</v>
      </c>
      <c r="J1147" s="51">
        <f>HLOOKUP(A_Stammdaten!$B$12,$L$4:$R$2504,ROW(B1147)-3,FALSE)+IF(OR(B1147=0,A_Stammdaten!$B$12&lt;B1147),0,I1147*1/20)</f>
        <v>0</v>
      </c>
      <c r="K1147" s="51">
        <f>HLOOKUP(A_Stammdaten!$B$12,$L$4:$R$2504,ROW(B1147)-3,FALSE)</f>
        <v>0</v>
      </c>
      <c r="L1147" s="51">
        <f t="shared" si="53"/>
        <v>0</v>
      </c>
      <c r="M1147" s="51">
        <f t="shared" si="54"/>
        <v>0</v>
      </c>
      <c r="N1147" s="51">
        <f t="shared" si="54"/>
        <v>0</v>
      </c>
      <c r="O1147" s="51">
        <f t="shared" si="54"/>
        <v>0</v>
      </c>
      <c r="P1147" s="51">
        <f t="shared" si="54"/>
        <v>0</v>
      </c>
      <c r="Q1147" s="51">
        <f t="shared" si="54"/>
        <v>0</v>
      </c>
      <c r="R1147" s="51">
        <f t="shared" ref="M1147:R1190" si="55">IF(OR($I1147=0,R$4&lt;$B1147,$B1147=0,20-(R$4-$B1147)=0),0,$I1147*(19-(R$4-$B1147))/20)</f>
        <v>0</v>
      </c>
    </row>
    <row r="1148" spans="1:18" x14ac:dyDescent="0.25">
      <c r="A1148" s="17"/>
      <c r="B1148" s="52"/>
      <c r="C1148" s="17"/>
      <c r="D1148" s="17"/>
      <c r="E1148" s="17"/>
      <c r="F1148" s="17"/>
      <c r="G1148" s="17"/>
      <c r="H1148" s="17"/>
      <c r="I1148" s="16">
        <f>IF(B1148&gt;A_Stammdaten!$B$12,0,SUM(C1148,D1148,F1148,G1148)-SUM(E1148,H1148))</f>
        <v>0</v>
      </c>
      <c r="J1148" s="51">
        <f>HLOOKUP(A_Stammdaten!$B$12,$L$4:$R$2504,ROW(B1148)-3,FALSE)+IF(OR(B1148=0,A_Stammdaten!$B$12&lt;B1148),0,I1148*1/20)</f>
        <v>0</v>
      </c>
      <c r="K1148" s="51">
        <f>HLOOKUP(A_Stammdaten!$B$12,$L$4:$R$2504,ROW(B1148)-3,FALSE)</f>
        <v>0</v>
      </c>
      <c r="L1148" s="51">
        <f t="shared" si="53"/>
        <v>0</v>
      </c>
      <c r="M1148" s="51">
        <f t="shared" si="55"/>
        <v>0</v>
      </c>
      <c r="N1148" s="51">
        <f t="shared" si="55"/>
        <v>0</v>
      </c>
      <c r="O1148" s="51">
        <f t="shared" si="55"/>
        <v>0</v>
      </c>
      <c r="P1148" s="51">
        <f t="shared" si="55"/>
        <v>0</v>
      </c>
      <c r="Q1148" s="51">
        <f t="shared" si="55"/>
        <v>0</v>
      </c>
      <c r="R1148" s="51">
        <f t="shared" si="55"/>
        <v>0</v>
      </c>
    </row>
    <row r="1149" spans="1:18" x14ac:dyDescent="0.25">
      <c r="A1149" s="17"/>
      <c r="B1149" s="52"/>
      <c r="C1149" s="17"/>
      <c r="D1149" s="17"/>
      <c r="E1149" s="17"/>
      <c r="F1149" s="17"/>
      <c r="G1149" s="17"/>
      <c r="H1149" s="17"/>
      <c r="I1149" s="16">
        <f>IF(B1149&gt;A_Stammdaten!$B$12,0,SUM(C1149,D1149,F1149,G1149)-SUM(E1149,H1149))</f>
        <v>0</v>
      </c>
      <c r="J1149" s="51">
        <f>HLOOKUP(A_Stammdaten!$B$12,$L$4:$R$2504,ROW(B1149)-3,FALSE)+IF(OR(B1149=0,A_Stammdaten!$B$12&lt;B1149),0,I1149*1/20)</f>
        <v>0</v>
      </c>
      <c r="K1149" s="51">
        <f>HLOOKUP(A_Stammdaten!$B$12,$L$4:$R$2504,ROW(B1149)-3,FALSE)</f>
        <v>0</v>
      </c>
      <c r="L1149" s="51">
        <f t="shared" si="53"/>
        <v>0</v>
      </c>
      <c r="M1149" s="51">
        <f t="shared" si="55"/>
        <v>0</v>
      </c>
      <c r="N1149" s="51">
        <f t="shared" si="55"/>
        <v>0</v>
      </c>
      <c r="O1149" s="51">
        <f t="shared" si="55"/>
        <v>0</v>
      </c>
      <c r="P1149" s="51">
        <f t="shared" si="55"/>
        <v>0</v>
      </c>
      <c r="Q1149" s="51">
        <f t="shared" si="55"/>
        <v>0</v>
      </c>
      <c r="R1149" s="51">
        <f t="shared" si="55"/>
        <v>0</v>
      </c>
    </row>
    <row r="1150" spans="1:18" x14ac:dyDescent="0.25">
      <c r="A1150" s="17"/>
      <c r="B1150" s="52"/>
      <c r="C1150" s="17"/>
      <c r="D1150" s="17"/>
      <c r="E1150" s="17"/>
      <c r="F1150" s="17"/>
      <c r="G1150" s="17"/>
      <c r="H1150" s="17"/>
      <c r="I1150" s="16">
        <f>IF(B1150&gt;A_Stammdaten!$B$12,0,SUM(C1150,D1150,F1150,G1150)-SUM(E1150,H1150))</f>
        <v>0</v>
      </c>
      <c r="J1150" s="51">
        <f>HLOOKUP(A_Stammdaten!$B$12,$L$4:$R$2504,ROW(B1150)-3,FALSE)+IF(OR(B1150=0,A_Stammdaten!$B$12&lt;B1150),0,I1150*1/20)</f>
        <v>0</v>
      </c>
      <c r="K1150" s="51">
        <f>HLOOKUP(A_Stammdaten!$B$12,$L$4:$R$2504,ROW(B1150)-3,FALSE)</f>
        <v>0</v>
      </c>
      <c r="L1150" s="51">
        <f t="shared" si="53"/>
        <v>0</v>
      </c>
      <c r="M1150" s="51">
        <f t="shared" si="55"/>
        <v>0</v>
      </c>
      <c r="N1150" s="51">
        <f t="shared" si="55"/>
        <v>0</v>
      </c>
      <c r="O1150" s="51">
        <f t="shared" si="55"/>
        <v>0</v>
      </c>
      <c r="P1150" s="51">
        <f t="shared" si="55"/>
        <v>0</v>
      </c>
      <c r="Q1150" s="51">
        <f t="shared" si="55"/>
        <v>0</v>
      </c>
      <c r="R1150" s="51">
        <f t="shared" si="55"/>
        <v>0</v>
      </c>
    </row>
    <row r="1151" spans="1:18" x14ac:dyDescent="0.25">
      <c r="A1151" s="17"/>
      <c r="B1151" s="52"/>
      <c r="C1151" s="17"/>
      <c r="D1151" s="17"/>
      <c r="E1151" s="17"/>
      <c r="F1151" s="17"/>
      <c r="G1151" s="17"/>
      <c r="H1151" s="17"/>
      <c r="I1151" s="16">
        <f>IF(B1151&gt;A_Stammdaten!$B$12,0,SUM(C1151,D1151,F1151,G1151)-SUM(E1151,H1151))</f>
        <v>0</v>
      </c>
      <c r="J1151" s="51">
        <f>HLOOKUP(A_Stammdaten!$B$12,$L$4:$R$2504,ROW(B1151)-3,FALSE)+IF(OR(B1151=0,A_Stammdaten!$B$12&lt;B1151),0,I1151*1/20)</f>
        <v>0</v>
      </c>
      <c r="K1151" s="51">
        <f>HLOOKUP(A_Stammdaten!$B$12,$L$4:$R$2504,ROW(B1151)-3,FALSE)</f>
        <v>0</v>
      </c>
      <c r="L1151" s="51">
        <f t="shared" si="53"/>
        <v>0</v>
      </c>
      <c r="M1151" s="51">
        <f t="shared" si="55"/>
        <v>0</v>
      </c>
      <c r="N1151" s="51">
        <f t="shared" si="55"/>
        <v>0</v>
      </c>
      <c r="O1151" s="51">
        <f t="shared" si="55"/>
        <v>0</v>
      </c>
      <c r="P1151" s="51">
        <f t="shared" si="55"/>
        <v>0</v>
      </c>
      <c r="Q1151" s="51">
        <f t="shared" si="55"/>
        <v>0</v>
      </c>
      <c r="R1151" s="51">
        <f t="shared" si="55"/>
        <v>0</v>
      </c>
    </row>
    <row r="1152" spans="1:18" x14ac:dyDescent="0.25">
      <c r="A1152" s="17"/>
      <c r="B1152" s="52"/>
      <c r="C1152" s="17"/>
      <c r="D1152" s="17"/>
      <c r="E1152" s="17"/>
      <c r="F1152" s="17"/>
      <c r="G1152" s="17"/>
      <c r="H1152" s="17"/>
      <c r="I1152" s="16">
        <f>IF(B1152&gt;A_Stammdaten!$B$12,0,SUM(C1152,D1152,F1152,G1152)-SUM(E1152,H1152))</f>
        <v>0</v>
      </c>
      <c r="J1152" s="51">
        <f>HLOOKUP(A_Stammdaten!$B$12,$L$4:$R$2504,ROW(B1152)-3,FALSE)+IF(OR(B1152=0,A_Stammdaten!$B$12&lt;B1152),0,I1152*1/20)</f>
        <v>0</v>
      </c>
      <c r="K1152" s="51">
        <f>HLOOKUP(A_Stammdaten!$B$12,$L$4:$R$2504,ROW(B1152)-3,FALSE)</f>
        <v>0</v>
      </c>
      <c r="L1152" s="51">
        <f t="shared" ref="L1152:L1215" si="56">IF(OR($I1152=0,L$4&lt;$B1152,$B1152=0,20-(L$4-$B1152)=0),0,$I1152*(19-(L$4-$B1152))/20)</f>
        <v>0</v>
      </c>
      <c r="M1152" s="51">
        <f t="shared" si="55"/>
        <v>0</v>
      </c>
      <c r="N1152" s="51">
        <f t="shared" si="55"/>
        <v>0</v>
      </c>
      <c r="O1152" s="51">
        <f t="shared" si="55"/>
        <v>0</v>
      </c>
      <c r="P1152" s="51">
        <f t="shared" si="55"/>
        <v>0</v>
      </c>
      <c r="Q1152" s="51">
        <f t="shared" si="55"/>
        <v>0</v>
      </c>
      <c r="R1152" s="51">
        <f t="shared" si="55"/>
        <v>0</v>
      </c>
    </row>
    <row r="1153" spans="1:18" x14ac:dyDescent="0.25">
      <c r="A1153" s="17"/>
      <c r="B1153" s="52"/>
      <c r="C1153" s="17"/>
      <c r="D1153" s="17"/>
      <c r="E1153" s="17"/>
      <c r="F1153" s="17"/>
      <c r="G1153" s="17"/>
      <c r="H1153" s="17"/>
      <c r="I1153" s="16">
        <f>IF(B1153&gt;A_Stammdaten!$B$12,0,SUM(C1153,D1153,F1153,G1153)-SUM(E1153,H1153))</f>
        <v>0</v>
      </c>
      <c r="J1153" s="51">
        <f>HLOOKUP(A_Stammdaten!$B$12,$L$4:$R$2504,ROW(B1153)-3,FALSE)+IF(OR(B1153=0,A_Stammdaten!$B$12&lt;B1153),0,I1153*1/20)</f>
        <v>0</v>
      </c>
      <c r="K1153" s="51">
        <f>HLOOKUP(A_Stammdaten!$B$12,$L$4:$R$2504,ROW(B1153)-3,FALSE)</f>
        <v>0</v>
      </c>
      <c r="L1153" s="51">
        <f t="shared" si="56"/>
        <v>0</v>
      </c>
      <c r="M1153" s="51">
        <f t="shared" si="55"/>
        <v>0</v>
      </c>
      <c r="N1153" s="51">
        <f t="shared" si="55"/>
        <v>0</v>
      </c>
      <c r="O1153" s="51">
        <f t="shared" si="55"/>
        <v>0</v>
      </c>
      <c r="P1153" s="51">
        <f t="shared" si="55"/>
        <v>0</v>
      </c>
      <c r="Q1153" s="51">
        <f t="shared" si="55"/>
        <v>0</v>
      </c>
      <c r="R1153" s="51">
        <f t="shared" si="55"/>
        <v>0</v>
      </c>
    </row>
    <row r="1154" spans="1:18" x14ac:dyDescent="0.25">
      <c r="A1154" s="17"/>
      <c r="B1154" s="52"/>
      <c r="C1154" s="17"/>
      <c r="D1154" s="17"/>
      <c r="E1154" s="17"/>
      <c r="F1154" s="17"/>
      <c r="G1154" s="17"/>
      <c r="H1154" s="17"/>
      <c r="I1154" s="16">
        <f>IF(B1154&gt;A_Stammdaten!$B$12,0,SUM(C1154,D1154,F1154,G1154)-SUM(E1154,H1154))</f>
        <v>0</v>
      </c>
      <c r="J1154" s="51">
        <f>HLOOKUP(A_Stammdaten!$B$12,$L$4:$R$2504,ROW(B1154)-3,FALSE)+IF(OR(B1154=0,A_Stammdaten!$B$12&lt;B1154),0,I1154*1/20)</f>
        <v>0</v>
      </c>
      <c r="K1154" s="51">
        <f>HLOOKUP(A_Stammdaten!$B$12,$L$4:$R$2504,ROW(B1154)-3,FALSE)</f>
        <v>0</v>
      </c>
      <c r="L1154" s="51">
        <f t="shared" si="56"/>
        <v>0</v>
      </c>
      <c r="M1154" s="51">
        <f t="shared" si="55"/>
        <v>0</v>
      </c>
      <c r="N1154" s="51">
        <f t="shared" si="55"/>
        <v>0</v>
      </c>
      <c r="O1154" s="51">
        <f t="shared" si="55"/>
        <v>0</v>
      </c>
      <c r="P1154" s="51">
        <f t="shared" si="55"/>
        <v>0</v>
      </c>
      <c r="Q1154" s="51">
        <f t="shared" si="55"/>
        <v>0</v>
      </c>
      <c r="R1154" s="51">
        <f t="shared" si="55"/>
        <v>0</v>
      </c>
    </row>
    <row r="1155" spans="1:18" x14ac:dyDescent="0.25">
      <c r="A1155" s="17"/>
      <c r="B1155" s="52"/>
      <c r="C1155" s="17"/>
      <c r="D1155" s="17"/>
      <c r="E1155" s="17"/>
      <c r="F1155" s="17"/>
      <c r="G1155" s="17"/>
      <c r="H1155" s="17"/>
      <c r="I1155" s="16">
        <f>IF(B1155&gt;A_Stammdaten!$B$12,0,SUM(C1155,D1155,F1155,G1155)-SUM(E1155,H1155))</f>
        <v>0</v>
      </c>
      <c r="J1155" s="51">
        <f>HLOOKUP(A_Stammdaten!$B$12,$L$4:$R$2504,ROW(B1155)-3,FALSE)+IF(OR(B1155=0,A_Stammdaten!$B$12&lt;B1155),0,I1155*1/20)</f>
        <v>0</v>
      </c>
      <c r="K1155" s="51">
        <f>HLOOKUP(A_Stammdaten!$B$12,$L$4:$R$2504,ROW(B1155)-3,FALSE)</f>
        <v>0</v>
      </c>
      <c r="L1155" s="51">
        <f t="shared" si="56"/>
        <v>0</v>
      </c>
      <c r="M1155" s="51">
        <f t="shared" si="55"/>
        <v>0</v>
      </c>
      <c r="N1155" s="51">
        <f t="shared" si="55"/>
        <v>0</v>
      </c>
      <c r="O1155" s="51">
        <f t="shared" si="55"/>
        <v>0</v>
      </c>
      <c r="P1155" s="51">
        <f t="shared" si="55"/>
        <v>0</v>
      </c>
      <c r="Q1155" s="51">
        <f t="shared" si="55"/>
        <v>0</v>
      </c>
      <c r="R1155" s="51">
        <f t="shared" si="55"/>
        <v>0</v>
      </c>
    </row>
    <row r="1156" spans="1:18" x14ac:dyDescent="0.25">
      <c r="A1156" s="17"/>
      <c r="B1156" s="52"/>
      <c r="C1156" s="17"/>
      <c r="D1156" s="17"/>
      <c r="E1156" s="17"/>
      <c r="F1156" s="17"/>
      <c r="G1156" s="17"/>
      <c r="H1156" s="17"/>
      <c r="I1156" s="16">
        <f>IF(B1156&gt;A_Stammdaten!$B$12,0,SUM(C1156,D1156,F1156,G1156)-SUM(E1156,H1156))</f>
        <v>0</v>
      </c>
      <c r="J1156" s="51">
        <f>HLOOKUP(A_Stammdaten!$B$12,$L$4:$R$2504,ROW(B1156)-3,FALSE)+IF(OR(B1156=0,A_Stammdaten!$B$12&lt;B1156),0,I1156*1/20)</f>
        <v>0</v>
      </c>
      <c r="K1156" s="51">
        <f>HLOOKUP(A_Stammdaten!$B$12,$L$4:$R$2504,ROW(B1156)-3,FALSE)</f>
        <v>0</v>
      </c>
      <c r="L1156" s="51">
        <f t="shared" si="56"/>
        <v>0</v>
      </c>
      <c r="M1156" s="51">
        <f t="shared" si="55"/>
        <v>0</v>
      </c>
      <c r="N1156" s="51">
        <f t="shared" si="55"/>
        <v>0</v>
      </c>
      <c r="O1156" s="51">
        <f t="shared" si="55"/>
        <v>0</v>
      </c>
      <c r="P1156" s="51">
        <f t="shared" si="55"/>
        <v>0</v>
      </c>
      <c r="Q1156" s="51">
        <f t="shared" si="55"/>
        <v>0</v>
      </c>
      <c r="R1156" s="51">
        <f t="shared" si="55"/>
        <v>0</v>
      </c>
    </row>
    <row r="1157" spans="1:18" x14ac:dyDescent="0.25">
      <c r="A1157" s="17"/>
      <c r="B1157" s="52"/>
      <c r="C1157" s="17"/>
      <c r="D1157" s="17"/>
      <c r="E1157" s="17"/>
      <c r="F1157" s="17"/>
      <c r="G1157" s="17"/>
      <c r="H1157" s="17"/>
      <c r="I1157" s="16">
        <f>IF(B1157&gt;A_Stammdaten!$B$12,0,SUM(C1157,D1157,F1157,G1157)-SUM(E1157,H1157))</f>
        <v>0</v>
      </c>
      <c r="J1157" s="51">
        <f>HLOOKUP(A_Stammdaten!$B$12,$L$4:$R$2504,ROW(B1157)-3,FALSE)+IF(OR(B1157=0,A_Stammdaten!$B$12&lt;B1157),0,I1157*1/20)</f>
        <v>0</v>
      </c>
      <c r="K1157" s="51">
        <f>HLOOKUP(A_Stammdaten!$B$12,$L$4:$R$2504,ROW(B1157)-3,FALSE)</f>
        <v>0</v>
      </c>
      <c r="L1157" s="51">
        <f t="shared" si="56"/>
        <v>0</v>
      </c>
      <c r="M1157" s="51">
        <f t="shared" si="55"/>
        <v>0</v>
      </c>
      <c r="N1157" s="51">
        <f t="shared" si="55"/>
        <v>0</v>
      </c>
      <c r="O1157" s="51">
        <f t="shared" si="55"/>
        <v>0</v>
      </c>
      <c r="P1157" s="51">
        <f t="shared" si="55"/>
        <v>0</v>
      </c>
      <c r="Q1157" s="51">
        <f t="shared" si="55"/>
        <v>0</v>
      </c>
      <c r="R1157" s="51">
        <f t="shared" si="55"/>
        <v>0</v>
      </c>
    </row>
    <row r="1158" spans="1:18" x14ac:dyDescent="0.25">
      <c r="A1158" s="17"/>
      <c r="B1158" s="52"/>
      <c r="C1158" s="17"/>
      <c r="D1158" s="17"/>
      <c r="E1158" s="17"/>
      <c r="F1158" s="17"/>
      <c r="G1158" s="17"/>
      <c r="H1158" s="17"/>
      <c r="I1158" s="16">
        <f>IF(B1158&gt;A_Stammdaten!$B$12,0,SUM(C1158,D1158,F1158,G1158)-SUM(E1158,H1158))</f>
        <v>0</v>
      </c>
      <c r="J1158" s="51">
        <f>HLOOKUP(A_Stammdaten!$B$12,$L$4:$R$2504,ROW(B1158)-3,FALSE)+IF(OR(B1158=0,A_Stammdaten!$B$12&lt;B1158),0,I1158*1/20)</f>
        <v>0</v>
      </c>
      <c r="K1158" s="51">
        <f>HLOOKUP(A_Stammdaten!$B$12,$L$4:$R$2504,ROW(B1158)-3,FALSE)</f>
        <v>0</v>
      </c>
      <c r="L1158" s="51">
        <f t="shared" si="56"/>
        <v>0</v>
      </c>
      <c r="M1158" s="51">
        <f t="shared" si="55"/>
        <v>0</v>
      </c>
      <c r="N1158" s="51">
        <f t="shared" si="55"/>
        <v>0</v>
      </c>
      <c r="O1158" s="51">
        <f t="shared" si="55"/>
        <v>0</v>
      </c>
      <c r="P1158" s="51">
        <f t="shared" si="55"/>
        <v>0</v>
      </c>
      <c r="Q1158" s="51">
        <f t="shared" si="55"/>
        <v>0</v>
      </c>
      <c r="R1158" s="51">
        <f t="shared" si="55"/>
        <v>0</v>
      </c>
    </row>
    <row r="1159" spans="1:18" x14ac:dyDescent="0.25">
      <c r="A1159" s="17"/>
      <c r="B1159" s="52"/>
      <c r="C1159" s="17"/>
      <c r="D1159" s="17"/>
      <c r="E1159" s="17"/>
      <c r="F1159" s="17"/>
      <c r="G1159" s="17"/>
      <c r="H1159" s="17"/>
      <c r="I1159" s="16">
        <f>IF(B1159&gt;A_Stammdaten!$B$12,0,SUM(C1159,D1159,F1159,G1159)-SUM(E1159,H1159))</f>
        <v>0</v>
      </c>
      <c r="J1159" s="51">
        <f>HLOOKUP(A_Stammdaten!$B$12,$L$4:$R$2504,ROW(B1159)-3,FALSE)+IF(OR(B1159=0,A_Stammdaten!$B$12&lt;B1159),0,I1159*1/20)</f>
        <v>0</v>
      </c>
      <c r="K1159" s="51">
        <f>HLOOKUP(A_Stammdaten!$B$12,$L$4:$R$2504,ROW(B1159)-3,FALSE)</f>
        <v>0</v>
      </c>
      <c r="L1159" s="51">
        <f t="shared" si="56"/>
        <v>0</v>
      </c>
      <c r="M1159" s="51">
        <f t="shared" si="55"/>
        <v>0</v>
      </c>
      <c r="N1159" s="51">
        <f t="shared" si="55"/>
        <v>0</v>
      </c>
      <c r="O1159" s="51">
        <f t="shared" si="55"/>
        <v>0</v>
      </c>
      <c r="P1159" s="51">
        <f t="shared" si="55"/>
        <v>0</v>
      </c>
      <c r="Q1159" s="51">
        <f t="shared" si="55"/>
        <v>0</v>
      </c>
      <c r="R1159" s="51">
        <f t="shared" si="55"/>
        <v>0</v>
      </c>
    </row>
    <row r="1160" spans="1:18" x14ac:dyDescent="0.25">
      <c r="A1160" s="17"/>
      <c r="B1160" s="52"/>
      <c r="C1160" s="17"/>
      <c r="D1160" s="17"/>
      <c r="E1160" s="17"/>
      <c r="F1160" s="17"/>
      <c r="G1160" s="17"/>
      <c r="H1160" s="17"/>
      <c r="I1160" s="16">
        <f>IF(B1160&gt;A_Stammdaten!$B$12,0,SUM(C1160,D1160,F1160,G1160)-SUM(E1160,H1160))</f>
        <v>0</v>
      </c>
      <c r="J1160" s="51">
        <f>HLOOKUP(A_Stammdaten!$B$12,$L$4:$R$2504,ROW(B1160)-3,FALSE)+IF(OR(B1160=0,A_Stammdaten!$B$12&lt;B1160),0,I1160*1/20)</f>
        <v>0</v>
      </c>
      <c r="K1160" s="51">
        <f>HLOOKUP(A_Stammdaten!$B$12,$L$4:$R$2504,ROW(B1160)-3,FALSE)</f>
        <v>0</v>
      </c>
      <c r="L1160" s="51">
        <f t="shared" si="56"/>
        <v>0</v>
      </c>
      <c r="M1160" s="51">
        <f t="shared" si="55"/>
        <v>0</v>
      </c>
      <c r="N1160" s="51">
        <f t="shared" si="55"/>
        <v>0</v>
      </c>
      <c r="O1160" s="51">
        <f t="shared" si="55"/>
        <v>0</v>
      </c>
      <c r="P1160" s="51">
        <f t="shared" si="55"/>
        <v>0</v>
      </c>
      <c r="Q1160" s="51">
        <f t="shared" si="55"/>
        <v>0</v>
      </c>
      <c r="R1160" s="51">
        <f t="shared" si="55"/>
        <v>0</v>
      </c>
    </row>
    <row r="1161" spans="1:18" x14ac:dyDescent="0.25">
      <c r="A1161" s="17"/>
      <c r="B1161" s="52"/>
      <c r="C1161" s="17"/>
      <c r="D1161" s="17"/>
      <c r="E1161" s="17"/>
      <c r="F1161" s="17"/>
      <c r="G1161" s="17"/>
      <c r="H1161" s="17"/>
      <c r="I1161" s="16">
        <f>IF(B1161&gt;A_Stammdaten!$B$12,0,SUM(C1161,D1161,F1161,G1161)-SUM(E1161,H1161))</f>
        <v>0</v>
      </c>
      <c r="J1161" s="51">
        <f>HLOOKUP(A_Stammdaten!$B$12,$L$4:$R$2504,ROW(B1161)-3,FALSE)+IF(OR(B1161=0,A_Stammdaten!$B$12&lt;B1161),0,I1161*1/20)</f>
        <v>0</v>
      </c>
      <c r="K1161" s="51">
        <f>HLOOKUP(A_Stammdaten!$B$12,$L$4:$R$2504,ROW(B1161)-3,FALSE)</f>
        <v>0</v>
      </c>
      <c r="L1161" s="51">
        <f t="shared" si="56"/>
        <v>0</v>
      </c>
      <c r="M1161" s="51">
        <f t="shared" si="55"/>
        <v>0</v>
      </c>
      <c r="N1161" s="51">
        <f t="shared" si="55"/>
        <v>0</v>
      </c>
      <c r="O1161" s="51">
        <f t="shared" si="55"/>
        <v>0</v>
      </c>
      <c r="P1161" s="51">
        <f t="shared" si="55"/>
        <v>0</v>
      </c>
      <c r="Q1161" s="51">
        <f t="shared" si="55"/>
        <v>0</v>
      </c>
      <c r="R1161" s="51">
        <f t="shared" si="55"/>
        <v>0</v>
      </c>
    </row>
    <row r="1162" spans="1:18" x14ac:dyDescent="0.25">
      <c r="A1162" s="17"/>
      <c r="B1162" s="52"/>
      <c r="C1162" s="17"/>
      <c r="D1162" s="17"/>
      <c r="E1162" s="17"/>
      <c r="F1162" s="17"/>
      <c r="G1162" s="17"/>
      <c r="H1162" s="17"/>
      <c r="I1162" s="16">
        <f>IF(B1162&gt;A_Stammdaten!$B$12,0,SUM(C1162,D1162,F1162,G1162)-SUM(E1162,H1162))</f>
        <v>0</v>
      </c>
      <c r="J1162" s="51">
        <f>HLOOKUP(A_Stammdaten!$B$12,$L$4:$R$2504,ROW(B1162)-3,FALSE)+IF(OR(B1162=0,A_Stammdaten!$B$12&lt;B1162),0,I1162*1/20)</f>
        <v>0</v>
      </c>
      <c r="K1162" s="51">
        <f>HLOOKUP(A_Stammdaten!$B$12,$L$4:$R$2504,ROW(B1162)-3,FALSE)</f>
        <v>0</v>
      </c>
      <c r="L1162" s="51">
        <f t="shared" si="56"/>
        <v>0</v>
      </c>
      <c r="M1162" s="51">
        <f t="shared" si="55"/>
        <v>0</v>
      </c>
      <c r="N1162" s="51">
        <f t="shared" si="55"/>
        <v>0</v>
      </c>
      <c r="O1162" s="51">
        <f t="shared" si="55"/>
        <v>0</v>
      </c>
      <c r="P1162" s="51">
        <f t="shared" si="55"/>
        <v>0</v>
      </c>
      <c r="Q1162" s="51">
        <f t="shared" si="55"/>
        <v>0</v>
      </c>
      <c r="R1162" s="51">
        <f t="shared" si="55"/>
        <v>0</v>
      </c>
    </row>
    <row r="1163" spans="1:18" x14ac:dyDescent="0.25">
      <c r="A1163" s="17"/>
      <c r="B1163" s="52"/>
      <c r="C1163" s="17"/>
      <c r="D1163" s="17"/>
      <c r="E1163" s="17"/>
      <c r="F1163" s="17"/>
      <c r="G1163" s="17"/>
      <c r="H1163" s="17"/>
      <c r="I1163" s="16">
        <f>IF(B1163&gt;A_Stammdaten!$B$12,0,SUM(C1163,D1163,F1163,G1163)-SUM(E1163,H1163))</f>
        <v>0</v>
      </c>
      <c r="J1163" s="51">
        <f>HLOOKUP(A_Stammdaten!$B$12,$L$4:$R$2504,ROW(B1163)-3,FALSE)+IF(OR(B1163=0,A_Stammdaten!$B$12&lt;B1163),0,I1163*1/20)</f>
        <v>0</v>
      </c>
      <c r="K1163" s="51">
        <f>HLOOKUP(A_Stammdaten!$B$12,$L$4:$R$2504,ROW(B1163)-3,FALSE)</f>
        <v>0</v>
      </c>
      <c r="L1163" s="51">
        <f t="shared" si="56"/>
        <v>0</v>
      </c>
      <c r="M1163" s="51">
        <f t="shared" si="55"/>
        <v>0</v>
      </c>
      <c r="N1163" s="51">
        <f t="shared" si="55"/>
        <v>0</v>
      </c>
      <c r="O1163" s="51">
        <f t="shared" si="55"/>
        <v>0</v>
      </c>
      <c r="P1163" s="51">
        <f t="shared" si="55"/>
        <v>0</v>
      </c>
      <c r="Q1163" s="51">
        <f t="shared" si="55"/>
        <v>0</v>
      </c>
      <c r="R1163" s="51">
        <f t="shared" si="55"/>
        <v>0</v>
      </c>
    </row>
    <row r="1164" spans="1:18" x14ac:dyDescent="0.25">
      <c r="A1164" s="17"/>
      <c r="B1164" s="52"/>
      <c r="C1164" s="17"/>
      <c r="D1164" s="17"/>
      <c r="E1164" s="17"/>
      <c r="F1164" s="17"/>
      <c r="G1164" s="17"/>
      <c r="H1164" s="17"/>
      <c r="I1164" s="16">
        <f>IF(B1164&gt;A_Stammdaten!$B$12,0,SUM(C1164,D1164,F1164,G1164)-SUM(E1164,H1164))</f>
        <v>0</v>
      </c>
      <c r="J1164" s="51">
        <f>HLOOKUP(A_Stammdaten!$B$12,$L$4:$R$2504,ROW(B1164)-3,FALSE)+IF(OR(B1164=0,A_Stammdaten!$B$12&lt;B1164),0,I1164*1/20)</f>
        <v>0</v>
      </c>
      <c r="K1164" s="51">
        <f>HLOOKUP(A_Stammdaten!$B$12,$L$4:$R$2504,ROW(B1164)-3,FALSE)</f>
        <v>0</v>
      </c>
      <c r="L1164" s="51">
        <f t="shared" si="56"/>
        <v>0</v>
      </c>
      <c r="M1164" s="51">
        <f t="shared" si="55"/>
        <v>0</v>
      </c>
      <c r="N1164" s="51">
        <f t="shared" si="55"/>
        <v>0</v>
      </c>
      <c r="O1164" s="51">
        <f t="shared" si="55"/>
        <v>0</v>
      </c>
      <c r="P1164" s="51">
        <f t="shared" si="55"/>
        <v>0</v>
      </c>
      <c r="Q1164" s="51">
        <f t="shared" si="55"/>
        <v>0</v>
      </c>
      <c r="R1164" s="51">
        <f t="shared" si="55"/>
        <v>0</v>
      </c>
    </row>
    <row r="1165" spans="1:18" x14ac:dyDescent="0.25">
      <c r="A1165" s="17"/>
      <c r="B1165" s="52"/>
      <c r="C1165" s="17"/>
      <c r="D1165" s="17"/>
      <c r="E1165" s="17"/>
      <c r="F1165" s="17"/>
      <c r="G1165" s="17"/>
      <c r="H1165" s="17"/>
      <c r="I1165" s="16">
        <f>IF(B1165&gt;A_Stammdaten!$B$12,0,SUM(C1165,D1165,F1165,G1165)-SUM(E1165,H1165))</f>
        <v>0</v>
      </c>
      <c r="J1165" s="51">
        <f>HLOOKUP(A_Stammdaten!$B$12,$L$4:$R$2504,ROW(B1165)-3,FALSE)+IF(OR(B1165=0,A_Stammdaten!$B$12&lt;B1165),0,I1165*1/20)</f>
        <v>0</v>
      </c>
      <c r="K1165" s="51">
        <f>HLOOKUP(A_Stammdaten!$B$12,$L$4:$R$2504,ROW(B1165)-3,FALSE)</f>
        <v>0</v>
      </c>
      <c r="L1165" s="51">
        <f t="shared" si="56"/>
        <v>0</v>
      </c>
      <c r="M1165" s="51">
        <f t="shared" si="55"/>
        <v>0</v>
      </c>
      <c r="N1165" s="51">
        <f t="shared" si="55"/>
        <v>0</v>
      </c>
      <c r="O1165" s="51">
        <f t="shared" si="55"/>
        <v>0</v>
      </c>
      <c r="P1165" s="51">
        <f t="shared" si="55"/>
        <v>0</v>
      </c>
      <c r="Q1165" s="51">
        <f t="shared" si="55"/>
        <v>0</v>
      </c>
      <c r="R1165" s="51">
        <f t="shared" si="55"/>
        <v>0</v>
      </c>
    </row>
    <row r="1166" spans="1:18" x14ac:dyDescent="0.25">
      <c r="A1166" s="17"/>
      <c r="B1166" s="52"/>
      <c r="C1166" s="17"/>
      <c r="D1166" s="17"/>
      <c r="E1166" s="17"/>
      <c r="F1166" s="17"/>
      <c r="G1166" s="17"/>
      <c r="H1166" s="17"/>
      <c r="I1166" s="16">
        <f>IF(B1166&gt;A_Stammdaten!$B$12,0,SUM(C1166,D1166,F1166,G1166)-SUM(E1166,H1166))</f>
        <v>0</v>
      </c>
      <c r="J1166" s="51">
        <f>HLOOKUP(A_Stammdaten!$B$12,$L$4:$R$2504,ROW(B1166)-3,FALSE)+IF(OR(B1166=0,A_Stammdaten!$B$12&lt;B1166),0,I1166*1/20)</f>
        <v>0</v>
      </c>
      <c r="K1166" s="51">
        <f>HLOOKUP(A_Stammdaten!$B$12,$L$4:$R$2504,ROW(B1166)-3,FALSE)</f>
        <v>0</v>
      </c>
      <c r="L1166" s="51">
        <f t="shared" si="56"/>
        <v>0</v>
      </c>
      <c r="M1166" s="51">
        <f t="shared" si="55"/>
        <v>0</v>
      </c>
      <c r="N1166" s="51">
        <f t="shared" si="55"/>
        <v>0</v>
      </c>
      <c r="O1166" s="51">
        <f t="shared" si="55"/>
        <v>0</v>
      </c>
      <c r="P1166" s="51">
        <f t="shared" si="55"/>
        <v>0</v>
      </c>
      <c r="Q1166" s="51">
        <f t="shared" si="55"/>
        <v>0</v>
      </c>
      <c r="R1166" s="51">
        <f t="shared" si="55"/>
        <v>0</v>
      </c>
    </row>
    <row r="1167" spans="1:18" x14ac:dyDescent="0.25">
      <c r="A1167" s="17"/>
      <c r="B1167" s="52"/>
      <c r="C1167" s="17"/>
      <c r="D1167" s="17"/>
      <c r="E1167" s="17"/>
      <c r="F1167" s="17"/>
      <c r="G1167" s="17"/>
      <c r="H1167" s="17"/>
      <c r="I1167" s="16">
        <f>IF(B1167&gt;A_Stammdaten!$B$12,0,SUM(C1167,D1167,F1167,G1167)-SUM(E1167,H1167))</f>
        <v>0</v>
      </c>
      <c r="J1167" s="51">
        <f>HLOOKUP(A_Stammdaten!$B$12,$L$4:$R$2504,ROW(B1167)-3,FALSE)+IF(OR(B1167=0,A_Stammdaten!$B$12&lt;B1167),0,I1167*1/20)</f>
        <v>0</v>
      </c>
      <c r="K1167" s="51">
        <f>HLOOKUP(A_Stammdaten!$B$12,$L$4:$R$2504,ROW(B1167)-3,FALSE)</f>
        <v>0</v>
      </c>
      <c r="L1167" s="51">
        <f t="shared" si="56"/>
        <v>0</v>
      </c>
      <c r="M1167" s="51">
        <f t="shared" si="55"/>
        <v>0</v>
      </c>
      <c r="N1167" s="51">
        <f t="shared" si="55"/>
        <v>0</v>
      </c>
      <c r="O1167" s="51">
        <f t="shared" si="55"/>
        <v>0</v>
      </c>
      <c r="P1167" s="51">
        <f t="shared" si="55"/>
        <v>0</v>
      </c>
      <c r="Q1167" s="51">
        <f t="shared" si="55"/>
        <v>0</v>
      </c>
      <c r="R1167" s="51">
        <f t="shared" si="55"/>
        <v>0</v>
      </c>
    </row>
    <row r="1168" spans="1:18" x14ac:dyDescent="0.25">
      <c r="A1168" s="17"/>
      <c r="B1168" s="52"/>
      <c r="C1168" s="17"/>
      <c r="D1168" s="17"/>
      <c r="E1168" s="17"/>
      <c r="F1168" s="17"/>
      <c r="G1168" s="17"/>
      <c r="H1168" s="17"/>
      <c r="I1168" s="16">
        <f>IF(B1168&gt;A_Stammdaten!$B$12,0,SUM(C1168,D1168,F1168,G1168)-SUM(E1168,H1168))</f>
        <v>0</v>
      </c>
      <c r="J1168" s="51">
        <f>HLOOKUP(A_Stammdaten!$B$12,$L$4:$R$2504,ROW(B1168)-3,FALSE)+IF(OR(B1168=0,A_Stammdaten!$B$12&lt;B1168),0,I1168*1/20)</f>
        <v>0</v>
      </c>
      <c r="K1168" s="51">
        <f>HLOOKUP(A_Stammdaten!$B$12,$L$4:$R$2504,ROW(B1168)-3,FALSE)</f>
        <v>0</v>
      </c>
      <c r="L1168" s="51">
        <f t="shared" si="56"/>
        <v>0</v>
      </c>
      <c r="M1168" s="51">
        <f t="shared" si="55"/>
        <v>0</v>
      </c>
      <c r="N1168" s="51">
        <f t="shared" si="55"/>
        <v>0</v>
      </c>
      <c r="O1168" s="51">
        <f t="shared" si="55"/>
        <v>0</v>
      </c>
      <c r="P1168" s="51">
        <f t="shared" si="55"/>
        <v>0</v>
      </c>
      <c r="Q1168" s="51">
        <f t="shared" si="55"/>
        <v>0</v>
      </c>
      <c r="R1168" s="51">
        <f t="shared" si="55"/>
        <v>0</v>
      </c>
    </row>
    <row r="1169" spans="1:18" x14ac:dyDescent="0.25">
      <c r="A1169" s="17"/>
      <c r="B1169" s="52"/>
      <c r="C1169" s="17"/>
      <c r="D1169" s="17"/>
      <c r="E1169" s="17"/>
      <c r="F1169" s="17"/>
      <c r="G1169" s="17"/>
      <c r="H1169" s="17"/>
      <c r="I1169" s="16">
        <f>IF(B1169&gt;A_Stammdaten!$B$12,0,SUM(C1169,D1169,F1169,G1169)-SUM(E1169,H1169))</f>
        <v>0</v>
      </c>
      <c r="J1169" s="51">
        <f>HLOOKUP(A_Stammdaten!$B$12,$L$4:$R$2504,ROW(B1169)-3,FALSE)+IF(OR(B1169=0,A_Stammdaten!$B$12&lt;B1169),0,I1169*1/20)</f>
        <v>0</v>
      </c>
      <c r="K1169" s="51">
        <f>HLOOKUP(A_Stammdaten!$B$12,$L$4:$R$2504,ROW(B1169)-3,FALSE)</f>
        <v>0</v>
      </c>
      <c r="L1169" s="51">
        <f t="shared" si="56"/>
        <v>0</v>
      </c>
      <c r="M1169" s="51">
        <f t="shared" si="55"/>
        <v>0</v>
      </c>
      <c r="N1169" s="51">
        <f t="shared" si="55"/>
        <v>0</v>
      </c>
      <c r="O1169" s="51">
        <f t="shared" si="55"/>
        <v>0</v>
      </c>
      <c r="P1169" s="51">
        <f t="shared" si="55"/>
        <v>0</v>
      </c>
      <c r="Q1169" s="51">
        <f t="shared" si="55"/>
        <v>0</v>
      </c>
      <c r="R1169" s="51">
        <f t="shared" si="55"/>
        <v>0</v>
      </c>
    </row>
    <row r="1170" spans="1:18" x14ac:dyDescent="0.25">
      <c r="A1170" s="17"/>
      <c r="B1170" s="52"/>
      <c r="C1170" s="17"/>
      <c r="D1170" s="17"/>
      <c r="E1170" s="17"/>
      <c r="F1170" s="17"/>
      <c r="G1170" s="17"/>
      <c r="H1170" s="17"/>
      <c r="I1170" s="16">
        <f>IF(B1170&gt;A_Stammdaten!$B$12,0,SUM(C1170,D1170,F1170,G1170)-SUM(E1170,H1170))</f>
        <v>0</v>
      </c>
      <c r="J1170" s="51">
        <f>HLOOKUP(A_Stammdaten!$B$12,$L$4:$R$2504,ROW(B1170)-3,FALSE)+IF(OR(B1170=0,A_Stammdaten!$B$12&lt;B1170),0,I1170*1/20)</f>
        <v>0</v>
      </c>
      <c r="K1170" s="51">
        <f>HLOOKUP(A_Stammdaten!$B$12,$L$4:$R$2504,ROW(B1170)-3,FALSE)</f>
        <v>0</v>
      </c>
      <c r="L1170" s="51">
        <f t="shared" si="56"/>
        <v>0</v>
      </c>
      <c r="M1170" s="51">
        <f t="shared" si="55"/>
        <v>0</v>
      </c>
      <c r="N1170" s="51">
        <f t="shared" si="55"/>
        <v>0</v>
      </c>
      <c r="O1170" s="51">
        <f t="shared" si="55"/>
        <v>0</v>
      </c>
      <c r="P1170" s="51">
        <f t="shared" si="55"/>
        <v>0</v>
      </c>
      <c r="Q1170" s="51">
        <f t="shared" si="55"/>
        <v>0</v>
      </c>
      <c r="R1170" s="51">
        <f t="shared" si="55"/>
        <v>0</v>
      </c>
    </row>
    <row r="1171" spans="1:18" x14ac:dyDescent="0.25">
      <c r="A1171" s="17"/>
      <c r="B1171" s="52"/>
      <c r="C1171" s="17"/>
      <c r="D1171" s="17"/>
      <c r="E1171" s="17"/>
      <c r="F1171" s="17"/>
      <c r="G1171" s="17"/>
      <c r="H1171" s="17"/>
      <c r="I1171" s="16">
        <f>IF(B1171&gt;A_Stammdaten!$B$12,0,SUM(C1171,D1171,F1171,G1171)-SUM(E1171,H1171))</f>
        <v>0</v>
      </c>
      <c r="J1171" s="51">
        <f>HLOOKUP(A_Stammdaten!$B$12,$L$4:$R$2504,ROW(B1171)-3,FALSE)+IF(OR(B1171=0,A_Stammdaten!$B$12&lt;B1171),0,I1171*1/20)</f>
        <v>0</v>
      </c>
      <c r="K1171" s="51">
        <f>HLOOKUP(A_Stammdaten!$B$12,$L$4:$R$2504,ROW(B1171)-3,FALSE)</f>
        <v>0</v>
      </c>
      <c r="L1171" s="51">
        <f t="shared" si="56"/>
        <v>0</v>
      </c>
      <c r="M1171" s="51">
        <f t="shared" si="55"/>
        <v>0</v>
      </c>
      <c r="N1171" s="51">
        <f t="shared" si="55"/>
        <v>0</v>
      </c>
      <c r="O1171" s="51">
        <f t="shared" si="55"/>
        <v>0</v>
      </c>
      <c r="P1171" s="51">
        <f t="shared" si="55"/>
        <v>0</v>
      </c>
      <c r="Q1171" s="51">
        <f t="shared" si="55"/>
        <v>0</v>
      </c>
      <c r="R1171" s="51">
        <f t="shared" si="55"/>
        <v>0</v>
      </c>
    </row>
    <row r="1172" spans="1:18" x14ac:dyDescent="0.25">
      <c r="A1172" s="17"/>
      <c r="B1172" s="52"/>
      <c r="C1172" s="17"/>
      <c r="D1172" s="17"/>
      <c r="E1172" s="17"/>
      <c r="F1172" s="17"/>
      <c r="G1172" s="17"/>
      <c r="H1172" s="17"/>
      <c r="I1172" s="16">
        <f>IF(B1172&gt;A_Stammdaten!$B$12,0,SUM(C1172,D1172,F1172,G1172)-SUM(E1172,H1172))</f>
        <v>0</v>
      </c>
      <c r="J1172" s="51">
        <f>HLOOKUP(A_Stammdaten!$B$12,$L$4:$R$2504,ROW(B1172)-3,FALSE)+IF(OR(B1172=0,A_Stammdaten!$B$12&lt;B1172),0,I1172*1/20)</f>
        <v>0</v>
      </c>
      <c r="K1172" s="51">
        <f>HLOOKUP(A_Stammdaten!$B$12,$L$4:$R$2504,ROW(B1172)-3,FALSE)</f>
        <v>0</v>
      </c>
      <c r="L1172" s="51">
        <f t="shared" si="56"/>
        <v>0</v>
      </c>
      <c r="M1172" s="51">
        <f t="shared" si="55"/>
        <v>0</v>
      </c>
      <c r="N1172" s="51">
        <f t="shared" si="55"/>
        <v>0</v>
      </c>
      <c r="O1172" s="51">
        <f t="shared" si="55"/>
        <v>0</v>
      </c>
      <c r="P1172" s="51">
        <f t="shared" si="55"/>
        <v>0</v>
      </c>
      <c r="Q1172" s="51">
        <f t="shared" si="55"/>
        <v>0</v>
      </c>
      <c r="R1172" s="51">
        <f t="shared" si="55"/>
        <v>0</v>
      </c>
    </row>
    <row r="1173" spans="1:18" x14ac:dyDescent="0.25">
      <c r="A1173" s="17"/>
      <c r="B1173" s="52"/>
      <c r="C1173" s="17"/>
      <c r="D1173" s="17"/>
      <c r="E1173" s="17"/>
      <c r="F1173" s="17"/>
      <c r="G1173" s="17"/>
      <c r="H1173" s="17"/>
      <c r="I1173" s="16">
        <f>IF(B1173&gt;A_Stammdaten!$B$12,0,SUM(C1173,D1173,F1173,G1173)-SUM(E1173,H1173))</f>
        <v>0</v>
      </c>
      <c r="J1173" s="51">
        <f>HLOOKUP(A_Stammdaten!$B$12,$L$4:$R$2504,ROW(B1173)-3,FALSE)+IF(OR(B1173=0,A_Stammdaten!$B$12&lt;B1173),0,I1173*1/20)</f>
        <v>0</v>
      </c>
      <c r="K1173" s="51">
        <f>HLOOKUP(A_Stammdaten!$B$12,$L$4:$R$2504,ROW(B1173)-3,FALSE)</f>
        <v>0</v>
      </c>
      <c r="L1173" s="51">
        <f t="shared" si="56"/>
        <v>0</v>
      </c>
      <c r="M1173" s="51">
        <f t="shared" si="55"/>
        <v>0</v>
      </c>
      <c r="N1173" s="51">
        <f t="shared" si="55"/>
        <v>0</v>
      </c>
      <c r="O1173" s="51">
        <f t="shared" si="55"/>
        <v>0</v>
      </c>
      <c r="P1173" s="51">
        <f t="shared" si="55"/>
        <v>0</v>
      </c>
      <c r="Q1173" s="51">
        <f t="shared" si="55"/>
        <v>0</v>
      </c>
      <c r="R1173" s="51">
        <f t="shared" si="55"/>
        <v>0</v>
      </c>
    </row>
    <row r="1174" spans="1:18" x14ac:dyDescent="0.25">
      <c r="A1174" s="17"/>
      <c r="B1174" s="52"/>
      <c r="C1174" s="17"/>
      <c r="D1174" s="17"/>
      <c r="E1174" s="17"/>
      <c r="F1174" s="17"/>
      <c r="G1174" s="17"/>
      <c r="H1174" s="17"/>
      <c r="I1174" s="16">
        <f>IF(B1174&gt;A_Stammdaten!$B$12,0,SUM(C1174,D1174,F1174,G1174)-SUM(E1174,H1174))</f>
        <v>0</v>
      </c>
      <c r="J1174" s="51">
        <f>HLOOKUP(A_Stammdaten!$B$12,$L$4:$R$2504,ROW(B1174)-3,FALSE)+IF(OR(B1174=0,A_Stammdaten!$B$12&lt;B1174),0,I1174*1/20)</f>
        <v>0</v>
      </c>
      <c r="K1174" s="51">
        <f>HLOOKUP(A_Stammdaten!$B$12,$L$4:$R$2504,ROW(B1174)-3,FALSE)</f>
        <v>0</v>
      </c>
      <c r="L1174" s="51">
        <f t="shared" si="56"/>
        <v>0</v>
      </c>
      <c r="M1174" s="51">
        <f t="shared" si="55"/>
        <v>0</v>
      </c>
      <c r="N1174" s="51">
        <f t="shared" si="55"/>
        <v>0</v>
      </c>
      <c r="O1174" s="51">
        <f t="shared" si="55"/>
        <v>0</v>
      </c>
      <c r="P1174" s="51">
        <f t="shared" si="55"/>
        <v>0</v>
      </c>
      <c r="Q1174" s="51">
        <f t="shared" si="55"/>
        <v>0</v>
      </c>
      <c r="R1174" s="51">
        <f t="shared" si="55"/>
        <v>0</v>
      </c>
    </row>
    <row r="1175" spans="1:18" x14ac:dyDescent="0.25">
      <c r="A1175" s="17"/>
      <c r="B1175" s="52"/>
      <c r="C1175" s="17"/>
      <c r="D1175" s="17"/>
      <c r="E1175" s="17"/>
      <c r="F1175" s="17"/>
      <c r="G1175" s="17"/>
      <c r="H1175" s="17"/>
      <c r="I1175" s="16">
        <f>IF(B1175&gt;A_Stammdaten!$B$12,0,SUM(C1175,D1175,F1175,G1175)-SUM(E1175,H1175))</f>
        <v>0</v>
      </c>
      <c r="J1175" s="51">
        <f>HLOOKUP(A_Stammdaten!$B$12,$L$4:$R$2504,ROW(B1175)-3,FALSE)+IF(OR(B1175=0,A_Stammdaten!$B$12&lt;B1175),0,I1175*1/20)</f>
        <v>0</v>
      </c>
      <c r="K1175" s="51">
        <f>HLOOKUP(A_Stammdaten!$B$12,$L$4:$R$2504,ROW(B1175)-3,FALSE)</f>
        <v>0</v>
      </c>
      <c r="L1175" s="51">
        <f t="shared" si="56"/>
        <v>0</v>
      </c>
      <c r="M1175" s="51">
        <f t="shared" si="55"/>
        <v>0</v>
      </c>
      <c r="N1175" s="51">
        <f t="shared" si="55"/>
        <v>0</v>
      </c>
      <c r="O1175" s="51">
        <f t="shared" si="55"/>
        <v>0</v>
      </c>
      <c r="P1175" s="51">
        <f t="shared" si="55"/>
        <v>0</v>
      </c>
      <c r="Q1175" s="51">
        <f t="shared" si="55"/>
        <v>0</v>
      </c>
      <c r="R1175" s="51">
        <f t="shared" si="55"/>
        <v>0</v>
      </c>
    </row>
    <row r="1176" spans="1:18" x14ac:dyDescent="0.25">
      <c r="A1176" s="17"/>
      <c r="B1176" s="52"/>
      <c r="C1176" s="17"/>
      <c r="D1176" s="17"/>
      <c r="E1176" s="17"/>
      <c r="F1176" s="17"/>
      <c r="G1176" s="17"/>
      <c r="H1176" s="17"/>
      <c r="I1176" s="16">
        <f>IF(B1176&gt;A_Stammdaten!$B$12,0,SUM(C1176,D1176,F1176,G1176)-SUM(E1176,H1176))</f>
        <v>0</v>
      </c>
      <c r="J1176" s="51">
        <f>HLOOKUP(A_Stammdaten!$B$12,$L$4:$R$2504,ROW(B1176)-3,FALSE)+IF(OR(B1176=0,A_Stammdaten!$B$12&lt;B1176),0,I1176*1/20)</f>
        <v>0</v>
      </c>
      <c r="K1176" s="51">
        <f>HLOOKUP(A_Stammdaten!$B$12,$L$4:$R$2504,ROW(B1176)-3,FALSE)</f>
        <v>0</v>
      </c>
      <c r="L1176" s="51">
        <f t="shared" si="56"/>
        <v>0</v>
      </c>
      <c r="M1176" s="51">
        <f t="shared" si="55"/>
        <v>0</v>
      </c>
      <c r="N1176" s="51">
        <f t="shared" si="55"/>
        <v>0</v>
      </c>
      <c r="O1176" s="51">
        <f t="shared" si="55"/>
        <v>0</v>
      </c>
      <c r="P1176" s="51">
        <f t="shared" si="55"/>
        <v>0</v>
      </c>
      <c r="Q1176" s="51">
        <f t="shared" si="55"/>
        <v>0</v>
      </c>
      <c r="R1176" s="51">
        <f t="shared" si="55"/>
        <v>0</v>
      </c>
    </row>
    <row r="1177" spans="1:18" x14ac:dyDescent="0.25">
      <c r="A1177" s="17"/>
      <c r="B1177" s="52"/>
      <c r="C1177" s="17"/>
      <c r="D1177" s="17"/>
      <c r="E1177" s="17"/>
      <c r="F1177" s="17"/>
      <c r="G1177" s="17"/>
      <c r="H1177" s="17"/>
      <c r="I1177" s="16">
        <f>IF(B1177&gt;A_Stammdaten!$B$12,0,SUM(C1177,D1177,F1177,G1177)-SUM(E1177,H1177))</f>
        <v>0</v>
      </c>
      <c r="J1177" s="51">
        <f>HLOOKUP(A_Stammdaten!$B$12,$L$4:$R$2504,ROW(B1177)-3,FALSE)+IF(OR(B1177=0,A_Stammdaten!$B$12&lt;B1177),0,I1177*1/20)</f>
        <v>0</v>
      </c>
      <c r="K1177" s="51">
        <f>HLOOKUP(A_Stammdaten!$B$12,$L$4:$R$2504,ROW(B1177)-3,FALSE)</f>
        <v>0</v>
      </c>
      <c r="L1177" s="51">
        <f t="shared" si="56"/>
        <v>0</v>
      </c>
      <c r="M1177" s="51">
        <f t="shared" si="55"/>
        <v>0</v>
      </c>
      <c r="N1177" s="51">
        <f t="shared" si="55"/>
        <v>0</v>
      </c>
      <c r="O1177" s="51">
        <f t="shared" si="55"/>
        <v>0</v>
      </c>
      <c r="P1177" s="51">
        <f t="shared" si="55"/>
        <v>0</v>
      </c>
      <c r="Q1177" s="51">
        <f t="shared" si="55"/>
        <v>0</v>
      </c>
      <c r="R1177" s="51">
        <f t="shared" si="55"/>
        <v>0</v>
      </c>
    </row>
    <row r="1178" spans="1:18" x14ac:dyDescent="0.25">
      <c r="A1178" s="17"/>
      <c r="B1178" s="52"/>
      <c r="C1178" s="17"/>
      <c r="D1178" s="17"/>
      <c r="E1178" s="17"/>
      <c r="F1178" s="17"/>
      <c r="G1178" s="17"/>
      <c r="H1178" s="17"/>
      <c r="I1178" s="16">
        <f>IF(B1178&gt;A_Stammdaten!$B$12,0,SUM(C1178,D1178,F1178,G1178)-SUM(E1178,H1178))</f>
        <v>0</v>
      </c>
      <c r="J1178" s="51">
        <f>HLOOKUP(A_Stammdaten!$B$12,$L$4:$R$2504,ROW(B1178)-3,FALSE)+IF(OR(B1178=0,A_Stammdaten!$B$12&lt;B1178),0,I1178*1/20)</f>
        <v>0</v>
      </c>
      <c r="K1178" s="51">
        <f>HLOOKUP(A_Stammdaten!$B$12,$L$4:$R$2504,ROW(B1178)-3,FALSE)</f>
        <v>0</v>
      </c>
      <c r="L1178" s="51">
        <f t="shared" si="56"/>
        <v>0</v>
      </c>
      <c r="M1178" s="51">
        <f t="shared" si="55"/>
        <v>0</v>
      </c>
      <c r="N1178" s="51">
        <f t="shared" si="55"/>
        <v>0</v>
      </c>
      <c r="O1178" s="51">
        <f t="shared" si="55"/>
        <v>0</v>
      </c>
      <c r="P1178" s="51">
        <f t="shared" si="55"/>
        <v>0</v>
      </c>
      <c r="Q1178" s="51">
        <f t="shared" si="55"/>
        <v>0</v>
      </c>
      <c r="R1178" s="51">
        <f t="shared" si="55"/>
        <v>0</v>
      </c>
    </row>
    <row r="1179" spans="1:18" x14ac:dyDescent="0.25">
      <c r="A1179" s="17"/>
      <c r="B1179" s="52"/>
      <c r="C1179" s="17"/>
      <c r="D1179" s="17"/>
      <c r="E1179" s="17"/>
      <c r="F1179" s="17"/>
      <c r="G1179" s="17"/>
      <c r="H1179" s="17"/>
      <c r="I1179" s="16">
        <f>IF(B1179&gt;A_Stammdaten!$B$12,0,SUM(C1179,D1179,F1179,G1179)-SUM(E1179,H1179))</f>
        <v>0</v>
      </c>
      <c r="J1179" s="51">
        <f>HLOOKUP(A_Stammdaten!$B$12,$L$4:$R$2504,ROW(B1179)-3,FALSE)+IF(OR(B1179=0,A_Stammdaten!$B$12&lt;B1179),0,I1179*1/20)</f>
        <v>0</v>
      </c>
      <c r="K1179" s="51">
        <f>HLOOKUP(A_Stammdaten!$B$12,$L$4:$R$2504,ROW(B1179)-3,FALSE)</f>
        <v>0</v>
      </c>
      <c r="L1179" s="51">
        <f t="shared" si="56"/>
        <v>0</v>
      </c>
      <c r="M1179" s="51">
        <f t="shared" si="55"/>
        <v>0</v>
      </c>
      <c r="N1179" s="51">
        <f t="shared" si="55"/>
        <v>0</v>
      </c>
      <c r="O1179" s="51">
        <f t="shared" si="55"/>
        <v>0</v>
      </c>
      <c r="P1179" s="51">
        <f t="shared" si="55"/>
        <v>0</v>
      </c>
      <c r="Q1179" s="51">
        <f t="shared" si="55"/>
        <v>0</v>
      </c>
      <c r="R1179" s="51">
        <f t="shared" si="55"/>
        <v>0</v>
      </c>
    </row>
    <row r="1180" spans="1:18" x14ac:dyDescent="0.25">
      <c r="A1180" s="17"/>
      <c r="B1180" s="52"/>
      <c r="C1180" s="17"/>
      <c r="D1180" s="17"/>
      <c r="E1180" s="17"/>
      <c r="F1180" s="17"/>
      <c r="G1180" s="17"/>
      <c r="H1180" s="17"/>
      <c r="I1180" s="16">
        <f>IF(B1180&gt;A_Stammdaten!$B$12,0,SUM(C1180,D1180,F1180,G1180)-SUM(E1180,H1180))</f>
        <v>0</v>
      </c>
      <c r="J1180" s="51">
        <f>HLOOKUP(A_Stammdaten!$B$12,$L$4:$R$2504,ROW(B1180)-3,FALSE)+IF(OR(B1180=0,A_Stammdaten!$B$12&lt;B1180),0,I1180*1/20)</f>
        <v>0</v>
      </c>
      <c r="K1180" s="51">
        <f>HLOOKUP(A_Stammdaten!$B$12,$L$4:$R$2504,ROW(B1180)-3,FALSE)</f>
        <v>0</v>
      </c>
      <c r="L1180" s="51">
        <f t="shared" si="56"/>
        <v>0</v>
      </c>
      <c r="M1180" s="51">
        <f t="shared" si="55"/>
        <v>0</v>
      </c>
      <c r="N1180" s="51">
        <f t="shared" si="55"/>
        <v>0</v>
      </c>
      <c r="O1180" s="51">
        <f t="shared" si="55"/>
        <v>0</v>
      </c>
      <c r="P1180" s="51">
        <f t="shared" si="55"/>
        <v>0</v>
      </c>
      <c r="Q1180" s="51">
        <f t="shared" si="55"/>
        <v>0</v>
      </c>
      <c r="R1180" s="51">
        <f t="shared" si="55"/>
        <v>0</v>
      </c>
    </row>
    <row r="1181" spans="1:18" x14ac:dyDescent="0.25">
      <c r="A1181" s="17"/>
      <c r="B1181" s="52"/>
      <c r="C1181" s="17"/>
      <c r="D1181" s="17"/>
      <c r="E1181" s="17"/>
      <c r="F1181" s="17"/>
      <c r="G1181" s="17"/>
      <c r="H1181" s="17"/>
      <c r="I1181" s="16">
        <f>IF(B1181&gt;A_Stammdaten!$B$12,0,SUM(C1181,D1181,F1181,G1181)-SUM(E1181,H1181))</f>
        <v>0</v>
      </c>
      <c r="J1181" s="51">
        <f>HLOOKUP(A_Stammdaten!$B$12,$L$4:$R$2504,ROW(B1181)-3,FALSE)+IF(OR(B1181=0,A_Stammdaten!$B$12&lt;B1181),0,I1181*1/20)</f>
        <v>0</v>
      </c>
      <c r="K1181" s="51">
        <f>HLOOKUP(A_Stammdaten!$B$12,$L$4:$R$2504,ROW(B1181)-3,FALSE)</f>
        <v>0</v>
      </c>
      <c r="L1181" s="51">
        <f t="shared" si="56"/>
        <v>0</v>
      </c>
      <c r="M1181" s="51">
        <f t="shared" si="55"/>
        <v>0</v>
      </c>
      <c r="N1181" s="51">
        <f t="shared" si="55"/>
        <v>0</v>
      </c>
      <c r="O1181" s="51">
        <f t="shared" si="55"/>
        <v>0</v>
      </c>
      <c r="P1181" s="51">
        <f t="shared" si="55"/>
        <v>0</v>
      </c>
      <c r="Q1181" s="51">
        <f t="shared" si="55"/>
        <v>0</v>
      </c>
      <c r="R1181" s="51">
        <f t="shared" si="55"/>
        <v>0</v>
      </c>
    </row>
    <row r="1182" spans="1:18" x14ac:dyDescent="0.25">
      <c r="A1182" s="17"/>
      <c r="B1182" s="52"/>
      <c r="C1182" s="17"/>
      <c r="D1182" s="17"/>
      <c r="E1182" s="17"/>
      <c r="F1182" s="17"/>
      <c r="G1182" s="17"/>
      <c r="H1182" s="17"/>
      <c r="I1182" s="16">
        <f>IF(B1182&gt;A_Stammdaten!$B$12,0,SUM(C1182,D1182,F1182,G1182)-SUM(E1182,H1182))</f>
        <v>0</v>
      </c>
      <c r="J1182" s="51">
        <f>HLOOKUP(A_Stammdaten!$B$12,$L$4:$R$2504,ROW(B1182)-3,FALSE)+IF(OR(B1182=0,A_Stammdaten!$B$12&lt;B1182),0,I1182*1/20)</f>
        <v>0</v>
      </c>
      <c r="K1182" s="51">
        <f>HLOOKUP(A_Stammdaten!$B$12,$L$4:$R$2504,ROW(B1182)-3,FALSE)</f>
        <v>0</v>
      </c>
      <c r="L1182" s="51">
        <f t="shared" si="56"/>
        <v>0</v>
      </c>
      <c r="M1182" s="51">
        <f t="shared" si="55"/>
        <v>0</v>
      </c>
      <c r="N1182" s="51">
        <f t="shared" si="55"/>
        <v>0</v>
      </c>
      <c r="O1182" s="51">
        <f t="shared" si="55"/>
        <v>0</v>
      </c>
      <c r="P1182" s="51">
        <f t="shared" si="55"/>
        <v>0</v>
      </c>
      <c r="Q1182" s="51">
        <f t="shared" si="55"/>
        <v>0</v>
      </c>
      <c r="R1182" s="51">
        <f t="shared" si="55"/>
        <v>0</v>
      </c>
    </row>
    <row r="1183" spans="1:18" x14ac:dyDescent="0.25">
      <c r="A1183" s="17"/>
      <c r="B1183" s="52"/>
      <c r="C1183" s="17"/>
      <c r="D1183" s="17"/>
      <c r="E1183" s="17"/>
      <c r="F1183" s="17"/>
      <c r="G1183" s="17"/>
      <c r="H1183" s="17"/>
      <c r="I1183" s="16">
        <f>IF(B1183&gt;A_Stammdaten!$B$12,0,SUM(C1183,D1183,F1183,G1183)-SUM(E1183,H1183))</f>
        <v>0</v>
      </c>
      <c r="J1183" s="51">
        <f>HLOOKUP(A_Stammdaten!$B$12,$L$4:$R$2504,ROW(B1183)-3,FALSE)+IF(OR(B1183=0,A_Stammdaten!$B$12&lt;B1183),0,I1183*1/20)</f>
        <v>0</v>
      </c>
      <c r="K1183" s="51">
        <f>HLOOKUP(A_Stammdaten!$B$12,$L$4:$R$2504,ROW(B1183)-3,FALSE)</f>
        <v>0</v>
      </c>
      <c r="L1183" s="51">
        <f t="shared" si="56"/>
        <v>0</v>
      </c>
      <c r="M1183" s="51">
        <f t="shared" si="55"/>
        <v>0</v>
      </c>
      <c r="N1183" s="51">
        <f t="shared" si="55"/>
        <v>0</v>
      </c>
      <c r="O1183" s="51">
        <f t="shared" si="55"/>
        <v>0</v>
      </c>
      <c r="P1183" s="51">
        <f t="shared" si="55"/>
        <v>0</v>
      </c>
      <c r="Q1183" s="51">
        <f t="shared" si="55"/>
        <v>0</v>
      </c>
      <c r="R1183" s="51">
        <f t="shared" si="55"/>
        <v>0</v>
      </c>
    </row>
    <row r="1184" spans="1:18" x14ac:dyDescent="0.25">
      <c r="A1184" s="17"/>
      <c r="B1184" s="52"/>
      <c r="C1184" s="17"/>
      <c r="D1184" s="17"/>
      <c r="E1184" s="17"/>
      <c r="F1184" s="17"/>
      <c r="G1184" s="17"/>
      <c r="H1184" s="17"/>
      <c r="I1184" s="16">
        <f>IF(B1184&gt;A_Stammdaten!$B$12,0,SUM(C1184,D1184,F1184,G1184)-SUM(E1184,H1184))</f>
        <v>0</v>
      </c>
      <c r="J1184" s="51">
        <f>HLOOKUP(A_Stammdaten!$B$12,$L$4:$R$2504,ROW(B1184)-3,FALSE)+IF(OR(B1184=0,A_Stammdaten!$B$12&lt;B1184),0,I1184*1/20)</f>
        <v>0</v>
      </c>
      <c r="K1184" s="51">
        <f>HLOOKUP(A_Stammdaten!$B$12,$L$4:$R$2504,ROW(B1184)-3,FALSE)</f>
        <v>0</v>
      </c>
      <c r="L1184" s="51">
        <f t="shared" si="56"/>
        <v>0</v>
      </c>
      <c r="M1184" s="51">
        <f t="shared" si="55"/>
        <v>0</v>
      </c>
      <c r="N1184" s="51">
        <f t="shared" si="55"/>
        <v>0</v>
      </c>
      <c r="O1184" s="51">
        <f t="shared" si="55"/>
        <v>0</v>
      </c>
      <c r="P1184" s="51">
        <f t="shared" si="55"/>
        <v>0</v>
      </c>
      <c r="Q1184" s="51">
        <f t="shared" si="55"/>
        <v>0</v>
      </c>
      <c r="R1184" s="51">
        <f t="shared" si="55"/>
        <v>0</v>
      </c>
    </row>
    <row r="1185" spans="1:18" x14ac:dyDescent="0.25">
      <c r="A1185" s="17"/>
      <c r="B1185" s="52"/>
      <c r="C1185" s="17"/>
      <c r="D1185" s="17"/>
      <c r="E1185" s="17"/>
      <c r="F1185" s="17"/>
      <c r="G1185" s="17"/>
      <c r="H1185" s="17"/>
      <c r="I1185" s="16">
        <f>IF(B1185&gt;A_Stammdaten!$B$12,0,SUM(C1185,D1185,F1185,G1185)-SUM(E1185,H1185))</f>
        <v>0</v>
      </c>
      <c r="J1185" s="51">
        <f>HLOOKUP(A_Stammdaten!$B$12,$L$4:$R$2504,ROW(B1185)-3,FALSE)+IF(OR(B1185=0,A_Stammdaten!$B$12&lt;B1185),0,I1185*1/20)</f>
        <v>0</v>
      </c>
      <c r="K1185" s="51">
        <f>HLOOKUP(A_Stammdaten!$B$12,$L$4:$R$2504,ROW(B1185)-3,FALSE)</f>
        <v>0</v>
      </c>
      <c r="L1185" s="51">
        <f t="shared" si="56"/>
        <v>0</v>
      </c>
      <c r="M1185" s="51">
        <f t="shared" si="55"/>
        <v>0</v>
      </c>
      <c r="N1185" s="51">
        <f t="shared" si="55"/>
        <v>0</v>
      </c>
      <c r="O1185" s="51">
        <f t="shared" si="55"/>
        <v>0</v>
      </c>
      <c r="P1185" s="51">
        <f t="shared" si="55"/>
        <v>0</v>
      </c>
      <c r="Q1185" s="51">
        <f t="shared" si="55"/>
        <v>0</v>
      </c>
      <c r="R1185" s="51">
        <f t="shared" si="55"/>
        <v>0</v>
      </c>
    </row>
    <row r="1186" spans="1:18" x14ac:dyDescent="0.25">
      <c r="A1186" s="17"/>
      <c r="B1186" s="52"/>
      <c r="C1186" s="17"/>
      <c r="D1186" s="17"/>
      <c r="E1186" s="17"/>
      <c r="F1186" s="17"/>
      <c r="G1186" s="17"/>
      <c r="H1186" s="17"/>
      <c r="I1186" s="16">
        <f>IF(B1186&gt;A_Stammdaten!$B$12,0,SUM(C1186,D1186,F1186,G1186)-SUM(E1186,H1186))</f>
        <v>0</v>
      </c>
      <c r="J1186" s="51">
        <f>HLOOKUP(A_Stammdaten!$B$12,$L$4:$R$2504,ROW(B1186)-3,FALSE)+IF(OR(B1186=0,A_Stammdaten!$B$12&lt;B1186),0,I1186*1/20)</f>
        <v>0</v>
      </c>
      <c r="K1186" s="51">
        <f>HLOOKUP(A_Stammdaten!$B$12,$L$4:$R$2504,ROW(B1186)-3,FALSE)</f>
        <v>0</v>
      </c>
      <c r="L1186" s="51">
        <f t="shared" si="56"/>
        <v>0</v>
      </c>
      <c r="M1186" s="51">
        <f t="shared" si="55"/>
        <v>0</v>
      </c>
      <c r="N1186" s="51">
        <f t="shared" si="55"/>
        <v>0</v>
      </c>
      <c r="O1186" s="51">
        <f t="shared" si="55"/>
        <v>0</v>
      </c>
      <c r="P1186" s="51">
        <f t="shared" si="55"/>
        <v>0</v>
      </c>
      <c r="Q1186" s="51">
        <f t="shared" si="55"/>
        <v>0</v>
      </c>
      <c r="R1186" s="51">
        <f t="shared" si="55"/>
        <v>0</v>
      </c>
    </row>
    <row r="1187" spans="1:18" x14ac:dyDescent="0.25">
      <c r="A1187" s="17"/>
      <c r="B1187" s="52"/>
      <c r="C1187" s="17"/>
      <c r="D1187" s="17"/>
      <c r="E1187" s="17"/>
      <c r="F1187" s="17"/>
      <c r="G1187" s="17"/>
      <c r="H1187" s="17"/>
      <c r="I1187" s="16">
        <f>IF(B1187&gt;A_Stammdaten!$B$12,0,SUM(C1187,D1187,F1187,G1187)-SUM(E1187,H1187))</f>
        <v>0</v>
      </c>
      <c r="J1187" s="51">
        <f>HLOOKUP(A_Stammdaten!$B$12,$L$4:$R$2504,ROW(B1187)-3,FALSE)+IF(OR(B1187=0,A_Stammdaten!$B$12&lt;B1187),0,I1187*1/20)</f>
        <v>0</v>
      </c>
      <c r="K1187" s="51">
        <f>HLOOKUP(A_Stammdaten!$B$12,$L$4:$R$2504,ROW(B1187)-3,FALSE)</f>
        <v>0</v>
      </c>
      <c r="L1187" s="51">
        <f t="shared" si="56"/>
        <v>0</v>
      </c>
      <c r="M1187" s="51">
        <f t="shared" si="55"/>
        <v>0</v>
      </c>
      <c r="N1187" s="51">
        <f t="shared" si="55"/>
        <v>0</v>
      </c>
      <c r="O1187" s="51">
        <f t="shared" si="55"/>
        <v>0</v>
      </c>
      <c r="P1187" s="51">
        <f t="shared" si="55"/>
        <v>0</v>
      </c>
      <c r="Q1187" s="51">
        <f t="shared" si="55"/>
        <v>0</v>
      </c>
      <c r="R1187" s="51">
        <f t="shared" si="55"/>
        <v>0</v>
      </c>
    </row>
    <row r="1188" spans="1:18" x14ac:dyDescent="0.25">
      <c r="A1188" s="17"/>
      <c r="B1188" s="52"/>
      <c r="C1188" s="17"/>
      <c r="D1188" s="17"/>
      <c r="E1188" s="17"/>
      <c r="F1188" s="17"/>
      <c r="G1188" s="17"/>
      <c r="H1188" s="17"/>
      <c r="I1188" s="16">
        <f>IF(B1188&gt;A_Stammdaten!$B$12,0,SUM(C1188,D1188,F1188,G1188)-SUM(E1188,H1188))</f>
        <v>0</v>
      </c>
      <c r="J1188" s="51">
        <f>HLOOKUP(A_Stammdaten!$B$12,$L$4:$R$2504,ROW(B1188)-3,FALSE)+IF(OR(B1188=0,A_Stammdaten!$B$12&lt;B1188),0,I1188*1/20)</f>
        <v>0</v>
      </c>
      <c r="K1188" s="51">
        <f>HLOOKUP(A_Stammdaten!$B$12,$L$4:$R$2504,ROW(B1188)-3,FALSE)</f>
        <v>0</v>
      </c>
      <c r="L1188" s="51">
        <f t="shared" si="56"/>
        <v>0</v>
      </c>
      <c r="M1188" s="51">
        <f t="shared" si="55"/>
        <v>0</v>
      </c>
      <c r="N1188" s="51">
        <f t="shared" si="55"/>
        <v>0</v>
      </c>
      <c r="O1188" s="51">
        <f t="shared" si="55"/>
        <v>0</v>
      </c>
      <c r="P1188" s="51">
        <f t="shared" si="55"/>
        <v>0</v>
      </c>
      <c r="Q1188" s="51">
        <f t="shared" si="55"/>
        <v>0</v>
      </c>
      <c r="R1188" s="51">
        <f t="shared" si="55"/>
        <v>0</v>
      </c>
    </row>
    <row r="1189" spans="1:18" x14ac:dyDescent="0.25">
      <c r="A1189" s="17"/>
      <c r="B1189" s="52"/>
      <c r="C1189" s="17"/>
      <c r="D1189" s="17"/>
      <c r="E1189" s="17"/>
      <c r="F1189" s="17"/>
      <c r="G1189" s="17"/>
      <c r="H1189" s="17"/>
      <c r="I1189" s="16">
        <f>IF(B1189&gt;A_Stammdaten!$B$12,0,SUM(C1189,D1189,F1189,G1189)-SUM(E1189,H1189))</f>
        <v>0</v>
      </c>
      <c r="J1189" s="51">
        <f>HLOOKUP(A_Stammdaten!$B$12,$L$4:$R$2504,ROW(B1189)-3,FALSE)+IF(OR(B1189=0,A_Stammdaten!$B$12&lt;B1189),0,I1189*1/20)</f>
        <v>0</v>
      </c>
      <c r="K1189" s="51">
        <f>HLOOKUP(A_Stammdaten!$B$12,$L$4:$R$2504,ROW(B1189)-3,FALSE)</f>
        <v>0</v>
      </c>
      <c r="L1189" s="51">
        <f t="shared" si="56"/>
        <v>0</v>
      </c>
      <c r="M1189" s="51">
        <f t="shared" si="55"/>
        <v>0</v>
      </c>
      <c r="N1189" s="51">
        <f t="shared" si="55"/>
        <v>0</v>
      </c>
      <c r="O1189" s="51">
        <f t="shared" si="55"/>
        <v>0</v>
      </c>
      <c r="P1189" s="51">
        <f t="shared" si="55"/>
        <v>0</v>
      </c>
      <c r="Q1189" s="51">
        <f t="shared" si="55"/>
        <v>0</v>
      </c>
      <c r="R1189" s="51">
        <f t="shared" si="55"/>
        <v>0</v>
      </c>
    </row>
    <row r="1190" spans="1:18" x14ac:dyDescent="0.25">
      <c r="A1190" s="17"/>
      <c r="B1190" s="52"/>
      <c r="C1190" s="17"/>
      <c r="D1190" s="17"/>
      <c r="E1190" s="17"/>
      <c r="F1190" s="17"/>
      <c r="G1190" s="17"/>
      <c r="H1190" s="17"/>
      <c r="I1190" s="16">
        <f>IF(B1190&gt;A_Stammdaten!$B$12,0,SUM(C1190,D1190,F1190,G1190)-SUM(E1190,H1190))</f>
        <v>0</v>
      </c>
      <c r="J1190" s="51">
        <f>HLOOKUP(A_Stammdaten!$B$12,$L$4:$R$2504,ROW(B1190)-3,FALSE)+IF(OR(B1190=0,A_Stammdaten!$B$12&lt;B1190),0,I1190*1/20)</f>
        <v>0</v>
      </c>
      <c r="K1190" s="51">
        <f>HLOOKUP(A_Stammdaten!$B$12,$L$4:$R$2504,ROW(B1190)-3,FALSE)</f>
        <v>0</v>
      </c>
      <c r="L1190" s="51">
        <f t="shared" si="56"/>
        <v>0</v>
      </c>
      <c r="M1190" s="51">
        <f t="shared" si="55"/>
        <v>0</v>
      </c>
      <c r="N1190" s="51">
        <f t="shared" si="55"/>
        <v>0</v>
      </c>
      <c r="O1190" s="51">
        <f t="shared" ref="M1190:R1232" si="57">IF(OR($I1190=0,O$4&lt;$B1190,$B1190=0,20-(O$4-$B1190)=0),0,$I1190*(19-(O$4-$B1190))/20)</f>
        <v>0</v>
      </c>
      <c r="P1190" s="51">
        <f t="shared" si="57"/>
        <v>0</v>
      </c>
      <c r="Q1190" s="51">
        <f t="shared" si="57"/>
        <v>0</v>
      </c>
      <c r="R1190" s="51">
        <f t="shared" si="57"/>
        <v>0</v>
      </c>
    </row>
    <row r="1191" spans="1:18" x14ac:dyDescent="0.25">
      <c r="A1191" s="17"/>
      <c r="B1191" s="52"/>
      <c r="C1191" s="17"/>
      <c r="D1191" s="17"/>
      <c r="E1191" s="17"/>
      <c r="F1191" s="17"/>
      <c r="G1191" s="17"/>
      <c r="H1191" s="17"/>
      <c r="I1191" s="16">
        <f>IF(B1191&gt;A_Stammdaten!$B$12,0,SUM(C1191,D1191,F1191,G1191)-SUM(E1191,H1191))</f>
        <v>0</v>
      </c>
      <c r="J1191" s="51">
        <f>HLOOKUP(A_Stammdaten!$B$12,$L$4:$R$2504,ROW(B1191)-3,FALSE)+IF(OR(B1191=0,A_Stammdaten!$B$12&lt;B1191),0,I1191*1/20)</f>
        <v>0</v>
      </c>
      <c r="K1191" s="51">
        <f>HLOOKUP(A_Stammdaten!$B$12,$L$4:$R$2504,ROW(B1191)-3,FALSE)</f>
        <v>0</v>
      </c>
      <c r="L1191" s="51">
        <f t="shared" si="56"/>
        <v>0</v>
      </c>
      <c r="M1191" s="51">
        <f t="shared" si="57"/>
        <v>0</v>
      </c>
      <c r="N1191" s="51">
        <f t="shared" si="57"/>
        <v>0</v>
      </c>
      <c r="O1191" s="51">
        <f t="shared" si="57"/>
        <v>0</v>
      </c>
      <c r="P1191" s="51">
        <f t="shared" si="57"/>
        <v>0</v>
      </c>
      <c r="Q1191" s="51">
        <f t="shared" si="57"/>
        <v>0</v>
      </c>
      <c r="R1191" s="51">
        <f t="shared" si="57"/>
        <v>0</v>
      </c>
    </row>
    <row r="1192" spans="1:18" x14ac:dyDescent="0.25">
      <c r="A1192" s="17"/>
      <c r="B1192" s="52"/>
      <c r="C1192" s="17"/>
      <c r="D1192" s="17"/>
      <c r="E1192" s="17"/>
      <c r="F1192" s="17"/>
      <c r="G1192" s="17"/>
      <c r="H1192" s="17"/>
      <c r="I1192" s="16">
        <f>IF(B1192&gt;A_Stammdaten!$B$12,0,SUM(C1192,D1192,F1192,G1192)-SUM(E1192,H1192))</f>
        <v>0</v>
      </c>
      <c r="J1192" s="51">
        <f>HLOOKUP(A_Stammdaten!$B$12,$L$4:$R$2504,ROW(B1192)-3,FALSE)+IF(OR(B1192=0,A_Stammdaten!$B$12&lt;B1192),0,I1192*1/20)</f>
        <v>0</v>
      </c>
      <c r="K1192" s="51">
        <f>HLOOKUP(A_Stammdaten!$B$12,$L$4:$R$2504,ROW(B1192)-3,FALSE)</f>
        <v>0</v>
      </c>
      <c r="L1192" s="51">
        <f t="shared" si="56"/>
        <v>0</v>
      </c>
      <c r="M1192" s="51">
        <f t="shared" si="57"/>
        <v>0</v>
      </c>
      <c r="N1192" s="51">
        <f t="shared" si="57"/>
        <v>0</v>
      </c>
      <c r="O1192" s="51">
        <f t="shared" si="57"/>
        <v>0</v>
      </c>
      <c r="P1192" s="51">
        <f t="shared" si="57"/>
        <v>0</v>
      </c>
      <c r="Q1192" s="51">
        <f t="shared" si="57"/>
        <v>0</v>
      </c>
      <c r="R1192" s="51">
        <f t="shared" si="57"/>
        <v>0</v>
      </c>
    </row>
    <row r="1193" spans="1:18" x14ac:dyDescent="0.25">
      <c r="A1193" s="17"/>
      <c r="B1193" s="52"/>
      <c r="C1193" s="17"/>
      <c r="D1193" s="17"/>
      <c r="E1193" s="17"/>
      <c r="F1193" s="17"/>
      <c r="G1193" s="17"/>
      <c r="H1193" s="17"/>
      <c r="I1193" s="16">
        <f>IF(B1193&gt;A_Stammdaten!$B$12,0,SUM(C1193,D1193,F1193,G1193)-SUM(E1193,H1193))</f>
        <v>0</v>
      </c>
      <c r="J1193" s="51">
        <f>HLOOKUP(A_Stammdaten!$B$12,$L$4:$R$2504,ROW(B1193)-3,FALSE)+IF(OR(B1193=0,A_Stammdaten!$B$12&lt;B1193),0,I1193*1/20)</f>
        <v>0</v>
      </c>
      <c r="K1193" s="51">
        <f>HLOOKUP(A_Stammdaten!$B$12,$L$4:$R$2504,ROW(B1193)-3,FALSE)</f>
        <v>0</v>
      </c>
      <c r="L1193" s="51">
        <f t="shared" si="56"/>
        <v>0</v>
      </c>
      <c r="M1193" s="51">
        <f t="shared" si="57"/>
        <v>0</v>
      </c>
      <c r="N1193" s="51">
        <f t="shared" si="57"/>
        <v>0</v>
      </c>
      <c r="O1193" s="51">
        <f t="shared" si="57"/>
        <v>0</v>
      </c>
      <c r="P1193" s="51">
        <f t="shared" si="57"/>
        <v>0</v>
      </c>
      <c r="Q1193" s="51">
        <f t="shared" si="57"/>
        <v>0</v>
      </c>
      <c r="R1193" s="51">
        <f t="shared" si="57"/>
        <v>0</v>
      </c>
    </row>
    <row r="1194" spans="1:18" x14ac:dyDescent="0.25">
      <c r="A1194" s="17"/>
      <c r="B1194" s="52"/>
      <c r="C1194" s="17"/>
      <c r="D1194" s="17"/>
      <c r="E1194" s="17"/>
      <c r="F1194" s="17"/>
      <c r="G1194" s="17"/>
      <c r="H1194" s="17"/>
      <c r="I1194" s="16">
        <f>IF(B1194&gt;A_Stammdaten!$B$12,0,SUM(C1194,D1194,F1194,G1194)-SUM(E1194,H1194))</f>
        <v>0</v>
      </c>
      <c r="J1194" s="51">
        <f>HLOOKUP(A_Stammdaten!$B$12,$L$4:$R$2504,ROW(B1194)-3,FALSE)+IF(OR(B1194=0,A_Stammdaten!$B$12&lt;B1194),0,I1194*1/20)</f>
        <v>0</v>
      </c>
      <c r="K1194" s="51">
        <f>HLOOKUP(A_Stammdaten!$B$12,$L$4:$R$2504,ROW(B1194)-3,FALSE)</f>
        <v>0</v>
      </c>
      <c r="L1194" s="51">
        <f t="shared" si="56"/>
        <v>0</v>
      </c>
      <c r="M1194" s="51">
        <f t="shared" si="57"/>
        <v>0</v>
      </c>
      <c r="N1194" s="51">
        <f t="shared" si="57"/>
        <v>0</v>
      </c>
      <c r="O1194" s="51">
        <f t="shared" si="57"/>
        <v>0</v>
      </c>
      <c r="P1194" s="51">
        <f t="shared" si="57"/>
        <v>0</v>
      </c>
      <c r="Q1194" s="51">
        <f t="shared" si="57"/>
        <v>0</v>
      </c>
      <c r="R1194" s="51">
        <f t="shared" si="57"/>
        <v>0</v>
      </c>
    </row>
    <row r="1195" spans="1:18" x14ac:dyDescent="0.25">
      <c r="A1195" s="17"/>
      <c r="B1195" s="52"/>
      <c r="C1195" s="17"/>
      <c r="D1195" s="17"/>
      <c r="E1195" s="17"/>
      <c r="F1195" s="17"/>
      <c r="G1195" s="17"/>
      <c r="H1195" s="17"/>
      <c r="I1195" s="16">
        <f>IF(B1195&gt;A_Stammdaten!$B$12,0,SUM(C1195,D1195,F1195,G1195)-SUM(E1195,H1195))</f>
        <v>0</v>
      </c>
      <c r="J1195" s="51">
        <f>HLOOKUP(A_Stammdaten!$B$12,$L$4:$R$2504,ROW(B1195)-3,FALSE)+IF(OR(B1195=0,A_Stammdaten!$B$12&lt;B1195),0,I1195*1/20)</f>
        <v>0</v>
      </c>
      <c r="K1195" s="51">
        <f>HLOOKUP(A_Stammdaten!$B$12,$L$4:$R$2504,ROW(B1195)-3,FALSE)</f>
        <v>0</v>
      </c>
      <c r="L1195" s="51">
        <f t="shared" si="56"/>
        <v>0</v>
      </c>
      <c r="M1195" s="51">
        <f t="shared" si="57"/>
        <v>0</v>
      </c>
      <c r="N1195" s="51">
        <f t="shared" si="57"/>
        <v>0</v>
      </c>
      <c r="O1195" s="51">
        <f t="shared" si="57"/>
        <v>0</v>
      </c>
      <c r="P1195" s="51">
        <f t="shared" si="57"/>
        <v>0</v>
      </c>
      <c r="Q1195" s="51">
        <f t="shared" si="57"/>
        <v>0</v>
      </c>
      <c r="R1195" s="51">
        <f t="shared" si="57"/>
        <v>0</v>
      </c>
    </row>
    <row r="1196" spans="1:18" x14ac:dyDescent="0.25">
      <c r="A1196" s="17"/>
      <c r="B1196" s="52"/>
      <c r="C1196" s="17"/>
      <c r="D1196" s="17"/>
      <c r="E1196" s="17"/>
      <c r="F1196" s="17"/>
      <c r="G1196" s="17"/>
      <c r="H1196" s="17"/>
      <c r="I1196" s="16">
        <f>IF(B1196&gt;A_Stammdaten!$B$12,0,SUM(C1196,D1196,F1196,G1196)-SUM(E1196,H1196))</f>
        <v>0</v>
      </c>
      <c r="J1196" s="51">
        <f>HLOOKUP(A_Stammdaten!$B$12,$L$4:$R$2504,ROW(B1196)-3,FALSE)+IF(OR(B1196=0,A_Stammdaten!$B$12&lt;B1196),0,I1196*1/20)</f>
        <v>0</v>
      </c>
      <c r="K1196" s="51">
        <f>HLOOKUP(A_Stammdaten!$B$12,$L$4:$R$2504,ROW(B1196)-3,FALSE)</f>
        <v>0</v>
      </c>
      <c r="L1196" s="51">
        <f t="shared" si="56"/>
        <v>0</v>
      </c>
      <c r="M1196" s="51">
        <f t="shared" si="57"/>
        <v>0</v>
      </c>
      <c r="N1196" s="51">
        <f t="shared" si="57"/>
        <v>0</v>
      </c>
      <c r="O1196" s="51">
        <f t="shared" si="57"/>
        <v>0</v>
      </c>
      <c r="P1196" s="51">
        <f t="shared" si="57"/>
        <v>0</v>
      </c>
      <c r="Q1196" s="51">
        <f t="shared" si="57"/>
        <v>0</v>
      </c>
      <c r="R1196" s="51">
        <f t="shared" si="57"/>
        <v>0</v>
      </c>
    </row>
    <row r="1197" spans="1:18" x14ac:dyDescent="0.25">
      <c r="A1197" s="17"/>
      <c r="B1197" s="52"/>
      <c r="C1197" s="17"/>
      <c r="D1197" s="17"/>
      <c r="E1197" s="17"/>
      <c r="F1197" s="17"/>
      <c r="G1197" s="17"/>
      <c r="H1197" s="17"/>
      <c r="I1197" s="16">
        <f>IF(B1197&gt;A_Stammdaten!$B$12,0,SUM(C1197,D1197,F1197,G1197)-SUM(E1197,H1197))</f>
        <v>0</v>
      </c>
      <c r="J1197" s="51">
        <f>HLOOKUP(A_Stammdaten!$B$12,$L$4:$R$2504,ROW(B1197)-3,FALSE)+IF(OR(B1197=0,A_Stammdaten!$B$12&lt;B1197),0,I1197*1/20)</f>
        <v>0</v>
      </c>
      <c r="K1197" s="51">
        <f>HLOOKUP(A_Stammdaten!$B$12,$L$4:$R$2504,ROW(B1197)-3,FALSE)</f>
        <v>0</v>
      </c>
      <c r="L1197" s="51">
        <f t="shared" si="56"/>
        <v>0</v>
      </c>
      <c r="M1197" s="51">
        <f t="shared" si="57"/>
        <v>0</v>
      </c>
      <c r="N1197" s="51">
        <f t="shared" si="57"/>
        <v>0</v>
      </c>
      <c r="O1197" s="51">
        <f t="shared" si="57"/>
        <v>0</v>
      </c>
      <c r="P1197" s="51">
        <f t="shared" si="57"/>
        <v>0</v>
      </c>
      <c r="Q1197" s="51">
        <f t="shared" si="57"/>
        <v>0</v>
      </c>
      <c r="R1197" s="51">
        <f t="shared" si="57"/>
        <v>0</v>
      </c>
    </row>
    <row r="1198" spans="1:18" x14ac:dyDescent="0.25">
      <c r="A1198" s="17"/>
      <c r="B1198" s="52"/>
      <c r="C1198" s="17"/>
      <c r="D1198" s="17"/>
      <c r="E1198" s="17"/>
      <c r="F1198" s="17"/>
      <c r="G1198" s="17"/>
      <c r="H1198" s="17"/>
      <c r="I1198" s="16">
        <f>IF(B1198&gt;A_Stammdaten!$B$12,0,SUM(C1198,D1198,F1198,G1198)-SUM(E1198,H1198))</f>
        <v>0</v>
      </c>
      <c r="J1198" s="51">
        <f>HLOOKUP(A_Stammdaten!$B$12,$L$4:$R$2504,ROW(B1198)-3,FALSE)+IF(OR(B1198=0,A_Stammdaten!$B$12&lt;B1198),0,I1198*1/20)</f>
        <v>0</v>
      </c>
      <c r="K1198" s="51">
        <f>HLOOKUP(A_Stammdaten!$B$12,$L$4:$R$2504,ROW(B1198)-3,FALSE)</f>
        <v>0</v>
      </c>
      <c r="L1198" s="51">
        <f t="shared" si="56"/>
        <v>0</v>
      </c>
      <c r="M1198" s="51">
        <f t="shared" si="57"/>
        <v>0</v>
      </c>
      <c r="N1198" s="51">
        <f t="shared" si="57"/>
        <v>0</v>
      </c>
      <c r="O1198" s="51">
        <f t="shared" si="57"/>
        <v>0</v>
      </c>
      <c r="P1198" s="51">
        <f t="shared" si="57"/>
        <v>0</v>
      </c>
      <c r="Q1198" s="51">
        <f t="shared" si="57"/>
        <v>0</v>
      </c>
      <c r="R1198" s="51">
        <f t="shared" si="57"/>
        <v>0</v>
      </c>
    </row>
    <row r="1199" spans="1:18" x14ac:dyDescent="0.25">
      <c r="A1199" s="17"/>
      <c r="B1199" s="52"/>
      <c r="C1199" s="17"/>
      <c r="D1199" s="17"/>
      <c r="E1199" s="17"/>
      <c r="F1199" s="17"/>
      <c r="G1199" s="17"/>
      <c r="H1199" s="17"/>
      <c r="I1199" s="16">
        <f>IF(B1199&gt;A_Stammdaten!$B$12,0,SUM(C1199,D1199,F1199,G1199)-SUM(E1199,H1199))</f>
        <v>0</v>
      </c>
      <c r="J1199" s="51">
        <f>HLOOKUP(A_Stammdaten!$B$12,$L$4:$R$2504,ROW(B1199)-3,FALSE)+IF(OR(B1199=0,A_Stammdaten!$B$12&lt;B1199),0,I1199*1/20)</f>
        <v>0</v>
      </c>
      <c r="K1199" s="51">
        <f>HLOOKUP(A_Stammdaten!$B$12,$L$4:$R$2504,ROW(B1199)-3,FALSE)</f>
        <v>0</v>
      </c>
      <c r="L1199" s="51">
        <f t="shared" si="56"/>
        <v>0</v>
      </c>
      <c r="M1199" s="51">
        <f t="shared" si="57"/>
        <v>0</v>
      </c>
      <c r="N1199" s="51">
        <f t="shared" si="57"/>
        <v>0</v>
      </c>
      <c r="O1199" s="51">
        <f t="shared" si="57"/>
        <v>0</v>
      </c>
      <c r="P1199" s="51">
        <f t="shared" si="57"/>
        <v>0</v>
      </c>
      <c r="Q1199" s="51">
        <f t="shared" si="57"/>
        <v>0</v>
      </c>
      <c r="R1199" s="51">
        <f t="shared" si="57"/>
        <v>0</v>
      </c>
    </row>
    <row r="1200" spans="1:18" x14ac:dyDescent="0.25">
      <c r="A1200" s="17"/>
      <c r="B1200" s="52"/>
      <c r="C1200" s="17"/>
      <c r="D1200" s="17"/>
      <c r="E1200" s="17"/>
      <c r="F1200" s="17"/>
      <c r="G1200" s="17"/>
      <c r="H1200" s="17"/>
      <c r="I1200" s="16">
        <f>IF(B1200&gt;A_Stammdaten!$B$12,0,SUM(C1200,D1200,F1200,G1200)-SUM(E1200,H1200))</f>
        <v>0</v>
      </c>
      <c r="J1200" s="51">
        <f>HLOOKUP(A_Stammdaten!$B$12,$L$4:$R$2504,ROW(B1200)-3,FALSE)+IF(OR(B1200=0,A_Stammdaten!$B$12&lt;B1200),0,I1200*1/20)</f>
        <v>0</v>
      </c>
      <c r="K1200" s="51">
        <f>HLOOKUP(A_Stammdaten!$B$12,$L$4:$R$2504,ROW(B1200)-3,FALSE)</f>
        <v>0</v>
      </c>
      <c r="L1200" s="51">
        <f t="shared" si="56"/>
        <v>0</v>
      </c>
      <c r="M1200" s="51">
        <f t="shared" si="57"/>
        <v>0</v>
      </c>
      <c r="N1200" s="51">
        <f t="shared" si="57"/>
        <v>0</v>
      </c>
      <c r="O1200" s="51">
        <f t="shared" si="57"/>
        <v>0</v>
      </c>
      <c r="P1200" s="51">
        <f t="shared" si="57"/>
        <v>0</v>
      </c>
      <c r="Q1200" s="51">
        <f t="shared" si="57"/>
        <v>0</v>
      </c>
      <c r="R1200" s="51">
        <f t="shared" si="57"/>
        <v>0</v>
      </c>
    </row>
    <row r="1201" spans="1:18" x14ac:dyDescent="0.25">
      <c r="A1201" s="17"/>
      <c r="B1201" s="52"/>
      <c r="C1201" s="17"/>
      <c r="D1201" s="17"/>
      <c r="E1201" s="17"/>
      <c r="F1201" s="17"/>
      <c r="G1201" s="17"/>
      <c r="H1201" s="17"/>
      <c r="I1201" s="16">
        <f>IF(B1201&gt;A_Stammdaten!$B$12,0,SUM(C1201,D1201,F1201,G1201)-SUM(E1201,H1201))</f>
        <v>0</v>
      </c>
      <c r="J1201" s="51">
        <f>HLOOKUP(A_Stammdaten!$B$12,$L$4:$R$2504,ROW(B1201)-3,FALSE)+IF(OR(B1201=0,A_Stammdaten!$B$12&lt;B1201),0,I1201*1/20)</f>
        <v>0</v>
      </c>
      <c r="K1201" s="51">
        <f>HLOOKUP(A_Stammdaten!$B$12,$L$4:$R$2504,ROW(B1201)-3,FALSE)</f>
        <v>0</v>
      </c>
      <c r="L1201" s="51">
        <f t="shared" si="56"/>
        <v>0</v>
      </c>
      <c r="M1201" s="51">
        <f t="shared" si="57"/>
        <v>0</v>
      </c>
      <c r="N1201" s="51">
        <f t="shared" si="57"/>
        <v>0</v>
      </c>
      <c r="O1201" s="51">
        <f t="shared" si="57"/>
        <v>0</v>
      </c>
      <c r="P1201" s="51">
        <f t="shared" si="57"/>
        <v>0</v>
      </c>
      <c r="Q1201" s="51">
        <f t="shared" si="57"/>
        <v>0</v>
      </c>
      <c r="R1201" s="51">
        <f t="shared" si="57"/>
        <v>0</v>
      </c>
    </row>
    <row r="1202" spans="1:18" x14ac:dyDescent="0.25">
      <c r="A1202" s="17"/>
      <c r="B1202" s="52"/>
      <c r="C1202" s="17"/>
      <c r="D1202" s="17"/>
      <c r="E1202" s="17"/>
      <c r="F1202" s="17"/>
      <c r="G1202" s="17"/>
      <c r="H1202" s="17"/>
      <c r="I1202" s="16">
        <f>IF(B1202&gt;A_Stammdaten!$B$12,0,SUM(C1202,D1202,F1202,G1202)-SUM(E1202,H1202))</f>
        <v>0</v>
      </c>
      <c r="J1202" s="51">
        <f>HLOOKUP(A_Stammdaten!$B$12,$L$4:$R$2504,ROW(B1202)-3,FALSE)+IF(OR(B1202=0,A_Stammdaten!$B$12&lt;B1202),0,I1202*1/20)</f>
        <v>0</v>
      </c>
      <c r="K1202" s="51">
        <f>HLOOKUP(A_Stammdaten!$B$12,$L$4:$R$2504,ROW(B1202)-3,FALSE)</f>
        <v>0</v>
      </c>
      <c r="L1202" s="51">
        <f t="shared" si="56"/>
        <v>0</v>
      </c>
      <c r="M1202" s="51">
        <f t="shared" si="57"/>
        <v>0</v>
      </c>
      <c r="N1202" s="51">
        <f t="shared" si="57"/>
        <v>0</v>
      </c>
      <c r="O1202" s="51">
        <f t="shared" si="57"/>
        <v>0</v>
      </c>
      <c r="P1202" s="51">
        <f t="shared" si="57"/>
        <v>0</v>
      </c>
      <c r="Q1202" s="51">
        <f t="shared" si="57"/>
        <v>0</v>
      </c>
      <c r="R1202" s="51">
        <f t="shared" si="57"/>
        <v>0</v>
      </c>
    </row>
    <row r="1203" spans="1:18" x14ac:dyDescent="0.25">
      <c r="A1203" s="17"/>
      <c r="B1203" s="52"/>
      <c r="C1203" s="17"/>
      <c r="D1203" s="17"/>
      <c r="E1203" s="17"/>
      <c r="F1203" s="17"/>
      <c r="G1203" s="17"/>
      <c r="H1203" s="17"/>
      <c r="I1203" s="16">
        <f>IF(B1203&gt;A_Stammdaten!$B$12,0,SUM(C1203,D1203,F1203,G1203)-SUM(E1203,H1203))</f>
        <v>0</v>
      </c>
      <c r="J1203" s="51">
        <f>HLOOKUP(A_Stammdaten!$B$12,$L$4:$R$2504,ROW(B1203)-3,FALSE)+IF(OR(B1203=0,A_Stammdaten!$B$12&lt;B1203),0,I1203*1/20)</f>
        <v>0</v>
      </c>
      <c r="K1203" s="51">
        <f>HLOOKUP(A_Stammdaten!$B$12,$L$4:$R$2504,ROW(B1203)-3,FALSE)</f>
        <v>0</v>
      </c>
      <c r="L1203" s="51">
        <f t="shared" si="56"/>
        <v>0</v>
      </c>
      <c r="M1203" s="51">
        <f t="shared" si="57"/>
        <v>0</v>
      </c>
      <c r="N1203" s="51">
        <f t="shared" si="57"/>
        <v>0</v>
      </c>
      <c r="O1203" s="51">
        <f t="shared" si="57"/>
        <v>0</v>
      </c>
      <c r="P1203" s="51">
        <f t="shared" si="57"/>
        <v>0</v>
      </c>
      <c r="Q1203" s="51">
        <f t="shared" si="57"/>
        <v>0</v>
      </c>
      <c r="R1203" s="51">
        <f t="shared" si="57"/>
        <v>0</v>
      </c>
    </row>
    <row r="1204" spans="1:18" x14ac:dyDescent="0.25">
      <c r="A1204" s="17"/>
      <c r="B1204" s="52"/>
      <c r="C1204" s="17"/>
      <c r="D1204" s="17"/>
      <c r="E1204" s="17"/>
      <c r="F1204" s="17"/>
      <c r="G1204" s="17"/>
      <c r="H1204" s="17"/>
      <c r="I1204" s="16">
        <f>IF(B1204&gt;A_Stammdaten!$B$12,0,SUM(C1204,D1204,F1204,G1204)-SUM(E1204,H1204))</f>
        <v>0</v>
      </c>
      <c r="J1204" s="51">
        <f>HLOOKUP(A_Stammdaten!$B$12,$L$4:$R$2504,ROW(B1204)-3,FALSE)+IF(OR(B1204=0,A_Stammdaten!$B$12&lt;B1204),0,I1204*1/20)</f>
        <v>0</v>
      </c>
      <c r="K1204" s="51">
        <f>HLOOKUP(A_Stammdaten!$B$12,$L$4:$R$2504,ROW(B1204)-3,FALSE)</f>
        <v>0</v>
      </c>
      <c r="L1204" s="51">
        <f t="shared" si="56"/>
        <v>0</v>
      </c>
      <c r="M1204" s="51">
        <f t="shared" si="57"/>
        <v>0</v>
      </c>
      <c r="N1204" s="51">
        <f t="shared" si="57"/>
        <v>0</v>
      </c>
      <c r="O1204" s="51">
        <f t="shared" si="57"/>
        <v>0</v>
      </c>
      <c r="P1204" s="51">
        <f t="shared" si="57"/>
        <v>0</v>
      </c>
      <c r="Q1204" s="51">
        <f t="shared" si="57"/>
        <v>0</v>
      </c>
      <c r="R1204" s="51">
        <f t="shared" si="57"/>
        <v>0</v>
      </c>
    </row>
    <row r="1205" spans="1:18" x14ac:dyDescent="0.25">
      <c r="A1205" s="17"/>
      <c r="B1205" s="52"/>
      <c r="C1205" s="17"/>
      <c r="D1205" s="17"/>
      <c r="E1205" s="17"/>
      <c r="F1205" s="17"/>
      <c r="G1205" s="17"/>
      <c r="H1205" s="17"/>
      <c r="I1205" s="16">
        <f>IF(B1205&gt;A_Stammdaten!$B$12,0,SUM(C1205,D1205,F1205,G1205)-SUM(E1205,H1205))</f>
        <v>0</v>
      </c>
      <c r="J1205" s="51">
        <f>HLOOKUP(A_Stammdaten!$B$12,$L$4:$R$2504,ROW(B1205)-3,FALSE)+IF(OR(B1205=0,A_Stammdaten!$B$12&lt;B1205),0,I1205*1/20)</f>
        <v>0</v>
      </c>
      <c r="K1205" s="51">
        <f>HLOOKUP(A_Stammdaten!$B$12,$L$4:$R$2504,ROW(B1205)-3,FALSE)</f>
        <v>0</v>
      </c>
      <c r="L1205" s="51">
        <f t="shared" si="56"/>
        <v>0</v>
      </c>
      <c r="M1205" s="51">
        <f t="shared" si="57"/>
        <v>0</v>
      </c>
      <c r="N1205" s="51">
        <f t="shared" si="57"/>
        <v>0</v>
      </c>
      <c r="O1205" s="51">
        <f t="shared" si="57"/>
        <v>0</v>
      </c>
      <c r="P1205" s="51">
        <f t="shared" si="57"/>
        <v>0</v>
      </c>
      <c r="Q1205" s="51">
        <f t="shared" si="57"/>
        <v>0</v>
      </c>
      <c r="R1205" s="51">
        <f t="shared" si="57"/>
        <v>0</v>
      </c>
    </row>
    <row r="1206" spans="1:18" x14ac:dyDescent="0.25">
      <c r="A1206" s="17"/>
      <c r="B1206" s="52"/>
      <c r="C1206" s="17"/>
      <c r="D1206" s="17"/>
      <c r="E1206" s="17"/>
      <c r="F1206" s="17"/>
      <c r="G1206" s="17"/>
      <c r="H1206" s="17"/>
      <c r="I1206" s="16">
        <f>IF(B1206&gt;A_Stammdaten!$B$12,0,SUM(C1206,D1206,F1206,G1206)-SUM(E1206,H1206))</f>
        <v>0</v>
      </c>
      <c r="J1206" s="51">
        <f>HLOOKUP(A_Stammdaten!$B$12,$L$4:$R$2504,ROW(B1206)-3,FALSE)+IF(OR(B1206=0,A_Stammdaten!$B$12&lt;B1206),0,I1206*1/20)</f>
        <v>0</v>
      </c>
      <c r="K1206" s="51">
        <f>HLOOKUP(A_Stammdaten!$B$12,$L$4:$R$2504,ROW(B1206)-3,FALSE)</f>
        <v>0</v>
      </c>
      <c r="L1206" s="51">
        <f t="shared" si="56"/>
        <v>0</v>
      </c>
      <c r="M1206" s="51">
        <f t="shared" si="57"/>
        <v>0</v>
      </c>
      <c r="N1206" s="51">
        <f t="shared" si="57"/>
        <v>0</v>
      </c>
      <c r="O1206" s="51">
        <f t="shared" si="57"/>
        <v>0</v>
      </c>
      <c r="P1206" s="51">
        <f t="shared" si="57"/>
        <v>0</v>
      </c>
      <c r="Q1206" s="51">
        <f t="shared" si="57"/>
        <v>0</v>
      </c>
      <c r="R1206" s="51">
        <f t="shared" si="57"/>
        <v>0</v>
      </c>
    </row>
    <row r="1207" spans="1:18" x14ac:dyDescent="0.25">
      <c r="A1207" s="17"/>
      <c r="B1207" s="52"/>
      <c r="C1207" s="17"/>
      <c r="D1207" s="17"/>
      <c r="E1207" s="17"/>
      <c r="F1207" s="17"/>
      <c r="G1207" s="17"/>
      <c r="H1207" s="17"/>
      <c r="I1207" s="16">
        <f>IF(B1207&gt;A_Stammdaten!$B$12,0,SUM(C1207,D1207,F1207,G1207)-SUM(E1207,H1207))</f>
        <v>0</v>
      </c>
      <c r="J1207" s="51">
        <f>HLOOKUP(A_Stammdaten!$B$12,$L$4:$R$2504,ROW(B1207)-3,FALSE)+IF(OR(B1207=0,A_Stammdaten!$B$12&lt;B1207),0,I1207*1/20)</f>
        <v>0</v>
      </c>
      <c r="K1207" s="51">
        <f>HLOOKUP(A_Stammdaten!$B$12,$L$4:$R$2504,ROW(B1207)-3,FALSE)</f>
        <v>0</v>
      </c>
      <c r="L1207" s="51">
        <f t="shared" si="56"/>
        <v>0</v>
      </c>
      <c r="M1207" s="51">
        <f t="shared" si="57"/>
        <v>0</v>
      </c>
      <c r="N1207" s="51">
        <f t="shared" si="57"/>
        <v>0</v>
      </c>
      <c r="O1207" s="51">
        <f t="shared" si="57"/>
        <v>0</v>
      </c>
      <c r="P1207" s="51">
        <f t="shared" si="57"/>
        <v>0</v>
      </c>
      <c r="Q1207" s="51">
        <f t="shared" si="57"/>
        <v>0</v>
      </c>
      <c r="R1207" s="51">
        <f t="shared" si="57"/>
        <v>0</v>
      </c>
    </row>
    <row r="1208" spans="1:18" x14ac:dyDescent="0.25">
      <c r="A1208" s="17"/>
      <c r="B1208" s="52"/>
      <c r="C1208" s="17"/>
      <c r="D1208" s="17"/>
      <c r="E1208" s="17"/>
      <c r="F1208" s="17"/>
      <c r="G1208" s="17"/>
      <c r="H1208" s="17"/>
      <c r="I1208" s="16">
        <f>IF(B1208&gt;A_Stammdaten!$B$12,0,SUM(C1208,D1208,F1208,G1208)-SUM(E1208,H1208))</f>
        <v>0</v>
      </c>
      <c r="J1208" s="51">
        <f>HLOOKUP(A_Stammdaten!$B$12,$L$4:$R$2504,ROW(B1208)-3,FALSE)+IF(OR(B1208=0,A_Stammdaten!$B$12&lt;B1208),0,I1208*1/20)</f>
        <v>0</v>
      </c>
      <c r="K1208" s="51">
        <f>HLOOKUP(A_Stammdaten!$B$12,$L$4:$R$2504,ROW(B1208)-3,FALSE)</f>
        <v>0</v>
      </c>
      <c r="L1208" s="51">
        <f t="shared" si="56"/>
        <v>0</v>
      </c>
      <c r="M1208" s="51">
        <f t="shared" si="57"/>
        <v>0</v>
      </c>
      <c r="N1208" s="51">
        <f t="shared" si="57"/>
        <v>0</v>
      </c>
      <c r="O1208" s="51">
        <f t="shared" si="57"/>
        <v>0</v>
      </c>
      <c r="P1208" s="51">
        <f t="shared" si="57"/>
        <v>0</v>
      </c>
      <c r="Q1208" s="51">
        <f t="shared" si="57"/>
        <v>0</v>
      </c>
      <c r="R1208" s="51">
        <f t="shared" si="57"/>
        <v>0</v>
      </c>
    </row>
    <row r="1209" spans="1:18" x14ac:dyDescent="0.25">
      <c r="A1209" s="17"/>
      <c r="B1209" s="52"/>
      <c r="C1209" s="17"/>
      <c r="D1209" s="17"/>
      <c r="E1209" s="17"/>
      <c r="F1209" s="17"/>
      <c r="G1209" s="17"/>
      <c r="H1209" s="17"/>
      <c r="I1209" s="16">
        <f>IF(B1209&gt;A_Stammdaten!$B$12,0,SUM(C1209,D1209,F1209,G1209)-SUM(E1209,H1209))</f>
        <v>0</v>
      </c>
      <c r="J1209" s="51">
        <f>HLOOKUP(A_Stammdaten!$B$12,$L$4:$R$2504,ROW(B1209)-3,FALSE)+IF(OR(B1209=0,A_Stammdaten!$B$12&lt;B1209),0,I1209*1/20)</f>
        <v>0</v>
      </c>
      <c r="K1209" s="51">
        <f>HLOOKUP(A_Stammdaten!$B$12,$L$4:$R$2504,ROW(B1209)-3,FALSE)</f>
        <v>0</v>
      </c>
      <c r="L1209" s="51">
        <f t="shared" si="56"/>
        <v>0</v>
      </c>
      <c r="M1209" s="51">
        <f t="shared" si="57"/>
        <v>0</v>
      </c>
      <c r="N1209" s="51">
        <f t="shared" si="57"/>
        <v>0</v>
      </c>
      <c r="O1209" s="51">
        <f t="shared" si="57"/>
        <v>0</v>
      </c>
      <c r="P1209" s="51">
        <f t="shared" si="57"/>
        <v>0</v>
      </c>
      <c r="Q1209" s="51">
        <f t="shared" si="57"/>
        <v>0</v>
      </c>
      <c r="R1209" s="51">
        <f t="shared" si="57"/>
        <v>0</v>
      </c>
    </row>
    <row r="1210" spans="1:18" x14ac:dyDescent="0.25">
      <c r="A1210" s="17"/>
      <c r="B1210" s="52"/>
      <c r="C1210" s="17"/>
      <c r="D1210" s="17"/>
      <c r="E1210" s="17"/>
      <c r="F1210" s="17"/>
      <c r="G1210" s="17"/>
      <c r="H1210" s="17"/>
      <c r="I1210" s="16">
        <f>IF(B1210&gt;A_Stammdaten!$B$12,0,SUM(C1210,D1210,F1210,G1210)-SUM(E1210,H1210))</f>
        <v>0</v>
      </c>
      <c r="J1210" s="51">
        <f>HLOOKUP(A_Stammdaten!$B$12,$L$4:$R$2504,ROW(B1210)-3,FALSE)+IF(OR(B1210=0,A_Stammdaten!$B$12&lt;B1210),0,I1210*1/20)</f>
        <v>0</v>
      </c>
      <c r="K1210" s="51">
        <f>HLOOKUP(A_Stammdaten!$B$12,$L$4:$R$2504,ROW(B1210)-3,FALSE)</f>
        <v>0</v>
      </c>
      <c r="L1210" s="51">
        <f t="shared" si="56"/>
        <v>0</v>
      </c>
      <c r="M1210" s="51">
        <f t="shared" si="57"/>
        <v>0</v>
      </c>
      <c r="N1210" s="51">
        <f t="shared" si="57"/>
        <v>0</v>
      </c>
      <c r="O1210" s="51">
        <f t="shared" si="57"/>
        <v>0</v>
      </c>
      <c r="P1210" s="51">
        <f t="shared" si="57"/>
        <v>0</v>
      </c>
      <c r="Q1210" s="51">
        <f t="shared" si="57"/>
        <v>0</v>
      </c>
      <c r="R1210" s="51">
        <f t="shared" si="57"/>
        <v>0</v>
      </c>
    </row>
    <row r="1211" spans="1:18" x14ac:dyDescent="0.25">
      <c r="A1211" s="17"/>
      <c r="B1211" s="52"/>
      <c r="C1211" s="17"/>
      <c r="D1211" s="17"/>
      <c r="E1211" s="17"/>
      <c r="F1211" s="17"/>
      <c r="G1211" s="17"/>
      <c r="H1211" s="17"/>
      <c r="I1211" s="16">
        <f>IF(B1211&gt;A_Stammdaten!$B$12,0,SUM(C1211,D1211,F1211,G1211)-SUM(E1211,H1211))</f>
        <v>0</v>
      </c>
      <c r="J1211" s="51">
        <f>HLOOKUP(A_Stammdaten!$B$12,$L$4:$R$2504,ROW(B1211)-3,FALSE)+IF(OR(B1211=0,A_Stammdaten!$B$12&lt;B1211),0,I1211*1/20)</f>
        <v>0</v>
      </c>
      <c r="K1211" s="51">
        <f>HLOOKUP(A_Stammdaten!$B$12,$L$4:$R$2504,ROW(B1211)-3,FALSE)</f>
        <v>0</v>
      </c>
      <c r="L1211" s="51">
        <f t="shared" si="56"/>
        <v>0</v>
      </c>
      <c r="M1211" s="51">
        <f t="shared" si="57"/>
        <v>0</v>
      </c>
      <c r="N1211" s="51">
        <f t="shared" si="57"/>
        <v>0</v>
      </c>
      <c r="O1211" s="51">
        <f t="shared" si="57"/>
        <v>0</v>
      </c>
      <c r="P1211" s="51">
        <f t="shared" si="57"/>
        <v>0</v>
      </c>
      <c r="Q1211" s="51">
        <f t="shared" si="57"/>
        <v>0</v>
      </c>
      <c r="R1211" s="51">
        <f t="shared" si="57"/>
        <v>0</v>
      </c>
    </row>
    <row r="1212" spans="1:18" x14ac:dyDescent="0.25">
      <c r="A1212" s="17"/>
      <c r="B1212" s="52"/>
      <c r="C1212" s="17"/>
      <c r="D1212" s="17"/>
      <c r="E1212" s="17"/>
      <c r="F1212" s="17"/>
      <c r="G1212" s="17"/>
      <c r="H1212" s="17"/>
      <c r="I1212" s="16">
        <f>IF(B1212&gt;A_Stammdaten!$B$12,0,SUM(C1212,D1212,F1212,G1212)-SUM(E1212,H1212))</f>
        <v>0</v>
      </c>
      <c r="J1212" s="51">
        <f>HLOOKUP(A_Stammdaten!$B$12,$L$4:$R$2504,ROW(B1212)-3,FALSE)+IF(OR(B1212=0,A_Stammdaten!$B$12&lt;B1212),0,I1212*1/20)</f>
        <v>0</v>
      </c>
      <c r="K1212" s="51">
        <f>HLOOKUP(A_Stammdaten!$B$12,$L$4:$R$2504,ROW(B1212)-3,FALSE)</f>
        <v>0</v>
      </c>
      <c r="L1212" s="51">
        <f t="shared" si="56"/>
        <v>0</v>
      </c>
      <c r="M1212" s="51">
        <f t="shared" si="57"/>
        <v>0</v>
      </c>
      <c r="N1212" s="51">
        <f t="shared" si="57"/>
        <v>0</v>
      </c>
      <c r="O1212" s="51">
        <f t="shared" si="57"/>
        <v>0</v>
      </c>
      <c r="P1212" s="51">
        <f t="shared" si="57"/>
        <v>0</v>
      </c>
      <c r="Q1212" s="51">
        <f t="shared" si="57"/>
        <v>0</v>
      </c>
      <c r="R1212" s="51">
        <f t="shared" si="57"/>
        <v>0</v>
      </c>
    </row>
    <row r="1213" spans="1:18" x14ac:dyDescent="0.25">
      <c r="A1213" s="17"/>
      <c r="B1213" s="52"/>
      <c r="C1213" s="17"/>
      <c r="D1213" s="17"/>
      <c r="E1213" s="17"/>
      <c r="F1213" s="17"/>
      <c r="G1213" s="17"/>
      <c r="H1213" s="17"/>
      <c r="I1213" s="16">
        <f>IF(B1213&gt;A_Stammdaten!$B$12,0,SUM(C1213,D1213,F1213,G1213)-SUM(E1213,H1213))</f>
        <v>0</v>
      </c>
      <c r="J1213" s="51">
        <f>HLOOKUP(A_Stammdaten!$B$12,$L$4:$R$2504,ROW(B1213)-3,FALSE)+IF(OR(B1213=0,A_Stammdaten!$B$12&lt;B1213),0,I1213*1/20)</f>
        <v>0</v>
      </c>
      <c r="K1213" s="51">
        <f>HLOOKUP(A_Stammdaten!$B$12,$L$4:$R$2504,ROW(B1213)-3,FALSE)</f>
        <v>0</v>
      </c>
      <c r="L1213" s="51">
        <f t="shared" si="56"/>
        <v>0</v>
      </c>
      <c r="M1213" s="51">
        <f t="shared" si="57"/>
        <v>0</v>
      </c>
      <c r="N1213" s="51">
        <f t="shared" si="57"/>
        <v>0</v>
      </c>
      <c r="O1213" s="51">
        <f t="shared" si="57"/>
        <v>0</v>
      </c>
      <c r="P1213" s="51">
        <f t="shared" si="57"/>
        <v>0</v>
      </c>
      <c r="Q1213" s="51">
        <f t="shared" si="57"/>
        <v>0</v>
      </c>
      <c r="R1213" s="51">
        <f t="shared" si="57"/>
        <v>0</v>
      </c>
    </row>
    <row r="1214" spans="1:18" x14ac:dyDescent="0.25">
      <c r="A1214" s="17"/>
      <c r="B1214" s="52"/>
      <c r="C1214" s="17"/>
      <c r="D1214" s="17"/>
      <c r="E1214" s="17"/>
      <c r="F1214" s="17"/>
      <c r="G1214" s="17"/>
      <c r="H1214" s="17"/>
      <c r="I1214" s="16">
        <f>IF(B1214&gt;A_Stammdaten!$B$12,0,SUM(C1214,D1214,F1214,G1214)-SUM(E1214,H1214))</f>
        <v>0</v>
      </c>
      <c r="J1214" s="51">
        <f>HLOOKUP(A_Stammdaten!$B$12,$L$4:$R$2504,ROW(B1214)-3,FALSE)+IF(OR(B1214=0,A_Stammdaten!$B$12&lt;B1214),0,I1214*1/20)</f>
        <v>0</v>
      </c>
      <c r="K1214" s="51">
        <f>HLOOKUP(A_Stammdaten!$B$12,$L$4:$R$2504,ROW(B1214)-3,FALSE)</f>
        <v>0</v>
      </c>
      <c r="L1214" s="51">
        <f t="shared" si="56"/>
        <v>0</v>
      </c>
      <c r="M1214" s="51">
        <f t="shared" si="57"/>
        <v>0</v>
      </c>
      <c r="N1214" s="51">
        <f t="shared" si="57"/>
        <v>0</v>
      </c>
      <c r="O1214" s="51">
        <f t="shared" si="57"/>
        <v>0</v>
      </c>
      <c r="P1214" s="51">
        <f t="shared" si="57"/>
        <v>0</v>
      </c>
      <c r="Q1214" s="51">
        <f t="shared" si="57"/>
        <v>0</v>
      </c>
      <c r="R1214" s="51">
        <f t="shared" si="57"/>
        <v>0</v>
      </c>
    </row>
    <row r="1215" spans="1:18" x14ac:dyDescent="0.25">
      <c r="A1215" s="17"/>
      <c r="B1215" s="52"/>
      <c r="C1215" s="17"/>
      <c r="D1215" s="17"/>
      <c r="E1215" s="17"/>
      <c r="F1215" s="17"/>
      <c r="G1215" s="17"/>
      <c r="H1215" s="17"/>
      <c r="I1215" s="16">
        <f>IF(B1215&gt;A_Stammdaten!$B$12,0,SUM(C1215,D1215,F1215,G1215)-SUM(E1215,H1215))</f>
        <v>0</v>
      </c>
      <c r="J1215" s="51">
        <f>HLOOKUP(A_Stammdaten!$B$12,$L$4:$R$2504,ROW(B1215)-3,FALSE)+IF(OR(B1215=0,A_Stammdaten!$B$12&lt;B1215),0,I1215*1/20)</f>
        <v>0</v>
      </c>
      <c r="K1215" s="51">
        <f>HLOOKUP(A_Stammdaten!$B$12,$L$4:$R$2504,ROW(B1215)-3,FALSE)</f>
        <v>0</v>
      </c>
      <c r="L1215" s="51">
        <f t="shared" si="56"/>
        <v>0</v>
      </c>
      <c r="M1215" s="51">
        <f t="shared" si="57"/>
        <v>0</v>
      </c>
      <c r="N1215" s="51">
        <f t="shared" si="57"/>
        <v>0</v>
      </c>
      <c r="O1215" s="51">
        <f t="shared" si="57"/>
        <v>0</v>
      </c>
      <c r="P1215" s="51">
        <f t="shared" si="57"/>
        <v>0</v>
      </c>
      <c r="Q1215" s="51">
        <f t="shared" si="57"/>
        <v>0</v>
      </c>
      <c r="R1215" s="51">
        <f t="shared" si="57"/>
        <v>0</v>
      </c>
    </row>
    <row r="1216" spans="1:18" x14ac:dyDescent="0.25">
      <c r="A1216" s="17"/>
      <c r="B1216" s="52"/>
      <c r="C1216" s="17"/>
      <c r="D1216" s="17"/>
      <c r="E1216" s="17"/>
      <c r="F1216" s="17"/>
      <c r="G1216" s="17"/>
      <c r="H1216" s="17"/>
      <c r="I1216" s="16">
        <f>IF(B1216&gt;A_Stammdaten!$B$12,0,SUM(C1216,D1216,F1216,G1216)-SUM(E1216,H1216))</f>
        <v>0</v>
      </c>
      <c r="J1216" s="51">
        <f>HLOOKUP(A_Stammdaten!$B$12,$L$4:$R$2504,ROW(B1216)-3,FALSE)+IF(OR(B1216=0,A_Stammdaten!$B$12&lt;B1216),0,I1216*1/20)</f>
        <v>0</v>
      </c>
      <c r="K1216" s="51">
        <f>HLOOKUP(A_Stammdaten!$B$12,$L$4:$R$2504,ROW(B1216)-3,FALSE)</f>
        <v>0</v>
      </c>
      <c r="L1216" s="51">
        <f t="shared" ref="L1216:L1279" si="58">IF(OR($I1216=0,L$4&lt;$B1216,$B1216=0,20-(L$4-$B1216)=0),0,$I1216*(19-(L$4-$B1216))/20)</f>
        <v>0</v>
      </c>
      <c r="M1216" s="51">
        <f t="shared" si="57"/>
        <v>0</v>
      </c>
      <c r="N1216" s="51">
        <f t="shared" si="57"/>
        <v>0</v>
      </c>
      <c r="O1216" s="51">
        <f t="shared" si="57"/>
        <v>0</v>
      </c>
      <c r="P1216" s="51">
        <f t="shared" si="57"/>
        <v>0</v>
      </c>
      <c r="Q1216" s="51">
        <f t="shared" si="57"/>
        <v>0</v>
      </c>
      <c r="R1216" s="51">
        <f t="shared" si="57"/>
        <v>0</v>
      </c>
    </row>
    <row r="1217" spans="1:18" x14ac:dyDescent="0.25">
      <c r="A1217" s="17"/>
      <c r="B1217" s="52"/>
      <c r="C1217" s="17"/>
      <c r="D1217" s="17"/>
      <c r="E1217" s="17"/>
      <c r="F1217" s="17"/>
      <c r="G1217" s="17"/>
      <c r="H1217" s="17"/>
      <c r="I1217" s="16">
        <f>IF(B1217&gt;A_Stammdaten!$B$12,0,SUM(C1217,D1217,F1217,G1217)-SUM(E1217,H1217))</f>
        <v>0</v>
      </c>
      <c r="J1217" s="51">
        <f>HLOOKUP(A_Stammdaten!$B$12,$L$4:$R$2504,ROW(B1217)-3,FALSE)+IF(OR(B1217=0,A_Stammdaten!$B$12&lt;B1217),0,I1217*1/20)</f>
        <v>0</v>
      </c>
      <c r="K1217" s="51">
        <f>HLOOKUP(A_Stammdaten!$B$12,$L$4:$R$2504,ROW(B1217)-3,FALSE)</f>
        <v>0</v>
      </c>
      <c r="L1217" s="51">
        <f t="shared" si="58"/>
        <v>0</v>
      </c>
      <c r="M1217" s="51">
        <f t="shared" si="57"/>
        <v>0</v>
      </c>
      <c r="N1217" s="51">
        <f t="shared" si="57"/>
        <v>0</v>
      </c>
      <c r="O1217" s="51">
        <f t="shared" si="57"/>
        <v>0</v>
      </c>
      <c r="P1217" s="51">
        <f t="shared" si="57"/>
        <v>0</v>
      </c>
      <c r="Q1217" s="51">
        <f t="shared" si="57"/>
        <v>0</v>
      </c>
      <c r="R1217" s="51">
        <f t="shared" si="57"/>
        <v>0</v>
      </c>
    </row>
    <row r="1218" spans="1:18" x14ac:dyDescent="0.25">
      <c r="A1218" s="17"/>
      <c r="B1218" s="52"/>
      <c r="C1218" s="17"/>
      <c r="D1218" s="17"/>
      <c r="E1218" s="17"/>
      <c r="F1218" s="17"/>
      <c r="G1218" s="17"/>
      <c r="H1218" s="17"/>
      <c r="I1218" s="16">
        <f>IF(B1218&gt;A_Stammdaten!$B$12,0,SUM(C1218,D1218,F1218,G1218)-SUM(E1218,H1218))</f>
        <v>0</v>
      </c>
      <c r="J1218" s="51">
        <f>HLOOKUP(A_Stammdaten!$B$12,$L$4:$R$2504,ROW(B1218)-3,FALSE)+IF(OR(B1218=0,A_Stammdaten!$B$12&lt;B1218),0,I1218*1/20)</f>
        <v>0</v>
      </c>
      <c r="K1218" s="51">
        <f>HLOOKUP(A_Stammdaten!$B$12,$L$4:$R$2504,ROW(B1218)-3,FALSE)</f>
        <v>0</v>
      </c>
      <c r="L1218" s="51">
        <f t="shared" si="58"/>
        <v>0</v>
      </c>
      <c r="M1218" s="51">
        <f t="shared" si="57"/>
        <v>0</v>
      </c>
      <c r="N1218" s="51">
        <f t="shared" si="57"/>
        <v>0</v>
      </c>
      <c r="O1218" s="51">
        <f t="shared" si="57"/>
        <v>0</v>
      </c>
      <c r="P1218" s="51">
        <f t="shared" si="57"/>
        <v>0</v>
      </c>
      <c r="Q1218" s="51">
        <f t="shared" si="57"/>
        <v>0</v>
      </c>
      <c r="R1218" s="51">
        <f t="shared" si="57"/>
        <v>0</v>
      </c>
    </row>
    <row r="1219" spans="1:18" x14ac:dyDescent="0.25">
      <c r="A1219" s="17"/>
      <c r="B1219" s="52"/>
      <c r="C1219" s="17"/>
      <c r="D1219" s="17"/>
      <c r="E1219" s="17"/>
      <c r="F1219" s="17"/>
      <c r="G1219" s="17"/>
      <c r="H1219" s="17"/>
      <c r="I1219" s="16">
        <f>IF(B1219&gt;A_Stammdaten!$B$12,0,SUM(C1219,D1219,F1219,G1219)-SUM(E1219,H1219))</f>
        <v>0</v>
      </c>
      <c r="J1219" s="51">
        <f>HLOOKUP(A_Stammdaten!$B$12,$L$4:$R$2504,ROW(B1219)-3,FALSE)+IF(OR(B1219=0,A_Stammdaten!$B$12&lt;B1219),0,I1219*1/20)</f>
        <v>0</v>
      </c>
      <c r="K1219" s="51">
        <f>HLOOKUP(A_Stammdaten!$B$12,$L$4:$R$2504,ROW(B1219)-3,FALSE)</f>
        <v>0</v>
      </c>
      <c r="L1219" s="51">
        <f t="shared" si="58"/>
        <v>0</v>
      </c>
      <c r="M1219" s="51">
        <f t="shared" si="57"/>
        <v>0</v>
      </c>
      <c r="N1219" s="51">
        <f t="shared" si="57"/>
        <v>0</v>
      </c>
      <c r="O1219" s="51">
        <f t="shared" si="57"/>
        <v>0</v>
      </c>
      <c r="P1219" s="51">
        <f t="shared" si="57"/>
        <v>0</v>
      </c>
      <c r="Q1219" s="51">
        <f t="shared" si="57"/>
        <v>0</v>
      </c>
      <c r="R1219" s="51">
        <f t="shared" si="57"/>
        <v>0</v>
      </c>
    </row>
    <row r="1220" spans="1:18" x14ac:dyDescent="0.25">
      <c r="A1220" s="17"/>
      <c r="B1220" s="52"/>
      <c r="C1220" s="17"/>
      <c r="D1220" s="17"/>
      <c r="E1220" s="17"/>
      <c r="F1220" s="17"/>
      <c r="G1220" s="17"/>
      <c r="H1220" s="17"/>
      <c r="I1220" s="16">
        <f>IF(B1220&gt;A_Stammdaten!$B$12,0,SUM(C1220,D1220,F1220,G1220)-SUM(E1220,H1220))</f>
        <v>0</v>
      </c>
      <c r="J1220" s="51">
        <f>HLOOKUP(A_Stammdaten!$B$12,$L$4:$R$2504,ROW(B1220)-3,FALSE)+IF(OR(B1220=0,A_Stammdaten!$B$12&lt;B1220),0,I1220*1/20)</f>
        <v>0</v>
      </c>
      <c r="K1220" s="51">
        <f>HLOOKUP(A_Stammdaten!$B$12,$L$4:$R$2504,ROW(B1220)-3,FALSE)</f>
        <v>0</v>
      </c>
      <c r="L1220" s="51">
        <f t="shared" si="58"/>
        <v>0</v>
      </c>
      <c r="M1220" s="51">
        <f t="shared" si="57"/>
        <v>0</v>
      </c>
      <c r="N1220" s="51">
        <f t="shared" si="57"/>
        <v>0</v>
      </c>
      <c r="O1220" s="51">
        <f t="shared" si="57"/>
        <v>0</v>
      </c>
      <c r="P1220" s="51">
        <f t="shared" si="57"/>
        <v>0</v>
      </c>
      <c r="Q1220" s="51">
        <f t="shared" si="57"/>
        <v>0</v>
      </c>
      <c r="R1220" s="51">
        <f t="shared" si="57"/>
        <v>0</v>
      </c>
    </row>
    <row r="1221" spans="1:18" x14ac:dyDescent="0.25">
      <c r="A1221" s="17"/>
      <c r="B1221" s="52"/>
      <c r="C1221" s="17"/>
      <c r="D1221" s="17"/>
      <c r="E1221" s="17"/>
      <c r="F1221" s="17"/>
      <c r="G1221" s="17"/>
      <c r="H1221" s="17"/>
      <c r="I1221" s="16">
        <f>IF(B1221&gt;A_Stammdaten!$B$12,0,SUM(C1221,D1221,F1221,G1221)-SUM(E1221,H1221))</f>
        <v>0</v>
      </c>
      <c r="J1221" s="51">
        <f>HLOOKUP(A_Stammdaten!$B$12,$L$4:$R$2504,ROW(B1221)-3,FALSE)+IF(OR(B1221=0,A_Stammdaten!$B$12&lt;B1221),0,I1221*1/20)</f>
        <v>0</v>
      </c>
      <c r="K1221" s="51">
        <f>HLOOKUP(A_Stammdaten!$B$12,$L$4:$R$2504,ROW(B1221)-3,FALSE)</f>
        <v>0</v>
      </c>
      <c r="L1221" s="51">
        <f t="shared" si="58"/>
        <v>0</v>
      </c>
      <c r="M1221" s="51">
        <f t="shared" si="57"/>
        <v>0</v>
      </c>
      <c r="N1221" s="51">
        <f t="shared" si="57"/>
        <v>0</v>
      </c>
      <c r="O1221" s="51">
        <f t="shared" si="57"/>
        <v>0</v>
      </c>
      <c r="P1221" s="51">
        <f t="shared" si="57"/>
        <v>0</v>
      </c>
      <c r="Q1221" s="51">
        <f t="shared" si="57"/>
        <v>0</v>
      </c>
      <c r="R1221" s="51">
        <f t="shared" si="57"/>
        <v>0</v>
      </c>
    </row>
    <row r="1222" spans="1:18" x14ac:dyDescent="0.25">
      <c r="A1222" s="17"/>
      <c r="B1222" s="52"/>
      <c r="C1222" s="17"/>
      <c r="D1222" s="17"/>
      <c r="E1222" s="17"/>
      <c r="F1222" s="17"/>
      <c r="G1222" s="17"/>
      <c r="H1222" s="17"/>
      <c r="I1222" s="16">
        <f>IF(B1222&gt;A_Stammdaten!$B$12,0,SUM(C1222,D1222,F1222,G1222)-SUM(E1222,H1222))</f>
        <v>0</v>
      </c>
      <c r="J1222" s="51">
        <f>HLOOKUP(A_Stammdaten!$B$12,$L$4:$R$2504,ROW(B1222)-3,FALSE)+IF(OR(B1222=0,A_Stammdaten!$B$12&lt;B1222),0,I1222*1/20)</f>
        <v>0</v>
      </c>
      <c r="K1222" s="51">
        <f>HLOOKUP(A_Stammdaten!$B$12,$L$4:$R$2504,ROW(B1222)-3,FALSE)</f>
        <v>0</v>
      </c>
      <c r="L1222" s="51">
        <f t="shared" si="58"/>
        <v>0</v>
      </c>
      <c r="M1222" s="51">
        <f t="shared" si="57"/>
        <v>0</v>
      </c>
      <c r="N1222" s="51">
        <f t="shared" si="57"/>
        <v>0</v>
      </c>
      <c r="O1222" s="51">
        <f t="shared" si="57"/>
        <v>0</v>
      </c>
      <c r="P1222" s="51">
        <f t="shared" si="57"/>
        <v>0</v>
      </c>
      <c r="Q1222" s="51">
        <f t="shared" si="57"/>
        <v>0</v>
      </c>
      <c r="R1222" s="51">
        <f t="shared" si="57"/>
        <v>0</v>
      </c>
    </row>
    <row r="1223" spans="1:18" x14ac:dyDescent="0.25">
      <c r="A1223" s="17"/>
      <c r="B1223" s="52"/>
      <c r="C1223" s="17"/>
      <c r="D1223" s="17"/>
      <c r="E1223" s="17"/>
      <c r="F1223" s="17"/>
      <c r="G1223" s="17"/>
      <c r="H1223" s="17"/>
      <c r="I1223" s="16">
        <f>IF(B1223&gt;A_Stammdaten!$B$12,0,SUM(C1223,D1223,F1223,G1223)-SUM(E1223,H1223))</f>
        <v>0</v>
      </c>
      <c r="J1223" s="51">
        <f>HLOOKUP(A_Stammdaten!$B$12,$L$4:$R$2504,ROW(B1223)-3,FALSE)+IF(OR(B1223=0,A_Stammdaten!$B$12&lt;B1223),0,I1223*1/20)</f>
        <v>0</v>
      </c>
      <c r="K1223" s="51">
        <f>HLOOKUP(A_Stammdaten!$B$12,$L$4:$R$2504,ROW(B1223)-3,FALSE)</f>
        <v>0</v>
      </c>
      <c r="L1223" s="51">
        <f t="shared" si="58"/>
        <v>0</v>
      </c>
      <c r="M1223" s="51">
        <f t="shared" si="57"/>
        <v>0</v>
      </c>
      <c r="N1223" s="51">
        <f t="shared" si="57"/>
        <v>0</v>
      </c>
      <c r="O1223" s="51">
        <f t="shared" si="57"/>
        <v>0</v>
      </c>
      <c r="P1223" s="51">
        <f t="shared" si="57"/>
        <v>0</v>
      </c>
      <c r="Q1223" s="51">
        <f t="shared" si="57"/>
        <v>0</v>
      </c>
      <c r="R1223" s="51">
        <f t="shared" si="57"/>
        <v>0</v>
      </c>
    </row>
    <row r="1224" spans="1:18" x14ac:dyDescent="0.25">
      <c r="A1224" s="17"/>
      <c r="B1224" s="52"/>
      <c r="C1224" s="17"/>
      <c r="D1224" s="17"/>
      <c r="E1224" s="17"/>
      <c r="F1224" s="17"/>
      <c r="G1224" s="17"/>
      <c r="H1224" s="17"/>
      <c r="I1224" s="16">
        <f>IF(B1224&gt;A_Stammdaten!$B$12,0,SUM(C1224,D1224,F1224,G1224)-SUM(E1224,H1224))</f>
        <v>0</v>
      </c>
      <c r="J1224" s="51">
        <f>HLOOKUP(A_Stammdaten!$B$12,$L$4:$R$2504,ROW(B1224)-3,FALSE)+IF(OR(B1224=0,A_Stammdaten!$B$12&lt;B1224),0,I1224*1/20)</f>
        <v>0</v>
      </c>
      <c r="K1224" s="51">
        <f>HLOOKUP(A_Stammdaten!$B$12,$L$4:$R$2504,ROW(B1224)-3,FALSE)</f>
        <v>0</v>
      </c>
      <c r="L1224" s="51">
        <f t="shared" si="58"/>
        <v>0</v>
      </c>
      <c r="M1224" s="51">
        <f t="shared" si="57"/>
        <v>0</v>
      </c>
      <c r="N1224" s="51">
        <f t="shared" si="57"/>
        <v>0</v>
      </c>
      <c r="O1224" s="51">
        <f t="shared" si="57"/>
        <v>0</v>
      </c>
      <c r="P1224" s="51">
        <f t="shared" si="57"/>
        <v>0</v>
      </c>
      <c r="Q1224" s="51">
        <f t="shared" si="57"/>
        <v>0</v>
      </c>
      <c r="R1224" s="51">
        <f t="shared" si="57"/>
        <v>0</v>
      </c>
    </row>
    <row r="1225" spans="1:18" x14ac:dyDescent="0.25">
      <c r="A1225" s="17"/>
      <c r="B1225" s="52"/>
      <c r="C1225" s="17"/>
      <c r="D1225" s="17"/>
      <c r="E1225" s="17"/>
      <c r="F1225" s="17"/>
      <c r="G1225" s="17"/>
      <c r="H1225" s="17"/>
      <c r="I1225" s="16">
        <f>IF(B1225&gt;A_Stammdaten!$B$12,0,SUM(C1225,D1225,F1225,G1225)-SUM(E1225,H1225))</f>
        <v>0</v>
      </c>
      <c r="J1225" s="51">
        <f>HLOOKUP(A_Stammdaten!$B$12,$L$4:$R$2504,ROW(B1225)-3,FALSE)+IF(OR(B1225=0,A_Stammdaten!$B$12&lt;B1225),0,I1225*1/20)</f>
        <v>0</v>
      </c>
      <c r="K1225" s="51">
        <f>HLOOKUP(A_Stammdaten!$B$12,$L$4:$R$2504,ROW(B1225)-3,FALSE)</f>
        <v>0</v>
      </c>
      <c r="L1225" s="51">
        <f t="shared" si="58"/>
        <v>0</v>
      </c>
      <c r="M1225" s="51">
        <f t="shared" si="57"/>
        <v>0</v>
      </c>
      <c r="N1225" s="51">
        <f t="shared" si="57"/>
        <v>0</v>
      </c>
      <c r="O1225" s="51">
        <f t="shared" si="57"/>
        <v>0</v>
      </c>
      <c r="P1225" s="51">
        <f t="shared" si="57"/>
        <v>0</v>
      </c>
      <c r="Q1225" s="51">
        <f t="shared" si="57"/>
        <v>0</v>
      </c>
      <c r="R1225" s="51">
        <f t="shared" si="57"/>
        <v>0</v>
      </c>
    </row>
    <row r="1226" spans="1:18" x14ac:dyDescent="0.25">
      <c r="A1226" s="17"/>
      <c r="B1226" s="52"/>
      <c r="C1226" s="17"/>
      <c r="D1226" s="17"/>
      <c r="E1226" s="17"/>
      <c r="F1226" s="17"/>
      <c r="G1226" s="17"/>
      <c r="H1226" s="17"/>
      <c r="I1226" s="16">
        <f>IF(B1226&gt;A_Stammdaten!$B$12,0,SUM(C1226,D1226,F1226,G1226)-SUM(E1226,H1226))</f>
        <v>0</v>
      </c>
      <c r="J1226" s="51">
        <f>HLOOKUP(A_Stammdaten!$B$12,$L$4:$R$2504,ROW(B1226)-3,FALSE)+IF(OR(B1226=0,A_Stammdaten!$B$12&lt;B1226),0,I1226*1/20)</f>
        <v>0</v>
      </c>
      <c r="K1226" s="51">
        <f>HLOOKUP(A_Stammdaten!$B$12,$L$4:$R$2504,ROW(B1226)-3,FALSE)</f>
        <v>0</v>
      </c>
      <c r="L1226" s="51">
        <f t="shared" si="58"/>
        <v>0</v>
      </c>
      <c r="M1226" s="51">
        <f t="shared" si="57"/>
        <v>0</v>
      </c>
      <c r="N1226" s="51">
        <f t="shared" si="57"/>
        <v>0</v>
      </c>
      <c r="O1226" s="51">
        <f t="shared" si="57"/>
        <v>0</v>
      </c>
      <c r="P1226" s="51">
        <f t="shared" si="57"/>
        <v>0</v>
      </c>
      <c r="Q1226" s="51">
        <f t="shared" si="57"/>
        <v>0</v>
      </c>
      <c r="R1226" s="51">
        <f t="shared" si="57"/>
        <v>0</v>
      </c>
    </row>
    <row r="1227" spans="1:18" x14ac:dyDescent="0.25">
      <c r="A1227" s="17"/>
      <c r="B1227" s="52"/>
      <c r="C1227" s="17"/>
      <c r="D1227" s="17"/>
      <c r="E1227" s="17"/>
      <c r="F1227" s="17"/>
      <c r="G1227" s="17"/>
      <c r="H1227" s="17"/>
      <c r="I1227" s="16">
        <f>IF(B1227&gt;A_Stammdaten!$B$12,0,SUM(C1227,D1227,F1227,G1227)-SUM(E1227,H1227))</f>
        <v>0</v>
      </c>
      <c r="J1227" s="51">
        <f>HLOOKUP(A_Stammdaten!$B$12,$L$4:$R$2504,ROW(B1227)-3,FALSE)+IF(OR(B1227=0,A_Stammdaten!$B$12&lt;B1227),0,I1227*1/20)</f>
        <v>0</v>
      </c>
      <c r="K1227" s="51">
        <f>HLOOKUP(A_Stammdaten!$B$12,$L$4:$R$2504,ROW(B1227)-3,FALSE)</f>
        <v>0</v>
      </c>
      <c r="L1227" s="51">
        <f t="shared" si="58"/>
        <v>0</v>
      </c>
      <c r="M1227" s="51">
        <f t="shared" si="57"/>
        <v>0</v>
      </c>
      <c r="N1227" s="51">
        <f t="shared" si="57"/>
        <v>0</v>
      </c>
      <c r="O1227" s="51">
        <f t="shared" si="57"/>
        <v>0</v>
      </c>
      <c r="P1227" s="51">
        <f t="shared" si="57"/>
        <v>0</v>
      </c>
      <c r="Q1227" s="51">
        <f t="shared" si="57"/>
        <v>0</v>
      </c>
      <c r="R1227" s="51">
        <f t="shared" si="57"/>
        <v>0</v>
      </c>
    </row>
    <row r="1228" spans="1:18" x14ac:dyDescent="0.25">
      <c r="A1228" s="17"/>
      <c r="B1228" s="52"/>
      <c r="C1228" s="17"/>
      <c r="D1228" s="17"/>
      <c r="E1228" s="17"/>
      <c r="F1228" s="17"/>
      <c r="G1228" s="17"/>
      <c r="H1228" s="17"/>
      <c r="I1228" s="16">
        <f>IF(B1228&gt;A_Stammdaten!$B$12,0,SUM(C1228,D1228,F1228,G1228)-SUM(E1228,H1228))</f>
        <v>0</v>
      </c>
      <c r="J1228" s="51">
        <f>HLOOKUP(A_Stammdaten!$B$12,$L$4:$R$2504,ROW(B1228)-3,FALSE)+IF(OR(B1228=0,A_Stammdaten!$B$12&lt;B1228),0,I1228*1/20)</f>
        <v>0</v>
      </c>
      <c r="K1228" s="51">
        <f>HLOOKUP(A_Stammdaten!$B$12,$L$4:$R$2504,ROW(B1228)-3,FALSE)</f>
        <v>0</v>
      </c>
      <c r="L1228" s="51">
        <f t="shared" si="58"/>
        <v>0</v>
      </c>
      <c r="M1228" s="51">
        <f t="shared" si="57"/>
        <v>0</v>
      </c>
      <c r="N1228" s="51">
        <f t="shared" si="57"/>
        <v>0</v>
      </c>
      <c r="O1228" s="51">
        <f t="shared" si="57"/>
        <v>0</v>
      </c>
      <c r="P1228" s="51">
        <f t="shared" si="57"/>
        <v>0</v>
      </c>
      <c r="Q1228" s="51">
        <f t="shared" si="57"/>
        <v>0</v>
      </c>
      <c r="R1228" s="51">
        <f t="shared" si="57"/>
        <v>0</v>
      </c>
    </row>
    <row r="1229" spans="1:18" x14ac:dyDescent="0.25">
      <c r="A1229" s="17"/>
      <c r="B1229" s="52"/>
      <c r="C1229" s="17"/>
      <c r="D1229" s="17"/>
      <c r="E1229" s="17"/>
      <c r="F1229" s="17"/>
      <c r="G1229" s="17"/>
      <c r="H1229" s="17"/>
      <c r="I1229" s="16">
        <f>IF(B1229&gt;A_Stammdaten!$B$12,0,SUM(C1229,D1229,F1229,G1229)-SUM(E1229,H1229))</f>
        <v>0</v>
      </c>
      <c r="J1229" s="51">
        <f>HLOOKUP(A_Stammdaten!$B$12,$L$4:$R$2504,ROW(B1229)-3,FALSE)+IF(OR(B1229=0,A_Stammdaten!$B$12&lt;B1229),0,I1229*1/20)</f>
        <v>0</v>
      </c>
      <c r="K1229" s="51">
        <f>HLOOKUP(A_Stammdaten!$B$12,$L$4:$R$2504,ROW(B1229)-3,FALSE)</f>
        <v>0</v>
      </c>
      <c r="L1229" s="51">
        <f t="shared" si="58"/>
        <v>0</v>
      </c>
      <c r="M1229" s="51">
        <f t="shared" si="57"/>
        <v>0</v>
      </c>
      <c r="N1229" s="51">
        <f t="shared" si="57"/>
        <v>0</v>
      </c>
      <c r="O1229" s="51">
        <f t="shared" si="57"/>
        <v>0</v>
      </c>
      <c r="P1229" s="51">
        <f t="shared" si="57"/>
        <v>0</v>
      </c>
      <c r="Q1229" s="51">
        <f t="shared" si="57"/>
        <v>0</v>
      </c>
      <c r="R1229" s="51">
        <f t="shared" si="57"/>
        <v>0</v>
      </c>
    </row>
    <row r="1230" spans="1:18" x14ac:dyDescent="0.25">
      <c r="A1230" s="17"/>
      <c r="B1230" s="52"/>
      <c r="C1230" s="17"/>
      <c r="D1230" s="17"/>
      <c r="E1230" s="17"/>
      <c r="F1230" s="17"/>
      <c r="G1230" s="17"/>
      <c r="H1230" s="17"/>
      <c r="I1230" s="16">
        <f>IF(B1230&gt;A_Stammdaten!$B$12,0,SUM(C1230,D1230,F1230,G1230)-SUM(E1230,H1230))</f>
        <v>0</v>
      </c>
      <c r="J1230" s="51">
        <f>HLOOKUP(A_Stammdaten!$B$12,$L$4:$R$2504,ROW(B1230)-3,FALSE)+IF(OR(B1230=0,A_Stammdaten!$B$12&lt;B1230),0,I1230*1/20)</f>
        <v>0</v>
      </c>
      <c r="K1230" s="51">
        <f>HLOOKUP(A_Stammdaten!$B$12,$L$4:$R$2504,ROW(B1230)-3,FALSE)</f>
        <v>0</v>
      </c>
      <c r="L1230" s="51">
        <f t="shared" si="58"/>
        <v>0</v>
      </c>
      <c r="M1230" s="51">
        <f t="shared" si="57"/>
        <v>0</v>
      </c>
      <c r="N1230" s="51">
        <f t="shared" si="57"/>
        <v>0</v>
      </c>
      <c r="O1230" s="51">
        <f t="shared" si="57"/>
        <v>0</v>
      </c>
      <c r="P1230" s="51">
        <f t="shared" si="57"/>
        <v>0</v>
      </c>
      <c r="Q1230" s="51">
        <f t="shared" si="57"/>
        <v>0</v>
      </c>
      <c r="R1230" s="51">
        <f t="shared" si="57"/>
        <v>0</v>
      </c>
    </row>
    <row r="1231" spans="1:18" x14ac:dyDescent="0.25">
      <c r="A1231" s="17"/>
      <c r="B1231" s="52"/>
      <c r="C1231" s="17"/>
      <c r="D1231" s="17"/>
      <c r="E1231" s="17"/>
      <c r="F1231" s="17"/>
      <c r="G1231" s="17"/>
      <c r="H1231" s="17"/>
      <c r="I1231" s="16">
        <f>IF(B1231&gt;A_Stammdaten!$B$12,0,SUM(C1231,D1231,F1231,G1231)-SUM(E1231,H1231))</f>
        <v>0</v>
      </c>
      <c r="J1231" s="51">
        <f>HLOOKUP(A_Stammdaten!$B$12,$L$4:$R$2504,ROW(B1231)-3,FALSE)+IF(OR(B1231=0,A_Stammdaten!$B$12&lt;B1231),0,I1231*1/20)</f>
        <v>0</v>
      </c>
      <c r="K1231" s="51">
        <f>HLOOKUP(A_Stammdaten!$B$12,$L$4:$R$2504,ROW(B1231)-3,FALSE)</f>
        <v>0</v>
      </c>
      <c r="L1231" s="51">
        <f t="shared" si="58"/>
        <v>0</v>
      </c>
      <c r="M1231" s="51">
        <f t="shared" si="57"/>
        <v>0</v>
      </c>
      <c r="N1231" s="51">
        <f t="shared" si="57"/>
        <v>0</v>
      </c>
      <c r="O1231" s="51">
        <f t="shared" si="57"/>
        <v>0</v>
      </c>
      <c r="P1231" s="51">
        <f t="shared" si="57"/>
        <v>0</v>
      </c>
      <c r="Q1231" s="51">
        <f t="shared" si="57"/>
        <v>0</v>
      </c>
      <c r="R1231" s="51">
        <f t="shared" si="57"/>
        <v>0</v>
      </c>
    </row>
    <row r="1232" spans="1:18" x14ac:dyDescent="0.25">
      <c r="A1232" s="17"/>
      <c r="B1232" s="52"/>
      <c r="C1232" s="17"/>
      <c r="D1232" s="17"/>
      <c r="E1232" s="17"/>
      <c r="F1232" s="17"/>
      <c r="G1232" s="17"/>
      <c r="H1232" s="17"/>
      <c r="I1232" s="16">
        <f>IF(B1232&gt;A_Stammdaten!$B$12,0,SUM(C1232,D1232,F1232,G1232)-SUM(E1232,H1232))</f>
        <v>0</v>
      </c>
      <c r="J1232" s="51">
        <f>HLOOKUP(A_Stammdaten!$B$12,$L$4:$R$2504,ROW(B1232)-3,FALSE)+IF(OR(B1232=0,A_Stammdaten!$B$12&lt;B1232),0,I1232*1/20)</f>
        <v>0</v>
      </c>
      <c r="K1232" s="51">
        <f>HLOOKUP(A_Stammdaten!$B$12,$L$4:$R$2504,ROW(B1232)-3,FALSE)</f>
        <v>0</v>
      </c>
      <c r="L1232" s="51">
        <f t="shared" si="58"/>
        <v>0</v>
      </c>
      <c r="M1232" s="51">
        <f t="shared" si="57"/>
        <v>0</v>
      </c>
      <c r="N1232" s="51">
        <f t="shared" si="57"/>
        <v>0</v>
      </c>
      <c r="O1232" s="51">
        <f t="shared" si="57"/>
        <v>0</v>
      </c>
      <c r="P1232" s="51">
        <f t="shared" si="57"/>
        <v>0</v>
      </c>
      <c r="Q1232" s="51">
        <f t="shared" si="57"/>
        <v>0</v>
      </c>
      <c r="R1232" s="51">
        <f t="shared" ref="M1232:R1275" si="59">IF(OR($I1232=0,R$4&lt;$B1232,$B1232=0,20-(R$4-$B1232)=0),0,$I1232*(19-(R$4-$B1232))/20)</f>
        <v>0</v>
      </c>
    </row>
    <row r="1233" spans="1:18" x14ac:dyDescent="0.25">
      <c r="A1233" s="17"/>
      <c r="B1233" s="52"/>
      <c r="C1233" s="17"/>
      <c r="D1233" s="17"/>
      <c r="E1233" s="17"/>
      <c r="F1233" s="17"/>
      <c r="G1233" s="17"/>
      <c r="H1233" s="17"/>
      <c r="I1233" s="16">
        <f>IF(B1233&gt;A_Stammdaten!$B$12,0,SUM(C1233,D1233,F1233,G1233)-SUM(E1233,H1233))</f>
        <v>0</v>
      </c>
      <c r="J1233" s="51">
        <f>HLOOKUP(A_Stammdaten!$B$12,$L$4:$R$2504,ROW(B1233)-3,FALSE)+IF(OR(B1233=0,A_Stammdaten!$B$12&lt;B1233),0,I1233*1/20)</f>
        <v>0</v>
      </c>
      <c r="K1233" s="51">
        <f>HLOOKUP(A_Stammdaten!$B$12,$L$4:$R$2504,ROW(B1233)-3,FALSE)</f>
        <v>0</v>
      </c>
      <c r="L1233" s="51">
        <f t="shared" si="58"/>
        <v>0</v>
      </c>
      <c r="M1233" s="51">
        <f t="shared" si="59"/>
        <v>0</v>
      </c>
      <c r="N1233" s="51">
        <f t="shared" si="59"/>
        <v>0</v>
      </c>
      <c r="O1233" s="51">
        <f t="shared" si="59"/>
        <v>0</v>
      </c>
      <c r="P1233" s="51">
        <f t="shared" si="59"/>
        <v>0</v>
      </c>
      <c r="Q1233" s="51">
        <f t="shared" si="59"/>
        <v>0</v>
      </c>
      <c r="R1233" s="51">
        <f t="shared" si="59"/>
        <v>0</v>
      </c>
    </row>
    <row r="1234" spans="1:18" x14ac:dyDescent="0.25">
      <c r="A1234" s="17"/>
      <c r="B1234" s="52"/>
      <c r="C1234" s="17"/>
      <c r="D1234" s="17"/>
      <c r="E1234" s="17"/>
      <c r="F1234" s="17"/>
      <c r="G1234" s="17"/>
      <c r="H1234" s="17"/>
      <c r="I1234" s="16">
        <f>IF(B1234&gt;A_Stammdaten!$B$12,0,SUM(C1234,D1234,F1234,G1234)-SUM(E1234,H1234))</f>
        <v>0</v>
      </c>
      <c r="J1234" s="51">
        <f>HLOOKUP(A_Stammdaten!$B$12,$L$4:$R$2504,ROW(B1234)-3,FALSE)+IF(OR(B1234=0,A_Stammdaten!$B$12&lt;B1234),0,I1234*1/20)</f>
        <v>0</v>
      </c>
      <c r="K1234" s="51">
        <f>HLOOKUP(A_Stammdaten!$B$12,$L$4:$R$2504,ROW(B1234)-3,FALSE)</f>
        <v>0</v>
      </c>
      <c r="L1234" s="51">
        <f t="shared" si="58"/>
        <v>0</v>
      </c>
      <c r="M1234" s="51">
        <f t="shared" si="59"/>
        <v>0</v>
      </c>
      <c r="N1234" s="51">
        <f t="shared" si="59"/>
        <v>0</v>
      </c>
      <c r="O1234" s="51">
        <f t="shared" si="59"/>
        <v>0</v>
      </c>
      <c r="P1234" s="51">
        <f t="shared" si="59"/>
        <v>0</v>
      </c>
      <c r="Q1234" s="51">
        <f t="shared" si="59"/>
        <v>0</v>
      </c>
      <c r="R1234" s="51">
        <f t="shared" si="59"/>
        <v>0</v>
      </c>
    </row>
    <row r="1235" spans="1:18" x14ac:dyDescent="0.25">
      <c r="A1235" s="17"/>
      <c r="B1235" s="52"/>
      <c r="C1235" s="17"/>
      <c r="D1235" s="17"/>
      <c r="E1235" s="17"/>
      <c r="F1235" s="17"/>
      <c r="G1235" s="17"/>
      <c r="H1235" s="17"/>
      <c r="I1235" s="16">
        <f>IF(B1235&gt;A_Stammdaten!$B$12,0,SUM(C1235,D1235,F1235,G1235)-SUM(E1235,H1235))</f>
        <v>0</v>
      </c>
      <c r="J1235" s="51">
        <f>HLOOKUP(A_Stammdaten!$B$12,$L$4:$R$2504,ROW(B1235)-3,FALSE)+IF(OR(B1235=0,A_Stammdaten!$B$12&lt;B1235),0,I1235*1/20)</f>
        <v>0</v>
      </c>
      <c r="K1235" s="51">
        <f>HLOOKUP(A_Stammdaten!$B$12,$L$4:$R$2504,ROW(B1235)-3,FALSE)</f>
        <v>0</v>
      </c>
      <c r="L1235" s="51">
        <f t="shared" si="58"/>
        <v>0</v>
      </c>
      <c r="M1235" s="51">
        <f t="shared" si="59"/>
        <v>0</v>
      </c>
      <c r="N1235" s="51">
        <f t="shared" si="59"/>
        <v>0</v>
      </c>
      <c r="O1235" s="51">
        <f t="shared" si="59"/>
        <v>0</v>
      </c>
      <c r="P1235" s="51">
        <f t="shared" si="59"/>
        <v>0</v>
      </c>
      <c r="Q1235" s="51">
        <f t="shared" si="59"/>
        <v>0</v>
      </c>
      <c r="R1235" s="51">
        <f t="shared" si="59"/>
        <v>0</v>
      </c>
    </row>
    <row r="1236" spans="1:18" x14ac:dyDescent="0.25">
      <c r="A1236" s="17"/>
      <c r="B1236" s="52"/>
      <c r="C1236" s="17"/>
      <c r="D1236" s="17"/>
      <c r="E1236" s="17"/>
      <c r="F1236" s="17"/>
      <c r="G1236" s="17"/>
      <c r="H1236" s="17"/>
      <c r="I1236" s="16">
        <f>IF(B1236&gt;A_Stammdaten!$B$12,0,SUM(C1236,D1236,F1236,G1236)-SUM(E1236,H1236))</f>
        <v>0</v>
      </c>
      <c r="J1236" s="51">
        <f>HLOOKUP(A_Stammdaten!$B$12,$L$4:$R$2504,ROW(B1236)-3,FALSE)+IF(OR(B1236=0,A_Stammdaten!$B$12&lt;B1236),0,I1236*1/20)</f>
        <v>0</v>
      </c>
      <c r="K1236" s="51">
        <f>HLOOKUP(A_Stammdaten!$B$12,$L$4:$R$2504,ROW(B1236)-3,FALSE)</f>
        <v>0</v>
      </c>
      <c r="L1236" s="51">
        <f t="shared" si="58"/>
        <v>0</v>
      </c>
      <c r="M1236" s="51">
        <f t="shared" si="59"/>
        <v>0</v>
      </c>
      <c r="N1236" s="51">
        <f t="shared" si="59"/>
        <v>0</v>
      </c>
      <c r="O1236" s="51">
        <f t="shared" si="59"/>
        <v>0</v>
      </c>
      <c r="P1236" s="51">
        <f t="shared" si="59"/>
        <v>0</v>
      </c>
      <c r="Q1236" s="51">
        <f t="shared" si="59"/>
        <v>0</v>
      </c>
      <c r="R1236" s="51">
        <f t="shared" si="59"/>
        <v>0</v>
      </c>
    </row>
    <row r="1237" spans="1:18" x14ac:dyDescent="0.25">
      <c r="A1237" s="17"/>
      <c r="B1237" s="52"/>
      <c r="C1237" s="17"/>
      <c r="D1237" s="17"/>
      <c r="E1237" s="17"/>
      <c r="F1237" s="17"/>
      <c r="G1237" s="17"/>
      <c r="H1237" s="17"/>
      <c r="I1237" s="16">
        <f>IF(B1237&gt;A_Stammdaten!$B$12,0,SUM(C1237,D1237,F1237,G1237)-SUM(E1237,H1237))</f>
        <v>0</v>
      </c>
      <c r="J1237" s="51">
        <f>HLOOKUP(A_Stammdaten!$B$12,$L$4:$R$2504,ROW(B1237)-3,FALSE)+IF(OR(B1237=0,A_Stammdaten!$B$12&lt;B1237),0,I1237*1/20)</f>
        <v>0</v>
      </c>
      <c r="K1237" s="51">
        <f>HLOOKUP(A_Stammdaten!$B$12,$L$4:$R$2504,ROW(B1237)-3,FALSE)</f>
        <v>0</v>
      </c>
      <c r="L1237" s="51">
        <f t="shared" si="58"/>
        <v>0</v>
      </c>
      <c r="M1237" s="51">
        <f t="shared" si="59"/>
        <v>0</v>
      </c>
      <c r="N1237" s="51">
        <f t="shared" si="59"/>
        <v>0</v>
      </c>
      <c r="O1237" s="51">
        <f t="shared" si="59"/>
        <v>0</v>
      </c>
      <c r="P1237" s="51">
        <f t="shared" si="59"/>
        <v>0</v>
      </c>
      <c r="Q1237" s="51">
        <f t="shared" si="59"/>
        <v>0</v>
      </c>
      <c r="R1237" s="51">
        <f t="shared" si="59"/>
        <v>0</v>
      </c>
    </row>
    <row r="1238" spans="1:18" x14ac:dyDescent="0.25">
      <c r="A1238" s="17"/>
      <c r="B1238" s="52"/>
      <c r="C1238" s="17"/>
      <c r="D1238" s="17"/>
      <c r="E1238" s="17"/>
      <c r="F1238" s="17"/>
      <c r="G1238" s="17"/>
      <c r="H1238" s="17"/>
      <c r="I1238" s="16">
        <f>IF(B1238&gt;A_Stammdaten!$B$12,0,SUM(C1238,D1238,F1238,G1238)-SUM(E1238,H1238))</f>
        <v>0</v>
      </c>
      <c r="J1238" s="51">
        <f>HLOOKUP(A_Stammdaten!$B$12,$L$4:$R$2504,ROW(B1238)-3,FALSE)+IF(OR(B1238=0,A_Stammdaten!$B$12&lt;B1238),0,I1238*1/20)</f>
        <v>0</v>
      </c>
      <c r="K1238" s="51">
        <f>HLOOKUP(A_Stammdaten!$B$12,$L$4:$R$2504,ROW(B1238)-3,FALSE)</f>
        <v>0</v>
      </c>
      <c r="L1238" s="51">
        <f t="shared" si="58"/>
        <v>0</v>
      </c>
      <c r="M1238" s="51">
        <f t="shared" si="59"/>
        <v>0</v>
      </c>
      <c r="N1238" s="51">
        <f t="shared" si="59"/>
        <v>0</v>
      </c>
      <c r="O1238" s="51">
        <f t="shared" si="59"/>
        <v>0</v>
      </c>
      <c r="P1238" s="51">
        <f t="shared" si="59"/>
        <v>0</v>
      </c>
      <c r="Q1238" s="51">
        <f t="shared" si="59"/>
        <v>0</v>
      </c>
      <c r="R1238" s="51">
        <f t="shared" si="59"/>
        <v>0</v>
      </c>
    </row>
    <row r="1239" spans="1:18" x14ac:dyDescent="0.25">
      <c r="A1239" s="17"/>
      <c r="B1239" s="52"/>
      <c r="C1239" s="17"/>
      <c r="D1239" s="17"/>
      <c r="E1239" s="17"/>
      <c r="F1239" s="17"/>
      <c r="G1239" s="17"/>
      <c r="H1239" s="17"/>
      <c r="I1239" s="16">
        <f>IF(B1239&gt;A_Stammdaten!$B$12,0,SUM(C1239,D1239,F1239,G1239)-SUM(E1239,H1239))</f>
        <v>0</v>
      </c>
      <c r="J1239" s="51">
        <f>HLOOKUP(A_Stammdaten!$B$12,$L$4:$R$2504,ROW(B1239)-3,FALSE)+IF(OR(B1239=0,A_Stammdaten!$B$12&lt;B1239),0,I1239*1/20)</f>
        <v>0</v>
      </c>
      <c r="K1239" s="51">
        <f>HLOOKUP(A_Stammdaten!$B$12,$L$4:$R$2504,ROW(B1239)-3,FALSE)</f>
        <v>0</v>
      </c>
      <c r="L1239" s="51">
        <f t="shared" si="58"/>
        <v>0</v>
      </c>
      <c r="M1239" s="51">
        <f t="shared" si="59"/>
        <v>0</v>
      </c>
      <c r="N1239" s="51">
        <f t="shared" si="59"/>
        <v>0</v>
      </c>
      <c r="O1239" s="51">
        <f t="shared" si="59"/>
        <v>0</v>
      </c>
      <c r="P1239" s="51">
        <f t="shared" si="59"/>
        <v>0</v>
      </c>
      <c r="Q1239" s="51">
        <f t="shared" si="59"/>
        <v>0</v>
      </c>
      <c r="R1239" s="51">
        <f t="shared" si="59"/>
        <v>0</v>
      </c>
    </row>
    <row r="1240" spans="1:18" x14ac:dyDescent="0.25">
      <c r="A1240" s="17"/>
      <c r="B1240" s="52"/>
      <c r="C1240" s="17"/>
      <c r="D1240" s="17"/>
      <c r="E1240" s="17"/>
      <c r="F1240" s="17"/>
      <c r="G1240" s="17"/>
      <c r="H1240" s="17"/>
      <c r="I1240" s="16">
        <f>IF(B1240&gt;A_Stammdaten!$B$12,0,SUM(C1240,D1240,F1240,G1240)-SUM(E1240,H1240))</f>
        <v>0</v>
      </c>
      <c r="J1240" s="51">
        <f>HLOOKUP(A_Stammdaten!$B$12,$L$4:$R$2504,ROW(B1240)-3,FALSE)+IF(OR(B1240=0,A_Stammdaten!$B$12&lt;B1240),0,I1240*1/20)</f>
        <v>0</v>
      </c>
      <c r="K1240" s="51">
        <f>HLOOKUP(A_Stammdaten!$B$12,$L$4:$R$2504,ROW(B1240)-3,FALSE)</f>
        <v>0</v>
      </c>
      <c r="L1240" s="51">
        <f t="shared" si="58"/>
        <v>0</v>
      </c>
      <c r="M1240" s="51">
        <f t="shared" si="59"/>
        <v>0</v>
      </c>
      <c r="N1240" s="51">
        <f t="shared" si="59"/>
        <v>0</v>
      </c>
      <c r="O1240" s="51">
        <f t="shared" si="59"/>
        <v>0</v>
      </c>
      <c r="P1240" s="51">
        <f t="shared" si="59"/>
        <v>0</v>
      </c>
      <c r="Q1240" s="51">
        <f t="shared" si="59"/>
        <v>0</v>
      </c>
      <c r="R1240" s="51">
        <f t="shared" si="59"/>
        <v>0</v>
      </c>
    </row>
    <row r="1241" spans="1:18" x14ac:dyDescent="0.25">
      <c r="A1241" s="17"/>
      <c r="B1241" s="52"/>
      <c r="C1241" s="17"/>
      <c r="D1241" s="17"/>
      <c r="E1241" s="17"/>
      <c r="F1241" s="17"/>
      <c r="G1241" s="17"/>
      <c r="H1241" s="17"/>
      <c r="I1241" s="16">
        <f>IF(B1241&gt;A_Stammdaten!$B$12,0,SUM(C1241,D1241,F1241,G1241)-SUM(E1241,H1241))</f>
        <v>0</v>
      </c>
      <c r="J1241" s="51">
        <f>HLOOKUP(A_Stammdaten!$B$12,$L$4:$R$2504,ROW(B1241)-3,FALSE)+IF(OR(B1241=0,A_Stammdaten!$B$12&lt;B1241),0,I1241*1/20)</f>
        <v>0</v>
      </c>
      <c r="K1241" s="51">
        <f>HLOOKUP(A_Stammdaten!$B$12,$L$4:$R$2504,ROW(B1241)-3,FALSE)</f>
        <v>0</v>
      </c>
      <c r="L1241" s="51">
        <f t="shared" si="58"/>
        <v>0</v>
      </c>
      <c r="M1241" s="51">
        <f t="shared" si="59"/>
        <v>0</v>
      </c>
      <c r="N1241" s="51">
        <f t="shared" si="59"/>
        <v>0</v>
      </c>
      <c r="O1241" s="51">
        <f t="shared" si="59"/>
        <v>0</v>
      </c>
      <c r="P1241" s="51">
        <f t="shared" si="59"/>
        <v>0</v>
      </c>
      <c r="Q1241" s="51">
        <f t="shared" si="59"/>
        <v>0</v>
      </c>
      <c r="R1241" s="51">
        <f t="shared" si="59"/>
        <v>0</v>
      </c>
    </row>
    <row r="1242" spans="1:18" x14ac:dyDescent="0.25">
      <c r="A1242" s="17"/>
      <c r="B1242" s="52"/>
      <c r="C1242" s="17"/>
      <c r="D1242" s="17"/>
      <c r="E1242" s="17"/>
      <c r="F1242" s="17"/>
      <c r="G1242" s="17"/>
      <c r="H1242" s="17"/>
      <c r="I1242" s="16">
        <f>IF(B1242&gt;A_Stammdaten!$B$12,0,SUM(C1242,D1242,F1242,G1242)-SUM(E1242,H1242))</f>
        <v>0</v>
      </c>
      <c r="J1242" s="51">
        <f>HLOOKUP(A_Stammdaten!$B$12,$L$4:$R$2504,ROW(B1242)-3,FALSE)+IF(OR(B1242=0,A_Stammdaten!$B$12&lt;B1242),0,I1242*1/20)</f>
        <v>0</v>
      </c>
      <c r="K1242" s="51">
        <f>HLOOKUP(A_Stammdaten!$B$12,$L$4:$R$2504,ROW(B1242)-3,FALSE)</f>
        <v>0</v>
      </c>
      <c r="L1242" s="51">
        <f t="shared" si="58"/>
        <v>0</v>
      </c>
      <c r="M1242" s="51">
        <f t="shared" si="59"/>
        <v>0</v>
      </c>
      <c r="N1242" s="51">
        <f t="shared" si="59"/>
        <v>0</v>
      </c>
      <c r="O1242" s="51">
        <f t="shared" si="59"/>
        <v>0</v>
      </c>
      <c r="P1242" s="51">
        <f t="shared" si="59"/>
        <v>0</v>
      </c>
      <c r="Q1242" s="51">
        <f t="shared" si="59"/>
        <v>0</v>
      </c>
      <c r="R1242" s="51">
        <f t="shared" si="59"/>
        <v>0</v>
      </c>
    </row>
    <row r="1243" spans="1:18" x14ac:dyDescent="0.25">
      <c r="A1243" s="17"/>
      <c r="B1243" s="52"/>
      <c r="C1243" s="17"/>
      <c r="D1243" s="17"/>
      <c r="E1243" s="17"/>
      <c r="F1243" s="17"/>
      <c r="G1243" s="17"/>
      <c r="H1243" s="17"/>
      <c r="I1243" s="16">
        <f>IF(B1243&gt;A_Stammdaten!$B$12,0,SUM(C1243,D1243,F1243,G1243)-SUM(E1243,H1243))</f>
        <v>0</v>
      </c>
      <c r="J1243" s="51">
        <f>HLOOKUP(A_Stammdaten!$B$12,$L$4:$R$2504,ROW(B1243)-3,FALSE)+IF(OR(B1243=0,A_Stammdaten!$B$12&lt;B1243),0,I1243*1/20)</f>
        <v>0</v>
      </c>
      <c r="K1243" s="51">
        <f>HLOOKUP(A_Stammdaten!$B$12,$L$4:$R$2504,ROW(B1243)-3,FALSE)</f>
        <v>0</v>
      </c>
      <c r="L1243" s="51">
        <f t="shared" si="58"/>
        <v>0</v>
      </c>
      <c r="M1243" s="51">
        <f t="shared" si="59"/>
        <v>0</v>
      </c>
      <c r="N1243" s="51">
        <f t="shared" si="59"/>
        <v>0</v>
      </c>
      <c r="O1243" s="51">
        <f t="shared" si="59"/>
        <v>0</v>
      </c>
      <c r="P1243" s="51">
        <f t="shared" si="59"/>
        <v>0</v>
      </c>
      <c r="Q1243" s="51">
        <f t="shared" si="59"/>
        <v>0</v>
      </c>
      <c r="R1243" s="51">
        <f t="shared" si="59"/>
        <v>0</v>
      </c>
    </row>
    <row r="1244" spans="1:18" x14ac:dyDescent="0.25">
      <c r="A1244" s="17"/>
      <c r="B1244" s="52"/>
      <c r="C1244" s="17"/>
      <c r="D1244" s="17"/>
      <c r="E1244" s="17"/>
      <c r="F1244" s="17"/>
      <c r="G1244" s="17"/>
      <c r="H1244" s="17"/>
      <c r="I1244" s="16">
        <f>IF(B1244&gt;A_Stammdaten!$B$12,0,SUM(C1244,D1244,F1244,G1244)-SUM(E1244,H1244))</f>
        <v>0</v>
      </c>
      <c r="J1244" s="51">
        <f>HLOOKUP(A_Stammdaten!$B$12,$L$4:$R$2504,ROW(B1244)-3,FALSE)+IF(OR(B1244=0,A_Stammdaten!$B$12&lt;B1244),0,I1244*1/20)</f>
        <v>0</v>
      </c>
      <c r="K1244" s="51">
        <f>HLOOKUP(A_Stammdaten!$B$12,$L$4:$R$2504,ROW(B1244)-3,FALSE)</f>
        <v>0</v>
      </c>
      <c r="L1244" s="51">
        <f t="shared" si="58"/>
        <v>0</v>
      </c>
      <c r="M1244" s="51">
        <f t="shared" si="59"/>
        <v>0</v>
      </c>
      <c r="N1244" s="51">
        <f t="shared" si="59"/>
        <v>0</v>
      </c>
      <c r="O1244" s="51">
        <f t="shared" si="59"/>
        <v>0</v>
      </c>
      <c r="P1244" s="51">
        <f t="shared" si="59"/>
        <v>0</v>
      </c>
      <c r="Q1244" s="51">
        <f t="shared" si="59"/>
        <v>0</v>
      </c>
      <c r="R1244" s="51">
        <f t="shared" si="59"/>
        <v>0</v>
      </c>
    </row>
    <row r="1245" spans="1:18" x14ac:dyDescent="0.25">
      <c r="A1245" s="17"/>
      <c r="B1245" s="52"/>
      <c r="C1245" s="17"/>
      <c r="D1245" s="17"/>
      <c r="E1245" s="17"/>
      <c r="F1245" s="17"/>
      <c r="G1245" s="17"/>
      <c r="H1245" s="17"/>
      <c r="I1245" s="16">
        <f>IF(B1245&gt;A_Stammdaten!$B$12,0,SUM(C1245,D1245,F1245,G1245)-SUM(E1245,H1245))</f>
        <v>0</v>
      </c>
      <c r="J1245" s="51">
        <f>HLOOKUP(A_Stammdaten!$B$12,$L$4:$R$2504,ROW(B1245)-3,FALSE)+IF(OR(B1245=0,A_Stammdaten!$B$12&lt;B1245),0,I1245*1/20)</f>
        <v>0</v>
      </c>
      <c r="K1245" s="51">
        <f>HLOOKUP(A_Stammdaten!$B$12,$L$4:$R$2504,ROW(B1245)-3,FALSE)</f>
        <v>0</v>
      </c>
      <c r="L1245" s="51">
        <f t="shared" si="58"/>
        <v>0</v>
      </c>
      <c r="M1245" s="51">
        <f t="shared" si="59"/>
        <v>0</v>
      </c>
      <c r="N1245" s="51">
        <f t="shared" si="59"/>
        <v>0</v>
      </c>
      <c r="O1245" s="51">
        <f t="shared" si="59"/>
        <v>0</v>
      </c>
      <c r="P1245" s="51">
        <f t="shared" si="59"/>
        <v>0</v>
      </c>
      <c r="Q1245" s="51">
        <f t="shared" si="59"/>
        <v>0</v>
      </c>
      <c r="R1245" s="51">
        <f t="shared" si="59"/>
        <v>0</v>
      </c>
    </row>
    <row r="1246" spans="1:18" x14ac:dyDescent="0.25">
      <c r="A1246" s="17"/>
      <c r="B1246" s="52"/>
      <c r="C1246" s="17"/>
      <c r="D1246" s="17"/>
      <c r="E1246" s="17"/>
      <c r="F1246" s="17"/>
      <c r="G1246" s="17"/>
      <c r="H1246" s="17"/>
      <c r="I1246" s="16">
        <f>IF(B1246&gt;A_Stammdaten!$B$12,0,SUM(C1246,D1246,F1246,G1246)-SUM(E1246,H1246))</f>
        <v>0</v>
      </c>
      <c r="J1246" s="51">
        <f>HLOOKUP(A_Stammdaten!$B$12,$L$4:$R$2504,ROW(B1246)-3,FALSE)+IF(OR(B1246=0,A_Stammdaten!$B$12&lt;B1246),0,I1246*1/20)</f>
        <v>0</v>
      </c>
      <c r="K1246" s="51">
        <f>HLOOKUP(A_Stammdaten!$B$12,$L$4:$R$2504,ROW(B1246)-3,FALSE)</f>
        <v>0</v>
      </c>
      <c r="L1246" s="51">
        <f t="shared" si="58"/>
        <v>0</v>
      </c>
      <c r="M1246" s="51">
        <f t="shared" si="59"/>
        <v>0</v>
      </c>
      <c r="N1246" s="51">
        <f t="shared" si="59"/>
        <v>0</v>
      </c>
      <c r="O1246" s="51">
        <f t="shared" si="59"/>
        <v>0</v>
      </c>
      <c r="P1246" s="51">
        <f t="shared" si="59"/>
        <v>0</v>
      </c>
      <c r="Q1246" s="51">
        <f t="shared" si="59"/>
        <v>0</v>
      </c>
      <c r="R1246" s="51">
        <f t="shared" si="59"/>
        <v>0</v>
      </c>
    </row>
    <row r="1247" spans="1:18" x14ac:dyDescent="0.25">
      <c r="A1247" s="17"/>
      <c r="B1247" s="52"/>
      <c r="C1247" s="17"/>
      <c r="D1247" s="17"/>
      <c r="E1247" s="17"/>
      <c r="F1247" s="17"/>
      <c r="G1247" s="17"/>
      <c r="H1247" s="17"/>
      <c r="I1247" s="16">
        <f>IF(B1247&gt;A_Stammdaten!$B$12,0,SUM(C1247,D1247,F1247,G1247)-SUM(E1247,H1247))</f>
        <v>0</v>
      </c>
      <c r="J1247" s="51">
        <f>HLOOKUP(A_Stammdaten!$B$12,$L$4:$R$2504,ROW(B1247)-3,FALSE)+IF(OR(B1247=0,A_Stammdaten!$B$12&lt;B1247),0,I1247*1/20)</f>
        <v>0</v>
      </c>
      <c r="K1247" s="51">
        <f>HLOOKUP(A_Stammdaten!$B$12,$L$4:$R$2504,ROW(B1247)-3,FALSE)</f>
        <v>0</v>
      </c>
      <c r="L1247" s="51">
        <f t="shared" si="58"/>
        <v>0</v>
      </c>
      <c r="M1247" s="51">
        <f t="shared" si="59"/>
        <v>0</v>
      </c>
      <c r="N1247" s="51">
        <f t="shared" si="59"/>
        <v>0</v>
      </c>
      <c r="O1247" s="51">
        <f t="shared" si="59"/>
        <v>0</v>
      </c>
      <c r="P1247" s="51">
        <f t="shared" si="59"/>
        <v>0</v>
      </c>
      <c r="Q1247" s="51">
        <f t="shared" si="59"/>
        <v>0</v>
      </c>
      <c r="R1247" s="51">
        <f t="shared" si="59"/>
        <v>0</v>
      </c>
    </row>
    <row r="1248" spans="1:18" x14ac:dyDescent="0.25">
      <c r="A1248" s="17"/>
      <c r="B1248" s="52"/>
      <c r="C1248" s="17"/>
      <c r="D1248" s="17"/>
      <c r="E1248" s="17"/>
      <c r="F1248" s="17"/>
      <c r="G1248" s="17"/>
      <c r="H1248" s="17"/>
      <c r="I1248" s="16">
        <f>IF(B1248&gt;A_Stammdaten!$B$12,0,SUM(C1248,D1248,F1248,G1248)-SUM(E1248,H1248))</f>
        <v>0</v>
      </c>
      <c r="J1248" s="51">
        <f>HLOOKUP(A_Stammdaten!$B$12,$L$4:$R$2504,ROW(B1248)-3,FALSE)+IF(OR(B1248=0,A_Stammdaten!$B$12&lt;B1248),0,I1248*1/20)</f>
        <v>0</v>
      </c>
      <c r="K1248" s="51">
        <f>HLOOKUP(A_Stammdaten!$B$12,$L$4:$R$2504,ROW(B1248)-3,FALSE)</f>
        <v>0</v>
      </c>
      <c r="L1248" s="51">
        <f t="shared" si="58"/>
        <v>0</v>
      </c>
      <c r="M1248" s="51">
        <f t="shared" si="59"/>
        <v>0</v>
      </c>
      <c r="N1248" s="51">
        <f t="shared" si="59"/>
        <v>0</v>
      </c>
      <c r="O1248" s="51">
        <f t="shared" si="59"/>
        <v>0</v>
      </c>
      <c r="P1248" s="51">
        <f t="shared" si="59"/>
        <v>0</v>
      </c>
      <c r="Q1248" s="51">
        <f t="shared" si="59"/>
        <v>0</v>
      </c>
      <c r="R1248" s="51">
        <f t="shared" si="59"/>
        <v>0</v>
      </c>
    </row>
    <row r="1249" spans="1:18" x14ac:dyDescent="0.25">
      <c r="A1249" s="17"/>
      <c r="B1249" s="52"/>
      <c r="C1249" s="17"/>
      <c r="D1249" s="17"/>
      <c r="E1249" s="17"/>
      <c r="F1249" s="17"/>
      <c r="G1249" s="17"/>
      <c r="H1249" s="17"/>
      <c r="I1249" s="16">
        <f>IF(B1249&gt;A_Stammdaten!$B$12,0,SUM(C1249,D1249,F1249,G1249)-SUM(E1249,H1249))</f>
        <v>0</v>
      </c>
      <c r="J1249" s="51">
        <f>HLOOKUP(A_Stammdaten!$B$12,$L$4:$R$2504,ROW(B1249)-3,FALSE)+IF(OR(B1249=0,A_Stammdaten!$B$12&lt;B1249),0,I1249*1/20)</f>
        <v>0</v>
      </c>
      <c r="K1249" s="51">
        <f>HLOOKUP(A_Stammdaten!$B$12,$L$4:$R$2504,ROW(B1249)-3,FALSE)</f>
        <v>0</v>
      </c>
      <c r="L1249" s="51">
        <f t="shared" si="58"/>
        <v>0</v>
      </c>
      <c r="M1249" s="51">
        <f t="shared" si="59"/>
        <v>0</v>
      </c>
      <c r="N1249" s="51">
        <f t="shared" si="59"/>
        <v>0</v>
      </c>
      <c r="O1249" s="51">
        <f t="shared" si="59"/>
        <v>0</v>
      </c>
      <c r="P1249" s="51">
        <f t="shared" si="59"/>
        <v>0</v>
      </c>
      <c r="Q1249" s="51">
        <f t="shared" si="59"/>
        <v>0</v>
      </c>
      <c r="R1249" s="51">
        <f t="shared" si="59"/>
        <v>0</v>
      </c>
    </row>
    <row r="1250" spans="1:18" x14ac:dyDescent="0.25">
      <c r="A1250" s="17"/>
      <c r="B1250" s="52"/>
      <c r="C1250" s="17"/>
      <c r="D1250" s="17"/>
      <c r="E1250" s="17"/>
      <c r="F1250" s="17"/>
      <c r="G1250" s="17"/>
      <c r="H1250" s="17"/>
      <c r="I1250" s="16">
        <f>IF(B1250&gt;A_Stammdaten!$B$12,0,SUM(C1250,D1250,F1250,G1250)-SUM(E1250,H1250))</f>
        <v>0</v>
      </c>
      <c r="J1250" s="51">
        <f>HLOOKUP(A_Stammdaten!$B$12,$L$4:$R$2504,ROW(B1250)-3,FALSE)+IF(OR(B1250=0,A_Stammdaten!$B$12&lt;B1250),0,I1250*1/20)</f>
        <v>0</v>
      </c>
      <c r="K1250" s="51">
        <f>HLOOKUP(A_Stammdaten!$B$12,$L$4:$R$2504,ROW(B1250)-3,FALSE)</f>
        <v>0</v>
      </c>
      <c r="L1250" s="51">
        <f t="shared" si="58"/>
        <v>0</v>
      </c>
      <c r="M1250" s="51">
        <f t="shared" si="59"/>
        <v>0</v>
      </c>
      <c r="N1250" s="51">
        <f t="shared" si="59"/>
        <v>0</v>
      </c>
      <c r="O1250" s="51">
        <f t="shared" si="59"/>
        <v>0</v>
      </c>
      <c r="P1250" s="51">
        <f t="shared" si="59"/>
        <v>0</v>
      </c>
      <c r="Q1250" s="51">
        <f t="shared" si="59"/>
        <v>0</v>
      </c>
      <c r="R1250" s="51">
        <f t="shared" si="59"/>
        <v>0</v>
      </c>
    </row>
    <row r="1251" spans="1:18" x14ac:dyDescent="0.25">
      <c r="A1251" s="17"/>
      <c r="B1251" s="52"/>
      <c r="C1251" s="17"/>
      <c r="D1251" s="17"/>
      <c r="E1251" s="17"/>
      <c r="F1251" s="17"/>
      <c r="G1251" s="17"/>
      <c r="H1251" s="17"/>
      <c r="I1251" s="16">
        <f>IF(B1251&gt;A_Stammdaten!$B$12,0,SUM(C1251,D1251,F1251,G1251)-SUM(E1251,H1251))</f>
        <v>0</v>
      </c>
      <c r="J1251" s="51">
        <f>HLOOKUP(A_Stammdaten!$B$12,$L$4:$R$2504,ROW(B1251)-3,FALSE)+IF(OR(B1251=0,A_Stammdaten!$B$12&lt;B1251),0,I1251*1/20)</f>
        <v>0</v>
      </c>
      <c r="K1251" s="51">
        <f>HLOOKUP(A_Stammdaten!$B$12,$L$4:$R$2504,ROW(B1251)-3,FALSE)</f>
        <v>0</v>
      </c>
      <c r="L1251" s="51">
        <f t="shared" si="58"/>
        <v>0</v>
      </c>
      <c r="M1251" s="51">
        <f t="shared" si="59"/>
        <v>0</v>
      </c>
      <c r="N1251" s="51">
        <f t="shared" si="59"/>
        <v>0</v>
      </c>
      <c r="O1251" s="51">
        <f t="shared" si="59"/>
        <v>0</v>
      </c>
      <c r="P1251" s="51">
        <f t="shared" si="59"/>
        <v>0</v>
      </c>
      <c r="Q1251" s="51">
        <f t="shared" si="59"/>
        <v>0</v>
      </c>
      <c r="R1251" s="51">
        <f t="shared" si="59"/>
        <v>0</v>
      </c>
    </row>
    <row r="1252" spans="1:18" x14ac:dyDescent="0.25">
      <c r="A1252" s="17"/>
      <c r="B1252" s="52"/>
      <c r="C1252" s="17"/>
      <c r="D1252" s="17"/>
      <c r="E1252" s="17"/>
      <c r="F1252" s="17"/>
      <c r="G1252" s="17"/>
      <c r="H1252" s="17"/>
      <c r="I1252" s="16">
        <f>IF(B1252&gt;A_Stammdaten!$B$12,0,SUM(C1252,D1252,F1252,G1252)-SUM(E1252,H1252))</f>
        <v>0</v>
      </c>
      <c r="J1252" s="51">
        <f>HLOOKUP(A_Stammdaten!$B$12,$L$4:$R$2504,ROW(B1252)-3,FALSE)+IF(OR(B1252=0,A_Stammdaten!$B$12&lt;B1252),0,I1252*1/20)</f>
        <v>0</v>
      </c>
      <c r="K1252" s="51">
        <f>HLOOKUP(A_Stammdaten!$B$12,$L$4:$R$2504,ROW(B1252)-3,FALSE)</f>
        <v>0</v>
      </c>
      <c r="L1252" s="51">
        <f t="shared" si="58"/>
        <v>0</v>
      </c>
      <c r="M1252" s="51">
        <f t="shared" si="59"/>
        <v>0</v>
      </c>
      <c r="N1252" s="51">
        <f t="shared" si="59"/>
        <v>0</v>
      </c>
      <c r="O1252" s="51">
        <f t="shared" si="59"/>
        <v>0</v>
      </c>
      <c r="P1252" s="51">
        <f t="shared" si="59"/>
        <v>0</v>
      </c>
      <c r="Q1252" s="51">
        <f t="shared" si="59"/>
        <v>0</v>
      </c>
      <c r="R1252" s="51">
        <f t="shared" si="59"/>
        <v>0</v>
      </c>
    </row>
    <row r="1253" spans="1:18" x14ac:dyDescent="0.25">
      <c r="A1253" s="17"/>
      <c r="B1253" s="52"/>
      <c r="C1253" s="17"/>
      <c r="D1253" s="17"/>
      <c r="E1253" s="17"/>
      <c r="F1253" s="17"/>
      <c r="G1253" s="17"/>
      <c r="H1253" s="17"/>
      <c r="I1253" s="16">
        <f>IF(B1253&gt;A_Stammdaten!$B$12,0,SUM(C1253,D1253,F1253,G1253)-SUM(E1253,H1253))</f>
        <v>0</v>
      </c>
      <c r="J1253" s="51">
        <f>HLOOKUP(A_Stammdaten!$B$12,$L$4:$R$2504,ROW(B1253)-3,FALSE)+IF(OR(B1253=0,A_Stammdaten!$B$12&lt;B1253),0,I1253*1/20)</f>
        <v>0</v>
      </c>
      <c r="K1253" s="51">
        <f>HLOOKUP(A_Stammdaten!$B$12,$L$4:$R$2504,ROW(B1253)-3,FALSE)</f>
        <v>0</v>
      </c>
      <c r="L1253" s="51">
        <f t="shared" si="58"/>
        <v>0</v>
      </c>
      <c r="M1253" s="51">
        <f t="shared" si="59"/>
        <v>0</v>
      </c>
      <c r="N1253" s="51">
        <f t="shared" si="59"/>
        <v>0</v>
      </c>
      <c r="O1253" s="51">
        <f t="shared" si="59"/>
        <v>0</v>
      </c>
      <c r="P1253" s="51">
        <f t="shared" si="59"/>
        <v>0</v>
      </c>
      <c r="Q1253" s="51">
        <f t="shared" si="59"/>
        <v>0</v>
      </c>
      <c r="R1253" s="51">
        <f t="shared" si="59"/>
        <v>0</v>
      </c>
    </row>
    <row r="1254" spans="1:18" x14ac:dyDescent="0.25">
      <c r="A1254" s="17"/>
      <c r="B1254" s="52"/>
      <c r="C1254" s="17"/>
      <c r="D1254" s="17"/>
      <c r="E1254" s="17"/>
      <c r="F1254" s="17"/>
      <c r="G1254" s="17"/>
      <c r="H1254" s="17"/>
      <c r="I1254" s="16">
        <f>IF(B1254&gt;A_Stammdaten!$B$12,0,SUM(C1254,D1254,F1254,G1254)-SUM(E1254,H1254))</f>
        <v>0</v>
      </c>
      <c r="J1254" s="51">
        <f>HLOOKUP(A_Stammdaten!$B$12,$L$4:$R$2504,ROW(B1254)-3,FALSE)+IF(OR(B1254=0,A_Stammdaten!$B$12&lt;B1254),0,I1254*1/20)</f>
        <v>0</v>
      </c>
      <c r="K1254" s="51">
        <f>HLOOKUP(A_Stammdaten!$B$12,$L$4:$R$2504,ROW(B1254)-3,FALSE)</f>
        <v>0</v>
      </c>
      <c r="L1254" s="51">
        <f t="shared" si="58"/>
        <v>0</v>
      </c>
      <c r="M1254" s="51">
        <f t="shared" si="59"/>
        <v>0</v>
      </c>
      <c r="N1254" s="51">
        <f t="shared" si="59"/>
        <v>0</v>
      </c>
      <c r="O1254" s="51">
        <f t="shared" si="59"/>
        <v>0</v>
      </c>
      <c r="P1254" s="51">
        <f t="shared" si="59"/>
        <v>0</v>
      </c>
      <c r="Q1254" s="51">
        <f t="shared" si="59"/>
        <v>0</v>
      </c>
      <c r="R1254" s="51">
        <f t="shared" si="59"/>
        <v>0</v>
      </c>
    </row>
    <row r="1255" spans="1:18" x14ac:dyDescent="0.25">
      <c r="A1255" s="17"/>
      <c r="B1255" s="52"/>
      <c r="C1255" s="17"/>
      <c r="D1255" s="17"/>
      <c r="E1255" s="17"/>
      <c r="F1255" s="17"/>
      <c r="G1255" s="17"/>
      <c r="H1255" s="17"/>
      <c r="I1255" s="16">
        <f>IF(B1255&gt;A_Stammdaten!$B$12,0,SUM(C1255,D1255,F1255,G1255)-SUM(E1255,H1255))</f>
        <v>0</v>
      </c>
      <c r="J1255" s="51">
        <f>HLOOKUP(A_Stammdaten!$B$12,$L$4:$R$2504,ROW(B1255)-3,FALSE)+IF(OR(B1255=0,A_Stammdaten!$B$12&lt;B1255),0,I1255*1/20)</f>
        <v>0</v>
      </c>
      <c r="K1255" s="51">
        <f>HLOOKUP(A_Stammdaten!$B$12,$L$4:$R$2504,ROW(B1255)-3,FALSE)</f>
        <v>0</v>
      </c>
      <c r="L1255" s="51">
        <f t="shared" si="58"/>
        <v>0</v>
      </c>
      <c r="M1255" s="51">
        <f t="shared" si="59"/>
        <v>0</v>
      </c>
      <c r="N1255" s="51">
        <f t="shared" si="59"/>
        <v>0</v>
      </c>
      <c r="O1255" s="51">
        <f t="shared" si="59"/>
        <v>0</v>
      </c>
      <c r="P1255" s="51">
        <f t="shared" si="59"/>
        <v>0</v>
      </c>
      <c r="Q1255" s="51">
        <f t="shared" si="59"/>
        <v>0</v>
      </c>
      <c r="R1255" s="51">
        <f t="shared" si="59"/>
        <v>0</v>
      </c>
    </row>
    <row r="1256" spans="1:18" x14ac:dyDescent="0.25">
      <c r="A1256" s="17"/>
      <c r="B1256" s="52"/>
      <c r="C1256" s="17"/>
      <c r="D1256" s="17"/>
      <c r="E1256" s="17"/>
      <c r="F1256" s="17"/>
      <c r="G1256" s="17"/>
      <c r="H1256" s="17"/>
      <c r="I1256" s="16">
        <f>IF(B1256&gt;A_Stammdaten!$B$12,0,SUM(C1256,D1256,F1256,G1256)-SUM(E1256,H1256))</f>
        <v>0</v>
      </c>
      <c r="J1256" s="51">
        <f>HLOOKUP(A_Stammdaten!$B$12,$L$4:$R$2504,ROW(B1256)-3,FALSE)+IF(OR(B1256=0,A_Stammdaten!$B$12&lt;B1256),0,I1256*1/20)</f>
        <v>0</v>
      </c>
      <c r="K1256" s="51">
        <f>HLOOKUP(A_Stammdaten!$B$12,$L$4:$R$2504,ROW(B1256)-3,FALSE)</f>
        <v>0</v>
      </c>
      <c r="L1256" s="51">
        <f t="shared" si="58"/>
        <v>0</v>
      </c>
      <c r="M1256" s="51">
        <f t="shared" si="59"/>
        <v>0</v>
      </c>
      <c r="N1256" s="51">
        <f t="shared" si="59"/>
        <v>0</v>
      </c>
      <c r="O1256" s="51">
        <f t="shared" si="59"/>
        <v>0</v>
      </c>
      <c r="P1256" s="51">
        <f t="shared" si="59"/>
        <v>0</v>
      </c>
      <c r="Q1256" s="51">
        <f t="shared" si="59"/>
        <v>0</v>
      </c>
      <c r="R1256" s="51">
        <f t="shared" si="59"/>
        <v>0</v>
      </c>
    </row>
    <row r="1257" spans="1:18" x14ac:dyDescent="0.25">
      <c r="A1257" s="17"/>
      <c r="B1257" s="52"/>
      <c r="C1257" s="17"/>
      <c r="D1257" s="17"/>
      <c r="E1257" s="17"/>
      <c r="F1257" s="17"/>
      <c r="G1257" s="17"/>
      <c r="H1257" s="17"/>
      <c r="I1257" s="16">
        <f>IF(B1257&gt;A_Stammdaten!$B$12,0,SUM(C1257,D1257,F1257,G1257)-SUM(E1257,H1257))</f>
        <v>0</v>
      </c>
      <c r="J1257" s="51">
        <f>HLOOKUP(A_Stammdaten!$B$12,$L$4:$R$2504,ROW(B1257)-3,FALSE)+IF(OR(B1257=0,A_Stammdaten!$B$12&lt;B1257),0,I1257*1/20)</f>
        <v>0</v>
      </c>
      <c r="K1257" s="51">
        <f>HLOOKUP(A_Stammdaten!$B$12,$L$4:$R$2504,ROW(B1257)-3,FALSE)</f>
        <v>0</v>
      </c>
      <c r="L1257" s="51">
        <f t="shared" si="58"/>
        <v>0</v>
      </c>
      <c r="M1257" s="51">
        <f t="shared" si="59"/>
        <v>0</v>
      </c>
      <c r="N1257" s="51">
        <f t="shared" si="59"/>
        <v>0</v>
      </c>
      <c r="O1257" s="51">
        <f t="shared" si="59"/>
        <v>0</v>
      </c>
      <c r="P1257" s="51">
        <f t="shared" si="59"/>
        <v>0</v>
      </c>
      <c r="Q1257" s="51">
        <f t="shared" si="59"/>
        <v>0</v>
      </c>
      <c r="R1257" s="51">
        <f t="shared" si="59"/>
        <v>0</v>
      </c>
    </row>
    <row r="1258" spans="1:18" x14ac:dyDescent="0.25">
      <c r="A1258" s="17"/>
      <c r="B1258" s="52"/>
      <c r="C1258" s="17"/>
      <c r="D1258" s="17"/>
      <c r="E1258" s="17"/>
      <c r="F1258" s="17"/>
      <c r="G1258" s="17"/>
      <c r="H1258" s="17"/>
      <c r="I1258" s="16">
        <f>IF(B1258&gt;A_Stammdaten!$B$12,0,SUM(C1258,D1258,F1258,G1258)-SUM(E1258,H1258))</f>
        <v>0</v>
      </c>
      <c r="J1258" s="51">
        <f>HLOOKUP(A_Stammdaten!$B$12,$L$4:$R$2504,ROW(B1258)-3,FALSE)+IF(OR(B1258=0,A_Stammdaten!$B$12&lt;B1258),0,I1258*1/20)</f>
        <v>0</v>
      </c>
      <c r="K1258" s="51">
        <f>HLOOKUP(A_Stammdaten!$B$12,$L$4:$R$2504,ROW(B1258)-3,FALSE)</f>
        <v>0</v>
      </c>
      <c r="L1258" s="51">
        <f t="shared" si="58"/>
        <v>0</v>
      </c>
      <c r="M1258" s="51">
        <f t="shared" si="59"/>
        <v>0</v>
      </c>
      <c r="N1258" s="51">
        <f t="shared" si="59"/>
        <v>0</v>
      </c>
      <c r="O1258" s="51">
        <f t="shared" si="59"/>
        <v>0</v>
      </c>
      <c r="P1258" s="51">
        <f t="shared" si="59"/>
        <v>0</v>
      </c>
      <c r="Q1258" s="51">
        <f t="shared" si="59"/>
        <v>0</v>
      </c>
      <c r="R1258" s="51">
        <f t="shared" si="59"/>
        <v>0</v>
      </c>
    </row>
    <row r="1259" spans="1:18" x14ac:dyDescent="0.25">
      <c r="A1259" s="17"/>
      <c r="B1259" s="52"/>
      <c r="C1259" s="17"/>
      <c r="D1259" s="17"/>
      <c r="E1259" s="17"/>
      <c r="F1259" s="17"/>
      <c r="G1259" s="17"/>
      <c r="H1259" s="17"/>
      <c r="I1259" s="16">
        <f>IF(B1259&gt;A_Stammdaten!$B$12,0,SUM(C1259,D1259,F1259,G1259)-SUM(E1259,H1259))</f>
        <v>0</v>
      </c>
      <c r="J1259" s="51">
        <f>HLOOKUP(A_Stammdaten!$B$12,$L$4:$R$2504,ROW(B1259)-3,FALSE)+IF(OR(B1259=0,A_Stammdaten!$B$12&lt;B1259),0,I1259*1/20)</f>
        <v>0</v>
      </c>
      <c r="K1259" s="51">
        <f>HLOOKUP(A_Stammdaten!$B$12,$L$4:$R$2504,ROW(B1259)-3,FALSE)</f>
        <v>0</v>
      </c>
      <c r="L1259" s="51">
        <f t="shared" si="58"/>
        <v>0</v>
      </c>
      <c r="M1259" s="51">
        <f t="shared" si="59"/>
        <v>0</v>
      </c>
      <c r="N1259" s="51">
        <f t="shared" si="59"/>
        <v>0</v>
      </c>
      <c r="O1259" s="51">
        <f t="shared" si="59"/>
        <v>0</v>
      </c>
      <c r="P1259" s="51">
        <f t="shared" si="59"/>
        <v>0</v>
      </c>
      <c r="Q1259" s="51">
        <f t="shared" si="59"/>
        <v>0</v>
      </c>
      <c r="R1259" s="51">
        <f t="shared" si="59"/>
        <v>0</v>
      </c>
    </row>
    <row r="1260" spans="1:18" x14ac:dyDescent="0.25">
      <c r="A1260" s="17"/>
      <c r="B1260" s="52"/>
      <c r="C1260" s="17"/>
      <c r="D1260" s="17"/>
      <c r="E1260" s="17"/>
      <c r="F1260" s="17"/>
      <c r="G1260" s="17"/>
      <c r="H1260" s="17"/>
      <c r="I1260" s="16">
        <f>IF(B1260&gt;A_Stammdaten!$B$12,0,SUM(C1260,D1260,F1260,G1260)-SUM(E1260,H1260))</f>
        <v>0</v>
      </c>
      <c r="J1260" s="51">
        <f>HLOOKUP(A_Stammdaten!$B$12,$L$4:$R$2504,ROW(B1260)-3,FALSE)+IF(OR(B1260=0,A_Stammdaten!$B$12&lt;B1260),0,I1260*1/20)</f>
        <v>0</v>
      </c>
      <c r="K1260" s="51">
        <f>HLOOKUP(A_Stammdaten!$B$12,$L$4:$R$2504,ROW(B1260)-3,FALSE)</f>
        <v>0</v>
      </c>
      <c r="L1260" s="51">
        <f t="shared" si="58"/>
        <v>0</v>
      </c>
      <c r="M1260" s="51">
        <f t="shared" si="59"/>
        <v>0</v>
      </c>
      <c r="N1260" s="51">
        <f t="shared" si="59"/>
        <v>0</v>
      </c>
      <c r="O1260" s="51">
        <f t="shared" si="59"/>
        <v>0</v>
      </c>
      <c r="P1260" s="51">
        <f t="shared" si="59"/>
        <v>0</v>
      </c>
      <c r="Q1260" s="51">
        <f t="shared" si="59"/>
        <v>0</v>
      </c>
      <c r="R1260" s="51">
        <f t="shared" si="59"/>
        <v>0</v>
      </c>
    </row>
    <row r="1261" spans="1:18" x14ac:dyDescent="0.25">
      <c r="A1261" s="17"/>
      <c r="B1261" s="52"/>
      <c r="C1261" s="17"/>
      <c r="D1261" s="17"/>
      <c r="E1261" s="17"/>
      <c r="F1261" s="17"/>
      <c r="G1261" s="17"/>
      <c r="H1261" s="17"/>
      <c r="I1261" s="16">
        <f>IF(B1261&gt;A_Stammdaten!$B$12,0,SUM(C1261,D1261,F1261,G1261)-SUM(E1261,H1261))</f>
        <v>0</v>
      </c>
      <c r="J1261" s="51">
        <f>HLOOKUP(A_Stammdaten!$B$12,$L$4:$R$2504,ROW(B1261)-3,FALSE)+IF(OR(B1261=0,A_Stammdaten!$B$12&lt;B1261),0,I1261*1/20)</f>
        <v>0</v>
      </c>
      <c r="K1261" s="51">
        <f>HLOOKUP(A_Stammdaten!$B$12,$L$4:$R$2504,ROW(B1261)-3,FALSE)</f>
        <v>0</v>
      </c>
      <c r="L1261" s="51">
        <f t="shared" si="58"/>
        <v>0</v>
      </c>
      <c r="M1261" s="51">
        <f t="shared" si="59"/>
        <v>0</v>
      </c>
      <c r="N1261" s="51">
        <f t="shared" si="59"/>
        <v>0</v>
      </c>
      <c r="O1261" s="51">
        <f t="shared" si="59"/>
        <v>0</v>
      </c>
      <c r="P1261" s="51">
        <f t="shared" si="59"/>
        <v>0</v>
      </c>
      <c r="Q1261" s="51">
        <f t="shared" si="59"/>
        <v>0</v>
      </c>
      <c r="R1261" s="51">
        <f t="shared" si="59"/>
        <v>0</v>
      </c>
    </row>
    <row r="1262" spans="1:18" x14ac:dyDescent="0.25">
      <c r="A1262" s="17"/>
      <c r="B1262" s="52"/>
      <c r="C1262" s="17"/>
      <c r="D1262" s="17"/>
      <c r="E1262" s="17"/>
      <c r="F1262" s="17"/>
      <c r="G1262" s="17"/>
      <c r="H1262" s="17"/>
      <c r="I1262" s="16">
        <f>IF(B1262&gt;A_Stammdaten!$B$12,0,SUM(C1262,D1262,F1262,G1262)-SUM(E1262,H1262))</f>
        <v>0</v>
      </c>
      <c r="J1262" s="51">
        <f>HLOOKUP(A_Stammdaten!$B$12,$L$4:$R$2504,ROW(B1262)-3,FALSE)+IF(OR(B1262=0,A_Stammdaten!$B$12&lt;B1262),0,I1262*1/20)</f>
        <v>0</v>
      </c>
      <c r="K1262" s="51">
        <f>HLOOKUP(A_Stammdaten!$B$12,$L$4:$R$2504,ROW(B1262)-3,FALSE)</f>
        <v>0</v>
      </c>
      <c r="L1262" s="51">
        <f t="shared" si="58"/>
        <v>0</v>
      </c>
      <c r="M1262" s="51">
        <f t="shared" si="59"/>
        <v>0</v>
      </c>
      <c r="N1262" s="51">
        <f t="shared" si="59"/>
        <v>0</v>
      </c>
      <c r="O1262" s="51">
        <f t="shared" si="59"/>
        <v>0</v>
      </c>
      <c r="P1262" s="51">
        <f t="shared" si="59"/>
        <v>0</v>
      </c>
      <c r="Q1262" s="51">
        <f t="shared" si="59"/>
        <v>0</v>
      </c>
      <c r="R1262" s="51">
        <f t="shared" si="59"/>
        <v>0</v>
      </c>
    </row>
    <row r="1263" spans="1:18" x14ac:dyDescent="0.25">
      <c r="A1263" s="17"/>
      <c r="B1263" s="52"/>
      <c r="C1263" s="17"/>
      <c r="D1263" s="17"/>
      <c r="E1263" s="17"/>
      <c r="F1263" s="17"/>
      <c r="G1263" s="17"/>
      <c r="H1263" s="17"/>
      <c r="I1263" s="16">
        <f>IF(B1263&gt;A_Stammdaten!$B$12,0,SUM(C1263,D1263,F1263,G1263)-SUM(E1263,H1263))</f>
        <v>0</v>
      </c>
      <c r="J1263" s="51">
        <f>HLOOKUP(A_Stammdaten!$B$12,$L$4:$R$2504,ROW(B1263)-3,FALSE)+IF(OR(B1263=0,A_Stammdaten!$B$12&lt;B1263),0,I1263*1/20)</f>
        <v>0</v>
      </c>
      <c r="K1263" s="51">
        <f>HLOOKUP(A_Stammdaten!$B$12,$L$4:$R$2504,ROW(B1263)-3,FALSE)</f>
        <v>0</v>
      </c>
      <c r="L1263" s="51">
        <f t="shared" si="58"/>
        <v>0</v>
      </c>
      <c r="M1263" s="51">
        <f t="shared" si="59"/>
        <v>0</v>
      </c>
      <c r="N1263" s="51">
        <f t="shared" si="59"/>
        <v>0</v>
      </c>
      <c r="O1263" s="51">
        <f t="shared" si="59"/>
        <v>0</v>
      </c>
      <c r="P1263" s="51">
        <f t="shared" si="59"/>
        <v>0</v>
      </c>
      <c r="Q1263" s="51">
        <f t="shared" si="59"/>
        <v>0</v>
      </c>
      <c r="R1263" s="51">
        <f t="shared" si="59"/>
        <v>0</v>
      </c>
    </row>
    <row r="1264" spans="1:18" x14ac:dyDescent="0.25">
      <c r="A1264" s="17"/>
      <c r="B1264" s="52"/>
      <c r="C1264" s="17"/>
      <c r="D1264" s="17"/>
      <c r="E1264" s="17"/>
      <c r="F1264" s="17"/>
      <c r="G1264" s="17"/>
      <c r="H1264" s="17"/>
      <c r="I1264" s="16">
        <f>IF(B1264&gt;A_Stammdaten!$B$12,0,SUM(C1264,D1264,F1264,G1264)-SUM(E1264,H1264))</f>
        <v>0</v>
      </c>
      <c r="J1264" s="51">
        <f>HLOOKUP(A_Stammdaten!$B$12,$L$4:$R$2504,ROW(B1264)-3,FALSE)+IF(OR(B1264=0,A_Stammdaten!$B$12&lt;B1264),0,I1264*1/20)</f>
        <v>0</v>
      </c>
      <c r="K1264" s="51">
        <f>HLOOKUP(A_Stammdaten!$B$12,$L$4:$R$2504,ROW(B1264)-3,FALSE)</f>
        <v>0</v>
      </c>
      <c r="L1264" s="51">
        <f t="shared" si="58"/>
        <v>0</v>
      </c>
      <c r="M1264" s="51">
        <f t="shared" si="59"/>
        <v>0</v>
      </c>
      <c r="N1264" s="51">
        <f t="shared" si="59"/>
        <v>0</v>
      </c>
      <c r="O1264" s="51">
        <f t="shared" si="59"/>
        <v>0</v>
      </c>
      <c r="P1264" s="51">
        <f t="shared" si="59"/>
        <v>0</v>
      </c>
      <c r="Q1264" s="51">
        <f t="shared" si="59"/>
        <v>0</v>
      </c>
      <c r="R1264" s="51">
        <f t="shared" si="59"/>
        <v>0</v>
      </c>
    </row>
    <row r="1265" spans="1:18" x14ac:dyDescent="0.25">
      <c r="A1265" s="17"/>
      <c r="B1265" s="52"/>
      <c r="C1265" s="17"/>
      <c r="D1265" s="17"/>
      <c r="E1265" s="17"/>
      <c r="F1265" s="17"/>
      <c r="G1265" s="17"/>
      <c r="H1265" s="17"/>
      <c r="I1265" s="16">
        <f>IF(B1265&gt;A_Stammdaten!$B$12,0,SUM(C1265,D1265,F1265,G1265)-SUM(E1265,H1265))</f>
        <v>0</v>
      </c>
      <c r="J1265" s="51">
        <f>HLOOKUP(A_Stammdaten!$B$12,$L$4:$R$2504,ROW(B1265)-3,FALSE)+IF(OR(B1265=0,A_Stammdaten!$B$12&lt;B1265),0,I1265*1/20)</f>
        <v>0</v>
      </c>
      <c r="K1265" s="51">
        <f>HLOOKUP(A_Stammdaten!$B$12,$L$4:$R$2504,ROW(B1265)-3,FALSE)</f>
        <v>0</v>
      </c>
      <c r="L1265" s="51">
        <f t="shared" si="58"/>
        <v>0</v>
      </c>
      <c r="M1265" s="51">
        <f t="shared" si="59"/>
        <v>0</v>
      </c>
      <c r="N1265" s="51">
        <f t="shared" si="59"/>
        <v>0</v>
      </c>
      <c r="O1265" s="51">
        <f t="shared" si="59"/>
        <v>0</v>
      </c>
      <c r="P1265" s="51">
        <f t="shared" si="59"/>
        <v>0</v>
      </c>
      <c r="Q1265" s="51">
        <f t="shared" si="59"/>
        <v>0</v>
      </c>
      <c r="R1265" s="51">
        <f t="shared" si="59"/>
        <v>0</v>
      </c>
    </row>
    <row r="1266" spans="1:18" x14ac:dyDescent="0.25">
      <c r="A1266" s="17"/>
      <c r="B1266" s="52"/>
      <c r="C1266" s="17"/>
      <c r="D1266" s="17"/>
      <c r="E1266" s="17"/>
      <c r="F1266" s="17"/>
      <c r="G1266" s="17"/>
      <c r="H1266" s="17"/>
      <c r="I1266" s="16">
        <f>IF(B1266&gt;A_Stammdaten!$B$12,0,SUM(C1266,D1266,F1266,G1266)-SUM(E1266,H1266))</f>
        <v>0</v>
      </c>
      <c r="J1266" s="51">
        <f>HLOOKUP(A_Stammdaten!$B$12,$L$4:$R$2504,ROW(B1266)-3,FALSE)+IF(OR(B1266=0,A_Stammdaten!$B$12&lt;B1266),0,I1266*1/20)</f>
        <v>0</v>
      </c>
      <c r="K1266" s="51">
        <f>HLOOKUP(A_Stammdaten!$B$12,$L$4:$R$2504,ROW(B1266)-3,FALSE)</f>
        <v>0</v>
      </c>
      <c r="L1266" s="51">
        <f t="shared" si="58"/>
        <v>0</v>
      </c>
      <c r="M1266" s="51">
        <f t="shared" si="59"/>
        <v>0</v>
      </c>
      <c r="N1266" s="51">
        <f t="shared" si="59"/>
        <v>0</v>
      </c>
      <c r="O1266" s="51">
        <f t="shared" si="59"/>
        <v>0</v>
      </c>
      <c r="P1266" s="51">
        <f t="shared" si="59"/>
        <v>0</v>
      </c>
      <c r="Q1266" s="51">
        <f t="shared" si="59"/>
        <v>0</v>
      </c>
      <c r="R1266" s="51">
        <f t="shared" si="59"/>
        <v>0</v>
      </c>
    </row>
    <row r="1267" spans="1:18" x14ac:dyDescent="0.25">
      <c r="A1267" s="17"/>
      <c r="B1267" s="52"/>
      <c r="C1267" s="17"/>
      <c r="D1267" s="17"/>
      <c r="E1267" s="17"/>
      <c r="F1267" s="17"/>
      <c r="G1267" s="17"/>
      <c r="H1267" s="17"/>
      <c r="I1267" s="16">
        <f>IF(B1267&gt;A_Stammdaten!$B$12,0,SUM(C1267,D1267,F1267,G1267)-SUM(E1267,H1267))</f>
        <v>0</v>
      </c>
      <c r="J1267" s="51">
        <f>HLOOKUP(A_Stammdaten!$B$12,$L$4:$R$2504,ROW(B1267)-3,FALSE)+IF(OR(B1267=0,A_Stammdaten!$B$12&lt;B1267),0,I1267*1/20)</f>
        <v>0</v>
      </c>
      <c r="K1267" s="51">
        <f>HLOOKUP(A_Stammdaten!$B$12,$L$4:$R$2504,ROW(B1267)-3,FALSE)</f>
        <v>0</v>
      </c>
      <c r="L1267" s="51">
        <f t="shared" si="58"/>
        <v>0</v>
      </c>
      <c r="M1267" s="51">
        <f t="shared" si="59"/>
        <v>0</v>
      </c>
      <c r="N1267" s="51">
        <f t="shared" si="59"/>
        <v>0</v>
      </c>
      <c r="O1267" s="51">
        <f t="shared" si="59"/>
        <v>0</v>
      </c>
      <c r="P1267" s="51">
        <f t="shared" si="59"/>
        <v>0</v>
      </c>
      <c r="Q1267" s="51">
        <f t="shared" si="59"/>
        <v>0</v>
      </c>
      <c r="R1267" s="51">
        <f t="shared" si="59"/>
        <v>0</v>
      </c>
    </row>
    <row r="1268" spans="1:18" x14ac:dyDescent="0.25">
      <c r="A1268" s="17"/>
      <c r="B1268" s="52"/>
      <c r="C1268" s="17"/>
      <c r="D1268" s="17"/>
      <c r="E1268" s="17"/>
      <c r="F1268" s="17"/>
      <c r="G1268" s="17"/>
      <c r="H1268" s="17"/>
      <c r="I1268" s="16">
        <f>IF(B1268&gt;A_Stammdaten!$B$12,0,SUM(C1268,D1268,F1268,G1268)-SUM(E1268,H1268))</f>
        <v>0</v>
      </c>
      <c r="J1268" s="51">
        <f>HLOOKUP(A_Stammdaten!$B$12,$L$4:$R$2504,ROW(B1268)-3,FALSE)+IF(OR(B1268=0,A_Stammdaten!$B$12&lt;B1268),0,I1268*1/20)</f>
        <v>0</v>
      </c>
      <c r="K1268" s="51">
        <f>HLOOKUP(A_Stammdaten!$B$12,$L$4:$R$2504,ROW(B1268)-3,FALSE)</f>
        <v>0</v>
      </c>
      <c r="L1268" s="51">
        <f t="shared" si="58"/>
        <v>0</v>
      </c>
      <c r="M1268" s="51">
        <f t="shared" si="59"/>
        <v>0</v>
      </c>
      <c r="N1268" s="51">
        <f t="shared" si="59"/>
        <v>0</v>
      </c>
      <c r="O1268" s="51">
        <f t="shared" si="59"/>
        <v>0</v>
      </c>
      <c r="P1268" s="51">
        <f t="shared" si="59"/>
        <v>0</v>
      </c>
      <c r="Q1268" s="51">
        <f t="shared" si="59"/>
        <v>0</v>
      </c>
      <c r="R1268" s="51">
        <f t="shared" si="59"/>
        <v>0</v>
      </c>
    </row>
    <row r="1269" spans="1:18" x14ac:dyDescent="0.25">
      <c r="A1269" s="17"/>
      <c r="B1269" s="52"/>
      <c r="C1269" s="17"/>
      <c r="D1269" s="17"/>
      <c r="E1269" s="17"/>
      <c r="F1269" s="17"/>
      <c r="G1269" s="17"/>
      <c r="H1269" s="17"/>
      <c r="I1269" s="16">
        <f>IF(B1269&gt;A_Stammdaten!$B$12,0,SUM(C1269,D1269,F1269,G1269)-SUM(E1269,H1269))</f>
        <v>0</v>
      </c>
      <c r="J1269" s="51">
        <f>HLOOKUP(A_Stammdaten!$B$12,$L$4:$R$2504,ROW(B1269)-3,FALSE)+IF(OR(B1269=0,A_Stammdaten!$B$12&lt;B1269),0,I1269*1/20)</f>
        <v>0</v>
      </c>
      <c r="K1269" s="51">
        <f>HLOOKUP(A_Stammdaten!$B$12,$L$4:$R$2504,ROW(B1269)-3,FALSE)</f>
        <v>0</v>
      </c>
      <c r="L1269" s="51">
        <f t="shared" si="58"/>
        <v>0</v>
      </c>
      <c r="M1269" s="51">
        <f t="shared" si="59"/>
        <v>0</v>
      </c>
      <c r="N1269" s="51">
        <f t="shared" si="59"/>
        <v>0</v>
      </c>
      <c r="O1269" s="51">
        <f t="shared" si="59"/>
        <v>0</v>
      </c>
      <c r="P1269" s="51">
        <f t="shared" si="59"/>
        <v>0</v>
      </c>
      <c r="Q1269" s="51">
        <f t="shared" si="59"/>
        <v>0</v>
      </c>
      <c r="R1269" s="51">
        <f t="shared" si="59"/>
        <v>0</v>
      </c>
    </row>
    <row r="1270" spans="1:18" x14ac:dyDescent="0.25">
      <c r="A1270" s="17"/>
      <c r="B1270" s="52"/>
      <c r="C1270" s="17"/>
      <c r="D1270" s="17"/>
      <c r="E1270" s="17"/>
      <c r="F1270" s="17"/>
      <c r="G1270" s="17"/>
      <c r="H1270" s="17"/>
      <c r="I1270" s="16">
        <f>IF(B1270&gt;A_Stammdaten!$B$12,0,SUM(C1270,D1270,F1270,G1270)-SUM(E1270,H1270))</f>
        <v>0</v>
      </c>
      <c r="J1270" s="51">
        <f>HLOOKUP(A_Stammdaten!$B$12,$L$4:$R$2504,ROW(B1270)-3,FALSE)+IF(OR(B1270=0,A_Stammdaten!$B$12&lt;B1270),0,I1270*1/20)</f>
        <v>0</v>
      </c>
      <c r="K1270" s="51">
        <f>HLOOKUP(A_Stammdaten!$B$12,$L$4:$R$2504,ROW(B1270)-3,FALSE)</f>
        <v>0</v>
      </c>
      <c r="L1270" s="51">
        <f t="shared" si="58"/>
        <v>0</v>
      </c>
      <c r="M1270" s="51">
        <f t="shared" si="59"/>
        <v>0</v>
      </c>
      <c r="N1270" s="51">
        <f t="shared" si="59"/>
        <v>0</v>
      </c>
      <c r="O1270" s="51">
        <f t="shared" si="59"/>
        <v>0</v>
      </c>
      <c r="P1270" s="51">
        <f t="shared" si="59"/>
        <v>0</v>
      </c>
      <c r="Q1270" s="51">
        <f t="shared" si="59"/>
        <v>0</v>
      </c>
      <c r="R1270" s="51">
        <f t="shared" si="59"/>
        <v>0</v>
      </c>
    </row>
    <row r="1271" spans="1:18" x14ac:dyDescent="0.25">
      <c r="A1271" s="17"/>
      <c r="B1271" s="52"/>
      <c r="C1271" s="17"/>
      <c r="D1271" s="17"/>
      <c r="E1271" s="17"/>
      <c r="F1271" s="17"/>
      <c r="G1271" s="17"/>
      <c r="H1271" s="17"/>
      <c r="I1271" s="16">
        <f>IF(B1271&gt;A_Stammdaten!$B$12,0,SUM(C1271,D1271,F1271,G1271)-SUM(E1271,H1271))</f>
        <v>0</v>
      </c>
      <c r="J1271" s="51">
        <f>HLOOKUP(A_Stammdaten!$B$12,$L$4:$R$2504,ROW(B1271)-3,FALSE)+IF(OR(B1271=0,A_Stammdaten!$B$12&lt;B1271),0,I1271*1/20)</f>
        <v>0</v>
      </c>
      <c r="K1271" s="51">
        <f>HLOOKUP(A_Stammdaten!$B$12,$L$4:$R$2504,ROW(B1271)-3,FALSE)</f>
        <v>0</v>
      </c>
      <c r="L1271" s="51">
        <f t="shared" si="58"/>
        <v>0</v>
      </c>
      <c r="M1271" s="51">
        <f t="shared" si="59"/>
        <v>0</v>
      </c>
      <c r="N1271" s="51">
        <f t="shared" si="59"/>
        <v>0</v>
      </c>
      <c r="O1271" s="51">
        <f t="shared" si="59"/>
        <v>0</v>
      </c>
      <c r="P1271" s="51">
        <f t="shared" si="59"/>
        <v>0</v>
      </c>
      <c r="Q1271" s="51">
        <f t="shared" si="59"/>
        <v>0</v>
      </c>
      <c r="R1271" s="51">
        <f t="shared" si="59"/>
        <v>0</v>
      </c>
    </row>
    <row r="1272" spans="1:18" x14ac:dyDescent="0.25">
      <c r="A1272" s="17"/>
      <c r="B1272" s="52"/>
      <c r="C1272" s="17"/>
      <c r="D1272" s="17"/>
      <c r="E1272" s="17"/>
      <c r="F1272" s="17"/>
      <c r="G1272" s="17"/>
      <c r="H1272" s="17"/>
      <c r="I1272" s="16">
        <f>IF(B1272&gt;A_Stammdaten!$B$12,0,SUM(C1272,D1272,F1272,G1272)-SUM(E1272,H1272))</f>
        <v>0</v>
      </c>
      <c r="J1272" s="51">
        <f>HLOOKUP(A_Stammdaten!$B$12,$L$4:$R$2504,ROW(B1272)-3,FALSE)+IF(OR(B1272=0,A_Stammdaten!$B$12&lt;B1272),0,I1272*1/20)</f>
        <v>0</v>
      </c>
      <c r="K1272" s="51">
        <f>HLOOKUP(A_Stammdaten!$B$12,$L$4:$R$2504,ROW(B1272)-3,FALSE)</f>
        <v>0</v>
      </c>
      <c r="L1272" s="51">
        <f t="shared" si="58"/>
        <v>0</v>
      </c>
      <c r="M1272" s="51">
        <f t="shared" si="59"/>
        <v>0</v>
      </c>
      <c r="N1272" s="51">
        <f t="shared" si="59"/>
        <v>0</v>
      </c>
      <c r="O1272" s="51">
        <f t="shared" si="59"/>
        <v>0</v>
      </c>
      <c r="P1272" s="51">
        <f t="shared" si="59"/>
        <v>0</v>
      </c>
      <c r="Q1272" s="51">
        <f t="shared" si="59"/>
        <v>0</v>
      </c>
      <c r="R1272" s="51">
        <f t="shared" si="59"/>
        <v>0</v>
      </c>
    </row>
    <row r="1273" spans="1:18" x14ac:dyDescent="0.25">
      <c r="A1273" s="17"/>
      <c r="B1273" s="52"/>
      <c r="C1273" s="17"/>
      <c r="D1273" s="17"/>
      <c r="E1273" s="17"/>
      <c r="F1273" s="17"/>
      <c r="G1273" s="17"/>
      <c r="H1273" s="17"/>
      <c r="I1273" s="16">
        <f>IF(B1273&gt;A_Stammdaten!$B$12,0,SUM(C1273,D1273,F1273,G1273)-SUM(E1273,H1273))</f>
        <v>0</v>
      </c>
      <c r="J1273" s="51">
        <f>HLOOKUP(A_Stammdaten!$B$12,$L$4:$R$2504,ROW(B1273)-3,FALSE)+IF(OR(B1273=0,A_Stammdaten!$B$12&lt;B1273),0,I1273*1/20)</f>
        <v>0</v>
      </c>
      <c r="K1273" s="51">
        <f>HLOOKUP(A_Stammdaten!$B$12,$L$4:$R$2504,ROW(B1273)-3,FALSE)</f>
        <v>0</v>
      </c>
      <c r="L1273" s="51">
        <f t="shared" si="58"/>
        <v>0</v>
      </c>
      <c r="M1273" s="51">
        <f t="shared" si="59"/>
        <v>0</v>
      </c>
      <c r="N1273" s="51">
        <f t="shared" si="59"/>
        <v>0</v>
      </c>
      <c r="O1273" s="51">
        <f t="shared" si="59"/>
        <v>0</v>
      </c>
      <c r="P1273" s="51">
        <f t="shared" si="59"/>
        <v>0</v>
      </c>
      <c r="Q1273" s="51">
        <f t="shared" si="59"/>
        <v>0</v>
      </c>
      <c r="R1273" s="51">
        <f t="shared" si="59"/>
        <v>0</v>
      </c>
    </row>
    <row r="1274" spans="1:18" x14ac:dyDescent="0.25">
      <c r="A1274" s="17"/>
      <c r="B1274" s="52"/>
      <c r="C1274" s="17"/>
      <c r="D1274" s="17"/>
      <c r="E1274" s="17"/>
      <c r="F1274" s="17"/>
      <c r="G1274" s="17"/>
      <c r="H1274" s="17"/>
      <c r="I1274" s="16">
        <f>IF(B1274&gt;A_Stammdaten!$B$12,0,SUM(C1274,D1274,F1274,G1274)-SUM(E1274,H1274))</f>
        <v>0</v>
      </c>
      <c r="J1274" s="51">
        <f>HLOOKUP(A_Stammdaten!$B$12,$L$4:$R$2504,ROW(B1274)-3,FALSE)+IF(OR(B1274=0,A_Stammdaten!$B$12&lt;B1274),0,I1274*1/20)</f>
        <v>0</v>
      </c>
      <c r="K1274" s="51">
        <f>HLOOKUP(A_Stammdaten!$B$12,$L$4:$R$2504,ROW(B1274)-3,FALSE)</f>
        <v>0</v>
      </c>
      <c r="L1274" s="51">
        <f t="shared" si="58"/>
        <v>0</v>
      </c>
      <c r="M1274" s="51">
        <f t="shared" si="59"/>
        <v>0</v>
      </c>
      <c r="N1274" s="51">
        <f t="shared" si="59"/>
        <v>0</v>
      </c>
      <c r="O1274" s="51">
        <f t="shared" si="59"/>
        <v>0</v>
      </c>
      <c r="P1274" s="51">
        <f t="shared" si="59"/>
        <v>0</v>
      </c>
      <c r="Q1274" s="51">
        <f t="shared" si="59"/>
        <v>0</v>
      </c>
      <c r="R1274" s="51">
        <f t="shared" si="59"/>
        <v>0</v>
      </c>
    </row>
    <row r="1275" spans="1:18" x14ac:dyDescent="0.25">
      <c r="A1275" s="17"/>
      <c r="B1275" s="52"/>
      <c r="C1275" s="17"/>
      <c r="D1275" s="17"/>
      <c r="E1275" s="17"/>
      <c r="F1275" s="17"/>
      <c r="G1275" s="17"/>
      <c r="H1275" s="17"/>
      <c r="I1275" s="16">
        <f>IF(B1275&gt;A_Stammdaten!$B$12,0,SUM(C1275,D1275,F1275,G1275)-SUM(E1275,H1275))</f>
        <v>0</v>
      </c>
      <c r="J1275" s="51">
        <f>HLOOKUP(A_Stammdaten!$B$12,$L$4:$R$2504,ROW(B1275)-3,FALSE)+IF(OR(B1275=0,A_Stammdaten!$B$12&lt;B1275),0,I1275*1/20)</f>
        <v>0</v>
      </c>
      <c r="K1275" s="51">
        <f>HLOOKUP(A_Stammdaten!$B$12,$L$4:$R$2504,ROW(B1275)-3,FALSE)</f>
        <v>0</v>
      </c>
      <c r="L1275" s="51">
        <f t="shared" si="58"/>
        <v>0</v>
      </c>
      <c r="M1275" s="51">
        <f t="shared" si="59"/>
        <v>0</v>
      </c>
      <c r="N1275" s="51">
        <f t="shared" si="59"/>
        <v>0</v>
      </c>
      <c r="O1275" s="51">
        <f t="shared" ref="M1275:R1317" si="60">IF(OR($I1275=0,O$4&lt;$B1275,$B1275=0,20-(O$4-$B1275)=0),0,$I1275*(19-(O$4-$B1275))/20)</f>
        <v>0</v>
      </c>
      <c r="P1275" s="51">
        <f t="shared" si="60"/>
        <v>0</v>
      </c>
      <c r="Q1275" s="51">
        <f t="shared" si="60"/>
        <v>0</v>
      </c>
      <c r="R1275" s="51">
        <f t="shared" si="60"/>
        <v>0</v>
      </c>
    </row>
    <row r="1276" spans="1:18" x14ac:dyDescent="0.25">
      <c r="A1276" s="17"/>
      <c r="B1276" s="52"/>
      <c r="C1276" s="17"/>
      <c r="D1276" s="17"/>
      <c r="E1276" s="17"/>
      <c r="F1276" s="17"/>
      <c r="G1276" s="17"/>
      <c r="H1276" s="17"/>
      <c r="I1276" s="16">
        <f>IF(B1276&gt;A_Stammdaten!$B$12,0,SUM(C1276,D1276,F1276,G1276)-SUM(E1276,H1276))</f>
        <v>0</v>
      </c>
      <c r="J1276" s="51">
        <f>HLOOKUP(A_Stammdaten!$B$12,$L$4:$R$2504,ROW(B1276)-3,FALSE)+IF(OR(B1276=0,A_Stammdaten!$B$12&lt;B1276),0,I1276*1/20)</f>
        <v>0</v>
      </c>
      <c r="K1276" s="51">
        <f>HLOOKUP(A_Stammdaten!$B$12,$L$4:$R$2504,ROW(B1276)-3,FALSE)</f>
        <v>0</v>
      </c>
      <c r="L1276" s="51">
        <f t="shared" si="58"/>
        <v>0</v>
      </c>
      <c r="M1276" s="51">
        <f t="shared" si="60"/>
        <v>0</v>
      </c>
      <c r="N1276" s="51">
        <f t="shared" si="60"/>
        <v>0</v>
      </c>
      <c r="O1276" s="51">
        <f t="shared" si="60"/>
        <v>0</v>
      </c>
      <c r="P1276" s="51">
        <f t="shared" si="60"/>
        <v>0</v>
      </c>
      <c r="Q1276" s="51">
        <f t="shared" si="60"/>
        <v>0</v>
      </c>
      <c r="R1276" s="51">
        <f t="shared" si="60"/>
        <v>0</v>
      </c>
    </row>
    <row r="1277" spans="1:18" x14ac:dyDescent="0.25">
      <c r="A1277" s="17"/>
      <c r="B1277" s="52"/>
      <c r="C1277" s="17"/>
      <c r="D1277" s="17"/>
      <c r="E1277" s="17"/>
      <c r="F1277" s="17"/>
      <c r="G1277" s="17"/>
      <c r="H1277" s="17"/>
      <c r="I1277" s="16">
        <f>IF(B1277&gt;A_Stammdaten!$B$12,0,SUM(C1277,D1277,F1277,G1277)-SUM(E1277,H1277))</f>
        <v>0</v>
      </c>
      <c r="J1277" s="51">
        <f>HLOOKUP(A_Stammdaten!$B$12,$L$4:$R$2504,ROW(B1277)-3,FALSE)+IF(OR(B1277=0,A_Stammdaten!$B$12&lt;B1277),0,I1277*1/20)</f>
        <v>0</v>
      </c>
      <c r="K1277" s="51">
        <f>HLOOKUP(A_Stammdaten!$B$12,$L$4:$R$2504,ROW(B1277)-3,FALSE)</f>
        <v>0</v>
      </c>
      <c r="L1277" s="51">
        <f t="shared" si="58"/>
        <v>0</v>
      </c>
      <c r="M1277" s="51">
        <f t="shared" si="60"/>
        <v>0</v>
      </c>
      <c r="N1277" s="51">
        <f t="shared" si="60"/>
        <v>0</v>
      </c>
      <c r="O1277" s="51">
        <f t="shared" si="60"/>
        <v>0</v>
      </c>
      <c r="P1277" s="51">
        <f t="shared" si="60"/>
        <v>0</v>
      </c>
      <c r="Q1277" s="51">
        <f t="shared" si="60"/>
        <v>0</v>
      </c>
      <c r="R1277" s="51">
        <f t="shared" si="60"/>
        <v>0</v>
      </c>
    </row>
    <row r="1278" spans="1:18" x14ac:dyDescent="0.25">
      <c r="A1278" s="17"/>
      <c r="B1278" s="52"/>
      <c r="C1278" s="17"/>
      <c r="D1278" s="17"/>
      <c r="E1278" s="17"/>
      <c r="F1278" s="17"/>
      <c r="G1278" s="17"/>
      <c r="H1278" s="17"/>
      <c r="I1278" s="16">
        <f>IF(B1278&gt;A_Stammdaten!$B$12,0,SUM(C1278,D1278,F1278,G1278)-SUM(E1278,H1278))</f>
        <v>0</v>
      </c>
      <c r="J1278" s="51">
        <f>HLOOKUP(A_Stammdaten!$B$12,$L$4:$R$2504,ROW(B1278)-3,FALSE)+IF(OR(B1278=0,A_Stammdaten!$B$12&lt;B1278),0,I1278*1/20)</f>
        <v>0</v>
      </c>
      <c r="K1278" s="51">
        <f>HLOOKUP(A_Stammdaten!$B$12,$L$4:$R$2504,ROW(B1278)-3,FALSE)</f>
        <v>0</v>
      </c>
      <c r="L1278" s="51">
        <f t="shared" si="58"/>
        <v>0</v>
      </c>
      <c r="M1278" s="51">
        <f t="shared" si="60"/>
        <v>0</v>
      </c>
      <c r="N1278" s="51">
        <f t="shared" si="60"/>
        <v>0</v>
      </c>
      <c r="O1278" s="51">
        <f t="shared" si="60"/>
        <v>0</v>
      </c>
      <c r="P1278" s="51">
        <f t="shared" si="60"/>
        <v>0</v>
      </c>
      <c r="Q1278" s="51">
        <f t="shared" si="60"/>
        <v>0</v>
      </c>
      <c r="R1278" s="51">
        <f t="shared" si="60"/>
        <v>0</v>
      </c>
    </row>
    <row r="1279" spans="1:18" x14ac:dyDescent="0.25">
      <c r="A1279" s="17"/>
      <c r="B1279" s="52"/>
      <c r="C1279" s="17"/>
      <c r="D1279" s="17"/>
      <c r="E1279" s="17"/>
      <c r="F1279" s="17"/>
      <c r="G1279" s="17"/>
      <c r="H1279" s="17"/>
      <c r="I1279" s="16">
        <f>IF(B1279&gt;A_Stammdaten!$B$12,0,SUM(C1279,D1279,F1279,G1279)-SUM(E1279,H1279))</f>
        <v>0</v>
      </c>
      <c r="J1279" s="51">
        <f>HLOOKUP(A_Stammdaten!$B$12,$L$4:$R$2504,ROW(B1279)-3,FALSE)+IF(OR(B1279=0,A_Stammdaten!$B$12&lt;B1279),0,I1279*1/20)</f>
        <v>0</v>
      </c>
      <c r="K1279" s="51">
        <f>HLOOKUP(A_Stammdaten!$B$12,$L$4:$R$2504,ROW(B1279)-3,FALSE)</f>
        <v>0</v>
      </c>
      <c r="L1279" s="51">
        <f t="shared" si="58"/>
        <v>0</v>
      </c>
      <c r="M1279" s="51">
        <f t="shared" si="60"/>
        <v>0</v>
      </c>
      <c r="N1279" s="51">
        <f t="shared" si="60"/>
        <v>0</v>
      </c>
      <c r="O1279" s="51">
        <f t="shared" si="60"/>
        <v>0</v>
      </c>
      <c r="P1279" s="51">
        <f t="shared" si="60"/>
        <v>0</v>
      </c>
      <c r="Q1279" s="51">
        <f t="shared" si="60"/>
        <v>0</v>
      </c>
      <c r="R1279" s="51">
        <f t="shared" si="60"/>
        <v>0</v>
      </c>
    </row>
    <row r="1280" spans="1:18" x14ac:dyDescent="0.25">
      <c r="A1280" s="17"/>
      <c r="B1280" s="52"/>
      <c r="C1280" s="17"/>
      <c r="D1280" s="17"/>
      <c r="E1280" s="17"/>
      <c r="F1280" s="17"/>
      <c r="G1280" s="17"/>
      <c r="H1280" s="17"/>
      <c r="I1280" s="16">
        <f>IF(B1280&gt;A_Stammdaten!$B$12,0,SUM(C1280,D1280,F1280,G1280)-SUM(E1280,H1280))</f>
        <v>0</v>
      </c>
      <c r="J1280" s="51">
        <f>HLOOKUP(A_Stammdaten!$B$12,$L$4:$R$2504,ROW(B1280)-3,FALSE)+IF(OR(B1280=0,A_Stammdaten!$B$12&lt;B1280),0,I1280*1/20)</f>
        <v>0</v>
      </c>
      <c r="K1280" s="51">
        <f>HLOOKUP(A_Stammdaten!$B$12,$L$4:$R$2504,ROW(B1280)-3,FALSE)</f>
        <v>0</v>
      </c>
      <c r="L1280" s="51">
        <f t="shared" ref="L1280:L1343" si="61">IF(OR($I1280=0,L$4&lt;$B1280,$B1280=0,20-(L$4-$B1280)=0),0,$I1280*(19-(L$4-$B1280))/20)</f>
        <v>0</v>
      </c>
      <c r="M1280" s="51">
        <f t="shared" si="60"/>
        <v>0</v>
      </c>
      <c r="N1280" s="51">
        <f t="shared" si="60"/>
        <v>0</v>
      </c>
      <c r="O1280" s="51">
        <f t="shared" si="60"/>
        <v>0</v>
      </c>
      <c r="P1280" s="51">
        <f t="shared" si="60"/>
        <v>0</v>
      </c>
      <c r="Q1280" s="51">
        <f t="shared" si="60"/>
        <v>0</v>
      </c>
      <c r="R1280" s="51">
        <f t="shared" si="60"/>
        <v>0</v>
      </c>
    </row>
    <row r="1281" spans="1:18" x14ac:dyDescent="0.25">
      <c r="A1281" s="17"/>
      <c r="B1281" s="52"/>
      <c r="C1281" s="17"/>
      <c r="D1281" s="17"/>
      <c r="E1281" s="17"/>
      <c r="F1281" s="17"/>
      <c r="G1281" s="17"/>
      <c r="H1281" s="17"/>
      <c r="I1281" s="16">
        <f>IF(B1281&gt;A_Stammdaten!$B$12,0,SUM(C1281,D1281,F1281,G1281)-SUM(E1281,H1281))</f>
        <v>0</v>
      </c>
      <c r="J1281" s="51">
        <f>HLOOKUP(A_Stammdaten!$B$12,$L$4:$R$2504,ROW(B1281)-3,FALSE)+IF(OR(B1281=0,A_Stammdaten!$B$12&lt;B1281),0,I1281*1/20)</f>
        <v>0</v>
      </c>
      <c r="K1281" s="51">
        <f>HLOOKUP(A_Stammdaten!$B$12,$L$4:$R$2504,ROW(B1281)-3,FALSE)</f>
        <v>0</v>
      </c>
      <c r="L1281" s="51">
        <f t="shared" si="61"/>
        <v>0</v>
      </c>
      <c r="M1281" s="51">
        <f t="shared" si="60"/>
        <v>0</v>
      </c>
      <c r="N1281" s="51">
        <f t="shared" si="60"/>
        <v>0</v>
      </c>
      <c r="O1281" s="51">
        <f t="shared" si="60"/>
        <v>0</v>
      </c>
      <c r="P1281" s="51">
        <f t="shared" si="60"/>
        <v>0</v>
      </c>
      <c r="Q1281" s="51">
        <f t="shared" si="60"/>
        <v>0</v>
      </c>
      <c r="R1281" s="51">
        <f t="shared" si="60"/>
        <v>0</v>
      </c>
    </row>
    <row r="1282" spans="1:18" x14ac:dyDescent="0.25">
      <c r="A1282" s="17"/>
      <c r="B1282" s="52"/>
      <c r="C1282" s="17"/>
      <c r="D1282" s="17"/>
      <c r="E1282" s="17"/>
      <c r="F1282" s="17"/>
      <c r="G1282" s="17"/>
      <c r="H1282" s="17"/>
      <c r="I1282" s="16">
        <f>IF(B1282&gt;A_Stammdaten!$B$12,0,SUM(C1282,D1282,F1282,G1282)-SUM(E1282,H1282))</f>
        <v>0</v>
      </c>
      <c r="J1282" s="51">
        <f>HLOOKUP(A_Stammdaten!$B$12,$L$4:$R$2504,ROW(B1282)-3,FALSE)+IF(OR(B1282=0,A_Stammdaten!$B$12&lt;B1282),0,I1282*1/20)</f>
        <v>0</v>
      </c>
      <c r="K1282" s="51">
        <f>HLOOKUP(A_Stammdaten!$B$12,$L$4:$R$2504,ROW(B1282)-3,FALSE)</f>
        <v>0</v>
      </c>
      <c r="L1282" s="51">
        <f t="shared" si="61"/>
        <v>0</v>
      </c>
      <c r="M1282" s="51">
        <f t="shared" si="60"/>
        <v>0</v>
      </c>
      <c r="N1282" s="51">
        <f t="shared" si="60"/>
        <v>0</v>
      </c>
      <c r="O1282" s="51">
        <f t="shared" si="60"/>
        <v>0</v>
      </c>
      <c r="P1282" s="51">
        <f t="shared" si="60"/>
        <v>0</v>
      </c>
      <c r="Q1282" s="51">
        <f t="shared" si="60"/>
        <v>0</v>
      </c>
      <c r="R1282" s="51">
        <f t="shared" si="60"/>
        <v>0</v>
      </c>
    </row>
    <row r="1283" spans="1:18" x14ac:dyDescent="0.25">
      <c r="A1283" s="17"/>
      <c r="B1283" s="52"/>
      <c r="C1283" s="17"/>
      <c r="D1283" s="17"/>
      <c r="E1283" s="17"/>
      <c r="F1283" s="17"/>
      <c r="G1283" s="17"/>
      <c r="H1283" s="17"/>
      <c r="I1283" s="16">
        <f>IF(B1283&gt;A_Stammdaten!$B$12,0,SUM(C1283,D1283,F1283,G1283)-SUM(E1283,H1283))</f>
        <v>0</v>
      </c>
      <c r="J1283" s="51">
        <f>HLOOKUP(A_Stammdaten!$B$12,$L$4:$R$2504,ROW(B1283)-3,FALSE)+IF(OR(B1283=0,A_Stammdaten!$B$12&lt;B1283),0,I1283*1/20)</f>
        <v>0</v>
      </c>
      <c r="K1283" s="51">
        <f>HLOOKUP(A_Stammdaten!$B$12,$L$4:$R$2504,ROW(B1283)-3,FALSE)</f>
        <v>0</v>
      </c>
      <c r="L1283" s="51">
        <f t="shared" si="61"/>
        <v>0</v>
      </c>
      <c r="M1283" s="51">
        <f t="shared" si="60"/>
        <v>0</v>
      </c>
      <c r="N1283" s="51">
        <f t="shared" si="60"/>
        <v>0</v>
      </c>
      <c r="O1283" s="51">
        <f t="shared" si="60"/>
        <v>0</v>
      </c>
      <c r="P1283" s="51">
        <f t="shared" si="60"/>
        <v>0</v>
      </c>
      <c r="Q1283" s="51">
        <f t="shared" si="60"/>
        <v>0</v>
      </c>
      <c r="R1283" s="51">
        <f t="shared" si="60"/>
        <v>0</v>
      </c>
    </row>
    <row r="1284" spans="1:18" x14ac:dyDescent="0.25">
      <c r="A1284" s="17"/>
      <c r="B1284" s="52"/>
      <c r="C1284" s="17"/>
      <c r="D1284" s="17"/>
      <c r="E1284" s="17"/>
      <c r="F1284" s="17"/>
      <c r="G1284" s="17"/>
      <c r="H1284" s="17"/>
      <c r="I1284" s="16">
        <f>IF(B1284&gt;A_Stammdaten!$B$12,0,SUM(C1284,D1284,F1284,G1284)-SUM(E1284,H1284))</f>
        <v>0</v>
      </c>
      <c r="J1284" s="51">
        <f>HLOOKUP(A_Stammdaten!$B$12,$L$4:$R$2504,ROW(B1284)-3,FALSE)+IF(OR(B1284=0,A_Stammdaten!$B$12&lt;B1284),0,I1284*1/20)</f>
        <v>0</v>
      </c>
      <c r="K1284" s="51">
        <f>HLOOKUP(A_Stammdaten!$B$12,$L$4:$R$2504,ROW(B1284)-3,FALSE)</f>
        <v>0</v>
      </c>
      <c r="L1284" s="51">
        <f t="shared" si="61"/>
        <v>0</v>
      </c>
      <c r="M1284" s="51">
        <f t="shared" si="60"/>
        <v>0</v>
      </c>
      <c r="N1284" s="51">
        <f t="shared" si="60"/>
        <v>0</v>
      </c>
      <c r="O1284" s="51">
        <f t="shared" si="60"/>
        <v>0</v>
      </c>
      <c r="P1284" s="51">
        <f t="shared" si="60"/>
        <v>0</v>
      </c>
      <c r="Q1284" s="51">
        <f t="shared" si="60"/>
        <v>0</v>
      </c>
      <c r="R1284" s="51">
        <f t="shared" si="60"/>
        <v>0</v>
      </c>
    </row>
    <row r="1285" spans="1:18" x14ac:dyDescent="0.25">
      <c r="A1285" s="17"/>
      <c r="B1285" s="52"/>
      <c r="C1285" s="17"/>
      <c r="D1285" s="17"/>
      <c r="E1285" s="17"/>
      <c r="F1285" s="17"/>
      <c r="G1285" s="17"/>
      <c r="H1285" s="17"/>
      <c r="I1285" s="16">
        <f>IF(B1285&gt;A_Stammdaten!$B$12,0,SUM(C1285,D1285,F1285,G1285)-SUM(E1285,H1285))</f>
        <v>0</v>
      </c>
      <c r="J1285" s="51">
        <f>HLOOKUP(A_Stammdaten!$B$12,$L$4:$R$2504,ROW(B1285)-3,FALSE)+IF(OR(B1285=0,A_Stammdaten!$B$12&lt;B1285),0,I1285*1/20)</f>
        <v>0</v>
      </c>
      <c r="K1285" s="51">
        <f>HLOOKUP(A_Stammdaten!$B$12,$L$4:$R$2504,ROW(B1285)-3,FALSE)</f>
        <v>0</v>
      </c>
      <c r="L1285" s="51">
        <f t="shared" si="61"/>
        <v>0</v>
      </c>
      <c r="M1285" s="51">
        <f t="shared" si="60"/>
        <v>0</v>
      </c>
      <c r="N1285" s="51">
        <f t="shared" si="60"/>
        <v>0</v>
      </c>
      <c r="O1285" s="51">
        <f t="shared" si="60"/>
        <v>0</v>
      </c>
      <c r="P1285" s="51">
        <f t="shared" si="60"/>
        <v>0</v>
      </c>
      <c r="Q1285" s="51">
        <f t="shared" si="60"/>
        <v>0</v>
      </c>
      <c r="R1285" s="51">
        <f t="shared" si="60"/>
        <v>0</v>
      </c>
    </row>
    <row r="1286" spans="1:18" x14ac:dyDescent="0.25">
      <c r="A1286" s="17"/>
      <c r="B1286" s="52"/>
      <c r="C1286" s="17"/>
      <c r="D1286" s="17"/>
      <c r="E1286" s="17"/>
      <c r="F1286" s="17"/>
      <c r="G1286" s="17"/>
      <c r="H1286" s="17"/>
      <c r="I1286" s="16">
        <f>IF(B1286&gt;A_Stammdaten!$B$12,0,SUM(C1286,D1286,F1286,G1286)-SUM(E1286,H1286))</f>
        <v>0</v>
      </c>
      <c r="J1286" s="51">
        <f>HLOOKUP(A_Stammdaten!$B$12,$L$4:$R$2504,ROW(B1286)-3,FALSE)+IF(OR(B1286=0,A_Stammdaten!$B$12&lt;B1286),0,I1286*1/20)</f>
        <v>0</v>
      </c>
      <c r="K1286" s="51">
        <f>HLOOKUP(A_Stammdaten!$B$12,$L$4:$R$2504,ROW(B1286)-3,FALSE)</f>
        <v>0</v>
      </c>
      <c r="L1286" s="51">
        <f t="shared" si="61"/>
        <v>0</v>
      </c>
      <c r="M1286" s="51">
        <f t="shared" si="60"/>
        <v>0</v>
      </c>
      <c r="N1286" s="51">
        <f t="shared" si="60"/>
        <v>0</v>
      </c>
      <c r="O1286" s="51">
        <f t="shared" si="60"/>
        <v>0</v>
      </c>
      <c r="P1286" s="51">
        <f t="shared" si="60"/>
        <v>0</v>
      </c>
      <c r="Q1286" s="51">
        <f t="shared" si="60"/>
        <v>0</v>
      </c>
      <c r="R1286" s="51">
        <f t="shared" si="60"/>
        <v>0</v>
      </c>
    </row>
    <row r="1287" spans="1:18" x14ac:dyDescent="0.25">
      <c r="A1287" s="17"/>
      <c r="B1287" s="52"/>
      <c r="C1287" s="17"/>
      <c r="D1287" s="17"/>
      <c r="E1287" s="17"/>
      <c r="F1287" s="17"/>
      <c r="G1287" s="17"/>
      <c r="H1287" s="17"/>
      <c r="I1287" s="16">
        <f>IF(B1287&gt;A_Stammdaten!$B$12,0,SUM(C1287,D1287,F1287,G1287)-SUM(E1287,H1287))</f>
        <v>0</v>
      </c>
      <c r="J1287" s="51">
        <f>HLOOKUP(A_Stammdaten!$B$12,$L$4:$R$2504,ROW(B1287)-3,FALSE)+IF(OR(B1287=0,A_Stammdaten!$B$12&lt;B1287),0,I1287*1/20)</f>
        <v>0</v>
      </c>
      <c r="K1287" s="51">
        <f>HLOOKUP(A_Stammdaten!$B$12,$L$4:$R$2504,ROW(B1287)-3,FALSE)</f>
        <v>0</v>
      </c>
      <c r="L1287" s="51">
        <f t="shared" si="61"/>
        <v>0</v>
      </c>
      <c r="M1287" s="51">
        <f t="shared" si="60"/>
        <v>0</v>
      </c>
      <c r="N1287" s="51">
        <f t="shared" si="60"/>
        <v>0</v>
      </c>
      <c r="O1287" s="51">
        <f t="shared" si="60"/>
        <v>0</v>
      </c>
      <c r="P1287" s="51">
        <f t="shared" si="60"/>
        <v>0</v>
      </c>
      <c r="Q1287" s="51">
        <f t="shared" si="60"/>
        <v>0</v>
      </c>
      <c r="R1287" s="51">
        <f t="shared" si="60"/>
        <v>0</v>
      </c>
    </row>
    <row r="1288" spans="1:18" x14ac:dyDescent="0.25">
      <c r="A1288" s="17"/>
      <c r="B1288" s="52"/>
      <c r="C1288" s="17"/>
      <c r="D1288" s="17"/>
      <c r="E1288" s="17"/>
      <c r="F1288" s="17"/>
      <c r="G1288" s="17"/>
      <c r="H1288" s="17"/>
      <c r="I1288" s="16">
        <f>IF(B1288&gt;A_Stammdaten!$B$12,0,SUM(C1288,D1288,F1288,G1288)-SUM(E1288,H1288))</f>
        <v>0</v>
      </c>
      <c r="J1288" s="51">
        <f>HLOOKUP(A_Stammdaten!$B$12,$L$4:$R$2504,ROW(B1288)-3,FALSE)+IF(OR(B1288=0,A_Stammdaten!$B$12&lt;B1288),0,I1288*1/20)</f>
        <v>0</v>
      </c>
      <c r="K1288" s="51">
        <f>HLOOKUP(A_Stammdaten!$B$12,$L$4:$R$2504,ROW(B1288)-3,FALSE)</f>
        <v>0</v>
      </c>
      <c r="L1288" s="51">
        <f t="shared" si="61"/>
        <v>0</v>
      </c>
      <c r="M1288" s="51">
        <f t="shared" si="60"/>
        <v>0</v>
      </c>
      <c r="N1288" s="51">
        <f t="shared" si="60"/>
        <v>0</v>
      </c>
      <c r="O1288" s="51">
        <f t="shared" si="60"/>
        <v>0</v>
      </c>
      <c r="P1288" s="51">
        <f t="shared" si="60"/>
        <v>0</v>
      </c>
      <c r="Q1288" s="51">
        <f t="shared" si="60"/>
        <v>0</v>
      </c>
      <c r="R1288" s="51">
        <f t="shared" si="60"/>
        <v>0</v>
      </c>
    </row>
    <row r="1289" spans="1:18" x14ac:dyDescent="0.25">
      <c r="A1289" s="17"/>
      <c r="B1289" s="52"/>
      <c r="C1289" s="17"/>
      <c r="D1289" s="17"/>
      <c r="E1289" s="17"/>
      <c r="F1289" s="17"/>
      <c r="G1289" s="17"/>
      <c r="H1289" s="17"/>
      <c r="I1289" s="16">
        <f>IF(B1289&gt;A_Stammdaten!$B$12,0,SUM(C1289,D1289,F1289,G1289)-SUM(E1289,H1289))</f>
        <v>0</v>
      </c>
      <c r="J1289" s="51">
        <f>HLOOKUP(A_Stammdaten!$B$12,$L$4:$R$2504,ROW(B1289)-3,FALSE)+IF(OR(B1289=0,A_Stammdaten!$B$12&lt;B1289),0,I1289*1/20)</f>
        <v>0</v>
      </c>
      <c r="K1289" s="51">
        <f>HLOOKUP(A_Stammdaten!$B$12,$L$4:$R$2504,ROW(B1289)-3,FALSE)</f>
        <v>0</v>
      </c>
      <c r="L1289" s="51">
        <f t="shared" si="61"/>
        <v>0</v>
      </c>
      <c r="M1289" s="51">
        <f t="shared" si="60"/>
        <v>0</v>
      </c>
      <c r="N1289" s="51">
        <f t="shared" si="60"/>
        <v>0</v>
      </c>
      <c r="O1289" s="51">
        <f t="shared" si="60"/>
        <v>0</v>
      </c>
      <c r="P1289" s="51">
        <f t="shared" si="60"/>
        <v>0</v>
      </c>
      <c r="Q1289" s="51">
        <f t="shared" si="60"/>
        <v>0</v>
      </c>
      <c r="R1289" s="51">
        <f t="shared" si="60"/>
        <v>0</v>
      </c>
    </row>
    <row r="1290" spans="1:18" x14ac:dyDescent="0.25">
      <c r="A1290" s="17"/>
      <c r="B1290" s="52"/>
      <c r="C1290" s="17"/>
      <c r="D1290" s="17"/>
      <c r="E1290" s="17"/>
      <c r="F1290" s="17"/>
      <c r="G1290" s="17"/>
      <c r="H1290" s="17"/>
      <c r="I1290" s="16">
        <f>IF(B1290&gt;A_Stammdaten!$B$12,0,SUM(C1290,D1290,F1290,G1290)-SUM(E1290,H1290))</f>
        <v>0</v>
      </c>
      <c r="J1290" s="51">
        <f>HLOOKUP(A_Stammdaten!$B$12,$L$4:$R$2504,ROW(B1290)-3,FALSE)+IF(OR(B1290=0,A_Stammdaten!$B$12&lt;B1290),0,I1290*1/20)</f>
        <v>0</v>
      </c>
      <c r="K1290" s="51">
        <f>HLOOKUP(A_Stammdaten!$B$12,$L$4:$R$2504,ROW(B1290)-3,FALSE)</f>
        <v>0</v>
      </c>
      <c r="L1290" s="51">
        <f t="shared" si="61"/>
        <v>0</v>
      </c>
      <c r="M1290" s="51">
        <f t="shared" si="60"/>
        <v>0</v>
      </c>
      <c r="N1290" s="51">
        <f t="shared" si="60"/>
        <v>0</v>
      </c>
      <c r="O1290" s="51">
        <f t="shared" si="60"/>
        <v>0</v>
      </c>
      <c r="P1290" s="51">
        <f t="shared" si="60"/>
        <v>0</v>
      </c>
      <c r="Q1290" s="51">
        <f t="shared" si="60"/>
        <v>0</v>
      </c>
      <c r="R1290" s="51">
        <f t="shared" si="60"/>
        <v>0</v>
      </c>
    </row>
    <row r="1291" spans="1:18" x14ac:dyDescent="0.25">
      <c r="A1291" s="17"/>
      <c r="B1291" s="52"/>
      <c r="C1291" s="17"/>
      <c r="D1291" s="17"/>
      <c r="E1291" s="17"/>
      <c r="F1291" s="17"/>
      <c r="G1291" s="17"/>
      <c r="H1291" s="17"/>
      <c r="I1291" s="16">
        <f>IF(B1291&gt;A_Stammdaten!$B$12,0,SUM(C1291,D1291,F1291,G1291)-SUM(E1291,H1291))</f>
        <v>0</v>
      </c>
      <c r="J1291" s="51">
        <f>HLOOKUP(A_Stammdaten!$B$12,$L$4:$R$2504,ROW(B1291)-3,FALSE)+IF(OR(B1291=0,A_Stammdaten!$B$12&lt;B1291),0,I1291*1/20)</f>
        <v>0</v>
      </c>
      <c r="K1291" s="51">
        <f>HLOOKUP(A_Stammdaten!$B$12,$L$4:$R$2504,ROW(B1291)-3,FALSE)</f>
        <v>0</v>
      </c>
      <c r="L1291" s="51">
        <f t="shared" si="61"/>
        <v>0</v>
      </c>
      <c r="M1291" s="51">
        <f t="shared" si="60"/>
        <v>0</v>
      </c>
      <c r="N1291" s="51">
        <f t="shared" si="60"/>
        <v>0</v>
      </c>
      <c r="O1291" s="51">
        <f t="shared" si="60"/>
        <v>0</v>
      </c>
      <c r="P1291" s="51">
        <f t="shared" si="60"/>
        <v>0</v>
      </c>
      <c r="Q1291" s="51">
        <f t="shared" si="60"/>
        <v>0</v>
      </c>
      <c r="R1291" s="51">
        <f t="shared" si="60"/>
        <v>0</v>
      </c>
    </row>
    <row r="1292" spans="1:18" x14ac:dyDescent="0.25">
      <c r="A1292" s="17"/>
      <c r="B1292" s="52"/>
      <c r="C1292" s="17"/>
      <c r="D1292" s="17"/>
      <c r="E1292" s="17"/>
      <c r="F1292" s="17"/>
      <c r="G1292" s="17"/>
      <c r="H1292" s="17"/>
      <c r="I1292" s="16">
        <f>IF(B1292&gt;A_Stammdaten!$B$12,0,SUM(C1292,D1292,F1292,G1292)-SUM(E1292,H1292))</f>
        <v>0</v>
      </c>
      <c r="J1292" s="51">
        <f>HLOOKUP(A_Stammdaten!$B$12,$L$4:$R$2504,ROW(B1292)-3,FALSE)+IF(OR(B1292=0,A_Stammdaten!$B$12&lt;B1292),0,I1292*1/20)</f>
        <v>0</v>
      </c>
      <c r="K1292" s="51">
        <f>HLOOKUP(A_Stammdaten!$B$12,$L$4:$R$2504,ROW(B1292)-3,FALSE)</f>
        <v>0</v>
      </c>
      <c r="L1292" s="51">
        <f t="shared" si="61"/>
        <v>0</v>
      </c>
      <c r="M1292" s="51">
        <f t="shared" si="60"/>
        <v>0</v>
      </c>
      <c r="N1292" s="51">
        <f t="shared" si="60"/>
        <v>0</v>
      </c>
      <c r="O1292" s="51">
        <f t="shared" si="60"/>
        <v>0</v>
      </c>
      <c r="P1292" s="51">
        <f t="shared" si="60"/>
        <v>0</v>
      </c>
      <c r="Q1292" s="51">
        <f t="shared" si="60"/>
        <v>0</v>
      </c>
      <c r="R1292" s="51">
        <f t="shared" si="60"/>
        <v>0</v>
      </c>
    </row>
    <row r="1293" spans="1:18" x14ac:dyDescent="0.25">
      <c r="A1293" s="17"/>
      <c r="B1293" s="52"/>
      <c r="C1293" s="17"/>
      <c r="D1293" s="17"/>
      <c r="E1293" s="17"/>
      <c r="F1293" s="17"/>
      <c r="G1293" s="17"/>
      <c r="H1293" s="17"/>
      <c r="I1293" s="16">
        <f>IF(B1293&gt;A_Stammdaten!$B$12,0,SUM(C1293,D1293,F1293,G1293)-SUM(E1293,H1293))</f>
        <v>0</v>
      </c>
      <c r="J1293" s="51">
        <f>HLOOKUP(A_Stammdaten!$B$12,$L$4:$R$2504,ROW(B1293)-3,FALSE)+IF(OR(B1293=0,A_Stammdaten!$B$12&lt;B1293),0,I1293*1/20)</f>
        <v>0</v>
      </c>
      <c r="K1293" s="51">
        <f>HLOOKUP(A_Stammdaten!$B$12,$L$4:$R$2504,ROW(B1293)-3,FALSE)</f>
        <v>0</v>
      </c>
      <c r="L1293" s="51">
        <f t="shared" si="61"/>
        <v>0</v>
      </c>
      <c r="M1293" s="51">
        <f t="shared" si="60"/>
        <v>0</v>
      </c>
      <c r="N1293" s="51">
        <f t="shared" si="60"/>
        <v>0</v>
      </c>
      <c r="O1293" s="51">
        <f t="shared" si="60"/>
        <v>0</v>
      </c>
      <c r="P1293" s="51">
        <f t="shared" si="60"/>
        <v>0</v>
      </c>
      <c r="Q1293" s="51">
        <f t="shared" si="60"/>
        <v>0</v>
      </c>
      <c r="R1293" s="51">
        <f t="shared" si="60"/>
        <v>0</v>
      </c>
    </row>
    <row r="1294" spans="1:18" x14ac:dyDescent="0.25">
      <c r="A1294" s="17"/>
      <c r="B1294" s="52"/>
      <c r="C1294" s="17"/>
      <c r="D1294" s="17"/>
      <c r="E1294" s="17"/>
      <c r="F1294" s="17"/>
      <c r="G1294" s="17"/>
      <c r="H1294" s="17"/>
      <c r="I1294" s="16">
        <f>IF(B1294&gt;A_Stammdaten!$B$12,0,SUM(C1294,D1294,F1294,G1294)-SUM(E1294,H1294))</f>
        <v>0</v>
      </c>
      <c r="J1294" s="51">
        <f>HLOOKUP(A_Stammdaten!$B$12,$L$4:$R$2504,ROW(B1294)-3,FALSE)+IF(OR(B1294=0,A_Stammdaten!$B$12&lt;B1294),0,I1294*1/20)</f>
        <v>0</v>
      </c>
      <c r="K1294" s="51">
        <f>HLOOKUP(A_Stammdaten!$B$12,$L$4:$R$2504,ROW(B1294)-3,FALSE)</f>
        <v>0</v>
      </c>
      <c r="L1294" s="51">
        <f t="shared" si="61"/>
        <v>0</v>
      </c>
      <c r="M1294" s="51">
        <f t="shared" si="60"/>
        <v>0</v>
      </c>
      <c r="N1294" s="51">
        <f t="shared" si="60"/>
        <v>0</v>
      </c>
      <c r="O1294" s="51">
        <f t="shared" si="60"/>
        <v>0</v>
      </c>
      <c r="P1294" s="51">
        <f t="shared" si="60"/>
        <v>0</v>
      </c>
      <c r="Q1294" s="51">
        <f t="shared" si="60"/>
        <v>0</v>
      </c>
      <c r="R1294" s="51">
        <f t="shared" si="60"/>
        <v>0</v>
      </c>
    </row>
    <row r="1295" spans="1:18" x14ac:dyDescent="0.25">
      <c r="A1295" s="17"/>
      <c r="B1295" s="52"/>
      <c r="C1295" s="17"/>
      <c r="D1295" s="17"/>
      <c r="E1295" s="17"/>
      <c r="F1295" s="17"/>
      <c r="G1295" s="17"/>
      <c r="H1295" s="17"/>
      <c r="I1295" s="16">
        <f>IF(B1295&gt;A_Stammdaten!$B$12,0,SUM(C1295,D1295,F1295,G1295)-SUM(E1295,H1295))</f>
        <v>0</v>
      </c>
      <c r="J1295" s="51">
        <f>HLOOKUP(A_Stammdaten!$B$12,$L$4:$R$2504,ROW(B1295)-3,FALSE)+IF(OR(B1295=0,A_Stammdaten!$B$12&lt;B1295),0,I1295*1/20)</f>
        <v>0</v>
      </c>
      <c r="K1295" s="51">
        <f>HLOOKUP(A_Stammdaten!$B$12,$L$4:$R$2504,ROW(B1295)-3,FALSE)</f>
        <v>0</v>
      </c>
      <c r="L1295" s="51">
        <f t="shared" si="61"/>
        <v>0</v>
      </c>
      <c r="M1295" s="51">
        <f t="shared" si="60"/>
        <v>0</v>
      </c>
      <c r="N1295" s="51">
        <f t="shared" si="60"/>
        <v>0</v>
      </c>
      <c r="O1295" s="51">
        <f t="shared" si="60"/>
        <v>0</v>
      </c>
      <c r="P1295" s="51">
        <f t="shared" si="60"/>
        <v>0</v>
      </c>
      <c r="Q1295" s="51">
        <f t="shared" si="60"/>
        <v>0</v>
      </c>
      <c r="R1295" s="51">
        <f t="shared" si="60"/>
        <v>0</v>
      </c>
    </row>
    <row r="1296" spans="1:18" x14ac:dyDescent="0.25">
      <c r="A1296" s="17"/>
      <c r="B1296" s="52"/>
      <c r="C1296" s="17"/>
      <c r="D1296" s="17"/>
      <c r="E1296" s="17"/>
      <c r="F1296" s="17"/>
      <c r="G1296" s="17"/>
      <c r="H1296" s="17"/>
      <c r="I1296" s="16">
        <f>IF(B1296&gt;A_Stammdaten!$B$12,0,SUM(C1296,D1296,F1296,G1296)-SUM(E1296,H1296))</f>
        <v>0</v>
      </c>
      <c r="J1296" s="51">
        <f>HLOOKUP(A_Stammdaten!$B$12,$L$4:$R$2504,ROW(B1296)-3,FALSE)+IF(OR(B1296=0,A_Stammdaten!$B$12&lt;B1296),0,I1296*1/20)</f>
        <v>0</v>
      </c>
      <c r="K1296" s="51">
        <f>HLOOKUP(A_Stammdaten!$B$12,$L$4:$R$2504,ROW(B1296)-3,FALSE)</f>
        <v>0</v>
      </c>
      <c r="L1296" s="51">
        <f t="shared" si="61"/>
        <v>0</v>
      </c>
      <c r="M1296" s="51">
        <f t="shared" si="60"/>
        <v>0</v>
      </c>
      <c r="N1296" s="51">
        <f t="shared" si="60"/>
        <v>0</v>
      </c>
      <c r="O1296" s="51">
        <f t="shared" si="60"/>
        <v>0</v>
      </c>
      <c r="P1296" s="51">
        <f t="shared" si="60"/>
        <v>0</v>
      </c>
      <c r="Q1296" s="51">
        <f t="shared" si="60"/>
        <v>0</v>
      </c>
      <c r="R1296" s="51">
        <f t="shared" si="60"/>
        <v>0</v>
      </c>
    </row>
    <row r="1297" spans="1:18" x14ac:dyDescent="0.25">
      <c r="A1297" s="17"/>
      <c r="B1297" s="52"/>
      <c r="C1297" s="17"/>
      <c r="D1297" s="17"/>
      <c r="E1297" s="17"/>
      <c r="F1297" s="17"/>
      <c r="G1297" s="17"/>
      <c r="H1297" s="17"/>
      <c r="I1297" s="16">
        <f>IF(B1297&gt;A_Stammdaten!$B$12,0,SUM(C1297,D1297,F1297,G1297)-SUM(E1297,H1297))</f>
        <v>0</v>
      </c>
      <c r="J1297" s="51">
        <f>HLOOKUP(A_Stammdaten!$B$12,$L$4:$R$2504,ROW(B1297)-3,FALSE)+IF(OR(B1297=0,A_Stammdaten!$B$12&lt;B1297),0,I1297*1/20)</f>
        <v>0</v>
      </c>
      <c r="K1297" s="51">
        <f>HLOOKUP(A_Stammdaten!$B$12,$L$4:$R$2504,ROW(B1297)-3,FALSE)</f>
        <v>0</v>
      </c>
      <c r="L1297" s="51">
        <f t="shared" si="61"/>
        <v>0</v>
      </c>
      <c r="M1297" s="51">
        <f t="shared" si="60"/>
        <v>0</v>
      </c>
      <c r="N1297" s="51">
        <f t="shared" si="60"/>
        <v>0</v>
      </c>
      <c r="O1297" s="51">
        <f t="shared" si="60"/>
        <v>0</v>
      </c>
      <c r="P1297" s="51">
        <f t="shared" si="60"/>
        <v>0</v>
      </c>
      <c r="Q1297" s="51">
        <f t="shared" si="60"/>
        <v>0</v>
      </c>
      <c r="R1297" s="51">
        <f t="shared" si="60"/>
        <v>0</v>
      </c>
    </row>
    <row r="1298" spans="1:18" x14ac:dyDescent="0.25">
      <c r="A1298" s="17"/>
      <c r="B1298" s="52"/>
      <c r="C1298" s="17"/>
      <c r="D1298" s="17"/>
      <c r="E1298" s="17"/>
      <c r="F1298" s="17"/>
      <c r="G1298" s="17"/>
      <c r="H1298" s="17"/>
      <c r="I1298" s="16">
        <f>IF(B1298&gt;A_Stammdaten!$B$12,0,SUM(C1298,D1298,F1298,G1298)-SUM(E1298,H1298))</f>
        <v>0</v>
      </c>
      <c r="J1298" s="51">
        <f>HLOOKUP(A_Stammdaten!$B$12,$L$4:$R$2504,ROW(B1298)-3,FALSE)+IF(OR(B1298=0,A_Stammdaten!$B$12&lt;B1298),0,I1298*1/20)</f>
        <v>0</v>
      </c>
      <c r="K1298" s="51">
        <f>HLOOKUP(A_Stammdaten!$B$12,$L$4:$R$2504,ROW(B1298)-3,FALSE)</f>
        <v>0</v>
      </c>
      <c r="L1298" s="51">
        <f t="shared" si="61"/>
        <v>0</v>
      </c>
      <c r="M1298" s="51">
        <f t="shared" si="60"/>
        <v>0</v>
      </c>
      <c r="N1298" s="51">
        <f t="shared" si="60"/>
        <v>0</v>
      </c>
      <c r="O1298" s="51">
        <f t="shared" si="60"/>
        <v>0</v>
      </c>
      <c r="P1298" s="51">
        <f t="shared" si="60"/>
        <v>0</v>
      </c>
      <c r="Q1298" s="51">
        <f t="shared" si="60"/>
        <v>0</v>
      </c>
      <c r="R1298" s="51">
        <f t="shared" si="60"/>
        <v>0</v>
      </c>
    </row>
    <row r="1299" spans="1:18" x14ac:dyDescent="0.25">
      <c r="A1299" s="17"/>
      <c r="B1299" s="52"/>
      <c r="C1299" s="17"/>
      <c r="D1299" s="17"/>
      <c r="E1299" s="17"/>
      <c r="F1299" s="17"/>
      <c r="G1299" s="17"/>
      <c r="H1299" s="17"/>
      <c r="I1299" s="16">
        <f>IF(B1299&gt;A_Stammdaten!$B$12,0,SUM(C1299,D1299,F1299,G1299)-SUM(E1299,H1299))</f>
        <v>0</v>
      </c>
      <c r="J1299" s="51">
        <f>HLOOKUP(A_Stammdaten!$B$12,$L$4:$R$2504,ROW(B1299)-3,FALSE)+IF(OR(B1299=0,A_Stammdaten!$B$12&lt;B1299),0,I1299*1/20)</f>
        <v>0</v>
      </c>
      <c r="K1299" s="51">
        <f>HLOOKUP(A_Stammdaten!$B$12,$L$4:$R$2504,ROW(B1299)-3,FALSE)</f>
        <v>0</v>
      </c>
      <c r="L1299" s="51">
        <f t="shared" si="61"/>
        <v>0</v>
      </c>
      <c r="M1299" s="51">
        <f t="shared" si="60"/>
        <v>0</v>
      </c>
      <c r="N1299" s="51">
        <f t="shared" si="60"/>
        <v>0</v>
      </c>
      <c r="O1299" s="51">
        <f t="shared" si="60"/>
        <v>0</v>
      </c>
      <c r="P1299" s="51">
        <f t="shared" si="60"/>
        <v>0</v>
      </c>
      <c r="Q1299" s="51">
        <f t="shared" si="60"/>
        <v>0</v>
      </c>
      <c r="R1299" s="51">
        <f t="shared" si="60"/>
        <v>0</v>
      </c>
    </row>
    <row r="1300" spans="1:18" x14ac:dyDescent="0.25">
      <c r="A1300" s="17"/>
      <c r="B1300" s="52"/>
      <c r="C1300" s="17"/>
      <c r="D1300" s="17"/>
      <c r="E1300" s="17"/>
      <c r="F1300" s="17"/>
      <c r="G1300" s="17"/>
      <c r="H1300" s="17"/>
      <c r="I1300" s="16">
        <f>IF(B1300&gt;A_Stammdaten!$B$12,0,SUM(C1300,D1300,F1300,G1300)-SUM(E1300,H1300))</f>
        <v>0</v>
      </c>
      <c r="J1300" s="51">
        <f>HLOOKUP(A_Stammdaten!$B$12,$L$4:$R$2504,ROW(B1300)-3,FALSE)+IF(OR(B1300=0,A_Stammdaten!$B$12&lt;B1300),0,I1300*1/20)</f>
        <v>0</v>
      </c>
      <c r="K1300" s="51">
        <f>HLOOKUP(A_Stammdaten!$B$12,$L$4:$R$2504,ROW(B1300)-3,FALSE)</f>
        <v>0</v>
      </c>
      <c r="L1300" s="51">
        <f t="shared" si="61"/>
        <v>0</v>
      </c>
      <c r="M1300" s="51">
        <f t="shared" si="60"/>
        <v>0</v>
      </c>
      <c r="N1300" s="51">
        <f t="shared" si="60"/>
        <v>0</v>
      </c>
      <c r="O1300" s="51">
        <f t="shared" si="60"/>
        <v>0</v>
      </c>
      <c r="P1300" s="51">
        <f t="shared" si="60"/>
        <v>0</v>
      </c>
      <c r="Q1300" s="51">
        <f t="shared" si="60"/>
        <v>0</v>
      </c>
      <c r="R1300" s="51">
        <f t="shared" si="60"/>
        <v>0</v>
      </c>
    </row>
    <row r="1301" spans="1:18" x14ac:dyDescent="0.25">
      <c r="A1301" s="17"/>
      <c r="B1301" s="52"/>
      <c r="C1301" s="17"/>
      <c r="D1301" s="17"/>
      <c r="E1301" s="17"/>
      <c r="F1301" s="17"/>
      <c r="G1301" s="17"/>
      <c r="H1301" s="17"/>
      <c r="I1301" s="16">
        <f>IF(B1301&gt;A_Stammdaten!$B$12,0,SUM(C1301,D1301,F1301,G1301)-SUM(E1301,H1301))</f>
        <v>0</v>
      </c>
      <c r="J1301" s="51">
        <f>HLOOKUP(A_Stammdaten!$B$12,$L$4:$R$2504,ROW(B1301)-3,FALSE)+IF(OR(B1301=0,A_Stammdaten!$B$12&lt;B1301),0,I1301*1/20)</f>
        <v>0</v>
      </c>
      <c r="K1301" s="51">
        <f>HLOOKUP(A_Stammdaten!$B$12,$L$4:$R$2504,ROW(B1301)-3,FALSE)</f>
        <v>0</v>
      </c>
      <c r="L1301" s="51">
        <f t="shared" si="61"/>
        <v>0</v>
      </c>
      <c r="M1301" s="51">
        <f t="shared" si="60"/>
        <v>0</v>
      </c>
      <c r="N1301" s="51">
        <f t="shared" si="60"/>
        <v>0</v>
      </c>
      <c r="O1301" s="51">
        <f t="shared" si="60"/>
        <v>0</v>
      </c>
      <c r="P1301" s="51">
        <f t="shared" si="60"/>
        <v>0</v>
      </c>
      <c r="Q1301" s="51">
        <f t="shared" si="60"/>
        <v>0</v>
      </c>
      <c r="R1301" s="51">
        <f t="shared" si="60"/>
        <v>0</v>
      </c>
    </row>
    <row r="1302" spans="1:18" x14ac:dyDescent="0.25">
      <c r="A1302" s="17"/>
      <c r="B1302" s="52"/>
      <c r="C1302" s="17"/>
      <c r="D1302" s="17"/>
      <c r="E1302" s="17"/>
      <c r="F1302" s="17"/>
      <c r="G1302" s="17"/>
      <c r="H1302" s="17"/>
      <c r="I1302" s="16">
        <f>IF(B1302&gt;A_Stammdaten!$B$12,0,SUM(C1302,D1302,F1302,G1302)-SUM(E1302,H1302))</f>
        <v>0</v>
      </c>
      <c r="J1302" s="51">
        <f>HLOOKUP(A_Stammdaten!$B$12,$L$4:$R$2504,ROW(B1302)-3,FALSE)+IF(OR(B1302=0,A_Stammdaten!$B$12&lt;B1302),0,I1302*1/20)</f>
        <v>0</v>
      </c>
      <c r="K1302" s="51">
        <f>HLOOKUP(A_Stammdaten!$B$12,$L$4:$R$2504,ROW(B1302)-3,FALSE)</f>
        <v>0</v>
      </c>
      <c r="L1302" s="51">
        <f t="shared" si="61"/>
        <v>0</v>
      </c>
      <c r="M1302" s="51">
        <f t="shared" si="60"/>
        <v>0</v>
      </c>
      <c r="N1302" s="51">
        <f t="shared" si="60"/>
        <v>0</v>
      </c>
      <c r="O1302" s="51">
        <f t="shared" si="60"/>
        <v>0</v>
      </c>
      <c r="P1302" s="51">
        <f t="shared" si="60"/>
        <v>0</v>
      </c>
      <c r="Q1302" s="51">
        <f t="shared" si="60"/>
        <v>0</v>
      </c>
      <c r="R1302" s="51">
        <f t="shared" si="60"/>
        <v>0</v>
      </c>
    </row>
    <row r="1303" spans="1:18" x14ac:dyDescent="0.25">
      <c r="A1303" s="17"/>
      <c r="B1303" s="52"/>
      <c r="C1303" s="17"/>
      <c r="D1303" s="17"/>
      <c r="E1303" s="17"/>
      <c r="F1303" s="17"/>
      <c r="G1303" s="17"/>
      <c r="H1303" s="17"/>
      <c r="I1303" s="16">
        <f>IF(B1303&gt;A_Stammdaten!$B$12,0,SUM(C1303,D1303,F1303,G1303)-SUM(E1303,H1303))</f>
        <v>0</v>
      </c>
      <c r="J1303" s="51">
        <f>HLOOKUP(A_Stammdaten!$B$12,$L$4:$R$2504,ROW(B1303)-3,FALSE)+IF(OR(B1303=0,A_Stammdaten!$B$12&lt;B1303),0,I1303*1/20)</f>
        <v>0</v>
      </c>
      <c r="K1303" s="51">
        <f>HLOOKUP(A_Stammdaten!$B$12,$L$4:$R$2504,ROW(B1303)-3,FALSE)</f>
        <v>0</v>
      </c>
      <c r="L1303" s="51">
        <f t="shared" si="61"/>
        <v>0</v>
      </c>
      <c r="M1303" s="51">
        <f t="shared" si="60"/>
        <v>0</v>
      </c>
      <c r="N1303" s="51">
        <f t="shared" si="60"/>
        <v>0</v>
      </c>
      <c r="O1303" s="51">
        <f t="shared" si="60"/>
        <v>0</v>
      </c>
      <c r="P1303" s="51">
        <f t="shared" si="60"/>
        <v>0</v>
      </c>
      <c r="Q1303" s="51">
        <f t="shared" si="60"/>
        <v>0</v>
      </c>
      <c r="R1303" s="51">
        <f t="shared" si="60"/>
        <v>0</v>
      </c>
    </row>
    <row r="1304" spans="1:18" x14ac:dyDescent="0.25">
      <c r="A1304" s="17"/>
      <c r="B1304" s="52"/>
      <c r="C1304" s="17"/>
      <c r="D1304" s="17"/>
      <c r="E1304" s="17"/>
      <c r="F1304" s="17"/>
      <c r="G1304" s="17"/>
      <c r="H1304" s="17"/>
      <c r="I1304" s="16">
        <f>IF(B1304&gt;A_Stammdaten!$B$12,0,SUM(C1304,D1304,F1304,G1304)-SUM(E1304,H1304))</f>
        <v>0</v>
      </c>
      <c r="J1304" s="51">
        <f>HLOOKUP(A_Stammdaten!$B$12,$L$4:$R$2504,ROW(B1304)-3,FALSE)+IF(OR(B1304=0,A_Stammdaten!$B$12&lt;B1304),0,I1304*1/20)</f>
        <v>0</v>
      </c>
      <c r="K1304" s="51">
        <f>HLOOKUP(A_Stammdaten!$B$12,$L$4:$R$2504,ROW(B1304)-3,FALSE)</f>
        <v>0</v>
      </c>
      <c r="L1304" s="51">
        <f t="shared" si="61"/>
        <v>0</v>
      </c>
      <c r="M1304" s="51">
        <f t="shared" si="60"/>
        <v>0</v>
      </c>
      <c r="N1304" s="51">
        <f t="shared" si="60"/>
        <v>0</v>
      </c>
      <c r="O1304" s="51">
        <f t="shared" si="60"/>
        <v>0</v>
      </c>
      <c r="P1304" s="51">
        <f t="shared" si="60"/>
        <v>0</v>
      </c>
      <c r="Q1304" s="51">
        <f t="shared" si="60"/>
        <v>0</v>
      </c>
      <c r="R1304" s="51">
        <f t="shared" si="60"/>
        <v>0</v>
      </c>
    </row>
    <row r="1305" spans="1:18" x14ac:dyDescent="0.25">
      <c r="A1305" s="17"/>
      <c r="B1305" s="52"/>
      <c r="C1305" s="17"/>
      <c r="D1305" s="17"/>
      <c r="E1305" s="17"/>
      <c r="F1305" s="17"/>
      <c r="G1305" s="17"/>
      <c r="H1305" s="17"/>
      <c r="I1305" s="16">
        <f>IF(B1305&gt;A_Stammdaten!$B$12,0,SUM(C1305,D1305,F1305,G1305)-SUM(E1305,H1305))</f>
        <v>0</v>
      </c>
      <c r="J1305" s="51">
        <f>HLOOKUP(A_Stammdaten!$B$12,$L$4:$R$2504,ROW(B1305)-3,FALSE)+IF(OR(B1305=0,A_Stammdaten!$B$12&lt;B1305),0,I1305*1/20)</f>
        <v>0</v>
      </c>
      <c r="K1305" s="51">
        <f>HLOOKUP(A_Stammdaten!$B$12,$L$4:$R$2504,ROW(B1305)-3,FALSE)</f>
        <v>0</v>
      </c>
      <c r="L1305" s="51">
        <f t="shared" si="61"/>
        <v>0</v>
      </c>
      <c r="M1305" s="51">
        <f t="shared" si="60"/>
        <v>0</v>
      </c>
      <c r="N1305" s="51">
        <f t="shared" si="60"/>
        <v>0</v>
      </c>
      <c r="O1305" s="51">
        <f t="shared" si="60"/>
        <v>0</v>
      </c>
      <c r="P1305" s="51">
        <f t="shared" si="60"/>
        <v>0</v>
      </c>
      <c r="Q1305" s="51">
        <f t="shared" si="60"/>
        <v>0</v>
      </c>
      <c r="R1305" s="51">
        <f t="shared" si="60"/>
        <v>0</v>
      </c>
    </row>
    <row r="1306" spans="1:18" x14ac:dyDescent="0.25">
      <c r="A1306" s="17"/>
      <c r="B1306" s="52"/>
      <c r="C1306" s="17"/>
      <c r="D1306" s="17"/>
      <c r="E1306" s="17"/>
      <c r="F1306" s="17"/>
      <c r="G1306" s="17"/>
      <c r="H1306" s="17"/>
      <c r="I1306" s="16">
        <f>IF(B1306&gt;A_Stammdaten!$B$12,0,SUM(C1306,D1306,F1306,G1306)-SUM(E1306,H1306))</f>
        <v>0</v>
      </c>
      <c r="J1306" s="51">
        <f>HLOOKUP(A_Stammdaten!$B$12,$L$4:$R$2504,ROW(B1306)-3,FALSE)+IF(OR(B1306=0,A_Stammdaten!$B$12&lt;B1306),0,I1306*1/20)</f>
        <v>0</v>
      </c>
      <c r="K1306" s="51">
        <f>HLOOKUP(A_Stammdaten!$B$12,$L$4:$R$2504,ROW(B1306)-3,FALSE)</f>
        <v>0</v>
      </c>
      <c r="L1306" s="51">
        <f t="shared" si="61"/>
        <v>0</v>
      </c>
      <c r="M1306" s="51">
        <f t="shared" si="60"/>
        <v>0</v>
      </c>
      <c r="N1306" s="51">
        <f t="shared" si="60"/>
        <v>0</v>
      </c>
      <c r="O1306" s="51">
        <f t="shared" si="60"/>
        <v>0</v>
      </c>
      <c r="P1306" s="51">
        <f t="shared" si="60"/>
        <v>0</v>
      </c>
      <c r="Q1306" s="51">
        <f t="shared" si="60"/>
        <v>0</v>
      </c>
      <c r="R1306" s="51">
        <f t="shared" si="60"/>
        <v>0</v>
      </c>
    </row>
    <row r="1307" spans="1:18" x14ac:dyDescent="0.25">
      <c r="A1307" s="17"/>
      <c r="B1307" s="52"/>
      <c r="C1307" s="17"/>
      <c r="D1307" s="17"/>
      <c r="E1307" s="17"/>
      <c r="F1307" s="17"/>
      <c r="G1307" s="17"/>
      <c r="H1307" s="17"/>
      <c r="I1307" s="16">
        <f>IF(B1307&gt;A_Stammdaten!$B$12,0,SUM(C1307,D1307,F1307,G1307)-SUM(E1307,H1307))</f>
        <v>0</v>
      </c>
      <c r="J1307" s="51">
        <f>HLOOKUP(A_Stammdaten!$B$12,$L$4:$R$2504,ROW(B1307)-3,FALSE)+IF(OR(B1307=0,A_Stammdaten!$B$12&lt;B1307),0,I1307*1/20)</f>
        <v>0</v>
      </c>
      <c r="K1307" s="51">
        <f>HLOOKUP(A_Stammdaten!$B$12,$L$4:$R$2504,ROW(B1307)-3,FALSE)</f>
        <v>0</v>
      </c>
      <c r="L1307" s="51">
        <f t="shared" si="61"/>
        <v>0</v>
      </c>
      <c r="M1307" s="51">
        <f t="shared" si="60"/>
        <v>0</v>
      </c>
      <c r="N1307" s="51">
        <f t="shared" si="60"/>
        <v>0</v>
      </c>
      <c r="O1307" s="51">
        <f t="shared" si="60"/>
        <v>0</v>
      </c>
      <c r="P1307" s="51">
        <f t="shared" si="60"/>
        <v>0</v>
      </c>
      <c r="Q1307" s="51">
        <f t="shared" si="60"/>
        <v>0</v>
      </c>
      <c r="R1307" s="51">
        <f t="shared" si="60"/>
        <v>0</v>
      </c>
    </row>
    <row r="1308" spans="1:18" x14ac:dyDescent="0.25">
      <c r="A1308" s="17"/>
      <c r="B1308" s="52"/>
      <c r="C1308" s="17"/>
      <c r="D1308" s="17"/>
      <c r="E1308" s="17"/>
      <c r="F1308" s="17"/>
      <c r="G1308" s="17"/>
      <c r="H1308" s="17"/>
      <c r="I1308" s="16">
        <f>IF(B1308&gt;A_Stammdaten!$B$12,0,SUM(C1308,D1308,F1308,G1308)-SUM(E1308,H1308))</f>
        <v>0</v>
      </c>
      <c r="J1308" s="51">
        <f>HLOOKUP(A_Stammdaten!$B$12,$L$4:$R$2504,ROW(B1308)-3,FALSE)+IF(OR(B1308=0,A_Stammdaten!$B$12&lt;B1308),0,I1308*1/20)</f>
        <v>0</v>
      </c>
      <c r="K1308" s="51">
        <f>HLOOKUP(A_Stammdaten!$B$12,$L$4:$R$2504,ROW(B1308)-3,FALSE)</f>
        <v>0</v>
      </c>
      <c r="L1308" s="51">
        <f t="shared" si="61"/>
        <v>0</v>
      </c>
      <c r="M1308" s="51">
        <f t="shared" si="60"/>
        <v>0</v>
      </c>
      <c r="N1308" s="51">
        <f t="shared" si="60"/>
        <v>0</v>
      </c>
      <c r="O1308" s="51">
        <f t="shared" si="60"/>
        <v>0</v>
      </c>
      <c r="P1308" s="51">
        <f t="shared" si="60"/>
        <v>0</v>
      </c>
      <c r="Q1308" s="51">
        <f t="shared" si="60"/>
        <v>0</v>
      </c>
      <c r="R1308" s="51">
        <f t="shared" si="60"/>
        <v>0</v>
      </c>
    </row>
    <row r="1309" spans="1:18" x14ac:dyDescent="0.25">
      <c r="A1309" s="17"/>
      <c r="B1309" s="52"/>
      <c r="C1309" s="17"/>
      <c r="D1309" s="17"/>
      <c r="E1309" s="17"/>
      <c r="F1309" s="17"/>
      <c r="G1309" s="17"/>
      <c r="H1309" s="17"/>
      <c r="I1309" s="16">
        <f>IF(B1309&gt;A_Stammdaten!$B$12,0,SUM(C1309,D1309,F1309,G1309)-SUM(E1309,H1309))</f>
        <v>0</v>
      </c>
      <c r="J1309" s="51">
        <f>HLOOKUP(A_Stammdaten!$B$12,$L$4:$R$2504,ROW(B1309)-3,FALSE)+IF(OR(B1309=0,A_Stammdaten!$B$12&lt;B1309),0,I1309*1/20)</f>
        <v>0</v>
      </c>
      <c r="K1309" s="51">
        <f>HLOOKUP(A_Stammdaten!$B$12,$L$4:$R$2504,ROW(B1309)-3,FALSE)</f>
        <v>0</v>
      </c>
      <c r="L1309" s="51">
        <f t="shared" si="61"/>
        <v>0</v>
      </c>
      <c r="M1309" s="51">
        <f t="shared" si="60"/>
        <v>0</v>
      </c>
      <c r="N1309" s="51">
        <f t="shared" si="60"/>
        <v>0</v>
      </c>
      <c r="O1309" s="51">
        <f t="shared" si="60"/>
        <v>0</v>
      </c>
      <c r="P1309" s="51">
        <f t="shared" si="60"/>
        <v>0</v>
      </c>
      <c r="Q1309" s="51">
        <f t="shared" si="60"/>
        <v>0</v>
      </c>
      <c r="R1309" s="51">
        <f t="shared" si="60"/>
        <v>0</v>
      </c>
    </row>
    <row r="1310" spans="1:18" x14ac:dyDescent="0.25">
      <c r="A1310" s="17"/>
      <c r="B1310" s="52"/>
      <c r="C1310" s="17"/>
      <c r="D1310" s="17"/>
      <c r="E1310" s="17"/>
      <c r="F1310" s="17"/>
      <c r="G1310" s="17"/>
      <c r="H1310" s="17"/>
      <c r="I1310" s="16">
        <f>IF(B1310&gt;A_Stammdaten!$B$12,0,SUM(C1310,D1310,F1310,G1310)-SUM(E1310,H1310))</f>
        <v>0</v>
      </c>
      <c r="J1310" s="51">
        <f>HLOOKUP(A_Stammdaten!$B$12,$L$4:$R$2504,ROW(B1310)-3,FALSE)+IF(OR(B1310=0,A_Stammdaten!$B$12&lt;B1310),0,I1310*1/20)</f>
        <v>0</v>
      </c>
      <c r="K1310" s="51">
        <f>HLOOKUP(A_Stammdaten!$B$12,$L$4:$R$2504,ROW(B1310)-3,FALSE)</f>
        <v>0</v>
      </c>
      <c r="L1310" s="51">
        <f t="shared" si="61"/>
        <v>0</v>
      </c>
      <c r="M1310" s="51">
        <f t="shared" si="60"/>
        <v>0</v>
      </c>
      <c r="N1310" s="51">
        <f t="shared" si="60"/>
        <v>0</v>
      </c>
      <c r="O1310" s="51">
        <f t="shared" si="60"/>
        <v>0</v>
      </c>
      <c r="P1310" s="51">
        <f t="shared" si="60"/>
        <v>0</v>
      </c>
      <c r="Q1310" s="51">
        <f t="shared" si="60"/>
        <v>0</v>
      </c>
      <c r="R1310" s="51">
        <f t="shared" si="60"/>
        <v>0</v>
      </c>
    </row>
    <row r="1311" spans="1:18" x14ac:dyDescent="0.25">
      <c r="A1311" s="17"/>
      <c r="B1311" s="52"/>
      <c r="C1311" s="17"/>
      <c r="D1311" s="17"/>
      <c r="E1311" s="17"/>
      <c r="F1311" s="17"/>
      <c r="G1311" s="17"/>
      <c r="H1311" s="17"/>
      <c r="I1311" s="16">
        <f>IF(B1311&gt;A_Stammdaten!$B$12,0,SUM(C1311,D1311,F1311,G1311)-SUM(E1311,H1311))</f>
        <v>0</v>
      </c>
      <c r="J1311" s="51">
        <f>HLOOKUP(A_Stammdaten!$B$12,$L$4:$R$2504,ROW(B1311)-3,FALSE)+IF(OR(B1311=0,A_Stammdaten!$B$12&lt;B1311),0,I1311*1/20)</f>
        <v>0</v>
      </c>
      <c r="K1311" s="51">
        <f>HLOOKUP(A_Stammdaten!$B$12,$L$4:$R$2504,ROW(B1311)-3,FALSE)</f>
        <v>0</v>
      </c>
      <c r="L1311" s="51">
        <f t="shared" si="61"/>
        <v>0</v>
      </c>
      <c r="M1311" s="51">
        <f t="shared" si="60"/>
        <v>0</v>
      </c>
      <c r="N1311" s="51">
        <f t="shared" si="60"/>
        <v>0</v>
      </c>
      <c r="O1311" s="51">
        <f t="shared" si="60"/>
        <v>0</v>
      </c>
      <c r="P1311" s="51">
        <f t="shared" si="60"/>
        <v>0</v>
      </c>
      <c r="Q1311" s="51">
        <f t="shared" si="60"/>
        <v>0</v>
      </c>
      <c r="R1311" s="51">
        <f t="shared" si="60"/>
        <v>0</v>
      </c>
    </row>
    <row r="1312" spans="1:18" x14ac:dyDescent="0.25">
      <c r="A1312" s="17"/>
      <c r="B1312" s="52"/>
      <c r="C1312" s="17"/>
      <c r="D1312" s="17"/>
      <c r="E1312" s="17"/>
      <c r="F1312" s="17"/>
      <c r="G1312" s="17"/>
      <c r="H1312" s="17"/>
      <c r="I1312" s="16">
        <f>IF(B1312&gt;A_Stammdaten!$B$12,0,SUM(C1312,D1312,F1312,G1312)-SUM(E1312,H1312))</f>
        <v>0</v>
      </c>
      <c r="J1312" s="51">
        <f>HLOOKUP(A_Stammdaten!$B$12,$L$4:$R$2504,ROW(B1312)-3,FALSE)+IF(OR(B1312=0,A_Stammdaten!$B$12&lt;B1312),0,I1312*1/20)</f>
        <v>0</v>
      </c>
      <c r="K1312" s="51">
        <f>HLOOKUP(A_Stammdaten!$B$12,$L$4:$R$2504,ROW(B1312)-3,FALSE)</f>
        <v>0</v>
      </c>
      <c r="L1312" s="51">
        <f t="shared" si="61"/>
        <v>0</v>
      </c>
      <c r="M1312" s="51">
        <f t="shared" si="60"/>
        <v>0</v>
      </c>
      <c r="N1312" s="51">
        <f t="shared" si="60"/>
        <v>0</v>
      </c>
      <c r="O1312" s="51">
        <f t="shared" si="60"/>
        <v>0</v>
      </c>
      <c r="P1312" s="51">
        <f t="shared" si="60"/>
        <v>0</v>
      </c>
      <c r="Q1312" s="51">
        <f t="shared" si="60"/>
        <v>0</v>
      </c>
      <c r="R1312" s="51">
        <f t="shared" si="60"/>
        <v>0</v>
      </c>
    </row>
    <row r="1313" spans="1:18" x14ac:dyDescent="0.25">
      <c r="A1313" s="17"/>
      <c r="B1313" s="52"/>
      <c r="C1313" s="17"/>
      <c r="D1313" s="17"/>
      <c r="E1313" s="17"/>
      <c r="F1313" s="17"/>
      <c r="G1313" s="17"/>
      <c r="H1313" s="17"/>
      <c r="I1313" s="16">
        <f>IF(B1313&gt;A_Stammdaten!$B$12,0,SUM(C1313,D1313,F1313,G1313)-SUM(E1313,H1313))</f>
        <v>0</v>
      </c>
      <c r="J1313" s="51">
        <f>HLOOKUP(A_Stammdaten!$B$12,$L$4:$R$2504,ROW(B1313)-3,FALSE)+IF(OR(B1313=0,A_Stammdaten!$B$12&lt;B1313),0,I1313*1/20)</f>
        <v>0</v>
      </c>
      <c r="K1313" s="51">
        <f>HLOOKUP(A_Stammdaten!$B$12,$L$4:$R$2504,ROW(B1313)-3,FALSE)</f>
        <v>0</v>
      </c>
      <c r="L1313" s="51">
        <f t="shared" si="61"/>
        <v>0</v>
      </c>
      <c r="M1313" s="51">
        <f t="shared" si="60"/>
        <v>0</v>
      </c>
      <c r="N1313" s="51">
        <f t="shared" si="60"/>
        <v>0</v>
      </c>
      <c r="O1313" s="51">
        <f t="shared" si="60"/>
        <v>0</v>
      </c>
      <c r="P1313" s="51">
        <f t="shared" si="60"/>
        <v>0</v>
      </c>
      <c r="Q1313" s="51">
        <f t="shared" si="60"/>
        <v>0</v>
      </c>
      <c r="R1313" s="51">
        <f t="shared" si="60"/>
        <v>0</v>
      </c>
    </row>
    <row r="1314" spans="1:18" x14ac:dyDescent="0.25">
      <c r="A1314" s="17"/>
      <c r="B1314" s="52"/>
      <c r="C1314" s="17"/>
      <c r="D1314" s="17"/>
      <c r="E1314" s="17"/>
      <c r="F1314" s="17"/>
      <c r="G1314" s="17"/>
      <c r="H1314" s="17"/>
      <c r="I1314" s="16">
        <f>IF(B1314&gt;A_Stammdaten!$B$12,0,SUM(C1314,D1314,F1314,G1314)-SUM(E1314,H1314))</f>
        <v>0</v>
      </c>
      <c r="J1314" s="51">
        <f>HLOOKUP(A_Stammdaten!$B$12,$L$4:$R$2504,ROW(B1314)-3,FALSE)+IF(OR(B1314=0,A_Stammdaten!$B$12&lt;B1314),0,I1314*1/20)</f>
        <v>0</v>
      </c>
      <c r="K1314" s="51">
        <f>HLOOKUP(A_Stammdaten!$B$12,$L$4:$R$2504,ROW(B1314)-3,FALSE)</f>
        <v>0</v>
      </c>
      <c r="L1314" s="51">
        <f t="shared" si="61"/>
        <v>0</v>
      </c>
      <c r="M1314" s="51">
        <f t="shared" si="60"/>
        <v>0</v>
      </c>
      <c r="N1314" s="51">
        <f t="shared" si="60"/>
        <v>0</v>
      </c>
      <c r="O1314" s="51">
        <f t="shared" si="60"/>
        <v>0</v>
      </c>
      <c r="P1314" s="51">
        <f t="shared" si="60"/>
        <v>0</v>
      </c>
      <c r="Q1314" s="51">
        <f t="shared" si="60"/>
        <v>0</v>
      </c>
      <c r="R1314" s="51">
        <f t="shared" si="60"/>
        <v>0</v>
      </c>
    </row>
    <row r="1315" spans="1:18" x14ac:dyDescent="0.25">
      <c r="A1315" s="17"/>
      <c r="B1315" s="52"/>
      <c r="C1315" s="17"/>
      <c r="D1315" s="17"/>
      <c r="E1315" s="17"/>
      <c r="F1315" s="17"/>
      <c r="G1315" s="17"/>
      <c r="H1315" s="17"/>
      <c r="I1315" s="16">
        <f>IF(B1315&gt;A_Stammdaten!$B$12,0,SUM(C1315,D1315,F1315,G1315)-SUM(E1315,H1315))</f>
        <v>0</v>
      </c>
      <c r="J1315" s="51">
        <f>HLOOKUP(A_Stammdaten!$B$12,$L$4:$R$2504,ROW(B1315)-3,FALSE)+IF(OR(B1315=0,A_Stammdaten!$B$12&lt;B1315),0,I1315*1/20)</f>
        <v>0</v>
      </c>
      <c r="K1315" s="51">
        <f>HLOOKUP(A_Stammdaten!$B$12,$L$4:$R$2504,ROW(B1315)-3,FALSE)</f>
        <v>0</v>
      </c>
      <c r="L1315" s="51">
        <f t="shared" si="61"/>
        <v>0</v>
      </c>
      <c r="M1315" s="51">
        <f t="shared" si="60"/>
        <v>0</v>
      </c>
      <c r="N1315" s="51">
        <f t="shared" si="60"/>
        <v>0</v>
      </c>
      <c r="O1315" s="51">
        <f t="shared" si="60"/>
        <v>0</v>
      </c>
      <c r="P1315" s="51">
        <f t="shared" si="60"/>
        <v>0</v>
      </c>
      <c r="Q1315" s="51">
        <f t="shared" si="60"/>
        <v>0</v>
      </c>
      <c r="R1315" s="51">
        <f t="shared" si="60"/>
        <v>0</v>
      </c>
    </row>
    <row r="1316" spans="1:18" x14ac:dyDescent="0.25">
      <c r="A1316" s="17"/>
      <c r="B1316" s="52"/>
      <c r="C1316" s="17"/>
      <c r="D1316" s="17"/>
      <c r="E1316" s="17"/>
      <c r="F1316" s="17"/>
      <c r="G1316" s="17"/>
      <c r="H1316" s="17"/>
      <c r="I1316" s="16">
        <f>IF(B1316&gt;A_Stammdaten!$B$12,0,SUM(C1316,D1316,F1316,G1316)-SUM(E1316,H1316))</f>
        <v>0</v>
      </c>
      <c r="J1316" s="51">
        <f>HLOOKUP(A_Stammdaten!$B$12,$L$4:$R$2504,ROW(B1316)-3,FALSE)+IF(OR(B1316=0,A_Stammdaten!$B$12&lt;B1316),0,I1316*1/20)</f>
        <v>0</v>
      </c>
      <c r="K1316" s="51">
        <f>HLOOKUP(A_Stammdaten!$B$12,$L$4:$R$2504,ROW(B1316)-3,FALSE)</f>
        <v>0</v>
      </c>
      <c r="L1316" s="51">
        <f t="shared" si="61"/>
        <v>0</v>
      </c>
      <c r="M1316" s="51">
        <f t="shared" si="60"/>
        <v>0</v>
      </c>
      <c r="N1316" s="51">
        <f t="shared" si="60"/>
        <v>0</v>
      </c>
      <c r="O1316" s="51">
        <f t="shared" si="60"/>
        <v>0</v>
      </c>
      <c r="P1316" s="51">
        <f t="shared" si="60"/>
        <v>0</v>
      </c>
      <c r="Q1316" s="51">
        <f t="shared" si="60"/>
        <v>0</v>
      </c>
      <c r="R1316" s="51">
        <f t="shared" si="60"/>
        <v>0</v>
      </c>
    </row>
    <row r="1317" spans="1:18" x14ac:dyDescent="0.25">
      <c r="A1317" s="17"/>
      <c r="B1317" s="52"/>
      <c r="C1317" s="17"/>
      <c r="D1317" s="17"/>
      <c r="E1317" s="17"/>
      <c r="F1317" s="17"/>
      <c r="G1317" s="17"/>
      <c r="H1317" s="17"/>
      <c r="I1317" s="16">
        <f>IF(B1317&gt;A_Stammdaten!$B$12,0,SUM(C1317,D1317,F1317,G1317)-SUM(E1317,H1317))</f>
        <v>0</v>
      </c>
      <c r="J1317" s="51">
        <f>HLOOKUP(A_Stammdaten!$B$12,$L$4:$R$2504,ROW(B1317)-3,FALSE)+IF(OR(B1317=0,A_Stammdaten!$B$12&lt;B1317),0,I1317*1/20)</f>
        <v>0</v>
      </c>
      <c r="K1317" s="51">
        <f>HLOOKUP(A_Stammdaten!$B$12,$L$4:$R$2504,ROW(B1317)-3,FALSE)</f>
        <v>0</v>
      </c>
      <c r="L1317" s="51">
        <f t="shared" si="61"/>
        <v>0</v>
      </c>
      <c r="M1317" s="51">
        <f t="shared" si="60"/>
        <v>0</v>
      </c>
      <c r="N1317" s="51">
        <f t="shared" si="60"/>
        <v>0</v>
      </c>
      <c r="O1317" s="51">
        <f t="shared" si="60"/>
        <v>0</v>
      </c>
      <c r="P1317" s="51">
        <f t="shared" si="60"/>
        <v>0</v>
      </c>
      <c r="Q1317" s="51">
        <f t="shared" si="60"/>
        <v>0</v>
      </c>
      <c r="R1317" s="51">
        <f t="shared" ref="M1317:R1360" si="62">IF(OR($I1317=0,R$4&lt;$B1317,$B1317=0,20-(R$4-$B1317)=0),0,$I1317*(19-(R$4-$B1317))/20)</f>
        <v>0</v>
      </c>
    </row>
    <row r="1318" spans="1:18" x14ac:dyDescent="0.25">
      <c r="A1318" s="17"/>
      <c r="B1318" s="52"/>
      <c r="C1318" s="17"/>
      <c r="D1318" s="17"/>
      <c r="E1318" s="17"/>
      <c r="F1318" s="17"/>
      <c r="G1318" s="17"/>
      <c r="H1318" s="17"/>
      <c r="I1318" s="16">
        <f>IF(B1318&gt;A_Stammdaten!$B$12,0,SUM(C1318,D1318,F1318,G1318)-SUM(E1318,H1318))</f>
        <v>0</v>
      </c>
      <c r="J1318" s="51">
        <f>HLOOKUP(A_Stammdaten!$B$12,$L$4:$R$2504,ROW(B1318)-3,FALSE)+IF(OR(B1318=0,A_Stammdaten!$B$12&lt;B1318),0,I1318*1/20)</f>
        <v>0</v>
      </c>
      <c r="K1318" s="51">
        <f>HLOOKUP(A_Stammdaten!$B$12,$L$4:$R$2504,ROW(B1318)-3,FALSE)</f>
        <v>0</v>
      </c>
      <c r="L1318" s="51">
        <f t="shared" si="61"/>
        <v>0</v>
      </c>
      <c r="M1318" s="51">
        <f t="shared" si="62"/>
        <v>0</v>
      </c>
      <c r="N1318" s="51">
        <f t="shared" si="62"/>
        <v>0</v>
      </c>
      <c r="O1318" s="51">
        <f t="shared" si="62"/>
        <v>0</v>
      </c>
      <c r="P1318" s="51">
        <f t="shared" si="62"/>
        <v>0</v>
      </c>
      <c r="Q1318" s="51">
        <f t="shared" si="62"/>
        <v>0</v>
      </c>
      <c r="R1318" s="51">
        <f t="shared" si="62"/>
        <v>0</v>
      </c>
    </row>
    <row r="1319" spans="1:18" x14ac:dyDescent="0.25">
      <c r="A1319" s="17"/>
      <c r="B1319" s="52"/>
      <c r="C1319" s="17"/>
      <c r="D1319" s="17"/>
      <c r="E1319" s="17"/>
      <c r="F1319" s="17"/>
      <c r="G1319" s="17"/>
      <c r="H1319" s="17"/>
      <c r="I1319" s="16">
        <f>IF(B1319&gt;A_Stammdaten!$B$12,0,SUM(C1319,D1319,F1319,G1319)-SUM(E1319,H1319))</f>
        <v>0</v>
      </c>
      <c r="J1319" s="51">
        <f>HLOOKUP(A_Stammdaten!$B$12,$L$4:$R$2504,ROW(B1319)-3,FALSE)+IF(OR(B1319=0,A_Stammdaten!$B$12&lt;B1319),0,I1319*1/20)</f>
        <v>0</v>
      </c>
      <c r="K1319" s="51">
        <f>HLOOKUP(A_Stammdaten!$B$12,$L$4:$R$2504,ROW(B1319)-3,FALSE)</f>
        <v>0</v>
      </c>
      <c r="L1319" s="51">
        <f t="shared" si="61"/>
        <v>0</v>
      </c>
      <c r="M1319" s="51">
        <f t="shared" si="62"/>
        <v>0</v>
      </c>
      <c r="N1319" s="51">
        <f t="shared" si="62"/>
        <v>0</v>
      </c>
      <c r="O1319" s="51">
        <f t="shared" si="62"/>
        <v>0</v>
      </c>
      <c r="P1319" s="51">
        <f t="shared" si="62"/>
        <v>0</v>
      </c>
      <c r="Q1319" s="51">
        <f t="shared" si="62"/>
        <v>0</v>
      </c>
      <c r="R1319" s="51">
        <f t="shared" si="62"/>
        <v>0</v>
      </c>
    </row>
    <row r="1320" spans="1:18" x14ac:dyDescent="0.25">
      <c r="A1320" s="17"/>
      <c r="B1320" s="52"/>
      <c r="C1320" s="17"/>
      <c r="D1320" s="17"/>
      <c r="E1320" s="17"/>
      <c r="F1320" s="17"/>
      <c r="G1320" s="17"/>
      <c r="H1320" s="17"/>
      <c r="I1320" s="16">
        <f>IF(B1320&gt;A_Stammdaten!$B$12,0,SUM(C1320,D1320,F1320,G1320)-SUM(E1320,H1320))</f>
        <v>0</v>
      </c>
      <c r="J1320" s="51">
        <f>HLOOKUP(A_Stammdaten!$B$12,$L$4:$R$2504,ROW(B1320)-3,FALSE)+IF(OR(B1320=0,A_Stammdaten!$B$12&lt;B1320),0,I1320*1/20)</f>
        <v>0</v>
      </c>
      <c r="K1320" s="51">
        <f>HLOOKUP(A_Stammdaten!$B$12,$L$4:$R$2504,ROW(B1320)-3,FALSE)</f>
        <v>0</v>
      </c>
      <c r="L1320" s="51">
        <f t="shared" si="61"/>
        <v>0</v>
      </c>
      <c r="M1320" s="51">
        <f t="shared" si="62"/>
        <v>0</v>
      </c>
      <c r="N1320" s="51">
        <f t="shared" si="62"/>
        <v>0</v>
      </c>
      <c r="O1320" s="51">
        <f t="shared" si="62"/>
        <v>0</v>
      </c>
      <c r="P1320" s="51">
        <f t="shared" si="62"/>
        <v>0</v>
      </c>
      <c r="Q1320" s="51">
        <f t="shared" si="62"/>
        <v>0</v>
      </c>
      <c r="R1320" s="51">
        <f t="shared" si="62"/>
        <v>0</v>
      </c>
    </row>
    <row r="1321" spans="1:18" x14ac:dyDescent="0.25">
      <c r="A1321" s="17"/>
      <c r="B1321" s="52"/>
      <c r="C1321" s="17"/>
      <c r="D1321" s="17"/>
      <c r="E1321" s="17"/>
      <c r="F1321" s="17"/>
      <c r="G1321" s="17"/>
      <c r="H1321" s="17"/>
      <c r="I1321" s="16">
        <f>IF(B1321&gt;A_Stammdaten!$B$12,0,SUM(C1321,D1321,F1321,G1321)-SUM(E1321,H1321))</f>
        <v>0</v>
      </c>
      <c r="J1321" s="51">
        <f>HLOOKUP(A_Stammdaten!$B$12,$L$4:$R$2504,ROW(B1321)-3,FALSE)+IF(OR(B1321=0,A_Stammdaten!$B$12&lt;B1321),0,I1321*1/20)</f>
        <v>0</v>
      </c>
      <c r="K1321" s="51">
        <f>HLOOKUP(A_Stammdaten!$B$12,$L$4:$R$2504,ROW(B1321)-3,FALSE)</f>
        <v>0</v>
      </c>
      <c r="L1321" s="51">
        <f t="shared" si="61"/>
        <v>0</v>
      </c>
      <c r="M1321" s="51">
        <f t="shared" si="62"/>
        <v>0</v>
      </c>
      <c r="N1321" s="51">
        <f t="shared" si="62"/>
        <v>0</v>
      </c>
      <c r="O1321" s="51">
        <f t="shared" si="62"/>
        <v>0</v>
      </c>
      <c r="P1321" s="51">
        <f t="shared" si="62"/>
        <v>0</v>
      </c>
      <c r="Q1321" s="51">
        <f t="shared" si="62"/>
        <v>0</v>
      </c>
      <c r="R1321" s="51">
        <f t="shared" si="62"/>
        <v>0</v>
      </c>
    </row>
    <row r="1322" spans="1:18" x14ac:dyDescent="0.25">
      <c r="A1322" s="17"/>
      <c r="B1322" s="52"/>
      <c r="C1322" s="17"/>
      <c r="D1322" s="17"/>
      <c r="E1322" s="17"/>
      <c r="F1322" s="17"/>
      <c r="G1322" s="17"/>
      <c r="H1322" s="17"/>
      <c r="I1322" s="16">
        <f>IF(B1322&gt;A_Stammdaten!$B$12,0,SUM(C1322,D1322,F1322,G1322)-SUM(E1322,H1322))</f>
        <v>0</v>
      </c>
      <c r="J1322" s="51">
        <f>HLOOKUP(A_Stammdaten!$B$12,$L$4:$R$2504,ROW(B1322)-3,FALSE)+IF(OR(B1322=0,A_Stammdaten!$B$12&lt;B1322),0,I1322*1/20)</f>
        <v>0</v>
      </c>
      <c r="K1322" s="51">
        <f>HLOOKUP(A_Stammdaten!$B$12,$L$4:$R$2504,ROW(B1322)-3,FALSE)</f>
        <v>0</v>
      </c>
      <c r="L1322" s="51">
        <f t="shared" si="61"/>
        <v>0</v>
      </c>
      <c r="M1322" s="51">
        <f t="shared" si="62"/>
        <v>0</v>
      </c>
      <c r="N1322" s="51">
        <f t="shared" si="62"/>
        <v>0</v>
      </c>
      <c r="O1322" s="51">
        <f t="shared" si="62"/>
        <v>0</v>
      </c>
      <c r="P1322" s="51">
        <f t="shared" si="62"/>
        <v>0</v>
      </c>
      <c r="Q1322" s="51">
        <f t="shared" si="62"/>
        <v>0</v>
      </c>
      <c r="R1322" s="51">
        <f t="shared" si="62"/>
        <v>0</v>
      </c>
    </row>
    <row r="1323" spans="1:18" x14ac:dyDescent="0.25">
      <c r="A1323" s="17"/>
      <c r="B1323" s="52"/>
      <c r="C1323" s="17"/>
      <c r="D1323" s="17"/>
      <c r="E1323" s="17"/>
      <c r="F1323" s="17"/>
      <c r="G1323" s="17"/>
      <c r="H1323" s="17"/>
      <c r="I1323" s="16">
        <f>IF(B1323&gt;A_Stammdaten!$B$12,0,SUM(C1323,D1323,F1323,G1323)-SUM(E1323,H1323))</f>
        <v>0</v>
      </c>
      <c r="J1323" s="51">
        <f>HLOOKUP(A_Stammdaten!$B$12,$L$4:$R$2504,ROW(B1323)-3,FALSE)+IF(OR(B1323=0,A_Stammdaten!$B$12&lt;B1323),0,I1323*1/20)</f>
        <v>0</v>
      </c>
      <c r="K1323" s="51">
        <f>HLOOKUP(A_Stammdaten!$B$12,$L$4:$R$2504,ROW(B1323)-3,FALSE)</f>
        <v>0</v>
      </c>
      <c r="L1323" s="51">
        <f t="shared" si="61"/>
        <v>0</v>
      </c>
      <c r="M1323" s="51">
        <f t="shared" si="62"/>
        <v>0</v>
      </c>
      <c r="N1323" s="51">
        <f t="shared" si="62"/>
        <v>0</v>
      </c>
      <c r="O1323" s="51">
        <f t="shared" si="62"/>
        <v>0</v>
      </c>
      <c r="P1323" s="51">
        <f t="shared" si="62"/>
        <v>0</v>
      </c>
      <c r="Q1323" s="51">
        <f t="shared" si="62"/>
        <v>0</v>
      </c>
      <c r="R1323" s="51">
        <f t="shared" si="62"/>
        <v>0</v>
      </c>
    </row>
    <row r="1324" spans="1:18" x14ac:dyDescent="0.25">
      <c r="A1324" s="17"/>
      <c r="B1324" s="52"/>
      <c r="C1324" s="17"/>
      <c r="D1324" s="17"/>
      <c r="E1324" s="17"/>
      <c r="F1324" s="17"/>
      <c r="G1324" s="17"/>
      <c r="H1324" s="17"/>
      <c r="I1324" s="16">
        <f>IF(B1324&gt;A_Stammdaten!$B$12,0,SUM(C1324,D1324,F1324,G1324)-SUM(E1324,H1324))</f>
        <v>0</v>
      </c>
      <c r="J1324" s="51">
        <f>HLOOKUP(A_Stammdaten!$B$12,$L$4:$R$2504,ROW(B1324)-3,FALSE)+IF(OR(B1324=0,A_Stammdaten!$B$12&lt;B1324),0,I1324*1/20)</f>
        <v>0</v>
      </c>
      <c r="K1324" s="51">
        <f>HLOOKUP(A_Stammdaten!$B$12,$L$4:$R$2504,ROW(B1324)-3,FALSE)</f>
        <v>0</v>
      </c>
      <c r="L1324" s="51">
        <f t="shared" si="61"/>
        <v>0</v>
      </c>
      <c r="M1324" s="51">
        <f t="shared" si="62"/>
        <v>0</v>
      </c>
      <c r="N1324" s="51">
        <f t="shared" si="62"/>
        <v>0</v>
      </c>
      <c r="O1324" s="51">
        <f t="shared" si="62"/>
        <v>0</v>
      </c>
      <c r="P1324" s="51">
        <f t="shared" si="62"/>
        <v>0</v>
      </c>
      <c r="Q1324" s="51">
        <f t="shared" si="62"/>
        <v>0</v>
      </c>
      <c r="R1324" s="51">
        <f t="shared" si="62"/>
        <v>0</v>
      </c>
    </row>
    <row r="1325" spans="1:18" x14ac:dyDescent="0.25">
      <c r="A1325" s="17"/>
      <c r="B1325" s="52"/>
      <c r="C1325" s="17"/>
      <c r="D1325" s="17"/>
      <c r="E1325" s="17"/>
      <c r="F1325" s="17"/>
      <c r="G1325" s="17"/>
      <c r="H1325" s="17"/>
      <c r="I1325" s="16">
        <f>IF(B1325&gt;A_Stammdaten!$B$12,0,SUM(C1325,D1325,F1325,G1325)-SUM(E1325,H1325))</f>
        <v>0</v>
      </c>
      <c r="J1325" s="51">
        <f>HLOOKUP(A_Stammdaten!$B$12,$L$4:$R$2504,ROW(B1325)-3,FALSE)+IF(OR(B1325=0,A_Stammdaten!$B$12&lt;B1325),0,I1325*1/20)</f>
        <v>0</v>
      </c>
      <c r="K1325" s="51">
        <f>HLOOKUP(A_Stammdaten!$B$12,$L$4:$R$2504,ROW(B1325)-3,FALSE)</f>
        <v>0</v>
      </c>
      <c r="L1325" s="51">
        <f t="shared" si="61"/>
        <v>0</v>
      </c>
      <c r="M1325" s="51">
        <f t="shared" si="62"/>
        <v>0</v>
      </c>
      <c r="N1325" s="51">
        <f t="shared" si="62"/>
        <v>0</v>
      </c>
      <c r="O1325" s="51">
        <f t="shared" si="62"/>
        <v>0</v>
      </c>
      <c r="P1325" s="51">
        <f t="shared" si="62"/>
        <v>0</v>
      </c>
      <c r="Q1325" s="51">
        <f t="shared" si="62"/>
        <v>0</v>
      </c>
      <c r="R1325" s="51">
        <f t="shared" si="62"/>
        <v>0</v>
      </c>
    </row>
    <row r="1326" spans="1:18" x14ac:dyDescent="0.25">
      <c r="A1326" s="17"/>
      <c r="B1326" s="52"/>
      <c r="C1326" s="17"/>
      <c r="D1326" s="17"/>
      <c r="E1326" s="17"/>
      <c r="F1326" s="17"/>
      <c r="G1326" s="17"/>
      <c r="H1326" s="17"/>
      <c r="I1326" s="16">
        <f>IF(B1326&gt;A_Stammdaten!$B$12,0,SUM(C1326,D1326,F1326,G1326)-SUM(E1326,H1326))</f>
        <v>0</v>
      </c>
      <c r="J1326" s="51">
        <f>HLOOKUP(A_Stammdaten!$B$12,$L$4:$R$2504,ROW(B1326)-3,FALSE)+IF(OR(B1326=0,A_Stammdaten!$B$12&lt;B1326),0,I1326*1/20)</f>
        <v>0</v>
      </c>
      <c r="K1326" s="51">
        <f>HLOOKUP(A_Stammdaten!$B$12,$L$4:$R$2504,ROW(B1326)-3,FALSE)</f>
        <v>0</v>
      </c>
      <c r="L1326" s="51">
        <f t="shared" si="61"/>
        <v>0</v>
      </c>
      <c r="M1326" s="51">
        <f t="shared" si="62"/>
        <v>0</v>
      </c>
      <c r="N1326" s="51">
        <f t="shared" si="62"/>
        <v>0</v>
      </c>
      <c r="O1326" s="51">
        <f t="shared" si="62"/>
        <v>0</v>
      </c>
      <c r="P1326" s="51">
        <f t="shared" si="62"/>
        <v>0</v>
      </c>
      <c r="Q1326" s="51">
        <f t="shared" si="62"/>
        <v>0</v>
      </c>
      <c r="R1326" s="51">
        <f t="shared" si="62"/>
        <v>0</v>
      </c>
    </row>
    <row r="1327" spans="1:18" x14ac:dyDescent="0.25">
      <c r="A1327" s="17"/>
      <c r="B1327" s="52"/>
      <c r="C1327" s="17"/>
      <c r="D1327" s="17"/>
      <c r="E1327" s="17"/>
      <c r="F1327" s="17"/>
      <c r="G1327" s="17"/>
      <c r="H1327" s="17"/>
      <c r="I1327" s="16">
        <f>IF(B1327&gt;A_Stammdaten!$B$12,0,SUM(C1327,D1327,F1327,G1327)-SUM(E1327,H1327))</f>
        <v>0</v>
      </c>
      <c r="J1327" s="51">
        <f>HLOOKUP(A_Stammdaten!$B$12,$L$4:$R$2504,ROW(B1327)-3,FALSE)+IF(OR(B1327=0,A_Stammdaten!$B$12&lt;B1327),0,I1327*1/20)</f>
        <v>0</v>
      </c>
      <c r="K1327" s="51">
        <f>HLOOKUP(A_Stammdaten!$B$12,$L$4:$R$2504,ROW(B1327)-3,FALSE)</f>
        <v>0</v>
      </c>
      <c r="L1327" s="51">
        <f t="shared" si="61"/>
        <v>0</v>
      </c>
      <c r="M1327" s="51">
        <f t="shared" si="62"/>
        <v>0</v>
      </c>
      <c r="N1327" s="51">
        <f t="shared" si="62"/>
        <v>0</v>
      </c>
      <c r="O1327" s="51">
        <f t="shared" si="62"/>
        <v>0</v>
      </c>
      <c r="P1327" s="51">
        <f t="shared" si="62"/>
        <v>0</v>
      </c>
      <c r="Q1327" s="51">
        <f t="shared" si="62"/>
        <v>0</v>
      </c>
      <c r="R1327" s="51">
        <f t="shared" si="62"/>
        <v>0</v>
      </c>
    </row>
    <row r="1328" spans="1:18" x14ac:dyDescent="0.25">
      <c r="A1328" s="17"/>
      <c r="B1328" s="52"/>
      <c r="C1328" s="17"/>
      <c r="D1328" s="17"/>
      <c r="E1328" s="17"/>
      <c r="F1328" s="17"/>
      <c r="G1328" s="17"/>
      <c r="H1328" s="17"/>
      <c r="I1328" s="16">
        <f>IF(B1328&gt;A_Stammdaten!$B$12,0,SUM(C1328,D1328,F1328,G1328)-SUM(E1328,H1328))</f>
        <v>0</v>
      </c>
      <c r="J1328" s="51">
        <f>HLOOKUP(A_Stammdaten!$B$12,$L$4:$R$2504,ROW(B1328)-3,FALSE)+IF(OR(B1328=0,A_Stammdaten!$B$12&lt;B1328),0,I1328*1/20)</f>
        <v>0</v>
      </c>
      <c r="K1328" s="51">
        <f>HLOOKUP(A_Stammdaten!$B$12,$L$4:$R$2504,ROW(B1328)-3,FALSE)</f>
        <v>0</v>
      </c>
      <c r="L1328" s="51">
        <f t="shared" si="61"/>
        <v>0</v>
      </c>
      <c r="M1328" s="51">
        <f t="shared" si="62"/>
        <v>0</v>
      </c>
      <c r="N1328" s="51">
        <f t="shared" si="62"/>
        <v>0</v>
      </c>
      <c r="O1328" s="51">
        <f t="shared" si="62"/>
        <v>0</v>
      </c>
      <c r="P1328" s="51">
        <f t="shared" si="62"/>
        <v>0</v>
      </c>
      <c r="Q1328" s="51">
        <f t="shared" si="62"/>
        <v>0</v>
      </c>
      <c r="R1328" s="51">
        <f t="shared" si="62"/>
        <v>0</v>
      </c>
    </row>
    <row r="1329" spans="1:18" x14ac:dyDescent="0.25">
      <c r="A1329" s="17"/>
      <c r="B1329" s="52"/>
      <c r="C1329" s="17"/>
      <c r="D1329" s="17"/>
      <c r="E1329" s="17"/>
      <c r="F1329" s="17"/>
      <c r="G1329" s="17"/>
      <c r="H1329" s="17"/>
      <c r="I1329" s="16">
        <f>IF(B1329&gt;A_Stammdaten!$B$12,0,SUM(C1329,D1329,F1329,G1329)-SUM(E1329,H1329))</f>
        <v>0</v>
      </c>
      <c r="J1329" s="51">
        <f>HLOOKUP(A_Stammdaten!$B$12,$L$4:$R$2504,ROW(B1329)-3,FALSE)+IF(OR(B1329=0,A_Stammdaten!$B$12&lt;B1329),0,I1329*1/20)</f>
        <v>0</v>
      </c>
      <c r="K1329" s="51">
        <f>HLOOKUP(A_Stammdaten!$B$12,$L$4:$R$2504,ROW(B1329)-3,FALSE)</f>
        <v>0</v>
      </c>
      <c r="L1329" s="51">
        <f t="shared" si="61"/>
        <v>0</v>
      </c>
      <c r="M1329" s="51">
        <f t="shared" si="62"/>
        <v>0</v>
      </c>
      <c r="N1329" s="51">
        <f t="shared" si="62"/>
        <v>0</v>
      </c>
      <c r="O1329" s="51">
        <f t="shared" si="62"/>
        <v>0</v>
      </c>
      <c r="P1329" s="51">
        <f t="shared" si="62"/>
        <v>0</v>
      </c>
      <c r="Q1329" s="51">
        <f t="shared" si="62"/>
        <v>0</v>
      </c>
      <c r="R1329" s="51">
        <f t="shared" si="62"/>
        <v>0</v>
      </c>
    </row>
    <row r="1330" spans="1:18" x14ac:dyDescent="0.25">
      <c r="A1330" s="17"/>
      <c r="B1330" s="52"/>
      <c r="C1330" s="17"/>
      <c r="D1330" s="17"/>
      <c r="E1330" s="17"/>
      <c r="F1330" s="17"/>
      <c r="G1330" s="17"/>
      <c r="H1330" s="17"/>
      <c r="I1330" s="16">
        <f>IF(B1330&gt;A_Stammdaten!$B$12,0,SUM(C1330,D1330,F1330,G1330)-SUM(E1330,H1330))</f>
        <v>0</v>
      </c>
      <c r="J1330" s="51">
        <f>HLOOKUP(A_Stammdaten!$B$12,$L$4:$R$2504,ROW(B1330)-3,FALSE)+IF(OR(B1330=0,A_Stammdaten!$B$12&lt;B1330),0,I1330*1/20)</f>
        <v>0</v>
      </c>
      <c r="K1330" s="51">
        <f>HLOOKUP(A_Stammdaten!$B$12,$L$4:$R$2504,ROW(B1330)-3,FALSE)</f>
        <v>0</v>
      </c>
      <c r="L1330" s="51">
        <f t="shared" si="61"/>
        <v>0</v>
      </c>
      <c r="M1330" s="51">
        <f t="shared" si="62"/>
        <v>0</v>
      </c>
      <c r="N1330" s="51">
        <f t="shared" si="62"/>
        <v>0</v>
      </c>
      <c r="O1330" s="51">
        <f t="shared" si="62"/>
        <v>0</v>
      </c>
      <c r="P1330" s="51">
        <f t="shared" si="62"/>
        <v>0</v>
      </c>
      <c r="Q1330" s="51">
        <f t="shared" si="62"/>
        <v>0</v>
      </c>
      <c r="R1330" s="51">
        <f t="shared" si="62"/>
        <v>0</v>
      </c>
    </row>
    <row r="1331" spans="1:18" x14ac:dyDescent="0.25">
      <c r="A1331" s="17"/>
      <c r="B1331" s="52"/>
      <c r="C1331" s="17"/>
      <c r="D1331" s="17"/>
      <c r="E1331" s="17"/>
      <c r="F1331" s="17"/>
      <c r="G1331" s="17"/>
      <c r="H1331" s="17"/>
      <c r="I1331" s="16">
        <f>IF(B1331&gt;A_Stammdaten!$B$12,0,SUM(C1331,D1331,F1331,G1331)-SUM(E1331,H1331))</f>
        <v>0</v>
      </c>
      <c r="J1331" s="51">
        <f>HLOOKUP(A_Stammdaten!$B$12,$L$4:$R$2504,ROW(B1331)-3,FALSE)+IF(OR(B1331=0,A_Stammdaten!$B$12&lt;B1331),0,I1331*1/20)</f>
        <v>0</v>
      </c>
      <c r="K1331" s="51">
        <f>HLOOKUP(A_Stammdaten!$B$12,$L$4:$R$2504,ROW(B1331)-3,FALSE)</f>
        <v>0</v>
      </c>
      <c r="L1331" s="51">
        <f t="shared" si="61"/>
        <v>0</v>
      </c>
      <c r="M1331" s="51">
        <f t="shared" si="62"/>
        <v>0</v>
      </c>
      <c r="N1331" s="51">
        <f t="shared" si="62"/>
        <v>0</v>
      </c>
      <c r="O1331" s="51">
        <f t="shared" si="62"/>
        <v>0</v>
      </c>
      <c r="P1331" s="51">
        <f t="shared" si="62"/>
        <v>0</v>
      </c>
      <c r="Q1331" s="51">
        <f t="shared" si="62"/>
        <v>0</v>
      </c>
      <c r="R1331" s="51">
        <f t="shared" si="62"/>
        <v>0</v>
      </c>
    </row>
    <row r="1332" spans="1:18" x14ac:dyDescent="0.25">
      <c r="A1332" s="17"/>
      <c r="B1332" s="52"/>
      <c r="C1332" s="17"/>
      <c r="D1332" s="17"/>
      <c r="E1332" s="17"/>
      <c r="F1332" s="17"/>
      <c r="G1332" s="17"/>
      <c r="H1332" s="17"/>
      <c r="I1332" s="16">
        <f>IF(B1332&gt;A_Stammdaten!$B$12,0,SUM(C1332,D1332,F1332,G1332)-SUM(E1332,H1332))</f>
        <v>0</v>
      </c>
      <c r="J1332" s="51">
        <f>HLOOKUP(A_Stammdaten!$B$12,$L$4:$R$2504,ROW(B1332)-3,FALSE)+IF(OR(B1332=0,A_Stammdaten!$B$12&lt;B1332),0,I1332*1/20)</f>
        <v>0</v>
      </c>
      <c r="K1332" s="51">
        <f>HLOOKUP(A_Stammdaten!$B$12,$L$4:$R$2504,ROW(B1332)-3,FALSE)</f>
        <v>0</v>
      </c>
      <c r="L1332" s="51">
        <f t="shared" si="61"/>
        <v>0</v>
      </c>
      <c r="M1332" s="51">
        <f t="shared" si="62"/>
        <v>0</v>
      </c>
      <c r="N1332" s="51">
        <f t="shared" si="62"/>
        <v>0</v>
      </c>
      <c r="O1332" s="51">
        <f t="shared" si="62"/>
        <v>0</v>
      </c>
      <c r="P1332" s="51">
        <f t="shared" si="62"/>
        <v>0</v>
      </c>
      <c r="Q1332" s="51">
        <f t="shared" si="62"/>
        <v>0</v>
      </c>
      <c r="R1332" s="51">
        <f t="shared" si="62"/>
        <v>0</v>
      </c>
    </row>
    <row r="1333" spans="1:18" x14ac:dyDescent="0.25">
      <c r="A1333" s="17"/>
      <c r="B1333" s="52"/>
      <c r="C1333" s="17"/>
      <c r="D1333" s="17"/>
      <c r="E1333" s="17"/>
      <c r="F1333" s="17"/>
      <c r="G1333" s="17"/>
      <c r="H1333" s="17"/>
      <c r="I1333" s="16">
        <f>IF(B1333&gt;A_Stammdaten!$B$12,0,SUM(C1333,D1333,F1333,G1333)-SUM(E1333,H1333))</f>
        <v>0</v>
      </c>
      <c r="J1333" s="51">
        <f>HLOOKUP(A_Stammdaten!$B$12,$L$4:$R$2504,ROW(B1333)-3,FALSE)+IF(OR(B1333=0,A_Stammdaten!$B$12&lt;B1333),0,I1333*1/20)</f>
        <v>0</v>
      </c>
      <c r="K1333" s="51">
        <f>HLOOKUP(A_Stammdaten!$B$12,$L$4:$R$2504,ROW(B1333)-3,FALSE)</f>
        <v>0</v>
      </c>
      <c r="L1333" s="51">
        <f t="shared" si="61"/>
        <v>0</v>
      </c>
      <c r="M1333" s="51">
        <f t="shared" si="62"/>
        <v>0</v>
      </c>
      <c r="N1333" s="51">
        <f t="shared" si="62"/>
        <v>0</v>
      </c>
      <c r="O1333" s="51">
        <f t="shared" si="62"/>
        <v>0</v>
      </c>
      <c r="P1333" s="51">
        <f t="shared" si="62"/>
        <v>0</v>
      </c>
      <c r="Q1333" s="51">
        <f t="shared" si="62"/>
        <v>0</v>
      </c>
      <c r="R1333" s="51">
        <f t="shared" si="62"/>
        <v>0</v>
      </c>
    </row>
    <row r="1334" spans="1:18" x14ac:dyDescent="0.25">
      <c r="A1334" s="17"/>
      <c r="B1334" s="52"/>
      <c r="C1334" s="17"/>
      <c r="D1334" s="17"/>
      <c r="E1334" s="17"/>
      <c r="F1334" s="17"/>
      <c r="G1334" s="17"/>
      <c r="H1334" s="17"/>
      <c r="I1334" s="16">
        <f>IF(B1334&gt;A_Stammdaten!$B$12,0,SUM(C1334,D1334,F1334,G1334)-SUM(E1334,H1334))</f>
        <v>0</v>
      </c>
      <c r="J1334" s="51">
        <f>HLOOKUP(A_Stammdaten!$B$12,$L$4:$R$2504,ROW(B1334)-3,FALSE)+IF(OR(B1334=0,A_Stammdaten!$B$12&lt;B1334),0,I1334*1/20)</f>
        <v>0</v>
      </c>
      <c r="K1334" s="51">
        <f>HLOOKUP(A_Stammdaten!$B$12,$L$4:$R$2504,ROW(B1334)-3,FALSE)</f>
        <v>0</v>
      </c>
      <c r="L1334" s="51">
        <f t="shared" si="61"/>
        <v>0</v>
      </c>
      <c r="M1334" s="51">
        <f t="shared" si="62"/>
        <v>0</v>
      </c>
      <c r="N1334" s="51">
        <f t="shared" si="62"/>
        <v>0</v>
      </c>
      <c r="O1334" s="51">
        <f t="shared" si="62"/>
        <v>0</v>
      </c>
      <c r="P1334" s="51">
        <f t="shared" si="62"/>
        <v>0</v>
      </c>
      <c r="Q1334" s="51">
        <f t="shared" si="62"/>
        <v>0</v>
      </c>
      <c r="R1334" s="51">
        <f t="shared" si="62"/>
        <v>0</v>
      </c>
    </row>
    <row r="1335" spans="1:18" x14ac:dyDescent="0.25">
      <c r="A1335" s="17"/>
      <c r="B1335" s="52"/>
      <c r="C1335" s="17"/>
      <c r="D1335" s="17"/>
      <c r="E1335" s="17"/>
      <c r="F1335" s="17"/>
      <c r="G1335" s="17"/>
      <c r="H1335" s="17"/>
      <c r="I1335" s="16">
        <f>IF(B1335&gt;A_Stammdaten!$B$12,0,SUM(C1335,D1335,F1335,G1335)-SUM(E1335,H1335))</f>
        <v>0</v>
      </c>
      <c r="J1335" s="51">
        <f>HLOOKUP(A_Stammdaten!$B$12,$L$4:$R$2504,ROW(B1335)-3,FALSE)+IF(OR(B1335=0,A_Stammdaten!$B$12&lt;B1335),0,I1335*1/20)</f>
        <v>0</v>
      </c>
      <c r="K1335" s="51">
        <f>HLOOKUP(A_Stammdaten!$B$12,$L$4:$R$2504,ROW(B1335)-3,FALSE)</f>
        <v>0</v>
      </c>
      <c r="L1335" s="51">
        <f t="shared" si="61"/>
        <v>0</v>
      </c>
      <c r="M1335" s="51">
        <f t="shared" si="62"/>
        <v>0</v>
      </c>
      <c r="N1335" s="51">
        <f t="shared" si="62"/>
        <v>0</v>
      </c>
      <c r="O1335" s="51">
        <f t="shared" si="62"/>
        <v>0</v>
      </c>
      <c r="P1335" s="51">
        <f t="shared" si="62"/>
        <v>0</v>
      </c>
      <c r="Q1335" s="51">
        <f t="shared" si="62"/>
        <v>0</v>
      </c>
      <c r="R1335" s="51">
        <f t="shared" si="62"/>
        <v>0</v>
      </c>
    </row>
    <row r="1336" spans="1:18" x14ac:dyDescent="0.25">
      <c r="A1336" s="17"/>
      <c r="B1336" s="52"/>
      <c r="C1336" s="17"/>
      <c r="D1336" s="17"/>
      <c r="E1336" s="17"/>
      <c r="F1336" s="17"/>
      <c r="G1336" s="17"/>
      <c r="H1336" s="17"/>
      <c r="I1336" s="16">
        <f>IF(B1336&gt;A_Stammdaten!$B$12,0,SUM(C1336,D1336,F1336,G1336)-SUM(E1336,H1336))</f>
        <v>0</v>
      </c>
      <c r="J1336" s="51">
        <f>HLOOKUP(A_Stammdaten!$B$12,$L$4:$R$2504,ROW(B1336)-3,FALSE)+IF(OR(B1336=0,A_Stammdaten!$B$12&lt;B1336),0,I1336*1/20)</f>
        <v>0</v>
      </c>
      <c r="K1336" s="51">
        <f>HLOOKUP(A_Stammdaten!$B$12,$L$4:$R$2504,ROW(B1336)-3,FALSE)</f>
        <v>0</v>
      </c>
      <c r="L1336" s="51">
        <f t="shared" si="61"/>
        <v>0</v>
      </c>
      <c r="M1336" s="51">
        <f t="shared" si="62"/>
        <v>0</v>
      </c>
      <c r="N1336" s="51">
        <f t="shared" si="62"/>
        <v>0</v>
      </c>
      <c r="O1336" s="51">
        <f t="shared" si="62"/>
        <v>0</v>
      </c>
      <c r="P1336" s="51">
        <f t="shared" si="62"/>
        <v>0</v>
      </c>
      <c r="Q1336" s="51">
        <f t="shared" si="62"/>
        <v>0</v>
      </c>
      <c r="R1336" s="51">
        <f t="shared" si="62"/>
        <v>0</v>
      </c>
    </row>
    <row r="1337" spans="1:18" x14ac:dyDescent="0.25">
      <c r="A1337" s="17"/>
      <c r="B1337" s="52"/>
      <c r="C1337" s="17"/>
      <c r="D1337" s="17"/>
      <c r="E1337" s="17"/>
      <c r="F1337" s="17"/>
      <c r="G1337" s="17"/>
      <c r="H1337" s="17"/>
      <c r="I1337" s="16">
        <f>IF(B1337&gt;A_Stammdaten!$B$12,0,SUM(C1337,D1337,F1337,G1337)-SUM(E1337,H1337))</f>
        <v>0</v>
      </c>
      <c r="J1337" s="51">
        <f>HLOOKUP(A_Stammdaten!$B$12,$L$4:$R$2504,ROW(B1337)-3,FALSE)+IF(OR(B1337=0,A_Stammdaten!$B$12&lt;B1337),0,I1337*1/20)</f>
        <v>0</v>
      </c>
      <c r="K1337" s="51">
        <f>HLOOKUP(A_Stammdaten!$B$12,$L$4:$R$2504,ROW(B1337)-3,FALSE)</f>
        <v>0</v>
      </c>
      <c r="L1337" s="51">
        <f t="shared" si="61"/>
        <v>0</v>
      </c>
      <c r="M1337" s="51">
        <f t="shared" si="62"/>
        <v>0</v>
      </c>
      <c r="N1337" s="51">
        <f t="shared" si="62"/>
        <v>0</v>
      </c>
      <c r="O1337" s="51">
        <f t="shared" si="62"/>
        <v>0</v>
      </c>
      <c r="P1337" s="51">
        <f t="shared" si="62"/>
        <v>0</v>
      </c>
      <c r="Q1337" s="51">
        <f t="shared" si="62"/>
        <v>0</v>
      </c>
      <c r="R1337" s="51">
        <f t="shared" si="62"/>
        <v>0</v>
      </c>
    </row>
    <row r="1338" spans="1:18" x14ac:dyDescent="0.25">
      <c r="A1338" s="17"/>
      <c r="B1338" s="52"/>
      <c r="C1338" s="17"/>
      <c r="D1338" s="17"/>
      <c r="E1338" s="17"/>
      <c r="F1338" s="17"/>
      <c r="G1338" s="17"/>
      <c r="H1338" s="17"/>
      <c r="I1338" s="16">
        <f>IF(B1338&gt;A_Stammdaten!$B$12,0,SUM(C1338,D1338,F1338,G1338)-SUM(E1338,H1338))</f>
        <v>0</v>
      </c>
      <c r="J1338" s="51">
        <f>HLOOKUP(A_Stammdaten!$B$12,$L$4:$R$2504,ROW(B1338)-3,FALSE)+IF(OR(B1338=0,A_Stammdaten!$B$12&lt;B1338),0,I1338*1/20)</f>
        <v>0</v>
      </c>
      <c r="K1338" s="51">
        <f>HLOOKUP(A_Stammdaten!$B$12,$L$4:$R$2504,ROW(B1338)-3,FALSE)</f>
        <v>0</v>
      </c>
      <c r="L1338" s="51">
        <f t="shared" si="61"/>
        <v>0</v>
      </c>
      <c r="M1338" s="51">
        <f t="shared" si="62"/>
        <v>0</v>
      </c>
      <c r="N1338" s="51">
        <f t="shared" si="62"/>
        <v>0</v>
      </c>
      <c r="O1338" s="51">
        <f t="shared" si="62"/>
        <v>0</v>
      </c>
      <c r="P1338" s="51">
        <f t="shared" si="62"/>
        <v>0</v>
      </c>
      <c r="Q1338" s="51">
        <f t="shared" si="62"/>
        <v>0</v>
      </c>
      <c r="R1338" s="51">
        <f t="shared" si="62"/>
        <v>0</v>
      </c>
    </row>
    <row r="1339" spans="1:18" x14ac:dyDescent="0.25">
      <c r="A1339" s="17"/>
      <c r="B1339" s="52"/>
      <c r="C1339" s="17"/>
      <c r="D1339" s="17"/>
      <c r="E1339" s="17"/>
      <c r="F1339" s="17"/>
      <c r="G1339" s="17"/>
      <c r="H1339" s="17"/>
      <c r="I1339" s="16">
        <f>IF(B1339&gt;A_Stammdaten!$B$12,0,SUM(C1339,D1339,F1339,G1339)-SUM(E1339,H1339))</f>
        <v>0</v>
      </c>
      <c r="J1339" s="51">
        <f>HLOOKUP(A_Stammdaten!$B$12,$L$4:$R$2504,ROW(B1339)-3,FALSE)+IF(OR(B1339=0,A_Stammdaten!$B$12&lt;B1339),0,I1339*1/20)</f>
        <v>0</v>
      </c>
      <c r="K1339" s="51">
        <f>HLOOKUP(A_Stammdaten!$B$12,$L$4:$R$2504,ROW(B1339)-3,FALSE)</f>
        <v>0</v>
      </c>
      <c r="L1339" s="51">
        <f t="shared" si="61"/>
        <v>0</v>
      </c>
      <c r="M1339" s="51">
        <f t="shared" si="62"/>
        <v>0</v>
      </c>
      <c r="N1339" s="51">
        <f t="shared" si="62"/>
        <v>0</v>
      </c>
      <c r="O1339" s="51">
        <f t="shared" si="62"/>
        <v>0</v>
      </c>
      <c r="P1339" s="51">
        <f t="shared" si="62"/>
        <v>0</v>
      </c>
      <c r="Q1339" s="51">
        <f t="shared" si="62"/>
        <v>0</v>
      </c>
      <c r="R1339" s="51">
        <f t="shared" si="62"/>
        <v>0</v>
      </c>
    </row>
    <row r="1340" spans="1:18" x14ac:dyDescent="0.25">
      <c r="A1340" s="17"/>
      <c r="B1340" s="52"/>
      <c r="C1340" s="17"/>
      <c r="D1340" s="17"/>
      <c r="E1340" s="17"/>
      <c r="F1340" s="17"/>
      <c r="G1340" s="17"/>
      <c r="H1340" s="17"/>
      <c r="I1340" s="16">
        <f>IF(B1340&gt;A_Stammdaten!$B$12,0,SUM(C1340,D1340,F1340,G1340)-SUM(E1340,H1340))</f>
        <v>0</v>
      </c>
      <c r="J1340" s="51">
        <f>HLOOKUP(A_Stammdaten!$B$12,$L$4:$R$2504,ROW(B1340)-3,FALSE)+IF(OR(B1340=0,A_Stammdaten!$B$12&lt;B1340),0,I1340*1/20)</f>
        <v>0</v>
      </c>
      <c r="K1340" s="51">
        <f>HLOOKUP(A_Stammdaten!$B$12,$L$4:$R$2504,ROW(B1340)-3,FALSE)</f>
        <v>0</v>
      </c>
      <c r="L1340" s="51">
        <f t="shared" si="61"/>
        <v>0</v>
      </c>
      <c r="M1340" s="51">
        <f t="shared" si="62"/>
        <v>0</v>
      </c>
      <c r="N1340" s="51">
        <f t="shared" si="62"/>
        <v>0</v>
      </c>
      <c r="O1340" s="51">
        <f t="shared" si="62"/>
        <v>0</v>
      </c>
      <c r="P1340" s="51">
        <f t="shared" si="62"/>
        <v>0</v>
      </c>
      <c r="Q1340" s="51">
        <f t="shared" si="62"/>
        <v>0</v>
      </c>
      <c r="R1340" s="51">
        <f t="shared" si="62"/>
        <v>0</v>
      </c>
    </row>
    <row r="1341" spans="1:18" x14ac:dyDescent="0.25">
      <c r="A1341" s="17"/>
      <c r="B1341" s="52"/>
      <c r="C1341" s="17"/>
      <c r="D1341" s="17"/>
      <c r="E1341" s="17"/>
      <c r="F1341" s="17"/>
      <c r="G1341" s="17"/>
      <c r="H1341" s="17"/>
      <c r="I1341" s="16">
        <f>IF(B1341&gt;A_Stammdaten!$B$12,0,SUM(C1341,D1341,F1341,G1341)-SUM(E1341,H1341))</f>
        <v>0</v>
      </c>
      <c r="J1341" s="51">
        <f>HLOOKUP(A_Stammdaten!$B$12,$L$4:$R$2504,ROW(B1341)-3,FALSE)+IF(OR(B1341=0,A_Stammdaten!$B$12&lt;B1341),0,I1341*1/20)</f>
        <v>0</v>
      </c>
      <c r="K1341" s="51">
        <f>HLOOKUP(A_Stammdaten!$B$12,$L$4:$R$2504,ROW(B1341)-3,FALSE)</f>
        <v>0</v>
      </c>
      <c r="L1341" s="51">
        <f t="shared" si="61"/>
        <v>0</v>
      </c>
      <c r="M1341" s="51">
        <f t="shared" si="62"/>
        <v>0</v>
      </c>
      <c r="N1341" s="51">
        <f t="shared" si="62"/>
        <v>0</v>
      </c>
      <c r="O1341" s="51">
        <f t="shared" si="62"/>
        <v>0</v>
      </c>
      <c r="P1341" s="51">
        <f t="shared" si="62"/>
        <v>0</v>
      </c>
      <c r="Q1341" s="51">
        <f t="shared" si="62"/>
        <v>0</v>
      </c>
      <c r="R1341" s="51">
        <f t="shared" si="62"/>
        <v>0</v>
      </c>
    </row>
    <row r="1342" spans="1:18" x14ac:dyDescent="0.25">
      <c r="A1342" s="17"/>
      <c r="B1342" s="52"/>
      <c r="C1342" s="17"/>
      <c r="D1342" s="17"/>
      <c r="E1342" s="17"/>
      <c r="F1342" s="17"/>
      <c r="G1342" s="17"/>
      <c r="H1342" s="17"/>
      <c r="I1342" s="16">
        <f>IF(B1342&gt;A_Stammdaten!$B$12,0,SUM(C1342,D1342,F1342,G1342)-SUM(E1342,H1342))</f>
        <v>0</v>
      </c>
      <c r="J1342" s="51">
        <f>HLOOKUP(A_Stammdaten!$B$12,$L$4:$R$2504,ROW(B1342)-3,FALSE)+IF(OR(B1342=0,A_Stammdaten!$B$12&lt;B1342),0,I1342*1/20)</f>
        <v>0</v>
      </c>
      <c r="K1342" s="51">
        <f>HLOOKUP(A_Stammdaten!$B$12,$L$4:$R$2504,ROW(B1342)-3,FALSE)</f>
        <v>0</v>
      </c>
      <c r="L1342" s="51">
        <f t="shared" si="61"/>
        <v>0</v>
      </c>
      <c r="M1342" s="51">
        <f t="shared" si="62"/>
        <v>0</v>
      </c>
      <c r="N1342" s="51">
        <f t="shared" si="62"/>
        <v>0</v>
      </c>
      <c r="O1342" s="51">
        <f t="shared" si="62"/>
        <v>0</v>
      </c>
      <c r="P1342" s="51">
        <f t="shared" si="62"/>
        <v>0</v>
      </c>
      <c r="Q1342" s="51">
        <f t="shared" si="62"/>
        <v>0</v>
      </c>
      <c r="R1342" s="51">
        <f t="shared" si="62"/>
        <v>0</v>
      </c>
    </row>
    <row r="1343" spans="1:18" x14ac:dyDescent="0.25">
      <c r="A1343" s="17"/>
      <c r="B1343" s="52"/>
      <c r="C1343" s="17"/>
      <c r="D1343" s="17"/>
      <c r="E1343" s="17"/>
      <c r="F1343" s="17"/>
      <c r="G1343" s="17"/>
      <c r="H1343" s="17"/>
      <c r="I1343" s="16">
        <f>IF(B1343&gt;A_Stammdaten!$B$12,0,SUM(C1343,D1343,F1343,G1343)-SUM(E1343,H1343))</f>
        <v>0</v>
      </c>
      <c r="J1343" s="51">
        <f>HLOOKUP(A_Stammdaten!$B$12,$L$4:$R$2504,ROW(B1343)-3,FALSE)+IF(OR(B1343=0,A_Stammdaten!$B$12&lt;B1343),0,I1343*1/20)</f>
        <v>0</v>
      </c>
      <c r="K1343" s="51">
        <f>HLOOKUP(A_Stammdaten!$B$12,$L$4:$R$2504,ROW(B1343)-3,FALSE)</f>
        <v>0</v>
      </c>
      <c r="L1343" s="51">
        <f t="shared" si="61"/>
        <v>0</v>
      </c>
      <c r="M1343" s="51">
        <f t="shared" si="62"/>
        <v>0</v>
      </c>
      <c r="N1343" s="51">
        <f t="shared" si="62"/>
        <v>0</v>
      </c>
      <c r="O1343" s="51">
        <f t="shared" si="62"/>
        <v>0</v>
      </c>
      <c r="P1343" s="51">
        <f t="shared" si="62"/>
        <v>0</v>
      </c>
      <c r="Q1343" s="51">
        <f t="shared" si="62"/>
        <v>0</v>
      </c>
      <c r="R1343" s="51">
        <f t="shared" si="62"/>
        <v>0</v>
      </c>
    </row>
    <row r="1344" spans="1:18" x14ac:dyDescent="0.25">
      <c r="A1344" s="17"/>
      <c r="B1344" s="52"/>
      <c r="C1344" s="17"/>
      <c r="D1344" s="17"/>
      <c r="E1344" s="17"/>
      <c r="F1344" s="17"/>
      <c r="G1344" s="17"/>
      <c r="H1344" s="17"/>
      <c r="I1344" s="16">
        <f>IF(B1344&gt;A_Stammdaten!$B$12,0,SUM(C1344,D1344,F1344,G1344)-SUM(E1344,H1344))</f>
        <v>0</v>
      </c>
      <c r="J1344" s="51">
        <f>HLOOKUP(A_Stammdaten!$B$12,$L$4:$R$2504,ROW(B1344)-3,FALSE)+IF(OR(B1344=0,A_Stammdaten!$B$12&lt;B1344),0,I1344*1/20)</f>
        <v>0</v>
      </c>
      <c r="K1344" s="51">
        <f>HLOOKUP(A_Stammdaten!$B$12,$L$4:$R$2504,ROW(B1344)-3,FALSE)</f>
        <v>0</v>
      </c>
      <c r="L1344" s="51">
        <f t="shared" ref="L1344:L1407" si="63">IF(OR($I1344=0,L$4&lt;$B1344,$B1344=0,20-(L$4-$B1344)=0),0,$I1344*(19-(L$4-$B1344))/20)</f>
        <v>0</v>
      </c>
      <c r="M1344" s="51">
        <f t="shared" si="62"/>
        <v>0</v>
      </c>
      <c r="N1344" s="51">
        <f t="shared" si="62"/>
        <v>0</v>
      </c>
      <c r="O1344" s="51">
        <f t="shared" si="62"/>
        <v>0</v>
      </c>
      <c r="P1344" s="51">
        <f t="shared" si="62"/>
        <v>0</v>
      </c>
      <c r="Q1344" s="51">
        <f t="shared" si="62"/>
        <v>0</v>
      </c>
      <c r="R1344" s="51">
        <f t="shared" si="62"/>
        <v>0</v>
      </c>
    </row>
    <row r="1345" spans="1:18" x14ac:dyDescent="0.25">
      <c r="A1345" s="17"/>
      <c r="B1345" s="52"/>
      <c r="C1345" s="17"/>
      <c r="D1345" s="17"/>
      <c r="E1345" s="17"/>
      <c r="F1345" s="17"/>
      <c r="G1345" s="17"/>
      <c r="H1345" s="17"/>
      <c r="I1345" s="16">
        <f>IF(B1345&gt;A_Stammdaten!$B$12,0,SUM(C1345,D1345,F1345,G1345)-SUM(E1345,H1345))</f>
        <v>0</v>
      </c>
      <c r="J1345" s="51">
        <f>HLOOKUP(A_Stammdaten!$B$12,$L$4:$R$2504,ROW(B1345)-3,FALSE)+IF(OR(B1345=0,A_Stammdaten!$B$12&lt;B1345),0,I1345*1/20)</f>
        <v>0</v>
      </c>
      <c r="K1345" s="51">
        <f>HLOOKUP(A_Stammdaten!$B$12,$L$4:$R$2504,ROW(B1345)-3,FALSE)</f>
        <v>0</v>
      </c>
      <c r="L1345" s="51">
        <f t="shared" si="63"/>
        <v>0</v>
      </c>
      <c r="M1345" s="51">
        <f t="shared" si="62"/>
        <v>0</v>
      </c>
      <c r="N1345" s="51">
        <f t="shared" si="62"/>
        <v>0</v>
      </c>
      <c r="O1345" s="51">
        <f t="shared" si="62"/>
        <v>0</v>
      </c>
      <c r="P1345" s="51">
        <f t="shared" si="62"/>
        <v>0</v>
      </c>
      <c r="Q1345" s="51">
        <f t="shared" si="62"/>
        <v>0</v>
      </c>
      <c r="R1345" s="51">
        <f t="shared" si="62"/>
        <v>0</v>
      </c>
    </row>
    <row r="1346" spans="1:18" x14ac:dyDescent="0.25">
      <c r="A1346" s="17"/>
      <c r="B1346" s="52"/>
      <c r="C1346" s="17"/>
      <c r="D1346" s="17"/>
      <c r="E1346" s="17"/>
      <c r="F1346" s="17"/>
      <c r="G1346" s="17"/>
      <c r="H1346" s="17"/>
      <c r="I1346" s="16">
        <f>IF(B1346&gt;A_Stammdaten!$B$12,0,SUM(C1346,D1346,F1346,G1346)-SUM(E1346,H1346))</f>
        <v>0</v>
      </c>
      <c r="J1346" s="51">
        <f>HLOOKUP(A_Stammdaten!$B$12,$L$4:$R$2504,ROW(B1346)-3,FALSE)+IF(OR(B1346=0,A_Stammdaten!$B$12&lt;B1346),0,I1346*1/20)</f>
        <v>0</v>
      </c>
      <c r="K1346" s="51">
        <f>HLOOKUP(A_Stammdaten!$B$12,$L$4:$R$2504,ROW(B1346)-3,FALSE)</f>
        <v>0</v>
      </c>
      <c r="L1346" s="51">
        <f t="shared" si="63"/>
        <v>0</v>
      </c>
      <c r="M1346" s="51">
        <f t="shared" si="62"/>
        <v>0</v>
      </c>
      <c r="N1346" s="51">
        <f t="shared" si="62"/>
        <v>0</v>
      </c>
      <c r="O1346" s="51">
        <f t="shared" si="62"/>
        <v>0</v>
      </c>
      <c r="P1346" s="51">
        <f t="shared" si="62"/>
        <v>0</v>
      </c>
      <c r="Q1346" s="51">
        <f t="shared" si="62"/>
        <v>0</v>
      </c>
      <c r="R1346" s="51">
        <f t="shared" si="62"/>
        <v>0</v>
      </c>
    </row>
    <row r="1347" spans="1:18" x14ac:dyDescent="0.25">
      <c r="A1347" s="17"/>
      <c r="B1347" s="52"/>
      <c r="C1347" s="17"/>
      <c r="D1347" s="17"/>
      <c r="E1347" s="17"/>
      <c r="F1347" s="17"/>
      <c r="G1347" s="17"/>
      <c r="H1347" s="17"/>
      <c r="I1347" s="16">
        <f>IF(B1347&gt;A_Stammdaten!$B$12,0,SUM(C1347,D1347,F1347,G1347)-SUM(E1347,H1347))</f>
        <v>0</v>
      </c>
      <c r="J1347" s="51">
        <f>HLOOKUP(A_Stammdaten!$B$12,$L$4:$R$2504,ROW(B1347)-3,FALSE)+IF(OR(B1347=0,A_Stammdaten!$B$12&lt;B1347),0,I1347*1/20)</f>
        <v>0</v>
      </c>
      <c r="K1347" s="51">
        <f>HLOOKUP(A_Stammdaten!$B$12,$L$4:$R$2504,ROW(B1347)-3,FALSE)</f>
        <v>0</v>
      </c>
      <c r="L1347" s="51">
        <f t="shared" si="63"/>
        <v>0</v>
      </c>
      <c r="M1347" s="51">
        <f t="shared" si="62"/>
        <v>0</v>
      </c>
      <c r="N1347" s="51">
        <f t="shared" si="62"/>
        <v>0</v>
      </c>
      <c r="O1347" s="51">
        <f t="shared" si="62"/>
        <v>0</v>
      </c>
      <c r="P1347" s="51">
        <f t="shared" si="62"/>
        <v>0</v>
      </c>
      <c r="Q1347" s="51">
        <f t="shared" si="62"/>
        <v>0</v>
      </c>
      <c r="R1347" s="51">
        <f t="shared" si="62"/>
        <v>0</v>
      </c>
    </row>
    <row r="1348" spans="1:18" x14ac:dyDescent="0.25">
      <c r="A1348" s="17"/>
      <c r="B1348" s="52"/>
      <c r="C1348" s="17"/>
      <c r="D1348" s="17"/>
      <c r="E1348" s="17"/>
      <c r="F1348" s="17"/>
      <c r="G1348" s="17"/>
      <c r="H1348" s="17"/>
      <c r="I1348" s="16">
        <f>IF(B1348&gt;A_Stammdaten!$B$12,0,SUM(C1348,D1348,F1348,G1348)-SUM(E1348,H1348))</f>
        <v>0</v>
      </c>
      <c r="J1348" s="51">
        <f>HLOOKUP(A_Stammdaten!$B$12,$L$4:$R$2504,ROW(B1348)-3,FALSE)+IF(OR(B1348=0,A_Stammdaten!$B$12&lt;B1348),0,I1348*1/20)</f>
        <v>0</v>
      </c>
      <c r="K1348" s="51">
        <f>HLOOKUP(A_Stammdaten!$B$12,$L$4:$R$2504,ROW(B1348)-3,FALSE)</f>
        <v>0</v>
      </c>
      <c r="L1348" s="51">
        <f t="shared" si="63"/>
        <v>0</v>
      </c>
      <c r="M1348" s="51">
        <f t="shared" si="62"/>
        <v>0</v>
      </c>
      <c r="N1348" s="51">
        <f t="shared" si="62"/>
        <v>0</v>
      </c>
      <c r="O1348" s="51">
        <f t="shared" si="62"/>
        <v>0</v>
      </c>
      <c r="P1348" s="51">
        <f t="shared" si="62"/>
        <v>0</v>
      </c>
      <c r="Q1348" s="51">
        <f t="shared" si="62"/>
        <v>0</v>
      </c>
      <c r="R1348" s="51">
        <f t="shared" si="62"/>
        <v>0</v>
      </c>
    </row>
    <row r="1349" spans="1:18" x14ac:dyDescent="0.25">
      <c r="A1349" s="17"/>
      <c r="B1349" s="52"/>
      <c r="C1349" s="17"/>
      <c r="D1349" s="17"/>
      <c r="E1349" s="17"/>
      <c r="F1349" s="17"/>
      <c r="G1349" s="17"/>
      <c r="H1349" s="17"/>
      <c r="I1349" s="16">
        <f>IF(B1349&gt;A_Stammdaten!$B$12,0,SUM(C1349,D1349,F1349,G1349)-SUM(E1349,H1349))</f>
        <v>0</v>
      </c>
      <c r="J1349" s="51">
        <f>HLOOKUP(A_Stammdaten!$B$12,$L$4:$R$2504,ROW(B1349)-3,FALSE)+IF(OR(B1349=0,A_Stammdaten!$B$12&lt;B1349),0,I1349*1/20)</f>
        <v>0</v>
      </c>
      <c r="K1349" s="51">
        <f>HLOOKUP(A_Stammdaten!$B$12,$L$4:$R$2504,ROW(B1349)-3,FALSE)</f>
        <v>0</v>
      </c>
      <c r="L1349" s="51">
        <f t="shared" si="63"/>
        <v>0</v>
      </c>
      <c r="M1349" s="51">
        <f t="shared" si="62"/>
        <v>0</v>
      </c>
      <c r="N1349" s="51">
        <f t="shared" si="62"/>
        <v>0</v>
      </c>
      <c r="O1349" s="51">
        <f t="shared" si="62"/>
        <v>0</v>
      </c>
      <c r="P1349" s="51">
        <f t="shared" si="62"/>
        <v>0</v>
      </c>
      <c r="Q1349" s="51">
        <f t="shared" si="62"/>
        <v>0</v>
      </c>
      <c r="R1349" s="51">
        <f t="shared" si="62"/>
        <v>0</v>
      </c>
    </row>
    <row r="1350" spans="1:18" x14ac:dyDescent="0.25">
      <c r="A1350" s="17"/>
      <c r="B1350" s="52"/>
      <c r="C1350" s="17"/>
      <c r="D1350" s="17"/>
      <c r="E1350" s="17"/>
      <c r="F1350" s="17"/>
      <c r="G1350" s="17"/>
      <c r="H1350" s="17"/>
      <c r="I1350" s="16">
        <f>IF(B1350&gt;A_Stammdaten!$B$12,0,SUM(C1350,D1350,F1350,G1350)-SUM(E1350,H1350))</f>
        <v>0</v>
      </c>
      <c r="J1350" s="51">
        <f>HLOOKUP(A_Stammdaten!$B$12,$L$4:$R$2504,ROW(B1350)-3,FALSE)+IF(OR(B1350=0,A_Stammdaten!$B$12&lt;B1350),0,I1350*1/20)</f>
        <v>0</v>
      </c>
      <c r="K1350" s="51">
        <f>HLOOKUP(A_Stammdaten!$B$12,$L$4:$R$2504,ROW(B1350)-3,FALSE)</f>
        <v>0</v>
      </c>
      <c r="L1350" s="51">
        <f t="shared" si="63"/>
        <v>0</v>
      </c>
      <c r="M1350" s="51">
        <f t="shared" si="62"/>
        <v>0</v>
      </c>
      <c r="N1350" s="51">
        <f t="shared" si="62"/>
        <v>0</v>
      </c>
      <c r="O1350" s="51">
        <f t="shared" si="62"/>
        <v>0</v>
      </c>
      <c r="P1350" s="51">
        <f t="shared" si="62"/>
        <v>0</v>
      </c>
      <c r="Q1350" s="51">
        <f t="shared" si="62"/>
        <v>0</v>
      </c>
      <c r="R1350" s="51">
        <f t="shared" si="62"/>
        <v>0</v>
      </c>
    </row>
    <row r="1351" spans="1:18" x14ac:dyDescent="0.25">
      <c r="A1351" s="17"/>
      <c r="B1351" s="52"/>
      <c r="C1351" s="17"/>
      <c r="D1351" s="17"/>
      <c r="E1351" s="17"/>
      <c r="F1351" s="17"/>
      <c r="G1351" s="17"/>
      <c r="H1351" s="17"/>
      <c r="I1351" s="16">
        <f>IF(B1351&gt;A_Stammdaten!$B$12,0,SUM(C1351,D1351,F1351,G1351)-SUM(E1351,H1351))</f>
        <v>0</v>
      </c>
      <c r="J1351" s="51">
        <f>HLOOKUP(A_Stammdaten!$B$12,$L$4:$R$2504,ROW(B1351)-3,FALSE)+IF(OR(B1351=0,A_Stammdaten!$B$12&lt;B1351),0,I1351*1/20)</f>
        <v>0</v>
      </c>
      <c r="K1351" s="51">
        <f>HLOOKUP(A_Stammdaten!$B$12,$L$4:$R$2504,ROW(B1351)-3,FALSE)</f>
        <v>0</v>
      </c>
      <c r="L1351" s="51">
        <f t="shared" si="63"/>
        <v>0</v>
      </c>
      <c r="M1351" s="51">
        <f t="shared" si="62"/>
        <v>0</v>
      </c>
      <c r="N1351" s="51">
        <f t="shared" si="62"/>
        <v>0</v>
      </c>
      <c r="O1351" s="51">
        <f t="shared" si="62"/>
        <v>0</v>
      </c>
      <c r="P1351" s="51">
        <f t="shared" si="62"/>
        <v>0</v>
      </c>
      <c r="Q1351" s="51">
        <f t="shared" si="62"/>
        <v>0</v>
      </c>
      <c r="R1351" s="51">
        <f t="shared" si="62"/>
        <v>0</v>
      </c>
    </row>
    <row r="1352" spans="1:18" x14ac:dyDescent="0.25">
      <c r="A1352" s="17"/>
      <c r="B1352" s="52"/>
      <c r="C1352" s="17"/>
      <c r="D1352" s="17"/>
      <c r="E1352" s="17"/>
      <c r="F1352" s="17"/>
      <c r="G1352" s="17"/>
      <c r="H1352" s="17"/>
      <c r="I1352" s="16">
        <f>IF(B1352&gt;A_Stammdaten!$B$12,0,SUM(C1352,D1352,F1352,G1352)-SUM(E1352,H1352))</f>
        <v>0</v>
      </c>
      <c r="J1352" s="51">
        <f>HLOOKUP(A_Stammdaten!$B$12,$L$4:$R$2504,ROW(B1352)-3,FALSE)+IF(OR(B1352=0,A_Stammdaten!$B$12&lt;B1352),0,I1352*1/20)</f>
        <v>0</v>
      </c>
      <c r="K1352" s="51">
        <f>HLOOKUP(A_Stammdaten!$B$12,$L$4:$R$2504,ROW(B1352)-3,FALSE)</f>
        <v>0</v>
      </c>
      <c r="L1352" s="51">
        <f t="shared" si="63"/>
        <v>0</v>
      </c>
      <c r="M1352" s="51">
        <f t="shared" si="62"/>
        <v>0</v>
      </c>
      <c r="N1352" s="51">
        <f t="shared" si="62"/>
        <v>0</v>
      </c>
      <c r="O1352" s="51">
        <f t="shared" si="62"/>
        <v>0</v>
      </c>
      <c r="P1352" s="51">
        <f t="shared" si="62"/>
        <v>0</v>
      </c>
      <c r="Q1352" s="51">
        <f t="shared" si="62"/>
        <v>0</v>
      </c>
      <c r="R1352" s="51">
        <f t="shared" si="62"/>
        <v>0</v>
      </c>
    </row>
    <row r="1353" spans="1:18" x14ac:dyDescent="0.25">
      <c r="A1353" s="17"/>
      <c r="B1353" s="52"/>
      <c r="C1353" s="17"/>
      <c r="D1353" s="17"/>
      <c r="E1353" s="17"/>
      <c r="F1353" s="17"/>
      <c r="G1353" s="17"/>
      <c r="H1353" s="17"/>
      <c r="I1353" s="16">
        <f>IF(B1353&gt;A_Stammdaten!$B$12,0,SUM(C1353,D1353,F1353,G1353)-SUM(E1353,H1353))</f>
        <v>0</v>
      </c>
      <c r="J1353" s="51">
        <f>HLOOKUP(A_Stammdaten!$B$12,$L$4:$R$2504,ROW(B1353)-3,FALSE)+IF(OR(B1353=0,A_Stammdaten!$B$12&lt;B1353),0,I1353*1/20)</f>
        <v>0</v>
      </c>
      <c r="K1353" s="51">
        <f>HLOOKUP(A_Stammdaten!$B$12,$L$4:$R$2504,ROW(B1353)-3,FALSE)</f>
        <v>0</v>
      </c>
      <c r="L1353" s="51">
        <f t="shared" si="63"/>
        <v>0</v>
      </c>
      <c r="M1353" s="51">
        <f t="shared" si="62"/>
        <v>0</v>
      </c>
      <c r="N1353" s="51">
        <f t="shared" si="62"/>
        <v>0</v>
      </c>
      <c r="O1353" s="51">
        <f t="shared" si="62"/>
        <v>0</v>
      </c>
      <c r="P1353" s="51">
        <f t="shared" si="62"/>
        <v>0</v>
      </c>
      <c r="Q1353" s="51">
        <f t="shared" si="62"/>
        <v>0</v>
      </c>
      <c r="R1353" s="51">
        <f t="shared" si="62"/>
        <v>0</v>
      </c>
    </row>
    <row r="1354" spans="1:18" x14ac:dyDescent="0.25">
      <c r="A1354" s="17"/>
      <c r="B1354" s="52"/>
      <c r="C1354" s="17"/>
      <c r="D1354" s="17"/>
      <c r="E1354" s="17"/>
      <c r="F1354" s="17"/>
      <c r="G1354" s="17"/>
      <c r="H1354" s="17"/>
      <c r="I1354" s="16">
        <f>IF(B1354&gt;A_Stammdaten!$B$12,0,SUM(C1354,D1354,F1354,G1354)-SUM(E1354,H1354))</f>
        <v>0</v>
      </c>
      <c r="J1354" s="51">
        <f>HLOOKUP(A_Stammdaten!$B$12,$L$4:$R$2504,ROW(B1354)-3,FALSE)+IF(OR(B1354=0,A_Stammdaten!$B$12&lt;B1354),0,I1354*1/20)</f>
        <v>0</v>
      </c>
      <c r="K1354" s="51">
        <f>HLOOKUP(A_Stammdaten!$B$12,$L$4:$R$2504,ROW(B1354)-3,FALSE)</f>
        <v>0</v>
      </c>
      <c r="L1354" s="51">
        <f t="shared" si="63"/>
        <v>0</v>
      </c>
      <c r="M1354" s="51">
        <f t="shared" si="62"/>
        <v>0</v>
      </c>
      <c r="N1354" s="51">
        <f t="shared" si="62"/>
        <v>0</v>
      </c>
      <c r="O1354" s="51">
        <f t="shared" si="62"/>
        <v>0</v>
      </c>
      <c r="P1354" s="51">
        <f t="shared" si="62"/>
        <v>0</v>
      </c>
      <c r="Q1354" s="51">
        <f t="shared" si="62"/>
        <v>0</v>
      </c>
      <c r="R1354" s="51">
        <f t="shared" si="62"/>
        <v>0</v>
      </c>
    </row>
    <row r="1355" spans="1:18" x14ac:dyDescent="0.25">
      <c r="A1355" s="17"/>
      <c r="B1355" s="52"/>
      <c r="C1355" s="17"/>
      <c r="D1355" s="17"/>
      <c r="E1355" s="17"/>
      <c r="F1355" s="17"/>
      <c r="G1355" s="17"/>
      <c r="H1355" s="17"/>
      <c r="I1355" s="16">
        <f>IF(B1355&gt;A_Stammdaten!$B$12,0,SUM(C1355,D1355,F1355,G1355)-SUM(E1355,H1355))</f>
        <v>0</v>
      </c>
      <c r="J1355" s="51">
        <f>HLOOKUP(A_Stammdaten!$B$12,$L$4:$R$2504,ROW(B1355)-3,FALSE)+IF(OR(B1355=0,A_Stammdaten!$B$12&lt;B1355),0,I1355*1/20)</f>
        <v>0</v>
      </c>
      <c r="K1355" s="51">
        <f>HLOOKUP(A_Stammdaten!$B$12,$L$4:$R$2504,ROW(B1355)-3,FALSE)</f>
        <v>0</v>
      </c>
      <c r="L1355" s="51">
        <f t="shared" si="63"/>
        <v>0</v>
      </c>
      <c r="M1355" s="51">
        <f t="shared" si="62"/>
        <v>0</v>
      </c>
      <c r="N1355" s="51">
        <f t="shared" si="62"/>
        <v>0</v>
      </c>
      <c r="O1355" s="51">
        <f t="shared" si="62"/>
        <v>0</v>
      </c>
      <c r="P1355" s="51">
        <f t="shared" si="62"/>
        <v>0</v>
      </c>
      <c r="Q1355" s="51">
        <f t="shared" si="62"/>
        <v>0</v>
      </c>
      <c r="R1355" s="51">
        <f t="shared" si="62"/>
        <v>0</v>
      </c>
    </row>
    <row r="1356" spans="1:18" x14ac:dyDescent="0.25">
      <c r="A1356" s="17"/>
      <c r="B1356" s="52"/>
      <c r="C1356" s="17"/>
      <c r="D1356" s="17"/>
      <c r="E1356" s="17"/>
      <c r="F1356" s="17"/>
      <c r="G1356" s="17"/>
      <c r="H1356" s="17"/>
      <c r="I1356" s="16">
        <f>IF(B1356&gt;A_Stammdaten!$B$12,0,SUM(C1356,D1356,F1356,G1356)-SUM(E1356,H1356))</f>
        <v>0</v>
      </c>
      <c r="J1356" s="51">
        <f>HLOOKUP(A_Stammdaten!$B$12,$L$4:$R$2504,ROW(B1356)-3,FALSE)+IF(OR(B1356=0,A_Stammdaten!$B$12&lt;B1356),0,I1356*1/20)</f>
        <v>0</v>
      </c>
      <c r="K1356" s="51">
        <f>HLOOKUP(A_Stammdaten!$B$12,$L$4:$R$2504,ROW(B1356)-3,FALSE)</f>
        <v>0</v>
      </c>
      <c r="L1356" s="51">
        <f t="shared" si="63"/>
        <v>0</v>
      </c>
      <c r="M1356" s="51">
        <f t="shared" si="62"/>
        <v>0</v>
      </c>
      <c r="N1356" s="51">
        <f t="shared" si="62"/>
        <v>0</v>
      </c>
      <c r="O1356" s="51">
        <f t="shared" si="62"/>
        <v>0</v>
      </c>
      <c r="P1356" s="51">
        <f t="shared" si="62"/>
        <v>0</v>
      </c>
      <c r="Q1356" s="51">
        <f t="shared" si="62"/>
        <v>0</v>
      </c>
      <c r="R1356" s="51">
        <f t="shared" si="62"/>
        <v>0</v>
      </c>
    </row>
    <row r="1357" spans="1:18" x14ac:dyDescent="0.25">
      <c r="A1357" s="17"/>
      <c r="B1357" s="52"/>
      <c r="C1357" s="17"/>
      <c r="D1357" s="17"/>
      <c r="E1357" s="17"/>
      <c r="F1357" s="17"/>
      <c r="G1357" s="17"/>
      <c r="H1357" s="17"/>
      <c r="I1357" s="16">
        <f>IF(B1357&gt;A_Stammdaten!$B$12,0,SUM(C1357,D1357,F1357,G1357)-SUM(E1357,H1357))</f>
        <v>0</v>
      </c>
      <c r="J1357" s="51">
        <f>HLOOKUP(A_Stammdaten!$B$12,$L$4:$R$2504,ROW(B1357)-3,FALSE)+IF(OR(B1357=0,A_Stammdaten!$B$12&lt;B1357),0,I1357*1/20)</f>
        <v>0</v>
      </c>
      <c r="K1357" s="51">
        <f>HLOOKUP(A_Stammdaten!$B$12,$L$4:$R$2504,ROW(B1357)-3,FALSE)</f>
        <v>0</v>
      </c>
      <c r="L1357" s="51">
        <f t="shared" si="63"/>
        <v>0</v>
      </c>
      <c r="M1357" s="51">
        <f t="shared" si="62"/>
        <v>0</v>
      </c>
      <c r="N1357" s="51">
        <f t="shared" si="62"/>
        <v>0</v>
      </c>
      <c r="O1357" s="51">
        <f t="shared" si="62"/>
        <v>0</v>
      </c>
      <c r="P1357" s="51">
        <f t="shared" si="62"/>
        <v>0</v>
      </c>
      <c r="Q1357" s="51">
        <f t="shared" si="62"/>
        <v>0</v>
      </c>
      <c r="R1357" s="51">
        <f t="shared" si="62"/>
        <v>0</v>
      </c>
    </row>
    <row r="1358" spans="1:18" x14ac:dyDescent="0.25">
      <c r="A1358" s="17"/>
      <c r="B1358" s="52"/>
      <c r="C1358" s="17"/>
      <c r="D1358" s="17"/>
      <c r="E1358" s="17"/>
      <c r="F1358" s="17"/>
      <c r="G1358" s="17"/>
      <c r="H1358" s="17"/>
      <c r="I1358" s="16">
        <f>IF(B1358&gt;A_Stammdaten!$B$12,0,SUM(C1358,D1358,F1358,G1358)-SUM(E1358,H1358))</f>
        <v>0</v>
      </c>
      <c r="J1358" s="51">
        <f>HLOOKUP(A_Stammdaten!$B$12,$L$4:$R$2504,ROW(B1358)-3,FALSE)+IF(OR(B1358=0,A_Stammdaten!$B$12&lt;B1358),0,I1358*1/20)</f>
        <v>0</v>
      </c>
      <c r="K1358" s="51">
        <f>HLOOKUP(A_Stammdaten!$B$12,$L$4:$R$2504,ROW(B1358)-3,FALSE)</f>
        <v>0</v>
      </c>
      <c r="L1358" s="51">
        <f t="shared" si="63"/>
        <v>0</v>
      </c>
      <c r="M1358" s="51">
        <f t="shared" si="62"/>
        <v>0</v>
      </c>
      <c r="N1358" s="51">
        <f t="shared" si="62"/>
        <v>0</v>
      </c>
      <c r="O1358" s="51">
        <f t="shared" si="62"/>
        <v>0</v>
      </c>
      <c r="P1358" s="51">
        <f t="shared" si="62"/>
        <v>0</v>
      </c>
      <c r="Q1358" s="51">
        <f t="shared" si="62"/>
        <v>0</v>
      </c>
      <c r="R1358" s="51">
        <f t="shared" si="62"/>
        <v>0</v>
      </c>
    </row>
    <row r="1359" spans="1:18" x14ac:dyDescent="0.25">
      <c r="A1359" s="17"/>
      <c r="B1359" s="52"/>
      <c r="C1359" s="17"/>
      <c r="D1359" s="17"/>
      <c r="E1359" s="17"/>
      <c r="F1359" s="17"/>
      <c r="G1359" s="17"/>
      <c r="H1359" s="17"/>
      <c r="I1359" s="16">
        <f>IF(B1359&gt;A_Stammdaten!$B$12,0,SUM(C1359,D1359,F1359,G1359)-SUM(E1359,H1359))</f>
        <v>0</v>
      </c>
      <c r="J1359" s="51">
        <f>HLOOKUP(A_Stammdaten!$B$12,$L$4:$R$2504,ROW(B1359)-3,FALSE)+IF(OR(B1359=0,A_Stammdaten!$B$12&lt;B1359),0,I1359*1/20)</f>
        <v>0</v>
      </c>
      <c r="K1359" s="51">
        <f>HLOOKUP(A_Stammdaten!$B$12,$L$4:$R$2504,ROW(B1359)-3,FALSE)</f>
        <v>0</v>
      </c>
      <c r="L1359" s="51">
        <f t="shared" si="63"/>
        <v>0</v>
      </c>
      <c r="M1359" s="51">
        <f t="shared" si="62"/>
        <v>0</v>
      </c>
      <c r="N1359" s="51">
        <f t="shared" si="62"/>
        <v>0</v>
      </c>
      <c r="O1359" s="51">
        <f t="shared" si="62"/>
        <v>0</v>
      </c>
      <c r="P1359" s="51">
        <f t="shared" si="62"/>
        <v>0</v>
      </c>
      <c r="Q1359" s="51">
        <f t="shared" si="62"/>
        <v>0</v>
      </c>
      <c r="R1359" s="51">
        <f t="shared" si="62"/>
        <v>0</v>
      </c>
    </row>
    <row r="1360" spans="1:18" x14ac:dyDescent="0.25">
      <c r="A1360" s="17"/>
      <c r="B1360" s="52"/>
      <c r="C1360" s="17"/>
      <c r="D1360" s="17"/>
      <c r="E1360" s="17"/>
      <c r="F1360" s="17"/>
      <c r="G1360" s="17"/>
      <c r="H1360" s="17"/>
      <c r="I1360" s="16">
        <f>IF(B1360&gt;A_Stammdaten!$B$12,0,SUM(C1360,D1360,F1360,G1360)-SUM(E1360,H1360))</f>
        <v>0</v>
      </c>
      <c r="J1360" s="51">
        <f>HLOOKUP(A_Stammdaten!$B$12,$L$4:$R$2504,ROW(B1360)-3,FALSE)+IF(OR(B1360=0,A_Stammdaten!$B$12&lt;B1360),0,I1360*1/20)</f>
        <v>0</v>
      </c>
      <c r="K1360" s="51">
        <f>HLOOKUP(A_Stammdaten!$B$12,$L$4:$R$2504,ROW(B1360)-3,FALSE)</f>
        <v>0</v>
      </c>
      <c r="L1360" s="51">
        <f t="shared" si="63"/>
        <v>0</v>
      </c>
      <c r="M1360" s="51">
        <f t="shared" si="62"/>
        <v>0</v>
      </c>
      <c r="N1360" s="51">
        <f t="shared" si="62"/>
        <v>0</v>
      </c>
      <c r="O1360" s="51">
        <f t="shared" ref="M1360:R1402" si="64">IF(OR($I1360=0,O$4&lt;$B1360,$B1360=0,20-(O$4-$B1360)=0),0,$I1360*(19-(O$4-$B1360))/20)</f>
        <v>0</v>
      </c>
      <c r="P1360" s="51">
        <f t="shared" si="64"/>
        <v>0</v>
      </c>
      <c r="Q1360" s="51">
        <f t="shared" si="64"/>
        <v>0</v>
      </c>
      <c r="R1360" s="51">
        <f t="shared" si="64"/>
        <v>0</v>
      </c>
    </row>
    <row r="1361" spans="1:18" x14ac:dyDescent="0.25">
      <c r="A1361" s="17"/>
      <c r="B1361" s="52"/>
      <c r="C1361" s="17"/>
      <c r="D1361" s="17"/>
      <c r="E1361" s="17"/>
      <c r="F1361" s="17"/>
      <c r="G1361" s="17"/>
      <c r="H1361" s="17"/>
      <c r="I1361" s="16">
        <f>IF(B1361&gt;A_Stammdaten!$B$12,0,SUM(C1361,D1361,F1361,G1361)-SUM(E1361,H1361))</f>
        <v>0</v>
      </c>
      <c r="J1361" s="51">
        <f>HLOOKUP(A_Stammdaten!$B$12,$L$4:$R$2504,ROW(B1361)-3,FALSE)+IF(OR(B1361=0,A_Stammdaten!$B$12&lt;B1361),0,I1361*1/20)</f>
        <v>0</v>
      </c>
      <c r="K1361" s="51">
        <f>HLOOKUP(A_Stammdaten!$B$12,$L$4:$R$2504,ROW(B1361)-3,FALSE)</f>
        <v>0</v>
      </c>
      <c r="L1361" s="51">
        <f t="shared" si="63"/>
        <v>0</v>
      </c>
      <c r="M1361" s="51">
        <f t="shared" si="64"/>
        <v>0</v>
      </c>
      <c r="N1361" s="51">
        <f t="shared" si="64"/>
        <v>0</v>
      </c>
      <c r="O1361" s="51">
        <f t="shared" si="64"/>
        <v>0</v>
      </c>
      <c r="P1361" s="51">
        <f t="shared" si="64"/>
        <v>0</v>
      </c>
      <c r="Q1361" s="51">
        <f t="shared" si="64"/>
        <v>0</v>
      </c>
      <c r="R1361" s="51">
        <f t="shared" si="64"/>
        <v>0</v>
      </c>
    </row>
    <row r="1362" spans="1:18" x14ac:dyDescent="0.25">
      <c r="A1362" s="17"/>
      <c r="B1362" s="52"/>
      <c r="C1362" s="17"/>
      <c r="D1362" s="17"/>
      <c r="E1362" s="17"/>
      <c r="F1362" s="17"/>
      <c r="G1362" s="17"/>
      <c r="H1362" s="17"/>
      <c r="I1362" s="16">
        <f>IF(B1362&gt;A_Stammdaten!$B$12,0,SUM(C1362,D1362,F1362,G1362)-SUM(E1362,H1362))</f>
        <v>0</v>
      </c>
      <c r="J1362" s="51">
        <f>HLOOKUP(A_Stammdaten!$B$12,$L$4:$R$2504,ROW(B1362)-3,FALSE)+IF(OR(B1362=0,A_Stammdaten!$B$12&lt;B1362),0,I1362*1/20)</f>
        <v>0</v>
      </c>
      <c r="K1362" s="51">
        <f>HLOOKUP(A_Stammdaten!$B$12,$L$4:$R$2504,ROW(B1362)-3,FALSE)</f>
        <v>0</v>
      </c>
      <c r="L1362" s="51">
        <f t="shared" si="63"/>
        <v>0</v>
      </c>
      <c r="M1362" s="51">
        <f t="shared" si="64"/>
        <v>0</v>
      </c>
      <c r="N1362" s="51">
        <f t="shared" si="64"/>
        <v>0</v>
      </c>
      <c r="O1362" s="51">
        <f t="shared" si="64"/>
        <v>0</v>
      </c>
      <c r="P1362" s="51">
        <f t="shared" si="64"/>
        <v>0</v>
      </c>
      <c r="Q1362" s="51">
        <f t="shared" si="64"/>
        <v>0</v>
      </c>
      <c r="R1362" s="51">
        <f t="shared" si="64"/>
        <v>0</v>
      </c>
    </row>
    <row r="1363" spans="1:18" x14ac:dyDescent="0.25">
      <c r="A1363" s="17"/>
      <c r="B1363" s="52"/>
      <c r="C1363" s="17"/>
      <c r="D1363" s="17"/>
      <c r="E1363" s="17"/>
      <c r="F1363" s="17"/>
      <c r="G1363" s="17"/>
      <c r="H1363" s="17"/>
      <c r="I1363" s="16">
        <f>IF(B1363&gt;A_Stammdaten!$B$12,0,SUM(C1363,D1363,F1363,G1363)-SUM(E1363,H1363))</f>
        <v>0</v>
      </c>
      <c r="J1363" s="51">
        <f>HLOOKUP(A_Stammdaten!$B$12,$L$4:$R$2504,ROW(B1363)-3,FALSE)+IF(OR(B1363=0,A_Stammdaten!$B$12&lt;B1363),0,I1363*1/20)</f>
        <v>0</v>
      </c>
      <c r="K1363" s="51">
        <f>HLOOKUP(A_Stammdaten!$B$12,$L$4:$R$2504,ROW(B1363)-3,FALSE)</f>
        <v>0</v>
      </c>
      <c r="L1363" s="51">
        <f t="shared" si="63"/>
        <v>0</v>
      </c>
      <c r="M1363" s="51">
        <f t="shared" si="64"/>
        <v>0</v>
      </c>
      <c r="N1363" s="51">
        <f t="shared" si="64"/>
        <v>0</v>
      </c>
      <c r="O1363" s="51">
        <f t="shared" si="64"/>
        <v>0</v>
      </c>
      <c r="P1363" s="51">
        <f t="shared" si="64"/>
        <v>0</v>
      </c>
      <c r="Q1363" s="51">
        <f t="shared" si="64"/>
        <v>0</v>
      </c>
      <c r="R1363" s="51">
        <f t="shared" si="64"/>
        <v>0</v>
      </c>
    </row>
    <row r="1364" spans="1:18" x14ac:dyDescent="0.25">
      <c r="A1364" s="17"/>
      <c r="B1364" s="52"/>
      <c r="C1364" s="17"/>
      <c r="D1364" s="17"/>
      <c r="E1364" s="17"/>
      <c r="F1364" s="17"/>
      <c r="G1364" s="17"/>
      <c r="H1364" s="17"/>
      <c r="I1364" s="16">
        <f>IF(B1364&gt;A_Stammdaten!$B$12,0,SUM(C1364,D1364,F1364,G1364)-SUM(E1364,H1364))</f>
        <v>0</v>
      </c>
      <c r="J1364" s="51">
        <f>HLOOKUP(A_Stammdaten!$B$12,$L$4:$R$2504,ROW(B1364)-3,FALSE)+IF(OR(B1364=0,A_Stammdaten!$B$12&lt;B1364),0,I1364*1/20)</f>
        <v>0</v>
      </c>
      <c r="K1364" s="51">
        <f>HLOOKUP(A_Stammdaten!$B$12,$L$4:$R$2504,ROW(B1364)-3,FALSE)</f>
        <v>0</v>
      </c>
      <c r="L1364" s="51">
        <f t="shared" si="63"/>
        <v>0</v>
      </c>
      <c r="M1364" s="51">
        <f t="shared" si="64"/>
        <v>0</v>
      </c>
      <c r="N1364" s="51">
        <f t="shared" si="64"/>
        <v>0</v>
      </c>
      <c r="O1364" s="51">
        <f t="shared" si="64"/>
        <v>0</v>
      </c>
      <c r="P1364" s="51">
        <f t="shared" si="64"/>
        <v>0</v>
      </c>
      <c r="Q1364" s="51">
        <f t="shared" si="64"/>
        <v>0</v>
      </c>
      <c r="R1364" s="51">
        <f t="shared" si="64"/>
        <v>0</v>
      </c>
    </row>
    <row r="1365" spans="1:18" x14ac:dyDescent="0.25">
      <c r="A1365" s="17"/>
      <c r="B1365" s="52"/>
      <c r="C1365" s="17"/>
      <c r="D1365" s="17"/>
      <c r="E1365" s="17"/>
      <c r="F1365" s="17"/>
      <c r="G1365" s="17"/>
      <c r="H1365" s="17"/>
      <c r="I1365" s="16">
        <f>IF(B1365&gt;A_Stammdaten!$B$12,0,SUM(C1365,D1365,F1365,G1365)-SUM(E1365,H1365))</f>
        <v>0</v>
      </c>
      <c r="J1365" s="51">
        <f>HLOOKUP(A_Stammdaten!$B$12,$L$4:$R$2504,ROW(B1365)-3,FALSE)+IF(OR(B1365=0,A_Stammdaten!$B$12&lt;B1365),0,I1365*1/20)</f>
        <v>0</v>
      </c>
      <c r="K1365" s="51">
        <f>HLOOKUP(A_Stammdaten!$B$12,$L$4:$R$2504,ROW(B1365)-3,FALSE)</f>
        <v>0</v>
      </c>
      <c r="L1365" s="51">
        <f t="shared" si="63"/>
        <v>0</v>
      </c>
      <c r="M1365" s="51">
        <f t="shared" si="64"/>
        <v>0</v>
      </c>
      <c r="N1365" s="51">
        <f t="shared" si="64"/>
        <v>0</v>
      </c>
      <c r="O1365" s="51">
        <f t="shared" si="64"/>
        <v>0</v>
      </c>
      <c r="P1365" s="51">
        <f t="shared" si="64"/>
        <v>0</v>
      </c>
      <c r="Q1365" s="51">
        <f t="shared" si="64"/>
        <v>0</v>
      </c>
      <c r="R1365" s="51">
        <f t="shared" si="64"/>
        <v>0</v>
      </c>
    </row>
    <row r="1366" spans="1:18" x14ac:dyDescent="0.25">
      <c r="A1366" s="17"/>
      <c r="B1366" s="52"/>
      <c r="C1366" s="17"/>
      <c r="D1366" s="17"/>
      <c r="E1366" s="17"/>
      <c r="F1366" s="17"/>
      <c r="G1366" s="17"/>
      <c r="H1366" s="17"/>
      <c r="I1366" s="16">
        <f>IF(B1366&gt;A_Stammdaten!$B$12,0,SUM(C1366,D1366,F1366,G1366)-SUM(E1366,H1366))</f>
        <v>0</v>
      </c>
      <c r="J1366" s="51">
        <f>HLOOKUP(A_Stammdaten!$B$12,$L$4:$R$2504,ROW(B1366)-3,FALSE)+IF(OR(B1366=0,A_Stammdaten!$B$12&lt;B1366),0,I1366*1/20)</f>
        <v>0</v>
      </c>
      <c r="K1366" s="51">
        <f>HLOOKUP(A_Stammdaten!$B$12,$L$4:$R$2504,ROW(B1366)-3,FALSE)</f>
        <v>0</v>
      </c>
      <c r="L1366" s="51">
        <f t="shared" si="63"/>
        <v>0</v>
      </c>
      <c r="M1366" s="51">
        <f t="shared" si="64"/>
        <v>0</v>
      </c>
      <c r="N1366" s="51">
        <f t="shared" si="64"/>
        <v>0</v>
      </c>
      <c r="O1366" s="51">
        <f t="shared" si="64"/>
        <v>0</v>
      </c>
      <c r="P1366" s="51">
        <f t="shared" si="64"/>
        <v>0</v>
      </c>
      <c r="Q1366" s="51">
        <f t="shared" si="64"/>
        <v>0</v>
      </c>
      <c r="R1366" s="51">
        <f t="shared" si="64"/>
        <v>0</v>
      </c>
    </row>
    <row r="1367" spans="1:18" x14ac:dyDescent="0.25">
      <c r="A1367" s="17"/>
      <c r="B1367" s="52"/>
      <c r="C1367" s="17"/>
      <c r="D1367" s="17"/>
      <c r="E1367" s="17"/>
      <c r="F1367" s="17"/>
      <c r="G1367" s="17"/>
      <c r="H1367" s="17"/>
      <c r="I1367" s="16">
        <f>IF(B1367&gt;A_Stammdaten!$B$12,0,SUM(C1367,D1367,F1367,G1367)-SUM(E1367,H1367))</f>
        <v>0</v>
      </c>
      <c r="J1367" s="51">
        <f>HLOOKUP(A_Stammdaten!$B$12,$L$4:$R$2504,ROW(B1367)-3,FALSE)+IF(OR(B1367=0,A_Stammdaten!$B$12&lt;B1367),0,I1367*1/20)</f>
        <v>0</v>
      </c>
      <c r="K1367" s="51">
        <f>HLOOKUP(A_Stammdaten!$B$12,$L$4:$R$2504,ROW(B1367)-3,FALSE)</f>
        <v>0</v>
      </c>
      <c r="L1367" s="51">
        <f t="shared" si="63"/>
        <v>0</v>
      </c>
      <c r="M1367" s="51">
        <f t="shared" si="64"/>
        <v>0</v>
      </c>
      <c r="N1367" s="51">
        <f t="shared" si="64"/>
        <v>0</v>
      </c>
      <c r="O1367" s="51">
        <f t="shared" si="64"/>
        <v>0</v>
      </c>
      <c r="P1367" s="51">
        <f t="shared" si="64"/>
        <v>0</v>
      </c>
      <c r="Q1367" s="51">
        <f t="shared" si="64"/>
        <v>0</v>
      </c>
      <c r="R1367" s="51">
        <f t="shared" si="64"/>
        <v>0</v>
      </c>
    </row>
    <row r="1368" spans="1:18" x14ac:dyDescent="0.25">
      <c r="A1368" s="17"/>
      <c r="B1368" s="52"/>
      <c r="C1368" s="17"/>
      <c r="D1368" s="17"/>
      <c r="E1368" s="17"/>
      <c r="F1368" s="17"/>
      <c r="G1368" s="17"/>
      <c r="H1368" s="17"/>
      <c r="I1368" s="16">
        <f>IF(B1368&gt;A_Stammdaten!$B$12,0,SUM(C1368,D1368,F1368,G1368)-SUM(E1368,H1368))</f>
        <v>0</v>
      </c>
      <c r="J1368" s="51">
        <f>HLOOKUP(A_Stammdaten!$B$12,$L$4:$R$2504,ROW(B1368)-3,FALSE)+IF(OR(B1368=0,A_Stammdaten!$B$12&lt;B1368),0,I1368*1/20)</f>
        <v>0</v>
      </c>
      <c r="K1368" s="51">
        <f>HLOOKUP(A_Stammdaten!$B$12,$L$4:$R$2504,ROW(B1368)-3,FALSE)</f>
        <v>0</v>
      </c>
      <c r="L1368" s="51">
        <f t="shared" si="63"/>
        <v>0</v>
      </c>
      <c r="M1368" s="51">
        <f t="shared" si="64"/>
        <v>0</v>
      </c>
      <c r="N1368" s="51">
        <f t="shared" si="64"/>
        <v>0</v>
      </c>
      <c r="O1368" s="51">
        <f t="shared" si="64"/>
        <v>0</v>
      </c>
      <c r="P1368" s="51">
        <f t="shared" si="64"/>
        <v>0</v>
      </c>
      <c r="Q1368" s="51">
        <f t="shared" si="64"/>
        <v>0</v>
      </c>
      <c r="R1368" s="51">
        <f t="shared" si="64"/>
        <v>0</v>
      </c>
    </row>
    <row r="1369" spans="1:18" x14ac:dyDescent="0.25">
      <c r="A1369" s="17"/>
      <c r="B1369" s="52"/>
      <c r="C1369" s="17"/>
      <c r="D1369" s="17"/>
      <c r="E1369" s="17"/>
      <c r="F1369" s="17"/>
      <c r="G1369" s="17"/>
      <c r="H1369" s="17"/>
      <c r="I1369" s="16">
        <f>IF(B1369&gt;A_Stammdaten!$B$12,0,SUM(C1369,D1369,F1369,G1369)-SUM(E1369,H1369))</f>
        <v>0</v>
      </c>
      <c r="J1369" s="51">
        <f>HLOOKUP(A_Stammdaten!$B$12,$L$4:$R$2504,ROW(B1369)-3,FALSE)+IF(OR(B1369=0,A_Stammdaten!$B$12&lt;B1369),0,I1369*1/20)</f>
        <v>0</v>
      </c>
      <c r="K1369" s="51">
        <f>HLOOKUP(A_Stammdaten!$B$12,$L$4:$R$2504,ROW(B1369)-3,FALSE)</f>
        <v>0</v>
      </c>
      <c r="L1369" s="51">
        <f t="shared" si="63"/>
        <v>0</v>
      </c>
      <c r="M1369" s="51">
        <f t="shared" si="64"/>
        <v>0</v>
      </c>
      <c r="N1369" s="51">
        <f t="shared" si="64"/>
        <v>0</v>
      </c>
      <c r="O1369" s="51">
        <f t="shared" si="64"/>
        <v>0</v>
      </c>
      <c r="P1369" s="51">
        <f t="shared" si="64"/>
        <v>0</v>
      </c>
      <c r="Q1369" s="51">
        <f t="shared" si="64"/>
        <v>0</v>
      </c>
      <c r="R1369" s="51">
        <f t="shared" si="64"/>
        <v>0</v>
      </c>
    </row>
    <row r="1370" spans="1:18" x14ac:dyDescent="0.25">
      <c r="A1370" s="17"/>
      <c r="B1370" s="52"/>
      <c r="C1370" s="17"/>
      <c r="D1370" s="17"/>
      <c r="E1370" s="17"/>
      <c r="F1370" s="17"/>
      <c r="G1370" s="17"/>
      <c r="H1370" s="17"/>
      <c r="I1370" s="16">
        <f>IF(B1370&gt;A_Stammdaten!$B$12,0,SUM(C1370,D1370,F1370,G1370)-SUM(E1370,H1370))</f>
        <v>0</v>
      </c>
      <c r="J1370" s="51">
        <f>HLOOKUP(A_Stammdaten!$B$12,$L$4:$R$2504,ROW(B1370)-3,FALSE)+IF(OR(B1370=0,A_Stammdaten!$B$12&lt;B1370),0,I1370*1/20)</f>
        <v>0</v>
      </c>
      <c r="K1370" s="51">
        <f>HLOOKUP(A_Stammdaten!$B$12,$L$4:$R$2504,ROW(B1370)-3,FALSE)</f>
        <v>0</v>
      </c>
      <c r="L1370" s="51">
        <f t="shared" si="63"/>
        <v>0</v>
      </c>
      <c r="M1370" s="51">
        <f t="shared" si="64"/>
        <v>0</v>
      </c>
      <c r="N1370" s="51">
        <f t="shared" si="64"/>
        <v>0</v>
      </c>
      <c r="O1370" s="51">
        <f t="shared" si="64"/>
        <v>0</v>
      </c>
      <c r="P1370" s="51">
        <f t="shared" si="64"/>
        <v>0</v>
      </c>
      <c r="Q1370" s="51">
        <f t="shared" si="64"/>
        <v>0</v>
      </c>
      <c r="R1370" s="51">
        <f t="shared" si="64"/>
        <v>0</v>
      </c>
    </row>
    <row r="1371" spans="1:18" x14ac:dyDescent="0.25">
      <c r="A1371" s="17"/>
      <c r="B1371" s="52"/>
      <c r="C1371" s="17"/>
      <c r="D1371" s="17"/>
      <c r="E1371" s="17"/>
      <c r="F1371" s="17"/>
      <c r="G1371" s="17"/>
      <c r="H1371" s="17"/>
      <c r="I1371" s="16">
        <f>IF(B1371&gt;A_Stammdaten!$B$12,0,SUM(C1371,D1371,F1371,G1371)-SUM(E1371,H1371))</f>
        <v>0</v>
      </c>
      <c r="J1371" s="51">
        <f>HLOOKUP(A_Stammdaten!$B$12,$L$4:$R$2504,ROW(B1371)-3,FALSE)+IF(OR(B1371=0,A_Stammdaten!$B$12&lt;B1371),0,I1371*1/20)</f>
        <v>0</v>
      </c>
      <c r="K1371" s="51">
        <f>HLOOKUP(A_Stammdaten!$B$12,$L$4:$R$2504,ROW(B1371)-3,FALSE)</f>
        <v>0</v>
      </c>
      <c r="L1371" s="51">
        <f t="shared" si="63"/>
        <v>0</v>
      </c>
      <c r="M1371" s="51">
        <f t="shared" si="64"/>
        <v>0</v>
      </c>
      <c r="N1371" s="51">
        <f t="shared" si="64"/>
        <v>0</v>
      </c>
      <c r="O1371" s="51">
        <f t="shared" si="64"/>
        <v>0</v>
      </c>
      <c r="P1371" s="51">
        <f t="shared" si="64"/>
        <v>0</v>
      </c>
      <c r="Q1371" s="51">
        <f t="shared" si="64"/>
        <v>0</v>
      </c>
      <c r="R1371" s="51">
        <f t="shared" si="64"/>
        <v>0</v>
      </c>
    </row>
    <row r="1372" spans="1:18" x14ac:dyDescent="0.25">
      <c r="A1372" s="17"/>
      <c r="B1372" s="52"/>
      <c r="C1372" s="17"/>
      <c r="D1372" s="17"/>
      <c r="E1372" s="17"/>
      <c r="F1372" s="17"/>
      <c r="G1372" s="17"/>
      <c r="H1372" s="17"/>
      <c r="I1372" s="16">
        <f>IF(B1372&gt;A_Stammdaten!$B$12,0,SUM(C1372,D1372,F1372,G1372)-SUM(E1372,H1372))</f>
        <v>0</v>
      </c>
      <c r="J1372" s="51">
        <f>HLOOKUP(A_Stammdaten!$B$12,$L$4:$R$2504,ROW(B1372)-3,FALSE)+IF(OR(B1372=0,A_Stammdaten!$B$12&lt;B1372),0,I1372*1/20)</f>
        <v>0</v>
      </c>
      <c r="K1372" s="51">
        <f>HLOOKUP(A_Stammdaten!$B$12,$L$4:$R$2504,ROW(B1372)-3,FALSE)</f>
        <v>0</v>
      </c>
      <c r="L1372" s="51">
        <f t="shared" si="63"/>
        <v>0</v>
      </c>
      <c r="M1372" s="51">
        <f t="shared" si="64"/>
        <v>0</v>
      </c>
      <c r="N1372" s="51">
        <f t="shared" si="64"/>
        <v>0</v>
      </c>
      <c r="O1372" s="51">
        <f t="shared" si="64"/>
        <v>0</v>
      </c>
      <c r="P1372" s="51">
        <f t="shared" si="64"/>
        <v>0</v>
      </c>
      <c r="Q1372" s="51">
        <f t="shared" si="64"/>
        <v>0</v>
      </c>
      <c r="R1372" s="51">
        <f t="shared" si="64"/>
        <v>0</v>
      </c>
    </row>
    <row r="1373" spans="1:18" x14ac:dyDescent="0.25">
      <c r="A1373" s="17"/>
      <c r="B1373" s="52"/>
      <c r="C1373" s="17"/>
      <c r="D1373" s="17"/>
      <c r="E1373" s="17"/>
      <c r="F1373" s="17"/>
      <c r="G1373" s="17"/>
      <c r="H1373" s="17"/>
      <c r="I1373" s="16">
        <f>IF(B1373&gt;A_Stammdaten!$B$12,0,SUM(C1373,D1373,F1373,G1373)-SUM(E1373,H1373))</f>
        <v>0</v>
      </c>
      <c r="J1373" s="51">
        <f>HLOOKUP(A_Stammdaten!$B$12,$L$4:$R$2504,ROW(B1373)-3,FALSE)+IF(OR(B1373=0,A_Stammdaten!$B$12&lt;B1373),0,I1373*1/20)</f>
        <v>0</v>
      </c>
      <c r="K1373" s="51">
        <f>HLOOKUP(A_Stammdaten!$B$12,$L$4:$R$2504,ROW(B1373)-3,FALSE)</f>
        <v>0</v>
      </c>
      <c r="L1373" s="51">
        <f t="shared" si="63"/>
        <v>0</v>
      </c>
      <c r="M1373" s="51">
        <f t="shared" si="64"/>
        <v>0</v>
      </c>
      <c r="N1373" s="51">
        <f t="shared" si="64"/>
        <v>0</v>
      </c>
      <c r="O1373" s="51">
        <f t="shared" si="64"/>
        <v>0</v>
      </c>
      <c r="P1373" s="51">
        <f t="shared" si="64"/>
        <v>0</v>
      </c>
      <c r="Q1373" s="51">
        <f t="shared" si="64"/>
        <v>0</v>
      </c>
      <c r="R1373" s="51">
        <f t="shared" si="64"/>
        <v>0</v>
      </c>
    </row>
    <row r="1374" spans="1:18" x14ac:dyDescent="0.25">
      <c r="A1374" s="17"/>
      <c r="B1374" s="52"/>
      <c r="C1374" s="17"/>
      <c r="D1374" s="17"/>
      <c r="E1374" s="17"/>
      <c r="F1374" s="17"/>
      <c r="G1374" s="17"/>
      <c r="H1374" s="17"/>
      <c r="I1374" s="16">
        <f>IF(B1374&gt;A_Stammdaten!$B$12,0,SUM(C1374,D1374,F1374,G1374)-SUM(E1374,H1374))</f>
        <v>0</v>
      </c>
      <c r="J1374" s="51">
        <f>HLOOKUP(A_Stammdaten!$B$12,$L$4:$R$2504,ROW(B1374)-3,FALSE)+IF(OR(B1374=0,A_Stammdaten!$B$12&lt;B1374),0,I1374*1/20)</f>
        <v>0</v>
      </c>
      <c r="K1374" s="51">
        <f>HLOOKUP(A_Stammdaten!$B$12,$L$4:$R$2504,ROW(B1374)-3,FALSE)</f>
        <v>0</v>
      </c>
      <c r="L1374" s="51">
        <f t="shared" si="63"/>
        <v>0</v>
      </c>
      <c r="M1374" s="51">
        <f t="shared" si="64"/>
        <v>0</v>
      </c>
      <c r="N1374" s="51">
        <f t="shared" si="64"/>
        <v>0</v>
      </c>
      <c r="O1374" s="51">
        <f t="shared" si="64"/>
        <v>0</v>
      </c>
      <c r="P1374" s="51">
        <f t="shared" si="64"/>
        <v>0</v>
      </c>
      <c r="Q1374" s="51">
        <f t="shared" si="64"/>
        <v>0</v>
      </c>
      <c r="R1374" s="51">
        <f t="shared" si="64"/>
        <v>0</v>
      </c>
    </row>
    <row r="1375" spans="1:18" x14ac:dyDescent="0.25">
      <c r="A1375" s="17"/>
      <c r="B1375" s="52"/>
      <c r="C1375" s="17"/>
      <c r="D1375" s="17"/>
      <c r="E1375" s="17"/>
      <c r="F1375" s="17"/>
      <c r="G1375" s="17"/>
      <c r="H1375" s="17"/>
      <c r="I1375" s="16">
        <f>IF(B1375&gt;A_Stammdaten!$B$12,0,SUM(C1375,D1375,F1375,G1375)-SUM(E1375,H1375))</f>
        <v>0</v>
      </c>
      <c r="J1375" s="51">
        <f>HLOOKUP(A_Stammdaten!$B$12,$L$4:$R$2504,ROW(B1375)-3,FALSE)+IF(OR(B1375=0,A_Stammdaten!$B$12&lt;B1375),0,I1375*1/20)</f>
        <v>0</v>
      </c>
      <c r="K1375" s="51">
        <f>HLOOKUP(A_Stammdaten!$B$12,$L$4:$R$2504,ROW(B1375)-3,FALSE)</f>
        <v>0</v>
      </c>
      <c r="L1375" s="51">
        <f t="shared" si="63"/>
        <v>0</v>
      </c>
      <c r="M1375" s="51">
        <f t="shared" si="64"/>
        <v>0</v>
      </c>
      <c r="N1375" s="51">
        <f t="shared" si="64"/>
        <v>0</v>
      </c>
      <c r="O1375" s="51">
        <f t="shared" si="64"/>
        <v>0</v>
      </c>
      <c r="P1375" s="51">
        <f t="shared" si="64"/>
        <v>0</v>
      </c>
      <c r="Q1375" s="51">
        <f t="shared" si="64"/>
        <v>0</v>
      </c>
      <c r="R1375" s="51">
        <f t="shared" si="64"/>
        <v>0</v>
      </c>
    </row>
    <row r="1376" spans="1:18" x14ac:dyDescent="0.25">
      <c r="A1376" s="17"/>
      <c r="B1376" s="52"/>
      <c r="C1376" s="17"/>
      <c r="D1376" s="17"/>
      <c r="E1376" s="17"/>
      <c r="F1376" s="17"/>
      <c r="G1376" s="17"/>
      <c r="H1376" s="17"/>
      <c r="I1376" s="16">
        <f>IF(B1376&gt;A_Stammdaten!$B$12,0,SUM(C1376,D1376,F1376,G1376)-SUM(E1376,H1376))</f>
        <v>0</v>
      </c>
      <c r="J1376" s="51">
        <f>HLOOKUP(A_Stammdaten!$B$12,$L$4:$R$2504,ROW(B1376)-3,FALSE)+IF(OR(B1376=0,A_Stammdaten!$B$12&lt;B1376),0,I1376*1/20)</f>
        <v>0</v>
      </c>
      <c r="K1376" s="51">
        <f>HLOOKUP(A_Stammdaten!$B$12,$L$4:$R$2504,ROW(B1376)-3,FALSE)</f>
        <v>0</v>
      </c>
      <c r="L1376" s="51">
        <f t="shared" si="63"/>
        <v>0</v>
      </c>
      <c r="M1376" s="51">
        <f t="shared" si="64"/>
        <v>0</v>
      </c>
      <c r="N1376" s="51">
        <f t="shared" si="64"/>
        <v>0</v>
      </c>
      <c r="O1376" s="51">
        <f t="shared" si="64"/>
        <v>0</v>
      </c>
      <c r="P1376" s="51">
        <f t="shared" si="64"/>
        <v>0</v>
      </c>
      <c r="Q1376" s="51">
        <f t="shared" si="64"/>
        <v>0</v>
      </c>
      <c r="R1376" s="51">
        <f t="shared" si="64"/>
        <v>0</v>
      </c>
    </row>
    <row r="1377" spans="1:18" x14ac:dyDescent="0.25">
      <c r="A1377" s="17"/>
      <c r="B1377" s="52"/>
      <c r="C1377" s="17"/>
      <c r="D1377" s="17"/>
      <c r="E1377" s="17"/>
      <c r="F1377" s="17"/>
      <c r="G1377" s="17"/>
      <c r="H1377" s="17"/>
      <c r="I1377" s="16">
        <f>IF(B1377&gt;A_Stammdaten!$B$12,0,SUM(C1377,D1377,F1377,G1377)-SUM(E1377,H1377))</f>
        <v>0</v>
      </c>
      <c r="J1377" s="51">
        <f>HLOOKUP(A_Stammdaten!$B$12,$L$4:$R$2504,ROW(B1377)-3,FALSE)+IF(OR(B1377=0,A_Stammdaten!$B$12&lt;B1377),0,I1377*1/20)</f>
        <v>0</v>
      </c>
      <c r="K1377" s="51">
        <f>HLOOKUP(A_Stammdaten!$B$12,$L$4:$R$2504,ROW(B1377)-3,FALSE)</f>
        <v>0</v>
      </c>
      <c r="L1377" s="51">
        <f t="shared" si="63"/>
        <v>0</v>
      </c>
      <c r="M1377" s="51">
        <f t="shared" si="64"/>
        <v>0</v>
      </c>
      <c r="N1377" s="51">
        <f t="shared" si="64"/>
        <v>0</v>
      </c>
      <c r="O1377" s="51">
        <f t="shared" si="64"/>
        <v>0</v>
      </c>
      <c r="P1377" s="51">
        <f t="shared" si="64"/>
        <v>0</v>
      </c>
      <c r="Q1377" s="51">
        <f t="shared" si="64"/>
        <v>0</v>
      </c>
      <c r="R1377" s="51">
        <f t="shared" si="64"/>
        <v>0</v>
      </c>
    </row>
    <row r="1378" spans="1:18" x14ac:dyDescent="0.25">
      <c r="A1378" s="17"/>
      <c r="B1378" s="52"/>
      <c r="C1378" s="17"/>
      <c r="D1378" s="17"/>
      <c r="E1378" s="17"/>
      <c r="F1378" s="17"/>
      <c r="G1378" s="17"/>
      <c r="H1378" s="17"/>
      <c r="I1378" s="16">
        <f>IF(B1378&gt;A_Stammdaten!$B$12,0,SUM(C1378,D1378,F1378,G1378)-SUM(E1378,H1378))</f>
        <v>0</v>
      </c>
      <c r="J1378" s="51">
        <f>HLOOKUP(A_Stammdaten!$B$12,$L$4:$R$2504,ROW(B1378)-3,FALSE)+IF(OR(B1378=0,A_Stammdaten!$B$12&lt;B1378),0,I1378*1/20)</f>
        <v>0</v>
      </c>
      <c r="K1378" s="51">
        <f>HLOOKUP(A_Stammdaten!$B$12,$L$4:$R$2504,ROW(B1378)-3,FALSE)</f>
        <v>0</v>
      </c>
      <c r="L1378" s="51">
        <f t="shared" si="63"/>
        <v>0</v>
      </c>
      <c r="M1378" s="51">
        <f t="shared" si="64"/>
        <v>0</v>
      </c>
      <c r="N1378" s="51">
        <f t="shared" si="64"/>
        <v>0</v>
      </c>
      <c r="O1378" s="51">
        <f t="shared" si="64"/>
        <v>0</v>
      </c>
      <c r="P1378" s="51">
        <f t="shared" si="64"/>
        <v>0</v>
      </c>
      <c r="Q1378" s="51">
        <f t="shared" si="64"/>
        <v>0</v>
      </c>
      <c r="R1378" s="51">
        <f t="shared" si="64"/>
        <v>0</v>
      </c>
    </row>
    <row r="1379" spans="1:18" x14ac:dyDescent="0.25">
      <c r="A1379" s="17"/>
      <c r="B1379" s="52"/>
      <c r="C1379" s="17"/>
      <c r="D1379" s="17"/>
      <c r="E1379" s="17"/>
      <c r="F1379" s="17"/>
      <c r="G1379" s="17"/>
      <c r="H1379" s="17"/>
      <c r="I1379" s="16">
        <f>IF(B1379&gt;A_Stammdaten!$B$12,0,SUM(C1379,D1379,F1379,G1379)-SUM(E1379,H1379))</f>
        <v>0</v>
      </c>
      <c r="J1379" s="51">
        <f>HLOOKUP(A_Stammdaten!$B$12,$L$4:$R$2504,ROW(B1379)-3,FALSE)+IF(OR(B1379=0,A_Stammdaten!$B$12&lt;B1379),0,I1379*1/20)</f>
        <v>0</v>
      </c>
      <c r="K1379" s="51">
        <f>HLOOKUP(A_Stammdaten!$B$12,$L$4:$R$2504,ROW(B1379)-3,FALSE)</f>
        <v>0</v>
      </c>
      <c r="L1379" s="51">
        <f t="shared" si="63"/>
        <v>0</v>
      </c>
      <c r="M1379" s="51">
        <f t="shared" si="64"/>
        <v>0</v>
      </c>
      <c r="N1379" s="51">
        <f t="shared" si="64"/>
        <v>0</v>
      </c>
      <c r="O1379" s="51">
        <f t="shared" si="64"/>
        <v>0</v>
      </c>
      <c r="P1379" s="51">
        <f t="shared" si="64"/>
        <v>0</v>
      </c>
      <c r="Q1379" s="51">
        <f t="shared" si="64"/>
        <v>0</v>
      </c>
      <c r="R1379" s="51">
        <f t="shared" si="64"/>
        <v>0</v>
      </c>
    </row>
    <row r="1380" spans="1:18" x14ac:dyDescent="0.25">
      <c r="A1380" s="17"/>
      <c r="B1380" s="52"/>
      <c r="C1380" s="17"/>
      <c r="D1380" s="17"/>
      <c r="E1380" s="17"/>
      <c r="F1380" s="17"/>
      <c r="G1380" s="17"/>
      <c r="H1380" s="17"/>
      <c r="I1380" s="16">
        <f>IF(B1380&gt;A_Stammdaten!$B$12,0,SUM(C1380,D1380,F1380,G1380)-SUM(E1380,H1380))</f>
        <v>0</v>
      </c>
      <c r="J1380" s="51">
        <f>HLOOKUP(A_Stammdaten!$B$12,$L$4:$R$2504,ROW(B1380)-3,FALSE)+IF(OR(B1380=0,A_Stammdaten!$B$12&lt;B1380),0,I1380*1/20)</f>
        <v>0</v>
      </c>
      <c r="K1380" s="51">
        <f>HLOOKUP(A_Stammdaten!$B$12,$L$4:$R$2504,ROW(B1380)-3,FALSE)</f>
        <v>0</v>
      </c>
      <c r="L1380" s="51">
        <f t="shared" si="63"/>
        <v>0</v>
      </c>
      <c r="M1380" s="51">
        <f t="shared" si="64"/>
        <v>0</v>
      </c>
      <c r="N1380" s="51">
        <f t="shared" si="64"/>
        <v>0</v>
      </c>
      <c r="O1380" s="51">
        <f t="shared" si="64"/>
        <v>0</v>
      </c>
      <c r="P1380" s="51">
        <f t="shared" si="64"/>
        <v>0</v>
      </c>
      <c r="Q1380" s="51">
        <f t="shared" si="64"/>
        <v>0</v>
      </c>
      <c r="R1380" s="51">
        <f t="shared" si="64"/>
        <v>0</v>
      </c>
    </row>
    <row r="1381" spans="1:18" x14ac:dyDescent="0.25">
      <c r="A1381" s="17"/>
      <c r="B1381" s="52"/>
      <c r="C1381" s="17"/>
      <c r="D1381" s="17"/>
      <c r="E1381" s="17"/>
      <c r="F1381" s="17"/>
      <c r="G1381" s="17"/>
      <c r="H1381" s="17"/>
      <c r="I1381" s="16">
        <f>IF(B1381&gt;A_Stammdaten!$B$12,0,SUM(C1381,D1381,F1381,G1381)-SUM(E1381,H1381))</f>
        <v>0</v>
      </c>
      <c r="J1381" s="51">
        <f>HLOOKUP(A_Stammdaten!$B$12,$L$4:$R$2504,ROW(B1381)-3,FALSE)+IF(OR(B1381=0,A_Stammdaten!$B$12&lt;B1381),0,I1381*1/20)</f>
        <v>0</v>
      </c>
      <c r="K1381" s="51">
        <f>HLOOKUP(A_Stammdaten!$B$12,$L$4:$R$2504,ROW(B1381)-3,FALSE)</f>
        <v>0</v>
      </c>
      <c r="L1381" s="51">
        <f t="shared" si="63"/>
        <v>0</v>
      </c>
      <c r="M1381" s="51">
        <f t="shared" si="64"/>
        <v>0</v>
      </c>
      <c r="N1381" s="51">
        <f t="shared" si="64"/>
        <v>0</v>
      </c>
      <c r="O1381" s="51">
        <f t="shared" si="64"/>
        <v>0</v>
      </c>
      <c r="P1381" s="51">
        <f t="shared" si="64"/>
        <v>0</v>
      </c>
      <c r="Q1381" s="51">
        <f t="shared" si="64"/>
        <v>0</v>
      </c>
      <c r="R1381" s="51">
        <f t="shared" si="64"/>
        <v>0</v>
      </c>
    </row>
    <row r="1382" spans="1:18" x14ac:dyDescent="0.25">
      <c r="A1382" s="17"/>
      <c r="B1382" s="52"/>
      <c r="C1382" s="17"/>
      <c r="D1382" s="17"/>
      <c r="E1382" s="17"/>
      <c r="F1382" s="17"/>
      <c r="G1382" s="17"/>
      <c r="H1382" s="17"/>
      <c r="I1382" s="16">
        <f>IF(B1382&gt;A_Stammdaten!$B$12,0,SUM(C1382,D1382,F1382,G1382)-SUM(E1382,H1382))</f>
        <v>0</v>
      </c>
      <c r="J1382" s="51">
        <f>HLOOKUP(A_Stammdaten!$B$12,$L$4:$R$2504,ROW(B1382)-3,FALSE)+IF(OR(B1382=0,A_Stammdaten!$B$12&lt;B1382),0,I1382*1/20)</f>
        <v>0</v>
      </c>
      <c r="K1382" s="51">
        <f>HLOOKUP(A_Stammdaten!$B$12,$L$4:$R$2504,ROW(B1382)-3,FALSE)</f>
        <v>0</v>
      </c>
      <c r="L1382" s="51">
        <f t="shared" si="63"/>
        <v>0</v>
      </c>
      <c r="M1382" s="51">
        <f t="shared" si="64"/>
        <v>0</v>
      </c>
      <c r="N1382" s="51">
        <f t="shared" si="64"/>
        <v>0</v>
      </c>
      <c r="O1382" s="51">
        <f t="shared" si="64"/>
        <v>0</v>
      </c>
      <c r="P1382" s="51">
        <f t="shared" si="64"/>
        <v>0</v>
      </c>
      <c r="Q1382" s="51">
        <f t="shared" si="64"/>
        <v>0</v>
      </c>
      <c r="R1382" s="51">
        <f t="shared" si="64"/>
        <v>0</v>
      </c>
    </row>
    <row r="1383" spans="1:18" x14ac:dyDescent="0.25">
      <c r="A1383" s="17"/>
      <c r="B1383" s="52"/>
      <c r="C1383" s="17"/>
      <c r="D1383" s="17"/>
      <c r="E1383" s="17"/>
      <c r="F1383" s="17"/>
      <c r="G1383" s="17"/>
      <c r="H1383" s="17"/>
      <c r="I1383" s="16">
        <f>IF(B1383&gt;A_Stammdaten!$B$12,0,SUM(C1383,D1383,F1383,G1383)-SUM(E1383,H1383))</f>
        <v>0</v>
      </c>
      <c r="J1383" s="51">
        <f>HLOOKUP(A_Stammdaten!$B$12,$L$4:$R$2504,ROW(B1383)-3,FALSE)+IF(OR(B1383=0,A_Stammdaten!$B$12&lt;B1383),0,I1383*1/20)</f>
        <v>0</v>
      </c>
      <c r="K1383" s="51">
        <f>HLOOKUP(A_Stammdaten!$B$12,$L$4:$R$2504,ROW(B1383)-3,FALSE)</f>
        <v>0</v>
      </c>
      <c r="L1383" s="51">
        <f t="shared" si="63"/>
        <v>0</v>
      </c>
      <c r="M1383" s="51">
        <f t="shared" si="64"/>
        <v>0</v>
      </c>
      <c r="N1383" s="51">
        <f t="shared" si="64"/>
        <v>0</v>
      </c>
      <c r="O1383" s="51">
        <f t="shared" si="64"/>
        <v>0</v>
      </c>
      <c r="P1383" s="51">
        <f t="shared" si="64"/>
        <v>0</v>
      </c>
      <c r="Q1383" s="51">
        <f t="shared" si="64"/>
        <v>0</v>
      </c>
      <c r="R1383" s="51">
        <f t="shared" si="64"/>
        <v>0</v>
      </c>
    </row>
    <row r="1384" spans="1:18" x14ac:dyDescent="0.25">
      <c r="A1384" s="17"/>
      <c r="B1384" s="52"/>
      <c r="C1384" s="17"/>
      <c r="D1384" s="17"/>
      <c r="E1384" s="17"/>
      <c r="F1384" s="17"/>
      <c r="G1384" s="17"/>
      <c r="H1384" s="17"/>
      <c r="I1384" s="16">
        <f>IF(B1384&gt;A_Stammdaten!$B$12,0,SUM(C1384,D1384,F1384,G1384)-SUM(E1384,H1384))</f>
        <v>0</v>
      </c>
      <c r="J1384" s="51">
        <f>HLOOKUP(A_Stammdaten!$B$12,$L$4:$R$2504,ROW(B1384)-3,FALSE)+IF(OR(B1384=0,A_Stammdaten!$B$12&lt;B1384),0,I1384*1/20)</f>
        <v>0</v>
      </c>
      <c r="K1384" s="51">
        <f>HLOOKUP(A_Stammdaten!$B$12,$L$4:$R$2504,ROW(B1384)-3,FALSE)</f>
        <v>0</v>
      </c>
      <c r="L1384" s="51">
        <f t="shared" si="63"/>
        <v>0</v>
      </c>
      <c r="M1384" s="51">
        <f t="shared" si="64"/>
        <v>0</v>
      </c>
      <c r="N1384" s="51">
        <f t="shared" si="64"/>
        <v>0</v>
      </c>
      <c r="O1384" s="51">
        <f t="shared" si="64"/>
        <v>0</v>
      </c>
      <c r="P1384" s="51">
        <f t="shared" si="64"/>
        <v>0</v>
      </c>
      <c r="Q1384" s="51">
        <f t="shared" si="64"/>
        <v>0</v>
      </c>
      <c r="R1384" s="51">
        <f t="shared" si="64"/>
        <v>0</v>
      </c>
    </row>
    <row r="1385" spans="1:18" x14ac:dyDescent="0.25">
      <c r="A1385" s="17"/>
      <c r="B1385" s="52"/>
      <c r="C1385" s="17"/>
      <c r="D1385" s="17"/>
      <c r="E1385" s="17"/>
      <c r="F1385" s="17"/>
      <c r="G1385" s="17"/>
      <c r="H1385" s="17"/>
      <c r="I1385" s="16">
        <f>IF(B1385&gt;A_Stammdaten!$B$12,0,SUM(C1385,D1385,F1385,G1385)-SUM(E1385,H1385))</f>
        <v>0</v>
      </c>
      <c r="J1385" s="51">
        <f>HLOOKUP(A_Stammdaten!$B$12,$L$4:$R$2504,ROW(B1385)-3,FALSE)+IF(OR(B1385=0,A_Stammdaten!$B$12&lt;B1385),0,I1385*1/20)</f>
        <v>0</v>
      </c>
      <c r="K1385" s="51">
        <f>HLOOKUP(A_Stammdaten!$B$12,$L$4:$R$2504,ROW(B1385)-3,FALSE)</f>
        <v>0</v>
      </c>
      <c r="L1385" s="51">
        <f t="shared" si="63"/>
        <v>0</v>
      </c>
      <c r="M1385" s="51">
        <f t="shared" si="64"/>
        <v>0</v>
      </c>
      <c r="N1385" s="51">
        <f t="shared" si="64"/>
        <v>0</v>
      </c>
      <c r="O1385" s="51">
        <f t="shared" si="64"/>
        <v>0</v>
      </c>
      <c r="P1385" s="51">
        <f t="shared" si="64"/>
        <v>0</v>
      </c>
      <c r="Q1385" s="51">
        <f t="shared" si="64"/>
        <v>0</v>
      </c>
      <c r="R1385" s="51">
        <f t="shared" si="64"/>
        <v>0</v>
      </c>
    </row>
    <row r="1386" spans="1:18" x14ac:dyDescent="0.25">
      <c r="A1386" s="17"/>
      <c r="B1386" s="52"/>
      <c r="C1386" s="17"/>
      <c r="D1386" s="17"/>
      <c r="E1386" s="17"/>
      <c r="F1386" s="17"/>
      <c r="G1386" s="17"/>
      <c r="H1386" s="17"/>
      <c r="I1386" s="16">
        <f>IF(B1386&gt;A_Stammdaten!$B$12,0,SUM(C1386,D1386,F1386,G1386)-SUM(E1386,H1386))</f>
        <v>0</v>
      </c>
      <c r="J1386" s="51">
        <f>HLOOKUP(A_Stammdaten!$B$12,$L$4:$R$2504,ROW(B1386)-3,FALSE)+IF(OR(B1386=0,A_Stammdaten!$B$12&lt;B1386),0,I1386*1/20)</f>
        <v>0</v>
      </c>
      <c r="K1386" s="51">
        <f>HLOOKUP(A_Stammdaten!$B$12,$L$4:$R$2504,ROW(B1386)-3,FALSE)</f>
        <v>0</v>
      </c>
      <c r="L1386" s="51">
        <f t="shared" si="63"/>
        <v>0</v>
      </c>
      <c r="M1386" s="51">
        <f t="shared" si="64"/>
        <v>0</v>
      </c>
      <c r="N1386" s="51">
        <f t="shared" si="64"/>
        <v>0</v>
      </c>
      <c r="O1386" s="51">
        <f t="shared" si="64"/>
        <v>0</v>
      </c>
      <c r="P1386" s="51">
        <f t="shared" si="64"/>
        <v>0</v>
      </c>
      <c r="Q1386" s="51">
        <f t="shared" si="64"/>
        <v>0</v>
      </c>
      <c r="R1386" s="51">
        <f t="shared" si="64"/>
        <v>0</v>
      </c>
    </row>
    <row r="1387" spans="1:18" x14ac:dyDescent="0.25">
      <c r="A1387" s="17"/>
      <c r="B1387" s="52"/>
      <c r="C1387" s="17"/>
      <c r="D1387" s="17"/>
      <c r="E1387" s="17"/>
      <c r="F1387" s="17"/>
      <c r="G1387" s="17"/>
      <c r="H1387" s="17"/>
      <c r="I1387" s="16">
        <f>IF(B1387&gt;A_Stammdaten!$B$12,0,SUM(C1387,D1387,F1387,G1387)-SUM(E1387,H1387))</f>
        <v>0</v>
      </c>
      <c r="J1387" s="51">
        <f>HLOOKUP(A_Stammdaten!$B$12,$L$4:$R$2504,ROW(B1387)-3,FALSE)+IF(OR(B1387=0,A_Stammdaten!$B$12&lt;B1387),0,I1387*1/20)</f>
        <v>0</v>
      </c>
      <c r="K1387" s="51">
        <f>HLOOKUP(A_Stammdaten!$B$12,$L$4:$R$2504,ROW(B1387)-3,FALSE)</f>
        <v>0</v>
      </c>
      <c r="L1387" s="51">
        <f t="shared" si="63"/>
        <v>0</v>
      </c>
      <c r="M1387" s="51">
        <f t="shared" si="64"/>
        <v>0</v>
      </c>
      <c r="N1387" s="51">
        <f t="shared" si="64"/>
        <v>0</v>
      </c>
      <c r="O1387" s="51">
        <f t="shared" si="64"/>
        <v>0</v>
      </c>
      <c r="P1387" s="51">
        <f t="shared" si="64"/>
        <v>0</v>
      </c>
      <c r="Q1387" s="51">
        <f t="shared" si="64"/>
        <v>0</v>
      </c>
      <c r="R1387" s="51">
        <f t="shared" si="64"/>
        <v>0</v>
      </c>
    </row>
    <row r="1388" spans="1:18" x14ac:dyDescent="0.25">
      <c r="A1388" s="17"/>
      <c r="B1388" s="52"/>
      <c r="C1388" s="17"/>
      <c r="D1388" s="17"/>
      <c r="E1388" s="17"/>
      <c r="F1388" s="17"/>
      <c r="G1388" s="17"/>
      <c r="H1388" s="17"/>
      <c r="I1388" s="16">
        <f>IF(B1388&gt;A_Stammdaten!$B$12,0,SUM(C1388,D1388,F1388,G1388)-SUM(E1388,H1388))</f>
        <v>0</v>
      </c>
      <c r="J1388" s="51">
        <f>HLOOKUP(A_Stammdaten!$B$12,$L$4:$R$2504,ROW(B1388)-3,FALSE)+IF(OR(B1388=0,A_Stammdaten!$B$12&lt;B1388),0,I1388*1/20)</f>
        <v>0</v>
      </c>
      <c r="K1388" s="51">
        <f>HLOOKUP(A_Stammdaten!$B$12,$L$4:$R$2504,ROW(B1388)-3,FALSE)</f>
        <v>0</v>
      </c>
      <c r="L1388" s="51">
        <f t="shared" si="63"/>
        <v>0</v>
      </c>
      <c r="M1388" s="51">
        <f t="shared" si="64"/>
        <v>0</v>
      </c>
      <c r="N1388" s="51">
        <f t="shared" si="64"/>
        <v>0</v>
      </c>
      <c r="O1388" s="51">
        <f t="shared" si="64"/>
        <v>0</v>
      </c>
      <c r="P1388" s="51">
        <f t="shared" si="64"/>
        <v>0</v>
      </c>
      <c r="Q1388" s="51">
        <f t="shared" si="64"/>
        <v>0</v>
      </c>
      <c r="R1388" s="51">
        <f t="shared" si="64"/>
        <v>0</v>
      </c>
    </row>
    <row r="1389" spans="1:18" x14ac:dyDescent="0.25">
      <c r="A1389" s="17"/>
      <c r="B1389" s="52"/>
      <c r="C1389" s="17"/>
      <c r="D1389" s="17"/>
      <c r="E1389" s="17"/>
      <c r="F1389" s="17"/>
      <c r="G1389" s="17"/>
      <c r="H1389" s="17"/>
      <c r="I1389" s="16">
        <f>IF(B1389&gt;A_Stammdaten!$B$12,0,SUM(C1389,D1389,F1389,G1389)-SUM(E1389,H1389))</f>
        <v>0</v>
      </c>
      <c r="J1389" s="51">
        <f>HLOOKUP(A_Stammdaten!$B$12,$L$4:$R$2504,ROW(B1389)-3,FALSE)+IF(OR(B1389=0,A_Stammdaten!$B$12&lt;B1389),0,I1389*1/20)</f>
        <v>0</v>
      </c>
      <c r="K1389" s="51">
        <f>HLOOKUP(A_Stammdaten!$B$12,$L$4:$R$2504,ROW(B1389)-3,FALSE)</f>
        <v>0</v>
      </c>
      <c r="L1389" s="51">
        <f t="shared" si="63"/>
        <v>0</v>
      </c>
      <c r="M1389" s="51">
        <f t="shared" si="64"/>
        <v>0</v>
      </c>
      <c r="N1389" s="51">
        <f t="shared" si="64"/>
        <v>0</v>
      </c>
      <c r="O1389" s="51">
        <f t="shared" si="64"/>
        <v>0</v>
      </c>
      <c r="P1389" s="51">
        <f t="shared" si="64"/>
        <v>0</v>
      </c>
      <c r="Q1389" s="51">
        <f t="shared" si="64"/>
        <v>0</v>
      </c>
      <c r="R1389" s="51">
        <f t="shared" si="64"/>
        <v>0</v>
      </c>
    </row>
    <row r="1390" spans="1:18" x14ac:dyDescent="0.25">
      <c r="A1390" s="17"/>
      <c r="B1390" s="52"/>
      <c r="C1390" s="17"/>
      <c r="D1390" s="17"/>
      <c r="E1390" s="17"/>
      <c r="F1390" s="17"/>
      <c r="G1390" s="17"/>
      <c r="H1390" s="17"/>
      <c r="I1390" s="16">
        <f>IF(B1390&gt;A_Stammdaten!$B$12,0,SUM(C1390,D1390,F1390,G1390)-SUM(E1390,H1390))</f>
        <v>0</v>
      </c>
      <c r="J1390" s="51">
        <f>HLOOKUP(A_Stammdaten!$B$12,$L$4:$R$2504,ROW(B1390)-3,FALSE)+IF(OR(B1390=0,A_Stammdaten!$B$12&lt;B1390),0,I1390*1/20)</f>
        <v>0</v>
      </c>
      <c r="K1390" s="51">
        <f>HLOOKUP(A_Stammdaten!$B$12,$L$4:$R$2504,ROW(B1390)-3,FALSE)</f>
        <v>0</v>
      </c>
      <c r="L1390" s="51">
        <f t="shared" si="63"/>
        <v>0</v>
      </c>
      <c r="M1390" s="51">
        <f t="shared" si="64"/>
        <v>0</v>
      </c>
      <c r="N1390" s="51">
        <f t="shared" si="64"/>
        <v>0</v>
      </c>
      <c r="O1390" s="51">
        <f t="shared" si="64"/>
        <v>0</v>
      </c>
      <c r="P1390" s="51">
        <f t="shared" si="64"/>
        <v>0</v>
      </c>
      <c r="Q1390" s="51">
        <f t="shared" si="64"/>
        <v>0</v>
      </c>
      <c r="R1390" s="51">
        <f t="shared" si="64"/>
        <v>0</v>
      </c>
    </row>
    <row r="1391" spans="1:18" x14ac:dyDescent="0.25">
      <c r="A1391" s="17"/>
      <c r="B1391" s="52"/>
      <c r="C1391" s="17"/>
      <c r="D1391" s="17"/>
      <c r="E1391" s="17"/>
      <c r="F1391" s="17"/>
      <c r="G1391" s="17"/>
      <c r="H1391" s="17"/>
      <c r="I1391" s="16">
        <f>IF(B1391&gt;A_Stammdaten!$B$12,0,SUM(C1391,D1391,F1391,G1391)-SUM(E1391,H1391))</f>
        <v>0</v>
      </c>
      <c r="J1391" s="51">
        <f>HLOOKUP(A_Stammdaten!$B$12,$L$4:$R$2504,ROW(B1391)-3,FALSE)+IF(OR(B1391=0,A_Stammdaten!$B$12&lt;B1391),0,I1391*1/20)</f>
        <v>0</v>
      </c>
      <c r="K1391" s="51">
        <f>HLOOKUP(A_Stammdaten!$B$12,$L$4:$R$2504,ROW(B1391)-3,FALSE)</f>
        <v>0</v>
      </c>
      <c r="L1391" s="51">
        <f t="shared" si="63"/>
        <v>0</v>
      </c>
      <c r="M1391" s="51">
        <f t="shared" si="64"/>
        <v>0</v>
      </c>
      <c r="N1391" s="51">
        <f t="shared" si="64"/>
        <v>0</v>
      </c>
      <c r="O1391" s="51">
        <f t="shared" si="64"/>
        <v>0</v>
      </c>
      <c r="P1391" s="51">
        <f t="shared" si="64"/>
        <v>0</v>
      </c>
      <c r="Q1391" s="51">
        <f t="shared" si="64"/>
        <v>0</v>
      </c>
      <c r="R1391" s="51">
        <f t="shared" si="64"/>
        <v>0</v>
      </c>
    </row>
    <row r="1392" spans="1:18" x14ac:dyDescent="0.25">
      <c r="A1392" s="17"/>
      <c r="B1392" s="52"/>
      <c r="C1392" s="17"/>
      <c r="D1392" s="17"/>
      <c r="E1392" s="17"/>
      <c r="F1392" s="17"/>
      <c r="G1392" s="17"/>
      <c r="H1392" s="17"/>
      <c r="I1392" s="16">
        <f>IF(B1392&gt;A_Stammdaten!$B$12,0,SUM(C1392,D1392,F1392,G1392)-SUM(E1392,H1392))</f>
        <v>0</v>
      </c>
      <c r="J1392" s="51">
        <f>HLOOKUP(A_Stammdaten!$B$12,$L$4:$R$2504,ROW(B1392)-3,FALSE)+IF(OR(B1392=0,A_Stammdaten!$B$12&lt;B1392),0,I1392*1/20)</f>
        <v>0</v>
      </c>
      <c r="K1392" s="51">
        <f>HLOOKUP(A_Stammdaten!$B$12,$L$4:$R$2504,ROW(B1392)-3,FALSE)</f>
        <v>0</v>
      </c>
      <c r="L1392" s="51">
        <f t="shared" si="63"/>
        <v>0</v>
      </c>
      <c r="M1392" s="51">
        <f t="shared" si="64"/>
        <v>0</v>
      </c>
      <c r="N1392" s="51">
        <f t="shared" si="64"/>
        <v>0</v>
      </c>
      <c r="O1392" s="51">
        <f t="shared" si="64"/>
        <v>0</v>
      </c>
      <c r="P1392" s="51">
        <f t="shared" si="64"/>
        <v>0</v>
      </c>
      <c r="Q1392" s="51">
        <f t="shared" si="64"/>
        <v>0</v>
      </c>
      <c r="R1392" s="51">
        <f t="shared" si="64"/>
        <v>0</v>
      </c>
    </row>
    <row r="1393" spans="1:18" x14ac:dyDescent="0.25">
      <c r="A1393" s="17"/>
      <c r="B1393" s="52"/>
      <c r="C1393" s="17"/>
      <c r="D1393" s="17"/>
      <c r="E1393" s="17"/>
      <c r="F1393" s="17"/>
      <c r="G1393" s="17"/>
      <c r="H1393" s="17"/>
      <c r="I1393" s="16">
        <f>IF(B1393&gt;A_Stammdaten!$B$12,0,SUM(C1393,D1393,F1393,G1393)-SUM(E1393,H1393))</f>
        <v>0</v>
      </c>
      <c r="J1393" s="51">
        <f>HLOOKUP(A_Stammdaten!$B$12,$L$4:$R$2504,ROW(B1393)-3,FALSE)+IF(OR(B1393=0,A_Stammdaten!$B$12&lt;B1393),0,I1393*1/20)</f>
        <v>0</v>
      </c>
      <c r="K1393" s="51">
        <f>HLOOKUP(A_Stammdaten!$B$12,$L$4:$R$2504,ROW(B1393)-3,FALSE)</f>
        <v>0</v>
      </c>
      <c r="L1393" s="51">
        <f t="shared" si="63"/>
        <v>0</v>
      </c>
      <c r="M1393" s="51">
        <f t="shared" si="64"/>
        <v>0</v>
      </c>
      <c r="N1393" s="51">
        <f t="shared" si="64"/>
        <v>0</v>
      </c>
      <c r="O1393" s="51">
        <f t="shared" si="64"/>
        <v>0</v>
      </c>
      <c r="P1393" s="51">
        <f t="shared" si="64"/>
        <v>0</v>
      </c>
      <c r="Q1393" s="51">
        <f t="shared" si="64"/>
        <v>0</v>
      </c>
      <c r="R1393" s="51">
        <f t="shared" si="64"/>
        <v>0</v>
      </c>
    </row>
    <row r="1394" spans="1:18" x14ac:dyDescent="0.25">
      <c r="A1394" s="17"/>
      <c r="B1394" s="52"/>
      <c r="C1394" s="17"/>
      <c r="D1394" s="17"/>
      <c r="E1394" s="17"/>
      <c r="F1394" s="17"/>
      <c r="G1394" s="17"/>
      <c r="H1394" s="17"/>
      <c r="I1394" s="16">
        <f>IF(B1394&gt;A_Stammdaten!$B$12,0,SUM(C1394,D1394,F1394,G1394)-SUM(E1394,H1394))</f>
        <v>0</v>
      </c>
      <c r="J1394" s="51">
        <f>HLOOKUP(A_Stammdaten!$B$12,$L$4:$R$2504,ROW(B1394)-3,FALSE)+IF(OR(B1394=0,A_Stammdaten!$B$12&lt;B1394),0,I1394*1/20)</f>
        <v>0</v>
      </c>
      <c r="K1394" s="51">
        <f>HLOOKUP(A_Stammdaten!$B$12,$L$4:$R$2504,ROW(B1394)-3,FALSE)</f>
        <v>0</v>
      </c>
      <c r="L1394" s="51">
        <f t="shared" si="63"/>
        <v>0</v>
      </c>
      <c r="M1394" s="51">
        <f t="shared" si="64"/>
        <v>0</v>
      </c>
      <c r="N1394" s="51">
        <f t="shared" si="64"/>
        <v>0</v>
      </c>
      <c r="O1394" s="51">
        <f t="shared" si="64"/>
        <v>0</v>
      </c>
      <c r="P1394" s="51">
        <f t="shared" si="64"/>
        <v>0</v>
      </c>
      <c r="Q1394" s="51">
        <f t="shared" si="64"/>
        <v>0</v>
      </c>
      <c r="R1394" s="51">
        <f t="shared" si="64"/>
        <v>0</v>
      </c>
    </row>
    <row r="1395" spans="1:18" x14ac:dyDescent="0.25">
      <c r="A1395" s="17"/>
      <c r="B1395" s="52"/>
      <c r="C1395" s="17"/>
      <c r="D1395" s="17"/>
      <c r="E1395" s="17"/>
      <c r="F1395" s="17"/>
      <c r="G1395" s="17"/>
      <c r="H1395" s="17"/>
      <c r="I1395" s="16">
        <f>IF(B1395&gt;A_Stammdaten!$B$12,0,SUM(C1395,D1395,F1395,G1395)-SUM(E1395,H1395))</f>
        <v>0</v>
      </c>
      <c r="J1395" s="51">
        <f>HLOOKUP(A_Stammdaten!$B$12,$L$4:$R$2504,ROW(B1395)-3,FALSE)+IF(OR(B1395=0,A_Stammdaten!$B$12&lt;B1395),0,I1395*1/20)</f>
        <v>0</v>
      </c>
      <c r="K1395" s="51">
        <f>HLOOKUP(A_Stammdaten!$B$12,$L$4:$R$2504,ROW(B1395)-3,FALSE)</f>
        <v>0</v>
      </c>
      <c r="L1395" s="51">
        <f t="shared" si="63"/>
        <v>0</v>
      </c>
      <c r="M1395" s="51">
        <f t="shared" si="64"/>
        <v>0</v>
      </c>
      <c r="N1395" s="51">
        <f t="shared" si="64"/>
        <v>0</v>
      </c>
      <c r="O1395" s="51">
        <f t="shared" si="64"/>
        <v>0</v>
      </c>
      <c r="P1395" s="51">
        <f t="shared" si="64"/>
        <v>0</v>
      </c>
      <c r="Q1395" s="51">
        <f t="shared" si="64"/>
        <v>0</v>
      </c>
      <c r="R1395" s="51">
        <f t="shared" si="64"/>
        <v>0</v>
      </c>
    </row>
    <row r="1396" spans="1:18" x14ac:dyDescent="0.25">
      <c r="A1396" s="17"/>
      <c r="B1396" s="52"/>
      <c r="C1396" s="17"/>
      <c r="D1396" s="17"/>
      <c r="E1396" s="17"/>
      <c r="F1396" s="17"/>
      <c r="G1396" s="17"/>
      <c r="H1396" s="17"/>
      <c r="I1396" s="16">
        <f>IF(B1396&gt;A_Stammdaten!$B$12,0,SUM(C1396,D1396,F1396,G1396)-SUM(E1396,H1396))</f>
        <v>0</v>
      </c>
      <c r="J1396" s="51">
        <f>HLOOKUP(A_Stammdaten!$B$12,$L$4:$R$2504,ROW(B1396)-3,FALSE)+IF(OR(B1396=0,A_Stammdaten!$B$12&lt;B1396),0,I1396*1/20)</f>
        <v>0</v>
      </c>
      <c r="K1396" s="51">
        <f>HLOOKUP(A_Stammdaten!$B$12,$L$4:$R$2504,ROW(B1396)-3,FALSE)</f>
        <v>0</v>
      </c>
      <c r="L1396" s="51">
        <f t="shared" si="63"/>
        <v>0</v>
      </c>
      <c r="M1396" s="51">
        <f t="shared" si="64"/>
        <v>0</v>
      </c>
      <c r="N1396" s="51">
        <f t="shared" si="64"/>
        <v>0</v>
      </c>
      <c r="O1396" s="51">
        <f t="shared" si="64"/>
        <v>0</v>
      </c>
      <c r="P1396" s="51">
        <f t="shared" si="64"/>
        <v>0</v>
      </c>
      <c r="Q1396" s="51">
        <f t="shared" si="64"/>
        <v>0</v>
      </c>
      <c r="R1396" s="51">
        <f t="shared" si="64"/>
        <v>0</v>
      </c>
    </row>
    <row r="1397" spans="1:18" x14ac:dyDescent="0.25">
      <c r="A1397" s="17"/>
      <c r="B1397" s="52"/>
      <c r="C1397" s="17"/>
      <c r="D1397" s="17"/>
      <c r="E1397" s="17"/>
      <c r="F1397" s="17"/>
      <c r="G1397" s="17"/>
      <c r="H1397" s="17"/>
      <c r="I1397" s="16">
        <f>IF(B1397&gt;A_Stammdaten!$B$12,0,SUM(C1397,D1397,F1397,G1397)-SUM(E1397,H1397))</f>
        <v>0</v>
      </c>
      <c r="J1397" s="51">
        <f>HLOOKUP(A_Stammdaten!$B$12,$L$4:$R$2504,ROW(B1397)-3,FALSE)+IF(OR(B1397=0,A_Stammdaten!$B$12&lt;B1397),0,I1397*1/20)</f>
        <v>0</v>
      </c>
      <c r="K1397" s="51">
        <f>HLOOKUP(A_Stammdaten!$B$12,$L$4:$R$2504,ROW(B1397)-3,FALSE)</f>
        <v>0</v>
      </c>
      <c r="L1397" s="51">
        <f t="shared" si="63"/>
        <v>0</v>
      </c>
      <c r="M1397" s="51">
        <f t="shared" si="64"/>
        <v>0</v>
      </c>
      <c r="N1397" s="51">
        <f t="shared" si="64"/>
        <v>0</v>
      </c>
      <c r="O1397" s="51">
        <f t="shared" si="64"/>
        <v>0</v>
      </c>
      <c r="P1397" s="51">
        <f t="shared" si="64"/>
        <v>0</v>
      </c>
      <c r="Q1397" s="51">
        <f t="shared" si="64"/>
        <v>0</v>
      </c>
      <c r="R1397" s="51">
        <f t="shared" si="64"/>
        <v>0</v>
      </c>
    </row>
    <row r="1398" spans="1:18" x14ac:dyDescent="0.25">
      <c r="A1398" s="17"/>
      <c r="B1398" s="52"/>
      <c r="C1398" s="17"/>
      <c r="D1398" s="17"/>
      <c r="E1398" s="17"/>
      <c r="F1398" s="17"/>
      <c r="G1398" s="17"/>
      <c r="H1398" s="17"/>
      <c r="I1398" s="16">
        <f>IF(B1398&gt;A_Stammdaten!$B$12,0,SUM(C1398,D1398,F1398,G1398)-SUM(E1398,H1398))</f>
        <v>0</v>
      </c>
      <c r="J1398" s="51">
        <f>HLOOKUP(A_Stammdaten!$B$12,$L$4:$R$2504,ROW(B1398)-3,FALSE)+IF(OR(B1398=0,A_Stammdaten!$B$12&lt;B1398),0,I1398*1/20)</f>
        <v>0</v>
      </c>
      <c r="K1398" s="51">
        <f>HLOOKUP(A_Stammdaten!$B$12,$L$4:$R$2504,ROW(B1398)-3,FALSE)</f>
        <v>0</v>
      </c>
      <c r="L1398" s="51">
        <f t="shared" si="63"/>
        <v>0</v>
      </c>
      <c r="M1398" s="51">
        <f t="shared" si="64"/>
        <v>0</v>
      </c>
      <c r="N1398" s="51">
        <f t="shared" si="64"/>
        <v>0</v>
      </c>
      <c r="O1398" s="51">
        <f t="shared" si="64"/>
        <v>0</v>
      </c>
      <c r="P1398" s="51">
        <f t="shared" si="64"/>
        <v>0</v>
      </c>
      <c r="Q1398" s="51">
        <f t="shared" si="64"/>
        <v>0</v>
      </c>
      <c r="R1398" s="51">
        <f t="shared" si="64"/>
        <v>0</v>
      </c>
    </row>
    <row r="1399" spans="1:18" x14ac:dyDescent="0.25">
      <c r="A1399" s="17"/>
      <c r="B1399" s="52"/>
      <c r="C1399" s="17"/>
      <c r="D1399" s="17"/>
      <c r="E1399" s="17"/>
      <c r="F1399" s="17"/>
      <c r="G1399" s="17"/>
      <c r="H1399" s="17"/>
      <c r="I1399" s="16">
        <f>IF(B1399&gt;A_Stammdaten!$B$12,0,SUM(C1399,D1399,F1399,G1399)-SUM(E1399,H1399))</f>
        <v>0</v>
      </c>
      <c r="J1399" s="51">
        <f>HLOOKUP(A_Stammdaten!$B$12,$L$4:$R$2504,ROW(B1399)-3,FALSE)+IF(OR(B1399=0,A_Stammdaten!$B$12&lt;B1399),0,I1399*1/20)</f>
        <v>0</v>
      </c>
      <c r="K1399" s="51">
        <f>HLOOKUP(A_Stammdaten!$B$12,$L$4:$R$2504,ROW(B1399)-3,FALSE)</f>
        <v>0</v>
      </c>
      <c r="L1399" s="51">
        <f t="shared" si="63"/>
        <v>0</v>
      </c>
      <c r="M1399" s="51">
        <f t="shared" si="64"/>
        <v>0</v>
      </c>
      <c r="N1399" s="51">
        <f t="shared" si="64"/>
        <v>0</v>
      </c>
      <c r="O1399" s="51">
        <f t="shared" si="64"/>
        <v>0</v>
      </c>
      <c r="P1399" s="51">
        <f t="shared" si="64"/>
        <v>0</v>
      </c>
      <c r="Q1399" s="51">
        <f t="shared" si="64"/>
        <v>0</v>
      </c>
      <c r="R1399" s="51">
        <f t="shared" si="64"/>
        <v>0</v>
      </c>
    </row>
    <row r="1400" spans="1:18" x14ac:dyDescent="0.25">
      <c r="A1400" s="17"/>
      <c r="B1400" s="52"/>
      <c r="C1400" s="17"/>
      <c r="D1400" s="17"/>
      <c r="E1400" s="17"/>
      <c r="F1400" s="17"/>
      <c r="G1400" s="17"/>
      <c r="H1400" s="17"/>
      <c r="I1400" s="16">
        <f>IF(B1400&gt;A_Stammdaten!$B$12,0,SUM(C1400,D1400,F1400,G1400)-SUM(E1400,H1400))</f>
        <v>0</v>
      </c>
      <c r="J1400" s="51">
        <f>HLOOKUP(A_Stammdaten!$B$12,$L$4:$R$2504,ROW(B1400)-3,FALSE)+IF(OR(B1400=0,A_Stammdaten!$B$12&lt;B1400),0,I1400*1/20)</f>
        <v>0</v>
      </c>
      <c r="K1400" s="51">
        <f>HLOOKUP(A_Stammdaten!$B$12,$L$4:$R$2504,ROW(B1400)-3,FALSE)</f>
        <v>0</v>
      </c>
      <c r="L1400" s="51">
        <f t="shared" si="63"/>
        <v>0</v>
      </c>
      <c r="M1400" s="51">
        <f t="shared" si="64"/>
        <v>0</v>
      </c>
      <c r="N1400" s="51">
        <f t="shared" si="64"/>
        <v>0</v>
      </c>
      <c r="O1400" s="51">
        <f t="shared" si="64"/>
        <v>0</v>
      </c>
      <c r="P1400" s="51">
        <f t="shared" si="64"/>
        <v>0</v>
      </c>
      <c r="Q1400" s="51">
        <f t="shared" si="64"/>
        <v>0</v>
      </c>
      <c r="R1400" s="51">
        <f t="shared" si="64"/>
        <v>0</v>
      </c>
    </row>
    <row r="1401" spans="1:18" x14ac:dyDescent="0.25">
      <c r="A1401" s="17"/>
      <c r="B1401" s="52"/>
      <c r="C1401" s="17"/>
      <c r="D1401" s="17"/>
      <c r="E1401" s="17"/>
      <c r="F1401" s="17"/>
      <c r="G1401" s="17"/>
      <c r="H1401" s="17"/>
      <c r="I1401" s="16">
        <f>IF(B1401&gt;A_Stammdaten!$B$12,0,SUM(C1401,D1401,F1401,G1401)-SUM(E1401,H1401))</f>
        <v>0</v>
      </c>
      <c r="J1401" s="51">
        <f>HLOOKUP(A_Stammdaten!$B$12,$L$4:$R$2504,ROW(B1401)-3,FALSE)+IF(OR(B1401=0,A_Stammdaten!$B$12&lt;B1401),0,I1401*1/20)</f>
        <v>0</v>
      </c>
      <c r="K1401" s="51">
        <f>HLOOKUP(A_Stammdaten!$B$12,$L$4:$R$2504,ROW(B1401)-3,FALSE)</f>
        <v>0</v>
      </c>
      <c r="L1401" s="51">
        <f t="shared" si="63"/>
        <v>0</v>
      </c>
      <c r="M1401" s="51">
        <f t="shared" si="64"/>
        <v>0</v>
      </c>
      <c r="N1401" s="51">
        <f t="shared" si="64"/>
        <v>0</v>
      </c>
      <c r="O1401" s="51">
        <f t="shared" si="64"/>
        <v>0</v>
      </c>
      <c r="P1401" s="51">
        <f t="shared" si="64"/>
        <v>0</v>
      </c>
      <c r="Q1401" s="51">
        <f t="shared" si="64"/>
        <v>0</v>
      </c>
      <c r="R1401" s="51">
        <f t="shared" si="64"/>
        <v>0</v>
      </c>
    </row>
    <row r="1402" spans="1:18" x14ac:dyDescent="0.25">
      <c r="A1402" s="17"/>
      <c r="B1402" s="52"/>
      <c r="C1402" s="17"/>
      <c r="D1402" s="17"/>
      <c r="E1402" s="17"/>
      <c r="F1402" s="17"/>
      <c r="G1402" s="17"/>
      <c r="H1402" s="17"/>
      <c r="I1402" s="16">
        <f>IF(B1402&gt;A_Stammdaten!$B$12,0,SUM(C1402,D1402,F1402,G1402)-SUM(E1402,H1402))</f>
        <v>0</v>
      </c>
      <c r="J1402" s="51">
        <f>HLOOKUP(A_Stammdaten!$B$12,$L$4:$R$2504,ROW(B1402)-3,FALSE)+IF(OR(B1402=0,A_Stammdaten!$B$12&lt;B1402),0,I1402*1/20)</f>
        <v>0</v>
      </c>
      <c r="K1402" s="51">
        <f>HLOOKUP(A_Stammdaten!$B$12,$L$4:$R$2504,ROW(B1402)-3,FALSE)</f>
        <v>0</v>
      </c>
      <c r="L1402" s="51">
        <f t="shared" si="63"/>
        <v>0</v>
      </c>
      <c r="M1402" s="51">
        <f t="shared" si="64"/>
        <v>0</v>
      </c>
      <c r="N1402" s="51">
        <f t="shared" si="64"/>
        <v>0</v>
      </c>
      <c r="O1402" s="51">
        <f t="shared" si="64"/>
        <v>0</v>
      </c>
      <c r="P1402" s="51">
        <f t="shared" si="64"/>
        <v>0</v>
      </c>
      <c r="Q1402" s="51">
        <f t="shared" si="64"/>
        <v>0</v>
      </c>
      <c r="R1402" s="51">
        <f t="shared" ref="M1402:R1445" si="65">IF(OR($I1402=0,R$4&lt;$B1402,$B1402=0,20-(R$4-$B1402)=0),0,$I1402*(19-(R$4-$B1402))/20)</f>
        <v>0</v>
      </c>
    </row>
    <row r="1403" spans="1:18" x14ac:dyDescent="0.25">
      <c r="A1403" s="17"/>
      <c r="B1403" s="52"/>
      <c r="C1403" s="17"/>
      <c r="D1403" s="17"/>
      <c r="E1403" s="17"/>
      <c r="F1403" s="17"/>
      <c r="G1403" s="17"/>
      <c r="H1403" s="17"/>
      <c r="I1403" s="16">
        <f>IF(B1403&gt;A_Stammdaten!$B$12,0,SUM(C1403,D1403,F1403,G1403)-SUM(E1403,H1403))</f>
        <v>0</v>
      </c>
      <c r="J1403" s="51">
        <f>HLOOKUP(A_Stammdaten!$B$12,$L$4:$R$2504,ROW(B1403)-3,FALSE)+IF(OR(B1403=0,A_Stammdaten!$B$12&lt;B1403),0,I1403*1/20)</f>
        <v>0</v>
      </c>
      <c r="K1403" s="51">
        <f>HLOOKUP(A_Stammdaten!$B$12,$L$4:$R$2504,ROW(B1403)-3,FALSE)</f>
        <v>0</v>
      </c>
      <c r="L1403" s="51">
        <f t="shared" si="63"/>
        <v>0</v>
      </c>
      <c r="M1403" s="51">
        <f t="shared" si="65"/>
        <v>0</v>
      </c>
      <c r="N1403" s="51">
        <f t="shared" si="65"/>
        <v>0</v>
      </c>
      <c r="O1403" s="51">
        <f t="shared" si="65"/>
        <v>0</v>
      </c>
      <c r="P1403" s="51">
        <f t="shared" si="65"/>
        <v>0</v>
      </c>
      <c r="Q1403" s="51">
        <f t="shared" si="65"/>
        <v>0</v>
      </c>
      <c r="R1403" s="51">
        <f t="shared" si="65"/>
        <v>0</v>
      </c>
    </row>
    <row r="1404" spans="1:18" x14ac:dyDescent="0.25">
      <c r="A1404" s="17"/>
      <c r="B1404" s="52"/>
      <c r="C1404" s="17"/>
      <c r="D1404" s="17"/>
      <c r="E1404" s="17"/>
      <c r="F1404" s="17"/>
      <c r="G1404" s="17"/>
      <c r="H1404" s="17"/>
      <c r="I1404" s="16">
        <f>IF(B1404&gt;A_Stammdaten!$B$12,0,SUM(C1404,D1404,F1404,G1404)-SUM(E1404,H1404))</f>
        <v>0</v>
      </c>
      <c r="J1404" s="51">
        <f>HLOOKUP(A_Stammdaten!$B$12,$L$4:$R$2504,ROW(B1404)-3,FALSE)+IF(OR(B1404=0,A_Stammdaten!$B$12&lt;B1404),0,I1404*1/20)</f>
        <v>0</v>
      </c>
      <c r="K1404" s="51">
        <f>HLOOKUP(A_Stammdaten!$B$12,$L$4:$R$2504,ROW(B1404)-3,FALSE)</f>
        <v>0</v>
      </c>
      <c r="L1404" s="51">
        <f t="shared" si="63"/>
        <v>0</v>
      </c>
      <c r="M1404" s="51">
        <f t="shared" si="65"/>
        <v>0</v>
      </c>
      <c r="N1404" s="51">
        <f t="shared" si="65"/>
        <v>0</v>
      </c>
      <c r="O1404" s="51">
        <f t="shared" si="65"/>
        <v>0</v>
      </c>
      <c r="P1404" s="51">
        <f t="shared" si="65"/>
        <v>0</v>
      </c>
      <c r="Q1404" s="51">
        <f t="shared" si="65"/>
        <v>0</v>
      </c>
      <c r="R1404" s="51">
        <f t="shared" si="65"/>
        <v>0</v>
      </c>
    </row>
    <row r="1405" spans="1:18" x14ac:dyDescent="0.25">
      <c r="A1405" s="17"/>
      <c r="B1405" s="52"/>
      <c r="C1405" s="17"/>
      <c r="D1405" s="17"/>
      <c r="E1405" s="17"/>
      <c r="F1405" s="17"/>
      <c r="G1405" s="17"/>
      <c r="H1405" s="17"/>
      <c r="I1405" s="16">
        <f>IF(B1405&gt;A_Stammdaten!$B$12,0,SUM(C1405,D1405,F1405,G1405)-SUM(E1405,H1405))</f>
        <v>0</v>
      </c>
      <c r="J1405" s="51">
        <f>HLOOKUP(A_Stammdaten!$B$12,$L$4:$R$2504,ROW(B1405)-3,FALSE)+IF(OR(B1405=0,A_Stammdaten!$B$12&lt;B1405),0,I1405*1/20)</f>
        <v>0</v>
      </c>
      <c r="K1405" s="51">
        <f>HLOOKUP(A_Stammdaten!$B$12,$L$4:$R$2504,ROW(B1405)-3,FALSE)</f>
        <v>0</v>
      </c>
      <c r="L1405" s="51">
        <f t="shared" si="63"/>
        <v>0</v>
      </c>
      <c r="M1405" s="51">
        <f t="shared" si="65"/>
        <v>0</v>
      </c>
      <c r="N1405" s="51">
        <f t="shared" si="65"/>
        <v>0</v>
      </c>
      <c r="O1405" s="51">
        <f t="shared" si="65"/>
        <v>0</v>
      </c>
      <c r="P1405" s="51">
        <f t="shared" si="65"/>
        <v>0</v>
      </c>
      <c r="Q1405" s="51">
        <f t="shared" si="65"/>
        <v>0</v>
      </c>
      <c r="R1405" s="51">
        <f t="shared" si="65"/>
        <v>0</v>
      </c>
    </row>
    <row r="1406" spans="1:18" x14ac:dyDescent="0.25">
      <c r="A1406" s="17"/>
      <c r="B1406" s="52"/>
      <c r="C1406" s="17"/>
      <c r="D1406" s="17"/>
      <c r="E1406" s="17"/>
      <c r="F1406" s="17"/>
      <c r="G1406" s="17"/>
      <c r="H1406" s="17"/>
      <c r="I1406" s="16">
        <f>IF(B1406&gt;A_Stammdaten!$B$12,0,SUM(C1406,D1406,F1406,G1406)-SUM(E1406,H1406))</f>
        <v>0</v>
      </c>
      <c r="J1406" s="51">
        <f>HLOOKUP(A_Stammdaten!$B$12,$L$4:$R$2504,ROW(B1406)-3,FALSE)+IF(OR(B1406=0,A_Stammdaten!$B$12&lt;B1406),0,I1406*1/20)</f>
        <v>0</v>
      </c>
      <c r="K1406" s="51">
        <f>HLOOKUP(A_Stammdaten!$B$12,$L$4:$R$2504,ROW(B1406)-3,FALSE)</f>
        <v>0</v>
      </c>
      <c r="L1406" s="51">
        <f t="shared" si="63"/>
        <v>0</v>
      </c>
      <c r="M1406" s="51">
        <f t="shared" si="65"/>
        <v>0</v>
      </c>
      <c r="N1406" s="51">
        <f t="shared" si="65"/>
        <v>0</v>
      </c>
      <c r="O1406" s="51">
        <f t="shared" si="65"/>
        <v>0</v>
      </c>
      <c r="P1406" s="51">
        <f t="shared" si="65"/>
        <v>0</v>
      </c>
      <c r="Q1406" s="51">
        <f t="shared" si="65"/>
        <v>0</v>
      </c>
      <c r="R1406" s="51">
        <f t="shared" si="65"/>
        <v>0</v>
      </c>
    </row>
    <row r="1407" spans="1:18" x14ac:dyDescent="0.25">
      <c r="A1407" s="17"/>
      <c r="B1407" s="52"/>
      <c r="C1407" s="17"/>
      <c r="D1407" s="17"/>
      <c r="E1407" s="17"/>
      <c r="F1407" s="17"/>
      <c r="G1407" s="17"/>
      <c r="H1407" s="17"/>
      <c r="I1407" s="16">
        <f>IF(B1407&gt;A_Stammdaten!$B$12,0,SUM(C1407,D1407,F1407,G1407)-SUM(E1407,H1407))</f>
        <v>0</v>
      </c>
      <c r="J1407" s="51">
        <f>HLOOKUP(A_Stammdaten!$B$12,$L$4:$R$2504,ROW(B1407)-3,FALSE)+IF(OR(B1407=0,A_Stammdaten!$B$12&lt;B1407),0,I1407*1/20)</f>
        <v>0</v>
      </c>
      <c r="K1407" s="51">
        <f>HLOOKUP(A_Stammdaten!$B$12,$L$4:$R$2504,ROW(B1407)-3,FALSE)</f>
        <v>0</v>
      </c>
      <c r="L1407" s="51">
        <f t="shared" si="63"/>
        <v>0</v>
      </c>
      <c r="M1407" s="51">
        <f t="shared" si="65"/>
        <v>0</v>
      </c>
      <c r="N1407" s="51">
        <f t="shared" si="65"/>
        <v>0</v>
      </c>
      <c r="O1407" s="51">
        <f t="shared" si="65"/>
        <v>0</v>
      </c>
      <c r="P1407" s="51">
        <f t="shared" si="65"/>
        <v>0</v>
      </c>
      <c r="Q1407" s="51">
        <f t="shared" si="65"/>
        <v>0</v>
      </c>
      <c r="R1407" s="51">
        <f t="shared" si="65"/>
        <v>0</v>
      </c>
    </row>
    <row r="1408" spans="1:18" x14ac:dyDescent="0.25">
      <c r="A1408" s="17"/>
      <c r="B1408" s="52"/>
      <c r="C1408" s="17"/>
      <c r="D1408" s="17"/>
      <c r="E1408" s="17"/>
      <c r="F1408" s="17"/>
      <c r="G1408" s="17"/>
      <c r="H1408" s="17"/>
      <c r="I1408" s="16">
        <f>IF(B1408&gt;A_Stammdaten!$B$12,0,SUM(C1408,D1408,F1408,G1408)-SUM(E1408,H1408))</f>
        <v>0</v>
      </c>
      <c r="J1408" s="51">
        <f>HLOOKUP(A_Stammdaten!$B$12,$L$4:$R$2504,ROW(B1408)-3,FALSE)+IF(OR(B1408=0,A_Stammdaten!$B$12&lt;B1408),0,I1408*1/20)</f>
        <v>0</v>
      </c>
      <c r="K1408" s="51">
        <f>HLOOKUP(A_Stammdaten!$B$12,$L$4:$R$2504,ROW(B1408)-3,FALSE)</f>
        <v>0</v>
      </c>
      <c r="L1408" s="51">
        <f t="shared" ref="L1408:L1471" si="66">IF(OR($I1408=0,L$4&lt;$B1408,$B1408=0,20-(L$4-$B1408)=0),0,$I1408*(19-(L$4-$B1408))/20)</f>
        <v>0</v>
      </c>
      <c r="M1408" s="51">
        <f t="shared" si="65"/>
        <v>0</v>
      </c>
      <c r="N1408" s="51">
        <f t="shared" si="65"/>
        <v>0</v>
      </c>
      <c r="O1408" s="51">
        <f t="shared" si="65"/>
        <v>0</v>
      </c>
      <c r="P1408" s="51">
        <f t="shared" si="65"/>
        <v>0</v>
      </c>
      <c r="Q1408" s="51">
        <f t="shared" si="65"/>
        <v>0</v>
      </c>
      <c r="R1408" s="51">
        <f t="shared" si="65"/>
        <v>0</v>
      </c>
    </row>
    <row r="1409" spans="1:18" x14ac:dyDescent="0.25">
      <c r="A1409" s="17"/>
      <c r="B1409" s="52"/>
      <c r="C1409" s="17"/>
      <c r="D1409" s="17"/>
      <c r="E1409" s="17"/>
      <c r="F1409" s="17"/>
      <c r="G1409" s="17"/>
      <c r="H1409" s="17"/>
      <c r="I1409" s="16">
        <f>IF(B1409&gt;A_Stammdaten!$B$12,0,SUM(C1409,D1409,F1409,G1409)-SUM(E1409,H1409))</f>
        <v>0</v>
      </c>
      <c r="J1409" s="51">
        <f>HLOOKUP(A_Stammdaten!$B$12,$L$4:$R$2504,ROW(B1409)-3,FALSE)+IF(OR(B1409=0,A_Stammdaten!$B$12&lt;B1409),0,I1409*1/20)</f>
        <v>0</v>
      </c>
      <c r="K1409" s="51">
        <f>HLOOKUP(A_Stammdaten!$B$12,$L$4:$R$2504,ROW(B1409)-3,FALSE)</f>
        <v>0</v>
      </c>
      <c r="L1409" s="51">
        <f t="shared" si="66"/>
        <v>0</v>
      </c>
      <c r="M1409" s="51">
        <f t="shared" si="65"/>
        <v>0</v>
      </c>
      <c r="N1409" s="51">
        <f t="shared" si="65"/>
        <v>0</v>
      </c>
      <c r="O1409" s="51">
        <f t="shared" si="65"/>
        <v>0</v>
      </c>
      <c r="P1409" s="51">
        <f t="shared" si="65"/>
        <v>0</v>
      </c>
      <c r="Q1409" s="51">
        <f t="shared" si="65"/>
        <v>0</v>
      </c>
      <c r="R1409" s="51">
        <f t="shared" si="65"/>
        <v>0</v>
      </c>
    </row>
    <row r="1410" spans="1:18" x14ac:dyDescent="0.25">
      <c r="A1410" s="17"/>
      <c r="B1410" s="52"/>
      <c r="C1410" s="17"/>
      <c r="D1410" s="17"/>
      <c r="E1410" s="17"/>
      <c r="F1410" s="17"/>
      <c r="G1410" s="17"/>
      <c r="H1410" s="17"/>
      <c r="I1410" s="16">
        <f>IF(B1410&gt;A_Stammdaten!$B$12,0,SUM(C1410,D1410,F1410,G1410)-SUM(E1410,H1410))</f>
        <v>0</v>
      </c>
      <c r="J1410" s="51">
        <f>HLOOKUP(A_Stammdaten!$B$12,$L$4:$R$2504,ROW(B1410)-3,FALSE)+IF(OR(B1410=0,A_Stammdaten!$B$12&lt;B1410),0,I1410*1/20)</f>
        <v>0</v>
      </c>
      <c r="K1410" s="51">
        <f>HLOOKUP(A_Stammdaten!$B$12,$L$4:$R$2504,ROW(B1410)-3,FALSE)</f>
        <v>0</v>
      </c>
      <c r="L1410" s="51">
        <f t="shared" si="66"/>
        <v>0</v>
      </c>
      <c r="M1410" s="51">
        <f t="shared" si="65"/>
        <v>0</v>
      </c>
      <c r="N1410" s="51">
        <f t="shared" si="65"/>
        <v>0</v>
      </c>
      <c r="O1410" s="51">
        <f t="shared" si="65"/>
        <v>0</v>
      </c>
      <c r="P1410" s="51">
        <f t="shared" si="65"/>
        <v>0</v>
      </c>
      <c r="Q1410" s="51">
        <f t="shared" si="65"/>
        <v>0</v>
      </c>
      <c r="R1410" s="51">
        <f t="shared" si="65"/>
        <v>0</v>
      </c>
    </row>
    <row r="1411" spans="1:18" x14ac:dyDescent="0.25">
      <c r="A1411" s="17"/>
      <c r="B1411" s="52"/>
      <c r="C1411" s="17"/>
      <c r="D1411" s="17"/>
      <c r="E1411" s="17"/>
      <c r="F1411" s="17"/>
      <c r="G1411" s="17"/>
      <c r="H1411" s="17"/>
      <c r="I1411" s="16">
        <f>IF(B1411&gt;A_Stammdaten!$B$12,0,SUM(C1411,D1411,F1411,G1411)-SUM(E1411,H1411))</f>
        <v>0</v>
      </c>
      <c r="J1411" s="51">
        <f>HLOOKUP(A_Stammdaten!$B$12,$L$4:$R$2504,ROW(B1411)-3,FALSE)+IF(OR(B1411=0,A_Stammdaten!$B$12&lt;B1411),0,I1411*1/20)</f>
        <v>0</v>
      </c>
      <c r="K1411" s="51">
        <f>HLOOKUP(A_Stammdaten!$B$12,$L$4:$R$2504,ROW(B1411)-3,FALSE)</f>
        <v>0</v>
      </c>
      <c r="L1411" s="51">
        <f t="shared" si="66"/>
        <v>0</v>
      </c>
      <c r="M1411" s="51">
        <f t="shared" si="65"/>
        <v>0</v>
      </c>
      <c r="N1411" s="51">
        <f t="shared" si="65"/>
        <v>0</v>
      </c>
      <c r="O1411" s="51">
        <f t="shared" si="65"/>
        <v>0</v>
      </c>
      <c r="P1411" s="51">
        <f t="shared" si="65"/>
        <v>0</v>
      </c>
      <c r="Q1411" s="51">
        <f t="shared" si="65"/>
        <v>0</v>
      </c>
      <c r="R1411" s="51">
        <f t="shared" si="65"/>
        <v>0</v>
      </c>
    </row>
    <row r="1412" spans="1:18" x14ac:dyDescent="0.25">
      <c r="A1412" s="17"/>
      <c r="B1412" s="52"/>
      <c r="C1412" s="17"/>
      <c r="D1412" s="17"/>
      <c r="E1412" s="17"/>
      <c r="F1412" s="17"/>
      <c r="G1412" s="17"/>
      <c r="H1412" s="17"/>
      <c r="I1412" s="16">
        <f>IF(B1412&gt;A_Stammdaten!$B$12,0,SUM(C1412,D1412,F1412,G1412)-SUM(E1412,H1412))</f>
        <v>0</v>
      </c>
      <c r="J1412" s="51">
        <f>HLOOKUP(A_Stammdaten!$B$12,$L$4:$R$2504,ROW(B1412)-3,FALSE)+IF(OR(B1412=0,A_Stammdaten!$B$12&lt;B1412),0,I1412*1/20)</f>
        <v>0</v>
      </c>
      <c r="K1412" s="51">
        <f>HLOOKUP(A_Stammdaten!$B$12,$L$4:$R$2504,ROW(B1412)-3,FALSE)</f>
        <v>0</v>
      </c>
      <c r="L1412" s="51">
        <f t="shared" si="66"/>
        <v>0</v>
      </c>
      <c r="M1412" s="51">
        <f t="shared" si="65"/>
        <v>0</v>
      </c>
      <c r="N1412" s="51">
        <f t="shared" si="65"/>
        <v>0</v>
      </c>
      <c r="O1412" s="51">
        <f t="shared" si="65"/>
        <v>0</v>
      </c>
      <c r="P1412" s="51">
        <f t="shared" si="65"/>
        <v>0</v>
      </c>
      <c r="Q1412" s="51">
        <f t="shared" si="65"/>
        <v>0</v>
      </c>
      <c r="R1412" s="51">
        <f t="shared" si="65"/>
        <v>0</v>
      </c>
    </row>
    <row r="1413" spans="1:18" x14ac:dyDescent="0.25">
      <c r="A1413" s="17"/>
      <c r="B1413" s="52"/>
      <c r="C1413" s="17"/>
      <c r="D1413" s="17"/>
      <c r="E1413" s="17"/>
      <c r="F1413" s="17"/>
      <c r="G1413" s="17"/>
      <c r="H1413" s="17"/>
      <c r="I1413" s="16">
        <f>IF(B1413&gt;A_Stammdaten!$B$12,0,SUM(C1413,D1413,F1413,G1413)-SUM(E1413,H1413))</f>
        <v>0</v>
      </c>
      <c r="J1413" s="51">
        <f>HLOOKUP(A_Stammdaten!$B$12,$L$4:$R$2504,ROW(B1413)-3,FALSE)+IF(OR(B1413=0,A_Stammdaten!$B$12&lt;B1413),0,I1413*1/20)</f>
        <v>0</v>
      </c>
      <c r="K1413" s="51">
        <f>HLOOKUP(A_Stammdaten!$B$12,$L$4:$R$2504,ROW(B1413)-3,FALSE)</f>
        <v>0</v>
      </c>
      <c r="L1413" s="51">
        <f t="shared" si="66"/>
        <v>0</v>
      </c>
      <c r="M1413" s="51">
        <f t="shared" si="65"/>
        <v>0</v>
      </c>
      <c r="N1413" s="51">
        <f t="shared" si="65"/>
        <v>0</v>
      </c>
      <c r="O1413" s="51">
        <f t="shared" si="65"/>
        <v>0</v>
      </c>
      <c r="P1413" s="51">
        <f t="shared" si="65"/>
        <v>0</v>
      </c>
      <c r="Q1413" s="51">
        <f t="shared" si="65"/>
        <v>0</v>
      </c>
      <c r="R1413" s="51">
        <f t="shared" si="65"/>
        <v>0</v>
      </c>
    </row>
    <row r="1414" spans="1:18" x14ac:dyDescent="0.25">
      <c r="A1414" s="17"/>
      <c r="B1414" s="52"/>
      <c r="C1414" s="17"/>
      <c r="D1414" s="17"/>
      <c r="E1414" s="17"/>
      <c r="F1414" s="17"/>
      <c r="G1414" s="17"/>
      <c r="H1414" s="17"/>
      <c r="I1414" s="16">
        <f>IF(B1414&gt;A_Stammdaten!$B$12,0,SUM(C1414,D1414,F1414,G1414)-SUM(E1414,H1414))</f>
        <v>0</v>
      </c>
      <c r="J1414" s="51">
        <f>HLOOKUP(A_Stammdaten!$B$12,$L$4:$R$2504,ROW(B1414)-3,FALSE)+IF(OR(B1414=0,A_Stammdaten!$B$12&lt;B1414),0,I1414*1/20)</f>
        <v>0</v>
      </c>
      <c r="K1414" s="51">
        <f>HLOOKUP(A_Stammdaten!$B$12,$L$4:$R$2504,ROW(B1414)-3,FALSE)</f>
        <v>0</v>
      </c>
      <c r="L1414" s="51">
        <f t="shared" si="66"/>
        <v>0</v>
      </c>
      <c r="M1414" s="51">
        <f t="shared" si="65"/>
        <v>0</v>
      </c>
      <c r="N1414" s="51">
        <f t="shared" si="65"/>
        <v>0</v>
      </c>
      <c r="O1414" s="51">
        <f t="shared" si="65"/>
        <v>0</v>
      </c>
      <c r="P1414" s="51">
        <f t="shared" si="65"/>
        <v>0</v>
      </c>
      <c r="Q1414" s="51">
        <f t="shared" si="65"/>
        <v>0</v>
      </c>
      <c r="R1414" s="51">
        <f t="shared" si="65"/>
        <v>0</v>
      </c>
    </row>
    <row r="1415" spans="1:18" x14ac:dyDescent="0.25">
      <c r="A1415" s="17"/>
      <c r="B1415" s="52"/>
      <c r="C1415" s="17"/>
      <c r="D1415" s="17"/>
      <c r="E1415" s="17"/>
      <c r="F1415" s="17"/>
      <c r="G1415" s="17"/>
      <c r="H1415" s="17"/>
      <c r="I1415" s="16">
        <f>IF(B1415&gt;A_Stammdaten!$B$12,0,SUM(C1415,D1415,F1415,G1415)-SUM(E1415,H1415))</f>
        <v>0</v>
      </c>
      <c r="J1415" s="51">
        <f>HLOOKUP(A_Stammdaten!$B$12,$L$4:$R$2504,ROW(B1415)-3,FALSE)+IF(OR(B1415=0,A_Stammdaten!$B$12&lt;B1415),0,I1415*1/20)</f>
        <v>0</v>
      </c>
      <c r="K1415" s="51">
        <f>HLOOKUP(A_Stammdaten!$B$12,$L$4:$R$2504,ROW(B1415)-3,FALSE)</f>
        <v>0</v>
      </c>
      <c r="L1415" s="51">
        <f t="shared" si="66"/>
        <v>0</v>
      </c>
      <c r="M1415" s="51">
        <f t="shared" si="65"/>
        <v>0</v>
      </c>
      <c r="N1415" s="51">
        <f t="shared" si="65"/>
        <v>0</v>
      </c>
      <c r="O1415" s="51">
        <f t="shared" si="65"/>
        <v>0</v>
      </c>
      <c r="P1415" s="51">
        <f t="shared" si="65"/>
        <v>0</v>
      </c>
      <c r="Q1415" s="51">
        <f t="shared" si="65"/>
        <v>0</v>
      </c>
      <c r="R1415" s="51">
        <f t="shared" si="65"/>
        <v>0</v>
      </c>
    </row>
    <row r="1416" spans="1:18" x14ac:dyDescent="0.25">
      <c r="A1416" s="17"/>
      <c r="B1416" s="52"/>
      <c r="C1416" s="17"/>
      <c r="D1416" s="17"/>
      <c r="E1416" s="17"/>
      <c r="F1416" s="17"/>
      <c r="G1416" s="17"/>
      <c r="H1416" s="17"/>
      <c r="I1416" s="16">
        <f>IF(B1416&gt;A_Stammdaten!$B$12,0,SUM(C1416,D1416,F1416,G1416)-SUM(E1416,H1416))</f>
        <v>0</v>
      </c>
      <c r="J1416" s="51">
        <f>HLOOKUP(A_Stammdaten!$B$12,$L$4:$R$2504,ROW(B1416)-3,FALSE)+IF(OR(B1416=0,A_Stammdaten!$B$12&lt;B1416),0,I1416*1/20)</f>
        <v>0</v>
      </c>
      <c r="K1416" s="51">
        <f>HLOOKUP(A_Stammdaten!$B$12,$L$4:$R$2504,ROW(B1416)-3,FALSE)</f>
        <v>0</v>
      </c>
      <c r="L1416" s="51">
        <f t="shared" si="66"/>
        <v>0</v>
      </c>
      <c r="M1416" s="51">
        <f t="shared" si="65"/>
        <v>0</v>
      </c>
      <c r="N1416" s="51">
        <f t="shared" si="65"/>
        <v>0</v>
      </c>
      <c r="O1416" s="51">
        <f t="shared" si="65"/>
        <v>0</v>
      </c>
      <c r="P1416" s="51">
        <f t="shared" si="65"/>
        <v>0</v>
      </c>
      <c r="Q1416" s="51">
        <f t="shared" si="65"/>
        <v>0</v>
      </c>
      <c r="R1416" s="51">
        <f t="shared" si="65"/>
        <v>0</v>
      </c>
    </row>
    <row r="1417" spans="1:18" x14ac:dyDescent="0.25">
      <c r="A1417" s="17"/>
      <c r="B1417" s="52"/>
      <c r="C1417" s="17"/>
      <c r="D1417" s="17"/>
      <c r="E1417" s="17"/>
      <c r="F1417" s="17"/>
      <c r="G1417" s="17"/>
      <c r="H1417" s="17"/>
      <c r="I1417" s="16">
        <f>IF(B1417&gt;A_Stammdaten!$B$12,0,SUM(C1417,D1417,F1417,G1417)-SUM(E1417,H1417))</f>
        <v>0</v>
      </c>
      <c r="J1417" s="51">
        <f>HLOOKUP(A_Stammdaten!$B$12,$L$4:$R$2504,ROW(B1417)-3,FALSE)+IF(OR(B1417=0,A_Stammdaten!$B$12&lt;B1417),0,I1417*1/20)</f>
        <v>0</v>
      </c>
      <c r="K1417" s="51">
        <f>HLOOKUP(A_Stammdaten!$B$12,$L$4:$R$2504,ROW(B1417)-3,FALSE)</f>
        <v>0</v>
      </c>
      <c r="L1417" s="51">
        <f t="shared" si="66"/>
        <v>0</v>
      </c>
      <c r="M1417" s="51">
        <f t="shared" si="65"/>
        <v>0</v>
      </c>
      <c r="N1417" s="51">
        <f t="shared" si="65"/>
        <v>0</v>
      </c>
      <c r="O1417" s="51">
        <f t="shared" si="65"/>
        <v>0</v>
      </c>
      <c r="P1417" s="51">
        <f t="shared" si="65"/>
        <v>0</v>
      </c>
      <c r="Q1417" s="51">
        <f t="shared" si="65"/>
        <v>0</v>
      </c>
      <c r="R1417" s="51">
        <f t="shared" si="65"/>
        <v>0</v>
      </c>
    </row>
    <row r="1418" spans="1:18" x14ac:dyDescent="0.25">
      <c r="A1418" s="17"/>
      <c r="B1418" s="52"/>
      <c r="C1418" s="17"/>
      <c r="D1418" s="17"/>
      <c r="E1418" s="17"/>
      <c r="F1418" s="17"/>
      <c r="G1418" s="17"/>
      <c r="H1418" s="17"/>
      <c r="I1418" s="16">
        <f>IF(B1418&gt;A_Stammdaten!$B$12,0,SUM(C1418,D1418,F1418,G1418)-SUM(E1418,H1418))</f>
        <v>0</v>
      </c>
      <c r="J1418" s="51">
        <f>HLOOKUP(A_Stammdaten!$B$12,$L$4:$R$2504,ROW(B1418)-3,FALSE)+IF(OR(B1418=0,A_Stammdaten!$B$12&lt;B1418),0,I1418*1/20)</f>
        <v>0</v>
      </c>
      <c r="K1418" s="51">
        <f>HLOOKUP(A_Stammdaten!$B$12,$L$4:$R$2504,ROW(B1418)-3,FALSE)</f>
        <v>0</v>
      </c>
      <c r="L1418" s="51">
        <f t="shared" si="66"/>
        <v>0</v>
      </c>
      <c r="M1418" s="51">
        <f t="shared" si="65"/>
        <v>0</v>
      </c>
      <c r="N1418" s="51">
        <f t="shared" si="65"/>
        <v>0</v>
      </c>
      <c r="O1418" s="51">
        <f t="shared" si="65"/>
        <v>0</v>
      </c>
      <c r="P1418" s="51">
        <f t="shared" si="65"/>
        <v>0</v>
      </c>
      <c r="Q1418" s="51">
        <f t="shared" si="65"/>
        <v>0</v>
      </c>
      <c r="R1418" s="51">
        <f t="shared" si="65"/>
        <v>0</v>
      </c>
    </row>
    <row r="1419" spans="1:18" x14ac:dyDescent="0.25">
      <c r="A1419" s="17"/>
      <c r="B1419" s="52"/>
      <c r="C1419" s="17"/>
      <c r="D1419" s="17"/>
      <c r="E1419" s="17"/>
      <c r="F1419" s="17"/>
      <c r="G1419" s="17"/>
      <c r="H1419" s="17"/>
      <c r="I1419" s="16">
        <f>IF(B1419&gt;A_Stammdaten!$B$12,0,SUM(C1419,D1419,F1419,G1419)-SUM(E1419,H1419))</f>
        <v>0</v>
      </c>
      <c r="J1419" s="51">
        <f>HLOOKUP(A_Stammdaten!$B$12,$L$4:$R$2504,ROW(B1419)-3,FALSE)+IF(OR(B1419=0,A_Stammdaten!$B$12&lt;B1419),0,I1419*1/20)</f>
        <v>0</v>
      </c>
      <c r="K1419" s="51">
        <f>HLOOKUP(A_Stammdaten!$B$12,$L$4:$R$2504,ROW(B1419)-3,FALSE)</f>
        <v>0</v>
      </c>
      <c r="L1419" s="51">
        <f t="shared" si="66"/>
        <v>0</v>
      </c>
      <c r="M1419" s="51">
        <f t="shared" si="65"/>
        <v>0</v>
      </c>
      <c r="N1419" s="51">
        <f t="shared" si="65"/>
        <v>0</v>
      </c>
      <c r="O1419" s="51">
        <f t="shared" si="65"/>
        <v>0</v>
      </c>
      <c r="P1419" s="51">
        <f t="shared" si="65"/>
        <v>0</v>
      </c>
      <c r="Q1419" s="51">
        <f t="shared" si="65"/>
        <v>0</v>
      </c>
      <c r="R1419" s="51">
        <f t="shared" si="65"/>
        <v>0</v>
      </c>
    </row>
    <row r="1420" spans="1:18" x14ac:dyDescent="0.25">
      <c r="A1420" s="17"/>
      <c r="B1420" s="52"/>
      <c r="C1420" s="17"/>
      <c r="D1420" s="17"/>
      <c r="E1420" s="17"/>
      <c r="F1420" s="17"/>
      <c r="G1420" s="17"/>
      <c r="H1420" s="17"/>
      <c r="I1420" s="16">
        <f>IF(B1420&gt;A_Stammdaten!$B$12,0,SUM(C1420,D1420,F1420,G1420)-SUM(E1420,H1420))</f>
        <v>0</v>
      </c>
      <c r="J1420" s="51">
        <f>HLOOKUP(A_Stammdaten!$B$12,$L$4:$R$2504,ROW(B1420)-3,FALSE)+IF(OR(B1420=0,A_Stammdaten!$B$12&lt;B1420),0,I1420*1/20)</f>
        <v>0</v>
      </c>
      <c r="K1420" s="51">
        <f>HLOOKUP(A_Stammdaten!$B$12,$L$4:$R$2504,ROW(B1420)-3,FALSE)</f>
        <v>0</v>
      </c>
      <c r="L1420" s="51">
        <f t="shared" si="66"/>
        <v>0</v>
      </c>
      <c r="M1420" s="51">
        <f t="shared" si="65"/>
        <v>0</v>
      </c>
      <c r="N1420" s="51">
        <f t="shared" si="65"/>
        <v>0</v>
      </c>
      <c r="O1420" s="51">
        <f t="shared" si="65"/>
        <v>0</v>
      </c>
      <c r="P1420" s="51">
        <f t="shared" si="65"/>
        <v>0</v>
      </c>
      <c r="Q1420" s="51">
        <f t="shared" si="65"/>
        <v>0</v>
      </c>
      <c r="R1420" s="51">
        <f t="shared" si="65"/>
        <v>0</v>
      </c>
    </row>
    <row r="1421" spans="1:18" x14ac:dyDescent="0.25">
      <c r="A1421" s="17"/>
      <c r="B1421" s="52"/>
      <c r="C1421" s="17"/>
      <c r="D1421" s="17"/>
      <c r="E1421" s="17"/>
      <c r="F1421" s="17"/>
      <c r="G1421" s="17"/>
      <c r="H1421" s="17"/>
      <c r="I1421" s="16">
        <f>IF(B1421&gt;A_Stammdaten!$B$12,0,SUM(C1421,D1421,F1421,G1421)-SUM(E1421,H1421))</f>
        <v>0</v>
      </c>
      <c r="J1421" s="51">
        <f>HLOOKUP(A_Stammdaten!$B$12,$L$4:$R$2504,ROW(B1421)-3,FALSE)+IF(OR(B1421=0,A_Stammdaten!$B$12&lt;B1421),0,I1421*1/20)</f>
        <v>0</v>
      </c>
      <c r="K1421" s="51">
        <f>HLOOKUP(A_Stammdaten!$B$12,$L$4:$R$2504,ROW(B1421)-3,FALSE)</f>
        <v>0</v>
      </c>
      <c r="L1421" s="51">
        <f t="shared" si="66"/>
        <v>0</v>
      </c>
      <c r="M1421" s="51">
        <f t="shared" si="65"/>
        <v>0</v>
      </c>
      <c r="N1421" s="51">
        <f t="shared" si="65"/>
        <v>0</v>
      </c>
      <c r="O1421" s="51">
        <f t="shared" si="65"/>
        <v>0</v>
      </c>
      <c r="P1421" s="51">
        <f t="shared" si="65"/>
        <v>0</v>
      </c>
      <c r="Q1421" s="51">
        <f t="shared" si="65"/>
        <v>0</v>
      </c>
      <c r="R1421" s="51">
        <f t="shared" si="65"/>
        <v>0</v>
      </c>
    </row>
    <row r="1422" spans="1:18" x14ac:dyDescent="0.25">
      <c r="A1422" s="17"/>
      <c r="B1422" s="52"/>
      <c r="C1422" s="17"/>
      <c r="D1422" s="17"/>
      <c r="E1422" s="17"/>
      <c r="F1422" s="17"/>
      <c r="G1422" s="17"/>
      <c r="H1422" s="17"/>
      <c r="I1422" s="16">
        <f>IF(B1422&gt;A_Stammdaten!$B$12,0,SUM(C1422,D1422,F1422,G1422)-SUM(E1422,H1422))</f>
        <v>0</v>
      </c>
      <c r="J1422" s="51">
        <f>HLOOKUP(A_Stammdaten!$B$12,$L$4:$R$2504,ROW(B1422)-3,FALSE)+IF(OR(B1422=0,A_Stammdaten!$B$12&lt;B1422),0,I1422*1/20)</f>
        <v>0</v>
      </c>
      <c r="K1422" s="51">
        <f>HLOOKUP(A_Stammdaten!$B$12,$L$4:$R$2504,ROW(B1422)-3,FALSE)</f>
        <v>0</v>
      </c>
      <c r="L1422" s="51">
        <f t="shared" si="66"/>
        <v>0</v>
      </c>
      <c r="M1422" s="51">
        <f t="shared" si="65"/>
        <v>0</v>
      </c>
      <c r="N1422" s="51">
        <f t="shared" si="65"/>
        <v>0</v>
      </c>
      <c r="O1422" s="51">
        <f t="shared" si="65"/>
        <v>0</v>
      </c>
      <c r="P1422" s="51">
        <f t="shared" si="65"/>
        <v>0</v>
      </c>
      <c r="Q1422" s="51">
        <f t="shared" si="65"/>
        <v>0</v>
      </c>
      <c r="R1422" s="51">
        <f t="shared" si="65"/>
        <v>0</v>
      </c>
    </row>
    <row r="1423" spans="1:18" x14ac:dyDescent="0.25">
      <c r="A1423" s="17"/>
      <c r="B1423" s="52"/>
      <c r="C1423" s="17"/>
      <c r="D1423" s="17"/>
      <c r="E1423" s="17"/>
      <c r="F1423" s="17"/>
      <c r="G1423" s="17"/>
      <c r="H1423" s="17"/>
      <c r="I1423" s="16">
        <f>IF(B1423&gt;A_Stammdaten!$B$12,0,SUM(C1423,D1423,F1423,G1423)-SUM(E1423,H1423))</f>
        <v>0</v>
      </c>
      <c r="J1423" s="51">
        <f>HLOOKUP(A_Stammdaten!$B$12,$L$4:$R$2504,ROW(B1423)-3,FALSE)+IF(OR(B1423=0,A_Stammdaten!$B$12&lt;B1423),0,I1423*1/20)</f>
        <v>0</v>
      </c>
      <c r="K1423" s="51">
        <f>HLOOKUP(A_Stammdaten!$B$12,$L$4:$R$2504,ROW(B1423)-3,FALSE)</f>
        <v>0</v>
      </c>
      <c r="L1423" s="51">
        <f t="shared" si="66"/>
        <v>0</v>
      </c>
      <c r="M1423" s="51">
        <f t="shared" si="65"/>
        <v>0</v>
      </c>
      <c r="N1423" s="51">
        <f t="shared" si="65"/>
        <v>0</v>
      </c>
      <c r="O1423" s="51">
        <f t="shared" si="65"/>
        <v>0</v>
      </c>
      <c r="P1423" s="51">
        <f t="shared" si="65"/>
        <v>0</v>
      </c>
      <c r="Q1423" s="51">
        <f t="shared" si="65"/>
        <v>0</v>
      </c>
      <c r="R1423" s="51">
        <f t="shared" si="65"/>
        <v>0</v>
      </c>
    </row>
    <row r="1424" spans="1:18" x14ac:dyDescent="0.25">
      <c r="A1424" s="17"/>
      <c r="B1424" s="52"/>
      <c r="C1424" s="17"/>
      <c r="D1424" s="17"/>
      <c r="E1424" s="17"/>
      <c r="F1424" s="17"/>
      <c r="G1424" s="17"/>
      <c r="H1424" s="17"/>
      <c r="I1424" s="16">
        <f>IF(B1424&gt;A_Stammdaten!$B$12,0,SUM(C1424,D1424,F1424,G1424)-SUM(E1424,H1424))</f>
        <v>0</v>
      </c>
      <c r="J1424" s="51">
        <f>HLOOKUP(A_Stammdaten!$B$12,$L$4:$R$2504,ROW(B1424)-3,FALSE)+IF(OR(B1424=0,A_Stammdaten!$B$12&lt;B1424),0,I1424*1/20)</f>
        <v>0</v>
      </c>
      <c r="K1424" s="51">
        <f>HLOOKUP(A_Stammdaten!$B$12,$L$4:$R$2504,ROW(B1424)-3,FALSE)</f>
        <v>0</v>
      </c>
      <c r="L1424" s="51">
        <f t="shared" si="66"/>
        <v>0</v>
      </c>
      <c r="M1424" s="51">
        <f t="shared" si="65"/>
        <v>0</v>
      </c>
      <c r="N1424" s="51">
        <f t="shared" si="65"/>
        <v>0</v>
      </c>
      <c r="O1424" s="51">
        <f t="shared" si="65"/>
        <v>0</v>
      </c>
      <c r="P1424" s="51">
        <f t="shared" si="65"/>
        <v>0</v>
      </c>
      <c r="Q1424" s="51">
        <f t="shared" si="65"/>
        <v>0</v>
      </c>
      <c r="R1424" s="51">
        <f t="shared" si="65"/>
        <v>0</v>
      </c>
    </row>
    <row r="1425" spans="1:18" x14ac:dyDescent="0.25">
      <c r="A1425" s="17"/>
      <c r="B1425" s="52"/>
      <c r="C1425" s="17"/>
      <c r="D1425" s="17"/>
      <c r="E1425" s="17"/>
      <c r="F1425" s="17"/>
      <c r="G1425" s="17"/>
      <c r="H1425" s="17"/>
      <c r="I1425" s="16">
        <f>IF(B1425&gt;A_Stammdaten!$B$12,0,SUM(C1425,D1425,F1425,G1425)-SUM(E1425,H1425))</f>
        <v>0</v>
      </c>
      <c r="J1425" s="51">
        <f>HLOOKUP(A_Stammdaten!$B$12,$L$4:$R$2504,ROW(B1425)-3,FALSE)+IF(OR(B1425=0,A_Stammdaten!$B$12&lt;B1425),0,I1425*1/20)</f>
        <v>0</v>
      </c>
      <c r="K1425" s="51">
        <f>HLOOKUP(A_Stammdaten!$B$12,$L$4:$R$2504,ROW(B1425)-3,FALSE)</f>
        <v>0</v>
      </c>
      <c r="L1425" s="51">
        <f t="shared" si="66"/>
        <v>0</v>
      </c>
      <c r="M1425" s="51">
        <f t="shared" si="65"/>
        <v>0</v>
      </c>
      <c r="N1425" s="51">
        <f t="shared" si="65"/>
        <v>0</v>
      </c>
      <c r="O1425" s="51">
        <f t="shared" si="65"/>
        <v>0</v>
      </c>
      <c r="P1425" s="51">
        <f t="shared" si="65"/>
        <v>0</v>
      </c>
      <c r="Q1425" s="51">
        <f t="shared" si="65"/>
        <v>0</v>
      </c>
      <c r="R1425" s="51">
        <f t="shared" si="65"/>
        <v>0</v>
      </c>
    </row>
    <row r="1426" spans="1:18" x14ac:dyDescent="0.25">
      <c r="A1426" s="17"/>
      <c r="B1426" s="52"/>
      <c r="C1426" s="17"/>
      <c r="D1426" s="17"/>
      <c r="E1426" s="17"/>
      <c r="F1426" s="17"/>
      <c r="G1426" s="17"/>
      <c r="H1426" s="17"/>
      <c r="I1426" s="16">
        <f>IF(B1426&gt;A_Stammdaten!$B$12,0,SUM(C1426,D1426,F1426,G1426)-SUM(E1426,H1426))</f>
        <v>0</v>
      </c>
      <c r="J1426" s="51">
        <f>HLOOKUP(A_Stammdaten!$B$12,$L$4:$R$2504,ROW(B1426)-3,FALSE)+IF(OR(B1426=0,A_Stammdaten!$B$12&lt;B1426),0,I1426*1/20)</f>
        <v>0</v>
      </c>
      <c r="K1426" s="51">
        <f>HLOOKUP(A_Stammdaten!$B$12,$L$4:$R$2504,ROW(B1426)-3,FALSE)</f>
        <v>0</v>
      </c>
      <c r="L1426" s="51">
        <f t="shared" si="66"/>
        <v>0</v>
      </c>
      <c r="M1426" s="51">
        <f t="shared" si="65"/>
        <v>0</v>
      </c>
      <c r="N1426" s="51">
        <f t="shared" si="65"/>
        <v>0</v>
      </c>
      <c r="O1426" s="51">
        <f t="shared" si="65"/>
        <v>0</v>
      </c>
      <c r="P1426" s="51">
        <f t="shared" si="65"/>
        <v>0</v>
      </c>
      <c r="Q1426" s="51">
        <f t="shared" si="65"/>
        <v>0</v>
      </c>
      <c r="R1426" s="51">
        <f t="shared" si="65"/>
        <v>0</v>
      </c>
    </row>
    <row r="1427" spans="1:18" x14ac:dyDescent="0.25">
      <c r="A1427" s="17"/>
      <c r="B1427" s="52"/>
      <c r="C1427" s="17"/>
      <c r="D1427" s="17"/>
      <c r="E1427" s="17"/>
      <c r="F1427" s="17"/>
      <c r="G1427" s="17"/>
      <c r="H1427" s="17"/>
      <c r="I1427" s="16">
        <f>IF(B1427&gt;A_Stammdaten!$B$12,0,SUM(C1427,D1427,F1427,G1427)-SUM(E1427,H1427))</f>
        <v>0</v>
      </c>
      <c r="J1427" s="51">
        <f>HLOOKUP(A_Stammdaten!$B$12,$L$4:$R$2504,ROW(B1427)-3,FALSE)+IF(OR(B1427=0,A_Stammdaten!$B$12&lt;B1427),0,I1427*1/20)</f>
        <v>0</v>
      </c>
      <c r="K1427" s="51">
        <f>HLOOKUP(A_Stammdaten!$B$12,$L$4:$R$2504,ROW(B1427)-3,FALSE)</f>
        <v>0</v>
      </c>
      <c r="L1427" s="51">
        <f t="shared" si="66"/>
        <v>0</v>
      </c>
      <c r="M1427" s="51">
        <f t="shared" si="65"/>
        <v>0</v>
      </c>
      <c r="N1427" s="51">
        <f t="shared" si="65"/>
        <v>0</v>
      </c>
      <c r="O1427" s="51">
        <f t="shared" si="65"/>
        <v>0</v>
      </c>
      <c r="P1427" s="51">
        <f t="shared" si="65"/>
        <v>0</v>
      </c>
      <c r="Q1427" s="51">
        <f t="shared" si="65"/>
        <v>0</v>
      </c>
      <c r="R1427" s="51">
        <f t="shared" si="65"/>
        <v>0</v>
      </c>
    </row>
    <row r="1428" spans="1:18" x14ac:dyDescent="0.25">
      <c r="A1428" s="17"/>
      <c r="B1428" s="52"/>
      <c r="C1428" s="17"/>
      <c r="D1428" s="17"/>
      <c r="E1428" s="17"/>
      <c r="F1428" s="17"/>
      <c r="G1428" s="17"/>
      <c r="H1428" s="17"/>
      <c r="I1428" s="16">
        <f>IF(B1428&gt;A_Stammdaten!$B$12,0,SUM(C1428,D1428,F1428,G1428)-SUM(E1428,H1428))</f>
        <v>0</v>
      </c>
      <c r="J1428" s="51">
        <f>HLOOKUP(A_Stammdaten!$B$12,$L$4:$R$2504,ROW(B1428)-3,FALSE)+IF(OR(B1428=0,A_Stammdaten!$B$12&lt;B1428),0,I1428*1/20)</f>
        <v>0</v>
      </c>
      <c r="K1428" s="51">
        <f>HLOOKUP(A_Stammdaten!$B$12,$L$4:$R$2504,ROW(B1428)-3,FALSE)</f>
        <v>0</v>
      </c>
      <c r="L1428" s="51">
        <f t="shared" si="66"/>
        <v>0</v>
      </c>
      <c r="M1428" s="51">
        <f t="shared" si="65"/>
        <v>0</v>
      </c>
      <c r="N1428" s="51">
        <f t="shared" si="65"/>
        <v>0</v>
      </c>
      <c r="O1428" s="51">
        <f t="shared" si="65"/>
        <v>0</v>
      </c>
      <c r="P1428" s="51">
        <f t="shared" si="65"/>
        <v>0</v>
      </c>
      <c r="Q1428" s="51">
        <f t="shared" si="65"/>
        <v>0</v>
      </c>
      <c r="R1428" s="51">
        <f t="shared" si="65"/>
        <v>0</v>
      </c>
    </row>
    <row r="1429" spans="1:18" x14ac:dyDescent="0.25">
      <c r="A1429" s="17"/>
      <c r="B1429" s="52"/>
      <c r="C1429" s="17"/>
      <c r="D1429" s="17"/>
      <c r="E1429" s="17"/>
      <c r="F1429" s="17"/>
      <c r="G1429" s="17"/>
      <c r="H1429" s="17"/>
      <c r="I1429" s="16">
        <f>IF(B1429&gt;A_Stammdaten!$B$12,0,SUM(C1429,D1429,F1429,G1429)-SUM(E1429,H1429))</f>
        <v>0</v>
      </c>
      <c r="J1429" s="51">
        <f>HLOOKUP(A_Stammdaten!$B$12,$L$4:$R$2504,ROW(B1429)-3,FALSE)+IF(OR(B1429=0,A_Stammdaten!$B$12&lt;B1429),0,I1429*1/20)</f>
        <v>0</v>
      </c>
      <c r="K1429" s="51">
        <f>HLOOKUP(A_Stammdaten!$B$12,$L$4:$R$2504,ROW(B1429)-3,FALSE)</f>
        <v>0</v>
      </c>
      <c r="L1429" s="51">
        <f t="shared" si="66"/>
        <v>0</v>
      </c>
      <c r="M1429" s="51">
        <f t="shared" si="65"/>
        <v>0</v>
      </c>
      <c r="N1429" s="51">
        <f t="shared" si="65"/>
        <v>0</v>
      </c>
      <c r="O1429" s="51">
        <f t="shared" si="65"/>
        <v>0</v>
      </c>
      <c r="P1429" s="51">
        <f t="shared" si="65"/>
        <v>0</v>
      </c>
      <c r="Q1429" s="51">
        <f t="shared" si="65"/>
        <v>0</v>
      </c>
      <c r="R1429" s="51">
        <f t="shared" si="65"/>
        <v>0</v>
      </c>
    </row>
    <row r="1430" spans="1:18" x14ac:dyDescent="0.25">
      <c r="A1430" s="17"/>
      <c r="B1430" s="52"/>
      <c r="C1430" s="17"/>
      <c r="D1430" s="17"/>
      <c r="E1430" s="17"/>
      <c r="F1430" s="17"/>
      <c r="G1430" s="17"/>
      <c r="H1430" s="17"/>
      <c r="I1430" s="16">
        <f>IF(B1430&gt;A_Stammdaten!$B$12,0,SUM(C1430,D1430,F1430,G1430)-SUM(E1430,H1430))</f>
        <v>0</v>
      </c>
      <c r="J1430" s="51">
        <f>HLOOKUP(A_Stammdaten!$B$12,$L$4:$R$2504,ROW(B1430)-3,FALSE)+IF(OR(B1430=0,A_Stammdaten!$B$12&lt;B1430),0,I1430*1/20)</f>
        <v>0</v>
      </c>
      <c r="K1430" s="51">
        <f>HLOOKUP(A_Stammdaten!$B$12,$L$4:$R$2504,ROW(B1430)-3,FALSE)</f>
        <v>0</v>
      </c>
      <c r="L1430" s="51">
        <f t="shared" si="66"/>
        <v>0</v>
      </c>
      <c r="M1430" s="51">
        <f t="shared" si="65"/>
        <v>0</v>
      </c>
      <c r="N1430" s="51">
        <f t="shared" si="65"/>
        <v>0</v>
      </c>
      <c r="O1430" s="51">
        <f t="shared" si="65"/>
        <v>0</v>
      </c>
      <c r="P1430" s="51">
        <f t="shared" si="65"/>
        <v>0</v>
      </c>
      <c r="Q1430" s="51">
        <f t="shared" si="65"/>
        <v>0</v>
      </c>
      <c r="R1430" s="51">
        <f t="shared" si="65"/>
        <v>0</v>
      </c>
    </row>
    <row r="1431" spans="1:18" x14ac:dyDescent="0.25">
      <c r="A1431" s="17"/>
      <c r="B1431" s="52"/>
      <c r="C1431" s="17"/>
      <c r="D1431" s="17"/>
      <c r="E1431" s="17"/>
      <c r="F1431" s="17"/>
      <c r="G1431" s="17"/>
      <c r="H1431" s="17"/>
      <c r="I1431" s="16">
        <f>IF(B1431&gt;A_Stammdaten!$B$12,0,SUM(C1431,D1431,F1431,G1431)-SUM(E1431,H1431))</f>
        <v>0</v>
      </c>
      <c r="J1431" s="51">
        <f>HLOOKUP(A_Stammdaten!$B$12,$L$4:$R$2504,ROW(B1431)-3,FALSE)+IF(OR(B1431=0,A_Stammdaten!$B$12&lt;B1431),0,I1431*1/20)</f>
        <v>0</v>
      </c>
      <c r="K1431" s="51">
        <f>HLOOKUP(A_Stammdaten!$B$12,$L$4:$R$2504,ROW(B1431)-3,FALSE)</f>
        <v>0</v>
      </c>
      <c r="L1431" s="51">
        <f t="shared" si="66"/>
        <v>0</v>
      </c>
      <c r="M1431" s="51">
        <f t="shared" si="65"/>
        <v>0</v>
      </c>
      <c r="N1431" s="51">
        <f t="shared" si="65"/>
        <v>0</v>
      </c>
      <c r="O1431" s="51">
        <f t="shared" si="65"/>
        <v>0</v>
      </c>
      <c r="P1431" s="51">
        <f t="shared" si="65"/>
        <v>0</v>
      </c>
      <c r="Q1431" s="51">
        <f t="shared" si="65"/>
        <v>0</v>
      </c>
      <c r="R1431" s="51">
        <f t="shared" si="65"/>
        <v>0</v>
      </c>
    </row>
    <row r="1432" spans="1:18" x14ac:dyDescent="0.25">
      <c r="A1432" s="17"/>
      <c r="B1432" s="52"/>
      <c r="C1432" s="17"/>
      <c r="D1432" s="17"/>
      <c r="E1432" s="17"/>
      <c r="F1432" s="17"/>
      <c r="G1432" s="17"/>
      <c r="H1432" s="17"/>
      <c r="I1432" s="16">
        <f>IF(B1432&gt;A_Stammdaten!$B$12,0,SUM(C1432,D1432,F1432,G1432)-SUM(E1432,H1432))</f>
        <v>0</v>
      </c>
      <c r="J1432" s="51">
        <f>HLOOKUP(A_Stammdaten!$B$12,$L$4:$R$2504,ROW(B1432)-3,FALSE)+IF(OR(B1432=0,A_Stammdaten!$B$12&lt;B1432),0,I1432*1/20)</f>
        <v>0</v>
      </c>
      <c r="K1432" s="51">
        <f>HLOOKUP(A_Stammdaten!$B$12,$L$4:$R$2504,ROW(B1432)-3,FALSE)</f>
        <v>0</v>
      </c>
      <c r="L1432" s="51">
        <f t="shared" si="66"/>
        <v>0</v>
      </c>
      <c r="M1432" s="51">
        <f t="shared" si="65"/>
        <v>0</v>
      </c>
      <c r="N1432" s="51">
        <f t="shared" si="65"/>
        <v>0</v>
      </c>
      <c r="O1432" s="51">
        <f t="shared" si="65"/>
        <v>0</v>
      </c>
      <c r="P1432" s="51">
        <f t="shared" si="65"/>
        <v>0</v>
      </c>
      <c r="Q1432" s="51">
        <f t="shared" si="65"/>
        <v>0</v>
      </c>
      <c r="R1432" s="51">
        <f t="shared" si="65"/>
        <v>0</v>
      </c>
    </row>
    <row r="1433" spans="1:18" x14ac:dyDescent="0.25">
      <c r="A1433" s="17"/>
      <c r="B1433" s="52"/>
      <c r="C1433" s="17"/>
      <c r="D1433" s="17"/>
      <c r="E1433" s="17"/>
      <c r="F1433" s="17"/>
      <c r="G1433" s="17"/>
      <c r="H1433" s="17"/>
      <c r="I1433" s="16">
        <f>IF(B1433&gt;A_Stammdaten!$B$12,0,SUM(C1433,D1433,F1433,G1433)-SUM(E1433,H1433))</f>
        <v>0</v>
      </c>
      <c r="J1433" s="51">
        <f>HLOOKUP(A_Stammdaten!$B$12,$L$4:$R$2504,ROW(B1433)-3,FALSE)+IF(OR(B1433=0,A_Stammdaten!$B$12&lt;B1433),0,I1433*1/20)</f>
        <v>0</v>
      </c>
      <c r="K1433" s="51">
        <f>HLOOKUP(A_Stammdaten!$B$12,$L$4:$R$2504,ROW(B1433)-3,FALSE)</f>
        <v>0</v>
      </c>
      <c r="L1433" s="51">
        <f t="shared" si="66"/>
        <v>0</v>
      </c>
      <c r="M1433" s="51">
        <f t="shared" si="65"/>
        <v>0</v>
      </c>
      <c r="N1433" s="51">
        <f t="shared" si="65"/>
        <v>0</v>
      </c>
      <c r="O1433" s="51">
        <f t="shared" si="65"/>
        <v>0</v>
      </c>
      <c r="P1433" s="51">
        <f t="shared" si="65"/>
        <v>0</v>
      </c>
      <c r="Q1433" s="51">
        <f t="shared" si="65"/>
        <v>0</v>
      </c>
      <c r="R1433" s="51">
        <f t="shared" si="65"/>
        <v>0</v>
      </c>
    </row>
    <row r="1434" spans="1:18" x14ac:dyDescent="0.25">
      <c r="A1434" s="17"/>
      <c r="B1434" s="52"/>
      <c r="C1434" s="17"/>
      <c r="D1434" s="17"/>
      <c r="E1434" s="17"/>
      <c r="F1434" s="17"/>
      <c r="G1434" s="17"/>
      <c r="H1434" s="17"/>
      <c r="I1434" s="16">
        <f>IF(B1434&gt;A_Stammdaten!$B$12,0,SUM(C1434,D1434,F1434,G1434)-SUM(E1434,H1434))</f>
        <v>0</v>
      </c>
      <c r="J1434" s="51">
        <f>HLOOKUP(A_Stammdaten!$B$12,$L$4:$R$2504,ROW(B1434)-3,FALSE)+IF(OR(B1434=0,A_Stammdaten!$B$12&lt;B1434),0,I1434*1/20)</f>
        <v>0</v>
      </c>
      <c r="K1434" s="51">
        <f>HLOOKUP(A_Stammdaten!$B$12,$L$4:$R$2504,ROW(B1434)-3,FALSE)</f>
        <v>0</v>
      </c>
      <c r="L1434" s="51">
        <f t="shared" si="66"/>
        <v>0</v>
      </c>
      <c r="M1434" s="51">
        <f t="shared" si="65"/>
        <v>0</v>
      </c>
      <c r="N1434" s="51">
        <f t="shared" si="65"/>
        <v>0</v>
      </c>
      <c r="O1434" s="51">
        <f t="shared" si="65"/>
        <v>0</v>
      </c>
      <c r="P1434" s="51">
        <f t="shared" si="65"/>
        <v>0</v>
      </c>
      <c r="Q1434" s="51">
        <f t="shared" si="65"/>
        <v>0</v>
      </c>
      <c r="R1434" s="51">
        <f t="shared" si="65"/>
        <v>0</v>
      </c>
    </row>
    <row r="1435" spans="1:18" x14ac:dyDescent="0.25">
      <c r="A1435" s="17"/>
      <c r="B1435" s="52"/>
      <c r="C1435" s="17"/>
      <c r="D1435" s="17"/>
      <c r="E1435" s="17"/>
      <c r="F1435" s="17"/>
      <c r="G1435" s="17"/>
      <c r="H1435" s="17"/>
      <c r="I1435" s="16">
        <f>IF(B1435&gt;A_Stammdaten!$B$12,0,SUM(C1435,D1435,F1435,G1435)-SUM(E1435,H1435))</f>
        <v>0</v>
      </c>
      <c r="J1435" s="51">
        <f>HLOOKUP(A_Stammdaten!$B$12,$L$4:$R$2504,ROW(B1435)-3,FALSE)+IF(OR(B1435=0,A_Stammdaten!$B$12&lt;B1435),0,I1435*1/20)</f>
        <v>0</v>
      </c>
      <c r="K1435" s="51">
        <f>HLOOKUP(A_Stammdaten!$B$12,$L$4:$R$2504,ROW(B1435)-3,FALSE)</f>
        <v>0</v>
      </c>
      <c r="L1435" s="51">
        <f t="shared" si="66"/>
        <v>0</v>
      </c>
      <c r="M1435" s="51">
        <f t="shared" si="65"/>
        <v>0</v>
      </c>
      <c r="N1435" s="51">
        <f t="shared" si="65"/>
        <v>0</v>
      </c>
      <c r="O1435" s="51">
        <f t="shared" si="65"/>
        <v>0</v>
      </c>
      <c r="P1435" s="51">
        <f t="shared" si="65"/>
        <v>0</v>
      </c>
      <c r="Q1435" s="51">
        <f t="shared" si="65"/>
        <v>0</v>
      </c>
      <c r="R1435" s="51">
        <f t="shared" si="65"/>
        <v>0</v>
      </c>
    </row>
    <row r="1436" spans="1:18" x14ac:dyDescent="0.25">
      <c r="A1436" s="17"/>
      <c r="B1436" s="52"/>
      <c r="C1436" s="17"/>
      <c r="D1436" s="17"/>
      <c r="E1436" s="17"/>
      <c r="F1436" s="17"/>
      <c r="G1436" s="17"/>
      <c r="H1436" s="17"/>
      <c r="I1436" s="16">
        <f>IF(B1436&gt;A_Stammdaten!$B$12,0,SUM(C1436,D1436,F1436,G1436)-SUM(E1436,H1436))</f>
        <v>0</v>
      </c>
      <c r="J1436" s="51">
        <f>HLOOKUP(A_Stammdaten!$B$12,$L$4:$R$2504,ROW(B1436)-3,FALSE)+IF(OR(B1436=0,A_Stammdaten!$B$12&lt;B1436),0,I1436*1/20)</f>
        <v>0</v>
      </c>
      <c r="K1436" s="51">
        <f>HLOOKUP(A_Stammdaten!$B$12,$L$4:$R$2504,ROW(B1436)-3,FALSE)</f>
        <v>0</v>
      </c>
      <c r="L1436" s="51">
        <f t="shared" si="66"/>
        <v>0</v>
      </c>
      <c r="M1436" s="51">
        <f t="shared" si="65"/>
        <v>0</v>
      </c>
      <c r="N1436" s="51">
        <f t="shared" si="65"/>
        <v>0</v>
      </c>
      <c r="O1436" s="51">
        <f t="shared" si="65"/>
        <v>0</v>
      </c>
      <c r="P1436" s="51">
        <f t="shared" si="65"/>
        <v>0</v>
      </c>
      <c r="Q1436" s="51">
        <f t="shared" si="65"/>
        <v>0</v>
      </c>
      <c r="R1436" s="51">
        <f t="shared" si="65"/>
        <v>0</v>
      </c>
    </row>
    <row r="1437" spans="1:18" x14ac:dyDescent="0.25">
      <c r="A1437" s="17"/>
      <c r="B1437" s="52"/>
      <c r="C1437" s="17"/>
      <c r="D1437" s="17"/>
      <c r="E1437" s="17"/>
      <c r="F1437" s="17"/>
      <c r="G1437" s="17"/>
      <c r="H1437" s="17"/>
      <c r="I1437" s="16">
        <f>IF(B1437&gt;A_Stammdaten!$B$12,0,SUM(C1437,D1437,F1437,G1437)-SUM(E1437,H1437))</f>
        <v>0</v>
      </c>
      <c r="J1437" s="51">
        <f>HLOOKUP(A_Stammdaten!$B$12,$L$4:$R$2504,ROW(B1437)-3,FALSE)+IF(OR(B1437=0,A_Stammdaten!$B$12&lt;B1437),0,I1437*1/20)</f>
        <v>0</v>
      </c>
      <c r="K1437" s="51">
        <f>HLOOKUP(A_Stammdaten!$B$12,$L$4:$R$2504,ROW(B1437)-3,FALSE)</f>
        <v>0</v>
      </c>
      <c r="L1437" s="51">
        <f t="shared" si="66"/>
        <v>0</v>
      </c>
      <c r="M1437" s="51">
        <f t="shared" si="65"/>
        <v>0</v>
      </c>
      <c r="N1437" s="51">
        <f t="shared" si="65"/>
        <v>0</v>
      </c>
      <c r="O1437" s="51">
        <f t="shared" si="65"/>
        <v>0</v>
      </c>
      <c r="P1437" s="51">
        <f t="shared" si="65"/>
        <v>0</v>
      </c>
      <c r="Q1437" s="51">
        <f t="shared" si="65"/>
        <v>0</v>
      </c>
      <c r="R1437" s="51">
        <f t="shared" si="65"/>
        <v>0</v>
      </c>
    </row>
    <row r="1438" spans="1:18" x14ac:dyDescent="0.25">
      <c r="A1438" s="17"/>
      <c r="B1438" s="52"/>
      <c r="C1438" s="17"/>
      <c r="D1438" s="17"/>
      <c r="E1438" s="17"/>
      <c r="F1438" s="17"/>
      <c r="G1438" s="17"/>
      <c r="H1438" s="17"/>
      <c r="I1438" s="16">
        <f>IF(B1438&gt;A_Stammdaten!$B$12,0,SUM(C1438,D1438,F1438,G1438)-SUM(E1438,H1438))</f>
        <v>0</v>
      </c>
      <c r="J1438" s="51">
        <f>HLOOKUP(A_Stammdaten!$B$12,$L$4:$R$2504,ROW(B1438)-3,FALSE)+IF(OR(B1438=0,A_Stammdaten!$B$12&lt;B1438),0,I1438*1/20)</f>
        <v>0</v>
      </c>
      <c r="K1438" s="51">
        <f>HLOOKUP(A_Stammdaten!$B$12,$L$4:$R$2504,ROW(B1438)-3,FALSE)</f>
        <v>0</v>
      </c>
      <c r="L1438" s="51">
        <f t="shared" si="66"/>
        <v>0</v>
      </c>
      <c r="M1438" s="51">
        <f t="shared" si="65"/>
        <v>0</v>
      </c>
      <c r="N1438" s="51">
        <f t="shared" si="65"/>
        <v>0</v>
      </c>
      <c r="O1438" s="51">
        <f t="shared" si="65"/>
        <v>0</v>
      </c>
      <c r="P1438" s="51">
        <f t="shared" si="65"/>
        <v>0</v>
      </c>
      <c r="Q1438" s="51">
        <f t="shared" si="65"/>
        <v>0</v>
      </c>
      <c r="R1438" s="51">
        <f t="shared" si="65"/>
        <v>0</v>
      </c>
    </row>
    <row r="1439" spans="1:18" x14ac:dyDescent="0.25">
      <c r="A1439" s="17"/>
      <c r="B1439" s="52"/>
      <c r="C1439" s="17"/>
      <c r="D1439" s="17"/>
      <c r="E1439" s="17"/>
      <c r="F1439" s="17"/>
      <c r="G1439" s="17"/>
      <c r="H1439" s="17"/>
      <c r="I1439" s="16">
        <f>IF(B1439&gt;A_Stammdaten!$B$12,0,SUM(C1439,D1439,F1439,G1439)-SUM(E1439,H1439))</f>
        <v>0</v>
      </c>
      <c r="J1439" s="51">
        <f>HLOOKUP(A_Stammdaten!$B$12,$L$4:$R$2504,ROW(B1439)-3,FALSE)+IF(OR(B1439=0,A_Stammdaten!$B$12&lt;B1439),0,I1439*1/20)</f>
        <v>0</v>
      </c>
      <c r="K1439" s="51">
        <f>HLOOKUP(A_Stammdaten!$B$12,$L$4:$R$2504,ROW(B1439)-3,FALSE)</f>
        <v>0</v>
      </c>
      <c r="L1439" s="51">
        <f t="shared" si="66"/>
        <v>0</v>
      </c>
      <c r="M1439" s="51">
        <f t="shared" si="65"/>
        <v>0</v>
      </c>
      <c r="N1439" s="51">
        <f t="shared" si="65"/>
        <v>0</v>
      </c>
      <c r="O1439" s="51">
        <f t="shared" si="65"/>
        <v>0</v>
      </c>
      <c r="P1439" s="51">
        <f t="shared" si="65"/>
        <v>0</v>
      </c>
      <c r="Q1439" s="51">
        <f t="shared" si="65"/>
        <v>0</v>
      </c>
      <c r="R1439" s="51">
        <f t="shared" si="65"/>
        <v>0</v>
      </c>
    </row>
    <row r="1440" spans="1:18" x14ac:dyDescent="0.25">
      <c r="A1440" s="17"/>
      <c r="B1440" s="52"/>
      <c r="C1440" s="17"/>
      <c r="D1440" s="17"/>
      <c r="E1440" s="17"/>
      <c r="F1440" s="17"/>
      <c r="G1440" s="17"/>
      <c r="H1440" s="17"/>
      <c r="I1440" s="16">
        <f>IF(B1440&gt;A_Stammdaten!$B$12,0,SUM(C1440,D1440,F1440,G1440)-SUM(E1440,H1440))</f>
        <v>0</v>
      </c>
      <c r="J1440" s="51">
        <f>HLOOKUP(A_Stammdaten!$B$12,$L$4:$R$2504,ROW(B1440)-3,FALSE)+IF(OR(B1440=0,A_Stammdaten!$B$12&lt;B1440),0,I1440*1/20)</f>
        <v>0</v>
      </c>
      <c r="K1440" s="51">
        <f>HLOOKUP(A_Stammdaten!$B$12,$L$4:$R$2504,ROW(B1440)-3,FALSE)</f>
        <v>0</v>
      </c>
      <c r="L1440" s="51">
        <f t="shared" si="66"/>
        <v>0</v>
      </c>
      <c r="M1440" s="51">
        <f t="shared" si="65"/>
        <v>0</v>
      </c>
      <c r="N1440" s="51">
        <f t="shared" si="65"/>
        <v>0</v>
      </c>
      <c r="O1440" s="51">
        <f t="shared" si="65"/>
        <v>0</v>
      </c>
      <c r="P1440" s="51">
        <f t="shared" si="65"/>
        <v>0</v>
      </c>
      <c r="Q1440" s="51">
        <f t="shared" si="65"/>
        <v>0</v>
      </c>
      <c r="R1440" s="51">
        <f t="shared" si="65"/>
        <v>0</v>
      </c>
    </row>
    <row r="1441" spans="1:18" x14ac:dyDescent="0.25">
      <c r="A1441" s="17"/>
      <c r="B1441" s="52"/>
      <c r="C1441" s="17"/>
      <c r="D1441" s="17"/>
      <c r="E1441" s="17"/>
      <c r="F1441" s="17"/>
      <c r="G1441" s="17"/>
      <c r="H1441" s="17"/>
      <c r="I1441" s="16">
        <f>IF(B1441&gt;A_Stammdaten!$B$12,0,SUM(C1441,D1441,F1441,G1441)-SUM(E1441,H1441))</f>
        <v>0</v>
      </c>
      <c r="J1441" s="51">
        <f>HLOOKUP(A_Stammdaten!$B$12,$L$4:$R$2504,ROW(B1441)-3,FALSE)+IF(OR(B1441=0,A_Stammdaten!$B$12&lt;B1441),0,I1441*1/20)</f>
        <v>0</v>
      </c>
      <c r="K1441" s="51">
        <f>HLOOKUP(A_Stammdaten!$B$12,$L$4:$R$2504,ROW(B1441)-3,FALSE)</f>
        <v>0</v>
      </c>
      <c r="L1441" s="51">
        <f t="shared" si="66"/>
        <v>0</v>
      </c>
      <c r="M1441" s="51">
        <f t="shared" si="65"/>
        <v>0</v>
      </c>
      <c r="N1441" s="51">
        <f t="shared" si="65"/>
        <v>0</v>
      </c>
      <c r="O1441" s="51">
        <f t="shared" si="65"/>
        <v>0</v>
      </c>
      <c r="P1441" s="51">
        <f t="shared" si="65"/>
        <v>0</v>
      </c>
      <c r="Q1441" s="51">
        <f t="shared" si="65"/>
        <v>0</v>
      </c>
      <c r="R1441" s="51">
        <f t="shared" si="65"/>
        <v>0</v>
      </c>
    </row>
    <row r="1442" spans="1:18" x14ac:dyDescent="0.25">
      <c r="A1442" s="17"/>
      <c r="B1442" s="52"/>
      <c r="C1442" s="17"/>
      <c r="D1442" s="17"/>
      <c r="E1442" s="17"/>
      <c r="F1442" s="17"/>
      <c r="G1442" s="17"/>
      <c r="H1442" s="17"/>
      <c r="I1442" s="16">
        <f>IF(B1442&gt;A_Stammdaten!$B$12,0,SUM(C1442,D1442,F1442,G1442)-SUM(E1442,H1442))</f>
        <v>0</v>
      </c>
      <c r="J1442" s="51">
        <f>HLOOKUP(A_Stammdaten!$B$12,$L$4:$R$2504,ROW(B1442)-3,FALSE)+IF(OR(B1442=0,A_Stammdaten!$B$12&lt;B1442),0,I1442*1/20)</f>
        <v>0</v>
      </c>
      <c r="K1442" s="51">
        <f>HLOOKUP(A_Stammdaten!$B$12,$L$4:$R$2504,ROW(B1442)-3,FALSE)</f>
        <v>0</v>
      </c>
      <c r="L1442" s="51">
        <f t="shared" si="66"/>
        <v>0</v>
      </c>
      <c r="M1442" s="51">
        <f t="shared" si="65"/>
        <v>0</v>
      </c>
      <c r="N1442" s="51">
        <f t="shared" si="65"/>
        <v>0</v>
      </c>
      <c r="O1442" s="51">
        <f t="shared" si="65"/>
        <v>0</v>
      </c>
      <c r="P1442" s="51">
        <f t="shared" si="65"/>
        <v>0</v>
      </c>
      <c r="Q1442" s="51">
        <f t="shared" si="65"/>
        <v>0</v>
      </c>
      <c r="R1442" s="51">
        <f t="shared" si="65"/>
        <v>0</v>
      </c>
    </row>
    <row r="1443" spans="1:18" x14ac:dyDescent="0.25">
      <c r="A1443" s="17"/>
      <c r="B1443" s="52"/>
      <c r="C1443" s="17"/>
      <c r="D1443" s="17"/>
      <c r="E1443" s="17"/>
      <c r="F1443" s="17"/>
      <c r="G1443" s="17"/>
      <c r="H1443" s="17"/>
      <c r="I1443" s="16">
        <f>IF(B1443&gt;A_Stammdaten!$B$12,0,SUM(C1443,D1443,F1443,G1443)-SUM(E1443,H1443))</f>
        <v>0</v>
      </c>
      <c r="J1443" s="51">
        <f>HLOOKUP(A_Stammdaten!$B$12,$L$4:$R$2504,ROW(B1443)-3,FALSE)+IF(OR(B1443=0,A_Stammdaten!$B$12&lt;B1443),0,I1443*1/20)</f>
        <v>0</v>
      </c>
      <c r="K1443" s="51">
        <f>HLOOKUP(A_Stammdaten!$B$12,$L$4:$R$2504,ROW(B1443)-3,FALSE)</f>
        <v>0</v>
      </c>
      <c r="L1443" s="51">
        <f t="shared" si="66"/>
        <v>0</v>
      </c>
      <c r="M1443" s="51">
        <f t="shared" si="65"/>
        <v>0</v>
      </c>
      <c r="N1443" s="51">
        <f t="shared" si="65"/>
        <v>0</v>
      </c>
      <c r="O1443" s="51">
        <f t="shared" si="65"/>
        <v>0</v>
      </c>
      <c r="P1443" s="51">
        <f t="shared" si="65"/>
        <v>0</v>
      </c>
      <c r="Q1443" s="51">
        <f t="shared" si="65"/>
        <v>0</v>
      </c>
      <c r="R1443" s="51">
        <f t="shared" si="65"/>
        <v>0</v>
      </c>
    </row>
    <row r="1444" spans="1:18" x14ac:dyDescent="0.25">
      <c r="A1444" s="17"/>
      <c r="B1444" s="52"/>
      <c r="C1444" s="17"/>
      <c r="D1444" s="17"/>
      <c r="E1444" s="17"/>
      <c r="F1444" s="17"/>
      <c r="G1444" s="17"/>
      <c r="H1444" s="17"/>
      <c r="I1444" s="16">
        <f>IF(B1444&gt;A_Stammdaten!$B$12,0,SUM(C1444,D1444,F1444,G1444)-SUM(E1444,H1444))</f>
        <v>0</v>
      </c>
      <c r="J1444" s="51">
        <f>HLOOKUP(A_Stammdaten!$B$12,$L$4:$R$2504,ROW(B1444)-3,FALSE)+IF(OR(B1444=0,A_Stammdaten!$B$12&lt;B1444),0,I1444*1/20)</f>
        <v>0</v>
      </c>
      <c r="K1444" s="51">
        <f>HLOOKUP(A_Stammdaten!$B$12,$L$4:$R$2504,ROW(B1444)-3,FALSE)</f>
        <v>0</v>
      </c>
      <c r="L1444" s="51">
        <f t="shared" si="66"/>
        <v>0</v>
      </c>
      <c r="M1444" s="51">
        <f t="shared" si="65"/>
        <v>0</v>
      </c>
      <c r="N1444" s="51">
        <f t="shared" si="65"/>
        <v>0</v>
      </c>
      <c r="O1444" s="51">
        <f t="shared" si="65"/>
        <v>0</v>
      </c>
      <c r="P1444" s="51">
        <f t="shared" si="65"/>
        <v>0</v>
      </c>
      <c r="Q1444" s="51">
        <f t="shared" si="65"/>
        <v>0</v>
      </c>
      <c r="R1444" s="51">
        <f t="shared" si="65"/>
        <v>0</v>
      </c>
    </row>
    <row r="1445" spans="1:18" x14ac:dyDescent="0.25">
      <c r="A1445" s="17"/>
      <c r="B1445" s="52"/>
      <c r="C1445" s="17"/>
      <c r="D1445" s="17"/>
      <c r="E1445" s="17"/>
      <c r="F1445" s="17"/>
      <c r="G1445" s="17"/>
      <c r="H1445" s="17"/>
      <c r="I1445" s="16">
        <f>IF(B1445&gt;A_Stammdaten!$B$12,0,SUM(C1445,D1445,F1445,G1445)-SUM(E1445,H1445))</f>
        <v>0</v>
      </c>
      <c r="J1445" s="51">
        <f>HLOOKUP(A_Stammdaten!$B$12,$L$4:$R$2504,ROW(B1445)-3,FALSE)+IF(OR(B1445=0,A_Stammdaten!$B$12&lt;B1445),0,I1445*1/20)</f>
        <v>0</v>
      </c>
      <c r="K1445" s="51">
        <f>HLOOKUP(A_Stammdaten!$B$12,$L$4:$R$2504,ROW(B1445)-3,FALSE)</f>
        <v>0</v>
      </c>
      <c r="L1445" s="51">
        <f t="shared" si="66"/>
        <v>0</v>
      </c>
      <c r="M1445" s="51">
        <f t="shared" si="65"/>
        <v>0</v>
      </c>
      <c r="N1445" s="51">
        <f t="shared" si="65"/>
        <v>0</v>
      </c>
      <c r="O1445" s="51">
        <f t="shared" ref="M1445:R1487" si="67">IF(OR($I1445=0,O$4&lt;$B1445,$B1445=0,20-(O$4-$B1445)=0),0,$I1445*(19-(O$4-$B1445))/20)</f>
        <v>0</v>
      </c>
      <c r="P1445" s="51">
        <f t="shared" si="67"/>
        <v>0</v>
      </c>
      <c r="Q1445" s="51">
        <f t="shared" si="67"/>
        <v>0</v>
      </c>
      <c r="R1445" s="51">
        <f t="shared" si="67"/>
        <v>0</v>
      </c>
    </row>
    <row r="1446" spans="1:18" x14ac:dyDescent="0.25">
      <c r="A1446" s="17"/>
      <c r="B1446" s="52"/>
      <c r="C1446" s="17"/>
      <c r="D1446" s="17"/>
      <c r="E1446" s="17"/>
      <c r="F1446" s="17"/>
      <c r="G1446" s="17"/>
      <c r="H1446" s="17"/>
      <c r="I1446" s="16">
        <f>IF(B1446&gt;A_Stammdaten!$B$12,0,SUM(C1446,D1446,F1446,G1446)-SUM(E1446,H1446))</f>
        <v>0</v>
      </c>
      <c r="J1446" s="51">
        <f>HLOOKUP(A_Stammdaten!$B$12,$L$4:$R$2504,ROW(B1446)-3,FALSE)+IF(OR(B1446=0,A_Stammdaten!$B$12&lt;B1446),0,I1446*1/20)</f>
        <v>0</v>
      </c>
      <c r="K1446" s="51">
        <f>HLOOKUP(A_Stammdaten!$B$12,$L$4:$R$2504,ROW(B1446)-3,FALSE)</f>
        <v>0</v>
      </c>
      <c r="L1446" s="51">
        <f t="shared" si="66"/>
        <v>0</v>
      </c>
      <c r="M1446" s="51">
        <f t="shared" si="67"/>
        <v>0</v>
      </c>
      <c r="N1446" s="51">
        <f t="shared" si="67"/>
        <v>0</v>
      </c>
      <c r="O1446" s="51">
        <f t="shared" si="67"/>
        <v>0</v>
      </c>
      <c r="P1446" s="51">
        <f t="shared" si="67"/>
        <v>0</v>
      </c>
      <c r="Q1446" s="51">
        <f t="shared" si="67"/>
        <v>0</v>
      </c>
      <c r="R1446" s="51">
        <f t="shared" si="67"/>
        <v>0</v>
      </c>
    </row>
    <row r="1447" spans="1:18" x14ac:dyDescent="0.25">
      <c r="A1447" s="17"/>
      <c r="B1447" s="52"/>
      <c r="C1447" s="17"/>
      <c r="D1447" s="17"/>
      <c r="E1447" s="17"/>
      <c r="F1447" s="17"/>
      <c r="G1447" s="17"/>
      <c r="H1447" s="17"/>
      <c r="I1447" s="16">
        <f>IF(B1447&gt;A_Stammdaten!$B$12,0,SUM(C1447,D1447,F1447,G1447)-SUM(E1447,H1447))</f>
        <v>0</v>
      </c>
      <c r="J1447" s="51">
        <f>HLOOKUP(A_Stammdaten!$B$12,$L$4:$R$2504,ROW(B1447)-3,FALSE)+IF(OR(B1447=0,A_Stammdaten!$B$12&lt;B1447),0,I1447*1/20)</f>
        <v>0</v>
      </c>
      <c r="K1447" s="51">
        <f>HLOOKUP(A_Stammdaten!$B$12,$L$4:$R$2504,ROW(B1447)-3,FALSE)</f>
        <v>0</v>
      </c>
      <c r="L1447" s="51">
        <f t="shared" si="66"/>
        <v>0</v>
      </c>
      <c r="M1447" s="51">
        <f t="shared" si="67"/>
        <v>0</v>
      </c>
      <c r="N1447" s="51">
        <f t="shared" si="67"/>
        <v>0</v>
      </c>
      <c r="O1447" s="51">
        <f t="shared" si="67"/>
        <v>0</v>
      </c>
      <c r="P1447" s="51">
        <f t="shared" si="67"/>
        <v>0</v>
      </c>
      <c r="Q1447" s="51">
        <f t="shared" si="67"/>
        <v>0</v>
      </c>
      <c r="R1447" s="51">
        <f t="shared" si="67"/>
        <v>0</v>
      </c>
    </row>
    <row r="1448" spans="1:18" x14ac:dyDescent="0.25">
      <c r="A1448" s="17"/>
      <c r="B1448" s="52"/>
      <c r="C1448" s="17"/>
      <c r="D1448" s="17"/>
      <c r="E1448" s="17"/>
      <c r="F1448" s="17"/>
      <c r="G1448" s="17"/>
      <c r="H1448" s="17"/>
      <c r="I1448" s="16">
        <f>IF(B1448&gt;A_Stammdaten!$B$12,0,SUM(C1448,D1448,F1448,G1448)-SUM(E1448,H1448))</f>
        <v>0</v>
      </c>
      <c r="J1448" s="51">
        <f>HLOOKUP(A_Stammdaten!$B$12,$L$4:$R$2504,ROW(B1448)-3,FALSE)+IF(OR(B1448=0,A_Stammdaten!$B$12&lt;B1448),0,I1448*1/20)</f>
        <v>0</v>
      </c>
      <c r="K1448" s="51">
        <f>HLOOKUP(A_Stammdaten!$B$12,$L$4:$R$2504,ROW(B1448)-3,FALSE)</f>
        <v>0</v>
      </c>
      <c r="L1448" s="51">
        <f t="shared" si="66"/>
        <v>0</v>
      </c>
      <c r="M1448" s="51">
        <f t="shared" si="67"/>
        <v>0</v>
      </c>
      <c r="N1448" s="51">
        <f t="shared" si="67"/>
        <v>0</v>
      </c>
      <c r="O1448" s="51">
        <f t="shared" si="67"/>
        <v>0</v>
      </c>
      <c r="P1448" s="51">
        <f t="shared" si="67"/>
        <v>0</v>
      </c>
      <c r="Q1448" s="51">
        <f t="shared" si="67"/>
        <v>0</v>
      </c>
      <c r="R1448" s="51">
        <f t="shared" si="67"/>
        <v>0</v>
      </c>
    </row>
    <row r="1449" spans="1:18" x14ac:dyDescent="0.25">
      <c r="A1449" s="17"/>
      <c r="B1449" s="52"/>
      <c r="C1449" s="17"/>
      <c r="D1449" s="17"/>
      <c r="E1449" s="17"/>
      <c r="F1449" s="17"/>
      <c r="G1449" s="17"/>
      <c r="H1449" s="17"/>
      <c r="I1449" s="16">
        <f>IF(B1449&gt;A_Stammdaten!$B$12,0,SUM(C1449,D1449,F1449,G1449)-SUM(E1449,H1449))</f>
        <v>0</v>
      </c>
      <c r="J1449" s="51">
        <f>HLOOKUP(A_Stammdaten!$B$12,$L$4:$R$2504,ROW(B1449)-3,FALSE)+IF(OR(B1449=0,A_Stammdaten!$B$12&lt;B1449),0,I1449*1/20)</f>
        <v>0</v>
      </c>
      <c r="K1449" s="51">
        <f>HLOOKUP(A_Stammdaten!$B$12,$L$4:$R$2504,ROW(B1449)-3,FALSE)</f>
        <v>0</v>
      </c>
      <c r="L1449" s="51">
        <f t="shared" si="66"/>
        <v>0</v>
      </c>
      <c r="M1449" s="51">
        <f t="shared" si="67"/>
        <v>0</v>
      </c>
      <c r="N1449" s="51">
        <f t="shared" si="67"/>
        <v>0</v>
      </c>
      <c r="O1449" s="51">
        <f t="shared" si="67"/>
        <v>0</v>
      </c>
      <c r="P1449" s="51">
        <f t="shared" si="67"/>
        <v>0</v>
      </c>
      <c r="Q1449" s="51">
        <f t="shared" si="67"/>
        <v>0</v>
      </c>
      <c r="R1449" s="51">
        <f t="shared" si="67"/>
        <v>0</v>
      </c>
    </row>
    <row r="1450" spans="1:18" x14ac:dyDescent="0.25">
      <c r="A1450" s="17"/>
      <c r="B1450" s="52"/>
      <c r="C1450" s="17"/>
      <c r="D1450" s="17"/>
      <c r="E1450" s="17"/>
      <c r="F1450" s="17"/>
      <c r="G1450" s="17"/>
      <c r="H1450" s="17"/>
      <c r="I1450" s="16">
        <f>IF(B1450&gt;A_Stammdaten!$B$12,0,SUM(C1450,D1450,F1450,G1450)-SUM(E1450,H1450))</f>
        <v>0</v>
      </c>
      <c r="J1450" s="51">
        <f>HLOOKUP(A_Stammdaten!$B$12,$L$4:$R$2504,ROW(B1450)-3,FALSE)+IF(OR(B1450=0,A_Stammdaten!$B$12&lt;B1450),0,I1450*1/20)</f>
        <v>0</v>
      </c>
      <c r="K1450" s="51">
        <f>HLOOKUP(A_Stammdaten!$B$12,$L$4:$R$2504,ROW(B1450)-3,FALSE)</f>
        <v>0</v>
      </c>
      <c r="L1450" s="51">
        <f t="shared" si="66"/>
        <v>0</v>
      </c>
      <c r="M1450" s="51">
        <f t="shared" si="67"/>
        <v>0</v>
      </c>
      <c r="N1450" s="51">
        <f t="shared" si="67"/>
        <v>0</v>
      </c>
      <c r="O1450" s="51">
        <f t="shared" si="67"/>
        <v>0</v>
      </c>
      <c r="P1450" s="51">
        <f t="shared" si="67"/>
        <v>0</v>
      </c>
      <c r="Q1450" s="51">
        <f t="shared" si="67"/>
        <v>0</v>
      </c>
      <c r="R1450" s="51">
        <f t="shared" si="67"/>
        <v>0</v>
      </c>
    </row>
    <row r="1451" spans="1:18" x14ac:dyDescent="0.25">
      <c r="A1451" s="17"/>
      <c r="B1451" s="52"/>
      <c r="C1451" s="17"/>
      <c r="D1451" s="17"/>
      <c r="E1451" s="17"/>
      <c r="F1451" s="17"/>
      <c r="G1451" s="17"/>
      <c r="H1451" s="17"/>
      <c r="I1451" s="16">
        <f>IF(B1451&gt;A_Stammdaten!$B$12,0,SUM(C1451,D1451,F1451,G1451)-SUM(E1451,H1451))</f>
        <v>0</v>
      </c>
      <c r="J1451" s="51">
        <f>HLOOKUP(A_Stammdaten!$B$12,$L$4:$R$2504,ROW(B1451)-3,FALSE)+IF(OR(B1451=0,A_Stammdaten!$B$12&lt;B1451),0,I1451*1/20)</f>
        <v>0</v>
      </c>
      <c r="K1451" s="51">
        <f>HLOOKUP(A_Stammdaten!$B$12,$L$4:$R$2504,ROW(B1451)-3,FALSE)</f>
        <v>0</v>
      </c>
      <c r="L1451" s="51">
        <f t="shared" si="66"/>
        <v>0</v>
      </c>
      <c r="M1451" s="51">
        <f t="shared" si="67"/>
        <v>0</v>
      </c>
      <c r="N1451" s="51">
        <f t="shared" si="67"/>
        <v>0</v>
      </c>
      <c r="O1451" s="51">
        <f t="shared" si="67"/>
        <v>0</v>
      </c>
      <c r="P1451" s="51">
        <f t="shared" si="67"/>
        <v>0</v>
      </c>
      <c r="Q1451" s="51">
        <f t="shared" si="67"/>
        <v>0</v>
      </c>
      <c r="R1451" s="51">
        <f t="shared" si="67"/>
        <v>0</v>
      </c>
    </row>
    <row r="1452" spans="1:18" x14ac:dyDescent="0.25">
      <c r="A1452" s="17"/>
      <c r="B1452" s="52"/>
      <c r="C1452" s="17"/>
      <c r="D1452" s="17"/>
      <c r="E1452" s="17"/>
      <c r="F1452" s="17"/>
      <c r="G1452" s="17"/>
      <c r="H1452" s="17"/>
      <c r="I1452" s="16">
        <f>IF(B1452&gt;A_Stammdaten!$B$12,0,SUM(C1452,D1452,F1452,G1452)-SUM(E1452,H1452))</f>
        <v>0</v>
      </c>
      <c r="J1452" s="51">
        <f>HLOOKUP(A_Stammdaten!$B$12,$L$4:$R$2504,ROW(B1452)-3,FALSE)+IF(OR(B1452=0,A_Stammdaten!$B$12&lt;B1452),0,I1452*1/20)</f>
        <v>0</v>
      </c>
      <c r="K1452" s="51">
        <f>HLOOKUP(A_Stammdaten!$B$12,$L$4:$R$2504,ROW(B1452)-3,FALSE)</f>
        <v>0</v>
      </c>
      <c r="L1452" s="51">
        <f t="shared" si="66"/>
        <v>0</v>
      </c>
      <c r="M1452" s="51">
        <f t="shared" si="67"/>
        <v>0</v>
      </c>
      <c r="N1452" s="51">
        <f t="shared" si="67"/>
        <v>0</v>
      </c>
      <c r="O1452" s="51">
        <f t="shared" si="67"/>
        <v>0</v>
      </c>
      <c r="P1452" s="51">
        <f t="shared" si="67"/>
        <v>0</v>
      </c>
      <c r="Q1452" s="51">
        <f t="shared" si="67"/>
        <v>0</v>
      </c>
      <c r="R1452" s="51">
        <f t="shared" si="67"/>
        <v>0</v>
      </c>
    </row>
    <row r="1453" spans="1:18" x14ac:dyDescent="0.25">
      <c r="A1453" s="17"/>
      <c r="B1453" s="52"/>
      <c r="C1453" s="17"/>
      <c r="D1453" s="17"/>
      <c r="E1453" s="17"/>
      <c r="F1453" s="17"/>
      <c r="G1453" s="17"/>
      <c r="H1453" s="17"/>
      <c r="I1453" s="16">
        <f>IF(B1453&gt;A_Stammdaten!$B$12,0,SUM(C1453,D1453,F1453,G1453)-SUM(E1453,H1453))</f>
        <v>0</v>
      </c>
      <c r="J1453" s="51">
        <f>HLOOKUP(A_Stammdaten!$B$12,$L$4:$R$2504,ROW(B1453)-3,FALSE)+IF(OR(B1453=0,A_Stammdaten!$B$12&lt;B1453),0,I1453*1/20)</f>
        <v>0</v>
      </c>
      <c r="K1453" s="51">
        <f>HLOOKUP(A_Stammdaten!$B$12,$L$4:$R$2504,ROW(B1453)-3,FALSE)</f>
        <v>0</v>
      </c>
      <c r="L1453" s="51">
        <f t="shared" si="66"/>
        <v>0</v>
      </c>
      <c r="M1453" s="51">
        <f t="shared" si="67"/>
        <v>0</v>
      </c>
      <c r="N1453" s="51">
        <f t="shared" si="67"/>
        <v>0</v>
      </c>
      <c r="O1453" s="51">
        <f t="shared" si="67"/>
        <v>0</v>
      </c>
      <c r="P1453" s="51">
        <f t="shared" si="67"/>
        <v>0</v>
      </c>
      <c r="Q1453" s="51">
        <f t="shared" si="67"/>
        <v>0</v>
      </c>
      <c r="R1453" s="51">
        <f t="shared" si="67"/>
        <v>0</v>
      </c>
    </row>
    <row r="1454" spans="1:18" x14ac:dyDescent="0.25">
      <c r="A1454" s="17"/>
      <c r="B1454" s="52"/>
      <c r="C1454" s="17"/>
      <c r="D1454" s="17"/>
      <c r="E1454" s="17"/>
      <c r="F1454" s="17"/>
      <c r="G1454" s="17"/>
      <c r="H1454" s="17"/>
      <c r="I1454" s="16">
        <f>IF(B1454&gt;A_Stammdaten!$B$12,0,SUM(C1454,D1454,F1454,G1454)-SUM(E1454,H1454))</f>
        <v>0</v>
      </c>
      <c r="J1454" s="51">
        <f>HLOOKUP(A_Stammdaten!$B$12,$L$4:$R$2504,ROW(B1454)-3,FALSE)+IF(OR(B1454=0,A_Stammdaten!$B$12&lt;B1454),0,I1454*1/20)</f>
        <v>0</v>
      </c>
      <c r="K1454" s="51">
        <f>HLOOKUP(A_Stammdaten!$B$12,$L$4:$R$2504,ROW(B1454)-3,FALSE)</f>
        <v>0</v>
      </c>
      <c r="L1454" s="51">
        <f t="shared" si="66"/>
        <v>0</v>
      </c>
      <c r="M1454" s="51">
        <f t="shared" si="67"/>
        <v>0</v>
      </c>
      <c r="N1454" s="51">
        <f t="shared" si="67"/>
        <v>0</v>
      </c>
      <c r="O1454" s="51">
        <f t="shared" si="67"/>
        <v>0</v>
      </c>
      <c r="P1454" s="51">
        <f t="shared" si="67"/>
        <v>0</v>
      </c>
      <c r="Q1454" s="51">
        <f t="shared" si="67"/>
        <v>0</v>
      </c>
      <c r="R1454" s="51">
        <f t="shared" si="67"/>
        <v>0</v>
      </c>
    </row>
    <row r="1455" spans="1:18" x14ac:dyDescent="0.25">
      <c r="A1455" s="17"/>
      <c r="B1455" s="52"/>
      <c r="C1455" s="17"/>
      <c r="D1455" s="17"/>
      <c r="E1455" s="17"/>
      <c r="F1455" s="17"/>
      <c r="G1455" s="17"/>
      <c r="H1455" s="17"/>
      <c r="I1455" s="16">
        <f>IF(B1455&gt;A_Stammdaten!$B$12,0,SUM(C1455,D1455,F1455,G1455)-SUM(E1455,H1455))</f>
        <v>0</v>
      </c>
      <c r="J1455" s="51">
        <f>HLOOKUP(A_Stammdaten!$B$12,$L$4:$R$2504,ROW(B1455)-3,FALSE)+IF(OR(B1455=0,A_Stammdaten!$B$12&lt;B1455),0,I1455*1/20)</f>
        <v>0</v>
      </c>
      <c r="K1455" s="51">
        <f>HLOOKUP(A_Stammdaten!$B$12,$L$4:$R$2504,ROW(B1455)-3,FALSE)</f>
        <v>0</v>
      </c>
      <c r="L1455" s="51">
        <f t="shared" si="66"/>
        <v>0</v>
      </c>
      <c r="M1455" s="51">
        <f t="shared" si="67"/>
        <v>0</v>
      </c>
      <c r="N1455" s="51">
        <f t="shared" si="67"/>
        <v>0</v>
      </c>
      <c r="O1455" s="51">
        <f t="shared" si="67"/>
        <v>0</v>
      </c>
      <c r="P1455" s="51">
        <f t="shared" si="67"/>
        <v>0</v>
      </c>
      <c r="Q1455" s="51">
        <f t="shared" si="67"/>
        <v>0</v>
      </c>
      <c r="R1455" s="51">
        <f t="shared" si="67"/>
        <v>0</v>
      </c>
    </row>
    <row r="1456" spans="1:18" x14ac:dyDescent="0.25">
      <c r="A1456" s="17"/>
      <c r="B1456" s="52"/>
      <c r="C1456" s="17"/>
      <c r="D1456" s="17"/>
      <c r="E1456" s="17"/>
      <c r="F1456" s="17"/>
      <c r="G1456" s="17"/>
      <c r="H1456" s="17"/>
      <c r="I1456" s="16">
        <f>IF(B1456&gt;A_Stammdaten!$B$12,0,SUM(C1456,D1456,F1456,G1456)-SUM(E1456,H1456))</f>
        <v>0</v>
      </c>
      <c r="J1456" s="51">
        <f>HLOOKUP(A_Stammdaten!$B$12,$L$4:$R$2504,ROW(B1456)-3,FALSE)+IF(OR(B1456=0,A_Stammdaten!$B$12&lt;B1456),0,I1456*1/20)</f>
        <v>0</v>
      </c>
      <c r="K1456" s="51">
        <f>HLOOKUP(A_Stammdaten!$B$12,$L$4:$R$2504,ROW(B1456)-3,FALSE)</f>
        <v>0</v>
      </c>
      <c r="L1456" s="51">
        <f t="shared" si="66"/>
        <v>0</v>
      </c>
      <c r="M1456" s="51">
        <f t="shared" si="67"/>
        <v>0</v>
      </c>
      <c r="N1456" s="51">
        <f t="shared" si="67"/>
        <v>0</v>
      </c>
      <c r="O1456" s="51">
        <f t="shared" si="67"/>
        <v>0</v>
      </c>
      <c r="P1456" s="51">
        <f t="shared" si="67"/>
        <v>0</v>
      </c>
      <c r="Q1456" s="51">
        <f t="shared" si="67"/>
        <v>0</v>
      </c>
      <c r="R1456" s="51">
        <f t="shared" si="67"/>
        <v>0</v>
      </c>
    </row>
    <row r="1457" spans="1:18" x14ac:dyDescent="0.25">
      <c r="A1457" s="17"/>
      <c r="B1457" s="52"/>
      <c r="C1457" s="17"/>
      <c r="D1457" s="17"/>
      <c r="E1457" s="17"/>
      <c r="F1457" s="17"/>
      <c r="G1457" s="17"/>
      <c r="H1457" s="17"/>
      <c r="I1457" s="16">
        <f>IF(B1457&gt;A_Stammdaten!$B$12,0,SUM(C1457,D1457,F1457,G1457)-SUM(E1457,H1457))</f>
        <v>0</v>
      </c>
      <c r="J1457" s="51">
        <f>HLOOKUP(A_Stammdaten!$B$12,$L$4:$R$2504,ROW(B1457)-3,FALSE)+IF(OR(B1457=0,A_Stammdaten!$B$12&lt;B1457),0,I1457*1/20)</f>
        <v>0</v>
      </c>
      <c r="K1457" s="51">
        <f>HLOOKUP(A_Stammdaten!$B$12,$L$4:$R$2504,ROW(B1457)-3,FALSE)</f>
        <v>0</v>
      </c>
      <c r="L1457" s="51">
        <f t="shared" si="66"/>
        <v>0</v>
      </c>
      <c r="M1457" s="51">
        <f t="shared" si="67"/>
        <v>0</v>
      </c>
      <c r="N1457" s="51">
        <f t="shared" si="67"/>
        <v>0</v>
      </c>
      <c r="O1457" s="51">
        <f t="shared" si="67"/>
        <v>0</v>
      </c>
      <c r="P1457" s="51">
        <f t="shared" si="67"/>
        <v>0</v>
      </c>
      <c r="Q1457" s="51">
        <f t="shared" si="67"/>
        <v>0</v>
      </c>
      <c r="R1457" s="51">
        <f t="shared" si="67"/>
        <v>0</v>
      </c>
    </row>
    <row r="1458" spans="1:18" x14ac:dyDescent="0.25">
      <c r="A1458" s="17"/>
      <c r="B1458" s="52"/>
      <c r="C1458" s="17"/>
      <c r="D1458" s="17"/>
      <c r="E1458" s="17"/>
      <c r="F1458" s="17"/>
      <c r="G1458" s="17"/>
      <c r="H1458" s="17"/>
      <c r="I1458" s="16">
        <f>IF(B1458&gt;A_Stammdaten!$B$12,0,SUM(C1458,D1458,F1458,G1458)-SUM(E1458,H1458))</f>
        <v>0</v>
      </c>
      <c r="J1458" s="51">
        <f>HLOOKUP(A_Stammdaten!$B$12,$L$4:$R$2504,ROW(B1458)-3,FALSE)+IF(OR(B1458=0,A_Stammdaten!$B$12&lt;B1458),0,I1458*1/20)</f>
        <v>0</v>
      </c>
      <c r="K1458" s="51">
        <f>HLOOKUP(A_Stammdaten!$B$12,$L$4:$R$2504,ROW(B1458)-3,FALSE)</f>
        <v>0</v>
      </c>
      <c r="L1458" s="51">
        <f t="shared" si="66"/>
        <v>0</v>
      </c>
      <c r="M1458" s="51">
        <f t="shared" si="67"/>
        <v>0</v>
      </c>
      <c r="N1458" s="51">
        <f t="shared" si="67"/>
        <v>0</v>
      </c>
      <c r="O1458" s="51">
        <f t="shared" si="67"/>
        <v>0</v>
      </c>
      <c r="P1458" s="51">
        <f t="shared" si="67"/>
        <v>0</v>
      </c>
      <c r="Q1458" s="51">
        <f t="shared" si="67"/>
        <v>0</v>
      </c>
      <c r="R1458" s="51">
        <f t="shared" si="67"/>
        <v>0</v>
      </c>
    </row>
    <row r="1459" spans="1:18" x14ac:dyDescent="0.25">
      <c r="A1459" s="17"/>
      <c r="B1459" s="52"/>
      <c r="C1459" s="17"/>
      <c r="D1459" s="17"/>
      <c r="E1459" s="17"/>
      <c r="F1459" s="17"/>
      <c r="G1459" s="17"/>
      <c r="H1459" s="17"/>
      <c r="I1459" s="16">
        <f>IF(B1459&gt;A_Stammdaten!$B$12,0,SUM(C1459,D1459,F1459,G1459)-SUM(E1459,H1459))</f>
        <v>0</v>
      </c>
      <c r="J1459" s="51">
        <f>HLOOKUP(A_Stammdaten!$B$12,$L$4:$R$2504,ROW(B1459)-3,FALSE)+IF(OR(B1459=0,A_Stammdaten!$B$12&lt;B1459),0,I1459*1/20)</f>
        <v>0</v>
      </c>
      <c r="K1459" s="51">
        <f>HLOOKUP(A_Stammdaten!$B$12,$L$4:$R$2504,ROW(B1459)-3,FALSE)</f>
        <v>0</v>
      </c>
      <c r="L1459" s="51">
        <f t="shared" si="66"/>
        <v>0</v>
      </c>
      <c r="M1459" s="51">
        <f t="shared" si="67"/>
        <v>0</v>
      </c>
      <c r="N1459" s="51">
        <f t="shared" si="67"/>
        <v>0</v>
      </c>
      <c r="O1459" s="51">
        <f t="shared" si="67"/>
        <v>0</v>
      </c>
      <c r="P1459" s="51">
        <f t="shared" si="67"/>
        <v>0</v>
      </c>
      <c r="Q1459" s="51">
        <f t="shared" si="67"/>
        <v>0</v>
      </c>
      <c r="R1459" s="51">
        <f t="shared" si="67"/>
        <v>0</v>
      </c>
    </row>
    <row r="1460" spans="1:18" x14ac:dyDescent="0.25">
      <c r="A1460" s="17"/>
      <c r="B1460" s="52"/>
      <c r="C1460" s="17"/>
      <c r="D1460" s="17"/>
      <c r="E1460" s="17"/>
      <c r="F1460" s="17"/>
      <c r="G1460" s="17"/>
      <c r="H1460" s="17"/>
      <c r="I1460" s="16">
        <f>IF(B1460&gt;A_Stammdaten!$B$12,0,SUM(C1460,D1460,F1460,G1460)-SUM(E1460,H1460))</f>
        <v>0</v>
      </c>
      <c r="J1460" s="51">
        <f>HLOOKUP(A_Stammdaten!$B$12,$L$4:$R$2504,ROW(B1460)-3,FALSE)+IF(OR(B1460=0,A_Stammdaten!$B$12&lt;B1460),0,I1460*1/20)</f>
        <v>0</v>
      </c>
      <c r="K1460" s="51">
        <f>HLOOKUP(A_Stammdaten!$B$12,$L$4:$R$2504,ROW(B1460)-3,FALSE)</f>
        <v>0</v>
      </c>
      <c r="L1460" s="51">
        <f t="shared" si="66"/>
        <v>0</v>
      </c>
      <c r="M1460" s="51">
        <f t="shared" si="67"/>
        <v>0</v>
      </c>
      <c r="N1460" s="51">
        <f t="shared" si="67"/>
        <v>0</v>
      </c>
      <c r="O1460" s="51">
        <f t="shared" si="67"/>
        <v>0</v>
      </c>
      <c r="P1460" s="51">
        <f t="shared" si="67"/>
        <v>0</v>
      </c>
      <c r="Q1460" s="51">
        <f t="shared" si="67"/>
        <v>0</v>
      </c>
      <c r="R1460" s="51">
        <f t="shared" si="67"/>
        <v>0</v>
      </c>
    </row>
    <row r="1461" spans="1:18" x14ac:dyDescent="0.25">
      <c r="A1461" s="17"/>
      <c r="B1461" s="52"/>
      <c r="C1461" s="17"/>
      <c r="D1461" s="17"/>
      <c r="E1461" s="17"/>
      <c r="F1461" s="17"/>
      <c r="G1461" s="17"/>
      <c r="H1461" s="17"/>
      <c r="I1461" s="16">
        <f>IF(B1461&gt;A_Stammdaten!$B$12,0,SUM(C1461,D1461,F1461,G1461)-SUM(E1461,H1461))</f>
        <v>0</v>
      </c>
      <c r="J1461" s="51">
        <f>HLOOKUP(A_Stammdaten!$B$12,$L$4:$R$2504,ROW(B1461)-3,FALSE)+IF(OR(B1461=0,A_Stammdaten!$B$12&lt;B1461),0,I1461*1/20)</f>
        <v>0</v>
      </c>
      <c r="K1461" s="51">
        <f>HLOOKUP(A_Stammdaten!$B$12,$L$4:$R$2504,ROW(B1461)-3,FALSE)</f>
        <v>0</v>
      </c>
      <c r="L1461" s="51">
        <f t="shared" si="66"/>
        <v>0</v>
      </c>
      <c r="M1461" s="51">
        <f t="shared" si="67"/>
        <v>0</v>
      </c>
      <c r="N1461" s="51">
        <f t="shared" si="67"/>
        <v>0</v>
      </c>
      <c r="O1461" s="51">
        <f t="shared" si="67"/>
        <v>0</v>
      </c>
      <c r="P1461" s="51">
        <f t="shared" si="67"/>
        <v>0</v>
      </c>
      <c r="Q1461" s="51">
        <f t="shared" si="67"/>
        <v>0</v>
      </c>
      <c r="R1461" s="51">
        <f t="shared" si="67"/>
        <v>0</v>
      </c>
    </row>
    <row r="1462" spans="1:18" x14ac:dyDescent="0.25">
      <c r="A1462" s="17"/>
      <c r="B1462" s="52"/>
      <c r="C1462" s="17"/>
      <c r="D1462" s="17"/>
      <c r="E1462" s="17"/>
      <c r="F1462" s="17"/>
      <c r="G1462" s="17"/>
      <c r="H1462" s="17"/>
      <c r="I1462" s="16">
        <f>IF(B1462&gt;A_Stammdaten!$B$12,0,SUM(C1462,D1462,F1462,G1462)-SUM(E1462,H1462))</f>
        <v>0</v>
      </c>
      <c r="J1462" s="51">
        <f>HLOOKUP(A_Stammdaten!$B$12,$L$4:$R$2504,ROW(B1462)-3,FALSE)+IF(OR(B1462=0,A_Stammdaten!$B$12&lt;B1462),0,I1462*1/20)</f>
        <v>0</v>
      </c>
      <c r="K1462" s="51">
        <f>HLOOKUP(A_Stammdaten!$B$12,$L$4:$R$2504,ROW(B1462)-3,FALSE)</f>
        <v>0</v>
      </c>
      <c r="L1462" s="51">
        <f t="shared" si="66"/>
        <v>0</v>
      </c>
      <c r="M1462" s="51">
        <f t="shared" si="67"/>
        <v>0</v>
      </c>
      <c r="N1462" s="51">
        <f t="shared" si="67"/>
        <v>0</v>
      </c>
      <c r="O1462" s="51">
        <f t="shared" si="67"/>
        <v>0</v>
      </c>
      <c r="P1462" s="51">
        <f t="shared" si="67"/>
        <v>0</v>
      </c>
      <c r="Q1462" s="51">
        <f t="shared" si="67"/>
        <v>0</v>
      </c>
      <c r="R1462" s="51">
        <f t="shared" si="67"/>
        <v>0</v>
      </c>
    </row>
    <row r="1463" spans="1:18" x14ac:dyDescent="0.25">
      <c r="A1463" s="17"/>
      <c r="B1463" s="52"/>
      <c r="C1463" s="17"/>
      <c r="D1463" s="17"/>
      <c r="E1463" s="17"/>
      <c r="F1463" s="17"/>
      <c r="G1463" s="17"/>
      <c r="H1463" s="17"/>
      <c r="I1463" s="16">
        <f>IF(B1463&gt;A_Stammdaten!$B$12,0,SUM(C1463,D1463,F1463,G1463)-SUM(E1463,H1463))</f>
        <v>0</v>
      </c>
      <c r="J1463" s="51">
        <f>HLOOKUP(A_Stammdaten!$B$12,$L$4:$R$2504,ROW(B1463)-3,FALSE)+IF(OR(B1463=0,A_Stammdaten!$B$12&lt;B1463),0,I1463*1/20)</f>
        <v>0</v>
      </c>
      <c r="K1463" s="51">
        <f>HLOOKUP(A_Stammdaten!$B$12,$L$4:$R$2504,ROW(B1463)-3,FALSE)</f>
        <v>0</v>
      </c>
      <c r="L1463" s="51">
        <f t="shared" si="66"/>
        <v>0</v>
      </c>
      <c r="M1463" s="51">
        <f t="shared" si="67"/>
        <v>0</v>
      </c>
      <c r="N1463" s="51">
        <f t="shared" si="67"/>
        <v>0</v>
      </c>
      <c r="O1463" s="51">
        <f t="shared" si="67"/>
        <v>0</v>
      </c>
      <c r="P1463" s="51">
        <f t="shared" si="67"/>
        <v>0</v>
      </c>
      <c r="Q1463" s="51">
        <f t="shared" si="67"/>
        <v>0</v>
      </c>
      <c r="R1463" s="51">
        <f t="shared" si="67"/>
        <v>0</v>
      </c>
    </row>
    <row r="1464" spans="1:18" x14ac:dyDescent="0.25">
      <c r="A1464" s="17"/>
      <c r="B1464" s="52"/>
      <c r="C1464" s="17"/>
      <c r="D1464" s="17"/>
      <c r="E1464" s="17"/>
      <c r="F1464" s="17"/>
      <c r="G1464" s="17"/>
      <c r="H1464" s="17"/>
      <c r="I1464" s="16">
        <f>IF(B1464&gt;A_Stammdaten!$B$12,0,SUM(C1464,D1464,F1464,G1464)-SUM(E1464,H1464))</f>
        <v>0</v>
      </c>
      <c r="J1464" s="51">
        <f>HLOOKUP(A_Stammdaten!$B$12,$L$4:$R$2504,ROW(B1464)-3,FALSE)+IF(OR(B1464=0,A_Stammdaten!$B$12&lt;B1464),0,I1464*1/20)</f>
        <v>0</v>
      </c>
      <c r="K1464" s="51">
        <f>HLOOKUP(A_Stammdaten!$B$12,$L$4:$R$2504,ROW(B1464)-3,FALSE)</f>
        <v>0</v>
      </c>
      <c r="L1464" s="51">
        <f t="shared" si="66"/>
        <v>0</v>
      </c>
      <c r="M1464" s="51">
        <f t="shared" si="67"/>
        <v>0</v>
      </c>
      <c r="N1464" s="51">
        <f t="shared" si="67"/>
        <v>0</v>
      </c>
      <c r="O1464" s="51">
        <f t="shared" si="67"/>
        <v>0</v>
      </c>
      <c r="P1464" s="51">
        <f t="shared" si="67"/>
        <v>0</v>
      </c>
      <c r="Q1464" s="51">
        <f t="shared" si="67"/>
        <v>0</v>
      </c>
      <c r="R1464" s="51">
        <f t="shared" si="67"/>
        <v>0</v>
      </c>
    </row>
    <row r="1465" spans="1:18" x14ac:dyDescent="0.25">
      <c r="A1465" s="17"/>
      <c r="B1465" s="52"/>
      <c r="C1465" s="17"/>
      <c r="D1465" s="17"/>
      <c r="E1465" s="17"/>
      <c r="F1465" s="17"/>
      <c r="G1465" s="17"/>
      <c r="H1465" s="17"/>
      <c r="I1465" s="16">
        <f>IF(B1465&gt;A_Stammdaten!$B$12,0,SUM(C1465,D1465,F1465,G1465)-SUM(E1465,H1465))</f>
        <v>0</v>
      </c>
      <c r="J1465" s="51">
        <f>HLOOKUP(A_Stammdaten!$B$12,$L$4:$R$2504,ROW(B1465)-3,FALSE)+IF(OR(B1465=0,A_Stammdaten!$B$12&lt;B1465),0,I1465*1/20)</f>
        <v>0</v>
      </c>
      <c r="K1465" s="51">
        <f>HLOOKUP(A_Stammdaten!$B$12,$L$4:$R$2504,ROW(B1465)-3,FALSE)</f>
        <v>0</v>
      </c>
      <c r="L1465" s="51">
        <f t="shared" si="66"/>
        <v>0</v>
      </c>
      <c r="M1465" s="51">
        <f t="shared" si="67"/>
        <v>0</v>
      </c>
      <c r="N1465" s="51">
        <f t="shared" si="67"/>
        <v>0</v>
      </c>
      <c r="O1465" s="51">
        <f t="shared" si="67"/>
        <v>0</v>
      </c>
      <c r="P1465" s="51">
        <f t="shared" si="67"/>
        <v>0</v>
      </c>
      <c r="Q1465" s="51">
        <f t="shared" si="67"/>
        <v>0</v>
      </c>
      <c r="R1465" s="51">
        <f t="shared" si="67"/>
        <v>0</v>
      </c>
    </row>
    <row r="1466" spans="1:18" x14ac:dyDescent="0.25">
      <c r="A1466" s="17"/>
      <c r="B1466" s="52"/>
      <c r="C1466" s="17"/>
      <c r="D1466" s="17"/>
      <c r="E1466" s="17"/>
      <c r="F1466" s="17"/>
      <c r="G1466" s="17"/>
      <c r="H1466" s="17"/>
      <c r="I1466" s="16">
        <f>IF(B1466&gt;A_Stammdaten!$B$12,0,SUM(C1466,D1466,F1466,G1466)-SUM(E1466,H1466))</f>
        <v>0</v>
      </c>
      <c r="J1466" s="51">
        <f>HLOOKUP(A_Stammdaten!$B$12,$L$4:$R$2504,ROW(B1466)-3,FALSE)+IF(OR(B1466=0,A_Stammdaten!$B$12&lt;B1466),0,I1466*1/20)</f>
        <v>0</v>
      </c>
      <c r="K1466" s="51">
        <f>HLOOKUP(A_Stammdaten!$B$12,$L$4:$R$2504,ROW(B1466)-3,FALSE)</f>
        <v>0</v>
      </c>
      <c r="L1466" s="51">
        <f t="shared" si="66"/>
        <v>0</v>
      </c>
      <c r="M1466" s="51">
        <f t="shared" si="67"/>
        <v>0</v>
      </c>
      <c r="N1466" s="51">
        <f t="shared" si="67"/>
        <v>0</v>
      </c>
      <c r="O1466" s="51">
        <f t="shared" si="67"/>
        <v>0</v>
      </c>
      <c r="P1466" s="51">
        <f t="shared" si="67"/>
        <v>0</v>
      </c>
      <c r="Q1466" s="51">
        <f t="shared" si="67"/>
        <v>0</v>
      </c>
      <c r="R1466" s="51">
        <f t="shared" si="67"/>
        <v>0</v>
      </c>
    </row>
    <row r="1467" spans="1:18" x14ac:dyDescent="0.25">
      <c r="A1467" s="17"/>
      <c r="B1467" s="52"/>
      <c r="C1467" s="17"/>
      <c r="D1467" s="17"/>
      <c r="E1467" s="17"/>
      <c r="F1467" s="17"/>
      <c r="G1467" s="17"/>
      <c r="H1467" s="17"/>
      <c r="I1467" s="16">
        <f>IF(B1467&gt;A_Stammdaten!$B$12,0,SUM(C1467,D1467,F1467,G1467)-SUM(E1467,H1467))</f>
        <v>0</v>
      </c>
      <c r="J1467" s="51">
        <f>HLOOKUP(A_Stammdaten!$B$12,$L$4:$R$2504,ROW(B1467)-3,FALSE)+IF(OR(B1467=0,A_Stammdaten!$B$12&lt;B1467),0,I1467*1/20)</f>
        <v>0</v>
      </c>
      <c r="K1467" s="51">
        <f>HLOOKUP(A_Stammdaten!$B$12,$L$4:$R$2504,ROW(B1467)-3,FALSE)</f>
        <v>0</v>
      </c>
      <c r="L1467" s="51">
        <f t="shared" si="66"/>
        <v>0</v>
      </c>
      <c r="M1467" s="51">
        <f t="shared" si="67"/>
        <v>0</v>
      </c>
      <c r="N1467" s="51">
        <f t="shared" si="67"/>
        <v>0</v>
      </c>
      <c r="O1467" s="51">
        <f t="shared" si="67"/>
        <v>0</v>
      </c>
      <c r="P1467" s="51">
        <f t="shared" si="67"/>
        <v>0</v>
      </c>
      <c r="Q1467" s="51">
        <f t="shared" si="67"/>
        <v>0</v>
      </c>
      <c r="R1467" s="51">
        <f t="shared" si="67"/>
        <v>0</v>
      </c>
    </row>
    <row r="1468" spans="1:18" x14ac:dyDescent="0.25">
      <c r="A1468" s="17"/>
      <c r="B1468" s="52"/>
      <c r="C1468" s="17"/>
      <c r="D1468" s="17"/>
      <c r="E1468" s="17"/>
      <c r="F1468" s="17"/>
      <c r="G1468" s="17"/>
      <c r="H1468" s="17"/>
      <c r="I1468" s="16">
        <f>IF(B1468&gt;A_Stammdaten!$B$12,0,SUM(C1468,D1468,F1468,G1468)-SUM(E1468,H1468))</f>
        <v>0</v>
      </c>
      <c r="J1468" s="51">
        <f>HLOOKUP(A_Stammdaten!$B$12,$L$4:$R$2504,ROW(B1468)-3,FALSE)+IF(OR(B1468=0,A_Stammdaten!$B$12&lt;B1468),0,I1468*1/20)</f>
        <v>0</v>
      </c>
      <c r="K1468" s="51">
        <f>HLOOKUP(A_Stammdaten!$B$12,$L$4:$R$2504,ROW(B1468)-3,FALSE)</f>
        <v>0</v>
      </c>
      <c r="L1468" s="51">
        <f t="shared" si="66"/>
        <v>0</v>
      </c>
      <c r="M1468" s="51">
        <f t="shared" si="67"/>
        <v>0</v>
      </c>
      <c r="N1468" s="51">
        <f t="shared" si="67"/>
        <v>0</v>
      </c>
      <c r="O1468" s="51">
        <f t="shared" si="67"/>
        <v>0</v>
      </c>
      <c r="P1468" s="51">
        <f t="shared" si="67"/>
        <v>0</v>
      </c>
      <c r="Q1468" s="51">
        <f t="shared" si="67"/>
        <v>0</v>
      </c>
      <c r="R1468" s="51">
        <f t="shared" si="67"/>
        <v>0</v>
      </c>
    </row>
    <row r="1469" spans="1:18" x14ac:dyDescent="0.25">
      <c r="A1469" s="17"/>
      <c r="B1469" s="52"/>
      <c r="C1469" s="17"/>
      <c r="D1469" s="17"/>
      <c r="E1469" s="17"/>
      <c r="F1469" s="17"/>
      <c r="G1469" s="17"/>
      <c r="H1469" s="17"/>
      <c r="I1469" s="16">
        <f>IF(B1469&gt;A_Stammdaten!$B$12,0,SUM(C1469,D1469,F1469,G1469)-SUM(E1469,H1469))</f>
        <v>0</v>
      </c>
      <c r="J1469" s="51">
        <f>HLOOKUP(A_Stammdaten!$B$12,$L$4:$R$2504,ROW(B1469)-3,FALSE)+IF(OR(B1469=0,A_Stammdaten!$B$12&lt;B1469),0,I1469*1/20)</f>
        <v>0</v>
      </c>
      <c r="K1469" s="51">
        <f>HLOOKUP(A_Stammdaten!$B$12,$L$4:$R$2504,ROW(B1469)-3,FALSE)</f>
        <v>0</v>
      </c>
      <c r="L1469" s="51">
        <f t="shared" si="66"/>
        <v>0</v>
      </c>
      <c r="M1469" s="51">
        <f t="shared" si="67"/>
        <v>0</v>
      </c>
      <c r="N1469" s="51">
        <f t="shared" si="67"/>
        <v>0</v>
      </c>
      <c r="O1469" s="51">
        <f t="shared" si="67"/>
        <v>0</v>
      </c>
      <c r="P1469" s="51">
        <f t="shared" si="67"/>
        <v>0</v>
      </c>
      <c r="Q1469" s="51">
        <f t="shared" si="67"/>
        <v>0</v>
      </c>
      <c r="R1469" s="51">
        <f t="shared" si="67"/>
        <v>0</v>
      </c>
    </row>
    <row r="1470" spans="1:18" x14ac:dyDescent="0.25">
      <c r="A1470" s="17"/>
      <c r="B1470" s="52"/>
      <c r="C1470" s="17"/>
      <c r="D1470" s="17"/>
      <c r="E1470" s="17"/>
      <c r="F1470" s="17"/>
      <c r="G1470" s="17"/>
      <c r="H1470" s="17"/>
      <c r="I1470" s="16">
        <f>IF(B1470&gt;A_Stammdaten!$B$12,0,SUM(C1470,D1470,F1470,G1470)-SUM(E1470,H1470))</f>
        <v>0</v>
      </c>
      <c r="J1470" s="51">
        <f>HLOOKUP(A_Stammdaten!$B$12,$L$4:$R$2504,ROW(B1470)-3,FALSE)+IF(OR(B1470=0,A_Stammdaten!$B$12&lt;B1470),0,I1470*1/20)</f>
        <v>0</v>
      </c>
      <c r="K1470" s="51">
        <f>HLOOKUP(A_Stammdaten!$B$12,$L$4:$R$2504,ROW(B1470)-3,FALSE)</f>
        <v>0</v>
      </c>
      <c r="L1470" s="51">
        <f t="shared" si="66"/>
        <v>0</v>
      </c>
      <c r="M1470" s="51">
        <f t="shared" si="67"/>
        <v>0</v>
      </c>
      <c r="N1470" s="51">
        <f t="shared" si="67"/>
        <v>0</v>
      </c>
      <c r="O1470" s="51">
        <f t="shared" si="67"/>
        <v>0</v>
      </c>
      <c r="P1470" s="51">
        <f t="shared" si="67"/>
        <v>0</v>
      </c>
      <c r="Q1470" s="51">
        <f t="shared" si="67"/>
        <v>0</v>
      </c>
      <c r="R1470" s="51">
        <f t="shared" si="67"/>
        <v>0</v>
      </c>
    </row>
    <row r="1471" spans="1:18" x14ac:dyDescent="0.25">
      <c r="A1471" s="17"/>
      <c r="B1471" s="52"/>
      <c r="C1471" s="17"/>
      <c r="D1471" s="17"/>
      <c r="E1471" s="17"/>
      <c r="F1471" s="17"/>
      <c r="G1471" s="17"/>
      <c r="H1471" s="17"/>
      <c r="I1471" s="16">
        <f>IF(B1471&gt;A_Stammdaten!$B$12,0,SUM(C1471,D1471,F1471,G1471)-SUM(E1471,H1471))</f>
        <v>0</v>
      </c>
      <c r="J1471" s="51">
        <f>HLOOKUP(A_Stammdaten!$B$12,$L$4:$R$2504,ROW(B1471)-3,FALSE)+IF(OR(B1471=0,A_Stammdaten!$B$12&lt;B1471),0,I1471*1/20)</f>
        <v>0</v>
      </c>
      <c r="K1471" s="51">
        <f>HLOOKUP(A_Stammdaten!$B$12,$L$4:$R$2504,ROW(B1471)-3,FALSE)</f>
        <v>0</v>
      </c>
      <c r="L1471" s="51">
        <f t="shared" si="66"/>
        <v>0</v>
      </c>
      <c r="M1471" s="51">
        <f t="shared" si="67"/>
        <v>0</v>
      </c>
      <c r="N1471" s="51">
        <f t="shared" si="67"/>
        <v>0</v>
      </c>
      <c r="O1471" s="51">
        <f t="shared" si="67"/>
        <v>0</v>
      </c>
      <c r="P1471" s="51">
        <f t="shared" si="67"/>
        <v>0</v>
      </c>
      <c r="Q1471" s="51">
        <f t="shared" si="67"/>
        <v>0</v>
      </c>
      <c r="R1471" s="51">
        <f t="shared" si="67"/>
        <v>0</v>
      </c>
    </row>
    <row r="1472" spans="1:18" x14ac:dyDescent="0.25">
      <c r="A1472" s="17"/>
      <c r="B1472" s="52"/>
      <c r="C1472" s="17"/>
      <c r="D1472" s="17"/>
      <c r="E1472" s="17"/>
      <c r="F1472" s="17"/>
      <c r="G1472" s="17"/>
      <c r="H1472" s="17"/>
      <c r="I1472" s="16">
        <f>IF(B1472&gt;A_Stammdaten!$B$12,0,SUM(C1472,D1472,F1472,G1472)-SUM(E1472,H1472))</f>
        <v>0</v>
      </c>
      <c r="J1472" s="51">
        <f>HLOOKUP(A_Stammdaten!$B$12,$L$4:$R$2504,ROW(B1472)-3,FALSE)+IF(OR(B1472=0,A_Stammdaten!$B$12&lt;B1472),0,I1472*1/20)</f>
        <v>0</v>
      </c>
      <c r="K1472" s="51">
        <f>HLOOKUP(A_Stammdaten!$B$12,$L$4:$R$2504,ROW(B1472)-3,FALSE)</f>
        <v>0</v>
      </c>
      <c r="L1472" s="51">
        <f t="shared" ref="L1472:L1535" si="68">IF(OR($I1472=0,L$4&lt;$B1472,$B1472=0,20-(L$4-$B1472)=0),0,$I1472*(19-(L$4-$B1472))/20)</f>
        <v>0</v>
      </c>
      <c r="M1472" s="51">
        <f t="shared" si="67"/>
        <v>0</v>
      </c>
      <c r="N1472" s="51">
        <f t="shared" si="67"/>
        <v>0</v>
      </c>
      <c r="O1472" s="51">
        <f t="shared" si="67"/>
        <v>0</v>
      </c>
      <c r="P1472" s="51">
        <f t="shared" si="67"/>
        <v>0</v>
      </c>
      <c r="Q1472" s="51">
        <f t="shared" si="67"/>
        <v>0</v>
      </c>
      <c r="R1472" s="51">
        <f t="shared" si="67"/>
        <v>0</v>
      </c>
    </row>
    <row r="1473" spans="1:18" x14ac:dyDescent="0.25">
      <c r="A1473" s="17"/>
      <c r="B1473" s="52"/>
      <c r="C1473" s="17"/>
      <c r="D1473" s="17"/>
      <c r="E1473" s="17"/>
      <c r="F1473" s="17"/>
      <c r="G1473" s="17"/>
      <c r="H1473" s="17"/>
      <c r="I1473" s="16">
        <f>IF(B1473&gt;A_Stammdaten!$B$12,0,SUM(C1473,D1473,F1473,G1473)-SUM(E1473,H1473))</f>
        <v>0</v>
      </c>
      <c r="J1473" s="51">
        <f>HLOOKUP(A_Stammdaten!$B$12,$L$4:$R$2504,ROW(B1473)-3,FALSE)+IF(OR(B1473=0,A_Stammdaten!$B$12&lt;B1473),0,I1473*1/20)</f>
        <v>0</v>
      </c>
      <c r="K1473" s="51">
        <f>HLOOKUP(A_Stammdaten!$B$12,$L$4:$R$2504,ROW(B1473)-3,FALSE)</f>
        <v>0</v>
      </c>
      <c r="L1473" s="51">
        <f t="shared" si="68"/>
        <v>0</v>
      </c>
      <c r="M1473" s="51">
        <f t="shared" si="67"/>
        <v>0</v>
      </c>
      <c r="N1473" s="51">
        <f t="shared" si="67"/>
        <v>0</v>
      </c>
      <c r="O1473" s="51">
        <f t="shared" si="67"/>
        <v>0</v>
      </c>
      <c r="P1473" s="51">
        <f t="shared" si="67"/>
        <v>0</v>
      </c>
      <c r="Q1473" s="51">
        <f t="shared" si="67"/>
        <v>0</v>
      </c>
      <c r="R1473" s="51">
        <f t="shared" si="67"/>
        <v>0</v>
      </c>
    </row>
    <row r="1474" spans="1:18" x14ac:dyDescent="0.25">
      <c r="A1474" s="17"/>
      <c r="B1474" s="52"/>
      <c r="C1474" s="17"/>
      <c r="D1474" s="17"/>
      <c r="E1474" s="17"/>
      <c r="F1474" s="17"/>
      <c r="G1474" s="17"/>
      <c r="H1474" s="17"/>
      <c r="I1474" s="16">
        <f>IF(B1474&gt;A_Stammdaten!$B$12,0,SUM(C1474,D1474,F1474,G1474)-SUM(E1474,H1474))</f>
        <v>0</v>
      </c>
      <c r="J1474" s="51">
        <f>HLOOKUP(A_Stammdaten!$B$12,$L$4:$R$2504,ROW(B1474)-3,FALSE)+IF(OR(B1474=0,A_Stammdaten!$B$12&lt;B1474),0,I1474*1/20)</f>
        <v>0</v>
      </c>
      <c r="K1474" s="51">
        <f>HLOOKUP(A_Stammdaten!$B$12,$L$4:$R$2504,ROW(B1474)-3,FALSE)</f>
        <v>0</v>
      </c>
      <c r="L1474" s="51">
        <f t="shared" si="68"/>
        <v>0</v>
      </c>
      <c r="M1474" s="51">
        <f t="shared" si="67"/>
        <v>0</v>
      </c>
      <c r="N1474" s="51">
        <f t="shared" si="67"/>
        <v>0</v>
      </c>
      <c r="O1474" s="51">
        <f t="shared" si="67"/>
        <v>0</v>
      </c>
      <c r="P1474" s="51">
        <f t="shared" si="67"/>
        <v>0</v>
      </c>
      <c r="Q1474" s="51">
        <f t="shared" si="67"/>
        <v>0</v>
      </c>
      <c r="R1474" s="51">
        <f t="shared" si="67"/>
        <v>0</v>
      </c>
    </row>
    <row r="1475" spans="1:18" x14ac:dyDescent="0.25">
      <c r="A1475" s="17"/>
      <c r="B1475" s="52"/>
      <c r="C1475" s="17"/>
      <c r="D1475" s="17"/>
      <c r="E1475" s="17"/>
      <c r="F1475" s="17"/>
      <c r="G1475" s="17"/>
      <c r="H1475" s="17"/>
      <c r="I1475" s="16">
        <f>IF(B1475&gt;A_Stammdaten!$B$12,0,SUM(C1475,D1475,F1475,G1475)-SUM(E1475,H1475))</f>
        <v>0</v>
      </c>
      <c r="J1475" s="51">
        <f>HLOOKUP(A_Stammdaten!$B$12,$L$4:$R$2504,ROW(B1475)-3,FALSE)+IF(OR(B1475=0,A_Stammdaten!$B$12&lt;B1475),0,I1475*1/20)</f>
        <v>0</v>
      </c>
      <c r="K1475" s="51">
        <f>HLOOKUP(A_Stammdaten!$B$12,$L$4:$R$2504,ROW(B1475)-3,FALSE)</f>
        <v>0</v>
      </c>
      <c r="L1475" s="51">
        <f t="shared" si="68"/>
        <v>0</v>
      </c>
      <c r="M1475" s="51">
        <f t="shared" si="67"/>
        <v>0</v>
      </c>
      <c r="N1475" s="51">
        <f t="shared" si="67"/>
        <v>0</v>
      </c>
      <c r="O1475" s="51">
        <f t="shared" si="67"/>
        <v>0</v>
      </c>
      <c r="P1475" s="51">
        <f t="shared" si="67"/>
        <v>0</v>
      </c>
      <c r="Q1475" s="51">
        <f t="shared" si="67"/>
        <v>0</v>
      </c>
      <c r="R1475" s="51">
        <f t="shared" si="67"/>
        <v>0</v>
      </c>
    </row>
    <row r="1476" spans="1:18" x14ac:dyDescent="0.25">
      <c r="A1476" s="17"/>
      <c r="B1476" s="52"/>
      <c r="C1476" s="17"/>
      <c r="D1476" s="17"/>
      <c r="E1476" s="17"/>
      <c r="F1476" s="17"/>
      <c r="G1476" s="17"/>
      <c r="H1476" s="17"/>
      <c r="I1476" s="16">
        <f>IF(B1476&gt;A_Stammdaten!$B$12,0,SUM(C1476,D1476,F1476,G1476)-SUM(E1476,H1476))</f>
        <v>0</v>
      </c>
      <c r="J1476" s="51">
        <f>HLOOKUP(A_Stammdaten!$B$12,$L$4:$R$2504,ROW(B1476)-3,FALSE)+IF(OR(B1476=0,A_Stammdaten!$B$12&lt;B1476),0,I1476*1/20)</f>
        <v>0</v>
      </c>
      <c r="K1476" s="51">
        <f>HLOOKUP(A_Stammdaten!$B$12,$L$4:$R$2504,ROW(B1476)-3,FALSE)</f>
        <v>0</v>
      </c>
      <c r="L1476" s="51">
        <f t="shared" si="68"/>
        <v>0</v>
      </c>
      <c r="M1476" s="51">
        <f t="shared" si="67"/>
        <v>0</v>
      </c>
      <c r="N1476" s="51">
        <f t="shared" si="67"/>
        <v>0</v>
      </c>
      <c r="O1476" s="51">
        <f t="shared" si="67"/>
        <v>0</v>
      </c>
      <c r="P1476" s="51">
        <f t="shared" si="67"/>
        <v>0</v>
      </c>
      <c r="Q1476" s="51">
        <f t="shared" si="67"/>
        <v>0</v>
      </c>
      <c r="R1476" s="51">
        <f t="shared" si="67"/>
        <v>0</v>
      </c>
    </row>
    <row r="1477" spans="1:18" x14ac:dyDescent="0.25">
      <c r="A1477" s="17"/>
      <c r="B1477" s="52"/>
      <c r="C1477" s="17"/>
      <c r="D1477" s="17"/>
      <c r="E1477" s="17"/>
      <c r="F1477" s="17"/>
      <c r="G1477" s="17"/>
      <c r="H1477" s="17"/>
      <c r="I1477" s="16">
        <f>IF(B1477&gt;A_Stammdaten!$B$12,0,SUM(C1477,D1477,F1477,G1477)-SUM(E1477,H1477))</f>
        <v>0</v>
      </c>
      <c r="J1477" s="51">
        <f>HLOOKUP(A_Stammdaten!$B$12,$L$4:$R$2504,ROW(B1477)-3,FALSE)+IF(OR(B1477=0,A_Stammdaten!$B$12&lt;B1477),0,I1477*1/20)</f>
        <v>0</v>
      </c>
      <c r="K1477" s="51">
        <f>HLOOKUP(A_Stammdaten!$B$12,$L$4:$R$2504,ROW(B1477)-3,FALSE)</f>
        <v>0</v>
      </c>
      <c r="L1477" s="51">
        <f t="shared" si="68"/>
        <v>0</v>
      </c>
      <c r="M1477" s="51">
        <f t="shared" si="67"/>
        <v>0</v>
      </c>
      <c r="N1477" s="51">
        <f t="shared" si="67"/>
        <v>0</v>
      </c>
      <c r="O1477" s="51">
        <f t="shared" si="67"/>
        <v>0</v>
      </c>
      <c r="P1477" s="51">
        <f t="shared" si="67"/>
        <v>0</v>
      </c>
      <c r="Q1477" s="51">
        <f t="shared" si="67"/>
        <v>0</v>
      </c>
      <c r="R1477" s="51">
        <f t="shared" si="67"/>
        <v>0</v>
      </c>
    </row>
    <row r="1478" spans="1:18" x14ac:dyDescent="0.25">
      <c r="A1478" s="17"/>
      <c r="B1478" s="52"/>
      <c r="C1478" s="17"/>
      <c r="D1478" s="17"/>
      <c r="E1478" s="17"/>
      <c r="F1478" s="17"/>
      <c r="G1478" s="17"/>
      <c r="H1478" s="17"/>
      <c r="I1478" s="16">
        <f>IF(B1478&gt;A_Stammdaten!$B$12,0,SUM(C1478,D1478,F1478,G1478)-SUM(E1478,H1478))</f>
        <v>0</v>
      </c>
      <c r="J1478" s="51">
        <f>HLOOKUP(A_Stammdaten!$B$12,$L$4:$R$2504,ROW(B1478)-3,FALSE)+IF(OR(B1478=0,A_Stammdaten!$B$12&lt;B1478),0,I1478*1/20)</f>
        <v>0</v>
      </c>
      <c r="K1478" s="51">
        <f>HLOOKUP(A_Stammdaten!$B$12,$L$4:$R$2504,ROW(B1478)-3,FALSE)</f>
        <v>0</v>
      </c>
      <c r="L1478" s="51">
        <f t="shared" si="68"/>
        <v>0</v>
      </c>
      <c r="M1478" s="51">
        <f t="shared" si="67"/>
        <v>0</v>
      </c>
      <c r="N1478" s="51">
        <f t="shared" si="67"/>
        <v>0</v>
      </c>
      <c r="O1478" s="51">
        <f t="shared" si="67"/>
        <v>0</v>
      </c>
      <c r="P1478" s="51">
        <f t="shared" si="67"/>
        <v>0</v>
      </c>
      <c r="Q1478" s="51">
        <f t="shared" si="67"/>
        <v>0</v>
      </c>
      <c r="R1478" s="51">
        <f t="shared" si="67"/>
        <v>0</v>
      </c>
    </row>
    <row r="1479" spans="1:18" x14ac:dyDescent="0.25">
      <c r="A1479" s="17"/>
      <c r="B1479" s="52"/>
      <c r="C1479" s="17"/>
      <c r="D1479" s="17"/>
      <c r="E1479" s="17"/>
      <c r="F1479" s="17"/>
      <c r="G1479" s="17"/>
      <c r="H1479" s="17"/>
      <c r="I1479" s="16">
        <f>IF(B1479&gt;A_Stammdaten!$B$12,0,SUM(C1479,D1479,F1479,G1479)-SUM(E1479,H1479))</f>
        <v>0</v>
      </c>
      <c r="J1479" s="51">
        <f>HLOOKUP(A_Stammdaten!$B$12,$L$4:$R$2504,ROW(B1479)-3,FALSE)+IF(OR(B1479=0,A_Stammdaten!$B$12&lt;B1479),0,I1479*1/20)</f>
        <v>0</v>
      </c>
      <c r="K1479" s="51">
        <f>HLOOKUP(A_Stammdaten!$B$12,$L$4:$R$2504,ROW(B1479)-3,FALSE)</f>
        <v>0</v>
      </c>
      <c r="L1479" s="51">
        <f t="shared" si="68"/>
        <v>0</v>
      </c>
      <c r="M1479" s="51">
        <f t="shared" si="67"/>
        <v>0</v>
      </c>
      <c r="N1479" s="51">
        <f t="shared" si="67"/>
        <v>0</v>
      </c>
      <c r="O1479" s="51">
        <f t="shared" si="67"/>
        <v>0</v>
      </c>
      <c r="P1479" s="51">
        <f t="shared" si="67"/>
        <v>0</v>
      </c>
      <c r="Q1479" s="51">
        <f t="shared" si="67"/>
        <v>0</v>
      </c>
      <c r="R1479" s="51">
        <f t="shared" si="67"/>
        <v>0</v>
      </c>
    </row>
    <row r="1480" spans="1:18" x14ac:dyDescent="0.25">
      <c r="A1480" s="17"/>
      <c r="B1480" s="52"/>
      <c r="C1480" s="17"/>
      <c r="D1480" s="17"/>
      <c r="E1480" s="17"/>
      <c r="F1480" s="17"/>
      <c r="G1480" s="17"/>
      <c r="H1480" s="17"/>
      <c r="I1480" s="16">
        <f>IF(B1480&gt;A_Stammdaten!$B$12,0,SUM(C1480,D1480,F1480,G1480)-SUM(E1480,H1480))</f>
        <v>0</v>
      </c>
      <c r="J1480" s="51">
        <f>HLOOKUP(A_Stammdaten!$B$12,$L$4:$R$2504,ROW(B1480)-3,FALSE)+IF(OR(B1480=0,A_Stammdaten!$B$12&lt;B1480),0,I1480*1/20)</f>
        <v>0</v>
      </c>
      <c r="K1480" s="51">
        <f>HLOOKUP(A_Stammdaten!$B$12,$L$4:$R$2504,ROW(B1480)-3,FALSE)</f>
        <v>0</v>
      </c>
      <c r="L1480" s="51">
        <f t="shared" si="68"/>
        <v>0</v>
      </c>
      <c r="M1480" s="51">
        <f t="shared" si="67"/>
        <v>0</v>
      </c>
      <c r="N1480" s="51">
        <f t="shared" si="67"/>
        <v>0</v>
      </c>
      <c r="O1480" s="51">
        <f t="shared" si="67"/>
        <v>0</v>
      </c>
      <c r="P1480" s="51">
        <f t="shared" si="67"/>
        <v>0</v>
      </c>
      <c r="Q1480" s="51">
        <f t="shared" si="67"/>
        <v>0</v>
      </c>
      <c r="R1480" s="51">
        <f t="shared" si="67"/>
        <v>0</v>
      </c>
    </row>
    <row r="1481" spans="1:18" x14ac:dyDescent="0.25">
      <c r="A1481" s="17"/>
      <c r="B1481" s="52"/>
      <c r="C1481" s="17"/>
      <c r="D1481" s="17"/>
      <c r="E1481" s="17"/>
      <c r="F1481" s="17"/>
      <c r="G1481" s="17"/>
      <c r="H1481" s="17"/>
      <c r="I1481" s="16">
        <f>IF(B1481&gt;A_Stammdaten!$B$12,0,SUM(C1481,D1481,F1481,G1481)-SUM(E1481,H1481))</f>
        <v>0</v>
      </c>
      <c r="J1481" s="51">
        <f>HLOOKUP(A_Stammdaten!$B$12,$L$4:$R$2504,ROW(B1481)-3,FALSE)+IF(OR(B1481=0,A_Stammdaten!$B$12&lt;B1481),0,I1481*1/20)</f>
        <v>0</v>
      </c>
      <c r="K1481" s="51">
        <f>HLOOKUP(A_Stammdaten!$B$12,$L$4:$R$2504,ROW(B1481)-3,FALSE)</f>
        <v>0</v>
      </c>
      <c r="L1481" s="51">
        <f t="shared" si="68"/>
        <v>0</v>
      </c>
      <c r="M1481" s="51">
        <f t="shared" si="67"/>
        <v>0</v>
      </c>
      <c r="N1481" s="51">
        <f t="shared" si="67"/>
        <v>0</v>
      </c>
      <c r="O1481" s="51">
        <f t="shared" si="67"/>
        <v>0</v>
      </c>
      <c r="P1481" s="51">
        <f t="shared" si="67"/>
        <v>0</v>
      </c>
      <c r="Q1481" s="51">
        <f t="shared" si="67"/>
        <v>0</v>
      </c>
      <c r="R1481" s="51">
        <f t="shared" si="67"/>
        <v>0</v>
      </c>
    </row>
    <row r="1482" spans="1:18" x14ac:dyDescent="0.25">
      <c r="A1482" s="17"/>
      <c r="B1482" s="52"/>
      <c r="C1482" s="17"/>
      <c r="D1482" s="17"/>
      <c r="E1482" s="17"/>
      <c r="F1482" s="17"/>
      <c r="G1482" s="17"/>
      <c r="H1482" s="17"/>
      <c r="I1482" s="16">
        <f>IF(B1482&gt;A_Stammdaten!$B$12,0,SUM(C1482,D1482,F1482,G1482)-SUM(E1482,H1482))</f>
        <v>0</v>
      </c>
      <c r="J1482" s="51">
        <f>HLOOKUP(A_Stammdaten!$B$12,$L$4:$R$2504,ROW(B1482)-3,FALSE)+IF(OR(B1482=0,A_Stammdaten!$B$12&lt;B1482),0,I1482*1/20)</f>
        <v>0</v>
      </c>
      <c r="K1482" s="51">
        <f>HLOOKUP(A_Stammdaten!$B$12,$L$4:$R$2504,ROW(B1482)-3,FALSE)</f>
        <v>0</v>
      </c>
      <c r="L1482" s="51">
        <f t="shared" si="68"/>
        <v>0</v>
      </c>
      <c r="M1482" s="51">
        <f t="shared" si="67"/>
        <v>0</v>
      </c>
      <c r="N1482" s="51">
        <f t="shared" si="67"/>
        <v>0</v>
      </c>
      <c r="O1482" s="51">
        <f t="shared" si="67"/>
        <v>0</v>
      </c>
      <c r="P1482" s="51">
        <f t="shared" si="67"/>
        <v>0</v>
      </c>
      <c r="Q1482" s="51">
        <f t="shared" si="67"/>
        <v>0</v>
      </c>
      <c r="R1482" s="51">
        <f t="shared" si="67"/>
        <v>0</v>
      </c>
    </row>
    <row r="1483" spans="1:18" x14ac:dyDescent="0.25">
      <c r="A1483" s="17"/>
      <c r="B1483" s="52"/>
      <c r="C1483" s="17"/>
      <c r="D1483" s="17"/>
      <c r="E1483" s="17"/>
      <c r="F1483" s="17"/>
      <c r="G1483" s="17"/>
      <c r="H1483" s="17"/>
      <c r="I1483" s="16">
        <f>IF(B1483&gt;A_Stammdaten!$B$12,0,SUM(C1483,D1483,F1483,G1483)-SUM(E1483,H1483))</f>
        <v>0</v>
      </c>
      <c r="J1483" s="51">
        <f>HLOOKUP(A_Stammdaten!$B$12,$L$4:$R$2504,ROW(B1483)-3,FALSE)+IF(OR(B1483=0,A_Stammdaten!$B$12&lt;B1483),0,I1483*1/20)</f>
        <v>0</v>
      </c>
      <c r="K1483" s="51">
        <f>HLOOKUP(A_Stammdaten!$B$12,$L$4:$R$2504,ROW(B1483)-3,FALSE)</f>
        <v>0</v>
      </c>
      <c r="L1483" s="51">
        <f t="shared" si="68"/>
        <v>0</v>
      </c>
      <c r="M1483" s="51">
        <f t="shared" si="67"/>
        <v>0</v>
      </c>
      <c r="N1483" s="51">
        <f t="shared" si="67"/>
        <v>0</v>
      </c>
      <c r="O1483" s="51">
        <f t="shared" si="67"/>
        <v>0</v>
      </c>
      <c r="P1483" s="51">
        <f t="shared" si="67"/>
        <v>0</v>
      </c>
      <c r="Q1483" s="51">
        <f t="shared" si="67"/>
        <v>0</v>
      </c>
      <c r="R1483" s="51">
        <f t="shared" si="67"/>
        <v>0</v>
      </c>
    </row>
    <row r="1484" spans="1:18" x14ac:dyDescent="0.25">
      <c r="A1484" s="17"/>
      <c r="B1484" s="52"/>
      <c r="C1484" s="17"/>
      <c r="D1484" s="17"/>
      <c r="E1484" s="17"/>
      <c r="F1484" s="17"/>
      <c r="G1484" s="17"/>
      <c r="H1484" s="17"/>
      <c r="I1484" s="16">
        <f>IF(B1484&gt;A_Stammdaten!$B$12,0,SUM(C1484,D1484,F1484,G1484)-SUM(E1484,H1484))</f>
        <v>0</v>
      </c>
      <c r="J1484" s="51">
        <f>HLOOKUP(A_Stammdaten!$B$12,$L$4:$R$2504,ROW(B1484)-3,FALSE)+IF(OR(B1484=0,A_Stammdaten!$B$12&lt;B1484),0,I1484*1/20)</f>
        <v>0</v>
      </c>
      <c r="K1484" s="51">
        <f>HLOOKUP(A_Stammdaten!$B$12,$L$4:$R$2504,ROW(B1484)-3,FALSE)</f>
        <v>0</v>
      </c>
      <c r="L1484" s="51">
        <f t="shared" si="68"/>
        <v>0</v>
      </c>
      <c r="M1484" s="51">
        <f t="shared" si="67"/>
        <v>0</v>
      </c>
      <c r="N1484" s="51">
        <f t="shared" si="67"/>
        <v>0</v>
      </c>
      <c r="O1484" s="51">
        <f t="shared" si="67"/>
        <v>0</v>
      </c>
      <c r="P1484" s="51">
        <f t="shared" si="67"/>
        <v>0</v>
      </c>
      <c r="Q1484" s="51">
        <f t="shared" si="67"/>
        <v>0</v>
      </c>
      <c r="R1484" s="51">
        <f t="shared" si="67"/>
        <v>0</v>
      </c>
    </row>
    <row r="1485" spans="1:18" x14ac:dyDescent="0.25">
      <c r="A1485" s="17"/>
      <c r="B1485" s="52"/>
      <c r="C1485" s="17"/>
      <c r="D1485" s="17"/>
      <c r="E1485" s="17"/>
      <c r="F1485" s="17"/>
      <c r="G1485" s="17"/>
      <c r="H1485" s="17"/>
      <c r="I1485" s="16">
        <f>IF(B1485&gt;A_Stammdaten!$B$12,0,SUM(C1485,D1485,F1485,G1485)-SUM(E1485,H1485))</f>
        <v>0</v>
      </c>
      <c r="J1485" s="51">
        <f>HLOOKUP(A_Stammdaten!$B$12,$L$4:$R$2504,ROW(B1485)-3,FALSE)+IF(OR(B1485=0,A_Stammdaten!$B$12&lt;B1485),0,I1485*1/20)</f>
        <v>0</v>
      </c>
      <c r="K1485" s="51">
        <f>HLOOKUP(A_Stammdaten!$B$12,$L$4:$R$2504,ROW(B1485)-3,FALSE)</f>
        <v>0</v>
      </c>
      <c r="L1485" s="51">
        <f t="shared" si="68"/>
        <v>0</v>
      </c>
      <c r="M1485" s="51">
        <f t="shared" si="67"/>
        <v>0</v>
      </c>
      <c r="N1485" s="51">
        <f t="shared" si="67"/>
        <v>0</v>
      </c>
      <c r="O1485" s="51">
        <f t="shared" si="67"/>
        <v>0</v>
      </c>
      <c r="P1485" s="51">
        <f t="shared" si="67"/>
        <v>0</v>
      </c>
      <c r="Q1485" s="51">
        <f t="shared" si="67"/>
        <v>0</v>
      </c>
      <c r="R1485" s="51">
        <f t="shared" si="67"/>
        <v>0</v>
      </c>
    </row>
    <row r="1486" spans="1:18" x14ac:dyDescent="0.25">
      <c r="A1486" s="17"/>
      <c r="B1486" s="52"/>
      <c r="C1486" s="17"/>
      <c r="D1486" s="17"/>
      <c r="E1486" s="17"/>
      <c r="F1486" s="17"/>
      <c r="G1486" s="17"/>
      <c r="H1486" s="17"/>
      <c r="I1486" s="16">
        <f>IF(B1486&gt;A_Stammdaten!$B$12,0,SUM(C1486,D1486,F1486,G1486)-SUM(E1486,H1486))</f>
        <v>0</v>
      </c>
      <c r="J1486" s="51">
        <f>HLOOKUP(A_Stammdaten!$B$12,$L$4:$R$2504,ROW(B1486)-3,FALSE)+IF(OR(B1486=0,A_Stammdaten!$B$12&lt;B1486),0,I1486*1/20)</f>
        <v>0</v>
      </c>
      <c r="K1486" s="51">
        <f>HLOOKUP(A_Stammdaten!$B$12,$L$4:$R$2504,ROW(B1486)-3,FALSE)</f>
        <v>0</v>
      </c>
      <c r="L1486" s="51">
        <f t="shared" si="68"/>
        <v>0</v>
      </c>
      <c r="M1486" s="51">
        <f t="shared" si="67"/>
        <v>0</v>
      </c>
      <c r="N1486" s="51">
        <f t="shared" si="67"/>
        <v>0</v>
      </c>
      <c r="O1486" s="51">
        <f t="shared" si="67"/>
        <v>0</v>
      </c>
      <c r="P1486" s="51">
        <f t="shared" si="67"/>
        <v>0</v>
      </c>
      <c r="Q1486" s="51">
        <f t="shared" si="67"/>
        <v>0</v>
      </c>
      <c r="R1486" s="51">
        <f t="shared" si="67"/>
        <v>0</v>
      </c>
    </row>
    <row r="1487" spans="1:18" x14ac:dyDescent="0.25">
      <c r="A1487" s="17"/>
      <c r="B1487" s="52"/>
      <c r="C1487" s="17"/>
      <c r="D1487" s="17"/>
      <c r="E1487" s="17"/>
      <c r="F1487" s="17"/>
      <c r="G1487" s="17"/>
      <c r="H1487" s="17"/>
      <c r="I1487" s="16">
        <f>IF(B1487&gt;A_Stammdaten!$B$12,0,SUM(C1487,D1487,F1487,G1487)-SUM(E1487,H1487))</f>
        <v>0</v>
      </c>
      <c r="J1487" s="51">
        <f>HLOOKUP(A_Stammdaten!$B$12,$L$4:$R$2504,ROW(B1487)-3,FALSE)+IF(OR(B1487=0,A_Stammdaten!$B$12&lt;B1487),0,I1487*1/20)</f>
        <v>0</v>
      </c>
      <c r="K1487" s="51">
        <f>HLOOKUP(A_Stammdaten!$B$12,$L$4:$R$2504,ROW(B1487)-3,FALSE)</f>
        <v>0</v>
      </c>
      <c r="L1487" s="51">
        <f t="shared" si="68"/>
        <v>0</v>
      </c>
      <c r="M1487" s="51">
        <f t="shared" si="67"/>
        <v>0</v>
      </c>
      <c r="N1487" s="51">
        <f t="shared" si="67"/>
        <v>0</v>
      </c>
      <c r="O1487" s="51">
        <f t="shared" si="67"/>
        <v>0</v>
      </c>
      <c r="P1487" s="51">
        <f t="shared" si="67"/>
        <v>0</v>
      </c>
      <c r="Q1487" s="51">
        <f t="shared" si="67"/>
        <v>0</v>
      </c>
      <c r="R1487" s="51">
        <f t="shared" ref="M1487:R1530" si="69">IF(OR($I1487=0,R$4&lt;$B1487,$B1487=0,20-(R$4-$B1487)=0),0,$I1487*(19-(R$4-$B1487))/20)</f>
        <v>0</v>
      </c>
    </row>
    <row r="1488" spans="1:18" x14ac:dyDescent="0.25">
      <c r="A1488" s="17"/>
      <c r="B1488" s="52"/>
      <c r="C1488" s="17"/>
      <c r="D1488" s="17"/>
      <c r="E1488" s="17"/>
      <c r="F1488" s="17"/>
      <c r="G1488" s="17"/>
      <c r="H1488" s="17"/>
      <c r="I1488" s="16">
        <f>IF(B1488&gt;A_Stammdaten!$B$12,0,SUM(C1488,D1488,F1488,G1488)-SUM(E1488,H1488))</f>
        <v>0</v>
      </c>
      <c r="J1488" s="51">
        <f>HLOOKUP(A_Stammdaten!$B$12,$L$4:$R$2504,ROW(B1488)-3,FALSE)+IF(OR(B1488=0,A_Stammdaten!$B$12&lt;B1488),0,I1488*1/20)</f>
        <v>0</v>
      </c>
      <c r="K1488" s="51">
        <f>HLOOKUP(A_Stammdaten!$B$12,$L$4:$R$2504,ROW(B1488)-3,FALSE)</f>
        <v>0</v>
      </c>
      <c r="L1488" s="51">
        <f t="shared" si="68"/>
        <v>0</v>
      </c>
      <c r="M1488" s="51">
        <f t="shared" si="69"/>
        <v>0</v>
      </c>
      <c r="N1488" s="51">
        <f t="shared" si="69"/>
        <v>0</v>
      </c>
      <c r="O1488" s="51">
        <f t="shared" si="69"/>
        <v>0</v>
      </c>
      <c r="P1488" s="51">
        <f t="shared" si="69"/>
        <v>0</v>
      </c>
      <c r="Q1488" s="51">
        <f t="shared" si="69"/>
        <v>0</v>
      </c>
      <c r="R1488" s="51">
        <f t="shared" si="69"/>
        <v>0</v>
      </c>
    </row>
    <row r="1489" spans="1:18" x14ac:dyDescent="0.25">
      <c r="A1489" s="17"/>
      <c r="B1489" s="52"/>
      <c r="C1489" s="17"/>
      <c r="D1489" s="17"/>
      <c r="E1489" s="17"/>
      <c r="F1489" s="17"/>
      <c r="G1489" s="17"/>
      <c r="H1489" s="17"/>
      <c r="I1489" s="16">
        <f>IF(B1489&gt;A_Stammdaten!$B$12,0,SUM(C1489,D1489,F1489,G1489)-SUM(E1489,H1489))</f>
        <v>0</v>
      </c>
      <c r="J1489" s="51">
        <f>HLOOKUP(A_Stammdaten!$B$12,$L$4:$R$2504,ROW(B1489)-3,FALSE)+IF(OR(B1489=0,A_Stammdaten!$B$12&lt;B1489),0,I1489*1/20)</f>
        <v>0</v>
      </c>
      <c r="K1489" s="51">
        <f>HLOOKUP(A_Stammdaten!$B$12,$L$4:$R$2504,ROW(B1489)-3,FALSE)</f>
        <v>0</v>
      </c>
      <c r="L1489" s="51">
        <f t="shared" si="68"/>
        <v>0</v>
      </c>
      <c r="M1489" s="51">
        <f t="shared" si="69"/>
        <v>0</v>
      </c>
      <c r="N1489" s="51">
        <f t="shared" si="69"/>
        <v>0</v>
      </c>
      <c r="O1489" s="51">
        <f t="shared" si="69"/>
        <v>0</v>
      </c>
      <c r="P1489" s="51">
        <f t="shared" si="69"/>
        <v>0</v>
      </c>
      <c r="Q1489" s="51">
        <f t="shared" si="69"/>
        <v>0</v>
      </c>
      <c r="R1489" s="51">
        <f t="shared" si="69"/>
        <v>0</v>
      </c>
    </row>
    <row r="1490" spans="1:18" x14ac:dyDescent="0.25">
      <c r="A1490" s="17"/>
      <c r="B1490" s="52"/>
      <c r="C1490" s="17"/>
      <c r="D1490" s="17"/>
      <c r="E1490" s="17"/>
      <c r="F1490" s="17"/>
      <c r="G1490" s="17"/>
      <c r="H1490" s="17"/>
      <c r="I1490" s="16">
        <f>IF(B1490&gt;A_Stammdaten!$B$12,0,SUM(C1490,D1490,F1490,G1490)-SUM(E1490,H1490))</f>
        <v>0</v>
      </c>
      <c r="J1490" s="51">
        <f>HLOOKUP(A_Stammdaten!$B$12,$L$4:$R$2504,ROW(B1490)-3,FALSE)+IF(OR(B1490=0,A_Stammdaten!$B$12&lt;B1490),0,I1490*1/20)</f>
        <v>0</v>
      </c>
      <c r="K1490" s="51">
        <f>HLOOKUP(A_Stammdaten!$B$12,$L$4:$R$2504,ROW(B1490)-3,FALSE)</f>
        <v>0</v>
      </c>
      <c r="L1490" s="51">
        <f t="shared" si="68"/>
        <v>0</v>
      </c>
      <c r="M1490" s="51">
        <f t="shared" si="69"/>
        <v>0</v>
      </c>
      <c r="N1490" s="51">
        <f t="shared" si="69"/>
        <v>0</v>
      </c>
      <c r="O1490" s="51">
        <f t="shared" si="69"/>
        <v>0</v>
      </c>
      <c r="P1490" s="51">
        <f t="shared" si="69"/>
        <v>0</v>
      </c>
      <c r="Q1490" s="51">
        <f t="shared" si="69"/>
        <v>0</v>
      </c>
      <c r="R1490" s="51">
        <f t="shared" si="69"/>
        <v>0</v>
      </c>
    </row>
    <row r="1491" spans="1:18" x14ac:dyDescent="0.25">
      <c r="A1491" s="17"/>
      <c r="B1491" s="52"/>
      <c r="C1491" s="17"/>
      <c r="D1491" s="17"/>
      <c r="E1491" s="17"/>
      <c r="F1491" s="17"/>
      <c r="G1491" s="17"/>
      <c r="H1491" s="17"/>
      <c r="I1491" s="16">
        <f>IF(B1491&gt;A_Stammdaten!$B$12,0,SUM(C1491,D1491,F1491,G1491)-SUM(E1491,H1491))</f>
        <v>0</v>
      </c>
      <c r="J1491" s="51">
        <f>HLOOKUP(A_Stammdaten!$B$12,$L$4:$R$2504,ROW(B1491)-3,FALSE)+IF(OR(B1491=0,A_Stammdaten!$B$12&lt;B1491),0,I1491*1/20)</f>
        <v>0</v>
      </c>
      <c r="K1491" s="51">
        <f>HLOOKUP(A_Stammdaten!$B$12,$L$4:$R$2504,ROW(B1491)-3,FALSE)</f>
        <v>0</v>
      </c>
      <c r="L1491" s="51">
        <f t="shared" si="68"/>
        <v>0</v>
      </c>
      <c r="M1491" s="51">
        <f t="shared" si="69"/>
        <v>0</v>
      </c>
      <c r="N1491" s="51">
        <f t="shared" si="69"/>
        <v>0</v>
      </c>
      <c r="O1491" s="51">
        <f t="shared" si="69"/>
        <v>0</v>
      </c>
      <c r="P1491" s="51">
        <f t="shared" si="69"/>
        <v>0</v>
      </c>
      <c r="Q1491" s="51">
        <f t="shared" si="69"/>
        <v>0</v>
      </c>
      <c r="R1491" s="51">
        <f t="shared" si="69"/>
        <v>0</v>
      </c>
    </row>
    <row r="1492" spans="1:18" x14ac:dyDescent="0.25">
      <c r="A1492" s="17"/>
      <c r="B1492" s="52"/>
      <c r="C1492" s="17"/>
      <c r="D1492" s="17"/>
      <c r="E1492" s="17"/>
      <c r="F1492" s="17"/>
      <c r="G1492" s="17"/>
      <c r="H1492" s="17"/>
      <c r="I1492" s="16">
        <f>IF(B1492&gt;A_Stammdaten!$B$12,0,SUM(C1492,D1492,F1492,G1492)-SUM(E1492,H1492))</f>
        <v>0</v>
      </c>
      <c r="J1492" s="51">
        <f>HLOOKUP(A_Stammdaten!$B$12,$L$4:$R$2504,ROW(B1492)-3,FALSE)+IF(OR(B1492=0,A_Stammdaten!$B$12&lt;B1492),0,I1492*1/20)</f>
        <v>0</v>
      </c>
      <c r="K1492" s="51">
        <f>HLOOKUP(A_Stammdaten!$B$12,$L$4:$R$2504,ROW(B1492)-3,FALSE)</f>
        <v>0</v>
      </c>
      <c r="L1492" s="51">
        <f t="shared" si="68"/>
        <v>0</v>
      </c>
      <c r="M1492" s="51">
        <f t="shared" si="69"/>
        <v>0</v>
      </c>
      <c r="N1492" s="51">
        <f t="shared" si="69"/>
        <v>0</v>
      </c>
      <c r="O1492" s="51">
        <f t="shared" si="69"/>
        <v>0</v>
      </c>
      <c r="P1492" s="51">
        <f t="shared" si="69"/>
        <v>0</v>
      </c>
      <c r="Q1492" s="51">
        <f t="shared" si="69"/>
        <v>0</v>
      </c>
      <c r="R1492" s="51">
        <f t="shared" si="69"/>
        <v>0</v>
      </c>
    </row>
    <row r="1493" spans="1:18" x14ac:dyDescent="0.25">
      <c r="A1493" s="17"/>
      <c r="B1493" s="52"/>
      <c r="C1493" s="17"/>
      <c r="D1493" s="17"/>
      <c r="E1493" s="17"/>
      <c r="F1493" s="17"/>
      <c r="G1493" s="17"/>
      <c r="H1493" s="17"/>
      <c r="I1493" s="16">
        <f>IF(B1493&gt;A_Stammdaten!$B$12,0,SUM(C1493,D1493,F1493,G1493)-SUM(E1493,H1493))</f>
        <v>0</v>
      </c>
      <c r="J1493" s="51">
        <f>HLOOKUP(A_Stammdaten!$B$12,$L$4:$R$2504,ROW(B1493)-3,FALSE)+IF(OR(B1493=0,A_Stammdaten!$B$12&lt;B1493),0,I1493*1/20)</f>
        <v>0</v>
      </c>
      <c r="K1493" s="51">
        <f>HLOOKUP(A_Stammdaten!$B$12,$L$4:$R$2504,ROW(B1493)-3,FALSE)</f>
        <v>0</v>
      </c>
      <c r="L1493" s="51">
        <f t="shared" si="68"/>
        <v>0</v>
      </c>
      <c r="M1493" s="51">
        <f t="shared" si="69"/>
        <v>0</v>
      </c>
      <c r="N1493" s="51">
        <f t="shared" si="69"/>
        <v>0</v>
      </c>
      <c r="O1493" s="51">
        <f t="shared" si="69"/>
        <v>0</v>
      </c>
      <c r="P1493" s="51">
        <f t="shared" si="69"/>
        <v>0</v>
      </c>
      <c r="Q1493" s="51">
        <f t="shared" si="69"/>
        <v>0</v>
      </c>
      <c r="R1493" s="51">
        <f t="shared" si="69"/>
        <v>0</v>
      </c>
    </row>
    <row r="1494" spans="1:18" x14ac:dyDescent="0.25">
      <c r="A1494" s="17"/>
      <c r="B1494" s="52"/>
      <c r="C1494" s="17"/>
      <c r="D1494" s="17"/>
      <c r="E1494" s="17"/>
      <c r="F1494" s="17"/>
      <c r="G1494" s="17"/>
      <c r="H1494" s="17"/>
      <c r="I1494" s="16">
        <f>IF(B1494&gt;A_Stammdaten!$B$12,0,SUM(C1494,D1494,F1494,G1494)-SUM(E1494,H1494))</f>
        <v>0</v>
      </c>
      <c r="J1494" s="51">
        <f>HLOOKUP(A_Stammdaten!$B$12,$L$4:$R$2504,ROW(B1494)-3,FALSE)+IF(OR(B1494=0,A_Stammdaten!$B$12&lt;B1494),0,I1494*1/20)</f>
        <v>0</v>
      </c>
      <c r="K1494" s="51">
        <f>HLOOKUP(A_Stammdaten!$B$12,$L$4:$R$2504,ROW(B1494)-3,FALSE)</f>
        <v>0</v>
      </c>
      <c r="L1494" s="51">
        <f t="shared" si="68"/>
        <v>0</v>
      </c>
      <c r="M1494" s="51">
        <f t="shared" si="69"/>
        <v>0</v>
      </c>
      <c r="N1494" s="51">
        <f t="shared" si="69"/>
        <v>0</v>
      </c>
      <c r="O1494" s="51">
        <f t="shared" si="69"/>
        <v>0</v>
      </c>
      <c r="P1494" s="51">
        <f t="shared" si="69"/>
        <v>0</v>
      </c>
      <c r="Q1494" s="51">
        <f t="shared" si="69"/>
        <v>0</v>
      </c>
      <c r="R1494" s="51">
        <f t="shared" si="69"/>
        <v>0</v>
      </c>
    </row>
    <row r="1495" spans="1:18" x14ac:dyDescent="0.25">
      <c r="A1495" s="17"/>
      <c r="B1495" s="52"/>
      <c r="C1495" s="17"/>
      <c r="D1495" s="17"/>
      <c r="E1495" s="17"/>
      <c r="F1495" s="17"/>
      <c r="G1495" s="17"/>
      <c r="H1495" s="17"/>
      <c r="I1495" s="16">
        <f>IF(B1495&gt;A_Stammdaten!$B$12,0,SUM(C1495,D1495,F1495,G1495)-SUM(E1495,H1495))</f>
        <v>0</v>
      </c>
      <c r="J1495" s="51">
        <f>HLOOKUP(A_Stammdaten!$B$12,$L$4:$R$2504,ROW(B1495)-3,FALSE)+IF(OR(B1495=0,A_Stammdaten!$B$12&lt;B1495),0,I1495*1/20)</f>
        <v>0</v>
      </c>
      <c r="K1495" s="51">
        <f>HLOOKUP(A_Stammdaten!$B$12,$L$4:$R$2504,ROW(B1495)-3,FALSE)</f>
        <v>0</v>
      </c>
      <c r="L1495" s="51">
        <f t="shared" si="68"/>
        <v>0</v>
      </c>
      <c r="M1495" s="51">
        <f t="shared" si="69"/>
        <v>0</v>
      </c>
      <c r="N1495" s="51">
        <f t="shared" si="69"/>
        <v>0</v>
      </c>
      <c r="O1495" s="51">
        <f t="shared" si="69"/>
        <v>0</v>
      </c>
      <c r="P1495" s="51">
        <f t="shared" si="69"/>
        <v>0</v>
      </c>
      <c r="Q1495" s="51">
        <f t="shared" si="69"/>
        <v>0</v>
      </c>
      <c r="R1495" s="51">
        <f t="shared" si="69"/>
        <v>0</v>
      </c>
    </row>
    <row r="1496" spans="1:18" x14ac:dyDescent="0.25">
      <c r="A1496" s="17"/>
      <c r="B1496" s="52"/>
      <c r="C1496" s="17"/>
      <c r="D1496" s="17"/>
      <c r="E1496" s="17"/>
      <c r="F1496" s="17"/>
      <c r="G1496" s="17"/>
      <c r="H1496" s="17"/>
      <c r="I1496" s="16">
        <f>IF(B1496&gt;A_Stammdaten!$B$12,0,SUM(C1496,D1496,F1496,G1496)-SUM(E1496,H1496))</f>
        <v>0</v>
      </c>
      <c r="J1496" s="51">
        <f>HLOOKUP(A_Stammdaten!$B$12,$L$4:$R$2504,ROW(B1496)-3,FALSE)+IF(OR(B1496=0,A_Stammdaten!$B$12&lt;B1496),0,I1496*1/20)</f>
        <v>0</v>
      </c>
      <c r="K1496" s="51">
        <f>HLOOKUP(A_Stammdaten!$B$12,$L$4:$R$2504,ROW(B1496)-3,FALSE)</f>
        <v>0</v>
      </c>
      <c r="L1496" s="51">
        <f t="shared" si="68"/>
        <v>0</v>
      </c>
      <c r="M1496" s="51">
        <f t="shared" si="69"/>
        <v>0</v>
      </c>
      <c r="N1496" s="51">
        <f t="shared" si="69"/>
        <v>0</v>
      </c>
      <c r="O1496" s="51">
        <f t="shared" si="69"/>
        <v>0</v>
      </c>
      <c r="P1496" s="51">
        <f t="shared" si="69"/>
        <v>0</v>
      </c>
      <c r="Q1496" s="51">
        <f t="shared" si="69"/>
        <v>0</v>
      </c>
      <c r="R1496" s="51">
        <f t="shared" si="69"/>
        <v>0</v>
      </c>
    </row>
    <row r="1497" spans="1:18" x14ac:dyDescent="0.25">
      <c r="A1497" s="17"/>
      <c r="B1497" s="52"/>
      <c r="C1497" s="17"/>
      <c r="D1497" s="17"/>
      <c r="E1497" s="17"/>
      <c r="F1497" s="17"/>
      <c r="G1497" s="17"/>
      <c r="H1497" s="17"/>
      <c r="I1497" s="16">
        <f>IF(B1497&gt;A_Stammdaten!$B$12,0,SUM(C1497,D1497,F1497,G1497)-SUM(E1497,H1497))</f>
        <v>0</v>
      </c>
      <c r="J1497" s="51">
        <f>HLOOKUP(A_Stammdaten!$B$12,$L$4:$R$2504,ROW(B1497)-3,FALSE)+IF(OR(B1497=0,A_Stammdaten!$B$12&lt;B1497),0,I1497*1/20)</f>
        <v>0</v>
      </c>
      <c r="K1497" s="51">
        <f>HLOOKUP(A_Stammdaten!$B$12,$L$4:$R$2504,ROW(B1497)-3,FALSE)</f>
        <v>0</v>
      </c>
      <c r="L1497" s="51">
        <f t="shared" si="68"/>
        <v>0</v>
      </c>
      <c r="M1497" s="51">
        <f t="shared" si="69"/>
        <v>0</v>
      </c>
      <c r="N1497" s="51">
        <f t="shared" si="69"/>
        <v>0</v>
      </c>
      <c r="O1497" s="51">
        <f t="shared" si="69"/>
        <v>0</v>
      </c>
      <c r="P1497" s="51">
        <f t="shared" si="69"/>
        <v>0</v>
      </c>
      <c r="Q1497" s="51">
        <f t="shared" si="69"/>
        <v>0</v>
      </c>
      <c r="R1497" s="51">
        <f t="shared" si="69"/>
        <v>0</v>
      </c>
    </row>
    <row r="1498" spans="1:18" x14ac:dyDescent="0.25">
      <c r="A1498" s="17"/>
      <c r="B1498" s="52"/>
      <c r="C1498" s="17"/>
      <c r="D1498" s="17"/>
      <c r="E1498" s="17"/>
      <c r="F1498" s="17"/>
      <c r="G1498" s="17"/>
      <c r="H1498" s="17"/>
      <c r="I1498" s="16">
        <f>IF(B1498&gt;A_Stammdaten!$B$12,0,SUM(C1498,D1498,F1498,G1498)-SUM(E1498,H1498))</f>
        <v>0</v>
      </c>
      <c r="J1498" s="51">
        <f>HLOOKUP(A_Stammdaten!$B$12,$L$4:$R$2504,ROW(B1498)-3,FALSE)+IF(OR(B1498=0,A_Stammdaten!$B$12&lt;B1498),0,I1498*1/20)</f>
        <v>0</v>
      </c>
      <c r="K1498" s="51">
        <f>HLOOKUP(A_Stammdaten!$B$12,$L$4:$R$2504,ROW(B1498)-3,FALSE)</f>
        <v>0</v>
      </c>
      <c r="L1498" s="51">
        <f t="shared" si="68"/>
        <v>0</v>
      </c>
      <c r="M1498" s="51">
        <f t="shared" si="69"/>
        <v>0</v>
      </c>
      <c r="N1498" s="51">
        <f t="shared" si="69"/>
        <v>0</v>
      </c>
      <c r="O1498" s="51">
        <f t="shared" si="69"/>
        <v>0</v>
      </c>
      <c r="P1498" s="51">
        <f t="shared" si="69"/>
        <v>0</v>
      </c>
      <c r="Q1498" s="51">
        <f t="shared" si="69"/>
        <v>0</v>
      </c>
      <c r="R1498" s="51">
        <f t="shared" si="69"/>
        <v>0</v>
      </c>
    </row>
    <row r="1499" spans="1:18" x14ac:dyDescent="0.25">
      <c r="A1499" s="17"/>
      <c r="B1499" s="52"/>
      <c r="C1499" s="17"/>
      <c r="D1499" s="17"/>
      <c r="E1499" s="17"/>
      <c r="F1499" s="17"/>
      <c r="G1499" s="17"/>
      <c r="H1499" s="17"/>
      <c r="I1499" s="16">
        <f>IF(B1499&gt;A_Stammdaten!$B$12,0,SUM(C1499,D1499,F1499,G1499)-SUM(E1499,H1499))</f>
        <v>0</v>
      </c>
      <c r="J1499" s="51">
        <f>HLOOKUP(A_Stammdaten!$B$12,$L$4:$R$2504,ROW(B1499)-3,FALSE)+IF(OR(B1499=0,A_Stammdaten!$B$12&lt;B1499),0,I1499*1/20)</f>
        <v>0</v>
      </c>
      <c r="K1499" s="51">
        <f>HLOOKUP(A_Stammdaten!$B$12,$L$4:$R$2504,ROW(B1499)-3,FALSE)</f>
        <v>0</v>
      </c>
      <c r="L1499" s="51">
        <f t="shared" si="68"/>
        <v>0</v>
      </c>
      <c r="M1499" s="51">
        <f t="shared" si="69"/>
        <v>0</v>
      </c>
      <c r="N1499" s="51">
        <f t="shared" si="69"/>
        <v>0</v>
      </c>
      <c r="O1499" s="51">
        <f t="shared" si="69"/>
        <v>0</v>
      </c>
      <c r="P1499" s="51">
        <f t="shared" si="69"/>
        <v>0</v>
      </c>
      <c r="Q1499" s="51">
        <f t="shared" si="69"/>
        <v>0</v>
      </c>
      <c r="R1499" s="51">
        <f t="shared" si="69"/>
        <v>0</v>
      </c>
    </row>
    <row r="1500" spans="1:18" x14ac:dyDescent="0.25">
      <c r="A1500" s="17"/>
      <c r="B1500" s="52"/>
      <c r="C1500" s="17"/>
      <c r="D1500" s="17"/>
      <c r="E1500" s="17"/>
      <c r="F1500" s="17"/>
      <c r="G1500" s="17"/>
      <c r="H1500" s="17"/>
      <c r="I1500" s="16">
        <f>IF(B1500&gt;A_Stammdaten!$B$12,0,SUM(C1500,D1500,F1500,G1500)-SUM(E1500,H1500))</f>
        <v>0</v>
      </c>
      <c r="J1500" s="51">
        <f>HLOOKUP(A_Stammdaten!$B$12,$L$4:$R$2504,ROW(B1500)-3,FALSE)+IF(OR(B1500=0,A_Stammdaten!$B$12&lt;B1500),0,I1500*1/20)</f>
        <v>0</v>
      </c>
      <c r="K1500" s="51">
        <f>HLOOKUP(A_Stammdaten!$B$12,$L$4:$R$2504,ROW(B1500)-3,FALSE)</f>
        <v>0</v>
      </c>
      <c r="L1500" s="51">
        <f t="shared" si="68"/>
        <v>0</v>
      </c>
      <c r="M1500" s="51">
        <f t="shared" si="69"/>
        <v>0</v>
      </c>
      <c r="N1500" s="51">
        <f t="shared" si="69"/>
        <v>0</v>
      </c>
      <c r="O1500" s="51">
        <f t="shared" si="69"/>
        <v>0</v>
      </c>
      <c r="P1500" s="51">
        <f t="shared" si="69"/>
        <v>0</v>
      </c>
      <c r="Q1500" s="51">
        <f t="shared" si="69"/>
        <v>0</v>
      </c>
      <c r="R1500" s="51">
        <f t="shared" si="69"/>
        <v>0</v>
      </c>
    </row>
    <row r="1501" spans="1:18" x14ac:dyDescent="0.25">
      <c r="A1501" s="17"/>
      <c r="B1501" s="52"/>
      <c r="C1501" s="17"/>
      <c r="D1501" s="17"/>
      <c r="E1501" s="17"/>
      <c r="F1501" s="17"/>
      <c r="G1501" s="17"/>
      <c r="H1501" s="17"/>
      <c r="I1501" s="16">
        <f>IF(B1501&gt;A_Stammdaten!$B$12,0,SUM(C1501,D1501,F1501,G1501)-SUM(E1501,H1501))</f>
        <v>0</v>
      </c>
      <c r="J1501" s="51">
        <f>HLOOKUP(A_Stammdaten!$B$12,$L$4:$R$2504,ROW(B1501)-3,FALSE)+IF(OR(B1501=0,A_Stammdaten!$B$12&lt;B1501),0,I1501*1/20)</f>
        <v>0</v>
      </c>
      <c r="K1501" s="51">
        <f>HLOOKUP(A_Stammdaten!$B$12,$L$4:$R$2504,ROW(B1501)-3,FALSE)</f>
        <v>0</v>
      </c>
      <c r="L1501" s="51">
        <f t="shared" si="68"/>
        <v>0</v>
      </c>
      <c r="M1501" s="51">
        <f t="shared" si="69"/>
        <v>0</v>
      </c>
      <c r="N1501" s="51">
        <f t="shared" si="69"/>
        <v>0</v>
      </c>
      <c r="O1501" s="51">
        <f t="shared" si="69"/>
        <v>0</v>
      </c>
      <c r="P1501" s="51">
        <f t="shared" si="69"/>
        <v>0</v>
      </c>
      <c r="Q1501" s="51">
        <f t="shared" si="69"/>
        <v>0</v>
      </c>
      <c r="R1501" s="51">
        <f t="shared" si="69"/>
        <v>0</v>
      </c>
    </row>
    <row r="1502" spans="1:18" x14ac:dyDescent="0.25">
      <c r="A1502" s="17"/>
      <c r="B1502" s="52"/>
      <c r="C1502" s="17"/>
      <c r="D1502" s="17"/>
      <c r="E1502" s="17"/>
      <c r="F1502" s="17"/>
      <c r="G1502" s="17"/>
      <c r="H1502" s="17"/>
      <c r="I1502" s="16">
        <f>IF(B1502&gt;A_Stammdaten!$B$12,0,SUM(C1502,D1502,F1502,G1502)-SUM(E1502,H1502))</f>
        <v>0</v>
      </c>
      <c r="J1502" s="51">
        <f>HLOOKUP(A_Stammdaten!$B$12,$L$4:$R$2504,ROW(B1502)-3,FALSE)+IF(OR(B1502=0,A_Stammdaten!$B$12&lt;B1502),0,I1502*1/20)</f>
        <v>0</v>
      </c>
      <c r="K1502" s="51">
        <f>HLOOKUP(A_Stammdaten!$B$12,$L$4:$R$2504,ROW(B1502)-3,FALSE)</f>
        <v>0</v>
      </c>
      <c r="L1502" s="51">
        <f t="shared" si="68"/>
        <v>0</v>
      </c>
      <c r="M1502" s="51">
        <f t="shared" si="69"/>
        <v>0</v>
      </c>
      <c r="N1502" s="51">
        <f t="shared" si="69"/>
        <v>0</v>
      </c>
      <c r="O1502" s="51">
        <f t="shared" si="69"/>
        <v>0</v>
      </c>
      <c r="P1502" s="51">
        <f t="shared" si="69"/>
        <v>0</v>
      </c>
      <c r="Q1502" s="51">
        <f t="shared" si="69"/>
        <v>0</v>
      </c>
      <c r="R1502" s="51">
        <f t="shared" si="69"/>
        <v>0</v>
      </c>
    </row>
    <row r="1503" spans="1:18" x14ac:dyDescent="0.25">
      <c r="A1503" s="17"/>
      <c r="B1503" s="52"/>
      <c r="C1503" s="17"/>
      <c r="D1503" s="17"/>
      <c r="E1503" s="17"/>
      <c r="F1503" s="17"/>
      <c r="G1503" s="17"/>
      <c r="H1503" s="17"/>
      <c r="I1503" s="16">
        <f>IF(B1503&gt;A_Stammdaten!$B$12,0,SUM(C1503,D1503,F1503,G1503)-SUM(E1503,H1503))</f>
        <v>0</v>
      </c>
      <c r="J1503" s="51">
        <f>HLOOKUP(A_Stammdaten!$B$12,$L$4:$R$2504,ROW(B1503)-3,FALSE)+IF(OR(B1503=0,A_Stammdaten!$B$12&lt;B1503),0,I1503*1/20)</f>
        <v>0</v>
      </c>
      <c r="K1503" s="51">
        <f>HLOOKUP(A_Stammdaten!$B$12,$L$4:$R$2504,ROW(B1503)-3,FALSE)</f>
        <v>0</v>
      </c>
      <c r="L1503" s="51">
        <f t="shared" si="68"/>
        <v>0</v>
      </c>
      <c r="M1503" s="51">
        <f t="shared" si="69"/>
        <v>0</v>
      </c>
      <c r="N1503" s="51">
        <f t="shared" si="69"/>
        <v>0</v>
      </c>
      <c r="O1503" s="51">
        <f t="shared" si="69"/>
        <v>0</v>
      </c>
      <c r="P1503" s="51">
        <f t="shared" si="69"/>
        <v>0</v>
      </c>
      <c r="Q1503" s="51">
        <f t="shared" si="69"/>
        <v>0</v>
      </c>
      <c r="R1503" s="51">
        <f t="shared" si="69"/>
        <v>0</v>
      </c>
    </row>
    <row r="1504" spans="1:18" x14ac:dyDescent="0.25">
      <c r="A1504" s="17"/>
      <c r="B1504" s="52"/>
      <c r="C1504" s="17"/>
      <c r="D1504" s="17"/>
      <c r="E1504" s="17"/>
      <c r="F1504" s="17"/>
      <c r="G1504" s="17"/>
      <c r="H1504" s="17"/>
      <c r="I1504" s="16">
        <f>IF(B1504&gt;A_Stammdaten!$B$12,0,SUM(C1504,D1504,F1504,G1504)-SUM(E1504,H1504))</f>
        <v>0</v>
      </c>
      <c r="J1504" s="51">
        <f>HLOOKUP(A_Stammdaten!$B$12,$L$4:$R$2504,ROW(B1504)-3,FALSE)+IF(OR(B1504=0,A_Stammdaten!$B$12&lt;B1504),0,I1504*1/20)</f>
        <v>0</v>
      </c>
      <c r="K1504" s="51">
        <f>HLOOKUP(A_Stammdaten!$B$12,$L$4:$R$2504,ROW(B1504)-3,FALSE)</f>
        <v>0</v>
      </c>
      <c r="L1504" s="51">
        <f t="shared" si="68"/>
        <v>0</v>
      </c>
      <c r="M1504" s="51">
        <f t="shared" si="69"/>
        <v>0</v>
      </c>
      <c r="N1504" s="51">
        <f t="shared" si="69"/>
        <v>0</v>
      </c>
      <c r="O1504" s="51">
        <f t="shared" si="69"/>
        <v>0</v>
      </c>
      <c r="P1504" s="51">
        <f t="shared" si="69"/>
        <v>0</v>
      </c>
      <c r="Q1504" s="51">
        <f t="shared" si="69"/>
        <v>0</v>
      </c>
      <c r="R1504" s="51">
        <f t="shared" si="69"/>
        <v>0</v>
      </c>
    </row>
    <row r="1505" spans="1:18" x14ac:dyDescent="0.25">
      <c r="A1505" s="17"/>
      <c r="B1505" s="52"/>
      <c r="C1505" s="17"/>
      <c r="D1505" s="17"/>
      <c r="E1505" s="17"/>
      <c r="F1505" s="17"/>
      <c r="G1505" s="17"/>
      <c r="H1505" s="17"/>
      <c r="I1505" s="16">
        <f>IF(B1505&gt;A_Stammdaten!$B$12,0,SUM(C1505,D1505,F1505,G1505)-SUM(E1505,H1505))</f>
        <v>0</v>
      </c>
      <c r="J1505" s="51">
        <f>HLOOKUP(A_Stammdaten!$B$12,$L$4:$R$2504,ROW(B1505)-3,FALSE)+IF(OR(B1505=0,A_Stammdaten!$B$12&lt;B1505),0,I1505*1/20)</f>
        <v>0</v>
      </c>
      <c r="K1505" s="51">
        <f>HLOOKUP(A_Stammdaten!$B$12,$L$4:$R$2504,ROW(B1505)-3,FALSE)</f>
        <v>0</v>
      </c>
      <c r="L1505" s="51">
        <f t="shared" si="68"/>
        <v>0</v>
      </c>
      <c r="M1505" s="51">
        <f t="shared" si="69"/>
        <v>0</v>
      </c>
      <c r="N1505" s="51">
        <f t="shared" si="69"/>
        <v>0</v>
      </c>
      <c r="O1505" s="51">
        <f t="shared" si="69"/>
        <v>0</v>
      </c>
      <c r="P1505" s="51">
        <f t="shared" si="69"/>
        <v>0</v>
      </c>
      <c r="Q1505" s="51">
        <f t="shared" si="69"/>
        <v>0</v>
      </c>
      <c r="R1505" s="51">
        <f t="shared" si="69"/>
        <v>0</v>
      </c>
    </row>
    <row r="1506" spans="1:18" x14ac:dyDescent="0.25">
      <c r="A1506" s="17"/>
      <c r="B1506" s="52"/>
      <c r="C1506" s="17"/>
      <c r="D1506" s="17"/>
      <c r="E1506" s="17"/>
      <c r="F1506" s="17"/>
      <c r="G1506" s="17"/>
      <c r="H1506" s="17"/>
      <c r="I1506" s="16">
        <f>IF(B1506&gt;A_Stammdaten!$B$12,0,SUM(C1506,D1506,F1506,G1506)-SUM(E1506,H1506))</f>
        <v>0</v>
      </c>
      <c r="J1506" s="51">
        <f>HLOOKUP(A_Stammdaten!$B$12,$L$4:$R$2504,ROW(B1506)-3,FALSE)+IF(OR(B1506=0,A_Stammdaten!$B$12&lt;B1506),0,I1506*1/20)</f>
        <v>0</v>
      </c>
      <c r="K1506" s="51">
        <f>HLOOKUP(A_Stammdaten!$B$12,$L$4:$R$2504,ROW(B1506)-3,FALSE)</f>
        <v>0</v>
      </c>
      <c r="L1506" s="51">
        <f t="shared" si="68"/>
        <v>0</v>
      </c>
      <c r="M1506" s="51">
        <f t="shared" si="69"/>
        <v>0</v>
      </c>
      <c r="N1506" s="51">
        <f t="shared" si="69"/>
        <v>0</v>
      </c>
      <c r="O1506" s="51">
        <f t="shared" si="69"/>
        <v>0</v>
      </c>
      <c r="P1506" s="51">
        <f t="shared" si="69"/>
        <v>0</v>
      </c>
      <c r="Q1506" s="51">
        <f t="shared" si="69"/>
        <v>0</v>
      </c>
      <c r="R1506" s="51">
        <f t="shared" si="69"/>
        <v>0</v>
      </c>
    </row>
    <row r="1507" spans="1:18" x14ac:dyDescent="0.25">
      <c r="A1507" s="17"/>
      <c r="B1507" s="52"/>
      <c r="C1507" s="17"/>
      <c r="D1507" s="17"/>
      <c r="E1507" s="17"/>
      <c r="F1507" s="17"/>
      <c r="G1507" s="17"/>
      <c r="H1507" s="17"/>
      <c r="I1507" s="16">
        <f>IF(B1507&gt;A_Stammdaten!$B$12,0,SUM(C1507,D1507,F1507,G1507)-SUM(E1507,H1507))</f>
        <v>0</v>
      </c>
      <c r="J1507" s="51">
        <f>HLOOKUP(A_Stammdaten!$B$12,$L$4:$R$2504,ROW(B1507)-3,FALSE)+IF(OR(B1507=0,A_Stammdaten!$B$12&lt;B1507),0,I1507*1/20)</f>
        <v>0</v>
      </c>
      <c r="K1507" s="51">
        <f>HLOOKUP(A_Stammdaten!$B$12,$L$4:$R$2504,ROW(B1507)-3,FALSE)</f>
        <v>0</v>
      </c>
      <c r="L1507" s="51">
        <f t="shared" si="68"/>
        <v>0</v>
      </c>
      <c r="M1507" s="51">
        <f t="shared" si="69"/>
        <v>0</v>
      </c>
      <c r="N1507" s="51">
        <f t="shared" si="69"/>
        <v>0</v>
      </c>
      <c r="O1507" s="51">
        <f t="shared" si="69"/>
        <v>0</v>
      </c>
      <c r="P1507" s="51">
        <f t="shared" si="69"/>
        <v>0</v>
      </c>
      <c r="Q1507" s="51">
        <f t="shared" si="69"/>
        <v>0</v>
      </c>
      <c r="R1507" s="51">
        <f t="shared" si="69"/>
        <v>0</v>
      </c>
    </row>
    <row r="1508" spans="1:18" x14ac:dyDescent="0.25">
      <c r="A1508" s="17"/>
      <c r="B1508" s="52"/>
      <c r="C1508" s="17"/>
      <c r="D1508" s="17"/>
      <c r="E1508" s="17"/>
      <c r="F1508" s="17"/>
      <c r="G1508" s="17"/>
      <c r="H1508" s="17"/>
      <c r="I1508" s="16">
        <f>IF(B1508&gt;A_Stammdaten!$B$12,0,SUM(C1508,D1508,F1508,G1508)-SUM(E1508,H1508))</f>
        <v>0</v>
      </c>
      <c r="J1508" s="51">
        <f>HLOOKUP(A_Stammdaten!$B$12,$L$4:$R$2504,ROW(B1508)-3,FALSE)+IF(OR(B1508=0,A_Stammdaten!$B$12&lt;B1508),0,I1508*1/20)</f>
        <v>0</v>
      </c>
      <c r="K1508" s="51">
        <f>HLOOKUP(A_Stammdaten!$B$12,$L$4:$R$2504,ROW(B1508)-3,FALSE)</f>
        <v>0</v>
      </c>
      <c r="L1508" s="51">
        <f t="shared" si="68"/>
        <v>0</v>
      </c>
      <c r="M1508" s="51">
        <f t="shared" si="69"/>
        <v>0</v>
      </c>
      <c r="N1508" s="51">
        <f t="shared" si="69"/>
        <v>0</v>
      </c>
      <c r="O1508" s="51">
        <f t="shared" si="69"/>
        <v>0</v>
      </c>
      <c r="P1508" s="51">
        <f t="shared" si="69"/>
        <v>0</v>
      </c>
      <c r="Q1508" s="51">
        <f t="shared" si="69"/>
        <v>0</v>
      </c>
      <c r="R1508" s="51">
        <f t="shared" si="69"/>
        <v>0</v>
      </c>
    </row>
    <row r="1509" spans="1:18" x14ac:dyDescent="0.25">
      <c r="A1509" s="17"/>
      <c r="B1509" s="52"/>
      <c r="C1509" s="17"/>
      <c r="D1509" s="17"/>
      <c r="E1509" s="17"/>
      <c r="F1509" s="17"/>
      <c r="G1509" s="17"/>
      <c r="H1509" s="17"/>
      <c r="I1509" s="16">
        <f>IF(B1509&gt;A_Stammdaten!$B$12,0,SUM(C1509,D1509,F1509,G1509)-SUM(E1509,H1509))</f>
        <v>0</v>
      </c>
      <c r="J1509" s="51">
        <f>HLOOKUP(A_Stammdaten!$B$12,$L$4:$R$2504,ROW(B1509)-3,FALSE)+IF(OR(B1509=0,A_Stammdaten!$B$12&lt;B1509),0,I1509*1/20)</f>
        <v>0</v>
      </c>
      <c r="K1509" s="51">
        <f>HLOOKUP(A_Stammdaten!$B$12,$L$4:$R$2504,ROW(B1509)-3,FALSE)</f>
        <v>0</v>
      </c>
      <c r="L1509" s="51">
        <f t="shared" si="68"/>
        <v>0</v>
      </c>
      <c r="M1509" s="51">
        <f t="shared" si="69"/>
        <v>0</v>
      </c>
      <c r="N1509" s="51">
        <f t="shared" si="69"/>
        <v>0</v>
      </c>
      <c r="O1509" s="51">
        <f t="shared" si="69"/>
        <v>0</v>
      </c>
      <c r="P1509" s="51">
        <f t="shared" si="69"/>
        <v>0</v>
      </c>
      <c r="Q1509" s="51">
        <f t="shared" si="69"/>
        <v>0</v>
      </c>
      <c r="R1509" s="51">
        <f t="shared" si="69"/>
        <v>0</v>
      </c>
    </row>
    <row r="1510" spans="1:18" x14ac:dyDescent="0.25">
      <c r="A1510" s="17"/>
      <c r="B1510" s="52"/>
      <c r="C1510" s="17"/>
      <c r="D1510" s="17"/>
      <c r="E1510" s="17"/>
      <c r="F1510" s="17"/>
      <c r="G1510" s="17"/>
      <c r="H1510" s="17"/>
      <c r="I1510" s="16">
        <f>IF(B1510&gt;A_Stammdaten!$B$12,0,SUM(C1510,D1510,F1510,G1510)-SUM(E1510,H1510))</f>
        <v>0</v>
      </c>
      <c r="J1510" s="51">
        <f>HLOOKUP(A_Stammdaten!$B$12,$L$4:$R$2504,ROW(B1510)-3,FALSE)+IF(OR(B1510=0,A_Stammdaten!$B$12&lt;B1510),0,I1510*1/20)</f>
        <v>0</v>
      </c>
      <c r="K1510" s="51">
        <f>HLOOKUP(A_Stammdaten!$B$12,$L$4:$R$2504,ROW(B1510)-3,FALSE)</f>
        <v>0</v>
      </c>
      <c r="L1510" s="51">
        <f t="shared" si="68"/>
        <v>0</v>
      </c>
      <c r="M1510" s="51">
        <f t="shared" si="69"/>
        <v>0</v>
      </c>
      <c r="N1510" s="51">
        <f t="shared" si="69"/>
        <v>0</v>
      </c>
      <c r="O1510" s="51">
        <f t="shared" si="69"/>
        <v>0</v>
      </c>
      <c r="P1510" s="51">
        <f t="shared" si="69"/>
        <v>0</v>
      </c>
      <c r="Q1510" s="51">
        <f t="shared" si="69"/>
        <v>0</v>
      </c>
      <c r="R1510" s="51">
        <f t="shared" si="69"/>
        <v>0</v>
      </c>
    </row>
    <row r="1511" spans="1:18" x14ac:dyDescent="0.25">
      <c r="A1511" s="17"/>
      <c r="B1511" s="52"/>
      <c r="C1511" s="17"/>
      <c r="D1511" s="17"/>
      <c r="E1511" s="17"/>
      <c r="F1511" s="17"/>
      <c r="G1511" s="17"/>
      <c r="H1511" s="17"/>
      <c r="I1511" s="16">
        <f>IF(B1511&gt;A_Stammdaten!$B$12,0,SUM(C1511,D1511,F1511,G1511)-SUM(E1511,H1511))</f>
        <v>0</v>
      </c>
      <c r="J1511" s="51">
        <f>HLOOKUP(A_Stammdaten!$B$12,$L$4:$R$2504,ROW(B1511)-3,FALSE)+IF(OR(B1511=0,A_Stammdaten!$B$12&lt;B1511),0,I1511*1/20)</f>
        <v>0</v>
      </c>
      <c r="K1511" s="51">
        <f>HLOOKUP(A_Stammdaten!$B$12,$L$4:$R$2504,ROW(B1511)-3,FALSE)</f>
        <v>0</v>
      </c>
      <c r="L1511" s="51">
        <f t="shared" si="68"/>
        <v>0</v>
      </c>
      <c r="M1511" s="51">
        <f t="shared" si="69"/>
        <v>0</v>
      </c>
      <c r="N1511" s="51">
        <f t="shared" si="69"/>
        <v>0</v>
      </c>
      <c r="O1511" s="51">
        <f t="shared" si="69"/>
        <v>0</v>
      </c>
      <c r="P1511" s="51">
        <f t="shared" si="69"/>
        <v>0</v>
      </c>
      <c r="Q1511" s="51">
        <f t="shared" si="69"/>
        <v>0</v>
      </c>
      <c r="R1511" s="51">
        <f t="shared" si="69"/>
        <v>0</v>
      </c>
    </row>
    <row r="1512" spans="1:18" x14ac:dyDescent="0.25">
      <c r="A1512" s="17"/>
      <c r="B1512" s="52"/>
      <c r="C1512" s="17"/>
      <c r="D1512" s="17"/>
      <c r="E1512" s="17"/>
      <c r="F1512" s="17"/>
      <c r="G1512" s="17"/>
      <c r="H1512" s="17"/>
      <c r="I1512" s="16">
        <f>IF(B1512&gt;A_Stammdaten!$B$12,0,SUM(C1512,D1512,F1512,G1512)-SUM(E1512,H1512))</f>
        <v>0</v>
      </c>
      <c r="J1512" s="51">
        <f>HLOOKUP(A_Stammdaten!$B$12,$L$4:$R$2504,ROW(B1512)-3,FALSE)+IF(OR(B1512=0,A_Stammdaten!$B$12&lt;B1512),0,I1512*1/20)</f>
        <v>0</v>
      </c>
      <c r="K1512" s="51">
        <f>HLOOKUP(A_Stammdaten!$B$12,$L$4:$R$2504,ROW(B1512)-3,FALSE)</f>
        <v>0</v>
      </c>
      <c r="L1512" s="51">
        <f t="shared" si="68"/>
        <v>0</v>
      </c>
      <c r="M1512" s="51">
        <f t="shared" si="69"/>
        <v>0</v>
      </c>
      <c r="N1512" s="51">
        <f t="shared" si="69"/>
        <v>0</v>
      </c>
      <c r="O1512" s="51">
        <f t="shared" si="69"/>
        <v>0</v>
      </c>
      <c r="P1512" s="51">
        <f t="shared" si="69"/>
        <v>0</v>
      </c>
      <c r="Q1512" s="51">
        <f t="shared" si="69"/>
        <v>0</v>
      </c>
      <c r="R1512" s="51">
        <f t="shared" si="69"/>
        <v>0</v>
      </c>
    </row>
    <row r="1513" spans="1:18" x14ac:dyDescent="0.25">
      <c r="A1513" s="17"/>
      <c r="B1513" s="52"/>
      <c r="C1513" s="17"/>
      <c r="D1513" s="17"/>
      <c r="E1513" s="17"/>
      <c r="F1513" s="17"/>
      <c r="G1513" s="17"/>
      <c r="H1513" s="17"/>
      <c r="I1513" s="16">
        <f>IF(B1513&gt;A_Stammdaten!$B$12,0,SUM(C1513,D1513,F1513,G1513)-SUM(E1513,H1513))</f>
        <v>0</v>
      </c>
      <c r="J1513" s="51">
        <f>HLOOKUP(A_Stammdaten!$B$12,$L$4:$R$2504,ROW(B1513)-3,FALSE)+IF(OR(B1513=0,A_Stammdaten!$B$12&lt;B1513),0,I1513*1/20)</f>
        <v>0</v>
      </c>
      <c r="K1513" s="51">
        <f>HLOOKUP(A_Stammdaten!$B$12,$L$4:$R$2504,ROW(B1513)-3,FALSE)</f>
        <v>0</v>
      </c>
      <c r="L1513" s="51">
        <f t="shared" si="68"/>
        <v>0</v>
      </c>
      <c r="M1513" s="51">
        <f t="shared" si="69"/>
        <v>0</v>
      </c>
      <c r="N1513" s="51">
        <f t="shared" si="69"/>
        <v>0</v>
      </c>
      <c r="O1513" s="51">
        <f t="shared" si="69"/>
        <v>0</v>
      </c>
      <c r="P1513" s="51">
        <f t="shared" si="69"/>
        <v>0</v>
      </c>
      <c r="Q1513" s="51">
        <f t="shared" si="69"/>
        <v>0</v>
      </c>
      <c r="R1513" s="51">
        <f t="shared" si="69"/>
        <v>0</v>
      </c>
    </row>
    <row r="1514" spans="1:18" x14ac:dyDescent="0.25">
      <c r="A1514" s="17"/>
      <c r="B1514" s="52"/>
      <c r="C1514" s="17"/>
      <c r="D1514" s="17"/>
      <c r="E1514" s="17"/>
      <c r="F1514" s="17"/>
      <c r="G1514" s="17"/>
      <c r="H1514" s="17"/>
      <c r="I1514" s="16">
        <f>IF(B1514&gt;A_Stammdaten!$B$12,0,SUM(C1514,D1514,F1514,G1514)-SUM(E1514,H1514))</f>
        <v>0</v>
      </c>
      <c r="J1514" s="51">
        <f>HLOOKUP(A_Stammdaten!$B$12,$L$4:$R$2504,ROW(B1514)-3,FALSE)+IF(OR(B1514=0,A_Stammdaten!$B$12&lt;B1514),0,I1514*1/20)</f>
        <v>0</v>
      </c>
      <c r="K1514" s="51">
        <f>HLOOKUP(A_Stammdaten!$B$12,$L$4:$R$2504,ROW(B1514)-3,FALSE)</f>
        <v>0</v>
      </c>
      <c r="L1514" s="51">
        <f t="shared" si="68"/>
        <v>0</v>
      </c>
      <c r="M1514" s="51">
        <f t="shared" si="69"/>
        <v>0</v>
      </c>
      <c r="N1514" s="51">
        <f t="shared" si="69"/>
        <v>0</v>
      </c>
      <c r="O1514" s="51">
        <f t="shared" si="69"/>
        <v>0</v>
      </c>
      <c r="P1514" s="51">
        <f t="shared" si="69"/>
        <v>0</v>
      </c>
      <c r="Q1514" s="51">
        <f t="shared" si="69"/>
        <v>0</v>
      </c>
      <c r="R1514" s="51">
        <f t="shared" si="69"/>
        <v>0</v>
      </c>
    </row>
    <row r="1515" spans="1:18" x14ac:dyDescent="0.25">
      <c r="A1515" s="17"/>
      <c r="B1515" s="52"/>
      <c r="C1515" s="17"/>
      <c r="D1515" s="17"/>
      <c r="E1515" s="17"/>
      <c r="F1515" s="17"/>
      <c r="G1515" s="17"/>
      <c r="H1515" s="17"/>
      <c r="I1515" s="16">
        <f>IF(B1515&gt;A_Stammdaten!$B$12,0,SUM(C1515,D1515,F1515,G1515)-SUM(E1515,H1515))</f>
        <v>0</v>
      </c>
      <c r="J1515" s="51">
        <f>HLOOKUP(A_Stammdaten!$B$12,$L$4:$R$2504,ROW(B1515)-3,FALSE)+IF(OR(B1515=0,A_Stammdaten!$B$12&lt;B1515),0,I1515*1/20)</f>
        <v>0</v>
      </c>
      <c r="K1515" s="51">
        <f>HLOOKUP(A_Stammdaten!$B$12,$L$4:$R$2504,ROW(B1515)-3,FALSE)</f>
        <v>0</v>
      </c>
      <c r="L1515" s="51">
        <f t="shared" si="68"/>
        <v>0</v>
      </c>
      <c r="M1515" s="51">
        <f t="shared" si="69"/>
        <v>0</v>
      </c>
      <c r="N1515" s="51">
        <f t="shared" si="69"/>
        <v>0</v>
      </c>
      <c r="O1515" s="51">
        <f t="shared" si="69"/>
        <v>0</v>
      </c>
      <c r="P1515" s="51">
        <f t="shared" si="69"/>
        <v>0</v>
      </c>
      <c r="Q1515" s="51">
        <f t="shared" si="69"/>
        <v>0</v>
      </c>
      <c r="R1515" s="51">
        <f t="shared" si="69"/>
        <v>0</v>
      </c>
    </row>
    <row r="1516" spans="1:18" x14ac:dyDescent="0.25">
      <c r="A1516" s="17"/>
      <c r="B1516" s="52"/>
      <c r="C1516" s="17"/>
      <c r="D1516" s="17"/>
      <c r="E1516" s="17"/>
      <c r="F1516" s="17"/>
      <c r="G1516" s="17"/>
      <c r="H1516" s="17"/>
      <c r="I1516" s="16">
        <f>IF(B1516&gt;A_Stammdaten!$B$12,0,SUM(C1516,D1516,F1516,G1516)-SUM(E1516,H1516))</f>
        <v>0</v>
      </c>
      <c r="J1516" s="51">
        <f>HLOOKUP(A_Stammdaten!$B$12,$L$4:$R$2504,ROW(B1516)-3,FALSE)+IF(OR(B1516=0,A_Stammdaten!$B$12&lt;B1516),0,I1516*1/20)</f>
        <v>0</v>
      </c>
      <c r="K1516" s="51">
        <f>HLOOKUP(A_Stammdaten!$B$12,$L$4:$R$2504,ROW(B1516)-3,FALSE)</f>
        <v>0</v>
      </c>
      <c r="L1516" s="51">
        <f t="shared" si="68"/>
        <v>0</v>
      </c>
      <c r="M1516" s="51">
        <f t="shared" si="69"/>
        <v>0</v>
      </c>
      <c r="N1516" s="51">
        <f t="shared" si="69"/>
        <v>0</v>
      </c>
      <c r="O1516" s="51">
        <f t="shared" si="69"/>
        <v>0</v>
      </c>
      <c r="P1516" s="51">
        <f t="shared" si="69"/>
        <v>0</v>
      </c>
      <c r="Q1516" s="51">
        <f t="shared" si="69"/>
        <v>0</v>
      </c>
      <c r="R1516" s="51">
        <f t="shared" si="69"/>
        <v>0</v>
      </c>
    </row>
    <row r="1517" spans="1:18" x14ac:dyDescent="0.25">
      <c r="A1517" s="17"/>
      <c r="B1517" s="52"/>
      <c r="C1517" s="17"/>
      <c r="D1517" s="17"/>
      <c r="E1517" s="17"/>
      <c r="F1517" s="17"/>
      <c r="G1517" s="17"/>
      <c r="H1517" s="17"/>
      <c r="I1517" s="16">
        <f>IF(B1517&gt;A_Stammdaten!$B$12,0,SUM(C1517,D1517,F1517,G1517)-SUM(E1517,H1517))</f>
        <v>0</v>
      </c>
      <c r="J1517" s="51">
        <f>HLOOKUP(A_Stammdaten!$B$12,$L$4:$R$2504,ROW(B1517)-3,FALSE)+IF(OR(B1517=0,A_Stammdaten!$B$12&lt;B1517),0,I1517*1/20)</f>
        <v>0</v>
      </c>
      <c r="K1517" s="51">
        <f>HLOOKUP(A_Stammdaten!$B$12,$L$4:$R$2504,ROW(B1517)-3,FALSE)</f>
        <v>0</v>
      </c>
      <c r="L1517" s="51">
        <f t="shared" si="68"/>
        <v>0</v>
      </c>
      <c r="M1517" s="51">
        <f t="shared" si="69"/>
        <v>0</v>
      </c>
      <c r="N1517" s="51">
        <f t="shared" si="69"/>
        <v>0</v>
      </c>
      <c r="O1517" s="51">
        <f t="shared" si="69"/>
        <v>0</v>
      </c>
      <c r="P1517" s="51">
        <f t="shared" si="69"/>
        <v>0</v>
      </c>
      <c r="Q1517" s="51">
        <f t="shared" si="69"/>
        <v>0</v>
      </c>
      <c r="R1517" s="51">
        <f t="shared" si="69"/>
        <v>0</v>
      </c>
    </row>
    <row r="1518" spans="1:18" x14ac:dyDescent="0.25">
      <c r="A1518" s="17"/>
      <c r="B1518" s="52"/>
      <c r="C1518" s="17"/>
      <c r="D1518" s="17"/>
      <c r="E1518" s="17"/>
      <c r="F1518" s="17"/>
      <c r="G1518" s="17"/>
      <c r="H1518" s="17"/>
      <c r="I1518" s="16">
        <f>IF(B1518&gt;A_Stammdaten!$B$12,0,SUM(C1518,D1518,F1518,G1518)-SUM(E1518,H1518))</f>
        <v>0</v>
      </c>
      <c r="J1518" s="51">
        <f>HLOOKUP(A_Stammdaten!$B$12,$L$4:$R$2504,ROW(B1518)-3,FALSE)+IF(OR(B1518=0,A_Stammdaten!$B$12&lt;B1518),0,I1518*1/20)</f>
        <v>0</v>
      </c>
      <c r="K1518" s="51">
        <f>HLOOKUP(A_Stammdaten!$B$12,$L$4:$R$2504,ROW(B1518)-3,FALSE)</f>
        <v>0</v>
      </c>
      <c r="L1518" s="51">
        <f t="shared" si="68"/>
        <v>0</v>
      </c>
      <c r="M1518" s="51">
        <f t="shared" si="69"/>
        <v>0</v>
      </c>
      <c r="N1518" s="51">
        <f t="shared" si="69"/>
        <v>0</v>
      </c>
      <c r="O1518" s="51">
        <f t="shared" si="69"/>
        <v>0</v>
      </c>
      <c r="P1518" s="51">
        <f t="shared" si="69"/>
        <v>0</v>
      </c>
      <c r="Q1518" s="51">
        <f t="shared" si="69"/>
        <v>0</v>
      </c>
      <c r="R1518" s="51">
        <f t="shared" si="69"/>
        <v>0</v>
      </c>
    </row>
    <row r="1519" spans="1:18" x14ac:dyDescent="0.25">
      <c r="A1519" s="17"/>
      <c r="B1519" s="52"/>
      <c r="C1519" s="17"/>
      <c r="D1519" s="17"/>
      <c r="E1519" s="17"/>
      <c r="F1519" s="17"/>
      <c r="G1519" s="17"/>
      <c r="H1519" s="17"/>
      <c r="I1519" s="16">
        <f>IF(B1519&gt;A_Stammdaten!$B$12,0,SUM(C1519,D1519,F1519,G1519)-SUM(E1519,H1519))</f>
        <v>0</v>
      </c>
      <c r="J1519" s="51">
        <f>HLOOKUP(A_Stammdaten!$B$12,$L$4:$R$2504,ROW(B1519)-3,FALSE)+IF(OR(B1519=0,A_Stammdaten!$B$12&lt;B1519),0,I1519*1/20)</f>
        <v>0</v>
      </c>
      <c r="K1519" s="51">
        <f>HLOOKUP(A_Stammdaten!$B$12,$L$4:$R$2504,ROW(B1519)-3,FALSE)</f>
        <v>0</v>
      </c>
      <c r="L1519" s="51">
        <f t="shared" si="68"/>
        <v>0</v>
      </c>
      <c r="M1519" s="51">
        <f t="shared" si="69"/>
        <v>0</v>
      </c>
      <c r="N1519" s="51">
        <f t="shared" si="69"/>
        <v>0</v>
      </c>
      <c r="O1519" s="51">
        <f t="shared" si="69"/>
        <v>0</v>
      </c>
      <c r="P1519" s="51">
        <f t="shared" si="69"/>
        <v>0</v>
      </c>
      <c r="Q1519" s="51">
        <f t="shared" si="69"/>
        <v>0</v>
      </c>
      <c r="R1519" s="51">
        <f t="shared" si="69"/>
        <v>0</v>
      </c>
    </row>
    <row r="1520" spans="1:18" x14ac:dyDescent="0.25">
      <c r="A1520" s="17"/>
      <c r="B1520" s="52"/>
      <c r="C1520" s="17"/>
      <c r="D1520" s="17"/>
      <c r="E1520" s="17"/>
      <c r="F1520" s="17"/>
      <c r="G1520" s="17"/>
      <c r="H1520" s="17"/>
      <c r="I1520" s="16">
        <f>IF(B1520&gt;A_Stammdaten!$B$12,0,SUM(C1520,D1520,F1520,G1520)-SUM(E1520,H1520))</f>
        <v>0</v>
      </c>
      <c r="J1520" s="51">
        <f>HLOOKUP(A_Stammdaten!$B$12,$L$4:$R$2504,ROW(B1520)-3,FALSE)+IF(OR(B1520=0,A_Stammdaten!$B$12&lt;B1520),0,I1520*1/20)</f>
        <v>0</v>
      </c>
      <c r="K1520" s="51">
        <f>HLOOKUP(A_Stammdaten!$B$12,$L$4:$R$2504,ROW(B1520)-3,FALSE)</f>
        <v>0</v>
      </c>
      <c r="L1520" s="51">
        <f t="shared" si="68"/>
        <v>0</v>
      </c>
      <c r="M1520" s="51">
        <f t="shared" si="69"/>
        <v>0</v>
      </c>
      <c r="N1520" s="51">
        <f t="shared" si="69"/>
        <v>0</v>
      </c>
      <c r="O1520" s="51">
        <f t="shared" si="69"/>
        <v>0</v>
      </c>
      <c r="P1520" s="51">
        <f t="shared" si="69"/>
        <v>0</v>
      </c>
      <c r="Q1520" s="51">
        <f t="shared" si="69"/>
        <v>0</v>
      </c>
      <c r="R1520" s="51">
        <f t="shared" si="69"/>
        <v>0</v>
      </c>
    </row>
    <row r="1521" spans="1:18" x14ac:dyDescent="0.25">
      <c r="A1521" s="17"/>
      <c r="B1521" s="52"/>
      <c r="C1521" s="17"/>
      <c r="D1521" s="17"/>
      <c r="E1521" s="17"/>
      <c r="F1521" s="17"/>
      <c r="G1521" s="17"/>
      <c r="H1521" s="17"/>
      <c r="I1521" s="16">
        <f>IF(B1521&gt;A_Stammdaten!$B$12,0,SUM(C1521,D1521,F1521,G1521)-SUM(E1521,H1521))</f>
        <v>0</v>
      </c>
      <c r="J1521" s="51">
        <f>HLOOKUP(A_Stammdaten!$B$12,$L$4:$R$2504,ROW(B1521)-3,FALSE)+IF(OR(B1521=0,A_Stammdaten!$B$12&lt;B1521),0,I1521*1/20)</f>
        <v>0</v>
      </c>
      <c r="K1521" s="51">
        <f>HLOOKUP(A_Stammdaten!$B$12,$L$4:$R$2504,ROW(B1521)-3,FALSE)</f>
        <v>0</v>
      </c>
      <c r="L1521" s="51">
        <f t="shared" si="68"/>
        <v>0</v>
      </c>
      <c r="M1521" s="51">
        <f t="shared" si="69"/>
        <v>0</v>
      </c>
      <c r="N1521" s="51">
        <f t="shared" si="69"/>
        <v>0</v>
      </c>
      <c r="O1521" s="51">
        <f t="shared" si="69"/>
        <v>0</v>
      </c>
      <c r="P1521" s="51">
        <f t="shared" si="69"/>
        <v>0</v>
      </c>
      <c r="Q1521" s="51">
        <f t="shared" si="69"/>
        <v>0</v>
      </c>
      <c r="R1521" s="51">
        <f t="shared" si="69"/>
        <v>0</v>
      </c>
    </row>
    <row r="1522" spans="1:18" x14ac:dyDescent="0.25">
      <c r="A1522" s="17"/>
      <c r="B1522" s="52"/>
      <c r="C1522" s="17"/>
      <c r="D1522" s="17"/>
      <c r="E1522" s="17"/>
      <c r="F1522" s="17"/>
      <c r="G1522" s="17"/>
      <c r="H1522" s="17"/>
      <c r="I1522" s="16">
        <f>IF(B1522&gt;A_Stammdaten!$B$12,0,SUM(C1522,D1522,F1522,G1522)-SUM(E1522,H1522))</f>
        <v>0</v>
      </c>
      <c r="J1522" s="51">
        <f>HLOOKUP(A_Stammdaten!$B$12,$L$4:$R$2504,ROW(B1522)-3,FALSE)+IF(OR(B1522=0,A_Stammdaten!$B$12&lt;B1522),0,I1522*1/20)</f>
        <v>0</v>
      </c>
      <c r="K1522" s="51">
        <f>HLOOKUP(A_Stammdaten!$B$12,$L$4:$R$2504,ROW(B1522)-3,FALSE)</f>
        <v>0</v>
      </c>
      <c r="L1522" s="51">
        <f t="shared" si="68"/>
        <v>0</v>
      </c>
      <c r="M1522" s="51">
        <f t="shared" si="69"/>
        <v>0</v>
      </c>
      <c r="N1522" s="51">
        <f t="shared" si="69"/>
        <v>0</v>
      </c>
      <c r="O1522" s="51">
        <f t="shared" si="69"/>
        <v>0</v>
      </c>
      <c r="P1522" s="51">
        <f t="shared" si="69"/>
        <v>0</v>
      </c>
      <c r="Q1522" s="51">
        <f t="shared" si="69"/>
        <v>0</v>
      </c>
      <c r="R1522" s="51">
        <f t="shared" si="69"/>
        <v>0</v>
      </c>
    </row>
    <row r="1523" spans="1:18" x14ac:dyDescent="0.25">
      <c r="A1523" s="17"/>
      <c r="B1523" s="52"/>
      <c r="C1523" s="17"/>
      <c r="D1523" s="17"/>
      <c r="E1523" s="17"/>
      <c r="F1523" s="17"/>
      <c r="G1523" s="17"/>
      <c r="H1523" s="17"/>
      <c r="I1523" s="16">
        <f>IF(B1523&gt;A_Stammdaten!$B$12,0,SUM(C1523,D1523,F1523,G1523)-SUM(E1523,H1523))</f>
        <v>0</v>
      </c>
      <c r="J1523" s="51">
        <f>HLOOKUP(A_Stammdaten!$B$12,$L$4:$R$2504,ROW(B1523)-3,FALSE)+IF(OR(B1523=0,A_Stammdaten!$B$12&lt;B1523),0,I1523*1/20)</f>
        <v>0</v>
      </c>
      <c r="K1523" s="51">
        <f>HLOOKUP(A_Stammdaten!$B$12,$L$4:$R$2504,ROW(B1523)-3,FALSE)</f>
        <v>0</v>
      </c>
      <c r="L1523" s="51">
        <f t="shared" si="68"/>
        <v>0</v>
      </c>
      <c r="M1523" s="51">
        <f t="shared" si="69"/>
        <v>0</v>
      </c>
      <c r="N1523" s="51">
        <f t="shared" si="69"/>
        <v>0</v>
      </c>
      <c r="O1523" s="51">
        <f t="shared" si="69"/>
        <v>0</v>
      </c>
      <c r="P1523" s="51">
        <f t="shared" si="69"/>
        <v>0</v>
      </c>
      <c r="Q1523" s="51">
        <f t="shared" si="69"/>
        <v>0</v>
      </c>
      <c r="R1523" s="51">
        <f t="shared" si="69"/>
        <v>0</v>
      </c>
    </row>
    <row r="1524" spans="1:18" x14ac:dyDescent="0.25">
      <c r="A1524" s="17"/>
      <c r="B1524" s="52"/>
      <c r="C1524" s="17"/>
      <c r="D1524" s="17"/>
      <c r="E1524" s="17"/>
      <c r="F1524" s="17"/>
      <c r="G1524" s="17"/>
      <c r="H1524" s="17"/>
      <c r="I1524" s="16">
        <f>IF(B1524&gt;A_Stammdaten!$B$12,0,SUM(C1524,D1524,F1524,G1524)-SUM(E1524,H1524))</f>
        <v>0</v>
      </c>
      <c r="J1524" s="51">
        <f>HLOOKUP(A_Stammdaten!$B$12,$L$4:$R$2504,ROW(B1524)-3,FALSE)+IF(OR(B1524=0,A_Stammdaten!$B$12&lt;B1524),0,I1524*1/20)</f>
        <v>0</v>
      </c>
      <c r="K1524" s="51">
        <f>HLOOKUP(A_Stammdaten!$B$12,$L$4:$R$2504,ROW(B1524)-3,FALSE)</f>
        <v>0</v>
      </c>
      <c r="L1524" s="51">
        <f t="shared" si="68"/>
        <v>0</v>
      </c>
      <c r="M1524" s="51">
        <f t="shared" si="69"/>
        <v>0</v>
      </c>
      <c r="N1524" s="51">
        <f t="shared" si="69"/>
        <v>0</v>
      </c>
      <c r="O1524" s="51">
        <f t="shared" si="69"/>
        <v>0</v>
      </c>
      <c r="P1524" s="51">
        <f t="shared" si="69"/>
        <v>0</v>
      </c>
      <c r="Q1524" s="51">
        <f t="shared" si="69"/>
        <v>0</v>
      </c>
      <c r="R1524" s="51">
        <f t="shared" si="69"/>
        <v>0</v>
      </c>
    </row>
    <row r="1525" spans="1:18" x14ac:dyDescent="0.25">
      <c r="A1525" s="17"/>
      <c r="B1525" s="52"/>
      <c r="C1525" s="17"/>
      <c r="D1525" s="17"/>
      <c r="E1525" s="17"/>
      <c r="F1525" s="17"/>
      <c r="G1525" s="17"/>
      <c r="H1525" s="17"/>
      <c r="I1525" s="16">
        <f>IF(B1525&gt;A_Stammdaten!$B$12,0,SUM(C1525,D1525,F1525,G1525)-SUM(E1525,H1525))</f>
        <v>0</v>
      </c>
      <c r="J1525" s="51">
        <f>HLOOKUP(A_Stammdaten!$B$12,$L$4:$R$2504,ROW(B1525)-3,FALSE)+IF(OR(B1525=0,A_Stammdaten!$B$12&lt;B1525),0,I1525*1/20)</f>
        <v>0</v>
      </c>
      <c r="K1525" s="51">
        <f>HLOOKUP(A_Stammdaten!$B$12,$L$4:$R$2504,ROW(B1525)-3,FALSE)</f>
        <v>0</v>
      </c>
      <c r="L1525" s="51">
        <f t="shared" si="68"/>
        <v>0</v>
      </c>
      <c r="M1525" s="51">
        <f t="shared" si="69"/>
        <v>0</v>
      </c>
      <c r="N1525" s="51">
        <f t="shared" si="69"/>
        <v>0</v>
      </c>
      <c r="O1525" s="51">
        <f t="shared" si="69"/>
        <v>0</v>
      </c>
      <c r="P1525" s="51">
        <f t="shared" si="69"/>
        <v>0</v>
      </c>
      <c r="Q1525" s="51">
        <f t="shared" si="69"/>
        <v>0</v>
      </c>
      <c r="R1525" s="51">
        <f t="shared" si="69"/>
        <v>0</v>
      </c>
    </row>
    <row r="1526" spans="1:18" x14ac:dyDescent="0.25">
      <c r="A1526" s="17"/>
      <c r="B1526" s="52"/>
      <c r="C1526" s="17"/>
      <c r="D1526" s="17"/>
      <c r="E1526" s="17"/>
      <c r="F1526" s="17"/>
      <c r="G1526" s="17"/>
      <c r="H1526" s="17"/>
      <c r="I1526" s="16">
        <f>IF(B1526&gt;A_Stammdaten!$B$12,0,SUM(C1526,D1526,F1526,G1526)-SUM(E1526,H1526))</f>
        <v>0</v>
      </c>
      <c r="J1526" s="51">
        <f>HLOOKUP(A_Stammdaten!$B$12,$L$4:$R$2504,ROW(B1526)-3,FALSE)+IF(OR(B1526=0,A_Stammdaten!$B$12&lt;B1526),0,I1526*1/20)</f>
        <v>0</v>
      </c>
      <c r="K1526" s="51">
        <f>HLOOKUP(A_Stammdaten!$B$12,$L$4:$R$2504,ROW(B1526)-3,FALSE)</f>
        <v>0</v>
      </c>
      <c r="L1526" s="51">
        <f t="shared" si="68"/>
        <v>0</v>
      </c>
      <c r="M1526" s="51">
        <f t="shared" si="69"/>
        <v>0</v>
      </c>
      <c r="N1526" s="51">
        <f t="shared" si="69"/>
        <v>0</v>
      </c>
      <c r="O1526" s="51">
        <f t="shared" si="69"/>
        <v>0</v>
      </c>
      <c r="P1526" s="51">
        <f t="shared" si="69"/>
        <v>0</v>
      </c>
      <c r="Q1526" s="51">
        <f t="shared" si="69"/>
        <v>0</v>
      </c>
      <c r="R1526" s="51">
        <f t="shared" si="69"/>
        <v>0</v>
      </c>
    </row>
    <row r="1527" spans="1:18" x14ac:dyDescent="0.25">
      <c r="A1527" s="17"/>
      <c r="B1527" s="52"/>
      <c r="C1527" s="17"/>
      <c r="D1527" s="17"/>
      <c r="E1527" s="17"/>
      <c r="F1527" s="17"/>
      <c r="G1527" s="17"/>
      <c r="H1527" s="17"/>
      <c r="I1527" s="16">
        <f>IF(B1527&gt;A_Stammdaten!$B$12,0,SUM(C1527,D1527,F1527,G1527)-SUM(E1527,H1527))</f>
        <v>0</v>
      </c>
      <c r="J1527" s="51">
        <f>HLOOKUP(A_Stammdaten!$B$12,$L$4:$R$2504,ROW(B1527)-3,FALSE)+IF(OR(B1527=0,A_Stammdaten!$B$12&lt;B1527),0,I1527*1/20)</f>
        <v>0</v>
      </c>
      <c r="K1527" s="51">
        <f>HLOOKUP(A_Stammdaten!$B$12,$L$4:$R$2504,ROW(B1527)-3,FALSE)</f>
        <v>0</v>
      </c>
      <c r="L1527" s="51">
        <f t="shared" si="68"/>
        <v>0</v>
      </c>
      <c r="M1527" s="51">
        <f t="shared" si="69"/>
        <v>0</v>
      </c>
      <c r="N1527" s="51">
        <f t="shared" si="69"/>
        <v>0</v>
      </c>
      <c r="O1527" s="51">
        <f t="shared" si="69"/>
        <v>0</v>
      </c>
      <c r="P1527" s="51">
        <f t="shared" si="69"/>
        <v>0</v>
      </c>
      <c r="Q1527" s="51">
        <f t="shared" si="69"/>
        <v>0</v>
      </c>
      <c r="R1527" s="51">
        <f t="shared" si="69"/>
        <v>0</v>
      </c>
    </row>
    <row r="1528" spans="1:18" x14ac:dyDescent="0.25">
      <c r="A1528" s="17"/>
      <c r="B1528" s="52"/>
      <c r="C1528" s="17"/>
      <c r="D1528" s="17"/>
      <c r="E1528" s="17"/>
      <c r="F1528" s="17"/>
      <c r="G1528" s="17"/>
      <c r="H1528" s="17"/>
      <c r="I1528" s="16">
        <f>IF(B1528&gt;A_Stammdaten!$B$12,0,SUM(C1528,D1528,F1528,G1528)-SUM(E1528,H1528))</f>
        <v>0</v>
      </c>
      <c r="J1528" s="51">
        <f>HLOOKUP(A_Stammdaten!$B$12,$L$4:$R$2504,ROW(B1528)-3,FALSE)+IF(OR(B1528=0,A_Stammdaten!$B$12&lt;B1528),0,I1528*1/20)</f>
        <v>0</v>
      </c>
      <c r="K1528" s="51">
        <f>HLOOKUP(A_Stammdaten!$B$12,$L$4:$R$2504,ROW(B1528)-3,FALSE)</f>
        <v>0</v>
      </c>
      <c r="L1528" s="51">
        <f t="shared" si="68"/>
        <v>0</v>
      </c>
      <c r="M1528" s="51">
        <f t="shared" si="69"/>
        <v>0</v>
      </c>
      <c r="N1528" s="51">
        <f t="shared" si="69"/>
        <v>0</v>
      </c>
      <c r="O1528" s="51">
        <f t="shared" si="69"/>
        <v>0</v>
      </c>
      <c r="P1528" s="51">
        <f t="shared" si="69"/>
        <v>0</v>
      </c>
      <c r="Q1528" s="51">
        <f t="shared" si="69"/>
        <v>0</v>
      </c>
      <c r="R1528" s="51">
        <f t="shared" si="69"/>
        <v>0</v>
      </c>
    </row>
    <row r="1529" spans="1:18" x14ac:dyDescent="0.25">
      <c r="A1529" s="17"/>
      <c r="B1529" s="52"/>
      <c r="C1529" s="17"/>
      <c r="D1529" s="17"/>
      <c r="E1529" s="17"/>
      <c r="F1529" s="17"/>
      <c r="G1529" s="17"/>
      <c r="H1529" s="17"/>
      <c r="I1529" s="16">
        <f>IF(B1529&gt;A_Stammdaten!$B$12,0,SUM(C1529,D1529,F1529,G1529)-SUM(E1529,H1529))</f>
        <v>0</v>
      </c>
      <c r="J1529" s="51">
        <f>HLOOKUP(A_Stammdaten!$B$12,$L$4:$R$2504,ROW(B1529)-3,FALSE)+IF(OR(B1529=0,A_Stammdaten!$B$12&lt;B1529),0,I1529*1/20)</f>
        <v>0</v>
      </c>
      <c r="K1529" s="51">
        <f>HLOOKUP(A_Stammdaten!$B$12,$L$4:$R$2504,ROW(B1529)-3,FALSE)</f>
        <v>0</v>
      </c>
      <c r="L1529" s="51">
        <f t="shared" si="68"/>
        <v>0</v>
      </c>
      <c r="M1529" s="51">
        <f t="shared" si="69"/>
        <v>0</v>
      </c>
      <c r="N1529" s="51">
        <f t="shared" si="69"/>
        <v>0</v>
      </c>
      <c r="O1529" s="51">
        <f t="shared" si="69"/>
        <v>0</v>
      </c>
      <c r="P1529" s="51">
        <f t="shared" si="69"/>
        <v>0</v>
      </c>
      <c r="Q1529" s="51">
        <f t="shared" si="69"/>
        <v>0</v>
      </c>
      <c r="R1529" s="51">
        <f t="shared" si="69"/>
        <v>0</v>
      </c>
    </row>
    <row r="1530" spans="1:18" x14ac:dyDescent="0.25">
      <c r="A1530" s="17"/>
      <c r="B1530" s="52"/>
      <c r="C1530" s="17"/>
      <c r="D1530" s="17"/>
      <c r="E1530" s="17"/>
      <c r="F1530" s="17"/>
      <c r="G1530" s="17"/>
      <c r="H1530" s="17"/>
      <c r="I1530" s="16">
        <f>IF(B1530&gt;A_Stammdaten!$B$12,0,SUM(C1530,D1530,F1530,G1530)-SUM(E1530,H1530))</f>
        <v>0</v>
      </c>
      <c r="J1530" s="51">
        <f>HLOOKUP(A_Stammdaten!$B$12,$L$4:$R$2504,ROW(B1530)-3,FALSE)+IF(OR(B1530=0,A_Stammdaten!$B$12&lt;B1530),0,I1530*1/20)</f>
        <v>0</v>
      </c>
      <c r="K1530" s="51">
        <f>HLOOKUP(A_Stammdaten!$B$12,$L$4:$R$2504,ROW(B1530)-3,FALSE)</f>
        <v>0</v>
      </c>
      <c r="L1530" s="51">
        <f t="shared" si="68"/>
        <v>0</v>
      </c>
      <c r="M1530" s="51">
        <f t="shared" si="69"/>
        <v>0</v>
      </c>
      <c r="N1530" s="51">
        <f t="shared" si="69"/>
        <v>0</v>
      </c>
      <c r="O1530" s="51">
        <f t="shared" ref="M1530:R1572" si="70">IF(OR($I1530=0,O$4&lt;$B1530,$B1530=0,20-(O$4-$B1530)=0),0,$I1530*(19-(O$4-$B1530))/20)</f>
        <v>0</v>
      </c>
      <c r="P1530" s="51">
        <f t="shared" si="70"/>
        <v>0</v>
      </c>
      <c r="Q1530" s="51">
        <f t="shared" si="70"/>
        <v>0</v>
      </c>
      <c r="R1530" s="51">
        <f t="shared" si="70"/>
        <v>0</v>
      </c>
    </row>
    <row r="1531" spans="1:18" x14ac:dyDescent="0.25">
      <c r="A1531" s="17"/>
      <c r="B1531" s="52"/>
      <c r="C1531" s="17"/>
      <c r="D1531" s="17"/>
      <c r="E1531" s="17"/>
      <c r="F1531" s="17"/>
      <c r="G1531" s="17"/>
      <c r="H1531" s="17"/>
      <c r="I1531" s="16">
        <f>IF(B1531&gt;A_Stammdaten!$B$12,0,SUM(C1531,D1531,F1531,G1531)-SUM(E1531,H1531))</f>
        <v>0</v>
      </c>
      <c r="J1531" s="51">
        <f>HLOOKUP(A_Stammdaten!$B$12,$L$4:$R$2504,ROW(B1531)-3,FALSE)+IF(OR(B1531=0,A_Stammdaten!$B$12&lt;B1531),0,I1531*1/20)</f>
        <v>0</v>
      </c>
      <c r="K1531" s="51">
        <f>HLOOKUP(A_Stammdaten!$B$12,$L$4:$R$2504,ROW(B1531)-3,FALSE)</f>
        <v>0</v>
      </c>
      <c r="L1531" s="51">
        <f t="shared" si="68"/>
        <v>0</v>
      </c>
      <c r="M1531" s="51">
        <f t="shared" si="70"/>
        <v>0</v>
      </c>
      <c r="N1531" s="51">
        <f t="shared" si="70"/>
        <v>0</v>
      </c>
      <c r="O1531" s="51">
        <f t="shared" si="70"/>
        <v>0</v>
      </c>
      <c r="P1531" s="51">
        <f t="shared" si="70"/>
        <v>0</v>
      </c>
      <c r="Q1531" s="51">
        <f t="shared" si="70"/>
        <v>0</v>
      </c>
      <c r="R1531" s="51">
        <f t="shared" si="70"/>
        <v>0</v>
      </c>
    </row>
    <row r="1532" spans="1:18" x14ac:dyDescent="0.25">
      <c r="A1532" s="17"/>
      <c r="B1532" s="52"/>
      <c r="C1532" s="17"/>
      <c r="D1532" s="17"/>
      <c r="E1532" s="17"/>
      <c r="F1532" s="17"/>
      <c r="G1532" s="17"/>
      <c r="H1532" s="17"/>
      <c r="I1532" s="16">
        <f>IF(B1532&gt;A_Stammdaten!$B$12,0,SUM(C1532,D1532,F1532,G1532)-SUM(E1532,H1532))</f>
        <v>0</v>
      </c>
      <c r="J1532" s="51">
        <f>HLOOKUP(A_Stammdaten!$B$12,$L$4:$R$2504,ROW(B1532)-3,FALSE)+IF(OR(B1532=0,A_Stammdaten!$B$12&lt;B1532),0,I1532*1/20)</f>
        <v>0</v>
      </c>
      <c r="K1532" s="51">
        <f>HLOOKUP(A_Stammdaten!$B$12,$L$4:$R$2504,ROW(B1532)-3,FALSE)</f>
        <v>0</v>
      </c>
      <c r="L1532" s="51">
        <f t="shared" si="68"/>
        <v>0</v>
      </c>
      <c r="M1532" s="51">
        <f t="shared" si="70"/>
        <v>0</v>
      </c>
      <c r="N1532" s="51">
        <f t="shared" si="70"/>
        <v>0</v>
      </c>
      <c r="O1532" s="51">
        <f t="shared" si="70"/>
        <v>0</v>
      </c>
      <c r="P1532" s="51">
        <f t="shared" si="70"/>
        <v>0</v>
      </c>
      <c r="Q1532" s="51">
        <f t="shared" si="70"/>
        <v>0</v>
      </c>
      <c r="R1532" s="51">
        <f t="shared" si="70"/>
        <v>0</v>
      </c>
    </row>
    <row r="1533" spans="1:18" x14ac:dyDescent="0.25">
      <c r="A1533" s="17"/>
      <c r="B1533" s="52"/>
      <c r="C1533" s="17"/>
      <c r="D1533" s="17"/>
      <c r="E1533" s="17"/>
      <c r="F1533" s="17"/>
      <c r="G1533" s="17"/>
      <c r="H1533" s="17"/>
      <c r="I1533" s="16">
        <f>IF(B1533&gt;A_Stammdaten!$B$12,0,SUM(C1533,D1533,F1533,G1533)-SUM(E1533,H1533))</f>
        <v>0</v>
      </c>
      <c r="J1533" s="51">
        <f>HLOOKUP(A_Stammdaten!$B$12,$L$4:$R$2504,ROW(B1533)-3,FALSE)+IF(OR(B1533=0,A_Stammdaten!$B$12&lt;B1533),0,I1533*1/20)</f>
        <v>0</v>
      </c>
      <c r="K1533" s="51">
        <f>HLOOKUP(A_Stammdaten!$B$12,$L$4:$R$2504,ROW(B1533)-3,FALSE)</f>
        <v>0</v>
      </c>
      <c r="L1533" s="51">
        <f t="shared" si="68"/>
        <v>0</v>
      </c>
      <c r="M1533" s="51">
        <f t="shared" si="70"/>
        <v>0</v>
      </c>
      <c r="N1533" s="51">
        <f t="shared" si="70"/>
        <v>0</v>
      </c>
      <c r="O1533" s="51">
        <f t="shared" si="70"/>
        <v>0</v>
      </c>
      <c r="P1533" s="51">
        <f t="shared" si="70"/>
        <v>0</v>
      </c>
      <c r="Q1533" s="51">
        <f t="shared" si="70"/>
        <v>0</v>
      </c>
      <c r="R1533" s="51">
        <f t="shared" si="70"/>
        <v>0</v>
      </c>
    </row>
    <row r="1534" spans="1:18" x14ac:dyDescent="0.25">
      <c r="A1534" s="17"/>
      <c r="B1534" s="52"/>
      <c r="C1534" s="17"/>
      <c r="D1534" s="17"/>
      <c r="E1534" s="17"/>
      <c r="F1534" s="17"/>
      <c r="G1534" s="17"/>
      <c r="H1534" s="17"/>
      <c r="I1534" s="16">
        <f>IF(B1534&gt;A_Stammdaten!$B$12,0,SUM(C1534,D1534,F1534,G1534)-SUM(E1534,H1534))</f>
        <v>0</v>
      </c>
      <c r="J1534" s="51">
        <f>HLOOKUP(A_Stammdaten!$B$12,$L$4:$R$2504,ROW(B1534)-3,FALSE)+IF(OR(B1534=0,A_Stammdaten!$B$12&lt;B1534),0,I1534*1/20)</f>
        <v>0</v>
      </c>
      <c r="K1534" s="51">
        <f>HLOOKUP(A_Stammdaten!$B$12,$L$4:$R$2504,ROW(B1534)-3,FALSE)</f>
        <v>0</v>
      </c>
      <c r="L1534" s="51">
        <f t="shared" si="68"/>
        <v>0</v>
      </c>
      <c r="M1534" s="51">
        <f t="shared" si="70"/>
        <v>0</v>
      </c>
      <c r="N1534" s="51">
        <f t="shared" si="70"/>
        <v>0</v>
      </c>
      <c r="O1534" s="51">
        <f t="shared" si="70"/>
        <v>0</v>
      </c>
      <c r="P1534" s="51">
        <f t="shared" si="70"/>
        <v>0</v>
      </c>
      <c r="Q1534" s="51">
        <f t="shared" si="70"/>
        <v>0</v>
      </c>
      <c r="R1534" s="51">
        <f t="shared" si="70"/>
        <v>0</v>
      </c>
    </row>
    <row r="1535" spans="1:18" x14ac:dyDescent="0.25">
      <c r="A1535" s="17"/>
      <c r="B1535" s="52"/>
      <c r="C1535" s="17"/>
      <c r="D1535" s="17"/>
      <c r="E1535" s="17"/>
      <c r="F1535" s="17"/>
      <c r="G1535" s="17"/>
      <c r="H1535" s="17"/>
      <c r="I1535" s="16">
        <f>IF(B1535&gt;A_Stammdaten!$B$12,0,SUM(C1535,D1535,F1535,G1535)-SUM(E1535,H1535))</f>
        <v>0</v>
      </c>
      <c r="J1535" s="51">
        <f>HLOOKUP(A_Stammdaten!$B$12,$L$4:$R$2504,ROW(B1535)-3,FALSE)+IF(OR(B1535=0,A_Stammdaten!$B$12&lt;B1535),0,I1535*1/20)</f>
        <v>0</v>
      </c>
      <c r="K1535" s="51">
        <f>HLOOKUP(A_Stammdaten!$B$12,$L$4:$R$2504,ROW(B1535)-3,FALSE)</f>
        <v>0</v>
      </c>
      <c r="L1535" s="51">
        <f t="shared" si="68"/>
        <v>0</v>
      </c>
      <c r="M1535" s="51">
        <f t="shared" si="70"/>
        <v>0</v>
      </c>
      <c r="N1535" s="51">
        <f t="shared" si="70"/>
        <v>0</v>
      </c>
      <c r="O1535" s="51">
        <f t="shared" si="70"/>
        <v>0</v>
      </c>
      <c r="P1535" s="51">
        <f t="shared" si="70"/>
        <v>0</v>
      </c>
      <c r="Q1535" s="51">
        <f t="shared" si="70"/>
        <v>0</v>
      </c>
      <c r="R1535" s="51">
        <f t="shared" si="70"/>
        <v>0</v>
      </c>
    </row>
    <row r="1536" spans="1:18" x14ac:dyDescent="0.25">
      <c r="A1536" s="17"/>
      <c r="B1536" s="52"/>
      <c r="C1536" s="17"/>
      <c r="D1536" s="17"/>
      <c r="E1536" s="17"/>
      <c r="F1536" s="17"/>
      <c r="G1536" s="17"/>
      <c r="H1536" s="17"/>
      <c r="I1536" s="16">
        <f>IF(B1536&gt;A_Stammdaten!$B$12,0,SUM(C1536,D1536,F1536,G1536)-SUM(E1536,H1536))</f>
        <v>0</v>
      </c>
      <c r="J1536" s="51">
        <f>HLOOKUP(A_Stammdaten!$B$12,$L$4:$R$2504,ROW(B1536)-3,FALSE)+IF(OR(B1536=0,A_Stammdaten!$B$12&lt;B1536),0,I1536*1/20)</f>
        <v>0</v>
      </c>
      <c r="K1536" s="51">
        <f>HLOOKUP(A_Stammdaten!$B$12,$L$4:$R$2504,ROW(B1536)-3,FALSE)</f>
        <v>0</v>
      </c>
      <c r="L1536" s="51">
        <f t="shared" ref="L1536:L1599" si="71">IF(OR($I1536=0,L$4&lt;$B1536,$B1536=0,20-(L$4-$B1536)=0),0,$I1536*(19-(L$4-$B1536))/20)</f>
        <v>0</v>
      </c>
      <c r="M1536" s="51">
        <f t="shared" si="70"/>
        <v>0</v>
      </c>
      <c r="N1536" s="51">
        <f t="shared" si="70"/>
        <v>0</v>
      </c>
      <c r="O1536" s="51">
        <f t="shared" si="70"/>
        <v>0</v>
      </c>
      <c r="P1536" s="51">
        <f t="shared" si="70"/>
        <v>0</v>
      </c>
      <c r="Q1536" s="51">
        <f t="shared" si="70"/>
        <v>0</v>
      </c>
      <c r="R1536" s="51">
        <f t="shared" si="70"/>
        <v>0</v>
      </c>
    </row>
    <row r="1537" spans="1:18" x14ac:dyDescent="0.25">
      <c r="A1537" s="17"/>
      <c r="B1537" s="52"/>
      <c r="C1537" s="17"/>
      <c r="D1537" s="17"/>
      <c r="E1537" s="17"/>
      <c r="F1537" s="17"/>
      <c r="G1537" s="17"/>
      <c r="H1537" s="17"/>
      <c r="I1537" s="16">
        <f>IF(B1537&gt;A_Stammdaten!$B$12,0,SUM(C1537,D1537,F1537,G1537)-SUM(E1537,H1537))</f>
        <v>0</v>
      </c>
      <c r="J1537" s="51">
        <f>HLOOKUP(A_Stammdaten!$B$12,$L$4:$R$2504,ROW(B1537)-3,FALSE)+IF(OR(B1537=0,A_Stammdaten!$B$12&lt;B1537),0,I1537*1/20)</f>
        <v>0</v>
      </c>
      <c r="K1537" s="51">
        <f>HLOOKUP(A_Stammdaten!$B$12,$L$4:$R$2504,ROW(B1537)-3,FALSE)</f>
        <v>0</v>
      </c>
      <c r="L1537" s="51">
        <f t="shared" si="71"/>
        <v>0</v>
      </c>
      <c r="M1537" s="51">
        <f t="shared" si="70"/>
        <v>0</v>
      </c>
      <c r="N1537" s="51">
        <f t="shared" si="70"/>
        <v>0</v>
      </c>
      <c r="O1537" s="51">
        <f t="shared" si="70"/>
        <v>0</v>
      </c>
      <c r="P1537" s="51">
        <f t="shared" si="70"/>
        <v>0</v>
      </c>
      <c r="Q1537" s="51">
        <f t="shared" si="70"/>
        <v>0</v>
      </c>
      <c r="R1537" s="51">
        <f t="shared" si="70"/>
        <v>0</v>
      </c>
    </row>
    <row r="1538" spans="1:18" x14ac:dyDescent="0.25">
      <c r="A1538" s="17"/>
      <c r="B1538" s="52"/>
      <c r="C1538" s="17"/>
      <c r="D1538" s="17"/>
      <c r="E1538" s="17"/>
      <c r="F1538" s="17"/>
      <c r="G1538" s="17"/>
      <c r="H1538" s="17"/>
      <c r="I1538" s="16">
        <f>IF(B1538&gt;A_Stammdaten!$B$12,0,SUM(C1538,D1538,F1538,G1538)-SUM(E1538,H1538))</f>
        <v>0</v>
      </c>
      <c r="J1538" s="51">
        <f>HLOOKUP(A_Stammdaten!$B$12,$L$4:$R$2504,ROW(B1538)-3,FALSE)+IF(OR(B1538=0,A_Stammdaten!$B$12&lt;B1538),0,I1538*1/20)</f>
        <v>0</v>
      </c>
      <c r="K1538" s="51">
        <f>HLOOKUP(A_Stammdaten!$B$12,$L$4:$R$2504,ROW(B1538)-3,FALSE)</f>
        <v>0</v>
      </c>
      <c r="L1538" s="51">
        <f t="shared" si="71"/>
        <v>0</v>
      </c>
      <c r="M1538" s="51">
        <f t="shared" si="70"/>
        <v>0</v>
      </c>
      <c r="N1538" s="51">
        <f t="shared" si="70"/>
        <v>0</v>
      </c>
      <c r="O1538" s="51">
        <f t="shared" si="70"/>
        <v>0</v>
      </c>
      <c r="P1538" s="51">
        <f t="shared" si="70"/>
        <v>0</v>
      </c>
      <c r="Q1538" s="51">
        <f t="shared" si="70"/>
        <v>0</v>
      </c>
      <c r="R1538" s="51">
        <f t="shared" si="70"/>
        <v>0</v>
      </c>
    </row>
    <row r="1539" spans="1:18" x14ac:dyDescent="0.25">
      <c r="A1539" s="17"/>
      <c r="B1539" s="52"/>
      <c r="C1539" s="17"/>
      <c r="D1539" s="17"/>
      <c r="E1539" s="17"/>
      <c r="F1539" s="17"/>
      <c r="G1539" s="17"/>
      <c r="H1539" s="17"/>
      <c r="I1539" s="16">
        <f>IF(B1539&gt;A_Stammdaten!$B$12,0,SUM(C1539,D1539,F1539,G1539)-SUM(E1539,H1539))</f>
        <v>0</v>
      </c>
      <c r="J1539" s="51">
        <f>HLOOKUP(A_Stammdaten!$B$12,$L$4:$R$2504,ROW(B1539)-3,FALSE)+IF(OR(B1539=0,A_Stammdaten!$B$12&lt;B1539),0,I1539*1/20)</f>
        <v>0</v>
      </c>
      <c r="K1539" s="51">
        <f>HLOOKUP(A_Stammdaten!$B$12,$L$4:$R$2504,ROW(B1539)-3,FALSE)</f>
        <v>0</v>
      </c>
      <c r="L1539" s="51">
        <f t="shared" si="71"/>
        <v>0</v>
      </c>
      <c r="M1539" s="51">
        <f t="shared" si="70"/>
        <v>0</v>
      </c>
      <c r="N1539" s="51">
        <f t="shared" si="70"/>
        <v>0</v>
      </c>
      <c r="O1539" s="51">
        <f t="shared" si="70"/>
        <v>0</v>
      </c>
      <c r="P1539" s="51">
        <f t="shared" si="70"/>
        <v>0</v>
      </c>
      <c r="Q1539" s="51">
        <f t="shared" si="70"/>
        <v>0</v>
      </c>
      <c r="R1539" s="51">
        <f t="shared" si="70"/>
        <v>0</v>
      </c>
    </row>
    <row r="1540" spans="1:18" x14ac:dyDescent="0.25">
      <c r="A1540" s="17"/>
      <c r="B1540" s="52"/>
      <c r="C1540" s="17"/>
      <c r="D1540" s="17"/>
      <c r="E1540" s="17"/>
      <c r="F1540" s="17"/>
      <c r="G1540" s="17"/>
      <c r="H1540" s="17"/>
      <c r="I1540" s="16">
        <f>IF(B1540&gt;A_Stammdaten!$B$12,0,SUM(C1540,D1540,F1540,G1540)-SUM(E1540,H1540))</f>
        <v>0</v>
      </c>
      <c r="J1540" s="51">
        <f>HLOOKUP(A_Stammdaten!$B$12,$L$4:$R$2504,ROW(B1540)-3,FALSE)+IF(OR(B1540=0,A_Stammdaten!$B$12&lt;B1540),0,I1540*1/20)</f>
        <v>0</v>
      </c>
      <c r="K1540" s="51">
        <f>HLOOKUP(A_Stammdaten!$B$12,$L$4:$R$2504,ROW(B1540)-3,FALSE)</f>
        <v>0</v>
      </c>
      <c r="L1540" s="51">
        <f t="shared" si="71"/>
        <v>0</v>
      </c>
      <c r="M1540" s="51">
        <f t="shared" si="70"/>
        <v>0</v>
      </c>
      <c r="N1540" s="51">
        <f t="shared" si="70"/>
        <v>0</v>
      </c>
      <c r="O1540" s="51">
        <f t="shared" si="70"/>
        <v>0</v>
      </c>
      <c r="P1540" s="51">
        <f t="shared" si="70"/>
        <v>0</v>
      </c>
      <c r="Q1540" s="51">
        <f t="shared" si="70"/>
        <v>0</v>
      </c>
      <c r="R1540" s="51">
        <f t="shared" si="70"/>
        <v>0</v>
      </c>
    </row>
    <row r="1541" spans="1:18" x14ac:dyDescent="0.25">
      <c r="A1541" s="17"/>
      <c r="B1541" s="52"/>
      <c r="C1541" s="17"/>
      <c r="D1541" s="17"/>
      <c r="E1541" s="17"/>
      <c r="F1541" s="17"/>
      <c r="G1541" s="17"/>
      <c r="H1541" s="17"/>
      <c r="I1541" s="16">
        <f>IF(B1541&gt;A_Stammdaten!$B$12,0,SUM(C1541,D1541,F1541,G1541)-SUM(E1541,H1541))</f>
        <v>0</v>
      </c>
      <c r="J1541" s="51">
        <f>HLOOKUP(A_Stammdaten!$B$12,$L$4:$R$2504,ROW(B1541)-3,FALSE)+IF(OR(B1541=0,A_Stammdaten!$B$12&lt;B1541),0,I1541*1/20)</f>
        <v>0</v>
      </c>
      <c r="K1541" s="51">
        <f>HLOOKUP(A_Stammdaten!$B$12,$L$4:$R$2504,ROW(B1541)-3,FALSE)</f>
        <v>0</v>
      </c>
      <c r="L1541" s="51">
        <f t="shared" si="71"/>
        <v>0</v>
      </c>
      <c r="M1541" s="51">
        <f t="shared" si="70"/>
        <v>0</v>
      </c>
      <c r="N1541" s="51">
        <f t="shared" si="70"/>
        <v>0</v>
      </c>
      <c r="O1541" s="51">
        <f t="shared" si="70"/>
        <v>0</v>
      </c>
      <c r="P1541" s="51">
        <f t="shared" si="70"/>
        <v>0</v>
      </c>
      <c r="Q1541" s="51">
        <f t="shared" si="70"/>
        <v>0</v>
      </c>
      <c r="R1541" s="51">
        <f t="shared" si="70"/>
        <v>0</v>
      </c>
    </row>
    <row r="1542" spans="1:18" x14ac:dyDescent="0.25">
      <c r="A1542" s="17"/>
      <c r="B1542" s="52"/>
      <c r="C1542" s="17"/>
      <c r="D1542" s="17"/>
      <c r="E1542" s="17"/>
      <c r="F1542" s="17"/>
      <c r="G1542" s="17"/>
      <c r="H1542" s="17"/>
      <c r="I1542" s="16">
        <f>IF(B1542&gt;A_Stammdaten!$B$12,0,SUM(C1542,D1542,F1542,G1542)-SUM(E1542,H1542))</f>
        <v>0</v>
      </c>
      <c r="J1542" s="51">
        <f>HLOOKUP(A_Stammdaten!$B$12,$L$4:$R$2504,ROW(B1542)-3,FALSE)+IF(OR(B1542=0,A_Stammdaten!$B$12&lt;B1542),0,I1542*1/20)</f>
        <v>0</v>
      </c>
      <c r="K1542" s="51">
        <f>HLOOKUP(A_Stammdaten!$B$12,$L$4:$R$2504,ROW(B1542)-3,FALSE)</f>
        <v>0</v>
      </c>
      <c r="L1542" s="51">
        <f t="shared" si="71"/>
        <v>0</v>
      </c>
      <c r="M1542" s="51">
        <f t="shared" si="70"/>
        <v>0</v>
      </c>
      <c r="N1542" s="51">
        <f t="shared" si="70"/>
        <v>0</v>
      </c>
      <c r="O1542" s="51">
        <f t="shared" si="70"/>
        <v>0</v>
      </c>
      <c r="P1542" s="51">
        <f t="shared" si="70"/>
        <v>0</v>
      </c>
      <c r="Q1542" s="51">
        <f t="shared" si="70"/>
        <v>0</v>
      </c>
      <c r="R1542" s="51">
        <f t="shared" si="70"/>
        <v>0</v>
      </c>
    </row>
    <row r="1543" spans="1:18" x14ac:dyDescent="0.25">
      <c r="A1543" s="17"/>
      <c r="B1543" s="52"/>
      <c r="C1543" s="17"/>
      <c r="D1543" s="17"/>
      <c r="E1543" s="17"/>
      <c r="F1543" s="17"/>
      <c r="G1543" s="17"/>
      <c r="H1543" s="17"/>
      <c r="I1543" s="16">
        <f>IF(B1543&gt;A_Stammdaten!$B$12,0,SUM(C1543,D1543,F1543,G1543)-SUM(E1543,H1543))</f>
        <v>0</v>
      </c>
      <c r="J1543" s="51">
        <f>HLOOKUP(A_Stammdaten!$B$12,$L$4:$R$2504,ROW(B1543)-3,FALSE)+IF(OR(B1543=0,A_Stammdaten!$B$12&lt;B1543),0,I1543*1/20)</f>
        <v>0</v>
      </c>
      <c r="K1543" s="51">
        <f>HLOOKUP(A_Stammdaten!$B$12,$L$4:$R$2504,ROW(B1543)-3,FALSE)</f>
        <v>0</v>
      </c>
      <c r="L1543" s="51">
        <f t="shared" si="71"/>
        <v>0</v>
      </c>
      <c r="M1543" s="51">
        <f t="shared" si="70"/>
        <v>0</v>
      </c>
      <c r="N1543" s="51">
        <f t="shared" si="70"/>
        <v>0</v>
      </c>
      <c r="O1543" s="51">
        <f t="shared" si="70"/>
        <v>0</v>
      </c>
      <c r="P1543" s="51">
        <f t="shared" si="70"/>
        <v>0</v>
      </c>
      <c r="Q1543" s="51">
        <f t="shared" si="70"/>
        <v>0</v>
      </c>
      <c r="R1543" s="51">
        <f t="shared" si="70"/>
        <v>0</v>
      </c>
    </row>
    <row r="1544" spans="1:18" x14ac:dyDescent="0.25">
      <c r="A1544" s="17"/>
      <c r="B1544" s="52"/>
      <c r="C1544" s="17"/>
      <c r="D1544" s="17"/>
      <c r="E1544" s="17"/>
      <c r="F1544" s="17"/>
      <c r="G1544" s="17"/>
      <c r="H1544" s="17"/>
      <c r="I1544" s="16">
        <f>IF(B1544&gt;A_Stammdaten!$B$12,0,SUM(C1544,D1544,F1544,G1544)-SUM(E1544,H1544))</f>
        <v>0</v>
      </c>
      <c r="J1544" s="51">
        <f>HLOOKUP(A_Stammdaten!$B$12,$L$4:$R$2504,ROW(B1544)-3,FALSE)+IF(OR(B1544=0,A_Stammdaten!$B$12&lt;B1544),0,I1544*1/20)</f>
        <v>0</v>
      </c>
      <c r="K1544" s="51">
        <f>HLOOKUP(A_Stammdaten!$B$12,$L$4:$R$2504,ROW(B1544)-3,FALSE)</f>
        <v>0</v>
      </c>
      <c r="L1544" s="51">
        <f t="shared" si="71"/>
        <v>0</v>
      </c>
      <c r="M1544" s="51">
        <f t="shared" si="70"/>
        <v>0</v>
      </c>
      <c r="N1544" s="51">
        <f t="shared" si="70"/>
        <v>0</v>
      </c>
      <c r="O1544" s="51">
        <f t="shared" si="70"/>
        <v>0</v>
      </c>
      <c r="P1544" s="51">
        <f t="shared" si="70"/>
        <v>0</v>
      </c>
      <c r="Q1544" s="51">
        <f t="shared" si="70"/>
        <v>0</v>
      </c>
      <c r="R1544" s="51">
        <f t="shared" si="70"/>
        <v>0</v>
      </c>
    </row>
    <row r="1545" spans="1:18" x14ac:dyDescent="0.25">
      <c r="A1545" s="17"/>
      <c r="B1545" s="52"/>
      <c r="C1545" s="17"/>
      <c r="D1545" s="17"/>
      <c r="E1545" s="17"/>
      <c r="F1545" s="17"/>
      <c r="G1545" s="17"/>
      <c r="H1545" s="17"/>
      <c r="I1545" s="16">
        <f>IF(B1545&gt;A_Stammdaten!$B$12,0,SUM(C1545,D1545,F1545,G1545)-SUM(E1545,H1545))</f>
        <v>0</v>
      </c>
      <c r="J1545" s="51">
        <f>HLOOKUP(A_Stammdaten!$B$12,$L$4:$R$2504,ROW(B1545)-3,FALSE)+IF(OR(B1545=0,A_Stammdaten!$B$12&lt;B1545),0,I1545*1/20)</f>
        <v>0</v>
      </c>
      <c r="K1545" s="51">
        <f>HLOOKUP(A_Stammdaten!$B$12,$L$4:$R$2504,ROW(B1545)-3,FALSE)</f>
        <v>0</v>
      </c>
      <c r="L1545" s="51">
        <f t="shared" si="71"/>
        <v>0</v>
      </c>
      <c r="M1545" s="51">
        <f t="shared" si="70"/>
        <v>0</v>
      </c>
      <c r="N1545" s="51">
        <f t="shared" si="70"/>
        <v>0</v>
      </c>
      <c r="O1545" s="51">
        <f t="shared" si="70"/>
        <v>0</v>
      </c>
      <c r="P1545" s="51">
        <f t="shared" si="70"/>
        <v>0</v>
      </c>
      <c r="Q1545" s="51">
        <f t="shared" si="70"/>
        <v>0</v>
      </c>
      <c r="R1545" s="51">
        <f t="shared" si="70"/>
        <v>0</v>
      </c>
    </row>
    <row r="1546" spans="1:18" x14ac:dyDescent="0.25">
      <c r="A1546" s="17"/>
      <c r="B1546" s="52"/>
      <c r="C1546" s="17"/>
      <c r="D1546" s="17"/>
      <c r="E1546" s="17"/>
      <c r="F1546" s="17"/>
      <c r="G1546" s="17"/>
      <c r="H1546" s="17"/>
      <c r="I1546" s="16">
        <f>IF(B1546&gt;A_Stammdaten!$B$12,0,SUM(C1546,D1546,F1546,G1546)-SUM(E1546,H1546))</f>
        <v>0</v>
      </c>
      <c r="J1546" s="51">
        <f>HLOOKUP(A_Stammdaten!$B$12,$L$4:$R$2504,ROW(B1546)-3,FALSE)+IF(OR(B1546=0,A_Stammdaten!$B$12&lt;B1546),0,I1546*1/20)</f>
        <v>0</v>
      </c>
      <c r="K1546" s="51">
        <f>HLOOKUP(A_Stammdaten!$B$12,$L$4:$R$2504,ROW(B1546)-3,FALSE)</f>
        <v>0</v>
      </c>
      <c r="L1546" s="51">
        <f t="shared" si="71"/>
        <v>0</v>
      </c>
      <c r="M1546" s="51">
        <f t="shared" si="70"/>
        <v>0</v>
      </c>
      <c r="N1546" s="51">
        <f t="shared" si="70"/>
        <v>0</v>
      </c>
      <c r="O1546" s="51">
        <f t="shared" si="70"/>
        <v>0</v>
      </c>
      <c r="P1546" s="51">
        <f t="shared" si="70"/>
        <v>0</v>
      </c>
      <c r="Q1546" s="51">
        <f t="shared" si="70"/>
        <v>0</v>
      </c>
      <c r="R1546" s="51">
        <f t="shared" si="70"/>
        <v>0</v>
      </c>
    </row>
    <row r="1547" spans="1:18" x14ac:dyDescent="0.25">
      <c r="A1547" s="17"/>
      <c r="B1547" s="52"/>
      <c r="C1547" s="17"/>
      <c r="D1547" s="17"/>
      <c r="E1547" s="17"/>
      <c r="F1547" s="17"/>
      <c r="G1547" s="17"/>
      <c r="H1547" s="17"/>
      <c r="I1547" s="16">
        <f>IF(B1547&gt;A_Stammdaten!$B$12,0,SUM(C1547,D1547,F1547,G1547)-SUM(E1547,H1547))</f>
        <v>0</v>
      </c>
      <c r="J1547" s="51">
        <f>HLOOKUP(A_Stammdaten!$B$12,$L$4:$R$2504,ROW(B1547)-3,FALSE)+IF(OR(B1547=0,A_Stammdaten!$B$12&lt;B1547),0,I1547*1/20)</f>
        <v>0</v>
      </c>
      <c r="K1547" s="51">
        <f>HLOOKUP(A_Stammdaten!$B$12,$L$4:$R$2504,ROW(B1547)-3,FALSE)</f>
        <v>0</v>
      </c>
      <c r="L1547" s="51">
        <f t="shared" si="71"/>
        <v>0</v>
      </c>
      <c r="M1547" s="51">
        <f t="shared" si="70"/>
        <v>0</v>
      </c>
      <c r="N1547" s="51">
        <f t="shared" si="70"/>
        <v>0</v>
      </c>
      <c r="O1547" s="51">
        <f t="shared" si="70"/>
        <v>0</v>
      </c>
      <c r="P1547" s="51">
        <f t="shared" si="70"/>
        <v>0</v>
      </c>
      <c r="Q1547" s="51">
        <f t="shared" si="70"/>
        <v>0</v>
      </c>
      <c r="R1547" s="51">
        <f t="shared" si="70"/>
        <v>0</v>
      </c>
    </row>
    <row r="1548" spans="1:18" x14ac:dyDescent="0.25">
      <c r="A1548" s="17"/>
      <c r="B1548" s="52"/>
      <c r="C1548" s="17"/>
      <c r="D1548" s="17"/>
      <c r="E1548" s="17"/>
      <c r="F1548" s="17"/>
      <c r="G1548" s="17"/>
      <c r="H1548" s="17"/>
      <c r="I1548" s="16">
        <f>IF(B1548&gt;A_Stammdaten!$B$12,0,SUM(C1548,D1548,F1548,G1548)-SUM(E1548,H1548))</f>
        <v>0</v>
      </c>
      <c r="J1548" s="51">
        <f>HLOOKUP(A_Stammdaten!$B$12,$L$4:$R$2504,ROW(B1548)-3,FALSE)+IF(OR(B1548=0,A_Stammdaten!$B$12&lt;B1548),0,I1548*1/20)</f>
        <v>0</v>
      </c>
      <c r="K1548" s="51">
        <f>HLOOKUP(A_Stammdaten!$B$12,$L$4:$R$2504,ROW(B1548)-3,FALSE)</f>
        <v>0</v>
      </c>
      <c r="L1548" s="51">
        <f t="shared" si="71"/>
        <v>0</v>
      </c>
      <c r="M1548" s="51">
        <f t="shared" si="70"/>
        <v>0</v>
      </c>
      <c r="N1548" s="51">
        <f t="shared" si="70"/>
        <v>0</v>
      </c>
      <c r="O1548" s="51">
        <f t="shared" si="70"/>
        <v>0</v>
      </c>
      <c r="P1548" s="51">
        <f t="shared" si="70"/>
        <v>0</v>
      </c>
      <c r="Q1548" s="51">
        <f t="shared" si="70"/>
        <v>0</v>
      </c>
      <c r="R1548" s="51">
        <f t="shared" si="70"/>
        <v>0</v>
      </c>
    </row>
    <row r="1549" spans="1:18" x14ac:dyDescent="0.25">
      <c r="A1549" s="17"/>
      <c r="B1549" s="52"/>
      <c r="C1549" s="17"/>
      <c r="D1549" s="17"/>
      <c r="E1549" s="17"/>
      <c r="F1549" s="17"/>
      <c r="G1549" s="17"/>
      <c r="H1549" s="17"/>
      <c r="I1549" s="16">
        <f>IF(B1549&gt;A_Stammdaten!$B$12,0,SUM(C1549,D1549,F1549,G1549)-SUM(E1549,H1549))</f>
        <v>0</v>
      </c>
      <c r="J1549" s="51">
        <f>HLOOKUP(A_Stammdaten!$B$12,$L$4:$R$2504,ROW(B1549)-3,FALSE)+IF(OR(B1549=0,A_Stammdaten!$B$12&lt;B1549),0,I1549*1/20)</f>
        <v>0</v>
      </c>
      <c r="K1549" s="51">
        <f>HLOOKUP(A_Stammdaten!$B$12,$L$4:$R$2504,ROW(B1549)-3,FALSE)</f>
        <v>0</v>
      </c>
      <c r="L1549" s="51">
        <f t="shared" si="71"/>
        <v>0</v>
      </c>
      <c r="M1549" s="51">
        <f t="shared" si="70"/>
        <v>0</v>
      </c>
      <c r="N1549" s="51">
        <f t="shared" si="70"/>
        <v>0</v>
      </c>
      <c r="O1549" s="51">
        <f t="shared" si="70"/>
        <v>0</v>
      </c>
      <c r="P1549" s="51">
        <f t="shared" si="70"/>
        <v>0</v>
      </c>
      <c r="Q1549" s="51">
        <f t="shared" si="70"/>
        <v>0</v>
      </c>
      <c r="R1549" s="51">
        <f t="shared" si="70"/>
        <v>0</v>
      </c>
    </row>
    <row r="1550" spans="1:18" x14ac:dyDescent="0.25">
      <c r="A1550" s="17"/>
      <c r="B1550" s="52"/>
      <c r="C1550" s="17"/>
      <c r="D1550" s="17"/>
      <c r="E1550" s="17"/>
      <c r="F1550" s="17"/>
      <c r="G1550" s="17"/>
      <c r="H1550" s="17"/>
      <c r="I1550" s="16">
        <f>IF(B1550&gt;A_Stammdaten!$B$12,0,SUM(C1550,D1550,F1550,G1550)-SUM(E1550,H1550))</f>
        <v>0</v>
      </c>
      <c r="J1550" s="51">
        <f>HLOOKUP(A_Stammdaten!$B$12,$L$4:$R$2504,ROW(B1550)-3,FALSE)+IF(OR(B1550=0,A_Stammdaten!$B$12&lt;B1550),0,I1550*1/20)</f>
        <v>0</v>
      </c>
      <c r="K1550" s="51">
        <f>HLOOKUP(A_Stammdaten!$B$12,$L$4:$R$2504,ROW(B1550)-3,FALSE)</f>
        <v>0</v>
      </c>
      <c r="L1550" s="51">
        <f t="shared" si="71"/>
        <v>0</v>
      </c>
      <c r="M1550" s="51">
        <f t="shared" si="70"/>
        <v>0</v>
      </c>
      <c r="N1550" s="51">
        <f t="shared" si="70"/>
        <v>0</v>
      </c>
      <c r="O1550" s="51">
        <f t="shared" si="70"/>
        <v>0</v>
      </c>
      <c r="P1550" s="51">
        <f t="shared" si="70"/>
        <v>0</v>
      </c>
      <c r="Q1550" s="51">
        <f t="shared" si="70"/>
        <v>0</v>
      </c>
      <c r="R1550" s="51">
        <f t="shared" si="70"/>
        <v>0</v>
      </c>
    </row>
    <row r="1551" spans="1:18" x14ac:dyDescent="0.25">
      <c r="A1551" s="17"/>
      <c r="B1551" s="52"/>
      <c r="C1551" s="17"/>
      <c r="D1551" s="17"/>
      <c r="E1551" s="17"/>
      <c r="F1551" s="17"/>
      <c r="G1551" s="17"/>
      <c r="H1551" s="17"/>
      <c r="I1551" s="16">
        <f>IF(B1551&gt;A_Stammdaten!$B$12,0,SUM(C1551,D1551,F1551,G1551)-SUM(E1551,H1551))</f>
        <v>0</v>
      </c>
      <c r="J1551" s="51">
        <f>HLOOKUP(A_Stammdaten!$B$12,$L$4:$R$2504,ROW(B1551)-3,FALSE)+IF(OR(B1551=0,A_Stammdaten!$B$12&lt;B1551),0,I1551*1/20)</f>
        <v>0</v>
      </c>
      <c r="K1551" s="51">
        <f>HLOOKUP(A_Stammdaten!$B$12,$L$4:$R$2504,ROW(B1551)-3,FALSE)</f>
        <v>0</v>
      </c>
      <c r="L1551" s="51">
        <f t="shared" si="71"/>
        <v>0</v>
      </c>
      <c r="M1551" s="51">
        <f t="shared" si="70"/>
        <v>0</v>
      </c>
      <c r="N1551" s="51">
        <f t="shared" si="70"/>
        <v>0</v>
      </c>
      <c r="O1551" s="51">
        <f t="shared" si="70"/>
        <v>0</v>
      </c>
      <c r="P1551" s="51">
        <f t="shared" si="70"/>
        <v>0</v>
      </c>
      <c r="Q1551" s="51">
        <f t="shared" si="70"/>
        <v>0</v>
      </c>
      <c r="R1551" s="51">
        <f t="shared" si="70"/>
        <v>0</v>
      </c>
    </row>
    <row r="1552" spans="1:18" x14ac:dyDescent="0.25">
      <c r="A1552" s="17"/>
      <c r="B1552" s="52"/>
      <c r="C1552" s="17"/>
      <c r="D1552" s="17"/>
      <c r="E1552" s="17"/>
      <c r="F1552" s="17"/>
      <c r="G1552" s="17"/>
      <c r="H1552" s="17"/>
      <c r="I1552" s="16">
        <f>IF(B1552&gt;A_Stammdaten!$B$12,0,SUM(C1552,D1552,F1552,G1552)-SUM(E1552,H1552))</f>
        <v>0</v>
      </c>
      <c r="J1552" s="51">
        <f>HLOOKUP(A_Stammdaten!$B$12,$L$4:$R$2504,ROW(B1552)-3,FALSE)+IF(OR(B1552=0,A_Stammdaten!$B$12&lt;B1552),0,I1552*1/20)</f>
        <v>0</v>
      </c>
      <c r="K1552" s="51">
        <f>HLOOKUP(A_Stammdaten!$B$12,$L$4:$R$2504,ROW(B1552)-3,FALSE)</f>
        <v>0</v>
      </c>
      <c r="L1552" s="51">
        <f t="shared" si="71"/>
        <v>0</v>
      </c>
      <c r="M1552" s="51">
        <f t="shared" si="70"/>
        <v>0</v>
      </c>
      <c r="N1552" s="51">
        <f t="shared" si="70"/>
        <v>0</v>
      </c>
      <c r="O1552" s="51">
        <f t="shared" si="70"/>
        <v>0</v>
      </c>
      <c r="P1552" s="51">
        <f t="shared" si="70"/>
        <v>0</v>
      </c>
      <c r="Q1552" s="51">
        <f t="shared" si="70"/>
        <v>0</v>
      </c>
      <c r="R1552" s="51">
        <f t="shared" si="70"/>
        <v>0</v>
      </c>
    </row>
    <row r="1553" spans="1:18" x14ac:dyDescent="0.25">
      <c r="A1553" s="17"/>
      <c r="B1553" s="52"/>
      <c r="C1553" s="17"/>
      <c r="D1553" s="17"/>
      <c r="E1553" s="17"/>
      <c r="F1553" s="17"/>
      <c r="G1553" s="17"/>
      <c r="H1553" s="17"/>
      <c r="I1553" s="16">
        <f>IF(B1553&gt;A_Stammdaten!$B$12,0,SUM(C1553,D1553,F1553,G1553)-SUM(E1553,H1553))</f>
        <v>0</v>
      </c>
      <c r="J1553" s="51">
        <f>HLOOKUP(A_Stammdaten!$B$12,$L$4:$R$2504,ROW(B1553)-3,FALSE)+IF(OR(B1553=0,A_Stammdaten!$B$12&lt;B1553),0,I1553*1/20)</f>
        <v>0</v>
      </c>
      <c r="K1553" s="51">
        <f>HLOOKUP(A_Stammdaten!$B$12,$L$4:$R$2504,ROW(B1553)-3,FALSE)</f>
        <v>0</v>
      </c>
      <c r="L1553" s="51">
        <f t="shared" si="71"/>
        <v>0</v>
      </c>
      <c r="M1553" s="51">
        <f t="shared" si="70"/>
        <v>0</v>
      </c>
      <c r="N1553" s="51">
        <f t="shared" si="70"/>
        <v>0</v>
      </c>
      <c r="O1553" s="51">
        <f t="shared" si="70"/>
        <v>0</v>
      </c>
      <c r="P1553" s="51">
        <f t="shared" si="70"/>
        <v>0</v>
      </c>
      <c r="Q1553" s="51">
        <f t="shared" si="70"/>
        <v>0</v>
      </c>
      <c r="R1553" s="51">
        <f t="shared" si="70"/>
        <v>0</v>
      </c>
    </row>
    <row r="1554" spans="1:18" x14ac:dyDescent="0.25">
      <c r="A1554" s="17"/>
      <c r="B1554" s="52"/>
      <c r="C1554" s="17"/>
      <c r="D1554" s="17"/>
      <c r="E1554" s="17"/>
      <c r="F1554" s="17"/>
      <c r="G1554" s="17"/>
      <c r="H1554" s="17"/>
      <c r="I1554" s="16">
        <f>IF(B1554&gt;A_Stammdaten!$B$12,0,SUM(C1554,D1554,F1554,G1554)-SUM(E1554,H1554))</f>
        <v>0</v>
      </c>
      <c r="J1554" s="51">
        <f>HLOOKUP(A_Stammdaten!$B$12,$L$4:$R$2504,ROW(B1554)-3,FALSE)+IF(OR(B1554=0,A_Stammdaten!$B$12&lt;B1554),0,I1554*1/20)</f>
        <v>0</v>
      </c>
      <c r="K1554" s="51">
        <f>HLOOKUP(A_Stammdaten!$B$12,$L$4:$R$2504,ROW(B1554)-3,FALSE)</f>
        <v>0</v>
      </c>
      <c r="L1554" s="51">
        <f t="shared" si="71"/>
        <v>0</v>
      </c>
      <c r="M1554" s="51">
        <f t="shared" si="70"/>
        <v>0</v>
      </c>
      <c r="N1554" s="51">
        <f t="shared" si="70"/>
        <v>0</v>
      </c>
      <c r="O1554" s="51">
        <f t="shared" si="70"/>
        <v>0</v>
      </c>
      <c r="P1554" s="51">
        <f t="shared" si="70"/>
        <v>0</v>
      </c>
      <c r="Q1554" s="51">
        <f t="shared" si="70"/>
        <v>0</v>
      </c>
      <c r="R1554" s="51">
        <f t="shared" si="70"/>
        <v>0</v>
      </c>
    </row>
    <row r="1555" spans="1:18" x14ac:dyDescent="0.25">
      <c r="A1555" s="17"/>
      <c r="B1555" s="52"/>
      <c r="C1555" s="17"/>
      <c r="D1555" s="17"/>
      <c r="E1555" s="17"/>
      <c r="F1555" s="17"/>
      <c r="G1555" s="17"/>
      <c r="H1555" s="17"/>
      <c r="I1555" s="16">
        <f>IF(B1555&gt;A_Stammdaten!$B$12,0,SUM(C1555,D1555,F1555,G1555)-SUM(E1555,H1555))</f>
        <v>0</v>
      </c>
      <c r="J1555" s="51">
        <f>HLOOKUP(A_Stammdaten!$B$12,$L$4:$R$2504,ROW(B1555)-3,FALSE)+IF(OR(B1555=0,A_Stammdaten!$B$12&lt;B1555),0,I1555*1/20)</f>
        <v>0</v>
      </c>
      <c r="K1555" s="51">
        <f>HLOOKUP(A_Stammdaten!$B$12,$L$4:$R$2504,ROW(B1555)-3,FALSE)</f>
        <v>0</v>
      </c>
      <c r="L1555" s="51">
        <f t="shared" si="71"/>
        <v>0</v>
      </c>
      <c r="M1555" s="51">
        <f t="shared" si="70"/>
        <v>0</v>
      </c>
      <c r="N1555" s="51">
        <f t="shared" si="70"/>
        <v>0</v>
      </c>
      <c r="O1555" s="51">
        <f t="shared" si="70"/>
        <v>0</v>
      </c>
      <c r="P1555" s="51">
        <f t="shared" si="70"/>
        <v>0</v>
      </c>
      <c r="Q1555" s="51">
        <f t="shared" si="70"/>
        <v>0</v>
      </c>
      <c r="R1555" s="51">
        <f t="shared" si="70"/>
        <v>0</v>
      </c>
    </row>
    <row r="1556" spans="1:18" x14ac:dyDescent="0.25">
      <c r="A1556" s="17"/>
      <c r="B1556" s="52"/>
      <c r="C1556" s="17"/>
      <c r="D1556" s="17"/>
      <c r="E1556" s="17"/>
      <c r="F1556" s="17"/>
      <c r="G1556" s="17"/>
      <c r="H1556" s="17"/>
      <c r="I1556" s="16">
        <f>IF(B1556&gt;A_Stammdaten!$B$12,0,SUM(C1556,D1556,F1556,G1556)-SUM(E1556,H1556))</f>
        <v>0</v>
      </c>
      <c r="J1556" s="51">
        <f>HLOOKUP(A_Stammdaten!$B$12,$L$4:$R$2504,ROW(B1556)-3,FALSE)+IF(OR(B1556=0,A_Stammdaten!$B$12&lt;B1556),0,I1556*1/20)</f>
        <v>0</v>
      </c>
      <c r="K1556" s="51">
        <f>HLOOKUP(A_Stammdaten!$B$12,$L$4:$R$2504,ROW(B1556)-3,FALSE)</f>
        <v>0</v>
      </c>
      <c r="L1556" s="51">
        <f t="shared" si="71"/>
        <v>0</v>
      </c>
      <c r="M1556" s="51">
        <f t="shared" si="70"/>
        <v>0</v>
      </c>
      <c r="N1556" s="51">
        <f t="shared" si="70"/>
        <v>0</v>
      </c>
      <c r="O1556" s="51">
        <f t="shared" si="70"/>
        <v>0</v>
      </c>
      <c r="P1556" s="51">
        <f t="shared" si="70"/>
        <v>0</v>
      </c>
      <c r="Q1556" s="51">
        <f t="shared" si="70"/>
        <v>0</v>
      </c>
      <c r="R1556" s="51">
        <f t="shared" si="70"/>
        <v>0</v>
      </c>
    </row>
    <row r="1557" spans="1:18" x14ac:dyDescent="0.25">
      <c r="A1557" s="17"/>
      <c r="B1557" s="52"/>
      <c r="C1557" s="17"/>
      <c r="D1557" s="17"/>
      <c r="E1557" s="17"/>
      <c r="F1557" s="17"/>
      <c r="G1557" s="17"/>
      <c r="H1557" s="17"/>
      <c r="I1557" s="16">
        <f>IF(B1557&gt;A_Stammdaten!$B$12,0,SUM(C1557,D1557,F1557,G1557)-SUM(E1557,H1557))</f>
        <v>0</v>
      </c>
      <c r="J1557" s="51">
        <f>HLOOKUP(A_Stammdaten!$B$12,$L$4:$R$2504,ROW(B1557)-3,FALSE)+IF(OR(B1557=0,A_Stammdaten!$B$12&lt;B1557),0,I1557*1/20)</f>
        <v>0</v>
      </c>
      <c r="K1557" s="51">
        <f>HLOOKUP(A_Stammdaten!$B$12,$L$4:$R$2504,ROW(B1557)-3,FALSE)</f>
        <v>0</v>
      </c>
      <c r="L1557" s="51">
        <f t="shared" si="71"/>
        <v>0</v>
      </c>
      <c r="M1557" s="51">
        <f t="shared" si="70"/>
        <v>0</v>
      </c>
      <c r="N1557" s="51">
        <f t="shared" si="70"/>
        <v>0</v>
      </c>
      <c r="O1557" s="51">
        <f t="shared" si="70"/>
        <v>0</v>
      </c>
      <c r="P1557" s="51">
        <f t="shared" si="70"/>
        <v>0</v>
      </c>
      <c r="Q1557" s="51">
        <f t="shared" si="70"/>
        <v>0</v>
      </c>
      <c r="R1557" s="51">
        <f t="shared" si="70"/>
        <v>0</v>
      </c>
    </row>
    <row r="1558" spans="1:18" x14ac:dyDescent="0.25">
      <c r="A1558" s="17"/>
      <c r="B1558" s="52"/>
      <c r="C1558" s="17"/>
      <c r="D1558" s="17"/>
      <c r="E1558" s="17"/>
      <c r="F1558" s="17"/>
      <c r="G1558" s="17"/>
      <c r="H1558" s="17"/>
      <c r="I1558" s="16">
        <f>IF(B1558&gt;A_Stammdaten!$B$12,0,SUM(C1558,D1558,F1558,G1558)-SUM(E1558,H1558))</f>
        <v>0</v>
      </c>
      <c r="J1558" s="51">
        <f>HLOOKUP(A_Stammdaten!$B$12,$L$4:$R$2504,ROW(B1558)-3,FALSE)+IF(OR(B1558=0,A_Stammdaten!$B$12&lt;B1558),0,I1558*1/20)</f>
        <v>0</v>
      </c>
      <c r="K1558" s="51">
        <f>HLOOKUP(A_Stammdaten!$B$12,$L$4:$R$2504,ROW(B1558)-3,FALSE)</f>
        <v>0</v>
      </c>
      <c r="L1558" s="51">
        <f t="shared" si="71"/>
        <v>0</v>
      </c>
      <c r="M1558" s="51">
        <f t="shared" si="70"/>
        <v>0</v>
      </c>
      <c r="N1558" s="51">
        <f t="shared" si="70"/>
        <v>0</v>
      </c>
      <c r="O1558" s="51">
        <f t="shared" si="70"/>
        <v>0</v>
      </c>
      <c r="P1558" s="51">
        <f t="shared" si="70"/>
        <v>0</v>
      </c>
      <c r="Q1558" s="51">
        <f t="shared" si="70"/>
        <v>0</v>
      </c>
      <c r="R1558" s="51">
        <f t="shared" si="70"/>
        <v>0</v>
      </c>
    </row>
    <row r="1559" spans="1:18" x14ac:dyDescent="0.25">
      <c r="A1559" s="17"/>
      <c r="B1559" s="52"/>
      <c r="C1559" s="17"/>
      <c r="D1559" s="17"/>
      <c r="E1559" s="17"/>
      <c r="F1559" s="17"/>
      <c r="G1559" s="17"/>
      <c r="H1559" s="17"/>
      <c r="I1559" s="16">
        <f>IF(B1559&gt;A_Stammdaten!$B$12,0,SUM(C1559,D1559,F1559,G1559)-SUM(E1559,H1559))</f>
        <v>0</v>
      </c>
      <c r="J1559" s="51">
        <f>HLOOKUP(A_Stammdaten!$B$12,$L$4:$R$2504,ROW(B1559)-3,FALSE)+IF(OR(B1559=0,A_Stammdaten!$B$12&lt;B1559),0,I1559*1/20)</f>
        <v>0</v>
      </c>
      <c r="K1559" s="51">
        <f>HLOOKUP(A_Stammdaten!$B$12,$L$4:$R$2504,ROW(B1559)-3,FALSE)</f>
        <v>0</v>
      </c>
      <c r="L1559" s="51">
        <f t="shared" si="71"/>
        <v>0</v>
      </c>
      <c r="M1559" s="51">
        <f t="shared" si="70"/>
        <v>0</v>
      </c>
      <c r="N1559" s="51">
        <f t="shared" si="70"/>
        <v>0</v>
      </c>
      <c r="O1559" s="51">
        <f t="shared" si="70"/>
        <v>0</v>
      </c>
      <c r="P1559" s="51">
        <f t="shared" si="70"/>
        <v>0</v>
      </c>
      <c r="Q1559" s="51">
        <f t="shared" si="70"/>
        <v>0</v>
      </c>
      <c r="R1559" s="51">
        <f t="shared" si="70"/>
        <v>0</v>
      </c>
    </row>
    <row r="1560" spans="1:18" x14ac:dyDescent="0.25">
      <c r="A1560" s="17"/>
      <c r="B1560" s="52"/>
      <c r="C1560" s="17"/>
      <c r="D1560" s="17"/>
      <c r="E1560" s="17"/>
      <c r="F1560" s="17"/>
      <c r="G1560" s="17"/>
      <c r="H1560" s="17"/>
      <c r="I1560" s="16">
        <f>IF(B1560&gt;A_Stammdaten!$B$12,0,SUM(C1560,D1560,F1560,G1560)-SUM(E1560,H1560))</f>
        <v>0</v>
      </c>
      <c r="J1560" s="51">
        <f>HLOOKUP(A_Stammdaten!$B$12,$L$4:$R$2504,ROW(B1560)-3,FALSE)+IF(OR(B1560=0,A_Stammdaten!$B$12&lt;B1560),0,I1560*1/20)</f>
        <v>0</v>
      </c>
      <c r="K1560" s="51">
        <f>HLOOKUP(A_Stammdaten!$B$12,$L$4:$R$2504,ROW(B1560)-3,FALSE)</f>
        <v>0</v>
      </c>
      <c r="L1560" s="51">
        <f t="shared" si="71"/>
        <v>0</v>
      </c>
      <c r="M1560" s="51">
        <f t="shared" si="70"/>
        <v>0</v>
      </c>
      <c r="N1560" s="51">
        <f t="shared" si="70"/>
        <v>0</v>
      </c>
      <c r="O1560" s="51">
        <f t="shared" si="70"/>
        <v>0</v>
      </c>
      <c r="P1560" s="51">
        <f t="shared" si="70"/>
        <v>0</v>
      </c>
      <c r="Q1560" s="51">
        <f t="shared" si="70"/>
        <v>0</v>
      </c>
      <c r="R1560" s="51">
        <f t="shared" si="70"/>
        <v>0</v>
      </c>
    </row>
    <row r="1561" spans="1:18" x14ac:dyDescent="0.25">
      <c r="A1561" s="17"/>
      <c r="B1561" s="52"/>
      <c r="C1561" s="17"/>
      <c r="D1561" s="17"/>
      <c r="E1561" s="17"/>
      <c r="F1561" s="17"/>
      <c r="G1561" s="17"/>
      <c r="H1561" s="17"/>
      <c r="I1561" s="16">
        <f>IF(B1561&gt;A_Stammdaten!$B$12,0,SUM(C1561,D1561,F1561,G1561)-SUM(E1561,H1561))</f>
        <v>0</v>
      </c>
      <c r="J1561" s="51">
        <f>HLOOKUP(A_Stammdaten!$B$12,$L$4:$R$2504,ROW(B1561)-3,FALSE)+IF(OR(B1561=0,A_Stammdaten!$B$12&lt;B1561),0,I1561*1/20)</f>
        <v>0</v>
      </c>
      <c r="K1561" s="51">
        <f>HLOOKUP(A_Stammdaten!$B$12,$L$4:$R$2504,ROW(B1561)-3,FALSE)</f>
        <v>0</v>
      </c>
      <c r="L1561" s="51">
        <f t="shared" si="71"/>
        <v>0</v>
      </c>
      <c r="M1561" s="51">
        <f t="shared" si="70"/>
        <v>0</v>
      </c>
      <c r="N1561" s="51">
        <f t="shared" si="70"/>
        <v>0</v>
      </c>
      <c r="O1561" s="51">
        <f t="shared" si="70"/>
        <v>0</v>
      </c>
      <c r="P1561" s="51">
        <f t="shared" si="70"/>
        <v>0</v>
      </c>
      <c r="Q1561" s="51">
        <f t="shared" si="70"/>
        <v>0</v>
      </c>
      <c r="R1561" s="51">
        <f t="shared" si="70"/>
        <v>0</v>
      </c>
    </row>
    <row r="1562" spans="1:18" x14ac:dyDescent="0.25">
      <c r="A1562" s="17"/>
      <c r="B1562" s="52"/>
      <c r="C1562" s="17"/>
      <c r="D1562" s="17"/>
      <c r="E1562" s="17"/>
      <c r="F1562" s="17"/>
      <c r="G1562" s="17"/>
      <c r="H1562" s="17"/>
      <c r="I1562" s="16">
        <f>IF(B1562&gt;A_Stammdaten!$B$12,0,SUM(C1562,D1562,F1562,G1562)-SUM(E1562,H1562))</f>
        <v>0</v>
      </c>
      <c r="J1562" s="51">
        <f>HLOOKUP(A_Stammdaten!$B$12,$L$4:$R$2504,ROW(B1562)-3,FALSE)+IF(OR(B1562=0,A_Stammdaten!$B$12&lt;B1562),0,I1562*1/20)</f>
        <v>0</v>
      </c>
      <c r="K1562" s="51">
        <f>HLOOKUP(A_Stammdaten!$B$12,$L$4:$R$2504,ROW(B1562)-3,FALSE)</f>
        <v>0</v>
      </c>
      <c r="L1562" s="51">
        <f t="shared" si="71"/>
        <v>0</v>
      </c>
      <c r="M1562" s="51">
        <f t="shared" si="70"/>
        <v>0</v>
      </c>
      <c r="N1562" s="51">
        <f t="shared" si="70"/>
        <v>0</v>
      </c>
      <c r="O1562" s="51">
        <f t="shared" si="70"/>
        <v>0</v>
      </c>
      <c r="P1562" s="51">
        <f t="shared" si="70"/>
        <v>0</v>
      </c>
      <c r="Q1562" s="51">
        <f t="shared" si="70"/>
        <v>0</v>
      </c>
      <c r="R1562" s="51">
        <f t="shared" si="70"/>
        <v>0</v>
      </c>
    </row>
    <row r="1563" spans="1:18" x14ac:dyDescent="0.25">
      <c r="A1563" s="17"/>
      <c r="B1563" s="52"/>
      <c r="C1563" s="17"/>
      <c r="D1563" s="17"/>
      <c r="E1563" s="17"/>
      <c r="F1563" s="17"/>
      <c r="G1563" s="17"/>
      <c r="H1563" s="17"/>
      <c r="I1563" s="16">
        <f>IF(B1563&gt;A_Stammdaten!$B$12,0,SUM(C1563,D1563,F1563,G1563)-SUM(E1563,H1563))</f>
        <v>0</v>
      </c>
      <c r="J1563" s="51">
        <f>HLOOKUP(A_Stammdaten!$B$12,$L$4:$R$2504,ROW(B1563)-3,FALSE)+IF(OR(B1563=0,A_Stammdaten!$B$12&lt;B1563),0,I1563*1/20)</f>
        <v>0</v>
      </c>
      <c r="K1563" s="51">
        <f>HLOOKUP(A_Stammdaten!$B$12,$L$4:$R$2504,ROW(B1563)-3,FALSE)</f>
        <v>0</v>
      </c>
      <c r="L1563" s="51">
        <f t="shared" si="71"/>
        <v>0</v>
      </c>
      <c r="M1563" s="51">
        <f t="shared" si="70"/>
        <v>0</v>
      </c>
      <c r="N1563" s="51">
        <f t="shared" si="70"/>
        <v>0</v>
      </c>
      <c r="O1563" s="51">
        <f t="shared" si="70"/>
        <v>0</v>
      </c>
      <c r="P1563" s="51">
        <f t="shared" si="70"/>
        <v>0</v>
      </c>
      <c r="Q1563" s="51">
        <f t="shared" si="70"/>
        <v>0</v>
      </c>
      <c r="R1563" s="51">
        <f t="shared" si="70"/>
        <v>0</v>
      </c>
    </row>
    <row r="1564" spans="1:18" x14ac:dyDescent="0.25">
      <c r="A1564" s="17"/>
      <c r="B1564" s="52"/>
      <c r="C1564" s="17"/>
      <c r="D1564" s="17"/>
      <c r="E1564" s="17"/>
      <c r="F1564" s="17"/>
      <c r="G1564" s="17"/>
      <c r="H1564" s="17"/>
      <c r="I1564" s="16">
        <f>IF(B1564&gt;A_Stammdaten!$B$12,0,SUM(C1564,D1564,F1564,G1564)-SUM(E1564,H1564))</f>
        <v>0</v>
      </c>
      <c r="J1564" s="51">
        <f>HLOOKUP(A_Stammdaten!$B$12,$L$4:$R$2504,ROW(B1564)-3,FALSE)+IF(OR(B1564=0,A_Stammdaten!$B$12&lt;B1564),0,I1564*1/20)</f>
        <v>0</v>
      </c>
      <c r="K1564" s="51">
        <f>HLOOKUP(A_Stammdaten!$B$12,$L$4:$R$2504,ROW(B1564)-3,FALSE)</f>
        <v>0</v>
      </c>
      <c r="L1564" s="51">
        <f t="shared" si="71"/>
        <v>0</v>
      </c>
      <c r="M1564" s="51">
        <f t="shared" si="70"/>
        <v>0</v>
      </c>
      <c r="N1564" s="51">
        <f t="shared" si="70"/>
        <v>0</v>
      </c>
      <c r="O1564" s="51">
        <f t="shared" si="70"/>
        <v>0</v>
      </c>
      <c r="P1564" s="51">
        <f t="shared" si="70"/>
        <v>0</v>
      </c>
      <c r="Q1564" s="51">
        <f t="shared" si="70"/>
        <v>0</v>
      </c>
      <c r="R1564" s="51">
        <f t="shared" si="70"/>
        <v>0</v>
      </c>
    </row>
    <row r="1565" spans="1:18" x14ac:dyDescent="0.25">
      <c r="A1565" s="17"/>
      <c r="B1565" s="52"/>
      <c r="C1565" s="17"/>
      <c r="D1565" s="17"/>
      <c r="E1565" s="17"/>
      <c r="F1565" s="17"/>
      <c r="G1565" s="17"/>
      <c r="H1565" s="17"/>
      <c r="I1565" s="16">
        <f>IF(B1565&gt;A_Stammdaten!$B$12,0,SUM(C1565,D1565,F1565,G1565)-SUM(E1565,H1565))</f>
        <v>0</v>
      </c>
      <c r="J1565" s="51">
        <f>HLOOKUP(A_Stammdaten!$B$12,$L$4:$R$2504,ROW(B1565)-3,FALSE)+IF(OR(B1565=0,A_Stammdaten!$B$12&lt;B1565),0,I1565*1/20)</f>
        <v>0</v>
      </c>
      <c r="K1565" s="51">
        <f>HLOOKUP(A_Stammdaten!$B$12,$L$4:$R$2504,ROW(B1565)-3,FALSE)</f>
        <v>0</v>
      </c>
      <c r="L1565" s="51">
        <f t="shared" si="71"/>
        <v>0</v>
      </c>
      <c r="M1565" s="51">
        <f t="shared" si="70"/>
        <v>0</v>
      </c>
      <c r="N1565" s="51">
        <f t="shared" si="70"/>
        <v>0</v>
      </c>
      <c r="O1565" s="51">
        <f t="shared" si="70"/>
        <v>0</v>
      </c>
      <c r="P1565" s="51">
        <f t="shared" si="70"/>
        <v>0</v>
      </c>
      <c r="Q1565" s="51">
        <f t="shared" si="70"/>
        <v>0</v>
      </c>
      <c r="R1565" s="51">
        <f t="shared" si="70"/>
        <v>0</v>
      </c>
    </row>
    <row r="1566" spans="1:18" x14ac:dyDescent="0.25">
      <c r="A1566" s="17"/>
      <c r="B1566" s="52"/>
      <c r="C1566" s="17"/>
      <c r="D1566" s="17"/>
      <c r="E1566" s="17"/>
      <c r="F1566" s="17"/>
      <c r="G1566" s="17"/>
      <c r="H1566" s="17"/>
      <c r="I1566" s="16">
        <f>IF(B1566&gt;A_Stammdaten!$B$12,0,SUM(C1566,D1566,F1566,G1566)-SUM(E1566,H1566))</f>
        <v>0</v>
      </c>
      <c r="J1566" s="51">
        <f>HLOOKUP(A_Stammdaten!$B$12,$L$4:$R$2504,ROW(B1566)-3,FALSE)+IF(OR(B1566=0,A_Stammdaten!$B$12&lt;B1566),0,I1566*1/20)</f>
        <v>0</v>
      </c>
      <c r="K1566" s="51">
        <f>HLOOKUP(A_Stammdaten!$B$12,$L$4:$R$2504,ROW(B1566)-3,FALSE)</f>
        <v>0</v>
      </c>
      <c r="L1566" s="51">
        <f t="shared" si="71"/>
        <v>0</v>
      </c>
      <c r="M1566" s="51">
        <f t="shared" si="70"/>
        <v>0</v>
      </c>
      <c r="N1566" s="51">
        <f t="shared" si="70"/>
        <v>0</v>
      </c>
      <c r="O1566" s="51">
        <f t="shared" si="70"/>
        <v>0</v>
      </c>
      <c r="P1566" s="51">
        <f t="shared" si="70"/>
        <v>0</v>
      </c>
      <c r="Q1566" s="51">
        <f t="shared" si="70"/>
        <v>0</v>
      </c>
      <c r="R1566" s="51">
        <f t="shared" si="70"/>
        <v>0</v>
      </c>
    </row>
    <row r="1567" spans="1:18" x14ac:dyDescent="0.25">
      <c r="A1567" s="17"/>
      <c r="B1567" s="52"/>
      <c r="C1567" s="17"/>
      <c r="D1567" s="17"/>
      <c r="E1567" s="17"/>
      <c r="F1567" s="17"/>
      <c r="G1567" s="17"/>
      <c r="H1567" s="17"/>
      <c r="I1567" s="16">
        <f>IF(B1567&gt;A_Stammdaten!$B$12,0,SUM(C1567,D1567,F1567,G1567)-SUM(E1567,H1567))</f>
        <v>0</v>
      </c>
      <c r="J1567" s="51">
        <f>HLOOKUP(A_Stammdaten!$B$12,$L$4:$R$2504,ROW(B1567)-3,FALSE)+IF(OR(B1567=0,A_Stammdaten!$B$12&lt;B1567),0,I1567*1/20)</f>
        <v>0</v>
      </c>
      <c r="K1567" s="51">
        <f>HLOOKUP(A_Stammdaten!$B$12,$L$4:$R$2504,ROW(B1567)-3,FALSE)</f>
        <v>0</v>
      </c>
      <c r="L1567" s="51">
        <f t="shared" si="71"/>
        <v>0</v>
      </c>
      <c r="M1567" s="51">
        <f t="shared" si="70"/>
        <v>0</v>
      </c>
      <c r="N1567" s="51">
        <f t="shared" si="70"/>
        <v>0</v>
      </c>
      <c r="O1567" s="51">
        <f t="shared" si="70"/>
        <v>0</v>
      </c>
      <c r="P1567" s="51">
        <f t="shared" si="70"/>
        <v>0</v>
      </c>
      <c r="Q1567" s="51">
        <f t="shared" si="70"/>
        <v>0</v>
      </c>
      <c r="R1567" s="51">
        <f t="shared" si="70"/>
        <v>0</v>
      </c>
    </row>
    <row r="1568" spans="1:18" x14ac:dyDescent="0.25">
      <c r="A1568" s="17"/>
      <c r="B1568" s="52"/>
      <c r="C1568" s="17"/>
      <c r="D1568" s="17"/>
      <c r="E1568" s="17"/>
      <c r="F1568" s="17"/>
      <c r="G1568" s="17"/>
      <c r="H1568" s="17"/>
      <c r="I1568" s="16">
        <f>IF(B1568&gt;A_Stammdaten!$B$12,0,SUM(C1568,D1568,F1568,G1568)-SUM(E1568,H1568))</f>
        <v>0</v>
      </c>
      <c r="J1568" s="51">
        <f>HLOOKUP(A_Stammdaten!$B$12,$L$4:$R$2504,ROW(B1568)-3,FALSE)+IF(OR(B1568=0,A_Stammdaten!$B$12&lt;B1568),0,I1568*1/20)</f>
        <v>0</v>
      </c>
      <c r="K1568" s="51">
        <f>HLOOKUP(A_Stammdaten!$B$12,$L$4:$R$2504,ROW(B1568)-3,FALSE)</f>
        <v>0</v>
      </c>
      <c r="L1568" s="51">
        <f t="shared" si="71"/>
        <v>0</v>
      </c>
      <c r="M1568" s="51">
        <f t="shared" si="70"/>
        <v>0</v>
      </c>
      <c r="N1568" s="51">
        <f t="shared" si="70"/>
        <v>0</v>
      </c>
      <c r="O1568" s="51">
        <f t="shared" si="70"/>
        <v>0</v>
      </c>
      <c r="P1568" s="51">
        <f t="shared" si="70"/>
        <v>0</v>
      </c>
      <c r="Q1568" s="51">
        <f t="shared" si="70"/>
        <v>0</v>
      </c>
      <c r="R1568" s="51">
        <f t="shared" si="70"/>
        <v>0</v>
      </c>
    </row>
    <row r="1569" spans="1:18" x14ac:dyDescent="0.25">
      <c r="A1569" s="17"/>
      <c r="B1569" s="52"/>
      <c r="C1569" s="17"/>
      <c r="D1569" s="17"/>
      <c r="E1569" s="17"/>
      <c r="F1569" s="17"/>
      <c r="G1569" s="17"/>
      <c r="H1569" s="17"/>
      <c r="I1569" s="16">
        <f>IF(B1569&gt;A_Stammdaten!$B$12,0,SUM(C1569,D1569,F1569,G1569)-SUM(E1569,H1569))</f>
        <v>0</v>
      </c>
      <c r="J1569" s="51">
        <f>HLOOKUP(A_Stammdaten!$B$12,$L$4:$R$2504,ROW(B1569)-3,FALSE)+IF(OR(B1569=0,A_Stammdaten!$B$12&lt;B1569),0,I1569*1/20)</f>
        <v>0</v>
      </c>
      <c r="K1569" s="51">
        <f>HLOOKUP(A_Stammdaten!$B$12,$L$4:$R$2504,ROW(B1569)-3,FALSE)</f>
        <v>0</v>
      </c>
      <c r="L1569" s="51">
        <f t="shared" si="71"/>
        <v>0</v>
      </c>
      <c r="M1569" s="51">
        <f t="shared" si="70"/>
        <v>0</v>
      </c>
      <c r="N1569" s="51">
        <f t="shared" si="70"/>
        <v>0</v>
      </c>
      <c r="O1569" s="51">
        <f t="shared" si="70"/>
        <v>0</v>
      </c>
      <c r="P1569" s="51">
        <f t="shared" si="70"/>
        <v>0</v>
      </c>
      <c r="Q1569" s="51">
        <f t="shared" si="70"/>
        <v>0</v>
      </c>
      <c r="R1569" s="51">
        <f t="shared" si="70"/>
        <v>0</v>
      </c>
    </row>
    <row r="1570" spans="1:18" x14ac:dyDescent="0.25">
      <c r="A1570" s="17"/>
      <c r="B1570" s="52"/>
      <c r="C1570" s="17"/>
      <c r="D1570" s="17"/>
      <c r="E1570" s="17"/>
      <c r="F1570" s="17"/>
      <c r="G1570" s="17"/>
      <c r="H1570" s="17"/>
      <c r="I1570" s="16">
        <f>IF(B1570&gt;A_Stammdaten!$B$12,0,SUM(C1570,D1570,F1570,G1570)-SUM(E1570,H1570))</f>
        <v>0</v>
      </c>
      <c r="J1570" s="51">
        <f>HLOOKUP(A_Stammdaten!$B$12,$L$4:$R$2504,ROW(B1570)-3,FALSE)+IF(OR(B1570=0,A_Stammdaten!$B$12&lt;B1570),0,I1570*1/20)</f>
        <v>0</v>
      </c>
      <c r="K1570" s="51">
        <f>HLOOKUP(A_Stammdaten!$B$12,$L$4:$R$2504,ROW(B1570)-3,FALSE)</f>
        <v>0</v>
      </c>
      <c r="L1570" s="51">
        <f t="shared" si="71"/>
        <v>0</v>
      </c>
      <c r="M1570" s="51">
        <f t="shared" si="70"/>
        <v>0</v>
      </c>
      <c r="N1570" s="51">
        <f t="shared" si="70"/>
        <v>0</v>
      </c>
      <c r="O1570" s="51">
        <f t="shared" si="70"/>
        <v>0</v>
      </c>
      <c r="P1570" s="51">
        <f t="shared" si="70"/>
        <v>0</v>
      </c>
      <c r="Q1570" s="51">
        <f t="shared" si="70"/>
        <v>0</v>
      </c>
      <c r="R1570" s="51">
        <f t="shared" si="70"/>
        <v>0</v>
      </c>
    </row>
    <row r="1571" spans="1:18" x14ac:dyDescent="0.25">
      <c r="A1571" s="17"/>
      <c r="B1571" s="52"/>
      <c r="C1571" s="17"/>
      <c r="D1571" s="17"/>
      <c r="E1571" s="17"/>
      <c r="F1571" s="17"/>
      <c r="G1571" s="17"/>
      <c r="H1571" s="17"/>
      <c r="I1571" s="16">
        <f>IF(B1571&gt;A_Stammdaten!$B$12,0,SUM(C1571,D1571,F1571,G1571)-SUM(E1571,H1571))</f>
        <v>0</v>
      </c>
      <c r="J1571" s="51">
        <f>HLOOKUP(A_Stammdaten!$B$12,$L$4:$R$2504,ROW(B1571)-3,FALSE)+IF(OR(B1571=0,A_Stammdaten!$B$12&lt;B1571),0,I1571*1/20)</f>
        <v>0</v>
      </c>
      <c r="K1571" s="51">
        <f>HLOOKUP(A_Stammdaten!$B$12,$L$4:$R$2504,ROW(B1571)-3,FALSE)</f>
        <v>0</v>
      </c>
      <c r="L1571" s="51">
        <f t="shared" si="71"/>
        <v>0</v>
      </c>
      <c r="M1571" s="51">
        <f t="shared" si="70"/>
        <v>0</v>
      </c>
      <c r="N1571" s="51">
        <f t="shared" si="70"/>
        <v>0</v>
      </c>
      <c r="O1571" s="51">
        <f t="shared" si="70"/>
        <v>0</v>
      </c>
      <c r="P1571" s="51">
        <f t="shared" si="70"/>
        <v>0</v>
      </c>
      <c r="Q1571" s="51">
        <f t="shared" si="70"/>
        <v>0</v>
      </c>
      <c r="R1571" s="51">
        <f t="shared" si="70"/>
        <v>0</v>
      </c>
    </row>
    <row r="1572" spans="1:18" x14ac:dyDescent="0.25">
      <c r="A1572" s="17"/>
      <c r="B1572" s="52"/>
      <c r="C1572" s="17"/>
      <c r="D1572" s="17"/>
      <c r="E1572" s="17"/>
      <c r="F1572" s="17"/>
      <c r="G1572" s="17"/>
      <c r="H1572" s="17"/>
      <c r="I1572" s="16">
        <f>IF(B1572&gt;A_Stammdaten!$B$12,0,SUM(C1572,D1572,F1572,G1572)-SUM(E1572,H1572))</f>
        <v>0</v>
      </c>
      <c r="J1572" s="51">
        <f>HLOOKUP(A_Stammdaten!$B$12,$L$4:$R$2504,ROW(B1572)-3,FALSE)+IF(OR(B1572=0,A_Stammdaten!$B$12&lt;B1572),0,I1572*1/20)</f>
        <v>0</v>
      </c>
      <c r="K1572" s="51">
        <f>HLOOKUP(A_Stammdaten!$B$12,$L$4:$R$2504,ROW(B1572)-3,FALSE)</f>
        <v>0</v>
      </c>
      <c r="L1572" s="51">
        <f t="shared" si="71"/>
        <v>0</v>
      </c>
      <c r="M1572" s="51">
        <f t="shared" si="70"/>
        <v>0</v>
      </c>
      <c r="N1572" s="51">
        <f t="shared" si="70"/>
        <v>0</v>
      </c>
      <c r="O1572" s="51">
        <f t="shared" si="70"/>
        <v>0</v>
      </c>
      <c r="P1572" s="51">
        <f t="shared" si="70"/>
        <v>0</v>
      </c>
      <c r="Q1572" s="51">
        <f t="shared" si="70"/>
        <v>0</v>
      </c>
      <c r="R1572" s="51">
        <f t="shared" ref="M1572:R1615" si="72">IF(OR($I1572=0,R$4&lt;$B1572,$B1572=0,20-(R$4-$B1572)=0),0,$I1572*(19-(R$4-$B1572))/20)</f>
        <v>0</v>
      </c>
    </row>
    <row r="1573" spans="1:18" x14ac:dyDescent="0.25">
      <c r="A1573" s="17"/>
      <c r="B1573" s="52"/>
      <c r="C1573" s="17"/>
      <c r="D1573" s="17"/>
      <c r="E1573" s="17"/>
      <c r="F1573" s="17"/>
      <c r="G1573" s="17"/>
      <c r="H1573" s="17"/>
      <c r="I1573" s="16">
        <f>IF(B1573&gt;A_Stammdaten!$B$12,0,SUM(C1573,D1573,F1573,G1573)-SUM(E1573,H1573))</f>
        <v>0</v>
      </c>
      <c r="J1573" s="51">
        <f>HLOOKUP(A_Stammdaten!$B$12,$L$4:$R$2504,ROW(B1573)-3,FALSE)+IF(OR(B1573=0,A_Stammdaten!$B$12&lt;B1573),0,I1573*1/20)</f>
        <v>0</v>
      </c>
      <c r="K1573" s="51">
        <f>HLOOKUP(A_Stammdaten!$B$12,$L$4:$R$2504,ROW(B1573)-3,FALSE)</f>
        <v>0</v>
      </c>
      <c r="L1573" s="51">
        <f t="shared" si="71"/>
        <v>0</v>
      </c>
      <c r="M1573" s="51">
        <f t="shared" si="72"/>
        <v>0</v>
      </c>
      <c r="N1573" s="51">
        <f t="shared" si="72"/>
        <v>0</v>
      </c>
      <c r="O1573" s="51">
        <f t="shared" si="72"/>
        <v>0</v>
      </c>
      <c r="P1573" s="51">
        <f t="shared" si="72"/>
        <v>0</v>
      </c>
      <c r="Q1573" s="51">
        <f t="shared" si="72"/>
        <v>0</v>
      </c>
      <c r="R1573" s="51">
        <f t="shared" si="72"/>
        <v>0</v>
      </c>
    </row>
    <row r="1574" spans="1:18" x14ac:dyDescent="0.25">
      <c r="A1574" s="17"/>
      <c r="B1574" s="52"/>
      <c r="C1574" s="17"/>
      <c r="D1574" s="17"/>
      <c r="E1574" s="17"/>
      <c r="F1574" s="17"/>
      <c r="G1574" s="17"/>
      <c r="H1574" s="17"/>
      <c r="I1574" s="16">
        <f>IF(B1574&gt;A_Stammdaten!$B$12,0,SUM(C1574,D1574,F1574,G1574)-SUM(E1574,H1574))</f>
        <v>0</v>
      </c>
      <c r="J1574" s="51">
        <f>HLOOKUP(A_Stammdaten!$B$12,$L$4:$R$2504,ROW(B1574)-3,FALSE)+IF(OR(B1574=0,A_Stammdaten!$B$12&lt;B1574),0,I1574*1/20)</f>
        <v>0</v>
      </c>
      <c r="K1574" s="51">
        <f>HLOOKUP(A_Stammdaten!$B$12,$L$4:$R$2504,ROW(B1574)-3,FALSE)</f>
        <v>0</v>
      </c>
      <c r="L1574" s="51">
        <f t="shared" si="71"/>
        <v>0</v>
      </c>
      <c r="M1574" s="51">
        <f t="shared" si="72"/>
        <v>0</v>
      </c>
      <c r="N1574" s="51">
        <f t="shared" si="72"/>
        <v>0</v>
      </c>
      <c r="O1574" s="51">
        <f t="shared" si="72"/>
        <v>0</v>
      </c>
      <c r="P1574" s="51">
        <f t="shared" si="72"/>
        <v>0</v>
      </c>
      <c r="Q1574" s="51">
        <f t="shared" si="72"/>
        <v>0</v>
      </c>
      <c r="R1574" s="51">
        <f t="shared" si="72"/>
        <v>0</v>
      </c>
    </row>
    <row r="1575" spans="1:18" x14ac:dyDescent="0.25">
      <c r="A1575" s="17"/>
      <c r="B1575" s="52"/>
      <c r="C1575" s="17"/>
      <c r="D1575" s="17"/>
      <c r="E1575" s="17"/>
      <c r="F1575" s="17"/>
      <c r="G1575" s="17"/>
      <c r="H1575" s="17"/>
      <c r="I1575" s="16">
        <f>IF(B1575&gt;A_Stammdaten!$B$12,0,SUM(C1575,D1575,F1575,G1575)-SUM(E1575,H1575))</f>
        <v>0</v>
      </c>
      <c r="J1575" s="51">
        <f>HLOOKUP(A_Stammdaten!$B$12,$L$4:$R$2504,ROW(B1575)-3,FALSE)+IF(OR(B1575=0,A_Stammdaten!$B$12&lt;B1575),0,I1575*1/20)</f>
        <v>0</v>
      </c>
      <c r="K1575" s="51">
        <f>HLOOKUP(A_Stammdaten!$B$12,$L$4:$R$2504,ROW(B1575)-3,FALSE)</f>
        <v>0</v>
      </c>
      <c r="L1575" s="51">
        <f t="shared" si="71"/>
        <v>0</v>
      </c>
      <c r="M1575" s="51">
        <f t="shared" si="72"/>
        <v>0</v>
      </c>
      <c r="N1575" s="51">
        <f t="shared" si="72"/>
        <v>0</v>
      </c>
      <c r="O1575" s="51">
        <f t="shared" si="72"/>
        <v>0</v>
      </c>
      <c r="P1575" s="51">
        <f t="shared" si="72"/>
        <v>0</v>
      </c>
      <c r="Q1575" s="51">
        <f t="shared" si="72"/>
        <v>0</v>
      </c>
      <c r="R1575" s="51">
        <f t="shared" si="72"/>
        <v>0</v>
      </c>
    </row>
    <row r="1576" spans="1:18" x14ac:dyDescent="0.25">
      <c r="A1576" s="17"/>
      <c r="B1576" s="52"/>
      <c r="C1576" s="17"/>
      <c r="D1576" s="17"/>
      <c r="E1576" s="17"/>
      <c r="F1576" s="17"/>
      <c r="G1576" s="17"/>
      <c r="H1576" s="17"/>
      <c r="I1576" s="16">
        <f>IF(B1576&gt;A_Stammdaten!$B$12,0,SUM(C1576,D1576,F1576,G1576)-SUM(E1576,H1576))</f>
        <v>0</v>
      </c>
      <c r="J1576" s="51">
        <f>HLOOKUP(A_Stammdaten!$B$12,$L$4:$R$2504,ROW(B1576)-3,FALSE)+IF(OR(B1576=0,A_Stammdaten!$B$12&lt;B1576),0,I1576*1/20)</f>
        <v>0</v>
      </c>
      <c r="K1576" s="51">
        <f>HLOOKUP(A_Stammdaten!$B$12,$L$4:$R$2504,ROW(B1576)-3,FALSE)</f>
        <v>0</v>
      </c>
      <c r="L1576" s="51">
        <f t="shared" si="71"/>
        <v>0</v>
      </c>
      <c r="M1576" s="51">
        <f t="shared" si="72"/>
        <v>0</v>
      </c>
      <c r="N1576" s="51">
        <f t="shared" si="72"/>
        <v>0</v>
      </c>
      <c r="O1576" s="51">
        <f t="shared" si="72"/>
        <v>0</v>
      </c>
      <c r="P1576" s="51">
        <f t="shared" si="72"/>
        <v>0</v>
      </c>
      <c r="Q1576" s="51">
        <f t="shared" si="72"/>
        <v>0</v>
      </c>
      <c r="R1576" s="51">
        <f t="shared" si="72"/>
        <v>0</v>
      </c>
    </row>
    <row r="1577" spans="1:18" x14ac:dyDescent="0.25">
      <c r="A1577" s="17"/>
      <c r="B1577" s="52"/>
      <c r="C1577" s="17"/>
      <c r="D1577" s="17"/>
      <c r="E1577" s="17"/>
      <c r="F1577" s="17"/>
      <c r="G1577" s="17"/>
      <c r="H1577" s="17"/>
      <c r="I1577" s="16">
        <f>IF(B1577&gt;A_Stammdaten!$B$12,0,SUM(C1577,D1577,F1577,G1577)-SUM(E1577,H1577))</f>
        <v>0</v>
      </c>
      <c r="J1577" s="51">
        <f>HLOOKUP(A_Stammdaten!$B$12,$L$4:$R$2504,ROW(B1577)-3,FALSE)+IF(OR(B1577=0,A_Stammdaten!$B$12&lt;B1577),0,I1577*1/20)</f>
        <v>0</v>
      </c>
      <c r="K1577" s="51">
        <f>HLOOKUP(A_Stammdaten!$B$12,$L$4:$R$2504,ROW(B1577)-3,FALSE)</f>
        <v>0</v>
      </c>
      <c r="L1577" s="51">
        <f t="shared" si="71"/>
        <v>0</v>
      </c>
      <c r="M1577" s="51">
        <f t="shared" si="72"/>
        <v>0</v>
      </c>
      <c r="N1577" s="51">
        <f t="shared" si="72"/>
        <v>0</v>
      </c>
      <c r="O1577" s="51">
        <f t="shared" si="72"/>
        <v>0</v>
      </c>
      <c r="P1577" s="51">
        <f t="shared" si="72"/>
        <v>0</v>
      </c>
      <c r="Q1577" s="51">
        <f t="shared" si="72"/>
        <v>0</v>
      </c>
      <c r="R1577" s="51">
        <f t="shared" si="72"/>
        <v>0</v>
      </c>
    </row>
    <row r="1578" spans="1:18" x14ac:dyDescent="0.25">
      <c r="A1578" s="17"/>
      <c r="B1578" s="52"/>
      <c r="C1578" s="17"/>
      <c r="D1578" s="17"/>
      <c r="E1578" s="17"/>
      <c r="F1578" s="17"/>
      <c r="G1578" s="17"/>
      <c r="H1578" s="17"/>
      <c r="I1578" s="16">
        <f>IF(B1578&gt;A_Stammdaten!$B$12,0,SUM(C1578,D1578,F1578,G1578)-SUM(E1578,H1578))</f>
        <v>0</v>
      </c>
      <c r="J1578" s="51">
        <f>HLOOKUP(A_Stammdaten!$B$12,$L$4:$R$2504,ROW(B1578)-3,FALSE)+IF(OR(B1578=0,A_Stammdaten!$B$12&lt;B1578),0,I1578*1/20)</f>
        <v>0</v>
      </c>
      <c r="K1578" s="51">
        <f>HLOOKUP(A_Stammdaten!$B$12,$L$4:$R$2504,ROW(B1578)-3,FALSE)</f>
        <v>0</v>
      </c>
      <c r="L1578" s="51">
        <f t="shared" si="71"/>
        <v>0</v>
      </c>
      <c r="M1578" s="51">
        <f t="shared" si="72"/>
        <v>0</v>
      </c>
      <c r="N1578" s="51">
        <f t="shared" si="72"/>
        <v>0</v>
      </c>
      <c r="O1578" s="51">
        <f t="shared" si="72"/>
        <v>0</v>
      </c>
      <c r="P1578" s="51">
        <f t="shared" si="72"/>
        <v>0</v>
      </c>
      <c r="Q1578" s="51">
        <f t="shared" si="72"/>
        <v>0</v>
      </c>
      <c r="R1578" s="51">
        <f t="shared" si="72"/>
        <v>0</v>
      </c>
    </row>
    <row r="1579" spans="1:18" x14ac:dyDescent="0.25">
      <c r="A1579" s="17"/>
      <c r="B1579" s="52"/>
      <c r="C1579" s="17"/>
      <c r="D1579" s="17"/>
      <c r="E1579" s="17"/>
      <c r="F1579" s="17"/>
      <c r="G1579" s="17"/>
      <c r="H1579" s="17"/>
      <c r="I1579" s="16">
        <f>IF(B1579&gt;A_Stammdaten!$B$12,0,SUM(C1579,D1579,F1579,G1579)-SUM(E1579,H1579))</f>
        <v>0</v>
      </c>
      <c r="J1579" s="51">
        <f>HLOOKUP(A_Stammdaten!$B$12,$L$4:$R$2504,ROW(B1579)-3,FALSE)+IF(OR(B1579=0,A_Stammdaten!$B$12&lt;B1579),0,I1579*1/20)</f>
        <v>0</v>
      </c>
      <c r="K1579" s="51">
        <f>HLOOKUP(A_Stammdaten!$B$12,$L$4:$R$2504,ROW(B1579)-3,FALSE)</f>
        <v>0</v>
      </c>
      <c r="L1579" s="51">
        <f t="shared" si="71"/>
        <v>0</v>
      </c>
      <c r="M1579" s="51">
        <f t="shared" si="72"/>
        <v>0</v>
      </c>
      <c r="N1579" s="51">
        <f t="shared" si="72"/>
        <v>0</v>
      </c>
      <c r="O1579" s="51">
        <f t="shared" si="72"/>
        <v>0</v>
      </c>
      <c r="P1579" s="51">
        <f t="shared" si="72"/>
        <v>0</v>
      </c>
      <c r="Q1579" s="51">
        <f t="shared" si="72"/>
        <v>0</v>
      </c>
      <c r="R1579" s="51">
        <f t="shared" si="72"/>
        <v>0</v>
      </c>
    </row>
    <row r="1580" spans="1:18" x14ac:dyDescent="0.25">
      <c r="A1580" s="17"/>
      <c r="B1580" s="52"/>
      <c r="C1580" s="17"/>
      <c r="D1580" s="17"/>
      <c r="E1580" s="17"/>
      <c r="F1580" s="17"/>
      <c r="G1580" s="17"/>
      <c r="H1580" s="17"/>
      <c r="I1580" s="16">
        <f>IF(B1580&gt;A_Stammdaten!$B$12,0,SUM(C1580,D1580,F1580,G1580)-SUM(E1580,H1580))</f>
        <v>0</v>
      </c>
      <c r="J1580" s="51">
        <f>HLOOKUP(A_Stammdaten!$B$12,$L$4:$R$2504,ROW(B1580)-3,FALSE)+IF(OR(B1580=0,A_Stammdaten!$B$12&lt;B1580),0,I1580*1/20)</f>
        <v>0</v>
      </c>
      <c r="K1580" s="51">
        <f>HLOOKUP(A_Stammdaten!$B$12,$L$4:$R$2504,ROW(B1580)-3,FALSE)</f>
        <v>0</v>
      </c>
      <c r="L1580" s="51">
        <f t="shared" si="71"/>
        <v>0</v>
      </c>
      <c r="M1580" s="51">
        <f t="shared" si="72"/>
        <v>0</v>
      </c>
      <c r="N1580" s="51">
        <f t="shared" si="72"/>
        <v>0</v>
      </c>
      <c r="O1580" s="51">
        <f t="shared" si="72"/>
        <v>0</v>
      </c>
      <c r="P1580" s="51">
        <f t="shared" si="72"/>
        <v>0</v>
      </c>
      <c r="Q1580" s="51">
        <f t="shared" si="72"/>
        <v>0</v>
      </c>
      <c r="R1580" s="51">
        <f t="shared" si="72"/>
        <v>0</v>
      </c>
    </row>
    <row r="1581" spans="1:18" x14ac:dyDescent="0.25">
      <c r="A1581" s="17"/>
      <c r="B1581" s="52"/>
      <c r="C1581" s="17"/>
      <c r="D1581" s="17"/>
      <c r="E1581" s="17"/>
      <c r="F1581" s="17"/>
      <c r="G1581" s="17"/>
      <c r="H1581" s="17"/>
      <c r="I1581" s="16">
        <f>IF(B1581&gt;A_Stammdaten!$B$12,0,SUM(C1581,D1581,F1581,G1581)-SUM(E1581,H1581))</f>
        <v>0</v>
      </c>
      <c r="J1581" s="51">
        <f>HLOOKUP(A_Stammdaten!$B$12,$L$4:$R$2504,ROW(B1581)-3,FALSE)+IF(OR(B1581=0,A_Stammdaten!$B$12&lt;B1581),0,I1581*1/20)</f>
        <v>0</v>
      </c>
      <c r="K1581" s="51">
        <f>HLOOKUP(A_Stammdaten!$B$12,$L$4:$R$2504,ROW(B1581)-3,FALSE)</f>
        <v>0</v>
      </c>
      <c r="L1581" s="51">
        <f t="shared" si="71"/>
        <v>0</v>
      </c>
      <c r="M1581" s="51">
        <f t="shared" si="72"/>
        <v>0</v>
      </c>
      <c r="N1581" s="51">
        <f t="shared" si="72"/>
        <v>0</v>
      </c>
      <c r="O1581" s="51">
        <f t="shared" si="72"/>
        <v>0</v>
      </c>
      <c r="P1581" s="51">
        <f t="shared" si="72"/>
        <v>0</v>
      </c>
      <c r="Q1581" s="51">
        <f t="shared" si="72"/>
        <v>0</v>
      </c>
      <c r="R1581" s="51">
        <f t="shared" si="72"/>
        <v>0</v>
      </c>
    </row>
    <row r="1582" spans="1:18" x14ac:dyDescent="0.25">
      <c r="A1582" s="17"/>
      <c r="B1582" s="52"/>
      <c r="C1582" s="17"/>
      <c r="D1582" s="17"/>
      <c r="E1582" s="17"/>
      <c r="F1582" s="17"/>
      <c r="G1582" s="17"/>
      <c r="H1582" s="17"/>
      <c r="I1582" s="16">
        <f>IF(B1582&gt;A_Stammdaten!$B$12,0,SUM(C1582,D1582,F1582,G1582)-SUM(E1582,H1582))</f>
        <v>0</v>
      </c>
      <c r="J1582" s="51">
        <f>HLOOKUP(A_Stammdaten!$B$12,$L$4:$R$2504,ROW(B1582)-3,FALSE)+IF(OR(B1582=0,A_Stammdaten!$B$12&lt;B1582),0,I1582*1/20)</f>
        <v>0</v>
      </c>
      <c r="K1582" s="51">
        <f>HLOOKUP(A_Stammdaten!$B$12,$L$4:$R$2504,ROW(B1582)-3,FALSE)</f>
        <v>0</v>
      </c>
      <c r="L1582" s="51">
        <f t="shared" si="71"/>
        <v>0</v>
      </c>
      <c r="M1582" s="51">
        <f t="shared" si="72"/>
        <v>0</v>
      </c>
      <c r="N1582" s="51">
        <f t="shared" si="72"/>
        <v>0</v>
      </c>
      <c r="O1582" s="51">
        <f t="shared" si="72"/>
        <v>0</v>
      </c>
      <c r="P1582" s="51">
        <f t="shared" si="72"/>
        <v>0</v>
      </c>
      <c r="Q1582" s="51">
        <f t="shared" si="72"/>
        <v>0</v>
      </c>
      <c r="R1582" s="51">
        <f t="shared" si="72"/>
        <v>0</v>
      </c>
    </row>
    <row r="1583" spans="1:18" x14ac:dyDescent="0.25">
      <c r="A1583" s="17"/>
      <c r="B1583" s="52"/>
      <c r="C1583" s="17"/>
      <c r="D1583" s="17"/>
      <c r="E1583" s="17"/>
      <c r="F1583" s="17"/>
      <c r="G1583" s="17"/>
      <c r="H1583" s="17"/>
      <c r="I1583" s="16">
        <f>IF(B1583&gt;A_Stammdaten!$B$12,0,SUM(C1583,D1583,F1583,G1583)-SUM(E1583,H1583))</f>
        <v>0</v>
      </c>
      <c r="J1583" s="51">
        <f>HLOOKUP(A_Stammdaten!$B$12,$L$4:$R$2504,ROW(B1583)-3,FALSE)+IF(OR(B1583=0,A_Stammdaten!$B$12&lt;B1583),0,I1583*1/20)</f>
        <v>0</v>
      </c>
      <c r="K1583" s="51">
        <f>HLOOKUP(A_Stammdaten!$B$12,$L$4:$R$2504,ROW(B1583)-3,FALSE)</f>
        <v>0</v>
      </c>
      <c r="L1583" s="51">
        <f t="shared" si="71"/>
        <v>0</v>
      </c>
      <c r="M1583" s="51">
        <f t="shared" si="72"/>
        <v>0</v>
      </c>
      <c r="N1583" s="51">
        <f t="shared" si="72"/>
        <v>0</v>
      </c>
      <c r="O1583" s="51">
        <f t="shared" si="72"/>
        <v>0</v>
      </c>
      <c r="P1583" s="51">
        <f t="shared" si="72"/>
        <v>0</v>
      </c>
      <c r="Q1583" s="51">
        <f t="shared" si="72"/>
        <v>0</v>
      </c>
      <c r="R1583" s="51">
        <f t="shared" si="72"/>
        <v>0</v>
      </c>
    </row>
    <row r="1584" spans="1:18" x14ac:dyDescent="0.25">
      <c r="A1584" s="17"/>
      <c r="B1584" s="52"/>
      <c r="C1584" s="17"/>
      <c r="D1584" s="17"/>
      <c r="E1584" s="17"/>
      <c r="F1584" s="17"/>
      <c r="G1584" s="17"/>
      <c r="H1584" s="17"/>
      <c r="I1584" s="16">
        <f>IF(B1584&gt;A_Stammdaten!$B$12,0,SUM(C1584,D1584,F1584,G1584)-SUM(E1584,H1584))</f>
        <v>0</v>
      </c>
      <c r="J1584" s="51">
        <f>HLOOKUP(A_Stammdaten!$B$12,$L$4:$R$2504,ROW(B1584)-3,FALSE)+IF(OR(B1584=0,A_Stammdaten!$B$12&lt;B1584),0,I1584*1/20)</f>
        <v>0</v>
      </c>
      <c r="K1584" s="51">
        <f>HLOOKUP(A_Stammdaten!$B$12,$L$4:$R$2504,ROW(B1584)-3,FALSE)</f>
        <v>0</v>
      </c>
      <c r="L1584" s="51">
        <f t="shared" si="71"/>
        <v>0</v>
      </c>
      <c r="M1584" s="51">
        <f t="shared" si="72"/>
        <v>0</v>
      </c>
      <c r="N1584" s="51">
        <f t="shared" si="72"/>
        <v>0</v>
      </c>
      <c r="O1584" s="51">
        <f t="shared" si="72"/>
        <v>0</v>
      </c>
      <c r="P1584" s="51">
        <f t="shared" si="72"/>
        <v>0</v>
      </c>
      <c r="Q1584" s="51">
        <f t="shared" si="72"/>
        <v>0</v>
      </c>
      <c r="R1584" s="51">
        <f t="shared" si="72"/>
        <v>0</v>
      </c>
    </row>
    <row r="1585" spans="1:18" x14ac:dyDescent="0.25">
      <c r="A1585" s="17"/>
      <c r="B1585" s="52"/>
      <c r="C1585" s="17"/>
      <c r="D1585" s="17"/>
      <c r="E1585" s="17"/>
      <c r="F1585" s="17"/>
      <c r="G1585" s="17"/>
      <c r="H1585" s="17"/>
      <c r="I1585" s="16">
        <f>IF(B1585&gt;A_Stammdaten!$B$12,0,SUM(C1585,D1585,F1585,G1585)-SUM(E1585,H1585))</f>
        <v>0</v>
      </c>
      <c r="J1585" s="51">
        <f>HLOOKUP(A_Stammdaten!$B$12,$L$4:$R$2504,ROW(B1585)-3,FALSE)+IF(OR(B1585=0,A_Stammdaten!$B$12&lt;B1585),0,I1585*1/20)</f>
        <v>0</v>
      </c>
      <c r="K1585" s="51">
        <f>HLOOKUP(A_Stammdaten!$B$12,$L$4:$R$2504,ROW(B1585)-3,FALSE)</f>
        <v>0</v>
      </c>
      <c r="L1585" s="51">
        <f t="shared" si="71"/>
        <v>0</v>
      </c>
      <c r="M1585" s="51">
        <f t="shared" si="72"/>
        <v>0</v>
      </c>
      <c r="N1585" s="51">
        <f t="shared" si="72"/>
        <v>0</v>
      </c>
      <c r="O1585" s="51">
        <f t="shared" si="72"/>
        <v>0</v>
      </c>
      <c r="P1585" s="51">
        <f t="shared" si="72"/>
        <v>0</v>
      </c>
      <c r="Q1585" s="51">
        <f t="shared" si="72"/>
        <v>0</v>
      </c>
      <c r="R1585" s="51">
        <f t="shared" si="72"/>
        <v>0</v>
      </c>
    </row>
    <row r="1586" spans="1:18" x14ac:dyDescent="0.25">
      <c r="A1586" s="17"/>
      <c r="B1586" s="52"/>
      <c r="C1586" s="17"/>
      <c r="D1586" s="17"/>
      <c r="E1586" s="17"/>
      <c r="F1586" s="17"/>
      <c r="G1586" s="17"/>
      <c r="H1586" s="17"/>
      <c r="I1586" s="16">
        <f>IF(B1586&gt;A_Stammdaten!$B$12,0,SUM(C1586,D1586,F1586,G1586)-SUM(E1586,H1586))</f>
        <v>0</v>
      </c>
      <c r="J1586" s="51">
        <f>HLOOKUP(A_Stammdaten!$B$12,$L$4:$R$2504,ROW(B1586)-3,FALSE)+IF(OR(B1586=0,A_Stammdaten!$B$12&lt;B1586),0,I1586*1/20)</f>
        <v>0</v>
      </c>
      <c r="K1586" s="51">
        <f>HLOOKUP(A_Stammdaten!$B$12,$L$4:$R$2504,ROW(B1586)-3,FALSE)</f>
        <v>0</v>
      </c>
      <c r="L1586" s="51">
        <f t="shared" si="71"/>
        <v>0</v>
      </c>
      <c r="M1586" s="51">
        <f t="shared" si="72"/>
        <v>0</v>
      </c>
      <c r="N1586" s="51">
        <f t="shared" si="72"/>
        <v>0</v>
      </c>
      <c r="O1586" s="51">
        <f t="shared" si="72"/>
        <v>0</v>
      </c>
      <c r="P1586" s="51">
        <f t="shared" si="72"/>
        <v>0</v>
      </c>
      <c r="Q1586" s="51">
        <f t="shared" si="72"/>
        <v>0</v>
      </c>
      <c r="R1586" s="51">
        <f t="shared" si="72"/>
        <v>0</v>
      </c>
    </row>
    <row r="1587" spans="1:18" x14ac:dyDescent="0.25">
      <c r="A1587" s="17"/>
      <c r="B1587" s="52"/>
      <c r="C1587" s="17"/>
      <c r="D1587" s="17"/>
      <c r="E1587" s="17"/>
      <c r="F1587" s="17"/>
      <c r="G1587" s="17"/>
      <c r="H1587" s="17"/>
      <c r="I1587" s="16">
        <f>IF(B1587&gt;A_Stammdaten!$B$12,0,SUM(C1587,D1587,F1587,G1587)-SUM(E1587,H1587))</f>
        <v>0</v>
      </c>
      <c r="J1587" s="51">
        <f>HLOOKUP(A_Stammdaten!$B$12,$L$4:$R$2504,ROW(B1587)-3,FALSE)+IF(OR(B1587=0,A_Stammdaten!$B$12&lt;B1587),0,I1587*1/20)</f>
        <v>0</v>
      </c>
      <c r="K1587" s="51">
        <f>HLOOKUP(A_Stammdaten!$B$12,$L$4:$R$2504,ROW(B1587)-3,FALSE)</f>
        <v>0</v>
      </c>
      <c r="L1587" s="51">
        <f t="shared" si="71"/>
        <v>0</v>
      </c>
      <c r="M1587" s="51">
        <f t="shared" si="72"/>
        <v>0</v>
      </c>
      <c r="N1587" s="51">
        <f t="shared" si="72"/>
        <v>0</v>
      </c>
      <c r="O1587" s="51">
        <f t="shared" si="72"/>
        <v>0</v>
      </c>
      <c r="P1587" s="51">
        <f t="shared" si="72"/>
        <v>0</v>
      </c>
      <c r="Q1587" s="51">
        <f t="shared" si="72"/>
        <v>0</v>
      </c>
      <c r="R1587" s="51">
        <f t="shared" si="72"/>
        <v>0</v>
      </c>
    </row>
    <row r="1588" spans="1:18" x14ac:dyDescent="0.25">
      <c r="A1588" s="17"/>
      <c r="B1588" s="52"/>
      <c r="C1588" s="17"/>
      <c r="D1588" s="17"/>
      <c r="E1588" s="17"/>
      <c r="F1588" s="17"/>
      <c r="G1588" s="17"/>
      <c r="H1588" s="17"/>
      <c r="I1588" s="16">
        <f>IF(B1588&gt;A_Stammdaten!$B$12,0,SUM(C1588,D1588,F1588,G1588)-SUM(E1588,H1588))</f>
        <v>0</v>
      </c>
      <c r="J1588" s="51">
        <f>HLOOKUP(A_Stammdaten!$B$12,$L$4:$R$2504,ROW(B1588)-3,FALSE)+IF(OR(B1588=0,A_Stammdaten!$B$12&lt;B1588),0,I1588*1/20)</f>
        <v>0</v>
      </c>
      <c r="K1588" s="51">
        <f>HLOOKUP(A_Stammdaten!$B$12,$L$4:$R$2504,ROW(B1588)-3,FALSE)</f>
        <v>0</v>
      </c>
      <c r="L1588" s="51">
        <f t="shared" si="71"/>
        <v>0</v>
      </c>
      <c r="M1588" s="51">
        <f t="shared" si="72"/>
        <v>0</v>
      </c>
      <c r="N1588" s="51">
        <f t="shared" si="72"/>
        <v>0</v>
      </c>
      <c r="O1588" s="51">
        <f t="shared" si="72"/>
        <v>0</v>
      </c>
      <c r="P1588" s="51">
        <f t="shared" si="72"/>
        <v>0</v>
      </c>
      <c r="Q1588" s="51">
        <f t="shared" si="72"/>
        <v>0</v>
      </c>
      <c r="R1588" s="51">
        <f t="shared" si="72"/>
        <v>0</v>
      </c>
    </row>
    <row r="1589" spans="1:18" x14ac:dyDescent="0.25">
      <c r="A1589" s="17"/>
      <c r="B1589" s="52"/>
      <c r="C1589" s="17"/>
      <c r="D1589" s="17"/>
      <c r="E1589" s="17"/>
      <c r="F1589" s="17"/>
      <c r="G1589" s="17"/>
      <c r="H1589" s="17"/>
      <c r="I1589" s="16">
        <f>IF(B1589&gt;A_Stammdaten!$B$12,0,SUM(C1589,D1589,F1589,G1589)-SUM(E1589,H1589))</f>
        <v>0</v>
      </c>
      <c r="J1589" s="51">
        <f>HLOOKUP(A_Stammdaten!$B$12,$L$4:$R$2504,ROW(B1589)-3,FALSE)+IF(OR(B1589=0,A_Stammdaten!$B$12&lt;B1589),0,I1589*1/20)</f>
        <v>0</v>
      </c>
      <c r="K1589" s="51">
        <f>HLOOKUP(A_Stammdaten!$B$12,$L$4:$R$2504,ROW(B1589)-3,FALSE)</f>
        <v>0</v>
      </c>
      <c r="L1589" s="51">
        <f t="shared" si="71"/>
        <v>0</v>
      </c>
      <c r="M1589" s="51">
        <f t="shared" si="72"/>
        <v>0</v>
      </c>
      <c r="N1589" s="51">
        <f t="shared" si="72"/>
        <v>0</v>
      </c>
      <c r="O1589" s="51">
        <f t="shared" si="72"/>
        <v>0</v>
      </c>
      <c r="P1589" s="51">
        <f t="shared" si="72"/>
        <v>0</v>
      </c>
      <c r="Q1589" s="51">
        <f t="shared" si="72"/>
        <v>0</v>
      </c>
      <c r="R1589" s="51">
        <f t="shared" si="72"/>
        <v>0</v>
      </c>
    </row>
    <row r="1590" spans="1:18" x14ac:dyDescent="0.25">
      <c r="A1590" s="17"/>
      <c r="B1590" s="52"/>
      <c r="C1590" s="17"/>
      <c r="D1590" s="17"/>
      <c r="E1590" s="17"/>
      <c r="F1590" s="17"/>
      <c r="G1590" s="17"/>
      <c r="H1590" s="17"/>
      <c r="I1590" s="16">
        <f>IF(B1590&gt;A_Stammdaten!$B$12,0,SUM(C1590,D1590,F1590,G1590)-SUM(E1590,H1590))</f>
        <v>0</v>
      </c>
      <c r="J1590" s="51">
        <f>HLOOKUP(A_Stammdaten!$B$12,$L$4:$R$2504,ROW(B1590)-3,FALSE)+IF(OR(B1590=0,A_Stammdaten!$B$12&lt;B1590),0,I1590*1/20)</f>
        <v>0</v>
      </c>
      <c r="K1590" s="51">
        <f>HLOOKUP(A_Stammdaten!$B$12,$L$4:$R$2504,ROW(B1590)-3,FALSE)</f>
        <v>0</v>
      </c>
      <c r="L1590" s="51">
        <f t="shared" si="71"/>
        <v>0</v>
      </c>
      <c r="M1590" s="51">
        <f t="shared" si="72"/>
        <v>0</v>
      </c>
      <c r="N1590" s="51">
        <f t="shared" si="72"/>
        <v>0</v>
      </c>
      <c r="O1590" s="51">
        <f t="shared" si="72"/>
        <v>0</v>
      </c>
      <c r="P1590" s="51">
        <f t="shared" si="72"/>
        <v>0</v>
      </c>
      <c r="Q1590" s="51">
        <f t="shared" si="72"/>
        <v>0</v>
      </c>
      <c r="R1590" s="51">
        <f t="shared" si="72"/>
        <v>0</v>
      </c>
    </row>
    <row r="1591" spans="1:18" x14ac:dyDescent="0.25">
      <c r="A1591" s="17"/>
      <c r="B1591" s="52"/>
      <c r="C1591" s="17"/>
      <c r="D1591" s="17"/>
      <c r="E1591" s="17"/>
      <c r="F1591" s="17"/>
      <c r="G1591" s="17"/>
      <c r="H1591" s="17"/>
      <c r="I1591" s="16">
        <f>IF(B1591&gt;A_Stammdaten!$B$12,0,SUM(C1591,D1591,F1591,G1591)-SUM(E1591,H1591))</f>
        <v>0</v>
      </c>
      <c r="J1591" s="51">
        <f>HLOOKUP(A_Stammdaten!$B$12,$L$4:$R$2504,ROW(B1591)-3,FALSE)+IF(OR(B1591=0,A_Stammdaten!$B$12&lt;B1591),0,I1591*1/20)</f>
        <v>0</v>
      </c>
      <c r="K1591" s="51">
        <f>HLOOKUP(A_Stammdaten!$B$12,$L$4:$R$2504,ROW(B1591)-3,FALSE)</f>
        <v>0</v>
      </c>
      <c r="L1591" s="51">
        <f t="shared" si="71"/>
        <v>0</v>
      </c>
      <c r="M1591" s="51">
        <f t="shared" si="72"/>
        <v>0</v>
      </c>
      <c r="N1591" s="51">
        <f t="shared" si="72"/>
        <v>0</v>
      </c>
      <c r="O1591" s="51">
        <f t="shared" si="72"/>
        <v>0</v>
      </c>
      <c r="P1591" s="51">
        <f t="shared" si="72"/>
        <v>0</v>
      </c>
      <c r="Q1591" s="51">
        <f t="shared" si="72"/>
        <v>0</v>
      </c>
      <c r="R1591" s="51">
        <f t="shared" si="72"/>
        <v>0</v>
      </c>
    </row>
    <row r="1592" spans="1:18" x14ac:dyDescent="0.25">
      <c r="A1592" s="17"/>
      <c r="B1592" s="52"/>
      <c r="C1592" s="17"/>
      <c r="D1592" s="17"/>
      <c r="E1592" s="17"/>
      <c r="F1592" s="17"/>
      <c r="G1592" s="17"/>
      <c r="H1592" s="17"/>
      <c r="I1592" s="16">
        <f>IF(B1592&gt;A_Stammdaten!$B$12,0,SUM(C1592,D1592,F1592,G1592)-SUM(E1592,H1592))</f>
        <v>0</v>
      </c>
      <c r="J1592" s="51">
        <f>HLOOKUP(A_Stammdaten!$B$12,$L$4:$R$2504,ROW(B1592)-3,FALSE)+IF(OR(B1592=0,A_Stammdaten!$B$12&lt;B1592),0,I1592*1/20)</f>
        <v>0</v>
      </c>
      <c r="K1592" s="51">
        <f>HLOOKUP(A_Stammdaten!$B$12,$L$4:$R$2504,ROW(B1592)-3,FALSE)</f>
        <v>0</v>
      </c>
      <c r="L1592" s="51">
        <f t="shared" si="71"/>
        <v>0</v>
      </c>
      <c r="M1592" s="51">
        <f t="shared" si="72"/>
        <v>0</v>
      </c>
      <c r="N1592" s="51">
        <f t="shared" si="72"/>
        <v>0</v>
      </c>
      <c r="O1592" s="51">
        <f t="shared" si="72"/>
        <v>0</v>
      </c>
      <c r="P1592" s="51">
        <f t="shared" si="72"/>
        <v>0</v>
      </c>
      <c r="Q1592" s="51">
        <f t="shared" si="72"/>
        <v>0</v>
      </c>
      <c r="R1592" s="51">
        <f t="shared" si="72"/>
        <v>0</v>
      </c>
    </row>
    <row r="1593" spans="1:18" x14ac:dyDescent="0.25">
      <c r="A1593" s="17"/>
      <c r="B1593" s="52"/>
      <c r="C1593" s="17"/>
      <c r="D1593" s="17"/>
      <c r="E1593" s="17"/>
      <c r="F1593" s="17"/>
      <c r="G1593" s="17"/>
      <c r="H1593" s="17"/>
      <c r="I1593" s="16">
        <f>IF(B1593&gt;A_Stammdaten!$B$12,0,SUM(C1593,D1593,F1593,G1593)-SUM(E1593,H1593))</f>
        <v>0</v>
      </c>
      <c r="J1593" s="51">
        <f>HLOOKUP(A_Stammdaten!$B$12,$L$4:$R$2504,ROW(B1593)-3,FALSE)+IF(OR(B1593=0,A_Stammdaten!$B$12&lt;B1593),0,I1593*1/20)</f>
        <v>0</v>
      </c>
      <c r="K1593" s="51">
        <f>HLOOKUP(A_Stammdaten!$B$12,$L$4:$R$2504,ROW(B1593)-3,FALSE)</f>
        <v>0</v>
      </c>
      <c r="L1593" s="51">
        <f t="shared" si="71"/>
        <v>0</v>
      </c>
      <c r="M1593" s="51">
        <f t="shared" si="72"/>
        <v>0</v>
      </c>
      <c r="N1593" s="51">
        <f t="shared" si="72"/>
        <v>0</v>
      </c>
      <c r="O1593" s="51">
        <f t="shared" si="72"/>
        <v>0</v>
      </c>
      <c r="P1593" s="51">
        <f t="shared" si="72"/>
        <v>0</v>
      </c>
      <c r="Q1593" s="51">
        <f t="shared" si="72"/>
        <v>0</v>
      </c>
      <c r="R1593" s="51">
        <f t="shared" si="72"/>
        <v>0</v>
      </c>
    </row>
    <row r="1594" spans="1:18" x14ac:dyDescent="0.25">
      <c r="A1594" s="17"/>
      <c r="B1594" s="52"/>
      <c r="C1594" s="17"/>
      <c r="D1594" s="17"/>
      <c r="E1594" s="17"/>
      <c r="F1594" s="17"/>
      <c r="G1594" s="17"/>
      <c r="H1594" s="17"/>
      <c r="I1594" s="16">
        <f>IF(B1594&gt;A_Stammdaten!$B$12,0,SUM(C1594,D1594,F1594,G1594)-SUM(E1594,H1594))</f>
        <v>0</v>
      </c>
      <c r="J1594" s="51">
        <f>HLOOKUP(A_Stammdaten!$B$12,$L$4:$R$2504,ROW(B1594)-3,FALSE)+IF(OR(B1594=0,A_Stammdaten!$B$12&lt;B1594),0,I1594*1/20)</f>
        <v>0</v>
      </c>
      <c r="K1594" s="51">
        <f>HLOOKUP(A_Stammdaten!$B$12,$L$4:$R$2504,ROW(B1594)-3,FALSE)</f>
        <v>0</v>
      </c>
      <c r="L1594" s="51">
        <f t="shared" si="71"/>
        <v>0</v>
      </c>
      <c r="M1594" s="51">
        <f t="shared" si="72"/>
        <v>0</v>
      </c>
      <c r="N1594" s="51">
        <f t="shared" si="72"/>
        <v>0</v>
      </c>
      <c r="O1594" s="51">
        <f t="shared" si="72"/>
        <v>0</v>
      </c>
      <c r="P1594" s="51">
        <f t="shared" si="72"/>
        <v>0</v>
      </c>
      <c r="Q1594" s="51">
        <f t="shared" si="72"/>
        <v>0</v>
      </c>
      <c r="R1594" s="51">
        <f t="shared" si="72"/>
        <v>0</v>
      </c>
    </row>
    <row r="1595" spans="1:18" x14ac:dyDescent="0.25">
      <c r="A1595" s="17"/>
      <c r="B1595" s="52"/>
      <c r="C1595" s="17"/>
      <c r="D1595" s="17"/>
      <c r="E1595" s="17"/>
      <c r="F1595" s="17"/>
      <c r="G1595" s="17"/>
      <c r="H1595" s="17"/>
      <c r="I1595" s="16">
        <f>IF(B1595&gt;A_Stammdaten!$B$12,0,SUM(C1595,D1595,F1595,G1595)-SUM(E1595,H1595))</f>
        <v>0</v>
      </c>
      <c r="J1595" s="51">
        <f>HLOOKUP(A_Stammdaten!$B$12,$L$4:$R$2504,ROW(B1595)-3,FALSE)+IF(OR(B1595=0,A_Stammdaten!$B$12&lt;B1595),0,I1595*1/20)</f>
        <v>0</v>
      </c>
      <c r="K1595" s="51">
        <f>HLOOKUP(A_Stammdaten!$B$12,$L$4:$R$2504,ROW(B1595)-3,FALSE)</f>
        <v>0</v>
      </c>
      <c r="L1595" s="51">
        <f t="shared" si="71"/>
        <v>0</v>
      </c>
      <c r="M1595" s="51">
        <f t="shared" si="72"/>
        <v>0</v>
      </c>
      <c r="N1595" s="51">
        <f t="shared" si="72"/>
        <v>0</v>
      </c>
      <c r="O1595" s="51">
        <f t="shared" si="72"/>
        <v>0</v>
      </c>
      <c r="P1595" s="51">
        <f t="shared" si="72"/>
        <v>0</v>
      </c>
      <c r="Q1595" s="51">
        <f t="shared" si="72"/>
        <v>0</v>
      </c>
      <c r="R1595" s="51">
        <f t="shared" si="72"/>
        <v>0</v>
      </c>
    </row>
    <row r="1596" spans="1:18" x14ac:dyDescent="0.25">
      <c r="A1596" s="17"/>
      <c r="B1596" s="52"/>
      <c r="C1596" s="17"/>
      <c r="D1596" s="17"/>
      <c r="E1596" s="17"/>
      <c r="F1596" s="17"/>
      <c r="G1596" s="17"/>
      <c r="H1596" s="17"/>
      <c r="I1596" s="16">
        <f>IF(B1596&gt;A_Stammdaten!$B$12,0,SUM(C1596,D1596,F1596,G1596)-SUM(E1596,H1596))</f>
        <v>0</v>
      </c>
      <c r="J1596" s="51">
        <f>HLOOKUP(A_Stammdaten!$B$12,$L$4:$R$2504,ROW(B1596)-3,FALSE)+IF(OR(B1596=0,A_Stammdaten!$B$12&lt;B1596),0,I1596*1/20)</f>
        <v>0</v>
      </c>
      <c r="K1596" s="51">
        <f>HLOOKUP(A_Stammdaten!$B$12,$L$4:$R$2504,ROW(B1596)-3,FALSE)</f>
        <v>0</v>
      </c>
      <c r="L1596" s="51">
        <f t="shared" si="71"/>
        <v>0</v>
      </c>
      <c r="M1596" s="51">
        <f t="shared" si="72"/>
        <v>0</v>
      </c>
      <c r="N1596" s="51">
        <f t="shared" si="72"/>
        <v>0</v>
      </c>
      <c r="O1596" s="51">
        <f t="shared" si="72"/>
        <v>0</v>
      </c>
      <c r="P1596" s="51">
        <f t="shared" si="72"/>
        <v>0</v>
      </c>
      <c r="Q1596" s="51">
        <f t="shared" si="72"/>
        <v>0</v>
      </c>
      <c r="R1596" s="51">
        <f t="shared" si="72"/>
        <v>0</v>
      </c>
    </row>
    <row r="1597" spans="1:18" x14ac:dyDescent="0.25">
      <c r="A1597" s="17"/>
      <c r="B1597" s="52"/>
      <c r="C1597" s="17"/>
      <c r="D1597" s="17"/>
      <c r="E1597" s="17"/>
      <c r="F1597" s="17"/>
      <c r="G1597" s="17"/>
      <c r="H1597" s="17"/>
      <c r="I1597" s="16">
        <f>IF(B1597&gt;A_Stammdaten!$B$12,0,SUM(C1597,D1597,F1597,G1597)-SUM(E1597,H1597))</f>
        <v>0</v>
      </c>
      <c r="J1597" s="51">
        <f>HLOOKUP(A_Stammdaten!$B$12,$L$4:$R$2504,ROW(B1597)-3,FALSE)+IF(OR(B1597=0,A_Stammdaten!$B$12&lt;B1597),0,I1597*1/20)</f>
        <v>0</v>
      </c>
      <c r="K1597" s="51">
        <f>HLOOKUP(A_Stammdaten!$B$12,$L$4:$R$2504,ROW(B1597)-3,FALSE)</f>
        <v>0</v>
      </c>
      <c r="L1597" s="51">
        <f t="shared" si="71"/>
        <v>0</v>
      </c>
      <c r="M1597" s="51">
        <f t="shared" si="72"/>
        <v>0</v>
      </c>
      <c r="N1597" s="51">
        <f t="shared" si="72"/>
        <v>0</v>
      </c>
      <c r="O1597" s="51">
        <f t="shared" si="72"/>
        <v>0</v>
      </c>
      <c r="P1597" s="51">
        <f t="shared" si="72"/>
        <v>0</v>
      </c>
      <c r="Q1597" s="51">
        <f t="shared" si="72"/>
        <v>0</v>
      </c>
      <c r="R1597" s="51">
        <f t="shared" si="72"/>
        <v>0</v>
      </c>
    </row>
    <row r="1598" spans="1:18" x14ac:dyDescent="0.25">
      <c r="A1598" s="17"/>
      <c r="B1598" s="52"/>
      <c r="C1598" s="17"/>
      <c r="D1598" s="17"/>
      <c r="E1598" s="17"/>
      <c r="F1598" s="17"/>
      <c r="G1598" s="17"/>
      <c r="H1598" s="17"/>
      <c r="I1598" s="16">
        <f>IF(B1598&gt;A_Stammdaten!$B$12,0,SUM(C1598,D1598,F1598,G1598)-SUM(E1598,H1598))</f>
        <v>0</v>
      </c>
      <c r="J1598" s="51">
        <f>HLOOKUP(A_Stammdaten!$B$12,$L$4:$R$2504,ROW(B1598)-3,FALSE)+IF(OR(B1598=0,A_Stammdaten!$B$12&lt;B1598),0,I1598*1/20)</f>
        <v>0</v>
      </c>
      <c r="K1598" s="51">
        <f>HLOOKUP(A_Stammdaten!$B$12,$L$4:$R$2504,ROW(B1598)-3,FALSE)</f>
        <v>0</v>
      </c>
      <c r="L1598" s="51">
        <f t="shared" si="71"/>
        <v>0</v>
      </c>
      <c r="M1598" s="51">
        <f t="shared" si="72"/>
        <v>0</v>
      </c>
      <c r="N1598" s="51">
        <f t="shared" si="72"/>
        <v>0</v>
      </c>
      <c r="O1598" s="51">
        <f t="shared" si="72"/>
        <v>0</v>
      </c>
      <c r="P1598" s="51">
        <f t="shared" si="72"/>
        <v>0</v>
      </c>
      <c r="Q1598" s="51">
        <f t="shared" si="72"/>
        <v>0</v>
      </c>
      <c r="R1598" s="51">
        <f t="shared" si="72"/>
        <v>0</v>
      </c>
    </row>
    <row r="1599" spans="1:18" x14ac:dyDescent="0.25">
      <c r="A1599" s="17"/>
      <c r="B1599" s="52"/>
      <c r="C1599" s="17"/>
      <c r="D1599" s="17"/>
      <c r="E1599" s="17"/>
      <c r="F1599" s="17"/>
      <c r="G1599" s="17"/>
      <c r="H1599" s="17"/>
      <c r="I1599" s="16">
        <f>IF(B1599&gt;A_Stammdaten!$B$12,0,SUM(C1599,D1599,F1599,G1599)-SUM(E1599,H1599))</f>
        <v>0</v>
      </c>
      <c r="J1599" s="51">
        <f>HLOOKUP(A_Stammdaten!$B$12,$L$4:$R$2504,ROW(B1599)-3,FALSE)+IF(OR(B1599=0,A_Stammdaten!$B$12&lt;B1599),0,I1599*1/20)</f>
        <v>0</v>
      </c>
      <c r="K1599" s="51">
        <f>HLOOKUP(A_Stammdaten!$B$12,$L$4:$R$2504,ROW(B1599)-3,FALSE)</f>
        <v>0</v>
      </c>
      <c r="L1599" s="51">
        <f t="shared" si="71"/>
        <v>0</v>
      </c>
      <c r="M1599" s="51">
        <f t="shared" si="72"/>
        <v>0</v>
      </c>
      <c r="N1599" s="51">
        <f t="shared" si="72"/>
        <v>0</v>
      </c>
      <c r="O1599" s="51">
        <f t="shared" si="72"/>
        <v>0</v>
      </c>
      <c r="P1599" s="51">
        <f t="shared" si="72"/>
        <v>0</v>
      </c>
      <c r="Q1599" s="51">
        <f t="shared" si="72"/>
        <v>0</v>
      </c>
      <c r="R1599" s="51">
        <f t="shared" si="72"/>
        <v>0</v>
      </c>
    </row>
    <row r="1600" spans="1:18" x14ac:dyDescent="0.25">
      <c r="A1600" s="17"/>
      <c r="B1600" s="52"/>
      <c r="C1600" s="17"/>
      <c r="D1600" s="17"/>
      <c r="E1600" s="17"/>
      <c r="F1600" s="17"/>
      <c r="G1600" s="17"/>
      <c r="H1600" s="17"/>
      <c r="I1600" s="16">
        <f>IF(B1600&gt;A_Stammdaten!$B$12,0,SUM(C1600,D1600,F1600,G1600)-SUM(E1600,H1600))</f>
        <v>0</v>
      </c>
      <c r="J1600" s="51">
        <f>HLOOKUP(A_Stammdaten!$B$12,$L$4:$R$2504,ROW(B1600)-3,FALSE)+IF(OR(B1600=0,A_Stammdaten!$B$12&lt;B1600),0,I1600*1/20)</f>
        <v>0</v>
      </c>
      <c r="K1600" s="51">
        <f>HLOOKUP(A_Stammdaten!$B$12,$L$4:$R$2504,ROW(B1600)-3,FALSE)</f>
        <v>0</v>
      </c>
      <c r="L1600" s="51">
        <f t="shared" ref="L1600:L1663" si="73">IF(OR($I1600=0,L$4&lt;$B1600,$B1600=0,20-(L$4-$B1600)=0),0,$I1600*(19-(L$4-$B1600))/20)</f>
        <v>0</v>
      </c>
      <c r="M1600" s="51">
        <f t="shared" si="72"/>
        <v>0</v>
      </c>
      <c r="N1600" s="51">
        <f t="shared" si="72"/>
        <v>0</v>
      </c>
      <c r="O1600" s="51">
        <f t="shared" si="72"/>
        <v>0</v>
      </c>
      <c r="P1600" s="51">
        <f t="shared" si="72"/>
        <v>0</v>
      </c>
      <c r="Q1600" s="51">
        <f t="shared" si="72"/>
        <v>0</v>
      </c>
      <c r="R1600" s="51">
        <f t="shared" si="72"/>
        <v>0</v>
      </c>
    </row>
    <row r="1601" spans="1:18" x14ac:dyDescent="0.25">
      <c r="A1601" s="17"/>
      <c r="B1601" s="52"/>
      <c r="C1601" s="17"/>
      <c r="D1601" s="17"/>
      <c r="E1601" s="17"/>
      <c r="F1601" s="17"/>
      <c r="G1601" s="17"/>
      <c r="H1601" s="17"/>
      <c r="I1601" s="16">
        <f>IF(B1601&gt;A_Stammdaten!$B$12,0,SUM(C1601,D1601,F1601,G1601)-SUM(E1601,H1601))</f>
        <v>0</v>
      </c>
      <c r="J1601" s="51">
        <f>HLOOKUP(A_Stammdaten!$B$12,$L$4:$R$2504,ROW(B1601)-3,FALSE)+IF(OR(B1601=0,A_Stammdaten!$B$12&lt;B1601),0,I1601*1/20)</f>
        <v>0</v>
      </c>
      <c r="K1601" s="51">
        <f>HLOOKUP(A_Stammdaten!$B$12,$L$4:$R$2504,ROW(B1601)-3,FALSE)</f>
        <v>0</v>
      </c>
      <c r="L1601" s="51">
        <f t="shared" si="73"/>
        <v>0</v>
      </c>
      <c r="M1601" s="51">
        <f t="shared" si="72"/>
        <v>0</v>
      </c>
      <c r="N1601" s="51">
        <f t="shared" si="72"/>
        <v>0</v>
      </c>
      <c r="O1601" s="51">
        <f t="shared" si="72"/>
        <v>0</v>
      </c>
      <c r="P1601" s="51">
        <f t="shared" si="72"/>
        <v>0</v>
      </c>
      <c r="Q1601" s="51">
        <f t="shared" si="72"/>
        <v>0</v>
      </c>
      <c r="R1601" s="51">
        <f t="shared" si="72"/>
        <v>0</v>
      </c>
    </row>
    <row r="1602" spans="1:18" x14ac:dyDescent="0.25">
      <c r="A1602" s="17"/>
      <c r="B1602" s="52"/>
      <c r="C1602" s="17"/>
      <c r="D1602" s="17"/>
      <c r="E1602" s="17"/>
      <c r="F1602" s="17"/>
      <c r="G1602" s="17"/>
      <c r="H1602" s="17"/>
      <c r="I1602" s="16">
        <f>IF(B1602&gt;A_Stammdaten!$B$12,0,SUM(C1602,D1602,F1602,G1602)-SUM(E1602,H1602))</f>
        <v>0</v>
      </c>
      <c r="J1602" s="51">
        <f>HLOOKUP(A_Stammdaten!$B$12,$L$4:$R$2504,ROW(B1602)-3,FALSE)+IF(OR(B1602=0,A_Stammdaten!$B$12&lt;B1602),0,I1602*1/20)</f>
        <v>0</v>
      </c>
      <c r="K1602" s="51">
        <f>HLOOKUP(A_Stammdaten!$B$12,$L$4:$R$2504,ROW(B1602)-3,FALSE)</f>
        <v>0</v>
      </c>
      <c r="L1602" s="51">
        <f t="shared" si="73"/>
        <v>0</v>
      </c>
      <c r="M1602" s="51">
        <f t="shared" si="72"/>
        <v>0</v>
      </c>
      <c r="N1602" s="51">
        <f t="shared" si="72"/>
        <v>0</v>
      </c>
      <c r="O1602" s="51">
        <f t="shared" si="72"/>
        <v>0</v>
      </c>
      <c r="P1602" s="51">
        <f t="shared" si="72"/>
        <v>0</v>
      </c>
      <c r="Q1602" s="51">
        <f t="shared" si="72"/>
        <v>0</v>
      </c>
      <c r="R1602" s="51">
        <f t="shared" si="72"/>
        <v>0</v>
      </c>
    </row>
    <row r="1603" spans="1:18" x14ac:dyDescent="0.25">
      <c r="A1603" s="17"/>
      <c r="B1603" s="52"/>
      <c r="C1603" s="17"/>
      <c r="D1603" s="17"/>
      <c r="E1603" s="17"/>
      <c r="F1603" s="17"/>
      <c r="G1603" s="17"/>
      <c r="H1603" s="17"/>
      <c r="I1603" s="16">
        <f>IF(B1603&gt;A_Stammdaten!$B$12,0,SUM(C1603,D1603,F1603,G1603)-SUM(E1603,H1603))</f>
        <v>0</v>
      </c>
      <c r="J1603" s="51">
        <f>HLOOKUP(A_Stammdaten!$B$12,$L$4:$R$2504,ROW(B1603)-3,FALSE)+IF(OR(B1603=0,A_Stammdaten!$B$12&lt;B1603),0,I1603*1/20)</f>
        <v>0</v>
      </c>
      <c r="K1603" s="51">
        <f>HLOOKUP(A_Stammdaten!$B$12,$L$4:$R$2504,ROW(B1603)-3,FALSE)</f>
        <v>0</v>
      </c>
      <c r="L1603" s="51">
        <f t="shared" si="73"/>
        <v>0</v>
      </c>
      <c r="M1603" s="51">
        <f t="shared" si="72"/>
        <v>0</v>
      </c>
      <c r="N1603" s="51">
        <f t="shared" si="72"/>
        <v>0</v>
      </c>
      <c r="O1603" s="51">
        <f t="shared" si="72"/>
        <v>0</v>
      </c>
      <c r="P1603" s="51">
        <f t="shared" si="72"/>
        <v>0</v>
      </c>
      <c r="Q1603" s="51">
        <f t="shared" si="72"/>
        <v>0</v>
      </c>
      <c r="R1603" s="51">
        <f t="shared" si="72"/>
        <v>0</v>
      </c>
    </row>
    <row r="1604" spans="1:18" x14ac:dyDescent="0.25">
      <c r="A1604" s="17"/>
      <c r="B1604" s="52"/>
      <c r="C1604" s="17"/>
      <c r="D1604" s="17"/>
      <c r="E1604" s="17"/>
      <c r="F1604" s="17"/>
      <c r="G1604" s="17"/>
      <c r="H1604" s="17"/>
      <c r="I1604" s="16">
        <f>IF(B1604&gt;A_Stammdaten!$B$12,0,SUM(C1604,D1604,F1604,G1604)-SUM(E1604,H1604))</f>
        <v>0</v>
      </c>
      <c r="J1604" s="51">
        <f>HLOOKUP(A_Stammdaten!$B$12,$L$4:$R$2504,ROW(B1604)-3,FALSE)+IF(OR(B1604=0,A_Stammdaten!$B$12&lt;B1604),0,I1604*1/20)</f>
        <v>0</v>
      </c>
      <c r="K1604" s="51">
        <f>HLOOKUP(A_Stammdaten!$B$12,$L$4:$R$2504,ROW(B1604)-3,FALSE)</f>
        <v>0</v>
      </c>
      <c r="L1604" s="51">
        <f t="shared" si="73"/>
        <v>0</v>
      </c>
      <c r="M1604" s="51">
        <f t="shared" si="72"/>
        <v>0</v>
      </c>
      <c r="N1604" s="51">
        <f t="shared" si="72"/>
        <v>0</v>
      </c>
      <c r="O1604" s="51">
        <f t="shared" si="72"/>
        <v>0</v>
      </c>
      <c r="P1604" s="51">
        <f t="shared" si="72"/>
        <v>0</v>
      </c>
      <c r="Q1604" s="51">
        <f t="shared" si="72"/>
        <v>0</v>
      </c>
      <c r="R1604" s="51">
        <f t="shared" si="72"/>
        <v>0</v>
      </c>
    </row>
    <row r="1605" spans="1:18" x14ac:dyDescent="0.25">
      <c r="A1605" s="17"/>
      <c r="B1605" s="52"/>
      <c r="C1605" s="17"/>
      <c r="D1605" s="17"/>
      <c r="E1605" s="17"/>
      <c r="F1605" s="17"/>
      <c r="G1605" s="17"/>
      <c r="H1605" s="17"/>
      <c r="I1605" s="16">
        <f>IF(B1605&gt;A_Stammdaten!$B$12,0,SUM(C1605,D1605,F1605,G1605)-SUM(E1605,H1605))</f>
        <v>0</v>
      </c>
      <c r="J1605" s="51">
        <f>HLOOKUP(A_Stammdaten!$B$12,$L$4:$R$2504,ROW(B1605)-3,FALSE)+IF(OR(B1605=0,A_Stammdaten!$B$12&lt;B1605),0,I1605*1/20)</f>
        <v>0</v>
      </c>
      <c r="K1605" s="51">
        <f>HLOOKUP(A_Stammdaten!$B$12,$L$4:$R$2504,ROW(B1605)-3,FALSE)</f>
        <v>0</v>
      </c>
      <c r="L1605" s="51">
        <f t="shared" si="73"/>
        <v>0</v>
      </c>
      <c r="M1605" s="51">
        <f t="shared" si="72"/>
        <v>0</v>
      </c>
      <c r="N1605" s="51">
        <f t="shared" si="72"/>
        <v>0</v>
      </c>
      <c r="O1605" s="51">
        <f t="shared" si="72"/>
        <v>0</v>
      </c>
      <c r="P1605" s="51">
        <f t="shared" si="72"/>
        <v>0</v>
      </c>
      <c r="Q1605" s="51">
        <f t="shared" si="72"/>
        <v>0</v>
      </c>
      <c r="R1605" s="51">
        <f t="shared" si="72"/>
        <v>0</v>
      </c>
    </row>
    <row r="1606" spans="1:18" x14ac:dyDescent="0.25">
      <c r="A1606" s="17"/>
      <c r="B1606" s="52"/>
      <c r="C1606" s="17"/>
      <c r="D1606" s="17"/>
      <c r="E1606" s="17"/>
      <c r="F1606" s="17"/>
      <c r="G1606" s="17"/>
      <c r="H1606" s="17"/>
      <c r="I1606" s="16">
        <f>IF(B1606&gt;A_Stammdaten!$B$12,0,SUM(C1606,D1606,F1606,G1606)-SUM(E1606,H1606))</f>
        <v>0</v>
      </c>
      <c r="J1606" s="51">
        <f>HLOOKUP(A_Stammdaten!$B$12,$L$4:$R$2504,ROW(B1606)-3,FALSE)+IF(OR(B1606=0,A_Stammdaten!$B$12&lt;B1606),0,I1606*1/20)</f>
        <v>0</v>
      </c>
      <c r="K1606" s="51">
        <f>HLOOKUP(A_Stammdaten!$B$12,$L$4:$R$2504,ROW(B1606)-3,FALSE)</f>
        <v>0</v>
      </c>
      <c r="L1606" s="51">
        <f t="shared" si="73"/>
        <v>0</v>
      </c>
      <c r="M1606" s="51">
        <f t="shared" si="72"/>
        <v>0</v>
      </c>
      <c r="N1606" s="51">
        <f t="shared" si="72"/>
        <v>0</v>
      </c>
      <c r="O1606" s="51">
        <f t="shared" si="72"/>
        <v>0</v>
      </c>
      <c r="P1606" s="51">
        <f t="shared" si="72"/>
        <v>0</v>
      </c>
      <c r="Q1606" s="51">
        <f t="shared" si="72"/>
        <v>0</v>
      </c>
      <c r="R1606" s="51">
        <f t="shared" si="72"/>
        <v>0</v>
      </c>
    </row>
    <row r="1607" spans="1:18" x14ac:dyDescent="0.25">
      <c r="A1607" s="17"/>
      <c r="B1607" s="52"/>
      <c r="C1607" s="17"/>
      <c r="D1607" s="17"/>
      <c r="E1607" s="17"/>
      <c r="F1607" s="17"/>
      <c r="G1607" s="17"/>
      <c r="H1607" s="17"/>
      <c r="I1607" s="16">
        <f>IF(B1607&gt;A_Stammdaten!$B$12,0,SUM(C1607,D1607,F1607,G1607)-SUM(E1607,H1607))</f>
        <v>0</v>
      </c>
      <c r="J1607" s="51">
        <f>HLOOKUP(A_Stammdaten!$B$12,$L$4:$R$2504,ROW(B1607)-3,FALSE)+IF(OR(B1607=0,A_Stammdaten!$B$12&lt;B1607),0,I1607*1/20)</f>
        <v>0</v>
      </c>
      <c r="K1607" s="51">
        <f>HLOOKUP(A_Stammdaten!$B$12,$L$4:$R$2504,ROW(B1607)-3,FALSE)</f>
        <v>0</v>
      </c>
      <c r="L1607" s="51">
        <f t="shared" si="73"/>
        <v>0</v>
      </c>
      <c r="M1607" s="51">
        <f t="shared" si="72"/>
        <v>0</v>
      </c>
      <c r="N1607" s="51">
        <f t="shared" si="72"/>
        <v>0</v>
      </c>
      <c r="O1607" s="51">
        <f t="shared" si="72"/>
        <v>0</v>
      </c>
      <c r="P1607" s="51">
        <f t="shared" si="72"/>
        <v>0</v>
      </c>
      <c r="Q1607" s="51">
        <f t="shared" si="72"/>
        <v>0</v>
      </c>
      <c r="R1607" s="51">
        <f t="shared" si="72"/>
        <v>0</v>
      </c>
    </row>
    <row r="1608" spans="1:18" x14ac:dyDescent="0.25">
      <c r="A1608" s="17"/>
      <c r="B1608" s="52"/>
      <c r="C1608" s="17"/>
      <c r="D1608" s="17"/>
      <c r="E1608" s="17"/>
      <c r="F1608" s="17"/>
      <c r="G1608" s="17"/>
      <c r="H1608" s="17"/>
      <c r="I1608" s="16">
        <f>IF(B1608&gt;A_Stammdaten!$B$12,0,SUM(C1608,D1608,F1608,G1608)-SUM(E1608,H1608))</f>
        <v>0</v>
      </c>
      <c r="J1608" s="51">
        <f>HLOOKUP(A_Stammdaten!$B$12,$L$4:$R$2504,ROW(B1608)-3,FALSE)+IF(OR(B1608=0,A_Stammdaten!$B$12&lt;B1608),0,I1608*1/20)</f>
        <v>0</v>
      </c>
      <c r="K1608" s="51">
        <f>HLOOKUP(A_Stammdaten!$B$12,$L$4:$R$2504,ROW(B1608)-3,FALSE)</f>
        <v>0</v>
      </c>
      <c r="L1608" s="51">
        <f t="shared" si="73"/>
        <v>0</v>
      </c>
      <c r="M1608" s="51">
        <f t="shared" si="72"/>
        <v>0</v>
      </c>
      <c r="N1608" s="51">
        <f t="shared" si="72"/>
        <v>0</v>
      </c>
      <c r="O1608" s="51">
        <f t="shared" si="72"/>
        <v>0</v>
      </c>
      <c r="P1608" s="51">
        <f t="shared" si="72"/>
        <v>0</v>
      </c>
      <c r="Q1608" s="51">
        <f t="shared" si="72"/>
        <v>0</v>
      </c>
      <c r="R1608" s="51">
        <f t="shared" si="72"/>
        <v>0</v>
      </c>
    </row>
    <row r="1609" spans="1:18" x14ac:dyDescent="0.25">
      <c r="A1609" s="17"/>
      <c r="B1609" s="52"/>
      <c r="C1609" s="17"/>
      <c r="D1609" s="17"/>
      <c r="E1609" s="17"/>
      <c r="F1609" s="17"/>
      <c r="G1609" s="17"/>
      <c r="H1609" s="17"/>
      <c r="I1609" s="16">
        <f>IF(B1609&gt;A_Stammdaten!$B$12,0,SUM(C1609,D1609,F1609,G1609)-SUM(E1609,H1609))</f>
        <v>0</v>
      </c>
      <c r="J1609" s="51">
        <f>HLOOKUP(A_Stammdaten!$B$12,$L$4:$R$2504,ROW(B1609)-3,FALSE)+IF(OR(B1609=0,A_Stammdaten!$B$12&lt;B1609),0,I1609*1/20)</f>
        <v>0</v>
      </c>
      <c r="K1609" s="51">
        <f>HLOOKUP(A_Stammdaten!$B$12,$L$4:$R$2504,ROW(B1609)-3,FALSE)</f>
        <v>0</v>
      </c>
      <c r="L1609" s="51">
        <f t="shared" si="73"/>
        <v>0</v>
      </c>
      <c r="M1609" s="51">
        <f t="shared" si="72"/>
        <v>0</v>
      </c>
      <c r="N1609" s="51">
        <f t="shared" si="72"/>
        <v>0</v>
      </c>
      <c r="O1609" s="51">
        <f t="shared" si="72"/>
        <v>0</v>
      </c>
      <c r="P1609" s="51">
        <f t="shared" si="72"/>
        <v>0</v>
      </c>
      <c r="Q1609" s="51">
        <f t="shared" si="72"/>
        <v>0</v>
      </c>
      <c r="R1609" s="51">
        <f t="shared" si="72"/>
        <v>0</v>
      </c>
    </row>
    <row r="1610" spans="1:18" x14ac:dyDescent="0.25">
      <c r="A1610" s="17"/>
      <c r="B1610" s="52"/>
      <c r="C1610" s="17"/>
      <c r="D1610" s="17"/>
      <c r="E1610" s="17"/>
      <c r="F1610" s="17"/>
      <c r="G1610" s="17"/>
      <c r="H1610" s="17"/>
      <c r="I1610" s="16">
        <f>IF(B1610&gt;A_Stammdaten!$B$12,0,SUM(C1610,D1610,F1610,G1610)-SUM(E1610,H1610))</f>
        <v>0</v>
      </c>
      <c r="J1610" s="51">
        <f>HLOOKUP(A_Stammdaten!$B$12,$L$4:$R$2504,ROW(B1610)-3,FALSE)+IF(OR(B1610=0,A_Stammdaten!$B$12&lt;B1610),0,I1610*1/20)</f>
        <v>0</v>
      </c>
      <c r="K1610" s="51">
        <f>HLOOKUP(A_Stammdaten!$B$12,$L$4:$R$2504,ROW(B1610)-3,FALSE)</f>
        <v>0</v>
      </c>
      <c r="L1610" s="51">
        <f t="shared" si="73"/>
        <v>0</v>
      </c>
      <c r="M1610" s="51">
        <f t="shared" si="72"/>
        <v>0</v>
      </c>
      <c r="N1610" s="51">
        <f t="shared" si="72"/>
        <v>0</v>
      </c>
      <c r="O1610" s="51">
        <f t="shared" si="72"/>
        <v>0</v>
      </c>
      <c r="P1610" s="51">
        <f t="shared" si="72"/>
        <v>0</v>
      </c>
      <c r="Q1610" s="51">
        <f t="shared" si="72"/>
        <v>0</v>
      </c>
      <c r="R1610" s="51">
        <f t="shared" si="72"/>
        <v>0</v>
      </c>
    </row>
    <row r="1611" spans="1:18" x14ac:dyDescent="0.25">
      <c r="A1611" s="17"/>
      <c r="B1611" s="52"/>
      <c r="C1611" s="17"/>
      <c r="D1611" s="17"/>
      <c r="E1611" s="17"/>
      <c r="F1611" s="17"/>
      <c r="G1611" s="17"/>
      <c r="H1611" s="17"/>
      <c r="I1611" s="16">
        <f>IF(B1611&gt;A_Stammdaten!$B$12,0,SUM(C1611,D1611,F1611,G1611)-SUM(E1611,H1611))</f>
        <v>0</v>
      </c>
      <c r="J1611" s="51">
        <f>HLOOKUP(A_Stammdaten!$B$12,$L$4:$R$2504,ROW(B1611)-3,FALSE)+IF(OR(B1611=0,A_Stammdaten!$B$12&lt;B1611),0,I1611*1/20)</f>
        <v>0</v>
      </c>
      <c r="K1611" s="51">
        <f>HLOOKUP(A_Stammdaten!$B$12,$L$4:$R$2504,ROW(B1611)-3,FALSE)</f>
        <v>0</v>
      </c>
      <c r="L1611" s="51">
        <f t="shared" si="73"/>
        <v>0</v>
      </c>
      <c r="M1611" s="51">
        <f t="shared" si="72"/>
        <v>0</v>
      </c>
      <c r="N1611" s="51">
        <f t="shared" si="72"/>
        <v>0</v>
      </c>
      <c r="O1611" s="51">
        <f t="shared" si="72"/>
        <v>0</v>
      </c>
      <c r="P1611" s="51">
        <f t="shared" si="72"/>
        <v>0</v>
      </c>
      <c r="Q1611" s="51">
        <f t="shared" si="72"/>
        <v>0</v>
      </c>
      <c r="R1611" s="51">
        <f t="shared" si="72"/>
        <v>0</v>
      </c>
    </row>
    <row r="1612" spans="1:18" x14ac:dyDescent="0.25">
      <c r="A1612" s="17"/>
      <c r="B1612" s="52"/>
      <c r="C1612" s="17"/>
      <c r="D1612" s="17"/>
      <c r="E1612" s="17"/>
      <c r="F1612" s="17"/>
      <c r="G1612" s="17"/>
      <c r="H1612" s="17"/>
      <c r="I1612" s="16">
        <f>IF(B1612&gt;A_Stammdaten!$B$12,0,SUM(C1612,D1612,F1612,G1612)-SUM(E1612,H1612))</f>
        <v>0</v>
      </c>
      <c r="J1612" s="51">
        <f>HLOOKUP(A_Stammdaten!$B$12,$L$4:$R$2504,ROW(B1612)-3,FALSE)+IF(OR(B1612=0,A_Stammdaten!$B$12&lt;B1612),0,I1612*1/20)</f>
        <v>0</v>
      </c>
      <c r="K1612" s="51">
        <f>HLOOKUP(A_Stammdaten!$B$12,$L$4:$R$2504,ROW(B1612)-3,FALSE)</f>
        <v>0</v>
      </c>
      <c r="L1612" s="51">
        <f t="shared" si="73"/>
        <v>0</v>
      </c>
      <c r="M1612" s="51">
        <f t="shared" si="72"/>
        <v>0</v>
      </c>
      <c r="N1612" s="51">
        <f t="shared" si="72"/>
        <v>0</v>
      </c>
      <c r="O1612" s="51">
        <f t="shared" si="72"/>
        <v>0</v>
      </c>
      <c r="P1612" s="51">
        <f t="shared" si="72"/>
        <v>0</v>
      </c>
      <c r="Q1612" s="51">
        <f t="shared" si="72"/>
        <v>0</v>
      </c>
      <c r="R1612" s="51">
        <f t="shared" si="72"/>
        <v>0</v>
      </c>
    </row>
    <row r="1613" spans="1:18" x14ac:dyDescent="0.25">
      <c r="A1613" s="17"/>
      <c r="B1613" s="52"/>
      <c r="C1613" s="17"/>
      <c r="D1613" s="17"/>
      <c r="E1613" s="17"/>
      <c r="F1613" s="17"/>
      <c r="G1613" s="17"/>
      <c r="H1613" s="17"/>
      <c r="I1613" s="16">
        <f>IF(B1613&gt;A_Stammdaten!$B$12,0,SUM(C1613,D1613,F1613,G1613)-SUM(E1613,H1613))</f>
        <v>0</v>
      </c>
      <c r="J1613" s="51">
        <f>HLOOKUP(A_Stammdaten!$B$12,$L$4:$R$2504,ROW(B1613)-3,FALSE)+IF(OR(B1613=0,A_Stammdaten!$B$12&lt;B1613),0,I1613*1/20)</f>
        <v>0</v>
      </c>
      <c r="K1613" s="51">
        <f>HLOOKUP(A_Stammdaten!$B$12,$L$4:$R$2504,ROW(B1613)-3,FALSE)</f>
        <v>0</v>
      </c>
      <c r="L1613" s="51">
        <f t="shared" si="73"/>
        <v>0</v>
      </c>
      <c r="M1613" s="51">
        <f t="shared" si="72"/>
        <v>0</v>
      </c>
      <c r="N1613" s="51">
        <f t="shared" si="72"/>
        <v>0</v>
      </c>
      <c r="O1613" s="51">
        <f t="shared" si="72"/>
        <v>0</v>
      </c>
      <c r="P1613" s="51">
        <f t="shared" si="72"/>
        <v>0</v>
      </c>
      <c r="Q1613" s="51">
        <f t="shared" si="72"/>
        <v>0</v>
      </c>
      <c r="R1613" s="51">
        <f t="shared" si="72"/>
        <v>0</v>
      </c>
    </row>
    <row r="1614" spans="1:18" x14ac:dyDescent="0.25">
      <c r="A1614" s="17"/>
      <c r="B1614" s="52"/>
      <c r="C1614" s="17"/>
      <c r="D1614" s="17"/>
      <c r="E1614" s="17"/>
      <c r="F1614" s="17"/>
      <c r="G1614" s="17"/>
      <c r="H1614" s="17"/>
      <c r="I1614" s="16">
        <f>IF(B1614&gt;A_Stammdaten!$B$12,0,SUM(C1614,D1614,F1614,G1614)-SUM(E1614,H1614))</f>
        <v>0</v>
      </c>
      <c r="J1614" s="51">
        <f>HLOOKUP(A_Stammdaten!$B$12,$L$4:$R$2504,ROW(B1614)-3,FALSE)+IF(OR(B1614=0,A_Stammdaten!$B$12&lt;B1614),0,I1614*1/20)</f>
        <v>0</v>
      </c>
      <c r="K1614" s="51">
        <f>HLOOKUP(A_Stammdaten!$B$12,$L$4:$R$2504,ROW(B1614)-3,FALSE)</f>
        <v>0</v>
      </c>
      <c r="L1614" s="51">
        <f t="shared" si="73"/>
        <v>0</v>
      </c>
      <c r="M1614" s="51">
        <f t="shared" si="72"/>
        <v>0</v>
      </c>
      <c r="N1614" s="51">
        <f t="shared" si="72"/>
        <v>0</v>
      </c>
      <c r="O1614" s="51">
        <f t="shared" si="72"/>
        <v>0</v>
      </c>
      <c r="P1614" s="51">
        <f t="shared" si="72"/>
        <v>0</v>
      </c>
      <c r="Q1614" s="51">
        <f t="shared" si="72"/>
        <v>0</v>
      </c>
      <c r="R1614" s="51">
        <f t="shared" si="72"/>
        <v>0</v>
      </c>
    </row>
    <row r="1615" spans="1:18" x14ac:dyDescent="0.25">
      <c r="A1615" s="17"/>
      <c r="B1615" s="52"/>
      <c r="C1615" s="17"/>
      <c r="D1615" s="17"/>
      <c r="E1615" s="17"/>
      <c r="F1615" s="17"/>
      <c r="G1615" s="17"/>
      <c r="H1615" s="17"/>
      <c r="I1615" s="16">
        <f>IF(B1615&gt;A_Stammdaten!$B$12,0,SUM(C1615,D1615,F1615,G1615)-SUM(E1615,H1615))</f>
        <v>0</v>
      </c>
      <c r="J1615" s="51">
        <f>HLOOKUP(A_Stammdaten!$B$12,$L$4:$R$2504,ROW(B1615)-3,FALSE)+IF(OR(B1615=0,A_Stammdaten!$B$12&lt;B1615),0,I1615*1/20)</f>
        <v>0</v>
      </c>
      <c r="K1615" s="51">
        <f>HLOOKUP(A_Stammdaten!$B$12,$L$4:$R$2504,ROW(B1615)-3,FALSE)</f>
        <v>0</v>
      </c>
      <c r="L1615" s="51">
        <f t="shared" si="73"/>
        <v>0</v>
      </c>
      <c r="M1615" s="51">
        <f t="shared" si="72"/>
        <v>0</v>
      </c>
      <c r="N1615" s="51">
        <f t="shared" si="72"/>
        <v>0</v>
      </c>
      <c r="O1615" s="51">
        <f t="shared" ref="M1615:R1657" si="74">IF(OR($I1615=0,O$4&lt;$B1615,$B1615=0,20-(O$4-$B1615)=0),0,$I1615*(19-(O$4-$B1615))/20)</f>
        <v>0</v>
      </c>
      <c r="P1615" s="51">
        <f t="shared" si="74"/>
        <v>0</v>
      </c>
      <c r="Q1615" s="51">
        <f t="shared" si="74"/>
        <v>0</v>
      </c>
      <c r="R1615" s="51">
        <f t="shared" si="74"/>
        <v>0</v>
      </c>
    </row>
    <row r="1616" spans="1:18" x14ac:dyDescent="0.25">
      <c r="A1616" s="17"/>
      <c r="B1616" s="52"/>
      <c r="C1616" s="17"/>
      <c r="D1616" s="17"/>
      <c r="E1616" s="17"/>
      <c r="F1616" s="17"/>
      <c r="G1616" s="17"/>
      <c r="H1616" s="17"/>
      <c r="I1616" s="16">
        <f>IF(B1616&gt;A_Stammdaten!$B$12,0,SUM(C1616,D1616,F1616,G1616)-SUM(E1616,H1616))</f>
        <v>0</v>
      </c>
      <c r="J1616" s="51">
        <f>HLOOKUP(A_Stammdaten!$B$12,$L$4:$R$2504,ROW(B1616)-3,FALSE)+IF(OR(B1616=0,A_Stammdaten!$B$12&lt;B1616),0,I1616*1/20)</f>
        <v>0</v>
      </c>
      <c r="K1616" s="51">
        <f>HLOOKUP(A_Stammdaten!$B$12,$L$4:$R$2504,ROW(B1616)-3,FALSE)</f>
        <v>0</v>
      </c>
      <c r="L1616" s="51">
        <f t="shared" si="73"/>
        <v>0</v>
      </c>
      <c r="M1616" s="51">
        <f t="shared" si="74"/>
        <v>0</v>
      </c>
      <c r="N1616" s="51">
        <f t="shared" si="74"/>
        <v>0</v>
      </c>
      <c r="O1616" s="51">
        <f t="shared" si="74"/>
        <v>0</v>
      </c>
      <c r="P1616" s="51">
        <f t="shared" si="74"/>
        <v>0</v>
      </c>
      <c r="Q1616" s="51">
        <f t="shared" si="74"/>
        <v>0</v>
      </c>
      <c r="R1616" s="51">
        <f t="shared" si="74"/>
        <v>0</v>
      </c>
    </row>
    <row r="1617" spans="1:18" x14ac:dyDescent="0.25">
      <c r="A1617" s="17"/>
      <c r="B1617" s="52"/>
      <c r="C1617" s="17"/>
      <c r="D1617" s="17"/>
      <c r="E1617" s="17"/>
      <c r="F1617" s="17"/>
      <c r="G1617" s="17"/>
      <c r="H1617" s="17"/>
      <c r="I1617" s="16">
        <f>IF(B1617&gt;A_Stammdaten!$B$12,0,SUM(C1617,D1617,F1617,G1617)-SUM(E1617,H1617))</f>
        <v>0</v>
      </c>
      <c r="J1617" s="51">
        <f>HLOOKUP(A_Stammdaten!$B$12,$L$4:$R$2504,ROW(B1617)-3,FALSE)+IF(OR(B1617=0,A_Stammdaten!$B$12&lt;B1617),0,I1617*1/20)</f>
        <v>0</v>
      </c>
      <c r="K1617" s="51">
        <f>HLOOKUP(A_Stammdaten!$B$12,$L$4:$R$2504,ROW(B1617)-3,FALSE)</f>
        <v>0</v>
      </c>
      <c r="L1617" s="51">
        <f t="shared" si="73"/>
        <v>0</v>
      </c>
      <c r="M1617" s="51">
        <f t="shared" si="74"/>
        <v>0</v>
      </c>
      <c r="N1617" s="51">
        <f t="shared" si="74"/>
        <v>0</v>
      </c>
      <c r="O1617" s="51">
        <f t="shared" si="74"/>
        <v>0</v>
      </c>
      <c r="P1617" s="51">
        <f t="shared" si="74"/>
        <v>0</v>
      </c>
      <c r="Q1617" s="51">
        <f t="shared" si="74"/>
        <v>0</v>
      </c>
      <c r="R1617" s="51">
        <f t="shared" si="74"/>
        <v>0</v>
      </c>
    </row>
    <row r="1618" spans="1:18" x14ac:dyDescent="0.25">
      <c r="A1618" s="17"/>
      <c r="B1618" s="52"/>
      <c r="C1618" s="17"/>
      <c r="D1618" s="17"/>
      <c r="E1618" s="17"/>
      <c r="F1618" s="17"/>
      <c r="G1618" s="17"/>
      <c r="H1618" s="17"/>
      <c r="I1618" s="16">
        <f>IF(B1618&gt;A_Stammdaten!$B$12,0,SUM(C1618,D1618,F1618,G1618)-SUM(E1618,H1618))</f>
        <v>0</v>
      </c>
      <c r="J1618" s="51">
        <f>HLOOKUP(A_Stammdaten!$B$12,$L$4:$R$2504,ROW(B1618)-3,FALSE)+IF(OR(B1618=0,A_Stammdaten!$B$12&lt;B1618),0,I1618*1/20)</f>
        <v>0</v>
      </c>
      <c r="K1618" s="51">
        <f>HLOOKUP(A_Stammdaten!$B$12,$L$4:$R$2504,ROW(B1618)-3,FALSE)</f>
        <v>0</v>
      </c>
      <c r="L1618" s="51">
        <f t="shared" si="73"/>
        <v>0</v>
      </c>
      <c r="M1618" s="51">
        <f t="shared" si="74"/>
        <v>0</v>
      </c>
      <c r="N1618" s="51">
        <f t="shared" si="74"/>
        <v>0</v>
      </c>
      <c r="O1618" s="51">
        <f t="shared" si="74"/>
        <v>0</v>
      </c>
      <c r="P1618" s="51">
        <f t="shared" si="74"/>
        <v>0</v>
      </c>
      <c r="Q1618" s="51">
        <f t="shared" si="74"/>
        <v>0</v>
      </c>
      <c r="R1618" s="51">
        <f t="shared" si="74"/>
        <v>0</v>
      </c>
    </row>
    <row r="1619" spans="1:18" x14ac:dyDescent="0.25">
      <c r="A1619" s="17"/>
      <c r="B1619" s="52"/>
      <c r="C1619" s="17"/>
      <c r="D1619" s="17"/>
      <c r="E1619" s="17"/>
      <c r="F1619" s="17"/>
      <c r="G1619" s="17"/>
      <c r="H1619" s="17"/>
      <c r="I1619" s="16">
        <f>IF(B1619&gt;A_Stammdaten!$B$12,0,SUM(C1619,D1619,F1619,G1619)-SUM(E1619,H1619))</f>
        <v>0</v>
      </c>
      <c r="J1619" s="51">
        <f>HLOOKUP(A_Stammdaten!$B$12,$L$4:$R$2504,ROW(B1619)-3,FALSE)+IF(OR(B1619=0,A_Stammdaten!$B$12&lt;B1619),0,I1619*1/20)</f>
        <v>0</v>
      </c>
      <c r="K1619" s="51">
        <f>HLOOKUP(A_Stammdaten!$B$12,$L$4:$R$2504,ROW(B1619)-3,FALSE)</f>
        <v>0</v>
      </c>
      <c r="L1619" s="51">
        <f t="shared" si="73"/>
        <v>0</v>
      </c>
      <c r="M1619" s="51">
        <f t="shared" si="74"/>
        <v>0</v>
      </c>
      <c r="N1619" s="51">
        <f t="shared" si="74"/>
        <v>0</v>
      </c>
      <c r="O1619" s="51">
        <f t="shared" si="74"/>
        <v>0</v>
      </c>
      <c r="P1619" s="51">
        <f t="shared" si="74"/>
        <v>0</v>
      </c>
      <c r="Q1619" s="51">
        <f t="shared" si="74"/>
        <v>0</v>
      </c>
      <c r="R1619" s="51">
        <f t="shared" si="74"/>
        <v>0</v>
      </c>
    </row>
    <row r="1620" spans="1:18" x14ac:dyDescent="0.25">
      <c r="A1620" s="17"/>
      <c r="B1620" s="52"/>
      <c r="C1620" s="17"/>
      <c r="D1620" s="17"/>
      <c r="E1620" s="17"/>
      <c r="F1620" s="17"/>
      <c r="G1620" s="17"/>
      <c r="H1620" s="17"/>
      <c r="I1620" s="16">
        <f>IF(B1620&gt;A_Stammdaten!$B$12,0,SUM(C1620,D1620,F1620,G1620)-SUM(E1620,H1620))</f>
        <v>0</v>
      </c>
      <c r="J1620" s="51">
        <f>HLOOKUP(A_Stammdaten!$B$12,$L$4:$R$2504,ROW(B1620)-3,FALSE)+IF(OR(B1620=0,A_Stammdaten!$B$12&lt;B1620),0,I1620*1/20)</f>
        <v>0</v>
      </c>
      <c r="K1620" s="51">
        <f>HLOOKUP(A_Stammdaten!$B$12,$L$4:$R$2504,ROW(B1620)-3,FALSE)</f>
        <v>0</v>
      </c>
      <c r="L1620" s="51">
        <f t="shared" si="73"/>
        <v>0</v>
      </c>
      <c r="M1620" s="51">
        <f t="shared" si="74"/>
        <v>0</v>
      </c>
      <c r="N1620" s="51">
        <f t="shared" si="74"/>
        <v>0</v>
      </c>
      <c r="O1620" s="51">
        <f t="shared" si="74"/>
        <v>0</v>
      </c>
      <c r="P1620" s="51">
        <f t="shared" si="74"/>
        <v>0</v>
      </c>
      <c r="Q1620" s="51">
        <f t="shared" si="74"/>
        <v>0</v>
      </c>
      <c r="R1620" s="51">
        <f t="shared" si="74"/>
        <v>0</v>
      </c>
    </row>
    <row r="1621" spans="1:18" x14ac:dyDescent="0.25">
      <c r="A1621" s="17"/>
      <c r="B1621" s="52"/>
      <c r="C1621" s="17"/>
      <c r="D1621" s="17"/>
      <c r="E1621" s="17"/>
      <c r="F1621" s="17"/>
      <c r="G1621" s="17"/>
      <c r="H1621" s="17"/>
      <c r="I1621" s="16">
        <f>IF(B1621&gt;A_Stammdaten!$B$12,0,SUM(C1621,D1621,F1621,G1621)-SUM(E1621,H1621))</f>
        <v>0</v>
      </c>
      <c r="J1621" s="51">
        <f>HLOOKUP(A_Stammdaten!$B$12,$L$4:$R$2504,ROW(B1621)-3,FALSE)+IF(OR(B1621=0,A_Stammdaten!$B$12&lt;B1621),0,I1621*1/20)</f>
        <v>0</v>
      </c>
      <c r="K1621" s="51">
        <f>HLOOKUP(A_Stammdaten!$B$12,$L$4:$R$2504,ROW(B1621)-3,FALSE)</f>
        <v>0</v>
      </c>
      <c r="L1621" s="51">
        <f t="shared" si="73"/>
        <v>0</v>
      </c>
      <c r="M1621" s="51">
        <f t="shared" si="74"/>
        <v>0</v>
      </c>
      <c r="N1621" s="51">
        <f t="shared" si="74"/>
        <v>0</v>
      </c>
      <c r="O1621" s="51">
        <f t="shared" si="74"/>
        <v>0</v>
      </c>
      <c r="P1621" s="51">
        <f t="shared" si="74"/>
        <v>0</v>
      </c>
      <c r="Q1621" s="51">
        <f t="shared" si="74"/>
        <v>0</v>
      </c>
      <c r="R1621" s="51">
        <f t="shared" si="74"/>
        <v>0</v>
      </c>
    </row>
    <row r="1622" spans="1:18" x14ac:dyDescent="0.25">
      <c r="A1622" s="17"/>
      <c r="B1622" s="52"/>
      <c r="C1622" s="17"/>
      <c r="D1622" s="17"/>
      <c r="E1622" s="17"/>
      <c r="F1622" s="17"/>
      <c r="G1622" s="17"/>
      <c r="H1622" s="17"/>
      <c r="I1622" s="16">
        <f>IF(B1622&gt;A_Stammdaten!$B$12,0,SUM(C1622,D1622,F1622,G1622)-SUM(E1622,H1622))</f>
        <v>0</v>
      </c>
      <c r="J1622" s="51">
        <f>HLOOKUP(A_Stammdaten!$B$12,$L$4:$R$2504,ROW(B1622)-3,FALSE)+IF(OR(B1622=0,A_Stammdaten!$B$12&lt;B1622),0,I1622*1/20)</f>
        <v>0</v>
      </c>
      <c r="K1622" s="51">
        <f>HLOOKUP(A_Stammdaten!$B$12,$L$4:$R$2504,ROW(B1622)-3,FALSE)</f>
        <v>0</v>
      </c>
      <c r="L1622" s="51">
        <f t="shared" si="73"/>
        <v>0</v>
      </c>
      <c r="M1622" s="51">
        <f t="shared" si="74"/>
        <v>0</v>
      </c>
      <c r="N1622" s="51">
        <f t="shared" si="74"/>
        <v>0</v>
      </c>
      <c r="O1622" s="51">
        <f t="shared" si="74"/>
        <v>0</v>
      </c>
      <c r="P1622" s="51">
        <f t="shared" si="74"/>
        <v>0</v>
      </c>
      <c r="Q1622" s="51">
        <f t="shared" si="74"/>
        <v>0</v>
      </c>
      <c r="R1622" s="51">
        <f t="shared" si="74"/>
        <v>0</v>
      </c>
    </row>
    <row r="1623" spans="1:18" x14ac:dyDescent="0.25">
      <c r="A1623" s="17"/>
      <c r="B1623" s="52"/>
      <c r="C1623" s="17"/>
      <c r="D1623" s="17"/>
      <c r="E1623" s="17"/>
      <c r="F1623" s="17"/>
      <c r="G1623" s="17"/>
      <c r="H1623" s="17"/>
      <c r="I1623" s="16">
        <f>IF(B1623&gt;A_Stammdaten!$B$12,0,SUM(C1623,D1623,F1623,G1623)-SUM(E1623,H1623))</f>
        <v>0</v>
      </c>
      <c r="J1623" s="51">
        <f>HLOOKUP(A_Stammdaten!$B$12,$L$4:$R$2504,ROW(B1623)-3,FALSE)+IF(OR(B1623=0,A_Stammdaten!$B$12&lt;B1623),0,I1623*1/20)</f>
        <v>0</v>
      </c>
      <c r="K1623" s="51">
        <f>HLOOKUP(A_Stammdaten!$B$12,$L$4:$R$2504,ROW(B1623)-3,FALSE)</f>
        <v>0</v>
      </c>
      <c r="L1623" s="51">
        <f t="shared" si="73"/>
        <v>0</v>
      </c>
      <c r="M1623" s="51">
        <f t="shared" si="74"/>
        <v>0</v>
      </c>
      <c r="N1623" s="51">
        <f t="shared" si="74"/>
        <v>0</v>
      </c>
      <c r="O1623" s="51">
        <f t="shared" si="74"/>
        <v>0</v>
      </c>
      <c r="P1623" s="51">
        <f t="shared" si="74"/>
        <v>0</v>
      </c>
      <c r="Q1623" s="51">
        <f t="shared" si="74"/>
        <v>0</v>
      </c>
      <c r="R1623" s="51">
        <f t="shared" si="74"/>
        <v>0</v>
      </c>
    </row>
    <row r="1624" spans="1:18" x14ac:dyDescent="0.25">
      <c r="A1624" s="17"/>
      <c r="B1624" s="52"/>
      <c r="C1624" s="17"/>
      <c r="D1624" s="17"/>
      <c r="E1624" s="17"/>
      <c r="F1624" s="17"/>
      <c r="G1624" s="17"/>
      <c r="H1624" s="17"/>
      <c r="I1624" s="16">
        <f>IF(B1624&gt;A_Stammdaten!$B$12,0,SUM(C1624,D1624,F1624,G1624)-SUM(E1624,H1624))</f>
        <v>0</v>
      </c>
      <c r="J1624" s="51">
        <f>HLOOKUP(A_Stammdaten!$B$12,$L$4:$R$2504,ROW(B1624)-3,FALSE)+IF(OR(B1624=0,A_Stammdaten!$B$12&lt;B1624),0,I1624*1/20)</f>
        <v>0</v>
      </c>
      <c r="K1624" s="51">
        <f>HLOOKUP(A_Stammdaten!$B$12,$L$4:$R$2504,ROW(B1624)-3,FALSE)</f>
        <v>0</v>
      </c>
      <c r="L1624" s="51">
        <f t="shared" si="73"/>
        <v>0</v>
      </c>
      <c r="M1624" s="51">
        <f t="shared" si="74"/>
        <v>0</v>
      </c>
      <c r="N1624" s="51">
        <f t="shared" si="74"/>
        <v>0</v>
      </c>
      <c r="O1624" s="51">
        <f t="shared" si="74"/>
        <v>0</v>
      </c>
      <c r="P1624" s="51">
        <f t="shared" si="74"/>
        <v>0</v>
      </c>
      <c r="Q1624" s="51">
        <f t="shared" si="74"/>
        <v>0</v>
      </c>
      <c r="R1624" s="51">
        <f t="shared" si="74"/>
        <v>0</v>
      </c>
    </row>
    <row r="1625" spans="1:18" x14ac:dyDescent="0.25">
      <c r="A1625" s="17"/>
      <c r="B1625" s="52"/>
      <c r="C1625" s="17"/>
      <c r="D1625" s="17"/>
      <c r="E1625" s="17"/>
      <c r="F1625" s="17"/>
      <c r="G1625" s="17"/>
      <c r="H1625" s="17"/>
      <c r="I1625" s="16">
        <f>IF(B1625&gt;A_Stammdaten!$B$12,0,SUM(C1625,D1625,F1625,G1625)-SUM(E1625,H1625))</f>
        <v>0</v>
      </c>
      <c r="J1625" s="51">
        <f>HLOOKUP(A_Stammdaten!$B$12,$L$4:$R$2504,ROW(B1625)-3,FALSE)+IF(OR(B1625=0,A_Stammdaten!$B$12&lt;B1625),0,I1625*1/20)</f>
        <v>0</v>
      </c>
      <c r="K1625" s="51">
        <f>HLOOKUP(A_Stammdaten!$B$12,$L$4:$R$2504,ROW(B1625)-3,FALSE)</f>
        <v>0</v>
      </c>
      <c r="L1625" s="51">
        <f t="shared" si="73"/>
        <v>0</v>
      </c>
      <c r="M1625" s="51">
        <f t="shared" si="74"/>
        <v>0</v>
      </c>
      <c r="N1625" s="51">
        <f t="shared" si="74"/>
        <v>0</v>
      </c>
      <c r="O1625" s="51">
        <f t="shared" si="74"/>
        <v>0</v>
      </c>
      <c r="P1625" s="51">
        <f t="shared" si="74"/>
        <v>0</v>
      </c>
      <c r="Q1625" s="51">
        <f t="shared" si="74"/>
        <v>0</v>
      </c>
      <c r="R1625" s="51">
        <f t="shared" si="74"/>
        <v>0</v>
      </c>
    </row>
    <row r="1626" spans="1:18" x14ac:dyDescent="0.25">
      <c r="A1626" s="17"/>
      <c r="B1626" s="52"/>
      <c r="C1626" s="17"/>
      <c r="D1626" s="17"/>
      <c r="E1626" s="17"/>
      <c r="F1626" s="17"/>
      <c r="G1626" s="17"/>
      <c r="H1626" s="17"/>
      <c r="I1626" s="16">
        <f>IF(B1626&gt;A_Stammdaten!$B$12,0,SUM(C1626,D1626,F1626,G1626)-SUM(E1626,H1626))</f>
        <v>0</v>
      </c>
      <c r="J1626" s="51">
        <f>HLOOKUP(A_Stammdaten!$B$12,$L$4:$R$2504,ROW(B1626)-3,FALSE)+IF(OR(B1626=0,A_Stammdaten!$B$12&lt;B1626),0,I1626*1/20)</f>
        <v>0</v>
      </c>
      <c r="K1626" s="51">
        <f>HLOOKUP(A_Stammdaten!$B$12,$L$4:$R$2504,ROW(B1626)-3,FALSE)</f>
        <v>0</v>
      </c>
      <c r="L1626" s="51">
        <f t="shared" si="73"/>
        <v>0</v>
      </c>
      <c r="M1626" s="51">
        <f t="shared" si="74"/>
        <v>0</v>
      </c>
      <c r="N1626" s="51">
        <f t="shared" si="74"/>
        <v>0</v>
      </c>
      <c r="O1626" s="51">
        <f t="shared" si="74"/>
        <v>0</v>
      </c>
      <c r="P1626" s="51">
        <f t="shared" si="74"/>
        <v>0</v>
      </c>
      <c r="Q1626" s="51">
        <f t="shared" si="74"/>
        <v>0</v>
      </c>
      <c r="R1626" s="51">
        <f t="shared" si="74"/>
        <v>0</v>
      </c>
    </row>
    <row r="1627" spans="1:18" x14ac:dyDescent="0.25">
      <c r="A1627" s="17"/>
      <c r="B1627" s="52"/>
      <c r="C1627" s="17"/>
      <c r="D1627" s="17"/>
      <c r="E1627" s="17"/>
      <c r="F1627" s="17"/>
      <c r="G1627" s="17"/>
      <c r="H1627" s="17"/>
      <c r="I1627" s="16">
        <f>IF(B1627&gt;A_Stammdaten!$B$12,0,SUM(C1627,D1627,F1627,G1627)-SUM(E1627,H1627))</f>
        <v>0</v>
      </c>
      <c r="J1627" s="51">
        <f>HLOOKUP(A_Stammdaten!$B$12,$L$4:$R$2504,ROW(B1627)-3,FALSE)+IF(OR(B1627=0,A_Stammdaten!$B$12&lt;B1627),0,I1627*1/20)</f>
        <v>0</v>
      </c>
      <c r="K1627" s="51">
        <f>HLOOKUP(A_Stammdaten!$B$12,$L$4:$R$2504,ROW(B1627)-3,FALSE)</f>
        <v>0</v>
      </c>
      <c r="L1627" s="51">
        <f t="shared" si="73"/>
        <v>0</v>
      </c>
      <c r="M1627" s="51">
        <f t="shared" si="74"/>
        <v>0</v>
      </c>
      <c r="N1627" s="51">
        <f t="shared" si="74"/>
        <v>0</v>
      </c>
      <c r="O1627" s="51">
        <f t="shared" si="74"/>
        <v>0</v>
      </c>
      <c r="P1627" s="51">
        <f t="shared" si="74"/>
        <v>0</v>
      </c>
      <c r="Q1627" s="51">
        <f t="shared" si="74"/>
        <v>0</v>
      </c>
      <c r="R1627" s="51">
        <f t="shared" si="74"/>
        <v>0</v>
      </c>
    </row>
    <row r="1628" spans="1:18" x14ac:dyDescent="0.25">
      <c r="A1628" s="17"/>
      <c r="B1628" s="52"/>
      <c r="C1628" s="17"/>
      <c r="D1628" s="17"/>
      <c r="E1628" s="17"/>
      <c r="F1628" s="17"/>
      <c r="G1628" s="17"/>
      <c r="H1628" s="17"/>
      <c r="I1628" s="16">
        <f>IF(B1628&gt;A_Stammdaten!$B$12,0,SUM(C1628,D1628,F1628,G1628)-SUM(E1628,H1628))</f>
        <v>0</v>
      </c>
      <c r="J1628" s="51">
        <f>HLOOKUP(A_Stammdaten!$B$12,$L$4:$R$2504,ROW(B1628)-3,FALSE)+IF(OR(B1628=0,A_Stammdaten!$B$12&lt;B1628),0,I1628*1/20)</f>
        <v>0</v>
      </c>
      <c r="K1628" s="51">
        <f>HLOOKUP(A_Stammdaten!$B$12,$L$4:$R$2504,ROW(B1628)-3,FALSE)</f>
        <v>0</v>
      </c>
      <c r="L1628" s="51">
        <f t="shared" si="73"/>
        <v>0</v>
      </c>
      <c r="M1628" s="51">
        <f t="shared" si="74"/>
        <v>0</v>
      </c>
      <c r="N1628" s="51">
        <f t="shared" si="74"/>
        <v>0</v>
      </c>
      <c r="O1628" s="51">
        <f t="shared" si="74"/>
        <v>0</v>
      </c>
      <c r="P1628" s="51">
        <f t="shared" si="74"/>
        <v>0</v>
      </c>
      <c r="Q1628" s="51">
        <f t="shared" si="74"/>
        <v>0</v>
      </c>
      <c r="R1628" s="51">
        <f t="shared" si="74"/>
        <v>0</v>
      </c>
    </row>
    <row r="1629" spans="1:18" x14ac:dyDescent="0.25">
      <c r="A1629" s="17"/>
      <c r="B1629" s="52"/>
      <c r="C1629" s="17"/>
      <c r="D1629" s="17"/>
      <c r="E1629" s="17"/>
      <c r="F1629" s="17"/>
      <c r="G1629" s="17"/>
      <c r="H1629" s="17"/>
      <c r="I1629" s="16">
        <f>IF(B1629&gt;A_Stammdaten!$B$12,0,SUM(C1629,D1629,F1629,G1629)-SUM(E1629,H1629))</f>
        <v>0</v>
      </c>
      <c r="J1629" s="51">
        <f>HLOOKUP(A_Stammdaten!$B$12,$L$4:$R$2504,ROW(B1629)-3,FALSE)+IF(OR(B1629=0,A_Stammdaten!$B$12&lt;B1629),0,I1629*1/20)</f>
        <v>0</v>
      </c>
      <c r="K1629" s="51">
        <f>HLOOKUP(A_Stammdaten!$B$12,$L$4:$R$2504,ROW(B1629)-3,FALSE)</f>
        <v>0</v>
      </c>
      <c r="L1629" s="51">
        <f t="shared" si="73"/>
        <v>0</v>
      </c>
      <c r="M1629" s="51">
        <f t="shared" si="74"/>
        <v>0</v>
      </c>
      <c r="N1629" s="51">
        <f t="shared" si="74"/>
        <v>0</v>
      </c>
      <c r="O1629" s="51">
        <f t="shared" si="74"/>
        <v>0</v>
      </c>
      <c r="P1629" s="51">
        <f t="shared" si="74"/>
        <v>0</v>
      </c>
      <c r="Q1629" s="51">
        <f t="shared" si="74"/>
        <v>0</v>
      </c>
      <c r="R1629" s="51">
        <f t="shared" si="74"/>
        <v>0</v>
      </c>
    </row>
    <row r="1630" spans="1:18" x14ac:dyDescent="0.25">
      <c r="A1630" s="17"/>
      <c r="B1630" s="52"/>
      <c r="C1630" s="17"/>
      <c r="D1630" s="17"/>
      <c r="E1630" s="17"/>
      <c r="F1630" s="17"/>
      <c r="G1630" s="17"/>
      <c r="H1630" s="17"/>
      <c r="I1630" s="16">
        <f>IF(B1630&gt;A_Stammdaten!$B$12,0,SUM(C1630,D1630,F1630,G1630)-SUM(E1630,H1630))</f>
        <v>0</v>
      </c>
      <c r="J1630" s="51">
        <f>HLOOKUP(A_Stammdaten!$B$12,$L$4:$R$2504,ROW(B1630)-3,FALSE)+IF(OR(B1630=0,A_Stammdaten!$B$12&lt;B1630),0,I1630*1/20)</f>
        <v>0</v>
      </c>
      <c r="K1630" s="51">
        <f>HLOOKUP(A_Stammdaten!$B$12,$L$4:$R$2504,ROW(B1630)-3,FALSE)</f>
        <v>0</v>
      </c>
      <c r="L1630" s="51">
        <f t="shared" si="73"/>
        <v>0</v>
      </c>
      <c r="M1630" s="51">
        <f t="shared" si="74"/>
        <v>0</v>
      </c>
      <c r="N1630" s="51">
        <f t="shared" si="74"/>
        <v>0</v>
      </c>
      <c r="O1630" s="51">
        <f t="shared" si="74"/>
        <v>0</v>
      </c>
      <c r="P1630" s="51">
        <f t="shared" si="74"/>
        <v>0</v>
      </c>
      <c r="Q1630" s="51">
        <f t="shared" si="74"/>
        <v>0</v>
      </c>
      <c r="R1630" s="51">
        <f t="shared" si="74"/>
        <v>0</v>
      </c>
    </row>
    <row r="1631" spans="1:18" x14ac:dyDescent="0.25">
      <c r="A1631" s="17"/>
      <c r="B1631" s="52"/>
      <c r="C1631" s="17"/>
      <c r="D1631" s="17"/>
      <c r="E1631" s="17"/>
      <c r="F1631" s="17"/>
      <c r="G1631" s="17"/>
      <c r="H1631" s="17"/>
      <c r="I1631" s="16">
        <f>IF(B1631&gt;A_Stammdaten!$B$12,0,SUM(C1631,D1631,F1631,G1631)-SUM(E1631,H1631))</f>
        <v>0</v>
      </c>
      <c r="J1631" s="51">
        <f>HLOOKUP(A_Stammdaten!$B$12,$L$4:$R$2504,ROW(B1631)-3,FALSE)+IF(OR(B1631=0,A_Stammdaten!$B$12&lt;B1631),0,I1631*1/20)</f>
        <v>0</v>
      </c>
      <c r="K1631" s="51">
        <f>HLOOKUP(A_Stammdaten!$B$12,$L$4:$R$2504,ROW(B1631)-3,FALSE)</f>
        <v>0</v>
      </c>
      <c r="L1631" s="51">
        <f t="shared" si="73"/>
        <v>0</v>
      </c>
      <c r="M1631" s="51">
        <f t="shared" si="74"/>
        <v>0</v>
      </c>
      <c r="N1631" s="51">
        <f t="shared" si="74"/>
        <v>0</v>
      </c>
      <c r="O1631" s="51">
        <f t="shared" si="74"/>
        <v>0</v>
      </c>
      <c r="P1631" s="51">
        <f t="shared" si="74"/>
        <v>0</v>
      </c>
      <c r="Q1631" s="51">
        <f t="shared" si="74"/>
        <v>0</v>
      </c>
      <c r="R1631" s="51">
        <f t="shared" si="74"/>
        <v>0</v>
      </c>
    </row>
    <row r="1632" spans="1:18" x14ac:dyDescent="0.25">
      <c r="A1632" s="17"/>
      <c r="B1632" s="52"/>
      <c r="C1632" s="17"/>
      <c r="D1632" s="17"/>
      <c r="E1632" s="17"/>
      <c r="F1632" s="17"/>
      <c r="G1632" s="17"/>
      <c r="H1632" s="17"/>
      <c r="I1632" s="16">
        <f>IF(B1632&gt;A_Stammdaten!$B$12,0,SUM(C1632,D1632,F1632,G1632)-SUM(E1632,H1632))</f>
        <v>0</v>
      </c>
      <c r="J1632" s="51">
        <f>HLOOKUP(A_Stammdaten!$B$12,$L$4:$R$2504,ROW(B1632)-3,FALSE)+IF(OR(B1632=0,A_Stammdaten!$B$12&lt;B1632),0,I1632*1/20)</f>
        <v>0</v>
      </c>
      <c r="K1632" s="51">
        <f>HLOOKUP(A_Stammdaten!$B$12,$L$4:$R$2504,ROW(B1632)-3,FALSE)</f>
        <v>0</v>
      </c>
      <c r="L1632" s="51">
        <f t="shared" si="73"/>
        <v>0</v>
      </c>
      <c r="M1632" s="51">
        <f t="shared" si="74"/>
        <v>0</v>
      </c>
      <c r="N1632" s="51">
        <f t="shared" si="74"/>
        <v>0</v>
      </c>
      <c r="O1632" s="51">
        <f t="shared" si="74"/>
        <v>0</v>
      </c>
      <c r="P1632" s="51">
        <f t="shared" si="74"/>
        <v>0</v>
      </c>
      <c r="Q1632" s="51">
        <f t="shared" si="74"/>
        <v>0</v>
      </c>
      <c r="R1632" s="51">
        <f t="shared" si="74"/>
        <v>0</v>
      </c>
    </row>
    <row r="1633" spans="1:18" x14ac:dyDescent="0.25">
      <c r="A1633" s="17"/>
      <c r="B1633" s="52"/>
      <c r="C1633" s="17"/>
      <c r="D1633" s="17"/>
      <c r="E1633" s="17"/>
      <c r="F1633" s="17"/>
      <c r="G1633" s="17"/>
      <c r="H1633" s="17"/>
      <c r="I1633" s="16">
        <f>IF(B1633&gt;A_Stammdaten!$B$12,0,SUM(C1633,D1633,F1633,G1633)-SUM(E1633,H1633))</f>
        <v>0</v>
      </c>
      <c r="J1633" s="51">
        <f>HLOOKUP(A_Stammdaten!$B$12,$L$4:$R$2504,ROW(B1633)-3,FALSE)+IF(OR(B1633=0,A_Stammdaten!$B$12&lt;B1633),0,I1633*1/20)</f>
        <v>0</v>
      </c>
      <c r="K1633" s="51">
        <f>HLOOKUP(A_Stammdaten!$B$12,$L$4:$R$2504,ROW(B1633)-3,FALSE)</f>
        <v>0</v>
      </c>
      <c r="L1633" s="51">
        <f t="shared" si="73"/>
        <v>0</v>
      </c>
      <c r="M1633" s="51">
        <f t="shared" si="74"/>
        <v>0</v>
      </c>
      <c r="N1633" s="51">
        <f t="shared" si="74"/>
        <v>0</v>
      </c>
      <c r="O1633" s="51">
        <f t="shared" si="74"/>
        <v>0</v>
      </c>
      <c r="P1633" s="51">
        <f t="shared" si="74"/>
        <v>0</v>
      </c>
      <c r="Q1633" s="51">
        <f t="shared" si="74"/>
        <v>0</v>
      </c>
      <c r="R1633" s="51">
        <f t="shared" si="74"/>
        <v>0</v>
      </c>
    </row>
    <row r="1634" spans="1:18" x14ac:dyDescent="0.25">
      <c r="A1634" s="17"/>
      <c r="B1634" s="52"/>
      <c r="C1634" s="17"/>
      <c r="D1634" s="17"/>
      <c r="E1634" s="17"/>
      <c r="F1634" s="17"/>
      <c r="G1634" s="17"/>
      <c r="H1634" s="17"/>
      <c r="I1634" s="16">
        <f>IF(B1634&gt;A_Stammdaten!$B$12,0,SUM(C1634,D1634,F1634,G1634)-SUM(E1634,H1634))</f>
        <v>0</v>
      </c>
      <c r="J1634" s="51">
        <f>HLOOKUP(A_Stammdaten!$B$12,$L$4:$R$2504,ROW(B1634)-3,FALSE)+IF(OR(B1634=0,A_Stammdaten!$B$12&lt;B1634),0,I1634*1/20)</f>
        <v>0</v>
      </c>
      <c r="K1634" s="51">
        <f>HLOOKUP(A_Stammdaten!$B$12,$L$4:$R$2504,ROW(B1634)-3,FALSE)</f>
        <v>0</v>
      </c>
      <c r="L1634" s="51">
        <f t="shared" si="73"/>
        <v>0</v>
      </c>
      <c r="M1634" s="51">
        <f t="shared" si="74"/>
        <v>0</v>
      </c>
      <c r="N1634" s="51">
        <f t="shared" si="74"/>
        <v>0</v>
      </c>
      <c r="O1634" s="51">
        <f t="shared" si="74"/>
        <v>0</v>
      </c>
      <c r="P1634" s="51">
        <f t="shared" si="74"/>
        <v>0</v>
      </c>
      <c r="Q1634" s="51">
        <f t="shared" si="74"/>
        <v>0</v>
      </c>
      <c r="R1634" s="51">
        <f t="shared" si="74"/>
        <v>0</v>
      </c>
    </row>
    <row r="1635" spans="1:18" x14ac:dyDescent="0.25">
      <c r="A1635" s="17"/>
      <c r="B1635" s="52"/>
      <c r="C1635" s="17"/>
      <c r="D1635" s="17"/>
      <c r="E1635" s="17"/>
      <c r="F1635" s="17"/>
      <c r="G1635" s="17"/>
      <c r="H1635" s="17"/>
      <c r="I1635" s="16">
        <f>IF(B1635&gt;A_Stammdaten!$B$12,0,SUM(C1635,D1635,F1635,G1635)-SUM(E1635,H1635))</f>
        <v>0</v>
      </c>
      <c r="J1635" s="51">
        <f>HLOOKUP(A_Stammdaten!$B$12,$L$4:$R$2504,ROW(B1635)-3,FALSE)+IF(OR(B1635=0,A_Stammdaten!$B$12&lt;B1635),0,I1635*1/20)</f>
        <v>0</v>
      </c>
      <c r="K1635" s="51">
        <f>HLOOKUP(A_Stammdaten!$B$12,$L$4:$R$2504,ROW(B1635)-3,FALSE)</f>
        <v>0</v>
      </c>
      <c r="L1635" s="51">
        <f t="shared" si="73"/>
        <v>0</v>
      </c>
      <c r="M1635" s="51">
        <f t="shared" si="74"/>
        <v>0</v>
      </c>
      <c r="N1635" s="51">
        <f t="shared" si="74"/>
        <v>0</v>
      </c>
      <c r="O1635" s="51">
        <f t="shared" si="74"/>
        <v>0</v>
      </c>
      <c r="P1635" s="51">
        <f t="shared" si="74"/>
        <v>0</v>
      </c>
      <c r="Q1635" s="51">
        <f t="shared" si="74"/>
        <v>0</v>
      </c>
      <c r="R1635" s="51">
        <f t="shared" si="74"/>
        <v>0</v>
      </c>
    </row>
    <row r="1636" spans="1:18" x14ac:dyDescent="0.25">
      <c r="A1636" s="17"/>
      <c r="B1636" s="52"/>
      <c r="C1636" s="17"/>
      <c r="D1636" s="17"/>
      <c r="E1636" s="17"/>
      <c r="F1636" s="17"/>
      <c r="G1636" s="17"/>
      <c r="H1636" s="17"/>
      <c r="I1636" s="16">
        <f>IF(B1636&gt;A_Stammdaten!$B$12,0,SUM(C1636,D1636,F1636,G1636)-SUM(E1636,H1636))</f>
        <v>0</v>
      </c>
      <c r="J1636" s="51">
        <f>HLOOKUP(A_Stammdaten!$B$12,$L$4:$R$2504,ROW(B1636)-3,FALSE)+IF(OR(B1636=0,A_Stammdaten!$B$12&lt;B1636),0,I1636*1/20)</f>
        <v>0</v>
      </c>
      <c r="K1636" s="51">
        <f>HLOOKUP(A_Stammdaten!$B$12,$L$4:$R$2504,ROW(B1636)-3,FALSE)</f>
        <v>0</v>
      </c>
      <c r="L1636" s="51">
        <f t="shared" si="73"/>
        <v>0</v>
      </c>
      <c r="M1636" s="51">
        <f t="shared" si="74"/>
        <v>0</v>
      </c>
      <c r="N1636" s="51">
        <f t="shared" si="74"/>
        <v>0</v>
      </c>
      <c r="O1636" s="51">
        <f t="shared" si="74"/>
        <v>0</v>
      </c>
      <c r="P1636" s="51">
        <f t="shared" si="74"/>
        <v>0</v>
      </c>
      <c r="Q1636" s="51">
        <f t="shared" si="74"/>
        <v>0</v>
      </c>
      <c r="R1636" s="51">
        <f t="shared" si="74"/>
        <v>0</v>
      </c>
    </row>
    <row r="1637" spans="1:18" x14ac:dyDescent="0.25">
      <c r="A1637" s="17"/>
      <c r="B1637" s="52"/>
      <c r="C1637" s="17"/>
      <c r="D1637" s="17"/>
      <c r="E1637" s="17"/>
      <c r="F1637" s="17"/>
      <c r="G1637" s="17"/>
      <c r="H1637" s="17"/>
      <c r="I1637" s="16">
        <f>IF(B1637&gt;A_Stammdaten!$B$12,0,SUM(C1637,D1637,F1637,G1637)-SUM(E1637,H1637))</f>
        <v>0</v>
      </c>
      <c r="J1637" s="51">
        <f>HLOOKUP(A_Stammdaten!$B$12,$L$4:$R$2504,ROW(B1637)-3,FALSE)+IF(OR(B1637=0,A_Stammdaten!$B$12&lt;B1637),0,I1637*1/20)</f>
        <v>0</v>
      </c>
      <c r="K1637" s="51">
        <f>HLOOKUP(A_Stammdaten!$B$12,$L$4:$R$2504,ROW(B1637)-3,FALSE)</f>
        <v>0</v>
      </c>
      <c r="L1637" s="51">
        <f t="shared" si="73"/>
        <v>0</v>
      </c>
      <c r="M1637" s="51">
        <f t="shared" si="74"/>
        <v>0</v>
      </c>
      <c r="N1637" s="51">
        <f t="shared" si="74"/>
        <v>0</v>
      </c>
      <c r="O1637" s="51">
        <f t="shared" si="74"/>
        <v>0</v>
      </c>
      <c r="P1637" s="51">
        <f t="shared" si="74"/>
        <v>0</v>
      </c>
      <c r="Q1637" s="51">
        <f t="shared" si="74"/>
        <v>0</v>
      </c>
      <c r="R1637" s="51">
        <f t="shared" si="74"/>
        <v>0</v>
      </c>
    </row>
    <row r="1638" spans="1:18" x14ac:dyDescent="0.25">
      <c r="A1638" s="17"/>
      <c r="B1638" s="52"/>
      <c r="C1638" s="17"/>
      <c r="D1638" s="17"/>
      <c r="E1638" s="17"/>
      <c r="F1638" s="17"/>
      <c r="G1638" s="17"/>
      <c r="H1638" s="17"/>
      <c r="I1638" s="16">
        <f>IF(B1638&gt;A_Stammdaten!$B$12,0,SUM(C1638,D1638,F1638,G1638)-SUM(E1638,H1638))</f>
        <v>0</v>
      </c>
      <c r="J1638" s="51">
        <f>HLOOKUP(A_Stammdaten!$B$12,$L$4:$R$2504,ROW(B1638)-3,FALSE)+IF(OR(B1638=0,A_Stammdaten!$B$12&lt;B1638),0,I1638*1/20)</f>
        <v>0</v>
      </c>
      <c r="K1638" s="51">
        <f>HLOOKUP(A_Stammdaten!$B$12,$L$4:$R$2504,ROW(B1638)-3,FALSE)</f>
        <v>0</v>
      </c>
      <c r="L1638" s="51">
        <f t="shared" si="73"/>
        <v>0</v>
      </c>
      <c r="M1638" s="51">
        <f t="shared" si="74"/>
        <v>0</v>
      </c>
      <c r="N1638" s="51">
        <f t="shared" si="74"/>
        <v>0</v>
      </c>
      <c r="O1638" s="51">
        <f t="shared" si="74"/>
        <v>0</v>
      </c>
      <c r="P1638" s="51">
        <f t="shared" si="74"/>
        <v>0</v>
      </c>
      <c r="Q1638" s="51">
        <f t="shared" si="74"/>
        <v>0</v>
      </c>
      <c r="R1638" s="51">
        <f t="shared" si="74"/>
        <v>0</v>
      </c>
    </row>
    <row r="1639" spans="1:18" x14ac:dyDescent="0.25">
      <c r="A1639" s="17"/>
      <c r="B1639" s="52"/>
      <c r="C1639" s="17"/>
      <c r="D1639" s="17"/>
      <c r="E1639" s="17"/>
      <c r="F1639" s="17"/>
      <c r="G1639" s="17"/>
      <c r="H1639" s="17"/>
      <c r="I1639" s="16">
        <f>IF(B1639&gt;A_Stammdaten!$B$12,0,SUM(C1639,D1639,F1639,G1639)-SUM(E1639,H1639))</f>
        <v>0</v>
      </c>
      <c r="J1639" s="51">
        <f>HLOOKUP(A_Stammdaten!$B$12,$L$4:$R$2504,ROW(B1639)-3,FALSE)+IF(OR(B1639=0,A_Stammdaten!$B$12&lt;B1639),0,I1639*1/20)</f>
        <v>0</v>
      </c>
      <c r="K1639" s="51">
        <f>HLOOKUP(A_Stammdaten!$B$12,$L$4:$R$2504,ROW(B1639)-3,FALSE)</f>
        <v>0</v>
      </c>
      <c r="L1639" s="51">
        <f t="shared" si="73"/>
        <v>0</v>
      </c>
      <c r="M1639" s="51">
        <f t="shared" si="74"/>
        <v>0</v>
      </c>
      <c r="N1639" s="51">
        <f t="shared" si="74"/>
        <v>0</v>
      </c>
      <c r="O1639" s="51">
        <f t="shared" si="74"/>
        <v>0</v>
      </c>
      <c r="P1639" s="51">
        <f t="shared" si="74"/>
        <v>0</v>
      </c>
      <c r="Q1639" s="51">
        <f t="shared" si="74"/>
        <v>0</v>
      </c>
      <c r="R1639" s="51">
        <f t="shared" si="74"/>
        <v>0</v>
      </c>
    </row>
    <row r="1640" spans="1:18" x14ac:dyDescent="0.25">
      <c r="A1640" s="17"/>
      <c r="B1640" s="52"/>
      <c r="C1640" s="17"/>
      <c r="D1640" s="17"/>
      <c r="E1640" s="17"/>
      <c r="F1640" s="17"/>
      <c r="G1640" s="17"/>
      <c r="H1640" s="17"/>
      <c r="I1640" s="16">
        <f>IF(B1640&gt;A_Stammdaten!$B$12,0,SUM(C1640,D1640,F1640,G1640)-SUM(E1640,H1640))</f>
        <v>0</v>
      </c>
      <c r="J1640" s="51">
        <f>HLOOKUP(A_Stammdaten!$B$12,$L$4:$R$2504,ROW(B1640)-3,FALSE)+IF(OR(B1640=0,A_Stammdaten!$B$12&lt;B1640),0,I1640*1/20)</f>
        <v>0</v>
      </c>
      <c r="K1640" s="51">
        <f>HLOOKUP(A_Stammdaten!$B$12,$L$4:$R$2504,ROW(B1640)-3,FALSE)</f>
        <v>0</v>
      </c>
      <c r="L1640" s="51">
        <f t="shared" si="73"/>
        <v>0</v>
      </c>
      <c r="M1640" s="51">
        <f t="shared" si="74"/>
        <v>0</v>
      </c>
      <c r="N1640" s="51">
        <f t="shared" si="74"/>
        <v>0</v>
      </c>
      <c r="O1640" s="51">
        <f t="shared" si="74"/>
        <v>0</v>
      </c>
      <c r="P1640" s="51">
        <f t="shared" si="74"/>
        <v>0</v>
      </c>
      <c r="Q1640" s="51">
        <f t="shared" si="74"/>
        <v>0</v>
      </c>
      <c r="R1640" s="51">
        <f t="shared" si="74"/>
        <v>0</v>
      </c>
    </row>
    <row r="1641" spans="1:18" x14ac:dyDescent="0.25">
      <c r="A1641" s="17"/>
      <c r="B1641" s="52"/>
      <c r="C1641" s="17"/>
      <c r="D1641" s="17"/>
      <c r="E1641" s="17"/>
      <c r="F1641" s="17"/>
      <c r="G1641" s="17"/>
      <c r="H1641" s="17"/>
      <c r="I1641" s="16">
        <f>IF(B1641&gt;A_Stammdaten!$B$12,0,SUM(C1641,D1641,F1641,G1641)-SUM(E1641,H1641))</f>
        <v>0</v>
      </c>
      <c r="J1641" s="51">
        <f>HLOOKUP(A_Stammdaten!$B$12,$L$4:$R$2504,ROW(B1641)-3,FALSE)+IF(OR(B1641=0,A_Stammdaten!$B$12&lt;B1641),0,I1641*1/20)</f>
        <v>0</v>
      </c>
      <c r="K1641" s="51">
        <f>HLOOKUP(A_Stammdaten!$B$12,$L$4:$R$2504,ROW(B1641)-3,FALSE)</f>
        <v>0</v>
      </c>
      <c r="L1641" s="51">
        <f t="shared" si="73"/>
        <v>0</v>
      </c>
      <c r="M1641" s="51">
        <f t="shared" si="74"/>
        <v>0</v>
      </c>
      <c r="N1641" s="51">
        <f t="shared" si="74"/>
        <v>0</v>
      </c>
      <c r="O1641" s="51">
        <f t="shared" si="74"/>
        <v>0</v>
      </c>
      <c r="P1641" s="51">
        <f t="shared" si="74"/>
        <v>0</v>
      </c>
      <c r="Q1641" s="51">
        <f t="shared" si="74"/>
        <v>0</v>
      </c>
      <c r="R1641" s="51">
        <f t="shared" si="74"/>
        <v>0</v>
      </c>
    </row>
    <row r="1642" spans="1:18" x14ac:dyDescent="0.25">
      <c r="A1642" s="17"/>
      <c r="B1642" s="52"/>
      <c r="C1642" s="17"/>
      <c r="D1642" s="17"/>
      <c r="E1642" s="17"/>
      <c r="F1642" s="17"/>
      <c r="G1642" s="17"/>
      <c r="H1642" s="17"/>
      <c r="I1642" s="16">
        <f>IF(B1642&gt;A_Stammdaten!$B$12,0,SUM(C1642,D1642,F1642,G1642)-SUM(E1642,H1642))</f>
        <v>0</v>
      </c>
      <c r="J1642" s="51">
        <f>HLOOKUP(A_Stammdaten!$B$12,$L$4:$R$2504,ROW(B1642)-3,FALSE)+IF(OR(B1642=0,A_Stammdaten!$B$12&lt;B1642),0,I1642*1/20)</f>
        <v>0</v>
      </c>
      <c r="K1642" s="51">
        <f>HLOOKUP(A_Stammdaten!$B$12,$L$4:$R$2504,ROW(B1642)-3,FALSE)</f>
        <v>0</v>
      </c>
      <c r="L1642" s="51">
        <f t="shared" si="73"/>
        <v>0</v>
      </c>
      <c r="M1642" s="51">
        <f t="shared" si="74"/>
        <v>0</v>
      </c>
      <c r="N1642" s="51">
        <f t="shared" si="74"/>
        <v>0</v>
      </c>
      <c r="O1642" s="51">
        <f t="shared" si="74"/>
        <v>0</v>
      </c>
      <c r="P1642" s="51">
        <f t="shared" si="74"/>
        <v>0</v>
      </c>
      <c r="Q1642" s="51">
        <f t="shared" si="74"/>
        <v>0</v>
      </c>
      <c r="R1642" s="51">
        <f t="shared" si="74"/>
        <v>0</v>
      </c>
    </row>
    <row r="1643" spans="1:18" x14ac:dyDescent="0.25">
      <c r="A1643" s="17"/>
      <c r="B1643" s="52"/>
      <c r="C1643" s="17"/>
      <c r="D1643" s="17"/>
      <c r="E1643" s="17"/>
      <c r="F1643" s="17"/>
      <c r="G1643" s="17"/>
      <c r="H1643" s="17"/>
      <c r="I1643" s="16">
        <f>IF(B1643&gt;A_Stammdaten!$B$12,0,SUM(C1643,D1643,F1643,G1643)-SUM(E1643,H1643))</f>
        <v>0</v>
      </c>
      <c r="J1643" s="51">
        <f>HLOOKUP(A_Stammdaten!$B$12,$L$4:$R$2504,ROW(B1643)-3,FALSE)+IF(OR(B1643=0,A_Stammdaten!$B$12&lt;B1643),0,I1643*1/20)</f>
        <v>0</v>
      </c>
      <c r="K1643" s="51">
        <f>HLOOKUP(A_Stammdaten!$B$12,$L$4:$R$2504,ROW(B1643)-3,FALSE)</f>
        <v>0</v>
      </c>
      <c r="L1643" s="51">
        <f t="shared" si="73"/>
        <v>0</v>
      </c>
      <c r="M1643" s="51">
        <f t="shared" si="74"/>
        <v>0</v>
      </c>
      <c r="N1643" s="51">
        <f t="shared" si="74"/>
        <v>0</v>
      </c>
      <c r="O1643" s="51">
        <f t="shared" si="74"/>
        <v>0</v>
      </c>
      <c r="P1643" s="51">
        <f t="shared" si="74"/>
        <v>0</v>
      </c>
      <c r="Q1643" s="51">
        <f t="shared" si="74"/>
        <v>0</v>
      </c>
      <c r="R1643" s="51">
        <f t="shared" si="74"/>
        <v>0</v>
      </c>
    </row>
    <row r="1644" spans="1:18" x14ac:dyDescent="0.25">
      <c r="A1644" s="17"/>
      <c r="B1644" s="52"/>
      <c r="C1644" s="17"/>
      <c r="D1644" s="17"/>
      <c r="E1644" s="17"/>
      <c r="F1644" s="17"/>
      <c r="G1644" s="17"/>
      <c r="H1644" s="17"/>
      <c r="I1644" s="16">
        <f>IF(B1644&gt;A_Stammdaten!$B$12,0,SUM(C1644,D1644,F1644,G1644)-SUM(E1644,H1644))</f>
        <v>0</v>
      </c>
      <c r="J1644" s="51">
        <f>HLOOKUP(A_Stammdaten!$B$12,$L$4:$R$2504,ROW(B1644)-3,FALSE)+IF(OR(B1644=0,A_Stammdaten!$B$12&lt;B1644),0,I1644*1/20)</f>
        <v>0</v>
      </c>
      <c r="K1644" s="51">
        <f>HLOOKUP(A_Stammdaten!$B$12,$L$4:$R$2504,ROW(B1644)-3,FALSE)</f>
        <v>0</v>
      </c>
      <c r="L1644" s="51">
        <f t="shared" si="73"/>
        <v>0</v>
      </c>
      <c r="M1644" s="51">
        <f t="shared" si="74"/>
        <v>0</v>
      </c>
      <c r="N1644" s="51">
        <f t="shared" si="74"/>
        <v>0</v>
      </c>
      <c r="O1644" s="51">
        <f t="shared" si="74"/>
        <v>0</v>
      </c>
      <c r="P1644" s="51">
        <f t="shared" si="74"/>
        <v>0</v>
      </c>
      <c r="Q1644" s="51">
        <f t="shared" si="74"/>
        <v>0</v>
      </c>
      <c r="R1644" s="51">
        <f t="shared" si="74"/>
        <v>0</v>
      </c>
    </row>
    <row r="1645" spans="1:18" x14ac:dyDescent="0.25">
      <c r="A1645" s="17"/>
      <c r="B1645" s="52"/>
      <c r="C1645" s="17"/>
      <c r="D1645" s="17"/>
      <c r="E1645" s="17"/>
      <c r="F1645" s="17"/>
      <c r="G1645" s="17"/>
      <c r="H1645" s="17"/>
      <c r="I1645" s="16">
        <f>IF(B1645&gt;A_Stammdaten!$B$12,0,SUM(C1645,D1645,F1645,G1645)-SUM(E1645,H1645))</f>
        <v>0</v>
      </c>
      <c r="J1645" s="51">
        <f>HLOOKUP(A_Stammdaten!$B$12,$L$4:$R$2504,ROW(B1645)-3,FALSE)+IF(OR(B1645=0,A_Stammdaten!$B$12&lt;B1645),0,I1645*1/20)</f>
        <v>0</v>
      </c>
      <c r="K1645" s="51">
        <f>HLOOKUP(A_Stammdaten!$B$12,$L$4:$R$2504,ROW(B1645)-3,FALSE)</f>
        <v>0</v>
      </c>
      <c r="L1645" s="51">
        <f t="shared" si="73"/>
        <v>0</v>
      </c>
      <c r="M1645" s="51">
        <f t="shared" si="74"/>
        <v>0</v>
      </c>
      <c r="N1645" s="51">
        <f t="shared" si="74"/>
        <v>0</v>
      </c>
      <c r="O1645" s="51">
        <f t="shared" si="74"/>
        <v>0</v>
      </c>
      <c r="P1645" s="51">
        <f t="shared" si="74"/>
        <v>0</v>
      </c>
      <c r="Q1645" s="51">
        <f t="shared" si="74"/>
        <v>0</v>
      </c>
      <c r="R1645" s="51">
        <f t="shared" si="74"/>
        <v>0</v>
      </c>
    </row>
    <row r="1646" spans="1:18" x14ac:dyDescent="0.25">
      <c r="A1646" s="17"/>
      <c r="B1646" s="52"/>
      <c r="C1646" s="17"/>
      <c r="D1646" s="17"/>
      <c r="E1646" s="17"/>
      <c r="F1646" s="17"/>
      <c r="G1646" s="17"/>
      <c r="H1646" s="17"/>
      <c r="I1646" s="16">
        <f>IF(B1646&gt;A_Stammdaten!$B$12,0,SUM(C1646,D1646,F1646,G1646)-SUM(E1646,H1646))</f>
        <v>0</v>
      </c>
      <c r="J1646" s="51">
        <f>HLOOKUP(A_Stammdaten!$B$12,$L$4:$R$2504,ROW(B1646)-3,FALSE)+IF(OR(B1646=0,A_Stammdaten!$B$12&lt;B1646),0,I1646*1/20)</f>
        <v>0</v>
      </c>
      <c r="K1646" s="51">
        <f>HLOOKUP(A_Stammdaten!$B$12,$L$4:$R$2504,ROW(B1646)-3,FALSE)</f>
        <v>0</v>
      </c>
      <c r="L1646" s="51">
        <f t="shared" si="73"/>
        <v>0</v>
      </c>
      <c r="M1646" s="51">
        <f t="shared" si="74"/>
        <v>0</v>
      </c>
      <c r="N1646" s="51">
        <f t="shared" si="74"/>
        <v>0</v>
      </c>
      <c r="O1646" s="51">
        <f t="shared" si="74"/>
        <v>0</v>
      </c>
      <c r="P1646" s="51">
        <f t="shared" si="74"/>
        <v>0</v>
      </c>
      <c r="Q1646" s="51">
        <f t="shared" si="74"/>
        <v>0</v>
      </c>
      <c r="R1646" s="51">
        <f t="shared" si="74"/>
        <v>0</v>
      </c>
    </row>
    <row r="1647" spans="1:18" x14ac:dyDescent="0.25">
      <c r="A1647" s="17"/>
      <c r="B1647" s="52"/>
      <c r="C1647" s="17"/>
      <c r="D1647" s="17"/>
      <c r="E1647" s="17"/>
      <c r="F1647" s="17"/>
      <c r="G1647" s="17"/>
      <c r="H1647" s="17"/>
      <c r="I1647" s="16">
        <f>IF(B1647&gt;A_Stammdaten!$B$12,0,SUM(C1647,D1647,F1647,G1647)-SUM(E1647,H1647))</f>
        <v>0</v>
      </c>
      <c r="J1647" s="51">
        <f>HLOOKUP(A_Stammdaten!$B$12,$L$4:$R$2504,ROW(B1647)-3,FALSE)+IF(OR(B1647=0,A_Stammdaten!$B$12&lt;B1647),0,I1647*1/20)</f>
        <v>0</v>
      </c>
      <c r="K1647" s="51">
        <f>HLOOKUP(A_Stammdaten!$B$12,$L$4:$R$2504,ROW(B1647)-3,FALSE)</f>
        <v>0</v>
      </c>
      <c r="L1647" s="51">
        <f t="shared" si="73"/>
        <v>0</v>
      </c>
      <c r="M1647" s="51">
        <f t="shared" si="74"/>
        <v>0</v>
      </c>
      <c r="N1647" s="51">
        <f t="shared" si="74"/>
        <v>0</v>
      </c>
      <c r="O1647" s="51">
        <f t="shared" si="74"/>
        <v>0</v>
      </c>
      <c r="P1647" s="51">
        <f t="shared" si="74"/>
        <v>0</v>
      </c>
      <c r="Q1647" s="51">
        <f t="shared" si="74"/>
        <v>0</v>
      </c>
      <c r="R1647" s="51">
        <f t="shared" si="74"/>
        <v>0</v>
      </c>
    </row>
    <row r="1648" spans="1:18" x14ac:dyDescent="0.25">
      <c r="A1648" s="17"/>
      <c r="B1648" s="52"/>
      <c r="C1648" s="17"/>
      <c r="D1648" s="17"/>
      <c r="E1648" s="17"/>
      <c r="F1648" s="17"/>
      <c r="G1648" s="17"/>
      <c r="H1648" s="17"/>
      <c r="I1648" s="16">
        <f>IF(B1648&gt;A_Stammdaten!$B$12,0,SUM(C1648,D1648,F1648,G1648)-SUM(E1648,H1648))</f>
        <v>0</v>
      </c>
      <c r="J1648" s="51">
        <f>HLOOKUP(A_Stammdaten!$B$12,$L$4:$R$2504,ROW(B1648)-3,FALSE)+IF(OR(B1648=0,A_Stammdaten!$B$12&lt;B1648),0,I1648*1/20)</f>
        <v>0</v>
      </c>
      <c r="K1648" s="51">
        <f>HLOOKUP(A_Stammdaten!$B$12,$L$4:$R$2504,ROW(B1648)-3,FALSE)</f>
        <v>0</v>
      </c>
      <c r="L1648" s="51">
        <f t="shared" si="73"/>
        <v>0</v>
      </c>
      <c r="M1648" s="51">
        <f t="shared" si="74"/>
        <v>0</v>
      </c>
      <c r="N1648" s="51">
        <f t="shared" si="74"/>
        <v>0</v>
      </c>
      <c r="O1648" s="51">
        <f t="shared" si="74"/>
        <v>0</v>
      </c>
      <c r="P1648" s="51">
        <f t="shared" si="74"/>
        <v>0</v>
      </c>
      <c r="Q1648" s="51">
        <f t="shared" si="74"/>
        <v>0</v>
      </c>
      <c r="R1648" s="51">
        <f t="shared" si="74"/>
        <v>0</v>
      </c>
    </row>
    <row r="1649" spans="1:18" x14ac:dyDescent="0.25">
      <c r="A1649" s="17"/>
      <c r="B1649" s="52"/>
      <c r="C1649" s="17"/>
      <c r="D1649" s="17"/>
      <c r="E1649" s="17"/>
      <c r="F1649" s="17"/>
      <c r="G1649" s="17"/>
      <c r="H1649" s="17"/>
      <c r="I1649" s="16">
        <f>IF(B1649&gt;A_Stammdaten!$B$12,0,SUM(C1649,D1649,F1649,G1649)-SUM(E1649,H1649))</f>
        <v>0</v>
      </c>
      <c r="J1649" s="51">
        <f>HLOOKUP(A_Stammdaten!$B$12,$L$4:$R$2504,ROW(B1649)-3,FALSE)+IF(OR(B1649=0,A_Stammdaten!$B$12&lt;B1649),0,I1649*1/20)</f>
        <v>0</v>
      </c>
      <c r="K1649" s="51">
        <f>HLOOKUP(A_Stammdaten!$B$12,$L$4:$R$2504,ROW(B1649)-3,FALSE)</f>
        <v>0</v>
      </c>
      <c r="L1649" s="51">
        <f t="shared" si="73"/>
        <v>0</v>
      </c>
      <c r="M1649" s="51">
        <f t="shared" si="74"/>
        <v>0</v>
      </c>
      <c r="N1649" s="51">
        <f t="shared" si="74"/>
        <v>0</v>
      </c>
      <c r="O1649" s="51">
        <f t="shared" si="74"/>
        <v>0</v>
      </c>
      <c r="P1649" s="51">
        <f t="shared" si="74"/>
        <v>0</v>
      </c>
      <c r="Q1649" s="51">
        <f t="shared" si="74"/>
        <v>0</v>
      </c>
      <c r="R1649" s="51">
        <f t="shared" si="74"/>
        <v>0</v>
      </c>
    </row>
    <row r="1650" spans="1:18" x14ac:dyDescent="0.25">
      <c r="A1650" s="17"/>
      <c r="B1650" s="52"/>
      <c r="C1650" s="17"/>
      <c r="D1650" s="17"/>
      <c r="E1650" s="17"/>
      <c r="F1650" s="17"/>
      <c r="G1650" s="17"/>
      <c r="H1650" s="17"/>
      <c r="I1650" s="16">
        <f>IF(B1650&gt;A_Stammdaten!$B$12,0,SUM(C1650,D1650,F1650,G1650)-SUM(E1650,H1650))</f>
        <v>0</v>
      </c>
      <c r="J1650" s="51">
        <f>HLOOKUP(A_Stammdaten!$B$12,$L$4:$R$2504,ROW(B1650)-3,FALSE)+IF(OR(B1650=0,A_Stammdaten!$B$12&lt;B1650),0,I1650*1/20)</f>
        <v>0</v>
      </c>
      <c r="K1650" s="51">
        <f>HLOOKUP(A_Stammdaten!$B$12,$L$4:$R$2504,ROW(B1650)-3,FALSE)</f>
        <v>0</v>
      </c>
      <c r="L1650" s="51">
        <f t="shared" si="73"/>
        <v>0</v>
      </c>
      <c r="M1650" s="51">
        <f t="shared" si="74"/>
        <v>0</v>
      </c>
      <c r="N1650" s="51">
        <f t="shared" si="74"/>
        <v>0</v>
      </c>
      <c r="O1650" s="51">
        <f t="shared" si="74"/>
        <v>0</v>
      </c>
      <c r="P1650" s="51">
        <f t="shared" si="74"/>
        <v>0</v>
      </c>
      <c r="Q1650" s="51">
        <f t="shared" si="74"/>
        <v>0</v>
      </c>
      <c r="R1650" s="51">
        <f t="shared" si="74"/>
        <v>0</v>
      </c>
    </row>
    <row r="1651" spans="1:18" x14ac:dyDescent="0.25">
      <c r="A1651" s="17"/>
      <c r="B1651" s="52"/>
      <c r="C1651" s="17"/>
      <c r="D1651" s="17"/>
      <c r="E1651" s="17"/>
      <c r="F1651" s="17"/>
      <c r="G1651" s="17"/>
      <c r="H1651" s="17"/>
      <c r="I1651" s="16">
        <f>IF(B1651&gt;A_Stammdaten!$B$12,0,SUM(C1651,D1651,F1651,G1651)-SUM(E1651,H1651))</f>
        <v>0</v>
      </c>
      <c r="J1651" s="51">
        <f>HLOOKUP(A_Stammdaten!$B$12,$L$4:$R$2504,ROW(B1651)-3,FALSE)+IF(OR(B1651=0,A_Stammdaten!$B$12&lt;B1651),0,I1651*1/20)</f>
        <v>0</v>
      </c>
      <c r="K1651" s="51">
        <f>HLOOKUP(A_Stammdaten!$B$12,$L$4:$R$2504,ROW(B1651)-3,FALSE)</f>
        <v>0</v>
      </c>
      <c r="L1651" s="51">
        <f t="shared" si="73"/>
        <v>0</v>
      </c>
      <c r="M1651" s="51">
        <f t="shared" si="74"/>
        <v>0</v>
      </c>
      <c r="N1651" s="51">
        <f t="shared" si="74"/>
        <v>0</v>
      </c>
      <c r="O1651" s="51">
        <f t="shared" si="74"/>
        <v>0</v>
      </c>
      <c r="P1651" s="51">
        <f t="shared" si="74"/>
        <v>0</v>
      </c>
      <c r="Q1651" s="51">
        <f t="shared" si="74"/>
        <v>0</v>
      </c>
      <c r="R1651" s="51">
        <f t="shared" si="74"/>
        <v>0</v>
      </c>
    </row>
    <row r="1652" spans="1:18" x14ac:dyDescent="0.25">
      <c r="A1652" s="17"/>
      <c r="B1652" s="52"/>
      <c r="C1652" s="17"/>
      <c r="D1652" s="17"/>
      <c r="E1652" s="17"/>
      <c r="F1652" s="17"/>
      <c r="G1652" s="17"/>
      <c r="H1652" s="17"/>
      <c r="I1652" s="16">
        <f>IF(B1652&gt;A_Stammdaten!$B$12,0,SUM(C1652,D1652,F1652,G1652)-SUM(E1652,H1652))</f>
        <v>0</v>
      </c>
      <c r="J1652" s="51">
        <f>HLOOKUP(A_Stammdaten!$B$12,$L$4:$R$2504,ROW(B1652)-3,FALSE)+IF(OR(B1652=0,A_Stammdaten!$B$12&lt;B1652),0,I1652*1/20)</f>
        <v>0</v>
      </c>
      <c r="K1652" s="51">
        <f>HLOOKUP(A_Stammdaten!$B$12,$L$4:$R$2504,ROW(B1652)-3,FALSE)</f>
        <v>0</v>
      </c>
      <c r="L1652" s="51">
        <f t="shared" si="73"/>
        <v>0</v>
      </c>
      <c r="M1652" s="51">
        <f t="shared" si="74"/>
        <v>0</v>
      </c>
      <c r="N1652" s="51">
        <f t="shared" si="74"/>
        <v>0</v>
      </c>
      <c r="O1652" s="51">
        <f t="shared" si="74"/>
        <v>0</v>
      </c>
      <c r="P1652" s="51">
        <f t="shared" si="74"/>
        <v>0</v>
      </c>
      <c r="Q1652" s="51">
        <f t="shared" si="74"/>
        <v>0</v>
      </c>
      <c r="R1652" s="51">
        <f t="shared" si="74"/>
        <v>0</v>
      </c>
    </row>
    <row r="1653" spans="1:18" x14ac:dyDescent="0.25">
      <c r="A1653" s="17"/>
      <c r="B1653" s="52"/>
      <c r="C1653" s="17"/>
      <c r="D1653" s="17"/>
      <c r="E1653" s="17"/>
      <c r="F1653" s="17"/>
      <c r="G1653" s="17"/>
      <c r="H1653" s="17"/>
      <c r="I1653" s="16">
        <f>IF(B1653&gt;A_Stammdaten!$B$12,0,SUM(C1653,D1653,F1653,G1653)-SUM(E1653,H1653))</f>
        <v>0</v>
      </c>
      <c r="J1653" s="51">
        <f>HLOOKUP(A_Stammdaten!$B$12,$L$4:$R$2504,ROW(B1653)-3,FALSE)+IF(OR(B1653=0,A_Stammdaten!$B$12&lt;B1653),0,I1653*1/20)</f>
        <v>0</v>
      </c>
      <c r="K1653" s="51">
        <f>HLOOKUP(A_Stammdaten!$B$12,$L$4:$R$2504,ROW(B1653)-3,FALSE)</f>
        <v>0</v>
      </c>
      <c r="L1653" s="51">
        <f t="shared" si="73"/>
        <v>0</v>
      </c>
      <c r="M1653" s="51">
        <f t="shared" si="74"/>
        <v>0</v>
      </c>
      <c r="N1653" s="51">
        <f t="shared" si="74"/>
        <v>0</v>
      </c>
      <c r="O1653" s="51">
        <f t="shared" si="74"/>
        <v>0</v>
      </c>
      <c r="P1653" s="51">
        <f t="shared" si="74"/>
        <v>0</v>
      </c>
      <c r="Q1653" s="51">
        <f t="shared" si="74"/>
        <v>0</v>
      </c>
      <c r="R1653" s="51">
        <f t="shared" si="74"/>
        <v>0</v>
      </c>
    </row>
    <row r="1654" spans="1:18" x14ac:dyDescent="0.25">
      <c r="A1654" s="17"/>
      <c r="B1654" s="52"/>
      <c r="C1654" s="17"/>
      <c r="D1654" s="17"/>
      <c r="E1654" s="17"/>
      <c r="F1654" s="17"/>
      <c r="G1654" s="17"/>
      <c r="H1654" s="17"/>
      <c r="I1654" s="16">
        <f>IF(B1654&gt;A_Stammdaten!$B$12,0,SUM(C1654,D1654,F1654,G1654)-SUM(E1654,H1654))</f>
        <v>0</v>
      </c>
      <c r="J1654" s="51">
        <f>HLOOKUP(A_Stammdaten!$B$12,$L$4:$R$2504,ROW(B1654)-3,FALSE)+IF(OR(B1654=0,A_Stammdaten!$B$12&lt;B1654),0,I1654*1/20)</f>
        <v>0</v>
      </c>
      <c r="K1654" s="51">
        <f>HLOOKUP(A_Stammdaten!$B$12,$L$4:$R$2504,ROW(B1654)-3,FALSE)</f>
        <v>0</v>
      </c>
      <c r="L1654" s="51">
        <f t="shared" si="73"/>
        <v>0</v>
      </c>
      <c r="M1654" s="51">
        <f t="shared" si="74"/>
        <v>0</v>
      </c>
      <c r="N1654" s="51">
        <f t="shared" si="74"/>
        <v>0</v>
      </c>
      <c r="O1654" s="51">
        <f t="shared" si="74"/>
        <v>0</v>
      </c>
      <c r="P1654" s="51">
        <f t="shared" si="74"/>
        <v>0</v>
      </c>
      <c r="Q1654" s="51">
        <f t="shared" si="74"/>
        <v>0</v>
      </c>
      <c r="R1654" s="51">
        <f t="shared" si="74"/>
        <v>0</v>
      </c>
    </row>
    <row r="1655" spans="1:18" x14ac:dyDescent="0.25">
      <c r="A1655" s="17"/>
      <c r="B1655" s="52"/>
      <c r="C1655" s="17"/>
      <c r="D1655" s="17"/>
      <c r="E1655" s="17"/>
      <c r="F1655" s="17"/>
      <c r="G1655" s="17"/>
      <c r="H1655" s="17"/>
      <c r="I1655" s="16">
        <f>IF(B1655&gt;A_Stammdaten!$B$12,0,SUM(C1655,D1655,F1655,G1655)-SUM(E1655,H1655))</f>
        <v>0</v>
      </c>
      <c r="J1655" s="51">
        <f>HLOOKUP(A_Stammdaten!$B$12,$L$4:$R$2504,ROW(B1655)-3,FALSE)+IF(OR(B1655=0,A_Stammdaten!$B$12&lt;B1655),0,I1655*1/20)</f>
        <v>0</v>
      </c>
      <c r="K1655" s="51">
        <f>HLOOKUP(A_Stammdaten!$B$12,$L$4:$R$2504,ROW(B1655)-3,FALSE)</f>
        <v>0</v>
      </c>
      <c r="L1655" s="51">
        <f t="shared" si="73"/>
        <v>0</v>
      </c>
      <c r="M1655" s="51">
        <f t="shared" si="74"/>
        <v>0</v>
      </c>
      <c r="N1655" s="51">
        <f t="shared" si="74"/>
        <v>0</v>
      </c>
      <c r="O1655" s="51">
        <f t="shared" si="74"/>
        <v>0</v>
      </c>
      <c r="P1655" s="51">
        <f t="shared" si="74"/>
        <v>0</v>
      </c>
      <c r="Q1655" s="51">
        <f t="shared" si="74"/>
        <v>0</v>
      </c>
      <c r="R1655" s="51">
        <f t="shared" si="74"/>
        <v>0</v>
      </c>
    </row>
    <row r="1656" spans="1:18" x14ac:dyDescent="0.25">
      <c r="A1656" s="17"/>
      <c r="B1656" s="52"/>
      <c r="C1656" s="17"/>
      <c r="D1656" s="17"/>
      <c r="E1656" s="17"/>
      <c r="F1656" s="17"/>
      <c r="G1656" s="17"/>
      <c r="H1656" s="17"/>
      <c r="I1656" s="16">
        <f>IF(B1656&gt;A_Stammdaten!$B$12,0,SUM(C1656,D1656,F1656,G1656)-SUM(E1656,H1656))</f>
        <v>0</v>
      </c>
      <c r="J1656" s="51">
        <f>HLOOKUP(A_Stammdaten!$B$12,$L$4:$R$2504,ROW(B1656)-3,FALSE)+IF(OR(B1656=0,A_Stammdaten!$B$12&lt;B1656),0,I1656*1/20)</f>
        <v>0</v>
      </c>
      <c r="K1656" s="51">
        <f>HLOOKUP(A_Stammdaten!$B$12,$L$4:$R$2504,ROW(B1656)-3,FALSE)</f>
        <v>0</v>
      </c>
      <c r="L1656" s="51">
        <f t="shared" si="73"/>
        <v>0</v>
      </c>
      <c r="M1656" s="51">
        <f t="shared" si="74"/>
        <v>0</v>
      </c>
      <c r="N1656" s="51">
        <f t="shared" si="74"/>
        <v>0</v>
      </c>
      <c r="O1656" s="51">
        <f t="shared" si="74"/>
        <v>0</v>
      </c>
      <c r="P1656" s="51">
        <f t="shared" si="74"/>
        <v>0</v>
      </c>
      <c r="Q1656" s="51">
        <f t="shared" si="74"/>
        <v>0</v>
      </c>
      <c r="R1656" s="51">
        <f t="shared" si="74"/>
        <v>0</v>
      </c>
    </row>
    <row r="1657" spans="1:18" x14ac:dyDescent="0.25">
      <c r="A1657" s="17"/>
      <c r="B1657" s="52"/>
      <c r="C1657" s="17"/>
      <c r="D1657" s="17"/>
      <c r="E1657" s="17"/>
      <c r="F1657" s="17"/>
      <c r="G1657" s="17"/>
      <c r="H1657" s="17"/>
      <c r="I1657" s="16">
        <f>IF(B1657&gt;A_Stammdaten!$B$12,0,SUM(C1657,D1657,F1657,G1657)-SUM(E1657,H1657))</f>
        <v>0</v>
      </c>
      <c r="J1657" s="51">
        <f>HLOOKUP(A_Stammdaten!$B$12,$L$4:$R$2504,ROW(B1657)-3,FALSE)+IF(OR(B1657=0,A_Stammdaten!$B$12&lt;B1657),0,I1657*1/20)</f>
        <v>0</v>
      </c>
      <c r="K1657" s="51">
        <f>HLOOKUP(A_Stammdaten!$B$12,$L$4:$R$2504,ROW(B1657)-3,FALSE)</f>
        <v>0</v>
      </c>
      <c r="L1657" s="51">
        <f t="shared" si="73"/>
        <v>0</v>
      </c>
      <c r="M1657" s="51">
        <f t="shared" si="74"/>
        <v>0</v>
      </c>
      <c r="N1657" s="51">
        <f t="shared" si="74"/>
        <v>0</v>
      </c>
      <c r="O1657" s="51">
        <f t="shared" si="74"/>
        <v>0</v>
      </c>
      <c r="P1657" s="51">
        <f t="shared" si="74"/>
        <v>0</v>
      </c>
      <c r="Q1657" s="51">
        <f t="shared" si="74"/>
        <v>0</v>
      </c>
      <c r="R1657" s="51">
        <f t="shared" ref="M1657:R1700" si="75">IF(OR($I1657=0,R$4&lt;$B1657,$B1657=0,20-(R$4-$B1657)=0),0,$I1657*(19-(R$4-$B1657))/20)</f>
        <v>0</v>
      </c>
    </row>
    <row r="1658" spans="1:18" x14ac:dyDescent="0.25">
      <c r="A1658" s="17"/>
      <c r="B1658" s="52"/>
      <c r="C1658" s="17"/>
      <c r="D1658" s="17"/>
      <c r="E1658" s="17"/>
      <c r="F1658" s="17"/>
      <c r="G1658" s="17"/>
      <c r="H1658" s="17"/>
      <c r="I1658" s="16">
        <f>IF(B1658&gt;A_Stammdaten!$B$12,0,SUM(C1658,D1658,F1658,G1658)-SUM(E1658,H1658))</f>
        <v>0</v>
      </c>
      <c r="J1658" s="51">
        <f>HLOOKUP(A_Stammdaten!$B$12,$L$4:$R$2504,ROW(B1658)-3,FALSE)+IF(OR(B1658=0,A_Stammdaten!$B$12&lt;B1658),0,I1658*1/20)</f>
        <v>0</v>
      </c>
      <c r="K1658" s="51">
        <f>HLOOKUP(A_Stammdaten!$B$12,$L$4:$R$2504,ROW(B1658)-3,FALSE)</f>
        <v>0</v>
      </c>
      <c r="L1658" s="51">
        <f t="shared" si="73"/>
        <v>0</v>
      </c>
      <c r="M1658" s="51">
        <f t="shared" si="75"/>
        <v>0</v>
      </c>
      <c r="N1658" s="51">
        <f t="shared" si="75"/>
        <v>0</v>
      </c>
      <c r="O1658" s="51">
        <f t="shared" si="75"/>
        <v>0</v>
      </c>
      <c r="P1658" s="51">
        <f t="shared" si="75"/>
        <v>0</v>
      </c>
      <c r="Q1658" s="51">
        <f t="shared" si="75"/>
        <v>0</v>
      </c>
      <c r="R1658" s="51">
        <f t="shared" si="75"/>
        <v>0</v>
      </c>
    </row>
    <row r="1659" spans="1:18" x14ac:dyDescent="0.25">
      <c r="A1659" s="17"/>
      <c r="B1659" s="52"/>
      <c r="C1659" s="17"/>
      <c r="D1659" s="17"/>
      <c r="E1659" s="17"/>
      <c r="F1659" s="17"/>
      <c r="G1659" s="17"/>
      <c r="H1659" s="17"/>
      <c r="I1659" s="16">
        <f>IF(B1659&gt;A_Stammdaten!$B$12,0,SUM(C1659,D1659,F1659,G1659)-SUM(E1659,H1659))</f>
        <v>0</v>
      </c>
      <c r="J1659" s="51">
        <f>HLOOKUP(A_Stammdaten!$B$12,$L$4:$R$2504,ROW(B1659)-3,FALSE)+IF(OR(B1659=0,A_Stammdaten!$B$12&lt;B1659),0,I1659*1/20)</f>
        <v>0</v>
      </c>
      <c r="K1659" s="51">
        <f>HLOOKUP(A_Stammdaten!$B$12,$L$4:$R$2504,ROW(B1659)-3,FALSE)</f>
        <v>0</v>
      </c>
      <c r="L1659" s="51">
        <f t="shared" si="73"/>
        <v>0</v>
      </c>
      <c r="M1659" s="51">
        <f t="shared" si="75"/>
        <v>0</v>
      </c>
      <c r="N1659" s="51">
        <f t="shared" si="75"/>
        <v>0</v>
      </c>
      <c r="O1659" s="51">
        <f t="shared" si="75"/>
        <v>0</v>
      </c>
      <c r="P1659" s="51">
        <f t="shared" si="75"/>
        <v>0</v>
      </c>
      <c r="Q1659" s="51">
        <f t="shared" si="75"/>
        <v>0</v>
      </c>
      <c r="R1659" s="51">
        <f t="shared" si="75"/>
        <v>0</v>
      </c>
    </row>
    <row r="1660" spans="1:18" x14ac:dyDescent="0.25">
      <c r="A1660" s="17"/>
      <c r="B1660" s="52"/>
      <c r="C1660" s="17"/>
      <c r="D1660" s="17"/>
      <c r="E1660" s="17"/>
      <c r="F1660" s="17"/>
      <c r="G1660" s="17"/>
      <c r="H1660" s="17"/>
      <c r="I1660" s="16">
        <f>IF(B1660&gt;A_Stammdaten!$B$12,0,SUM(C1660,D1660,F1660,G1660)-SUM(E1660,H1660))</f>
        <v>0</v>
      </c>
      <c r="J1660" s="51">
        <f>HLOOKUP(A_Stammdaten!$B$12,$L$4:$R$2504,ROW(B1660)-3,FALSE)+IF(OR(B1660=0,A_Stammdaten!$B$12&lt;B1660),0,I1660*1/20)</f>
        <v>0</v>
      </c>
      <c r="K1660" s="51">
        <f>HLOOKUP(A_Stammdaten!$B$12,$L$4:$R$2504,ROW(B1660)-3,FALSE)</f>
        <v>0</v>
      </c>
      <c r="L1660" s="51">
        <f t="shared" si="73"/>
        <v>0</v>
      </c>
      <c r="M1660" s="51">
        <f t="shared" si="75"/>
        <v>0</v>
      </c>
      <c r="N1660" s="51">
        <f t="shared" si="75"/>
        <v>0</v>
      </c>
      <c r="O1660" s="51">
        <f t="shared" si="75"/>
        <v>0</v>
      </c>
      <c r="P1660" s="51">
        <f t="shared" si="75"/>
        <v>0</v>
      </c>
      <c r="Q1660" s="51">
        <f t="shared" si="75"/>
        <v>0</v>
      </c>
      <c r="R1660" s="51">
        <f t="shared" si="75"/>
        <v>0</v>
      </c>
    </row>
    <row r="1661" spans="1:18" x14ac:dyDescent="0.25">
      <c r="A1661" s="17"/>
      <c r="B1661" s="52"/>
      <c r="C1661" s="17"/>
      <c r="D1661" s="17"/>
      <c r="E1661" s="17"/>
      <c r="F1661" s="17"/>
      <c r="G1661" s="17"/>
      <c r="H1661" s="17"/>
      <c r="I1661" s="16">
        <f>IF(B1661&gt;A_Stammdaten!$B$12,0,SUM(C1661,D1661,F1661,G1661)-SUM(E1661,H1661))</f>
        <v>0</v>
      </c>
      <c r="J1661" s="51">
        <f>HLOOKUP(A_Stammdaten!$B$12,$L$4:$R$2504,ROW(B1661)-3,FALSE)+IF(OR(B1661=0,A_Stammdaten!$B$12&lt;B1661),0,I1661*1/20)</f>
        <v>0</v>
      </c>
      <c r="K1661" s="51">
        <f>HLOOKUP(A_Stammdaten!$B$12,$L$4:$R$2504,ROW(B1661)-3,FALSE)</f>
        <v>0</v>
      </c>
      <c r="L1661" s="51">
        <f t="shared" si="73"/>
        <v>0</v>
      </c>
      <c r="M1661" s="51">
        <f t="shared" si="75"/>
        <v>0</v>
      </c>
      <c r="N1661" s="51">
        <f t="shared" si="75"/>
        <v>0</v>
      </c>
      <c r="O1661" s="51">
        <f t="shared" si="75"/>
        <v>0</v>
      </c>
      <c r="P1661" s="51">
        <f t="shared" si="75"/>
        <v>0</v>
      </c>
      <c r="Q1661" s="51">
        <f t="shared" si="75"/>
        <v>0</v>
      </c>
      <c r="R1661" s="51">
        <f t="shared" si="75"/>
        <v>0</v>
      </c>
    </row>
    <row r="1662" spans="1:18" x14ac:dyDescent="0.25">
      <c r="A1662" s="17"/>
      <c r="B1662" s="52"/>
      <c r="C1662" s="17"/>
      <c r="D1662" s="17"/>
      <c r="E1662" s="17"/>
      <c r="F1662" s="17"/>
      <c r="G1662" s="17"/>
      <c r="H1662" s="17"/>
      <c r="I1662" s="16">
        <f>IF(B1662&gt;A_Stammdaten!$B$12,0,SUM(C1662,D1662,F1662,G1662)-SUM(E1662,H1662))</f>
        <v>0</v>
      </c>
      <c r="J1662" s="51">
        <f>HLOOKUP(A_Stammdaten!$B$12,$L$4:$R$2504,ROW(B1662)-3,FALSE)+IF(OR(B1662=0,A_Stammdaten!$B$12&lt;B1662),0,I1662*1/20)</f>
        <v>0</v>
      </c>
      <c r="K1662" s="51">
        <f>HLOOKUP(A_Stammdaten!$B$12,$L$4:$R$2504,ROW(B1662)-3,FALSE)</f>
        <v>0</v>
      </c>
      <c r="L1662" s="51">
        <f t="shared" si="73"/>
        <v>0</v>
      </c>
      <c r="M1662" s="51">
        <f t="shared" si="75"/>
        <v>0</v>
      </c>
      <c r="N1662" s="51">
        <f t="shared" si="75"/>
        <v>0</v>
      </c>
      <c r="O1662" s="51">
        <f t="shared" si="75"/>
        <v>0</v>
      </c>
      <c r="P1662" s="51">
        <f t="shared" si="75"/>
        <v>0</v>
      </c>
      <c r="Q1662" s="51">
        <f t="shared" si="75"/>
        <v>0</v>
      </c>
      <c r="R1662" s="51">
        <f t="shared" si="75"/>
        <v>0</v>
      </c>
    </row>
    <row r="1663" spans="1:18" x14ac:dyDescent="0.25">
      <c r="A1663" s="17"/>
      <c r="B1663" s="52"/>
      <c r="C1663" s="17"/>
      <c r="D1663" s="17"/>
      <c r="E1663" s="17"/>
      <c r="F1663" s="17"/>
      <c r="G1663" s="17"/>
      <c r="H1663" s="17"/>
      <c r="I1663" s="16">
        <f>IF(B1663&gt;A_Stammdaten!$B$12,0,SUM(C1663,D1663,F1663,G1663)-SUM(E1663,H1663))</f>
        <v>0</v>
      </c>
      <c r="J1663" s="51">
        <f>HLOOKUP(A_Stammdaten!$B$12,$L$4:$R$2504,ROW(B1663)-3,FALSE)+IF(OR(B1663=0,A_Stammdaten!$B$12&lt;B1663),0,I1663*1/20)</f>
        <v>0</v>
      </c>
      <c r="K1663" s="51">
        <f>HLOOKUP(A_Stammdaten!$B$12,$L$4:$R$2504,ROW(B1663)-3,FALSE)</f>
        <v>0</v>
      </c>
      <c r="L1663" s="51">
        <f t="shared" si="73"/>
        <v>0</v>
      </c>
      <c r="M1663" s="51">
        <f t="shared" si="75"/>
        <v>0</v>
      </c>
      <c r="N1663" s="51">
        <f t="shared" si="75"/>
        <v>0</v>
      </c>
      <c r="O1663" s="51">
        <f t="shared" si="75"/>
        <v>0</v>
      </c>
      <c r="P1663" s="51">
        <f t="shared" si="75"/>
        <v>0</v>
      </c>
      <c r="Q1663" s="51">
        <f t="shared" si="75"/>
        <v>0</v>
      </c>
      <c r="R1663" s="51">
        <f t="shared" si="75"/>
        <v>0</v>
      </c>
    </row>
    <row r="1664" spans="1:18" x14ac:dyDescent="0.25">
      <c r="A1664" s="17"/>
      <c r="B1664" s="52"/>
      <c r="C1664" s="17"/>
      <c r="D1664" s="17"/>
      <c r="E1664" s="17"/>
      <c r="F1664" s="17"/>
      <c r="G1664" s="17"/>
      <c r="H1664" s="17"/>
      <c r="I1664" s="16">
        <f>IF(B1664&gt;A_Stammdaten!$B$12,0,SUM(C1664,D1664,F1664,G1664)-SUM(E1664,H1664))</f>
        <v>0</v>
      </c>
      <c r="J1664" s="51">
        <f>HLOOKUP(A_Stammdaten!$B$12,$L$4:$R$2504,ROW(B1664)-3,FALSE)+IF(OR(B1664=0,A_Stammdaten!$B$12&lt;B1664),0,I1664*1/20)</f>
        <v>0</v>
      </c>
      <c r="K1664" s="51">
        <f>HLOOKUP(A_Stammdaten!$B$12,$L$4:$R$2504,ROW(B1664)-3,FALSE)</f>
        <v>0</v>
      </c>
      <c r="L1664" s="51">
        <f t="shared" ref="L1664:L1727" si="76">IF(OR($I1664=0,L$4&lt;$B1664,$B1664=0,20-(L$4-$B1664)=0),0,$I1664*(19-(L$4-$B1664))/20)</f>
        <v>0</v>
      </c>
      <c r="M1664" s="51">
        <f t="shared" si="75"/>
        <v>0</v>
      </c>
      <c r="N1664" s="51">
        <f t="shared" si="75"/>
        <v>0</v>
      </c>
      <c r="O1664" s="51">
        <f t="shared" si="75"/>
        <v>0</v>
      </c>
      <c r="P1664" s="51">
        <f t="shared" si="75"/>
        <v>0</v>
      </c>
      <c r="Q1664" s="51">
        <f t="shared" si="75"/>
        <v>0</v>
      </c>
      <c r="R1664" s="51">
        <f t="shared" si="75"/>
        <v>0</v>
      </c>
    </row>
    <row r="1665" spans="1:18" x14ac:dyDescent="0.25">
      <c r="A1665" s="17"/>
      <c r="B1665" s="52"/>
      <c r="C1665" s="17"/>
      <c r="D1665" s="17"/>
      <c r="E1665" s="17"/>
      <c r="F1665" s="17"/>
      <c r="G1665" s="17"/>
      <c r="H1665" s="17"/>
      <c r="I1665" s="16">
        <f>IF(B1665&gt;A_Stammdaten!$B$12,0,SUM(C1665,D1665,F1665,G1665)-SUM(E1665,H1665))</f>
        <v>0</v>
      </c>
      <c r="J1665" s="51">
        <f>HLOOKUP(A_Stammdaten!$B$12,$L$4:$R$2504,ROW(B1665)-3,FALSE)+IF(OR(B1665=0,A_Stammdaten!$B$12&lt;B1665),0,I1665*1/20)</f>
        <v>0</v>
      </c>
      <c r="K1665" s="51">
        <f>HLOOKUP(A_Stammdaten!$B$12,$L$4:$R$2504,ROW(B1665)-3,FALSE)</f>
        <v>0</v>
      </c>
      <c r="L1665" s="51">
        <f t="shared" si="76"/>
        <v>0</v>
      </c>
      <c r="M1665" s="51">
        <f t="shared" si="75"/>
        <v>0</v>
      </c>
      <c r="N1665" s="51">
        <f t="shared" si="75"/>
        <v>0</v>
      </c>
      <c r="O1665" s="51">
        <f t="shared" si="75"/>
        <v>0</v>
      </c>
      <c r="P1665" s="51">
        <f t="shared" si="75"/>
        <v>0</v>
      </c>
      <c r="Q1665" s="51">
        <f t="shared" si="75"/>
        <v>0</v>
      </c>
      <c r="R1665" s="51">
        <f t="shared" si="75"/>
        <v>0</v>
      </c>
    </row>
    <row r="1666" spans="1:18" x14ac:dyDescent="0.25">
      <c r="A1666" s="17"/>
      <c r="B1666" s="52"/>
      <c r="C1666" s="17"/>
      <c r="D1666" s="17"/>
      <c r="E1666" s="17"/>
      <c r="F1666" s="17"/>
      <c r="G1666" s="17"/>
      <c r="H1666" s="17"/>
      <c r="I1666" s="16">
        <f>IF(B1666&gt;A_Stammdaten!$B$12,0,SUM(C1666,D1666,F1666,G1666)-SUM(E1666,H1666))</f>
        <v>0</v>
      </c>
      <c r="J1666" s="51">
        <f>HLOOKUP(A_Stammdaten!$B$12,$L$4:$R$2504,ROW(B1666)-3,FALSE)+IF(OR(B1666=0,A_Stammdaten!$B$12&lt;B1666),0,I1666*1/20)</f>
        <v>0</v>
      </c>
      <c r="K1666" s="51">
        <f>HLOOKUP(A_Stammdaten!$B$12,$L$4:$R$2504,ROW(B1666)-3,FALSE)</f>
        <v>0</v>
      </c>
      <c r="L1666" s="51">
        <f t="shared" si="76"/>
        <v>0</v>
      </c>
      <c r="M1666" s="51">
        <f t="shared" si="75"/>
        <v>0</v>
      </c>
      <c r="N1666" s="51">
        <f t="shared" si="75"/>
        <v>0</v>
      </c>
      <c r="O1666" s="51">
        <f t="shared" si="75"/>
        <v>0</v>
      </c>
      <c r="P1666" s="51">
        <f t="shared" si="75"/>
        <v>0</v>
      </c>
      <c r="Q1666" s="51">
        <f t="shared" si="75"/>
        <v>0</v>
      </c>
      <c r="R1666" s="51">
        <f t="shared" si="75"/>
        <v>0</v>
      </c>
    </row>
    <row r="1667" spans="1:18" x14ac:dyDescent="0.25">
      <c r="A1667" s="17"/>
      <c r="B1667" s="52"/>
      <c r="C1667" s="17"/>
      <c r="D1667" s="17"/>
      <c r="E1667" s="17"/>
      <c r="F1667" s="17"/>
      <c r="G1667" s="17"/>
      <c r="H1667" s="17"/>
      <c r="I1667" s="16">
        <f>IF(B1667&gt;A_Stammdaten!$B$12,0,SUM(C1667,D1667,F1667,G1667)-SUM(E1667,H1667))</f>
        <v>0</v>
      </c>
      <c r="J1667" s="51">
        <f>HLOOKUP(A_Stammdaten!$B$12,$L$4:$R$2504,ROW(B1667)-3,FALSE)+IF(OR(B1667=0,A_Stammdaten!$B$12&lt;B1667),0,I1667*1/20)</f>
        <v>0</v>
      </c>
      <c r="K1667" s="51">
        <f>HLOOKUP(A_Stammdaten!$B$12,$L$4:$R$2504,ROW(B1667)-3,FALSE)</f>
        <v>0</v>
      </c>
      <c r="L1667" s="51">
        <f t="shared" si="76"/>
        <v>0</v>
      </c>
      <c r="M1667" s="51">
        <f t="shared" si="75"/>
        <v>0</v>
      </c>
      <c r="N1667" s="51">
        <f t="shared" si="75"/>
        <v>0</v>
      </c>
      <c r="O1667" s="51">
        <f t="shared" si="75"/>
        <v>0</v>
      </c>
      <c r="P1667" s="51">
        <f t="shared" si="75"/>
        <v>0</v>
      </c>
      <c r="Q1667" s="51">
        <f t="shared" si="75"/>
        <v>0</v>
      </c>
      <c r="R1667" s="51">
        <f t="shared" si="75"/>
        <v>0</v>
      </c>
    </row>
    <row r="1668" spans="1:18" x14ac:dyDescent="0.25">
      <c r="A1668" s="17"/>
      <c r="B1668" s="52"/>
      <c r="C1668" s="17"/>
      <c r="D1668" s="17"/>
      <c r="E1668" s="17"/>
      <c r="F1668" s="17"/>
      <c r="G1668" s="17"/>
      <c r="H1668" s="17"/>
      <c r="I1668" s="16">
        <f>IF(B1668&gt;A_Stammdaten!$B$12,0,SUM(C1668,D1668,F1668,G1668)-SUM(E1668,H1668))</f>
        <v>0</v>
      </c>
      <c r="J1668" s="51">
        <f>HLOOKUP(A_Stammdaten!$B$12,$L$4:$R$2504,ROW(B1668)-3,FALSE)+IF(OR(B1668=0,A_Stammdaten!$B$12&lt;B1668),0,I1668*1/20)</f>
        <v>0</v>
      </c>
      <c r="K1668" s="51">
        <f>HLOOKUP(A_Stammdaten!$B$12,$L$4:$R$2504,ROW(B1668)-3,FALSE)</f>
        <v>0</v>
      </c>
      <c r="L1668" s="51">
        <f t="shared" si="76"/>
        <v>0</v>
      </c>
      <c r="M1668" s="51">
        <f t="shared" si="75"/>
        <v>0</v>
      </c>
      <c r="N1668" s="51">
        <f t="shared" si="75"/>
        <v>0</v>
      </c>
      <c r="O1668" s="51">
        <f t="shared" si="75"/>
        <v>0</v>
      </c>
      <c r="P1668" s="51">
        <f t="shared" si="75"/>
        <v>0</v>
      </c>
      <c r="Q1668" s="51">
        <f t="shared" si="75"/>
        <v>0</v>
      </c>
      <c r="R1668" s="51">
        <f t="shared" si="75"/>
        <v>0</v>
      </c>
    </row>
    <row r="1669" spans="1:18" x14ac:dyDescent="0.25">
      <c r="A1669" s="17"/>
      <c r="B1669" s="52"/>
      <c r="C1669" s="17"/>
      <c r="D1669" s="17"/>
      <c r="E1669" s="17"/>
      <c r="F1669" s="17"/>
      <c r="G1669" s="17"/>
      <c r="H1669" s="17"/>
      <c r="I1669" s="16">
        <f>IF(B1669&gt;A_Stammdaten!$B$12,0,SUM(C1669,D1669,F1669,G1669)-SUM(E1669,H1669))</f>
        <v>0</v>
      </c>
      <c r="J1669" s="51">
        <f>HLOOKUP(A_Stammdaten!$B$12,$L$4:$R$2504,ROW(B1669)-3,FALSE)+IF(OR(B1669=0,A_Stammdaten!$B$12&lt;B1669),0,I1669*1/20)</f>
        <v>0</v>
      </c>
      <c r="K1669" s="51">
        <f>HLOOKUP(A_Stammdaten!$B$12,$L$4:$R$2504,ROW(B1669)-3,FALSE)</f>
        <v>0</v>
      </c>
      <c r="L1669" s="51">
        <f t="shared" si="76"/>
        <v>0</v>
      </c>
      <c r="M1669" s="51">
        <f t="shared" si="75"/>
        <v>0</v>
      </c>
      <c r="N1669" s="51">
        <f t="shared" si="75"/>
        <v>0</v>
      </c>
      <c r="O1669" s="51">
        <f t="shared" si="75"/>
        <v>0</v>
      </c>
      <c r="P1669" s="51">
        <f t="shared" si="75"/>
        <v>0</v>
      </c>
      <c r="Q1669" s="51">
        <f t="shared" si="75"/>
        <v>0</v>
      </c>
      <c r="R1669" s="51">
        <f t="shared" si="75"/>
        <v>0</v>
      </c>
    </row>
    <row r="1670" spans="1:18" x14ac:dyDescent="0.25">
      <c r="A1670" s="17"/>
      <c r="B1670" s="52"/>
      <c r="C1670" s="17"/>
      <c r="D1670" s="17"/>
      <c r="E1670" s="17"/>
      <c r="F1670" s="17"/>
      <c r="G1670" s="17"/>
      <c r="H1670" s="17"/>
      <c r="I1670" s="16">
        <f>IF(B1670&gt;A_Stammdaten!$B$12,0,SUM(C1670,D1670,F1670,G1670)-SUM(E1670,H1670))</f>
        <v>0</v>
      </c>
      <c r="J1670" s="51">
        <f>HLOOKUP(A_Stammdaten!$B$12,$L$4:$R$2504,ROW(B1670)-3,FALSE)+IF(OR(B1670=0,A_Stammdaten!$B$12&lt;B1670),0,I1670*1/20)</f>
        <v>0</v>
      </c>
      <c r="K1670" s="51">
        <f>HLOOKUP(A_Stammdaten!$B$12,$L$4:$R$2504,ROW(B1670)-3,FALSE)</f>
        <v>0</v>
      </c>
      <c r="L1670" s="51">
        <f t="shared" si="76"/>
        <v>0</v>
      </c>
      <c r="M1670" s="51">
        <f t="shared" si="75"/>
        <v>0</v>
      </c>
      <c r="N1670" s="51">
        <f t="shared" si="75"/>
        <v>0</v>
      </c>
      <c r="O1670" s="51">
        <f t="shared" si="75"/>
        <v>0</v>
      </c>
      <c r="P1670" s="51">
        <f t="shared" si="75"/>
        <v>0</v>
      </c>
      <c r="Q1670" s="51">
        <f t="shared" si="75"/>
        <v>0</v>
      </c>
      <c r="R1670" s="51">
        <f t="shared" si="75"/>
        <v>0</v>
      </c>
    </row>
    <row r="1671" spans="1:18" x14ac:dyDescent="0.25">
      <c r="A1671" s="17"/>
      <c r="B1671" s="52"/>
      <c r="C1671" s="17"/>
      <c r="D1671" s="17"/>
      <c r="E1671" s="17"/>
      <c r="F1671" s="17"/>
      <c r="G1671" s="17"/>
      <c r="H1671" s="17"/>
      <c r="I1671" s="16">
        <f>IF(B1671&gt;A_Stammdaten!$B$12,0,SUM(C1671,D1671,F1671,G1671)-SUM(E1671,H1671))</f>
        <v>0</v>
      </c>
      <c r="J1671" s="51">
        <f>HLOOKUP(A_Stammdaten!$B$12,$L$4:$R$2504,ROW(B1671)-3,FALSE)+IF(OR(B1671=0,A_Stammdaten!$B$12&lt;B1671),0,I1671*1/20)</f>
        <v>0</v>
      </c>
      <c r="K1671" s="51">
        <f>HLOOKUP(A_Stammdaten!$B$12,$L$4:$R$2504,ROW(B1671)-3,FALSE)</f>
        <v>0</v>
      </c>
      <c r="L1671" s="51">
        <f t="shared" si="76"/>
        <v>0</v>
      </c>
      <c r="M1671" s="51">
        <f t="shared" si="75"/>
        <v>0</v>
      </c>
      <c r="N1671" s="51">
        <f t="shared" si="75"/>
        <v>0</v>
      </c>
      <c r="O1671" s="51">
        <f t="shared" si="75"/>
        <v>0</v>
      </c>
      <c r="P1671" s="51">
        <f t="shared" si="75"/>
        <v>0</v>
      </c>
      <c r="Q1671" s="51">
        <f t="shared" si="75"/>
        <v>0</v>
      </c>
      <c r="R1671" s="51">
        <f t="shared" si="75"/>
        <v>0</v>
      </c>
    </row>
    <row r="1672" spans="1:18" x14ac:dyDescent="0.25">
      <c r="A1672" s="17"/>
      <c r="B1672" s="52"/>
      <c r="C1672" s="17"/>
      <c r="D1672" s="17"/>
      <c r="E1672" s="17"/>
      <c r="F1672" s="17"/>
      <c r="G1672" s="17"/>
      <c r="H1672" s="17"/>
      <c r="I1672" s="16">
        <f>IF(B1672&gt;A_Stammdaten!$B$12,0,SUM(C1672,D1672,F1672,G1672)-SUM(E1672,H1672))</f>
        <v>0</v>
      </c>
      <c r="J1672" s="51">
        <f>HLOOKUP(A_Stammdaten!$B$12,$L$4:$R$2504,ROW(B1672)-3,FALSE)+IF(OR(B1672=0,A_Stammdaten!$B$12&lt;B1672),0,I1672*1/20)</f>
        <v>0</v>
      </c>
      <c r="K1672" s="51">
        <f>HLOOKUP(A_Stammdaten!$B$12,$L$4:$R$2504,ROW(B1672)-3,FALSE)</f>
        <v>0</v>
      </c>
      <c r="L1672" s="51">
        <f t="shared" si="76"/>
        <v>0</v>
      </c>
      <c r="M1672" s="51">
        <f t="shared" si="75"/>
        <v>0</v>
      </c>
      <c r="N1672" s="51">
        <f t="shared" si="75"/>
        <v>0</v>
      </c>
      <c r="O1672" s="51">
        <f t="shared" si="75"/>
        <v>0</v>
      </c>
      <c r="P1672" s="51">
        <f t="shared" si="75"/>
        <v>0</v>
      </c>
      <c r="Q1672" s="51">
        <f t="shared" si="75"/>
        <v>0</v>
      </c>
      <c r="R1672" s="51">
        <f t="shared" si="75"/>
        <v>0</v>
      </c>
    </row>
    <row r="1673" spans="1:18" x14ac:dyDescent="0.25">
      <c r="A1673" s="17"/>
      <c r="B1673" s="52"/>
      <c r="C1673" s="17"/>
      <c r="D1673" s="17"/>
      <c r="E1673" s="17"/>
      <c r="F1673" s="17"/>
      <c r="G1673" s="17"/>
      <c r="H1673" s="17"/>
      <c r="I1673" s="16">
        <f>IF(B1673&gt;A_Stammdaten!$B$12,0,SUM(C1673,D1673,F1673,G1673)-SUM(E1673,H1673))</f>
        <v>0</v>
      </c>
      <c r="J1673" s="51">
        <f>HLOOKUP(A_Stammdaten!$B$12,$L$4:$R$2504,ROW(B1673)-3,FALSE)+IF(OR(B1673=0,A_Stammdaten!$B$12&lt;B1673),0,I1673*1/20)</f>
        <v>0</v>
      </c>
      <c r="K1673" s="51">
        <f>HLOOKUP(A_Stammdaten!$B$12,$L$4:$R$2504,ROW(B1673)-3,FALSE)</f>
        <v>0</v>
      </c>
      <c r="L1673" s="51">
        <f t="shared" si="76"/>
        <v>0</v>
      </c>
      <c r="M1673" s="51">
        <f t="shared" si="75"/>
        <v>0</v>
      </c>
      <c r="N1673" s="51">
        <f t="shared" si="75"/>
        <v>0</v>
      </c>
      <c r="O1673" s="51">
        <f t="shared" si="75"/>
        <v>0</v>
      </c>
      <c r="P1673" s="51">
        <f t="shared" si="75"/>
        <v>0</v>
      </c>
      <c r="Q1673" s="51">
        <f t="shared" si="75"/>
        <v>0</v>
      </c>
      <c r="R1673" s="51">
        <f t="shared" si="75"/>
        <v>0</v>
      </c>
    </row>
    <row r="1674" spans="1:18" x14ac:dyDescent="0.25">
      <c r="A1674" s="17"/>
      <c r="B1674" s="52"/>
      <c r="C1674" s="17"/>
      <c r="D1674" s="17"/>
      <c r="E1674" s="17"/>
      <c r="F1674" s="17"/>
      <c r="G1674" s="17"/>
      <c r="H1674" s="17"/>
      <c r="I1674" s="16">
        <f>IF(B1674&gt;A_Stammdaten!$B$12,0,SUM(C1674,D1674,F1674,G1674)-SUM(E1674,H1674))</f>
        <v>0</v>
      </c>
      <c r="J1674" s="51">
        <f>HLOOKUP(A_Stammdaten!$B$12,$L$4:$R$2504,ROW(B1674)-3,FALSE)+IF(OR(B1674=0,A_Stammdaten!$B$12&lt;B1674),0,I1674*1/20)</f>
        <v>0</v>
      </c>
      <c r="K1674" s="51">
        <f>HLOOKUP(A_Stammdaten!$B$12,$L$4:$R$2504,ROW(B1674)-3,FALSE)</f>
        <v>0</v>
      </c>
      <c r="L1674" s="51">
        <f t="shared" si="76"/>
        <v>0</v>
      </c>
      <c r="M1674" s="51">
        <f t="shared" si="75"/>
        <v>0</v>
      </c>
      <c r="N1674" s="51">
        <f t="shared" si="75"/>
        <v>0</v>
      </c>
      <c r="O1674" s="51">
        <f t="shared" si="75"/>
        <v>0</v>
      </c>
      <c r="P1674" s="51">
        <f t="shared" si="75"/>
        <v>0</v>
      </c>
      <c r="Q1674" s="51">
        <f t="shared" si="75"/>
        <v>0</v>
      </c>
      <c r="R1674" s="51">
        <f t="shared" si="75"/>
        <v>0</v>
      </c>
    </row>
    <row r="1675" spans="1:18" x14ac:dyDescent="0.25">
      <c r="A1675" s="17"/>
      <c r="B1675" s="52"/>
      <c r="C1675" s="17"/>
      <c r="D1675" s="17"/>
      <c r="E1675" s="17"/>
      <c r="F1675" s="17"/>
      <c r="G1675" s="17"/>
      <c r="H1675" s="17"/>
      <c r="I1675" s="16">
        <f>IF(B1675&gt;A_Stammdaten!$B$12,0,SUM(C1675,D1675,F1675,G1675)-SUM(E1675,H1675))</f>
        <v>0</v>
      </c>
      <c r="J1675" s="51">
        <f>HLOOKUP(A_Stammdaten!$B$12,$L$4:$R$2504,ROW(B1675)-3,FALSE)+IF(OR(B1675=0,A_Stammdaten!$B$12&lt;B1675),0,I1675*1/20)</f>
        <v>0</v>
      </c>
      <c r="K1675" s="51">
        <f>HLOOKUP(A_Stammdaten!$B$12,$L$4:$R$2504,ROW(B1675)-3,FALSE)</f>
        <v>0</v>
      </c>
      <c r="L1675" s="51">
        <f t="shared" si="76"/>
        <v>0</v>
      </c>
      <c r="M1675" s="51">
        <f t="shared" si="75"/>
        <v>0</v>
      </c>
      <c r="N1675" s="51">
        <f t="shared" si="75"/>
        <v>0</v>
      </c>
      <c r="O1675" s="51">
        <f t="shared" si="75"/>
        <v>0</v>
      </c>
      <c r="P1675" s="51">
        <f t="shared" si="75"/>
        <v>0</v>
      </c>
      <c r="Q1675" s="51">
        <f t="shared" si="75"/>
        <v>0</v>
      </c>
      <c r="R1675" s="51">
        <f t="shared" si="75"/>
        <v>0</v>
      </c>
    </row>
    <row r="1676" spans="1:18" x14ac:dyDescent="0.25">
      <c r="A1676" s="17"/>
      <c r="B1676" s="52"/>
      <c r="C1676" s="17"/>
      <c r="D1676" s="17"/>
      <c r="E1676" s="17"/>
      <c r="F1676" s="17"/>
      <c r="G1676" s="17"/>
      <c r="H1676" s="17"/>
      <c r="I1676" s="16">
        <f>IF(B1676&gt;A_Stammdaten!$B$12,0,SUM(C1676,D1676,F1676,G1676)-SUM(E1676,H1676))</f>
        <v>0</v>
      </c>
      <c r="J1676" s="51">
        <f>HLOOKUP(A_Stammdaten!$B$12,$L$4:$R$2504,ROW(B1676)-3,FALSE)+IF(OR(B1676=0,A_Stammdaten!$B$12&lt;B1676),0,I1676*1/20)</f>
        <v>0</v>
      </c>
      <c r="K1676" s="51">
        <f>HLOOKUP(A_Stammdaten!$B$12,$L$4:$R$2504,ROW(B1676)-3,FALSE)</f>
        <v>0</v>
      </c>
      <c r="L1676" s="51">
        <f t="shared" si="76"/>
        <v>0</v>
      </c>
      <c r="M1676" s="51">
        <f t="shared" si="75"/>
        <v>0</v>
      </c>
      <c r="N1676" s="51">
        <f t="shared" si="75"/>
        <v>0</v>
      </c>
      <c r="O1676" s="51">
        <f t="shared" si="75"/>
        <v>0</v>
      </c>
      <c r="P1676" s="51">
        <f t="shared" si="75"/>
        <v>0</v>
      </c>
      <c r="Q1676" s="51">
        <f t="shared" si="75"/>
        <v>0</v>
      </c>
      <c r="R1676" s="51">
        <f t="shared" si="75"/>
        <v>0</v>
      </c>
    </row>
    <row r="1677" spans="1:18" x14ac:dyDescent="0.25">
      <c r="A1677" s="17"/>
      <c r="B1677" s="52"/>
      <c r="C1677" s="17"/>
      <c r="D1677" s="17"/>
      <c r="E1677" s="17"/>
      <c r="F1677" s="17"/>
      <c r="G1677" s="17"/>
      <c r="H1677" s="17"/>
      <c r="I1677" s="16">
        <f>IF(B1677&gt;A_Stammdaten!$B$12,0,SUM(C1677,D1677,F1677,G1677)-SUM(E1677,H1677))</f>
        <v>0</v>
      </c>
      <c r="J1677" s="51">
        <f>HLOOKUP(A_Stammdaten!$B$12,$L$4:$R$2504,ROW(B1677)-3,FALSE)+IF(OR(B1677=0,A_Stammdaten!$B$12&lt;B1677),0,I1677*1/20)</f>
        <v>0</v>
      </c>
      <c r="K1677" s="51">
        <f>HLOOKUP(A_Stammdaten!$B$12,$L$4:$R$2504,ROW(B1677)-3,FALSE)</f>
        <v>0</v>
      </c>
      <c r="L1677" s="51">
        <f t="shared" si="76"/>
        <v>0</v>
      </c>
      <c r="M1677" s="51">
        <f t="shared" si="75"/>
        <v>0</v>
      </c>
      <c r="N1677" s="51">
        <f t="shared" si="75"/>
        <v>0</v>
      </c>
      <c r="O1677" s="51">
        <f t="shared" si="75"/>
        <v>0</v>
      </c>
      <c r="P1677" s="51">
        <f t="shared" si="75"/>
        <v>0</v>
      </c>
      <c r="Q1677" s="51">
        <f t="shared" si="75"/>
        <v>0</v>
      </c>
      <c r="R1677" s="51">
        <f t="shared" si="75"/>
        <v>0</v>
      </c>
    </row>
    <row r="1678" spans="1:18" x14ac:dyDescent="0.25">
      <c r="A1678" s="17"/>
      <c r="B1678" s="52"/>
      <c r="C1678" s="17"/>
      <c r="D1678" s="17"/>
      <c r="E1678" s="17"/>
      <c r="F1678" s="17"/>
      <c r="G1678" s="17"/>
      <c r="H1678" s="17"/>
      <c r="I1678" s="16">
        <f>IF(B1678&gt;A_Stammdaten!$B$12,0,SUM(C1678,D1678,F1678,G1678)-SUM(E1678,H1678))</f>
        <v>0</v>
      </c>
      <c r="J1678" s="51">
        <f>HLOOKUP(A_Stammdaten!$B$12,$L$4:$R$2504,ROW(B1678)-3,FALSE)+IF(OR(B1678=0,A_Stammdaten!$B$12&lt;B1678),0,I1678*1/20)</f>
        <v>0</v>
      </c>
      <c r="K1678" s="51">
        <f>HLOOKUP(A_Stammdaten!$B$12,$L$4:$R$2504,ROW(B1678)-3,FALSE)</f>
        <v>0</v>
      </c>
      <c r="L1678" s="51">
        <f t="shared" si="76"/>
        <v>0</v>
      </c>
      <c r="M1678" s="51">
        <f t="shared" si="75"/>
        <v>0</v>
      </c>
      <c r="N1678" s="51">
        <f t="shared" si="75"/>
        <v>0</v>
      </c>
      <c r="O1678" s="51">
        <f t="shared" si="75"/>
        <v>0</v>
      </c>
      <c r="P1678" s="51">
        <f t="shared" si="75"/>
        <v>0</v>
      </c>
      <c r="Q1678" s="51">
        <f t="shared" si="75"/>
        <v>0</v>
      </c>
      <c r="R1678" s="51">
        <f t="shared" si="75"/>
        <v>0</v>
      </c>
    </row>
    <row r="1679" spans="1:18" x14ac:dyDescent="0.25">
      <c r="A1679" s="17"/>
      <c r="B1679" s="52"/>
      <c r="C1679" s="17"/>
      <c r="D1679" s="17"/>
      <c r="E1679" s="17"/>
      <c r="F1679" s="17"/>
      <c r="G1679" s="17"/>
      <c r="H1679" s="17"/>
      <c r="I1679" s="16">
        <f>IF(B1679&gt;A_Stammdaten!$B$12,0,SUM(C1679,D1679,F1679,G1679)-SUM(E1679,H1679))</f>
        <v>0</v>
      </c>
      <c r="J1679" s="51">
        <f>HLOOKUP(A_Stammdaten!$B$12,$L$4:$R$2504,ROW(B1679)-3,FALSE)+IF(OR(B1679=0,A_Stammdaten!$B$12&lt;B1679),0,I1679*1/20)</f>
        <v>0</v>
      </c>
      <c r="K1679" s="51">
        <f>HLOOKUP(A_Stammdaten!$B$12,$L$4:$R$2504,ROW(B1679)-3,FALSE)</f>
        <v>0</v>
      </c>
      <c r="L1679" s="51">
        <f t="shared" si="76"/>
        <v>0</v>
      </c>
      <c r="M1679" s="51">
        <f t="shared" si="75"/>
        <v>0</v>
      </c>
      <c r="N1679" s="51">
        <f t="shared" si="75"/>
        <v>0</v>
      </c>
      <c r="O1679" s="51">
        <f t="shared" si="75"/>
        <v>0</v>
      </c>
      <c r="P1679" s="51">
        <f t="shared" si="75"/>
        <v>0</v>
      </c>
      <c r="Q1679" s="51">
        <f t="shared" si="75"/>
        <v>0</v>
      </c>
      <c r="R1679" s="51">
        <f t="shared" si="75"/>
        <v>0</v>
      </c>
    </row>
    <row r="1680" spans="1:18" x14ac:dyDescent="0.25">
      <c r="A1680" s="17"/>
      <c r="B1680" s="52"/>
      <c r="C1680" s="17"/>
      <c r="D1680" s="17"/>
      <c r="E1680" s="17"/>
      <c r="F1680" s="17"/>
      <c r="G1680" s="17"/>
      <c r="H1680" s="17"/>
      <c r="I1680" s="16">
        <f>IF(B1680&gt;A_Stammdaten!$B$12,0,SUM(C1680,D1680,F1680,G1680)-SUM(E1680,H1680))</f>
        <v>0</v>
      </c>
      <c r="J1680" s="51">
        <f>HLOOKUP(A_Stammdaten!$B$12,$L$4:$R$2504,ROW(B1680)-3,FALSE)+IF(OR(B1680=0,A_Stammdaten!$B$12&lt;B1680),0,I1680*1/20)</f>
        <v>0</v>
      </c>
      <c r="K1680" s="51">
        <f>HLOOKUP(A_Stammdaten!$B$12,$L$4:$R$2504,ROW(B1680)-3,FALSE)</f>
        <v>0</v>
      </c>
      <c r="L1680" s="51">
        <f t="shared" si="76"/>
        <v>0</v>
      </c>
      <c r="M1680" s="51">
        <f t="shared" si="75"/>
        <v>0</v>
      </c>
      <c r="N1680" s="51">
        <f t="shared" si="75"/>
        <v>0</v>
      </c>
      <c r="O1680" s="51">
        <f t="shared" si="75"/>
        <v>0</v>
      </c>
      <c r="P1680" s="51">
        <f t="shared" si="75"/>
        <v>0</v>
      </c>
      <c r="Q1680" s="51">
        <f t="shared" si="75"/>
        <v>0</v>
      </c>
      <c r="R1680" s="51">
        <f t="shared" si="75"/>
        <v>0</v>
      </c>
    </row>
    <row r="1681" spans="1:18" x14ac:dyDescent="0.25">
      <c r="A1681" s="17"/>
      <c r="B1681" s="52"/>
      <c r="C1681" s="17"/>
      <c r="D1681" s="17"/>
      <c r="E1681" s="17"/>
      <c r="F1681" s="17"/>
      <c r="G1681" s="17"/>
      <c r="H1681" s="17"/>
      <c r="I1681" s="16">
        <f>IF(B1681&gt;A_Stammdaten!$B$12,0,SUM(C1681,D1681,F1681,G1681)-SUM(E1681,H1681))</f>
        <v>0</v>
      </c>
      <c r="J1681" s="51">
        <f>HLOOKUP(A_Stammdaten!$B$12,$L$4:$R$2504,ROW(B1681)-3,FALSE)+IF(OR(B1681=0,A_Stammdaten!$B$12&lt;B1681),0,I1681*1/20)</f>
        <v>0</v>
      </c>
      <c r="K1681" s="51">
        <f>HLOOKUP(A_Stammdaten!$B$12,$L$4:$R$2504,ROW(B1681)-3,FALSE)</f>
        <v>0</v>
      </c>
      <c r="L1681" s="51">
        <f t="shared" si="76"/>
        <v>0</v>
      </c>
      <c r="M1681" s="51">
        <f t="shared" si="75"/>
        <v>0</v>
      </c>
      <c r="N1681" s="51">
        <f t="shared" si="75"/>
        <v>0</v>
      </c>
      <c r="O1681" s="51">
        <f t="shared" si="75"/>
        <v>0</v>
      </c>
      <c r="P1681" s="51">
        <f t="shared" si="75"/>
        <v>0</v>
      </c>
      <c r="Q1681" s="51">
        <f t="shared" si="75"/>
        <v>0</v>
      </c>
      <c r="R1681" s="51">
        <f t="shared" si="75"/>
        <v>0</v>
      </c>
    </row>
    <row r="1682" spans="1:18" x14ac:dyDescent="0.25">
      <c r="A1682" s="17"/>
      <c r="B1682" s="52"/>
      <c r="C1682" s="17"/>
      <c r="D1682" s="17"/>
      <c r="E1682" s="17"/>
      <c r="F1682" s="17"/>
      <c r="G1682" s="17"/>
      <c r="H1682" s="17"/>
      <c r="I1682" s="16">
        <f>IF(B1682&gt;A_Stammdaten!$B$12,0,SUM(C1682,D1682,F1682,G1682)-SUM(E1682,H1682))</f>
        <v>0</v>
      </c>
      <c r="J1682" s="51">
        <f>HLOOKUP(A_Stammdaten!$B$12,$L$4:$R$2504,ROW(B1682)-3,FALSE)+IF(OR(B1682=0,A_Stammdaten!$B$12&lt;B1682),0,I1682*1/20)</f>
        <v>0</v>
      </c>
      <c r="K1682" s="51">
        <f>HLOOKUP(A_Stammdaten!$B$12,$L$4:$R$2504,ROW(B1682)-3,FALSE)</f>
        <v>0</v>
      </c>
      <c r="L1682" s="51">
        <f t="shared" si="76"/>
        <v>0</v>
      </c>
      <c r="M1682" s="51">
        <f t="shared" si="75"/>
        <v>0</v>
      </c>
      <c r="N1682" s="51">
        <f t="shared" si="75"/>
        <v>0</v>
      </c>
      <c r="O1682" s="51">
        <f t="shared" si="75"/>
        <v>0</v>
      </c>
      <c r="P1682" s="51">
        <f t="shared" si="75"/>
        <v>0</v>
      </c>
      <c r="Q1682" s="51">
        <f t="shared" si="75"/>
        <v>0</v>
      </c>
      <c r="R1682" s="51">
        <f t="shared" si="75"/>
        <v>0</v>
      </c>
    </row>
    <row r="1683" spans="1:18" x14ac:dyDescent="0.25">
      <c r="A1683" s="17"/>
      <c r="B1683" s="52"/>
      <c r="C1683" s="17"/>
      <c r="D1683" s="17"/>
      <c r="E1683" s="17"/>
      <c r="F1683" s="17"/>
      <c r="G1683" s="17"/>
      <c r="H1683" s="17"/>
      <c r="I1683" s="16">
        <f>IF(B1683&gt;A_Stammdaten!$B$12,0,SUM(C1683,D1683,F1683,G1683)-SUM(E1683,H1683))</f>
        <v>0</v>
      </c>
      <c r="J1683" s="51">
        <f>HLOOKUP(A_Stammdaten!$B$12,$L$4:$R$2504,ROW(B1683)-3,FALSE)+IF(OR(B1683=0,A_Stammdaten!$B$12&lt;B1683),0,I1683*1/20)</f>
        <v>0</v>
      </c>
      <c r="K1683" s="51">
        <f>HLOOKUP(A_Stammdaten!$B$12,$L$4:$R$2504,ROW(B1683)-3,FALSE)</f>
        <v>0</v>
      </c>
      <c r="L1683" s="51">
        <f t="shared" si="76"/>
        <v>0</v>
      </c>
      <c r="M1683" s="51">
        <f t="shared" si="75"/>
        <v>0</v>
      </c>
      <c r="N1683" s="51">
        <f t="shared" si="75"/>
        <v>0</v>
      </c>
      <c r="O1683" s="51">
        <f t="shared" si="75"/>
        <v>0</v>
      </c>
      <c r="P1683" s="51">
        <f t="shared" si="75"/>
        <v>0</v>
      </c>
      <c r="Q1683" s="51">
        <f t="shared" si="75"/>
        <v>0</v>
      </c>
      <c r="R1683" s="51">
        <f t="shared" si="75"/>
        <v>0</v>
      </c>
    </row>
    <row r="1684" spans="1:18" x14ac:dyDescent="0.25">
      <c r="A1684" s="17"/>
      <c r="B1684" s="52"/>
      <c r="C1684" s="17"/>
      <c r="D1684" s="17"/>
      <c r="E1684" s="17"/>
      <c r="F1684" s="17"/>
      <c r="G1684" s="17"/>
      <c r="H1684" s="17"/>
      <c r="I1684" s="16">
        <f>IF(B1684&gt;A_Stammdaten!$B$12,0,SUM(C1684,D1684,F1684,G1684)-SUM(E1684,H1684))</f>
        <v>0</v>
      </c>
      <c r="J1684" s="51">
        <f>HLOOKUP(A_Stammdaten!$B$12,$L$4:$R$2504,ROW(B1684)-3,FALSE)+IF(OR(B1684=0,A_Stammdaten!$B$12&lt;B1684),0,I1684*1/20)</f>
        <v>0</v>
      </c>
      <c r="K1684" s="51">
        <f>HLOOKUP(A_Stammdaten!$B$12,$L$4:$R$2504,ROW(B1684)-3,FALSE)</f>
        <v>0</v>
      </c>
      <c r="L1684" s="51">
        <f t="shared" si="76"/>
        <v>0</v>
      </c>
      <c r="M1684" s="51">
        <f t="shared" si="75"/>
        <v>0</v>
      </c>
      <c r="N1684" s="51">
        <f t="shared" si="75"/>
        <v>0</v>
      </c>
      <c r="O1684" s="51">
        <f t="shared" si="75"/>
        <v>0</v>
      </c>
      <c r="P1684" s="51">
        <f t="shared" si="75"/>
        <v>0</v>
      </c>
      <c r="Q1684" s="51">
        <f t="shared" si="75"/>
        <v>0</v>
      </c>
      <c r="R1684" s="51">
        <f t="shared" si="75"/>
        <v>0</v>
      </c>
    </row>
    <row r="1685" spans="1:18" x14ac:dyDescent="0.25">
      <c r="A1685" s="17"/>
      <c r="B1685" s="52"/>
      <c r="C1685" s="17"/>
      <c r="D1685" s="17"/>
      <c r="E1685" s="17"/>
      <c r="F1685" s="17"/>
      <c r="G1685" s="17"/>
      <c r="H1685" s="17"/>
      <c r="I1685" s="16">
        <f>IF(B1685&gt;A_Stammdaten!$B$12,0,SUM(C1685,D1685,F1685,G1685)-SUM(E1685,H1685))</f>
        <v>0</v>
      </c>
      <c r="J1685" s="51">
        <f>HLOOKUP(A_Stammdaten!$B$12,$L$4:$R$2504,ROW(B1685)-3,FALSE)+IF(OR(B1685=0,A_Stammdaten!$B$12&lt;B1685),0,I1685*1/20)</f>
        <v>0</v>
      </c>
      <c r="K1685" s="51">
        <f>HLOOKUP(A_Stammdaten!$B$12,$L$4:$R$2504,ROW(B1685)-3,FALSE)</f>
        <v>0</v>
      </c>
      <c r="L1685" s="51">
        <f t="shared" si="76"/>
        <v>0</v>
      </c>
      <c r="M1685" s="51">
        <f t="shared" si="75"/>
        <v>0</v>
      </c>
      <c r="N1685" s="51">
        <f t="shared" si="75"/>
        <v>0</v>
      </c>
      <c r="O1685" s="51">
        <f t="shared" si="75"/>
        <v>0</v>
      </c>
      <c r="P1685" s="51">
        <f t="shared" si="75"/>
        <v>0</v>
      </c>
      <c r="Q1685" s="51">
        <f t="shared" si="75"/>
        <v>0</v>
      </c>
      <c r="R1685" s="51">
        <f t="shared" si="75"/>
        <v>0</v>
      </c>
    </row>
    <row r="1686" spans="1:18" x14ac:dyDescent="0.25">
      <c r="A1686" s="17"/>
      <c r="B1686" s="52"/>
      <c r="C1686" s="17"/>
      <c r="D1686" s="17"/>
      <c r="E1686" s="17"/>
      <c r="F1686" s="17"/>
      <c r="G1686" s="17"/>
      <c r="H1686" s="17"/>
      <c r="I1686" s="16">
        <f>IF(B1686&gt;A_Stammdaten!$B$12,0,SUM(C1686,D1686,F1686,G1686)-SUM(E1686,H1686))</f>
        <v>0</v>
      </c>
      <c r="J1686" s="51">
        <f>HLOOKUP(A_Stammdaten!$B$12,$L$4:$R$2504,ROW(B1686)-3,FALSE)+IF(OR(B1686=0,A_Stammdaten!$B$12&lt;B1686),0,I1686*1/20)</f>
        <v>0</v>
      </c>
      <c r="K1686" s="51">
        <f>HLOOKUP(A_Stammdaten!$B$12,$L$4:$R$2504,ROW(B1686)-3,FALSE)</f>
        <v>0</v>
      </c>
      <c r="L1686" s="51">
        <f t="shared" si="76"/>
        <v>0</v>
      </c>
      <c r="M1686" s="51">
        <f t="shared" si="75"/>
        <v>0</v>
      </c>
      <c r="N1686" s="51">
        <f t="shared" si="75"/>
        <v>0</v>
      </c>
      <c r="O1686" s="51">
        <f t="shared" si="75"/>
        <v>0</v>
      </c>
      <c r="P1686" s="51">
        <f t="shared" si="75"/>
        <v>0</v>
      </c>
      <c r="Q1686" s="51">
        <f t="shared" si="75"/>
        <v>0</v>
      </c>
      <c r="R1686" s="51">
        <f t="shared" si="75"/>
        <v>0</v>
      </c>
    </row>
    <row r="1687" spans="1:18" x14ac:dyDescent="0.25">
      <c r="A1687" s="17"/>
      <c r="B1687" s="52"/>
      <c r="C1687" s="17"/>
      <c r="D1687" s="17"/>
      <c r="E1687" s="17"/>
      <c r="F1687" s="17"/>
      <c r="G1687" s="17"/>
      <c r="H1687" s="17"/>
      <c r="I1687" s="16">
        <f>IF(B1687&gt;A_Stammdaten!$B$12,0,SUM(C1687,D1687,F1687,G1687)-SUM(E1687,H1687))</f>
        <v>0</v>
      </c>
      <c r="J1687" s="51">
        <f>HLOOKUP(A_Stammdaten!$B$12,$L$4:$R$2504,ROW(B1687)-3,FALSE)+IF(OR(B1687=0,A_Stammdaten!$B$12&lt;B1687),0,I1687*1/20)</f>
        <v>0</v>
      </c>
      <c r="K1687" s="51">
        <f>HLOOKUP(A_Stammdaten!$B$12,$L$4:$R$2504,ROW(B1687)-3,FALSE)</f>
        <v>0</v>
      </c>
      <c r="L1687" s="51">
        <f t="shared" si="76"/>
        <v>0</v>
      </c>
      <c r="M1687" s="51">
        <f t="shared" si="75"/>
        <v>0</v>
      </c>
      <c r="N1687" s="51">
        <f t="shared" si="75"/>
        <v>0</v>
      </c>
      <c r="O1687" s="51">
        <f t="shared" si="75"/>
        <v>0</v>
      </c>
      <c r="P1687" s="51">
        <f t="shared" si="75"/>
        <v>0</v>
      </c>
      <c r="Q1687" s="51">
        <f t="shared" si="75"/>
        <v>0</v>
      </c>
      <c r="R1687" s="51">
        <f t="shared" si="75"/>
        <v>0</v>
      </c>
    </row>
    <row r="1688" spans="1:18" x14ac:dyDescent="0.25">
      <c r="A1688" s="17"/>
      <c r="B1688" s="52"/>
      <c r="C1688" s="17"/>
      <c r="D1688" s="17"/>
      <c r="E1688" s="17"/>
      <c r="F1688" s="17"/>
      <c r="G1688" s="17"/>
      <c r="H1688" s="17"/>
      <c r="I1688" s="16">
        <f>IF(B1688&gt;A_Stammdaten!$B$12,0,SUM(C1688,D1688,F1688,G1688)-SUM(E1688,H1688))</f>
        <v>0</v>
      </c>
      <c r="J1688" s="51">
        <f>HLOOKUP(A_Stammdaten!$B$12,$L$4:$R$2504,ROW(B1688)-3,FALSE)+IF(OR(B1688=0,A_Stammdaten!$B$12&lt;B1688),0,I1688*1/20)</f>
        <v>0</v>
      </c>
      <c r="K1688" s="51">
        <f>HLOOKUP(A_Stammdaten!$B$12,$L$4:$R$2504,ROW(B1688)-3,FALSE)</f>
        <v>0</v>
      </c>
      <c r="L1688" s="51">
        <f t="shared" si="76"/>
        <v>0</v>
      </c>
      <c r="M1688" s="51">
        <f t="shared" si="75"/>
        <v>0</v>
      </c>
      <c r="N1688" s="51">
        <f t="shared" si="75"/>
        <v>0</v>
      </c>
      <c r="O1688" s="51">
        <f t="shared" si="75"/>
        <v>0</v>
      </c>
      <c r="P1688" s="51">
        <f t="shared" si="75"/>
        <v>0</v>
      </c>
      <c r="Q1688" s="51">
        <f t="shared" si="75"/>
        <v>0</v>
      </c>
      <c r="R1688" s="51">
        <f t="shared" si="75"/>
        <v>0</v>
      </c>
    </row>
    <row r="1689" spans="1:18" x14ac:dyDescent="0.25">
      <c r="A1689" s="17"/>
      <c r="B1689" s="52"/>
      <c r="C1689" s="17"/>
      <c r="D1689" s="17"/>
      <c r="E1689" s="17"/>
      <c r="F1689" s="17"/>
      <c r="G1689" s="17"/>
      <c r="H1689" s="17"/>
      <c r="I1689" s="16">
        <f>IF(B1689&gt;A_Stammdaten!$B$12,0,SUM(C1689,D1689,F1689,G1689)-SUM(E1689,H1689))</f>
        <v>0</v>
      </c>
      <c r="J1689" s="51">
        <f>HLOOKUP(A_Stammdaten!$B$12,$L$4:$R$2504,ROW(B1689)-3,FALSE)+IF(OR(B1689=0,A_Stammdaten!$B$12&lt;B1689),0,I1689*1/20)</f>
        <v>0</v>
      </c>
      <c r="K1689" s="51">
        <f>HLOOKUP(A_Stammdaten!$B$12,$L$4:$R$2504,ROW(B1689)-3,FALSE)</f>
        <v>0</v>
      </c>
      <c r="L1689" s="51">
        <f t="shared" si="76"/>
        <v>0</v>
      </c>
      <c r="M1689" s="51">
        <f t="shared" si="75"/>
        <v>0</v>
      </c>
      <c r="N1689" s="51">
        <f t="shared" si="75"/>
        <v>0</v>
      </c>
      <c r="O1689" s="51">
        <f t="shared" si="75"/>
        <v>0</v>
      </c>
      <c r="P1689" s="51">
        <f t="shared" si="75"/>
        <v>0</v>
      </c>
      <c r="Q1689" s="51">
        <f t="shared" si="75"/>
        <v>0</v>
      </c>
      <c r="R1689" s="51">
        <f t="shared" si="75"/>
        <v>0</v>
      </c>
    </row>
    <row r="1690" spans="1:18" x14ac:dyDescent="0.25">
      <c r="A1690" s="17"/>
      <c r="B1690" s="52"/>
      <c r="C1690" s="17"/>
      <c r="D1690" s="17"/>
      <c r="E1690" s="17"/>
      <c r="F1690" s="17"/>
      <c r="G1690" s="17"/>
      <c r="H1690" s="17"/>
      <c r="I1690" s="16">
        <f>IF(B1690&gt;A_Stammdaten!$B$12,0,SUM(C1690,D1690,F1690,G1690)-SUM(E1690,H1690))</f>
        <v>0</v>
      </c>
      <c r="J1690" s="51">
        <f>HLOOKUP(A_Stammdaten!$B$12,$L$4:$R$2504,ROW(B1690)-3,FALSE)+IF(OR(B1690=0,A_Stammdaten!$B$12&lt;B1690),0,I1690*1/20)</f>
        <v>0</v>
      </c>
      <c r="K1690" s="51">
        <f>HLOOKUP(A_Stammdaten!$B$12,$L$4:$R$2504,ROW(B1690)-3,FALSE)</f>
        <v>0</v>
      </c>
      <c r="L1690" s="51">
        <f t="shared" si="76"/>
        <v>0</v>
      </c>
      <c r="M1690" s="51">
        <f t="shared" si="75"/>
        <v>0</v>
      </c>
      <c r="N1690" s="51">
        <f t="shared" si="75"/>
        <v>0</v>
      </c>
      <c r="O1690" s="51">
        <f t="shared" si="75"/>
        <v>0</v>
      </c>
      <c r="P1690" s="51">
        <f t="shared" si="75"/>
        <v>0</v>
      </c>
      <c r="Q1690" s="51">
        <f t="shared" si="75"/>
        <v>0</v>
      </c>
      <c r="R1690" s="51">
        <f t="shared" si="75"/>
        <v>0</v>
      </c>
    </row>
    <row r="1691" spans="1:18" x14ac:dyDescent="0.25">
      <c r="A1691" s="17"/>
      <c r="B1691" s="52"/>
      <c r="C1691" s="17"/>
      <c r="D1691" s="17"/>
      <c r="E1691" s="17"/>
      <c r="F1691" s="17"/>
      <c r="G1691" s="17"/>
      <c r="H1691" s="17"/>
      <c r="I1691" s="16">
        <f>IF(B1691&gt;A_Stammdaten!$B$12,0,SUM(C1691,D1691,F1691,G1691)-SUM(E1691,H1691))</f>
        <v>0</v>
      </c>
      <c r="J1691" s="51">
        <f>HLOOKUP(A_Stammdaten!$B$12,$L$4:$R$2504,ROW(B1691)-3,FALSE)+IF(OR(B1691=0,A_Stammdaten!$B$12&lt;B1691),0,I1691*1/20)</f>
        <v>0</v>
      </c>
      <c r="K1691" s="51">
        <f>HLOOKUP(A_Stammdaten!$B$12,$L$4:$R$2504,ROW(B1691)-3,FALSE)</f>
        <v>0</v>
      </c>
      <c r="L1691" s="51">
        <f t="shared" si="76"/>
        <v>0</v>
      </c>
      <c r="M1691" s="51">
        <f t="shared" si="75"/>
        <v>0</v>
      </c>
      <c r="N1691" s="51">
        <f t="shared" si="75"/>
        <v>0</v>
      </c>
      <c r="O1691" s="51">
        <f t="shared" si="75"/>
        <v>0</v>
      </c>
      <c r="P1691" s="51">
        <f t="shared" si="75"/>
        <v>0</v>
      </c>
      <c r="Q1691" s="51">
        <f t="shared" si="75"/>
        <v>0</v>
      </c>
      <c r="R1691" s="51">
        <f t="shared" si="75"/>
        <v>0</v>
      </c>
    </row>
    <row r="1692" spans="1:18" x14ac:dyDescent="0.25">
      <c r="A1692" s="17"/>
      <c r="B1692" s="52"/>
      <c r="C1692" s="17"/>
      <c r="D1692" s="17"/>
      <c r="E1692" s="17"/>
      <c r="F1692" s="17"/>
      <c r="G1692" s="17"/>
      <c r="H1692" s="17"/>
      <c r="I1692" s="16">
        <f>IF(B1692&gt;A_Stammdaten!$B$12,0,SUM(C1692,D1692,F1692,G1692)-SUM(E1692,H1692))</f>
        <v>0</v>
      </c>
      <c r="J1692" s="51">
        <f>HLOOKUP(A_Stammdaten!$B$12,$L$4:$R$2504,ROW(B1692)-3,FALSE)+IF(OR(B1692=0,A_Stammdaten!$B$12&lt;B1692),0,I1692*1/20)</f>
        <v>0</v>
      </c>
      <c r="K1692" s="51">
        <f>HLOOKUP(A_Stammdaten!$B$12,$L$4:$R$2504,ROW(B1692)-3,FALSE)</f>
        <v>0</v>
      </c>
      <c r="L1692" s="51">
        <f t="shared" si="76"/>
        <v>0</v>
      </c>
      <c r="M1692" s="51">
        <f t="shared" si="75"/>
        <v>0</v>
      </c>
      <c r="N1692" s="51">
        <f t="shared" si="75"/>
        <v>0</v>
      </c>
      <c r="O1692" s="51">
        <f t="shared" si="75"/>
        <v>0</v>
      </c>
      <c r="P1692" s="51">
        <f t="shared" si="75"/>
        <v>0</v>
      </c>
      <c r="Q1692" s="51">
        <f t="shared" si="75"/>
        <v>0</v>
      </c>
      <c r="R1692" s="51">
        <f t="shared" si="75"/>
        <v>0</v>
      </c>
    </row>
    <row r="1693" spans="1:18" x14ac:dyDescent="0.25">
      <c r="A1693" s="17"/>
      <c r="B1693" s="52"/>
      <c r="C1693" s="17"/>
      <c r="D1693" s="17"/>
      <c r="E1693" s="17"/>
      <c r="F1693" s="17"/>
      <c r="G1693" s="17"/>
      <c r="H1693" s="17"/>
      <c r="I1693" s="16">
        <f>IF(B1693&gt;A_Stammdaten!$B$12,0,SUM(C1693,D1693,F1693,G1693)-SUM(E1693,H1693))</f>
        <v>0</v>
      </c>
      <c r="J1693" s="51">
        <f>HLOOKUP(A_Stammdaten!$B$12,$L$4:$R$2504,ROW(B1693)-3,FALSE)+IF(OR(B1693=0,A_Stammdaten!$B$12&lt;B1693),0,I1693*1/20)</f>
        <v>0</v>
      </c>
      <c r="K1693" s="51">
        <f>HLOOKUP(A_Stammdaten!$B$12,$L$4:$R$2504,ROW(B1693)-3,FALSE)</f>
        <v>0</v>
      </c>
      <c r="L1693" s="51">
        <f t="shared" si="76"/>
        <v>0</v>
      </c>
      <c r="M1693" s="51">
        <f t="shared" si="75"/>
        <v>0</v>
      </c>
      <c r="N1693" s="51">
        <f t="shared" si="75"/>
        <v>0</v>
      </c>
      <c r="O1693" s="51">
        <f t="shared" si="75"/>
        <v>0</v>
      </c>
      <c r="P1693" s="51">
        <f t="shared" si="75"/>
        <v>0</v>
      </c>
      <c r="Q1693" s="51">
        <f t="shared" si="75"/>
        <v>0</v>
      </c>
      <c r="R1693" s="51">
        <f t="shared" si="75"/>
        <v>0</v>
      </c>
    </row>
    <row r="1694" spans="1:18" x14ac:dyDescent="0.25">
      <c r="A1694" s="17"/>
      <c r="B1694" s="52"/>
      <c r="C1694" s="17"/>
      <c r="D1694" s="17"/>
      <c r="E1694" s="17"/>
      <c r="F1694" s="17"/>
      <c r="G1694" s="17"/>
      <c r="H1694" s="17"/>
      <c r="I1694" s="16">
        <f>IF(B1694&gt;A_Stammdaten!$B$12,0,SUM(C1694,D1694,F1694,G1694)-SUM(E1694,H1694))</f>
        <v>0</v>
      </c>
      <c r="J1694" s="51">
        <f>HLOOKUP(A_Stammdaten!$B$12,$L$4:$R$2504,ROW(B1694)-3,FALSE)+IF(OR(B1694=0,A_Stammdaten!$B$12&lt;B1694),0,I1694*1/20)</f>
        <v>0</v>
      </c>
      <c r="K1694" s="51">
        <f>HLOOKUP(A_Stammdaten!$B$12,$L$4:$R$2504,ROW(B1694)-3,FALSE)</f>
        <v>0</v>
      </c>
      <c r="L1694" s="51">
        <f t="shared" si="76"/>
        <v>0</v>
      </c>
      <c r="M1694" s="51">
        <f t="shared" si="75"/>
        <v>0</v>
      </c>
      <c r="N1694" s="51">
        <f t="shared" si="75"/>
        <v>0</v>
      </c>
      <c r="O1694" s="51">
        <f t="shared" si="75"/>
        <v>0</v>
      </c>
      <c r="P1694" s="51">
        <f t="shared" si="75"/>
        <v>0</v>
      </c>
      <c r="Q1694" s="51">
        <f t="shared" si="75"/>
        <v>0</v>
      </c>
      <c r="R1694" s="51">
        <f t="shared" si="75"/>
        <v>0</v>
      </c>
    </row>
    <row r="1695" spans="1:18" x14ac:dyDescent="0.25">
      <c r="A1695" s="17"/>
      <c r="B1695" s="52"/>
      <c r="C1695" s="17"/>
      <c r="D1695" s="17"/>
      <c r="E1695" s="17"/>
      <c r="F1695" s="17"/>
      <c r="G1695" s="17"/>
      <c r="H1695" s="17"/>
      <c r="I1695" s="16">
        <f>IF(B1695&gt;A_Stammdaten!$B$12,0,SUM(C1695,D1695,F1695,G1695)-SUM(E1695,H1695))</f>
        <v>0</v>
      </c>
      <c r="J1695" s="51">
        <f>HLOOKUP(A_Stammdaten!$B$12,$L$4:$R$2504,ROW(B1695)-3,FALSE)+IF(OR(B1695=0,A_Stammdaten!$B$12&lt;B1695),0,I1695*1/20)</f>
        <v>0</v>
      </c>
      <c r="K1695" s="51">
        <f>HLOOKUP(A_Stammdaten!$B$12,$L$4:$R$2504,ROW(B1695)-3,FALSE)</f>
        <v>0</v>
      </c>
      <c r="L1695" s="51">
        <f t="shared" si="76"/>
        <v>0</v>
      </c>
      <c r="M1695" s="51">
        <f t="shared" si="75"/>
        <v>0</v>
      </c>
      <c r="N1695" s="51">
        <f t="shared" si="75"/>
        <v>0</v>
      </c>
      <c r="O1695" s="51">
        <f t="shared" si="75"/>
        <v>0</v>
      </c>
      <c r="P1695" s="51">
        <f t="shared" si="75"/>
        <v>0</v>
      </c>
      <c r="Q1695" s="51">
        <f t="shared" si="75"/>
        <v>0</v>
      </c>
      <c r="R1695" s="51">
        <f t="shared" si="75"/>
        <v>0</v>
      </c>
    </row>
    <row r="1696" spans="1:18" x14ac:dyDescent="0.25">
      <c r="A1696" s="17"/>
      <c r="B1696" s="52"/>
      <c r="C1696" s="17"/>
      <c r="D1696" s="17"/>
      <c r="E1696" s="17"/>
      <c r="F1696" s="17"/>
      <c r="G1696" s="17"/>
      <c r="H1696" s="17"/>
      <c r="I1696" s="16">
        <f>IF(B1696&gt;A_Stammdaten!$B$12,0,SUM(C1696,D1696,F1696,G1696)-SUM(E1696,H1696))</f>
        <v>0</v>
      </c>
      <c r="J1696" s="51">
        <f>HLOOKUP(A_Stammdaten!$B$12,$L$4:$R$2504,ROW(B1696)-3,FALSE)+IF(OR(B1696=0,A_Stammdaten!$B$12&lt;B1696),0,I1696*1/20)</f>
        <v>0</v>
      </c>
      <c r="K1696" s="51">
        <f>HLOOKUP(A_Stammdaten!$B$12,$L$4:$R$2504,ROW(B1696)-3,FALSE)</f>
        <v>0</v>
      </c>
      <c r="L1696" s="51">
        <f t="shared" si="76"/>
        <v>0</v>
      </c>
      <c r="M1696" s="51">
        <f t="shared" si="75"/>
        <v>0</v>
      </c>
      <c r="N1696" s="51">
        <f t="shared" si="75"/>
        <v>0</v>
      </c>
      <c r="O1696" s="51">
        <f t="shared" si="75"/>
        <v>0</v>
      </c>
      <c r="P1696" s="51">
        <f t="shared" si="75"/>
        <v>0</v>
      </c>
      <c r="Q1696" s="51">
        <f t="shared" si="75"/>
        <v>0</v>
      </c>
      <c r="R1696" s="51">
        <f t="shared" si="75"/>
        <v>0</v>
      </c>
    </row>
    <row r="1697" spans="1:18" x14ac:dyDescent="0.25">
      <c r="A1697" s="17"/>
      <c r="B1697" s="52"/>
      <c r="C1697" s="17"/>
      <c r="D1697" s="17"/>
      <c r="E1697" s="17"/>
      <c r="F1697" s="17"/>
      <c r="G1697" s="17"/>
      <c r="H1697" s="17"/>
      <c r="I1697" s="16">
        <f>IF(B1697&gt;A_Stammdaten!$B$12,0,SUM(C1697,D1697,F1697,G1697)-SUM(E1697,H1697))</f>
        <v>0</v>
      </c>
      <c r="J1697" s="51">
        <f>HLOOKUP(A_Stammdaten!$B$12,$L$4:$R$2504,ROW(B1697)-3,FALSE)+IF(OR(B1697=0,A_Stammdaten!$B$12&lt;B1697),0,I1697*1/20)</f>
        <v>0</v>
      </c>
      <c r="K1697" s="51">
        <f>HLOOKUP(A_Stammdaten!$B$12,$L$4:$R$2504,ROW(B1697)-3,FALSE)</f>
        <v>0</v>
      </c>
      <c r="L1697" s="51">
        <f t="shared" si="76"/>
        <v>0</v>
      </c>
      <c r="M1697" s="51">
        <f t="shared" si="75"/>
        <v>0</v>
      </c>
      <c r="N1697" s="51">
        <f t="shared" si="75"/>
        <v>0</v>
      </c>
      <c r="O1697" s="51">
        <f t="shared" si="75"/>
        <v>0</v>
      </c>
      <c r="P1697" s="51">
        <f t="shared" si="75"/>
        <v>0</v>
      </c>
      <c r="Q1697" s="51">
        <f t="shared" si="75"/>
        <v>0</v>
      </c>
      <c r="R1697" s="51">
        <f t="shared" si="75"/>
        <v>0</v>
      </c>
    </row>
    <row r="1698" spans="1:18" x14ac:dyDescent="0.25">
      <c r="A1698" s="17"/>
      <c r="B1698" s="52"/>
      <c r="C1698" s="17"/>
      <c r="D1698" s="17"/>
      <c r="E1698" s="17"/>
      <c r="F1698" s="17"/>
      <c r="G1698" s="17"/>
      <c r="H1698" s="17"/>
      <c r="I1698" s="16">
        <f>IF(B1698&gt;A_Stammdaten!$B$12,0,SUM(C1698,D1698,F1698,G1698)-SUM(E1698,H1698))</f>
        <v>0</v>
      </c>
      <c r="J1698" s="51">
        <f>HLOOKUP(A_Stammdaten!$B$12,$L$4:$R$2504,ROW(B1698)-3,FALSE)+IF(OR(B1698=0,A_Stammdaten!$B$12&lt;B1698),0,I1698*1/20)</f>
        <v>0</v>
      </c>
      <c r="K1698" s="51">
        <f>HLOOKUP(A_Stammdaten!$B$12,$L$4:$R$2504,ROW(B1698)-3,FALSE)</f>
        <v>0</v>
      </c>
      <c r="L1698" s="51">
        <f t="shared" si="76"/>
        <v>0</v>
      </c>
      <c r="M1698" s="51">
        <f t="shared" si="75"/>
        <v>0</v>
      </c>
      <c r="N1698" s="51">
        <f t="shared" si="75"/>
        <v>0</v>
      </c>
      <c r="O1698" s="51">
        <f t="shared" si="75"/>
        <v>0</v>
      </c>
      <c r="P1698" s="51">
        <f t="shared" si="75"/>
        <v>0</v>
      </c>
      <c r="Q1698" s="51">
        <f t="shared" si="75"/>
        <v>0</v>
      </c>
      <c r="R1698" s="51">
        <f t="shared" si="75"/>
        <v>0</v>
      </c>
    </row>
    <row r="1699" spans="1:18" x14ac:dyDescent="0.25">
      <c r="A1699" s="17"/>
      <c r="B1699" s="52"/>
      <c r="C1699" s="17"/>
      <c r="D1699" s="17"/>
      <c r="E1699" s="17"/>
      <c r="F1699" s="17"/>
      <c r="G1699" s="17"/>
      <c r="H1699" s="17"/>
      <c r="I1699" s="16">
        <f>IF(B1699&gt;A_Stammdaten!$B$12,0,SUM(C1699,D1699,F1699,G1699)-SUM(E1699,H1699))</f>
        <v>0</v>
      </c>
      <c r="J1699" s="51">
        <f>HLOOKUP(A_Stammdaten!$B$12,$L$4:$R$2504,ROW(B1699)-3,FALSE)+IF(OR(B1699=0,A_Stammdaten!$B$12&lt;B1699),0,I1699*1/20)</f>
        <v>0</v>
      </c>
      <c r="K1699" s="51">
        <f>HLOOKUP(A_Stammdaten!$B$12,$L$4:$R$2504,ROW(B1699)-3,FALSE)</f>
        <v>0</v>
      </c>
      <c r="L1699" s="51">
        <f t="shared" si="76"/>
        <v>0</v>
      </c>
      <c r="M1699" s="51">
        <f t="shared" si="75"/>
        <v>0</v>
      </c>
      <c r="N1699" s="51">
        <f t="shared" si="75"/>
        <v>0</v>
      </c>
      <c r="O1699" s="51">
        <f t="shared" si="75"/>
        <v>0</v>
      </c>
      <c r="P1699" s="51">
        <f t="shared" si="75"/>
        <v>0</v>
      </c>
      <c r="Q1699" s="51">
        <f t="shared" si="75"/>
        <v>0</v>
      </c>
      <c r="R1699" s="51">
        <f t="shared" si="75"/>
        <v>0</v>
      </c>
    </row>
    <row r="1700" spans="1:18" x14ac:dyDescent="0.25">
      <c r="A1700" s="17"/>
      <c r="B1700" s="52"/>
      <c r="C1700" s="17"/>
      <c r="D1700" s="17"/>
      <c r="E1700" s="17"/>
      <c r="F1700" s="17"/>
      <c r="G1700" s="17"/>
      <c r="H1700" s="17"/>
      <c r="I1700" s="16">
        <f>IF(B1700&gt;A_Stammdaten!$B$12,0,SUM(C1700,D1700,F1700,G1700)-SUM(E1700,H1700))</f>
        <v>0</v>
      </c>
      <c r="J1700" s="51">
        <f>HLOOKUP(A_Stammdaten!$B$12,$L$4:$R$2504,ROW(B1700)-3,FALSE)+IF(OR(B1700=0,A_Stammdaten!$B$12&lt;B1700),0,I1700*1/20)</f>
        <v>0</v>
      </c>
      <c r="K1700" s="51">
        <f>HLOOKUP(A_Stammdaten!$B$12,$L$4:$R$2504,ROW(B1700)-3,FALSE)</f>
        <v>0</v>
      </c>
      <c r="L1700" s="51">
        <f t="shared" si="76"/>
        <v>0</v>
      </c>
      <c r="M1700" s="51">
        <f t="shared" si="75"/>
        <v>0</v>
      </c>
      <c r="N1700" s="51">
        <f t="shared" si="75"/>
        <v>0</v>
      </c>
      <c r="O1700" s="51">
        <f t="shared" ref="M1700:R1742" si="77">IF(OR($I1700=0,O$4&lt;$B1700,$B1700=0,20-(O$4-$B1700)=0),0,$I1700*(19-(O$4-$B1700))/20)</f>
        <v>0</v>
      </c>
      <c r="P1700" s="51">
        <f t="shared" si="77"/>
        <v>0</v>
      </c>
      <c r="Q1700" s="51">
        <f t="shared" si="77"/>
        <v>0</v>
      </c>
      <c r="R1700" s="51">
        <f t="shared" si="77"/>
        <v>0</v>
      </c>
    </row>
    <row r="1701" spans="1:18" x14ac:dyDescent="0.25">
      <c r="A1701" s="17"/>
      <c r="B1701" s="52"/>
      <c r="C1701" s="17"/>
      <c r="D1701" s="17"/>
      <c r="E1701" s="17"/>
      <c r="F1701" s="17"/>
      <c r="G1701" s="17"/>
      <c r="H1701" s="17"/>
      <c r="I1701" s="16">
        <f>IF(B1701&gt;A_Stammdaten!$B$12,0,SUM(C1701,D1701,F1701,G1701)-SUM(E1701,H1701))</f>
        <v>0</v>
      </c>
      <c r="J1701" s="51">
        <f>HLOOKUP(A_Stammdaten!$B$12,$L$4:$R$2504,ROW(B1701)-3,FALSE)+IF(OR(B1701=0,A_Stammdaten!$B$12&lt;B1701),0,I1701*1/20)</f>
        <v>0</v>
      </c>
      <c r="K1701" s="51">
        <f>HLOOKUP(A_Stammdaten!$B$12,$L$4:$R$2504,ROW(B1701)-3,FALSE)</f>
        <v>0</v>
      </c>
      <c r="L1701" s="51">
        <f t="shared" si="76"/>
        <v>0</v>
      </c>
      <c r="M1701" s="51">
        <f t="shared" si="77"/>
        <v>0</v>
      </c>
      <c r="N1701" s="51">
        <f t="shared" si="77"/>
        <v>0</v>
      </c>
      <c r="O1701" s="51">
        <f t="shared" si="77"/>
        <v>0</v>
      </c>
      <c r="P1701" s="51">
        <f t="shared" si="77"/>
        <v>0</v>
      </c>
      <c r="Q1701" s="51">
        <f t="shared" si="77"/>
        <v>0</v>
      </c>
      <c r="R1701" s="51">
        <f t="shared" si="77"/>
        <v>0</v>
      </c>
    </row>
    <row r="1702" spans="1:18" x14ac:dyDescent="0.25">
      <c r="A1702" s="17"/>
      <c r="B1702" s="52"/>
      <c r="C1702" s="17"/>
      <c r="D1702" s="17"/>
      <c r="E1702" s="17"/>
      <c r="F1702" s="17"/>
      <c r="G1702" s="17"/>
      <c r="H1702" s="17"/>
      <c r="I1702" s="16">
        <f>IF(B1702&gt;A_Stammdaten!$B$12,0,SUM(C1702,D1702,F1702,G1702)-SUM(E1702,H1702))</f>
        <v>0</v>
      </c>
      <c r="J1702" s="51">
        <f>HLOOKUP(A_Stammdaten!$B$12,$L$4:$R$2504,ROW(B1702)-3,FALSE)+IF(OR(B1702=0,A_Stammdaten!$B$12&lt;B1702),0,I1702*1/20)</f>
        <v>0</v>
      </c>
      <c r="K1702" s="51">
        <f>HLOOKUP(A_Stammdaten!$B$12,$L$4:$R$2504,ROW(B1702)-3,FALSE)</f>
        <v>0</v>
      </c>
      <c r="L1702" s="51">
        <f t="shared" si="76"/>
        <v>0</v>
      </c>
      <c r="M1702" s="51">
        <f t="shared" si="77"/>
        <v>0</v>
      </c>
      <c r="N1702" s="51">
        <f t="shared" si="77"/>
        <v>0</v>
      </c>
      <c r="O1702" s="51">
        <f t="shared" si="77"/>
        <v>0</v>
      </c>
      <c r="P1702" s="51">
        <f t="shared" si="77"/>
        <v>0</v>
      </c>
      <c r="Q1702" s="51">
        <f t="shared" si="77"/>
        <v>0</v>
      </c>
      <c r="R1702" s="51">
        <f t="shared" si="77"/>
        <v>0</v>
      </c>
    </row>
    <row r="1703" spans="1:18" x14ac:dyDescent="0.25">
      <c r="A1703" s="17"/>
      <c r="B1703" s="52"/>
      <c r="C1703" s="17"/>
      <c r="D1703" s="17"/>
      <c r="E1703" s="17"/>
      <c r="F1703" s="17"/>
      <c r="G1703" s="17"/>
      <c r="H1703" s="17"/>
      <c r="I1703" s="16">
        <f>IF(B1703&gt;A_Stammdaten!$B$12,0,SUM(C1703,D1703,F1703,G1703)-SUM(E1703,H1703))</f>
        <v>0</v>
      </c>
      <c r="J1703" s="51">
        <f>HLOOKUP(A_Stammdaten!$B$12,$L$4:$R$2504,ROW(B1703)-3,FALSE)+IF(OR(B1703=0,A_Stammdaten!$B$12&lt;B1703),0,I1703*1/20)</f>
        <v>0</v>
      </c>
      <c r="K1703" s="51">
        <f>HLOOKUP(A_Stammdaten!$B$12,$L$4:$R$2504,ROW(B1703)-3,FALSE)</f>
        <v>0</v>
      </c>
      <c r="L1703" s="51">
        <f t="shared" si="76"/>
        <v>0</v>
      </c>
      <c r="M1703" s="51">
        <f t="shared" si="77"/>
        <v>0</v>
      </c>
      <c r="N1703" s="51">
        <f t="shared" si="77"/>
        <v>0</v>
      </c>
      <c r="O1703" s="51">
        <f t="shared" si="77"/>
        <v>0</v>
      </c>
      <c r="P1703" s="51">
        <f t="shared" si="77"/>
        <v>0</v>
      </c>
      <c r="Q1703" s="51">
        <f t="shared" si="77"/>
        <v>0</v>
      </c>
      <c r="R1703" s="51">
        <f t="shared" si="77"/>
        <v>0</v>
      </c>
    </row>
    <row r="1704" spans="1:18" x14ac:dyDescent="0.25">
      <c r="A1704" s="17"/>
      <c r="B1704" s="52"/>
      <c r="C1704" s="17"/>
      <c r="D1704" s="17"/>
      <c r="E1704" s="17"/>
      <c r="F1704" s="17"/>
      <c r="G1704" s="17"/>
      <c r="H1704" s="17"/>
      <c r="I1704" s="16">
        <f>IF(B1704&gt;A_Stammdaten!$B$12,0,SUM(C1704,D1704,F1704,G1704)-SUM(E1704,H1704))</f>
        <v>0</v>
      </c>
      <c r="J1704" s="51">
        <f>HLOOKUP(A_Stammdaten!$B$12,$L$4:$R$2504,ROW(B1704)-3,FALSE)+IF(OR(B1704=0,A_Stammdaten!$B$12&lt;B1704),0,I1704*1/20)</f>
        <v>0</v>
      </c>
      <c r="K1704" s="51">
        <f>HLOOKUP(A_Stammdaten!$B$12,$L$4:$R$2504,ROW(B1704)-3,FALSE)</f>
        <v>0</v>
      </c>
      <c r="L1704" s="51">
        <f t="shared" si="76"/>
        <v>0</v>
      </c>
      <c r="M1704" s="51">
        <f t="shared" si="77"/>
        <v>0</v>
      </c>
      <c r="N1704" s="51">
        <f t="shared" si="77"/>
        <v>0</v>
      </c>
      <c r="O1704" s="51">
        <f t="shared" si="77"/>
        <v>0</v>
      </c>
      <c r="P1704" s="51">
        <f t="shared" si="77"/>
        <v>0</v>
      </c>
      <c r="Q1704" s="51">
        <f t="shared" si="77"/>
        <v>0</v>
      </c>
      <c r="R1704" s="51">
        <f t="shared" si="77"/>
        <v>0</v>
      </c>
    </row>
    <row r="1705" spans="1:18" x14ac:dyDescent="0.25">
      <c r="A1705" s="17"/>
      <c r="B1705" s="52"/>
      <c r="C1705" s="17"/>
      <c r="D1705" s="17"/>
      <c r="E1705" s="17"/>
      <c r="F1705" s="17"/>
      <c r="G1705" s="17"/>
      <c r="H1705" s="17"/>
      <c r="I1705" s="16">
        <f>IF(B1705&gt;A_Stammdaten!$B$12,0,SUM(C1705,D1705,F1705,G1705)-SUM(E1705,H1705))</f>
        <v>0</v>
      </c>
      <c r="J1705" s="51">
        <f>HLOOKUP(A_Stammdaten!$B$12,$L$4:$R$2504,ROW(B1705)-3,FALSE)+IF(OR(B1705=0,A_Stammdaten!$B$12&lt;B1705),0,I1705*1/20)</f>
        <v>0</v>
      </c>
      <c r="K1705" s="51">
        <f>HLOOKUP(A_Stammdaten!$B$12,$L$4:$R$2504,ROW(B1705)-3,FALSE)</f>
        <v>0</v>
      </c>
      <c r="L1705" s="51">
        <f t="shared" si="76"/>
        <v>0</v>
      </c>
      <c r="M1705" s="51">
        <f t="shared" si="77"/>
        <v>0</v>
      </c>
      <c r="N1705" s="51">
        <f t="shared" si="77"/>
        <v>0</v>
      </c>
      <c r="O1705" s="51">
        <f t="shared" si="77"/>
        <v>0</v>
      </c>
      <c r="P1705" s="51">
        <f t="shared" si="77"/>
        <v>0</v>
      </c>
      <c r="Q1705" s="51">
        <f t="shared" si="77"/>
        <v>0</v>
      </c>
      <c r="R1705" s="51">
        <f t="shared" si="77"/>
        <v>0</v>
      </c>
    </row>
    <row r="1706" spans="1:18" x14ac:dyDescent="0.25">
      <c r="A1706" s="17"/>
      <c r="B1706" s="52"/>
      <c r="C1706" s="17"/>
      <c r="D1706" s="17"/>
      <c r="E1706" s="17"/>
      <c r="F1706" s="17"/>
      <c r="G1706" s="17"/>
      <c r="H1706" s="17"/>
      <c r="I1706" s="16">
        <f>IF(B1706&gt;A_Stammdaten!$B$12,0,SUM(C1706,D1706,F1706,G1706)-SUM(E1706,H1706))</f>
        <v>0</v>
      </c>
      <c r="J1706" s="51">
        <f>HLOOKUP(A_Stammdaten!$B$12,$L$4:$R$2504,ROW(B1706)-3,FALSE)+IF(OR(B1706=0,A_Stammdaten!$B$12&lt;B1706),0,I1706*1/20)</f>
        <v>0</v>
      </c>
      <c r="K1706" s="51">
        <f>HLOOKUP(A_Stammdaten!$B$12,$L$4:$R$2504,ROW(B1706)-3,FALSE)</f>
        <v>0</v>
      </c>
      <c r="L1706" s="51">
        <f t="shared" si="76"/>
        <v>0</v>
      </c>
      <c r="M1706" s="51">
        <f t="shared" si="77"/>
        <v>0</v>
      </c>
      <c r="N1706" s="51">
        <f t="shared" si="77"/>
        <v>0</v>
      </c>
      <c r="O1706" s="51">
        <f t="shared" si="77"/>
        <v>0</v>
      </c>
      <c r="P1706" s="51">
        <f t="shared" si="77"/>
        <v>0</v>
      </c>
      <c r="Q1706" s="51">
        <f t="shared" si="77"/>
        <v>0</v>
      </c>
      <c r="R1706" s="51">
        <f t="shared" si="77"/>
        <v>0</v>
      </c>
    </row>
    <row r="1707" spans="1:18" x14ac:dyDescent="0.25">
      <c r="A1707" s="17"/>
      <c r="B1707" s="52"/>
      <c r="C1707" s="17"/>
      <c r="D1707" s="17"/>
      <c r="E1707" s="17"/>
      <c r="F1707" s="17"/>
      <c r="G1707" s="17"/>
      <c r="H1707" s="17"/>
      <c r="I1707" s="16">
        <f>IF(B1707&gt;A_Stammdaten!$B$12,0,SUM(C1707,D1707,F1707,G1707)-SUM(E1707,H1707))</f>
        <v>0</v>
      </c>
      <c r="J1707" s="51">
        <f>HLOOKUP(A_Stammdaten!$B$12,$L$4:$R$2504,ROW(B1707)-3,FALSE)+IF(OR(B1707=0,A_Stammdaten!$B$12&lt;B1707),0,I1707*1/20)</f>
        <v>0</v>
      </c>
      <c r="K1707" s="51">
        <f>HLOOKUP(A_Stammdaten!$B$12,$L$4:$R$2504,ROW(B1707)-3,FALSE)</f>
        <v>0</v>
      </c>
      <c r="L1707" s="51">
        <f t="shared" si="76"/>
        <v>0</v>
      </c>
      <c r="M1707" s="51">
        <f t="shared" si="77"/>
        <v>0</v>
      </c>
      <c r="N1707" s="51">
        <f t="shared" si="77"/>
        <v>0</v>
      </c>
      <c r="O1707" s="51">
        <f t="shared" si="77"/>
        <v>0</v>
      </c>
      <c r="P1707" s="51">
        <f t="shared" si="77"/>
        <v>0</v>
      </c>
      <c r="Q1707" s="51">
        <f t="shared" si="77"/>
        <v>0</v>
      </c>
      <c r="R1707" s="51">
        <f t="shared" si="77"/>
        <v>0</v>
      </c>
    </row>
    <row r="1708" spans="1:18" x14ac:dyDescent="0.25">
      <c r="A1708" s="17"/>
      <c r="B1708" s="52"/>
      <c r="C1708" s="17"/>
      <c r="D1708" s="17"/>
      <c r="E1708" s="17"/>
      <c r="F1708" s="17"/>
      <c r="G1708" s="17"/>
      <c r="H1708" s="17"/>
      <c r="I1708" s="16">
        <f>IF(B1708&gt;A_Stammdaten!$B$12,0,SUM(C1708,D1708,F1708,G1708)-SUM(E1708,H1708))</f>
        <v>0</v>
      </c>
      <c r="J1708" s="51">
        <f>HLOOKUP(A_Stammdaten!$B$12,$L$4:$R$2504,ROW(B1708)-3,FALSE)+IF(OR(B1708=0,A_Stammdaten!$B$12&lt;B1708),0,I1708*1/20)</f>
        <v>0</v>
      </c>
      <c r="K1708" s="51">
        <f>HLOOKUP(A_Stammdaten!$B$12,$L$4:$R$2504,ROW(B1708)-3,FALSE)</f>
        <v>0</v>
      </c>
      <c r="L1708" s="51">
        <f t="shared" si="76"/>
        <v>0</v>
      </c>
      <c r="M1708" s="51">
        <f t="shared" si="77"/>
        <v>0</v>
      </c>
      <c r="N1708" s="51">
        <f t="shared" si="77"/>
        <v>0</v>
      </c>
      <c r="O1708" s="51">
        <f t="shared" si="77"/>
        <v>0</v>
      </c>
      <c r="P1708" s="51">
        <f t="shared" si="77"/>
        <v>0</v>
      </c>
      <c r="Q1708" s="51">
        <f t="shared" si="77"/>
        <v>0</v>
      </c>
      <c r="R1708" s="51">
        <f t="shared" si="77"/>
        <v>0</v>
      </c>
    </row>
    <row r="1709" spans="1:18" x14ac:dyDescent="0.25">
      <c r="A1709" s="17"/>
      <c r="B1709" s="52"/>
      <c r="C1709" s="17"/>
      <c r="D1709" s="17"/>
      <c r="E1709" s="17"/>
      <c r="F1709" s="17"/>
      <c r="G1709" s="17"/>
      <c r="H1709" s="17"/>
      <c r="I1709" s="16">
        <f>IF(B1709&gt;A_Stammdaten!$B$12,0,SUM(C1709,D1709,F1709,G1709)-SUM(E1709,H1709))</f>
        <v>0</v>
      </c>
      <c r="J1709" s="51">
        <f>HLOOKUP(A_Stammdaten!$B$12,$L$4:$R$2504,ROW(B1709)-3,FALSE)+IF(OR(B1709=0,A_Stammdaten!$B$12&lt;B1709),0,I1709*1/20)</f>
        <v>0</v>
      </c>
      <c r="K1709" s="51">
        <f>HLOOKUP(A_Stammdaten!$B$12,$L$4:$R$2504,ROW(B1709)-3,FALSE)</f>
        <v>0</v>
      </c>
      <c r="L1709" s="51">
        <f t="shared" si="76"/>
        <v>0</v>
      </c>
      <c r="M1709" s="51">
        <f t="shared" si="77"/>
        <v>0</v>
      </c>
      <c r="N1709" s="51">
        <f t="shared" si="77"/>
        <v>0</v>
      </c>
      <c r="O1709" s="51">
        <f t="shared" si="77"/>
        <v>0</v>
      </c>
      <c r="P1709" s="51">
        <f t="shared" si="77"/>
        <v>0</v>
      </c>
      <c r="Q1709" s="51">
        <f t="shared" si="77"/>
        <v>0</v>
      </c>
      <c r="R1709" s="51">
        <f t="shared" si="77"/>
        <v>0</v>
      </c>
    </row>
    <row r="1710" spans="1:18" x14ac:dyDescent="0.25">
      <c r="A1710" s="17"/>
      <c r="B1710" s="52"/>
      <c r="C1710" s="17"/>
      <c r="D1710" s="17"/>
      <c r="E1710" s="17"/>
      <c r="F1710" s="17"/>
      <c r="G1710" s="17"/>
      <c r="H1710" s="17"/>
      <c r="I1710" s="16">
        <f>IF(B1710&gt;A_Stammdaten!$B$12,0,SUM(C1710,D1710,F1710,G1710)-SUM(E1710,H1710))</f>
        <v>0</v>
      </c>
      <c r="J1710" s="51">
        <f>HLOOKUP(A_Stammdaten!$B$12,$L$4:$R$2504,ROW(B1710)-3,FALSE)+IF(OR(B1710=0,A_Stammdaten!$B$12&lt;B1710),0,I1710*1/20)</f>
        <v>0</v>
      </c>
      <c r="K1710" s="51">
        <f>HLOOKUP(A_Stammdaten!$B$12,$L$4:$R$2504,ROW(B1710)-3,FALSE)</f>
        <v>0</v>
      </c>
      <c r="L1710" s="51">
        <f t="shared" si="76"/>
        <v>0</v>
      </c>
      <c r="M1710" s="51">
        <f t="shared" si="77"/>
        <v>0</v>
      </c>
      <c r="N1710" s="51">
        <f t="shared" si="77"/>
        <v>0</v>
      </c>
      <c r="O1710" s="51">
        <f t="shared" si="77"/>
        <v>0</v>
      </c>
      <c r="P1710" s="51">
        <f t="shared" si="77"/>
        <v>0</v>
      </c>
      <c r="Q1710" s="51">
        <f t="shared" si="77"/>
        <v>0</v>
      </c>
      <c r="R1710" s="51">
        <f t="shared" si="77"/>
        <v>0</v>
      </c>
    </row>
    <row r="1711" spans="1:18" x14ac:dyDescent="0.25">
      <c r="A1711" s="17"/>
      <c r="B1711" s="52"/>
      <c r="C1711" s="17"/>
      <c r="D1711" s="17"/>
      <c r="E1711" s="17"/>
      <c r="F1711" s="17"/>
      <c r="G1711" s="17"/>
      <c r="H1711" s="17"/>
      <c r="I1711" s="16">
        <f>IF(B1711&gt;A_Stammdaten!$B$12,0,SUM(C1711,D1711,F1711,G1711)-SUM(E1711,H1711))</f>
        <v>0</v>
      </c>
      <c r="J1711" s="51">
        <f>HLOOKUP(A_Stammdaten!$B$12,$L$4:$R$2504,ROW(B1711)-3,FALSE)+IF(OR(B1711=0,A_Stammdaten!$B$12&lt;B1711),0,I1711*1/20)</f>
        <v>0</v>
      </c>
      <c r="K1711" s="51">
        <f>HLOOKUP(A_Stammdaten!$B$12,$L$4:$R$2504,ROW(B1711)-3,FALSE)</f>
        <v>0</v>
      </c>
      <c r="L1711" s="51">
        <f t="shared" si="76"/>
        <v>0</v>
      </c>
      <c r="M1711" s="51">
        <f t="shared" si="77"/>
        <v>0</v>
      </c>
      <c r="N1711" s="51">
        <f t="shared" si="77"/>
        <v>0</v>
      </c>
      <c r="O1711" s="51">
        <f t="shared" si="77"/>
        <v>0</v>
      </c>
      <c r="P1711" s="51">
        <f t="shared" si="77"/>
        <v>0</v>
      </c>
      <c r="Q1711" s="51">
        <f t="shared" si="77"/>
        <v>0</v>
      </c>
      <c r="R1711" s="51">
        <f t="shared" si="77"/>
        <v>0</v>
      </c>
    </row>
    <row r="1712" spans="1:18" x14ac:dyDescent="0.25">
      <c r="A1712" s="17"/>
      <c r="B1712" s="52"/>
      <c r="C1712" s="17"/>
      <c r="D1712" s="17"/>
      <c r="E1712" s="17"/>
      <c r="F1712" s="17"/>
      <c r="G1712" s="17"/>
      <c r="H1712" s="17"/>
      <c r="I1712" s="16">
        <f>IF(B1712&gt;A_Stammdaten!$B$12,0,SUM(C1712,D1712,F1712,G1712)-SUM(E1712,H1712))</f>
        <v>0</v>
      </c>
      <c r="J1712" s="51">
        <f>HLOOKUP(A_Stammdaten!$B$12,$L$4:$R$2504,ROW(B1712)-3,FALSE)+IF(OR(B1712=0,A_Stammdaten!$B$12&lt;B1712),0,I1712*1/20)</f>
        <v>0</v>
      </c>
      <c r="K1712" s="51">
        <f>HLOOKUP(A_Stammdaten!$B$12,$L$4:$R$2504,ROW(B1712)-3,FALSE)</f>
        <v>0</v>
      </c>
      <c r="L1712" s="51">
        <f t="shared" si="76"/>
        <v>0</v>
      </c>
      <c r="M1712" s="51">
        <f t="shared" si="77"/>
        <v>0</v>
      </c>
      <c r="N1712" s="51">
        <f t="shared" si="77"/>
        <v>0</v>
      </c>
      <c r="O1712" s="51">
        <f t="shared" si="77"/>
        <v>0</v>
      </c>
      <c r="P1712" s="51">
        <f t="shared" si="77"/>
        <v>0</v>
      </c>
      <c r="Q1712" s="51">
        <f t="shared" si="77"/>
        <v>0</v>
      </c>
      <c r="R1712" s="51">
        <f t="shared" si="77"/>
        <v>0</v>
      </c>
    </row>
    <row r="1713" spans="1:18" x14ac:dyDescent="0.25">
      <c r="A1713" s="17"/>
      <c r="B1713" s="52"/>
      <c r="C1713" s="17"/>
      <c r="D1713" s="17"/>
      <c r="E1713" s="17"/>
      <c r="F1713" s="17"/>
      <c r="G1713" s="17"/>
      <c r="H1713" s="17"/>
      <c r="I1713" s="16">
        <f>IF(B1713&gt;A_Stammdaten!$B$12,0,SUM(C1713,D1713,F1713,G1713)-SUM(E1713,H1713))</f>
        <v>0</v>
      </c>
      <c r="J1713" s="51">
        <f>HLOOKUP(A_Stammdaten!$B$12,$L$4:$R$2504,ROW(B1713)-3,FALSE)+IF(OR(B1713=0,A_Stammdaten!$B$12&lt;B1713),0,I1713*1/20)</f>
        <v>0</v>
      </c>
      <c r="K1713" s="51">
        <f>HLOOKUP(A_Stammdaten!$B$12,$L$4:$R$2504,ROW(B1713)-3,FALSE)</f>
        <v>0</v>
      </c>
      <c r="L1713" s="51">
        <f t="shared" si="76"/>
        <v>0</v>
      </c>
      <c r="M1713" s="51">
        <f t="shared" si="77"/>
        <v>0</v>
      </c>
      <c r="N1713" s="51">
        <f t="shared" si="77"/>
        <v>0</v>
      </c>
      <c r="O1713" s="51">
        <f t="shared" si="77"/>
        <v>0</v>
      </c>
      <c r="P1713" s="51">
        <f t="shared" si="77"/>
        <v>0</v>
      </c>
      <c r="Q1713" s="51">
        <f t="shared" si="77"/>
        <v>0</v>
      </c>
      <c r="R1713" s="51">
        <f t="shared" si="77"/>
        <v>0</v>
      </c>
    </row>
    <row r="1714" spans="1:18" x14ac:dyDescent="0.25">
      <c r="A1714" s="17"/>
      <c r="B1714" s="52"/>
      <c r="C1714" s="17"/>
      <c r="D1714" s="17"/>
      <c r="E1714" s="17"/>
      <c r="F1714" s="17"/>
      <c r="G1714" s="17"/>
      <c r="H1714" s="17"/>
      <c r="I1714" s="16">
        <f>IF(B1714&gt;A_Stammdaten!$B$12,0,SUM(C1714,D1714,F1714,G1714)-SUM(E1714,H1714))</f>
        <v>0</v>
      </c>
      <c r="J1714" s="51">
        <f>HLOOKUP(A_Stammdaten!$B$12,$L$4:$R$2504,ROW(B1714)-3,FALSE)+IF(OR(B1714=0,A_Stammdaten!$B$12&lt;B1714),0,I1714*1/20)</f>
        <v>0</v>
      </c>
      <c r="K1714" s="51">
        <f>HLOOKUP(A_Stammdaten!$B$12,$L$4:$R$2504,ROW(B1714)-3,FALSE)</f>
        <v>0</v>
      </c>
      <c r="L1714" s="51">
        <f t="shared" si="76"/>
        <v>0</v>
      </c>
      <c r="M1714" s="51">
        <f t="shared" si="77"/>
        <v>0</v>
      </c>
      <c r="N1714" s="51">
        <f t="shared" si="77"/>
        <v>0</v>
      </c>
      <c r="O1714" s="51">
        <f t="shared" si="77"/>
        <v>0</v>
      </c>
      <c r="P1714" s="51">
        <f t="shared" si="77"/>
        <v>0</v>
      </c>
      <c r="Q1714" s="51">
        <f t="shared" si="77"/>
        <v>0</v>
      </c>
      <c r="R1714" s="51">
        <f t="shared" si="77"/>
        <v>0</v>
      </c>
    </row>
    <row r="1715" spans="1:18" x14ac:dyDescent="0.25">
      <c r="A1715" s="17"/>
      <c r="B1715" s="52"/>
      <c r="C1715" s="17"/>
      <c r="D1715" s="17"/>
      <c r="E1715" s="17"/>
      <c r="F1715" s="17"/>
      <c r="G1715" s="17"/>
      <c r="H1715" s="17"/>
      <c r="I1715" s="16">
        <f>IF(B1715&gt;A_Stammdaten!$B$12,0,SUM(C1715,D1715,F1715,G1715)-SUM(E1715,H1715))</f>
        <v>0</v>
      </c>
      <c r="J1715" s="51">
        <f>HLOOKUP(A_Stammdaten!$B$12,$L$4:$R$2504,ROW(B1715)-3,FALSE)+IF(OR(B1715=0,A_Stammdaten!$B$12&lt;B1715),0,I1715*1/20)</f>
        <v>0</v>
      </c>
      <c r="K1715" s="51">
        <f>HLOOKUP(A_Stammdaten!$B$12,$L$4:$R$2504,ROW(B1715)-3,FALSE)</f>
        <v>0</v>
      </c>
      <c r="L1715" s="51">
        <f t="shared" si="76"/>
        <v>0</v>
      </c>
      <c r="M1715" s="51">
        <f t="shared" si="77"/>
        <v>0</v>
      </c>
      <c r="N1715" s="51">
        <f t="shared" si="77"/>
        <v>0</v>
      </c>
      <c r="O1715" s="51">
        <f t="shared" si="77"/>
        <v>0</v>
      </c>
      <c r="P1715" s="51">
        <f t="shared" si="77"/>
        <v>0</v>
      </c>
      <c r="Q1715" s="51">
        <f t="shared" si="77"/>
        <v>0</v>
      </c>
      <c r="R1715" s="51">
        <f t="shared" si="77"/>
        <v>0</v>
      </c>
    </row>
    <row r="1716" spans="1:18" x14ac:dyDescent="0.25">
      <c r="A1716" s="17"/>
      <c r="B1716" s="52"/>
      <c r="C1716" s="17"/>
      <c r="D1716" s="17"/>
      <c r="E1716" s="17"/>
      <c r="F1716" s="17"/>
      <c r="G1716" s="17"/>
      <c r="H1716" s="17"/>
      <c r="I1716" s="16">
        <f>IF(B1716&gt;A_Stammdaten!$B$12,0,SUM(C1716,D1716,F1716,G1716)-SUM(E1716,H1716))</f>
        <v>0</v>
      </c>
      <c r="J1716" s="51">
        <f>HLOOKUP(A_Stammdaten!$B$12,$L$4:$R$2504,ROW(B1716)-3,FALSE)+IF(OR(B1716=0,A_Stammdaten!$B$12&lt;B1716),0,I1716*1/20)</f>
        <v>0</v>
      </c>
      <c r="K1716" s="51">
        <f>HLOOKUP(A_Stammdaten!$B$12,$L$4:$R$2504,ROW(B1716)-3,FALSE)</f>
        <v>0</v>
      </c>
      <c r="L1716" s="51">
        <f t="shared" si="76"/>
        <v>0</v>
      </c>
      <c r="M1716" s="51">
        <f t="shared" si="77"/>
        <v>0</v>
      </c>
      <c r="N1716" s="51">
        <f t="shared" si="77"/>
        <v>0</v>
      </c>
      <c r="O1716" s="51">
        <f t="shared" si="77"/>
        <v>0</v>
      </c>
      <c r="P1716" s="51">
        <f t="shared" si="77"/>
        <v>0</v>
      </c>
      <c r="Q1716" s="51">
        <f t="shared" si="77"/>
        <v>0</v>
      </c>
      <c r="R1716" s="51">
        <f t="shared" si="77"/>
        <v>0</v>
      </c>
    </row>
    <row r="1717" spans="1:18" x14ac:dyDescent="0.25">
      <c r="A1717" s="17"/>
      <c r="B1717" s="52"/>
      <c r="C1717" s="17"/>
      <c r="D1717" s="17"/>
      <c r="E1717" s="17"/>
      <c r="F1717" s="17"/>
      <c r="G1717" s="17"/>
      <c r="H1717" s="17"/>
      <c r="I1717" s="16">
        <f>IF(B1717&gt;A_Stammdaten!$B$12,0,SUM(C1717,D1717,F1717,G1717)-SUM(E1717,H1717))</f>
        <v>0</v>
      </c>
      <c r="J1717" s="51">
        <f>HLOOKUP(A_Stammdaten!$B$12,$L$4:$R$2504,ROW(B1717)-3,FALSE)+IF(OR(B1717=0,A_Stammdaten!$B$12&lt;B1717),0,I1717*1/20)</f>
        <v>0</v>
      </c>
      <c r="K1717" s="51">
        <f>HLOOKUP(A_Stammdaten!$B$12,$L$4:$R$2504,ROW(B1717)-3,FALSE)</f>
        <v>0</v>
      </c>
      <c r="L1717" s="51">
        <f t="shared" si="76"/>
        <v>0</v>
      </c>
      <c r="M1717" s="51">
        <f t="shared" si="77"/>
        <v>0</v>
      </c>
      <c r="N1717" s="51">
        <f t="shared" si="77"/>
        <v>0</v>
      </c>
      <c r="O1717" s="51">
        <f t="shared" si="77"/>
        <v>0</v>
      </c>
      <c r="P1717" s="51">
        <f t="shared" si="77"/>
        <v>0</v>
      </c>
      <c r="Q1717" s="51">
        <f t="shared" si="77"/>
        <v>0</v>
      </c>
      <c r="R1717" s="51">
        <f t="shared" si="77"/>
        <v>0</v>
      </c>
    </row>
    <row r="1718" spans="1:18" x14ac:dyDescent="0.25">
      <c r="A1718" s="17"/>
      <c r="B1718" s="52"/>
      <c r="C1718" s="17"/>
      <c r="D1718" s="17"/>
      <c r="E1718" s="17"/>
      <c r="F1718" s="17"/>
      <c r="G1718" s="17"/>
      <c r="H1718" s="17"/>
      <c r="I1718" s="16">
        <f>IF(B1718&gt;A_Stammdaten!$B$12,0,SUM(C1718,D1718,F1718,G1718)-SUM(E1718,H1718))</f>
        <v>0</v>
      </c>
      <c r="J1718" s="51">
        <f>HLOOKUP(A_Stammdaten!$B$12,$L$4:$R$2504,ROW(B1718)-3,FALSE)+IF(OR(B1718=0,A_Stammdaten!$B$12&lt;B1718),0,I1718*1/20)</f>
        <v>0</v>
      </c>
      <c r="K1718" s="51">
        <f>HLOOKUP(A_Stammdaten!$B$12,$L$4:$R$2504,ROW(B1718)-3,FALSE)</f>
        <v>0</v>
      </c>
      <c r="L1718" s="51">
        <f t="shared" si="76"/>
        <v>0</v>
      </c>
      <c r="M1718" s="51">
        <f t="shared" si="77"/>
        <v>0</v>
      </c>
      <c r="N1718" s="51">
        <f t="shared" si="77"/>
        <v>0</v>
      </c>
      <c r="O1718" s="51">
        <f t="shared" si="77"/>
        <v>0</v>
      </c>
      <c r="P1718" s="51">
        <f t="shared" si="77"/>
        <v>0</v>
      </c>
      <c r="Q1718" s="51">
        <f t="shared" si="77"/>
        <v>0</v>
      </c>
      <c r="R1718" s="51">
        <f t="shared" si="77"/>
        <v>0</v>
      </c>
    </row>
    <row r="1719" spans="1:18" x14ac:dyDescent="0.25">
      <c r="A1719" s="17"/>
      <c r="B1719" s="52"/>
      <c r="C1719" s="17"/>
      <c r="D1719" s="17"/>
      <c r="E1719" s="17"/>
      <c r="F1719" s="17"/>
      <c r="G1719" s="17"/>
      <c r="H1719" s="17"/>
      <c r="I1719" s="16">
        <f>IF(B1719&gt;A_Stammdaten!$B$12,0,SUM(C1719,D1719,F1719,G1719)-SUM(E1719,H1719))</f>
        <v>0</v>
      </c>
      <c r="J1719" s="51">
        <f>HLOOKUP(A_Stammdaten!$B$12,$L$4:$R$2504,ROW(B1719)-3,FALSE)+IF(OR(B1719=0,A_Stammdaten!$B$12&lt;B1719),0,I1719*1/20)</f>
        <v>0</v>
      </c>
      <c r="K1719" s="51">
        <f>HLOOKUP(A_Stammdaten!$B$12,$L$4:$R$2504,ROW(B1719)-3,FALSE)</f>
        <v>0</v>
      </c>
      <c r="L1719" s="51">
        <f t="shared" si="76"/>
        <v>0</v>
      </c>
      <c r="M1719" s="51">
        <f t="shared" si="77"/>
        <v>0</v>
      </c>
      <c r="N1719" s="51">
        <f t="shared" si="77"/>
        <v>0</v>
      </c>
      <c r="O1719" s="51">
        <f t="shared" si="77"/>
        <v>0</v>
      </c>
      <c r="P1719" s="51">
        <f t="shared" si="77"/>
        <v>0</v>
      </c>
      <c r="Q1719" s="51">
        <f t="shared" si="77"/>
        <v>0</v>
      </c>
      <c r="R1719" s="51">
        <f t="shared" si="77"/>
        <v>0</v>
      </c>
    </row>
    <row r="1720" spans="1:18" x14ac:dyDescent="0.25">
      <c r="A1720" s="17"/>
      <c r="B1720" s="52"/>
      <c r="C1720" s="17"/>
      <c r="D1720" s="17"/>
      <c r="E1720" s="17"/>
      <c r="F1720" s="17"/>
      <c r="G1720" s="17"/>
      <c r="H1720" s="17"/>
      <c r="I1720" s="16">
        <f>IF(B1720&gt;A_Stammdaten!$B$12,0,SUM(C1720,D1720,F1720,G1720)-SUM(E1720,H1720))</f>
        <v>0</v>
      </c>
      <c r="J1720" s="51">
        <f>HLOOKUP(A_Stammdaten!$B$12,$L$4:$R$2504,ROW(B1720)-3,FALSE)+IF(OR(B1720=0,A_Stammdaten!$B$12&lt;B1720),0,I1720*1/20)</f>
        <v>0</v>
      </c>
      <c r="K1720" s="51">
        <f>HLOOKUP(A_Stammdaten!$B$12,$L$4:$R$2504,ROW(B1720)-3,FALSE)</f>
        <v>0</v>
      </c>
      <c r="L1720" s="51">
        <f t="shared" si="76"/>
        <v>0</v>
      </c>
      <c r="M1720" s="51">
        <f t="shared" si="77"/>
        <v>0</v>
      </c>
      <c r="N1720" s="51">
        <f t="shared" si="77"/>
        <v>0</v>
      </c>
      <c r="O1720" s="51">
        <f t="shared" si="77"/>
        <v>0</v>
      </c>
      <c r="P1720" s="51">
        <f t="shared" si="77"/>
        <v>0</v>
      </c>
      <c r="Q1720" s="51">
        <f t="shared" si="77"/>
        <v>0</v>
      </c>
      <c r="R1720" s="51">
        <f t="shared" si="77"/>
        <v>0</v>
      </c>
    </row>
    <row r="1721" spans="1:18" x14ac:dyDescent="0.25">
      <c r="A1721" s="17"/>
      <c r="B1721" s="52"/>
      <c r="C1721" s="17"/>
      <c r="D1721" s="17"/>
      <c r="E1721" s="17"/>
      <c r="F1721" s="17"/>
      <c r="G1721" s="17"/>
      <c r="H1721" s="17"/>
      <c r="I1721" s="16">
        <f>IF(B1721&gt;A_Stammdaten!$B$12,0,SUM(C1721,D1721,F1721,G1721)-SUM(E1721,H1721))</f>
        <v>0</v>
      </c>
      <c r="J1721" s="51">
        <f>HLOOKUP(A_Stammdaten!$B$12,$L$4:$R$2504,ROW(B1721)-3,FALSE)+IF(OR(B1721=0,A_Stammdaten!$B$12&lt;B1721),0,I1721*1/20)</f>
        <v>0</v>
      </c>
      <c r="K1721" s="51">
        <f>HLOOKUP(A_Stammdaten!$B$12,$L$4:$R$2504,ROW(B1721)-3,FALSE)</f>
        <v>0</v>
      </c>
      <c r="L1721" s="51">
        <f t="shared" si="76"/>
        <v>0</v>
      </c>
      <c r="M1721" s="51">
        <f t="shared" si="77"/>
        <v>0</v>
      </c>
      <c r="N1721" s="51">
        <f t="shared" si="77"/>
        <v>0</v>
      </c>
      <c r="O1721" s="51">
        <f t="shared" si="77"/>
        <v>0</v>
      </c>
      <c r="P1721" s="51">
        <f t="shared" si="77"/>
        <v>0</v>
      </c>
      <c r="Q1721" s="51">
        <f t="shared" si="77"/>
        <v>0</v>
      </c>
      <c r="R1721" s="51">
        <f t="shared" si="77"/>
        <v>0</v>
      </c>
    </row>
    <row r="1722" spans="1:18" x14ac:dyDescent="0.25">
      <c r="A1722" s="17"/>
      <c r="B1722" s="52"/>
      <c r="C1722" s="17"/>
      <c r="D1722" s="17"/>
      <c r="E1722" s="17"/>
      <c r="F1722" s="17"/>
      <c r="G1722" s="17"/>
      <c r="H1722" s="17"/>
      <c r="I1722" s="16">
        <f>IF(B1722&gt;A_Stammdaten!$B$12,0,SUM(C1722,D1722,F1722,G1722)-SUM(E1722,H1722))</f>
        <v>0</v>
      </c>
      <c r="J1722" s="51">
        <f>HLOOKUP(A_Stammdaten!$B$12,$L$4:$R$2504,ROW(B1722)-3,FALSE)+IF(OR(B1722=0,A_Stammdaten!$B$12&lt;B1722),0,I1722*1/20)</f>
        <v>0</v>
      </c>
      <c r="K1722" s="51">
        <f>HLOOKUP(A_Stammdaten!$B$12,$L$4:$R$2504,ROW(B1722)-3,FALSE)</f>
        <v>0</v>
      </c>
      <c r="L1722" s="51">
        <f t="shared" si="76"/>
        <v>0</v>
      </c>
      <c r="M1722" s="51">
        <f t="shared" si="77"/>
        <v>0</v>
      </c>
      <c r="N1722" s="51">
        <f t="shared" si="77"/>
        <v>0</v>
      </c>
      <c r="O1722" s="51">
        <f t="shared" si="77"/>
        <v>0</v>
      </c>
      <c r="P1722" s="51">
        <f t="shared" si="77"/>
        <v>0</v>
      </c>
      <c r="Q1722" s="51">
        <f t="shared" si="77"/>
        <v>0</v>
      </c>
      <c r="R1722" s="51">
        <f t="shared" si="77"/>
        <v>0</v>
      </c>
    </row>
    <row r="1723" spans="1:18" x14ac:dyDescent="0.25">
      <c r="A1723" s="17"/>
      <c r="B1723" s="52"/>
      <c r="C1723" s="17"/>
      <c r="D1723" s="17"/>
      <c r="E1723" s="17"/>
      <c r="F1723" s="17"/>
      <c r="G1723" s="17"/>
      <c r="H1723" s="17"/>
      <c r="I1723" s="16">
        <f>IF(B1723&gt;A_Stammdaten!$B$12,0,SUM(C1723,D1723,F1723,G1723)-SUM(E1723,H1723))</f>
        <v>0</v>
      </c>
      <c r="J1723" s="51">
        <f>HLOOKUP(A_Stammdaten!$B$12,$L$4:$R$2504,ROW(B1723)-3,FALSE)+IF(OR(B1723=0,A_Stammdaten!$B$12&lt;B1723),0,I1723*1/20)</f>
        <v>0</v>
      </c>
      <c r="K1723" s="51">
        <f>HLOOKUP(A_Stammdaten!$B$12,$L$4:$R$2504,ROW(B1723)-3,FALSE)</f>
        <v>0</v>
      </c>
      <c r="L1723" s="51">
        <f t="shared" si="76"/>
        <v>0</v>
      </c>
      <c r="M1723" s="51">
        <f t="shared" si="77"/>
        <v>0</v>
      </c>
      <c r="N1723" s="51">
        <f t="shared" si="77"/>
        <v>0</v>
      </c>
      <c r="O1723" s="51">
        <f t="shared" si="77"/>
        <v>0</v>
      </c>
      <c r="P1723" s="51">
        <f t="shared" si="77"/>
        <v>0</v>
      </c>
      <c r="Q1723" s="51">
        <f t="shared" si="77"/>
        <v>0</v>
      </c>
      <c r="R1723" s="51">
        <f t="shared" si="77"/>
        <v>0</v>
      </c>
    </row>
    <row r="1724" spans="1:18" x14ac:dyDescent="0.25">
      <c r="A1724" s="17"/>
      <c r="B1724" s="52"/>
      <c r="C1724" s="17"/>
      <c r="D1724" s="17"/>
      <c r="E1724" s="17"/>
      <c r="F1724" s="17"/>
      <c r="G1724" s="17"/>
      <c r="H1724" s="17"/>
      <c r="I1724" s="16">
        <f>IF(B1724&gt;A_Stammdaten!$B$12,0,SUM(C1724,D1724,F1724,G1724)-SUM(E1724,H1724))</f>
        <v>0</v>
      </c>
      <c r="J1724" s="51">
        <f>HLOOKUP(A_Stammdaten!$B$12,$L$4:$R$2504,ROW(B1724)-3,FALSE)+IF(OR(B1724=0,A_Stammdaten!$B$12&lt;B1724),0,I1724*1/20)</f>
        <v>0</v>
      </c>
      <c r="K1724" s="51">
        <f>HLOOKUP(A_Stammdaten!$B$12,$L$4:$R$2504,ROW(B1724)-3,FALSE)</f>
        <v>0</v>
      </c>
      <c r="L1724" s="51">
        <f t="shared" si="76"/>
        <v>0</v>
      </c>
      <c r="M1724" s="51">
        <f t="shared" si="77"/>
        <v>0</v>
      </c>
      <c r="N1724" s="51">
        <f t="shared" si="77"/>
        <v>0</v>
      </c>
      <c r="O1724" s="51">
        <f t="shared" si="77"/>
        <v>0</v>
      </c>
      <c r="P1724" s="51">
        <f t="shared" si="77"/>
        <v>0</v>
      </c>
      <c r="Q1724" s="51">
        <f t="shared" si="77"/>
        <v>0</v>
      </c>
      <c r="R1724" s="51">
        <f t="shared" si="77"/>
        <v>0</v>
      </c>
    </row>
    <row r="1725" spans="1:18" x14ac:dyDescent="0.25">
      <c r="A1725" s="17"/>
      <c r="B1725" s="52"/>
      <c r="C1725" s="17"/>
      <c r="D1725" s="17"/>
      <c r="E1725" s="17"/>
      <c r="F1725" s="17"/>
      <c r="G1725" s="17"/>
      <c r="H1725" s="17"/>
      <c r="I1725" s="16">
        <f>IF(B1725&gt;A_Stammdaten!$B$12,0,SUM(C1725,D1725,F1725,G1725)-SUM(E1725,H1725))</f>
        <v>0</v>
      </c>
      <c r="J1725" s="51">
        <f>HLOOKUP(A_Stammdaten!$B$12,$L$4:$R$2504,ROW(B1725)-3,FALSE)+IF(OR(B1725=0,A_Stammdaten!$B$12&lt;B1725),0,I1725*1/20)</f>
        <v>0</v>
      </c>
      <c r="K1725" s="51">
        <f>HLOOKUP(A_Stammdaten!$B$12,$L$4:$R$2504,ROW(B1725)-3,FALSE)</f>
        <v>0</v>
      </c>
      <c r="L1725" s="51">
        <f t="shared" si="76"/>
        <v>0</v>
      </c>
      <c r="M1725" s="51">
        <f t="shared" si="77"/>
        <v>0</v>
      </c>
      <c r="N1725" s="51">
        <f t="shared" si="77"/>
        <v>0</v>
      </c>
      <c r="O1725" s="51">
        <f t="shared" si="77"/>
        <v>0</v>
      </c>
      <c r="P1725" s="51">
        <f t="shared" si="77"/>
        <v>0</v>
      </c>
      <c r="Q1725" s="51">
        <f t="shared" si="77"/>
        <v>0</v>
      </c>
      <c r="R1725" s="51">
        <f t="shared" si="77"/>
        <v>0</v>
      </c>
    </row>
    <row r="1726" spans="1:18" x14ac:dyDescent="0.25">
      <c r="A1726" s="17"/>
      <c r="B1726" s="52"/>
      <c r="C1726" s="17"/>
      <c r="D1726" s="17"/>
      <c r="E1726" s="17"/>
      <c r="F1726" s="17"/>
      <c r="G1726" s="17"/>
      <c r="H1726" s="17"/>
      <c r="I1726" s="16">
        <f>IF(B1726&gt;A_Stammdaten!$B$12,0,SUM(C1726,D1726,F1726,G1726)-SUM(E1726,H1726))</f>
        <v>0</v>
      </c>
      <c r="J1726" s="51">
        <f>HLOOKUP(A_Stammdaten!$B$12,$L$4:$R$2504,ROW(B1726)-3,FALSE)+IF(OR(B1726=0,A_Stammdaten!$B$12&lt;B1726),0,I1726*1/20)</f>
        <v>0</v>
      </c>
      <c r="K1726" s="51">
        <f>HLOOKUP(A_Stammdaten!$B$12,$L$4:$R$2504,ROW(B1726)-3,FALSE)</f>
        <v>0</v>
      </c>
      <c r="L1726" s="51">
        <f t="shared" si="76"/>
        <v>0</v>
      </c>
      <c r="M1726" s="51">
        <f t="shared" si="77"/>
        <v>0</v>
      </c>
      <c r="N1726" s="51">
        <f t="shared" si="77"/>
        <v>0</v>
      </c>
      <c r="O1726" s="51">
        <f t="shared" si="77"/>
        <v>0</v>
      </c>
      <c r="P1726" s="51">
        <f t="shared" si="77"/>
        <v>0</v>
      </c>
      <c r="Q1726" s="51">
        <f t="shared" si="77"/>
        <v>0</v>
      </c>
      <c r="R1726" s="51">
        <f t="shared" si="77"/>
        <v>0</v>
      </c>
    </row>
    <row r="1727" spans="1:18" x14ac:dyDescent="0.25">
      <c r="A1727" s="17"/>
      <c r="B1727" s="52"/>
      <c r="C1727" s="17"/>
      <c r="D1727" s="17"/>
      <c r="E1727" s="17"/>
      <c r="F1727" s="17"/>
      <c r="G1727" s="17"/>
      <c r="H1727" s="17"/>
      <c r="I1727" s="16">
        <f>IF(B1727&gt;A_Stammdaten!$B$12,0,SUM(C1727,D1727,F1727,G1727)-SUM(E1727,H1727))</f>
        <v>0</v>
      </c>
      <c r="J1727" s="51">
        <f>HLOOKUP(A_Stammdaten!$B$12,$L$4:$R$2504,ROW(B1727)-3,FALSE)+IF(OR(B1727=0,A_Stammdaten!$B$12&lt;B1727),0,I1727*1/20)</f>
        <v>0</v>
      </c>
      <c r="K1727" s="51">
        <f>HLOOKUP(A_Stammdaten!$B$12,$L$4:$R$2504,ROW(B1727)-3,FALSE)</f>
        <v>0</v>
      </c>
      <c r="L1727" s="51">
        <f t="shared" si="76"/>
        <v>0</v>
      </c>
      <c r="M1727" s="51">
        <f t="shared" si="77"/>
        <v>0</v>
      </c>
      <c r="N1727" s="51">
        <f t="shared" si="77"/>
        <v>0</v>
      </c>
      <c r="O1727" s="51">
        <f t="shared" si="77"/>
        <v>0</v>
      </c>
      <c r="P1727" s="51">
        <f t="shared" si="77"/>
        <v>0</v>
      </c>
      <c r="Q1727" s="51">
        <f t="shared" si="77"/>
        <v>0</v>
      </c>
      <c r="R1727" s="51">
        <f t="shared" si="77"/>
        <v>0</v>
      </c>
    </row>
    <row r="1728" spans="1:18" x14ac:dyDescent="0.25">
      <c r="A1728" s="17"/>
      <c r="B1728" s="52"/>
      <c r="C1728" s="17"/>
      <c r="D1728" s="17"/>
      <c r="E1728" s="17"/>
      <c r="F1728" s="17"/>
      <c r="G1728" s="17"/>
      <c r="H1728" s="17"/>
      <c r="I1728" s="16">
        <f>IF(B1728&gt;A_Stammdaten!$B$12,0,SUM(C1728,D1728,F1728,G1728)-SUM(E1728,H1728))</f>
        <v>0</v>
      </c>
      <c r="J1728" s="51">
        <f>HLOOKUP(A_Stammdaten!$B$12,$L$4:$R$2504,ROW(B1728)-3,FALSE)+IF(OR(B1728=0,A_Stammdaten!$B$12&lt;B1728),0,I1728*1/20)</f>
        <v>0</v>
      </c>
      <c r="K1728" s="51">
        <f>HLOOKUP(A_Stammdaten!$B$12,$L$4:$R$2504,ROW(B1728)-3,FALSE)</f>
        <v>0</v>
      </c>
      <c r="L1728" s="51">
        <f t="shared" ref="L1728:L1791" si="78">IF(OR($I1728=0,L$4&lt;$B1728,$B1728=0,20-(L$4-$B1728)=0),0,$I1728*(19-(L$4-$B1728))/20)</f>
        <v>0</v>
      </c>
      <c r="M1728" s="51">
        <f t="shared" si="77"/>
        <v>0</v>
      </c>
      <c r="N1728" s="51">
        <f t="shared" si="77"/>
        <v>0</v>
      </c>
      <c r="O1728" s="51">
        <f t="shared" si="77"/>
        <v>0</v>
      </c>
      <c r="P1728" s="51">
        <f t="shared" si="77"/>
        <v>0</v>
      </c>
      <c r="Q1728" s="51">
        <f t="shared" si="77"/>
        <v>0</v>
      </c>
      <c r="R1728" s="51">
        <f t="shared" si="77"/>
        <v>0</v>
      </c>
    </row>
    <row r="1729" spans="1:18" x14ac:dyDescent="0.25">
      <c r="A1729" s="17"/>
      <c r="B1729" s="52"/>
      <c r="C1729" s="17"/>
      <c r="D1729" s="17"/>
      <c r="E1729" s="17"/>
      <c r="F1729" s="17"/>
      <c r="G1729" s="17"/>
      <c r="H1729" s="17"/>
      <c r="I1729" s="16">
        <f>IF(B1729&gt;A_Stammdaten!$B$12,0,SUM(C1729,D1729,F1729,G1729)-SUM(E1729,H1729))</f>
        <v>0</v>
      </c>
      <c r="J1729" s="51">
        <f>HLOOKUP(A_Stammdaten!$B$12,$L$4:$R$2504,ROW(B1729)-3,FALSE)+IF(OR(B1729=0,A_Stammdaten!$B$12&lt;B1729),0,I1729*1/20)</f>
        <v>0</v>
      </c>
      <c r="K1729" s="51">
        <f>HLOOKUP(A_Stammdaten!$B$12,$L$4:$R$2504,ROW(B1729)-3,FALSE)</f>
        <v>0</v>
      </c>
      <c r="L1729" s="51">
        <f t="shared" si="78"/>
        <v>0</v>
      </c>
      <c r="M1729" s="51">
        <f t="shared" si="77"/>
        <v>0</v>
      </c>
      <c r="N1729" s="51">
        <f t="shared" si="77"/>
        <v>0</v>
      </c>
      <c r="O1729" s="51">
        <f t="shared" si="77"/>
        <v>0</v>
      </c>
      <c r="P1729" s="51">
        <f t="shared" si="77"/>
        <v>0</v>
      </c>
      <c r="Q1729" s="51">
        <f t="shared" si="77"/>
        <v>0</v>
      </c>
      <c r="R1729" s="51">
        <f t="shared" si="77"/>
        <v>0</v>
      </c>
    </row>
    <row r="1730" spans="1:18" x14ac:dyDescent="0.25">
      <c r="A1730" s="17"/>
      <c r="B1730" s="52"/>
      <c r="C1730" s="17"/>
      <c r="D1730" s="17"/>
      <c r="E1730" s="17"/>
      <c r="F1730" s="17"/>
      <c r="G1730" s="17"/>
      <c r="H1730" s="17"/>
      <c r="I1730" s="16">
        <f>IF(B1730&gt;A_Stammdaten!$B$12,0,SUM(C1730,D1730,F1730,G1730)-SUM(E1730,H1730))</f>
        <v>0</v>
      </c>
      <c r="J1730" s="51">
        <f>HLOOKUP(A_Stammdaten!$B$12,$L$4:$R$2504,ROW(B1730)-3,FALSE)+IF(OR(B1730=0,A_Stammdaten!$B$12&lt;B1730),0,I1730*1/20)</f>
        <v>0</v>
      </c>
      <c r="K1730" s="51">
        <f>HLOOKUP(A_Stammdaten!$B$12,$L$4:$R$2504,ROW(B1730)-3,FALSE)</f>
        <v>0</v>
      </c>
      <c r="L1730" s="51">
        <f t="shared" si="78"/>
        <v>0</v>
      </c>
      <c r="M1730" s="51">
        <f t="shared" si="77"/>
        <v>0</v>
      </c>
      <c r="N1730" s="51">
        <f t="shared" si="77"/>
        <v>0</v>
      </c>
      <c r="O1730" s="51">
        <f t="shared" si="77"/>
        <v>0</v>
      </c>
      <c r="P1730" s="51">
        <f t="shared" si="77"/>
        <v>0</v>
      </c>
      <c r="Q1730" s="51">
        <f t="shared" si="77"/>
        <v>0</v>
      </c>
      <c r="R1730" s="51">
        <f t="shared" si="77"/>
        <v>0</v>
      </c>
    </row>
    <row r="1731" spans="1:18" x14ac:dyDescent="0.25">
      <c r="A1731" s="17"/>
      <c r="B1731" s="52"/>
      <c r="C1731" s="17"/>
      <c r="D1731" s="17"/>
      <c r="E1731" s="17"/>
      <c r="F1731" s="17"/>
      <c r="G1731" s="17"/>
      <c r="H1731" s="17"/>
      <c r="I1731" s="16">
        <f>IF(B1731&gt;A_Stammdaten!$B$12,0,SUM(C1731,D1731,F1731,G1731)-SUM(E1731,H1731))</f>
        <v>0</v>
      </c>
      <c r="J1731" s="51">
        <f>HLOOKUP(A_Stammdaten!$B$12,$L$4:$R$2504,ROW(B1731)-3,FALSE)+IF(OR(B1731=0,A_Stammdaten!$B$12&lt;B1731),0,I1731*1/20)</f>
        <v>0</v>
      </c>
      <c r="K1731" s="51">
        <f>HLOOKUP(A_Stammdaten!$B$12,$L$4:$R$2504,ROW(B1731)-3,FALSE)</f>
        <v>0</v>
      </c>
      <c r="L1731" s="51">
        <f t="shared" si="78"/>
        <v>0</v>
      </c>
      <c r="M1731" s="51">
        <f t="shared" si="77"/>
        <v>0</v>
      </c>
      <c r="N1731" s="51">
        <f t="shared" si="77"/>
        <v>0</v>
      </c>
      <c r="O1731" s="51">
        <f t="shared" si="77"/>
        <v>0</v>
      </c>
      <c r="P1731" s="51">
        <f t="shared" si="77"/>
        <v>0</v>
      </c>
      <c r="Q1731" s="51">
        <f t="shared" si="77"/>
        <v>0</v>
      </c>
      <c r="R1731" s="51">
        <f t="shared" si="77"/>
        <v>0</v>
      </c>
    </row>
    <row r="1732" spans="1:18" x14ac:dyDescent="0.25">
      <c r="A1732" s="17"/>
      <c r="B1732" s="52"/>
      <c r="C1732" s="17"/>
      <c r="D1732" s="17"/>
      <c r="E1732" s="17"/>
      <c r="F1732" s="17"/>
      <c r="G1732" s="17"/>
      <c r="H1732" s="17"/>
      <c r="I1732" s="16">
        <f>IF(B1732&gt;A_Stammdaten!$B$12,0,SUM(C1732,D1732,F1732,G1732)-SUM(E1732,H1732))</f>
        <v>0</v>
      </c>
      <c r="J1732" s="51">
        <f>HLOOKUP(A_Stammdaten!$B$12,$L$4:$R$2504,ROW(B1732)-3,FALSE)+IF(OR(B1732=0,A_Stammdaten!$B$12&lt;B1732),0,I1732*1/20)</f>
        <v>0</v>
      </c>
      <c r="K1732" s="51">
        <f>HLOOKUP(A_Stammdaten!$B$12,$L$4:$R$2504,ROW(B1732)-3,FALSE)</f>
        <v>0</v>
      </c>
      <c r="L1732" s="51">
        <f t="shared" si="78"/>
        <v>0</v>
      </c>
      <c r="M1732" s="51">
        <f t="shared" si="77"/>
        <v>0</v>
      </c>
      <c r="N1732" s="51">
        <f t="shared" si="77"/>
        <v>0</v>
      </c>
      <c r="O1732" s="51">
        <f t="shared" si="77"/>
        <v>0</v>
      </c>
      <c r="P1732" s="51">
        <f t="shared" si="77"/>
        <v>0</v>
      </c>
      <c r="Q1732" s="51">
        <f t="shared" si="77"/>
        <v>0</v>
      </c>
      <c r="R1732" s="51">
        <f t="shared" si="77"/>
        <v>0</v>
      </c>
    </row>
    <row r="1733" spans="1:18" x14ac:dyDescent="0.25">
      <c r="A1733" s="17"/>
      <c r="B1733" s="52"/>
      <c r="C1733" s="17"/>
      <c r="D1733" s="17"/>
      <c r="E1733" s="17"/>
      <c r="F1733" s="17"/>
      <c r="G1733" s="17"/>
      <c r="H1733" s="17"/>
      <c r="I1733" s="16">
        <f>IF(B1733&gt;A_Stammdaten!$B$12,0,SUM(C1733,D1733,F1733,G1733)-SUM(E1733,H1733))</f>
        <v>0</v>
      </c>
      <c r="J1733" s="51">
        <f>HLOOKUP(A_Stammdaten!$B$12,$L$4:$R$2504,ROW(B1733)-3,FALSE)+IF(OR(B1733=0,A_Stammdaten!$B$12&lt;B1733),0,I1733*1/20)</f>
        <v>0</v>
      </c>
      <c r="K1733" s="51">
        <f>HLOOKUP(A_Stammdaten!$B$12,$L$4:$R$2504,ROW(B1733)-3,FALSE)</f>
        <v>0</v>
      </c>
      <c r="L1733" s="51">
        <f t="shared" si="78"/>
        <v>0</v>
      </c>
      <c r="M1733" s="51">
        <f t="shared" si="77"/>
        <v>0</v>
      </c>
      <c r="N1733" s="51">
        <f t="shared" si="77"/>
        <v>0</v>
      </c>
      <c r="O1733" s="51">
        <f t="shared" si="77"/>
        <v>0</v>
      </c>
      <c r="P1733" s="51">
        <f t="shared" si="77"/>
        <v>0</v>
      </c>
      <c r="Q1733" s="51">
        <f t="shared" si="77"/>
        <v>0</v>
      </c>
      <c r="R1733" s="51">
        <f t="shared" si="77"/>
        <v>0</v>
      </c>
    </row>
    <row r="1734" spans="1:18" x14ac:dyDescent="0.25">
      <c r="A1734" s="17"/>
      <c r="B1734" s="52"/>
      <c r="C1734" s="17"/>
      <c r="D1734" s="17"/>
      <c r="E1734" s="17"/>
      <c r="F1734" s="17"/>
      <c r="G1734" s="17"/>
      <c r="H1734" s="17"/>
      <c r="I1734" s="16">
        <f>IF(B1734&gt;A_Stammdaten!$B$12,0,SUM(C1734,D1734,F1734,G1734)-SUM(E1734,H1734))</f>
        <v>0</v>
      </c>
      <c r="J1734" s="51">
        <f>HLOOKUP(A_Stammdaten!$B$12,$L$4:$R$2504,ROW(B1734)-3,FALSE)+IF(OR(B1734=0,A_Stammdaten!$B$12&lt;B1734),0,I1734*1/20)</f>
        <v>0</v>
      </c>
      <c r="K1734" s="51">
        <f>HLOOKUP(A_Stammdaten!$B$12,$L$4:$R$2504,ROW(B1734)-3,FALSE)</f>
        <v>0</v>
      </c>
      <c r="L1734" s="51">
        <f t="shared" si="78"/>
        <v>0</v>
      </c>
      <c r="M1734" s="51">
        <f t="shared" si="77"/>
        <v>0</v>
      </c>
      <c r="N1734" s="51">
        <f t="shared" si="77"/>
        <v>0</v>
      </c>
      <c r="O1734" s="51">
        <f t="shared" si="77"/>
        <v>0</v>
      </c>
      <c r="P1734" s="51">
        <f t="shared" si="77"/>
        <v>0</v>
      </c>
      <c r="Q1734" s="51">
        <f t="shared" si="77"/>
        <v>0</v>
      </c>
      <c r="R1734" s="51">
        <f t="shared" si="77"/>
        <v>0</v>
      </c>
    </row>
    <row r="1735" spans="1:18" x14ac:dyDescent="0.25">
      <c r="A1735" s="17"/>
      <c r="B1735" s="52"/>
      <c r="C1735" s="17"/>
      <c r="D1735" s="17"/>
      <c r="E1735" s="17"/>
      <c r="F1735" s="17"/>
      <c r="G1735" s="17"/>
      <c r="H1735" s="17"/>
      <c r="I1735" s="16">
        <f>IF(B1735&gt;A_Stammdaten!$B$12,0,SUM(C1735,D1735,F1735,G1735)-SUM(E1735,H1735))</f>
        <v>0</v>
      </c>
      <c r="J1735" s="51">
        <f>HLOOKUP(A_Stammdaten!$B$12,$L$4:$R$2504,ROW(B1735)-3,FALSE)+IF(OR(B1735=0,A_Stammdaten!$B$12&lt;B1735),0,I1735*1/20)</f>
        <v>0</v>
      </c>
      <c r="K1735" s="51">
        <f>HLOOKUP(A_Stammdaten!$B$12,$L$4:$R$2504,ROW(B1735)-3,FALSE)</f>
        <v>0</v>
      </c>
      <c r="L1735" s="51">
        <f t="shared" si="78"/>
        <v>0</v>
      </c>
      <c r="M1735" s="51">
        <f t="shared" si="77"/>
        <v>0</v>
      </c>
      <c r="N1735" s="51">
        <f t="shared" si="77"/>
        <v>0</v>
      </c>
      <c r="O1735" s="51">
        <f t="shared" si="77"/>
        <v>0</v>
      </c>
      <c r="P1735" s="51">
        <f t="shared" si="77"/>
        <v>0</v>
      </c>
      <c r="Q1735" s="51">
        <f t="shared" si="77"/>
        <v>0</v>
      </c>
      <c r="R1735" s="51">
        <f t="shared" si="77"/>
        <v>0</v>
      </c>
    </row>
    <row r="1736" spans="1:18" x14ac:dyDescent="0.25">
      <c r="A1736" s="17"/>
      <c r="B1736" s="52"/>
      <c r="C1736" s="17"/>
      <c r="D1736" s="17"/>
      <c r="E1736" s="17"/>
      <c r="F1736" s="17"/>
      <c r="G1736" s="17"/>
      <c r="H1736" s="17"/>
      <c r="I1736" s="16">
        <f>IF(B1736&gt;A_Stammdaten!$B$12,0,SUM(C1736,D1736,F1736,G1736)-SUM(E1736,H1736))</f>
        <v>0</v>
      </c>
      <c r="J1736" s="51">
        <f>HLOOKUP(A_Stammdaten!$B$12,$L$4:$R$2504,ROW(B1736)-3,FALSE)+IF(OR(B1736=0,A_Stammdaten!$B$12&lt;B1736),0,I1736*1/20)</f>
        <v>0</v>
      </c>
      <c r="K1736" s="51">
        <f>HLOOKUP(A_Stammdaten!$B$12,$L$4:$R$2504,ROW(B1736)-3,FALSE)</f>
        <v>0</v>
      </c>
      <c r="L1736" s="51">
        <f t="shared" si="78"/>
        <v>0</v>
      </c>
      <c r="M1736" s="51">
        <f t="shared" si="77"/>
        <v>0</v>
      </c>
      <c r="N1736" s="51">
        <f t="shared" si="77"/>
        <v>0</v>
      </c>
      <c r="O1736" s="51">
        <f t="shared" si="77"/>
        <v>0</v>
      </c>
      <c r="P1736" s="51">
        <f t="shared" si="77"/>
        <v>0</v>
      </c>
      <c r="Q1736" s="51">
        <f t="shared" si="77"/>
        <v>0</v>
      </c>
      <c r="R1736" s="51">
        <f t="shared" si="77"/>
        <v>0</v>
      </c>
    </row>
    <row r="1737" spans="1:18" x14ac:dyDescent="0.25">
      <c r="A1737" s="17"/>
      <c r="B1737" s="52"/>
      <c r="C1737" s="17"/>
      <c r="D1737" s="17"/>
      <c r="E1737" s="17"/>
      <c r="F1737" s="17"/>
      <c r="G1737" s="17"/>
      <c r="H1737" s="17"/>
      <c r="I1737" s="16">
        <f>IF(B1737&gt;A_Stammdaten!$B$12,0,SUM(C1737,D1737,F1737,G1737)-SUM(E1737,H1737))</f>
        <v>0</v>
      </c>
      <c r="J1737" s="51">
        <f>HLOOKUP(A_Stammdaten!$B$12,$L$4:$R$2504,ROW(B1737)-3,FALSE)+IF(OR(B1737=0,A_Stammdaten!$B$12&lt;B1737),0,I1737*1/20)</f>
        <v>0</v>
      </c>
      <c r="K1737" s="51">
        <f>HLOOKUP(A_Stammdaten!$B$12,$L$4:$R$2504,ROW(B1737)-3,FALSE)</f>
        <v>0</v>
      </c>
      <c r="L1737" s="51">
        <f t="shared" si="78"/>
        <v>0</v>
      </c>
      <c r="M1737" s="51">
        <f t="shared" si="77"/>
        <v>0</v>
      </c>
      <c r="N1737" s="51">
        <f t="shared" si="77"/>
        <v>0</v>
      </c>
      <c r="O1737" s="51">
        <f t="shared" si="77"/>
        <v>0</v>
      </c>
      <c r="P1737" s="51">
        <f t="shared" si="77"/>
        <v>0</v>
      </c>
      <c r="Q1737" s="51">
        <f t="shared" si="77"/>
        <v>0</v>
      </c>
      <c r="R1737" s="51">
        <f t="shared" si="77"/>
        <v>0</v>
      </c>
    </row>
    <row r="1738" spans="1:18" x14ac:dyDescent="0.25">
      <c r="A1738" s="17"/>
      <c r="B1738" s="52"/>
      <c r="C1738" s="17"/>
      <c r="D1738" s="17"/>
      <c r="E1738" s="17"/>
      <c r="F1738" s="17"/>
      <c r="G1738" s="17"/>
      <c r="H1738" s="17"/>
      <c r="I1738" s="16">
        <f>IF(B1738&gt;A_Stammdaten!$B$12,0,SUM(C1738,D1738,F1738,G1738)-SUM(E1738,H1738))</f>
        <v>0</v>
      </c>
      <c r="J1738" s="51">
        <f>HLOOKUP(A_Stammdaten!$B$12,$L$4:$R$2504,ROW(B1738)-3,FALSE)+IF(OR(B1738=0,A_Stammdaten!$B$12&lt;B1738),0,I1738*1/20)</f>
        <v>0</v>
      </c>
      <c r="K1738" s="51">
        <f>HLOOKUP(A_Stammdaten!$B$12,$L$4:$R$2504,ROW(B1738)-3,FALSE)</f>
        <v>0</v>
      </c>
      <c r="L1738" s="51">
        <f t="shared" si="78"/>
        <v>0</v>
      </c>
      <c r="M1738" s="51">
        <f t="shared" si="77"/>
        <v>0</v>
      </c>
      <c r="N1738" s="51">
        <f t="shared" si="77"/>
        <v>0</v>
      </c>
      <c r="O1738" s="51">
        <f t="shared" si="77"/>
        <v>0</v>
      </c>
      <c r="P1738" s="51">
        <f t="shared" si="77"/>
        <v>0</v>
      </c>
      <c r="Q1738" s="51">
        <f t="shared" si="77"/>
        <v>0</v>
      </c>
      <c r="R1738" s="51">
        <f t="shared" si="77"/>
        <v>0</v>
      </c>
    </row>
    <row r="1739" spans="1:18" x14ac:dyDescent="0.25">
      <c r="A1739" s="17"/>
      <c r="B1739" s="52"/>
      <c r="C1739" s="17"/>
      <c r="D1739" s="17"/>
      <c r="E1739" s="17"/>
      <c r="F1739" s="17"/>
      <c r="G1739" s="17"/>
      <c r="H1739" s="17"/>
      <c r="I1739" s="16">
        <f>IF(B1739&gt;A_Stammdaten!$B$12,0,SUM(C1739,D1739,F1739,G1739)-SUM(E1739,H1739))</f>
        <v>0</v>
      </c>
      <c r="J1739" s="51">
        <f>HLOOKUP(A_Stammdaten!$B$12,$L$4:$R$2504,ROW(B1739)-3,FALSE)+IF(OR(B1739=0,A_Stammdaten!$B$12&lt;B1739),0,I1739*1/20)</f>
        <v>0</v>
      </c>
      <c r="K1739" s="51">
        <f>HLOOKUP(A_Stammdaten!$B$12,$L$4:$R$2504,ROW(B1739)-3,FALSE)</f>
        <v>0</v>
      </c>
      <c r="L1739" s="51">
        <f t="shared" si="78"/>
        <v>0</v>
      </c>
      <c r="M1739" s="51">
        <f t="shared" si="77"/>
        <v>0</v>
      </c>
      <c r="N1739" s="51">
        <f t="shared" si="77"/>
        <v>0</v>
      </c>
      <c r="O1739" s="51">
        <f t="shared" si="77"/>
        <v>0</v>
      </c>
      <c r="P1739" s="51">
        <f t="shared" si="77"/>
        <v>0</v>
      </c>
      <c r="Q1739" s="51">
        <f t="shared" si="77"/>
        <v>0</v>
      </c>
      <c r="R1739" s="51">
        <f t="shared" si="77"/>
        <v>0</v>
      </c>
    </row>
    <row r="1740" spans="1:18" x14ac:dyDescent="0.25">
      <c r="A1740" s="17"/>
      <c r="B1740" s="52"/>
      <c r="C1740" s="17"/>
      <c r="D1740" s="17"/>
      <c r="E1740" s="17"/>
      <c r="F1740" s="17"/>
      <c r="G1740" s="17"/>
      <c r="H1740" s="17"/>
      <c r="I1740" s="16">
        <f>IF(B1740&gt;A_Stammdaten!$B$12,0,SUM(C1740,D1740,F1740,G1740)-SUM(E1740,H1740))</f>
        <v>0</v>
      </c>
      <c r="J1740" s="51">
        <f>HLOOKUP(A_Stammdaten!$B$12,$L$4:$R$2504,ROW(B1740)-3,FALSE)+IF(OR(B1740=0,A_Stammdaten!$B$12&lt;B1740),0,I1740*1/20)</f>
        <v>0</v>
      </c>
      <c r="K1740" s="51">
        <f>HLOOKUP(A_Stammdaten!$B$12,$L$4:$R$2504,ROW(B1740)-3,FALSE)</f>
        <v>0</v>
      </c>
      <c r="L1740" s="51">
        <f t="shared" si="78"/>
        <v>0</v>
      </c>
      <c r="M1740" s="51">
        <f t="shared" si="77"/>
        <v>0</v>
      </c>
      <c r="N1740" s="51">
        <f t="shared" si="77"/>
        <v>0</v>
      </c>
      <c r="O1740" s="51">
        <f t="shared" si="77"/>
        <v>0</v>
      </c>
      <c r="P1740" s="51">
        <f t="shared" si="77"/>
        <v>0</v>
      </c>
      <c r="Q1740" s="51">
        <f t="shared" si="77"/>
        <v>0</v>
      </c>
      <c r="R1740" s="51">
        <f t="shared" si="77"/>
        <v>0</v>
      </c>
    </row>
    <row r="1741" spans="1:18" x14ac:dyDescent="0.25">
      <c r="A1741" s="17"/>
      <c r="B1741" s="52"/>
      <c r="C1741" s="17"/>
      <c r="D1741" s="17"/>
      <c r="E1741" s="17"/>
      <c r="F1741" s="17"/>
      <c r="G1741" s="17"/>
      <c r="H1741" s="17"/>
      <c r="I1741" s="16">
        <f>IF(B1741&gt;A_Stammdaten!$B$12,0,SUM(C1741,D1741,F1741,G1741)-SUM(E1741,H1741))</f>
        <v>0</v>
      </c>
      <c r="J1741" s="51">
        <f>HLOOKUP(A_Stammdaten!$B$12,$L$4:$R$2504,ROW(B1741)-3,FALSE)+IF(OR(B1741=0,A_Stammdaten!$B$12&lt;B1741),0,I1741*1/20)</f>
        <v>0</v>
      </c>
      <c r="K1741" s="51">
        <f>HLOOKUP(A_Stammdaten!$B$12,$L$4:$R$2504,ROW(B1741)-3,FALSE)</f>
        <v>0</v>
      </c>
      <c r="L1741" s="51">
        <f t="shared" si="78"/>
        <v>0</v>
      </c>
      <c r="M1741" s="51">
        <f t="shared" si="77"/>
        <v>0</v>
      </c>
      <c r="N1741" s="51">
        <f t="shared" si="77"/>
        <v>0</v>
      </c>
      <c r="O1741" s="51">
        <f t="shared" si="77"/>
        <v>0</v>
      </c>
      <c r="P1741" s="51">
        <f t="shared" si="77"/>
        <v>0</v>
      </c>
      <c r="Q1741" s="51">
        <f t="shared" si="77"/>
        <v>0</v>
      </c>
      <c r="R1741" s="51">
        <f t="shared" si="77"/>
        <v>0</v>
      </c>
    </row>
    <row r="1742" spans="1:18" x14ac:dyDescent="0.25">
      <c r="A1742" s="17"/>
      <c r="B1742" s="52"/>
      <c r="C1742" s="17"/>
      <c r="D1742" s="17"/>
      <c r="E1742" s="17"/>
      <c r="F1742" s="17"/>
      <c r="G1742" s="17"/>
      <c r="H1742" s="17"/>
      <c r="I1742" s="16">
        <f>IF(B1742&gt;A_Stammdaten!$B$12,0,SUM(C1742,D1742,F1742,G1742)-SUM(E1742,H1742))</f>
        <v>0</v>
      </c>
      <c r="J1742" s="51">
        <f>HLOOKUP(A_Stammdaten!$B$12,$L$4:$R$2504,ROW(B1742)-3,FALSE)+IF(OR(B1742=0,A_Stammdaten!$B$12&lt;B1742),0,I1742*1/20)</f>
        <v>0</v>
      </c>
      <c r="K1742" s="51">
        <f>HLOOKUP(A_Stammdaten!$B$12,$L$4:$R$2504,ROW(B1742)-3,FALSE)</f>
        <v>0</v>
      </c>
      <c r="L1742" s="51">
        <f t="shared" si="78"/>
        <v>0</v>
      </c>
      <c r="M1742" s="51">
        <f t="shared" si="77"/>
        <v>0</v>
      </c>
      <c r="N1742" s="51">
        <f t="shared" si="77"/>
        <v>0</v>
      </c>
      <c r="O1742" s="51">
        <f t="shared" si="77"/>
        <v>0</v>
      </c>
      <c r="P1742" s="51">
        <f t="shared" si="77"/>
        <v>0</v>
      </c>
      <c r="Q1742" s="51">
        <f t="shared" si="77"/>
        <v>0</v>
      </c>
      <c r="R1742" s="51">
        <f t="shared" ref="M1742:R1785" si="79">IF(OR($I1742=0,R$4&lt;$B1742,$B1742=0,20-(R$4-$B1742)=0),0,$I1742*(19-(R$4-$B1742))/20)</f>
        <v>0</v>
      </c>
    </row>
    <row r="1743" spans="1:18" x14ac:dyDescent="0.25">
      <c r="A1743" s="17"/>
      <c r="B1743" s="52"/>
      <c r="C1743" s="17"/>
      <c r="D1743" s="17"/>
      <c r="E1743" s="17"/>
      <c r="F1743" s="17"/>
      <c r="G1743" s="17"/>
      <c r="H1743" s="17"/>
      <c r="I1743" s="16">
        <f>IF(B1743&gt;A_Stammdaten!$B$12,0,SUM(C1743,D1743,F1743,G1743)-SUM(E1743,H1743))</f>
        <v>0</v>
      </c>
      <c r="J1743" s="51">
        <f>HLOOKUP(A_Stammdaten!$B$12,$L$4:$R$2504,ROW(B1743)-3,FALSE)+IF(OR(B1743=0,A_Stammdaten!$B$12&lt;B1743),0,I1743*1/20)</f>
        <v>0</v>
      </c>
      <c r="K1743" s="51">
        <f>HLOOKUP(A_Stammdaten!$B$12,$L$4:$R$2504,ROW(B1743)-3,FALSE)</f>
        <v>0</v>
      </c>
      <c r="L1743" s="51">
        <f t="shared" si="78"/>
        <v>0</v>
      </c>
      <c r="M1743" s="51">
        <f t="shared" si="79"/>
        <v>0</v>
      </c>
      <c r="N1743" s="51">
        <f t="shared" si="79"/>
        <v>0</v>
      </c>
      <c r="O1743" s="51">
        <f t="shared" si="79"/>
        <v>0</v>
      </c>
      <c r="P1743" s="51">
        <f t="shared" si="79"/>
        <v>0</v>
      </c>
      <c r="Q1743" s="51">
        <f t="shared" si="79"/>
        <v>0</v>
      </c>
      <c r="R1743" s="51">
        <f t="shared" si="79"/>
        <v>0</v>
      </c>
    </row>
    <row r="1744" spans="1:18" x14ac:dyDescent="0.25">
      <c r="A1744" s="17"/>
      <c r="B1744" s="52"/>
      <c r="C1744" s="17"/>
      <c r="D1744" s="17"/>
      <c r="E1744" s="17"/>
      <c r="F1744" s="17"/>
      <c r="G1744" s="17"/>
      <c r="H1744" s="17"/>
      <c r="I1744" s="16">
        <f>IF(B1744&gt;A_Stammdaten!$B$12,0,SUM(C1744,D1744,F1744,G1744)-SUM(E1744,H1744))</f>
        <v>0</v>
      </c>
      <c r="J1744" s="51">
        <f>HLOOKUP(A_Stammdaten!$B$12,$L$4:$R$2504,ROW(B1744)-3,FALSE)+IF(OR(B1744=0,A_Stammdaten!$B$12&lt;B1744),0,I1744*1/20)</f>
        <v>0</v>
      </c>
      <c r="K1744" s="51">
        <f>HLOOKUP(A_Stammdaten!$B$12,$L$4:$R$2504,ROW(B1744)-3,FALSE)</f>
        <v>0</v>
      </c>
      <c r="L1744" s="51">
        <f t="shared" si="78"/>
        <v>0</v>
      </c>
      <c r="M1744" s="51">
        <f t="shared" si="79"/>
        <v>0</v>
      </c>
      <c r="N1744" s="51">
        <f t="shared" si="79"/>
        <v>0</v>
      </c>
      <c r="O1744" s="51">
        <f t="shared" si="79"/>
        <v>0</v>
      </c>
      <c r="P1744" s="51">
        <f t="shared" si="79"/>
        <v>0</v>
      </c>
      <c r="Q1744" s="51">
        <f t="shared" si="79"/>
        <v>0</v>
      </c>
      <c r="R1744" s="51">
        <f t="shared" si="79"/>
        <v>0</v>
      </c>
    </row>
    <row r="1745" spans="1:18" x14ac:dyDescent="0.25">
      <c r="A1745" s="17"/>
      <c r="B1745" s="52"/>
      <c r="C1745" s="17"/>
      <c r="D1745" s="17"/>
      <c r="E1745" s="17"/>
      <c r="F1745" s="17"/>
      <c r="G1745" s="17"/>
      <c r="H1745" s="17"/>
      <c r="I1745" s="16">
        <f>IF(B1745&gt;A_Stammdaten!$B$12,0,SUM(C1745,D1745,F1745,G1745)-SUM(E1745,H1745))</f>
        <v>0</v>
      </c>
      <c r="J1745" s="51">
        <f>HLOOKUP(A_Stammdaten!$B$12,$L$4:$R$2504,ROW(B1745)-3,FALSE)+IF(OR(B1745=0,A_Stammdaten!$B$12&lt;B1745),0,I1745*1/20)</f>
        <v>0</v>
      </c>
      <c r="K1745" s="51">
        <f>HLOOKUP(A_Stammdaten!$B$12,$L$4:$R$2504,ROW(B1745)-3,FALSE)</f>
        <v>0</v>
      </c>
      <c r="L1745" s="51">
        <f t="shared" si="78"/>
        <v>0</v>
      </c>
      <c r="M1745" s="51">
        <f t="shared" si="79"/>
        <v>0</v>
      </c>
      <c r="N1745" s="51">
        <f t="shared" si="79"/>
        <v>0</v>
      </c>
      <c r="O1745" s="51">
        <f t="shared" si="79"/>
        <v>0</v>
      </c>
      <c r="P1745" s="51">
        <f t="shared" si="79"/>
        <v>0</v>
      </c>
      <c r="Q1745" s="51">
        <f t="shared" si="79"/>
        <v>0</v>
      </c>
      <c r="R1745" s="51">
        <f t="shared" si="79"/>
        <v>0</v>
      </c>
    </row>
    <row r="1746" spans="1:18" x14ac:dyDescent="0.25">
      <c r="A1746" s="17"/>
      <c r="B1746" s="52"/>
      <c r="C1746" s="17"/>
      <c r="D1746" s="17"/>
      <c r="E1746" s="17"/>
      <c r="F1746" s="17"/>
      <c r="G1746" s="17"/>
      <c r="H1746" s="17"/>
      <c r="I1746" s="16">
        <f>IF(B1746&gt;A_Stammdaten!$B$12,0,SUM(C1746,D1746,F1746,G1746)-SUM(E1746,H1746))</f>
        <v>0</v>
      </c>
      <c r="J1746" s="51">
        <f>HLOOKUP(A_Stammdaten!$B$12,$L$4:$R$2504,ROW(B1746)-3,FALSE)+IF(OR(B1746=0,A_Stammdaten!$B$12&lt;B1746),0,I1746*1/20)</f>
        <v>0</v>
      </c>
      <c r="K1746" s="51">
        <f>HLOOKUP(A_Stammdaten!$B$12,$L$4:$R$2504,ROW(B1746)-3,FALSE)</f>
        <v>0</v>
      </c>
      <c r="L1746" s="51">
        <f t="shared" si="78"/>
        <v>0</v>
      </c>
      <c r="M1746" s="51">
        <f t="shared" si="79"/>
        <v>0</v>
      </c>
      <c r="N1746" s="51">
        <f t="shared" si="79"/>
        <v>0</v>
      </c>
      <c r="O1746" s="51">
        <f t="shared" si="79"/>
        <v>0</v>
      </c>
      <c r="P1746" s="51">
        <f t="shared" si="79"/>
        <v>0</v>
      </c>
      <c r="Q1746" s="51">
        <f t="shared" si="79"/>
        <v>0</v>
      </c>
      <c r="R1746" s="51">
        <f t="shared" si="79"/>
        <v>0</v>
      </c>
    </row>
    <row r="1747" spans="1:18" x14ac:dyDescent="0.25">
      <c r="A1747" s="17"/>
      <c r="B1747" s="52"/>
      <c r="C1747" s="17"/>
      <c r="D1747" s="17"/>
      <c r="E1747" s="17"/>
      <c r="F1747" s="17"/>
      <c r="G1747" s="17"/>
      <c r="H1747" s="17"/>
      <c r="I1747" s="16">
        <f>IF(B1747&gt;A_Stammdaten!$B$12,0,SUM(C1747,D1747,F1747,G1747)-SUM(E1747,H1747))</f>
        <v>0</v>
      </c>
      <c r="J1747" s="51">
        <f>HLOOKUP(A_Stammdaten!$B$12,$L$4:$R$2504,ROW(B1747)-3,FALSE)+IF(OR(B1747=0,A_Stammdaten!$B$12&lt;B1747),0,I1747*1/20)</f>
        <v>0</v>
      </c>
      <c r="K1747" s="51">
        <f>HLOOKUP(A_Stammdaten!$B$12,$L$4:$R$2504,ROW(B1747)-3,FALSE)</f>
        <v>0</v>
      </c>
      <c r="L1747" s="51">
        <f t="shared" si="78"/>
        <v>0</v>
      </c>
      <c r="M1747" s="51">
        <f t="shared" si="79"/>
        <v>0</v>
      </c>
      <c r="N1747" s="51">
        <f t="shared" si="79"/>
        <v>0</v>
      </c>
      <c r="O1747" s="51">
        <f t="shared" si="79"/>
        <v>0</v>
      </c>
      <c r="P1747" s="51">
        <f t="shared" si="79"/>
        <v>0</v>
      </c>
      <c r="Q1747" s="51">
        <f t="shared" si="79"/>
        <v>0</v>
      </c>
      <c r="R1747" s="51">
        <f t="shared" si="79"/>
        <v>0</v>
      </c>
    </row>
    <row r="1748" spans="1:18" x14ac:dyDescent="0.25">
      <c r="A1748" s="17"/>
      <c r="B1748" s="52"/>
      <c r="C1748" s="17"/>
      <c r="D1748" s="17"/>
      <c r="E1748" s="17"/>
      <c r="F1748" s="17"/>
      <c r="G1748" s="17"/>
      <c r="H1748" s="17"/>
      <c r="I1748" s="16">
        <f>IF(B1748&gt;A_Stammdaten!$B$12,0,SUM(C1748,D1748,F1748,G1748)-SUM(E1748,H1748))</f>
        <v>0</v>
      </c>
      <c r="J1748" s="51">
        <f>HLOOKUP(A_Stammdaten!$B$12,$L$4:$R$2504,ROW(B1748)-3,FALSE)+IF(OR(B1748=0,A_Stammdaten!$B$12&lt;B1748),0,I1748*1/20)</f>
        <v>0</v>
      </c>
      <c r="K1748" s="51">
        <f>HLOOKUP(A_Stammdaten!$B$12,$L$4:$R$2504,ROW(B1748)-3,FALSE)</f>
        <v>0</v>
      </c>
      <c r="L1748" s="51">
        <f t="shared" si="78"/>
        <v>0</v>
      </c>
      <c r="M1748" s="51">
        <f t="shared" si="79"/>
        <v>0</v>
      </c>
      <c r="N1748" s="51">
        <f t="shared" si="79"/>
        <v>0</v>
      </c>
      <c r="O1748" s="51">
        <f t="shared" si="79"/>
        <v>0</v>
      </c>
      <c r="P1748" s="51">
        <f t="shared" si="79"/>
        <v>0</v>
      </c>
      <c r="Q1748" s="51">
        <f t="shared" si="79"/>
        <v>0</v>
      </c>
      <c r="R1748" s="51">
        <f t="shared" si="79"/>
        <v>0</v>
      </c>
    </row>
    <row r="1749" spans="1:18" x14ac:dyDescent="0.25">
      <c r="A1749" s="17"/>
      <c r="B1749" s="52"/>
      <c r="C1749" s="17"/>
      <c r="D1749" s="17"/>
      <c r="E1749" s="17"/>
      <c r="F1749" s="17"/>
      <c r="G1749" s="17"/>
      <c r="H1749" s="17"/>
      <c r="I1749" s="16">
        <f>IF(B1749&gt;A_Stammdaten!$B$12,0,SUM(C1749,D1749,F1749,G1749)-SUM(E1749,H1749))</f>
        <v>0</v>
      </c>
      <c r="J1749" s="51">
        <f>HLOOKUP(A_Stammdaten!$B$12,$L$4:$R$2504,ROW(B1749)-3,FALSE)+IF(OR(B1749=0,A_Stammdaten!$B$12&lt;B1749),0,I1749*1/20)</f>
        <v>0</v>
      </c>
      <c r="K1749" s="51">
        <f>HLOOKUP(A_Stammdaten!$B$12,$L$4:$R$2504,ROW(B1749)-3,FALSE)</f>
        <v>0</v>
      </c>
      <c r="L1749" s="51">
        <f t="shared" si="78"/>
        <v>0</v>
      </c>
      <c r="M1749" s="51">
        <f t="shared" si="79"/>
        <v>0</v>
      </c>
      <c r="N1749" s="51">
        <f t="shared" si="79"/>
        <v>0</v>
      </c>
      <c r="O1749" s="51">
        <f t="shared" si="79"/>
        <v>0</v>
      </c>
      <c r="P1749" s="51">
        <f t="shared" si="79"/>
        <v>0</v>
      </c>
      <c r="Q1749" s="51">
        <f t="shared" si="79"/>
        <v>0</v>
      </c>
      <c r="R1749" s="51">
        <f t="shared" si="79"/>
        <v>0</v>
      </c>
    </row>
    <row r="1750" spans="1:18" x14ac:dyDescent="0.25">
      <c r="A1750" s="17"/>
      <c r="B1750" s="52"/>
      <c r="C1750" s="17"/>
      <c r="D1750" s="17"/>
      <c r="E1750" s="17"/>
      <c r="F1750" s="17"/>
      <c r="G1750" s="17"/>
      <c r="H1750" s="17"/>
      <c r="I1750" s="16">
        <f>IF(B1750&gt;A_Stammdaten!$B$12,0,SUM(C1750,D1750,F1750,G1750)-SUM(E1750,H1750))</f>
        <v>0</v>
      </c>
      <c r="J1750" s="51">
        <f>HLOOKUP(A_Stammdaten!$B$12,$L$4:$R$2504,ROW(B1750)-3,FALSE)+IF(OR(B1750=0,A_Stammdaten!$B$12&lt;B1750),0,I1750*1/20)</f>
        <v>0</v>
      </c>
      <c r="K1750" s="51">
        <f>HLOOKUP(A_Stammdaten!$B$12,$L$4:$R$2504,ROW(B1750)-3,FALSE)</f>
        <v>0</v>
      </c>
      <c r="L1750" s="51">
        <f t="shared" si="78"/>
        <v>0</v>
      </c>
      <c r="M1750" s="51">
        <f t="shared" si="79"/>
        <v>0</v>
      </c>
      <c r="N1750" s="51">
        <f t="shared" si="79"/>
        <v>0</v>
      </c>
      <c r="O1750" s="51">
        <f t="shared" si="79"/>
        <v>0</v>
      </c>
      <c r="P1750" s="51">
        <f t="shared" si="79"/>
        <v>0</v>
      </c>
      <c r="Q1750" s="51">
        <f t="shared" si="79"/>
        <v>0</v>
      </c>
      <c r="R1750" s="51">
        <f t="shared" si="79"/>
        <v>0</v>
      </c>
    </row>
    <row r="1751" spans="1:18" x14ac:dyDescent="0.25">
      <c r="A1751" s="17"/>
      <c r="B1751" s="52"/>
      <c r="C1751" s="17"/>
      <c r="D1751" s="17"/>
      <c r="E1751" s="17"/>
      <c r="F1751" s="17"/>
      <c r="G1751" s="17"/>
      <c r="H1751" s="17"/>
      <c r="I1751" s="16">
        <f>IF(B1751&gt;A_Stammdaten!$B$12,0,SUM(C1751,D1751,F1751,G1751)-SUM(E1751,H1751))</f>
        <v>0</v>
      </c>
      <c r="J1751" s="51">
        <f>HLOOKUP(A_Stammdaten!$B$12,$L$4:$R$2504,ROW(B1751)-3,FALSE)+IF(OR(B1751=0,A_Stammdaten!$B$12&lt;B1751),0,I1751*1/20)</f>
        <v>0</v>
      </c>
      <c r="K1751" s="51">
        <f>HLOOKUP(A_Stammdaten!$B$12,$L$4:$R$2504,ROW(B1751)-3,FALSE)</f>
        <v>0</v>
      </c>
      <c r="L1751" s="51">
        <f t="shared" si="78"/>
        <v>0</v>
      </c>
      <c r="M1751" s="51">
        <f t="shared" si="79"/>
        <v>0</v>
      </c>
      <c r="N1751" s="51">
        <f t="shared" si="79"/>
        <v>0</v>
      </c>
      <c r="O1751" s="51">
        <f t="shared" si="79"/>
        <v>0</v>
      </c>
      <c r="P1751" s="51">
        <f t="shared" si="79"/>
        <v>0</v>
      </c>
      <c r="Q1751" s="51">
        <f t="shared" si="79"/>
        <v>0</v>
      </c>
      <c r="R1751" s="51">
        <f t="shared" si="79"/>
        <v>0</v>
      </c>
    </row>
    <row r="1752" spans="1:18" x14ac:dyDescent="0.25">
      <c r="A1752" s="17"/>
      <c r="B1752" s="52"/>
      <c r="C1752" s="17"/>
      <c r="D1752" s="17"/>
      <c r="E1752" s="17"/>
      <c r="F1752" s="17"/>
      <c r="G1752" s="17"/>
      <c r="H1752" s="17"/>
      <c r="I1752" s="16">
        <f>IF(B1752&gt;A_Stammdaten!$B$12,0,SUM(C1752,D1752,F1752,G1752)-SUM(E1752,H1752))</f>
        <v>0</v>
      </c>
      <c r="J1752" s="51">
        <f>HLOOKUP(A_Stammdaten!$B$12,$L$4:$R$2504,ROW(B1752)-3,FALSE)+IF(OR(B1752=0,A_Stammdaten!$B$12&lt;B1752),0,I1752*1/20)</f>
        <v>0</v>
      </c>
      <c r="K1752" s="51">
        <f>HLOOKUP(A_Stammdaten!$B$12,$L$4:$R$2504,ROW(B1752)-3,FALSE)</f>
        <v>0</v>
      </c>
      <c r="L1752" s="51">
        <f t="shared" si="78"/>
        <v>0</v>
      </c>
      <c r="M1752" s="51">
        <f t="shared" si="79"/>
        <v>0</v>
      </c>
      <c r="N1752" s="51">
        <f t="shared" si="79"/>
        <v>0</v>
      </c>
      <c r="O1752" s="51">
        <f t="shared" si="79"/>
        <v>0</v>
      </c>
      <c r="P1752" s="51">
        <f t="shared" si="79"/>
        <v>0</v>
      </c>
      <c r="Q1752" s="51">
        <f t="shared" si="79"/>
        <v>0</v>
      </c>
      <c r="R1752" s="51">
        <f t="shared" si="79"/>
        <v>0</v>
      </c>
    </row>
    <row r="1753" spans="1:18" x14ac:dyDescent="0.25">
      <c r="A1753" s="17"/>
      <c r="B1753" s="52"/>
      <c r="C1753" s="17"/>
      <c r="D1753" s="17"/>
      <c r="E1753" s="17"/>
      <c r="F1753" s="17"/>
      <c r="G1753" s="17"/>
      <c r="H1753" s="17"/>
      <c r="I1753" s="16">
        <f>IF(B1753&gt;A_Stammdaten!$B$12,0,SUM(C1753,D1753,F1753,G1753)-SUM(E1753,H1753))</f>
        <v>0</v>
      </c>
      <c r="J1753" s="51">
        <f>HLOOKUP(A_Stammdaten!$B$12,$L$4:$R$2504,ROW(B1753)-3,FALSE)+IF(OR(B1753=0,A_Stammdaten!$B$12&lt;B1753),0,I1753*1/20)</f>
        <v>0</v>
      </c>
      <c r="K1753" s="51">
        <f>HLOOKUP(A_Stammdaten!$B$12,$L$4:$R$2504,ROW(B1753)-3,FALSE)</f>
        <v>0</v>
      </c>
      <c r="L1753" s="51">
        <f t="shared" si="78"/>
        <v>0</v>
      </c>
      <c r="M1753" s="51">
        <f t="shared" si="79"/>
        <v>0</v>
      </c>
      <c r="N1753" s="51">
        <f t="shared" si="79"/>
        <v>0</v>
      </c>
      <c r="O1753" s="51">
        <f t="shared" si="79"/>
        <v>0</v>
      </c>
      <c r="P1753" s="51">
        <f t="shared" si="79"/>
        <v>0</v>
      </c>
      <c r="Q1753" s="51">
        <f t="shared" si="79"/>
        <v>0</v>
      </c>
      <c r="R1753" s="51">
        <f t="shared" si="79"/>
        <v>0</v>
      </c>
    </row>
    <row r="1754" spans="1:18" x14ac:dyDescent="0.25">
      <c r="A1754" s="17"/>
      <c r="B1754" s="52"/>
      <c r="C1754" s="17"/>
      <c r="D1754" s="17"/>
      <c r="E1754" s="17"/>
      <c r="F1754" s="17"/>
      <c r="G1754" s="17"/>
      <c r="H1754" s="17"/>
      <c r="I1754" s="16">
        <f>IF(B1754&gt;A_Stammdaten!$B$12,0,SUM(C1754,D1754,F1754,G1754)-SUM(E1754,H1754))</f>
        <v>0</v>
      </c>
      <c r="J1754" s="51">
        <f>HLOOKUP(A_Stammdaten!$B$12,$L$4:$R$2504,ROW(B1754)-3,FALSE)+IF(OR(B1754=0,A_Stammdaten!$B$12&lt;B1754),0,I1754*1/20)</f>
        <v>0</v>
      </c>
      <c r="K1754" s="51">
        <f>HLOOKUP(A_Stammdaten!$B$12,$L$4:$R$2504,ROW(B1754)-3,FALSE)</f>
        <v>0</v>
      </c>
      <c r="L1754" s="51">
        <f t="shared" si="78"/>
        <v>0</v>
      </c>
      <c r="M1754" s="51">
        <f t="shared" si="79"/>
        <v>0</v>
      </c>
      <c r="N1754" s="51">
        <f t="shared" si="79"/>
        <v>0</v>
      </c>
      <c r="O1754" s="51">
        <f t="shared" si="79"/>
        <v>0</v>
      </c>
      <c r="P1754" s="51">
        <f t="shared" si="79"/>
        <v>0</v>
      </c>
      <c r="Q1754" s="51">
        <f t="shared" si="79"/>
        <v>0</v>
      </c>
      <c r="R1754" s="51">
        <f t="shared" si="79"/>
        <v>0</v>
      </c>
    </row>
    <row r="1755" spans="1:18" x14ac:dyDescent="0.25">
      <c r="A1755" s="17"/>
      <c r="B1755" s="52"/>
      <c r="C1755" s="17"/>
      <c r="D1755" s="17"/>
      <c r="E1755" s="17"/>
      <c r="F1755" s="17"/>
      <c r="G1755" s="17"/>
      <c r="H1755" s="17"/>
      <c r="I1755" s="16">
        <f>IF(B1755&gt;A_Stammdaten!$B$12,0,SUM(C1755,D1755,F1755,G1755)-SUM(E1755,H1755))</f>
        <v>0</v>
      </c>
      <c r="J1755" s="51">
        <f>HLOOKUP(A_Stammdaten!$B$12,$L$4:$R$2504,ROW(B1755)-3,FALSE)+IF(OR(B1755=0,A_Stammdaten!$B$12&lt;B1755),0,I1755*1/20)</f>
        <v>0</v>
      </c>
      <c r="K1755" s="51">
        <f>HLOOKUP(A_Stammdaten!$B$12,$L$4:$R$2504,ROW(B1755)-3,FALSE)</f>
        <v>0</v>
      </c>
      <c r="L1755" s="51">
        <f t="shared" si="78"/>
        <v>0</v>
      </c>
      <c r="M1755" s="51">
        <f t="shared" si="79"/>
        <v>0</v>
      </c>
      <c r="N1755" s="51">
        <f t="shared" si="79"/>
        <v>0</v>
      </c>
      <c r="O1755" s="51">
        <f t="shared" si="79"/>
        <v>0</v>
      </c>
      <c r="P1755" s="51">
        <f t="shared" si="79"/>
        <v>0</v>
      </c>
      <c r="Q1755" s="51">
        <f t="shared" si="79"/>
        <v>0</v>
      </c>
      <c r="R1755" s="51">
        <f t="shared" si="79"/>
        <v>0</v>
      </c>
    </row>
    <row r="1756" spans="1:18" x14ac:dyDescent="0.25">
      <c r="A1756" s="17"/>
      <c r="B1756" s="52"/>
      <c r="C1756" s="17"/>
      <c r="D1756" s="17"/>
      <c r="E1756" s="17"/>
      <c r="F1756" s="17"/>
      <c r="G1756" s="17"/>
      <c r="H1756" s="17"/>
      <c r="I1756" s="16">
        <f>IF(B1756&gt;A_Stammdaten!$B$12,0,SUM(C1756,D1756,F1756,G1756)-SUM(E1756,H1756))</f>
        <v>0</v>
      </c>
      <c r="J1756" s="51">
        <f>HLOOKUP(A_Stammdaten!$B$12,$L$4:$R$2504,ROW(B1756)-3,FALSE)+IF(OR(B1756=0,A_Stammdaten!$B$12&lt;B1756),0,I1756*1/20)</f>
        <v>0</v>
      </c>
      <c r="K1756" s="51">
        <f>HLOOKUP(A_Stammdaten!$B$12,$L$4:$R$2504,ROW(B1756)-3,FALSE)</f>
        <v>0</v>
      </c>
      <c r="L1756" s="51">
        <f t="shared" si="78"/>
        <v>0</v>
      </c>
      <c r="M1756" s="51">
        <f t="shared" si="79"/>
        <v>0</v>
      </c>
      <c r="N1756" s="51">
        <f t="shared" si="79"/>
        <v>0</v>
      </c>
      <c r="O1756" s="51">
        <f t="shared" si="79"/>
        <v>0</v>
      </c>
      <c r="P1756" s="51">
        <f t="shared" si="79"/>
        <v>0</v>
      </c>
      <c r="Q1756" s="51">
        <f t="shared" si="79"/>
        <v>0</v>
      </c>
      <c r="R1756" s="51">
        <f t="shared" si="79"/>
        <v>0</v>
      </c>
    </row>
    <row r="1757" spans="1:18" x14ac:dyDescent="0.25">
      <c r="A1757" s="17"/>
      <c r="B1757" s="52"/>
      <c r="C1757" s="17"/>
      <c r="D1757" s="17"/>
      <c r="E1757" s="17"/>
      <c r="F1757" s="17"/>
      <c r="G1757" s="17"/>
      <c r="H1757" s="17"/>
      <c r="I1757" s="16">
        <f>IF(B1757&gt;A_Stammdaten!$B$12,0,SUM(C1757,D1757,F1757,G1757)-SUM(E1757,H1757))</f>
        <v>0</v>
      </c>
      <c r="J1757" s="51">
        <f>HLOOKUP(A_Stammdaten!$B$12,$L$4:$R$2504,ROW(B1757)-3,FALSE)+IF(OR(B1757=0,A_Stammdaten!$B$12&lt;B1757),0,I1757*1/20)</f>
        <v>0</v>
      </c>
      <c r="K1757" s="51">
        <f>HLOOKUP(A_Stammdaten!$B$12,$L$4:$R$2504,ROW(B1757)-3,FALSE)</f>
        <v>0</v>
      </c>
      <c r="L1757" s="51">
        <f t="shared" si="78"/>
        <v>0</v>
      </c>
      <c r="M1757" s="51">
        <f t="shared" si="79"/>
        <v>0</v>
      </c>
      <c r="N1757" s="51">
        <f t="shared" si="79"/>
        <v>0</v>
      </c>
      <c r="O1757" s="51">
        <f t="shared" si="79"/>
        <v>0</v>
      </c>
      <c r="P1757" s="51">
        <f t="shared" si="79"/>
        <v>0</v>
      </c>
      <c r="Q1757" s="51">
        <f t="shared" si="79"/>
        <v>0</v>
      </c>
      <c r="R1757" s="51">
        <f t="shared" si="79"/>
        <v>0</v>
      </c>
    </row>
    <row r="1758" spans="1:18" x14ac:dyDescent="0.25">
      <c r="A1758" s="17"/>
      <c r="B1758" s="52"/>
      <c r="C1758" s="17"/>
      <c r="D1758" s="17"/>
      <c r="E1758" s="17"/>
      <c r="F1758" s="17"/>
      <c r="G1758" s="17"/>
      <c r="H1758" s="17"/>
      <c r="I1758" s="16">
        <f>IF(B1758&gt;A_Stammdaten!$B$12,0,SUM(C1758,D1758,F1758,G1758)-SUM(E1758,H1758))</f>
        <v>0</v>
      </c>
      <c r="J1758" s="51">
        <f>HLOOKUP(A_Stammdaten!$B$12,$L$4:$R$2504,ROW(B1758)-3,FALSE)+IF(OR(B1758=0,A_Stammdaten!$B$12&lt;B1758),0,I1758*1/20)</f>
        <v>0</v>
      </c>
      <c r="K1758" s="51">
        <f>HLOOKUP(A_Stammdaten!$B$12,$L$4:$R$2504,ROW(B1758)-3,FALSE)</f>
        <v>0</v>
      </c>
      <c r="L1758" s="51">
        <f t="shared" si="78"/>
        <v>0</v>
      </c>
      <c r="M1758" s="51">
        <f t="shared" si="79"/>
        <v>0</v>
      </c>
      <c r="N1758" s="51">
        <f t="shared" si="79"/>
        <v>0</v>
      </c>
      <c r="O1758" s="51">
        <f t="shared" si="79"/>
        <v>0</v>
      </c>
      <c r="P1758" s="51">
        <f t="shared" si="79"/>
        <v>0</v>
      </c>
      <c r="Q1758" s="51">
        <f t="shared" si="79"/>
        <v>0</v>
      </c>
      <c r="R1758" s="51">
        <f t="shared" si="79"/>
        <v>0</v>
      </c>
    </row>
    <row r="1759" spans="1:18" x14ac:dyDescent="0.25">
      <c r="A1759" s="17"/>
      <c r="B1759" s="52"/>
      <c r="C1759" s="17"/>
      <c r="D1759" s="17"/>
      <c r="E1759" s="17"/>
      <c r="F1759" s="17"/>
      <c r="G1759" s="17"/>
      <c r="H1759" s="17"/>
      <c r="I1759" s="16">
        <f>IF(B1759&gt;A_Stammdaten!$B$12,0,SUM(C1759,D1759,F1759,G1759)-SUM(E1759,H1759))</f>
        <v>0</v>
      </c>
      <c r="J1759" s="51">
        <f>HLOOKUP(A_Stammdaten!$B$12,$L$4:$R$2504,ROW(B1759)-3,FALSE)+IF(OR(B1759=0,A_Stammdaten!$B$12&lt;B1759),0,I1759*1/20)</f>
        <v>0</v>
      </c>
      <c r="K1759" s="51">
        <f>HLOOKUP(A_Stammdaten!$B$12,$L$4:$R$2504,ROW(B1759)-3,FALSE)</f>
        <v>0</v>
      </c>
      <c r="L1759" s="51">
        <f t="shared" si="78"/>
        <v>0</v>
      </c>
      <c r="M1759" s="51">
        <f t="shared" si="79"/>
        <v>0</v>
      </c>
      <c r="N1759" s="51">
        <f t="shared" si="79"/>
        <v>0</v>
      </c>
      <c r="O1759" s="51">
        <f t="shared" si="79"/>
        <v>0</v>
      </c>
      <c r="P1759" s="51">
        <f t="shared" si="79"/>
        <v>0</v>
      </c>
      <c r="Q1759" s="51">
        <f t="shared" si="79"/>
        <v>0</v>
      </c>
      <c r="R1759" s="51">
        <f t="shared" si="79"/>
        <v>0</v>
      </c>
    </row>
    <row r="1760" spans="1:18" x14ac:dyDescent="0.25">
      <c r="A1760" s="17"/>
      <c r="B1760" s="52"/>
      <c r="C1760" s="17"/>
      <c r="D1760" s="17"/>
      <c r="E1760" s="17"/>
      <c r="F1760" s="17"/>
      <c r="G1760" s="17"/>
      <c r="H1760" s="17"/>
      <c r="I1760" s="16">
        <f>IF(B1760&gt;A_Stammdaten!$B$12,0,SUM(C1760,D1760,F1760,G1760)-SUM(E1760,H1760))</f>
        <v>0</v>
      </c>
      <c r="J1760" s="51">
        <f>HLOOKUP(A_Stammdaten!$B$12,$L$4:$R$2504,ROW(B1760)-3,FALSE)+IF(OR(B1760=0,A_Stammdaten!$B$12&lt;B1760),0,I1760*1/20)</f>
        <v>0</v>
      </c>
      <c r="K1760" s="51">
        <f>HLOOKUP(A_Stammdaten!$B$12,$L$4:$R$2504,ROW(B1760)-3,FALSE)</f>
        <v>0</v>
      </c>
      <c r="L1760" s="51">
        <f t="shared" si="78"/>
        <v>0</v>
      </c>
      <c r="M1760" s="51">
        <f t="shared" si="79"/>
        <v>0</v>
      </c>
      <c r="N1760" s="51">
        <f t="shared" si="79"/>
        <v>0</v>
      </c>
      <c r="O1760" s="51">
        <f t="shared" si="79"/>
        <v>0</v>
      </c>
      <c r="P1760" s="51">
        <f t="shared" si="79"/>
        <v>0</v>
      </c>
      <c r="Q1760" s="51">
        <f t="shared" si="79"/>
        <v>0</v>
      </c>
      <c r="R1760" s="51">
        <f t="shared" si="79"/>
        <v>0</v>
      </c>
    </row>
    <row r="1761" spans="1:18" x14ac:dyDescent="0.25">
      <c r="A1761" s="17"/>
      <c r="B1761" s="52"/>
      <c r="C1761" s="17"/>
      <c r="D1761" s="17"/>
      <c r="E1761" s="17"/>
      <c r="F1761" s="17"/>
      <c r="G1761" s="17"/>
      <c r="H1761" s="17"/>
      <c r="I1761" s="16">
        <f>IF(B1761&gt;A_Stammdaten!$B$12,0,SUM(C1761,D1761,F1761,G1761)-SUM(E1761,H1761))</f>
        <v>0</v>
      </c>
      <c r="J1761" s="51">
        <f>HLOOKUP(A_Stammdaten!$B$12,$L$4:$R$2504,ROW(B1761)-3,FALSE)+IF(OR(B1761=0,A_Stammdaten!$B$12&lt;B1761),0,I1761*1/20)</f>
        <v>0</v>
      </c>
      <c r="K1761" s="51">
        <f>HLOOKUP(A_Stammdaten!$B$12,$L$4:$R$2504,ROW(B1761)-3,FALSE)</f>
        <v>0</v>
      </c>
      <c r="L1761" s="51">
        <f t="shared" si="78"/>
        <v>0</v>
      </c>
      <c r="M1761" s="51">
        <f t="shared" si="79"/>
        <v>0</v>
      </c>
      <c r="N1761" s="51">
        <f t="shared" si="79"/>
        <v>0</v>
      </c>
      <c r="O1761" s="51">
        <f t="shared" si="79"/>
        <v>0</v>
      </c>
      <c r="P1761" s="51">
        <f t="shared" si="79"/>
        <v>0</v>
      </c>
      <c r="Q1761" s="51">
        <f t="shared" si="79"/>
        <v>0</v>
      </c>
      <c r="R1761" s="51">
        <f t="shared" si="79"/>
        <v>0</v>
      </c>
    </row>
    <row r="1762" spans="1:18" x14ac:dyDescent="0.25">
      <c r="A1762" s="17"/>
      <c r="B1762" s="52"/>
      <c r="C1762" s="17"/>
      <c r="D1762" s="17"/>
      <c r="E1762" s="17"/>
      <c r="F1762" s="17"/>
      <c r="G1762" s="17"/>
      <c r="H1762" s="17"/>
      <c r="I1762" s="16">
        <f>IF(B1762&gt;A_Stammdaten!$B$12,0,SUM(C1762,D1762,F1762,G1762)-SUM(E1762,H1762))</f>
        <v>0</v>
      </c>
      <c r="J1762" s="51">
        <f>HLOOKUP(A_Stammdaten!$B$12,$L$4:$R$2504,ROW(B1762)-3,FALSE)+IF(OR(B1762=0,A_Stammdaten!$B$12&lt;B1762),0,I1762*1/20)</f>
        <v>0</v>
      </c>
      <c r="K1762" s="51">
        <f>HLOOKUP(A_Stammdaten!$B$12,$L$4:$R$2504,ROW(B1762)-3,FALSE)</f>
        <v>0</v>
      </c>
      <c r="L1762" s="51">
        <f t="shared" si="78"/>
        <v>0</v>
      </c>
      <c r="M1762" s="51">
        <f t="shared" si="79"/>
        <v>0</v>
      </c>
      <c r="N1762" s="51">
        <f t="shared" si="79"/>
        <v>0</v>
      </c>
      <c r="O1762" s="51">
        <f t="shared" si="79"/>
        <v>0</v>
      </c>
      <c r="P1762" s="51">
        <f t="shared" si="79"/>
        <v>0</v>
      </c>
      <c r="Q1762" s="51">
        <f t="shared" si="79"/>
        <v>0</v>
      </c>
      <c r="R1762" s="51">
        <f t="shared" si="79"/>
        <v>0</v>
      </c>
    </row>
    <row r="1763" spans="1:18" x14ac:dyDescent="0.25">
      <c r="A1763" s="17"/>
      <c r="B1763" s="52"/>
      <c r="C1763" s="17"/>
      <c r="D1763" s="17"/>
      <c r="E1763" s="17"/>
      <c r="F1763" s="17"/>
      <c r="G1763" s="17"/>
      <c r="H1763" s="17"/>
      <c r="I1763" s="16">
        <f>IF(B1763&gt;A_Stammdaten!$B$12,0,SUM(C1763,D1763,F1763,G1763)-SUM(E1763,H1763))</f>
        <v>0</v>
      </c>
      <c r="J1763" s="51">
        <f>HLOOKUP(A_Stammdaten!$B$12,$L$4:$R$2504,ROW(B1763)-3,FALSE)+IF(OR(B1763=0,A_Stammdaten!$B$12&lt;B1763),0,I1763*1/20)</f>
        <v>0</v>
      </c>
      <c r="K1763" s="51">
        <f>HLOOKUP(A_Stammdaten!$B$12,$L$4:$R$2504,ROW(B1763)-3,FALSE)</f>
        <v>0</v>
      </c>
      <c r="L1763" s="51">
        <f t="shared" si="78"/>
        <v>0</v>
      </c>
      <c r="M1763" s="51">
        <f t="shared" si="79"/>
        <v>0</v>
      </c>
      <c r="N1763" s="51">
        <f t="shared" si="79"/>
        <v>0</v>
      </c>
      <c r="O1763" s="51">
        <f t="shared" si="79"/>
        <v>0</v>
      </c>
      <c r="P1763" s="51">
        <f t="shared" si="79"/>
        <v>0</v>
      </c>
      <c r="Q1763" s="51">
        <f t="shared" si="79"/>
        <v>0</v>
      </c>
      <c r="R1763" s="51">
        <f t="shared" si="79"/>
        <v>0</v>
      </c>
    </row>
    <row r="1764" spans="1:18" x14ac:dyDescent="0.25">
      <c r="A1764" s="17"/>
      <c r="B1764" s="52"/>
      <c r="C1764" s="17"/>
      <c r="D1764" s="17"/>
      <c r="E1764" s="17"/>
      <c r="F1764" s="17"/>
      <c r="G1764" s="17"/>
      <c r="H1764" s="17"/>
      <c r="I1764" s="16">
        <f>IF(B1764&gt;A_Stammdaten!$B$12,0,SUM(C1764,D1764,F1764,G1764)-SUM(E1764,H1764))</f>
        <v>0</v>
      </c>
      <c r="J1764" s="51">
        <f>HLOOKUP(A_Stammdaten!$B$12,$L$4:$R$2504,ROW(B1764)-3,FALSE)+IF(OR(B1764=0,A_Stammdaten!$B$12&lt;B1764),0,I1764*1/20)</f>
        <v>0</v>
      </c>
      <c r="K1764" s="51">
        <f>HLOOKUP(A_Stammdaten!$B$12,$L$4:$R$2504,ROW(B1764)-3,FALSE)</f>
        <v>0</v>
      </c>
      <c r="L1764" s="51">
        <f t="shared" si="78"/>
        <v>0</v>
      </c>
      <c r="M1764" s="51">
        <f t="shared" si="79"/>
        <v>0</v>
      </c>
      <c r="N1764" s="51">
        <f t="shared" si="79"/>
        <v>0</v>
      </c>
      <c r="O1764" s="51">
        <f t="shared" si="79"/>
        <v>0</v>
      </c>
      <c r="P1764" s="51">
        <f t="shared" si="79"/>
        <v>0</v>
      </c>
      <c r="Q1764" s="51">
        <f t="shared" si="79"/>
        <v>0</v>
      </c>
      <c r="R1764" s="51">
        <f t="shared" si="79"/>
        <v>0</v>
      </c>
    </row>
    <row r="1765" spans="1:18" x14ac:dyDescent="0.25">
      <c r="A1765" s="17"/>
      <c r="B1765" s="52"/>
      <c r="C1765" s="17"/>
      <c r="D1765" s="17"/>
      <c r="E1765" s="17"/>
      <c r="F1765" s="17"/>
      <c r="G1765" s="17"/>
      <c r="H1765" s="17"/>
      <c r="I1765" s="16">
        <f>IF(B1765&gt;A_Stammdaten!$B$12,0,SUM(C1765,D1765,F1765,G1765)-SUM(E1765,H1765))</f>
        <v>0</v>
      </c>
      <c r="J1765" s="51">
        <f>HLOOKUP(A_Stammdaten!$B$12,$L$4:$R$2504,ROW(B1765)-3,FALSE)+IF(OR(B1765=0,A_Stammdaten!$B$12&lt;B1765),0,I1765*1/20)</f>
        <v>0</v>
      </c>
      <c r="K1765" s="51">
        <f>HLOOKUP(A_Stammdaten!$B$12,$L$4:$R$2504,ROW(B1765)-3,FALSE)</f>
        <v>0</v>
      </c>
      <c r="L1765" s="51">
        <f t="shared" si="78"/>
        <v>0</v>
      </c>
      <c r="M1765" s="51">
        <f t="shared" si="79"/>
        <v>0</v>
      </c>
      <c r="N1765" s="51">
        <f t="shared" si="79"/>
        <v>0</v>
      </c>
      <c r="O1765" s="51">
        <f t="shared" si="79"/>
        <v>0</v>
      </c>
      <c r="P1765" s="51">
        <f t="shared" si="79"/>
        <v>0</v>
      </c>
      <c r="Q1765" s="51">
        <f t="shared" si="79"/>
        <v>0</v>
      </c>
      <c r="R1765" s="51">
        <f t="shared" si="79"/>
        <v>0</v>
      </c>
    </row>
    <row r="1766" spans="1:18" x14ac:dyDescent="0.25">
      <c r="A1766" s="17"/>
      <c r="B1766" s="52"/>
      <c r="C1766" s="17"/>
      <c r="D1766" s="17"/>
      <c r="E1766" s="17"/>
      <c r="F1766" s="17"/>
      <c r="G1766" s="17"/>
      <c r="H1766" s="17"/>
      <c r="I1766" s="16">
        <f>IF(B1766&gt;A_Stammdaten!$B$12,0,SUM(C1766,D1766,F1766,G1766)-SUM(E1766,H1766))</f>
        <v>0</v>
      </c>
      <c r="J1766" s="51">
        <f>HLOOKUP(A_Stammdaten!$B$12,$L$4:$R$2504,ROW(B1766)-3,FALSE)+IF(OR(B1766=0,A_Stammdaten!$B$12&lt;B1766),0,I1766*1/20)</f>
        <v>0</v>
      </c>
      <c r="K1766" s="51">
        <f>HLOOKUP(A_Stammdaten!$B$12,$L$4:$R$2504,ROW(B1766)-3,FALSE)</f>
        <v>0</v>
      </c>
      <c r="L1766" s="51">
        <f t="shared" si="78"/>
        <v>0</v>
      </c>
      <c r="M1766" s="51">
        <f t="shared" si="79"/>
        <v>0</v>
      </c>
      <c r="N1766" s="51">
        <f t="shared" si="79"/>
        <v>0</v>
      </c>
      <c r="O1766" s="51">
        <f t="shared" si="79"/>
        <v>0</v>
      </c>
      <c r="P1766" s="51">
        <f t="shared" si="79"/>
        <v>0</v>
      </c>
      <c r="Q1766" s="51">
        <f t="shared" si="79"/>
        <v>0</v>
      </c>
      <c r="R1766" s="51">
        <f t="shared" si="79"/>
        <v>0</v>
      </c>
    </row>
    <row r="1767" spans="1:18" x14ac:dyDescent="0.25">
      <c r="A1767" s="17"/>
      <c r="B1767" s="52"/>
      <c r="C1767" s="17"/>
      <c r="D1767" s="17"/>
      <c r="E1767" s="17"/>
      <c r="F1767" s="17"/>
      <c r="G1767" s="17"/>
      <c r="H1767" s="17"/>
      <c r="I1767" s="16">
        <f>IF(B1767&gt;A_Stammdaten!$B$12,0,SUM(C1767,D1767,F1767,G1767)-SUM(E1767,H1767))</f>
        <v>0</v>
      </c>
      <c r="J1767" s="51">
        <f>HLOOKUP(A_Stammdaten!$B$12,$L$4:$R$2504,ROW(B1767)-3,FALSE)+IF(OR(B1767=0,A_Stammdaten!$B$12&lt;B1767),0,I1767*1/20)</f>
        <v>0</v>
      </c>
      <c r="K1767" s="51">
        <f>HLOOKUP(A_Stammdaten!$B$12,$L$4:$R$2504,ROW(B1767)-3,FALSE)</f>
        <v>0</v>
      </c>
      <c r="L1767" s="51">
        <f t="shared" si="78"/>
        <v>0</v>
      </c>
      <c r="M1767" s="51">
        <f t="shared" si="79"/>
        <v>0</v>
      </c>
      <c r="N1767" s="51">
        <f t="shared" si="79"/>
        <v>0</v>
      </c>
      <c r="O1767" s="51">
        <f t="shared" si="79"/>
        <v>0</v>
      </c>
      <c r="P1767" s="51">
        <f t="shared" si="79"/>
        <v>0</v>
      </c>
      <c r="Q1767" s="51">
        <f t="shared" si="79"/>
        <v>0</v>
      </c>
      <c r="R1767" s="51">
        <f t="shared" si="79"/>
        <v>0</v>
      </c>
    </row>
    <row r="1768" spans="1:18" x14ac:dyDescent="0.25">
      <c r="A1768" s="17"/>
      <c r="B1768" s="52"/>
      <c r="C1768" s="17"/>
      <c r="D1768" s="17"/>
      <c r="E1768" s="17"/>
      <c r="F1768" s="17"/>
      <c r="G1768" s="17"/>
      <c r="H1768" s="17"/>
      <c r="I1768" s="16">
        <f>IF(B1768&gt;A_Stammdaten!$B$12,0,SUM(C1768,D1768,F1768,G1768)-SUM(E1768,H1768))</f>
        <v>0</v>
      </c>
      <c r="J1768" s="51">
        <f>HLOOKUP(A_Stammdaten!$B$12,$L$4:$R$2504,ROW(B1768)-3,FALSE)+IF(OR(B1768=0,A_Stammdaten!$B$12&lt;B1768),0,I1768*1/20)</f>
        <v>0</v>
      </c>
      <c r="K1768" s="51">
        <f>HLOOKUP(A_Stammdaten!$B$12,$L$4:$R$2504,ROW(B1768)-3,FALSE)</f>
        <v>0</v>
      </c>
      <c r="L1768" s="51">
        <f t="shared" si="78"/>
        <v>0</v>
      </c>
      <c r="M1768" s="51">
        <f t="shared" si="79"/>
        <v>0</v>
      </c>
      <c r="N1768" s="51">
        <f t="shared" si="79"/>
        <v>0</v>
      </c>
      <c r="O1768" s="51">
        <f t="shared" si="79"/>
        <v>0</v>
      </c>
      <c r="P1768" s="51">
        <f t="shared" si="79"/>
        <v>0</v>
      </c>
      <c r="Q1768" s="51">
        <f t="shared" si="79"/>
        <v>0</v>
      </c>
      <c r="R1768" s="51">
        <f t="shared" si="79"/>
        <v>0</v>
      </c>
    </row>
    <row r="1769" spans="1:18" x14ac:dyDescent="0.25">
      <c r="A1769" s="17"/>
      <c r="B1769" s="52"/>
      <c r="C1769" s="17"/>
      <c r="D1769" s="17"/>
      <c r="E1769" s="17"/>
      <c r="F1769" s="17"/>
      <c r="G1769" s="17"/>
      <c r="H1769" s="17"/>
      <c r="I1769" s="16">
        <f>IF(B1769&gt;A_Stammdaten!$B$12,0,SUM(C1769,D1769,F1769,G1769)-SUM(E1769,H1769))</f>
        <v>0</v>
      </c>
      <c r="J1769" s="51">
        <f>HLOOKUP(A_Stammdaten!$B$12,$L$4:$R$2504,ROW(B1769)-3,FALSE)+IF(OR(B1769=0,A_Stammdaten!$B$12&lt;B1769),0,I1769*1/20)</f>
        <v>0</v>
      </c>
      <c r="K1769" s="51">
        <f>HLOOKUP(A_Stammdaten!$B$12,$L$4:$R$2504,ROW(B1769)-3,FALSE)</f>
        <v>0</v>
      </c>
      <c r="L1769" s="51">
        <f t="shared" si="78"/>
        <v>0</v>
      </c>
      <c r="M1769" s="51">
        <f t="shared" si="79"/>
        <v>0</v>
      </c>
      <c r="N1769" s="51">
        <f t="shared" si="79"/>
        <v>0</v>
      </c>
      <c r="O1769" s="51">
        <f t="shared" si="79"/>
        <v>0</v>
      </c>
      <c r="P1769" s="51">
        <f t="shared" si="79"/>
        <v>0</v>
      </c>
      <c r="Q1769" s="51">
        <f t="shared" si="79"/>
        <v>0</v>
      </c>
      <c r="R1769" s="51">
        <f t="shared" si="79"/>
        <v>0</v>
      </c>
    </row>
    <row r="1770" spans="1:18" x14ac:dyDescent="0.25">
      <c r="A1770" s="17"/>
      <c r="B1770" s="52"/>
      <c r="C1770" s="17"/>
      <c r="D1770" s="17"/>
      <c r="E1770" s="17"/>
      <c r="F1770" s="17"/>
      <c r="G1770" s="17"/>
      <c r="H1770" s="17"/>
      <c r="I1770" s="16">
        <f>IF(B1770&gt;A_Stammdaten!$B$12,0,SUM(C1770,D1770,F1770,G1770)-SUM(E1770,H1770))</f>
        <v>0</v>
      </c>
      <c r="J1770" s="51">
        <f>HLOOKUP(A_Stammdaten!$B$12,$L$4:$R$2504,ROW(B1770)-3,FALSE)+IF(OR(B1770=0,A_Stammdaten!$B$12&lt;B1770),0,I1770*1/20)</f>
        <v>0</v>
      </c>
      <c r="K1770" s="51">
        <f>HLOOKUP(A_Stammdaten!$B$12,$L$4:$R$2504,ROW(B1770)-3,FALSE)</f>
        <v>0</v>
      </c>
      <c r="L1770" s="51">
        <f t="shared" si="78"/>
        <v>0</v>
      </c>
      <c r="M1770" s="51">
        <f t="shared" si="79"/>
        <v>0</v>
      </c>
      <c r="N1770" s="51">
        <f t="shared" si="79"/>
        <v>0</v>
      </c>
      <c r="O1770" s="51">
        <f t="shared" si="79"/>
        <v>0</v>
      </c>
      <c r="P1770" s="51">
        <f t="shared" si="79"/>
        <v>0</v>
      </c>
      <c r="Q1770" s="51">
        <f t="shared" si="79"/>
        <v>0</v>
      </c>
      <c r="R1770" s="51">
        <f t="shared" si="79"/>
        <v>0</v>
      </c>
    </row>
    <row r="1771" spans="1:18" x14ac:dyDescent="0.25">
      <c r="A1771" s="17"/>
      <c r="B1771" s="52"/>
      <c r="C1771" s="17"/>
      <c r="D1771" s="17"/>
      <c r="E1771" s="17"/>
      <c r="F1771" s="17"/>
      <c r="G1771" s="17"/>
      <c r="H1771" s="17"/>
      <c r="I1771" s="16">
        <f>IF(B1771&gt;A_Stammdaten!$B$12,0,SUM(C1771,D1771,F1771,G1771)-SUM(E1771,H1771))</f>
        <v>0</v>
      </c>
      <c r="J1771" s="51">
        <f>HLOOKUP(A_Stammdaten!$B$12,$L$4:$R$2504,ROW(B1771)-3,FALSE)+IF(OR(B1771=0,A_Stammdaten!$B$12&lt;B1771),0,I1771*1/20)</f>
        <v>0</v>
      </c>
      <c r="K1771" s="51">
        <f>HLOOKUP(A_Stammdaten!$B$12,$L$4:$R$2504,ROW(B1771)-3,FALSE)</f>
        <v>0</v>
      </c>
      <c r="L1771" s="51">
        <f t="shared" si="78"/>
        <v>0</v>
      </c>
      <c r="M1771" s="51">
        <f t="shared" si="79"/>
        <v>0</v>
      </c>
      <c r="N1771" s="51">
        <f t="shared" si="79"/>
        <v>0</v>
      </c>
      <c r="O1771" s="51">
        <f t="shared" si="79"/>
        <v>0</v>
      </c>
      <c r="P1771" s="51">
        <f t="shared" si="79"/>
        <v>0</v>
      </c>
      <c r="Q1771" s="51">
        <f t="shared" si="79"/>
        <v>0</v>
      </c>
      <c r="R1771" s="51">
        <f t="shared" si="79"/>
        <v>0</v>
      </c>
    </row>
    <row r="1772" spans="1:18" x14ac:dyDescent="0.25">
      <c r="A1772" s="17"/>
      <c r="B1772" s="52"/>
      <c r="C1772" s="17"/>
      <c r="D1772" s="17"/>
      <c r="E1772" s="17"/>
      <c r="F1772" s="17"/>
      <c r="G1772" s="17"/>
      <c r="H1772" s="17"/>
      <c r="I1772" s="16">
        <f>IF(B1772&gt;A_Stammdaten!$B$12,0,SUM(C1772,D1772,F1772,G1772)-SUM(E1772,H1772))</f>
        <v>0</v>
      </c>
      <c r="J1772" s="51">
        <f>HLOOKUP(A_Stammdaten!$B$12,$L$4:$R$2504,ROW(B1772)-3,FALSE)+IF(OR(B1772=0,A_Stammdaten!$B$12&lt;B1772),0,I1772*1/20)</f>
        <v>0</v>
      </c>
      <c r="K1772" s="51">
        <f>HLOOKUP(A_Stammdaten!$B$12,$L$4:$R$2504,ROW(B1772)-3,FALSE)</f>
        <v>0</v>
      </c>
      <c r="L1772" s="51">
        <f t="shared" si="78"/>
        <v>0</v>
      </c>
      <c r="M1772" s="51">
        <f t="shared" si="79"/>
        <v>0</v>
      </c>
      <c r="N1772" s="51">
        <f t="shared" si="79"/>
        <v>0</v>
      </c>
      <c r="O1772" s="51">
        <f t="shared" si="79"/>
        <v>0</v>
      </c>
      <c r="P1772" s="51">
        <f t="shared" si="79"/>
        <v>0</v>
      </c>
      <c r="Q1772" s="51">
        <f t="shared" si="79"/>
        <v>0</v>
      </c>
      <c r="R1772" s="51">
        <f t="shared" si="79"/>
        <v>0</v>
      </c>
    </row>
    <row r="1773" spans="1:18" x14ac:dyDescent="0.25">
      <c r="A1773" s="17"/>
      <c r="B1773" s="52"/>
      <c r="C1773" s="17"/>
      <c r="D1773" s="17"/>
      <c r="E1773" s="17"/>
      <c r="F1773" s="17"/>
      <c r="G1773" s="17"/>
      <c r="H1773" s="17"/>
      <c r="I1773" s="16">
        <f>IF(B1773&gt;A_Stammdaten!$B$12,0,SUM(C1773,D1773,F1773,G1773)-SUM(E1773,H1773))</f>
        <v>0</v>
      </c>
      <c r="J1773" s="51">
        <f>HLOOKUP(A_Stammdaten!$B$12,$L$4:$R$2504,ROW(B1773)-3,FALSE)+IF(OR(B1773=0,A_Stammdaten!$B$12&lt;B1773),0,I1773*1/20)</f>
        <v>0</v>
      </c>
      <c r="K1773" s="51">
        <f>HLOOKUP(A_Stammdaten!$B$12,$L$4:$R$2504,ROW(B1773)-3,FALSE)</f>
        <v>0</v>
      </c>
      <c r="L1773" s="51">
        <f t="shared" si="78"/>
        <v>0</v>
      </c>
      <c r="M1773" s="51">
        <f t="shared" si="79"/>
        <v>0</v>
      </c>
      <c r="N1773" s="51">
        <f t="shared" si="79"/>
        <v>0</v>
      </c>
      <c r="O1773" s="51">
        <f t="shared" si="79"/>
        <v>0</v>
      </c>
      <c r="P1773" s="51">
        <f t="shared" si="79"/>
        <v>0</v>
      </c>
      <c r="Q1773" s="51">
        <f t="shared" si="79"/>
        <v>0</v>
      </c>
      <c r="R1773" s="51">
        <f t="shared" si="79"/>
        <v>0</v>
      </c>
    </row>
    <row r="1774" spans="1:18" x14ac:dyDescent="0.25">
      <c r="A1774" s="17"/>
      <c r="B1774" s="52"/>
      <c r="C1774" s="17"/>
      <c r="D1774" s="17"/>
      <c r="E1774" s="17"/>
      <c r="F1774" s="17"/>
      <c r="G1774" s="17"/>
      <c r="H1774" s="17"/>
      <c r="I1774" s="16">
        <f>IF(B1774&gt;A_Stammdaten!$B$12,0,SUM(C1774,D1774,F1774,G1774)-SUM(E1774,H1774))</f>
        <v>0</v>
      </c>
      <c r="J1774" s="51">
        <f>HLOOKUP(A_Stammdaten!$B$12,$L$4:$R$2504,ROW(B1774)-3,FALSE)+IF(OR(B1774=0,A_Stammdaten!$B$12&lt;B1774),0,I1774*1/20)</f>
        <v>0</v>
      </c>
      <c r="K1774" s="51">
        <f>HLOOKUP(A_Stammdaten!$B$12,$L$4:$R$2504,ROW(B1774)-3,FALSE)</f>
        <v>0</v>
      </c>
      <c r="L1774" s="51">
        <f t="shared" si="78"/>
        <v>0</v>
      </c>
      <c r="M1774" s="51">
        <f t="shared" si="79"/>
        <v>0</v>
      </c>
      <c r="N1774" s="51">
        <f t="shared" si="79"/>
        <v>0</v>
      </c>
      <c r="O1774" s="51">
        <f t="shared" si="79"/>
        <v>0</v>
      </c>
      <c r="P1774" s="51">
        <f t="shared" si="79"/>
        <v>0</v>
      </c>
      <c r="Q1774" s="51">
        <f t="shared" si="79"/>
        <v>0</v>
      </c>
      <c r="R1774" s="51">
        <f t="shared" si="79"/>
        <v>0</v>
      </c>
    </row>
    <row r="1775" spans="1:18" x14ac:dyDescent="0.25">
      <c r="A1775" s="17"/>
      <c r="B1775" s="52"/>
      <c r="C1775" s="17"/>
      <c r="D1775" s="17"/>
      <c r="E1775" s="17"/>
      <c r="F1775" s="17"/>
      <c r="G1775" s="17"/>
      <c r="H1775" s="17"/>
      <c r="I1775" s="16">
        <f>IF(B1775&gt;A_Stammdaten!$B$12,0,SUM(C1775,D1775,F1775,G1775)-SUM(E1775,H1775))</f>
        <v>0</v>
      </c>
      <c r="J1775" s="51">
        <f>HLOOKUP(A_Stammdaten!$B$12,$L$4:$R$2504,ROW(B1775)-3,FALSE)+IF(OR(B1775=0,A_Stammdaten!$B$12&lt;B1775),0,I1775*1/20)</f>
        <v>0</v>
      </c>
      <c r="K1775" s="51">
        <f>HLOOKUP(A_Stammdaten!$B$12,$L$4:$R$2504,ROW(B1775)-3,FALSE)</f>
        <v>0</v>
      </c>
      <c r="L1775" s="51">
        <f t="shared" si="78"/>
        <v>0</v>
      </c>
      <c r="M1775" s="51">
        <f t="shared" si="79"/>
        <v>0</v>
      </c>
      <c r="N1775" s="51">
        <f t="shared" si="79"/>
        <v>0</v>
      </c>
      <c r="O1775" s="51">
        <f t="shared" si="79"/>
        <v>0</v>
      </c>
      <c r="P1775" s="51">
        <f t="shared" si="79"/>
        <v>0</v>
      </c>
      <c r="Q1775" s="51">
        <f t="shared" si="79"/>
        <v>0</v>
      </c>
      <c r="R1775" s="51">
        <f t="shared" si="79"/>
        <v>0</v>
      </c>
    </row>
    <row r="1776" spans="1:18" x14ac:dyDescent="0.25">
      <c r="A1776" s="17"/>
      <c r="B1776" s="52"/>
      <c r="C1776" s="17"/>
      <c r="D1776" s="17"/>
      <c r="E1776" s="17"/>
      <c r="F1776" s="17"/>
      <c r="G1776" s="17"/>
      <c r="H1776" s="17"/>
      <c r="I1776" s="16">
        <f>IF(B1776&gt;A_Stammdaten!$B$12,0,SUM(C1776,D1776,F1776,G1776)-SUM(E1776,H1776))</f>
        <v>0</v>
      </c>
      <c r="J1776" s="51">
        <f>HLOOKUP(A_Stammdaten!$B$12,$L$4:$R$2504,ROW(B1776)-3,FALSE)+IF(OR(B1776=0,A_Stammdaten!$B$12&lt;B1776),0,I1776*1/20)</f>
        <v>0</v>
      </c>
      <c r="K1776" s="51">
        <f>HLOOKUP(A_Stammdaten!$B$12,$L$4:$R$2504,ROW(B1776)-3,FALSE)</f>
        <v>0</v>
      </c>
      <c r="L1776" s="51">
        <f t="shared" si="78"/>
        <v>0</v>
      </c>
      <c r="M1776" s="51">
        <f t="shared" si="79"/>
        <v>0</v>
      </c>
      <c r="N1776" s="51">
        <f t="shared" si="79"/>
        <v>0</v>
      </c>
      <c r="O1776" s="51">
        <f t="shared" si="79"/>
        <v>0</v>
      </c>
      <c r="P1776" s="51">
        <f t="shared" si="79"/>
        <v>0</v>
      </c>
      <c r="Q1776" s="51">
        <f t="shared" si="79"/>
        <v>0</v>
      </c>
      <c r="R1776" s="51">
        <f t="shared" si="79"/>
        <v>0</v>
      </c>
    </row>
    <row r="1777" spans="1:18" x14ac:dyDescent="0.25">
      <c r="A1777" s="17"/>
      <c r="B1777" s="52"/>
      <c r="C1777" s="17"/>
      <c r="D1777" s="17"/>
      <c r="E1777" s="17"/>
      <c r="F1777" s="17"/>
      <c r="G1777" s="17"/>
      <c r="H1777" s="17"/>
      <c r="I1777" s="16">
        <f>IF(B1777&gt;A_Stammdaten!$B$12,0,SUM(C1777,D1777,F1777,G1777)-SUM(E1777,H1777))</f>
        <v>0</v>
      </c>
      <c r="J1777" s="51">
        <f>HLOOKUP(A_Stammdaten!$B$12,$L$4:$R$2504,ROW(B1777)-3,FALSE)+IF(OR(B1777=0,A_Stammdaten!$B$12&lt;B1777),0,I1777*1/20)</f>
        <v>0</v>
      </c>
      <c r="K1777" s="51">
        <f>HLOOKUP(A_Stammdaten!$B$12,$L$4:$R$2504,ROW(B1777)-3,FALSE)</f>
        <v>0</v>
      </c>
      <c r="L1777" s="51">
        <f t="shared" si="78"/>
        <v>0</v>
      </c>
      <c r="M1777" s="51">
        <f t="shared" si="79"/>
        <v>0</v>
      </c>
      <c r="N1777" s="51">
        <f t="shared" si="79"/>
        <v>0</v>
      </c>
      <c r="O1777" s="51">
        <f t="shared" si="79"/>
        <v>0</v>
      </c>
      <c r="P1777" s="51">
        <f t="shared" si="79"/>
        <v>0</v>
      </c>
      <c r="Q1777" s="51">
        <f t="shared" si="79"/>
        <v>0</v>
      </c>
      <c r="R1777" s="51">
        <f t="shared" si="79"/>
        <v>0</v>
      </c>
    </row>
    <row r="1778" spans="1:18" x14ac:dyDescent="0.25">
      <c r="A1778" s="17"/>
      <c r="B1778" s="52"/>
      <c r="C1778" s="17"/>
      <c r="D1778" s="17"/>
      <c r="E1778" s="17"/>
      <c r="F1778" s="17"/>
      <c r="G1778" s="17"/>
      <c r="H1778" s="17"/>
      <c r="I1778" s="16">
        <f>IF(B1778&gt;A_Stammdaten!$B$12,0,SUM(C1778,D1778,F1778,G1778)-SUM(E1778,H1778))</f>
        <v>0</v>
      </c>
      <c r="J1778" s="51">
        <f>HLOOKUP(A_Stammdaten!$B$12,$L$4:$R$2504,ROW(B1778)-3,FALSE)+IF(OR(B1778=0,A_Stammdaten!$B$12&lt;B1778),0,I1778*1/20)</f>
        <v>0</v>
      </c>
      <c r="K1778" s="51">
        <f>HLOOKUP(A_Stammdaten!$B$12,$L$4:$R$2504,ROW(B1778)-3,FALSE)</f>
        <v>0</v>
      </c>
      <c r="L1778" s="51">
        <f t="shared" si="78"/>
        <v>0</v>
      </c>
      <c r="M1778" s="51">
        <f t="shared" si="79"/>
        <v>0</v>
      </c>
      <c r="N1778" s="51">
        <f t="shared" si="79"/>
        <v>0</v>
      </c>
      <c r="O1778" s="51">
        <f t="shared" si="79"/>
        <v>0</v>
      </c>
      <c r="P1778" s="51">
        <f t="shared" si="79"/>
        <v>0</v>
      </c>
      <c r="Q1778" s="51">
        <f t="shared" si="79"/>
        <v>0</v>
      </c>
      <c r="R1778" s="51">
        <f t="shared" si="79"/>
        <v>0</v>
      </c>
    </row>
    <row r="1779" spans="1:18" x14ac:dyDescent="0.25">
      <c r="A1779" s="17"/>
      <c r="B1779" s="52"/>
      <c r="C1779" s="17"/>
      <c r="D1779" s="17"/>
      <c r="E1779" s="17"/>
      <c r="F1779" s="17"/>
      <c r="G1779" s="17"/>
      <c r="H1779" s="17"/>
      <c r="I1779" s="16">
        <f>IF(B1779&gt;A_Stammdaten!$B$12,0,SUM(C1779,D1779,F1779,G1779)-SUM(E1779,H1779))</f>
        <v>0</v>
      </c>
      <c r="J1779" s="51">
        <f>HLOOKUP(A_Stammdaten!$B$12,$L$4:$R$2504,ROW(B1779)-3,FALSE)+IF(OR(B1779=0,A_Stammdaten!$B$12&lt;B1779),0,I1779*1/20)</f>
        <v>0</v>
      </c>
      <c r="K1779" s="51">
        <f>HLOOKUP(A_Stammdaten!$B$12,$L$4:$R$2504,ROW(B1779)-3,FALSE)</f>
        <v>0</v>
      </c>
      <c r="L1779" s="51">
        <f t="shared" si="78"/>
        <v>0</v>
      </c>
      <c r="M1779" s="51">
        <f t="shared" si="79"/>
        <v>0</v>
      </c>
      <c r="N1779" s="51">
        <f t="shared" si="79"/>
        <v>0</v>
      </c>
      <c r="O1779" s="51">
        <f t="shared" si="79"/>
        <v>0</v>
      </c>
      <c r="P1779" s="51">
        <f t="shared" si="79"/>
        <v>0</v>
      </c>
      <c r="Q1779" s="51">
        <f t="shared" si="79"/>
        <v>0</v>
      </c>
      <c r="R1779" s="51">
        <f t="shared" si="79"/>
        <v>0</v>
      </c>
    </row>
    <row r="1780" spans="1:18" x14ac:dyDescent="0.25">
      <c r="A1780" s="17"/>
      <c r="B1780" s="52"/>
      <c r="C1780" s="17"/>
      <c r="D1780" s="17"/>
      <c r="E1780" s="17"/>
      <c r="F1780" s="17"/>
      <c r="G1780" s="17"/>
      <c r="H1780" s="17"/>
      <c r="I1780" s="16">
        <f>IF(B1780&gt;A_Stammdaten!$B$12,0,SUM(C1780,D1780,F1780,G1780)-SUM(E1780,H1780))</f>
        <v>0</v>
      </c>
      <c r="J1780" s="51">
        <f>HLOOKUP(A_Stammdaten!$B$12,$L$4:$R$2504,ROW(B1780)-3,FALSE)+IF(OR(B1780=0,A_Stammdaten!$B$12&lt;B1780),0,I1780*1/20)</f>
        <v>0</v>
      </c>
      <c r="K1780" s="51">
        <f>HLOOKUP(A_Stammdaten!$B$12,$L$4:$R$2504,ROW(B1780)-3,FALSE)</f>
        <v>0</v>
      </c>
      <c r="L1780" s="51">
        <f t="shared" si="78"/>
        <v>0</v>
      </c>
      <c r="M1780" s="51">
        <f t="shared" si="79"/>
        <v>0</v>
      </c>
      <c r="N1780" s="51">
        <f t="shared" si="79"/>
        <v>0</v>
      </c>
      <c r="O1780" s="51">
        <f t="shared" si="79"/>
        <v>0</v>
      </c>
      <c r="P1780" s="51">
        <f t="shared" si="79"/>
        <v>0</v>
      </c>
      <c r="Q1780" s="51">
        <f t="shared" si="79"/>
        <v>0</v>
      </c>
      <c r="R1780" s="51">
        <f t="shared" si="79"/>
        <v>0</v>
      </c>
    </row>
    <row r="1781" spans="1:18" x14ac:dyDescent="0.25">
      <c r="A1781" s="17"/>
      <c r="B1781" s="52"/>
      <c r="C1781" s="17"/>
      <c r="D1781" s="17"/>
      <c r="E1781" s="17"/>
      <c r="F1781" s="17"/>
      <c r="G1781" s="17"/>
      <c r="H1781" s="17"/>
      <c r="I1781" s="16">
        <f>IF(B1781&gt;A_Stammdaten!$B$12,0,SUM(C1781,D1781,F1781,G1781)-SUM(E1781,H1781))</f>
        <v>0</v>
      </c>
      <c r="J1781" s="51">
        <f>HLOOKUP(A_Stammdaten!$B$12,$L$4:$R$2504,ROW(B1781)-3,FALSE)+IF(OR(B1781=0,A_Stammdaten!$B$12&lt;B1781),0,I1781*1/20)</f>
        <v>0</v>
      </c>
      <c r="K1781" s="51">
        <f>HLOOKUP(A_Stammdaten!$B$12,$L$4:$R$2504,ROW(B1781)-3,FALSE)</f>
        <v>0</v>
      </c>
      <c r="L1781" s="51">
        <f t="shared" si="78"/>
        <v>0</v>
      </c>
      <c r="M1781" s="51">
        <f t="shared" si="79"/>
        <v>0</v>
      </c>
      <c r="N1781" s="51">
        <f t="shared" si="79"/>
        <v>0</v>
      </c>
      <c r="O1781" s="51">
        <f t="shared" si="79"/>
        <v>0</v>
      </c>
      <c r="P1781" s="51">
        <f t="shared" si="79"/>
        <v>0</v>
      </c>
      <c r="Q1781" s="51">
        <f t="shared" si="79"/>
        <v>0</v>
      </c>
      <c r="R1781" s="51">
        <f t="shared" si="79"/>
        <v>0</v>
      </c>
    </row>
    <row r="1782" spans="1:18" x14ac:dyDescent="0.25">
      <c r="A1782" s="17"/>
      <c r="B1782" s="52"/>
      <c r="C1782" s="17"/>
      <c r="D1782" s="17"/>
      <c r="E1782" s="17"/>
      <c r="F1782" s="17"/>
      <c r="G1782" s="17"/>
      <c r="H1782" s="17"/>
      <c r="I1782" s="16">
        <f>IF(B1782&gt;A_Stammdaten!$B$12,0,SUM(C1782,D1782,F1782,G1782)-SUM(E1782,H1782))</f>
        <v>0</v>
      </c>
      <c r="J1782" s="51">
        <f>HLOOKUP(A_Stammdaten!$B$12,$L$4:$R$2504,ROW(B1782)-3,FALSE)+IF(OR(B1782=0,A_Stammdaten!$B$12&lt;B1782),0,I1782*1/20)</f>
        <v>0</v>
      </c>
      <c r="K1782" s="51">
        <f>HLOOKUP(A_Stammdaten!$B$12,$L$4:$R$2504,ROW(B1782)-3,FALSE)</f>
        <v>0</v>
      </c>
      <c r="L1782" s="51">
        <f t="shared" si="78"/>
        <v>0</v>
      </c>
      <c r="M1782" s="51">
        <f t="shared" si="79"/>
        <v>0</v>
      </c>
      <c r="N1782" s="51">
        <f t="shared" si="79"/>
        <v>0</v>
      </c>
      <c r="O1782" s="51">
        <f t="shared" si="79"/>
        <v>0</v>
      </c>
      <c r="P1782" s="51">
        <f t="shared" si="79"/>
        <v>0</v>
      </c>
      <c r="Q1782" s="51">
        <f t="shared" si="79"/>
        <v>0</v>
      </c>
      <c r="R1782" s="51">
        <f t="shared" si="79"/>
        <v>0</v>
      </c>
    </row>
    <row r="1783" spans="1:18" x14ac:dyDescent="0.25">
      <c r="A1783" s="17"/>
      <c r="B1783" s="52"/>
      <c r="C1783" s="17"/>
      <c r="D1783" s="17"/>
      <c r="E1783" s="17"/>
      <c r="F1783" s="17"/>
      <c r="G1783" s="17"/>
      <c r="H1783" s="17"/>
      <c r="I1783" s="16">
        <f>IF(B1783&gt;A_Stammdaten!$B$12,0,SUM(C1783,D1783,F1783,G1783)-SUM(E1783,H1783))</f>
        <v>0</v>
      </c>
      <c r="J1783" s="51">
        <f>HLOOKUP(A_Stammdaten!$B$12,$L$4:$R$2504,ROW(B1783)-3,FALSE)+IF(OR(B1783=0,A_Stammdaten!$B$12&lt;B1783),0,I1783*1/20)</f>
        <v>0</v>
      </c>
      <c r="K1783" s="51">
        <f>HLOOKUP(A_Stammdaten!$B$12,$L$4:$R$2504,ROW(B1783)-3,FALSE)</f>
        <v>0</v>
      </c>
      <c r="L1783" s="51">
        <f t="shared" si="78"/>
        <v>0</v>
      </c>
      <c r="M1783" s="51">
        <f t="shared" si="79"/>
        <v>0</v>
      </c>
      <c r="N1783" s="51">
        <f t="shared" si="79"/>
        <v>0</v>
      </c>
      <c r="O1783" s="51">
        <f t="shared" si="79"/>
        <v>0</v>
      </c>
      <c r="P1783" s="51">
        <f t="shared" si="79"/>
        <v>0</v>
      </c>
      <c r="Q1783" s="51">
        <f t="shared" si="79"/>
        <v>0</v>
      </c>
      <c r="R1783" s="51">
        <f t="shared" si="79"/>
        <v>0</v>
      </c>
    </row>
    <row r="1784" spans="1:18" x14ac:dyDescent="0.25">
      <c r="A1784" s="17"/>
      <c r="B1784" s="52"/>
      <c r="C1784" s="17"/>
      <c r="D1784" s="17"/>
      <c r="E1784" s="17"/>
      <c r="F1784" s="17"/>
      <c r="G1784" s="17"/>
      <c r="H1784" s="17"/>
      <c r="I1784" s="16">
        <f>IF(B1784&gt;A_Stammdaten!$B$12,0,SUM(C1784,D1784,F1784,G1784)-SUM(E1784,H1784))</f>
        <v>0</v>
      </c>
      <c r="J1784" s="51">
        <f>HLOOKUP(A_Stammdaten!$B$12,$L$4:$R$2504,ROW(B1784)-3,FALSE)+IF(OR(B1784=0,A_Stammdaten!$B$12&lt;B1784),0,I1784*1/20)</f>
        <v>0</v>
      </c>
      <c r="K1784" s="51">
        <f>HLOOKUP(A_Stammdaten!$B$12,$L$4:$R$2504,ROW(B1784)-3,FALSE)</f>
        <v>0</v>
      </c>
      <c r="L1784" s="51">
        <f t="shared" si="78"/>
        <v>0</v>
      </c>
      <c r="M1784" s="51">
        <f t="shared" si="79"/>
        <v>0</v>
      </c>
      <c r="N1784" s="51">
        <f t="shared" si="79"/>
        <v>0</v>
      </c>
      <c r="O1784" s="51">
        <f t="shared" si="79"/>
        <v>0</v>
      </c>
      <c r="P1784" s="51">
        <f t="shared" si="79"/>
        <v>0</v>
      </c>
      <c r="Q1784" s="51">
        <f t="shared" si="79"/>
        <v>0</v>
      </c>
      <c r="R1784" s="51">
        <f t="shared" si="79"/>
        <v>0</v>
      </c>
    </row>
    <row r="1785" spans="1:18" x14ac:dyDescent="0.25">
      <c r="A1785" s="17"/>
      <c r="B1785" s="52"/>
      <c r="C1785" s="17"/>
      <c r="D1785" s="17"/>
      <c r="E1785" s="17"/>
      <c r="F1785" s="17"/>
      <c r="G1785" s="17"/>
      <c r="H1785" s="17"/>
      <c r="I1785" s="16">
        <f>IF(B1785&gt;A_Stammdaten!$B$12,0,SUM(C1785,D1785,F1785,G1785)-SUM(E1785,H1785))</f>
        <v>0</v>
      </c>
      <c r="J1785" s="51">
        <f>HLOOKUP(A_Stammdaten!$B$12,$L$4:$R$2504,ROW(B1785)-3,FALSE)+IF(OR(B1785=0,A_Stammdaten!$B$12&lt;B1785),0,I1785*1/20)</f>
        <v>0</v>
      </c>
      <c r="K1785" s="51">
        <f>HLOOKUP(A_Stammdaten!$B$12,$L$4:$R$2504,ROW(B1785)-3,FALSE)</f>
        <v>0</v>
      </c>
      <c r="L1785" s="51">
        <f t="shared" si="78"/>
        <v>0</v>
      </c>
      <c r="M1785" s="51">
        <f t="shared" si="79"/>
        <v>0</v>
      </c>
      <c r="N1785" s="51">
        <f t="shared" si="79"/>
        <v>0</v>
      </c>
      <c r="O1785" s="51">
        <f t="shared" ref="M1785:R1827" si="80">IF(OR($I1785=0,O$4&lt;$B1785,$B1785=0,20-(O$4-$B1785)=0),0,$I1785*(19-(O$4-$B1785))/20)</f>
        <v>0</v>
      </c>
      <c r="P1785" s="51">
        <f t="shared" si="80"/>
        <v>0</v>
      </c>
      <c r="Q1785" s="51">
        <f t="shared" si="80"/>
        <v>0</v>
      </c>
      <c r="R1785" s="51">
        <f t="shared" si="80"/>
        <v>0</v>
      </c>
    </row>
    <row r="1786" spans="1:18" x14ac:dyDescent="0.25">
      <c r="A1786" s="17"/>
      <c r="B1786" s="52"/>
      <c r="C1786" s="17"/>
      <c r="D1786" s="17"/>
      <c r="E1786" s="17"/>
      <c r="F1786" s="17"/>
      <c r="G1786" s="17"/>
      <c r="H1786" s="17"/>
      <c r="I1786" s="16">
        <f>IF(B1786&gt;A_Stammdaten!$B$12,0,SUM(C1786,D1786,F1786,G1786)-SUM(E1786,H1786))</f>
        <v>0</v>
      </c>
      <c r="J1786" s="51">
        <f>HLOOKUP(A_Stammdaten!$B$12,$L$4:$R$2504,ROW(B1786)-3,FALSE)+IF(OR(B1786=0,A_Stammdaten!$B$12&lt;B1786),0,I1786*1/20)</f>
        <v>0</v>
      </c>
      <c r="K1786" s="51">
        <f>HLOOKUP(A_Stammdaten!$B$12,$L$4:$R$2504,ROW(B1786)-3,FALSE)</f>
        <v>0</v>
      </c>
      <c r="L1786" s="51">
        <f t="shared" si="78"/>
        <v>0</v>
      </c>
      <c r="M1786" s="51">
        <f t="shared" si="80"/>
        <v>0</v>
      </c>
      <c r="N1786" s="51">
        <f t="shared" si="80"/>
        <v>0</v>
      </c>
      <c r="O1786" s="51">
        <f t="shared" si="80"/>
        <v>0</v>
      </c>
      <c r="P1786" s="51">
        <f t="shared" si="80"/>
        <v>0</v>
      </c>
      <c r="Q1786" s="51">
        <f t="shared" si="80"/>
        <v>0</v>
      </c>
      <c r="R1786" s="51">
        <f t="shared" si="80"/>
        <v>0</v>
      </c>
    </row>
    <row r="1787" spans="1:18" x14ac:dyDescent="0.25">
      <c r="A1787" s="17"/>
      <c r="B1787" s="52"/>
      <c r="C1787" s="17"/>
      <c r="D1787" s="17"/>
      <c r="E1787" s="17"/>
      <c r="F1787" s="17"/>
      <c r="G1787" s="17"/>
      <c r="H1787" s="17"/>
      <c r="I1787" s="16">
        <f>IF(B1787&gt;A_Stammdaten!$B$12,0,SUM(C1787,D1787,F1787,G1787)-SUM(E1787,H1787))</f>
        <v>0</v>
      </c>
      <c r="J1787" s="51">
        <f>HLOOKUP(A_Stammdaten!$B$12,$L$4:$R$2504,ROW(B1787)-3,FALSE)+IF(OR(B1787=0,A_Stammdaten!$B$12&lt;B1787),0,I1787*1/20)</f>
        <v>0</v>
      </c>
      <c r="K1787" s="51">
        <f>HLOOKUP(A_Stammdaten!$B$12,$L$4:$R$2504,ROW(B1787)-3,FALSE)</f>
        <v>0</v>
      </c>
      <c r="L1787" s="51">
        <f t="shared" si="78"/>
        <v>0</v>
      </c>
      <c r="M1787" s="51">
        <f t="shared" si="80"/>
        <v>0</v>
      </c>
      <c r="N1787" s="51">
        <f t="shared" si="80"/>
        <v>0</v>
      </c>
      <c r="O1787" s="51">
        <f t="shared" si="80"/>
        <v>0</v>
      </c>
      <c r="P1787" s="51">
        <f t="shared" si="80"/>
        <v>0</v>
      </c>
      <c r="Q1787" s="51">
        <f t="shared" si="80"/>
        <v>0</v>
      </c>
      <c r="R1787" s="51">
        <f t="shared" si="80"/>
        <v>0</v>
      </c>
    </row>
    <row r="1788" spans="1:18" x14ac:dyDescent="0.25">
      <c r="A1788" s="17"/>
      <c r="B1788" s="52"/>
      <c r="C1788" s="17"/>
      <c r="D1788" s="17"/>
      <c r="E1788" s="17"/>
      <c r="F1788" s="17"/>
      <c r="G1788" s="17"/>
      <c r="H1788" s="17"/>
      <c r="I1788" s="16">
        <f>IF(B1788&gt;A_Stammdaten!$B$12,0,SUM(C1788,D1788,F1788,G1788)-SUM(E1788,H1788))</f>
        <v>0</v>
      </c>
      <c r="J1788" s="51">
        <f>HLOOKUP(A_Stammdaten!$B$12,$L$4:$R$2504,ROW(B1788)-3,FALSE)+IF(OR(B1788=0,A_Stammdaten!$B$12&lt;B1788),0,I1788*1/20)</f>
        <v>0</v>
      </c>
      <c r="K1788" s="51">
        <f>HLOOKUP(A_Stammdaten!$B$12,$L$4:$R$2504,ROW(B1788)-3,FALSE)</f>
        <v>0</v>
      </c>
      <c r="L1788" s="51">
        <f t="shared" si="78"/>
        <v>0</v>
      </c>
      <c r="M1788" s="51">
        <f t="shared" si="80"/>
        <v>0</v>
      </c>
      <c r="N1788" s="51">
        <f t="shared" si="80"/>
        <v>0</v>
      </c>
      <c r="O1788" s="51">
        <f t="shared" si="80"/>
        <v>0</v>
      </c>
      <c r="P1788" s="51">
        <f t="shared" si="80"/>
        <v>0</v>
      </c>
      <c r="Q1788" s="51">
        <f t="shared" si="80"/>
        <v>0</v>
      </c>
      <c r="R1788" s="51">
        <f t="shared" si="80"/>
        <v>0</v>
      </c>
    </row>
    <row r="1789" spans="1:18" x14ac:dyDescent="0.25">
      <c r="A1789" s="17"/>
      <c r="B1789" s="52"/>
      <c r="C1789" s="17"/>
      <c r="D1789" s="17"/>
      <c r="E1789" s="17"/>
      <c r="F1789" s="17"/>
      <c r="G1789" s="17"/>
      <c r="H1789" s="17"/>
      <c r="I1789" s="16">
        <f>IF(B1789&gt;A_Stammdaten!$B$12,0,SUM(C1789,D1789,F1789,G1789)-SUM(E1789,H1789))</f>
        <v>0</v>
      </c>
      <c r="J1789" s="51">
        <f>HLOOKUP(A_Stammdaten!$B$12,$L$4:$R$2504,ROW(B1789)-3,FALSE)+IF(OR(B1789=0,A_Stammdaten!$B$12&lt;B1789),0,I1789*1/20)</f>
        <v>0</v>
      </c>
      <c r="K1789" s="51">
        <f>HLOOKUP(A_Stammdaten!$B$12,$L$4:$R$2504,ROW(B1789)-3,FALSE)</f>
        <v>0</v>
      </c>
      <c r="L1789" s="51">
        <f t="shared" si="78"/>
        <v>0</v>
      </c>
      <c r="M1789" s="51">
        <f t="shared" si="80"/>
        <v>0</v>
      </c>
      <c r="N1789" s="51">
        <f t="shared" si="80"/>
        <v>0</v>
      </c>
      <c r="O1789" s="51">
        <f t="shared" si="80"/>
        <v>0</v>
      </c>
      <c r="P1789" s="51">
        <f t="shared" si="80"/>
        <v>0</v>
      </c>
      <c r="Q1789" s="51">
        <f t="shared" si="80"/>
        <v>0</v>
      </c>
      <c r="R1789" s="51">
        <f t="shared" si="80"/>
        <v>0</v>
      </c>
    </row>
    <row r="1790" spans="1:18" x14ac:dyDescent="0.25">
      <c r="A1790" s="17"/>
      <c r="B1790" s="52"/>
      <c r="C1790" s="17"/>
      <c r="D1790" s="17"/>
      <c r="E1790" s="17"/>
      <c r="F1790" s="17"/>
      <c r="G1790" s="17"/>
      <c r="H1790" s="17"/>
      <c r="I1790" s="16">
        <f>IF(B1790&gt;A_Stammdaten!$B$12,0,SUM(C1790,D1790,F1790,G1790)-SUM(E1790,H1790))</f>
        <v>0</v>
      </c>
      <c r="J1790" s="51">
        <f>HLOOKUP(A_Stammdaten!$B$12,$L$4:$R$2504,ROW(B1790)-3,FALSE)+IF(OR(B1790=0,A_Stammdaten!$B$12&lt;B1790),0,I1790*1/20)</f>
        <v>0</v>
      </c>
      <c r="K1790" s="51">
        <f>HLOOKUP(A_Stammdaten!$B$12,$L$4:$R$2504,ROW(B1790)-3,FALSE)</f>
        <v>0</v>
      </c>
      <c r="L1790" s="51">
        <f t="shared" si="78"/>
        <v>0</v>
      </c>
      <c r="M1790" s="51">
        <f t="shared" si="80"/>
        <v>0</v>
      </c>
      <c r="N1790" s="51">
        <f t="shared" si="80"/>
        <v>0</v>
      </c>
      <c r="O1790" s="51">
        <f t="shared" si="80"/>
        <v>0</v>
      </c>
      <c r="P1790" s="51">
        <f t="shared" si="80"/>
        <v>0</v>
      </c>
      <c r="Q1790" s="51">
        <f t="shared" si="80"/>
        <v>0</v>
      </c>
      <c r="R1790" s="51">
        <f t="shared" si="80"/>
        <v>0</v>
      </c>
    </row>
    <row r="1791" spans="1:18" x14ac:dyDescent="0.25">
      <c r="A1791" s="17"/>
      <c r="B1791" s="52"/>
      <c r="C1791" s="17"/>
      <c r="D1791" s="17"/>
      <c r="E1791" s="17"/>
      <c r="F1791" s="17"/>
      <c r="G1791" s="17"/>
      <c r="H1791" s="17"/>
      <c r="I1791" s="16">
        <f>IF(B1791&gt;A_Stammdaten!$B$12,0,SUM(C1791,D1791,F1791,G1791)-SUM(E1791,H1791))</f>
        <v>0</v>
      </c>
      <c r="J1791" s="51">
        <f>HLOOKUP(A_Stammdaten!$B$12,$L$4:$R$2504,ROW(B1791)-3,FALSE)+IF(OR(B1791=0,A_Stammdaten!$B$12&lt;B1791),0,I1791*1/20)</f>
        <v>0</v>
      </c>
      <c r="K1791" s="51">
        <f>HLOOKUP(A_Stammdaten!$B$12,$L$4:$R$2504,ROW(B1791)-3,FALSE)</f>
        <v>0</v>
      </c>
      <c r="L1791" s="51">
        <f t="shared" si="78"/>
        <v>0</v>
      </c>
      <c r="M1791" s="51">
        <f t="shared" si="80"/>
        <v>0</v>
      </c>
      <c r="N1791" s="51">
        <f t="shared" si="80"/>
        <v>0</v>
      </c>
      <c r="O1791" s="51">
        <f t="shared" si="80"/>
        <v>0</v>
      </c>
      <c r="P1791" s="51">
        <f t="shared" si="80"/>
        <v>0</v>
      </c>
      <c r="Q1791" s="51">
        <f t="shared" si="80"/>
        <v>0</v>
      </c>
      <c r="R1791" s="51">
        <f t="shared" si="80"/>
        <v>0</v>
      </c>
    </row>
    <row r="1792" spans="1:18" x14ac:dyDescent="0.25">
      <c r="A1792" s="17"/>
      <c r="B1792" s="52"/>
      <c r="C1792" s="17"/>
      <c r="D1792" s="17"/>
      <c r="E1792" s="17"/>
      <c r="F1792" s="17"/>
      <c r="G1792" s="17"/>
      <c r="H1792" s="17"/>
      <c r="I1792" s="16">
        <f>IF(B1792&gt;A_Stammdaten!$B$12,0,SUM(C1792,D1792,F1792,G1792)-SUM(E1792,H1792))</f>
        <v>0</v>
      </c>
      <c r="J1792" s="51">
        <f>HLOOKUP(A_Stammdaten!$B$12,$L$4:$R$2504,ROW(B1792)-3,FALSE)+IF(OR(B1792=0,A_Stammdaten!$B$12&lt;B1792),0,I1792*1/20)</f>
        <v>0</v>
      </c>
      <c r="K1792" s="51">
        <f>HLOOKUP(A_Stammdaten!$B$12,$L$4:$R$2504,ROW(B1792)-3,FALSE)</f>
        <v>0</v>
      </c>
      <c r="L1792" s="51">
        <f t="shared" ref="L1792:L1855" si="81">IF(OR($I1792=0,L$4&lt;$B1792,$B1792=0,20-(L$4-$B1792)=0),0,$I1792*(19-(L$4-$B1792))/20)</f>
        <v>0</v>
      </c>
      <c r="M1792" s="51">
        <f t="shared" si="80"/>
        <v>0</v>
      </c>
      <c r="N1792" s="51">
        <f t="shared" si="80"/>
        <v>0</v>
      </c>
      <c r="O1792" s="51">
        <f t="shared" si="80"/>
        <v>0</v>
      </c>
      <c r="P1792" s="51">
        <f t="shared" si="80"/>
        <v>0</v>
      </c>
      <c r="Q1792" s="51">
        <f t="shared" si="80"/>
        <v>0</v>
      </c>
      <c r="R1792" s="51">
        <f t="shared" si="80"/>
        <v>0</v>
      </c>
    </row>
    <row r="1793" spans="1:18" x14ac:dyDescent="0.25">
      <c r="A1793" s="17"/>
      <c r="B1793" s="52"/>
      <c r="C1793" s="17"/>
      <c r="D1793" s="17"/>
      <c r="E1793" s="17"/>
      <c r="F1793" s="17"/>
      <c r="G1793" s="17"/>
      <c r="H1793" s="17"/>
      <c r="I1793" s="16">
        <f>IF(B1793&gt;A_Stammdaten!$B$12,0,SUM(C1793,D1793,F1793,G1793)-SUM(E1793,H1793))</f>
        <v>0</v>
      </c>
      <c r="J1793" s="51">
        <f>HLOOKUP(A_Stammdaten!$B$12,$L$4:$R$2504,ROW(B1793)-3,FALSE)+IF(OR(B1793=0,A_Stammdaten!$B$12&lt;B1793),0,I1793*1/20)</f>
        <v>0</v>
      </c>
      <c r="K1793" s="51">
        <f>HLOOKUP(A_Stammdaten!$B$12,$L$4:$R$2504,ROW(B1793)-3,FALSE)</f>
        <v>0</v>
      </c>
      <c r="L1793" s="51">
        <f t="shared" si="81"/>
        <v>0</v>
      </c>
      <c r="M1793" s="51">
        <f t="shared" si="80"/>
        <v>0</v>
      </c>
      <c r="N1793" s="51">
        <f t="shared" si="80"/>
        <v>0</v>
      </c>
      <c r="O1793" s="51">
        <f t="shared" si="80"/>
        <v>0</v>
      </c>
      <c r="P1793" s="51">
        <f t="shared" si="80"/>
        <v>0</v>
      </c>
      <c r="Q1793" s="51">
        <f t="shared" si="80"/>
        <v>0</v>
      </c>
      <c r="R1793" s="51">
        <f t="shared" si="80"/>
        <v>0</v>
      </c>
    </row>
    <row r="1794" spans="1:18" x14ac:dyDescent="0.25">
      <c r="A1794" s="17"/>
      <c r="B1794" s="52"/>
      <c r="C1794" s="17"/>
      <c r="D1794" s="17"/>
      <c r="E1794" s="17"/>
      <c r="F1794" s="17"/>
      <c r="G1794" s="17"/>
      <c r="H1794" s="17"/>
      <c r="I1794" s="16">
        <f>IF(B1794&gt;A_Stammdaten!$B$12,0,SUM(C1794,D1794,F1794,G1794)-SUM(E1794,H1794))</f>
        <v>0</v>
      </c>
      <c r="J1794" s="51">
        <f>HLOOKUP(A_Stammdaten!$B$12,$L$4:$R$2504,ROW(B1794)-3,FALSE)+IF(OR(B1794=0,A_Stammdaten!$B$12&lt;B1794),0,I1794*1/20)</f>
        <v>0</v>
      </c>
      <c r="K1794" s="51">
        <f>HLOOKUP(A_Stammdaten!$B$12,$L$4:$R$2504,ROW(B1794)-3,FALSE)</f>
        <v>0</v>
      </c>
      <c r="L1794" s="51">
        <f t="shared" si="81"/>
        <v>0</v>
      </c>
      <c r="M1794" s="51">
        <f t="shared" si="80"/>
        <v>0</v>
      </c>
      <c r="N1794" s="51">
        <f t="shared" si="80"/>
        <v>0</v>
      </c>
      <c r="O1794" s="51">
        <f t="shared" si="80"/>
        <v>0</v>
      </c>
      <c r="P1794" s="51">
        <f t="shared" si="80"/>
        <v>0</v>
      </c>
      <c r="Q1794" s="51">
        <f t="shared" si="80"/>
        <v>0</v>
      </c>
      <c r="R1794" s="51">
        <f t="shared" si="80"/>
        <v>0</v>
      </c>
    </row>
    <row r="1795" spans="1:18" x14ac:dyDescent="0.25">
      <c r="A1795" s="17"/>
      <c r="B1795" s="52"/>
      <c r="C1795" s="17"/>
      <c r="D1795" s="17"/>
      <c r="E1795" s="17"/>
      <c r="F1795" s="17"/>
      <c r="G1795" s="17"/>
      <c r="H1795" s="17"/>
      <c r="I1795" s="16">
        <f>IF(B1795&gt;A_Stammdaten!$B$12,0,SUM(C1795,D1795,F1795,G1795)-SUM(E1795,H1795))</f>
        <v>0</v>
      </c>
      <c r="J1795" s="51">
        <f>HLOOKUP(A_Stammdaten!$B$12,$L$4:$R$2504,ROW(B1795)-3,FALSE)+IF(OR(B1795=0,A_Stammdaten!$B$12&lt;B1795),0,I1795*1/20)</f>
        <v>0</v>
      </c>
      <c r="K1795" s="51">
        <f>HLOOKUP(A_Stammdaten!$B$12,$L$4:$R$2504,ROW(B1795)-3,FALSE)</f>
        <v>0</v>
      </c>
      <c r="L1795" s="51">
        <f t="shared" si="81"/>
        <v>0</v>
      </c>
      <c r="M1795" s="51">
        <f t="shared" si="80"/>
        <v>0</v>
      </c>
      <c r="N1795" s="51">
        <f t="shared" si="80"/>
        <v>0</v>
      </c>
      <c r="O1795" s="51">
        <f t="shared" si="80"/>
        <v>0</v>
      </c>
      <c r="P1795" s="51">
        <f t="shared" si="80"/>
        <v>0</v>
      </c>
      <c r="Q1795" s="51">
        <f t="shared" si="80"/>
        <v>0</v>
      </c>
      <c r="R1795" s="51">
        <f t="shared" si="80"/>
        <v>0</v>
      </c>
    </row>
    <row r="1796" spans="1:18" x14ac:dyDescent="0.25">
      <c r="A1796" s="17"/>
      <c r="B1796" s="52"/>
      <c r="C1796" s="17"/>
      <c r="D1796" s="17"/>
      <c r="E1796" s="17"/>
      <c r="F1796" s="17"/>
      <c r="G1796" s="17"/>
      <c r="H1796" s="17"/>
      <c r="I1796" s="16">
        <f>IF(B1796&gt;A_Stammdaten!$B$12,0,SUM(C1796,D1796,F1796,G1796)-SUM(E1796,H1796))</f>
        <v>0</v>
      </c>
      <c r="J1796" s="51">
        <f>HLOOKUP(A_Stammdaten!$B$12,$L$4:$R$2504,ROW(B1796)-3,FALSE)+IF(OR(B1796=0,A_Stammdaten!$B$12&lt;B1796),0,I1796*1/20)</f>
        <v>0</v>
      </c>
      <c r="K1796" s="51">
        <f>HLOOKUP(A_Stammdaten!$B$12,$L$4:$R$2504,ROW(B1796)-3,FALSE)</f>
        <v>0</v>
      </c>
      <c r="L1796" s="51">
        <f t="shared" si="81"/>
        <v>0</v>
      </c>
      <c r="M1796" s="51">
        <f t="shared" si="80"/>
        <v>0</v>
      </c>
      <c r="N1796" s="51">
        <f t="shared" si="80"/>
        <v>0</v>
      </c>
      <c r="O1796" s="51">
        <f t="shared" si="80"/>
        <v>0</v>
      </c>
      <c r="P1796" s="51">
        <f t="shared" si="80"/>
        <v>0</v>
      </c>
      <c r="Q1796" s="51">
        <f t="shared" si="80"/>
        <v>0</v>
      </c>
      <c r="R1796" s="51">
        <f t="shared" si="80"/>
        <v>0</v>
      </c>
    </row>
    <row r="1797" spans="1:18" x14ac:dyDescent="0.25">
      <c r="A1797" s="17"/>
      <c r="B1797" s="52"/>
      <c r="C1797" s="17"/>
      <c r="D1797" s="17"/>
      <c r="E1797" s="17"/>
      <c r="F1797" s="17"/>
      <c r="G1797" s="17"/>
      <c r="H1797" s="17"/>
      <c r="I1797" s="16">
        <f>IF(B1797&gt;A_Stammdaten!$B$12,0,SUM(C1797,D1797,F1797,G1797)-SUM(E1797,H1797))</f>
        <v>0</v>
      </c>
      <c r="J1797" s="51">
        <f>HLOOKUP(A_Stammdaten!$B$12,$L$4:$R$2504,ROW(B1797)-3,FALSE)+IF(OR(B1797=0,A_Stammdaten!$B$12&lt;B1797),0,I1797*1/20)</f>
        <v>0</v>
      </c>
      <c r="K1797" s="51">
        <f>HLOOKUP(A_Stammdaten!$B$12,$L$4:$R$2504,ROW(B1797)-3,FALSE)</f>
        <v>0</v>
      </c>
      <c r="L1797" s="51">
        <f t="shared" si="81"/>
        <v>0</v>
      </c>
      <c r="M1797" s="51">
        <f t="shared" si="80"/>
        <v>0</v>
      </c>
      <c r="N1797" s="51">
        <f t="shared" si="80"/>
        <v>0</v>
      </c>
      <c r="O1797" s="51">
        <f t="shared" si="80"/>
        <v>0</v>
      </c>
      <c r="P1797" s="51">
        <f t="shared" si="80"/>
        <v>0</v>
      </c>
      <c r="Q1797" s="51">
        <f t="shared" si="80"/>
        <v>0</v>
      </c>
      <c r="R1797" s="51">
        <f t="shared" si="80"/>
        <v>0</v>
      </c>
    </row>
    <row r="1798" spans="1:18" x14ac:dyDescent="0.25">
      <c r="A1798" s="17"/>
      <c r="B1798" s="52"/>
      <c r="C1798" s="17"/>
      <c r="D1798" s="17"/>
      <c r="E1798" s="17"/>
      <c r="F1798" s="17"/>
      <c r="G1798" s="17"/>
      <c r="H1798" s="17"/>
      <c r="I1798" s="16">
        <f>IF(B1798&gt;A_Stammdaten!$B$12,0,SUM(C1798,D1798,F1798,G1798)-SUM(E1798,H1798))</f>
        <v>0</v>
      </c>
      <c r="J1798" s="51">
        <f>HLOOKUP(A_Stammdaten!$B$12,$L$4:$R$2504,ROW(B1798)-3,FALSE)+IF(OR(B1798=0,A_Stammdaten!$B$12&lt;B1798),0,I1798*1/20)</f>
        <v>0</v>
      </c>
      <c r="K1798" s="51">
        <f>HLOOKUP(A_Stammdaten!$B$12,$L$4:$R$2504,ROW(B1798)-3,FALSE)</f>
        <v>0</v>
      </c>
      <c r="L1798" s="51">
        <f t="shared" si="81"/>
        <v>0</v>
      </c>
      <c r="M1798" s="51">
        <f t="shared" si="80"/>
        <v>0</v>
      </c>
      <c r="N1798" s="51">
        <f t="shared" si="80"/>
        <v>0</v>
      </c>
      <c r="O1798" s="51">
        <f t="shared" si="80"/>
        <v>0</v>
      </c>
      <c r="P1798" s="51">
        <f t="shared" si="80"/>
        <v>0</v>
      </c>
      <c r="Q1798" s="51">
        <f t="shared" si="80"/>
        <v>0</v>
      </c>
      <c r="R1798" s="51">
        <f t="shared" si="80"/>
        <v>0</v>
      </c>
    </row>
    <row r="1799" spans="1:18" x14ac:dyDescent="0.25">
      <c r="A1799" s="17"/>
      <c r="B1799" s="52"/>
      <c r="C1799" s="17"/>
      <c r="D1799" s="17"/>
      <c r="E1799" s="17"/>
      <c r="F1799" s="17"/>
      <c r="G1799" s="17"/>
      <c r="H1799" s="17"/>
      <c r="I1799" s="16">
        <f>IF(B1799&gt;A_Stammdaten!$B$12,0,SUM(C1799,D1799,F1799,G1799)-SUM(E1799,H1799))</f>
        <v>0</v>
      </c>
      <c r="J1799" s="51">
        <f>HLOOKUP(A_Stammdaten!$B$12,$L$4:$R$2504,ROW(B1799)-3,FALSE)+IF(OR(B1799=0,A_Stammdaten!$B$12&lt;B1799),0,I1799*1/20)</f>
        <v>0</v>
      </c>
      <c r="K1799" s="51">
        <f>HLOOKUP(A_Stammdaten!$B$12,$L$4:$R$2504,ROW(B1799)-3,FALSE)</f>
        <v>0</v>
      </c>
      <c r="L1799" s="51">
        <f t="shared" si="81"/>
        <v>0</v>
      </c>
      <c r="M1799" s="51">
        <f t="shared" si="80"/>
        <v>0</v>
      </c>
      <c r="N1799" s="51">
        <f t="shared" si="80"/>
        <v>0</v>
      </c>
      <c r="O1799" s="51">
        <f t="shared" si="80"/>
        <v>0</v>
      </c>
      <c r="P1799" s="51">
        <f t="shared" si="80"/>
        <v>0</v>
      </c>
      <c r="Q1799" s="51">
        <f t="shared" si="80"/>
        <v>0</v>
      </c>
      <c r="R1799" s="51">
        <f t="shared" si="80"/>
        <v>0</v>
      </c>
    </row>
    <row r="1800" spans="1:18" x14ac:dyDescent="0.25">
      <c r="A1800" s="17"/>
      <c r="B1800" s="52"/>
      <c r="C1800" s="17"/>
      <c r="D1800" s="17"/>
      <c r="E1800" s="17"/>
      <c r="F1800" s="17"/>
      <c r="G1800" s="17"/>
      <c r="H1800" s="17"/>
      <c r="I1800" s="16">
        <f>IF(B1800&gt;A_Stammdaten!$B$12,0,SUM(C1800,D1800,F1800,G1800)-SUM(E1800,H1800))</f>
        <v>0</v>
      </c>
      <c r="J1800" s="51">
        <f>HLOOKUP(A_Stammdaten!$B$12,$L$4:$R$2504,ROW(B1800)-3,FALSE)+IF(OR(B1800=0,A_Stammdaten!$B$12&lt;B1800),0,I1800*1/20)</f>
        <v>0</v>
      </c>
      <c r="K1800" s="51">
        <f>HLOOKUP(A_Stammdaten!$B$12,$L$4:$R$2504,ROW(B1800)-3,FALSE)</f>
        <v>0</v>
      </c>
      <c r="L1800" s="51">
        <f t="shared" si="81"/>
        <v>0</v>
      </c>
      <c r="M1800" s="51">
        <f t="shared" si="80"/>
        <v>0</v>
      </c>
      <c r="N1800" s="51">
        <f t="shared" si="80"/>
        <v>0</v>
      </c>
      <c r="O1800" s="51">
        <f t="shared" si="80"/>
        <v>0</v>
      </c>
      <c r="P1800" s="51">
        <f t="shared" si="80"/>
        <v>0</v>
      </c>
      <c r="Q1800" s="51">
        <f t="shared" si="80"/>
        <v>0</v>
      </c>
      <c r="R1800" s="51">
        <f t="shared" si="80"/>
        <v>0</v>
      </c>
    </row>
    <row r="1801" spans="1:18" x14ac:dyDescent="0.25">
      <c r="A1801" s="17"/>
      <c r="B1801" s="52"/>
      <c r="C1801" s="17"/>
      <c r="D1801" s="17"/>
      <c r="E1801" s="17"/>
      <c r="F1801" s="17"/>
      <c r="G1801" s="17"/>
      <c r="H1801" s="17"/>
      <c r="I1801" s="16">
        <f>IF(B1801&gt;A_Stammdaten!$B$12,0,SUM(C1801,D1801,F1801,G1801)-SUM(E1801,H1801))</f>
        <v>0</v>
      </c>
      <c r="J1801" s="51">
        <f>HLOOKUP(A_Stammdaten!$B$12,$L$4:$R$2504,ROW(B1801)-3,FALSE)+IF(OR(B1801=0,A_Stammdaten!$B$12&lt;B1801),0,I1801*1/20)</f>
        <v>0</v>
      </c>
      <c r="K1801" s="51">
        <f>HLOOKUP(A_Stammdaten!$B$12,$L$4:$R$2504,ROW(B1801)-3,FALSE)</f>
        <v>0</v>
      </c>
      <c r="L1801" s="51">
        <f t="shared" si="81"/>
        <v>0</v>
      </c>
      <c r="M1801" s="51">
        <f t="shared" si="80"/>
        <v>0</v>
      </c>
      <c r="N1801" s="51">
        <f t="shared" si="80"/>
        <v>0</v>
      </c>
      <c r="O1801" s="51">
        <f t="shared" si="80"/>
        <v>0</v>
      </c>
      <c r="P1801" s="51">
        <f t="shared" si="80"/>
        <v>0</v>
      </c>
      <c r="Q1801" s="51">
        <f t="shared" si="80"/>
        <v>0</v>
      </c>
      <c r="R1801" s="51">
        <f t="shared" si="80"/>
        <v>0</v>
      </c>
    </row>
    <row r="1802" spans="1:18" x14ac:dyDescent="0.25">
      <c r="A1802" s="17"/>
      <c r="B1802" s="52"/>
      <c r="C1802" s="17"/>
      <c r="D1802" s="17"/>
      <c r="E1802" s="17"/>
      <c r="F1802" s="17"/>
      <c r="G1802" s="17"/>
      <c r="H1802" s="17"/>
      <c r="I1802" s="16">
        <f>IF(B1802&gt;A_Stammdaten!$B$12,0,SUM(C1802,D1802,F1802,G1802)-SUM(E1802,H1802))</f>
        <v>0</v>
      </c>
      <c r="J1802" s="51">
        <f>HLOOKUP(A_Stammdaten!$B$12,$L$4:$R$2504,ROW(B1802)-3,FALSE)+IF(OR(B1802=0,A_Stammdaten!$B$12&lt;B1802),0,I1802*1/20)</f>
        <v>0</v>
      </c>
      <c r="K1802" s="51">
        <f>HLOOKUP(A_Stammdaten!$B$12,$L$4:$R$2504,ROW(B1802)-3,FALSE)</f>
        <v>0</v>
      </c>
      <c r="L1802" s="51">
        <f t="shared" si="81"/>
        <v>0</v>
      </c>
      <c r="M1802" s="51">
        <f t="shared" si="80"/>
        <v>0</v>
      </c>
      <c r="N1802" s="51">
        <f t="shared" si="80"/>
        <v>0</v>
      </c>
      <c r="O1802" s="51">
        <f t="shared" si="80"/>
        <v>0</v>
      </c>
      <c r="P1802" s="51">
        <f t="shared" si="80"/>
        <v>0</v>
      </c>
      <c r="Q1802" s="51">
        <f t="shared" si="80"/>
        <v>0</v>
      </c>
      <c r="R1802" s="51">
        <f t="shared" si="80"/>
        <v>0</v>
      </c>
    </row>
    <row r="1803" spans="1:18" x14ac:dyDescent="0.25">
      <c r="A1803" s="17"/>
      <c r="B1803" s="52"/>
      <c r="C1803" s="17"/>
      <c r="D1803" s="17"/>
      <c r="E1803" s="17"/>
      <c r="F1803" s="17"/>
      <c r="G1803" s="17"/>
      <c r="H1803" s="17"/>
      <c r="I1803" s="16">
        <f>IF(B1803&gt;A_Stammdaten!$B$12,0,SUM(C1803,D1803,F1803,G1803)-SUM(E1803,H1803))</f>
        <v>0</v>
      </c>
      <c r="J1803" s="51">
        <f>HLOOKUP(A_Stammdaten!$B$12,$L$4:$R$2504,ROW(B1803)-3,FALSE)+IF(OR(B1803=0,A_Stammdaten!$B$12&lt;B1803),0,I1803*1/20)</f>
        <v>0</v>
      </c>
      <c r="K1803" s="51">
        <f>HLOOKUP(A_Stammdaten!$B$12,$L$4:$R$2504,ROW(B1803)-3,FALSE)</f>
        <v>0</v>
      </c>
      <c r="L1803" s="51">
        <f t="shared" si="81"/>
        <v>0</v>
      </c>
      <c r="M1803" s="51">
        <f t="shared" si="80"/>
        <v>0</v>
      </c>
      <c r="N1803" s="51">
        <f t="shared" si="80"/>
        <v>0</v>
      </c>
      <c r="O1803" s="51">
        <f t="shared" si="80"/>
        <v>0</v>
      </c>
      <c r="P1803" s="51">
        <f t="shared" si="80"/>
        <v>0</v>
      </c>
      <c r="Q1803" s="51">
        <f t="shared" si="80"/>
        <v>0</v>
      </c>
      <c r="R1803" s="51">
        <f t="shared" si="80"/>
        <v>0</v>
      </c>
    </row>
    <row r="1804" spans="1:18" x14ac:dyDescent="0.25">
      <c r="A1804" s="17"/>
      <c r="B1804" s="52"/>
      <c r="C1804" s="17"/>
      <c r="D1804" s="17"/>
      <c r="E1804" s="17"/>
      <c r="F1804" s="17"/>
      <c r="G1804" s="17"/>
      <c r="H1804" s="17"/>
      <c r="I1804" s="16">
        <f>IF(B1804&gt;A_Stammdaten!$B$12,0,SUM(C1804,D1804,F1804,G1804)-SUM(E1804,H1804))</f>
        <v>0</v>
      </c>
      <c r="J1804" s="51">
        <f>HLOOKUP(A_Stammdaten!$B$12,$L$4:$R$2504,ROW(B1804)-3,FALSE)+IF(OR(B1804=0,A_Stammdaten!$B$12&lt;B1804),0,I1804*1/20)</f>
        <v>0</v>
      </c>
      <c r="K1804" s="51">
        <f>HLOOKUP(A_Stammdaten!$B$12,$L$4:$R$2504,ROW(B1804)-3,FALSE)</f>
        <v>0</v>
      </c>
      <c r="L1804" s="51">
        <f t="shared" si="81"/>
        <v>0</v>
      </c>
      <c r="M1804" s="51">
        <f t="shared" si="80"/>
        <v>0</v>
      </c>
      <c r="N1804" s="51">
        <f t="shared" si="80"/>
        <v>0</v>
      </c>
      <c r="O1804" s="51">
        <f t="shared" si="80"/>
        <v>0</v>
      </c>
      <c r="P1804" s="51">
        <f t="shared" si="80"/>
        <v>0</v>
      </c>
      <c r="Q1804" s="51">
        <f t="shared" si="80"/>
        <v>0</v>
      </c>
      <c r="R1804" s="51">
        <f t="shared" si="80"/>
        <v>0</v>
      </c>
    </row>
    <row r="1805" spans="1:18" x14ac:dyDescent="0.25">
      <c r="A1805" s="17"/>
      <c r="B1805" s="52"/>
      <c r="C1805" s="17"/>
      <c r="D1805" s="17"/>
      <c r="E1805" s="17"/>
      <c r="F1805" s="17"/>
      <c r="G1805" s="17"/>
      <c r="H1805" s="17"/>
      <c r="I1805" s="16">
        <f>IF(B1805&gt;A_Stammdaten!$B$12,0,SUM(C1805,D1805,F1805,G1805)-SUM(E1805,H1805))</f>
        <v>0</v>
      </c>
      <c r="J1805" s="51">
        <f>HLOOKUP(A_Stammdaten!$B$12,$L$4:$R$2504,ROW(B1805)-3,FALSE)+IF(OR(B1805=0,A_Stammdaten!$B$12&lt;B1805),0,I1805*1/20)</f>
        <v>0</v>
      </c>
      <c r="K1805" s="51">
        <f>HLOOKUP(A_Stammdaten!$B$12,$L$4:$R$2504,ROW(B1805)-3,FALSE)</f>
        <v>0</v>
      </c>
      <c r="L1805" s="51">
        <f t="shared" si="81"/>
        <v>0</v>
      </c>
      <c r="M1805" s="51">
        <f t="shared" si="80"/>
        <v>0</v>
      </c>
      <c r="N1805" s="51">
        <f t="shared" si="80"/>
        <v>0</v>
      </c>
      <c r="O1805" s="51">
        <f t="shared" si="80"/>
        <v>0</v>
      </c>
      <c r="P1805" s="51">
        <f t="shared" si="80"/>
        <v>0</v>
      </c>
      <c r="Q1805" s="51">
        <f t="shared" si="80"/>
        <v>0</v>
      </c>
      <c r="R1805" s="51">
        <f t="shared" si="80"/>
        <v>0</v>
      </c>
    </row>
    <row r="1806" spans="1:18" x14ac:dyDescent="0.25">
      <c r="A1806" s="17"/>
      <c r="B1806" s="52"/>
      <c r="C1806" s="17"/>
      <c r="D1806" s="17"/>
      <c r="E1806" s="17"/>
      <c r="F1806" s="17"/>
      <c r="G1806" s="17"/>
      <c r="H1806" s="17"/>
      <c r="I1806" s="16">
        <f>IF(B1806&gt;A_Stammdaten!$B$12,0,SUM(C1806,D1806,F1806,G1806)-SUM(E1806,H1806))</f>
        <v>0</v>
      </c>
      <c r="J1806" s="51">
        <f>HLOOKUP(A_Stammdaten!$B$12,$L$4:$R$2504,ROW(B1806)-3,FALSE)+IF(OR(B1806=0,A_Stammdaten!$B$12&lt;B1806),0,I1806*1/20)</f>
        <v>0</v>
      </c>
      <c r="K1806" s="51">
        <f>HLOOKUP(A_Stammdaten!$B$12,$L$4:$R$2504,ROW(B1806)-3,FALSE)</f>
        <v>0</v>
      </c>
      <c r="L1806" s="51">
        <f t="shared" si="81"/>
        <v>0</v>
      </c>
      <c r="M1806" s="51">
        <f t="shared" si="80"/>
        <v>0</v>
      </c>
      <c r="N1806" s="51">
        <f t="shared" si="80"/>
        <v>0</v>
      </c>
      <c r="O1806" s="51">
        <f t="shared" si="80"/>
        <v>0</v>
      </c>
      <c r="P1806" s="51">
        <f t="shared" si="80"/>
        <v>0</v>
      </c>
      <c r="Q1806" s="51">
        <f t="shared" si="80"/>
        <v>0</v>
      </c>
      <c r="R1806" s="51">
        <f t="shared" si="80"/>
        <v>0</v>
      </c>
    </row>
    <row r="1807" spans="1:18" x14ac:dyDescent="0.25">
      <c r="A1807" s="17"/>
      <c r="B1807" s="52"/>
      <c r="C1807" s="17"/>
      <c r="D1807" s="17"/>
      <c r="E1807" s="17"/>
      <c r="F1807" s="17"/>
      <c r="G1807" s="17"/>
      <c r="H1807" s="17"/>
      <c r="I1807" s="16">
        <f>IF(B1807&gt;A_Stammdaten!$B$12,0,SUM(C1807,D1807,F1807,G1807)-SUM(E1807,H1807))</f>
        <v>0</v>
      </c>
      <c r="J1807" s="51">
        <f>HLOOKUP(A_Stammdaten!$B$12,$L$4:$R$2504,ROW(B1807)-3,FALSE)+IF(OR(B1807=0,A_Stammdaten!$B$12&lt;B1807),0,I1807*1/20)</f>
        <v>0</v>
      </c>
      <c r="K1807" s="51">
        <f>HLOOKUP(A_Stammdaten!$B$12,$L$4:$R$2504,ROW(B1807)-3,FALSE)</f>
        <v>0</v>
      </c>
      <c r="L1807" s="51">
        <f t="shared" si="81"/>
        <v>0</v>
      </c>
      <c r="M1807" s="51">
        <f t="shared" si="80"/>
        <v>0</v>
      </c>
      <c r="N1807" s="51">
        <f t="shared" si="80"/>
        <v>0</v>
      </c>
      <c r="O1807" s="51">
        <f t="shared" si="80"/>
        <v>0</v>
      </c>
      <c r="P1807" s="51">
        <f t="shared" si="80"/>
        <v>0</v>
      </c>
      <c r="Q1807" s="51">
        <f t="shared" si="80"/>
        <v>0</v>
      </c>
      <c r="R1807" s="51">
        <f t="shared" si="80"/>
        <v>0</v>
      </c>
    </row>
    <row r="1808" spans="1:18" x14ac:dyDescent="0.25">
      <c r="A1808" s="17"/>
      <c r="B1808" s="52"/>
      <c r="C1808" s="17"/>
      <c r="D1808" s="17"/>
      <c r="E1808" s="17"/>
      <c r="F1808" s="17"/>
      <c r="G1808" s="17"/>
      <c r="H1808" s="17"/>
      <c r="I1808" s="16">
        <f>IF(B1808&gt;A_Stammdaten!$B$12,0,SUM(C1808,D1808,F1808,G1808)-SUM(E1808,H1808))</f>
        <v>0</v>
      </c>
      <c r="J1808" s="51">
        <f>HLOOKUP(A_Stammdaten!$B$12,$L$4:$R$2504,ROW(B1808)-3,FALSE)+IF(OR(B1808=0,A_Stammdaten!$B$12&lt;B1808),0,I1808*1/20)</f>
        <v>0</v>
      </c>
      <c r="K1808" s="51">
        <f>HLOOKUP(A_Stammdaten!$B$12,$L$4:$R$2504,ROW(B1808)-3,FALSE)</f>
        <v>0</v>
      </c>
      <c r="L1808" s="51">
        <f t="shared" si="81"/>
        <v>0</v>
      </c>
      <c r="M1808" s="51">
        <f t="shared" si="80"/>
        <v>0</v>
      </c>
      <c r="N1808" s="51">
        <f t="shared" si="80"/>
        <v>0</v>
      </c>
      <c r="O1808" s="51">
        <f t="shared" si="80"/>
        <v>0</v>
      </c>
      <c r="P1808" s="51">
        <f t="shared" si="80"/>
        <v>0</v>
      </c>
      <c r="Q1808" s="51">
        <f t="shared" si="80"/>
        <v>0</v>
      </c>
      <c r="R1808" s="51">
        <f t="shared" si="80"/>
        <v>0</v>
      </c>
    </row>
    <row r="1809" spans="1:18" x14ac:dyDescent="0.25">
      <c r="A1809" s="17"/>
      <c r="B1809" s="52"/>
      <c r="C1809" s="17"/>
      <c r="D1809" s="17"/>
      <c r="E1809" s="17"/>
      <c r="F1809" s="17"/>
      <c r="G1809" s="17"/>
      <c r="H1809" s="17"/>
      <c r="I1809" s="16">
        <f>IF(B1809&gt;A_Stammdaten!$B$12,0,SUM(C1809,D1809,F1809,G1809)-SUM(E1809,H1809))</f>
        <v>0</v>
      </c>
      <c r="J1809" s="51">
        <f>HLOOKUP(A_Stammdaten!$B$12,$L$4:$R$2504,ROW(B1809)-3,FALSE)+IF(OR(B1809=0,A_Stammdaten!$B$12&lt;B1809),0,I1809*1/20)</f>
        <v>0</v>
      </c>
      <c r="K1809" s="51">
        <f>HLOOKUP(A_Stammdaten!$B$12,$L$4:$R$2504,ROW(B1809)-3,FALSE)</f>
        <v>0</v>
      </c>
      <c r="L1809" s="51">
        <f t="shared" si="81"/>
        <v>0</v>
      </c>
      <c r="M1809" s="51">
        <f t="shared" si="80"/>
        <v>0</v>
      </c>
      <c r="N1809" s="51">
        <f t="shared" si="80"/>
        <v>0</v>
      </c>
      <c r="O1809" s="51">
        <f t="shared" si="80"/>
        <v>0</v>
      </c>
      <c r="P1809" s="51">
        <f t="shared" si="80"/>
        <v>0</v>
      </c>
      <c r="Q1809" s="51">
        <f t="shared" si="80"/>
        <v>0</v>
      </c>
      <c r="R1809" s="51">
        <f t="shared" si="80"/>
        <v>0</v>
      </c>
    </row>
    <row r="1810" spans="1:18" x14ac:dyDescent="0.25">
      <c r="A1810" s="17"/>
      <c r="B1810" s="52"/>
      <c r="C1810" s="17"/>
      <c r="D1810" s="17"/>
      <c r="E1810" s="17"/>
      <c r="F1810" s="17"/>
      <c r="G1810" s="17"/>
      <c r="H1810" s="17"/>
      <c r="I1810" s="16">
        <f>IF(B1810&gt;A_Stammdaten!$B$12,0,SUM(C1810,D1810,F1810,G1810)-SUM(E1810,H1810))</f>
        <v>0</v>
      </c>
      <c r="J1810" s="51">
        <f>HLOOKUP(A_Stammdaten!$B$12,$L$4:$R$2504,ROW(B1810)-3,FALSE)+IF(OR(B1810=0,A_Stammdaten!$B$12&lt;B1810),0,I1810*1/20)</f>
        <v>0</v>
      </c>
      <c r="K1810" s="51">
        <f>HLOOKUP(A_Stammdaten!$B$12,$L$4:$R$2504,ROW(B1810)-3,FALSE)</f>
        <v>0</v>
      </c>
      <c r="L1810" s="51">
        <f t="shared" si="81"/>
        <v>0</v>
      </c>
      <c r="M1810" s="51">
        <f t="shared" si="80"/>
        <v>0</v>
      </c>
      <c r="N1810" s="51">
        <f t="shared" si="80"/>
        <v>0</v>
      </c>
      <c r="O1810" s="51">
        <f t="shared" si="80"/>
        <v>0</v>
      </c>
      <c r="P1810" s="51">
        <f t="shared" si="80"/>
        <v>0</v>
      </c>
      <c r="Q1810" s="51">
        <f t="shared" si="80"/>
        <v>0</v>
      </c>
      <c r="R1810" s="51">
        <f t="shared" si="80"/>
        <v>0</v>
      </c>
    </row>
    <row r="1811" spans="1:18" x14ac:dyDescent="0.25">
      <c r="A1811" s="17"/>
      <c r="B1811" s="52"/>
      <c r="C1811" s="17"/>
      <c r="D1811" s="17"/>
      <c r="E1811" s="17"/>
      <c r="F1811" s="17"/>
      <c r="G1811" s="17"/>
      <c r="H1811" s="17"/>
      <c r="I1811" s="16">
        <f>IF(B1811&gt;A_Stammdaten!$B$12,0,SUM(C1811,D1811,F1811,G1811)-SUM(E1811,H1811))</f>
        <v>0</v>
      </c>
      <c r="J1811" s="51">
        <f>HLOOKUP(A_Stammdaten!$B$12,$L$4:$R$2504,ROW(B1811)-3,FALSE)+IF(OR(B1811=0,A_Stammdaten!$B$12&lt;B1811),0,I1811*1/20)</f>
        <v>0</v>
      </c>
      <c r="K1811" s="51">
        <f>HLOOKUP(A_Stammdaten!$B$12,$L$4:$R$2504,ROW(B1811)-3,FALSE)</f>
        <v>0</v>
      </c>
      <c r="L1811" s="51">
        <f t="shared" si="81"/>
        <v>0</v>
      </c>
      <c r="M1811" s="51">
        <f t="shared" si="80"/>
        <v>0</v>
      </c>
      <c r="N1811" s="51">
        <f t="shared" si="80"/>
        <v>0</v>
      </c>
      <c r="O1811" s="51">
        <f t="shared" si="80"/>
        <v>0</v>
      </c>
      <c r="P1811" s="51">
        <f t="shared" si="80"/>
        <v>0</v>
      </c>
      <c r="Q1811" s="51">
        <f t="shared" si="80"/>
        <v>0</v>
      </c>
      <c r="R1811" s="51">
        <f t="shared" si="80"/>
        <v>0</v>
      </c>
    </row>
    <row r="1812" spans="1:18" x14ac:dyDescent="0.25">
      <c r="A1812" s="17"/>
      <c r="B1812" s="52"/>
      <c r="C1812" s="17"/>
      <c r="D1812" s="17"/>
      <c r="E1812" s="17"/>
      <c r="F1812" s="17"/>
      <c r="G1812" s="17"/>
      <c r="H1812" s="17"/>
      <c r="I1812" s="16">
        <f>IF(B1812&gt;A_Stammdaten!$B$12,0,SUM(C1812,D1812,F1812,G1812)-SUM(E1812,H1812))</f>
        <v>0</v>
      </c>
      <c r="J1812" s="51">
        <f>HLOOKUP(A_Stammdaten!$B$12,$L$4:$R$2504,ROW(B1812)-3,FALSE)+IF(OR(B1812=0,A_Stammdaten!$B$12&lt;B1812),0,I1812*1/20)</f>
        <v>0</v>
      </c>
      <c r="K1812" s="51">
        <f>HLOOKUP(A_Stammdaten!$B$12,$L$4:$R$2504,ROW(B1812)-3,FALSE)</f>
        <v>0</v>
      </c>
      <c r="L1812" s="51">
        <f t="shared" si="81"/>
        <v>0</v>
      </c>
      <c r="M1812" s="51">
        <f t="shared" si="80"/>
        <v>0</v>
      </c>
      <c r="N1812" s="51">
        <f t="shared" si="80"/>
        <v>0</v>
      </c>
      <c r="O1812" s="51">
        <f t="shared" si="80"/>
        <v>0</v>
      </c>
      <c r="P1812" s="51">
        <f t="shared" si="80"/>
        <v>0</v>
      </c>
      <c r="Q1812" s="51">
        <f t="shared" si="80"/>
        <v>0</v>
      </c>
      <c r="R1812" s="51">
        <f t="shared" si="80"/>
        <v>0</v>
      </c>
    </row>
    <row r="1813" spans="1:18" x14ac:dyDescent="0.25">
      <c r="A1813" s="17"/>
      <c r="B1813" s="52"/>
      <c r="C1813" s="17"/>
      <c r="D1813" s="17"/>
      <c r="E1813" s="17"/>
      <c r="F1813" s="17"/>
      <c r="G1813" s="17"/>
      <c r="H1813" s="17"/>
      <c r="I1813" s="16">
        <f>IF(B1813&gt;A_Stammdaten!$B$12,0,SUM(C1813,D1813,F1813,G1813)-SUM(E1813,H1813))</f>
        <v>0</v>
      </c>
      <c r="J1813" s="51">
        <f>HLOOKUP(A_Stammdaten!$B$12,$L$4:$R$2504,ROW(B1813)-3,FALSE)+IF(OR(B1813=0,A_Stammdaten!$B$12&lt;B1813),0,I1813*1/20)</f>
        <v>0</v>
      </c>
      <c r="K1813" s="51">
        <f>HLOOKUP(A_Stammdaten!$B$12,$L$4:$R$2504,ROW(B1813)-3,FALSE)</f>
        <v>0</v>
      </c>
      <c r="L1813" s="51">
        <f t="shared" si="81"/>
        <v>0</v>
      </c>
      <c r="M1813" s="51">
        <f t="shared" si="80"/>
        <v>0</v>
      </c>
      <c r="N1813" s="51">
        <f t="shared" si="80"/>
        <v>0</v>
      </c>
      <c r="O1813" s="51">
        <f t="shared" si="80"/>
        <v>0</v>
      </c>
      <c r="P1813" s="51">
        <f t="shared" si="80"/>
        <v>0</v>
      </c>
      <c r="Q1813" s="51">
        <f t="shared" si="80"/>
        <v>0</v>
      </c>
      <c r="R1813" s="51">
        <f t="shared" si="80"/>
        <v>0</v>
      </c>
    </row>
    <row r="1814" spans="1:18" x14ac:dyDescent="0.25">
      <c r="A1814" s="17"/>
      <c r="B1814" s="52"/>
      <c r="C1814" s="17"/>
      <c r="D1814" s="17"/>
      <c r="E1814" s="17"/>
      <c r="F1814" s="17"/>
      <c r="G1814" s="17"/>
      <c r="H1814" s="17"/>
      <c r="I1814" s="16">
        <f>IF(B1814&gt;A_Stammdaten!$B$12,0,SUM(C1814,D1814,F1814,G1814)-SUM(E1814,H1814))</f>
        <v>0</v>
      </c>
      <c r="J1814" s="51">
        <f>HLOOKUP(A_Stammdaten!$B$12,$L$4:$R$2504,ROW(B1814)-3,FALSE)+IF(OR(B1814=0,A_Stammdaten!$B$12&lt;B1814),0,I1814*1/20)</f>
        <v>0</v>
      </c>
      <c r="K1814" s="51">
        <f>HLOOKUP(A_Stammdaten!$B$12,$L$4:$R$2504,ROW(B1814)-3,FALSE)</f>
        <v>0</v>
      </c>
      <c r="L1814" s="51">
        <f t="shared" si="81"/>
        <v>0</v>
      </c>
      <c r="M1814" s="51">
        <f t="shared" si="80"/>
        <v>0</v>
      </c>
      <c r="N1814" s="51">
        <f t="shared" si="80"/>
        <v>0</v>
      </c>
      <c r="O1814" s="51">
        <f t="shared" si="80"/>
        <v>0</v>
      </c>
      <c r="P1814" s="51">
        <f t="shared" si="80"/>
        <v>0</v>
      </c>
      <c r="Q1814" s="51">
        <f t="shared" si="80"/>
        <v>0</v>
      </c>
      <c r="R1814" s="51">
        <f t="shared" si="80"/>
        <v>0</v>
      </c>
    </row>
    <row r="1815" spans="1:18" x14ac:dyDescent="0.25">
      <c r="A1815" s="17"/>
      <c r="B1815" s="52"/>
      <c r="C1815" s="17"/>
      <c r="D1815" s="17"/>
      <c r="E1815" s="17"/>
      <c r="F1815" s="17"/>
      <c r="G1815" s="17"/>
      <c r="H1815" s="17"/>
      <c r="I1815" s="16">
        <f>IF(B1815&gt;A_Stammdaten!$B$12,0,SUM(C1815,D1815,F1815,G1815)-SUM(E1815,H1815))</f>
        <v>0</v>
      </c>
      <c r="J1815" s="51">
        <f>HLOOKUP(A_Stammdaten!$B$12,$L$4:$R$2504,ROW(B1815)-3,FALSE)+IF(OR(B1815=0,A_Stammdaten!$B$12&lt;B1815),0,I1815*1/20)</f>
        <v>0</v>
      </c>
      <c r="K1815" s="51">
        <f>HLOOKUP(A_Stammdaten!$B$12,$L$4:$R$2504,ROW(B1815)-3,FALSE)</f>
        <v>0</v>
      </c>
      <c r="L1815" s="51">
        <f t="shared" si="81"/>
        <v>0</v>
      </c>
      <c r="M1815" s="51">
        <f t="shared" si="80"/>
        <v>0</v>
      </c>
      <c r="N1815" s="51">
        <f t="shared" si="80"/>
        <v>0</v>
      </c>
      <c r="O1815" s="51">
        <f t="shared" si="80"/>
        <v>0</v>
      </c>
      <c r="P1815" s="51">
        <f t="shared" si="80"/>
        <v>0</v>
      </c>
      <c r="Q1815" s="51">
        <f t="shared" si="80"/>
        <v>0</v>
      </c>
      <c r="R1815" s="51">
        <f t="shared" si="80"/>
        <v>0</v>
      </c>
    </row>
    <row r="1816" spans="1:18" x14ac:dyDescent="0.25">
      <c r="A1816" s="17"/>
      <c r="B1816" s="52"/>
      <c r="C1816" s="17"/>
      <c r="D1816" s="17"/>
      <c r="E1816" s="17"/>
      <c r="F1816" s="17"/>
      <c r="G1816" s="17"/>
      <c r="H1816" s="17"/>
      <c r="I1816" s="16">
        <f>IF(B1816&gt;A_Stammdaten!$B$12,0,SUM(C1816,D1816,F1816,G1816)-SUM(E1816,H1816))</f>
        <v>0</v>
      </c>
      <c r="J1816" s="51">
        <f>HLOOKUP(A_Stammdaten!$B$12,$L$4:$R$2504,ROW(B1816)-3,FALSE)+IF(OR(B1816=0,A_Stammdaten!$B$12&lt;B1816),0,I1816*1/20)</f>
        <v>0</v>
      </c>
      <c r="K1816" s="51">
        <f>HLOOKUP(A_Stammdaten!$B$12,$L$4:$R$2504,ROW(B1816)-3,FALSE)</f>
        <v>0</v>
      </c>
      <c r="L1816" s="51">
        <f t="shared" si="81"/>
        <v>0</v>
      </c>
      <c r="M1816" s="51">
        <f t="shared" si="80"/>
        <v>0</v>
      </c>
      <c r="N1816" s="51">
        <f t="shared" si="80"/>
        <v>0</v>
      </c>
      <c r="O1816" s="51">
        <f t="shared" si="80"/>
        <v>0</v>
      </c>
      <c r="P1816" s="51">
        <f t="shared" si="80"/>
        <v>0</v>
      </c>
      <c r="Q1816" s="51">
        <f t="shared" si="80"/>
        <v>0</v>
      </c>
      <c r="R1816" s="51">
        <f t="shared" si="80"/>
        <v>0</v>
      </c>
    </row>
    <row r="1817" spans="1:18" x14ac:dyDescent="0.25">
      <c r="A1817" s="17"/>
      <c r="B1817" s="52"/>
      <c r="C1817" s="17"/>
      <c r="D1817" s="17"/>
      <c r="E1817" s="17"/>
      <c r="F1817" s="17"/>
      <c r="G1817" s="17"/>
      <c r="H1817" s="17"/>
      <c r="I1817" s="16">
        <f>IF(B1817&gt;A_Stammdaten!$B$12,0,SUM(C1817,D1817,F1817,G1817)-SUM(E1817,H1817))</f>
        <v>0</v>
      </c>
      <c r="J1817" s="51">
        <f>HLOOKUP(A_Stammdaten!$B$12,$L$4:$R$2504,ROW(B1817)-3,FALSE)+IF(OR(B1817=0,A_Stammdaten!$B$12&lt;B1817),0,I1817*1/20)</f>
        <v>0</v>
      </c>
      <c r="K1817" s="51">
        <f>HLOOKUP(A_Stammdaten!$B$12,$L$4:$R$2504,ROW(B1817)-3,FALSE)</f>
        <v>0</v>
      </c>
      <c r="L1817" s="51">
        <f t="shared" si="81"/>
        <v>0</v>
      </c>
      <c r="M1817" s="51">
        <f t="shared" si="80"/>
        <v>0</v>
      </c>
      <c r="N1817" s="51">
        <f t="shared" si="80"/>
        <v>0</v>
      </c>
      <c r="O1817" s="51">
        <f t="shared" si="80"/>
        <v>0</v>
      </c>
      <c r="P1817" s="51">
        <f t="shared" si="80"/>
        <v>0</v>
      </c>
      <c r="Q1817" s="51">
        <f t="shared" si="80"/>
        <v>0</v>
      </c>
      <c r="R1817" s="51">
        <f t="shared" si="80"/>
        <v>0</v>
      </c>
    </row>
    <row r="1818" spans="1:18" x14ac:dyDescent="0.25">
      <c r="A1818" s="17"/>
      <c r="B1818" s="52"/>
      <c r="C1818" s="17"/>
      <c r="D1818" s="17"/>
      <c r="E1818" s="17"/>
      <c r="F1818" s="17"/>
      <c r="G1818" s="17"/>
      <c r="H1818" s="17"/>
      <c r="I1818" s="16">
        <f>IF(B1818&gt;A_Stammdaten!$B$12,0,SUM(C1818,D1818,F1818,G1818)-SUM(E1818,H1818))</f>
        <v>0</v>
      </c>
      <c r="J1818" s="51">
        <f>HLOOKUP(A_Stammdaten!$B$12,$L$4:$R$2504,ROW(B1818)-3,FALSE)+IF(OR(B1818=0,A_Stammdaten!$B$12&lt;B1818),0,I1818*1/20)</f>
        <v>0</v>
      </c>
      <c r="K1818" s="51">
        <f>HLOOKUP(A_Stammdaten!$B$12,$L$4:$R$2504,ROW(B1818)-3,FALSE)</f>
        <v>0</v>
      </c>
      <c r="L1818" s="51">
        <f t="shared" si="81"/>
        <v>0</v>
      </c>
      <c r="M1818" s="51">
        <f t="shared" si="80"/>
        <v>0</v>
      </c>
      <c r="N1818" s="51">
        <f t="shared" si="80"/>
        <v>0</v>
      </c>
      <c r="O1818" s="51">
        <f t="shared" si="80"/>
        <v>0</v>
      </c>
      <c r="P1818" s="51">
        <f t="shared" si="80"/>
        <v>0</v>
      </c>
      <c r="Q1818" s="51">
        <f t="shared" si="80"/>
        <v>0</v>
      </c>
      <c r="R1818" s="51">
        <f t="shared" si="80"/>
        <v>0</v>
      </c>
    </row>
    <row r="1819" spans="1:18" x14ac:dyDescent="0.25">
      <c r="A1819" s="17"/>
      <c r="B1819" s="52"/>
      <c r="C1819" s="17"/>
      <c r="D1819" s="17"/>
      <c r="E1819" s="17"/>
      <c r="F1819" s="17"/>
      <c r="G1819" s="17"/>
      <c r="H1819" s="17"/>
      <c r="I1819" s="16">
        <f>IF(B1819&gt;A_Stammdaten!$B$12,0,SUM(C1819,D1819,F1819,G1819)-SUM(E1819,H1819))</f>
        <v>0</v>
      </c>
      <c r="J1819" s="51">
        <f>HLOOKUP(A_Stammdaten!$B$12,$L$4:$R$2504,ROW(B1819)-3,FALSE)+IF(OR(B1819=0,A_Stammdaten!$B$12&lt;B1819),0,I1819*1/20)</f>
        <v>0</v>
      </c>
      <c r="K1819" s="51">
        <f>HLOOKUP(A_Stammdaten!$B$12,$L$4:$R$2504,ROW(B1819)-3,FALSE)</f>
        <v>0</v>
      </c>
      <c r="L1819" s="51">
        <f t="shared" si="81"/>
        <v>0</v>
      </c>
      <c r="M1819" s="51">
        <f t="shared" si="80"/>
        <v>0</v>
      </c>
      <c r="N1819" s="51">
        <f t="shared" si="80"/>
        <v>0</v>
      </c>
      <c r="O1819" s="51">
        <f t="shared" si="80"/>
        <v>0</v>
      </c>
      <c r="P1819" s="51">
        <f t="shared" si="80"/>
        <v>0</v>
      </c>
      <c r="Q1819" s="51">
        <f t="shared" si="80"/>
        <v>0</v>
      </c>
      <c r="R1819" s="51">
        <f t="shared" si="80"/>
        <v>0</v>
      </c>
    </row>
    <row r="1820" spans="1:18" x14ac:dyDescent="0.25">
      <c r="A1820" s="17"/>
      <c r="B1820" s="52"/>
      <c r="C1820" s="17"/>
      <c r="D1820" s="17"/>
      <c r="E1820" s="17"/>
      <c r="F1820" s="17"/>
      <c r="G1820" s="17"/>
      <c r="H1820" s="17"/>
      <c r="I1820" s="16">
        <f>IF(B1820&gt;A_Stammdaten!$B$12,0,SUM(C1820,D1820,F1820,G1820)-SUM(E1820,H1820))</f>
        <v>0</v>
      </c>
      <c r="J1820" s="51">
        <f>HLOOKUP(A_Stammdaten!$B$12,$L$4:$R$2504,ROW(B1820)-3,FALSE)+IF(OR(B1820=0,A_Stammdaten!$B$12&lt;B1820),0,I1820*1/20)</f>
        <v>0</v>
      </c>
      <c r="K1820" s="51">
        <f>HLOOKUP(A_Stammdaten!$B$12,$L$4:$R$2504,ROW(B1820)-3,FALSE)</f>
        <v>0</v>
      </c>
      <c r="L1820" s="51">
        <f t="shared" si="81"/>
        <v>0</v>
      </c>
      <c r="M1820" s="51">
        <f t="shared" si="80"/>
        <v>0</v>
      </c>
      <c r="N1820" s="51">
        <f t="shared" si="80"/>
        <v>0</v>
      </c>
      <c r="O1820" s="51">
        <f t="shared" si="80"/>
        <v>0</v>
      </c>
      <c r="P1820" s="51">
        <f t="shared" si="80"/>
        <v>0</v>
      </c>
      <c r="Q1820" s="51">
        <f t="shared" si="80"/>
        <v>0</v>
      </c>
      <c r="R1820" s="51">
        <f t="shared" si="80"/>
        <v>0</v>
      </c>
    </row>
    <row r="1821" spans="1:18" x14ac:dyDescent="0.25">
      <c r="A1821" s="17"/>
      <c r="B1821" s="52"/>
      <c r="C1821" s="17"/>
      <c r="D1821" s="17"/>
      <c r="E1821" s="17"/>
      <c r="F1821" s="17"/>
      <c r="G1821" s="17"/>
      <c r="H1821" s="17"/>
      <c r="I1821" s="16">
        <f>IF(B1821&gt;A_Stammdaten!$B$12,0,SUM(C1821,D1821,F1821,G1821)-SUM(E1821,H1821))</f>
        <v>0</v>
      </c>
      <c r="J1821" s="51">
        <f>HLOOKUP(A_Stammdaten!$B$12,$L$4:$R$2504,ROW(B1821)-3,FALSE)+IF(OR(B1821=0,A_Stammdaten!$B$12&lt;B1821),0,I1821*1/20)</f>
        <v>0</v>
      </c>
      <c r="K1821" s="51">
        <f>HLOOKUP(A_Stammdaten!$B$12,$L$4:$R$2504,ROW(B1821)-3,FALSE)</f>
        <v>0</v>
      </c>
      <c r="L1821" s="51">
        <f t="shared" si="81"/>
        <v>0</v>
      </c>
      <c r="M1821" s="51">
        <f t="shared" si="80"/>
        <v>0</v>
      </c>
      <c r="N1821" s="51">
        <f t="shared" si="80"/>
        <v>0</v>
      </c>
      <c r="O1821" s="51">
        <f t="shared" si="80"/>
        <v>0</v>
      </c>
      <c r="P1821" s="51">
        <f t="shared" si="80"/>
        <v>0</v>
      </c>
      <c r="Q1821" s="51">
        <f t="shared" si="80"/>
        <v>0</v>
      </c>
      <c r="R1821" s="51">
        <f t="shared" si="80"/>
        <v>0</v>
      </c>
    </row>
    <row r="1822" spans="1:18" x14ac:dyDescent="0.25">
      <c r="A1822" s="17"/>
      <c r="B1822" s="52"/>
      <c r="C1822" s="17"/>
      <c r="D1822" s="17"/>
      <c r="E1822" s="17"/>
      <c r="F1822" s="17"/>
      <c r="G1822" s="17"/>
      <c r="H1822" s="17"/>
      <c r="I1822" s="16">
        <f>IF(B1822&gt;A_Stammdaten!$B$12,0,SUM(C1822,D1822,F1822,G1822)-SUM(E1822,H1822))</f>
        <v>0</v>
      </c>
      <c r="J1822" s="51">
        <f>HLOOKUP(A_Stammdaten!$B$12,$L$4:$R$2504,ROW(B1822)-3,FALSE)+IF(OR(B1822=0,A_Stammdaten!$B$12&lt;B1822),0,I1822*1/20)</f>
        <v>0</v>
      </c>
      <c r="K1822" s="51">
        <f>HLOOKUP(A_Stammdaten!$B$12,$L$4:$R$2504,ROW(B1822)-3,FALSE)</f>
        <v>0</v>
      </c>
      <c r="L1822" s="51">
        <f t="shared" si="81"/>
        <v>0</v>
      </c>
      <c r="M1822" s="51">
        <f t="shared" si="80"/>
        <v>0</v>
      </c>
      <c r="N1822" s="51">
        <f t="shared" si="80"/>
        <v>0</v>
      </c>
      <c r="O1822" s="51">
        <f t="shared" si="80"/>
        <v>0</v>
      </c>
      <c r="P1822" s="51">
        <f t="shared" si="80"/>
        <v>0</v>
      </c>
      <c r="Q1822" s="51">
        <f t="shared" si="80"/>
        <v>0</v>
      </c>
      <c r="R1822" s="51">
        <f t="shared" si="80"/>
        <v>0</v>
      </c>
    </row>
    <row r="1823" spans="1:18" x14ac:dyDescent="0.25">
      <c r="A1823" s="17"/>
      <c r="B1823" s="52"/>
      <c r="C1823" s="17"/>
      <c r="D1823" s="17"/>
      <c r="E1823" s="17"/>
      <c r="F1823" s="17"/>
      <c r="G1823" s="17"/>
      <c r="H1823" s="17"/>
      <c r="I1823" s="16">
        <f>IF(B1823&gt;A_Stammdaten!$B$12,0,SUM(C1823,D1823,F1823,G1823)-SUM(E1823,H1823))</f>
        <v>0</v>
      </c>
      <c r="J1823" s="51">
        <f>HLOOKUP(A_Stammdaten!$B$12,$L$4:$R$2504,ROW(B1823)-3,FALSE)+IF(OR(B1823=0,A_Stammdaten!$B$12&lt;B1823),0,I1823*1/20)</f>
        <v>0</v>
      </c>
      <c r="K1823" s="51">
        <f>HLOOKUP(A_Stammdaten!$B$12,$L$4:$R$2504,ROW(B1823)-3,FALSE)</f>
        <v>0</v>
      </c>
      <c r="L1823" s="51">
        <f t="shared" si="81"/>
        <v>0</v>
      </c>
      <c r="M1823" s="51">
        <f t="shared" si="80"/>
        <v>0</v>
      </c>
      <c r="N1823" s="51">
        <f t="shared" si="80"/>
        <v>0</v>
      </c>
      <c r="O1823" s="51">
        <f t="shared" si="80"/>
        <v>0</v>
      </c>
      <c r="P1823" s="51">
        <f t="shared" si="80"/>
        <v>0</v>
      </c>
      <c r="Q1823" s="51">
        <f t="shared" si="80"/>
        <v>0</v>
      </c>
      <c r="R1823" s="51">
        <f t="shared" si="80"/>
        <v>0</v>
      </c>
    </row>
    <row r="1824" spans="1:18" x14ac:dyDescent="0.25">
      <c r="A1824" s="17"/>
      <c r="B1824" s="52"/>
      <c r="C1824" s="17"/>
      <c r="D1824" s="17"/>
      <c r="E1824" s="17"/>
      <c r="F1824" s="17"/>
      <c r="G1824" s="17"/>
      <c r="H1824" s="17"/>
      <c r="I1824" s="16">
        <f>IF(B1824&gt;A_Stammdaten!$B$12,0,SUM(C1824,D1824,F1824,G1824)-SUM(E1824,H1824))</f>
        <v>0</v>
      </c>
      <c r="J1824" s="51">
        <f>HLOOKUP(A_Stammdaten!$B$12,$L$4:$R$2504,ROW(B1824)-3,FALSE)+IF(OR(B1824=0,A_Stammdaten!$B$12&lt;B1824),0,I1824*1/20)</f>
        <v>0</v>
      </c>
      <c r="K1824" s="51">
        <f>HLOOKUP(A_Stammdaten!$B$12,$L$4:$R$2504,ROW(B1824)-3,FALSE)</f>
        <v>0</v>
      </c>
      <c r="L1824" s="51">
        <f t="shared" si="81"/>
        <v>0</v>
      </c>
      <c r="M1824" s="51">
        <f t="shared" si="80"/>
        <v>0</v>
      </c>
      <c r="N1824" s="51">
        <f t="shared" si="80"/>
        <v>0</v>
      </c>
      <c r="O1824" s="51">
        <f t="shared" si="80"/>
        <v>0</v>
      </c>
      <c r="P1824" s="51">
        <f t="shared" si="80"/>
        <v>0</v>
      </c>
      <c r="Q1824" s="51">
        <f t="shared" si="80"/>
        <v>0</v>
      </c>
      <c r="R1824" s="51">
        <f t="shared" si="80"/>
        <v>0</v>
      </c>
    </row>
    <row r="1825" spans="1:18" x14ac:dyDescent="0.25">
      <c r="A1825" s="17"/>
      <c r="B1825" s="52"/>
      <c r="C1825" s="17"/>
      <c r="D1825" s="17"/>
      <c r="E1825" s="17"/>
      <c r="F1825" s="17"/>
      <c r="G1825" s="17"/>
      <c r="H1825" s="17"/>
      <c r="I1825" s="16">
        <f>IF(B1825&gt;A_Stammdaten!$B$12,0,SUM(C1825,D1825,F1825,G1825)-SUM(E1825,H1825))</f>
        <v>0</v>
      </c>
      <c r="J1825" s="51">
        <f>HLOOKUP(A_Stammdaten!$B$12,$L$4:$R$2504,ROW(B1825)-3,FALSE)+IF(OR(B1825=0,A_Stammdaten!$B$12&lt;B1825),0,I1825*1/20)</f>
        <v>0</v>
      </c>
      <c r="K1825" s="51">
        <f>HLOOKUP(A_Stammdaten!$B$12,$L$4:$R$2504,ROW(B1825)-3,FALSE)</f>
        <v>0</v>
      </c>
      <c r="L1825" s="51">
        <f t="shared" si="81"/>
        <v>0</v>
      </c>
      <c r="M1825" s="51">
        <f t="shared" si="80"/>
        <v>0</v>
      </c>
      <c r="N1825" s="51">
        <f t="shared" si="80"/>
        <v>0</v>
      </c>
      <c r="O1825" s="51">
        <f t="shared" si="80"/>
        <v>0</v>
      </c>
      <c r="P1825" s="51">
        <f t="shared" si="80"/>
        <v>0</v>
      </c>
      <c r="Q1825" s="51">
        <f t="shared" si="80"/>
        <v>0</v>
      </c>
      <c r="R1825" s="51">
        <f t="shared" si="80"/>
        <v>0</v>
      </c>
    </row>
    <row r="1826" spans="1:18" x14ac:dyDescent="0.25">
      <c r="A1826" s="17"/>
      <c r="B1826" s="52"/>
      <c r="C1826" s="17"/>
      <c r="D1826" s="17"/>
      <c r="E1826" s="17"/>
      <c r="F1826" s="17"/>
      <c r="G1826" s="17"/>
      <c r="H1826" s="17"/>
      <c r="I1826" s="16">
        <f>IF(B1826&gt;A_Stammdaten!$B$12,0,SUM(C1826,D1826,F1826,G1826)-SUM(E1826,H1826))</f>
        <v>0</v>
      </c>
      <c r="J1826" s="51">
        <f>HLOOKUP(A_Stammdaten!$B$12,$L$4:$R$2504,ROW(B1826)-3,FALSE)+IF(OR(B1826=0,A_Stammdaten!$B$12&lt;B1826),0,I1826*1/20)</f>
        <v>0</v>
      </c>
      <c r="K1826" s="51">
        <f>HLOOKUP(A_Stammdaten!$B$12,$L$4:$R$2504,ROW(B1826)-3,FALSE)</f>
        <v>0</v>
      </c>
      <c r="L1826" s="51">
        <f t="shared" si="81"/>
        <v>0</v>
      </c>
      <c r="M1826" s="51">
        <f t="shared" si="80"/>
        <v>0</v>
      </c>
      <c r="N1826" s="51">
        <f t="shared" si="80"/>
        <v>0</v>
      </c>
      <c r="O1826" s="51">
        <f t="shared" si="80"/>
        <v>0</v>
      </c>
      <c r="P1826" s="51">
        <f t="shared" si="80"/>
        <v>0</v>
      </c>
      <c r="Q1826" s="51">
        <f t="shared" si="80"/>
        <v>0</v>
      </c>
      <c r="R1826" s="51">
        <f t="shared" si="80"/>
        <v>0</v>
      </c>
    </row>
    <row r="1827" spans="1:18" x14ac:dyDescent="0.25">
      <c r="A1827" s="17"/>
      <c r="B1827" s="52"/>
      <c r="C1827" s="17"/>
      <c r="D1827" s="17"/>
      <c r="E1827" s="17"/>
      <c r="F1827" s="17"/>
      <c r="G1827" s="17"/>
      <c r="H1827" s="17"/>
      <c r="I1827" s="16">
        <f>IF(B1827&gt;A_Stammdaten!$B$12,0,SUM(C1827,D1827,F1827,G1827)-SUM(E1827,H1827))</f>
        <v>0</v>
      </c>
      <c r="J1827" s="51">
        <f>HLOOKUP(A_Stammdaten!$B$12,$L$4:$R$2504,ROW(B1827)-3,FALSE)+IF(OR(B1827=0,A_Stammdaten!$B$12&lt;B1827),0,I1827*1/20)</f>
        <v>0</v>
      </c>
      <c r="K1827" s="51">
        <f>HLOOKUP(A_Stammdaten!$B$12,$L$4:$R$2504,ROW(B1827)-3,FALSE)</f>
        <v>0</v>
      </c>
      <c r="L1827" s="51">
        <f t="shared" si="81"/>
        <v>0</v>
      </c>
      <c r="M1827" s="51">
        <f t="shared" si="80"/>
        <v>0</v>
      </c>
      <c r="N1827" s="51">
        <f t="shared" si="80"/>
        <v>0</v>
      </c>
      <c r="O1827" s="51">
        <f t="shared" si="80"/>
        <v>0</v>
      </c>
      <c r="P1827" s="51">
        <f t="shared" si="80"/>
        <v>0</v>
      </c>
      <c r="Q1827" s="51">
        <f t="shared" si="80"/>
        <v>0</v>
      </c>
      <c r="R1827" s="51">
        <f t="shared" ref="M1827:R1870" si="82">IF(OR($I1827=0,R$4&lt;$B1827,$B1827=0,20-(R$4-$B1827)=0),0,$I1827*(19-(R$4-$B1827))/20)</f>
        <v>0</v>
      </c>
    </row>
    <row r="1828" spans="1:18" x14ac:dyDescent="0.25">
      <c r="A1828" s="17"/>
      <c r="B1828" s="52"/>
      <c r="C1828" s="17"/>
      <c r="D1828" s="17"/>
      <c r="E1828" s="17"/>
      <c r="F1828" s="17"/>
      <c r="G1828" s="17"/>
      <c r="H1828" s="17"/>
      <c r="I1828" s="16">
        <f>IF(B1828&gt;A_Stammdaten!$B$12,0,SUM(C1828,D1828,F1828,G1828)-SUM(E1828,H1828))</f>
        <v>0</v>
      </c>
      <c r="J1828" s="51">
        <f>HLOOKUP(A_Stammdaten!$B$12,$L$4:$R$2504,ROW(B1828)-3,FALSE)+IF(OR(B1828=0,A_Stammdaten!$B$12&lt;B1828),0,I1828*1/20)</f>
        <v>0</v>
      </c>
      <c r="K1828" s="51">
        <f>HLOOKUP(A_Stammdaten!$B$12,$L$4:$R$2504,ROW(B1828)-3,FALSE)</f>
        <v>0</v>
      </c>
      <c r="L1828" s="51">
        <f t="shared" si="81"/>
        <v>0</v>
      </c>
      <c r="M1828" s="51">
        <f t="shared" si="82"/>
        <v>0</v>
      </c>
      <c r="N1828" s="51">
        <f t="shared" si="82"/>
        <v>0</v>
      </c>
      <c r="O1828" s="51">
        <f t="shared" si="82"/>
        <v>0</v>
      </c>
      <c r="P1828" s="51">
        <f t="shared" si="82"/>
        <v>0</v>
      </c>
      <c r="Q1828" s="51">
        <f t="shared" si="82"/>
        <v>0</v>
      </c>
      <c r="R1828" s="51">
        <f t="shared" si="82"/>
        <v>0</v>
      </c>
    </row>
    <row r="1829" spans="1:18" x14ac:dyDescent="0.25">
      <c r="A1829" s="17"/>
      <c r="B1829" s="52"/>
      <c r="C1829" s="17"/>
      <c r="D1829" s="17"/>
      <c r="E1829" s="17"/>
      <c r="F1829" s="17"/>
      <c r="G1829" s="17"/>
      <c r="H1829" s="17"/>
      <c r="I1829" s="16">
        <f>IF(B1829&gt;A_Stammdaten!$B$12,0,SUM(C1829,D1829,F1829,G1829)-SUM(E1829,H1829))</f>
        <v>0</v>
      </c>
      <c r="J1829" s="51">
        <f>HLOOKUP(A_Stammdaten!$B$12,$L$4:$R$2504,ROW(B1829)-3,FALSE)+IF(OR(B1829=0,A_Stammdaten!$B$12&lt;B1829),0,I1829*1/20)</f>
        <v>0</v>
      </c>
      <c r="K1829" s="51">
        <f>HLOOKUP(A_Stammdaten!$B$12,$L$4:$R$2504,ROW(B1829)-3,FALSE)</f>
        <v>0</v>
      </c>
      <c r="L1829" s="51">
        <f t="shared" si="81"/>
        <v>0</v>
      </c>
      <c r="M1829" s="51">
        <f t="shared" si="82"/>
        <v>0</v>
      </c>
      <c r="N1829" s="51">
        <f t="shared" si="82"/>
        <v>0</v>
      </c>
      <c r="O1829" s="51">
        <f t="shared" si="82"/>
        <v>0</v>
      </c>
      <c r="P1829" s="51">
        <f t="shared" si="82"/>
        <v>0</v>
      </c>
      <c r="Q1829" s="51">
        <f t="shared" si="82"/>
        <v>0</v>
      </c>
      <c r="R1829" s="51">
        <f t="shared" si="82"/>
        <v>0</v>
      </c>
    </row>
    <row r="1830" spans="1:18" x14ac:dyDescent="0.25">
      <c r="A1830" s="17"/>
      <c r="B1830" s="52"/>
      <c r="C1830" s="17"/>
      <c r="D1830" s="17"/>
      <c r="E1830" s="17"/>
      <c r="F1830" s="17"/>
      <c r="G1830" s="17"/>
      <c r="H1830" s="17"/>
      <c r="I1830" s="16">
        <f>IF(B1830&gt;A_Stammdaten!$B$12,0,SUM(C1830,D1830,F1830,G1830)-SUM(E1830,H1830))</f>
        <v>0</v>
      </c>
      <c r="J1830" s="51">
        <f>HLOOKUP(A_Stammdaten!$B$12,$L$4:$R$2504,ROW(B1830)-3,FALSE)+IF(OR(B1830=0,A_Stammdaten!$B$12&lt;B1830),0,I1830*1/20)</f>
        <v>0</v>
      </c>
      <c r="K1830" s="51">
        <f>HLOOKUP(A_Stammdaten!$B$12,$L$4:$R$2504,ROW(B1830)-3,FALSE)</f>
        <v>0</v>
      </c>
      <c r="L1830" s="51">
        <f t="shared" si="81"/>
        <v>0</v>
      </c>
      <c r="M1830" s="51">
        <f t="shared" si="82"/>
        <v>0</v>
      </c>
      <c r="N1830" s="51">
        <f t="shared" si="82"/>
        <v>0</v>
      </c>
      <c r="O1830" s="51">
        <f t="shared" si="82"/>
        <v>0</v>
      </c>
      <c r="P1830" s="51">
        <f t="shared" si="82"/>
        <v>0</v>
      </c>
      <c r="Q1830" s="51">
        <f t="shared" si="82"/>
        <v>0</v>
      </c>
      <c r="R1830" s="51">
        <f t="shared" si="82"/>
        <v>0</v>
      </c>
    </row>
    <row r="1831" spans="1:18" x14ac:dyDescent="0.25">
      <c r="A1831" s="17"/>
      <c r="B1831" s="52"/>
      <c r="C1831" s="17"/>
      <c r="D1831" s="17"/>
      <c r="E1831" s="17"/>
      <c r="F1831" s="17"/>
      <c r="G1831" s="17"/>
      <c r="H1831" s="17"/>
      <c r="I1831" s="16">
        <f>IF(B1831&gt;A_Stammdaten!$B$12,0,SUM(C1831,D1831,F1831,G1831)-SUM(E1831,H1831))</f>
        <v>0</v>
      </c>
      <c r="J1831" s="51">
        <f>HLOOKUP(A_Stammdaten!$B$12,$L$4:$R$2504,ROW(B1831)-3,FALSE)+IF(OR(B1831=0,A_Stammdaten!$B$12&lt;B1831),0,I1831*1/20)</f>
        <v>0</v>
      </c>
      <c r="K1831" s="51">
        <f>HLOOKUP(A_Stammdaten!$B$12,$L$4:$R$2504,ROW(B1831)-3,FALSE)</f>
        <v>0</v>
      </c>
      <c r="L1831" s="51">
        <f t="shared" si="81"/>
        <v>0</v>
      </c>
      <c r="M1831" s="51">
        <f t="shared" si="82"/>
        <v>0</v>
      </c>
      <c r="N1831" s="51">
        <f t="shared" si="82"/>
        <v>0</v>
      </c>
      <c r="O1831" s="51">
        <f t="shared" si="82"/>
        <v>0</v>
      </c>
      <c r="P1831" s="51">
        <f t="shared" si="82"/>
        <v>0</v>
      </c>
      <c r="Q1831" s="51">
        <f t="shared" si="82"/>
        <v>0</v>
      </c>
      <c r="R1831" s="51">
        <f t="shared" si="82"/>
        <v>0</v>
      </c>
    </row>
    <row r="1832" spans="1:18" x14ac:dyDescent="0.25">
      <c r="A1832" s="17"/>
      <c r="B1832" s="52"/>
      <c r="C1832" s="17"/>
      <c r="D1832" s="17"/>
      <c r="E1832" s="17"/>
      <c r="F1832" s="17"/>
      <c r="G1832" s="17"/>
      <c r="H1832" s="17"/>
      <c r="I1832" s="16">
        <f>IF(B1832&gt;A_Stammdaten!$B$12,0,SUM(C1832,D1832,F1832,G1832)-SUM(E1832,H1832))</f>
        <v>0</v>
      </c>
      <c r="J1832" s="51">
        <f>HLOOKUP(A_Stammdaten!$B$12,$L$4:$R$2504,ROW(B1832)-3,FALSE)+IF(OR(B1832=0,A_Stammdaten!$B$12&lt;B1832),0,I1832*1/20)</f>
        <v>0</v>
      </c>
      <c r="K1832" s="51">
        <f>HLOOKUP(A_Stammdaten!$B$12,$L$4:$R$2504,ROW(B1832)-3,FALSE)</f>
        <v>0</v>
      </c>
      <c r="L1832" s="51">
        <f t="shared" si="81"/>
        <v>0</v>
      </c>
      <c r="M1832" s="51">
        <f t="shared" si="82"/>
        <v>0</v>
      </c>
      <c r="N1832" s="51">
        <f t="shared" si="82"/>
        <v>0</v>
      </c>
      <c r="O1832" s="51">
        <f t="shared" si="82"/>
        <v>0</v>
      </c>
      <c r="P1832" s="51">
        <f t="shared" si="82"/>
        <v>0</v>
      </c>
      <c r="Q1832" s="51">
        <f t="shared" si="82"/>
        <v>0</v>
      </c>
      <c r="R1832" s="51">
        <f t="shared" si="82"/>
        <v>0</v>
      </c>
    </row>
    <row r="1833" spans="1:18" x14ac:dyDescent="0.25">
      <c r="A1833" s="17"/>
      <c r="B1833" s="52"/>
      <c r="C1833" s="17"/>
      <c r="D1833" s="17"/>
      <c r="E1833" s="17"/>
      <c r="F1833" s="17"/>
      <c r="G1833" s="17"/>
      <c r="H1833" s="17"/>
      <c r="I1833" s="16">
        <f>IF(B1833&gt;A_Stammdaten!$B$12,0,SUM(C1833,D1833,F1833,G1833)-SUM(E1833,H1833))</f>
        <v>0</v>
      </c>
      <c r="J1833" s="51">
        <f>HLOOKUP(A_Stammdaten!$B$12,$L$4:$R$2504,ROW(B1833)-3,FALSE)+IF(OR(B1833=0,A_Stammdaten!$B$12&lt;B1833),0,I1833*1/20)</f>
        <v>0</v>
      </c>
      <c r="K1833" s="51">
        <f>HLOOKUP(A_Stammdaten!$B$12,$L$4:$R$2504,ROW(B1833)-3,FALSE)</f>
        <v>0</v>
      </c>
      <c r="L1833" s="51">
        <f t="shared" si="81"/>
        <v>0</v>
      </c>
      <c r="M1833" s="51">
        <f t="shared" si="82"/>
        <v>0</v>
      </c>
      <c r="N1833" s="51">
        <f t="shared" si="82"/>
        <v>0</v>
      </c>
      <c r="O1833" s="51">
        <f t="shared" si="82"/>
        <v>0</v>
      </c>
      <c r="P1833" s="51">
        <f t="shared" si="82"/>
        <v>0</v>
      </c>
      <c r="Q1833" s="51">
        <f t="shared" si="82"/>
        <v>0</v>
      </c>
      <c r="R1833" s="51">
        <f t="shared" si="82"/>
        <v>0</v>
      </c>
    </row>
    <row r="1834" spans="1:18" x14ac:dyDescent="0.25">
      <c r="A1834" s="17"/>
      <c r="B1834" s="52"/>
      <c r="C1834" s="17"/>
      <c r="D1834" s="17"/>
      <c r="E1834" s="17"/>
      <c r="F1834" s="17"/>
      <c r="G1834" s="17"/>
      <c r="H1834" s="17"/>
      <c r="I1834" s="16">
        <f>IF(B1834&gt;A_Stammdaten!$B$12,0,SUM(C1834,D1834,F1834,G1834)-SUM(E1834,H1834))</f>
        <v>0</v>
      </c>
      <c r="J1834" s="51">
        <f>HLOOKUP(A_Stammdaten!$B$12,$L$4:$R$2504,ROW(B1834)-3,FALSE)+IF(OR(B1834=0,A_Stammdaten!$B$12&lt;B1834),0,I1834*1/20)</f>
        <v>0</v>
      </c>
      <c r="K1834" s="51">
        <f>HLOOKUP(A_Stammdaten!$B$12,$L$4:$R$2504,ROW(B1834)-3,FALSE)</f>
        <v>0</v>
      </c>
      <c r="L1834" s="51">
        <f t="shared" si="81"/>
        <v>0</v>
      </c>
      <c r="M1834" s="51">
        <f t="shared" si="82"/>
        <v>0</v>
      </c>
      <c r="N1834" s="51">
        <f t="shared" si="82"/>
        <v>0</v>
      </c>
      <c r="O1834" s="51">
        <f t="shared" si="82"/>
        <v>0</v>
      </c>
      <c r="P1834" s="51">
        <f t="shared" si="82"/>
        <v>0</v>
      </c>
      <c r="Q1834" s="51">
        <f t="shared" si="82"/>
        <v>0</v>
      </c>
      <c r="R1834" s="51">
        <f t="shared" si="82"/>
        <v>0</v>
      </c>
    </row>
    <row r="1835" spans="1:18" x14ac:dyDescent="0.25">
      <c r="A1835" s="17"/>
      <c r="B1835" s="52"/>
      <c r="C1835" s="17"/>
      <c r="D1835" s="17"/>
      <c r="E1835" s="17"/>
      <c r="F1835" s="17"/>
      <c r="G1835" s="17"/>
      <c r="H1835" s="17"/>
      <c r="I1835" s="16">
        <f>IF(B1835&gt;A_Stammdaten!$B$12,0,SUM(C1835,D1835,F1835,G1835)-SUM(E1835,H1835))</f>
        <v>0</v>
      </c>
      <c r="J1835" s="51">
        <f>HLOOKUP(A_Stammdaten!$B$12,$L$4:$R$2504,ROW(B1835)-3,FALSE)+IF(OR(B1835=0,A_Stammdaten!$B$12&lt;B1835),0,I1835*1/20)</f>
        <v>0</v>
      </c>
      <c r="K1835" s="51">
        <f>HLOOKUP(A_Stammdaten!$B$12,$L$4:$R$2504,ROW(B1835)-3,FALSE)</f>
        <v>0</v>
      </c>
      <c r="L1835" s="51">
        <f t="shared" si="81"/>
        <v>0</v>
      </c>
      <c r="M1835" s="51">
        <f t="shared" si="82"/>
        <v>0</v>
      </c>
      <c r="N1835" s="51">
        <f t="shared" si="82"/>
        <v>0</v>
      </c>
      <c r="O1835" s="51">
        <f t="shared" si="82"/>
        <v>0</v>
      </c>
      <c r="P1835" s="51">
        <f t="shared" si="82"/>
        <v>0</v>
      </c>
      <c r="Q1835" s="51">
        <f t="shared" si="82"/>
        <v>0</v>
      </c>
      <c r="R1835" s="51">
        <f t="shared" si="82"/>
        <v>0</v>
      </c>
    </row>
    <row r="1836" spans="1:18" x14ac:dyDescent="0.25">
      <c r="A1836" s="17"/>
      <c r="B1836" s="52"/>
      <c r="C1836" s="17"/>
      <c r="D1836" s="17"/>
      <c r="E1836" s="17"/>
      <c r="F1836" s="17"/>
      <c r="G1836" s="17"/>
      <c r="H1836" s="17"/>
      <c r="I1836" s="16">
        <f>IF(B1836&gt;A_Stammdaten!$B$12,0,SUM(C1836,D1836,F1836,G1836)-SUM(E1836,H1836))</f>
        <v>0</v>
      </c>
      <c r="J1836" s="51">
        <f>HLOOKUP(A_Stammdaten!$B$12,$L$4:$R$2504,ROW(B1836)-3,FALSE)+IF(OR(B1836=0,A_Stammdaten!$B$12&lt;B1836),0,I1836*1/20)</f>
        <v>0</v>
      </c>
      <c r="K1836" s="51">
        <f>HLOOKUP(A_Stammdaten!$B$12,$L$4:$R$2504,ROW(B1836)-3,FALSE)</f>
        <v>0</v>
      </c>
      <c r="L1836" s="51">
        <f t="shared" si="81"/>
        <v>0</v>
      </c>
      <c r="M1836" s="51">
        <f t="shared" si="82"/>
        <v>0</v>
      </c>
      <c r="N1836" s="51">
        <f t="shared" si="82"/>
        <v>0</v>
      </c>
      <c r="O1836" s="51">
        <f t="shared" si="82"/>
        <v>0</v>
      </c>
      <c r="P1836" s="51">
        <f t="shared" si="82"/>
        <v>0</v>
      </c>
      <c r="Q1836" s="51">
        <f t="shared" si="82"/>
        <v>0</v>
      </c>
      <c r="R1836" s="51">
        <f t="shared" si="82"/>
        <v>0</v>
      </c>
    </row>
    <row r="1837" spans="1:18" x14ac:dyDescent="0.25">
      <c r="A1837" s="17"/>
      <c r="B1837" s="52"/>
      <c r="C1837" s="17"/>
      <c r="D1837" s="17"/>
      <c r="E1837" s="17"/>
      <c r="F1837" s="17"/>
      <c r="G1837" s="17"/>
      <c r="H1837" s="17"/>
      <c r="I1837" s="16">
        <f>IF(B1837&gt;A_Stammdaten!$B$12,0,SUM(C1837,D1837,F1837,G1837)-SUM(E1837,H1837))</f>
        <v>0</v>
      </c>
      <c r="J1837" s="51">
        <f>HLOOKUP(A_Stammdaten!$B$12,$L$4:$R$2504,ROW(B1837)-3,FALSE)+IF(OR(B1837=0,A_Stammdaten!$B$12&lt;B1837),0,I1837*1/20)</f>
        <v>0</v>
      </c>
      <c r="K1837" s="51">
        <f>HLOOKUP(A_Stammdaten!$B$12,$L$4:$R$2504,ROW(B1837)-3,FALSE)</f>
        <v>0</v>
      </c>
      <c r="L1837" s="51">
        <f t="shared" si="81"/>
        <v>0</v>
      </c>
      <c r="M1837" s="51">
        <f t="shared" si="82"/>
        <v>0</v>
      </c>
      <c r="N1837" s="51">
        <f t="shared" si="82"/>
        <v>0</v>
      </c>
      <c r="O1837" s="51">
        <f t="shared" si="82"/>
        <v>0</v>
      </c>
      <c r="P1837" s="51">
        <f t="shared" si="82"/>
        <v>0</v>
      </c>
      <c r="Q1837" s="51">
        <f t="shared" si="82"/>
        <v>0</v>
      </c>
      <c r="R1837" s="51">
        <f t="shared" si="82"/>
        <v>0</v>
      </c>
    </row>
    <row r="1838" spans="1:18" x14ac:dyDescent="0.25">
      <c r="A1838" s="17"/>
      <c r="B1838" s="52"/>
      <c r="C1838" s="17"/>
      <c r="D1838" s="17"/>
      <c r="E1838" s="17"/>
      <c r="F1838" s="17"/>
      <c r="G1838" s="17"/>
      <c r="H1838" s="17"/>
      <c r="I1838" s="16">
        <f>IF(B1838&gt;A_Stammdaten!$B$12,0,SUM(C1838,D1838,F1838,G1838)-SUM(E1838,H1838))</f>
        <v>0</v>
      </c>
      <c r="J1838" s="51">
        <f>HLOOKUP(A_Stammdaten!$B$12,$L$4:$R$2504,ROW(B1838)-3,FALSE)+IF(OR(B1838=0,A_Stammdaten!$B$12&lt;B1838),0,I1838*1/20)</f>
        <v>0</v>
      </c>
      <c r="K1838" s="51">
        <f>HLOOKUP(A_Stammdaten!$B$12,$L$4:$R$2504,ROW(B1838)-3,FALSE)</f>
        <v>0</v>
      </c>
      <c r="L1838" s="51">
        <f t="shared" si="81"/>
        <v>0</v>
      </c>
      <c r="M1838" s="51">
        <f t="shared" si="82"/>
        <v>0</v>
      </c>
      <c r="N1838" s="51">
        <f t="shared" si="82"/>
        <v>0</v>
      </c>
      <c r="O1838" s="51">
        <f t="shared" si="82"/>
        <v>0</v>
      </c>
      <c r="P1838" s="51">
        <f t="shared" si="82"/>
        <v>0</v>
      </c>
      <c r="Q1838" s="51">
        <f t="shared" si="82"/>
        <v>0</v>
      </c>
      <c r="R1838" s="51">
        <f t="shared" si="82"/>
        <v>0</v>
      </c>
    </row>
    <row r="1839" spans="1:18" x14ac:dyDescent="0.25">
      <c r="A1839" s="17"/>
      <c r="B1839" s="52"/>
      <c r="C1839" s="17"/>
      <c r="D1839" s="17"/>
      <c r="E1839" s="17"/>
      <c r="F1839" s="17"/>
      <c r="G1839" s="17"/>
      <c r="H1839" s="17"/>
      <c r="I1839" s="16">
        <f>IF(B1839&gt;A_Stammdaten!$B$12,0,SUM(C1839,D1839,F1839,G1839)-SUM(E1839,H1839))</f>
        <v>0</v>
      </c>
      <c r="J1839" s="51">
        <f>HLOOKUP(A_Stammdaten!$B$12,$L$4:$R$2504,ROW(B1839)-3,FALSE)+IF(OR(B1839=0,A_Stammdaten!$B$12&lt;B1839),0,I1839*1/20)</f>
        <v>0</v>
      </c>
      <c r="K1839" s="51">
        <f>HLOOKUP(A_Stammdaten!$B$12,$L$4:$R$2504,ROW(B1839)-3,FALSE)</f>
        <v>0</v>
      </c>
      <c r="L1839" s="51">
        <f t="shared" si="81"/>
        <v>0</v>
      </c>
      <c r="M1839" s="51">
        <f t="shared" si="82"/>
        <v>0</v>
      </c>
      <c r="N1839" s="51">
        <f t="shared" si="82"/>
        <v>0</v>
      </c>
      <c r="O1839" s="51">
        <f t="shared" si="82"/>
        <v>0</v>
      </c>
      <c r="P1839" s="51">
        <f t="shared" si="82"/>
        <v>0</v>
      </c>
      <c r="Q1839" s="51">
        <f t="shared" si="82"/>
        <v>0</v>
      </c>
      <c r="R1839" s="51">
        <f t="shared" si="82"/>
        <v>0</v>
      </c>
    </row>
    <row r="1840" spans="1:18" x14ac:dyDescent="0.25">
      <c r="A1840" s="17"/>
      <c r="B1840" s="52"/>
      <c r="C1840" s="17"/>
      <c r="D1840" s="17"/>
      <c r="E1840" s="17"/>
      <c r="F1840" s="17"/>
      <c r="G1840" s="17"/>
      <c r="H1840" s="17"/>
      <c r="I1840" s="16">
        <f>IF(B1840&gt;A_Stammdaten!$B$12,0,SUM(C1840,D1840,F1840,G1840)-SUM(E1840,H1840))</f>
        <v>0</v>
      </c>
      <c r="J1840" s="51">
        <f>HLOOKUP(A_Stammdaten!$B$12,$L$4:$R$2504,ROW(B1840)-3,FALSE)+IF(OR(B1840=0,A_Stammdaten!$B$12&lt;B1840),0,I1840*1/20)</f>
        <v>0</v>
      </c>
      <c r="K1840" s="51">
        <f>HLOOKUP(A_Stammdaten!$B$12,$L$4:$R$2504,ROW(B1840)-3,FALSE)</f>
        <v>0</v>
      </c>
      <c r="L1840" s="51">
        <f t="shared" si="81"/>
        <v>0</v>
      </c>
      <c r="M1840" s="51">
        <f t="shared" si="82"/>
        <v>0</v>
      </c>
      <c r="N1840" s="51">
        <f t="shared" si="82"/>
        <v>0</v>
      </c>
      <c r="O1840" s="51">
        <f t="shared" si="82"/>
        <v>0</v>
      </c>
      <c r="P1840" s="51">
        <f t="shared" si="82"/>
        <v>0</v>
      </c>
      <c r="Q1840" s="51">
        <f t="shared" si="82"/>
        <v>0</v>
      </c>
      <c r="R1840" s="51">
        <f t="shared" si="82"/>
        <v>0</v>
      </c>
    </row>
    <row r="1841" spans="1:18" x14ac:dyDescent="0.25">
      <c r="A1841" s="17"/>
      <c r="B1841" s="52"/>
      <c r="C1841" s="17"/>
      <c r="D1841" s="17"/>
      <c r="E1841" s="17"/>
      <c r="F1841" s="17"/>
      <c r="G1841" s="17"/>
      <c r="H1841" s="17"/>
      <c r="I1841" s="16">
        <f>IF(B1841&gt;A_Stammdaten!$B$12,0,SUM(C1841,D1841,F1841,G1841)-SUM(E1841,H1841))</f>
        <v>0</v>
      </c>
      <c r="J1841" s="51">
        <f>HLOOKUP(A_Stammdaten!$B$12,$L$4:$R$2504,ROW(B1841)-3,FALSE)+IF(OR(B1841=0,A_Stammdaten!$B$12&lt;B1841),0,I1841*1/20)</f>
        <v>0</v>
      </c>
      <c r="K1841" s="51">
        <f>HLOOKUP(A_Stammdaten!$B$12,$L$4:$R$2504,ROW(B1841)-3,FALSE)</f>
        <v>0</v>
      </c>
      <c r="L1841" s="51">
        <f t="shared" si="81"/>
        <v>0</v>
      </c>
      <c r="M1841" s="51">
        <f t="shared" si="82"/>
        <v>0</v>
      </c>
      <c r="N1841" s="51">
        <f t="shared" si="82"/>
        <v>0</v>
      </c>
      <c r="O1841" s="51">
        <f t="shared" si="82"/>
        <v>0</v>
      </c>
      <c r="P1841" s="51">
        <f t="shared" si="82"/>
        <v>0</v>
      </c>
      <c r="Q1841" s="51">
        <f t="shared" si="82"/>
        <v>0</v>
      </c>
      <c r="R1841" s="51">
        <f t="shared" si="82"/>
        <v>0</v>
      </c>
    </row>
    <row r="1842" spans="1:18" x14ac:dyDescent="0.25">
      <c r="A1842" s="17"/>
      <c r="B1842" s="52"/>
      <c r="C1842" s="17"/>
      <c r="D1842" s="17"/>
      <c r="E1842" s="17"/>
      <c r="F1842" s="17"/>
      <c r="G1842" s="17"/>
      <c r="H1842" s="17"/>
      <c r="I1842" s="16">
        <f>IF(B1842&gt;A_Stammdaten!$B$12,0,SUM(C1842,D1842,F1842,G1842)-SUM(E1842,H1842))</f>
        <v>0</v>
      </c>
      <c r="J1842" s="51">
        <f>HLOOKUP(A_Stammdaten!$B$12,$L$4:$R$2504,ROW(B1842)-3,FALSE)+IF(OR(B1842=0,A_Stammdaten!$B$12&lt;B1842),0,I1842*1/20)</f>
        <v>0</v>
      </c>
      <c r="K1842" s="51">
        <f>HLOOKUP(A_Stammdaten!$B$12,$L$4:$R$2504,ROW(B1842)-3,FALSE)</f>
        <v>0</v>
      </c>
      <c r="L1842" s="51">
        <f t="shared" si="81"/>
        <v>0</v>
      </c>
      <c r="M1842" s="51">
        <f t="shared" si="82"/>
        <v>0</v>
      </c>
      <c r="N1842" s="51">
        <f t="shared" si="82"/>
        <v>0</v>
      </c>
      <c r="O1842" s="51">
        <f t="shared" si="82"/>
        <v>0</v>
      </c>
      <c r="P1842" s="51">
        <f t="shared" si="82"/>
        <v>0</v>
      </c>
      <c r="Q1842" s="51">
        <f t="shared" si="82"/>
        <v>0</v>
      </c>
      <c r="R1842" s="51">
        <f t="shared" si="82"/>
        <v>0</v>
      </c>
    </row>
    <row r="1843" spans="1:18" x14ac:dyDescent="0.25">
      <c r="A1843" s="17"/>
      <c r="B1843" s="52"/>
      <c r="C1843" s="17"/>
      <c r="D1843" s="17"/>
      <c r="E1843" s="17"/>
      <c r="F1843" s="17"/>
      <c r="G1843" s="17"/>
      <c r="H1843" s="17"/>
      <c r="I1843" s="16">
        <f>IF(B1843&gt;A_Stammdaten!$B$12,0,SUM(C1843,D1843,F1843,G1843)-SUM(E1843,H1843))</f>
        <v>0</v>
      </c>
      <c r="J1843" s="51">
        <f>HLOOKUP(A_Stammdaten!$B$12,$L$4:$R$2504,ROW(B1843)-3,FALSE)+IF(OR(B1843=0,A_Stammdaten!$B$12&lt;B1843),0,I1843*1/20)</f>
        <v>0</v>
      </c>
      <c r="K1843" s="51">
        <f>HLOOKUP(A_Stammdaten!$B$12,$L$4:$R$2504,ROW(B1843)-3,FALSE)</f>
        <v>0</v>
      </c>
      <c r="L1843" s="51">
        <f t="shared" si="81"/>
        <v>0</v>
      </c>
      <c r="M1843" s="51">
        <f t="shared" si="82"/>
        <v>0</v>
      </c>
      <c r="N1843" s="51">
        <f t="shared" si="82"/>
        <v>0</v>
      </c>
      <c r="O1843" s="51">
        <f t="shared" si="82"/>
        <v>0</v>
      </c>
      <c r="P1843" s="51">
        <f t="shared" si="82"/>
        <v>0</v>
      </c>
      <c r="Q1843" s="51">
        <f t="shared" si="82"/>
        <v>0</v>
      </c>
      <c r="R1843" s="51">
        <f t="shared" si="82"/>
        <v>0</v>
      </c>
    </row>
    <row r="1844" spans="1:18" x14ac:dyDescent="0.25">
      <c r="A1844" s="17"/>
      <c r="B1844" s="52"/>
      <c r="C1844" s="17"/>
      <c r="D1844" s="17"/>
      <c r="E1844" s="17"/>
      <c r="F1844" s="17"/>
      <c r="G1844" s="17"/>
      <c r="H1844" s="17"/>
      <c r="I1844" s="16">
        <f>IF(B1844&gt;A_Stammdaten!$B$12,0,SUM(C1844,D1844,F1844,G1844)-SUM(E1844,H1844))</f>
        <v>0</v>
      </c>
      <c r="J1844" s="51">
        <f>HLOOKUP(A_Stammdaten!$B$12,$L$4:$R$2504,ROW(B1844)-3,FALSE)+IF(OR(B1844=0,A_Stammdaten!$B$12&lt;B1844),0,I1844*1/20)</f>
        <v>0</v>
      </c>
      <c r="K1844" s="51">
        <f>HLOOKUP(A_Stammdaten!$B$12,$L$4:$R$2504,ROW(B1844)-3,FALSE)</f>
        <v>0</v>
      </c>
      <c r="L1844" s="51">
        <f t="shared" si="81"/>
        <v>0</v>
      </c>
      <c r="M1844" s="51">
        <f t="shared" si="82"/>
        <v>0</v>
      </c>
      <c r="N1844" s="51">
        <f t="shared" si="82"/>
        <v>0</v>
      </c>
      <c r="O1844" s="51">
        <f t="shared" si="82"/>
        <v>0</v>
      </c>
      <c r="P1844" s="51">
        <f t="shared" si="82"/>
        <v>0</v>
      </c>
      <c r="Q1844" s="51">
        <f t="shared" si="82"/>
        <v>0</v>
      </c>
      <c r="R1844" s="51">
        <f t="shared" si="82"/>
        <v>0</v>
      </c>
    </row>
    <row r="1845" spans="1:18" x14ac:dyDescent="0.25">
      <c r="A1845" s="17"/>
      <c r="B1845" s="52"/>
      <c r="C1845" s="17"/>
      <c r="D1845" s="17"/>
      <c r="E1845" s="17"/>
      <c r="F1845" s="17"/>
      <c r="G1845" s="17"/>
      <c r="H1845" s="17"/>
      <c r="I1845" s="16">
        <f>IF(B1845&gt;A_Stammdaten!$B$12,0,SUM(C1845,D1845,F1845,G1845)-SUM(E1845,H1845))</f>
        <v>0</v>
      </c>
      <c r="J1845" s="51">
        <f>HLOOKUP(A_Stammdaten!$B$12,$L$4:$R$2504,ROW(B1845)-3,FALSE)+IF(OR(B1845=0,A_Stammdaten!$B$12&lt;B1845),0,I1845*1/20)</f>
        <v>0</v>
      </c>
      <c r="K1845" s="51">
        <f>HLOOKUP(A_Stammdaten!$B$12,$L$4:$R$2504,ROW(B1845)-3,FALSE)</f>
        <v>0</v>
      </c>
      <c r="L1845" s="51">
        <f t="shared" si="81"/>
        <v>0</v>
      </c>
      <c r="M1845" s="51">
        <f t="shared" si="82"/>
        <v>0</v>
      </c>
      <c r="N1845" s="51">
        <f t="shared" si="82"/>
        <v>0</v>
      </c>
      <c r="O1845" s="51">
        <f t="shared" si="82"/>
        <v>0</v>
      </c>
      <c r="P1845" s="51">
        <f t="shared" si="82"/>
        <v>0</v>
      </c>
      <c r="Q1845" s="51">
        <f t="shared" si="82"/>
        <v>0</v>
      </c>
      <c r="R1845" s="51">
        <f t="shared" si="82"/>
        <v>0</v>
      </c>
    </row>
    <row r="1846" spans="1:18" x14ac:dyDescent="0.25">
      <c r="A1846" s="17"/>
      <c r="B1846" s="52"/>
      <c r="C1846" s="17"/>
      <c r="D1846" s="17"/>
      <c r="E1846" s="17"/>
      <c r="F1846" s="17"/>
      <c r="G1846" s="17"/>
      <c r="H1846" s="17"/>
      <c r="I1846" s="16">
        <f>IF(B1846&gt;A_Stammdaten!$B$12,0,SUM(C1846,D1846,F1846,G1846)-SUM(E1846,H1846))</f>
        <v>0</v>
      </c>
      <c r="J1846" s="51">
        <f>HLOOKUP(A_Stammdaten!$B$12,$L$4:$R$2504,ROW(B1846)-3,FALSE)+IF(OR(B1846=0,A_Stammdaten!$B$12&lt;B1846),0,I1846*1/20)</f>
        <v>0</v>
      </c>
      <c r="K1846" s="51">
        <f>HLOOKUP(A_Stammdaten!$B$12,$L$4:$R$2504,ROW(B1846)-3,FALSE)</f>
        <v>0</v>
      </c>
      <c r="L1846" s="51">
        <f t="shared" si="81"/>
        <v>0</v>
      </c>
      <c r="M1846" s="51">
        <f t="shared" si="82"/>
        <v>0</v>
      </c>
      <c r="N1846" s="51">
        <f t="shared" si="82"/>
        <v>0</v>
      </c>
      <c r="O1846" s="51">
        <f t="shared" si="82"/>
        <v>0</v>
      </c>
      <c r="P1846" s="51">
        <f t="shared" si="82"/>
        <v>0</v>
      </c>
      <c r="Q1846" s="51">
        <f t="shared" si="82"/>
        <v>0</v>
      </c>
      <c r="R1846" s="51">
        <f t="shared" si="82"/>
        <v>0</v>
      </c>
    </row>
    <row r="1847" spans="1:18" x14ac:dyDescent="0.25">
      <c r="A1847" s="17"/>
      <c r="B1847" s="52"/>
      <c r="C1847" s="17"/>
      <c r="D1847" s="17"/>
      <c r="E1847" s="17"/>
      <c r="F1847" s="17"/>
      <c r="G1847" s="17"/>
      <c r="H1847" s="17"/>
      <c r="I1847" s="16">
        <f>IF(B1847&gt;A_Stammdaten!$B$12,0,SUM(C1847,D1847,F1847,G1847)-SUM(E1847,H1847))</f>
        <v>0</v>
      </c>
      <c r="J1847" s="51">
        <f>HLOOKUP(A_Stammdaten!$B$12,$L$4:$R$2504,ROW(B1847)-3,FALSE)+IF(OR(B1847=0,A_Stammdaten!$B$12&lt;B1847),0,I1847*1/20)</f>
        <v>0</v>
      </c>
      <c r="K1847" s="51">
        <f>HLOOKUP(A_Stammdaten!$B$12,$L$4:$R$2504,ROW(B1847)-3,FALSE)</f>
        <v>0</v>
      </c>
      <c r="L1847" s="51">
        <f t="shared" si="81"/>
        <v>0</v>
      </c>
      <c r="M1847" s="51">
        <f t="shared" si="82"/>
        <v>0</v>
      </c>
      <c r="N1847" s="51">
        <f t="shared" si="82"/>
        <v>0</v>
      </c>
      <c r="O1847" s="51">
        <f t="shared" si="82"/>
        <v>0</v>
      </c>
      <c r="P1847" s="51">
        <f t="shared" si="82"/>
        <v>0</v>
      </c>
      <c r="Q1847" s="51">
        <f t="shared" si="82"/>
        <v>0</v>
      </c>
      <c r="R1847" s="51">
        <f t="shared" si="82"/>
        <v>0</v>
      </c>
    </row>
    <row r="1848" spans="1:18" x14ac:dyDescent="0.25">
      <c r="A1848" s="17"/>
      <c r="B1848" s="52"/>
      <c r="C1848" s="17"/>
      <c r="D1848" s="17"/>
      <c r="E1848" s="17"/>
      <c r="F1848" s="17"/>
      <c r="G1848" s="17"/>
      <c r="H1848" s="17"/>
      <c r="I1848" s="16">
        <f>IF(B1848&gt;A_Stammdaten!$B$12,0,SUM(C1848,D1848,F1848,G1848)-SUM(E1848,H1848))</f>
        <v>0</v>
      </c>
      <c r="J1848" s="51">
        <f>HLOOKUP(A_Stammdaten!$B$12,$L$4:$R$2504,ROW(B1848)-3,FALSE)+IF(OR(B1848=0,A_Stammdaten!$B$12&lt;B1848),0,I1848*1/20)</f>
        <v>0</v>
      </c>
      <c r="K1848" s="51">
        <f>HLOOKUP(A_Stammdaten!$B$12,$L$4:$R$2504,ROW(B1848)-3,FALSE)</f>
        <v>0</v>
      </c>
      <c r="L1848" s="51">
        <f t="shared" si="81"/>
        <v>0</v>
      </c>
      <c r="M1848" s="51">
        <f t="shared" si="82"/>
        <v>0</v>
      </c>
      <c r="N1848" s="51">
        <f t="shared" si="82"/>
        <v>0</v>
      </c>
      <c r="O1848" s="51">
        <f t="shared" si="82"/>
        <v>0</v>
      </c>
      <c r="P1848" s="51">
        <f t="shared" si="82"/>
        <v>0</v>
      </c>
      <c r="Q1848" s="51">
        <f t="shared" si="82"/>
        <v>0</v>
      </c>
      <c r="R1848" s="51">
        <f t="shared" si="82"/>
        <v>0</v>
      </c>
    </row>
    <row r="1849" spans="1:18" x14ac:dyDescent="0.25">
      <c r="A1849" s="17"/>
      <c r="B1849" s="52"/>
      <c r="C1849" s="17"/>
      <c r="D1849" s="17"/>
      <c r="E1849" s="17"/>
      <c r="F1849" s="17"/>
      <c r="G1849" s="17"/>
      <c r="H1849" s="17"/>
      <c r="I1849" s="16">
        <f>IF(B1849&gt;A_Stammdaten!$B$12,0,SUM(C1849,D1849,F1849,G1849)-SUM(E1849,H1849))</f>
        <v>0</v>
      </c>
      <c r="J1849" s="51">
        <f>HLOOKUP(A_Stammdaten!$B$12,$L$4:$R$2504,ROW(B1849)-3,FALSE)+IF(OR(B1849=0,A_Stammdaten!$B$12&lt;B1849),0,I1849*1/20)</f>
        <v>0</v>
      </c>
      <c r="K1849" s="51">
        <f>HLOOKUP(A_Stammdaten!$B$12,$L$4:$R$2504,ROW(B1849)-3,FALSE)</f>
        <v>0</v>
      </c>
      <c r="L1849" s="51">
        <f t="shared" si="81"/>
        <v>0</v>
      </c>
      <c r="M1849" s="51">
        <f t="shared" si="82"/>
        <v>0</v>
      </c>
      <c r="N1849" s="51">
        <f t="shared" si="82"/>
        <v>0</v>
      </c>
      <c r="O1849" s="51">
        <f t="shared" si="82"/>
        <v>0</v>
      </c>
      <c r="P1849" s="51">
        <f t="shared" si="82"/>
        <v>0</v>
      </c>
      <c r="Q1849" s="51">
        <f t="shared" si="82"/>
        <v>0</v>
      </c>
      <c r="R1849" s="51">
        <f t="shared" si="82"/>
        <v>0</v>
      </c>
    </row>
    <row r="1850" spans="1:18" x14ac:dyDescent="0.25">
      <c r="A1850" s="17"/>
      <c r="B1850" s="52"/>
      <c r="C1850" s="17"/>
      <c r="D1850" s="17"/>
      <c r="E1850" s="17"/>
      <c r="F1850" s="17"/>
      <c r="G1850" s="17"/>
      <c r="H1850" s="17"/>
      <c r="I1850" s="16">
        <f>IF(B1850&gt;A_Stammdaten!$B$12,0,SUM(C1850,D1850,F1850,G1850)-SUM(E1850,H1850))</f>
        <v>0</v>
      </c>
      <c r="J1850" s="51">
        <f>HLOOKUP(A_Stammdaten!$B$12,$L$4:$R$2504,ROW(B1850)-3,FALSE)+IF(OR(B1850=0,A_Stammdaten!$B$12&lt;B1850),0,I1850*1/20)</f>
        <v>0</v>
      </c>
      <c r="K1850" s="51">
        <f>HLOOKUP(A_Stammdaten!$B$12,$L$4:$R$2504,ROW(B1850)-3,FALSE)</f>
        <v>0</v>
      </c>
      <c r="L1850" s="51">
        <f t="shared" si="81"/>
        <v>0</v>
      </c>
      <c r="M1850" s="51">
        <f t="shared" si="82"/>
        <v>0</v>
      </c>
      <c r="N1850" s="51">
        <f t="shared" si="82"/>
        <v>0</v>
      </c>
      <c r="O1850" s="51">
        <f t="shared" si="82"/>
        <v>0</v>
      </c>
      <c r="P1850" s="51">
        <f t="shared" si="82"/>
        <v>0</v>
      </c>
      <c r="Q1850" s="51">
        <f t="shared" si="82"/>
        <v>0</v>
      </c>
      <c r="R1850" s="51">
        <f t="shared" si="82"/>
        <v>0</v>
      </c>
    </row>
    <row r="1851" spans="1:18" x14ac:dyDescent="0.25">
      <c r="A1851" s="17"/>
      <c r="B1851" s="52"/>
      <c r="C1851" s="17"/>
      <c r="D1851" s="17"/>
      <c r="E1851" s="17"/>
      <c r="F1851" s="17"/>
      <c r="G1851" s="17"/>
      <c r="H1851" s="17"/>
      <c r="I1851" s="16">
        <f>IF(B1851&gt;A_Stammdaten!$B$12,0,SUM(C1851,D1851,F1851,G1851)-SUM(E1851,H1851))</f>
        <v>0</v>
      </c>
      <c r="J1851" s="51">
        <f>HLOOKUP(A_Stammdaten!$B$12,$L$4:$R$2504,ROW(B1851)-3,FALSE)+IF(OR(B1851=0,A_Stammdaten!$B$12&lt;B1851),0,I1851*1/20)</f>
        <v>0</v>
      </c>
      <c r="K1851" s="51">
        <f>HLOOKUP(A_Stammdaten!$B$12,$L$4:$R$2504,ROW(B1851)-3,FALSE)</f>
        <v>0</v>
      </c>
      <c r="L1851" s="51">
        <f t="shared" si="81"/>
        <v>0</v>
      </c>
      <c r="M1851" s="51">
        <f t="shared" si="82"/>
        <v>0</v>
      </c>
      <c r="N1851" s="51">
        <f t="shared" si="82"/>
        <v>0</v>
      </c>
      <c r="O1851" s="51">
        <f t="shared" si="82"/>
        <v>0</v>
      </c>
      <c r="P1851" s="51">
        <f t="shared" si="82"/>
        <v>0</v>
      </c>
      <c r="Q1851" s="51">
        <f t="shared" si="82"/>
        <v>0</v>
      </c>
      <c r="R1851" s="51">
        <f t="shared" si="82"/>
        <v>0</v>
      </c>
    </row>
    <row r="1852" spans="1:18" x14ac:dyDescent="0.25">
      <c r="A1852" s="17"/>
      <c r="B1852" s="52"/>
      <c r="C1852" s="17"/>
      <c r="D1852" s="17"/>
      <c r="E1852" s="17"/>
      <c r="F1852" s="17"/>
      <c r="G1852" s="17"/>
      <c r="H1852" s="17"/>
      <c r="I1852" s="16">
        <f>IF(B1852&gt;A_Stammdaten!$B$12,0,SUM(C1852,D1852,F1852,G1852)-SUM(E1852,H1852))</f>
        <v>0</v>
      </c>
      <c r="J1852" s="51">
        <f>HLOOKUP(A_Stammdaten!$B$12,$L$4:$R$2504,ROW(B1852)-3,FALSE)+IF(OR(B1852=0,A_Stammdaten!$B$12&lt;B1852),0,I1852*1/20)</f>
        <v>0</v>
      </c>
      <c r="K1852" s="51">
        <f>HLOOKUP(A_Stammdaten!$B$12,$L$4:$R$2504,ROW(B1852)-3,FALSE)</f>
        <v>0</v>
      </c>
      <c r="L1852" s="51">
        <f t="shared" si="81"/>
        <v>0</v>
      </c>
      <c r="M1852" s="51">
        <f t="shared" si="82"/>
        <v>0</v>
      </c>
      <c r="N1852" s="51">
        <f t="shared" si="82"/>
        <v>0</v>
      </c>
      <c r="O1852" s="51">
        <f t="shared" si="82"/>
        <v>0</v>
      </c>
      <c r="P1852" s="51">
        <f t="shared" si="82"/>
        <v>0</v>
      </c>
      <c r="Q1852" s="51">
        <f t="shared" si="82"/>
        <v>0</v>
      </c>
      <c r="R1852" s="51">
        <f t="shared" si="82"/>
        <v>0</v>
      </c>
    </row>
    <row r="1853" spans="1:18" x14ac:dyDescent="0.25">
      <c r="A1853" s="17"/>
      <c r="B1853" s="52"/>
      <c r="C1853" s="17"/>
      <c r="D1853" s="17"/>
      <c r="E1853" s="17"/>
      <c r="F1853" s="17"/>
      <c r="G1853" s="17"/>
      <c r="H1853" s="17"/>
      <c r="I1853" s="16">
        <f>IF(B1853&gt;A_Stammdaten!$B$12,0,SUM(C1853,D1853,F1853,G1853)-SUM(E1853,H1853))</f>
        <v>0</v>
      </c>
      <c r="J1853" s="51">
        <f>HLOOKUP(A_Stammdaten!$B$12,$L$4:$R$2504,ROW(B1853)-3,FALSE)+IF(OR(B1853=0,A_Stammdaten!$B$12&lt;B1853),0,I1853*1/20)</f>
        <v>0</v>
      </c>
      <c r="K1853" s="51">
        <f>HLOOKUP(A_Stammdaten!$B$12,$L$4:$R$2504,ROW(B1853)-3,FALSE)</f>
        <v>0</v>
      </c>
      <c r="L1853" s="51">
        <f t="shared" si="81"/>
        <v>0</v>
      </c>
      <c r="M1853" s="51">
        <f t="shared" si="82"/>
        <v>0</v>
      </c>
      <c r="N1853" s="51">
        <f t="shared" si="82"/>
        <v>0</v>
      </c>
      <c r="O1853" s="51">
        <f t="shared" si="82"/>
        <v>0</v>
      </c>
      <c r="P1853" s="51">
        <f t="shared" si="82"/>
        <v>0</v>
      </c>
      <c r="Q1853" s="51">
        <f t="shared" si="82"/>
        <v>0</v>
      </c>
      <c r="R1853" s="51">
        <f t="shared" si="82"/>
        <v>0</v>
      </c>
    </row>
    <row r="1854" spans="1:18" x14ac:dyDescent="0.25">
      <c r="A1854" s="17"/>
      <c r="B1854" s="52"/>
      <c r="C1854" s="17"/>
      <c r="D1854" s="17"/>
      <c r="E1854" s="17"/>
      <c r="F1854" s="17"/>
      <c r="G1854" s="17"/>
      <c r="H1854" s="17"/>
      <c r="I1854" s="16">
        <f>IF(B1854&gt;A_Stammdaten!$B$12,0,SUM(C1854,D1854,F1854,G1854)-SUM(E1854,H1854))</f>
        <v>0</v>
      </c>
      <c r="J1854" s="51">
        <f>HLOOKUP(A_Stammdaten!$B$12,$L$4:$R$2504,ROW(B1854)-3,FALSE)+IF(OR(B1854=0,A_Stammdaten!$B$12&lt;B1854),0,I1854*1/20)</f>
        <v>0</v>
      </c>
      <c r="K1854" s="51">
        <f>HLOOKUP(A_Stammdaten!$B$12,$L$4:$R$2504,ROW(B1854)-3,FALSE)</f>
        <v>0</v>
      </c>
      <c r="L1854" s="51">
        <f t="shared" si="81"/>
        <v>0</v>
      </c>
      <c r="M1854" s="51">
        <f t="shared" si="82"/>
        <v>0</v>
      </c>
      <c r="N1854" s="51">
        <f t="shared" si="82"/>
        <v>0</v>
      </c>
      <c r="O1854" s="51">
        <f t="shared" si="82"/>
        <v>0</v>
      </c>
      <c r="P1854" s="51">
        <f t="shared" si="82"/>
        <v>0</v>
      </c>
      <c r="Q1854" s="51">
        <f t="shared" si="82"/>
        <v>0</v>
      </c>
      <c r="R1854" s="51">
        <f t="shared" si="82"/>
        <v>0</v>
      </c>
    </row>
    <row r="1855" spans="1:18" x14ac:dyDescent="0.25">
      <c r="A1855" s="17"/>
      <c r="B1855" s="52"/>
      <c r="C1855" s="17"/>
      <c r="D1855" s="17"/>
      <c r="E1855" s="17"/>
      <c r="F1855" s="17"/>
      <c r="G1855" s="17"/>
      <c r="H1855" s="17"/>
      <c r="I1855" s="16">
        <f>IF(B1855&gt;A_Stammdaten!$B$12,0,SUM(C1855,D1855,F1855,G1855)-SUM(E1855,H1855))</f>
        <v>0</v>
      </c>
      <c r="J1855" s="51">
        <f>HLOOKUP(A_Stammdaten!$B$12,$L$4:$R$2504,ROW(B1855)-3,FALSE)+IF(OR(B1855=0,A_Stammdaten!$B$12&lt;B1855),0,I1855*1/20)</f>
        <v>0</v>
      </c>
      <c r="K1855" s="51">
        <f>HLOOKUP(A_Stammdaten!$B$12,$L$4:$R$2504,ROW(B1855)-3,FALSE)</f>
        <v>0</v>
      </c>
      <c r="L1855" s="51">
        <f t="shared" si="81"/>
        <v>0</v>
      </c>
      <c r="M1855" s="51">
        <f t="shared" si="82"/>
        <v>0</v>
      </c>
      <c r="N1855" s="51">
        <f t="shared" si="82"/>
        <v>0</v>
      </c>
      <c r="O1855" s="51">
        <f t="shared" si="82"/>
        <v>0</v>
      </c>
      <c r="P1855" s="51">
        <f t="shared" si="82"/>
        <v>0</v>
      </c>
      <c r="Q1855" s="51">
        <f t="shared" si="82"/>
        <v>0</v>
      </c>
      <c r="R1855" s="51">
        <f t="shared" si="82"/>
        <v>0</v>
      </c>
    </row>
    <row r="1856" spans="1:18" x14ac:dyDescent="0.25">
      <c r="A1856" s="17"/>
      <c r="B1856" s="52"/>
      <c r="C1856" s="17"/>
      <c r="D1856" s="17"/>
      <c r="E1856" s="17"/>
      <c r="F1856" s="17"/>
      <c r="G1856" s="17"/>
      <c r="H1856" s="17"/>
      <c r="I1856" s="16">
        <f>IF(B1856&gt;A_Stammdaten!$B$12,0,SUM(C1856,D1856,F1856,G1856)-SUM(E1856,H1856))</f>
        <v>0</v>
      </c>
      <c r="J1856" s="51">
        <f>HLOOKUP(A_Stammdaten!$B$12,$L$4:$R$2504,ROW(B1856)-3,FALSE)+IF(OR(B1856=0,A_Stammdaten!$B$12&lt;B1856),0,I1856*1/20)</f>
        <v>0</v>
      </c>
      <c r="K1856" s="51">
        <f>HLOOKUP(A_Stammdaten!$B$12,$L$4:$R$2504,ROW(B1856)-3,FALSE)</f>
        <v>0</v>
      </c>
      <c r="L1856" s="51">
        <f t="shared" ref="L1856:L1919" si="83">IF(OR($I1856=0,L$4&lt;$B1856,$B1856=0,20-(L$4-$B1856)=0),0,$I1856*(19-(L$4-$B1856))/20)</f>
        <v>0</v>
      </c>
      <c r="M1856" s="51">
        <f t="shared" si="82"/>
        <v>0</v>
      </c>
      <c r="N1856" s="51">
        <f t="shared" si="82"/>
        <v>0</v>
      </c>
      <c r="O1856" s="51">
        <f t="shared" si="82"/>
        <v>0</v>
      </c>
      <c r="P1856" s="51">
        <f t="shared" si="82"/>
        <v>0</v>
      </c>
      <c r="Q1856" s="51">
        <f t="shared" si="82"/>
        <v>0</v>
      </c>
      <c r="R1856" s="51">
        <f t="shared" si="82"/>
        <v>0</v>
      </c>
    </row>
    <row r="1857" spans="1:18" x14ac:dyDescent="0.25">
      <c r="A1857" s="17"/>
      <c r="B1857" s="52"/>
      <c r="C1857" s="17"/>
      <c r="D1857" s="17"/>
      <c r="E1857" s="17"/>
      <c r="F1857" s="17"/>
      <c r="G1857" s="17"/>
      <c r="H1857" s="17"/>
      <c r="I1857" s="16">
        <f>IF(B1857&gt;A_Stammdaten!$B$12,0,SUM(C1857,D1857,F1857,G1857)-SUM(E1857,H1857))</f>
        <v>0</v>
      </c>
      <c r="J1857" s="51">
        <f>HLOOKUP(A_Stammdaten!$B$12,$L$4:$R$2504,ROW(B1857)-3,FALSE)+IF(OR(B1857=0,A_Stammdaten!$B$12&lt;B1857),0,I1857*1/20)</f>
        <v>0</v>
      </c>
      <c r="K1857" s="51">
        <f>HLOOKUP(A_Stammdaten!$B$12,$L$4:$R$2504,ROW(B1857)-3,FALSE)</f>
        <v>0</v>
      </c>
      <c r="L1857" s="51">
        <f t="shared" si="83"/>
        <v>0</v>
      </c>
      <c r="M1857" s="51">
        <f t="shared" si="82"/>
        <v>0</v>
      </c>
      <c r="N1857" s="51">
        <f t="shared" si="82"/>
        <v>0</v>
      </c>
      <c r="O1857" s="51">
        <f t="shared" si="82"/>
        <v>0</v>
      </c>
      <c r="P1857" s="51">
        <f t="shared" si="82"/>
        <v>0</v>
      </c>
      <c r="Q1857" s="51">
        <f t="shared" si="82"/>
        <v>0</v>
      </c>
      <c r="R1857" s="51">
        <f t="shared" si="82"/>
        <v>0</v>
      </c>
    </row>
    <row r="1858" spans="1:18" x14ac:dyDescent="0.25">
      <c r="A1858" s="17"/>
      <c r="B1858" s="52"/>
      <c r="C1858" s="17"/>
      <c r="D1858" s="17"/>
      <c r="E1858" s="17"/>
      <c r="F1858" s="17"/>
      <c r="G1858" s="17"/>
      <c r="H1858" s="17"/>
      <c r="I1858" s="16">
        <f>IF(B1858&gt;A_Stammdaten!$B$12,0,SUM(C1858,D1858,F1858,G1858)-SUM(E1858,H1858))</f>
        <v>0</v>
      </c>
      <c r="J1858" s="51">
        <f>HLOOKUP(A_Stammdaten!$B$12,$L$4:$R$2504,ROW(B1858)-3,FALSE)+IF(OR(B1858=0,A_Stammdaten!$B$12&lt;B1858),0,I1858*1/20)</f>
        <v>0</v>
      </c>
      <c r="K1858" s="51">
        <f>HLOOKUP(A_Stammdaten!$B$12,$L$4:$R$2504,ROW(B1858)-3,FALSE)</f>
        <v>0</v>
      </c>
      <c r="L1858" s="51">
        <f t="shared" si="83"/>
        <v>0</v>
      </c>
      <c r="M1858" s="51">
        <f t="shared" si="82"/>
        <v>0</v>
      </c>
      <c r="N1858" s="51">
        <f t="shared" si="82"/>
        <v>0</v>
      </c>
      <c r="O1858" s="51">
        <f t="shared" si="82"/>
        <v>0</v>
      </c>
      <c r="P1858" s="51">
        <f t="shared" si="82"/>
        <v>0</v>
      </c>
      <c r="Q1858" s="51">
        <f t="shared" si="82"/>
        <v>0</v>
      </c>
      <c r="R1858" s="51">
        <f t="shared" si="82"/>
        <v>0</v>
      </c>
    </row>
    <row r="1859" spans="1:18" x14ac:dyDescent="0.25">
      <c r="A1859" s="17"/>
      <c r="B1859" s="52"/>
      <c r="C1859" s="17"/>
      <c r="D1859" s="17"/>
      <c r="E1859" s="17"/>
      <c r="F1859" s="17"/>
      <c r="G1859" s="17"/>
      <c r="H1859" s="17"/>
      <c r="I1859" s="16">
        <f>IF(B1859&gt;A_Stammdaten!$B$12,0,SUM(C1859,D1859,F1859,G1859)-SUM(E1859,H1859))</f>
        <v>0</v>
      </c>
      <c r="J1859" s="51">
        <f>HLOOKUP(A_Stammdaten!$B$12,$L$4:$R$2504,ROW(B1859)-3,FALSE)+IF(OR(B1859=0,A_Stammdaten!$B$12&lt;B1859),0,I1859*1/20)</f>
        <v>0</v>
      </c>
      <c r="K1859" s="51">
        <f>HLOOKUP(A_Stammdaten!$B$12,$L$4:$R$2504,ROW(B1859)-3,FALSE)</f>
        <v>0</v>
      </c>
      <c r="L1859" s="51">
        <f t="shared" si="83"/>
        <v>0</v>
      </c>
      <c r="M1859" s="51">
        <f t="shared" si="82"/>
        <v>0</v>
      </c>
      <c r="N1859" s="51">
        <f t="shared" si="82"/>
        <v>0</v>
      </c>
      <c r="O1859" s="51">
        <f t="shared" si="82"/>
        <v>0</v>
      </c>
      <c r="P1859" s="51">
        <f t="shared" si="82"/>
        <v>0</v>
      </c>
      <c r="Q1859" s="51">
        <f t="shared" si="82"/>
        <v>0</v>
      </c>
      <c r="R1859" s="51">
        <f t="shared" si="82"/>
        <v>0</v>
      </c>
    </row>
    <row r="1860" spans="1:18" x14ac:dyDescent="0.25">
      <c r="A1860" s="17"/>
      <c r="B1860" s="52"/>
      <c r="C1860" s="17"/>
      <c r="D1860" s="17"/>
      <c r="E1860" s="17"/>
      <c r="F1860" s="17"/>
      <c r="G1860" s="17"/>
      <c r="H1860" s="17"/>
      <c r="I1860" s="16">
        <f>IF(B1860&gt;A_Stammdaten!$B$12,0,SUM(C1860,D1860,F1860,G1860)-SUM(E1860,H1860))</f>
        <v>0</v>
      </c>
      <c r="J1860" s="51">
        <f>HLOOKUP(A_Stammdaten!$B$12,$L$4:$R$2504,ROW(B1860)-3,FALSE)+IF(OR(B1860=0,A_Stammdaten!$B$12&lt;B1860),0,I1860*1/20)</f>
        <v>0</v>
      </c>
      <c r="K1860" s="51">
        <f>HLOOKUP(A_Stammdaten!$B$12,$L$4:$R$2504,ROW(B1860)-3,FALSE)</f>
        <v>0</v>
      </c>
      <c r="L1860" s="51">
        <f t="shared" si="83"/>
        <v>0</v>
      </c>
      <c r="M1860" s="51">
        <f t="shared" si="82"/>
        <v>0</v>
      </c>
      <c r="N1860" s="51">
        <f t="shared" si="82"/>
        <v>0</v>
      </c>
      <c r="O1860" s="51">
        <f t="shared" si="82"/>
        <v>0</v>
      </c>
      <c r="P1860" s="51">
        <f t="shared" si="82"/>
        <v>0</v>
      </c>
      <c r="Q1860" s="51">
        <f t="shared" si="82"/>
        <v>0</v>
      </c>
      <c r="R1860" s="51">
        <f t="shared" si="82"/>
        <v>0</v>
      </c>
    </row>
    <row r="1861" spans="1:18" x14ac:dyDescent="0.25">
      <c r="A1861" s="17"/>
      <c r="B1861" s="52"/>
      <c r="C1861" s="17"/>
      <c r="D1861" s="17"/>
      <c r="E1861" s="17"/>
      <c r="F1861" s="17"/>
      <c r="G1861" s="17"/>
      <c r="H1861" s="17"/>
      <c r="I1861" s="16">
        <f>IF(B1861&gt;A_Stammdaten!$B$12,0,SUM(C1861,D1861,F1861,G1861)-SUM(E1861,H1861))</f>
        <v>0</v>
      </c>
      <c r="J1861" s="51">
        <f>HLOOKUP(A_Stammdaten!$B$12,$L$4:$R$2504,ROW(B1861)-3,FALSE)+IF(OR(B1861=0,A_Stammdaten!$B$12&lt;B1861),0,I1861*1/20)</f>
        <v>0</v>
      </c>
      <c r="K1861" s="51">
        <f>HLOOKUP(A_Stammdaten!$B$12,$L$4:$R$2504,ROW(B1861)-3,FALSE)</f>
        <v>0</v>
      </c>
      <c r="L1861" s="51">
        <f t="shared" si="83"/>
        <v>0</v>
      </c>
      <c r="M1861" s="51">
        <f t="shared" si="82"/>
        <v>0</v>
      </c>
      <c r="N1861" s="51">
        <f t="shared" si="82"/>
        <v>0</v>
      </c>
      <c r="O1861" s="51">
        <f t="shared" si="82"/>
        <v>0</v>
      </c>
      <c r="P1861" s="51">
        <f t="shared" si="82"/>
        <v>0</v>
      </c>
      <c r="Q1861" s="51">
        <f t="shared" si="82"/>
        <v>0</v>
      </c>
      <c r="R1861" s="51">
        <f t="shared" si="82"/>
        <v>0</v>
      </c>
    </row>
    <row r="1862" spans="1:18" x14ac:dyDescent="0.25">
      <c r="A1862" s="17"/>
      <c r="B1862" s="52"/>
      <c r="C1862" s="17"/>
      <c r="D1862" s="17"/>
      <c r="E1862" s="17"/>
      <c r="F1862" s="17"/>
      <c r="G1862" s="17"/>
      <c r="H1862" s="17"/>
      <c r="I1862" s="16">
        <f>IF(B1862&gt;A_Stammdaten!$B$12,0,SUM(C1862,D1862,F1862,G1862)-SUM(E1862,H1862))</f>
        <v>0</v>
      </c>
      <c r="J1862" s="51">
        <f>HLOOKUP(A_Stammdaten!$B$12,$L$4:$R$2504,ROW(B1862)-3,FALSE)+IF(OR(B1862=0,A_Stammdaten!$B$12&lt;B1862),0,I1862*1/20)</f>
        <v>0</v>
      </c>
      <c r="K1862" s="51">
        <f>HLOOKUP(A_Stammdaten!$B$12,$L$4:$R$2504,ROW(B1862)-3,FALSE)</f>
        <v>0</v>
      </c>
      <c r="L1862" s="51">
        <f t="shared" si="83"/>
        <v>0</v>
      </c>
      <c r="M1862" s="51">
        <f t="shared" si="82"/>
        <v>0</v>
      </c>
      <c r="N1862" s="51">
        <f t="shared" si="82"/>
        <v>0</v>
      </c>
      <c r="O1862" s="51">
        <f t="shared" si="82"/>
        <v>0</v>
      </c>
      <c r="P1862" s="51">
        <f t="shared" si="82"/>
        <v>0</v>
      </c>
      <c r="Q1862" s="51">
        <f t="shared" si="82"/>
        <v>0</v>
      </c>
      <c r="R1862" s="51">
        <f t="shared" si="82"/>
        <v>0</v>
      </c>
    </row>
    <row r="1863" spans="1:18" x14ac:dyDescent="0.25">
      <c r="A1863" s="17"/>
      <c r="B1863" s="52"/>
      <c r="C1863" s="17"/>
      <c r="D1863" s="17"/>
      <c r="E1863" s="17"/>
      <c r="F1863" s="17"/>
      <c r="G1863" s="17"/>
      <c r="H1863" s="17"/>
      <c r="I1863" s="16">
        <f>IF(B1863&gt;A_Stammdaten!$B$12,0,SUM(C1863,D1863,F1863,G1863)-SUM(E1863,H1863))</f>
        <v>0</v>
      </c>
      <c r="J1863" s="51">
        <f>HLOOKUP(A_Stammdaten!$B$12,$L$4:$R$2504,ROW(B1863)-3,FALSE)+IF(OR(B1863=0,A_Stammdaten!$B$12&lt;B1863),0,I1863*1/20)</f>
        <v>0</v>
      </c>
      <c r="K1863" s="51">
        <f>HLOOKUP(A_Stammdaten!$B$12,$L$4:$R$2504,ROW(B1863)-3,FALSE)</f>
        <v>0</v>
      </c>
      <c r="L1863" s="51">
        <f t="shared" si="83"/>
        <v>0</v>
      </c>
      <c r="M1863" s="51">
        <f t="shared" si="82"/>
        <v>0</v>
      </c>
      <c r="N1863" s="51">
        <f t="shared" si="82"/>
        <v>0</v>
      </c>
      <c r="O1863" s="51">
        <f t="shared" si="82"/>
        <v>0</v>
      </c>
      <c r="P1863" s="51">
        <f t="shared" si="82"/>
        <v>0</v>
      </c>
      <c r="Q1863" s="51">
        <f t="shared" si="82"/>
        <v>0</v>
      </c>
      <c r="R1863" s="51">
        <f t="shared" si="82"/>
        <v>0</v>
      </c>
    </row>
    <row r="1864" spans="1:18" x14ac:dyDescent="0.25">
      <c r="A1864" s="17"/>
      <c r="B1864" s="52"/>
      <c r="C1864" s="17"/>
      <c r="D1864" s="17"/>
      <c r="E1864" s="17"/>
      <c r="F1864" s="17"/>
      <c r="G1864" s="17"/>
      <c r="H1864" s="17"/>
      <c r="I1864" s="16">
        <f>IF(B1864&gt;A_Stammdaten!$B$12,0,SUM(C1864,D1864,F1864,G1864)-SUM(E1864,H1864))</f>
        <v>0</v>
      </c>
      <c r="J1864" s="51">
        <f>HLOOKUP(A_Stammdaten!$B$12,$L$4:$R$2504,ROW(B1864)-3,FALSE)+IF(OR(B1864=0,A_Stammdaten!$B$12&lt;B1864),0,I1864*1/20)</f>
        <v>0</v>
      </c>
      <c r="K1864" s="51">
        <f>HLOOKUP(A_Stammdaten!$B$12,$L$4:$R$2504,ROW(B1864)-3,FALSE)</f>
        <v>0</v>
      </c>
      <c r="L1864" s="51">
        <f t="shared" si="83"/>
        <v>0</v>
      </c>
      <c r="M1864" s="51">
        <f t="shared" si="82"/>
        <v>0</v>
      </c>
      <c r="N1864" s="51">
        <f t="shared" si="82"/>
        <v>0</v>
      </c>
      <c r="O1864" s="51">
        <f t="shared" si="82"/>
        <v>0</v>
      </c>
      <c r="P1864" s="51">
        <f t="shared" si="82"/>
        <v>0</v>
      </c>
      <c r="Q1864" s="51">
        <f t="shared" si="82"/>
        <v>0</v>
      </c>
      <c r="R1864" s="51">
        <f t="shared" si="82"/>
        <v>0</v>
      </c>
    </row>
    <row r="1865" spans="1:18" x14ac:dyDescent="0.25">
      <c r="A1865" s="17"/>
      <c r="B1865" s="52"/>
      <c r="C1865" s="17"/>
      <c r="D1865" s="17"/>
      <c r="E1865" s="17"/>
      <c r="F1865" s="17"/>
      <c r="G1865" s="17"/>
      <c r="H1865" s="17"/>
      <c r="I1865" s="16">
        <f>IF(B1865&gt;A_Stammdaten!$B$12,0,SUM(C1865,D1865,F1865,G1865)-SUM(E1865,H1865))</f>
        <v>0</v>
      </c>
      <c r="J1865" s="51">
        <f>HLOOKUP(A_Stammdaten!$B$12,$L$4:$R$2504,ROW(B1865)-3,FALSE)+IF(OR(B1865=0,A_Stammdaten!$B$12&lt;B1865),0,I1865*1/20)</f>
        <v>0</v>
      </c>
      <c r="K1865" s="51">
        <f>HLOOKUP(A_Stammdaten!$B$12,$L$4:$R$2504,ROW(B1865)-3,FALSE)</f>
        <v>0</v>
      </c>
      <c r="L1865" s="51">
        <f t="shared" si="83"/>
        <v>0</v>
      </c>
      <c r="M1865" s="51">
        <f t="shared" si="82"/>
        <v>0</v>
      </c>
      <c r="N1865" s="51">
        <f t="shared" si="82"/>
        <v>0</v>
      </c>
      <c r="O1865" s="51">
        <f t="shared" si="82"/>
        <v>0</v>
      </c>
      <c r="P1865" s="51">
        <f t="shared" si="82"/>
        <v>0</v>
      </c>
      <c r="Q1865" s="51">
        <f t="shared" si="82"/>
        <v>0</v>
      </c>
      <c r="R1865" s="51">
        <f t="shared" si="82"/>
        <v>0</v>
      </c>
    </row>
    <row r="1866" spans="1:18" x14ac:dyDescent="0.25">
      <c r="A1866" s="17"/>
      <c r="B1866" s="52"/>
      <c r="C1866" s="17"/>
      <c r="D1866" s="17"/>
      <c r="E1866" s="17"/>
      <c r="F1866" s="17"/>
      <c r="G1866" s="17"/>
      <c r="H1866" s="17"/>
      <c r="I1866" s="16">
        <f>IF(B1866&gt;A_Stammdaten!$B$12,0,SUM(C1866,D1866,F1866,G1866)-SUM(E1866,H1866))</f>
        <v>0</v>
      </c>
      <c r="J1866" s="51">
        <f>HLOOKUP(A_Stammdaten!$B$12,$L$4:$R$2504,ROW(B1866)-3,FALSE)+IF(OR(B1866=0,A_Stammdaten!$B$12&lt;B1866),0,I1866*1/20)</f>
        <v>0</v>
      </c>
      <c r="K1866" s="51">
        <f>HLOOKUP(A_Stammdaten!$B$12,$L$4:$R$2504,ROW(B1866)-3,FALSE)</f>
        <v>0</v>
      </c>
      <c r="L1866" s="51">
        <f t="shared" si="83"/>
        <v>0</v>
      </c>
      <c r="M1866" s="51">
        <f t="shared" si="82"/>
        <v>0</v>
      </c>
      <c r="N1866" s="51">
        <f t="shared" si="82"/>
        <v>0</v>
      </c>
      <c r="O1866" s="51">
        <f t="shared" si="82"/>
        <v>0</v>
      </c>
      <c r="P1866" s="51">
        <f t="shared" si="82"/>
        <v>0</v>
      </c>
      <c r="Q1866" s="51">
        <f t="shared" si="82"/>
        <v>0</v>
      </c>
      <c r="R1866" s="51">
        <f t="shared" si="82"/>
        <v>0</v>
      </c>
    </row>
    <row r="1867" spans="1:18" x14ac:dyDescent="0.25">
      <c r="A1867" s="17"/>
      <c r="B1867" s="52"/>
      <c r="C1867" s="17"/>
      <c r="D1867" s="17"/>
      <c r="E1867" s="17"/>
      <c r="F1867" s="17"/>
      <c r="G1867" s="17"/>
      <c r="H1867" s="17"/>
      <c r="I1867" s="16">
        <f>IF(B1867&gt;A_Stammdaten!$B$12,0,SUM(C1867,D1867,F1867,G1867)-SUM(E1867,H1867))</f>
        <v>0</v>
      </c>
      <c r="J1867" s="51">
        <f>HLOOKUP(A_Stammdaten!$B$12,$L$4:$R$2504,ROW(B1867)-3,FALSE)+IF(OR(B1867=0,A_Stammdaten!$B$12&lt;B1867),0,I1867*1/20)</f>
        <v>0</v>
      </c>
      <c r="K1867" s="51">
        <f>HLOOKUP(A_Stammdaten!$B$12,$L$4:$R$2504,ROW(B1867)-3,FALSE)</f>
        <v>0</v>
      </c>
      <c r="L1867" s="51">
        <f t="shared" si="83"/>
        <v>0</v>
      </c>
      <c r="M1867" s="51">
        <f t="shared" si="82"/>
        <v>0</v>
      </c>
      <c r="N1867" s="51">
        <f t="shared" si="82"/>
        <v>0</v>
      </c>
      <c r="O1867" s="51">
        <f t="shared" si="82"/>
        <v>0</v>
      </c>
      <c r="P1867" s="51">
        <f t="shared" si="82"/>
        <v>0</v>
      </c>
      <c r="Q1867" s="51">
        <f t="shared" si="82"/>
        <v>0</v>
      </c>
      <c r="R1867" s="51">
        <f t="shared" si="82"/>
        <v>0</v>
      </c>
    </row>
    <row r="1868" spans="1:18" x14ac:dyDescent="0.25">
      <c r="A1868" s="17"/>
      <c r="B1868" s="52"/>
      <c r="C1868" s="17"/>
      <c r="D1868" s="17"/>
      <c r="E1868" s="17"/>
      <c r="F1868" s="17"/>
      <c r="G1868" s="17"/>
      <c r="H1868" s="17"/>
      <c r="I1868" s="16">
        <f>IF(B1868&gt;A_Stammdaten!$B$12,0,SUM(C1868,D1868,F1868,G1868)-SUM(E1868,H1868))</f>
        <v>0</v>
      </c>
      <c r="J1868" s="51">
        <f>HLOOKUP(A_Stammdaten!$B$12,$L$4:$R$2504,ROW(B1868)-3,FALSE)+IF(OR(B1868=0,A_Stammdaten!$B$12&lt;B1868),0,I1868*1/20)</f>
        <v>0</v>
      </c>
      <c r="K1868" s="51">
        <f>HLOOKUP(A_Stammdaten!$B$12,$L$4:$R$2504,ROW(B1868)-3,FALSE)</f>
        <v>0</v>
      </c>
      <c r="L1868" s="51">
        <f t="shared" si="83"/>
        <v>0</v>
      </c>
      <c r="M1868" s="51">
        <f t="shared" si="82"/>
        <v>0</v>
      </c>
      <c r="N1868" s="51">
        <f t="shared" si="82"/>
        <v>0</v>
      </c>
      <c r="O1868" s="51">
        <f t="shared" si="82"/>
        <v>0</v>
      </c>
      <c r="P1868" s="51">
        <f t="shared" si="82"/>
        <v>0</v>
      </c>
      <c r="Q1868" s="51">
        <f t="shared" si="82"/>
        <v>0</v>
      </c>
      <c r="R1868" s="51">
        <f t="shared" si="82"/>
        <v>0</v>
      </c>
    </row>
    <row r="1869" spans="1:18" x14ac:dyDescent="0.25">
      <c r="A1869" s="17"/>
      <c r="B1869" s="52"/>
      <c r="C1869" s="17"/>
      <c r="D1869" s="17"/>
      <c r="E1869" s="17"/>
      <c r="F1869" s="17"/>
      <c r="G1869" s="17"/>
      <c r="H1869" s="17"/>
      <c r="I1869" s="16">
        <f>IF(B1869&gt;A_Stammdaten!$B$12,0,SUM(C1869,D1869,F1869,G1869)-SUM(E1869,H1869))</f>
        <v>0</v>
      </c>
      <c r="J1869" s="51">
        <f>HLOOKUP(A_Stammdaten!$B$12,$L$4:$R$2504,ROW(B1869)-3,FALSE)+IF(OR(B1869=0,A_Stammdaten!$B$12&lt;B1869),0,I1869*1/20)</f>
        <v>0</v>
      </c>
      <c r="K1869" s="51">
        <f>HLOOKUP(A_Stammdaten!$B$12,$L$4:$R$2504,ROW(B1869)-3,FALSE)</f>
        <v>0</v>
      </c>
      <c r="L1869" s="51">
        <f t="shared" si="83"/>
        <v>0</v>
      </c>
      <c r="M1869" s="51">
        <f t="shared" si="82"/>
        <v>0</v>
      </c>
      <c r="N1869" s="51">
        <f t="shared" si="82"/>
        <v>0</v>
      </c>
      <c r="O1869" s="51">
        <f t="shared" si="82"/>
        <v>0</v>
      </c>
      <c r="P1869" s="51">
        <f t="shared" si="82"/>
        <v>0</v>
      </c>
      <c r="Q1869" s="51">
        <f t="shared" si="82"/>
        <v>0</v>
      </c>
      <c r="R1869" s="51">
        <f t="shared" si="82"/>
        <v>0</v>
      </c>
    </row>
    <row r="1870" spans="1:18" x14ac:dyDescent="0.25">
      <c r="A1870" s="17"/>
      <c r="B1870" s="52"/>
      <c r="C1870" s="17"/>
      <c r="D1870" s="17"/>
      <c r="E1870" s="17"/>
      <c r="F1870" s="17"/>
      <c r="G1870" s="17"/>
      <c r="H1870" s="17"/>
      <c r="I1870" s="16">
        <f>IF(B1870&gt;A_Stammdaten!$B$12,0,SUM(C1870,D1870,F1870,G1870)-SUM(E1870,H1870))</f>
        <v>0</v>
      </c>
      <c r="J1870" s="51">
        <f>HLOOKUP(A_Stammdaten!$B$12,$L$4:$R$2504,ROW(B1870)-3,FALSE)+IF(OR(B1870=0,A_Stammdaten!$B$12&lt;B1870),0,I1870*1/20)</f>
        <v>0</v>
      </c>
      <c r="K1870" s="51">
        <f>HLOOKUP(A_Stammdaten!$B$12,$L$4:$R$2504,ROW(B1870)-3,FALSE)</f>
        <v>0</v>
      </c>
      <c r="L1870" s="51">
        <f t="shared" si="83"/>
        <v>0</v>
      </c>
      <c r="M1870" s="51">
        <f t="shared" si="82"/>
        <v>0</v>
      </c>
      <c r="N1870" s="51">
        <f t="shared" si="82"/>
        <v>0</v>
      </c>
      <c r="O1870" s="51">
        <f t="shared" ref="M1870:R1912" si="84">IF(OR($I1870=0,O$4&lt;$B1870,$B1870=0,20-(O$4-$B1870)=0),0,$I1870*(19-(O$4-$B1870))/20)</f>
        <v>0</v>
      </c>
      <c r="P1870" s="51">
        <f t="shared" si="84"/>
        <v>0</v>
      </c>
      <c r="Q1870" s="51">
        <f t="shared" si="84"/>
        <v>0</v>
      </c>
      <c r="R1870" s="51">
        <f t="shared" si="84"/>
        <v>0</v>
      </c>
    </row>
    <row r="1871" spans="1:18" x14ac:dyDescent="0.25">
      <c r="A1871" s="17"/>
      <c r="B1871" s="52"/>
      <c r="C1871" s="17"/>
      <c r="D1871" s="17"/>
      <c r="E1871" s="17"/>
      <c r="F1871" s="17"/>
      <c r="G1871" s="17"/>
      <c r="H1871" s="17"/>
      <c r="I1871" s="16">
        <f>IF(B1871&gt;A_Stammdaten!$B$12,0,SUM(C1871,D1871,F1871,G1871)-SUM(E1871,H1871))</f>
        <v>0</v>
      </c>
      <c r="J1871" s="51">
        <f>HLOOKUP(A_Stammdaten!$B$12,$L$4:$R$2504,ROW(B1871)-3,FALSE)+IF(OR(B1871=0,A_Stammdaten!$B$12&lt;B1871),0,I1871*1/20)</f>
        <v>0</v>
      </c>
      <c r="K1871" s="51">
        <f>HLOOKUP(A_Stammdaten!$B$12,$L$4:$R$2504,ROW(B1871)-3,FALSE)</f>
        <v>0</v>
      </c>
      <c r="L1871" s="51">
        <f t="shared" si="83"/>
        <v>0</v>
      </c>
      <c r="M1871" s="51">
        <f t="shared" si="84"/>
        <v>0</v>
      </c>
      <c r="N1871" s="51">
        <f t="shared" si="84"/>
        <v>0</v>
      </c>
      <c r="O1871" s="51">
        <f t="shared" si="84"/>
        <v>0</v>
      </c>
      <c r="P1871" s="51">
        <f t="shared" si="84"/>
        <v>0</v>
      </c>
      <c r="Q1871" s="51">
        <f t="shared" si="84"/>
        <v>0</v>
      </c>
      <c r="R1871" s="51">
        <f t="shared" si="84"/>
        <v>0</v>
      </c>
    </row>
    <row r="1872" spans="1:18" x14ac:dyDescent="0.25">
      <c r="A1872" s="17"/>
      <c r="B1872" s="52"/>
      <c r="C1872" s="17"/>
      <c r="D1872" s="17"/>
      <c r="E1872" s="17"/>
      <c r="F1872" s="17"/>
      <c r="G1872" s="17"/>
      <c r="H1872" s="17"/>
      <c r="I1872" s="16">
        <f>IF(B1872&gt;A_Stammdaten!$B$12,0,SUM(C1872,D1872,F1872,G1872)-SUM(E1872,H1872))</f>
        <v>0</v>
      </c>
      <c r="J1872" s="51">
        <f>HLOOKUP(A_Stammdaten!$B$12,$L$4:$R$2504,ROW(B1872)-3,FALSE)+IF(OR(B1872=0,A_Stammdaten!$B$12&lt;B1872),0,I1872*1/20)</f>
        <v>0</v>
      </c>
      <c r="K1872" s="51">
        <f>HLOOKUP(A_Stammdaten!$B$12,$L$4:$R$2504,ROW(B1872)-3,FALSE)</f>
        <v>0</v>
      </c>
      <c r="L1872" s="51">
        <f t="shared" si="83"/>
        <v>0</v>
      </c>
      <c r="M1872" s="51">
        <f t="shared" si="84"/>
        <v>0</v>
      </c>
      <c r="N1872" s="51">
        <f t="shared" si="84"/>
        <v>0</v>
      </c>
      <c r="O1872" s="51">
        <f t="shared" si="84"/>
        <v>0</v>
      </c>
      <c r="P1872" s="51">
        <f t="shared" si="84"/>
        <v>0</v>
      </c>
      <c r="Q1872" s="51">
        <f t="shared" si="84"/>
        <v>0</v>
      </c>
      <c r="R1872" s="51">
        <f t="shared" si="84"/>
        <v>0</v>
      </c>
    </row>
    <row r="1873" spans="1:18" x14ac:dyDescent="0.25">
      <c r="A1873" s="17"/>
      <c r="B1873" s="52"/>
      <c r="C1873" s="17"/>
      <c r="D1873" s="17"/>
      <c r="E1873" s="17"/>
      <c r="F1873" s="17"/>
      <c r="G1873" s="17"/>
      <c r="H1873" s="17"/>
      <c r="I1873" s="16">
        <f>IF(B1873&gt;A_Stammdaten!$B$12,0,SUM(C1873,D1873,F1873,G1873)-SUM(E1873,H1873))</f>
        <v>0</v>
      </c>
      <c r="J1873" s="51">
        <f>HLOOKUP(A_Stammdaten!$B$12,$L$4:$R$2504,ROW(B1873)-3,FALSE)+IF(OR(B1873=0,A_Stammdaten!$B$12&lt;B1873),0,I1873*1/20)</f>
        <v>0</v>
      </c>
      <c r="K1873" s="51">
        <f>HLOOKUP(A_Stammdaten!$B$12,$L$4:$R$2504,ROW(B1873)-3,FALSE)</f>
        <v>0</v>
      </c>
      <c r="L1873" s="51">
        <f t="shared" si="83"/>
        <v>0</v>
      </c>
      <c r="M1873" s="51">
        <f t="shared" si="84"/>
        <v>0</v>
      </c>
      <c r="N1873" s="51">
        <f t="shared" si="84"/>
        <v>0</v>
      </c>
      <c r="O1873" s="51">
        <f t="shared" si="84"/>
        <v>0</v>
      </c>
      <c r="P1873" s="51">
        <f t="shared" si="84"/>
        <v>0</v>
      </c>
      <c r="Q1873" s="51">
        <f t="shared" si="84"/>
        <v>0</v>
      </c>
      <c r="R1873" s="51">
        <f t="shared" si="84"/>
        <v>0</v>
      </c>
    </row>
    <row r="1874" spans="1:18" x14ac:dyDescent="0.25">
      <c r="A1874" s="17"/>
      <c r="B1874" s="52"/>
      <c r="C1874" s="17"/>
      <c r="D1874" s="17"/>
      <c r="E1874" s="17"/>
      <c r="F1874" s="17"/>
      <c r="G1874" s="17"/>
      <c r="H1874" s="17"/>
      <c r="I1874" s="16">
        <f>IF(B1874&gt;A_Stammdaten!$B$12,0,SUM(C1874,D1874,F1874,G1874)-SUM(E1874,H1874))</f>
        <v>0</v>
      </c>
      <c r="J1874" s="51">
        <f>HLOOKUP(A_Stammdaten!$B$12,$L$4:$R$2504,ROW(B1874)-3,FALSE)+IF(OR(B1874=0,A_Stammdaten!$B$12&lt;B1874),0,I1874*1/20)</f>
        <v>0</v>
      </c>
      <c r="K1874" s="51">
        <f>HLOOKUP(A_Stammdaten!$B$12,$L$4:$R$2504,ROW(B1874)-3,FALSE)</f>
        <v>0</v>
      </c>
      <c r="L1874" s="51">
        <f t="shared" si="83"/>
        <v>0</v>
      </c>
      <c r="M1874" s="51">
        <f t="shared" si="84"/>
        <v>0</v>
      </c>
      <c r="N1874" s="51">
        <f t="shared" si="84"/>
        <v>0</v>
      </c>
      <c r="O1874" s="51">
        <f t="shared" si="84"/>
        <v>0</v>
      </c>
      <c r="P1874" s="51">
        <f t="shared" si="84"/>
        <v>0</v>
      </c>
      <c r="Q1874" s="51">
        <f t="shared" si="84"/>
        <v>0</v>
      </c>
      <c r="R1874" s="51">
        <f t="shared" si="84"/>
        <v>0</v>
      </c>
    </row>
    <row r="1875" spans="1:18" x14ac:dyDescent="0.25">
      <c r="A1875" s="17"/>
      <c r="B1875" s="52"/>
      <c r="C1875" s="17"/>
      <c r="D1875" s="17"/>
      <c r="E1875" s="17"/>
      <c r="F1875" s="17"/>
      <c r="G1875" s="17"/>
      <c r="H1875" s="17"/>
      <c r="I1875" s="16">
        <f>IF(B1875&gt;A_Stammdaten!$B$12,0,SUM(C1875,D1875,F1875,G1875)-SUM(E1875,H1875))</f>
        <v>0</v>
      </c>
      <c r="J1875" s="51">
        <f>HLOOKUP(A_Stammdaten!$B$12,$L$4:$R$2504,ROW(B1875)-3,FALSE)+IF(OR(B1875=0,A_Stammdaten!$B$12&lt;B1875),0,I1875*1/20)</f>
        <v>0</v>
      </c>
      <c r="K1875" s="51">
        <f>HLOOKUP(A_Stammdaten!$B$12,$L$4:$R$2504,ROW(B1875)-3,FALSE)</f>
        <v>0</v>
      </c>
      <c r="L1875" s="51">
        <f t="shared" si="83"/>
        <v>0</v>
      </c>
      <c r="M1875" s="51">
        <f t="shared" si="84"/>
        <v>0</v>
      </c>
      <c r="N1875" s="51">
        <f t="shared" si="84"/>
        <v>0</v>
      </c>
      <c r="O1875" s="51">
        <f t="shared" si="84"/>
        <v>0</v>
      </c>
      <c r="P1875" s="51">
        <f t="shared" si="84"/>
        <v>0</v>
      </c>
      <c r="Q1875" s="51">
        <f t="shared" si="84"/>
        <v>0</v>
      </c>
      <c r="R1875" s="51">
        <f t="shared" si="84"/>
        <v>0</v>
      </c>
    </row>
    <row r="1876" spans="1:18" x14ac:dyDescent="0.25">
      <c r="A1876" s="17"/>
      <c r="B1876" s="52"/>
      <c r="C1876" s="17"/>
      <c r="D1876" s="17"/>
      <c r="E1876" s="17"/>
      <c r="F1876" s="17"/>
      <c r="G1876" s="17"/>
      <c r="H1876" s="17"/>
      <c r="I1876" s="16">
        <f>IF(B1876&gt;A_Stammdaten!$B$12,0,SUM(C1876,D1876,F1876,G1876)-SUM(E1876,H1876))</f>
        <v>0</v>
      </c>
      <c r="J1876" s="51">
        <f>HLOOKUP(A_Stammdaten!$B$12,$L$4:$R$2504,ROW(B1876)-3,FALSE)+IF(OR(B1876=0,A_Stammdaten!$B$12&lt;B1876),0,I1876*1/20)</f>
        <v>0</v>
      </c>
      <c r="K1876" s="51">
        <f>HLOOKUP(A_Stammdaten!$B$12,$L$4:$R$2504,ROW(B1876)-3,FALSE)</f>
        <v>0</v>
      </c>
      <c r="L1876" s="51">
        <f t="shared" si="83"/>
        <v>0</v>
      </c>
      <c r="M1876" s="51">
        <f t="shared" si="84"/>
        <v>0</v>
      </c>
      <c r="N1876" s="51">
        <f t="shared" si="84"/>
        <v>0</v>
      </c>
      <c r="O1876" s="51">
        <f t="shared" si="84"/>
        <v>0</v>
      </c>
      <c r="P1876" s="51">
        <f t="shared" si="84"/>
        <v>0</v>
      </c>
      <c r="Q1876" s="51">
        <f t="shared" si="84"/>
        <v>0</v>
      </c>
      <c r="R1876" s="51">
        <f t="shared" si="84"/>
        <v>0</v>
      </c>
    </row>
    <row r="1877" spans="1:18" x14ac:dyDescent="0.25">
      <c r="A1877" s="17"/>
      <c r="B1877" s="52"/>
      <c r="C1877" s="17"/>
      <c r="D1877" s="17"/>
      <c r="E1877" s="17"/>
      <c r="F1877" s="17"/>
      <c r="G1877" s="17"/>
      <c r="H1877" s="17"/>
      <c r="I1877" s="16">
        <f>IF(B1877&gt;A_Stammdaten!$B$12,0,SUM(C1877,D1877,F1877,G1877)-SUM(E1877,H1877))</f>
        <v>0</v>
      </c>
      <c r="J1877" s="51">
        <f>HLOOKUP(A_Stammdaten!$B$12,$L$4:$R$2504,ROW(B1877)-3,FALSE)+IF(OR(B1877=0,A_Stammdaten!$B$12&lt;B1877),0,I1877*1/20)</f>
        <v>0</v>
      </c>
      <c r="K1877" s="51">
        <f>HLOOKUP(A_Stammdaten!$B$12,$L$4:$R$2504,ROW(B1877)-3,FALSE)</f>
        <v>0</v>
      </c>
      <c r="L1877" s="51">
        <f t="shared" si="83"/>
        <v>0</v>
      </c>
      <c r="M1877" s="51">
        <f t="shared" si="84"/>
        <v>0</v>
      </c>
      <c r="N1877" s="51">
        <f t="shared" si="84"/>
        <v>0</v>
      </c>
      <c r="O1877" s="51">
        <f t="shared" si="84"/>
        <v>0</v>
      </c>
      <c r="P1877" s="51">
        <f t="shared" si="84"/>
        <v>0</v>
      </c>
      <c r="Q1877" s="51">
        <f t="shared" si="84"/>
        <v>0</v>
      </c>
      <c r="R1877" s="51">
        <f t="shared" si="84"/>
        <v>0</v>
      </c>
    </row>
    <row r="1878" spans="1:18" x14ac:dyDescent="0.25">
      <c r="A1878" s="17"/>
      <c r="B1878" s="52"/>
      <c r="C1878" s="17"/>
      <c r="D1878" s="17"/>
      <c r="E1878" s="17"/>
      <c r="F1878" s="17"/>
      <c r="G1878" s="17"/>
      <c r="H1878" s="17"/>
      <c r="I1878" s="16">
        <f>IF(B1878&gt;A_Stammdaten!$B$12,0,SUM(C1878,D1878,F1878,G1878)-SUM(E1878,H1878))</f>
        <v>0</v>
      </c>
      <c r="J1878" s="51">
        <f>HLOOKUP(A_Stammdaten!$B$12,$L$4:$R$2504,ROW(B1878)-3,FALSE)+IF(OR(B1878=0,A_Stammdaten!$B$12&lt;B1878),0,I1878*1/20)</f>
        <v>0</v>
      </c>
      <c r="K1878" s="51">
        <f>HLOOKUP(A_Stammdaten!$B$12,$L$4:$R$2504,ROW(B1878)-3,FALSE)</f>
        <v>0</v>
      </c>
      <c r="L1878" s="51">
        <f t="shared" si="83"/>
        <v>0</v>
      </c>
      <c r="M1878" s="51">
        <f t="shared" si="84"/>
        <v>0</v>
      </c>
      <c r="N1878" s="51">
        <f t="shared" si="84"/>
        <v>0</v>
      </c>
      <c r="O1878" s="51">
        <f t="shared" si="84"/>
        <v>0</v>
      </c>
      <c r="P1878" s="51">
        <f t="shared" si="84"/>
        <v>0</v>
      </c>
      <c r="Q1878" s="51">
        <f t="shared" si="84"/>
        <v>0</v>
      </c>
      <c r="R1878" s="51">
        <f t="shared" si="84"/>
        <v>0</v>
      </c>
    </row>
    <row r="1879" spans="1:18" x14ac:dyDescent="0.25">
      <c r="A1879" s="17"/>
      <c r="B1879" s="52"/>
      <c r="C1879" s="17"/>
      <c r="D1879" s="17"/>
      <c r="E1879" s="17"/>
      <c r="F1879" s="17"/>
      <c r="G1879" s="17"/>
      <c r="H1879" s="17"/>
      <c r="I1879" s="16">
        <f>IF(B1879&gt;A_Stammdaten!$B$12,0,SUM(C1879,D1879,F1879,G1879)-SUM(E1879,H1879))</f>
        <v>0</v>
      </c>
      <c r="J1879" s="51">
        <f>HLOOKUP(A_Stammdaten!$B$12,$L$4:$R$2504,ROW(B1879)-3,FALSE)+IF(OR(B1879=0,A_Stammdaten!$B$12&lt;B1879),0,I1879*1/20)</f>
        <v>0</v>
      </c>
      <c r="K1879" s="51">
        <f>HLOOKUP(A_Stammdaten!$B$12,$L$4:$R$2504,ROW(B1879)-3,FALSE)</f>
        <v>0</v>
      </c>
      <c r="L1879" s="51">
        <f t="shared" si="83"/>
        <v>0</v>
      </c>
      <c r="M1879" s="51">
        <f t="shared" si="84"/>
        <v>0</v>
      </c>
      <c r="N1879" s="51">
        <f t="shared" si="84"/>
        <v>0</v>
      </c>
      <c r="O1879" s="51">
        <f t="shared" si="84"/>
        <v>0</v>
      </c>
      <c r="P1879" s="51">
        <f t="shared" si="84"/>
        <v>0</v>
      </c>
      <c r="Q1879" s="51">
        <f t="shared" si="84"/>
        <v>0</v>
      </c>
      <c r="R1879" s="51">
        <f t="shared" si="84"/>
        <v>0</v>
      </c>
    </row>
    <row r="1880" spans="1:18" x14ac:dyDescent="0.25">
      <c r="A1880" s="17"/>
      <c r="B1880" s="52"/>
      <c r="C1880" s="17"/>
      <c r="D1880" s="17"/>
      <c r="E1880" s="17"/>
      <c r="F1880" s="17"/>
      <c r="G1880" s="17"/>
      <c r="H1880" s="17"/>
      <c r="I1880" s="16">
        <f>IF(B1880&gt;A_Stammdaten!$B$12,0,SUM(C1880,D1880,F1880,G1880)-SUM(E1880,H1880))</f>
        <v>0</v>
      </c>
      <c r="J1880" s="51">
        <f>HLOOKUP(A_Stammdaten!$B$12,$L$4:$R$2504,ROW(B1880)-3,FALSE)+IF(OR(B1880=0,A_Stammdaten!$B$12&lt;B1880),0,I1880*1/20)</f>
        <v>0</v>
      </c>
      <c r="K1880" s="51">
        <f>HLOOKUP(A_Stammdaten!$B$12,$L$4:$R$2504,ROW(B1880)-3,FALSE)</f>
        <v>0</v>
      </c>
      <c r="L1880" s="51">
        <f t="shared" si="83"/>
        <v>0</v>
      </c>
      <c r="M1880" s="51">
        <f t="shared" si="84"/>
        <v>0</v>
      </c>
      <c r="N1880" s="51">
        <f t="shared" si="84"/>
        <v>0</v>
      </c>
      <c r="O1880" s="51">
        <f t="shared" si="84"/>
        <v>0</v>
      </c>
      <c r="P1880" s="51">
        <f t="shared" si="84"/>
        <v>0</v>
      </c>
      <c r="Q1880" s="51">
        <f t="shared" si="84"/>
        <v>0</v>
      </c>
      <c r="R1880" s="51">
        <f t="shared" si="84"/>
        <v>0</v>
      </c>
    </row>
    <row r="1881" spans="1:18" x14ac:dyDescent="0.25">
      <c r="A1881" s="17"/>
      <c r="B1881" s="52"/>
      <c r="C1881" s="17"/>
      <c r="D1881" s="17"/>
      <c r="E1881" s="17"/>
      <c r="F1881" s="17"/>
      <c r="G1881" s="17"/>
      <c r="H1881" s="17"/>
      <c r="I1881" s="16">
        <f>IF(B1881&gt;A_Stammdaten!$B$12,0,SUM(C1881,D1881,F1881,G1881)-SUM(E1881,H1881))</f>
        <v>0</v>
      </c>
      <c r="J1881" s="51">
        <f>HLOOKUP(A_Stammdaten!$B$12,$L$4:$R$2504,ROW(B1881)-3,FALSE)+IF(OR(B1881=0,A_Stammdaten!$B$12&lt;B1881),0,I1881*1/20)</f>
        <v>0</v>
      </c>
      <c r="K1881" s="51">
        <f>HLOOKUP(A_Stammdaten!$B$12,$L$4:$R$2504,ROW(B1881)-3,FALSE)</f>
        <v>0</v>
      </c>
      <c r="L1881" s="51">
        <f t="shared" si="83"/>
        <v>0</v>
      </c>
      <c r="M1881" s="51">
        <f t="shared" si="84"/>
        <v>0</v>
      </c>
      <c r="N1881" s="51">
        <f t="shared" si="84"/>
        <v>0</v>
      </c>
      <c r="O1881" s="51">
        <f t="shared" si="84"/>
        <v>0</v>
      </c>
      <c r="P1881" s="51">
        <f t="shared" si="84"/>
        <v>0</v>
      </c>
      <c r="Q1881" s="51">
        <f t="shared" si="84"/>
        <v>0</v>
      </c>
      <c r="R1881" s="51">
        <f t="shared" si="84"/>
        <v>0</v>
      </c>
    </row>
    <row r="1882" spans="1:18" x14ac:dyDescent="0.25">
      <c r="A1882" s="17"/>
      <c r="B1882" s="52"/>
      <c r="C1882" s="17"/>
      <c r="D1882" s="17"/>
      <c r="E1882" s="17"/>
      <c r="F1882" s="17"/>
      <c r="G1882" s="17"/>
      <c r="H1882" s="17"/>
      <c r="I1882" s="16">
        <f>IF(B1882&gt;A_Stammdaten!$B$12,0,SUM(C1882,D1882,F1882,G1882)-SUM(E1882,H1882))</f>
        <v>0</v>
      </c>
      <c r="J1882" s="51">
        <f>HLOOKUP(A_Stammdaten!$B$12,$L$4:$R$2504,ROW(B1882)-3,FALSE)+IF(OR(B1882=0,A_Stammdaten!$B$12&lt;B1882),0,I1882*1/20)</f>
        <v>0</v>
      </c>
      <c r="K1882" s="51">
        <f>HLOOKUP(A_Stammdaten!$B$12,$L$4:$R$2504,ROW(B1882)-3,FALSE)</f>
        <v>0</v>
      </c>
      <c r="L1882" s="51">
        <f t="shared" si="83"/>
        <v>0</v>
      </c>
      <c r="M1882" s="51">
        <f t="shared" si="84"/>
        <v>0</v>
      </c>
      <c r="N1882" s="51">
        <f t="shared" si="84"/>
        <v>0</v>
      </c>
      <c r="O1882" s="51">
        <f t="shared" si="84"/>
        <v>0</v>
      </c>
      <c r="P1882" s="51">
        <f t="shared" si="84"/>
        <v>0</v>
      </c>
      <c r="Q1882" s="51">
        <f t="shared" si="84"/>
        <v>0</v>
      </c>
      <c r="R1882" s="51">
        <f t="shared" si="84"/>
        <v>0</v>
      </c>
    </row>
    <row r="1883" spans="1:18" x14ac:dyDescent="0.25">
      <c r="A1883" s="17"/>
      <c r="B1883" s="52"/>
      <c r="C1883" s="17"/>
      <c r="D1883" s="17"/>
      <c r="E1883" s="17"/>
      <c r="F1883" s="17"/>
      <c r="G1883" s="17"/>
      <c r="H1883" s="17"/>
      <c r="I1883" s="16">
        <f>IF(B1883&gt;A_Stammdaten!$B$12,0,SUM(C1883,D1883,F1883,G1883)-SUM(E1883,H1883))</f>
        <v>0</v>
      </c>
      <c r="J1883" s="51">
        <f>HLOOKUP(A_Stammdaten!$B$12,$L$4:$R$2504,ROW(B1883)-3,FALSE)+IF(OR(B1883=0,A_Stammdaten!$B$12&lt;B1883),0,I1883*1/20)</f>
        <v>0</v>
      </c>
      <c r="K1883" s="51">
        <f>HLOOKUP(A_Stammdaten!$B$12,$L$4:$R$2504,ROW(B1883)-3,FALSE)</f>
        <v>0</v>
      </c>
      <c r="L1883" s="51">
        <f t="shared" si="83"/>
        <v>0</v>
      </c>
      <c r="M1883" s="51">
        <f t="shared" si="84"/>
        <v>0</v>
      </c>
      <c r="N1883" s="51">
        <f t="shared" si="84"/>
        <v>0</v>
      </c>
      <c r="O1883" s="51">
        <f t="shared" si="84"/>
        <v>0</v>
      </c>
      <c r="P1883" s="51">
        <f t="shared" si="84"/>
        <v>0</v>
      </c>
      <c r="Q1883" s="51">
        <f t="shared" si="84"/>
        <v>0</v>
      </c>
      <c r="R1883" s="51">
        <f t="shared" si="84"/>
        <v>0</v>
      </c>
    </row>
    <row r="1884" spans="1:18" x14ac:dyDescent="0.25">
      <c r="A1884" s="17"/>
      <c r="B1884" s="52"/>
      <c r="C1884" s="17"/>
      <c r="D1884" s="17"/>
      <c r="E1884" s="17"/>
      <c r="F1884" s="17"/>
      <c r="G1884" s="17"/>
      <c r="H1884" s="17"/>
      <c r="I1884" s="16">
        <f>IF(B1884&gt;A_Stammdaten!$B$12,0,SUM(C1884,D1884,F1884,G1884)-SUM(E1884,H1884))</f>
        <v>0</v>
      </c>
      <c r="J1884" s="51">
        <f>HLOOKUP(A_Stammdaten!$B$12,$L$4:$R$2504,ROW(B1884)-3,FALSE)+IF(OR(B1884=0,A_Stammdaten!$B$12&lt;B1884),0,I1884*1/20)</f>
        <v>0</v>
      </c>
      <c r="K1884" s="51">
        <f>HLOOKUP(A_Stammdaten!$B$12,$L$4:$R$2504,ROW(B1884)-3,FALSE)</f>
        <v>0</v>
      </c>
      <c r="L1884" s="51">
        <f t="shared" si="83"/>
        <v>0</v>
      </c>
      <c r="M1884" s="51">
        <f t="shared" si="84"/>
        <v>0</v>
      </c>
      <c r="N1884" s="51">
        <f t="shared" si="84"/>
        <v>0</v>
      </c>
      <c r="O1884" s="51">
        <f t="shared" si="84"/>
        <v>0</v>
      </c>
      <c r="P1884" s="51">
        <f t="shared" si="84"/>
        <v>0</v>
      </c>
      <c r="Q1884" s="51">
        <f t="shared" si="84"/>
        <v>0</v>
      </c>
      <c r="R1884" s="51">
        <f t="shared" si="84"/>
        <v>0</v>
      </c>
    </row>
    <row r="1885" spans="1:18" x14ac:dyDescent="0.25">
      <c r="A1885" s="17"/>
      <c r="B1885" s="52"/>
      <c r="C1885" s="17"/>
      <c r="D1885" s="17"/>
      <c r="E1885" s="17"/>
      <c r="F1885" s="17"/>
      <c r="G1885" s="17"/>
      <c r="H1885" s="17"/>
      <c r="I1885" s="16">
        <f>IF(B1885&gt;A_Stammdaten!$B$12,0,SUM(C1885,D1885,F1885,G1885)-SUM(E1885,H1885))</f>
        <v>0</v>
      </c>
      <c r="J1885" s="51">
        <f>HLOOKUP(A_Stammdaten!$B$12,$L$4:$R$2504,ROW(B1885)-3,FALSE)+IF(OR(B1885=0,A_Stammdaten!$B$12&lt;B1885),0,I1885*1/20)</f>
        <v>0</v>
      </c>
      <c r="K1885" s="51">
        <f>HLOOKUP(A_Stammdaten!$B$12,$L$4:$R$2504,ROW(B1885)-3,FALSE)</f>
        <v>0</v>
      </c>
      <c r="L1885" s="51">
        <f t="shared" si="83"/>
        <v>0</v>
      </c>
      <c r="M1885" s="51">
        <f t="shared" si="84"/>
        <v>0</v>
      </c>
      <c r="N1885" s="51">
        <f t="shared" si="84"/>
        <v>0</v>
      </c>
      <c r="O1885" s="51">
        <f t="shared" si="84"/>
        <v>0</v>
      </c>
      <c r="P1885" s="51">
        <f t="shared" si="84"/>
        <v>0</v>
      </c>
      <c r="Q1885" s="51">
        <f t="shared" si="84"/>
        <v>0</v>
      </c>
      <c r="R1885" s="51">
        <f t="shared" si="84"/>
        <v>0</v>
      </c>
    </row>
    <row r="1886" spans="1:18" x14ac:dyDescent="0.25">
      <c r="A1886" s="17"/>
      <c r="B1886" s="52"/>
      <c r="C1886" s="17"/>
      <c r="D1886" s="17"/>
      <c r="E1886" s="17"/>
      <c r="F1886" s="17"/>
      <c r="G1886" s="17"/>
      <c r="H1886" s="17"/>
      <c r="I1886" s="16">
        <f>IF(B1886&gt;A_Stammdaten!$B$12,0,SUM(C1886,D1886,F1886,G1886)-SUM(E1886,H1886))</f>
        <v>0</v>
      </c>
      <c r="J1886" s="51">
        <f>HLOOKUP(A_Stammdaten!$B$12,$L$4:$R$2504,ROW(B1886)-3,FALSE)+IF(OR(B1886=0,A_Stammdaten!$B$12&lt;B1886),0,I1886*1/20)</f>
        <v>0</v>
      </c>
      <c r="K1886" s="51">
        <f>HLOOKUP(A_Stammdaten!$B$12,$L$4:$R$2504,ROW(B1886)-3,FALSE)</f>
        <v>0</v>
      </c>
      <c r="L1886" s="51">
        <f t="shared" si="83"/>
        <v>0</v>
      </c>
      <c r="M1886" s="51">
        <f t="shared" si="84"/>
        <v>0</v>
      </c>
      <c r="N1886" s="51">
        <f t="shared" si="84"/>
        <v>0</v>
      </c>
      <c r="O1886" s="51">
        <f t="shared" si="84"/>
        <v>0</v>
      </c>
      <c r="P1886" s="51">
        <f t="shared" si="84"/>
        <v>0</v>
      </c>
      <c r="Q1886" s="51">
        <f t="shared" si="84"/>
        <v>0</v>
      </c>
      <c r="R1886" s="51">
        <f t="shared" si="84"/>
        <v>0</v>
      </c>
    </row>
    <row r="1887" spans="1:18" x14ac:dyDescent="0.25">
      <c r="A1887" s="17"/>
      <c r="B1887" s="52"/>
      <c r="C1887" s="17"/>
      <c r="D1887" s="17"/>
      <c r="E1887" s="17"/>
      <c r="F1887" s="17"/>
      <c r="G1887" s="17"/>
      <c r="H1887" s="17"/>
      <c r="I1887" s="16">
        <f>IF(B1887&gt;A_Stammdaten!$B$12,0,SUM(C1887,D1887,F1887,G1887)-SUM(E1887,H1887))</f>
        <v>0</v>
      </c>
      <c r="J1887" s="51">
        <f>HLOOKUP(A_Stammdaten!$B$12,$L$4:$R$2504,ROW(B1887)-3,FALSE)+IF(OR(B1887=0,A_Stammdaten!$B$12&lt;B1887),0,I1887*1/20)</f>
        <v>0</v>
      </c>
      <c r="K1887" s="51">
        <f>HLOOKUP(A_Stammdaten!$B$12,$L$4:$R$2504,ROW(B1887)-3,FALSE)</f>
        <v>0</v>
      </c>
      <c r="L1887" s="51">
        <f t="shared" si="83"/>
        <v>0</v>
      </c>
      <c r="M1887" s="51">
        <f t="shared" si="84"/>
        <v>0</v>
      </c>
      <c r="N1887" s="51">
        <f t="shared" si="84"/>
        <v>0</v>
      </c>
      <c r="O1887" s="51">
        <f t="shared" si="84"/>
        <v>0</v>
      </c>
      <c r="P1887" s="51">
        <f t="shared" si="84"/>
        <v>0</v>
      </c>
      <c r="Q1887" s="51">
        <f t="shared" si="84"/>
        <v>0</v>
      </c>
      <c r="R1887" s="51">
        <f t="shared" si="84"/>
        <v>0</v>
      </c>
    </row>
    <row r="1888" spans="1:18" x14ac:dyDescent="0.25">
      <c r="A1888" s="17"/>
      <c r="B1888" s="52"/>
      <c r="C1888" s="17"/>
      <c r="D1888" s="17"/>
      <c r="E1888" s="17"/>
      <c r="F1888" s="17"/>
      <c r="G1888" s="17"/>
      <c r="H1888" s="17"/>
      <c r="I1888" s="16">
        <f>IF(B1888&gt;A_Stammdaten!$B$12,0,SUM(C1888,D1888,F1888,G1888)-SUM(E1888,H1888))</f>
        <v>0</v>
      </c>
      <c r="J1888" s="51">
        <f>HLOOKUP(A_Stammdaten!$B$12,$L$4:$R$2504,ROW(B1888)-3,FALSE)+IF(OR(B1888=0,A_Stammdaten!$B$12&lt;B1888),0,I1888*1/20)</f>
        <v>0</v>
      </c>
      <c r="K1888" s="51">
        <f>HLOOKUP(A_Stammdaten!$B$12,$L$4:$R$2504,ROW(B1888)-3,FALSE)</f>
        <v>0</v>
      </c>
      <c r="L1888" s="51">
        <f t="shared" si="83"/>
        <v>0</v>
      </c>
      <c r="M1888" s="51">
        <f t="shared" si="84"/>
        <v>0</v>
      </c>
      <c r="N1888" s="51">
        <f t="shared" si="84"/>
        <v>0</v>
      </c>
      <c r="O1888" s="51">
        <f t="shared" si="84"/>
        <v>0</v>
      </c>
      <c r="P1888" s="51">
        <f t="shared" si="84"/>
        <v>0</v>
      </c>
      <c r="Q1888" s="51">
        <f t="shared" si="84"/>
        <v>0</v>
      </c>
      <c r="R1888" s="51">
        <f t="shared" si="84"/>
        <v>0</v>
      </c>
    </row>
    <row r="1889" spans="1:18" x14ac:dyDescent="0.25">
      <c r="A1889" s="17"/>
      <c r="B1889" s="52"/>
      <c r="C1889" s="17"/>
      <c r="D1889" s="17"/>
      <c r="E1889" s="17"/>
      <c r="F1889" s="17"/>
      <c r="G1889" s="17"/>
      <c r="H1889" s="17"/>
      <c r="I1889" s="16">
        <f>IF(B1889&gt;A_Stammdaten!$B$12,0,SUM(C1889,D1889,F1889,G1889)-SUM(E1889,H1889))</f>
        <v>0</v>
      </c>
      <c r="J1889" s="51">
        <f>HLOOKUP(A_Stammdaten!$B$12,$L$4:$R$2504,ROW(B1889)-3,FALSE)+IF(OR(B1889=0,A_Stammdaten!$B$12&lt;B1889),0,I1889*1/20)</f>
        <v>0</v>
      </c>
      <c r="K1889" s="51">
        <f>HLOOKUP(A_Stammdaten!$B$12,$L$4:$R$2504,ROW(B1889)-3,FALSE)</f>
        <v>0</v>
      </c>
      <c r="L1889" s="51">
        <f t="shared" si="83"/>
        <v>0</v>
      </c>
      <c r="M1889" s="51">
        <f t="shared" si="84"/>
        <v>0</v>
      </c>
      <c r="N1889" s="51">
        <f t="shared" si="84"/>
        <v>0</v>
      </c>
      <c r="O1889" s="51">
        <f t="shared" si="84"/>
        <v>0</v>
      </c>
      <c r="P1889" s="51">
        <f t="shared" si="84"/>
        <v>0</v>
      </c>
      <c r="Q1889" s="51">
        <f t="shared" si="84"/>
        <v>0</v>
      </c>
      <c r="R1889" s="51">
        <f t="shared" si="84"/>
        <v>0</v>
      </c>
    </row>
    <row r="1890" spans="1:18" x14ac:dyDescent="0.25">
      <c r="A1890" s="17"/>
      <c r="B1890" s="52"/>
      <c r="C1890" s="17"/>
      <c r="D1890" s="17"/>
      <c r="E1890" s="17"/>
      <c r="F1890" s="17"/>
      <c r="G1890" s="17"/>
      <c r="H1890" s="17"/>
      <c r="I1890" s="16">
        <f>IF(B1890&gt;A_Stammdaten!$B$12,0,SUM(C1890,D1890,F1890,G1890)-SUM(E1890,H1890))</f>
        <v>0</v>
      </c>
      <c r="J1890" s="51">
        <f>HLOOKUP(A_Stammdaten!$B$12,$L$4:$R$2504,ROW(B1890)-3,FALSE)+IF(OR(B1890=0,A_Stammdaten!$B$12&lt;B1890),0,I1890*1/20)</f>
        <v>0</v>
      </c>
      <c r="K1890" s="51">
        <f>HLOOKUP(A_Stammdaten!$B$12,$L$4:$R$2504,ROW(B1890)-3,FALSE)</f>
        <v>0</v>
      </c>
      <c r="L1890" s="51">
        <f t="shared" si="83"/>
        <v>0</v>
      </c>
      <c r="M1890" s="51">
        <f t="shared" si="84"/>
        <v>0</v>
      </c>
      <c r="N1890" s="51">
        <f t="shared" si="84"/>
        <v>0</v>
      </c>
      <c r="O1890" s="51">
        <f t="shared" si="84"/>
        <v>0</v>
      </c>
      <c r="P1890" s="51">
        <f t="shared" si="84"/>
        <v>0</v>
      </c>
      <c r="Q1890" s="51">
        <f t="shared" si="84"/>
        <v>0</v>
      </c>
      <c r="R1890" s="51">
        <f t="shared" si="84"/>
        <v>0</v>
      </c>
    </row>
    <row r="1891" spans="1:18" x14ac:dyDescent="0.25">
      <c r="A1891" s="17"/>
      <c r="B1891" s="52"/>
      <c r="C1891" s="17"/>
      <c r="D1891" s="17"/>
      <c r="E1891" s="17"/>
      <c r="F1891" s="17"/>
      <c r="G1891" s="17"/>
      <c r="H1891" s="17"/>
      <c r="I1891" s="16">
        <f>IF(B1891&gt;A_Stammdaten!$B$12,0,SUM(C1891,D1891,F1891,G1891)-SUM(E1891,H1891))</f>
        <v>0</v>
      </c>
      <c r="J1891" s="51">
        <f>HLOOKUP(A_Stammdaten!$B$12,$L$4:$R$2504,ROW(B1891)-3,FALSE)+IF(OR(B1891=0,A_Stammdaten!$B$12&lt;B1891),0,I1891*1/20)</f>
        <v>0</v>
      </c>
      <c r="K1891" s="51">
        <f>HLOOKUP(A_Stammdaten!$B$12,$L$4:$R$2504,ROW(B1891)-3,FALSE)</f>
        <v>0</v>
      </c>
      <c r="L1891" s="51">
        <f t="shared" si="83"/>
        <v>0</v>
      </c>
      <c r="M1891" s="51">
        <f t="shared" si="84"/>
        <v>0</v>
      </c>
      <c r="N1891" s="51">
        <f t="shared" si="84"/>
        <v>0</v>
      </c>
      <c r="O1891" s="51">
        <f t="shared" si="84"/>
        <v>0</v>
      </c>
      <c r="P1891" s="51">
        <f t="shared" si="84"/>
        <v>0</v>
      </c>
      <c r="Q1891" s="51">
        <f t="shared" si="84"/>
        <v>0</v>
      </c>
      <c r="R1891" s="51">
        <f t="shared" si="84"/>
        <v>0</v>
      </c>
    </row>
    <row r="1892" spans="1:18" x14ac:dyDescent="0.25">
      <c r="A1892" s="17"/>
      <c r="B1892" s="52"/>
      <c r="C1892" s="17"/>
      <c r="D1892" s="17"/>
      <c r="E1892" s="17"/>
      <c r="F1892" s="17"/>
      <c r="G1892" s="17"/>
      <c r="H1892" s="17"/>
      <c r="I1892" s="16">
        <f>IF(B1892&gt;A_Stammdaten!$B$12,0,SUM(C1892,D1892,F1892,G1892)-SUM(E1892,H1892))</f>
        <v>0</v>
      </c>
      <c r="J1892" s="51">
        <f>HLOOKUP(A_Stammdaten!$B$12,$L$4:$R$2504,ROW(B1892)-3,FALSE)+IF(OR(B1892=0,A_Stammdaten!$B$12&lt;B1892),0,I1892*1/20)</f>
        <v>0</v>
      </c>
      <c r="K1892" s="51">
        <f>HLOOKUP(A_Stammdaten!$B$12,$L$4:$R$2504,ROW(B1892)-3,FALSE)</f>
        <v>0</v>
      </c>
      <c r="L1892" s="51">
        <f t="shared" si="83"/>
        <v>0</v>
      </c>
      <c r="M1892" s="51">
        <f t="shared" si="84"/>
        <v>0</v>
      </c>
      <c r="N1892" s="51">
        <f t="shared" si="84"/>
        <v>0</v>
      </c>
      <c r="O1892" s="51">
        <f t="shared" si="84"/>
        <v>0</v>
      </c>
      <c r="P1892" s="51">
        <f t="shared" si="84"/>
        <v>0</v>
      </c>
      <c r="Q1892" s="51">
        <f t="shared" si="84"/>
        <v>0</v>
      </c>
      <c r="R1892" s="51">
        <f t="shared" si="84"/>
        <v>0</v>
      </c>
    </row>
    <row r="1893" spans="1:18" x14ac:dyDescent="0.25">
      <c r="A1893" s="17"/>
      <c r="B1893" s="52"/>
      <c r="C1893" s="17"/>
      <c r="D1893" s="17"/>
      <c r="E1893" s="17"/>
      <c r="F1893" s="17"/>
      <c r="G1893" s="17"/>
      <c r="H1893" s="17"/>
      <c r="I1893" s="16">
        <f>IF(B1893&gt;A_Stammdaten!$B$12,0,SUM(C1893,D1893,F1893,G1893)-SUM(E1893,H1893))</f>
        <v>0</v>
      </c>
      <c r="J1893" s="51">
        <f>HLOOKUP(A_Stammdaten!$B$12,$L$4:$R$2504,ROW(B1893)-3,FALSE)+IF(OR(B1893=0,A_Stammdaten!$B$12&lt;B1893),0,I1893*1/20)</f>
        <v>0</v>
      </c>
      <c r="K1893" s="51">
        <f>HLOOKUP(A_Stammdaten!$B$12,$L$4:$R$2504,ROW(B1893)-3,FALSE)</f>
        <v>0</v>
      </c>
      <c r="L1893" s="51">
        <f t="shared" si="83"/>
        <v>0</v>
      </c>
      <c r="M1893" s="51">
        <f t="shared" si="84"/>
        <v>0</v>
      </c>
      <c r="N1893" s="51">
        <f t="shared" si="84"/>
        <v>0</v>
      </c>
      <c r="O1893" s="51">
        <f t="shared" si="84"/>
        <v>0</v>
      </c>
      <c r="P1893" s="51">
        <f t="shared" si="84"/>
        <v>0</v>
      </c>
      <c r="Q1893" s="51">
        <f t="shared" si="84"/>
        <v>0</v>
      </c>
      <c r="R1893" s="51">
        <f t="shared" si="84"/>
        <v>0</v>
      </c>
    </row>
    <row r="1894" spans="1:18" x14ac:dyDescent="0.25">
      <c r="A1894" s="17"/>
      <c r="B1894" s="52"/>
      <c r="C1894" s="17"/>
      <c r="D1894" s="17"/>
      <c r="E1894" s="17"/>
      <c r="F1894" s="17"/>
      <c r="G1894" s="17"/>
      <c r="H1894" s="17"/>
      <c r="I1894" s="16">
        <f>IF(B1894&gt;A_Stammdaten!$B$12,0,SUM(C1894,D1894,F1894,G1894)-SUM(E1894,H1894))</f>
        <v>0</v>
      </c>
      <c r="J1894" s="51">
        <f>HLOOKUP(A_Stammdaten!$B$12,$L$4:$R$2504,ROW(B1894)-3,FALSE)+IF(OR(B1894=0,A_Stammdaten!$B$12&lt;B1894),0,I1894*1/20)</f>
        <v>0</v>
      </c>
      <c r="K1894" s="51">
        <f>HLOOKUP(A_Stammdaten!$B$12,$L$4:$R$2504,ROW(B1894)-3,FALSE)</f>
        <v>0</v>
      </c>
      <c r="L1894" s="51">
        <f t="shared" si="83"/>
        <v>0</v>
      </c>
      <c r="M1894" s="51">
        <f t="shared" si="84"/>
        <v>0</v>
      </c>
      <c r="N1894" s="51">
        <f t="shared" si="84"/>
        <v>0</v>
      </c>
      <c r="O1894" s="51">
        <f t="shared" si="84"/>
        <v>0</v>
      </c>
      <c r="P1894" s="51">
        <f t="shared" si="84"/>
        <v>0</v>
      </c>
      <c r="Q1894" s="51">
        <f t="shared" si="84"/>
        <v>0</v>
      </c>
      <c r="R1894" s="51">
        <f t="shared" si="84"/>
        <v>0</v>
      </c>
    </row>
    <row r="1895" spans="1:18" x14ac:dyDescent="0.25">
      <c r="A1895" s="17"/>
      <c r="B1895" s="52"/>
      <c r="C1895" s="17"/>
      <c r="D1895" s="17"/>
      <c r="E1895" s="17"/>
      <c r="F1895" s="17"/>
      <c r="G1895" s="17"/>
      <c r="H1895" s="17"/>
      <c r="I1895" s="16">
        <f>IF(B1895&gt;A_Stammdaten!$B$12,0,SUM(C1895,D1895,F1895,G1895)-SUM(E1895,H1895))</f>
        <v>0</v>
      </c>
      <c r="J1895" s="51">
        <f>HLOOKUP(A_Stammdaten!$B$12,$L$4:$R$2504,ROW(B1895)-3,FALSE)+IF(OR(B1895=0,A_Stammdaten!$B$12&lt;B1895),0,I1895*1/20)</f>
        <v>0</v>
      </c>
      <c r="K1895" s="51">
        <f>HLOOKUP(A_Stammdaten!$B$12,$L$4:$R$2504,ROW(B1895)-3,FALSE)</f>
        <v>0</v>
      </c>
      <c r="L1895" s="51">
        <f t="shared" si="83"/>
        <v>0</v>
      </c>
      <c r="M1895" s="51">
        <f t="shared" si="84"/>
        <v>0</v>
      </c>
      <c r="N1895" s="51">
        <f t="shared" si="84"/>
        <v>0</v>
      </c>
      <c r="O1895" s="51">
        <f t="shared" si="84"/>
        <v>0</v>
      </c>
      <c r="P1895" s="51">
        <f t="shared" si="84"/>
        <v>0</v>
      </c>
      <c r="Q1895" s="51">
        <f t="shared" si="84"/>
        <v>0</v>
      </c>
      <c r="R1895" s="51">
        <f t="shared" si="84"/>
        <v>0</v>
      </c>
    </row>
    <row r="1896" spans="1:18" x14ac:dyDescent="0.25">
      <c r="A1896" s="17"/>
      <c r="B1896" s="52"/>
      <c r="C1896" s="17"/>
      <c r="D1896" s="17"/>
      <c r="E1896" s="17"/>
      <c r="F1896" s="17"/>
      <c r="G1896" s="17"/>
      <c r="H1896" s="17"/>
      <c r="I1896" s="16">
        <f>IF(B1896&gt;A_Stammdaten!$B$12,0,SUM(C1896,D1896,F1896,G1896)-SUM(E1896,H1896))</f>
        <v>0</v>
      </c>
      <c r="J1896" s="51">
        <f>HLOOKUP(A_Stammdaten!$B$12,$L$4:$R$2504,ROW(B1896)-3,FALSE)+IF(OR(B1896=0,A_Stammdaten!$B$12&lt;B1896),0,I1896*1/20)</f>
        <v>0</v>
      </c>
      <c r="K1896" s="51">
        <f>HLOOKUP(A_Stammdaten!$B$12,$L$4:$R$2504,ROW(B1896)-3,FALSE)</f>
        <v>0</v>
      </c>
      <c r="L1896" s="51">
        <f t="shared" si="83"/>
        <v>0</v>
      </c>
      <c r="M1896" s="51">
        <f t="shared" si="84"/>
        <v>0</v>
      </c>
      <c r="N1896" s="51">
        <f t="shared" si="84"/>
        <v>0</v>
      </c>
      <c r="O1896" s="51">
        <f t="shared" si="84"/>
        <v>0</v>
      </c>
      <c r="P1896" s="51">
        <f t="shared" si="84"/>
        <v>0</v>
      </c>
      <c r="Q1896" s="51">
        <f t="shared" si="84"/>
        <v>0</v>
      </c>
      <c r="R1896" s="51">
        <f t="shared" si="84"/>
        <v>0</v>
      </c>
    </row>
    <row r="1897" spans="1:18" x14ac:dyDescent="0.25">
      <c r="A1897" s="17"/>
      <c r="B1897" s="52"/>
      <c r="C1897" s="17"/>
      <c r="D1897" s="17"/>
      <c r="E1897" s="17"/>
      <c r="F1897" s="17"/>
      <c r="G1897" s="17"/>
      <c r="H1897" s="17"/>
      <c r="I1897" s="16">
        <f>IF(B1897&gt;A_Stammdaten!$B$12,0,SUM(C1897,D1897,F1897,G1897)-SUM(E1897,H1897))</f>
        <v>0</v>
      </c>
      <c r="J1897" s="51">
        <f>HLOOKUP(A_Stammdaten!$B$12,$L$4:$R$2504,ROW(B1897)-3,FALSE)+IF(OR(B1897=0,A_Stammdaten!$B$12&lt;B1897),0,I1897*1/20)</f>
        <v>0</v>
      </c>
      <c r="K1897" s="51">
        <f>HLOOKUP(A_Stammdaten!$B$12,$L$4:$R$2504,ROW(B1897)-3,FALSE)</f>
        <v>0</v>
      </c>
      <c r="L1897" s="51">
        <f t="shared" si="83"/>
        <v>0</v>
      </c>
      <c r="M1897" s="51">
        <f t="shared" si="84"/>
        <v>0</v>
      </c>
      <c r="N1897" s="51">
        <f t="shared" si="84"/>
        <v>0</v>
      </c>
      <c r="O1897" s="51">
        <f t="shared" si="84"/>
        <v>0</v>
      </c>
      <c r="P1897" s="51">
        <f t="shared" si="84"/>
        <v>0</v>
      </c>
      <c r="Q1897" s="51">
        <f t="shared" si="84"/>
        <v>0</v>
      </c>
      <c r="R1897" s="51">
        <f t="shared" si="84"/>
        <v>0</v>
      </c>
    </row>
    <row r="1898" spans="1:18" x14ac:dyDescent="0.25">
      <c r="A1898" s="17"/>
      <c r="B1898" s="52"/>
      <c r="C1898" s="17"/>
      <c r="D1898" s="17"/>
      <c r="E1898" s="17"/>
      <c r="F1898" s="17"/>
      <c r="G1898" s="17"/>
      <c r="H1898" s="17"/>
      <c r="I1898" s="16">
        <f>IF(B1898&gt;A_Stammdaten!$B$12,0,SUM(C1898,D1898,F1898,G1898)-SUM(E1898,H1898))</f>
        <v>0</v>
      </c>
      <c r="J1898" s="51">
        <f>HLOOKUP(A_Stammdaten!$B$12,$L$4:$R$2504,ROW(B1898)-3,FALSE)+IF(OR(B1898=0,A_Stammdaten!$B$12&lt;B1898),0,I1898*1/20)</f>
        <v>0</v>
      </c>
      <c r="K1898" s="51">
        <f>HLOOKUP(A_Stammdaten!$B$12,$L$4:$R$2504,ROW(B1898)-3,FALSE)</f>
        <v>0</v>
      </c>
      <c r="L1898" s="51">
        <f t="shared" si="83"/>
        <v>0</v>
      </c>
      <c r="M1898" s="51">
        <f t="shared" si="84"/>
        <v>0</v>
      </c>
      <c r="N1898" s="51">
        <f t="shared" si="84"/>
        <v>0</v>
      </c>
      <c r="O1898" s="51">
        <f t="shared" si="84"/>
        <v>0</v>
      </c>
      <c r="P1898" s="51">
        <f t="shared" si="84"/>
        <v>0</v>
      </c>
      <c r="Q1898" s="51">
        <f t="shared" si="84"/>
        <v>0</v>
      </c>
      <c r="R1898" s="51">
        <f t="shared" si="84"/>
        <v>0</v>
      </c>
    </row>
    <row r="1899" spans="1:18" x14ac:dyDescent="0.25">
      <c r="A1899" s="17"/>
      <c r="B1899" s="52"/>
      <c r="C1899" s="17"/>
      <c r="D1899" s="17"/>
      <c r="E1899" s="17"/>
      <c r="F1899" s="17"/>
      <c r="G1899" s="17"/>
      <c r="H1899" s="17"/>
      <c r="I1899" s="16">
        <f>IF(B1899&gt;A_Stammdaten!$B$12,0,SUM(C1899,D1899,F1899,G1899)-SUM(E1899,H1899))</f>
        <v>0</v>
      </c>
      <c r="J1899" s="51">
        <f>HLOOKUP(A_Stammdaten!$B$12,$L$4:$R$2504,ROW(B1899)-3,FALSE)+IF(OR(B1899=0,A_Stammdaten!$B$12&lt;B1899),0,I1899*1/20)</f>
        <v>0</v>
      </c>
      <c r="K1899" s="51">
        <f>HLOOKUP(A_Stammdaten!$B$12,$L$4:$R$2504,ROW(B1899)-3,FALSE)</f>
        <v>0</v>
      </c>
      <c r="L1899" s="51">
        <f t="shared" si="83"/>
        <v>0</v>
      </c>
      <c r="M1899" s="51">
        <f t="shared" si="84"/>
        <v>0</v>
      </c>
      <c r="N1899" s="51">
        <f t="shared" si="84"/>
        <v>0</v>
      </c>
      <c r="O1899" s="51">
        <f t="shared" si="84"/>
        <v>0</v>
      </c>
      <c r="P1899" s="51">
        <f t="shared" si="84"/>
        <v>0</v>
      </c>
      <c r="Q1899" s="51">
        <f t="shared" si="84"/>
        <v>0</v>
      </c>
      <c r="R1899" s="51">
        <f t="shared" si="84"/>
        <v>0</v>
      </c>
    </row>
    <row r="1900" spans="1:18" x14ac:dyDescent="0.25">
      <c r="A1900" s="17"/>
      <c r="B1900" s="52"/>
      <c r="C1900" s="17"/>
      <c r="D1900" s="17"/>
      <c r="E1900" s="17"/>
      <c r="F1900" s="17"/>
      <c r="G1900" s="17"/>
      <c r="H1900" s="17"/>
      <c r="I1900" s="16">
        <f>IF(B1900&gt;A_Stammdaten!$B$12,0,SUM(C1900,D1900,F1900,G1900)-SUM(E1900,H1900))</f>
        <v>0</v>
      </c>
      <c r="J1900" s="51">
        <f>HLOOKUP(A_Stammdaten!$B$12,$L$4:$R$2504,ROW(B1900)-3,FALSE)+IF(OR(B1900=0,A_Stammdaten!$B$12&lt;B1900),0,I1900*1/20)</f>
        <v>0</v>
      </c>
      <c r="K1900" s="51">
        <f>HLOOKUP(A_Stammdaten!$B$12,$L$4:$R$2504,ROW(B1900)-3,FALSE)</f>
        <v>0</v>
      </c>
      <c r="L1900" s="51">
        <f t="shared" si="83"/>
        <v>0</v>
      </c>
      <c r="M1900" s="51">
        <f t="shared" si="84"/>
        <v>0</v>
      </c>
      <c r="N1900" s="51">
        <f t="shared" si="84"/>
        <v>0</v>
      </c>
      <c r="O1900" s="51">
        <f t="shared" si="84"/>
        <v>0</v>
      </c>
      <c r="P1900" s="51">
        <f t="shared" si="84"/>
        <v>0</v>
      </c>
      <c r="Q1900" s="51">
        <f t="shared" si="84"/>
        <v>0</v>
      </c>
      <c r="R1900" s="51">
        <f t="shared" si="84"/>
        <v>0</v>
      </c>
    </row>
    <row r="1901" spans="1:18" x14ac:dyDescent="0.25">
      <c r="A1901" s="17"/>
      <c r="B1901" s="52"/>
      <c r="C1901" s="17"/>
      <c r="D1901" s="17"/>
      <c r="E1901" s="17"/>
      <c r="F1901" s="17"/>
      <c r="G1901" s="17"/>
      <c r="H1901" s="17"/>
      <c r="I1901" s="16">
        <f>IF(B1901&gt;A_Stammdaten!$B$12,0,SUM(C1901,D1901,F1901,G1901)-SUM(E1901,H1901))</f>
        <v>0</v>
      </c>
      <c r="J1901" s="51">
        <f>HLOOKUP(A_Stammdaten!$B$12,$L$4:$R$2504,ROW(B1901)-3,FALSE)+IF(OR(B1901=0,A_Stammdaten!$B$12&lt;B1901),0,I1901*1/20)</f>
        <v>0</v>
      </c>
      <c r="K1901" s="51">
        <f>HLOOKUP(A_Stammdaten!$B$12,$L$4:$R$2504,ROW(B1901)-3,FALSE)</f>
        <v>0</v>
      </c>
      <c r="L1901" s="51">
        <f t="shared" si="83"/>
        <v>0</v>
      </c>
      <c r="M1901" s="51">
        <f t="shared" si="84"/>
        <v>0</v>
      </c>
      <c r="N1901" s="51">
        <f t="shared" si="84"/>
        <v>0</v>
      </c>
      <c r="O1901" s="51">
        <f t="shared" si="84"/>
        <v>0</v>
      </c>
      <c r="P1901" s="51">
        <f t="shared" si="84"/>
        <v>0</v>
      </c>
      <c r="Q1901" s="51">
        <f t="shared" si="84"/>
        <v>0</v>
      </c>
      <c r="R1901" s="51">
        <f t="shared" si="84"/>
        <v>0</v>
      </c>
    </row>
    <row r="1902" spans="1:18" x14ac:dyDescent="0.25">
      <c r="A1902" s="17"/>
      <c r="B1902" s="52"/>
      <c r="C1902" s="17"/>
      <c r="D1902" s="17"/>
      <c r="E1902" s="17"/>
      <c r="F1902" s="17"/>
      <c r="G1902" s="17"/>
      <c r="H1902" s="17"/>
      <c r="I1902" s="16">
        <f>IF(B1902&gt;A_Stammdaten!$B$12,0,SUM(C1902,D1902,F1902,G1902)-SUM(E1902,H1902))</f>
        <v>0</v>
      </c>
      <c r="J1902" s="51">
        <f>HLOOKUP(A_Stammdaten!$B$12,$L$4:$R$2504,ROW(B1902)-3,FALSE)+IF(OR(B1902=0,A_Stammdaten!$B$12&lt;B1902),0,I1902*1/20)</f>
        <v>0</v>
      </c>
      <c r="K1902" s="51">
        <f>HLOOKUP(A_Stammdaten!$B$12,$L$4:$R$2504,ROW(B1902)-3,FALSE)</f>
        <v>0</v>
      </c>
      <c r="L1902" s="51">
        <f t="shared" si="83"/>
        <v>0</v>
      </c>
      <c r="M1902" s="51">
        <f t="shared" si="84"/>
        <v>0</v>
      </c>
      <c r="N1902" s="51">
        <f t="shared" si="84"/>
        <v>0</v>
      </c>
      <c r="O1902" s="51">
        <f t="shared" si="84"/>
        <v>0</v>
      </c>
      <c r="P1902" s="51">
        <f t="shared" si="84"/>
        <v>0</v>
      </c>
      <c r="Q1902" s="51">
        <f t="shared" si="84"/>
        <v>0</v>
      </c>
      <c r="R1902" s="51">
        <f t="shared" si="84"/>
        <v>0</v>
      </c>
    </row>
    <row r="1903" spans="1:18" x14ac:dyDescent="0.25">
      <c r="A1903" s="17"/>
      <c r="B1903" s="52"/>
      <c r="C1903" s="17"/>
      <c r="D1903" s="17"/>
      <c r="E1903" s="17"/>
      <c r="F1903" s="17"/>
      <c r="G1903" s="17"/>
      <c r="H1903" s="17"/>
      <c r="I1903" s="16">
        <f>IF(B1903&gt;A_Stammdaten!$B$12,0,SUM(C1903,D1903,F1903,G1903)-SUM(E1903,H1903))</f>
        <v>0</v>
      </c>
      <c r="J1903" s="51">
        <f>HLOOKUP(A_Stammdaten!$B$12,$L$4:$R$2504,ROW(B1903)-3,FALSE)+IF(OR(B1903=0,A_Stammdaten!$B$12&lt;B1903),0,I1903*1/20)</f>
        <v>0</v>
      </c>
      <c r="K1903" s="51">
        <f>HLOOKUP(A_Stammdaten!$B$12,$L$4:$R$2504,ROW(B1903)-3,FALSE)</f>
        <v>0</v>
      </c>
      <c r="L1903" s="51">
        <f t="shared" si="83"/>
        <v>0</v>
      </c>
      <c r="M1903" s="51">
        <f t="shared" si="84"/>
        <v>0</v>
      </c>
      <c r="N1903" s="51">
        <f t="shared" si="84"/>
        <v>0</v>
      </c>
      <c r="O1903" s="51">
        <f t="shared" si="84"/>
        <v>0</v>
      </c>
      <c r="P1903" s="51">
        <f t="shared" si="84"/>
        <v>0</v>
      </c>
      <c r="Q1903" s="51">
        <f t="shared" si="84"/>
        <v>0</v>
      </c>
      <c r="R1903" s="51">
        <f t="shared" si="84"/>
        <v>0</v>
      </c>
    </row>
    <row r="1904" spans="1:18" x14ac:dyDescent="0.25">
      <c r="A1904" s="17"/>
      <c r="B1904" s="52"/>
      <c r="C1904" s="17"/>
      <c r="D1904" s="17"/>
      <c r="E1904" s="17"/>
      <c r="F1904" s="17"/>
      <c r="G1904" s="17"/>
      <c r="H1904" s="17"/>
      <c r="I1904" s="16">
        <f>IF(B1904&gt;A_Stammdaten!$B$12,0,SUM(C1904,D1904,F1904,G1904)-SUM(E1904,H1904))</f>
        <v>0</v>
      </c>
      <c r="J1904" s="51">
        <f>HLOOKUP(A_Stammdaten!$B$12,$L$4:$R$2504,ROW(B1904)-3,FALSE)+IF(OR(B1904=0,A_Stammdaten!$B$12&lt;B1904),0,I1904*1/20)</f>
        <v>0</v>
      </c>
      <c r="K1904" s="51">
        <f>HLOOKUP(A_Stammdaten!$B$12,$L$4:$R$2504,ROW(B1904)-3,FALSE)</f>
        <v>0</v>
      </c>
      <c r="L1904" s="51">
        <f t="shared" si="83"/>
        <v>0</v>
      </c>
      <c r="M1904" s="51">
        <f t="shared" si="84"/>
        <v>0</v>
      </c>
      <c r="N1904" s="51">
        <f t="shared" si="84"/>
        <v>0</v>
      </c>
      <c r="O1904" s="51">
        <f t="shared" si="84"/>
        <v>0</v>
      </c>
      <c r="P1904" s="51">
        <f t="shared" si="84"/>
        <v>0</v>
      </c>
      <c r="Q1904" s="51">
        <f t="shared" si="84"/>
        <v>0</v>
      </c>
      <c r="R1904" s="51">
        <f t="shared" si="84"/>
        <v>0</v>
      </c>
    </row>
    <row r="1905" spans="1:18" x14ac:dyDescent="0.25">
      <c r="A1905" s="17"/>
      <c r="B1905" s="52"/>
      <c r="C1905" s="17"/>
      <c r="D1905" s="17"/>
      <c r="E1905" s="17"/>
      <c r="F1905" s="17"/>
      <c r="G1905" s="17"/>
      <c r="H1905" s="17"/>
      <c r="I1905" s="16">
        <f>IF(B1905&gt;A_Stammdaten!$B$12,0,SUM(C1905,D1905,F1905,G1905)-SUM(E1905,H1905))</f>
        <v>0</v>
      </c>
      <c r="J1905" s="51">
        <f>HLOOKUP(A_Stammdaten!$B$12,$L$4:$R$2504,ROW(B1905)-3,FALSE)+IF(OR(B1905=0,A_Stammdaten!$B$12&lt;B1905),0,I1905*1/20)</f>
        <v>0</v>
      </c>
      <c r="K1905" s="51">
        <f>HLOOKUP(A_Stammdaten!$B$12,$L$4:$R$2504,ROW(B1905)-3,FALSE)</f>
        <v>0</v>
      </c>
      <c r="L1905" s="51">
        <f t="shared" si="83"/>
        <v>0</v>
      </c>
      <c r="M1905" s="51">
        <f t="shared" si="84"/>
        <v>0</v>
      </c>
      <c r="N1905" s="51">
        <f t="shared" si="84"/>
        <v>0</v>
      </c>
      <c r="O1905" s="51">
        <f t="shared" si="84"/>
        <v>0</v>
      </c>
      <c r="P1905" s="51">
        <f t="shared" si="84"/>
        <v>0</v>
      </c>
      <c r="Q1905" s="51">
        <f t="shared" si="84"/>
        <v>0</v>
      </c>
      <c r="R1905" s="51">
        <f t="shared" si="84"/>
        <v>0</v>
      </c>
    </row>
    <row r="1906" spans="1:18" x14ac:dyDescent="0.25">
      <c r="A1906" s="17"/>
      <c r="B1906" s="52"/>
      <c r="C1906" s="17"/>
      <c r="D1906" s="17"/>
      <c r="E1906" s="17"/>
      <c r="F1906" s="17"/>
      <c r="G1906" s="17"/>
      <c r="H1906" s="17"/>
      <c r="I1906" s="16">
        <f>IF(B1906&gt;A_Stammdaten!$B$12,0,SUM(C1906,D1906,F1906,G1906)-SUM(E1906,H1906))</f>
        <v>0</v>
      </c>
      <c r="J1906" s="51">
        <f>HLOOKUP(A_Stammdaten!$B$12,$L$4:$R$2504,ROW(B1906)-3,FALSE)+IF(OR(B1906=0,A_Stammdaten!$B$12&lt;B1906),0,I1906*1/20)</f>
        <v>0</v>
      </c>
      <c r="K1906" s="51">
        <f>HLOOKUP(A_Stammdaten!$B$12,$L$4:$R$2504,ROW(B1906)-3,FALSE)</f>
        <v>0</v>
      </c>
      <c r="L1906" s="51">
        <f t="shared" si="83"/>
        <v>0</v>
      </c>
      <c r="M1906" s="51">
        <f t="shared" si="84"/>
        <v>0</v>
      </c>
      <c r="N1906" s="51">
        <f t="shared" si="84"/>
        <v>0</v>
      </c>
      <c r="O1906" s="51">
        <f t="shared" si="84"/>
        <v>0</v>
      </c>
      <c r="P1906" s="51">
        <f t="shared" si="84"/>
        <v>0</v>
      </c>
      <c r="Q1906" s="51">
        <f t="shared" si="84"/>
        <v>0</v>
      </c>
      <c r="R1906" s="51">
        <f t="shared" si="84"/>
        <v>0</v>
      </c>
    </row>
    <row r="1907" spans="1:18" x14ac:dyDescent="0.25">
      <c r="A1907" s="17"/>
      <c r="B1907" s="52"/>
      <c r="C1907" s="17"/>
      <c r="D1907" s="17"/>
      <c r="E1907" s="17"/>
      <c r="F1907" s="17"/>
      <c r="G1907" s="17"/>
      <c r="H1907" s="17"/>
      <c r="I1907" s="16">
        <f>IF(B1907&gt;A_Stammdaten!$B$12,0,SUM(C1907,D1907,F1907,G1907)-SUM(E1907,H1907))</f>
        <v>0</v>
      </c>
      <c r="J1907" s="51">
        <f>HLOOKUP(A_Stammdaten!$B$12,$L$4:$R$2504,ROW(B1907)-3,FALSE)+IF(OR(B1907=0,A_Stammdaten!$B$12&lt;B1907),0,I1907*1/20)</f>
        <v>0</v>
      </c>
      <c r="K1907" s="51">
        <f>HLOOKUP(A_Stammdaten!$B$12,$L$4:$R$2504,ROW(B1907)-3,FALSE)</f>
        <v>0</v>
      </c>
      <c r="L1907" s="51">
        <f t="shared" si="83"/>
        <v>0</v>
      </c>
      <c r="M1907" s="51">
        <f t="shared" si="84"/>
        <v>0</v>
      </c>
      <c r="N1907" s="51">
        <f t="shared" si="84"/>
        <v>0</v>
      </c>
      <c r="O1907" s="51">
        <f t="shared" si="84"/>
        <v>0</v>
      </c>
      <c r="P1907" s="51">
        <f t="shared" si="84"/>
        <v>0</v>
      </c>
      <c r="Q1907" s="51">
        <f t="shared" si="84"/>
        <v>0</v>
      </c>
      <c r="R1907" s="51">
        <f t="shared" si="84"/>
        <v>0</v>
      </c>
    </row>
    <row r="1908" spans="1:18" x14ac:dyDescent="0.25">
      <c r="A1908" s="17"/>
      <c r="B1908" s="52"/>
      <c r="C1908" s="17"/>
      <c r="D1908" s="17"/>
      <c r="E1908" s="17"/>
      <c r="F1908" s="17"/>
      <c r="G1908" s="17"/>
      <c r="H1908" s="17"/>
      <c r="I1908" s="16">
        <f>IF(B1908&gt;A_Stammdaten!$B$12,0,SUM(C1908,D1908,F1908,G1908)-SUM(E1908,H1908))</f>
        <v>0</v>
      </c>
      <c r="J1908" s="51">
        <f>HLOOKUP(A_Stammdaten!$B$12,$L$4:$R$2504,ROW(B1908)-3,FALSE)+IF(OR(B1908=0,A_Stammdaten!$B$12&lt;B1908),0,I1908*1/20)</f>
        <v>0</v>
      </c>
      <c r="K1908" s="51">
        <f>HLOOKUP(A_Stammdaten!$B$12,$L$4:$R$2504,ROW(B1908)-3,FALSE)</f>
        <v>0</v>
      </c>
      <c r="L1908" s="51">
        <f t="shared" si="83"/>
        <v>0</v>
      </c>
      <c r="M1908" s="51">
        <f t="shared" si="84"/>
        <v>0</v>
      </c>
      <c r="N1908" s="51">
        <f t="shared" si="84"/>
        <v>0</v>
      </c>
      <c r="O1908" s="51">
        <f t="shared" si="84"/>
        <v>0</v>
      </c>
      <c r="P1908" s="51">
        <f t="shared" si="84"/>
        <v>0</v>
      </c>
      <c r="Q1908" s="51">
        <f t="shared" si="84"/>
        <v>0</v>
      </c>
      <c r="R1908" s="51">
        <f t="shared" si="84"/>
        <v>0</v>
      </c>
    </row>
    <row r="1909" spans="1:18" x14ac:dyDescent="0.25">
      <c r="A1909" s="17"/>
      <c r="B1909" s="52"/>
      <c r="C1909" s="17"/>
      <c r="D1909" s="17"/>
      <c r="E1909" s="17"/>
      <c r="F1909" s="17"/>
      <c r="G1909" s="17"/>
      <c r="H1909" s="17"/>
      <c r="I1909" s="16">
        <f>IF(B1909&gt;A_Stammdaten!$B$12,0,SUM(C1909,D1909,F1909,G1909)-SUM(E1909,H1909))</f>
        <v>0</v>
      </c>
      <c r="J1909" s="51">
        <f>HLOOKUP(A_Stammdaten!$B$12,$L$4:$R$2504,ROW(B1909)-3,FALSE)+IF(OR(B1909=0,A_Stammdaten!$B$12&lt;B1909),0,I1909*1/20)</f>
        <v>0</v>
      </c>
      <c r="K1909" s="51">
        <f>HLOOKUP(A_Stammdaten!$B$12,$L$4:$R$2504,ROW(B1909)-3,FALSE)</f>
        <v>0</v>
      </c>
      <c r="L1909" s="51">
        <f t="shared" si="83"/>
        <v>0</v>
      </c>
      <c r="M1909" s="51">
        <f t="shared" si="84"/>
        <v>0</v>
      </c>
      <c r="N1909" s="51">
        <f t="shared" si="84"/>
        <v>0</v>
      </c>
      <c r="O1909" s="51">
        <f t="shared" si="84"/>
        <v>0</v>
      </c>
      <c r="P1909" s="51">
        <f t="shared" si="84"/>
        <v>0</v>
      </c>
      <c r="Q1909" s="51">
        <f t="shared" si="84"/>
        <v>0</v>
      </c>
      <c r="R1909" s="51">
        <f t="shared" si="84"/>
        <v>0</v>
      </c>
    </row>
    <row r="1910" spans="1:18" x14ac:dyDescent="0.25">
      <c r="A1910" s="17"/>
      <c r="B1910" s="52"/>
      <c r="C1910" s="17"/>
      <c r="D1910" s="17"/>
      <c r="E1910" s="17"/>
      <c r="F1910" s="17"/>
      <c r="G1910" s="17"/>
      <c r="H1910" s="17"/>
      <c r="I1910" s="16">
        <f>IF(B1910&gt;A_Stammdaten!$B$12,0,SUM(C1910,D1910,F1910,G1910)-SUM(E1910,H1910))</f>
        <v>0</v>
      </c>
      <c r="J1910" s="51">
        <f>HLOOKUP(A_Stammdaten!$B$12,$L$4:$R$2504,ROW(B1910)-3,FALSE)+IF(OR(B1910=0,A_Stammdaten!$B$12&lt;B1910),0,I1910*1/20)</f>
        <v>0</v>
      </c>
      <c r="K1910" s="51">
        <f>HLOOKUP(A_Stammdaten!$B$12,$L$4:$R$2504,ROW(B1910)-3,FALSE)</f>
        <v>0</v>
      </c>
      <c r="L1910" s="51">
        <f t="shared" si="83"/>
        <v>0</v>
      </c>
      <c r="M1910" s="51">
        <f t="shared" si="84"/>
        <v>0</v>
      </c>
      <c r="N1910" s="51">
        <f t="shared" si="84"/>
        <v>0</v>
      </c>
      <c r="O1910" s="51">
        <f t="shared" si="84"/>
        <v>0</v>
      </c>
      <c r="P1910" s="51">
        <f t="shared" si="84"/>
        <v>0</v>
      </c>
      <c r="Q1910" s="51">
        <f t="shared" si="84"/>
        <v>0</v>
      </c>
      <c r="R1910" s="51">
        <f t="shared" si="84"/>
        <v>0</v>
      </c>
    </row>
    <row r="1911" spans="1:18" x14ac:dyDescent="0.25">
      <c r="A1911" s="17"/>
      <c r="B1911" s="52"/>
      <c r="C1911" s="17"/>
      <c r="D1911" s="17"/>
      <c r="E1911" s="17"/>
      <c r="F1911" s="17"/>
      <c r="G1911" s="17"/>
      <c r="H1911" s="17"/>
      <c r="I1911" s="16">
        <f>IF(B1911&gt;A_Stammdaten!$B$12,0,SUM(C1911,D1911,F1911,G1911)-SUM(E1911,H1911))</f>
        <v>0</v>
      </c>
      <c r="J1911" s="51">
        <f>HLOOKUP(A_Stammdaten!$B$12,$L$4:$R$2504,ROW(B1911)-3,FALSE)+IF(OR(B1911=0,A_Stammdaten!$B$12&lt;B1911),0,I1911*1/20)</f>
        <v>0</v>
      </c>
      <c r="K1911" s="51">
        <f>HLOOKUP(A_Stammdaten!$B$12,$L$4:$R$2504,ROW(B1911)-3,FALSE)</f>
        <v>0</v>
      </c>
      <c r="L1911" s="51">
        <f t="shared" si="83"/>
        <v>0</v>
      </c>
      <c r="M1911" s="51">
        <f t="shared" si="84"/>
        <v>0</v>
      </c>
      <c r="N1911" s="51">
        <f t="shared" si="84"/>
        <v>0</v>
      </c>
      <c r="O1911" s="51">
        <f t="shared" si="84"/>
        <v>0</v>
      </c>
      <c r="P1911" s="51">
        <f t="shared" si="84"/>
        <v>0</v>
      </c>
      <c r="Q1911" s="51">
        <f t="shared" si="84"/>
        <v>0</v>
      </c>
      <c r="R1911" s="51">
        <f t="shared" si="84"/>
        <v>0</v>
      </c>
    </row>
    <row r="1912" spans="1:18" x14ac:dyDescent="0.25">
      <c r="A1912" s="17"/>
      <c r="B1912" s="52"/>
      <c r="C1912" s="17"/>
      <c r="D1912" s="17"/>
      <c r="E1912" s="17"/>
      <c r="F1912" s="17"/>
      <c r="G1912" s="17"/>
      <c r="H1912" s="17"/>
      <c r="I1912" s="16">
        <f>IF(B1912&gt;A_Stammdaten!$B$12,0,SUM(C1912,D1912,F1912,G1912)-SUM(E1912,H1912))</f>
        <v>0</v>
      </c>
      <c r="J1912" s="51">
        <f>HLOOKUP(A_Stammdaten!$B$12,$L$4:$R$2504,ROW(B1912)-3,FALSE)+IF(OR(B1912=0,A_Stammdaten!$B$12&lt;B1912),0,I1912*1/20)</f>
        <v>0</v>
      </c>
      <c r="K1912" s="51">
        <f>HLOOKUP(A_Stammdaten!$B$12,$L$4:$R$2504,ROW(B1912)-3,FALSE)</f>
        <v>0</v>
      </c>
      <c r="L1912" s="51">
        <f t="shared" si="83"/>
        <v>0</v>
      </c>
      <c r="M1912" s="51">
        <f t="shared" si="84"/>
        <v>0</v>
      </c>
      <c r="N1912" s="51">
        <f t="shared" si="84"/>
        <v>0</v>
      </c>
      <c r="O1912" s="51">
        <f t="shared" si="84"/>
        <v>0</v>
      </c>
      <c r="P1912" s="51">
        <f t="shared" si="84"/>
        <v>0</v>
      </c>
      <c r="Q1912" s="51">
        <f t="shared" si="84"/>
        <v>0</v>
      </c>
      <c r="R1912" s="51">
        <f t="shared" ref="M1912:R1955" si="85">IF(OR($I1912=0,R$4&lt;$B1912,$B1912=0,20-(R$4-$B1912)=0),0,$I1912*(19-(R$4-$B1912))/20)</f>
        <v>0</v>
      </c>
    </row>
    <row r="1913" spans="1:18" x14ac:dyDescent="0.25">
      <c r="A1913" s="17"/>
      <c r="B1913" s="52"/>
      <c r="C1913" s="17"/>
      <c r="D1913" s="17"/>
      <c r="E1913" s="17"/>
      <c r="F1913" s="17"/>
      <c r="G1913" s="17"/>
      <c r="H1913" s="17"/>
      <c r="I1913" s="16">
        <f>IF(B1913&gt;A_Stammdaten!$B$12,0,SUM(C1913,D1913,F1913,G1913)-SUM(E1913,H1913))</f>
        <v>0</v>
      </c>
      <c r="J1913" s="51">
        <f>HLOOKUP(A_Stammdaten!$B$12,$L$4:$R$2504,ROW(B1913)-3,FALSE)+IF(OR(B1913=0,A_Stammdaten!$B$12&lt;B1913),0,I1913*1/20)</f>
        <v>0</v>
      </c>
      <c r="K1913" s="51">
        <f>HLOOKUP(A_Stammdaten!$B$12,$L$4:$R$2504,ROW(B1913)-3,FALSE)</f>
        <v>0</v>
      </c>
      <c r="L1913" s="51">
        <f t="shared" si="83"/>
        <v>0</v>
      </c>
      <c r="M1913" s="51">
        <f t="shared" si="85"/>
        <v>0</v>
      </c>
      <c r="N1913" s="51">
        <f t="shared" si="85"/>
        <v>0</v>
      </c>
      <c r="O1913" s="51">
        <f t="shared" si="85"/>
        <v>0</v>
      </c>
      <c r="P1913" s="51">
        <f t="shared" si="85"/>
        <v>0</v>
      </c>
      <c r="Q1913" s="51">
        <f t="shared" si="85"/>
        <v>0</v>
      </c>
      <c r="R1913" s="51">
        <f t="shared" si="85"/>
        <v>0</v>
      </c>
    </row>
    <row r="1914" spans="1:18" x14ac:dyDescent="0.25">
      <c r="A1914" s="17"/>
      <c r="B1914" s="52"/>
      <c r="C1914" s="17"/>
      <c r="D1914" s="17"/>
      <c r="E1914" s="17"/>
      <c r="F1914" s="17"/>
      <c r="G1914" s="17"/>
      <c r="H1914" s="17"/>
      <c r="I1914" s="16">
        <f>IF(B1914&gt;A_Stammdaten!$B$12,0,SUM(C1914,D1914,F1914,G1914)-SUM(E1914,H1914))</f>
        <v>0</v>
      </c>
      <c r="J1914" s="51">
        <f>HLOOKUP(A_Stammdaten!$B$12,$L$4:$R$2504,ROW(B1914)-3,FALSE)+IF(OR(B1914=0,A_Stammdaten!$B$12&lt;B1914),0,I1914*1/20)</f>
        <v>0</v>
      </c>
      <c r="K1914" s="51">
        <f>HLOOKUP(A_Stammdaten!$B$12,$L$4:$R$2504,ROW(B1914)-3,FALSE)</f>
        <v>0</v>
      </c>
      <c r="L1914" s="51">
        <f t="shared" si="83"/>
        <v>0</v>
      </c>
      <c r="M1914" s="51">
        <f t="shared" si="85"/>
        <v>0</v>
      </c>
      <c r="N1914" s="51">
        <f t="shared" si="85"/>
        <v>0</v>
      </c>
      <c r="O1914" s="51">
        <f t="shared" si="85"/>
        <v>0</v>
      </c>
      <c r="P1914" s="51">
        <f t="shared" si="85"/>
        <v>0</v>
      </c>
      <c r="Q1914" s="51">
        <f t="shared" si="85"/>
        <v>0</v>
      </c>
      <c r="R1914" s="51">
        <f t="shared" si="85"/>
        <v>0</v>
      </c>
    </row>
    <row r="1915" spans="1:18" x14ac:dyDescent="0.25">
      <c r="A1915" s="17"/>
      <c r="B1915" s="52"/>
      <c r="C1915" s="17"/>
      <c r="D1915" s="17"/>
      <c r="E1915" s="17"/>
      <c r="F1915" s="17"/>
      <c r="G1915" s="17"/>
      <c r="H1915" s="17"/>
      <c r="I1915" s="16">
        <f>IF(B1915&gt;A_Stammdaten!$B$12,0,SUM(C1915,D1915,F1915,G1915)-SUM(E1915,H1915))</f>
        <v>0</v>
      </c>
      <c r="J1915" s="51">
        <f>HLOOKUP(A_Stammdaten!$B$12,$L$4:$R$2504,ROW(B1915)-3,FALSE)+IF(OR(B1915=0,A_Stammdaten!$B$12&lt;B1915),0,I1915*1/20)</f>
        <v>0</v>
      </c>
      <c r="K1915" s="51">
        <f>HLOOKUP(A_Stammdaten!$B$12,$L$4:$R$2504,ROW(B1915)-3,FALSE)</f>
        <v>0</v>
      </c>
      <c r="L1915" s="51">
        <f t="shared" si="83"/>
        <v>0</v>
      </c>
      <c r="M1915" s="51">
        <f t="shared" si="85"/>
        <v>0</v>
      </c>
      <c r="N1915" s="51">
        <f t="shared" si="85"/>
        <v>0</v>
      </c>
      <c r="O1915" s="51">
        <f t="shared" si="85"/>
        <v>0</v>
      </c>
      <c r="P1915" s="51">
        <f t="shared" si="85"/>
        <v>0</v>
      </c>
      <c r="Q1915" s="51">
        <f t="shared" si="85"/>
        <v>0</v>
      </c>
      <c r="R1915" s="51">
        <f t="shared" si="85"/>
        <v>0</v>
      </c>
    </row>
    <row r="1916" spans="1:18" x14ac:dyDescent="0.25">
      <c r="A1916" s="17"/>
      <c r="B1916" s="52"/>
      <c r="C1916" s="17"/>
      <c r="D1916" s="17"/>
      <c r="E1916" s="17"/>
      <c r="F1916" s="17"/>
      <c r="G1916" s="17"/>
      <c r="H1916" s="17"/>
      <c r="I1916" s="16">
        <f>IF(B1916&gt;A_Stammdaten!$B$12,0,SUM(C1916,D1916,F1916,G1916)-SUM(E1916,H1916))</f>
        <v>0</v>
      </c>
      <c r="J1916" s="51">
        <f>HLOOKUP(A_Stammdaten!$B$12,$L$4:$R$2504,ROW(B1916)-3,FALSE)+IF(OR(B1916=0,A_Stammdaten!$B$12&lt;B1916),0,I1916*1/20)</f>
        <v>0</v>
      </c>
      <c r="K1916" s="51">
        <f>HLOOKUP(A_Stammdaten!$B$12,$L$4:$R$2504,ROW(B1916)-3,FALSE)</f>
        <v>0</v>
      </c>
      <c r="L1916" s="51">
        <f t="shared" si="83"/>
        <v>0</v>
      </c>
      <c r="M1916" s="51">
        <f t="shared" si="85"/>
        <v>0</v>
      </c>
      <c r="N1916" s="51">
        <f t="shared" si="85"/>
        <v>0</v>
      </c>
      <c r="O1916" s="51">
        <f t="shared" si="85"/>
        <v>0</v>
      </c>
      <c r="P1916" s="51">
        <f t="shared" si="85"/>
        <v>0</v>
      </c>
      <c r="Q1916" s="51">
        <f t="shared" si="85"/>
        <v>0</v>
      </c>
      <c r="R1916" s="51">
        <f t="shared" si="85"/>
        <v>0</v>
      </c>
    </row>
    <row r="1917" spans="1:18" x14ac:dyDescent="0.25">
      <c r="A1917" s="17"/>
      <c r="B1917" s="52"/>
      <c r="C1917" s="17"/>
      <c r="D1917" s="17"/>
      <c r="E1917" s="17"/>
      <c r="F1917" s="17"/>
      <c r="G1917" s="17"/>
      <c r="H1917" s="17"/>
      <c r="I1917" s="16">
        <f>IF(B1917&gt;A_Stammdaten!$B$12,0,SUM(C1917,D1917,F1917,G1917)-SUM(E1917,H1917))</f>
        <v>0</v>
      </c>
      <c r="J1917" s="51">
        <f>HLOOKUP(A_Stammdaten!$B$12,$L$4:$R$2504,ROW(B1917)-3,FALSE)+IF(OR(B1917=0,A_Stammdaten!$B$12&lt;B1917),0,I1917*1/20)</f>
        <v>0</v>
      </c>
      <c r="K1917" s="51">
        <f>HLOOKUP(A_Stammdaten!$B$12,$L$4:$R$2504,ROW(B1917)-3,FALSE)</f>
        <v>0</v>
      </c>
      <c r="L1917" s="51">
        <f t="shared" si="83"/>
        <v>0</v>
      </c>
      <c r="M1917" s="51">
        <f t="shared" si="85"/>
        <v>0</v>
      </c>
      <c r="N1917" s="51">
        <f t="shared" si="85"/>
        <v>0</v>
      </c>
      <c r="O1917" s="51">
        <f t="shared" si="85"/>
        <v>0</v>
      </c>
      <c r="P1917" s="51">
        <f t="shared" si="85"/>
        <v>0</v>
      </c>
      <c r="Q1917" s="51">
        <f t="shared" si="85"/>
        <v>0</v>
      </c>
      <c r="R1917" s="51">
        <f t="shared" si="85"/>
        <v>0</v>
      </c>
    </row>
    <row r="1918" spans="1:18" x14ac:dyDescent="0.25">
      <c r="A1918" s="17"/>
      <c r="B1918" s="52"/>
      <c r="C1918" s="17"/>
      <c r="D1918" s="17"/>
      <c r="E1918" s="17"/>
      <c r="F1918" s="17"/>
      <c r="G1918" s="17"/>
      <c r="H1918" s="17"/>
      <c r="I1918" s="16">
        <f>IF(B1918&gt;A_Stammdaten!$B$12,0,SUM(C1918,D1918,F1918,G1918)-SUM(E1918,H1918))</f>
        <v>0</v>
      </c>
      <c r="J1918" s="51">
        <f>HLOOKUP(A_Stammdaten!$B$12,$L$4:$R$2504,ROW(B1918)-3,FALSE)+IF(OR(B1918=0,A_Stammdaten!$B$12&lt;B1918),0,I1918*1/20)</f>
        <v>0</v>
      </c>
      <c r="K1918" s="51">
        <f>HLOOKUP(A_Stammdaten!$B$12,$L$4:$R$2504,ROW(B1918)-3,FALSE)</f>
        <v>0</v>
      </c>
      <c r="L1918" s="51">
        <f t="shared" si="83"/>
        <v>0</v>
      </c>
      <c r="M1918" s="51">
        <f t="shared" si="85"/>
        <v>0</v>
      </c>
      <c r="N1918" s="51">
        <f t="shared" si="85"/>
        <v>0</v>
      </c>
      <c r="O1918" s="51">
        <f t="shared" si="85"/>
        <v>0</v>
      </c>
      <c r="P1918" s="51">
        <f t="shared" si="85"/>
        <v>0</v>
      </c>
      <c r="Q1918" s="51">
        <f t="shared" si="85"/>
        <v>0</v>
      </c>
      <c r="R1918" s="51">
        <f t="shared" si="85"/>
        <v>0</v>
      </c>
    </row>
    <row r="1919" spans="1:18" x14ac:dyDescent="0.25">
      <c r="A1919" s="17"/>
      <c r="B1919" s="52"/>
      <c r="C1919" s="17"/>
      <c r="D1919" s="17"/>
      <c r="E1919" s="17"/>
      <c r="F1919" s="17"/>
      <c r="G1919" s="17"/>
      <c r="H1919" s="17"/>
      <c r="I1919" s="16">
        <f>IF(B1919&gt;A_Stammdaten!$B$12,0,SUM(C1919,D1919,F1919,G1919)-SUM(E1919,H1919))</f>
        <v>0</v>
      </c>
      <c r="J1919" s="51">
        <f>HLOOKUP(A_Stammdaten!$B$12,$L$4:$R$2504,ROW(B1919)-3,FALSE)+IF(OR(B1919=0,A_Stammdaten!$B$12&lt;B1919),0,I1919*1/20)</f>
        <v>0</v>
      </c>
      <c r="K1919" s="51">
        <f>HLOOKUP(A_Stammdaten!$B$12,$L$4:$R$2504,ROW(B1919)-3,FALSE)</f>
        <v>0</v>
      </c>
      <c r="L1919" s="51">
        <f t="shared" si="83"/>
        <v>0</v>
      </c>
      <c r="M1919" s="51">
        <f t="shared" si="85"/>
        <v>0</v>
      </c>
      <c r="N1919" s="51">
        <f t="shared" si="85"/>
        <v>0</v>
      </c>
      <c r="O1919" s="51">
        <f t="shared" si="85"/>
        <v>0</v>
      </c>
      <c r="P1919" s="51">
        <f t="shared" si="85"/>
        <v>0</v>
      </c>
      <c r="Q1919" s="51">
        <f t="shared" si="85"/>
        <v>0</v>
      </c>
      <c r="R1919" s="51">
        <f t="shared" si="85"/>
        <v>0</v>
      </c>
    </row>
    <row r="1920" spans="1:18" x14ac:dyDescent="0.25">
      <c r="A1920" s="17"/>
      <c r="B1920" s="52"/>
      <c r="C1920" s="17"/>
      <c r="D1920" s="17"/>
      <c r="E1920" s="17"/>
      <c r="F1920" s="17"/>
      <c r="G1920" s="17"/>
      <c r="H1920" s="17"/>
      <c r="I1920" s="16">
        <f>IF(B1920&gt;A_Stammdaten!$B$12,0,SUM(C1920,D1920,F1920,G1920)-SUM(E1920,H1920))</f>
        <v>0</v>
      </c>
      <c r="J1920" s="51">
        <f>HLOOKUP(A_Stammdaten!$B$12,$L$4:$R$2504,ROW(B1920)-3,FALSE)+IF(OR(B1920=0,A_Stammdaten!$B$12&lt;B1920),0,I1920*1/20)</f>
        <v>0</v>
      </c>
      <c r="K1920" s="51">
        <f>HLOOKUP(A_Stammdaten!$B$12,$L$4:$R$2504,ROW(B1920)-3,FALSE)</f>
        <v>0</v>
      </c>
      <c r="L1920" s="51">
        <f t="shared" ref="L1920:L1983" si="86">IF(OR($I1920=0,L$4&lt;$B1920,$B1920=0,20-(L$4-$B1920)=0),0,$I1920*(19-(L$4-$B1920))/20)</f>
        <v>0</v>
      </c>
      <c r="M1920" s="51">
        <f t="shared" si="85"/>
        <v>0</v>
      </c>
      <c r="N1920" s="51">
        <f t="shared" si="85"/>
        <v>0</v>
      </c>
      <c r="O1920" s="51">
        <f t="shared" si="85"/>
        <v>0</v>
      </c>
      <c r="P1920" s="51">
        <f t="shared" si="85"/>
        <v>0</v>
      </c>
      <c r="Q1920" s="51">
        <f t="shared" si="85"/>
        <v>0</v>
      </c>
      <c r="R1920" s="51">
        <f t="shared" si="85"/>
        <v>0</v>
      </c>
    </row>
    <row r="1921" spans="1:18" x14ac:dyDescent="0.25">
      <c r="A1921" s="17"/>
      <c r="B1921" s="52"/>
      <c r="C1921" s="17"/>
      <c r="D1921" s="17"/>
      <c r="E1921" s="17"/>
      <c r="F1921" s="17"/>
      <c r="G1921" s="17"/>
      <c r="H1921" s="17"/>
      <c r="I1921" s="16">
        <f>IF(B1921&gt;A_Stammdaten!$B$12,0,SUM(C1921,D1921,F1921,G1921)-SUM(E1921,H1921))</f>
        <v>0</v>
      </c>
      <c r="J1921" s="51">
        <f>HLOOKUP(A_Stammdaten!$B$12,$L$4:$R$2504,ROW(B1921)-3,FALSE)+IF(OR(B1921=0,A_Stammdaten!$B$12&lt;B1921),0,I1921*1/20)</f>
        <v>0</v>
      </c>
      <c r="K1921" s="51">
        <f>HLOOKUP(A_Stammdaten!$B$12,$L$4:$R$2504,ROW(B1921)-3,FALSE)</f>
        <v>0</v>
      </c>
      <c r="L1921" s="51">
        <f t="shared" si="86"/>
        <v>0</v>
      </c>
      <c r="M1921" s="51">
        <f t="shared" si="85"/>
        <v>0</v>
      </c>
      <c r="N1921" s="51">
        <f t="shared" si="85"/>
        <v>0</v>
      </c>
      <c r="O1921" s="51">
        <f t="shared" si="85"/>
        <v>0</v>
      </c>
      <c r="P1921" s="51">
        <f t="shared" si="85"/>
        <v>0</v>
      </c>
      <c r="Q1921" s="51">
        <f t="shared" si="85"/>
        <v>0</v>
      </c>
      <c r="R1921" s="51">
        <f t="shared" si="85"/>
        <v>0</v>
      </c>
    </row>
    <row r="1922" spans="1:18" x14ac:dyDescent="0.25">
      <c r="A1922" s="17"/>
      <c r="B1922" s="52"/>
      <c r="C1922" s="17"/>
      <c r="D1922" s="17"/>
      <c r="E1922" s="17"/>
      <c r="F1922" s="17"/>
      <c r="G1922" s="17"/>
      <c r="H1922" s="17"/>
      <c r="I1922" s="16">
        <f>IF(B1922&gt;A_Stammdaten!$B$12,0,SUM(C1922,D1922,F1922,G1922)-SUM(E1922,H1922))</f>
        <v>0</v>
      </c>
      <c r="J1922" s="51">
        <f>HLOOKUP(A_Stammdaten!$B$12,$L$4:$R$2504,ROW(B1922)-3,FALSE)+IF(OR(B1922=0,A_Stammdaten!$B$12&lt;B1922),0,I1922*1/20)</f>
        <v>0</v>
      </c>
      <c r="K1922" s="51">
        <f>HLOOKUP(A_Stammdaten!$B$12,$L$4:$R$2504,ROW(B1922)-3,FALSE)</f>
        <v>0</v>
      </c>
      <c r="L1922" s="51">
        <f t="shared" si="86"/>
        <v>0</v>
      </c>
      <c r="M1922" s="51">
        <f t="shared" si="85"/>
        <v>0</v>
      </c>
      <c r="N1922" s="51">
        <f t="shared" si="85"/>
        <v>0</v>
      </c>
      <c r="O1922" s="51">
        <f t="shared" si="85"/>
        <v>0</v>
      </c>
      <c r="P1922" s="51">
        <f t="shared" si="85"/>
        <v>0</v>
      </c>
      <c r="Q1922" s="51">
        <f t="shared" si="85"/>
        <v>0</v>
      </c>
      <c r="R1922" s="51">
        <f t="shared" si="85"/>
        <v>0</v>
      </c>
    </row>
    <row r="1923" spans="1:18" x14ac:dyDescent="0.25">
      <c r="A1923" s="17"/>
      <c r="B1923" s="52"/>
      <c r="C1923" s="17"/>
      <c r="D1923" s="17"/>
      <c r="E1923" s="17"/>
      <c r="F1923" s="17"/>
      <c r="G1923" s="17"/>
      <c r="H1923" s="17"/>
      <c r="I1923" s="16">
        <f>IF(B1923&gt;A_Stammdaten!$B$12,0,SUM(C1923,D1923,F1923,G1923)-SUM(E1923,H1923))</f>
        <v>0</v>
      </c>
      <c r="J1923" s="51">
        <f>HLOOKUP(A_Stammdaten!$B$12,$L$4:$R$2504,ROW(B1923)-3,FALSE)+IF(OR(B1923=0,A_Stammdaten!$B$12&lt;B1923),0,I1923*1/20)</f>
        <v>0</v>
      </c>
      <c r="K1923" s="51">
        <f>HLOOKUP(A_Stammdaten!$B$12,$L$4:$R$2504,ROW(B1923)-3,FALSE)</f>
        <v>0</v>
      </c>
      <c r="L1923" s="51">
        <f t="shared" si="86"/>
        <v>0</v>
      </c>
      <c r="M1923" s="51">
        <f t="shared" si="85"/>
        <v>0</v>
      </c>
      <c r="N1923" s="51">
        <f t="shared" si="85"/>
        <v>0</v>
      </c>
      <c r="O1923" s="51">
        <f t="shared" si="85"/>
        <v>0</v>
      </c>
      <c r="P1923" s="51">
        <f t="shared" si="85"/>
        <v>0</v>
      </c>
      <c r="Q1923" s="51">
        <f t="shared" si="85"/>
        <v>0</v>
      </c>
      <c r="R1923" s="51">
        <f t="shared" si="85"/>
        <v>0</v>
      </c>
    </row>
    <row r="1924" spans="1:18" x14ac:dyDescent="0.25">
      <c r="A1924" s="17"/>
      <c r="B1924" s="52"/>
      <c r="C1924" s="17"/>
      <c r="D1924" s="17"/>
      <c r="E1924" s="17"/>
      <c r="F1924" s="17"/>
      <c r="G1924" s="17"/>
      <c r="H1924" s="17"/>
      <c r="I1924" s="16">
        <f>IF(B1924&gt;A_Stammdaten!$B$12,0,SUM(C1924,D1924,F1924,G1924)-SUM(E1924,H1924))</f>
        <v>0</v>
      </c>
      <c r="J1924" s="51">
        <f>HLOOKUP(A_Stammdaten!$B$12,$L$4:$R$2504,ROW(B1924)-3,FALSE)+IF(OR(B1924=0,A_Stammdaten!$B$12&lt;B1924),0,I1924*1/20)</f>
        <v>0</v>
      </c>
      <c r="K1924" s="51">
        <f>HLOOKUP(A_Stammdaten!$B$12,$L$4:$R$2504,ROW(B1924)-3,FALSE)</f>
        <v>0</v>
      </c>
      <c r="L1924" s="51">
        <f t="shared" si="86"/>
        <v>0</v>
      </c>
      <c r="M1924" s="51">
        <f t="shared" si="85"/>
        <v>0</v>
      </c>
      <c r="N1924" s="51">
        <f t="shared" si="85"/>
        <v>0</v>
      </c>
      <c r="O1924" s="51">
        <f t="shared" si="85"/>
        <v>0</v>
      </c>
      <c r="P1924" s="51">
        <f t="shared" si="85"/>
        <v>0</v>
      </c>
      <c r="Q1924" s="51">
        <f t="shared" si="85"/>
        <v>0</v>
      </c>
      <c r="R1924" s="51">
        <f t="shared" si="85"/>
        <v>0</v>
      </c>
    </row>
    <row r="1925" spans="1:18" x14ac:dyDescent="0.25">
      <c r="A1925" s="17"/>
      <c r="B1925" s="52"/>
      <c r="C1925" s="17"/>
      <c r="D1925" s="17"/>
      <c r="E1925" s="17"/>
      <c r="F1925" s="17"/>
      <c r="G1925" s="17"/>
      <c r="H1925" s="17"/>
      <c r="I1925" s="16">
        <f>IF(B1925&gt;A_Stammdaten!$B$12,0,SUM(C1925,D1925,F1925,G1925)-SUM(E1925,H1925))</f>
        <v>0</v>
      </c>
      <c r="J1925" s="51">
        <f>HLOOKUP(A_Stammdaten!$B$12,$L$4:$R$2504,ROW(B1925)-3,FALSE)+IF(OR(B1925=0,A_Stammdaten!$B$12&lt;B1925),0,I1925*1/20)</f>
        <v>0</v>
      </c>
      <c r="K1925" s="51">
        <f>HLOOKUP(A_Stammdaten!$B$12,$L$4:$R$2504,ROW(B1925)-3,FALSE)</f>
        <v>0</v>
      </c>
      <c r="L1925" s="51">
        <f t="shared" si="86"/>
        <v>0</v>
      </c>
      <c r="M1925" s="51">
        <f t="shared" si="85"/>
        <v>0</v>
      </c>
      <c r="N1925" s="51">
        <f t="shared" si="85"/>
        <v>0</v>
      </c>
      <c r="O1925" s="51">
        <f t="shared" si="85"/>
        <v>0</v>
      </c>
      <c r="P1925" s="51">
        <f t="shared" si="85"/>
        <v>0</v>
      </c>
      <c r="Q1925" s="51">
        <f t="shared" si="85"/>
        <v>0</v>
      </c>
      <c r="R1925" s="51">
        <f t="shared" si="85"/>
        <v>0</v>
      </c>
    </row>
    <row r="1926" spans="1:18" x14ac:dyDescent="0.25">
      <c r="A1926" s="17"/>
      <c r="B1926" s="52"/>
      <c r="C1926" s="17"/>
      <c r="D1926" s="17"/>
      <c r="E1926" s="17"/>
      <c r="F1926" s="17"/>
      <c r="G1926" s="17"/>
      <c r="H1926" s="17"/>
      <c r="I1926" s="16">
        <f>IF(B1926&gt;A_Stammdaten!$B$12,0,SUM(C1926,D1926,F1926,G1926)-SUM(E1926,H1926))</f>
        <v>0</v>
      </c>
      <c r="J1926" s="51">
        <f>HLOOKUP(A_Stammdaten!$B$12,$L$4:$R$2504,ROW(B1926)-3,FALSE)+IF(OR(B1926=0,A_Stammdaten!$B$12&lt;B1926),0,I1926*1/20)</f>
        <v>0</v>
      </c>
      <c r="K1926" s="51">
        <f>HLOOKUP(A_Stammdaten!$B$12,$L$4:$R$2504,ROW(B1926)-3,FALSE)</f>
        <v>0</v>
      </c>
      <c r="L1926" s="51">
        <f t="shared" si="86"/>
        <v>0</v>
      </c>
      <c r="M1926" s="51">
        <f t="shared" si="85"/>
        <v>0</v>
      </c>
      <c r="N1926" s="51">
        <f t="shared" si="85"/>
        <v>0</v>
      </c>
      <c r="O1926" s="51">
        <f t="shared" si="85"/>
        <v>0</v>
      </c>
      <c r="P1926" s="51">
        <f t="shared" si="85"/>
        <v>0</v>
      </c>
      <c r="Q1926" s="51">
        <f t="shared" si="85"/>
        <v>0</v>
      </c>
      <c r="R1926" s="51">
        <f t="shared" si="85"/>
        <v>0</v>
      </c>
    </row>
    <row r="1927" spans="1:18" x14ac:dyDescent="0.25">
      <c r="A1927" s="17"/>
      <c r="B1927" s="52"/>
      <c r="C1927" s="17"/>
      <c r="D1927" s="17"/>
      <c r="E1927" s="17"/>
      <c r="F1927" s="17"/>
      <c r="G1927" s="17"/>
      <c r="H1927" s="17"/>
      <c r="I1927" s="16">
        <f>IF(B1927&gt;A_Stammdaten!$B$12,0,SUM(C1927,D1927,F1927,G1927)-SUM(E1927,H1927))</f>
        <v>0</v>
      </c>
      <c r="J1927" s="51">
        <f>HLOOKUP(A_Stammdaten!$B$12,$L$4:$R$2504,ROW(B1927)-3,FALSE)+IF(OR(B1927=0,A_Stammdaten!$B$12&lt;B1927),0,I1927*1/20)</f>
        <v>0</v>
      </c>
      <c r="K1927" s="51">
        <f>HLOOKUP(A_Stammdaten!$B$12,$L$4:$R$2504,ROW(B1927)-3,FALSE)</f>
        <v>0</v>
      </c>
      <c r="L1927" s="51">
        <f t="shared" si="86"/>
        <v>0</v>
      </c>
      <c r="M1927" s="51">
        <f t="shared" si="85"/>
        <v>0</v>
      </c>
      <c r="N1927" s="51">
        <f t="shared" si="85"/>
        <v>0</v>
      </c>
      <c r="O1927" s="51">
        <f t="shared" si="85"/>
        <v>0</v>
      </c>
      <c r="P1927" s="51">
        <f t="shared" si="85"/>
        <v>0</v>
      </c>
      <c r="Q1927" s="51">
        <f t="shared" si="85"/>
        <v>0</v>
      </c>
      <c r="R1927" s="51">
        <f t="shared" si="85"/>
        <v>0</v>
      </c>
    </row>
    <row r="1928" spans="1:18" x14ac:dyDescent="0.25">
      <c r="A1928" s="17"/>
      <c r="B1928" s="52"/>
      <c r="C1928" s="17"/>
      <c r="D1928" s="17"/>
      <c r="E1928" s="17"/>
      <c r="F1928" s="17"/>
      <c r="G1928" s="17"/>
      <c r="H1928" s="17"/>
      <c r="I1928" s="16">
        <f>IF(B1928&gt;A_Stammdaten!$B$12,0,SUM(C1928,D1928,F1928,G1928)-SUM(E1928,H1928))</f>
        <v>0</v>
      </c>
      <c r="J1928" s="51">
        <f>HLOOKUP(A_Stammdaten!$B$12,$L$4:$R$2504,ROW(B1928)-3,FALSE)+IF(OR(B1928=0,A_Stammdaten!$B$12&lt;B1928),0,I1928*1/20)</f>
        <v>0</v>
      </c>
      <c r="K1928" s="51">
        <f>HLOOKUP(A_Stammdaten!$B$12,$L$4:$R$2504,ROW(B1928)-3,FALSE)</f>
        <v>0</v>
      </c>
      <c r="L1928" s="51">
        <f t="shared" si="86"/>
        <v>0</v>
      </c>
      <c r="M1928" s="51">
        <f t="shared" si="85"/>
        <v>0</v>
      </c>
      <c r="N1928" s="51">
        <f t="shared" si="85"/>
        <v>0</v>
      </c>
      <c r="O1928" s="51">
        <f t="shared" si="85"/>
        <v>0</v>
      </c>
      <c r="P1928" s="51">
        <f t="shared" si="85"/>
        <v>0</v>
      </c>
      <c r="Q1928" s="51">
        <f t="shared" si="85"/>
        <v>0</v>
      </c>
      <c r="R1928" s="51">
        <f t="shared" si="85"/>
        <v>0</v>
      </c>
    </row>
    <row r="1929" spans="1:18" x14ac:dyDescent="0.25">
      <c r="A1929" s="17"/>
      <c r="B1929" s="52"/>
      <c r="C1929" s="17"/>
      <c r="D1929" s="17"/>
      <c r="E1929" s="17"/>
      <c r="F1929" s="17"/>
      <c r="G1929" s="17"/>
      <c r="H1929" s="17"/>
      <c r="I1929" s="16">
        <f>IF(B1929&gt;A_Stammdaten!$B$12,0,SUM(C1929,D1929,F1929,G1929)-SUM(E1929,H1929))</f>
        <v>0</v>
      </c>
      <c r="J1929" s="51">
        <f>HLOOKUP(A_Stammdaten!$B$12,$L$4:$R$2504,ROW(B1929)-3,FALSE)+IF(OR(B1929=0,A_Stammdaten!$B$12&lt;B1929),0,I1929*1/20)</f>
        <v>0</v>
      </c>
      <c r="K1929" s="51">
        <f>HLOOKUP(A_Stammdaten!$B$12,$L$4:$R$2504,ROW(B1929)-3,FALSE)</f>
        <v>0</v>
      </c>
      <c r="L1929" s="51">
        <f t="shared" si="86"/>
        <v>0</v>
      </c>
      <c r="M1929" s="51">
        <f t="shared" si="85"/>
        <v>0</v>
      </c>
      <c r="N1929" s="51">
        <f t="shared" si="85"/>
        <v>0</v>
      </c>
      <c r="O1929" s="51">
        <f t="shared" si="85"/>
        <v>0</v>
      </c>
      <c r="P1929" s="51">
        <f t="shared" si="85"/>
        <v>0</v>
      </c>
      <c r="Q1929" s="51">
        <f t="shared" si="85"/>
        <v>0</v>
      </c>
      <c r="R1929" s="51">
        <f t="shared" si="85"/>
        <v>0</v>
      </c>
    </row>
    <row r="1930" spans="1:18" x14ac:dyDescent="0.25">
      <c r="A1930" s="17"/>
      <c r="B1930" s="52"/>
      <c r="C1930" s="17"/>
      <c r="D1930" s="17"/>
      <c r="E1930" s="17"/>
      <c r="F1930" s="17"/>
      <c r="G1930" s="17"/>
      <c r="H1930" s="17"/>
      <c r="I1930" s="16">
        <f>IF(B1930&gt;A_Stammdaten!$B$12,0,SUM(C1930,D1930,F1930,G1930)-SUM(E1930,H1930))</f>
        <v>0</v>
      </c>
      <c r="J1930" s="51">
        <f>HLOOKUP(A_Stammdaten!$B$12,$L$4:$R$2504,ROW(B1930)-3,FALSE)+IF(OR(B1930=0,A_Stammdaten!$B$12&lt;B1930),0,I1930*1/20)</f>
        <v>0</v>
      </c>
      <c r="K1930" s="51">
        <f>HLOOKUP(A_Stammdaten!$B$12,$L$4:$R$2504,ROW(B1930)-3,FALSE)</f>
        <v>0</v>
      </c>
      <c r="L1930" s="51">
        <f t="shared" si="86"/>
        <v>0</v>
      </c>
      <c r="M1930" s="51">
        <f t="shared" si="85"/>
        <v>0</v>
      </c>
      <c r="N1930" s="51">
        <f t="shared" si="85"/>
        <v>0</v>
      </c>
      <c r="O1930" s="51">
        <f t="shared" si="85"/>
        <v>0</v>
      </c>
      <c r="P1930" s="51">
        <f t="shared" si="85"/>
        <v>0</v>
      </c>
      <c r="Q1930" s="51">
        <f t="shared" si="85"/>
        <v>0</v>
      </c>
      <c r="R1930" s="51">
        <f t="shared" si="85"/>
        <v>0</v>
      </c>
    </row>
    <row r="1931" spans="1:18" x14ac:dyDescent="0.25">
      <c r="A1931" s="17"/>
      <c r="B1931" s="52"/>
      <c r="C1931" s="17"/>
      <c r="D1931" s="17"/>
      <c r="E1931" s="17"/>
      <c r="F1931" s="17"/>
      <c r="G1931" s="17"/>
      <c r="H1931" s="17"/>
      <c r="I1931" s="16">
        <f>IF(B1931&gt;A_Stammdaten!$B$12,0,SUM(C1931,D1931,F1931,G1931)-SUM(E1931,H1931))</f>
        <v>0</v>
      </c>
      <c r="J1931" s="51">
        <f>HLOOKUP(A_Stammdaten!$B$12,$L$4:$R$2504,ROW(B1931)-3,FALSE)+IF(OR(B1931=0,A_Stammdaten!$B$12&lt;B1931),0,I1931*1/20)</f>
        <v>0</v>
      </c>
      <c r="K1931" s="51">
        <f>HLOOKUP(A_Stammdaten!$B$12,$L$4:$R$2504,ROW(B1931)-3,FALSE)</f>
        <v>0</v>
      </c>
      <c r="L1931" s="51">
        <f t="shared" si="86"/>
        <v>0</v>
      </c>
      <c r="M1931" s="51">
        <f t="shared" si="85"/>
        <v>0</v>
      </c>
      <c r="N1931" s="51">
        <f t="shared" si="85"/>
        <v>0</v>
      </c>
      <c r="O1931" s="51">
        <f t="shared" si="85"/>
        <v>0</v>
      </c>
      <c r="P1931" s="51">
        <f t="shared" si="85"/>
        <v>0</v>
      </c>
      <c r="Q1931" s="51">
        <f t="shared" si="85"/>
        <v>0</v>
      </c>
      <c r="R1931" s="51">
        <f t="shared" si="85"/>
        <v>0</v>
      </c>
    </row>
    <row r="1932" spans="1:18" x14ac:dyDescent="0.25">
      <c r="A1932" s="17"/>
      <c r="B1932" s="52"/>
      <c r="C1932" s="17"/>
      <c r="D1932" s="17"/>
      <c r="E1932" s="17"/>
      <c r="F1932" s="17"/>
      <c r="G1932" s="17"/>
      <c r="H1932" s="17"/>
      <c r="I1932" s="16">
        <f>IF(B1932&gt;A_Stammdaten!$B$12,0,SUM(C1932,D1932,F1932,G1932)-SUM(E1932,H1932))</f>
        <v>0</v>
      </c>
      <c r="J1932" s="51">
        <f>HLOOKUP(A_Stammdaten!$B$12,$L$4:$R$2504,ROW(B1932)-3,FALSE)+IF(OR(B1932=0,A_Stammdaten!$B$12&lt;B1932),0,I1932*1/20)</f>
        <v>0</v>
      </c>
      <c r="K1932" s="51">
        <f>HLOOKUP(A_Stammdaten!$B$12,$L$4:$R$2504,ROW(B1932)-3,FALSE)</f>
        <v>0</v>
      </c>
      <c r="L1932" s="51">
        <f t="shared" si="86"/>
        <v>0</v>
      </c>
      <c r="M1932" s="51">
        <f t="shared" si="85"/>
        <v>0</v>
      </c>
      <c r="N1932" s="51">
        <f t="shared" si="85"/>
        <v>0</v>
      </c>
      <c r="O1932" s="51">
        <f t="shared" si="85"/>
        <v>0</v>
      </c>
      <c r="P1932" s="51">
        <f t="shared" si="85"/>
        <v>0</v>
      </c>
      <c r="Q1932" s="51">
        <f t="shared" si="85"/>
        <v>0</v>
      </c>
      <c r="R1932" s="51">
        <f t="shared" si="85"/>
        <v>0</v>
      </c>
    </row>
    <row r="1933" spans="1:18" x14ac:dyDescent="0.25">
      <c r="A1933" s="17"/>
      <c r="B1933" s="52"/>
      <c r="C1933" s="17"/>
      <c r="D1933" s="17"/>
      <c r="E1933" s="17"/>
      <c r="F1933" s="17"/>
      <c r="G1933" s="17"/>
      <c r="H1933" s="17"/>
      <c r="I1933" s="16">
        <f>IF(B1933&gt;A_Stammdaten!$B$12,0,SUM(C1933,D1933,F1933,G1933)-SUM(E1933,H1933))</f>
        <v>0</v>
      </c>
      <c r="J1933" s="51">
        <f>HLOOKUP(A_Stammdaten!$B$12,$L$4:$R$2504,ROW(B1933)-3,FALSE)+IF(OR(B1933=0,A_Stammdaten!$B$12&lt;B1933),0,I1933*1/20)</f>
        <v>0</v>
      </c>
      <c r="K1933" s="51">
        <f>HLOOKUP(A_Stammdaten!$B$12,$L$4:$R$2504,ROW(B1933)-3,FALSE)</f>
        <v>0</v>
      </c>
      <c r="L1933" s="51">
        <f t="shared" si="86"/>
        <v>0</v>
      </c>
      <c r="M1933" s="51">
        <f t="shared" si="85"/>
        <v>0</v>
      </c>
      <c r="N1933" s="51">
        <f t="shared" si="85"/>
        <v>0</v>
      </c>
      <c r="O1933" s="51">
        <f t="shared" si="85"/>
        <v>0</v>
      </c>
      <c r="P1933" s="51">
        <f t="shared" si="85"/>
        <v>0</v>
      </c>
      <c r="Q1933" s="51">
        <f t="shared" si="85"/>
        <v>0</v>
      </c>
      <c r="R1933" s="51">
        <f t="shared" si="85"/>
        <v>0</v>
      </c>
    </row>
    <row r="1934" spans="1:18" x14ac:dyDescent="0.25">
      <c r="A1934" s="17"/>
      <c r="B1934" s="52"/>
      <c r="C1934" s="17"/>
      <c r="D1934" s="17"/>
      <c r="E1934" s="17"/>
      <c r="F1934" s="17"/>
      <c r="G1934" s="17"/>
      <c r="H1934" s="17"/>
      <c r="I1934" s="16">
        <f>IF(B1934&gt;A_Stammdaten!$B$12,0,SUM(C1934,D1934,F1934,G1934)-SUM(E1934,H1934))</f>
        <v>0</v>
      </c>
      <c r="J1934" s="51">
        <f>HLOOKUP(A_Stammdaten!$B$12,$L$4:$R$2504,ROW(B1934)-3,FALSE)+IF(OR(B1934=0,A_Stammdaten!$B$12&lt;B1934),0,I1934*1/20)</f>
        <v>0</v>
      </c>
      <c r="K1934" s="51">
        <f>HLOOKUP(A_Stammdaten!$B$12,$L$4:$R$2504,ROW(B1934)-3,FALSE)</f>
        <v>0</v>
      </c>
      <c r="L1934" s="51">
        <f t="shared" si="86"/>
        <v>0</v>
      </c>
      <c r="M1934" s="51">
        <f t="shared" si="85"/>
        <v>0</v>
      </c>
      <c r="N1934" s="51">
        <f t="shared" si="85"/>
        <v>0</v>
      </c>
      <c r="O1934" s="51">
        <f t="shared" si="85"/>
        <v>0</v>
      </c>
      <c r="P1934" s="51">
        <f t="shared" si="85"/>
        <v>0</v>
      </c>
      <c r="Q1934" s="51">
        <f t="shared" si="85"/>
        <v>0</v>
      </c>
      <c r="R1934" s="51">
        <f t="shared" si="85"/>
        <v>0</v>
      </c>
    </row>
    <row r="1935" spans="1:18" x14ac:dyDescent="0.25">
      <c r="A1935" s="17"/>
      <c r="B1935" s="52"/>
      <c r="C1935" s="17"/>
      <c r="D1935" s="17"/>
      <c r="E1935" s="17"/>
      <c r="F1935" s="17"/>
      <c r="G1935" s="17"/>
      <c r="H1935" s="17"/>
      <c r="I1935" s="16">
        <f>IF(B1935&gt;A_Stammdaten!$B$12,0,SUM(C1935,D1935,F1935,G1935)-SUM(E1935,H1935))</f>
        <v>0</v>
      </c>
      <c r="J1935" s="51">
        <f>HLOOKUP(A_Stammdaten!$B$12,$L$4:$R$2504,ROW(B1935)-3,FALSE)+IF(OR(B1935=0,A_Stammdaten!$B$12&lt;B1935),0,I1935*1/20)</f>
        <v>0</v>
      </c>
      <c r="K1935" s="51">
        <f>HLOOKUP(A_Stammdaten!$B$12,$L$4:$R$2504,ROW(B1935)-3,FALSE)</f>
        <v>0</v>
      </c>
      <c r="L1935" s="51">
        <f t="shared" si="86"/>
        <v>0</v>
      </c>
      <c r="M1935" s="51">
        <f t="shared" si="85"/>
        <v>0</v>
      </c>
      <c r="N1935" s="51">
        <f t="shared" si="85"/>
        <v>0</v>
      </c>
      <c r="O1935" s="51">
        <f t="shared" si="85"/>
        <v>0</v>
      </c>
      <c r="P1935" s="51">
        <f t="shared" si="85"/>
        <v>0</v>
      </c>
      <c r="Q1935" s="51">
        <f t="shared" si="85"/>
        <v>0</v>
      </c>
      <c r="R1935" s="51">
        <f t="shared" si="85"/>
        <v>0</v>
      </c>
    </row>
    <row r="1936" spans="1:18" x14ac:dyDescent="0.25">
      <c r="A1936" s="17"/>
      <c r="B1936" s="52"/>
      <c r="C1936" s="17"/>
      <c r="D1936" s="17"/>
      <c r="E1936" s="17"/>
      <c r="F1936" s="17"/>
      <c r="G1936" s="17"/>
      <c r="H1936" s="17"/>
      <c r="I1936" s="16">
        <f>IF(B1936&gt;A_Stammdaten!$B$12,0,SUM(C1936,D1936,F1936,G1936)-SUM(E1936,H1936))</f>
        <v>0</v>
      </c>
      <c r="J1936" s="51">
        <f>HLOOKUP(A_Stammdaten!$B$12,$L$4:$R$2504,ROW(B1936)-3,FALSE)+IF(OR(B1936=0,A_Stammdaten!$B$12&lt;B1936),0,I1936*1/20)</f>
        <v>0</v>
      </c>
      <c r="K1936" s="51">
        <f>HLOOKUP(A_Stammdaten!$B$12,$L$4:$R$2504,ROW(B1936)-3,FALSE)</f>
        <v>0</v>
      </c>
      <c r="L1936" s="51">
        <f t="shared" si="86"/>
        <v>0</v>
      </c>
      <c r="M1936" s="51">
        <f t="shared" si="85"/>
        <v>0</v>
      </c>
      <c r="N1936" s="51">
        <f t="shared" si="85"/>
        <v>0</v>
      </c>
      <c r="O1936" s="51">
        <f t="shared" si="85"/>
        <v>0</v>
      </c>
      <c r="P1936" s="51">
        <f t="shared" si="85"/>
        <v>0</v>
      </c>
      <c r="Q1936" s="51">
        <f t="shared" si="85"/>
        <v>0</v>
      </c>
      <c r="R1936" s="51">
        <f t="shared" si="85"/>
        <v>0</v>
      </c>
    </row>
    <row r="1937" spans="1:18" x14ac:dyDescent="0.25">
      <c r="A1937" s="17"/>
      <c r="B1937" s="52"/>
      <c r="C1937" s="17"/>
      <c r="D1937" s="17"/>
      <c r="E1937" s="17"/>
      <c r="F1937" s="17"/>
      <c r="G1937" s="17"/>
      <c r="H1937" s="17"/>
      <c r="I1937" s="16">
        <f>IF(B1937&gt;A_Stammdaten!$B$12,0,SUM(C1937,D1937,F1937,G1937)-SUM(E1937,H1937))</f>
        <v>0</v>
      </c>
      <c r="J1937" s="51">
        <f>HLOOKUP(A_Stammdaten!$B$12,$L$4:$R$2504,ROW(B1937)-3,FALSE)+IF(OR(B1937=0,A_Stammdaten!$B$12&lt;B1937),0,I1937*1/20)</f>
        <v>0</v>
      </c>
      <c r="K1937" s="51">
        <f>HLOOKUP(A_Stammdaten!$B$12,$L$4:$R$2504,ROW(B1937)-3,FALSE)</f>
        <v>0</v>
      </c>
      <c r="L1937" s="51">
        <f t="shared" si="86"/>
        <v>0</v>
      </c>
      <c r="M1937" s="51">
        <f t="shared" si="85"/>
        <v>0</v>
      </c>
      <c r="N1937" s="51">
        <f t="shared" si="85"/>
        <v>0</v>
      </c>
      <c r="O1937" s="51">
        <f t="shared" si="85"/>
        <v>0</v>
      </c>
      <c r="P1937" s="51">
        <f t="shared" si="85"/>
        <v>0</v>
      </c>
      <c r="Q1937" s="51">
        <f t="shared" si="85"/>
        <v>0</v>
      </c>
      <c r="R1937" s="51">
        <f t="shared" si="85"/>
        <v>0</v>
      </c>
    </row>
    <row r="1938" spans="1:18" x14ac:dyDescent="0.25">
      <c r="A1938" s="17"/>
      <c r="B1938" s="52"/>
      <c r="C1938" s="17"/>
      <c r="D1938" s="17"/>
      <c r="E1938" s="17"/>
      <c r="F1938" s="17"/>
      <c r="G1938" s="17"/>
      <c r="H1938" s="17"/>
      <c r="I1938" s="16">
        <f>IF(B1938&gt;A_Stammdaten!$B$12,0,SUM(C1938,D1938,F1938,G1938)-SUM(E1938,H1938))</f>
        <v>0</v>
      </c>
      <c r="J1938" s="51">
        <f>HLOOKUP(A_Stammdaten!$B$12,$L$4:$R$2504,ROW(B1938)-3,FALSE)+IF(OR(B1938=0,A_Stammdaten!$B$12&lt;B1938),0,I1938*1/20)</f>
        <v>0</v>
      </c>
      <c r="K1938" s="51">
        <f>HLOOKUP(A_Stammdaten!$B$12,$L$4:$R$2504,ROW(B1938)-3,FALSE)</f>
        <v>0</v>
      </c>
      <c r="L1938" s="51">
        <f t="shared" si="86"/>
        <v>0</v>
      </c>
      <c r="M1938" s="51">
        <f t="shared" si="85"/>
        <v>0</v>
      </c>
      <c r="N1938" s="51">
        <f t="shared" si="85"/>
        <v>0</v>
      </c>
      <c r="O1938" s="51">
        <f t="shared" si="85"/>
        <v>0</v>
      </c>
      <c r="P1938" s="51">
        <f t="shared" si="85"/>
        <v>0</v>
      </c>
      <c r="Q1938" s="51">
        <f t="shared" si="85"/>
        <v>0</v>
      </c>
      <c r="R1938" s="51">
        <f t="shared" si="85"/>
        <v>0</v>
      </c>
    </row>
    <row r="1939" spans="1:18" x14ac:dyDescent="0.25">
      <c r="A1939" s="17"/>
      <c r="B1939" s="52"/>
      <c r="C1939" s="17"/>
      <c r="D1939" s="17"/>
      <c r="E1939" s="17"/>
      <c r="F1939" s="17"/>
      <c r="G1939" s="17"/>
      <c r="H1939" s="17"/>
      <c r="I1939" s="16">
        <f>IF(B1939&gt;A_Stammdaten!$B$12,0,SUM(C1939,D1939,F1939,G1939)-SUM(E1939,H1939))</f>
        <v>0</v>
      </c>
      <c r="J1939" s="51">
        <f>HLOOKUP(A_Stammdaten!$B$12,$L$4:$R$2504,ROW(B1939)-3,FALSE)+IF(OR(B1939=0,A_Stammdaten!$B$12&lt;B1939),0,I1939*1/20)</f>
        <v>0</v>
      </c>
      <c r="K1939" s="51">
        <f>HLOOKUP(A_Stammdaten!$B$12,$L$4:$R$2504,ROW(B1939)-3,FALSE)</f>
        <v>0</v>
      </c>
      <c r="L1939" s="51">
        <f t="shared" si="86"/>
        <v>0</v>
      </c>
      <c r="M1939" s="51">
        <f t="shared" si="85"/>
        <v>0</v>
      </c>
      <c r="N1939" s="51">
        <f t="shared" si="85"/>
        <v>0</v>
      </c>
      <c r="O1939" s="51">
        <f t="shared" si="85"/>
        <v>0</v>
      </c>
      <c r="P1939" s="51">
        <f t="shared" si="85"/>
        <v>0</v>
      </c>
      <c r="Q1939" s="51">
        <f t="shared" si="85"/>
        <v>0</v>
      </c>
      <c r="R1939" s="51">
        <f t="shared" si="85"/>
        <v>0</v>
      </c>
    </row>
    <row r="1940" spans="1:18" x14ac:dyDescent="0.25">
      <c r="A1940" s="17"/>
      <c r="B1940" s="52"/>
      <c r="C1940" s="17"/>
      <c r="D1940" s="17"/>
      <c r="E1940" s="17"/>
      <c r="F1940" s="17"/>
      <c r="G1940" s="17"/>
      <c r="H1940" s="17"/>
      <c r="I1940" s="16">
        <f>IF(B1940&gt;A_Stammdaten!$B$12,0,SUM(C1940,D1940,F1940,G1940)-SUM(E1940,H1940))</f>
        <v>0</v>
      </c>
      <c r="J1940" s="51">
        <f>HLOOKUP(A_Stammdaten!$B$12,$L$4:$R$2504,ROW(B1940)-3,FALSE)+IF(OR(B1940=0,A_Stammdaten!$B$12&lt;B1940),0,I1940*1/20)</f>
        <v>0</v>
      </c>
      <c r="K1940" s="51">
        <f>HLOOKUP(A_Stammdaten!$B$12,$L$4:$R$2504,ROW(B1940)-3,FALSE)</f>
        <v>0</v>
      </c>
      <c r="L1940" s="51">
        <f t="shared" si="86"/>
        <v>0</v>
      </c>
      <c r="M1940" s="51">
        <f t="shared" si="85"/>
        <v>0</v>
      </c>
      <c r="N1940" s="51">
        <f t="shared" si="85"/>
        <v>0</v>
      </c>
      <c r="O1940" s="51">
        <f t="shared" si="85"/>
        <v>0</v>
      </c>
      <c r="P1940" s="51">
        <f t="shared" si="85"/>
        <v>0</v>
      </c>
      <c r="Q1940" s="51">
        <f t="shared" si="85"/>
        <v>0</v>
      </c>
      <c r="R1940" s="51">
        <f t="shared" si="85"/>
        <v>0</v>
      </c>
    </row>
    <row r="1941" spans="1:18" x14ac:dyDescent="0.25">
      <c r="A1941" s="17"/>
      <c r="B1941" s="52"/>
      <c r="C1941" s="17"/>
      <c r="D1941" s="17"/>
      <c r="E1941" s="17"/>
      <c r="F1941" s="17"/>
      <c r="G1941" s="17"/>
      <c r="H1941" s="17"/>
      <c r="I1941" s="16">
        <f>IF(B1941&gt;A_Stammdaten!$B$12,0,SUM(C1941,D1941,F1941,G1941)-SUM(E1941,H1941))</f>
        <v>0</v>
      </c>
      <c r="J1941" s="51">
        <f>HLOOKUP(A_Stammdaten!$B$12,$L$4:$R$2504,ROW(B1941)-3,FALSE)+IF(OR(B1941=0,A_Stammdaten!$B$12&lt;B1941),0,I1941*1/20)</f>
        <v>0</v>
      </c>
      <c r="K1941" s="51">
        <f>HLOOKUP(A_Stammdaten!$B$12,$L$4:$R$2504,ROW(B1941)-3,FALSE)</f>
        <v>0</v>
      </c>
      <c r="L1941" s="51">
        <f t="shared" si="86"/>
        <v>0</v>
      </c>
      <c r="M1941" s="51">
        <f t="shared" si="85"/>
        <v>0</v>
      </c>
      <c r="N1941" s="51">
        <f t="shared" si="85"/>
        <v>0</v>
      </c>
      <c r="O1941" s="51">
        <f t="shared" si="85"/>
        <v>0</v>
      </c>
      <c r="P1941" s="51">
        <f t="shared" si="85"/>
        <v>0</v>
      </c>
      <c r="Q1941" s="51">
        <f t="shared" si="85"/>
        <v>0</v>
      </c>
      <c r="R1941" s="51">
        <f t="shared" si="85"/>
        <v>0</v>
      </c>
    </row>
    <row r="1942" spans="1:18" x14ac:dyDescent="0.25">
      <c r="A1942" s="17"/>
      <c r="B1942" s="52"/>
      <c r="C1942" s="17"/>
      <c r="D1942" s="17"/>
      <c r="E1942" s="17"/>
      <c r="F1942" s="17"/>
      <c r="G1942" s="17"/>
      <c r="H1942" s="17"/>
      <c r="I1942" s="16">
        <f>IF(B1942&gt;A_Stammdaten!$B$12,0,SUM(C1942,D1942,F1942,G1942)-SUM(E1942,H1942))</f>
        <v>0</v>
      </c>
      <c r="J1942" s="51">
        <f>HLOOKUP(A_Stammdaten!$B$12,$L$4:$R$2504,ROW(B1942)-3,FALSE)+IF(OR(B1942=0,A_Stammdaten!$B$12&lt;B1942),0,I1942*1/20)</f>
        <v>0</v>
      </c>
      <c r="K1942" s="51">
        <f>HLOOKUP(A_Stammdaten!$B$12,$L$4:$R$2504,ROW(B1942)-3,FALSE)</f>
        <v>0</v>
      </c>
      <c r="L1942" s="51">
        <f t="shared" si="86"/>
        <v>0</v>
      </c>
      <c r="M1942" s="51">
        <f t="shared" si="85"/>
        <v>0</v>
      </c>
      <c r="N1942" s="51">
        <f t="shared" si="85"/>
        <v>0</v>
      </c>
      <c r="O1942" s="51">
        <f t="shared" si="85"/>
        <v>0</v>
      </c>
      <c r="P1942" s="51">
        <f t="shared" si="85"/>
        <v>0</v>
      </c>
      <c r="Q1942" s="51">
        <f t="shared" si="85"/>
        <v>0</v>
      </c>
      <c r="R1942" s="51">
        <f t="shared" si="85"/>
        <v>0</v>
      </c>
    </row>
    <row r="1943" spans="1:18" x14ac:dyDescent="0.25">
      <c r="A1943" s="17"/>
      <c r="B1943" s="52"/>
      <c r="C1943" s="17"/>
      <c r="D1943" s="17"/>
      <c r="E1943" s="17"/>
      <c r="F1943" s="17"/>
      <c r="G1943" s="17"/>
      <c r="H1943" s="17"/>
      <c r="I1943" s="16">
        <f>IF(B1943&gt;A_Stammdaten!$B$12,0,SUM(C1943,D1943,F1943,G1943)-SUM(E1943,H1943))</f>
        <v>0</v>
      </c>
      <c r="J1943" s="51">
        <f>HLOOKUP(A_Stammdaten!$B$12,$L$4:$R$2504,ROW(B1943)-3,FALSE)+IF(OR(B1943=0,A_Stammdaten!$B$12&lt;B1943),0,I1943*1/20)</f>
        <v>0</v>
      </c>
      <c r="K1943" s="51">
        <f>HLOOKUP(A_Stammdaten!$B$12,$L$4:$R$2504,ROW(B1943)-3,FALSE)</f>
        <v>0</v>
      </c>
      <c r="L1943" s="51">
        <f t="shared" si="86"/>
        <v>0</v>
      </c>
      <c r="M1943" s="51">
        <f t="shared" si="85"/>
        <v>0</v>
      </c>
      <c r="N1943" s="51">
        <f t="shared" si="85"/>
        <v>0</v>
      </c>
      <c r="O1943" s="51">
        <f t="shared" si="85"/>
        <v>0</v>
      </c>
      <c r="P1943" s="51">
        <f t="shared" si="85"/>
        <v>0</v>
      </c>
      <c r="Q1943" s="51">
        <f t="shared" si="85"/>
        <v>0</v>
      </c>
      <c r="R1943" s="51">
        <f t="shared" si="85"/>
        <v>0</v>
      </c>
    </row>
    <row r="1944" spans="1:18" x14ac:dyDescent="0.25">
      <c r="A1944" s="17"/>
      <c r="B1944" s="52"/>
      <c r="C1944" s="17"/>
      <c r="D1944" s="17"/>
      <c r="E1944" s="17"/>
      <c r="F1944" s="17"/>
      <c r="G1944" s="17"/>
      <c r="H1944" s="17"/>
      <c r="I1944" s="16">
        <f>IF(B1944&gt;A_Stammdaten!$B$12,0,SUM(C1944,D1944,F1944,G1944)-SUM(E1944,H1944))</f>
        <v>0</v>
      </c>
      <c r="J1944" s="51">
        <f>HLOOKUP(A_Stammdaten!$B$12,$L$4:$R$2504,ROW(B1944)-3,FALSE)+IF(OR(B1944=0,A_Stammdaten!$B$12&lt;B1944),0,I1944*1/20)</f>
        <v>0</v>
      </c>
      <c r="K1944" s="51">
        <f>HLOOKUP(A_Stammdaten!$B$12,$L$4:$R$2504,ROW(B1944)-3,FALSE)</f>
        <v>0</v>
      </c>
      <c r="L1944" s="51">
        <f t="shared" si="86"/>
        <v>0</v>
      </c>
      <c r="M1944" s="51">
        <f t="shared" si="85"/>
        <v>0</v>
      </c>
      <c r="N1944" s="51">
        <f t="shared" si="85"/>
        <v>0</v>
      </c>
      <c r="O1944" s="51">
        <f t="shared" si="85"/>
        <v>0</v>
      </c>
      <c r="P1944" s="51">
        <f t="shared" si="85"/>
        <v>0</v>
      </c>
      <c r="Q1944" s="51">
        <f t="shared" si="85"/>
        <v>0</v>
      </c>
      <c r="R1944" s="51">
        <f t="shared" si="85"/>
        <v>0</v>
      </c>
    </row>
    <row r="1945" spans="1:18" x14ac:dyDescent="0.25">
      <c r="A1945" s="17"/>
      <c r="B1945" s="52"/>
      <c r="C1945" s="17"/>
      <c r="D1945" s="17"/>
      <c r="E1945" s="17"/>
      <c r="F1945" s="17"/>
      <c r="G1945" s="17"/>
      <c r="H1945" s="17"/>
      <c r="I1945" s="16">
        <f>IF(B1945&gt;A_Stammdaten!$B$12,0,SUM(C1945,D1945,F1945,G1945)-SUM(E1945,H1945))</f>
        <v>0</v>
      </c>
      <c r="J1945" s="51">
        <f>HLOOKUP(A_Stammdaten!$B$12,$L$4:$R$2504,ROW(B1945)-3,FALSE)+IF(OR(B1945=0,A_Stammdaten!$B$12&lt;B1945),0,I1945*1/20)</f>
        <v>0</v>
      </c>
      <c r="K1945" s="51">
        <f>HLOOKUP(A_Stammdaten!$B$12,$L$4:$R$2504,ROW(B1945)-3,FALSE)</f>
        <v>0</v>
      </c>
      <c r="L1945" s="51">
        <f t="shared" si="86"/>
        <v>0</v>
      </c>
      <c r="M1945" s="51">
        <f t="shared" si="85"/>
        <v>0</v>
      </c>
      <c r="N1945" s="51">
        <f t="shared" si="85"/>
        <v>0</v>
      </c>
      <c r="O1945" s="51">
        <f t="shared" si="85"/>
        <v>0</v>
      </c>
      <c r="P1945" s="51">
        <f t="shared" si="85"/>
        <v>0</v>
      </c>
      <c r="Q1945" s="51">
        <f t="shared" si="85"/>
        <v>0</v>
      </c>
      <c r="R1945" s="51">
        <f t="shared" si="85"/>
        <v>0</v>
      </c>
    </row>
    <row r="1946" spans="1:18" x14ac:dyDescent="0.25">
      <c r="A1946" s="17"/>
      <c r="B1946" s="52"/>
      <c r="C1946" s="17"/>
      <c r="D1946" s="17"/>
      <c r="E1946" s="17"/>
      <c r="F1946" s="17"/>
      <c r="G1946" s="17"/>
      <c r="H1946" s="17"/>
      <c r="I1946" s="16">
        <f>IF(B1946&gt;A_Stammdaten!$B$12,0,SUM(C1946,D1946,F1946,G1946)-SUM(E1946,H1946))</f>
        <v>0</v>
      </c>
      <c r="J1946" s="51">
        <f>HLOOKUP(A_Stammdaten!$B$12,$L$4:$R$2504,ROW(B1946)-3,FALSE)+IF(OR(B1946=0,A_Stammdaten!$B$12&lt;B1946),0,I1946*1/20)</f>
        <v>0</v>
      </c>
      <c r="K1946" s="51">
        <f>HLOOKUP(A_Stammdaten!$B$12,$L$4:$R$2504,ROW(B1946)-3,FALSE)</f>
        <v>0</v>
      </c>
      <c r="L1946" s="51">
        <f t="shared" si="86"/>
        <v>0</v>
      </c>
      <c r="M1946" s="51">
        <f t="shared" si="85"/>
        <v>0</v>
      </c>
      <c r="N1946" s="51">
        <f t="shared" si="85"/>
        <v>0</v>
      </c>
      <c r="O1946" s="51">
        <f t="shared" si="85"/>
        <v>0</v>
      </c>
      <c r="P1946" s="51">
        <f t="shared" si="85"/>
        <v>0</v>
      </c>
      <c r="Q1946" s="51">
        <f t="shared" si="85"/>
        <v>0</v>
      </c>
      <c r="R1946" s="51">
        <f t="shared" si="85"/>
        <v>0</v>
      </c>
    </row>
    <row r="1947" spans="1:18" x14ac:dyDescent="0.25">
      <c r="A1947" s="17"/>
      <c r="B1947" s="52"/>
      <c r="C1947" s="17"/>
      <c r="D1947" s="17"/>
      <c r="E1947" s="17"/>
      <c r="F1947" s="17"/>
      <c r="G1947" s="17"/>
      <c r="H1947" s="17"/>
      <c r="I1947" s="16">
        <f>IF(B1947&gt;A_Stammdaten!$B$12,0,SUM(C1947,D1947,F1947,G1947)-SUM(E1947,H1947))</f>
        <v>0</v>
      </c>
      <c r="J1947" s="51">
        <f>HLOOKUP(A_Stammdaten!$B$12,$L$4:$R$2504,ROW(B1947)-3,FALSE)+IF(OR(B1947=0,A_Stammdaten!$B$12&lt;B1947),0,I1947*1/20)</f>
        <v>0</v>
      </c>
      <c r="K1947" s="51">
        <f>HLOOKUP(A_Stammdaten!$B$12,$L$4:$R$2504,ROW(B1947)-3,FALSE)</f>
        <v>0</v>
      </c>
      <c r="L1947" s="51">
        <f t="shared" si="86"/>
        <v>0</v>
      </c>
      <c r="M1947" s="51">
        <f t="shared" si="85"/>
        <v>0</v>
      </c>
      <c r="N1947" s="51">
        <f t="shared" si="85"/>
        <v>0</v>
      </c>
      <c r="O1947" s="51">
        <f t="shared" si="85"/>
        <v>0</v>
      </c>
      <c r="P1947" s="51">
        <f t="shared" si="85"/>
        <v>0</v>
      </c>
      <c r="Q1947" s="51">
        <f t="shared" si="85"/>
        <v>0</v>
      </c>
      <c r="R1947" s="51">
        <f t="shared" si="85"/>
        <v>0</v>
      </c>
    </row>
    <row r="1948" spans="1:18" x14ac:dyDescent="0.25">
      <c r="A1948" s="17"/>
      <c r="B1948" s="52"/>
      <c r="C1948" s="17"/>
      <c r="D1948" s="17"/>
      <c r="E1948" s="17"/>
      <c r="F1948" s="17"/>
      <c r="G1948" s="17"/>
      <c r="H1948" s="17"/>
      <c r="I1948" s="16">
        <f>IF(B1948&gt;A_Stammdaten!$B$12,0,SUM(C1948,D1948,F1948,G1948)-SUM(E1948,H1948))</f>
        <v>0</v>
      </c>
      <c r="J1948" s="51">
        <f>HLOOKUP(A_Stammdaten!$B$12,$L$4:$R$2504,ROW(B1948)-3,FALSE)+IF(OR(B1948=0,A_Stammdaten!$B$12&lt;B1948),0,I1948*1/20)</f>
        <v>0</v>
      </c>
      <c r="K1948" s="51">
        <f>HLOOKUP(A_Stammdaten!$B$12,$L$4:$R$2504,ROW(B1948)-3,FALSE)</f>
        <v>0</v>
      </c>
      <c r="L1948" s="51">
        <f t="shared" si="86"/>
        <v>0</v>
      </c>
      <c r="M1948" s="51">
        <f t="shared" si="85"/>
        <v>0</v>
      </c>
      <c r="N1948" s="51">
        <f t="shared" si="85"/>
        <v>0</v>
      </c>
      <c r="O1948" s="51">
        <f t="shared" si="85"/>
        <v>0</v>
      </c>
      <c r="P1948" s="51">
        <f t="shared" si="85"/>
        <v>0</v>
      </c>
      <c r="Q1948" s="51">
        <f t="shared" si="85"/>
        <v>0</v>
      </c>
      <c r="R1948" s="51">
        <f t="shared" si="85"/>
        <v>0</v>
      </c>
    </row>
    <row r="1949" spans="1:18" x14ac:dyDescent="0.25">
      <c r="A1949" s="17"/>
      <c r="B1949" s="52"/>
      <c r="C1949" s="17"/>
      <c r="D1949" s="17"/>
      <c r="E1949" s="17"/>
      <c r="F1949" s="17"/>
      <c r="G1949" s="17"/>
      <c r="H1949" s="17"/>
      <c r="I1949" s="16">
        <f>IF(B1949&gt;A_Stammdaten!$B$12,0,SUM(C1949,D1949,F1949,G1949)-SUM(E1949,H1949))</f>
        <v>0</v>
      </c>
      <c r="J1949" s="51">
        <f>HLOOKUP(A_Stammdaten!$B$12,$L$4:$R$2504,ROW(B1949)-3,FALSE)+IF(OR(B1949=0,A_Stammdaten!$B$12&lt;B1949),0,I1949*1/20)</f>
        <v>0</v>
      </c>
      <c r="K1949" s="51">
        <f>HLOOKUP(A_Stammdaten!$B$12,$L$4:$R$2504,ROW(B1949)-3,FALSE)</f>
        <v>0</v>
      </c>
      <c r="L1949" s="51">
        <f t="shared" si="86"/>
        <v>0</v>
      </c>
      <c r="M1949" s="51">
        <f t="shared" si="85"/>
        <v>0</v>
      </c>
      <c r="N1949" s="51">
        <f t="shared" si="85"/>
        <v>0</v>
      </c>
      <c r="O1949" s="51">
        <f t="shared" si="85"/>
        <v>0</v>
      </c>
      <c r="P1949" s="51">
        <f t="shared" si="85"/>
        <v>0</v>
      </c>
      <c r="Q1949" s="51">
        <f t="shared" si="85"/>
        <v>0</v>
      </c>
      <c r="R1949" s="51">
        <f t="shared" si="85"/>
        <v>0</v>
      </c>
    </row>
    <row r="1950" spans="1:18" x14ac:dyDescent="0.25">
      <c r="A1950" s="17"/>
      <c r="B1950" s="52"/>
      <c r="C1950" s="17"/>
      <c r="D1950" s="17"/>
      <c r="E1950" s="17"/>
      <c r="F1950" s="17"/>
      <c r="G1950" s="17"/>
      <c r="H1950" s="17"/>
      <c r="I1950" s="16">
        <f>IF(B1950&gt;A_Stammdaten!$B$12,0,SUM(C1950,D1950,F1950,G1950)-SUM(E1950,H1950))</f>
        <v>0</v>
      </c>
      <c r="J1950" s="51">
        <f>HLOOKUP(A_Stammdaten!$B$12,$L$4:$R$2504,ROW(B1950)-3,FALSE)+IF(OR(B1950=0,A_Stammdaten!$B$12&lt;B1950),0,I1950*1/20)</f>
        <v>0</v>
      </c>
      <c r="K1950" s="51">
        <f>HLOOKUP(A_Stammdaten!$B$12,$L$4:$R$2504,ROW(B1950)-3,FALSE)</f>
        <v>0</v>
      </c>
      <c r="L1950" s="51">
        <f t="shared" si="86"/>
        <v>0</v>
      </c>
      <c r="M1950" s="51">
        <f t="shared" si="85"/>
        <v>0</v>
      </c>
      <c r="N1950" s="51">
        <f t="shared" si="85"/>
        <v>0</v>
      </c>
      <c r="O1950" s="51">
        <f t="shared" si="85"/>
        <v>0</v>
      </c>
      <c r="P1950" s="51">
        <f t="shared" si="85"/>
        <v>0</v>
      </c>
      <c r="Q1950" s="51">
        <f t="shared" si="85"/>
        <v>0</v>
      </c>
      <c r="R1950" s="51">
        <f t="shared" si="85"/>
        <v>0</v>
      </c>
    </row>
    <row r="1951" spans="1:18" x14ac:dyDescent="0.25">
      <c r="A1951" s="17"/>
      <c r="B1951" s="52"/>
      <c r="C1951" s="17"/>
      <c r="D1951" s="17"/>
      <c r="E1951" s="17"/>
      <c r="F1951" s="17"/>
      <c r="G1951" s="17"/>
      <c r="H1951" s="17"/>
      <c r="I1951" s="16">
        <f>IF(B1951&gt;A_Stammdaten!$B$12,0,SUM(C1951,D1951,F1951,G1951)-SUM(E1951,H1951))</f>
        <v>0</v>
      </c>
      <c r="J1951" s="51">
        <f>HLOOKUP(A_Stammdaten!$B$12,$L$4:$R$2504,ROW(B1951)-3,FALSE)+IF(OR(B1951=0,A_Stammdaten!$B$12&lt;B1951),0,I1951*1/20)</f>
        <v>0</v>
      </c>
      <c r="K1951" s="51">
        <f>HLOOKUP(A_Stammdaten!$B$12,$L$4:$R$2504,ROW(B1951)-3,FALSE)</f>
        <v>0</v>
      </c>
      <c r="L1951" s="51">
        <f t="shared" si="86"/>
        <v>0</v>
      </c>
      <c r="M1951" s="51">
        <f t="shared" si="85"/>
        <v>0</v>
      </c>
      <c r="N1951" s="51">
        <f t="shared" si="85"/>
        <v>0</v>
      </c>
      <c r="O1951" s="51">
        <f t="shared" si="85"/>
        <v>0</v>
      </c>
      <c r="P1951" s="51">
        <f t="shared" si="85"/>
        <v>0</v>
      </c>
      <c r="Q1951" s="51">
        <f t="shared" si="85"/>
        <v>0</v>
      </c>
      <c r="R1951" s="51">
        <f t="shared" si="85"/>
        <v>0</v>
      </c>
    </row>
    <row r="1952" spans="1:18" x14ac:dyDescent="0.25">
      <c r="A1952" s="17"/>
      <c r="B1952" s="52"/>
      <c r="C1952" s="17"/>
      <c r="D1952" s="17"/>
      <c r="E1952" s="17"/>
      <c r="F1952" s="17"/>
      <c r="G1952" s="17"/>
      <c r="H1952" s="17"/>
      <c r="I1952" s="16">
        <f>IF(B1952&gt;A_Stammdaten!$B$12,0,SUM(C1952,D1952,F1952,G1952)-SUM(E1952,H1952))</f>
        <v>0</v>
      </c>
      <c r="J1952" s="51">
        <f>HLOOKUP(A_Stammdaten!$B$12,$L$4:$R$2504,ROW(B1952)-3,FALSE)+IF(OR(B1952=0,A_Stammdaten!$B$12&lt;B1952),0,I1952*1/20)</f>
        <v>0</v>
      </c>
      <c r="K1952" s="51">
        <f>HLOOKUP(A_Stammdaten!$B$12,$L$4:$R$2504,ROW(B1952)-3,FALSE)</f>
        <v>0</v>
      </c>
      <c r="L1952" s="51">
        <f t="shared" si="86"/>
        <v>0</v>
      </c>
      <c r="M1952" s="51">
        <f t="shared" si="85"/>
        <v>0</v>
      </c>
      <c r="N1952" s="51">
        <f t="shared" si="85"/>
        <v>0</v>
      </c>
      <c r="O1952" s="51">
        <f t="shared" si="85"/>
        <v>0</v>
      </c>
      <c r="P1952" s="51">
        <f t="shared" si="85"/>
        <v>0</v>
      </c>
      <c r="Q1952" s="51">
        <f t="shared" si="85"/>
        <v>0</v>
      </c>
      <c r="R1952" s="51">
        <f t="shared" si="85"/>
        <v>0</v>
      </c>
    </row>
    <row r="1953" spans="1:18" x14ac:dyDescent="0.25">
      <c r="A1953" s="17"/>
      <c r="B1953" s="52"/>
      <c r="C1953" s="17"/>
      <c r="D1953" s="17"/>
      <c r="E1953" s="17"/>
      <c r="F1953" s="17"/>
      <c r="G1953" s="17"/>
      <c r="H1953" s="17"/>
      <c r="I1953" s="16">
        <f>IF(B1953&gt;A_Stammdaten!$B$12,0,SUM(C1953,D1953,F1953,G1953)-SUM(E1953,H1953))</f>
        <v>0</v>
      </c>
      <c r="J1953" s="51">
        <f>HLOOKUP(A_Stammdaten!$B$12,$L$4:$R$2504,ROW(B1953)-3,FALSE)+IF(OR(B1953=0,A_Stammdaten!$B$12&lt;B1953),0,I1953*1/20)</f>
        <v>0</v>
      </c>
      <c r="K1953" s="51">
        <f>HLOOKUP(A_Stammdaten!$B$12,$L$4:$R$2504,ROW(B1953)-3,FALSE)</f>
        <v>0</v>
      </c>
      <c r="L1953" s="51">
        <f t="shared" si="86"/>
        <v>0</v>
      </c>
      <c r="M1953" s="51">
        <f t="shared" si="85"/>
        <v>0</v>
      </c>
      <c r="N1953" s="51">
        <f t="shared" si="85"/>
        <v>0</v>
      </c>
      <c r="O1953" s="51">
        <f t="shared" si="85"/>
        <v>0</v>
      </c>
      <c r="P1953" s="51">
        <f t="shared" si="85"/>
        <v>0</v>
      </c>
      <c r="Q1953" s="51">
        <f t="shared" si="85"/>
        <v>0</v>
      </c>
      <c r="R1953" s="51">
        <f t="shared" si="85"/>
        <v>0</v>
      </c>
    </row>
    <row r="1954" spans="1:18" x14ac:dyDescent="0.25">
      <c r="A1954" s="17"/>
      <c r="B1954" s="52"/>
      <c r="C1954" s="17"/>
      <c r="D1954" s="17"/>
      <c r="E1954" s="17"/>
      <c r="F1954" s="17"/>
      <c r="G1954" s="17"/>
      <c r="H1954" s="17"/>
      <c r="I1954" s="16">
        <f>IF(B1954&gt;A_Stammdaten!$B$12,0,SUM(C1954,D1954,F1954,G1954)-SUM(E1954,H1954))</f>
        <v>0</v>
      </c>
      <c r="J1954" s="51">
        <f>HLOOKUP(A_Stammdaten!$B$12,$L$4:$R$2504,ROW(B1954)-3,FALSE)+IF(OR(B1954=0,A_Stammdaten!$B$12&lt;B1954),0,I1954*1/20)</f>
        <v>0</v>
      </c>
      <c r="K1954" s="51">
        <f>HLOOKUP(A_Stammdaten!$B$12,$L$4:$R$2504,ROW(B1954)-3,FALSE)</f>
        <v>0</v>
      </c>
      <c r="L1954" s="51">
        <f t="shared" si="86"/>
        <v>0</v>
      </c>
      <c r="M1954" s="51">
        <f t="shared" si="85"/>
        <v>0</v>
      </c>
      <c r="N1954" s="51">
        <f t="shared" si="85"/>
        <v>0</v>
      </c>
      <c r="O1954" s="51">
        <f t="shared" si="85"/>
        <v>0</v>
      </c>
      <c r="P1954" s="51">
        <f t="shared" si="85"/>
        <v>0</v>
      </c>
      <c r="Q1954" s="51">
        <f t="shared" si="85"/>
        <v>0</v>
      </c>
      <c r="R1954" s="51">
        <f t="shared" si="85"/>
        <v>0</v>
      </c>
    </row>
    <row r="1955" spans="1:18" x14ac:dyDescent="0.25">
      <c r="A1955" s="17"/>
      <c r="B1955" s="52"/>
      <c r="C1955" s="17"/>
      <c r="D1955" s="17"/>
      <c r="E1955" s="17"/>
      <c r="F1955" s="17"/>
      <c r="G1955" s="17"/>
      <c r="H1955" s="17"/>
      <c r="I1955" s="16">
        <f>IF(B1955&gt;A_Stammdaten!$B$12,0,SUM(C1955,D1955,F1955,G1955)-SUM(E1955,H1955))</f>
        <v>0</v>
      </c>
      <c r="J1955" s="51">
        <f>HLOOKUP(A_Stammdaten!$B$12,$L$4:$R$2504,ROW(B1955)-3,FALSE)+IF(OR(B1955=0,A_Stammdaten!$B$12&lt;B1955),0,I1955*1/20)</f>
        <v>0</v>
      </c>
      <c r="K1955" s="51">
        <f>HLOOKUP(A_Stammdaten!$B$12,$L$4:$R$2504,ROW(B1955)-3,FALSE)</f>
        <v>0</v>
      </c>
      <c r="L1955" s="51">
        <f t="shared" si="86"/>
        <v>0</v>
      </c>
      <c r="M1955" s="51">
        <f t="shared" si="85"/>
        <v>0</v>
      </c>
      <c r="N1955" s="51">
        <f t="shared" si="85"/>
        <v>0</v>
      </c>
      <c r="O1955" s="51">
        <f t="shared" ref="M1955:R1997" si="87">IF(OR($I1955=0,O$4&lt;$B1955,$B1955=0,20-(O$4-$B1955)=0),0,$I1955*(19-(O$4-$B1955))/20)</f>
        <v>0</v>
      </c>
      <c r="P1955" s="51">
        <f t="shared" si="87"/>
        <v>0</v>
      </c>
      <c r="Q1955" s="51">
        <f t="shared" si="87"/>
        <v>0</v>
      </c>
      <c r="R1955" s="51">
        <f t="shared" si="87"/>
        <v>0</v>
      </c>
    </row>
    <row r="1956" spans="1:18" x14ac:dyDescent="0.25">
      <c r="A1956" s="17"/>
      <c r="B1956" s="52"/>
      <c r="C1956" s="17"/>
      <c r="D1956" s="17"/>
      <c r="E1956" s="17"/>
      <c r="F1956" s="17"/>
      <c r="G1956" s="17"/>
      <c r="H1956" s="17"/>
      <c r="I1956" s="16">
        <f>IF(B1956&gt;A_Stammdaten!$B$12,0,SUM(C1956,D1956,F1956,G1956)-SUM(E1956,H1956))</f>
        <v>0</v>
      </c>
      <c r="J1956" s="51">
        <f>HLOOKUP(A_Stammdaten!$B$12,$L$4:$R$2504,ROW(B1956)-3,FALSE)+IF(OR(B1956=0,A_Stammdaten!$B$12&lt;B1956),0,I1956*1/20)</f>
        <v>0</v>
      </c>
      <c r="K1956" s="51">
        <f>HLOOKUP(A_Stammdaten!$B$12,$L$4:$R$2504,ROW(B1956)-3,FALSE)</f>
        <v>0</v>
      </c>
      <c r="L1956" s="51">
        <f t="shared" si="86"/>
        <v>0</v>
      </c>
      <c r="M1956" s="51">
        <f t="shared" si="87"/>
        <v>0</v>
      </c>
      <c r="N1956" s="51">
        <f t="shared" si="87"/>
        <v>0</v>
      </c>
      <c r="O1956" s="51">
        <f t="shared" si="87"/>
        <v>0</v>
      </c>
      <c r="P1956" s="51">
        <f t="shared" si="87"/>
        <v>0</v>
      </c>
      <c r="Q1956" s="51">
        <f t="shared" si="87"/>
        <v>0</v>
      </c>
      <c r="R1956" s="51">
        <f t="shared" si="87"/>
        <v>0</v>
      </c>
    </row>
    <row r="1957" spans="1:18" x14ac:dyDescent="0.25">
      <c r="A1957" s="17"/>
      <c r="B1957" s="52"/>
      <c r="C1957" s="17"/>
      <c r="D1957" s="17"/>
      <c r="E1957" s="17"/>
      <c r="F1957" s="17"/>
      <c r="G1957" s="17"/>
      <c r="H1957" s="17"/>
      <c r="I1957" s="16">
        <f>IF(B1957&gt;A_Stammdaten!$B$12,0,SUM(C1957,D1957,F1957,G1957)-SUM(E1957,H1957))</f>
        <v>0</v>
      </c>
      <c r="J1957" s="51">
        <f>HLOOKUP(A_Stammdaten!$B$12,$L$4:$R$2504,ROW(B1957)-3,FALSE)+IF(OR(B1957=0,A_Stammdaten!$B$12&lt;B1957),0,I1957*1/20)</f>
        <v>0</v>
      </c>
      <c r="K1957" s="51">
        <f>HLOOKUP(A_Stammdaten!$B$12,$L$4:$R$2504,ROW(B1957)-3,FALSE)</f>
        <v>0</v>
      </c>
      <c r="L1957" s="51">
        <f t="shared" si="86"/>
        <v>0</v>
      </c>
      <c r="M1957" s="51">
        <f t="shared" si="87"/>
        <v>0</v>
      </c>
      <c r="N1957" s="51">
        <f t="shared" si="87"/>
        <v>0</v>
      </c>
      <c r="O1957" s="51">
        <f t="shared" si="87"/>
        <v>0</v>
      </c>
      <c r="P1957" s="51">
        <f t="shared" si="87"/>
        <v>0</v>
      </c>
      <c r="Q1957" s="51">
        <f t="shared" si="87"/>
        <v>0</v>
      </c>
      <c r="R1957" s="51">
        <f t="shared" si="87"/>
        <v>0</v>
      </c>
    </row>
    <row r="1958" spans="1:18" x14ac:dyDescent="0.25">
      <c r="A1958" s="17"/>
      <c r="B1958" s="52"/>
      <c r="C1958" s="17"/>
      <c r="D1958" s="17"/>
      <c r="E1958" s="17"/>
      <c r="F1958" s="17"/>
      <c r="G1958" s="17"/>
      <c r="H1958" s="17"/>
      <c r="I1958" s="16">
        <f>IF(B1958&gt;A_Stammdaten!$B$12,0,SUM(C1958,D1958,F1958,G1958)-SUM(E1958,H1958))</f>
        <v>0</v>
      </c>
      <c r="J1958" s="51">
        <f>HLOOKUP(A_Stammdaten!$B$12,$L$4:$R$2504,ROW(B1958)-3,FALSE)+IF(OR(B1958=0,A_Stammdaten!$B$12&lt;B1958),0,I1958*1/20)</f>
        <v>0</v>
      </c>
      <c r="K1958" s="51">
        <f>HLOOKUP(A_Stammdaten!$B$12,$L$4:$R$2504,ROW(B1958)-3,FALSE)</f>
        <v>0</v>
      </c>
      <c r="L1958" s="51">
        <f t="shared" si="86"/>
        <v>0</v>
      </c>
      <c r="M1958" s="51">
        <f t="shared" si="87"/>
        <v>0</v>
      </c>
      <c r="N1958" s="51">
        <f t="shared" si="87"/>
        <v>0</v>
      </c>
      <c r="O1958" s="51">
        <f t="shared" si="87"/>
        <v>0</v>
      </c>
      <c r="P1958" s="51">
        <f t="shared" si="87"/>
        <v>0</v>
      </c>
      <c r="Q1958" s="51">
        <f t="shared" si="87"/>
        <v>0</v>
      </c>
      <c r="R1958" s="51">
        <f t="shared" si="87"/>
        <v>0</v>
      </c>
    </row>
    <row r="1959" spans="1:18" x14ac:dyDescent="0.25">
      <c r="A1959" s="17"/>
      <c r="B1959" s="52"/>
      <c r="C1959" s="17"/>
      <c r="D1959" s="17"/>
      <c r="E1959" s="17"/>
      <c r="F1959" s="17"/>
      <c r="G1959" s="17"/>
      <c r="H1959" s="17"/>
      <c r="I1959" s="16">
        <f>IF(B1959&gt;A_Stammdaten!$B$12,0,SUM(C1959,D1959,F1959,G1959)-SUM(E1959,H1959))</f>
        <v>0</v>
      </c>
      <c r="J1959" s="51">
        <f>HLOOKUP(A_Stammdaten!$B$12,$L$4:$R$2504,ROW(B1959)-3,FALSE)+IF(OR(B1959=0,A_Stammdaten!$B$12&lt;B1959),0,I1959*1/20)</f>
        <v>0</v>
      </c>
      <c r="K1959" s="51">
        <f>HLOOKUP(A_Stammdaten!$B$12,$L$4:$R$2504,ROW(B1959)-3,FALSE)</f>
        <v>0</v>
      </c>
      <c r="L1959" s="51">
        <f t="shared" si="86"/>
        <v>0</v>
      </c>
      <c r="M1959" s="51">
        <f t="shared" si="87"/>
        <v>0</v>
      </c>
      <c r="N1959" s="51">
        <f t="shared" si="87"/>
        <v>0</v>
      </c>
      <c r="O1959" s="51">
        <f t="shared" si="87"/>
        <v>0</v>
      </c>
      <c r="P1959" s="51">
        <f t="shared" si="87"/>
        <v>0</v>
      </c>
      <c r="Q1959" s="51">
        <f t="shared" si="87"/>
        <v>0</v>
      </c>
      <c r="R1959" s="51">
        <f t="shared" si="87"/>
        <v>0</v>
      </c>
    </row>
    <row r="1960" spans="1:18" x14ac:dyDescent="0.25">
      <c r="A1960" s="17"/>
      <c r="B1960" s="52"/>
      <c r="C1960" s="17"/>
      <c r="D1960" s="17"/>
      <c r="E1960" s="17"/>
      <c r="F1960" s="17"/>
      <c r="G1960" s="17"/>
      <c r="H1960" s="17"/>
      <c r="I1960" s="16">
        <f>IF(B1960&gt;A_Stammdaten!$B$12,0,SUM(C1960,D1960,F1960,G1960)-SUM(E1960,H1960))</f>
        <v>0</v>
      </c>
      <c r="J1960" s="51">
        <f>HLOOKUP(A_Stammdaten!$B$12,$L$4:$R$2504,ROW(B1960)-3,FALSE)+IF(OR(B1960=0,A_Stammdaten!$B$12&lt;B1960),0,I1960*1/20)</f>
        <v>0</v>
      </c>
      <c r="K1960" s="51">
        <f>HLOOKUP(A_Stammdaten!$B$12,$L$4:$R$2504,ROW(B1960)-3,FALSE)</f>
        <v>0</v>
      </c>
      <c r="L1960" s="51">
        <f t="shared" si="86"/>
        <v>0</v>
      </c>
      <c r="M1960" s="51">
        <f t="shared" si="87"/>
        <v>0</v>
      </c>
      <c r="N1960" s="51">
        <f t="shared" si="87"/>
        <v>0</v>
      </c>
      <c r="O1960" s="51">
        <f t="shared" si="87"/>
        <v>0</v>
      </c>
      <c r="P1960" s="51">
        <f t="shared" si="87"/>
        <v>0</v>
      </c>
      <c r="Q1960" s="51">
        <f t="shared" si="87"/>
        <v>0</v>
      </c>
      <c r="R1960" s="51">
        <f t="shared" si="87"/>
        <v>0</v>
      </c>
    </row>
    <row r="1961" spans="1:18" x14ac:dyDescent="0.25">
      <c r="A1961" s="17"/>
      <c r="B1961" s="52"/>
      <c r="C1961" s="17"/>
      <c r="D1961" s="17"/>
      <c r="E1961" s="17"/>
      <c r="F1961" s="17"/>
      <c r="G1961" s="17"/>
      <c r="H1961" s="17"/>
      <c r="I1961" s="16">
        <f>IF(B1961&gt;A_Stammdaten!$B$12,0,SUM(C1961,D1961,F1961,G1961)-SUM(E1961,H1961))</f>
        <v>0</v>
      </c>
      <c r="J1961" s="51">
        <f>HLOOKUP(A_Stammdaten!$B$12,$L$4:$R$2504,ROW(B1961)-3,FALSE)+IF(OR(B1961=0,A_Stammdaten!$B$12&lt;B1961),0,I1961*1/20)</f>
        <v>0</v>
      </c>
      <c r="K1961" s="51">
        <f>HLOOKUP(A_Stammdaten!$B$12,$L$4:$R$2504,ROW(B1961)-3,FALSE)</f>
        <v>0</v>
      </c>
      <c r="L1961" s="51">
        <f t="shared" si="86"/>
        <v>0</v>
      </c>
      <c r="M1961" s="51">
        <f t="shared" si="87"/>
        <v>0</v>
      </c>
      <c r="N1961" s="51">
        <f t="shared" si="87"/>
        <v>0</v>
      </c>
      <c r="O1961" s="51">
        <f t="shared" si="87"/>
        <v>0</v>
      </c>
      <c r="P1961" s="51">
        <f t="shared" si="87"/>
        <v>0</v>
      </c>
      <c r="Q1961" s="51">
        <f t="shared" si="87"/>
        <v>0</v>
      </c>
      <c r="R1961" s="51">
        <f t="shared" si="87"/>
        <v>0</v>
      </c>
    </row>
    <row r="1962" spans="1:18" x14ac:dyDescent="0.25">
      <c r="A1962" s="17"/>
      <c r="B1962" s="52"/>
      <c r="C1962" s="17"/>
      <c r="D1962" s="17"/>
      <c r="E1962" s="17"/>
      <c r="F1962" s="17"/>
      <c r="G1962" s="17"/>
      <c r="H1962" s="17"/>
      <c r="I1962" s="16">
        <f>IF(B1962&gt;A_Stammdaten!$B$12,0,SUM(C1962,D1962,F1962,G1962)-SUM(E1962,H1962))</f>
        <v>0</v>
      </c>
      <c r="J1962" s="51">
        <f>HLOOKUP(A_Stammdaten!$B$12,$L$4:$R$2504,ROW(B1962)-3,FALSE)+IF(OR(B1962=0,A_Stammdaten!$B$12&lt;B1962),0,I1962*1/20)</f>
        <v>0</v>
      </c>
      <c r="K1962" s="51">
        <f>HLOOKUP(A_Stammdaten!$B$12,$L$4:$R$2504,ROW(B1962)-3,FALSE)</f>
        <v>0</v>
      </c>
      <c r="L1962" s="51">
        <f t="shared" si="86"/>
        <v>0</v>
      </c>
      <c r="M1962" s="51">
        <f t="shared" si="87"/>
        <v>0</v>
      </c>
      <c r="N1962" s="51">
        <f t="shared" si="87"/>
        <v>0</v>
      </c>
      <c r="O1962" s="51">
        <f t="shared" si="87"/>
        <v>0</v>
      </c>
      <c r="P1962" s="51">
        <f t="shared" si="87"/>
        <v>0</v>
      </c>
      <c r="Q1962" s="51">
        <f t="shared" si="87"/>
        <v>0</v>
      </c>
      <c r="R1962" s="51">
        <f t="shared" si="87"/>
        <v>0</v>
      </c>
    </row>
    <row r="1963" spans="1:18" x14ac:dyDescent="0.25">
      <c r="A1963" s="17"/>
      <c r="B1963" s="52"/>
      <c r="C1963" s="17"/>
      <c r="D1963" s="17"/>
      <c r="E1963" s="17"/>
      <c r="F1963" s="17"/>
      <c r="G1963" s="17"/>
      <c r="H1963" s="17"/>
      <c r="I1963" s="16">
        <f>IF(B1963&gt;A_Stammdaten!$B$12,0,SUM(C1963,D1963,F1963,G1963)-SUM(E1963,H1963))</f>
        <v>0</v>
      </c>
      <c r="J1963" s="51">
        <f>HLOOKUP(A_Stammdaten!$B$12,$L$4:$R$2504,ROW(B1963)-3,FALSE)+IF(OR(B1963=0,A_Stammdaten!$B$12&lt;B1963),0,I1963*1/20)</f>
        <v>0</v>
      </c>
      <c r="K1963" s="51">
        <f>HLOOKUP(A_Stammdaten!$B$12,$L$4:$R$2504,ROW(B1963)-3,FALSE)</f>
        <v>0</v>
      </c>
      <c r="L1963" s="51">
        <f t="shared" si="86"/>
        <v>0</v>
      </c>
      <c r="M1963" s="51">
        <f t="shared" si="87"/>
        <v>0</v>
      </c>
      <c r="N1963" s="51">
        <f t="shared" si="87"/>
        <v>0</v>
      </c>
      <c r="O1963" s="51">
        <f t="shared" si="87"/>
        <v>0</v>
      </c>
      <c r="P1963" s="51">
        <f t="shared" si="87"/>
        <v>0</v>
      </c>
      <c r="Q1963" s="51">
        <f t="shared" si="87"/>
        <v>0</v>
      </c>
      <c r="R1963" s="51">
        <f t="shared" si="87"/>
        <v>0</v>
      </c>
    </row>
    <row r="1964" spans="1:18" x14ac:dyDescent="0.25">
      <c r="A1964" s="17"/>
      <c r="B1964" s="52"/>
      <c r="C1964" s="17"/>
      <c r="D1964" s="17"/>
      <c r="E1964" s="17"/>
      <c r="F1964" s="17"/>
      <c r="G1964" s="17"/>
      <c r="H1964" s="17"/>
      <c r="I1964" s="16">
        <f>IF(B1964&gt;A_Stammdaten!$B$12,0,SUM(C1964,D1964,F1964,G1964)-SUM(E1964,H1964))</f>
        <v>0</v>
      </c>
      <c r="J1964" s="51">
        <f>HLOOKUP(A_Stammdaten!$B$12,$L$4:$R$2504,ROW(B1964)-3,FALSE)+IF(OR(B1964=0,A_Stammdaten!$B$12&lt;B1964),0,I1964*1/20)</f>
        <v>0</v>
      </c>
      <c r="K1964" s="51">
        <f>HLOOKUP(A_Stammdaten!$B$12,$L$4:$R$2504,ROW(B1964)-3,FALSE)</f>
        <v>0</v>
      </c>
      <c r="L1964" s="51">
        <f t="shared" si="86"/>
        <v>0</v>
      </c>
      <c r="M1964" s="51">
        <f t="shared" si="87"/>
        <v>0</v>
      </c>
      <c r="N1964" s="51">
        <f t="shared" si="87"/>
        <v>0</v>
      </c>
      <c r="O1964" s="51">
        <f t="shared" si="87"/>
        <v>0</v>
      </c>
      <c r="P1964" s="51">
        <f t="shared" si="87"/>
        <v>0</v>
      </c>
      <c r="Q1964" s="51">
        <f t="shared" si="87"/>
        <v>0</v>
      </c>
      <c r="R1964" s="51">
        <f t="shared" si="87"/>
        <v>0</v>
      </c>
    </row>
    <row r="1965" spans="1:18" x14ac:dyDescent="0.25">
      <c r="A1965" s="17"/>
      <c r="B1965" s="52"/>
      <c r="C1965" s="17"/>
      <c r="D1965" s="17"/>
      <c r="E1965" s="17"/>
      <c r="F1965" s="17"/>
      <c r="G1965" s="17"/>
      <c r="H1965" s="17"/>
      <c r="I1965" s="16">
        <f>IF(B1965&gt;A_Stammdaten!$B$12,0,SUM(C1965,D1965,F1965,G1965)-SUM(E1965,H1965))</f>
        <v>0</v>
      </c>
      <c r="J1965" s="51">
        <f>HLOOKUP(A_Stammdaten!$B$12,$L$4:$R$2504,ROW(B1965)-3,FALSE)+IF(OR(B1965=0,A_Stammdaten!$B$12&lt;B1965),0,I1965*1/20)</f>
        <v>0</v>
      </c>
      <c r="K1965" s="51">
        <f>HLOOKUP(A_Stammdaten!$B$12,$L$4:$R$2504,ROW(B1965)-3,FALSE)</f>
        <v>0</v>
      </c>
      <c r="L1965" s="51">
        <f t="shared" si="86"/>
        <v>0</v>
      </c>
      <c r="M1965" s="51">
        <f t="shared" si="87"/>
        <v>0</v>
      </c>
      <c r="N1965" s="51">
        <f t="shared" si="87"/>
        <v>0</v>
      </c>
      <c r="O1965" s="51">
        <f t="shared" si="87"/>
        <v>0</v>
      </c>
      <c r="P1965" s="51">
        <f t="shared" si="87"/>
        <v>0</v>
      </c>
      <c r="Q1965" s="51">
        <f t="shared" si="87"/>
        <v>0</v>
      </c>
      <c r="R1965" s="51">
        <f t="shared" si="87"/>
        <v>0</v>
      </c>
    </row>
    <row r="1966" spans="1:18" x14ac:dyDescent="0.25">
      <c r="A1966" s="17"/>
      <c r="B1966" s="52"/>
      <c r="C1966" s="17"/>
      <c r="D1966" s="17"/>
      <c r="E1966" s="17"/>
      <c r="F1966" s="17"/>
      <c r="G1966" s="17"/>
      <c r="H1966" s="17"/>
      <c r="I1966" s="16">
        <f>IF(B1966&gt;A_Stammdaten!$B$12,0,SUM(C1966,D1966,F1966,G1966)-SUM(E1966,H1966))</f>
        <v>0</v>
      </c>
      <c r="J1966" s="51">
        <f>HLOOKUP(A_Stammdaten!$B$12,$L$4:$R$2504,ROW(B1966)-3,FALSE)+IF(OR(B1966=0,A_Stammdaten!$B$12&lt;B1966),0,I1966*1/20)</f>
        <v>0</v>
      </c>
      <c r="K1966" s="51">
        <f>HLOOKUP(A_Stammdaten!$B$12,$L$4:$R$2504,ROW(B1966)-3,FALSE)</f>
        <v>0</v>
      </c>
      <c r="L1966" s="51">
        <f t="shared" si="86"/>
        <v>0</v>
      </c>
      <c r="M1966" s="51">
        <f t="shared" si="87"/>
        <v>0</v>
      </c>
      <c r="N1966" s="51">
        <f t="shared" si="87"/>
        <v>0</v>
      </c>
      <c r="O1966" s="51">
        <f t="shared" si="87"/>
        <v>0</v>
      </c>
      <c r="P1966" s="51">
        <f t="shared" si="87"/>
        <v>0</v>
      </c>
      <c r="Q1966" s="51">
        <f t="shared" si="87"/>
        <v>0</v>
      </c>
      <c r="R1966" s="51">
        <f t="shared" si="87"/>
        <v>0</v>
      </c>
    </row>
    <row r="1967" spans="1:18" x14ac:dyDescent="0.25">
      <c r="A1967" s="17"/>
      <c r="B1967" s="52"/>
      <c r="C1967" s="17"/>
      <c r="D1967" s="17"/>
      <c r="E1967" s="17"/>
      <c r="F1967" s="17"/>
      <c r="G1967" s="17"/>
      <c r="H1967" s="17"/>
      <c r="I1967" s="16">
        <f>IF(B1967&gt;A_Stammdaten!$B$12,0,SUM(C1967,D1967,F1967,G1967)-SUM(E1967,H1967))</f>
        <v>0</v>
      </c>
      <c r="J1967" s="51">
        <f>HLOOKUP(A_Stammdaten!$B$12,$L$4:$R$2504,ROW(B1967)-3,FALSE)+IF(OR(B1967=0,A_Stammdaten!$B$12&lt;B1967),0,I1967*1/20)</f>
        <v>0</v>
      </c>
      <c r="K1967" s="51">
        <f>HLOOKUP(A_Stammdaten!$B$12,$L$4:$R$2504,ROW(B1967)-3,FALSE)</f>
        <v>0</v>
      </c>
      <c r="L1967" s="51">
        <f t="shared" si="86"/>
        <v>0</v>
      </c>
      <c r="M1967" s="51">
        <f t="shared" si="87"/>
        <v>0</v>
      </c>
      <c r="N1967" s="51">
        <f t="shared" si="87"/>
        <v>0</v>
      </c>
      <c r="O1967" s="51">
        <f t="shared" si="87"/>
        <v>0</v>
      </c>
      <c r="P1967" s="51">
        <f t="shared" si="87"/>
        <v>0</v>
      </c>
      <c r="Q1967" s="51">
        <f t="shared" si="87"/>
        <v>0</v>
      </c>
      <c r="R1967" s="51">
        <f t="shared" si="87"/>
        <v>0</v>
      </c>
    </row>
    <row r="1968" spans="1:18" x14ac:dyDescent="0.25">
      <c r="A1968" s="17"/>
      <c r="B1968" s="52"/>
      <c r="C1968" s="17"/>
      <c r="D1968" s="17"/>
      <c r="E1968" s="17"/>
      <c r="F1968" s="17"/>
      <c r="G1968" s="17"/>
      <c r="H1968" s="17"/>
      <c r="I1968" s="16">
        <f>IF(B1968&gt;A_Stammdaten!$B$12,0,SUM(C1968,D1968,F1968,G1968)-SUM(E1968,H1968))</f>
        <v>0</v>
      </c>
      <c r="J1968" s="51">
        <f>HLOOKUP(A_Stammdaten!$B$12,$L$4:$R$2504,ROW(B1968)-3,FALSE)+IF(OR(B1968=0,A_Stammdaten!$B$12&lt;B1968),0,I1968*1/20)</f>
        <v>0</v>
      </c>
      <c r="K1968" s="51">
        <f>HLOOKUP(A_Stammdaten!$B$12,$L$4:$R$2504,ROW(B1968)-3,FALSE)</f>
        <v>0</v>
      </c>
      <c r="L1968" s="51">
        <f t="shared" si="86"/>
        <v>0</v>
      </c>
      <c r="M1968" s="51">
        <f t="shared" si="87"/>
        <v>0</v>
      </c>
      <c r="N1968" s="51">
        <f t="shared" si="87"/>
        <v>0</v>
      </c>
      <c r="O1968" s="51">
        <f t="shared" si="87"/>
        <v>0</v>
      </c>
      <c r="P1968" s="51">
        <f t="shared" si="87"/>
        <v>0</v>
      </c>
      <c r="Q1968" s="51">
        <f t="shared" si="87"/>
        <v>0</v>
      </c>
      <c r="R1968" s="51">
        <f t="shared" si="87"/>
        <v>0</v>
      </c>
    </row>
    <row r="1969" spans="1:18" x14ac:dyDescent="0.25">
      <c r="A1969" s="17"/>
      <c r="B1969" s="52"/>
      <c r="C1969" s="17"/>
      <c r="D1969" s="17"/>
      <c r="E1969" s="17"/>
      <c r="F1969" s="17"/>
      <c r="G1969" s="17"/>
      <c r="H1969" s="17"/>
      <c r="I1969" s="16">
        <f>IF(B1969&gt;A_Stammdaten!$B$12,0,SUM(C1969,D1969,F1969,G1969)-SUM(E1969,H1969))</f>
        <v>0</v>
      </c>
      <c r="J1969" s="51">
        <f>HLOOKUP(A_Stammdaten!$B$12,$L$4:$R$2504,ROW(B1969)-3,FALSE)+IF(OR(B1969=0,A_Stammdaten!$B$12&lt;B1969),0,I1969*1/20)</f>
        <v>0</v>
      </c>
      <c r="K1969" s="51">
        <f>HLOOKUP(A_Stammdaten!$B$12,$L$4:$R$2504,ROW(B1969)-3,FALSE)</f>
        <v>0</v>
      </c>
      <c r="L1969" s="51">
        <f t="shared" si="86"/>
        <v>0</v>
      </c>
      <c r="M1969" s="51">
        <f t="shared" si="87"/>
        <v>0</v>
      </c>
      <c r="N1969" s="51">
        <f t="shared" si="87"/>
        <v>0</v>
      </c>
      <c r="O1969" s="51">
        <f t="shared" si="87"/>
        <v>0</v>
      </c>
      <c r="P1969" s="51">
        <f t="shared" si="87"/>
        <v>0</v>
      </c>
      <c r="Q1969" s="51">
        <f t="shared" si="87"/>
        <v>0</v>
      </c>
      <c r="R1969" s="51">
        <f t="shared" si="87"/>
        <v>0</v>
      </c>
    </row>
    <row r="1970" spans="1:18" x14ac:dyDescent="0.25">
      <c r="A1970" s="17"/>
      <c r="B1970" s="52"/>
      <c r="C1970" s="17"/>
      <c r="D1970" s="17"/>
      <c r="E1970" s="17"/>
      <c r="F1970" s="17"/>
      <c r="G1970" s="17"/>
      <c r="H1970" s="17"/>
      <c r="I1970" s="16">
        <f>IF(B1970&gt;A_Stammdaten!$B$12,0,SUM(C1970,D1970,F1970,G1970)-SUM(E1970,H1970))</f>
        <v>0</v>
      </c>
      <c r="J1970" s="51">
        <f>HLOOKUP(A_Stammdaten!$B$12,$L$4:$R$2504,ROW(B1970)-3,FALSE)+IF(OR(B1970=0,A_Stammdaten!$B$12&lt;B1970),0,I1970*1/20)</f>
        <v>0</v>
      </c>
      <c r="K1970" s="51">
        <f>HLOOKUP(A_Stammdaten!$B$12,$L$4:$R$2504,ROW(B1970)-3,FALSE)</f>
        <v>0</v>
      </c>
      <c r="L1970" s="51">
        <f t="shared" si="86"/>
        <v>0</v>
      </c>
      <c r="M1970" s="51">
        <f t="shared" si="87"/>
        <v>0</v>
      </c>
      <c r="N1970" s="51">
        <f t="shared" si="87"/>
        <v>0</v>
      </c>
      <c r="O1970" s="51">
        <f t="shared" si="87"/>
        <v>0</v>
      </c>
      <c r="P1970" s="51">
        <f t="shared" si="87"/>
        <v>0</v>
      </c>
      <c r="Q1970" s="51">
        <f t="shared" si="87"/>
        <v>0</v>
      </c>
      <c r="R1970" s="51">
        <f t="shared" si="87"/>
        <v>0</v>
      </c>
    </row>
    <row r="1971" spans="1:18" x14ac:dyDescent="0.25">
      <c r="A1971" s="17"/>
      <c r="B1971" s="52"/>
      <c r="C1971" s="17"/>
      <c r="D1971" s="17"/>
      <c r="E1971" s="17"/>
      <c r="F1971" s="17"/>
      <c r="G1971" s="17"/>
      <c r="H1971" s="17"/>
      <c r="I1971" s="16">
        <f>IF(B1971&gt;A_Stammdaten!$B$12,0,SUM(C1971,D1971,F1971,G1971)-SUM(E1971,H1971))</f>
        <v>0</v>
      </c>
      <c r="J1971" s="51">
        <f>HLOOKUP(A_Stammdaten!$B$12,$L$4:$R$2504,ROW(B1971)-3,FALSE)+IF(OR(B1971=0,A_Stammdaten!$B$12&lt;B1971),0,I1971*1/20)</f>
        <v>0</v>
      </c>
      <c r="K1971" s="51">
        <f>HLOOKUP(A_Stammdaten!$B$12,$L$4:$R$2504,ROW(B1971)-3,FALSE)</f>
        <v>0</v>
      </c>
      <c r="L1971" s="51">
        <f t="shared" si="86"/>
        <v>0</v>
      </c>
      <c r="M1971" s="51">
        <f t="shared" si="87"/>
        <v>0</v>
      </c>
      <c r="N1971" s="51">
        <f t="shared" si="87"/>
        <v>0</v>
      </c>
      <c r="O1971" s="51">
        <f t="shared" si="87"/>
        <v>0</v>
      </c>
      <c r="P1971" s="51">
        <f t="shared" si="87"/>
        <v>0</v>
      </c>
      <c r="Q1971" s="51">
        <f t="shared" si="87"/>
        <v>0</v>
      </c>
      <c r="R1971" s="51">
        <f t="shared" si="87"/>
        <v>0</v>
      </c>
    </row>
    <row r="1972" spans="1:18" x14ac:dyDescent="0.25">
      <c r="A1972" s="17"/>
      <c r="B1972" s="52"/>
      <c r="C1972" s="17"/>
      <c r="D1972" s="17"/>
      <c r="E1972" s="17"/>
      <c r="F1972" s="17"/>
      <c r="G1972" s="17"/>
      <c r="H1972" s="17"/>
      <c r="I1972" s="16">
        <f>IF(B1972&gt;A_Stammdaten!$B$12,0,SUM(C1972,D1972,F1972,G1972)-SUM(E1972,H1972))</f>
        <v>0</v>
      </c>
      <c r="J1972" s="51">
        <f>HLOOKUP(A_Stammdaten!$B$12,$L$4:$R$2504,ROW(B1972)-3,FALSE)+IF(OR(B1972=0,A_Stammdaten!$B$12&lt;B1972),0,I1972*1/20)</f>
        <v>0</v>
      </c>
      <c r="K1972" s="51">
        <f>HLOOKUP(A_Stammdaten!$B$12,$L$4:$R$2504,ROW(B1972)-3,FALSE)</f>
        <v>0</v>
      </c>
      <c r="L1972" s="51">
        <f t="shared" si="86"/>
        <v>0</v>
      </c>
      <c r="M1972" s="51">
        <f t="shared" si="87"/>
        <v>0</v>
      </c>
      <c r="N1972" s="51">
        <f t="shared" si="87"/>
        <v>0</v>
      </c>
      <c r="O1972" s="51">
        <f t="shared" si="87"/>
        <v>0</v>
      </c>
      <c r="P1972" s="51">
        <f t="shared" si="87"/>
        <v>0</v>
      </c>
      <c r="Q1972" s="51">
        <f t="shared" si="87"/>
        <v>0</v>
      </c>
      <c r="R1972" s="51">
        <f t="shared" si="87"/>
        <v>0</v>
      </c>
    </row>
    <row r="1973" spans="1:18" x14ac:dyDescent="0.25">
      <c r="A1973" s="17"/>
      <c r="B1973" s="52"/>
      <c r="C1973" s="17"/>
      <c r="D1973" s="17"/>
      <c r="E1973" s="17"/>
      <c r="F1973" s="17"/>
      <c r="G1973" s="17"/>
      <c r="H1973" s="17"/>
      <c r="I1973" s="16">
        <f>IF(B1973&gt;A_Stammdaten!$B$12,0,SUM(C1973,D1973,F1973,G1973)-SUM(E1973,H1973))</f>
        <v>0</v>
      </c>
      <c r="J1973" s="51">
        <f>HLOOKUP(A_Stammdaten!$B$12,$L$4:$R$2504,ROW(B1973)-3,FALSE)+IF(OR(B1973=0,A_Stammdaten!$B$12&lt;B1973),0,I1973*1/20)</f>
        <v>0</v>
      </c>
      <c r="K1973" s="51">
        <f>HLOOKUP(A_Stammdaten!$B$12,$L$4:$R$2504,ROW(B1973)-3,FALSE)</f>
        <v>0</v>
      </c>
      <c r="L1973" s="51">
        <f t="shared" si="86"/>
        <v>0</v>
      </c>
      <c r="M1973" s="51">
        <f t="shared" si="87"/>
        <v>0</v>
      </c>
      <c r="N1973" s="51">
        <f t="shared" si="87"/>
        <v>0</v>
      </c>
      <c r="O1973" s="51">
        <f t="shared" si="87"/>
        <v>0</v>
      </c>
      <c r="P1973" s="51">
        <f t="shared" si="87"/>
        <v>0</v>
      </c>
      <c r="Q1973" s="51">
        <f t="shared" si="87"/>
        <v>0</v>
      </c>
      <c r="R1973" s="51">
        <f t="shared" si="87"/>
        <v>0</v>
      </c>
    </row>
    <row r="1974" spans="1:18" x14ac:dyDescent="0.25">
      <c r="A1974" s="17"/>
      <c r="B1974" s="52"/>
      <c r="C1974" s="17"/>
      <c r="D1974" s="17"/>
      <c r="E1974" s="17"/>
      <c r="F1974" s="17"/>
      <c r="G1974" s="17"/>
      <c r="H1974" s="17"/>
      <c r="I1974" s="16">
        <f>IF(B1974&gt;A_Stammdaten!$B$12,0,SUM(C1974,D1974,F1974,G1974)-SUM(E1974,H1974))</f>
        <v>0</v>
      </c>
      <c r="J1974" s="51">
        <f>HLOOKUP(A_Stammdaten!$B$12,$L$4:$R$2504,ROW(B1974)-3,FALSE)+IF(OR(B1974=0,A_Stammdaten!$B$12&lt;B1974),0,I1974*1/20)</f>
        <v>0</v>
      </c>
      <c r="K1974" s="51">
        <f>HLOOKUP(A_Stammdaten!$B$12,$L$4:$R$2504,ROW(B1974)-3,FALSE)</f>
        <v>0</v>
      </c>
      <c r="L1974" s="51">
        <f t="shared" si="86"/>
        <v>0</v>
      </c>
      <c r="M1974" s="51">
        <f t="shared" si="87"/>
        <v>0</v>
      </c>
      <c r="N1974" s="51">
        <f t="shared" si="87"/>
        <v>0</v>
      </c>
      <c r="O1974" s="51">
        <f t="shared" si="87"/>
        <v>0</v>
      </c>
      <c r="P1974" s="51">
        <f t="shared" si="87"/>
        <v>0</v>
      </c>
      <c r="Q1974" s="51">
        <f t="shared" si="87"/>
        <v>0</v>
      </c>
      <c r="R1974" s="51">
        <f t="shared" si="87"/>
        <v>0</v>
      </c>
    </row>
    <row r="1975" spans="1:18" x14ac:dyDescent="0.25">
      <c r="A1975" s="17"/>
      <c r="B1975" s="52"/>
      <c r="C1975" s="17"/>
      <c r="D1975" s="17"/>
      <c r="E1975" s="17"/>
      <c r="F1975" s="17"/>
      <c r="G1975" s="17"/>
      <c r="H1975" s="17"/>
      <c r="I1975" s="16">
        <f>IF(B1975&gt;A_Stammdaten!$B$12,0,SUM(C1975,D1975,F1975,G1975)-SUM(E1975,H1975))</f>
        <v>0</v>
      </c>
      <c r="J1975" s="51">
        <f>HLOOKUP(A_Stammdaten!$B$12,$L$4:$R$2504,ROW(B1975)-3,FALSE)+IF(OR(B1975=0,A_Stammdaten!$B$12&lt;B1975),0,I1975*1/20)</f>
        <v>0</v>
      </c>
      <c r="K1975" s="51">
        <f>HLOOKUP(A_Stammdaten!$B$12,$L$4:$R$2504,ROW(B1975)-3,FALSE)</f>
        <v>0</v>
      </c>
      <c r="L1975" s="51">
        <f t="shared" si="86"/>
        <v>0</v>
      </c>
      <c r="M1975" s="51">
        <f t="shared" si="87"/>
        <v>0</v>
      </c>
      <c r="N1975" s="51">
        <f t="shared" si="87"/>
        <v>0</v>
      </c>
      <c r="O1975" s="51">
        <f t="shared" si="87"/>
        <v>0</v>
      </c>
      <c r="P1975" s="51">
        <f t="shared" si="87"/>
        <v>0</v>
      </c>
      <c r="Q1975" s="51">
        <f t="shared" si="87"/>
        <v>0</v>
      </c>
      <c r="R1975" s="51">
        <f t="shared" si="87"/>
        <v>0</v>
      </c>
    </row>
    <row r="1976" spans="1:18" x14ac:dyDescent="0.25">
      <c r="A1976" s="17"/>
      <c r="B1976" s="52"/>
      <c r="C1976" s="17"/>
      <c r="D1976" s="17"/>
      <c r="E1976" s="17"/>
      <c r="F1976" s="17"/>
      <c r="G1976" s="17"/>
      <c r="H1976" s="17"/>
      <c r="I1976" s="16">
        <f>IF(B1976&gt;A_Stammdaten!$B$12,0,SUM(C1976,D1976,F1976,G1976)-SUM(E1976,H1976))</f>
        <v>0</v>
      </c>
      <c r="J1976" s="51">
        <f>HLOOKUP(A_Stammdaten!$B$12,$L$4:$R$2504,ROW(B1976)-3,FALSE)+IF(OR(B1976=0,A_Stammdaten!$B$12&lt;B1976),0,I1976*1/20)</f>
        <v>0</v>
      </c>
      <c r="K1976" s="51">
        <f>HLOOKUP(A_Stammdaten!$B$12,$L$4:$R$2504,ROW(B1976)-3,FALSE)</f>
        <v>0</v>
      </c>
      <c r="L1976" s="51">
        <f t="shared" si="86"/>
        <v>0</v>
      </c>
      <c r="M1976" s="51">
        <f t="shared" si="87"/>
        <v>0</v>
      </c>
      <c r="N1976" s="51">
        <f t="shared" si="87"/>
        <v>0</v>
      </c>
      <c r="O1976" s="51">
        <f t="shared" si="87"/>
        <v>0</v>
      </c>
      <c r="P1976" s="51">
        <f t="shared" si="87"/>
        <v>0</v>
      </c>
      <c r="Q1976" s="51">
        <f t="shared" si="87"/>
        <v>0</v>
      </c>
      <c r="R1976" s="51">
        <f t="shared" si="87"/>
        <v>0</v>
      </c>
    </row>
    <row r="1977" spans="1:18" x14ac:dyDescent="0.25">
      <c r="A1977" s="17"/>
      <c r="B1977" s="52"/>
      <c r="C1977" s="17"/>
      <c r="D1977" s="17"/>
      <c r="E1977" s="17"/>
      <c r="F1977" s="17"/>
      <c r="G1977" s="17"/>
      <c r="H1977" s="17"/>
      <c r="I1977" s="16">
        <f>IF(B1977&gt;A_Stammdaten!$B$12,0,SUM(C1977,D1977,F1977,G1977)-SUM(E1977,H1977))</f>
        <v>0</v>
      </c>
      <c r="J1977" s="51">
        <f>HLOOKUP(A_Stammdaten!$B$12,$L$4:$R$2504,ROW(B1977)-3,FALSE)+IF(OR(B1977=0,A_Stammdaten!$B$12&lt;B1977),0,I1977*1/20)</f>
        <v>0</v>
      </c>
      <c r="K1977" s="51">
        <f>HLOOKUP(A_Stammdaten!$B$12,$L$4:$R$2504,ROW(B1977)-3,FALSE)</f>
        <v>0</v>
      </c>
      <c r="L1977" s="51">
        <f t="shared" si="86"/>
        <v>0</v>
      </c>
      <c r="M1977" s="51">
        <f t="shared" si="87"/>
        <v>0</v>
      </c>
      <c r="N1977" s="51">
        <f t="shared" si="87"/>
        <v>0</v>
      </c>
      <c r="O1977" s="51">
        <f t="shared" si="87"/>
        <v>0</v>
      </c>
      <c r="P1977" s="51">
        <f t="shared" si="87"/>
        <v>0</v>
      </c>
      <c r="Q1977" s="51">
        <f t="shared" si="87"/>
        <v>0</v>
      </c>
      <c r="R1977" s="51">
        <f t="shared" si="87"/>
        <v>0</v>
      </c>
    </row>
    <row r="1978" spans="1:18" x14ac:dyDescent="0.25">
      <c r="A1978" s="17"/>
      <c r="B1978" s="52"/>
      <c r="C1978" s="17"/>
      <c r="D1978" s="17"/>
      <c r="E1978" s="17"/>
      <c r="F1978" s="17"/>
      <c r="G1978" s="17"/>
      <c r="H1978" s="17"/>
      <c r="I1978" s="16">
        <f>IF(B1978&gt;A_Stammdaten!$B$12,0,SUM(C1978,D1978,F1978,G1978)-SUM(E1978,H1978))</f>
        <v>0</v>
      </c>
      <c r="J1978" s="51">
        <f>HLOOKUP(A_Stammdaten!$B$12,$L$4:$R$2504,ROW(B1978)-3,FALSE)+IF(OR(B1978=0,A_Stammdaten!$B$12&lt;B1978),0,I1978*1/20)</f>
        <v>0</v>
      </c>
      <c r="K1978" s="51">
        <f>HLOOKUP(A_Stammdaten!$B$12,$L$4:$R$2504,ROW(B1978)-3,FALSE)</f>
        <v>0</v>
      </c>
      <c r="L1978" s="51">
        <f t="shared" si="86"/>
        <v>0</v>
      </c>
      <c r="M1978" s="51">
        <f t="shared" si="87"/>
        <v>0</v>
      </c>
      <c r="N1978" s="51">
        <f t="shared" si="87"/>
        <v>0</v>
      </c>
      <c r="O1978" s="51">
        <f t="shared" si="87"/>
        <v>0</v>
      </c>
      <c r="P1978" s="51">
        <f t="shared" si="87"/>
        <v>0</v>
      </c>
      <c r="Q1978" s="51">
        <f t="shared" si="87"/>
        <v>0</v>
      </c>
      <c r="R1978" s="51">
        <f t="shared" si="87"/>
        <v>0</v>
      </c>
    </row>
    <row r="1979" spans="1:18" x14ac:dyDescent="0.25">
      <c r="A1979" s="17"/>
      <c r="B1979" s="52"/>
      <c r="C1979" s="17"/>
      <c r="D1979" s="17"/>
      <c r="E1979" s="17"/>
      <c r="F1979" s="17"/>
      <c r="G1979" s="17"/>
      <c r="H1979" s="17"/>
      <c r="I1979" s="16">
        <f>IF(B1979&gt;A_Stammdaten!$B$12,0,SUM(C1979,D1979,F1979,G1979)-SUM(E1979,H1979))</f>
        <v>0</v>
      </c>
      <c r="J1979" s="51">
        <f>HLOOKUP(A_Stammdaten!$B$12,$L$4:$R$2504,ROW(B1979)-3,FALSE)+IF(OR(B1979=0,A_Stammdaten!$B$12&lt;B1979),0,I1979*1/20)</f>
        <v>0</v>
      </c>
      <c r="K1979" s="51">
        <f>HLOOKUP(A_Stammdaten!$B$12,$L$4:$R$2504,ROW(B1979)-3,FALSE)</f>
        <v>0</v>
      </c>
      <c r="L1979" s="51">
        <f t="shared" si="86"/>
        <v>0</v>
      </c>
      <c r="M1979" s="51">
        <f t="shared" si="87"/>
        <v>0</v>
      </c>
      <c r="N1979" s="51">
        <f t="shared" si="87"/>
        <v>0</v>
      </c>
      <c r="O1979" s="51">
        <f t="shared" si="87"/>
        <v>0</v>
      </c>
      <c r="P1979" s="51">
        <f t="shared" si="87"/>
        <v>0</v>
      </c>
      <c r="Q1979" s="51">
        <f t="shared" si="87"/>
        <v>0</v>
      </c>
      <c r="R1979" s="51">
        <f t="shared" si="87"/>
        <v>0</v>
      </c>
    </row>
    <row r="1980" spans="1:18" x14ac:dyDescent="0.25">
      <c r="A1980" s="17"/>
      <c r="B1980" s="52"/>
      <c r="C1980" s="17"/>
      <c r="D1980" s="17"/>
      <c r="E1980" s="17"/>
      <c r="F1980" s="17"/>
      <c r="G1980" s="17"/>
      <c r="H1980" s="17"/>
      <c r="I1980" s="16">
        <f>IF(B1980&gt;A_Stammdaten!$B$12,0,SUM(C1980,D1980,F1980,G1980)-SUM(E1980,H1980))</f>
        <v>0</v>
      </c>
      <c r="J1980" s="51">
        <f>HLOOKUP(A_Stammdaten!$B$12,$L$4:$R$2504,ROW(B1980)-3,FALSE)+IF(OR(B1980=0,A_Stammdaten!$B$12&lt;B1980),0,I1980*1/20)</f>
        <v>0</v>
      </c>
      <c r="K1980" s="51">
        <f>HLOOKUP(A_Stammdaten!$B$12,$L$4:$R$2504,ROW(B1980)-3,FALSE)</f>
        <v>0</v>
      </c>
      <c r="L1980" s="51">
        <f t="shared" si="86"/>
        <v>0</v>
      </c>
      <c r="M1980" s="51">
        <f t="shared" si="87"/>
        <v>0</v>
      </c>
      <c r="N1980" s="51">
        <f t="shared" si="87"/>
        <v>0</v>
      </c>
      <c r="O1980" s="51">
        <f t="shared" si="87"/>
        <v>0</v>
      </c>
      <c r="P1980" s="51">
        <f t="shared" si="87"/>
        <v>0</v>
      </c>
      <c r="Q1980" s="51">
        <f t="shared" si="87"/>
        <v>0</v>
      </c>
      <c r="R1980" s="51">
        <f t="shared" si="87"/>
        <v>0</v>
      </c>
    </row>
    <row r="1981" spans="1:18" x14ac:dyDescent="0.25">
      <c r="A1981" s="17"/>
      <c r="B1981" s="52"/>
      <c r="C1981" s="17"/>
      <c r="D1981" s="17"/>
      <c r="E1981" s="17"/>
      <c r="F1981" s="17"/>
      <c r="G1981" s="17"/>
      <c r="H1981" s="17"/>
      <c r="I1981" s="16">
        <f>IF(B1981&gt;A_Stammdaten!$B$12,0,SUM(C1981,D1981,F1981,G1981)-SUM(E1981,H1981))</f>
        <v>0</v>
      </c>
      <c r="J1981" s="51">
        <f>HLOOKUP(A_Stammdaten!$B$12,$L$4:$R$2504,ROW(B1981)-3,FALSE)+IF(OR(B1981=0,A_Stammdaten!$B$12&lt;B1981),0,I1981*1/20)</f>
        <v>0</v>
      </c>
      <c r="K1981" s="51">
        <f>HLOOKUP(A_Stammdaten!$B$12,$L$4:$R$2504,ROW(B1981)-3,FALSE)</f>
        <v>0</v>
      </c>
      <c r="L1981" s="51">
        <f t="shared" si="86"/>
        <v>0</v>
      </c>
      <c r="M1981" s="51">
        <f t="shared" si="87"/>
        <v>0</v>
      </c>
      <c r="N1981" s="51">
        <f t="shared" si="87"/>
        <v>0</v>
      </c>
      <c r="O1981" s="51">
        <f t="shared" si="87"/>
        <v>0</v>
      </c>
      <c r="P1981" s="51">
        <f t="shared" si="87"/>
        <v>0</v>
      </c>
      <c r="Q1981" s="51">
        <f t="shared" si="87"/>
        <v>0</v>
      </c>
      <c r="R1981" s="51">
        <f t="shared" si="87"/>
        <v>0</v>
      </c>
    </row>
    <row r="1982" spans="1:18" x14ac:dyDescent="0.25">
      <c r="A1982" s="17"/>
      <c r="B1982" s="52"/>
      <c r="C1982" s="17"/>
      <c r="D1982" s="17"/>
      <c r="E1982" s="17"/>
      <c r="F1982" s="17"/>
      <c r="G1982" s="17"/>
      <c r="H1982" s="17"/>
      <c r="I1982" s="16">
        <f>IF(B1982&gt;A_Stammdaten!$B$12,0,SUM(C1982,D1982,F1982,G1982)-SUM(E1982,H1982))</f>
        <v>0</v>
      </c>
      <c r="J1982" s="51">
        <f>HLOOKUP(A_Stammdaten!$B$12,$L$4:$R$2504,ROW(B1982)-3,FALSE)+IF(OR(B1982=0,A_Stammdaten!$B$12&lt;B1982),0,I1982*1/20)</f>
        <v>0</v>
      </c>
      <c r="K1982" s="51">
        <f>HLOOKUP(A_Stammdaten!$B$12,$L$4:$R$2504,ROW(B1982)-3,FALSE)</f>
        <v>0</v>
      </c>
      <c r="L1982" s="51">
        <f t="shared" si="86"/>
        <v>0</v>
      </c>
      <c r="M1982" s="51">
        <f t="shared" si="87"/>
        <v>0</v>
      </c>
      <c r="N1982" s="51">
        <f t="shared" si="87"/>
        <v>0</v>
      </c>
      <c r="O1982" s="51">
        <f t="shared" si="87"/>
        <v>0</v>
      </c>
      <c r="P1982" s="51">
        <f t="shared" si="87"/>
        <v>0</v>
      </c>
      <c r="Q1982" s="51">
        <f t="shared" si="87"/>
        <v>0</v>
      </c>
      <c r="R1982" s="51">
        <f t="shared" si="87"/>
        <v>0</v>
      </c>
    </row>
    <row r="1983" spans="1:18" x14ac:dyDescent="0.25">
      <c r="A1983" s="17"/>
      <c r="B1983" s="52"/>
      <c r="C1983" s="17"/>
      <c r="D1983" s="17"/>
      <c r="E1983" s="17"/>
      <c r="F1983" s="17"/>
      <c r="G1983" s="17"/>
      <c r="H1983" s="17"/>
      <c r="I1983" s="16">
        <f>IF(B1983&gt;A_Stammdaten!$B$12,0,SUM(C1983,D1983,F1983,G1983)-SUM(E1983,H1983))</f>
        <v>0</v>
      </c>
      <c r="J1983" s="51">
        <f>HLOOKUP(A_Stammdaten!$B$12,$L$4:$R$2504,ROW(B1983)-3,FALSE)+IF(OR(B1983=0,A_Stammdaten!$B$12&lt;B1983),0,I1983*1/20)</f>
        <v>0</v>
      </c>
      <c r="K1983" s="51">
        <f>HLOOKUP(A_Stammdaten!$B$12,$L$4:$R$2504,ROW(B1983)-3,FALSE)</f>
        <v>0</v>
      </c>
      <c r="L1983" s="51">
        <f t="shared" si="86"/>
        <v>0</v>
      </c>
      <c r="M1983" s="51">
        <f t="shared" si="87"/>
        <v>0</v>
      </c>
      <c r="N1983" s="51">
        <f t="shared" si="87"/>
        <v>0</v>
      </c>
      <c r="O1983" s="51">
        <f t="shared" si="87"/>
        <v>0</v>
      </c>
      <c r="P1983" s="51">
        <f t="shared" si="87"/>
        <v>0</v>
      </c>
      <c r="Q1983" s="51">
        <f t="shared" si="87"/>
        <v>0</v>
      </c>
      <c r="R1983" s="51">
        <f t="shared" si="87"/>
        <v>0</v>
      </c>
    </row>
    <row r="1984" spans="1:18" x14ac:dyDescent="0.25">
      <c r="A1984" s="17"/>
      <c r="B1984" s="52"/>
      <c r="C1984" s="17"/>
      <c r="D1984" s="17"/>
      <c r="E1984" s="17"/>
      <c r="F1984" s="17"/>
      <c r="G1984" s="17"/>
      <c r="H1984" s="17"/>
      <c r="I1984" s="16">
        <f>IF(B1984&gt;A_Stammdaten!$B$12,0,SUM(C1984,D1984,F1984,G1984)-SUM(E1984,H1984))</f>
        <v>0</v>
      </c>
      <c r="J1984" s="51">
        <f>HLOOKUP(A_Stammdaten!$B$12,$L$4:$R$2504,ROW(B1984)-3,FALSE)+IF(OR(B1984=0,A_Stammdaten!$B$12&lt;B1984),0,I1984*1/20)</f>
        <v>0</v>
      </c>
      <c r="K1984" s="51">
        <f>HLOOKUP(A_Stammdaten!$B$12,$L$4:$R$2504,ROW(B1984)-3,FALSE)</f>
        <v>0</v>
      </c>
      <c r="L1984" s="51">
        <f t="shared" ref="L1984:L2047" si="88">IF(OR($I1984=0,L$4&lt;$B1984,$B1984=0,20-(L$4-$B1984)=0),0,$I1984*(19-(L$4-$B1984))/20)</f>
        <v>0</v>
      </c>
      <c r="M1984" s="51">
        <f t="shared" si="87"/>
        <v>0</v>
      </c>
      <c r="N1984" s="51">
        <f t="shared" si="87"/>
        <v>0</v>
      </c>
      <c r="O1984" s="51">
        <f t="shared" si="87"/>
        <v>0</v>
      </c>
      <c r="P1984" s="51">
        <f t="shared" si="87"/>
        <v>0</v>
      </c>
      <c r="Q1984" s="51">
        <f t="shared" si="87"/>
        <v>0</v>
      </c>
      <c r="R1984" s="51">
        <f t="shared" si="87"/>
        <v>0</v>
      </c>
    </row>
    <row r="1985" spans="1:18" x14ac:dyDescent="0.25">
      <c r="A1985" s="17"/>
      <c r="B1985" s="52"/>
      <c r="C1985" s="17"/>
      <c r="D1985" s="17"/>
      <c r="E1985" s="17"/>
      <c r="F1985" s="17"/>
      <c r="G1985" s="17"/>
      <c r="H1985" s="17"/>
      <c r="I1985" s="16">
        <f>IF(B1985&gt;A_Stammdaten!$B$12,0,SUM(C1985,D1985,F1985,G1985)-SUM(E1985,H1985))</f>
        <v>0</v>
      </c>
      <c r="J1985" s="51">
        <f>HLOOKUP(A_Stammdaten!$B$12,$L$4:$R$2504,ROW(B1985)-3,FALSE)+IF(OR(B1985=0,A_Stammdaten!$B$12&lt;B1985),0,I1985*1/20)</f>
        <v>0</v>
      </c>
      <c r="K1985" s="51">
        <f>HLOOKUP(A_Stammdaten!$B$12,$L$4:$R$2504,ROW(B1985)-3,FALSE)</f>
        <v>0</v>
      </c>
      <c r="L1985" s="51">
        <f t="shared" si="88"/>
        <v>0</v>
      </c>
      <c r="M1985" s="51">
        <f t="shared" si="87"/>
        <v>0</v>
      </c>
      <c r="N1985" s="51">
        <f t="shared" si="87"/>
        <v>0</v>
      </c>
      <c r="O1985" s="51">
        <f t="shared" si="87"/>
        <v>0</v>
      </c>
      <c r="P1985" s="51">
        <f t="shared" si="87"/>
        <v>0</v>
      </c>
      <c r="Q1985" s="51">
        <f t="shared" si="87"/>
        <v>0</v>
      </c>
      <c r="R1985" s="51">
        <f t="shared" si="87"/>
        <v>0</v>
      </c>
    </row>
    <row r="1986" spans="1:18" x14ac:dyDescent="0.25">
      <c r="A1986" s="17"/>
      <c r="B1986" s="52"/>
      <c r="C1986" s="17"/>
      <c r="D1986" s="17"/>
      <c r="E1986" s="17"/>
      <c r="F1986" s="17"/>
      <c r="G1986" s="17"/>
      <c r="H1986" s="17"/>
      <c r="I1986" s="16">
        <f>IF(B1986&gt;A_Stammdaten!$B$12,0,SUM(C1986,D1986,F1986,G1986)-SUM(E1986,H1986))</f>
        <v>0</v>
      </c>
      <c r="J1986" s="51">
        <f>HLOOKUP(A_Stammdaten!$B$12,$L$4:$R$2504,ROW(B1986)-3,FALSE)+IF(OR(B1986=0,A_Stammdaten!$B$12&lt;B1986),0,I1986*1/20)</f>
        <v>0</v>
      </c>
      <c r="K1986" s="51">
        <f>HLOOKUP(A_Stammdaten!$B$12,$L$4:$R$2504,ROW(B1986)-3,FALSE)</f>
        <v>0</v>
      </c>
      <c r="L1986" s="51">
        <f t="shared" si="88"/>
        <v>0</v>
      </c>
      <c r="M1986" s="51">
        <f t="shared" si="87"/>
        <v>0</v>
      </c>
      <c r="N1986" s="51">
        <f t="shared" si="87"/>
        <v>0</v>
      </c>
      <c r="O1986" s="51">
        <f t="shared" si="87"/>
        <v>0</v>
      </c>
      <c r="P1986" s="51">
        <f t="shared" si="87"/>
        <v>0</v>
      </c>
      <c r="Q1986" s="51">
        <f t="shared" si="87"/>
        <v>0</v>
      </c>
      <c r="R1986" s="51">
        <f t="shared" si="87"/>
        <v>0</v>
      </c>
    </row>
    <row r="1987" spans="1:18" x14ac:dyDescent="0.25">
      <c r="A1987" s="17"/>
      <c r="B1987" s="52"/>
      <c r="C1987" s="17"/>
      <c r="D1987" s="17"/>
      <c r="E1987" s="17"/>
      <c r="F1987" s="17"/>
      <c r="G1987" s="17"/>
      <c r="H1987" s="17"/>
      <c r="I1987" s="16">
        <f>IF(B1987&gt;A_Stammdaten!$B$12,0,SUM(C1987,D1987,F1987,G1987)-SUM(E1987,H1987))</f>
        <v>0</v>
      </c>
      <c r="J1987" s="51">
        <f>HLOOKUP(A_Stammdaten!$B$12,$L$4:$R$2504,ROW(B1987)-3,FALSE)+IF(OR(B1987=0,A_Stammdaten!$B$12&lt;B1987),0,I1987*1/20)</f>
        <v>0</v>
      </c>
      <c r="K1987" s="51">
        <f>HLOOKUP(A_Stammdaten!$B$12,$L$4:$R$2504,ROW(B1987)-3,FALSE)</f>
        <v>0</v>
      </c>
      <c r="L1987" s="51">
        <f t="shared" si="88"/>
        <v>0</v>
      </c>
      <c r="M1987" s="51">
        <f t="shared" si="87"/>
        <v>0</v>
      </c>
      <c r="N1987" s="51">
        <f t="shared" si="87"/>
        <v>0</v>
      </c>
      <c r="O1987" s="51">
        <f t="shared" si="87"/>
        <v>0</v>
      </c>
      <c r="P1987" s="51">
        <f t="shared" si="87"/>
        <v>0</v>
      </c>
      <c r="Q1987" s="51">
        <f t="shared" si="87"/>
        <v>0</v>
      </c>
      <c r="R1987" s="51">
        <f t="shared" si="87"/>
        <v>0</v>
      </c>
    </row>
    <row r="1988" spans="1:18" x14ac:dyDescent="0.25">
      <c r="A1988" s="17"/>
      <c r="B1988" s="52"/>
      <c r="C1988" s="17"/>
      <c r="D1988" s="17"/>
      <c r="E1988" s="17"/>
      <c r="F1988" s="17"/>
      <c r="G1988" s="17"/>
      <c r="H1988" s="17"/>
      <c r="I1988" s="16">
        <f>IF(B1988&gt;A_Stammdaten!$B$12,0,SUM(C1988,D1988,F1988,G1988)-SUM(E1988,H1988))</f>
        <v>0</v>
      </c>
      <c r="J1988" s="51">
        <f>HLOOKUP(A_Stammdaten!$B$12,$L$4:$R$2504,ROW(B1988)-3,FALSE)+IF(OR(B1988=0,A_Stammdaten!$B$12&lt;B1988),0,I1988*1/20)</f>
        <v>0</v>
      </c>
      <c r="K1988" s="51">
        <f>HLOOKUP(A_Stammdaten!$B$12,$L$4:$R$2504,ROW(B1988)-3,FALSE)</f>
        <v>0</v>
      </c>
      <c r="L1988" s="51">
        <f t="shared" si="88"/>
        <v>0</v>
      </c>
      <c r="M1988" s="51">
        <f t="shared" si="87"/>
        <v>0</v>
      </c>
      <c r="N1988" s="51">
        <f t="shared" si="87"/>
        <v>0</v>
      </c>
      <c r="O1988" s="51">
        <f t="shared" si="87"/>
        <v>0</v>
      </c>
      <c r="P1988" s="51">
        <f t="shared" si="87"/>
        <v>0</v>
      </c>
      <c r="Q1988" s="51">
        <f t="shared" si="87"/>
        <v>0</v>
      </c>
      <c r="R1988" s="51">
        <f t="shared" si="87"/>
        <v>0</v>
      </c>
    </row>
    <row r="1989" spans="1:18" x14ac:dyDescent="0.25">
      <c r="A1989" s="17"/>
      <c r="B1989" s="52"/>
      <c r="C1989" s="17"/>
      <c r="D1989" s="17"/>
      <c r="E1989" s="17"/>
      <c r="F1989" s="17"/>
      <c r="G1989" s="17"/>
      <c r="H1989" s="17"/>
      <c r="I1989" s="16">
        <f>IF(B1989&gt;A_Stammdaten!$B$12,0,SUM(C1989,D1989,F1989,G1989)-SUM(E1989,H1989))</f>
        <v>0</v>
      </c>
      <c r="J1989" s="51">
        <f>HLOOKUP(A_Stammdaten!$B$12,$L$4:$R$2504,ROW(B1989)-3,FALSE)+IF(OR(B1989=0,A_Stammdaten!$B$12&lt;B1989),0,I1989*1/20)</f>
        <v>0</v>
      </c>
      <c r="K1989" s="51">
        <f>HLOOKUP(A_Stammdaten!$B$12,$L$4:$R$2504,ROW(B1989)-3,FALSE)</f>
        <v>0</v>
      </c>
      <c r="L1989" s="51">
        <f t="shared" si="88"/>
        <v>0</v>
      </c>
      <c r="M1989" s="51">
        <f t="shared" si="87"/>
        <v>0</v>
      </c>
      <c r="N1989" s="51">
        <f t="shared" si="87"/>
        <v>0</v>
      </c>
      <c r="O1989" s="51">
        <f t="shared" si="87"/>
        <v>0</v>
      </c>
      <c r="P1989" s="51">
        <f t="shared" si="87"/>
        <v>0</v>
      </c>
      <c r="Q1989" s="51">
        <f t="shared" si="87"/>
        <v>0</v>
      </c>
      <c r="R1989" s="51">
        <f t="shared" si="87"/>
        <v>0</v>
      </c>
    </row>
    <row r="1990" spans="1:18" x14ac:dyDescent="0.25">
      <c r="A1990" s="17"/>
      <c r="B1990" s="52"/>
      <c r="C1990" s="17"/>
      <c r="D1990" s="17"/>
      <c r="E1990" s="17"/>
      <c r="F1990" s="17"/>
      <c r="G1990" s="17"/>
      <c r="H1990" s="17"/>
      <c r="I1990" s="16">
        <f>IF(B1990&gt;A_Stammdaten!$B$12,0,SUM(C1990,D1990,F1990,G1990)-SUM(E1990,H1990))</f>
        <v>0</v>
      </c>
      <c r="J1990" s="51">
        <f>HLOOKUP(A_Stammdaten!$B$12,$L$4:$R$2504,ROW(B1990)-3,FALSE)+IF(OR(B1990=0,A_Stammdaten!$B$12&lt;B1990),0,I1990*1/20)</f>
        <v>0</v>
      </c>
      <c r="K1990" s="51">
        <f>HLOOKUP(A_Stammdaten!$B$12,$L$4:$R$2504,ROW(B1990)-3,FALSE)</f>
        <v>0</v>
      </c>
      <c r="L1990" s="51">
        <f t="shared" si="88"/>
        <v>0</v>
      </c>
      <c r="M1990" s="51">
        <f t="shared" si="87"/>
        <v>0</v>
      </c>
      <c r="N1990" s="51">
        <f t="shared" si="87"/>
        <v>0</v>
      </c>
      <c r="O1990" s="51">
        <f t="shared" si="87"/>
        <v>0</v>
      </c>
      <c r="P1990" s="51">
        <f t="shared" si="87"/>
        <v>0</v>
      </c>
      <c r="Q1990" s="51">
        <f t="shared" si="87"/>
        <v>0</v>
      </c>
      <c r="R1990" s="51">
        <f t="shared" si="87"/>
        <v>0</v>
      </c>
    </row>
    <row r="1991" spans="1:18" x14ac:dyDescent="0.25">
      <c r="A1991" s="17"/>
      <c r="B1991" s="52"/>
      <c r="C1991" s="17"/>
      <c r="D1991" s="17"/>
      <c r="E1991" s="17"/>
      <c r="F1991" s="17"/>
      <c r="G1991" s="17"/>
      <c r="H1991" s="17"/>
      <c r="I1991" s="16">
        <f>IF(B1991&gt;A_Stammdaten!$B$12,0,SUM(C1991,D1991,F1991,G1991)-SUM(E1991,H1991))</f>
        <v>0</v>
      </c>
      <c r="J1991" s="51">
        <f>HLOOKUP(A_Stammdaten!$B$12,$L$4:$R$2504,ROW(B1991)-3,FALSE)+IF(OR(B1991=0,A_Stammdaten!$B$12&lt;B1991),0,I1991*1/20)</f>
        <v>0</v>
      </c>
      <c r="K1991" s="51">
        <f>HLOOKUP(A_Stammdaten!$B$12,$L$4:$R$2504,ROW(B1991)-3,FALSE)</f>
        <v>0</v>
      </c>
      <c r="L1991" s="51">
        <f t="shared" si="88"/>
        <v>0</v>
      </c>
      <c r="M1991" s="51">
        <f t="shared" si="87"/>
        <v>0</v>
      </c>
      <c r="N1991" s="51">
        <f t="shared" si="87"/>
        <v>0</v>
      </c>
      <c r="O1991" s="51">
        <f t="shared" si="87"/>
        <v>0</v>
      </c>
      <c r="P1991" s="51">
        <f t="shared" si="87"/>
        <v>0</v>
      </c>
      <c r="Q1991" s="51">
        <f t="shared" si="87"/>
        <v>0</v>
      </c>
      <c r="R1991" s="51">
        <f t="shared" si="87"/>
        <v>0</v>
      </c>
    </row>
    <row r="1992" spans="1:18" x14ac:dyDescent="0.25">
      <c r="A1992" s="17"/>
      <c r="B1992" s="52"/>
      <c r="C1992" s="17"/>
      <c r="D1992" s="17"/>
      <c r="E1992" s="17"/>
      <c r="F1992" s="17"/>
      <c r="G1992" s="17"/>
      <c r="H1992" s="17"/>
      <c r="I1992" s="16">
        <f>IF(B1992&gt;A_Stammdaten!$B$12,0,SUM(C1992,D1992,F1992,G1992)-SUM(E1992,H1992))</f>
        <v>0</v>
      </c>
      <c r="J1992" s="51">
        <f>HLOOKUP(A_Stammdaten!$B$12,$L$4:$R$2504,ROW(B1992)-3,FALSE)+IF(OR(B1992=0,A_Stammdaten!$B$12&lt;B1992),0,I1992*1/20)</f>
        <v>0</v>
      </c>
      <c r="K1992" s="51">
        <f>HLOOKUP(A_Stammdaten!$B$12,$L$4:$R$2504,ROW(B1992)-3,FALSE)</f>
        <v>0</v>
      </c>
      <c r="L1992" s="51">
        <f t="shared" si="88"/>
        <v>0</v>
      </c>
      <c r="M1992" s="51">
        <f t="shared" si="87"/>
        <v>0</v>
      </c>
      <c r="N1992" s="51">
        <f t="shared" si="87"/>
        <v>0</v>
      </c>
      <c r="O1992" s="51">
        <f t="shared" si="87"/>
        <v>0</v>
      </c>
      <c r="P1992" s="51">
        <f t="shared" si="87"/>
        <v>0</v>
      </c>
      <c r="Q1992" s="51">
        <f t="shared" si="87"/>
        <v>0</v>
      </c>
      <c r="R1992" s="51">
        <f t="shared" si="87"/>
        <v>0</v>
      </c>
    </row>
    <row r="1993" spans="1:18" x14ac:dyDescent="0.25">
      <c r="A1993" s="17"/>
      <c r="B1993" s="52"/>
      <c r="C1993" s="17"/>
      <c r="D1993" s="17"/>
      <c r="E1993" s="17"/>
      <c r="F1993" s="17"/>
      <c r="G1993" s="17"/>
      <c r="H1993" s="17"/>
      <c r="I1993" s="16">
        <f>IF(B1993&gt;A_Stammdaten!$B$12,0,SUM(C1993,D1993,F1993,G1993)-SUM(E1993,H1993))</f>
        <v>0</v>
      </c>
      <c r="J1993" s="51">
        <f>HLOOKUP(A_Stammdaten!$B$12,$L$4:$R$2504,ROW(B1993)-3,FALSE)+IF(OR(B1993=0,A_Stammdaten!$B$12&lt;B1993),0,I1993*1/20)</f>
        <v>0</v>
      </c>
      <c r="K1993" s="51">
        <f>HLOOKUP(A_Stammdaten!$B$12,$L$4:$R$2504,ROW(B1993)-3,FALSE)</f>
        <v>0</v>
      </c>
      <c r="L1993" s="51">
        <f t="shared" si="88"/>
        <v>0</v>
      </c>
      <c r="M1993" s="51">
        <f t="shared" si="87"/>
        <v>0</v>
      </c>
      <c r="N1993" s="51">
        <f t="shared" si="87"/>
        <v>0</v>
      </c>
      <c r="O1993" s="51">
        <f t="shared" si="87"/>
        <v>0</v>
      </c>
      <c r="P1993" s="51">
        <f t="shared" si="87"/>
        <v>0</v>
      </c>
      <c r="Q1993" s="51">
        <f t="shared" si="87"/>
        <v>0</v>
      </c>
      <c r="R1993" s="51">
        <f t="shared" si="87"/>
        <v>0</v>
      </c>
    </row>
    <row r="1994" spans="1:18" x14ac:dyDescent="0.25">
      <c r="A1994" s="17"/>
      <c r="B1994" s="52"/>
      <c r="C1994" s="17"/>
      <c r="D1994" s="17"/>
      <c r="E1994" s="17"/>
      <c r="F1994" s="17"/>
      <c r="G1994" s="17"/>
      <c r="H1994" s="17"/>
      <c r="I1994" s="16">
        <f>IF(B1994&gt;A_Stammdaten!$B$12,0,SUM(C1994,D1994,F1994,G1994)-SUM(E1994,H1994))</f>
        <v>0</v>
      </c>
      <c r="J1994" s="51">
        <f>HLOOKUP(A_Stammdaten!$B$12,$L$4:$R$2504,ROW(B1994)-3,FALSE)+IF(OR(B1994=0,A_Stammdaten!$B$12&lt;B1994),0,I1994*1/20)</f>
        <v>0</v>
      </c>
      <c r="K1994" s="51">
        <f>HLOOKUP(A_Stammdaten!$B$12,$L$4:$R$2504,ROW(B1994)-3,FALSE)</f>
        <v>0</v>
      </c>
      <c r="L1994" s="51">
        <f t="shared" si="88"/>
        <v>0</v>
      </c>
      <c r="M1994" s="51">
        <f t="shared" si="87"/>
        <v>0</v>
      </c>
      <c r="N1994" s="51">
        <f t="shared" si="87"/>
        <v>0</v>
      </c>
      <c r="O1994" s="51">
        <f t="shared" si="87"/>
        <v>0</v>
      </c>
      <c r="P1994" s="51">
        <f t="shared" si="87"/>
        <v>0</v>
      </c>
      <c r="Q1994" s="51">
        <f t="shared" si="87"/>
        <v>0</v>
      </c>
      <c r="R1994" s="51">
        <f t="shared" si="87"/>
        <v>0</v>
      </c>
    </row>
    <row r="1995" spans="1:18" x14ac:dyDescent="0.25">
      <c r="A1995" s="17"/>
      <c r="B1995" s="52"/>
      <c r="C1995" s="17"/>
      <c r="D1995" s="17"/>
      <c r="E1995" s="17"/>
      <c r="F1995" s="17"/>
      <c r="G1995" s="17"/>
      <c r="H1995" s="17"/>
      <c r="I1995" s="16">
        <f>IF(B1995&gt;A_Stammdaten!$B$12,0,SUM(C1995,D1995,F1995,G1995)-SUM(E1995,H1995))</f>
        <v>0</v>
      </c>
      <c r="J1995" s="51">
        <f>HLOOKUP(A_Stammdaten!$B$12,$L$4:$R$2504,ROW(B1995)-3,FALSE)+IF(OR(B1995=0,A_Stammdaten!$B$12&lt;B1995),0,I1995*1/20)</f>
        <v>0</v>
      </c>
      <c r="K1995" s="51">
        <f>HLOOKUP(A_Stammdaten!$B$12,$L$4:$R$2504,ROW(B1995)-3,FALSE)</f>
        <v>0</v>
      </c>
      <c r="L1995" s="51">
        <f t="shared" si="88"/>
        <v>0</v>
      </c>
      <c r="M1995" s="51">
        <f t="shared" si="87"/>
        <v>0</v>
      </c>
      <c r="N1995" s="51">
        <f t="shared" si="87"/>
        <v>0</v>
      </c>
      <c r="O1995" s="51">
        <f t="shared" si="87"/>
        <v>0</v>
      </c>
      <c r="P1995" s="51">
        <f t="shared" si="87"/>
        <v>0</v>
      </c>
      <c r="Q1995" s="51">
        <f t="shared" si="87"/>
        <v>0</v>
      </c>
      <c r="R1995" s="51">
        <f t="shared" si="87"/>
        <v>0</v>
      </c>
    </row>
    <row r="1996" spans="1:18" x14ac:dyDescent="0.25">
      <c r="A1996" s="17"/>
      <c r="B1996" s="52"/>
      <c r="C1996" s="17"/>
      <c r="D1996" s="17"/>
      <c r="E1996" s="17"/>
      <c r="F1996" s="17"/>
      <c r="G1996" s="17"/>
      <c r="H1996" s="17"/>
      <c r="I1996" s="16">
        <f>IF(B1996&gt;A_Stammdaten!$B$12,0,SUM(C1996,D1996,F1996,G1996)-SUM(E1996,H1996))</f>
        <v>0</v>
      </c>
      <c r="J1996" s="51">
        <f>HLOOKUP(A_Stammdaten!$B$12,$L$4:$R$2504,ROW(B1996)-3,FALSE)+IF(OR(B1996=0,A_Stammdaten!$B$12&lt;B1996),0,I1996*1/20)</f>
        <v>0</v>
      </c>
      <c r="K1996" s="51">
        <f>HLOOKUP(A_Stammdaten!$B$12,$L$4:$R$2504,ROW(B1996)-3,FALSE)</f>
        <v>0</v>
      </c>
      <c r="L1996" s="51">
        <f t="shared" si="88"/>
        <v>0</v>
      </c>
      <c r="M1996" s="51">
        <f t="shared" si="87"/>
        <v>0</v>
      </c>
      <c r="N1996" s="51">
        <f t="shared" si="87"/>
        <v>0</v>
      </c>
      <c r="O1996" s="51">
        <f t="shared" si="87"/>
        <v>0</v>
      </c>
      <c r="P1996" s="51">
        <f t="shared" si="87"/>
        <v>0</v>
      </c>
      <c r="Q1996" s="51">
        <f t="shared" si="87"/>
        <v>0</v>
      </c>
      <c r="R1996" s="51">
        <f t="shared" si="87"/>
        <v>0</v>
      </c>
    </row>
    <row r="1997" spans="1:18" x14ac:dyDescent="0.25">
      <c r="A1997" s="17"/>
      <c r="B1997" s="52"/>
      <c r="C1997" s="17"/>
      <c r="D1997" s="17"/>
      <c r="E1997" s="17"/>
      <c r="F1997" s="17"/>
      <c r="G1997" s="17"/>
      <c r="H1997" s="17"/>
      <c r="I1997" s="16">
        <f>IF(B1997&gt;A_Stammdaten!$B$12,0,SUM(C1997,D1997,F1997,G1997)-SUM(E1997,H1997))</f>
        <v>0</v>
      </c>
      <c r="J1997" s="51">
        <f>HLOOKUP(A_Stammdaten!$B$12,$L$4:$R$2504,ROW(B1997)-3,FALSE)+IF(OR(B1997=0,A_Stammdaten!$B$12&lt;B1997),0,I1997*1/20)</f>
        <v>0</v>
      </c>
      <c r="K1997" s="51">
        <f>HLOOKUP(A_Stammdaten!$B$12,$L$4:$R$2504,ROW(B1997)-3,FALSE)</f>
        <v>0</v>
      </c>
      <c r="L1997" s="51">
        <f t="shared" si="88"/>
        <v>0</v>
      </c>
      <c r="M1997" s="51">
        <f t="shared" si="87"/>
        <v>0</v>
      </c>
      <c r="N1997" s="51">
        <f t="shared" si="87"/>
        <v>0</v>
      </c>
      <c r="O1997" s="51">
        <f t="shared" si="87"/>
        <v>0</v>
      </c>
      <c r="P1997" s="51">
        <f t="shared" si="87"/>
        <v>0</v>
      </c>
      <c r="Q1997" s="51">
        <f t="shared" si="87"/>
        <v>0</v>
      </c>
      <c r="R1997" s="51">
        <f t="shared" ref="M1997:R2040" si="89">IF(OR($I1997=0,R$4&lt;$B1997,$B1997=0,20-(R$4-$B1997)=0),0,$I1997*(19-(R$4-$B1997))/20)</f>
        <v>0</v>
      </c>
    </row>
    <row r="1998" spans="1:18" x14ac:dyDescent="0.25">
      <c r="A1998" s="17"/>
      <c r="B1998" s="52"/>
      <c r="C1998" s="17"/>
      <c r="D1998" s="17"/>
      <c r="E1998" s="17"/>
      <c r="F1998" s="17"/>
      <c r="G1998" s="17"/>
      <c r="H1998" s="17"/>
      <c r="I1998" s="16">
        <f>IF(B1998&gt;A_Stammdaten!$B$12,0,SUM(C1998,D1998,F1998,G1998)-SUM(E1998,H1998))</f>
        <v>0</v>
      </c>
      <c r="J1998" s="51">
        <f>HLOOKUP(A_Stammdaten!$B$12,$L$4:$R$2504,ROW(B1998)-3,FALSE)+IF(OR(B1998=0,A_Stammdaten!$B$12&lt;B1998),0,I1998*1/20)</f>
        <v>0</v>
      </c>
      <c r="K1998" s="51">
        <f>HLOOKUP(A_Stammdaten!$B$12,$L$4:$R$2504,ROW(B1998)-3,FALSE)</f>
        <v>0</v>
      </c>
      <c r="L1998" s="51">
        <f t="shared" si="88"/>
        <v>0</v>
      </c>
      <c r="M1998" s="51">
        <f t="shared" si="89"/>
        <v>0</v>
      </c>
      <c r="N1998" s="51">
        <f t="shared" si="89"/>
        <v>0</v>
      </c>
      <c r="O1998" s="51">
        <f t="shared" si="89"/>
        <v>0</v>
      </c>
      <c r="P1998" s="51">
        <f t="shared" si="89"/>
        <v>0</v>
      </c>
      <c r="Q1998" s="51">
        <f t="shared" si="89"/>
        <v>0</v>
      </c>
      <c r="R1998" s="51">
        <f t="shared" si="89"/>
        <v>0</v>
      </c>
    </row>
    <row r="1999" spans="1:18" x14ac:dyDescent="0.25">
      <c r="A1999" s="17"/>
      <c r="B1999" s="52"/>
      <c r="C1999" s="17"/>
      <c r="D1999" s="17"/>
      <c r="E1999" s="17"/>
      <c r="F1999" s="17"/>
      <c r="G1999" s="17"/>
      <c r="H1999" s="17"/>
      <c r="I1999" s="16">
        <f>IF(B1999&gt;A_Stammdaten!$B$12,0,SUM(C1999,D1999,F1999,G1999)-SUM(E1999,H1999))</f>
        <v>0</v>
      </c>
      <c r="J1999" s="51">
        <f>HLOOKUP(A_Stammdaten!$B$12,$L$4:$R$2504,ROW(B1999)-3,FALSE)+IF(OR(B1999=0,A_Stammdaten!$B$12&lt;B1999),0,I1999*1/20)</f>
        <v>0</v>
      </c>
      <c r="K1999" s="51">
        <f>HLOOKUP(A_Stammdaten!$B$12,$L$4:$R$2504,ROW(B1999)-3,FALSE)</f>
        <v>0</v>
      </c>
      <c r="L1999" s="51">
        <f t="shared" si="88"/>
        <v>0</v>
      </c>
      <c r="M1999" s="51">
        <f t="shared" si="89"/>
        <v>0</v>
      </c>
      <c r="N1999" s="51">
        <f t="shared" si="89"/>
        <v>0</v>
      </c>
      <c r="O1999" s="51">
        <f t="shared" si="89"/>
        <v>0</v>
      </c>
      <c r="P1999" s="51">
        <f t="shared" si="89"/>
        <v>0</v>
      </c>
      <c r="Q1999" s="51">
        <f t="shared" si="89"/>
        <v>0</v>
      </c>
      <c r="R1999" s="51">
        <f t="shared" si="89"/>
        <v>0</v>
      </c>
    </row>
    <row r="2000" spans="1:18" x14ac:dyDescent="0.25">
      <c r="A2000" s="17"/>
      <c r="B2000" s="52"/>
      <c r="C2000" s="17"/>
      <c r="D2000" s="17"/>
      <c r="E2000" s="17"/>
      <c r="F2000" s="17"/>
      <c r="G2000" s="17"/>
      <c r="H2000" s="17"/>
      <c r="I2000" s="16">
        <f>IF(B2000&gt;A_Stammdaten!$B$12,0,SUM(C2000,D2000,F2000,G2000)-SUM(E2000,H2000))</f>
        <v>0</v>
      </c>
      <c r="J2000" s="51">
        <f>HLOOKUP(A_Stammdaten!$B$12,$L$4:$R$2504,ROW(B2000)-3,FALSE)+IF(OR(B2000=0,A_Stammdaten!$B$12&lt;B2000),0,I2000*1/20)</f>
        <v>0</v>
      </c>
      <c r="K2000" s="51">
        <f>HLOOKUP(A_Stammdaten!$B$12,$L$4:$R$2504,ROW(B2000)-3,FALSE)</f>
        <v>0</v>
      </c>
      <c r="L2000" s="51">
        <f t="shared" si="88"/>
        <v>0</v>
      </c>
      <c r="M2000" s="51">
        <f t="shared" si="89"/>
        <v>0</v>
      </c>
      <c r="N2000" s="51">
        <f t="shared" si="89"/>
        <v>0</v>
      </c>
      <c r="O2000" s="51">
        <f t="shared" si="89"/>
        <v>0</v>
      </c>
      <c r="P2000" s="51">
        <f t="shared" si="89"/>
        <v>0</v>
      </c>
      <c r="Q2000" s="51">
        <f t="shared" si="89"/>
        <v>0</v>
      </c>
      <c r="R2000" s="51">
        <f t="shared" si="89"/>
        <v>0</v>
      </c>
    </row>
    <row r="2001" spans="1:18" x14ac:dyDescent="0.25">
      <c r="A2001" s="17"/>
      <c r="B2001" s="52"/>
      <c r="C2001" s="17"/>
      <c r="D2001" s="17"/>
      <c r="E2001" s="17"/>
      <c r="F2001" s="17"/>
      <c r="G2001" s="17"/>
      <c r="H2001" s="17"/>
      <c r="I2001" s="16">
        <f>IF(B2001&gt;A_Stammdaten!$B$12,0,SUM(C2001,D2001,F2001,G2001)-SUM(E2001,H2001))</f>
        <v>0</v>
      </c>
      <c r="J2001" s="51">
        <f>HLOOKUP(A_Stammdaten!$B$12,$L$4:$R$2504,ROW(B2001)-3,FALSE)+IF(OR(B2001=0,A_Stammdaten!$B$12&lt;B2001),0,I2001*1/20)</f>
        <v>0</v>
      </c>
      <c r="K2001" s="51">
        <f>HLOOKUP(A_Stammdaten!$B$12,$L$4:$R$2504,ROW(B2001)-3,FALSE)</f>
        <v>0</v>
      </c>
      <c r="L2001" s="51">
        <f t="shared" si="88"/>
        <v>0</v>
      </c>
      <c r="M2001" s="51">
        <f t="shared" si="89"/>
        <v>0</v>
      </c>
      <c r="N2001" s="51">
        <f t="shared" si="89"/>
        <v>0</v>
      </c>
      <c r="O2001" s="51">
        <f t="shared" si="89"/>
        <v>0</v>
      </c>
      <c r="P2001" s="51">
        <f t="shared" si="89"/>
        <v>0</v>
      </c>
      <c r="Q2001" s="51">
        <f t="shared" si="89"/>
        <v>0</v>
      </c>
      <c r="R2001" s="51">
        <f t="shared" si="89"/>
        <v>0</v>
      </c>
    </row>
    <row r="2002" spans="1:18" x14ac:dyDescent="0.25">
      <c r="A2002" s="17"/>
      <c r="B2002" s="52"/>
      <c r="C2002" s="17"/>
      <c r="D2002" s="17"/>
      <c r="E2002" s="17"/>
      <c r="F2002" s="17"/>
      <c r="G2002" s="17"/>
      <c r="H2002" s="17"/>
      <c r="I2002" s="16">
        <f>IF(B2002&gt;A_Stammdaten!$B$12,0,SUM(C2002,D2002,F2002,G2002)-SUM(E2002,H2002))</f>
        <v>0</v>
      </c>
      <c r="J2002" s="51">
        <f>HLOOKUP(A_Stammdaten!$B$12,$L$4:$R$2504,ROW(B2002)-3,FALSE)+IF(OR(B2002=0,A_Stammdaten!$B$12&lt;B2002),0,I2002*1/20)</f>
        <v>0</v>
      </c>
      <c r="K2002" s="51">
        <f>HLOOKUP(A_Stammdaten!$B$12,$L$4:$R$2504,ROW(B2002)-3,FALSE)</f>
        <v>0</v>
      </c>
      <c r="L2002" s="51">
        <f t="shared" si="88"/>
        <v>0</v>
      </c>
      <c r="M2002" s="51">
        <f t="shared" si="89"/>
        <v>0</v>
      </c>
      <c r="N2002" s="51">
        <f t="shared" si="89"/>
        <v>0</v>
      </c>
      <c r="O2002" s="51">
        <f t="shared" si="89"/>
        <v>0</v>
      </c>
      <c r="P2002" s="51">
        <f t="shared" si="89"/>
        <v>0</v>
      </c>
      <c r="Q2002" s="51">
        <f t="shared" si="89"/>
        <v>0</v>
      </c>
      <c r="R2002" s="51">
        <f t="shared" si="89"/>
        <v>0</v>
      </c>
    </row>
    <row r="2003" spans="1:18" x14ac:dyDescent="0.25">
      <c r="A2003" s="17"/>
      <c r="B2003" s="52"/>
      <c r="C2003" s="17"/>
      <c r="D2003" s="17"/>
      <c r="E2003" s="17"/>
      <c r="F2003" s="17"/>
      <c r="G2003" s="17"/>
      <c r="H2003" s="17"/>
      <c r="I2003" s="16">
        <f>IF(B2003&gt;A_Stammdaten!$B$12,0,SUM(C2003,D2003,F2003,G2003)-SUM(E2003,H2003))</f>
        <v>0</v>
      </c>
      <c r="J2003" s="51">
        <f>HLOOKUP(A_Stammdaten!$B$12,$L$4:$R$2504,ROW(B2003)-3,FALSE)+IF(OR(B2003=0,A_Stammdaten!$B$12&lt;B2003),0,I2003*1/20)</f>
        <v>0</v>
      </c>
      <c r="K2003" s="51">
        <f>HLOOKUP(A_Stammdaten!$B$12,$L$4:$R$2504,ROW(B2003)-3,FALSE)</f>
        <v>0</v>
      </c>
      <c r="L2003" s="51">
        <f t="shared" si="88"/>
        <v>0</v>
      </c>
      <c r="M2003" s="51">
        <f t="shared" si="89"/>
        <v>0</v>
      </c>
      <c r="N2003" s="51">
        <f t="shared" si="89"/>
        <v>0</v>
      </c>
      <c r="O2003" s="51">
        <f t="shared" si="89"/>
        <v>0</v>
      </c>
      <c r="P2003" s="51">
        <f t="shared" si="89"/>
        <v>0</v>
      </c>
      <c r="Q2003" s="51">
        <f t="shared" si="89"/>
        <v>0</v>
      </c>
      <c r="R2003" s="51">
        <f t="shared" si="89"/>
        <v>0</v>
      </c>
    </row>
    <row r="2004" spans="1:18" x14ac:dyDescent="0.25">
      <c r="A2004" s="17"/>
      <c r="B2004" s="52"/>
      <c r="C2004" s="17"/>
      <c r="D2004" s="17"/>
      <c r="E2004" s="17"/>
      <c r="F2004" s="17"/>
      <c r="G2004" s="17"/>
      <c r="H2004" s="17"/>
      <c r="I2004" s="16">
        <f>IF(B2004&gt;A_Stammdaten!$B$12,0,SUM(C2004,D2004,F2004,G2004)-SUM(E2004,H2004))</f>
        <v>0</v>
      </c>
      <c r="J2004" s="51">
        <f>HLOOKUP(A_Stammdaten!$B$12,$L$4:$R$2504,ROW(B2004)-3,FALSE)+IF(OR(B2004=0,A_Stammdaten!$B$12&lt;B2004),0,I2004*1/20)</f>
        <v>0</v>
      </c>
      <c r="K2004" s="51">
        <f>HLOOKUP(A_Stammdaten!$B$12,$L$4:$R$2504,ROW(B2004)-3,FALSE)</f>
        <v>0</v>
      </c>
      <c r="L2004" s="51">
        <f t="shared" si="88"/>
        <v>0</v>
      </c>
      <c r="M2004" s="51">
        <f t="shared" si="89"/>
        <v>0</v>
      </c>
      <c r="N2004" s="51">
        <f t="shared" si="89"/>
        <v>0</v>
      </c>
      <c r="O2004" s="51">
        <f t="shared" si="89"/>
        <v>0</v>
      </c>
      <c r="P2004" s="51">
        <f t="shared" si="89"/>
        <v>0</v>
      </c>
      <c r="Q2004" s="51">
        <f t="shared" si="89"/>
        <v>0</v>
      </c>
      <c r="R2004" s="51">
        <f t="shared" si="89"/>
        <v>0</v>
      </c>
    </row>
    <row r="2005" spans="1:18" x14ac:dyDescent="0.25">
      <c r="A2005" s="17"/>
      <c r="B2005" s="52"/>
      <c r="C2005" s="17"/>
      <c r="D2005" s="17"/>
      <c r="E2005" s="17"/>
      <c r="F2005" s="17"/>
      <c r="G2005" s="17"/>
      <c r="H2005" s="17"/>
      <c r="I2005" s="16">
        <f>IF(B2005&gt;A_Stammdaten!$B$12,0,SUM(C2005,D2005,F2005,G2005)-SUM(E2005,H2005))</f>
        <v>0</v>
      </c>
      <c r="J2005" s="51">
        <f>HLOOKUP(A_Stammdaten!$B$12,$L$4:$R$2504,ROW(B2005)-3,FALSE)+IF(OR(B2005=0,A_Stammdaten!$B$12&lt;B2005),0,I2005*1/20)</f>
        <v>0</v>
      </c>
      <c r="K2005" s="51">
        <f>HLOOKUP(A_Stammdaten!$B$12,$L$4:$R$2504,ROW(B2005)-3,FALSE)</f>
        <v>0</v>
      </c>
      <c r="L2005" s="51">
        <f t="shared" si="88"/>
        <v>0</v>
      </c>
      <c r="M2005" s="51">
        <f t="shared" si="89"/>
        <v>0</v>
      </c>
      <c r="N2005" s="51">
        <f t="shared" si="89"/>
        <v>0</v>
      </c>
      <c r="O2005" s="51">
        <f t="shared" si="89"/>
        <v>0</v>
      </c>
      <c r="P2005" s="51">
        <f t="shared" si="89"/>
        <v>0</v>
      </c>
      <c r="Q2005" s="51">
        <f t="shared" si="89"/>
        <v>0</v>
      </c>
      <c r="R2005" s="51">
        <f t="shared" si="89"/>
        <v>0</v>
      </c>
    </row>
    <row r="2006" spans="1:18" x14ac:dyDescent="0.25">
      <c r="A2006" s="17"/>
      <c r="B2006" s="52"/>
      <c r="C2006" s="17"/>
      <c r="D2006" s="17"/>
      <c r="E2006" s="17"/>
      <c r="F2006" s="17"/>
      <c r="G2006" s="17"/>
      <c r="H2006" s="17"/>
      <c r="I2006" s="16">
        <f>IF(B2006&gt;A_Stammdaten!$B$12,0,SUM(C2006,D2006,F2006,G2006)-SUM(E2006,H2006))</f>
        <v>0</v>
      </c>
      <c r="J2006" s="51">
        <f>HLOOKUP(A_Stammdaten!$B$12,$L$4:$R$2504,ROW(B2006)-3,FALSE)+IF(OR(B2006=0,A_Stammdaten!$B$12&lt;B2006),0,I2006*1/20)</f>
        <v>0</v>
      </c>
      <c r="K2006" s="51">
        <f>HLOOKUP(A_Stammdaten!$B$12,$L$4:$R$2504,ROW(B2006)-3,FALSE)</f>
        <v>0</v>
      </c>
      <c r="L2006" s="51">
        <f t="shared" si="88"/>
        <v>0</v>
      </c>
      <c r="M2006" s="51">
        <f t="shared" si="89"/>
        <v>0</v>
      </c>
      <c r="N2006" s="51">
        <f t="shared" si="89"/>
        <v>0</v>
      </c>
      <c r="O2006" s="51">
        <f t="shared" si="89"/>
        <v>0</v>
      </c>
      <c r="P2006" s="51">
        <f t="shared" si="89"/>
        <v>0</v>
      </c>
      <c r="Q2006" s="51">
        <f t="shared" si="89"/>
        <v>0</v>
      </c>
      <c r="R2006" s="51">
        <f t="shared" si="89"/>
        <v>0</v>
      </c>
    </row>
    <row r="2007" spans="1:18" x14ac:dyDescent="0.25">
      <c r="A2007" s="17"/>
      <c r="B2007" s="52"/>
      <c r="C2007" s="17"/>
      <c r="D2007" s="17"/>
      <c r="E2007" s="17"/>
      <c r="F2007" s="17"/>
      <c r="G2007" s="17"/>
      <c r="H2007" s="17"/>
      <c r="I2007" s="16">
        <f>IF(B2007&gt;A_Stammdaten!$B$12,0,SUM(C2007,D2007,F2007,G2007)-SUM(E2007,H2007))</f>
        <v>0</v>
      </c>
      <c r="J2007" s="51">
        <f>HLOOKUP(A_Stammdaten!$B$12,$L$4:$R$2504,ROW(B2007)-3,FALSE)+IF(OR(B2007=0,A_Stammdaten!$B$12&lt;B2007),0,I2007*1/20)</f>
        <v>0</v>
      </c>
      <c r="K2007" s="51">
        <f>HLOOKUP(A_Stammdaten!$B$12,$L$4:$R$2504,ROW(B2007)-3,FALSE)</f>
        <v>0</v>
      </c>
      <c r="L2007" s="51">
        <f t="shared" si="88"/>
        <v>0</v>
      </c>
      <c r="M2007" s="51">
        <f t="shared" si="89"/>
        <v>0</v>
      </c>
      <c r="N2007" s="51">
        <f t="shared" si="89"/>
        <v>0</v>
      </c>
      <c r="O2007" s="51">
        <f t="shared" si="89"/>
        <v>0</v>
      </c>
      <c r="P2007" s="51">
        <f t="shared" si="89"/>
        <v>0</v>
      </c>
      <c r="Q2007" s="51">
        <f t="shared" si="89"/>
        <v>0</v>
      </c>
      <c r="R2007" s="51">
        <f t="shared" si="89"/>
        <v>0</v>
      </c>
    </row>
    <row r="2008" spans="1:18" x14ac:dyDescent="0.25">
      <c r="A2008" s="17"/>
      <c r="B2008" s="52"/>
      <c r="C2008" s="17"/>
      <c r="D2008" s="17"/>
      <c r="E2008" s="17"/>
      <c r="F2008" s="17"/>
      <c r="G2008" s="17"/>
      <c r="H2008" s="17"/>
      <c r="I2008" s="16">
        <f>IF(B2008&gt;A_Stammdaten!$B$12,0,SUM(C2008,D2008,F2008,G2008)-SUM(E2008,H2008))</f>
        <v>0</v>
      </c>
      <c r="J2008" s="51">
        <f>HLOOKUP(A_Stammdaten!$B$12,$L$4:$R$2504,ROW(B2008)-3,FALSE)+IF(OR(B2008=0,A_Stammdaten!$B$12&lt;B2008),0,I2008*1/20)</f>
        <v>0</v>
      </c>
      <c r="K2008" s="51">
        <f>HLOOKUP(A_Stammdaten!$B$12,$L$4:$R$2504,ROW(B2008)-3,FALSE)</f>
        <v>0</v>
      </c>
      <c r="L2008" s="51">
        <f t="shared" si="88"/>
        <v>0</v>
      </c>
      <c r="M2008" s="51">
        <f t="shared" si="89"/>
        <v>0</v>
      </c>
      <c r="N2008" s="51">
        <f t="shared" si="89"/>
        <v>0</v>
      </c>
      <c r="O2008" s="51">
        <f t="shared" si="89"/>
        <v>0</v>
      </c>
      <c r="P2008" s="51">
        <f t="shared" si="89"/>
        <v>0</v>
      </c>
      <c r="Q2008" s="51">
        <f t="shared" si="89"/>
        <v>0</v>
      </c>
      <c r="R2008" s="51">
        <f t="shared" si="89"/>
        <v>0</v>
      </c>
    </row>
    <row r="2009" spans="1:18" x14ac:dyDescent="0.25">
      <c r="A2009" s="17"/>
      <c r="B2009" s="52"/>
      <c r="C2009" s="17"/>
      <c r="D2009" s="17"/>
      <c r="E2009" s="17"/>
      <c r="F2009" s="17"/>
      <c r="G2009" s="17"/>
      <c r="H2009" s="17"/>
      <c r="I2009" s="16">
        <f>IF(B2009&gt;A_Stammdaten!$B$12,0,SUM(C2009,D2009,F2009,G2009)-SUM(E2009,H2009))</f>
        <v>0</v>
      </c>
      <c r="J2009" s="51">
        <f>HLOOKUP(A_Stammdaten!$B$12,$L$4:$R$2504,ROW(B2009)-3,FALSE)+IF(OR(B2009=0,A_Stammdaten!$B$12&lt;B2009),0,I2009*1/20)</f>
        <v>0</v>
      </c>
      <c r="K2009" s="51">
        <f>HLOOKUP(A_Stammdaten!$B$12,$L$4:$R$2504,ROW(B2009)-3,FALSE)</f>
        <v>0</v>
      </c>
      <c r="L2009" s="51">
        <f t="shared" si="88"/>
        <v>0</v>
      </c>
      <c r="M2009" s="51">
        <f t="shared" si="89"/>
        <v>0</v>
      </c>
      <c r="N2009" s="51">
        <f t="shared" si="89"/>
        <v>0</v>
      </c>
      <c r="O2009" s="51">
        <f t="shared" si="89"/>
        <v>0</v>
      </c>
      <c r="P2009" s="51">
        <f t="shared" si="89"/>
        <v>0</v>
      </c>
      <c r="Q2009" s="51">
        <f t="shared" si="89"/>
        <v>0</v>
      </c>
      <c r="R2009" s="51">
        <f t="shared" si="89"/>
        <v>0</v>
      </c>
    </row>
    <row r="2010" spans="1:18" x14ac:dyDescent="0.25">
      <c r="A2010" s="17"/>
      <c r="B2010" s="52"/>
      <c r="C2010" s="17"/>
      <c r="D2010" s="17"/>
      <c r="E2010" s="17"/>
      <c r="F2010" s="17"/>
      <c r="G2010" s="17"/>
      <c r="H2010" s="17"/>
      <c r="I2010" s="16">
        <f>IF(B2010&gt;A_Stammdaten!$B$12,0,SUM(C2010,D2010,F2010,G2010)-SUM(E2010,H2010))</f>
        <v>0</v>
      </c>
      <c r="J2010" s="51">
        <f>HLOOKUP(A_Stammdaten!$B$12,$L$4:$R$2504,ROW(B2010)-3,FALSE)+IF(OR(B2010=0,A_Stammdaten!$B$12&lt;B2010),0,I2010*1/20)</f>
        <v>0</v>
      </c>
      <c r="K2010" s="51">
        <f>HLOOKUP(A_Stammdaten!$B$12,$L$4:$R$2504,ROW(B2010)-3,FALSE)</f>
        <v>0</v>
      </c>
      <c r="L2010" s="51">
        <f t="shared" si="88"/>
        <v>0</v>
      </c>
      <c r="M2010" s="51">
        <f t="shared" si="89"/>
        <v>0</v>
      </c>
      <c r="N2010" s="51">
        <f t="shared" si="89"/>
        <v>0</v>
      </c>
      <c r="O2010" s="51">
        <f t="shared" si="89"/>
        <v>0</v>
      </c>
      <c r="P2010" s="51">
        <f t="shared" si="89"/>
        <v>0</v>
      </c>
      <c r="Q2010" s="51">
        <f t="shared" si="89"/>
        <v>0</v>
      </c>
      <c r="R2010" s="51">
        <f t="shared" si="89"/>
        <v>0</v>
      </c>
    </row>
    <row r="2011" spans="1:18" x14ac:dyDescent="0.25">
      <c r="A2011" s="17"/>
      <c r="B2011" s="52"/>
      <c r="C2011" s="17"/>
      <c r="D2011" s="17"/>
      <c r="E2011" s="17"/>
      <c r="F2011" s="17"/>
      <c r="G2011" s="17"/>
      <c r="H2011" s="17"/>
      <c r="I2011" s="16">
        <f>IF(B2011&gt;A_Stammdaten!$B$12,0,SUM(C2011,D2011,F2011,G2011)-SUM(E2011,H2011))</f>
        <v>0</v>
      </c>
      <c r="J2011" s="51">
        <f>HLOOKUP(A_Stammdaten!$B$12,$L$4:$R$2504,ROW(B2011)-3,FALSE)+IF(OR(B2011=0,A_Stammdaten!$B$12&lt;B2011),0,I2011*1/20)</f>
        <v>0</v>
      </c>
      <c r="K2011" s="51">
        <f>HLOOKUP(A_Stammdaten!$B$12,$L$4:$R$2504,ROW(B2011)-3,FALSE)</f>
        <v>0</v>
      </c>
      <c r="L2011" s="51">
        <f t="shared" si="88"/>
        <v>0</v>
      </c>
      <c r="M2011" s="51">
        <f t="shared" si="89"/>
        <v>0</v>
      </c>
      <c r="N2011" s="51">
        <f t="shared" si="89"/>
        <v>0</v>
      </c>
      <c r="O2011" s="51">
        <f t="shared" si="89"/>
        <v>0</v>
      </c>
      <c r="P2011" s="51">
        <f t="shared" si="89"/>
        <v>0</v>
      </c>
      <c r="Q2011" s="51">
        <f t="shared" si="89"/>
        <v>0</v>
      </c>
      <c r="R2011" s="51">
        <f t="shared" si="89"/>
        <v>0</v>
      </c>
    </row>
    <row r="2012" spans="1:18" x14ac:dyDescent="0.25">
      <c r="A2012" s="17"/>
      <c r="B2012" s="52"/>
      <c r="C2012" s="17"/>
      <c r="D2012" s="17"/>
      <c r="E2012" s="17"/>
      <c r="F2012" s="17"/>
      <c r="G2012" s="17"/>
      <c r="H2012" s="17"/>
      <c r="I2012" s="16">
        <f>IF(B2012&gt;A_Stammdaten!$B$12,0,SUM(C2012,D2012,F2012,G2012)-SUM(E2012,H2012))</f>
        <v>0</v>
      </c>
      <c r="J2012" s="51">
        <f>HLOOKUP(A_Stammdaten!$B$12,$L$4:$R$2504,ROW(B2012)-3,FALSE)+IF(OR(B2012=0,A_Stammdaten!$B$12&lt;B2012),0,I2012*1/20)</f>
        <v>0</v>
      </c>
      <c r="K2012" s="51">
        <f>HLOOKUP(A_Stammdaten!$B$12,$L$4:$R$2504,ROW(B2012)-3,FALSE)</f>
        <v>0</v>
      </c>
      <c r="L2012" s="51">
        <f t="shared" si="88"/>
        <v>0</v>
      </c>
      <c r="M2012" s="51">
        <f t="shared" si="89"/>
        <v>0</v>
      </c>
      <c r="N2012" s="51">
        <f t="shared" si="89"/>
        <v>0</v>
      </c>
      <c r="O2012" s="51">
        <f t="shared" si="89"/>
        <v>0</v>
      </c>
      <c r="P2012" s="51">
        <f t="shared" si="89"/>
        <v>0</v>
      </c>
      <c r="Q2012" s="51">
        <f t="shared" si="89"/>
        <v>0</v>
      </c>
      <c r="R2012" s="51">
        <f t="shared" si="89"/>
        <v>0</v>
      </c>
    </row>
    <row r="2013" spans="1:18" x14ac:dyDescent="0.25">
      <c r="A2013" s="17"/>
      <c r="B2013" s="52"/>
      <c r="C2013" s="17"/>
      <c r="D2013" s="17"/>
      <c r="E2013" s="17"/>
      <c r="F2013" s="17"/>
      <c r="G2013" s="17"/>
      <c r="H2013" s="17"/>
      <c r="I2013" s="16">
        <f>IF(B2013&gt;A_Stammdaten!$B$12,0,SUM(C2013,D2013,F2013,G2013)-SUM(E2013,H2013))</f>
        <v>0</v>
      </c>
      <c r="J2013" s="51">
        <f>HLOOKUP(A_Stammdaten!$B$12,$L$4:$R$2504,ROW(B2013)-3,FALSE)+IF(OR(B2013=0,A_Stammdaten!$B$12&lt;B2013),0,I2013*1/20)</f>
        <v>0</v>
      </c>
      <c r="K2013" s="51">
        <f>HLOOKUP(A_Stammdaten!$B$12,$L$4:$R$2504,ROW(B2013)-3,FALSE)</f>
        <v>0</v>
      </c>
      <c r="L2013" s="51">
        <f t="shared" si="88"/>
        <v>0</v>
      </c>
      <c r="M2013" s="51">
        <f t="shared" si="89"/>
        <v>0</v>
      </c>
      <c r="N2013" s="51">
        <f t="shared" si="89"/>
        <v>0</v>
      </c>
      <c r="O2013" s="51">
        <f t="shared" si="89"/>
        <v>0</v>
      </c>
      <c r="P2013" s="51">
        <f t="shared" si="89"/>
        <v>0</v>
      </c>
      <c r="Q2013" s="51">
        <f t="shared" si="89"/>
        <v>0</v>
      </c>
      <c r="R2013" s="51">
        <f t="shared" si="89"/>
        <v>0</v>
      </c>
    </row>
    <row r="2014" spans="1:18" x14ac:dyDescent="0.25">
      <c r="A2014" s="17"/>
      <c r="B2014" s="52"/>
      <c r="C2014" s="17"/>
      <c r="D2014" s="17"/>
      <c r="E2014" s="17"/>
      <c r="F2014" s="17"/>
      <c r="G2014" s="17"/>
      <c r="H2014" s="17"/>
      <c r="I2014" s="16">
        <f>IF(B2014&gt;A_Stammdaten!$B$12,0,SUM(C2014,D2014,F2014,G2014)-SUM(E2014,H2014))</f>
        <v>0</v>
      </c>
      <c r="J2014" s="51">
        <f>HLOOKUP(A_Stammdaten!$B$12,$L$4:$R$2504,ROW(B2014)-3,FALSE)+IF(OR(B2014=0,A_Stammdaten!$B$12&lt;B2014),0,I2014*1/20)</f>
        <v>0</v>
      </c>
      <c r="K2014" s="51">
        <f>HLOOKUP(A_Stammdaten!$B$12,$L$4:$R$2504,ROW(B2014)-3,FALSE)</f>
        <v>0</v>
      </c>
      <c r="L2014" s="51">
        <f t="shared" si="88"/>
        <v>0</v>
      </c>
      <c r="M2014" s="51">
        <f t="shared" si="89"/>
        <v>0</v>
      </c>
      <c r="N2014" s="51">
        <f t="shared" si="89"/>
        <v>0</v>
      </c>
      <c r="O2014" s="51">
        <f t="shared" si="89"/>
        <v>0</v>
      </c>
      <c r="P2014" s="51">
        <f t="shared" si="89"/>
        <v>0</v>
      </c>
      <c r="Q2014" s="51">
        <f t="shared" si="89"/>
        <v>0</v>
      </c>
      <c r="R2014" s="51">
        <f t="shared" si="89"/>
        <v>0</v>
      </c>
    </row>
    <row r="2015" spans="1:18" x14ac:dyDescent="0.25">
      <c r="A2015" s="17"/>
      <c r="B2015" s="52"/>
      <c r="C2015" s="17"/>
      <c r="D2015" s="17"/>
      <c r="E2015" s="17"/>
      <c r="F2015" s="17"/>
      <c r="G2015" s="17"/>
      <c r="H2015" s="17"/>
      <c r="I2015" s="16">
        <f>IF(B2015&gt;A_Stammdaten!$B$12,0,SUM(C2015,D2015,F2015,G2015)-SUM(E2015,H2015))</f>
        <v>0</v>
      </c>
      <c r="J2015" s="51">
        <f>HLOOKUP(A_Stammdaten!$B$12,$L$4:$R$2504,ROW(B2015)-3,FALSE)+IF(OR(B2015=0,A_Stammdaten!$B$12&lt;B2015),0,I2015*1/20)</f>
        <v>0</v>
      </c>
      <c r="K2015" s="51">
        <f>HLOOKUP(A_Stammdaten!$B$12,$L$4:$R$2504,ROW(B2015)-3,FALSE)</f>
        <v>0</v>
      </c>
      <c r="L2015" s="51">
        <f t="shared" si="88"/>
        <v>0</v>
      </c>
      <c r="M2015" s="51">
        <f t="shared" si="89"/>
        <v>0</v>
      </c>
      <c r="N2015" s="51">
        <f t="shared" si="89"/>
        <v>0</v>
      </c>
      <c r="O2015" s="51">
        <f t="shared" si="89"/>
        <v>0</v>
      </c>
      <c r="P2015" s="51">
        <f t="shared" si="89"/>
        <v>0</v>
      </c>
      <c r="Q2015" s="51">
        <f t="shared" si="89"/>
        <v>0</v>
      </c>
      <c r="R2015" s="51">
        <f t="shared" si="89"/>
        <v>0</v>
      </c>
    </row>
    <row r="2016" spans="1:18" x14ac:dyDescent="0.25">
      <c r="A2016" s="17"/>
      <c r="B2016" s="52"/>
      <c r="C2016" s="17"/>
      <c r="D2016" s="17"/>
      <c r="E2016" s="17"/>
      <c r="F2016" s="17"/>
      <c r="G2016" s="17"/>
      <c r="H2016" s="17"/>
      <c r="I2016" s="16">
        <f>IF(B2016&gt;A_Stammdaten!$B$12,0,SUM(C2016,D2016,F2016,G2016)-SUM(E2016,H2016))</f>
        <v>0</v>
      </c>
      <c r="J2016" s="51">
        <f>HLOOKUP(A_Stammdaten!$B$12,$L$4:$R$2504,ROW(B2016)-3,FALSE)+IF(OR(B2016=0,A_Stammdaten!$B$12&lt;B2016),0,I2016*1/20)</f>
        <v>0</v>
      </c>
      <c r="K2016" s="51">
        <f>HLOOKUP(A_Stammdaten!$B$12,$L$4:$R$2504,ROW(B2016)-3,FALSE)</f>
        <v>0</v>
      </c>
      <c r="L2016" s="51">
        <f t="shared" si="88"/>
        <v>0</v>
      </c>
      <c r="M2016" s="51">
        <f t="shared" si="89"/>
        <v>0</v>
      </c>
      <c r="N2016" s="51">
        <f t="shared" si="89"/>
        <v>0</v>
      </c>
      <c r="O2016" s="51">
        <f t="shared" si="89"/>
        <v>0</v>
      </c>
      <c r="P2016" s="51">
        <f t="shared" si="89"/>
        <v>0</v>
      </c>
      <c r="Q2016" s="51">
        <f t="shared" si="89"/>
        <v>0</v>
      </c>
      <c r="R2016" s="51">
        <f t="shared" si="89"/>
        <v>0</v>
      </c>
    </row>
    <row r="2017" spans="1:18" x14ac:dyDescent="0.25">
      <c r="A2017" s="17"/>
      <c r="B2017" s="52"/>
      <c r="C2017" s="17"/>
      <c r="D2017" s="17"/>
      <c r="E2017" s="17"/>
      <c r="F2017" s="17"/>
      <c r="G2017" s="17"/>
      <c r="H2017" s="17"/>
      <c r="I2017" s="16">
        <f>IF(B2017&gt;A_Stammdaten!$B$12,0,SUM(C2017,D2017,F2017,G2017)-SUM(E2017,H2017))</f>
        <v>0</v>
      </c>
      <c r="J2017" s="51">
        <f>HLOOKUP(A_Stammdaten!$B$12,$L$4:$R$2504,ROW(B2017)-3,FALSE)+IF(OR(B2017=0,A_Stammdaten!$B$12&lt;B2017),0,I2017*1/20)</f>
        <v>0</v>
      </c>
      <c r="K2017" s="51">
        <f>HLOOKUP(A_Stammdaten!$B$12,$L$4:$R$2504,ROW(B2017)-3,FALSE)</f>
        <v>0</v>
      </c>
      <c r="L2017" s="51">
        <f t="shared" si="88"/>
        <v>0</v>
      </c>
      <c r="M2017" s="51">
        <f t="shared" si="89"/>
        <v>0</v>
      </c>
      <c r="N2017" s="51">
        <f t="shared" si="89"/>
        <v>0</v>
      </c>
      <c r="O2017" s="51">
        <f t="shared" si="89"/>
        <v>0</v>
      </c>
      <c r="P2017" s="51">
        <f t="shared" si="89"/>
        <v>0</v>
      </c>
      <c r="Q2017" s="51">
        <f t="shared" si="89"/>
        <v>0</v>
      </c>
      <c r="R2017" s="51">
        <f t="shared" si="89"/>
        <v>0</v>
      </c>
    </row>
    <row r="2018" spans="1:18" x14ac:dyDescent="0.25">
      <c r="A2018" s="17"/>
      <c r="B2018" s="52"/>
      <c r="C2018" s="17"/>
      <c r="D2018" s="17"/>
      <c r="E2018" s="17"/>
      <c r="F2018" s="17"/>
      <c r="G2018" s="17"/>
      <c r="H2018" s="17"/>
      <c r="I2018" s="16">
        <f>IF(B2018&gt;A_Stammdaten!$B$12,0,SUM(C2018,D2018,F2018,G2018)-SUM(E2018,H2018))</f>
        <v>0</v>
      </c>
      <c r="J2018" s="51">
        <f>HLOOKUP(A_Stammdaten!$B$12,$L$4:$R$2504,ROW(B2018)-3,FALSE)+IF(OR(B2018=0,A_Stammdaten!$B$12&lt;B2018),0,I2018*1/20)</f>
        <v>0</v>
      </c>
      <c r="K2018" s="51">
        <f>HLOOKUP(A_Stammdaten!$B$12,$L$4:$R$2504,ROW(B2018)-3,FALSE)</f>
        <v>0</v>
      </c>
      <c r="L2018" s="51">
        <f t="shared" si="88"/>
        <v>0</v>
      </c>
      <c r="M2018" s="51">
        <f t="shared" si="89"/>
        <v>0</v>
      </c>
      <c r="N2018" s="51">
        <f t="shared" si="89"/>
        <v>0</v>
      </c>
      <c r="O2018" s="51">
        <f t="shared" si="89"/>
        <v>0</v>
      </c>
      <c r="P2018" s="51">
        <f t="shared" si="89"/>
        <v>0</v>
      </c>
      <c r="Q2018" s="51">
        <f t="shared" si="89"/>
        <v>0</v>
      </c>
      <c r="R2018" s="51">
        <f t="shared" si="89"/>
        <v>0</v>
      </c>
    </row>
    <row r="2019" spans="1:18" x14ac:dyDescent="0.25">
      <c r="A2019" s="17"/>
      <c r="B2019" s="52"/>
      <c r="C2019" s="17"/>
      <c r="D2019" s="17"/>
      <c r="E2019" s="17"/>
      <c r="F2019" s="17"/>
      <c r="G2019" s="17"/>
      <c r="H2019" s="17"/>
      <c r="I2019" s="16">
        <f>IF(B2019&gt;A_Stammdaten!$B$12,0,SUM(C2019,D2019,F2019,G2019)-SUM(E2019,H2019))</f>
        <v>0</v>
      </c>
      <c r="J2019" s="51">
        <f>HLOOKUP(A_Stammdaten!$B$12,$L$4:$R$2504,ROW(B2019)-3,FALSE)+IF(OR(B2019=0,A_Stammdaten!$B$12&lt;B2019),0,I2019*1/20)</f>
        <v>0</v>
      </c>
      <c r="K2019" s="51">
        <f>HLOOKUP(A_Stammdaten!$B$12,$L$4:$R$2504,ROW(B2019)-3,FALSE)</f>
        <v>0</v>
      </c>
      <c r="L2019" s="51">
        <f t="shared" si="88"/>
        <v>0</v>
      </c>
      <c r="M2019" s="51">
        <f t="shared" si="89"/>
        <v>0</v>
      </c>
      <c r="N2019" s="51">
        <f t="shared" si="89"/>
        <v>0</v>
      </c>
      <c r="O2019" s="51">
        <f t="shared" si="89"/>
        <v>0</v>
      </c>
      <c r="P2019" s="51">
        <f t="shared" si="89"/>
        <v>0</v>
      </c>
      <c r="Q2019" s="51">
        <f t="shared" si="89"/>
        <v>0</v>
      </c>
      <c r="R2019" s="51">
        <f t="shared" si="89"/>
        <v>0</v>
      </c>
    </row>
    <row r="2020" spans="1:18" x14ac:dyDescent="0.25">
      <c r="A2020" s="17"/>
      <c r="B2020" s="52"/>
      <c r="C2020" s="17"/>
      <c r="D2020" s="17"/>
      <c r="E2020" s="17"/>
      <c r="F2020" s="17"/>
      <c r="G2020" s="17"/>
      <c r="H2020" s="17"/>
      <c r="I2020" s="16">
        <f>IF(B2020&gt;A_Stammdaten!$B$12,0,SUM(C2020,D2020,F2020,G2020)-SUM(E2020,H2020))</f>
        <v>0</v>
      </c>
      <c r="J2020" s="51">
        <f>HLOOKUP(A_Stammdaten!$B$12,$L$4:$R$2504,ROW(B2020)-3,FALSE)+IF(OR(B2020=0,A_Stammdaten!$B$12&lt;B2020),0,I2020*1/20)</f>
        <v>0</v>
      </c>
      <c r="K2020" s="51">
        <f>HLOOKUP(A_Stammdaten!$B$12,$L$4:$R$2504,ROW(B2020)-3,FALSE)</f>
        <v>0</v>
      </c>
      <c r="L2020" s="51">
        <f t="shared" si="88"/>
        <v>0</v>
      </c>
      <c r="M2020" s="51">
        <f t="shared" si="89"/>
        <v>0</v>
      </c>
      <c r="N2020" s="51">
        <f t="shared" si="89"/>
        <v>0</v>
      </c>
      <c r="O2020" s="51">
        <f t="shared" si="89"/>
        <v>0</v>
      </c>
      <c r="P2020" s="51">
        <f t="shared" si="89"/>
        <v>0</v>
      </c>
      <c r="Q2020" s="51">
        <f t="shared" si="89"/>
        <v>0</v>
      </c>
      <c r="R2020" s="51">
        <f t="shared" si="89"/>
        <v>0</v>
      </c>
    </row>
    <row r="2021" spans="1:18" x14ac:dyDescent="0.25">
      <c r="A2021" s="17"/>
      <c r="B2021" s="52"/>
      <c r="C2021" s="17"/>
      <c r="D2021" s="17"/>
      <c r="E2021" s="17"/>
      <c r="F2021" s="17"/>
      <c r="G2021" s="17"/>
      <c r="H2021" s="17"/>
      <c r="I2021" s="16">
        <f>IF(B2021&gt;A_Stammdaten!$B$12,0,SUM(C2021,D2021,F2021,G2021)-SUM(E2021,H2021))</f>
        <v>0</v>
      </c>
      <c r="J2021" s="51">
        <f>HLOOKUP(A_Stammdaten!$B$12,$L$4:$R$2504,ROW(B2021)-3,FALSE)+IF(OR(B2021=0,A_Stammdaten!$B$12&lt;B2021),0,I2021*1/20)</f>
        <v>0</v>
      </c>
      <c r="K2021" s="51">
        <f>HLOOKUP(A_Stammdaten!$B$12,$L$4:$R$2504,ROW(B2021)-3,FALSE)</f>
        <v>0</v>
      </c>
      <c r="L2021" s="51">
        <f t="shared" si="88"/>
        <v>0</v>
      </c>
      <c r="M2021" s="51">
        <f t="shared" si="89"/>
        <v>0</v>
      </c>
      <c r="N2021" s="51">
        <f t="shared" si="89"/>
        <v>0</v>
      </c>
      <c r="O2021" s="51">
        <f t="shared" si="89"/>
        <v>0</v>
      </c>
      <c r="P2021" s="51">
        <f t="shared" si="89"/>
        <v>0</v>
      </c>
      <c r="Q2021" s="51">
        <f t="shared" si="89"/>
        <v>0</v>
      </c>
      <c r="R2021" s="51">
        <f t="shared" si="89"/>
        <v>0</v>
      </c>
    </row>
    <row r="2022" spans="1:18" x14ac:dyDescent="0.25">
      <c r="A2022" s="17"/>
      <c r="B2022" s="52"/>
      <c r="C2022" s="17"/>
      <c r="D2022" s="17"/>
      <c r="E2022" s="17"/>
      <c r="F2022" s="17"/>
      <c r="G2022" s="17"/>
      <c r="H2022" s="17"/>
      <c r="I2022" s="16">
        <f>IF(B2022&gt;A_Stammdaten!$B$12,0,SUM(C2022,D2022,F2022,G2022)-SUM(E2022,H2022))</f>
        <v>0</v>
      </c>
      <c r="J2022" s="51">
        <f>HLOOKUP(A_Stammdaten!$B$12,$L$4:$R$2504,ROW(B2022)-3,FALSE)+IF(OR(B2022=0,A_Stammdaten!$B$12&lt;B2022),0,I2022*1/20)</f>
        <v>0</v>
      </c>
      <c r="K2022" s="51">
        <f>HLOOKUP(A_Stammdaten!$B$12,$L$4:$R$2504,ROW(B2022)-3,FALSE)</f>
        <v>0</v>
      </c>
      <c r="L2022" s="51">
        <f t="shared" si="88"/>
        <v>0</v>
      </c>
      <c r="M2022" s="51">
        <f t="shared" si="89"/>
        <v>0</v>
      </c>
      <c r="N2022" s="51">
        <f t="shared" si="89"/>
        <v>0</v>
      </c>
      <c r="O2022" s="51">
        <f t="shared" si="89"/>
        <v>0</v>
      </c>
      <c r="P2022" s="51">
        <f t="shared" si="89"/>
        <v>0</v>
      </c>
      <c r="Q2022" s="51">
        <f t="shared" si="89"/>
        <v>0</v>
      </c>
      <c r="R2022" s="51">
        <f t="shared" si="89"/>
        <v>0</v>
      </c>
    </row>
    <row r="2023" spans="1:18" x14ac:dyDescent="0.25">
      <c r="A2023" s="17"/>
      <c r="B2023" s="52"/>
      <c r="C2023" s="17"/>
      <c r="D2023" s="17"/>
      <c r="E2023" s="17"/>
      <c r="F2023" s="17"/>
      <c r="G2023" s="17"/>
      <c r="H2023" s="17"/>
      <c r="I2023" s="16">
        <f>IF(B2023&gt;A_Stammdaten!$B$12,0,SUM(C2023,D2023,F2023,G2023)-SUM(E2023,H2023))</f>
        <v>0</v>
      </c>
      <c r="J2023" s="51">
        <f>HLOOKUP(A_Stammdaten!$B$12,$L$4:$R$2504,ROW(B2023)-3,FALSE)+IF(OR(B2023=0,A_Stammdaten!$B$12&lt;B2023),0,I2023*1/20)</f>
        <v>0</v>
      </c>
      <c r="K2023" s="51">
        <f>HLOOKUP(A_Stammdaten!$B$12,$L$4:$R$2504,ROW(B2023)-3,FALSE)</f>
        <v>0</v>
      </c>
      <c r="L2023" s="51">
        <f t="shared" si="88"/>
        <v>0</v>
      </c>
      <c r="M2023" s="51">
        <f t="shared" si="89"/>
        <v>0</v>
      </c>
      <c r="N2023" s="51">
        <f t="shared" si="89"/>
        <v>0</v>
      </c>
      <c r="O2023" s="51">
        <f t="shared" si="89"/>
        <v>0</v>
      </c>
      <c r="P2023" s="51">
        <f t="shared" si="89"/>
        <v>0</v>
      </c>
      <c r="Q2023" s="51">
        <f t="shared" si="89"/>
        <v>0</v>
      </c>
      <c r="R2023" s="51">
        <f t="shared" si="89"/>
        <v>0</v>
      </c>
    </row>
    <row r="2024" spans="1:18" x14ac:dyDescent="0.25">
      <c r="A2024" s="17"/>
      <c r="B2024" s="52"/>
      <c r="C2024" s="17"/>
      <c r="D2024" s="17"/>
      <c r="E2024" s="17"/>
      <c r="F2024" s="17"/>
      <c r="G2024" s="17"/>
      <c r="H2024" s="17"/>
      <c r="I2024" s="16">
        <f>IF(B2024&gt;A_Stammdaten!$B$12,0,SUM(C2024,D2024,F2024,G2024)-SUM(E2024,H2024))</f>
        <v>0</v>
      </c>
      <c r="J2024" s="51">
        <f>HLOOKUP(A_Stammdaten!$B$12,$L$4:$R$2504,ROW(B2024)-3,FALSE)+IF(OR(B2024=0,A_Stammdaten!$B$12&lt;B2024),0,I2024*1/20)</f>
        <v>0</v>
      </c>
      <c r="K2024" s="51">
        <f>HLOOKUP(A_Stammdaten!$B$12,$L$4:$R$2504,ROW(B2024)-3,FALSE)</f>
        <v>0</v>
      </c>
      <c r="L2024" s="51">
        <f t="shared" si="88"/>
        <v>0</v>
      </c>
      <c r="M2024" s="51">
        <f t="shared" si="89"/>
        <v>0</v>
      </c>
      <c r="N2024" s="51">
        <f t="shared" si="89"/>
        <v>0</v>
      </c>
      <c r="O2024" s="51">
        <f t="shared" si="89"/>
        <v>0</v>
      </c>
      <c r="P2024" s="51">
        <f t="shared" si="89"/>
        <v>0</v>
      </c>
      <c r="Q2024" s="51">
        <f t="shared" si="89"/>
        <v>0</v>
      </c>
      <c r="R2024" s="51">
        <f t="shared" si="89"/>
        <v>0</v>
      </c>
    </row>
    <row r="2025" spans="1:18" x14ac:dyDescent="0.25">
      <c r="A2025" s="17"/>
      <c r="B2025" s="52"/>
      <c r="C2025" s="17"/>
      <c r="D2025" s="17"/>
      <c r="E2025" s="17"/>
      <c r="F2025" s="17"/>
      <c r="G2025" s="17"/>
      <c r="H2025" s="17"/>
      <c r="I2025" s="16">
        <f>IF(B2025&gt;A_Stammdaten!$B$12,0,SUM(C2025,D2025,F2025,G2025)-SUM(E2025,H2025))</f>
        <v>0</v>
      </c>
      <c r="J2025" s="51">
        <f>HLOOKUP(A_Stammdaten!$B$12,$L$4:$R$2504,ROW(B2025)-3,FALSE)+IF(OR(B2025=0,A_Stammdaten!$B$12&lt;B2025),0,I2025*1/20)</f>
        <v>0</v>
      </c>
      <c r="K2025" s="51">
        <f>HLOOKUP(A_Stammdaten!$B$12,$L$4:$R$2504,ROW(B2025)-3,FALSE)</f>
        <v>0</v>
      </c>
      <c r="L2025" s="51">
        <f t="shared" si="88"/>
        <v>0</v>
      </c>
      <c r="M2025" s="51">
        <f t="shared" si="89"/>
        <v>0</v>
      </c>
      <c r="N2025" s="51">
        <f t="shared" si="89"/>
        <v>0</v>
      </c>
      <c r="O2025" s="51">
        <f t="shared" si="89"/>
        <v>0</v>
      </c>
      <c r="P2025" s="51">
        <f t="shared" si="89"/>
        <v>0</v>
      </c>
      <c r="Q2025" s="51">
        <f t="shared" si="89"/>
        <v>0</v>
      </c>
      <c r="R2025" s="51">
        <f t="shared" si="89"/>
        <v>0</v>
      </c>
    </row>
    <row r="2026" spans="1:18" x14ac:dyDescent="0.25">
      <c r="A2026" s="17"/>
      <c r="B2026" s="52"/>
      <c r="C2026" s="17"/>
      <c r="D2026" s="17"/>
      <c r="E2026" s="17"/>
      <c r="F2026" s="17"/>
      <c r="G2026" s="17"/>
      <c r="H2026" s="17"/>
      <c r="I2026" s="16">
        <f>IF(B2026&gt;A_Stammdaten!$B$12,0,SUM(C2026,D2026,F2026,G2026)-SUM(E2026,H2026))</f>
        <v>0</v>
      </c>
      <c r="J2026" s="51">
        <f>HLOOKUP(A_Stammdaten!$B$12,$L$4:$R$2504,ROW(B2026)-3,FALSE)+IF(OR(B2026=0,A_Stammdaten!$B$12&lt;B2026),0,I2026*1/20)</f>
        <v>0</v>
      </c>
      <c r="K2026" s="51">
        <f>HLOOKUP(A_Stammdaten!$B$12,$L$4:$R$2504,ROW(B2026)-3,FALSE)</f>
        <v>0</v>
      </c>
      <c r="L2026" s="51">
        <f t="shared" si="88"/>
        <v>0</v>
      </c>
      <c r="M2026" s="51">
        <f t="shared" si="89"/>
        <v>0</v>
      </c>
      <c r="N2026" s="51">
        <f t="shared" si="89"/>
        <v>0</v>
      </c>
      <c r="O2026" s="51">
        <f t="shared" si="89"/>
        <v>0</v>
      </c>
      <c r="P2026" s="51">
        <f t="shared" si="89"/>
        <v>0</v>
      </c>
      <c r="Q2026" s="51">
        <f t="shared" si="89"/>
        <v>0</v>
      </c>
      <c r="R2026" s="51">
        <f t="shared" si="89"/>
        <v>0</v>
      </c>
    </row>
    <row r="2027" spans="1:18" x14ac:dyDescent="0.25">
      <c r="A2027" s="17"/>
      <c r="B2027" s="52"/>
      <c r="C2027" s="17"/>
      <c r="D2027" s="17"/>
      <c r="E2027" s="17"/>
      <c r="F2027" s="17"/>
      <c r="G2027" s="17"/>
      <c r="H2027" s="17"/>
      <c r="I2027" s="16">
        <f>IF(B2027&gt;A_Stammdaten!$B$12,0,SUM(C2027,D2027,F2027,G2027)-SUM(E2027,H2027))</f>
        <v>0</v>
      </c>
      <c r="J2027" s="51">
        <f>HLOOKUP(A_Stammdaten!$B$12,$L$4:$R$2504,ROW(B2027)-3,FALSE)+IF(OR(B2027=0,A_Stammdaten!$B$12&lt;B2027),0,I2027*1/20)</f>
        <v>0</v>
      </c>
      <c r="K2027" s="51">
        <f>HLOOKUP(A_Stammdaten!$B$12,$L$4:$R$2504,ROW(B2027)-3,FALSE)</f>
        <v>0</v>
      </c>
      <c r="L2027" s="51">
        <f t="shared" si="88"/>
        <v>0</v>
      </c>
      <c r="M2027" s="51">
        <f t="shared" si="89"/>
        <v>0</v>
      </c>
      <c r="N2027" s="51">
        <f t="shared" si="89"/>
        <v>0</v>
      </c>
      <c r="O2027" s="51">
        <f t="shared" si="89"/>
        <v>0</v>
      </c>
      <c r="P2027" s="51">
        <f t="shared" si="89"/>
        <v>0</v>
      </c>
      <c r="Q2027" s="51">
        <f t="shared" si="89"/>
        <v>0</v>
      </c>
      <c r="R2027" s="51">
        <f t="shared" si="89"/>
        <v>0</v>
      </c>
    </row>
    <row r="2028" spans="1:18" x14ac:dyDescent="0.25">
      <c r="A2028" s="17"/>
      <c r="B2028" s="52"/>
      <c r="C2028" s="17"/>
      <c r="D2028" s="17"/>
      <c r="E2028" s="17"/>
      <c r="F2028" s="17"/>
      <c r="G2028" s="17"/>
      <c r="H2028" s="17"/>
      <c r="I2028" s="16">
        <f>IF(B2028&gt;A_Stammdaten!$B$12,0,SUM(C2028,D2028,F2028,G2028)-SUM(E2028,H2028))</f>
        <v>0</v>
      </c>
      <c r="J2028" s="51">
        <f>HLOOKUP(A_Stammdaten!$B$12,$L$4:$R$2504,ROW(B2028)-3,FALSE)+IF(OR(B2028=0,A_Stammdaten!$B$12&lt;B2028),0,I2028*1/20)</f>
        <v>0</v>
      </c>
      <c r="K2028" s="51">
        <f>HLOOKUP(A_Stammdaten!$B$12,$L$4:$R$2504,ROW(B2028)-3,FALSE)</f>
        <v>0</v>
      </c>
      <c r="L2028" s="51">
        <f t="shared" si="88"/>
        <v>0</v>
      </c>
      <c r="M2028" s="51">
        <f t="shared" si="89"/>
        <v>0</v>
      </c>
      <c r="N2028" s="51">
        <f t="shared" si="89"/>
        <v>0</v>
      </c>
      <c r="O2028" s="51">
        <f t="shared" si="89"/>
        <v>0</v>
      </c>
      <c r="P2028" s="51">
        <f t="shared" si="89"/>
        <v>0</v>
      </c>
      <c r="Q2028" s="51">
        <f t="shared" si="89"/>
        <v>0</v>
      </c>
      <c r="R2028" s="51">
        <f t="shared" si="89"/>
        <v>0</v>
      </c>
    </row>
    <row r="2029" spans="1:18" x14ac:dyDescent="0.25">
      <c r="A2029" s="17"/>
      <c r="B2029" s="52"/>
      <c r="C2029" s="17"/>
      <c r="D2029" s="17"/>
      <c r="E2029" s="17"/>
      <c r="F2029" s="17"/>
      <c r="G2029" s="17"/>
      <c r="H2029" s="17"/>
      <c r="I2029" s="16">
        <f>IF(B2029&gt;A_Stammdaten!$B$12,0,SUM(C2029,D2029,F2029,G2029)-SUM(E2029,H2029))</f>
        <v>0</v>
      </c>
      <c r="J2029" s="51">
        <f>HLOOKUP(A_Stammdaten!$B$12,$L$4:$R$2504,ROW(B2029)-3,FALSE)+IF(OR(B2029=0,A_Stammdaten!$B$12&lt;B2029),0,I2029*1/20)</f>
        <v>0</v>
      </c>
      <c r="K2029" s="51">
        <f>HLOOKUP(A_Stammdaten!$B$12,$L$4:$R$2504,ROW(B2029)-3,FALSE)</f>
        <v>0</v>
      </c>
      <c r="L2029" s="51">
        <f t="shared" si="88"/>
        <v>0</v>
      </c>
      <c r="M2029" s="51">
        <f t="shared" si="89"/>
        <v>0</v>
      </c>
      <c r="N2029" s="51">
        <f t="shared" si="89"/>
        <v>0</v>
      </c>
      <c r="O2029" s="51">
        <f t="shared" si="89"/>
        <v>0</v>
      </c>
      <c r="P2029" s="51">
        <f t="shared" si="89"/>
        <v>0</v>
      </c>
      <c r="Q2029" s="51">
        <f t="shared" si="89"/>
        <v>0</v>
      </c>
      <c r="R2029" s="51">
        <f t="shared" si="89"/>
        <v>0</v>
      </c>
    </row>
    <row r="2030" spans="1:18" x14ac:dyDescent="0.25">
      <c r="A2030" s="17"/>
      <c r="B2030" s="52"/>
      <c r="C2030" s="17"/>
      <c r="D2030" s="17"/>
      <c r="E2030" s="17"/>
      <c r="F2030" s="17"/>
      <c r="G2030" s="17"/>
      <c r="H2030" s="17"/>
      <c r="I2030" s="16">
        <f>IF(B2030&gt;A_Stammdaten!$B$12,0,SUM(C2030,D2030,F2030,G2030)-SUM(E2030,H2030))</f>
        <v>0</v>
      </c>
      <c r="J2030" s="51">
        <f>HLOOKUP(A_Stammdaten!$B$12,$L$4:$R$2504,ROW(B2030)-3,FALSE)+IF(OR(B2030=0,A_Stammdaten!$B$12&lt;B2030),0,I2030*1/20)</f>
        <v>0</v>
      </c>
      <c r="K2030" s="51">
        <f>HLOOKUP(A_Stammdaten!$B$12,$L$4:$R$2504,ROW(B2030)-3,FALSE)</f>
        <v>0</v>
      </c>
      <c r="L2030" s="51">
        <f t="shared" si="88"/>
        <v>0</v>
      </c>
      <c r="M2030" s="51">
        <f t="shared" si="89"/>
        <v>0</v>
      </c>
      <c r="N2030" s="51">
        <f t="shared" si="89"/>
        <v>0</v>
      </c>
      <c r="O2030" s="51">
        <f t="shared" si="89"/>
        <v>0</v>
      </c>
      <c r="P2030" s="51">
        <f t="shared" si="89"/>
        <v>0</v>
      </c>
      <c r="Q2030" s="51">
        <f t="shared" si="89"/>
        <v>0</v>
      </c>
      <c r="R2030" s="51">
        <f t="shared" si="89"/>
        <v>0</v>
      </c>
    </row>
    <row r="2031" spans="1:18" x14ac:dyDescent="0.25">
      <c r="A2031" s="17"/>
      <c r="B2031" s="52"/>
      <c r="C2031" s="17"/>
      <c r="D2031" s="17"/>
      <c r="E2031" s="17"/>
      <c r="F2031" s="17"/>
      <c r="G2031" s="17"/>
      <c r="H2031" s="17"/>
      <c r="I2031" s="16">
        <f>IF(B2031&gt;A_Stammdaten!$B$12,0,SUM(C2031,D2031,F2031,G2031)-SUM(E2031,H2031))</f>
        <v>0</v>
      </c>
      <c r="J2031" s="51">
        <f>HLOOKUP(A_Stammdaten!$B$12,$L$4:$R$2504,ROW(B2031)-3,FALSE)+IF(OR(B2031=0,A_Stammdaten!$B$12&lt;B2031),0,I2031*1/20)</f>
        <v>0</v>
      </c>
      <c r="K2031" s="51">
        <f>HLOOKUP(A_Stammdaten!$B$12,$L$4:$R$2504,ROW(B2031)-3,FALSE)</f>
        <v>0</v>
      </c>
      <c r="L2031" s="51">
        <f t="shared" si="88"/>
        <v>0</v>
      </c>
      <c r="M2031" s="51">
        <f t="shared" si="89"/>
        <v>0</v>
      </c>
      <c r="N2031" s="51">
        <f t="shared" si="89"/>
        <v>0</v>
      </c>
      <c r="O2031" s="51">
        <f t="shared" si="89"/>
        <v>0</v>
      </c>
      <c r="P2031" s="51">
        <f t="shared" si="89"/>
        <v>0</v>
      </c>
      <c r="Q2031" s="51">
        <f t="shared" si="89"/>
        <v>0</v>
      </c>
      <c r="R2031" s="51">
        <f t="shared" si="89"/>
        <v>0</v>
      </c>
    </row>
    <row r="2032" spans="1:18" x14ac:dyDescent="0.25">
      <c r="A2032" s="17"/>
      <c r="B2032" s="52"/>
      <c r="C2032" s="17"/>
      <c r="D2032" s="17"/>
      <c r="E2032" s="17"/>
      <c r="F2032" s="17"/>
      <c r="G2032" s="17"/>
      <c r="H2032" s="17"/>
      <c r="I2032" s="16">
        <f>IF(B2032&gt;A_Stammdaten!$B$12,0,SUM(C2032,D2032,F2032,G2032)-SUM(E2032,H2032))</f>
        <v>0</v>
      </c>
      <c r="J2032" s="51">
        <f>HLOOKUP(A_Stammdaten!$B$12,$L$4:$R$2504,ROW(B2032)-3,FALSE)+IF(OR(B2032=0,A_Stammdaten!$B$12&lt;B2032),0,I2032*1/20)</f>
        <v>0</v>
      </c>
      <c r="K2032" s="51">
        <f>HLOOKUP(A_Stammdaten!$B$12,$L$4:$R$2504,ROW(B2032)-3,FALSE)</f>
        <v>0</v>
      </c>
      <c r="L2032" s="51">
        <f t="shared" si="88"/>
        <v>0</v>
      </c>
      <c r="M2032" s="51">
        <f t="shared" si="89"/>
        <v>0</v>
      </c>
      <c r="N2032" s="51">
        <f t="shared" si="89"/>
        <v>0</v>
      </c>
      <c r="O2032" s="51">
        <f t="shared" si="89"/>
        <v>0</v>
      </c>
      <c r="P2032" s="51">
        <f t="shared" si="89"/>
        <v>0</v>
      </c>
      <c r="Q2032" s="51">
        <f t="shared" si="89"/>
        <v>0</v>
      </c>
      <c r="R2032" s="51">
        <f t="shared" si="89"/>
        <v>0</v>
      </c>
    </row>
    <row r="2033" spans="1:18" x14ac:dyDescent="0.25">
      <c r="A2033" s="17"/>
      <c r="B2033" s="52"/>
      <c r="C2033" s="17"/>
      <c r="D2033" s="17"/>
      <c r="E2033" s="17"/>
      <c r="F2033" s="17"/>
      <c r="G2033" s="17"/>
      <c r="H2033" s="17"/>
      <c r="I2033" s="16">
        <f>IF(B2033&gt;A_Stammdaten!$B$12,0,SUM(C2033,D2033,F2033,G2033)-SUM(E2033,H2033))</f>
        <v>0</v>
      </c>
      <c r="J2033" s="51">
        <f>HLOOKUP(A_Stammdaten!$B$12,$L$4:$R$2504,ROW(B2033)-3,FALSE)+IF(OR(B2033=0,A_Stammdaten!$B$12&lt;B2033),0,I2033*1/20)</f>
        <v>0</v>
      </c>
      <c r="K2033" s="51">
        <f>HLOOKUP(A_Stammdaten!$B$12,$L$4:$R$2504,ROW(B2033)-3,FALSE)</f>
        <v>0</v>
      </c>
      <c r="L2033" s="51">
        <f t="shared" si="88"/>
        <v>0</v>
      </c>
      <c r="M2033" s="51">
        <f t="shared" si="89"/>
        <v>0</v>
      </c>
      <c r="N2033" s="51">
        <f t="shared" si="89"/>
        <v>0</v>
      </c>
      <c r="O2033" s="51">
        <f t="shared" si="89"/>
        <v>0</v>
      </c>
      <c r="P2033" s="51">
        <f t="shared" si="89"/>
        <v>0</v>
      </c>
      <c r="Q2033" s="51">
        <f t="shared" si="89"/>
        <v>0</v>
      </c>
      <c r="R2033" s="51">
        <f t="shared" si="89"/>
        <v>0</v>
      </c>
    </row>
    <row r="2034" spans="1:18" x14ac:dyDescent="0.25">
      <c r="A2034" s="17"/>
      <c r="B2034" s="52"/>
      <c r="C2034" s="17"/>
      <c r="D2034" s="17"/>
      <c r="E2034" s="17"/>
      <c r="F2034" s="17"/>
      <c r="G2034" s="17"/>
      <c r="H2034" s="17"/>
      <c r="I2034" s="16">
        <f>IF(B2034&gt;A_Stammdaten!$B$12,0,SUM(C2034,D2034,F2034,G2034)-SUM(E2034,H2034))</f>
        <v>0</v>
      </c>
      <c r="J2034" s="51">
        <f>HLOOKUP(A_Stammdaten!$B$12,$L$4:$R$2504,ROW(B2034)-3,FALSE)+IF(OR(B2034=0,A_Stammdaten!$B$12&lt;B2034),0,I2034*1/20)</f>
        <v>0</v>
      </c>
      <c r="K2034" s="51">
        <f>HLOOKUP(A_Stammdaten!$B$12,$L$4:$R$2504,ROW(B2034)-3,FALSE)</f>
        <v>0</v>
      </c>
      <c r="L2034" s="51">
        <f t="shared" si="88"/>
        <v>0</v>
      </c>
      <c r="M2034" s="51">
        <f t="shared" si="89"/>
        <v>0</v>
      </c>
      <c r="N2034" s="51">
        <f t="shared" si="89"/>
        <v>0</v>
      </c>
      <c r="O2034" s="51">
        <f t="shared" si="89"/>
        <v>0</v>
      </c>
      <c r="P2034" s="51">
        <f t="shared" si="89"/>
        <v>0</v>
      </c>
      <c r="Q2034" s="51">
        <f t="shared" si="89"/>
        <v>0</v>
      </c>
      <c r="R2034" s="51">
        <f t="shared" si="89"/>
        <v>0</v>
      </c>
    </row>
    <row r="2035" spans="1:18" x14ac:dyDescent="0.25">
      <c r="A2035" s="17"/>
      <c r="B2035" s="52"/>
      <c r="C2035" s="17"/>
      <c r="D2035" s="17"/>
      <c r="E2035" s="17"/>
      <c r="F2035" s="17"/>
      <c r="G2035" s="17"/>
      <c r="H2035" s="17"/>
      <c r="I2035" s="16">
        <f>IF(B2035&gt;A_Stammdaten!$B$12,0,SUM(C2035,D2035,F2035,G2035)-SUM(E2035,H2035))</f>
        <v>0</v>
      </c>
      <c r="J2035" s="51">
        <f>HLOOKUP(A_Stammdaten!$B$12,$L$4:$R$2504,ROW(B2035)-3,FALSE)+IF(OR(B2035=0,A_Stammdaten!$B$12&lt;B2035),0,I2035*1/20)</f>
        <v>0</v>
      </c>
      <c r="K2035" s="51">
        <f>HLOOKUP(A_Stammdaten!$B$12,$L$4:$R$2504,ROW(B2035)-3,FALSE)</f>
        <v>0</v>
      </c>
      <c r="L2035" s="51">
        <f t="shared" si="88"/>
        <v>0</v>
      </c>
      <c r="M2035" s="51">
        <f t="shared" si="89"/>
        <v>0</v>
      </c>
      <c r="N2035" s="51">
        <f t="shared" si="89"/>
        <v>0</v>
      </c>
      <c r="O2035" s="51">
        <f t="shared" si="89"/>
        <v>0</v>
      </c>
      <c r="P2035" s="51">
        <f t="shared" si="89"/>
        <v>0</v>
      </c>
      <c r="Q2035" s="51">
        <f t="shared" si="89"/>
        <v>0</v>
      </c>
      <c r="R2035" s="51">
        <f t="shared" si="89"/>
        <v>0</v>
      </c>
    </row>
    <row r="2036" spans="1:18" x14ac:dyDescent="0.25">
      <c r="A2036" s="17"/>
      <c r="B2036" s="52"/>
      <c r="C2036" s="17"/>
      <c r="D2036" s="17"/>
      <c r="E2036" s="17"/>
      <c r="F2036" s="17"/>
      <c r="G2036" s="17"/>
      <c r="H2036" s="17"/>
      <c r="I2036" s="16">
        <f>IF(B2036&gt;A_Stammdaten!$B$12,0,SUM(C2036,D2036,F2036,G2036)-SUM(E2036,H2036))</f>
        <v>0</v>
      </c>
      <c r="J2036" s="51">
        <f>HLOOKUP(A_Stammdaten!$B$12,$L$4:$R$2504,ROW(B2036)-3,FALSE)+IF(OR(B2036=0,A_Stammdaten!$B$12&lt;B2036),0,I2036*1/20)</f>
        <v>0</v>
      </c>
      <c r="K2036" s="51">
        <f>HLOOKUP(A_Stammdaten!$B$12,$L$4:$R$2504,ROW(B2036)-3,FALSE)</f>
        <v>0</v>
      </c>
      <c r="L2036" s="51">
        <f t="shared" si="88"/>
        <v>0</v>
      </c>
      <c r="M2036" s="51">
        <f t="shared" si="89"/>
        <v>0</v>
      </c>
      <c r="N2036" s="51">
        <f t="shared" si="89"/>
        <v>0</v>
      </c>
      <c r="O2036" s="51">
        <f t="shared" si="89"/>
        <v>0</v>
      </c>
      <c r="P2036" s="51">
        <f t="shared" si="89"/>
        <v>0</v>
      </c>
      <c r="Q2036" s="51">
        <f t="shared" si="89"/>
        <v>0</v>
      </c>
      <c r="R2036" s="51">
        <f t="shared" si="89"/>
        <v>0</v>
      </c>
    </row>
    <row r="2037" spans="1:18" x14ac:dyDescent="0.25">
      <c r="A2037" s="17"/>
      <c r="B2037" s="52"/>
      <c r="C2037" s="17"/>
      <c r="D2037" s="17"/>
      <c r="E2037" s="17"/>
      <c r="F2037" s="17"/>
      <c r="G2037" s="17"/>
      <c r="H2037" s="17"/>
      <c r="I2037" s="16">
        <f>IF(B2037&gt;A_Stammdaten!$B$12,0,SUM(C2037,D2037,F2037,G2037)-SUM(E2037,H2037))</f>
        <v>0</v>
      </c>
      <c r="J2037" s="51">
        <f>HLOOKUP(A_Stammdaten!$B$12,$L$4:$R$2504,ROW(B2037)-3,FALSE)+IF(OR(B2037=0,A_Stammdaten!$B$12&lt;B2037),0,I2037*1/20)</f>
        <v>0</v>
      </c>
      <c r="K2037" s="51">
        <f>HLOOKUP(A_Stammdaten!$B$12,$L$4:$R$2504,ROW(B2037)-3,FALSE)</f>
        <v>0</v>
      </c>
      <c r="L2037" s="51">
        <f t="shared" si="88"/>
        <v>0</v>
      </c>
      <c r="M2037" s="51">
        <f t="shared" si="89"/>
        <v>0</v>
      </c>
      <c r="N2037" s="51">
        <f t="shared" si="89"/>
        <v>0</v>
      </c>
      <c r="O2037" s="51">
        <f t="shared" si="89"/>
        <v>0</v>
      </c>
      <c r="P2037" s="51">
        <f t="shared" si="89"/>
        <v>0</v>
      </c>
      <c r="Q2037" s="51">
        <f t="shared" si="89"/>
        <v>0</v>
      </c>
      <c r="R2037" s="51">
        <f t="shared" si="89"/>
        <v>0</v>
      </c>
    </row>
    <row r="2038" spans="1:18" x14ac:dyDescent="0.25">
      <c r="A2038" s="17"/>
      <c r="B2038" s="52"/>
      <c r="C2038" s="17"/>
      <c r="D2038" s="17"/>
      <c r="E2038" s="17"/>
      <c r="F2038" s="17"/>
      <c r="G2038" s="17"/>
      <c r="H2038" s="17"/>
      <c r="I2038" s="16">
        <f>IF(B2038&gt;A_Stammdaten!$B$12,0,SUM(C2038,D2038,F2038,G2038)-SUM(E2038,H2038))</f>
        <v>0</v>
      </c>
      <c r="J2038" s="51">
        <f>HLOOKUP(A_Stammdaten!$B$12,$L$4:$R$2504,ROW(B2038)-3,FALSE)+IF(OR(B2038=0,A_Stammdaten!$B$12&lt;B2038),0,I2038*1/20)</f>
        <v>0</v>
      </c>
      <c r="K2038" s="51">
        <f>HLOOKUP(A_Stammdaten!$B$12,$L$4:$R$2504,ROW(B2038)-3,FALSE)</f>
        <v>0</v>
      </c>
      <c r="L2038" s="51">
        <f t="shared" si="88"/>
        <v>0</v>
      </c>
      <c r="M2038" s="51">
        <f t="shared" si="89"/>
        <v>0</v>
      </c>
      <c r="N2038" s="51">
        <f t="shared" si="89"/>
        <v>0</v>
      </c>
      <c r="O2038" s="51">
        <f t="shared" si="89"/>
        <v>0</v>
      </c>
      <c r="P2038" s="51">
        <f t="shared" si="89"/>
        <v>0</v>
      </c>
      <c r="Q2038" s="51">
        <f t="shared" si="89"/>
        <v>0</v>
      </c>
      <c r="R2038" s="51">
        <f t="shared" si="89"/>
        <v>0</v>
      </c>
    </row>
    <row r="2039" spans="1:18" x14ac:dyDescent="0.25">
      <c r="A2039" s="17"/>
      <c r="B2039" s="52"/>
      <c r="C2039" s="17"/>
      <c r="D2039" s="17"/>
      <c r="E2039" s="17"/>
      <c r="F2039" s="17"/>
      <c r="G2039" s="17"/>
      <c r="H2039" s="17"/>
      <c r="I2039" s="16">
        <f>IF(B2039&gt;A_Stammdaten!$B$12,0,SUM(C2039,D2039,F2039,G2039)-SUM(E2039,H2039))</f>
        <v>0</v>
      </c>
      <c r="J2039" s="51">
        <f>HLOOKUP(A_Stammdaten!$B$12,$L$4:$R$2504,ROW(B2039)-3,FALSE)+IF(OR(B2039=0,A_Stammdaten!$B$12&lt;B2039),0,I2039*1/20)</f>
        <v>0</v>
      </c>
      <c r="K2039" s="51">
        <f>HLOOKUP(A_Stammdaten!$B$12,$L$4:$R$2504,ROW(B2039)-3,FALSE)</f>
        <v>0</v>
      </c>
      <c r="L2039" s="51">
        <f t="shared" si="88"/>
        <v>0</v>
      </c>
      <c r="M2039" s="51">
        <f t="shared" si="89"/>
        <v>0</v>
      </c>
      <c r="N2039" s="51">
        <f t="shared" si="89"/>
        <v>0</v>
      </c>
      <c r="O2039" s="51">
        <f t="shared" si="89"/>
        <v>0</v>
      </c>
      <c r="P2039" s="51">
        <f t="shared" si="89"/>
        <v>0</v>
      </c>
      <c r="Q2039" s="51">
        <f t="shared" si="89"/>
        <v>0</v>
      </c>
      <c r="R2039" s="51">
        <f t="shared" si="89"/>
        <v>0</v>
      </c>
    </row>
    <row r="2040" spans="1:18" x14ac:dyDescent="0.25">
      <c r="A2040" s="17"/>
      <c r="B2040" s="52"/>
      <c r="C2040" s="17"/>
      <c r="D2040" s="17"/>
      <c r="E2040" s="17"/>
      <c r="F2040" s="17"/>
      <c r="G2040" s="17"/>
      <c r="H2040" s="17"/>
      <c r="I2040" s="16">
        <f>IF(B2040&gt;A_Stammdaten!$B$12,0,SUM(C2040,D2040,F2040,G2040)-SUM(E2040,H2040))</f>
        <v>0</v>
      </c>
      <c r="J2040" s="51">
        <f>HLOOKUP(A_Stammdaten!$B$12,$L$4:$R$2504,ROW(B2040)-3,FALSE)+IF(OR(B2040=0,A_Stammdaten!$B$12&lt;B2040),0,I2040*1/20)</f>
        <v>0</v>
      </c>
      <c r="K2040" s="51">
        <f>HLOOKUP(A_Stammdaten!$B$12,$L$4:$R$2504,ROW(B2040)-3,FALSE)</f>
        <v>0</v>
      </c>
      <c r="L2040" s="51">
        <f t="shared" si="88"/>
        <v>0</v>
      </c>
      <c r="M2040" s="51">
        <f t="shared" si="89"/>
        <v>0</v>
      </c>
      <c r="N2040" s="51">
        <f t="shared" si="89"/>
        <v>0</v>
      </c>
      <c r="O2040" s="51">
        <f t="shared" ref="M2040:R2082" si="90">IF(OR($I2040=0,O$4&lt;$B2040,$B2040=0,20-(O$4-$B2040)=0),0,$I2040*(19-(O$4-$B2040))/20)</f>
        <v>0</v>
      </c>
      <c r="P2040" s="51">
        <f t="shared" si="90"/>
        <v>0</v>
      </c>
      <c r="Q2040" s="51">
        <f t="shared" si="90"/>
        <v>0</v>
      </c>
      <c r="R2040" s="51">
        <f t="shared" si="90"/>
        <v>0</v>
      </c>
    </row>
    <row r="2041" spans="1:18" x14ac:dyDescent="0.25">
      <c r="A2041" s="17"/>
      <c r="B2041" s="52"/>
      <c r="C2041" s="17"/>
      <c r="D2041" s="17"/>
      <c r="E2041" s="17"/>
      <c r="F2041" s="17"/>
      <c r="G2041" s="17"/>
      <c r="H2041" s="17"/>
      <c r="I2041" s="16">
        <f>IF(B2041&gt;A_Stammdaten!$B$12,0,SUM(C2041,D2041,F2041,G2041)-SUM(E2041,H2041))</f>
        <v>0</v>
      </c>
      <c r="J2041" s="51">
        <f>HLOOKUP(A_Stammdaten!$B$12,$L$4:$R$2504,ROW(B2041)-3,FALSE)+IF(OR(B2041=0,A_Stammdaten!$B$12&lt;B2041),0,I2041*1/20)</f>
        <v>0</v>
      </c>
      <c r="K2041" s="51">
        <f>HLOOKUP(A_Stammdaten!$B$12,$L$4:$R$2504,ROW(B2041)-3,FALSE)</f>
        <v>0</v>
      </c>
      <c r="L2041" s="51">
        <f t="shared" si="88"/>
        <v>0</v>
      </c>
      <c r="M2041" s="51">
        <f t="shared" si="90"/>
        <v>0</v>
      </c>
      <c r="N2041" s="51">
        <f t="shared" si="90"/>
        <v>0</v>
      </c>
      <c r="O2041" s="51">
        <f t="shared" si="90"/>
        <v>0</v>
      </c>
      <c r="P2041" s="51">
        <f t="shared" si="90"/>
        <v>0</v>
      </c>
      <c r="Q2041" s="51">
        <f t="shared" si="90"/>
        <v>0</v>
      </c>
      <c r="R2041" s="51">
        <f t="shared" si="90"/>
        <v>0</v>
      </c>
    </row>
    <row r="2042" spans="1:18" x14ac:dyDescent="0.25">
      <c r="A2042" s="17"/>
      <c r="B2042" s="52"/>
      <c r="C2042" s="17"/>
      <c r="D2042" s="17"/>
      <c r="E2042" s="17"/>
      <c r="F2042" s="17"/>
      <c r="G2042" s="17"/>
      <c r="H2042" s="17"/>
      <c r="I2042" s="16">
        <f>IF(B2042&gt;A_Stammdaten!$B$12,0,SUM(C2042,D2042,F2042,G2042)-SUM(E2042,H2042))</f>
        <v>0</v>
      </c>
      <c r="J2042" s="51">
        <f>HLOOKUP(A_Stammdaten!$B$12,$L$4:$R$2504,ROW(B2042)-3,FALSE)+IF(OR(B2042=0,A_Stammdaten!$B$12&lt;B2042),0,I2042*1/20)</f>
        <v>0</v>
      </c>
      <c r="K2042" s="51">
        <f>HLOOKUP(A_Stammdaten!$B$12,$L$4:$R$2504,ROW(B2042)-3,FALSE)</f>
        <v>0</v>
      </c>
      <c r="L2042" s="51">
        <f t="shared" si="88"/>
        <v>0</v>
      </c>
      <c r="M2042" s="51">
        <f t="shared" si="90"/>
        <v>0</v>
      </c>
      <c r="N2042" s="51">
        <f t="shared" si="90"/>
        <v>0</v>
      </c>
      <c r="O2042" s="51">
        <f t="shared" si="90"/>
        <v>0</v>
      </c>
      <c r="P2042" s="51">
        <f t="shared" si="90"/>
        <v>0</v>
      </c>
      <c r="Q2042" s="51">
        <f t="shared" si="90"/>
        <v>0</v>
      </c>
      <c r="R2042" s="51">
        <f t="shared" si="90"/>
        <v>0</v>
      </c>
    </row>
    <row r="2043" spans="1:18" x14ac:dyDescent="0.25">
      <c r="A2043" s="17"/>
      <c r="B2043" s="52"/>
      <c r="C2043" s="17"/>
      <c r="D2043" s="17"/>
      <c r="E2043" s="17"/>
      <c r="F2043" s="17"/>
      <c r="G2043" s="17"/>
      <c r="H2043" s="17"/>
      <c r="I2043" s="16">
        <f>IF(B2043&gt;A_Stammdaten!$B$12,0,SUM(C2043,D2043,F2043,G2043)-SUM(E2043,H2043))</f>
        <v>0</v>
      </c>
      <c r="J2043" s="51">
        <f>HLOOKUP(A_Stammdaten!$B$12,$L$4:$R$2504,ROW(B2043)-3,FALSE)+IF(OR(B2043=0,A_Stammdaten!$B$12&lt;B2043),0,I2043*1/20)</f>
        <v>0</v>
      </c>
      <c r="K2043" s="51">
        <f>HLOOKUP(A_Stammdaten!$B$12,$L$4:$R$2504,ROW(B2043)-3,FALSE)</f>
        <v>0</v>
      </c>
      <c r="L2043" s="51">
        <f t="shared" si="88"/>
        <v>0</v>
      </c>
      <c r="M2043" s="51">
        <f t="shared" si="90"/>
        <v>0</v>
      </c>
      <c r="N2043" s="51">
        <f t="shared" si="90"/>
        <v>0</v>
      </c>
      <c r="O2043" s="51">
        <f t="shared" si="90"/>
        <v>0</v>
      </c>
      <c r="P2043" s="51">
        <f t="shared" si="90"/>
        <v>0</v>
      </c>
      <c r="Q2043" s="51">
        <f t="shared" si="90"/>
        <v>0</v>
      </c>
      <c r="R2043" s="51">
        <f t="shared" si="90"/>
        <v>0</v>
      </c>
    </row>
    <row r="2044" spans="1:18" x14ac:dyDescent="0.25">
      <c r="A2044" s="17"/>
      <c r="B2044" s="52"/>
      <c r="C2044" s="17"/>
      <c r="D2044" s="17"/>
      <c r="E2044" s="17"/>
      <c r="F2044" s="17"/>
      <c r="G2044" s="17"/>
      <c r="H2044" s="17"/>
      <c r="I2044" s="16">
        <f>IF(B2044&gt;A_Stammdaten!$B$12,0,SUM(C2044,D2044,F2044,G2044)-SUM(E2044,H2044))</f>
        <v>0</v>
      </c>
      <c r="J2044" s="51">
        <f>HLOOKUP(A_Stammdaten!$B$12,$L$4:$R$2504,ROW(B2044)-3,FALSE)+IF(OR(B2044=0,A_Stammdaten!$B$12&lt;B2044),0,I2044*1/20)</f>
        <v>0</v>
      </c>
      <c r="K2044" s="51">
        <f>HLOOKUP(A_Stammdaten!$B$12,$L$4:$R$2504,ROW(B2044)-3,FALSE)</f>
        <v>0</v>
      </c>
      <c r="L2044" s="51">
        <f t="shared" si="88"/>
        <v>0</v>
      </c>
      <c r="M2044" s="51">
        <f t="shared" si="90"/>
        <v>0</v>
      </c>
      <c r="N2044" s="51">
        <f t="shared" si="90"/>
        <v>0</v>
      </c>
      <c r="O2044" s="51">
        <f t="shared" si="90"/>
        <v>0</v>
      </c>
      <c r="P2044" s="51">
        <f t="shared" si="90"/>
        <v>0</v>
      </c>
      <c r="Q2044" s="51">
        <f t="shared" si="90"/>
        <v>0</v>
      </c>
      <c r="R2044" s="51">
        <f t="shared" si="90"/>
        <v>0</v>
      </c>
    </row>
    <row r="2045" spans="1:18" x14ac:dyDescent="0.25">
      <c r="A2045" s="17"/>
      <c r="B2045" s="52"/>
      <c r="C2045" s="17"/>
      <c r="D2045" s="17"/>
      <c r="E2045" s="17"/>
      <c r="F2045" s="17"/>
      <c r="G2045" s="17"/>
      <c r="H2045" s="17"/>
      <c r="I2045" s="16">
        <f>IF(B2045&gt;A_Stammdaten!$B$12,0,SUM(C2045,D2045,F2045,G2045)-SUM(E2045,H2045))</f>
        <v>0</v>
      </c>
      <c r="J2045" s="51">
        <f>HLOOKUP(A_Stammdaten!$B$12,$L$4:$R$2504,ROW(B2045)-3,FALSE)+IF(OR(B2045=0,A_Stammdaten!$B$12&lt;B2045),0,I2045*1/20)</f>
        <v>0</v>
      </c>
      <c r="K2045" s="51">
        <f>HLOOKUP(A_Stammdaten!$B$12,$L$4:$R$2504,ROW(B2045)-3,FALSE)</f>
        <v>0</v>
      </c>
      <c r="L2045" s="51">
        <f t="shared" si="88"/>
        <v>0</v>
      </c>
      <c r="M2045" s="51">
        <f t="shared" si="90"/>
        <v>0</v>
      </c>
      <c r="N2045" s="51">
        <f t="shared" si="90"/>
        <v>0</v>
      </c>
      <c r="O2045" s="51">
        <f t="shared" si="90"/>
        <v>0</v>
      </c>
      <c r="P2045" s="51">
        <f t="shared" si="90"/>
        <v>0</v>
      </c>
      <c r="Q2045" s="51">
        <f t="shared" si="90"/>
        <v>0</v>
      </c>
      <c r="R2045" s="51">
        <f t="shared" si="90"/>
        <v>0</v>
      </c>
    </row>
    <row r="2046" spans="1:18" x14ac:dyDescent="0.25">
      <c r="A2046" s="17"/>
      <c r="B2046" s="52"/>
      <c r="C2046" s="17"/>
      <c r="D2046" s="17"/>
      <c r="E2046" s="17"/>
      <c r="F2046" s="17"/>
      <c r="G2046" s="17"/>
      <c r="H2046" s="17"/>
      <c r="I2046" s="16">
        <f>IF(B2046&gt;A_Stammdaten!$B$12,0,SUM(C2046,D2046,F2046,G2046)-SUM(E2046,H2046))</f>
        <v>0</v>
      </c>
      <c r="J2046" s="51">
        <f>HLOOKUP(A_Stammdaten!$B$12,$L$4:$R$2504,ROW(B2046)-3,FALSE)+IF(OR(B2046=0,A_Stammdaten!$B$12&lt;B2046),0,I2046*1/20)</f>
        <v>0</v>
      </c>
      <c r="K2046" s="51">
        <f>HLOOKUP(A_Stammdaten!$B$12,$L$4:$R$2504,ROW(B2046)-3,FALSE)</f>
        <v>0</v>
      </c>
      <c r="L2046" s="51">
        <f t="shared" si="88"/>
        <v>0</v>
      </c>
      <c r="M2046" s="51">
        <f t="shared" si="90"/>
        <v>0</v>
      </c>
      <c r="N2046" s="51">
        <f t="shared" si="90"/>
        <v>0</v>
      </c>
      <c r="O2046" s="51">
        <f t="shared" si="90"/>
        <v>0</v>
      </c>
      <c r="P2046" s="51">
        <f t="shared" si="90"/>
        <v>0</v>
      </c>
      <c r="Q2046" s="51">
        <f t="shared" si="90"/>
        <v>0</v>
      </c>
      <c r="R2046" s="51">
        <f t="shared" si="90"/>
        <v>0</v>
      </c>
    </row>
    <row r="2047" spans="1:18" x14ac:dyDescent="0.25">
      <c r="A2047" s="17"/>
      <c r="B2047" s="52"/>
      <c r="C2047" s="17"/>
      <c r="D2047" s="17"/>
      <c r="E2047" s="17"/>
      <c r="F2047" s="17"/>
      <c r="G2047" s="17"/>
      <c r="H2047" s="17"/>
      <c r="I2047" s="16">
        <f>IF(B2047&gt;A_Stammdaten!$B$12,0,SUM(C2047,D2047,F2047,G2047)-SUM(E2047,H2047))</f>
        <v>0</v>
      </c>
      <c r="J2047" s="51">
        <f>HLOOKUP(A_Stammdaten!$B$12,$L$4:$R$2504,ROW(B2047)-3,FALSE)+IF(OR(B2047=0,A_Stammdaten!$B$12&lt;B2047),0,I2047*1/20)</f>
        <v>0</v>
      </c>
      <c r="K2047" s="51">
        <f>HLOOKUP(A_Stammdaten!$B$12,$L$4:$R$2504,ROW(B2047)-3,FALSE)</f>
        <v>0</v>
      </c>
      <c r="L2047" s="51">
        <f t="shared" si="88"/>
        <v>0</v>
      </c>
      <c r="M2047" s="51">
        <f t="shared" si="90"/>
        <v>0</v>
      </c>
      <c r="N2047" s="51">
        <f t="shared" si="90"/>
        <v>0</v>
      </c>
      <c r="O2047" s="51">
        <f t="shared" si="90"/>
        <v>0</v>
      </c>
      <c r="P2047" s="51">
        <f t="shared" si="90"/>
        <v>0</v>
      </c>
      <c r="Q2047" s="51">
        <f t="shared" si="90"/>
        <v>0</v>
      </c>
      <c r="R2047" s="51">
        <f t="shared" si="90"/>
        <v>0</v>
      </c>
    </row>
    <row r="2048" spans="1:18" x14ac:dyDescent="0.25">
      <c r="A2048" s="17"/>
      <c r="B2048" s="52"/>
      <c r="C2048" s="17"/>
      <c r="D2048" s="17"/>
      <c r="E2048" s="17"/>
      <c r="F2048" s="17"/>
      <c r="G2048" s="17"/>
      <c r="H2048" s="17"/>
      <c r="I2048" s="16">
        <f>IF(B2048&gt;A_Stammdaten!$B$12,0,SUM(C2048,D2048,F2048,G2048)-SUM(E2048,H2048))</f>
        <v>0</v>
      </c>
      <c r="J2048" s="51">
        <f>HLOOKUP(A_Stammdaten!$B$12,$L$4:$R$2504,ROW(B2048)-3,FALSE)+IF(OR(B2048=0,A_Stammdaten!$B$12&lt;B2048),0,I2048*1/20)</f>
        <v>0</v>
      </c>
      <c r="K2048" s="51">
        <f>HLOOKUP(A_Stammdaten!$B$12,$L$4:$R$2504,ROW(B2048)-3,FALSE)</f>
        <v>0</v>
      </c>
      <c r="L2048" s="51">
        <f t="shared" ref="L2048:L2111" si="91">IF(OR($I2048=0,L$4&lt;$B2048,$B2048=0,20-(L$4-$B2048)=0),0,$I2048*(19-(L$4-$B2048))/20)</f>
        <v>0</v>
      </c>
      <c r="M2048" s="51">
        <f t="shared" si="90"/>
        <v>0</v>
      </c>
      <c r="N2048" s="51">
        <f t="shared" si="90"/>
        <v>0</v>
      </c>
      <c r="O2048" s="51">
        <f t="shared" si="90"/>
        <v>0</v>
      </c>
      <c r="P2048" s="51">
        <f t="shared" si="90"/>
        <v>0</v>
      </c>
      <c r="Q2048" s="51">
        <f t="shared" si="90"/>
        <v>0</v>
      </c>
      <c r="R2048" s="51">
        <f t="shared" si="90"/>
        <v>0</v>
      </c>
    </row>
    <row r="2049" spans="1:18" x14ac:dyDescent="0.25">
      <c r="A2049" s="17"/>
      <c r="B2049" s="52"/>
      <c r="C2049" s="17"/>
      <c r="D2049" s="17"/>
      <c r="E2049" s="17"/>
      <c r="F2049" s="17"/>
      <c r="G2049" s="17"/>
      <c r="H2049" s="17"/>
      <c r="I2049" s="16">
        <f>IF(B2049&gt;A_Stammdaten!$B$12,0,SUM(C2049,D2049,F2049,G2049)-SUM(E2049,H2049))</f>
        <v>0</v>
      </c>
      <c r="J2049" s="51">
        <f>HLOOKUP(A_Stammdaten!$B$12,$L$4:$R$2504,ROW(B2049)-3,FALSE)+IF(OR(B2049=0,A_Stammdaten!$B$12&lt;B2049),0,I2049*1/20)</f>
        <v>0</v>
      </c>
      <c r="K2049" s="51">
        <f>HLOOKUP(A_Stammdaten!$B$12,$L$4:$R$2504,ROW(B2049)-3,FALSE)</f>
        <v>0</v>
      </c>
      <c r="L2049" s="51">
        <f t="shared" si="91"/>
        <v>0</v>
      </c>
      <c r="M2049" s="51">
        <f t="shared" si="90"/>
        <v>0</v>
      </c>
      <c r="N2049" s="51">
        <f t="shared" si="90"/>
        <v>0</v>
      </c>
      <c r="O2049" s="51">
        <f t="shared" si="90"/>
        <v>0</v>
      </c>
      <c r="P2049" s="51">
        <f t="shared" si="90"/>
        <v>0</v>
      </c>
      <c r="Q2049" s="51">
        <f t="shared" si="90"/>
        <v>0</v>
      </c>
      <c r="R2049" s="51">
        <f t="shared" si="90"/>
        <v>0</v>
      </c>
    </row>
    <row r="2050" spans="1:18" x14ac:dyDescent="0.25">
      <c r="A2050" s="17"/>
      <c r="B2050" s="52"/>
      <c r="C2050" s="17"/>
      <c r="D2050" s="17"/>
      <c r="E2050" s="17"/>
      <c r="F2050" s="17"/>
      <c r="G2050" s="17"/>
      <c r="H2050" s="17"/>
      <c r="I2050" s="16">
        <f>IF(B2050&gt;A_Stammdaten!$B$12,0,SUM(C2050,D2050,F2050,G2050)-SUM(E2050,H2050))</f>
        <v>0</v>
      </c>
      <c r="J2050" s="51">
        <f>HLOOKUP(A_Stammdaten!$B$12,$L$4:$R$2504,ROW(B2050)-3,FALSE)+IF(OR(B2050=0,A_Stammdaten!$B$12&lt;B2050),0,I2050*1/20)</f>
        <v>0</v>
      </c>
      <c r="K2050" s="51">
        <f>HLOOKUP(A_Stammdaten!$B$12,$L$4:$R$2504,ROW(B2050)-3,FALSE)</f>
        <v>0</v>
      </c>
      <c r="L2050" s="51">
        <f t="shared" si="91"/>
        <v>0</v>
      </c>
      <c r="M2050" s="51">
        <f t="shared" si="90"/>
        <v>0</v>
      </c>
      <c r="N2050" s="51">
        <f t="shared" si="90"/>
        <v>0</v>
      </c>
      <c r="O2050" s="51">
        <f t="shared" si="90"/>
        <v>0</v>
      </c>
      <c r="P2050" s="51">
        <f t="shared" si="90"/>
        <v>0</v>
      </c>
      <c r="Q2050" s="51">
        <f t="shared" si="90"/>
        <v>0</v>
      </c>
      <c r="R2050" s="51">
        <f t="shared" si="90"/>
        <v>0</v>
      </c>
    </row>
    <row r="2051" spans="1:18" x14ac:dyDescent="0.25">
      <c r="A2051" s="17"/>
      <c r="B2051" s="52"/>
      <c r="C2051" s="17"/>
      <c r="D2051" s="17"/>
      <c r="E2051" s="17"/>
      <c r="F2051" s="17"/>
      <c r="G2051" s="17"/>
      <c r="H2051" s="17"/>
      <c r="I2051" s="16">
        <f>IF(B2051&gt;A_Stammdaten!$B$12,0,SUM(C2051,D2051,F2051,G2051)-SUM(E2051,H2051))</f>
        <v>0</v>
      </c>
      <c r="J2051" s="51">
        <f>HLOOKUP(A_Stammdaten!$B$12,$L$4:$R$2504,ROW(B2051)-3,FALSE)+IF(OR(B2051=0,A_Stammdaten!$B$12&lt;B2051),0,I2051*1/20)</f>
        <v>0</v>
      </c>
      <c r="K2051" s="51">
        <f>HLOOKUP(A_Stammdaten!$B$12,$L$4:$R$2504,ROW(B2051)-3,FALSE)</f>
        <v>0</v>
      </c>
      <c r="L2051" s="51">
        <f t="shared" si="91"/>
        <v>0</v>
      </c>
      <c r="M2051" s="51">
        <f t="shared" si="90"/>
        <v>0</v>
      </c>
      <c r="N2051" s="51">
        <f t="shared" si="90"/>
        <v>0</v>
      </c>
      <c r="O2051" s="51">
        <f t="shared" si="90"/>
        <v>0</v>
      </c>
      <c r="P2051" s="51">
        <f t="shared" si="90"/>
        <v>0</v>
      </c>
      <c r="Q2051" s="51">
        <f t="shared" si="90"/>
        <v>0</v>
      </c>
      <c r="R2051" s="51">
        <f t="shared" si="90"/>
        <v>0</v>
      </c>
    </row>
    <row r="2052" spans="1:18" x14ac:dyDescent="0.25">
      <c r="A2052" s="17"/>
      <c r="B2052" s="52"/>
      <c r="C2052" s="17"/>
      <c r="D2052" s="17"/>
      <c r="E2052" s="17"/>
      <c r="F2052" s="17"/>
      <c r="G2052" s="17"/>
      <c r="H2052" s="17"/>
      <c r="I2052" s="16">
        <f>IF(B2052&gt;A_Stammdaten!$B$12,0,SUM(C2052,D2052,F2052,G2052)-SUM(E2052,H2052))</f>
        <v>0</v>
      </c>
      <c r="J2052" s="51">
        <f>HLOOKUP(A_Stammdaten!$B$12,$L$4:$R$2504,ROW(B2052)-3,FALSE)+IF(OR(B2052=0,A_Stammdaten!$B$12&lt;B2052),0,I2052*1/20)</f>
        <v>0</v>
      </c>
      <c r="K2052" s="51">
        <f>HLOOKUP(A_Stammdaten!$B$12,$L$4:$R$2504,ROW(B2052)-3,FALSE)</f>
        <v>0</v>
      </c>
      <c r="L2052" s="51">
        <f t="shared" si="91"/>
        <v>0</v>
      </c>
      <c r="M2052" s="51">
        <f t="shared" si="90"/>
        <v>0</v>
      </c>
      <c r="N2052" s="51">
        <f t="shared" si="90"/>
        <v>0</v>
      </c>
      <c r="O2052" s="51">
        <f t="shared" si="90"/>
        <v>0</v>
      </c>
      <c r="P2052" s="51">
        <f t="shared" si="90"/>
        <v>0</v>
      </c>
      <c r="Q2052" s="51">
        <f t="shared" si="90"/>
        <v>0</v>
      </c>
      <c r="R2052" s="51">
        <f t="shared" si="90"/>
        <v>0</v>
      </c>
    </row>
    <row r="2053" spans="1:18" x14ac:dyDescent="0.25">
      <c r="A2053" s="17"/>
      <c r="B2053" s="52"/>
      <c r="C2053" s="17"/>
      <c r="D2053" s="17"/>
      <c r="E2053" s="17"/>
      <c r="F2053" s="17"/>
      <c r="G2053" s="17"/>
      <c r="H2053" s="17"/>
      <c r="I2053" s="16">
        <f>IF(B2053&gt;A_Stammdaten!$B$12,0,SUM(C2053,D2053,F2053,G2053)-SUM(E2053,H2053))</f>
        <v>0</v>
      </c>
      <c r="J2053" s="51">
        <f>HLOOKUP(A_Stammdaten!$B$12,$L$4:$R$2504,ROW(B2053)-3,FALSE)+IF(OR(B2053=0,A_Stammdaten!$B$12&lt;B2053),0,I2053*1/20)</f>
        <v>0</v>
      </c>
      <c r="K2053" s="51">
        <f>HLOOKUP(A_Stammdaten!$B$12,$L$4:$R$2504,ROW(B2053)-3,FALSE)</f>
        <v>0</v>
      </c>
      <c r="L2053" s="51">
        <f t="shared" si="91"/>
        <v>0</v>
      </c>
      <c r="M2053" s="51">
        <f t="shared" si="90"/>
        <v>0</v>
      </c>
      <c r="N2053" s="51">
        <f t="shared" si="90"/>
        <v>0</v>
      </c>
      <c r="O2053" s="51">
        <f t="shared" si="90"/>
        <v>0</v>
      </c>
      <c r="P2053" s="51">
        <f t="shared" si="90"/>
        <v>0</v>
      </c>
      <c r="Q2053" s="51">
        <f t="shared" si="90"/>
        <v>0</v>
      </c>
      <c r="R2053" s="51">
        <f t="shared" si="90"/>
        <v>0</v>
      </c>
    </row>
    <row r="2054" spans="1:18" x14ac:dyDescent="0.25">
      <c r="A2054" s="17"/>
      <c r="B2054" s="52"/>
      <c r="C2054" s="17"/>
      <c r="D2054" s="17"/>
      <c r="E2054" s="17"/>
      <c r="F2054" s="17"/>
      <c r="G2054" s="17"/>
      <c r="H2054" s="17"/>
      <c r="I2054" s="16">
        <f>IF(B2054&gt;A_Stammdaten!$B$12,0,SUM(C2054,D2054,F2054,G2054)-SUM(E2054,H2054))</f>
        <v>0</v>
      </c>
      <c r="J2054" s="51">
        <f>HLOOKUP(A_Stammdaten!$B$12,$L$4:$R$2504,ROW(B2054)-3,FALSE)+IF(OR(B2054=0,A_Stammdaten!$B$12&lt;B2054),0,I2054*1/20)</f>
        <v>0</v>
      </c>
      <c r="K2054" s="51">
        <f>HLOOKUP(A_Stammdaten!$B$12,$L$4:$R$2504,ROW(B2054)-3,FALSE)</f>
        <v>0</v>
      </c>
      <c r="L2054" s="51">
        <f t="shared" si="91"/>
        <v>0</v>
      </c>
      <c r="M2054" s="51">
        <f t="shared" si="90"/>
        <v>0</v>
      </c>
      <c r="N2054" s="51">
        <f t="shared" si="90"/>
        <v>0</v>
      </c>
      <c r="O2054" s="51">
        <f t="shared" si="90"/>
        <v>0</v>
      </c>
      <c r="P2054" s="51">
        <f t="shared" si="90"/>
        <v>0</v>
      </c>
      <c r="Q2054" s="51">
        <f t="shared" si="90"/>
        <v>0</v>
      </c>
      <c r="R2054" s="51">
        <f t="shared" si="90"/>
        <v>0</v>
      </c>
    </row>
    <row r="2055" spans="1:18" x14ac:dyDescent="0.25">
      <c r="A2055" s="17"/>
      <c r="B2055" s="52"/>
      <c r="C2055" s="17"/>
      <c r="D2055" s="17"/>
      <c r="E2055" s="17"/>
      <c r="F2055" s="17"/>
      <c r="G2055" s="17"/>
      <c r="H2055" s="17"/>
      <c r="I2055" s="16">
        <f>IF(B2055&gt;A_Stammdaten!$B$12,0,SUM(C2055,D2055,F2055,G2055)-SUM(E2055,H2055))</f>
        <v>0</v>
      </c>
      <c r="J2055" s="51">
        <f>HLOOKUP(A_Stammdaten!$B$12,$L$4:$R$2504,ROW(B2055)-3,FALSE)+IF(OR(B2055=0,A_Stammdaten!$B$12&lt;B2055),0,I2055*1/20)</f>
        <v>0</v>
      </c>
      <c r="K2055" s="51">
        <f>HLOOKUP(A_Stammdaten!$B$12,$L$4:$R$2504,ROW(B2055)-3,FALSE)</f>
        <v>0</v>
      </c>
      <c r="L2055" s="51">
        <f t="shared" si="91"/>
        <v>0</v>
      </c>
      <c r="M2055" s="51">
        <f t="shared" si="90"/>
        <v>0</v>
      </c>
      <c r="N2055" s="51">
        <f t="shared" si="90"/>
        <v>0</v>
      </c>
      <c r="O2055" s="51">
        <f t="shared" si="90"/>
        <v>0</v>
      </c>
      <c r="P2055" s="51">
        <f t="shared" si="90"/>
        <v>0</v>
      </c>
      <c r="Q2055" s="51">
        <f t="shared" si="90"/>
        <v>0</v>
      </c>
      <c r="R2055" s="51">
        <f t="shared" si="90"/>
        <v>0</v>
      </c>
    </row>
    <row r="2056" spans="1:18" x14ac:dyDescent="0.25">
      <c r="A2056" s="17"/>
      <c r="B2056" s="52"/>
      <c r="C2056" s="17"/>
      <c r="D2056" s="17"/>
      <c r="E2056" s="17"/>
      <c r="F2056" s="17"/>
      <c r="G2056" s="17"/>
      <c r="H2056" s="17"/>
      <c r="I2056" s="16">
        <f>IF(B2056&gt;A_Stammdaten!$B$12,0,SUM(C2056,D2056,F2056,G2056)-SUM(E2056,H2056))</f>
        <v>0</v>
      </c>
      <c r="J2056" s="51">
        <f>HLOOKUP(A_Stammdaten!$B$12,$L$4:$R$2504,ROW(B2056)-3,FALSE)+IF(OR(B2056=0,A_Stammdaten!$B$12&lt;B2056),0,I2056*1/20)</f>
        <v>0</v>
      </c>
      <c r="K2056" s="51">
        <f>HLOOKUP(A_Stammdaten!$B$12,$L$4:$R$2504,ROW(B2056)-3,FALSE)</f>
        <v>0</v>
      </c>
      <c r="L2056" s="51">
        <f t="shared" si="91"/>
        <v>0</v>
      </c>
      <c r="M2056" s="51">
        <f t="shared" si="90"/>
        <v>0</v>
      </c>
      <c r="N2056" s="51">
        <f t="shared" si="90"/>
        <v>0</v>
      </c>
      <c r="O2056" s="51">
        <f t="shared" si="90"/>
        <v>0</v>
      </c>
      <c r="P2056" s="51">
        <f t="shared" si="90"/>
        <v>0</v>
      </c>
      <c r="Q2056" s="51">
        <f t="shared" si="90"/>
        <v>0</v>
      </c>
      <c r="R2056" s="51">
        <f t="shared" si="90"/>
        <v>0</v>
      </c>
    </row>
    <row r="2057" spans="1:18" x14ac:dyDescent="0.25">
      <c r="A2057" s="17"/>
      <c r="B2057" s="52"/>
      <c r="C2057" s="17"/>
      <c r="D2057" s="17"/>
      <c r="E2057" s="17"/>
      <c r="F2057" s="17"/>
      <c r="G2057" s="17"/>
      <c r="H2057" s="17"/>
      <c r="I2057" s="16">
        <f>IF(B2057&gt;A_Stammdaten!$B$12,0,SUM(C2057,D2057,F2057,G2057)-SUM(E2057,H2057))</f>
        <v>0</v>
      </c>
      <c r="J2057" s="51">
        <f>HLOOKUP(A_Stammdaten!$B$12,$L$4:$R$2504,ROW(B2057)-3,FALSE)+IF(OR(B2057=0,A_Stammdaten!$B$12&lt;B2057),0,I2057*1/20)</f>
        <v>0</v>
      </c>
      <c r="K2057" s="51">
        <f>HLOOKUP(A_Stammdaten!$B$12,$L$4:$R$2504,ROW(B2057)-3,FALSE)</f>
        <v>0</v>
      </c>
      <c r="L2057" s="51">
        <f t="shared" si="91"/>
        <v>0</v>
      </c>
      <c r="M2057" s="51">
        <f t="shared" si="90"/>
        <v>0</v>
      </c>
      <c r="N2057" s="51">
        <f t="shared" si="90"/>
        <v>0</v>
      </c>
      <c r="O2057" s="51">
        <f t="shared" si="90"/>
        <v>0</v>
      </c>
      <c r="P2057" s="51">
        <f t="shared" si="90"/>
        <v>0</v>
      </c>
      <c r="Q2057" s="51">
        <f t="shared" si="90"/>
        <v>0</v>
      </c>
      <c r="R2057" s="51">
        <f t="shared" si="90"/>
        <v>0</v>
      </c>
    </row>
    <row r="2058" spans="1:18" x14ac:dyDescent="0.25">
      <c r="A2058" s="17"/>
      <c r="B2058" s="52"/>
      <c r="C2058" s="17"/>
      <c r="D2058" s="17"/>
      <c r="E2058" s="17"/>
      <c r="F2058" s="17"/>
      <c r="G2058" s="17"/>
      <c r="H2058" s="17"/>
      <c r="I2058" s="16">
        <f>IF(B2058&gt;A_Stammdaten!$B$12,0,SUM(C2058,D2058,F2058,G2058)-SUM(E2058,H2058))</f>
        <v>0</v>
      </c>
      <c r="J2058" s="51">
        <f>HLOOKUP(A_Stammdaten!$B$12,$L$4:$R$2504,ROW(B2058)-3,FALSE)+IF(OR(B2058=0,A_Stammdaten!$B$12&lt;B2058),0,I2058*1/20)</f>
        <v>0</v>
      </c>
      <c r="K2058" s="51">
        <f>HLOOKUP(A_Stammdaten!$B$12,$L$4:$R$2504,ROW(B2058)-3,FALSE)</f>
        <v>0</v>
      </c>
      <c r="L2058" s="51">
        <f t="shared" si="91"/>
        <v>0</v>
      </c>
      <c r="M2058" s="51">
        <f t="shared" si="90"/>
        <v>0</v>
      </c>
      <c r="N2058" s="51">
        <f t="shared" si="90"/>
        <v>0</v>
      </c>
      <c r="O2058" s="51">
        <f t="shared" si="90"/>
        <v>0</v>
      </c>
      <c r="P2058" s="51">
        <f t="shared" si="90"/>
        <v>0</v>
      </c>
      <c r="Q2058" s="51">
        <f t="shared" si="90"/>
        <v>0</v>
      </c>
      <c r="R2058" s="51">
        <f t="shared" si="90"/>
        <v>0</v>
      </c>
    </row>
    <row r="2059" spans="1:18" x14ac:dyDescent="0.25">
      <c r="A2059" s="17"/>
      <c r="B2059" s="52"/>
      <c r="C2059" s="17"/>
      <c r="D2059" s="17"/>
      <c r="E2059" s="17"/>
      <c r="F2059" s="17"/>
      <c r="G2059" s="17"/>
      <c r="H2059" s="17"/>
      <c r="I2059" s="16">
        <f>IF(B2059&gt;A_Stammdaten!$B$12,0,SUM(C2059,D2059,F2059,G2059)-SUM(E2059,H2059))</f>
        <v>0</v>
      </c>
      <c r="J2059" s="51">
        <f>HLOOKUP(A_Stammdaten!$B$12,$L$4:$R$2504,ROW(B2059)-3,FALSE)+IF(OR(B2059=0,A_Stammdaten!$B$12&lt;B2059),0,I2059*1/20)</f>
        <v>0</v>
      </c>
      <c r="K2059" s="51">
        <f>HLOOKUP(A_Stammdaten!$B$12,$L$4:$R$2504,ROW(B2059)-3,FALSE)</f>
        <v>0</v>
      </c>
      <c r="L2059" s="51">
        <f t="shared" si="91"/>
        <v>0</v>
      </c>
      <c r="M2059" s="51">
        <f t="shared" si="90"/>
        <v>0</v>
      </c>
      <c r="N2059" s="51">
        <f t="shared" si="90"/>
        <v>0</v>
      </c>
      <c r="O2059" s="51">
        <f t="shared" si="90"/>
        <v>0</v>
      </c>
      <c r="P2059" s="51">
        <f t="shared" si="90"/>
        <v>0</v>
      </c>
      <c r="Q2059" s="51">
        <f t="shared" si="90"/>
        <v>0</v>
      </c>
      <c r="R2059" s="51">
        <f t="shared" si="90"/>
        <v>0</v>
      </c>
    </row>
    <row r="2060" spans="1:18" x14ac:dyDescent="0.25">
      <c r="A2060" s="17"/>
      <c r="B2060" s="52"/>
      <c r="C2060" s="17"/>
      <c r="D2060" s="17"/>
      <c r="E2060" s="17"/>
      <c r="F2060" s="17"/>
      <c r="G2060" s="17"/>
      <c r="H2060" s="17"/>
      <c r="I2060" s="16">
        <f>IF(B2060&gt;A_Stammdaten!$B$12,0,SUM(C2060,D2060,F2060,G2060)-SUM(E2060,H2060))</f>
        <v>0</v>
      </c>
      <c r="J2060" s="51">
        <f>HLOOKUP(A_Stammdaten!$B$12,$L$4:$R$2504,ROW(B2060)-3,FALSE)+IF(OR(B2060=0,A_Stammdaten!$B$12&lt;B2060),0,I2060*1/20)</f>
        <v>0</v>
      </c>
      <c r="K2060" s="51">
        <f>HLOOKUP(A_Stammdaten!$B$12,$L$4:$R$2504,ROW(B2060)-3,FALSE)</f>
        <v>0</v>
      </c>
      <c r="L2060" s="51">
        <f t="shared" si="91"/>
        <v>0</v>
      </c>
      <c r="M2060" s="51">
        <f t="shared" si="90"/>
        <v>0</v>
      </c>
      <c r="N2060" s="51">
        <f t="shared" si="90"/>
        <v>0</v>
      </c>
      <c r="O2060" s="51">
        <f t="shared" si="90"/>
        <v>0</v>
      </c>
      <c r="P2060" s="51">
        <f t="shared" si="90"/>
        <v>0</v>
      </c>
      <c r="Q2060" s="51">
        <f t="shared" si="90"/>
        <v>0</v>
      </c>
      <c r="R2060" s="51">
        <f t="shared" si="90"/>
        <v>0</v>
      </c>
    </row>
    <row r="2061" spans="1:18" x14ac:dyDescent="0.25">
      <c r="A2061" s="17"/>
      <c r="B2061" s="52"/>
      <c r="C2061" s="17"/>
      <c r="D2061" s="17"/>
      <c r="E2061" s="17"/>
      <c r="F2061" s="17"/>
      <c r="G2061" s="17"/>
      <c r="H2061" s="17"/>
      <c r="I2061" s="16">
        <f>IF(B2061&gt;A_Stammdaten!$B$12,0,SUM(C2061,D2061,F2061,G2061)-SUM(E2061,H2061))</f>
        <v>0</v>
      </c>
      <c r="J2061" s="51">
        <f>HLOOKUP(A_Stammdaten!$B$12,$L$4:$R$2504,ROW(B2061)-3,FALSE)+IF(OR(B2061=0,A_Stammdaten!$B$12&lt;B2061),0,I2061*1/20)</f>
        <v>0</v>
      </c>
      <c r="K2061" s="51">
        <f>HLOOKUP(A_Stammdaten!$B$12,$L$4:$R$2504,ROW(B2061)-3,FALSE)</f>
        <v>0</v>
      </c>
      <c r="L2061" s="51">
        <f t="shared" si="91"/>
        <v>0</v>
      </c>
      <c r="M2061" s="51">
        <f t="shared" si="90"/>
        <v>0</v>
      </c>
      <c r="N2061" s="51">
        <f t="shared" si="90"/>
        <v>0</v>
      </c>
      <c r="O2061" s="51">
        <f t="shared" si="90"/>
        <v>0</v>
      </c>
      <c r="P2061" s="51">
        <f t="shared" si="90"/>
        <v>0</v>
      </c>
      <c r="Q2061" s="51">
        <f t="shared" si="90"/>
        <v>0</v>
      </c>
      <c r="R2061" s="51">
        <f t="shared" si="90"/>
        <v>0</v>
      </c>
    </row>
    <row r="2062" spans="1:18" x14ac:dyDescent="0.25">
      <c r="A2062" s="17"/>
      <c r="B2062" s="52"/>
      <c r="C2062" s="17"/>
      <c r="D2062" s="17"/>
      <c r="E2062" s="17"/>
      <c r="F2062" s="17"/>
      <c r="G2062" s="17"/>
      <c r="H2062" s="17"/>
      <c r="I2062" s="16">
        <f>IF(B2062&gt;A_Stammdaten!$B$12,0,SUM(C2062,D2062,F2062,G2062)-SUM(E2062,H2062))</f>
        <v>0</v>
      </c>
      <c r="J2062" s="51">
        <f>HLOOKUP(A_Stammdaten!$B$12,$L$4:$R$2504,ROW(B2062)-3,FALSE)+IF(OR(B2062=0,A_Stammdaten!$B$12&lt;B2062),0,I2062*1/20)</f>
        <v>0</v>
      </c>
      <c r="K2062" s="51">
        <f>HLOOKUP(A_Stammdaten!$B$12,$L$4:$R$2504,ROW(B2062)-3,FALSE)</f>
        <v>0</v>
      </c>
      <c r="L2062" s="51">
        <f t="shared" si="91"/>
        <v>0</v>
      </c>
      <c r="M2062" s="51">
        <f t="shared" si="90"/>
        <v>0</v>
      </c>
      <c r="N2062" s="51">
        <f t="shared" si="90"/>
        <v>0</v>
      </c>
      <c r="O2062" s="51">
        <f t="shared" si="90"/>
        <v>0</v>
      </c>
      <c r="P2062" s="51">
        <f t="shared" si="90"/>
        <v>0</v>
      </c>
      <c r="Q2062" s="51">
        <f t="shared" si="90"/>
        <v>0</v>
      </c>
      <c r="R2062" s="51">
        <f t="shared" si="90"/>
        <v>0</v>
      </c>
    </row>
    <row r="2063" spans="1:18" x14ac:dyDescent="0.25">
      <c r="A2063" s="17"/>
      <c r="B2063" s="52"/>
      <c r="C2063" s="17"/>
      <c r="D2063" s="17"/>
      <c r="E2063" s="17"/>
      <c r="F2063" s="17"/>
      <c r="G2063" s="17"/>
      <c r="H2063" s="17"/>
      <c r="I2063" s="16">
        <f>IF(B2063&gt;A_Stammdaten!$B$12,0,SUM(C2063,D2063,F2063,G2063)-SUM(E2063,H2063))</f>
        <v>0</v>
      </c>
      <c r="J2063" s="51">
        <f>HLOOKUP(A_Stammdaten!$B$12,$L$4:$R$2504,ROW(B2063)-3,FALSE)+IF(OR(B2063=0,A_Stammdaten!$B$12&lt;B2063),0,I2063*1/20)</f>
        <v>0</v>
      </c>
      <c r="K2063" s="51">
        <f>HLOOKUP(A_Stammdaten!$B$12,$L$4:$R$2504,ROW(B2063)-3,FALSE)</f>
        <v>0</v>
      </c>
      <c r="L2063" s="51">
        <f t="shared" si="91"/>
        <v>0</v>
      </c>
      <c r="M2063" s="51">
        <f t="shared" si="90"/>
        <v>0</v>
      </c>
      <c r="N2063" s="51">
        <f t="shared" si="90"/>
        <v>0</v>
      </c>
      <c r="O2063" s="51">
        <f t="shared" si="90"/>
        <v>0</v>
      </c>
      <c r="P2063" s="51">
        <f t="shared" si="90"/>
        <v>0</v>
      </c>
      <c r="Q2063" s="51">
        <f t="shared" si="90"/>
        <v>0</v>
      </c>
      <c r="R2063" s="51">
        <f t="shared" si="90"/>
        <v>0</v>
      </c>
    </row>
    <row r="2064" spans="1:18" x14ac:dyDescent="0.25">
      <c r="A2064" s="17"/>
      <c r="B2064" s="52"/>
      <c r="C2064" s="17"/>
      <c r="D2064" s="17"/>
      <c r="E2064" s="17"/>
      <c r="F2064" s="17"/>
      <c r="G2064" s="17"/>
      <c r="H2064" s="17"/>
      <c r="I2064" s="16">
        <f>IF(B2064&gt;A_Stammdaten!$B$12,0,SUM(C2064,D2064,F2064,G2064)-SUM(E2064,H2064))</f>
        <v>0</v>
      </c>
      <c r="J2064" s="51">
        <f>HLOOKUP(A_Stammdaten!$B$12,$L$4:$R$2504,ROW(B2064)-3,FALSE)+IF(OR(B2064=0,A_Stammdaten!$B$12&lt;B2064),0,I2064*1/20)</f>
        <v>0</v>
      </c>
      <c r="K2064" s="51">
        <f>HLOOKUP(A_Stammdaten!$B$12,$L$4:$R$2504,ROW(B2064)-3,FALSE)</f>
        <v>0</v>
      </c>
      <c r="L2064" s="51">
        <f t="shared" si="91"/>
        <v>0</v>
      </c>
      <c r="M2064" s="51">
        <f t="shared" si="90"/>
        <v>0</v>
      </c>
      <c r="N2064" s="51">
        <f t="shared" si="90"/>
        <v>0</v>
      </c>
      <c r="O2064" s="51">
        <f t="shared" si="90"/>
        <v>0</v>
      </c>
      <c r="P2064" s="51">
        <f t="shared" si="90"/>
        <v>0</v>
      </c>
      <c r="Q2064" s="51">
        <f t="shared" si="90"/>
        <v>0</v>
      </c>
      <c r="R2064" s="51">
        <f t="shared" si="90"/>
        <v>0</v>
      </c>
    </row>
    <row r="2065" spans="1:18" x14ac:dyDescent="0.25">
      <c r="A2065" s="17"/>
      <c r="B2065" s="52"/>
      <c r="C2065" s="17"/>
      <c r="D2065" s="17"/>
      <c r="E2065" s="17"/>
      <c r="F2065" s="17"/>
      <c r="G2065" s="17"/>
      <c r="H2065" s="17"/>
      <c r="I2065" s="16">
        <f>IF(B2065&gt;A_Stammdaten!$B$12,0,SUM(C2065,D2065,F2065,G2065)-SUM(E2065,H2065))</f>
        <v>0</v>
      </c>
      <c r="J2065" s="51">
        <f>HLOOKUP(A_Stammdaten!$B$12,$L$4:$R$2504,ROW(B2065)-3,FALSE)+IF(OR(B2065=0,A_Stammdaten!$B$12&lt;B2065),0,I2065*1/20)</f>
        <v>0</v>
      </c>
      <c r="K2065" s="51">
        <f>HLOOKUP(A_Stammdaten!$B$12,$L$4:$R$2504,ROW(B2065)-3,FALSE)</f>
        <v>0</v>
      </c>
      <c r="L2065" s="51">
        <f t="shared" si="91"/>
        <v>0</v>
      </c>
      <c r="M2065" s="51">
        <f t="shared" si="90"/>
        <v>0</v>
      </c>
      <c r="N2065" s="51">
        <f t="shared" si="90"/>
        <v>0</v>
      </c>
      <c r="O2065" s="51">
        <f t="shared" si="90"/>
        <v>0</v>
      </c>
      <c r="P2065" s="51">
        <f t="shared" si="90"/>
        <v>0</v>
      </c>
      <c r="Q2065" s="51">
        <f t="shared" si="90"/>
        <v>0</v>
      </c>
      <c r="R2065" s="51">
        <f t="shared" si="90"/>
        <v>0</v>
      </c>
    </row>
    <row r="2066" spans="1:18" x14ac:dyDescent="0.25">
      <c r="A2066" s="17"/>
      <c r="B2066" s="52"/>
      <c r="C2066" s="17"/>
      <c r="D2066" s="17"/>
      <c r="E2066" s="17"/>
      <c r="F2066" s="17"/>
      <c r="G2066" s="17"/>
      <c r="H2066" s="17"/>
      <c r="I2066" s="16">
        <f>IF(B2066&gt;A_Stammdaten!$B$12,0,SUM(C2066,D2066,F2066,G2066)-SUM(E2066,H2066))</f>
        <v>0</v>
      </c>
      <c r="J2066" s="51">
        <f>HLOOKUP(A_Stammdaten!$B$12,$L$4:$R$2504,ROW(B2066)-3,FALSE)+IF(OR(B2066=0,A_Stammdaten!$B$12&lt;B2066),0,I2066*1/20)</f>
        <v>0</v>
      </c>
      <c r="K2066" s="51">
        <f>HLOOKUP(A_Stammdaten!$B$12,$L$4:$R$2504,ROW(B2066)-3,FALSE)</f>
        <v>0</v>
      </c>
      <c r="L2066" s="51">
        <f t="shared" si="91"/>
        <v>0</v>
      </c>
      <c r="M2066" s="51">
        <f t="shared" si="90"/>
        <v>0</v>
      </c>
      <c r="N2066" s="51">
        <f t="shared" si="90"/>
        <v>0</v>
      </c>
      <c r="O2066" s="51">
        <f t="shared" si="90"/>
        <v>0</v>
      </c>
      <c r="P2066" s="51">
        <f t="shared" si="90"/>
        <v>0</v>
      </c>
      <c r="Q2066" s="51">
        <f t="shared" si="90"/>
        <v>0</v>
      </c>
      <c r="R2066" s="51">
        <f t="shared" si="90"/>
        <v>0</v>
      </c>
    </row>
    <row r="2067" spans="1:18" x14ac:dyDescent="0.25">
      <c r="A2067" s="17"/>
      <c r="B2067" s="52"/>
      <c r="C2067" s="17"/>
      <c r="D2067" s="17"/>
      <c r="E2067" s="17"/>
      <c r="F2067" s="17"/>
      <c r="G2067" s="17"/>
      <c r="H2067" s="17"/>
      <c r="I2067" s="16">
        <f>IF(B2067&gt;A_Stammdaten!$B$12,0,SUM(C2067,D2067,F2067,G2067)-SUM(E2067,H2067))</f>
        <v>0</v>
      </c>
      <c r="J2067" s="51">
        <f>HLOOKUP(A_Stammdaten!$B$12,$L$4:$R$2504,ROW(B2067)-3,FALSE)+IF(OR(B2067=0,A_Stammdaten!$B$12&lt;B2067),0,I2067*1/20)</f>
        <v>0</v>
      </c>
      <c r="K2067" s="51">
        <f>HLOOKUP(A_Stammdaten!$B$12,$L$4:$R$2504,ROW(B2067)-3,FALSE)</f>
        <v>0</v>
      </c>
      <c r="L2067" s="51">
        <f t="shared" si="91"/>
        <v>0</v>
      </c>
      <c r="M2067" s="51">
        <f t="shared" si="90"/>
        <v>0</v>
      </c>
      <c r="N2067" s="51">
        <f t="shared" si="90"/>
        <v>0</v>
      </c>
      <c r="O2067" s="51">
        <f t="shared" si="90"/>
        <v>0</v>
      </c>
      <c r="P2067" s="51">
        <f t="shared" si="90"/>
        <v>0</v>
      </c>
      <c r="Q2067" s="51">
        <f t="shared" si="90"/>
        <v>0</v>
      </c>
      <c r="R2067" s="51">
        <f t="shared" si="90"/>
        <v>0</v>
      </c>
    </row>
    <row r="2068" spans="1:18" x14ac:dyDescent="0.25">
      <c r="A2068" s="17"/>
      <c r="B2068" s="52"/>
      <c r="C2068" s="17"/>
      <c r="D2068" s="17"/>
      <c r="E2068" s="17"/>
      <c r="F2068" s="17"/>
      <c r="G2068" s="17"/>
      <c r="H2068" s="17"/>
      <c r="I2068" s="16">
        <f>IF(B2068&gt;A_Stammdaten!$B$12,0,SUM(C2068,D2068,F2068,G2068)-SUM(E2068,H2068))</f>
        <v>0</v>
      </c>
      <c r="J2068" s="51">
        <f>HLOOKUP(A_Stammdaten!$B$12,$L$4:$R$2504,ROW(B2068)-3,FALSE)+IF(OR(B2068=0,A_Stammdaten!$B$12&lt;B2068),0,I2068*1/20)</f>
        <v>0</v>
      </c>
      <c r="K2068" s="51">
        <f>HLOOKUP(A_Stammdaten!$B$12,$L$4:$R$2504,ROW(B2068)-3,FALSE)</f>
        <v>0</v>
      </c>
      <c r="L2068" s="51">
        <f t="shared" si="91"/>
        <v>0</v>
      </c>
      <c r="M2068" s="51">
        <f t="shared" si="90"/>
        <v>0</v>
      </c>
      <c r="N2068" s="51">
        <f t="shared" si="90"/>
        <v>0</v>
      </c>
      <c r="O2068" s="51">
        <f t="shared" si="90"/>
        <v>0</v>
      </c>
      <c r="P2068" s="51">
        <f t="shared" si="90"/>
        <v>0</v>
      </c>
      <c r="Q2068" s="51">
        <f t="shared" si="90"/>
        <v>0</v>
      </c>
      <c r="R2068" s="51">
        <f t="shared" si="90"/>
        <v>0</v>
      </c>
    </row>
    <row r="2069" spans="1:18" x14ac:dyDescent="0.25">
      <c r="A2069" s="17"/>
      <c r="B2069" s="52"/>
      <c r="C2069" s="17"/>
      <c r="D2069" s="17"/>
      <c r="E2069" s="17"/>
      <c r="F2069" s="17"/>
      <c r="G2069" s="17"/>
      <c r="H2069" s="17"/>
      <c r="I2069" s="16">
        <f>IF(B2069&gt;A_Stammdaten!$B$12,0,SUM(C2069,D2069,F2069,G2069)-SUM(E2069,H2069))</f>
        <v>0</v>
      </c>
      <c r="J2069" s="51">
        <f>HLOOKUP(A_Stammdaten!$B$12,$L$4:$R$2504,ROW(B2069)-3,FALSE)+IF(OR(B2069=0,A_Stammdaten!$B$12&lt;B2069),0,I2069*1/20)</f>
        <v>0</v>
      </c>
      <c r="K2069" s="51">
        <f>HLOOKUP(A_Stammdaten!$B$12,$L$4:$R$2504,ROW(B2069)-3,FALSE)</f>
        <v>0</v>
      </c>
      <c r="L2069" s="51">
        <f t="shared" si="91"/>
        <v>0</v>
      </c>
      <c r="M2069" s="51">
        <f t="shared" si="90"/>
        <v>0</v>
      </c>
      <c r="N2069" s="51">
        <f t="shared" si="90"/>
        <v>0</v>
      </c>
      <c r="O2069" s="51">
        <f t="shared" si="90"/>
        <v>0</v>
      </c>
      <c r="P2069" s="51">
        <f t="shared" si="90"/>
        <v>0</v>
      </c>
      <c r="Q2069" s="51">
        <f t="shared" si="90"/>
        <v>0</v>
      </c>
      <c r="R2069" s="51">
        <f t="shared" si="90"/>
        <v>0</v>
      </c>
    </row>
    <row r="2070" spans="1:18" x14ac:dyDescent="0.25">
      <c r="A2070" s="17"/>
      <c r="B2070" s="52"/>
      <c r="C2070" s="17"/>
      <c r="D2070" s="17"/>
      <c r="E2070" s="17"/>
      <c r="F2070" s="17"/>
      <c r="G2070" s="17"/>
      <c r="H2070" s="17"/>
      <c r="I2070" s="16">
        <f>IF(B2070&gt;A_Stammdaten!$B$12,0,SUM(C2070,D2070,F2070,G2070)-SUM(E2070,H2070))</f>
        <v>0</v>
      </c>
      <c r="J2070" s="51">
        <f>HLOOKUP(A_Stammdaten!$B$12,$L$4:$R$2504,ROW(B2070)-3,FALSE)+IF(OR(B2070=0,A_Stammdaten!$B$12&lt;B2070),0,I2070*1/20)</f>
        <v>0</v>
      </c>
      <c r="K2070" s="51">
        <f>HLOOKUP(A_Stammdaten!$B$12,$L$4:$R$2504,ROW(B2070)-3,FALSE)</f>
        <v>0</v>
      </c>
      <c r="L2070" s="51">
        <f t="shared" si="91"/>
        <v>0</v>
      </c>
      <c r="M2070" s="51">
        <f t="shared" si="90"/>
        <v>0</v>
      </c>
      <c r="N2070" s="51">
        <f t="shared" si="90"/>
        <v>0</v>
      </c>
      <c r="O2070" s="51">
        <f t="shared" si="90"/>
        <v>0</v>
      </c>
      <c r="P2070" s="51">
        <f t="shared" si="90"/>
        <v>0</v>
      </c>
      <c r="Q2070" s="51">
        <f t="shared" si="90"/>
        <v>0</v>
      </c>
      <c r="R2070" s="51">
        <f t="shared" si="90"/>
        <v>0</v>
      </c>
    </row>
    <row r="2071" spans="1:18" x14ac:dyDescent="0.25">
      <c r="A2071" s="17"/>
      <c r="B2071" s="52"/>
      <c r="C2071" s="17"/>
      <c r="D2071" s="17"/>
      <c r="E2071" s="17"/>
      <c r="F2071" s="17"/>
      <c r="G2071" s="17"/>
      <c r="H2071" s="17"/>
      <c r="I2071" s="16">
        <f>IF(B2071&gt;A_Stammdaten!$B$12,0,SUM(C2071,D2071,F2071,G2071)-SUM(E2071,H2071))</f>
        <v>0</v>
      </c>
      <c r="J2071" s="51">
        <f>HLOOKUP(A_Stammdaten!$B$12,$L$4:$R$2504,ROW(B2071)-3,FALSE)+IF(OR(B2071=0,A_Stammdaten!$B$12&lt;B2071),0,I2071*1/20)</f>
        <v>0</v>
      </c>
      <c r="K2071" s="51">
        <f>HLOOKUP(A_Stammdaten!$B$12,$L$4:$R$2504,ROW(B2071)-3,FALSE)</f>
        <v>0</v>
      </c>
      <c r="L2071" s="51">
        <f t="shared" si="91"/>
        <v>0</v>
      </c>
      <c r="M2071" s="51">
        <f t="shared" si="90"/>
        <v>0</v>
      </c>
      <c r="N2071" s="51">
        <f t="shared" si="90"/>
        <v>0</v>
      </c>
      <c r="O2071" s="51">
        <f t="shared" si="90"/>
        <v>0</v>
      </c>
      <c r="P2071" s="51">
        <f t="shared" si="90"/>
        <v>0</v>
      </c>
      <c r="Q2071" s="51">
        <f t="shared" si="90"/>
        <v>0</v>
      </c>
      <c r="R2071" s="51">
        <f t="shared" si="90"/>
        <v>0</v>
      </c>
    </row>
    <row r="2072" spans="1:18" x14ac:dyDescent="0.25">
      <c r="A2072" s="17"/>
      <c r="B2072" s="52"/>
      <c r="C2072" s="17"/>
      <c r="D2072" s="17"/>
      <c r="E2072" s="17"/>
      <c r="F2072" s="17"/>
      <c r="G2072" s="17"/>
      <c r="H2072" s="17"/>
      <c r="I2072" s="16">
        <f>IF(B2072&gt;A_Stammdaten!$B$12,0,SUM(C2072,D2072,F2072,G2072)-SUM(E2072,H2072))</f>
        <v>0</v>
      </c>
      <c r="J2072" s="51">
        <f>HLOOKUP(A_Stammdaten!$B$12,$L$4:$R$2504,ROW(B2072)-3,FALSE)+IF(OR(B2072=0,A_Stammdaten!$B$12&lt;B2072),0,I2072*1/20)</f>
        <v>0</v>
      </c>
      <c r="K2072" s="51">
        <f>HLOOKUP(A_Stammdaten!$B$12,$L$4:$R$2504,ROW(B2072)-3,FALSE)</f>
        <v>0</v>
      </c>
      <c r="L2072" s="51">
        <f t="shared" si="91"/>
        <v>0</v>
      </c>
      <c r="M2072" s="51">
        <f t="shared" si="90"/>
        <v>0</v>
      </c>
      <c r="N2072" s="51">
        <f t="shared" si="90"/>
        <v>0</v>
      </c>
      <c r="O2072" s="51">
        <f t="shared" si="90"/>
        <v>0</v>
      </c>
      <c r="P2072" s="51">
        <f t="shared" si="90"/>
        <v>0</v>
      </c>
      <c r="Q2072" s="51">
        <f t="shared" si="90"/>
        <v>0</v>
      </c>
      <c r="R2072" s="51">
        <f t="shared" si="90"/>
        <v>0</v>
      </c>
    </row>
    <row r="2073" spans="1:18" x14ac:dyDescent="0.25">
      <c r="A2073" s="17"/>
      <c r="B2073" s="52"/>
      <c r="C2073" s="17"/>
      <c r="D2073" s="17"/>
      <c r="E2073" s="17"/>
      <c r="F2073" s="17"/>
      <c r="G2073" s="17"/>
      <c r="H2073" s="17"/>
      <c r="I2073" s="16">
        <f>IF(B2073&gt;A_Stammdaten!$B$12,0,SUM(C2073,D2073,F2073,G2073)-SUM(E2073,H2073))</f>
        <v>0</v>
      </c>
      <c r="J2073" s="51">
        <f>HLOOKUP(A_Stammdaten!$B$12,$L$4:$R$2504,ROW(B2073)-3,FALSE)+IF(OR(B2073=0,A_Stammdaten!$B$12&lt;B2073),0,I2073*1/20)</f>
        <v>0</v>
      </c>
      <c r="K2073" s="51">
        <f>HLOOKUP(A_Stammdaten!$B$12,$L$4:$R$2504,ROW(B2073)-3,FALSE)</f>
        <v>0</v>
      </c>
      <c r="L2073" s="51">
        <f t="shared" si="91"/>
        <v>0</v>
      </c>
      <c r="M2073" s="51">
        <f t="shared" si="90"/>
        <v>0</v>
      </c>
      <c r="N2073" s="51">
        <f t="shared" si="90"/>
        <v>0</v>
      </c>
      <c r="O2073" s="51">
        <f t="shared" si="90"/>
        <v>0</v>
      </c>
      <c r="P2073" s="51">
        <f t="shared" si="90"/>
        <v>0</v>
      </c>
      <c r="Q2073" s="51">
        <f t="shared" si="90"/>
        <v>0</v>
      </c>
      <c r="R2073" s="51">
        <f t="shared" si="90"/>
        <v>0</v>
      </c>
    </row>
    <row r="2074" spans="1:18" x14ac:dyDescent="0.25">
      <c r="A2074" s="17"/>
      <c r="B2074" s="52"/>
      <c r="C2074" s="17"/>
      <c r="D2074" s="17"/>
      <c r="E2074" s="17"/>
      <c r="F2074" s="17"/>
      <c r="G2074" s="17"/>
      <c r="H2074" s="17"/>
      <c r="I2074" s="16">
        <f>IF(B2074&gt;A_Stammdaten!$B$12,0,SUM(C2074,D2074,F2074,G2074)-SUM(E2074,H2074))</f>
        <v>0</v>
      </c>
      <c r="J2074" s="51">
        <f>HLOOKUP(A_Stammdaten!$B$12,$L$4:$R$2504,ROW(B2074)-3,FALSE)+IF(OR(B2074=0,A_Stammdaten!$B$12&lt;B2074),0,I2074*1/20)</f>
        <v>0</v>
      </c>
      <c r="K2074" s="51">
        <f>HLOOKUP(A_Stammdaten!$B$12,$L$4:$R$2504,ROW(B2074)-3,FALSE)</f>
        <v>0</v>
      </c>
      <c r="L2074" s="51">
        <f t="shared" si="91"/>
        <v>0</v>
      </c>
      <c r="M2074" s="51">
        <f t="shared" si="90"/>
        <v>0</v>
      </c>
      <c r="N2074" s="51">
        <f t="shared" si="90"/>
        <v>0</v>
      </c>
      <c r="O2074" s="51">
        <f t="shared" si="90"/>
        <v>0</v>
      </c>
      <c r="P2074" s="51">
        <f t="shared" si="90"/>
        <v>0</v>
      </c>
      <c r="Q2074" s="51">
        <f t="shared" si="90"/>
        <v>0</v>
      </c>
      <c r="R2074" s="51">
        <f t="shared" si="90"/>
        <v>0</v>
      </c>
    </row>
    <row r="2075" spans="1:18" x14ac:dyDescent="0.25">
      <c r="A2075" s="17"/>
      <c r="B2075" s="52"/>
      <c r="C2075" s="17"/>
      <c r="D2075" s="17"/>
      <c r="E2075" s="17"/>
      <c r="F2075" s="17"/>
      <c r="G2075" s="17"/>
      <c r="H2075" s="17"/>
      <c r="I2075" s="16">
        <f>IF(B2075&gt;A_Stammdaten!$B$12,0,SUM(C2075,D2075,F2075,G2075)-SUM(E2075,H2075))</f>
        <v>0</v>
      </c>
      <c r="J2075" s="51">
        <f>HLOOKUP(A_Stammdaten!$B$12,$L$4:$R$2504,ROW(B2075)-3,FALSE)+IF(OR(B2075=0,A_Stammdaten!$B$12&lt;B2075),0,I2075*1/20)</f>
        <v>0</v>
      </c>
      <c r="K2075" s="51">
        <f>HLOOKUP(A_Stammdaten!$B$12,$L$4:$R$2504,ROW(B2075)-3,FALSE)</f>
        <v>0</v>
      </c>
      <c r="L2075" s="51">
        <f t="shared" si="91"/>
        <v>0</v>
      </c>
      <c r="M2075" s="51">
        <f t="shared" si="90"/>
        <v>0</v>
      </c>
      <c r="N2075" s="51">
        <f t="shared" si="90"/>
        <v>0</v>
      </c>
      <c r="O2075" s="51">
        <f t="shared" si="90"/>
        <v>0</v>
      </c>
      <c r="P2075" s="51">
        <f t="shared" si="90"/>
        <v>0</v>
      </c>
      <c r="Q2075" s="51">
        <f t="shared" si="90"/>
        <v>0</v>
      </c>
      <c r="R2075" s="51">
        <f t="shared" si="90"/>
        <v>0</v>
      </c>
    </row>
    <row r="2076" spans="1:18" x14ac:dyDescent="0.25">
      <c r="A2076" s="17"/>
      <c r="B2076" s="52"/>
      <c r="C2076" s="17"/>
      <c r="D2076" s="17"/>
      <c r="E2076" s="17"/>
      <c r="F2076" s="17"/>
      <c r="G2076" s="17"/>
      <c r="H2076" s="17"/>
      <c r="I2076" s="16">
        <f>IF(B2076&gt;A_Stammdaten!$B$12,0,SUM(C2076,D2076,F2076,G2076)-SUM(E2076,H2076))</f>
        <v>0</v>
      </c>
      <c r="J2076" s="51">
        <f>HLOOKUP(A_Stammdaten!$B$12,$L$4:$R$2504,ROW(B2076)-3,FALSE)+IF(OR(B2076=0,A_Stammdaten!$B$12&lt;B2076),0,I2076*1/20)</f>
        <v>0</v>
      </c>
      <c r="K2076" s="51">
        <f>HLOOKUP(A_Stammdaten!$B$12,$L$4:$R$2504,ROW(B2076)-3,FALSE)</f>
        <v>0</v>
      </c>
      <c r="L2076" s="51">
        <f t="shared" si="91"/>
        <v>0</v>
      </c>
      <c r="M2076" s="51">
        <f t="shared" si="90"/>
        <v>0</v>
      </c>
      <c r="N2076" s="51">
        <f t="shared" si="90"/>
        <v>0</v>
      </c>
      <c r="O2076" s="51">
        <f t="shared" si="90"/>
        <v>0</v>
      </c>
      <c r="P2076" s="51">
        <f t="shared" si="90"/>
        <v>0</v>
      </c>
      <c r="Q2076" s="51">
        <f t="shared" si="90"/>
        <v>0</v>
      </c>
      <c r="R2076" s="51">
        <f t="shared" si="90"/>
        <v>0</v>
      </c>
    </row>
    <row r="2077" spans="1:18" x14ac:dyDescent="0.25">
      <c r="A2077" s="17"/>
      <c r="B2077" s="52"/>
      <c r="C2077" s="17"/>
      <c r="D2077" s="17"/>
      <c r="E2077" s="17"/>
      <c r="F2077" s="17"/>
      <c r="G2077" s="17"/>
      <c r="H2077" s="17"/>
      <c r="I2077" s="16">
        <f>IF(B2077&gt;A_Stammdaten!$B$12,0,SUM(C2077,D2077,F2077,G2077)-SUM(E2077,H2077))</f>
        <v>0</v>
      </c>
      <c r="J2077" s="51">
        <f>HLOOKUP(A_Stammdaten!$B$12,$L$4:$R$2504,ROW(B2077)-3,FALSE)+IF(OR(B2077=0,A_Stammdaten!$B$12&lt;B2077),0,I2077*1/20)</f>
        <v>0</v>
      </c>
      <c r="K2077" s="51">
        <f>HLOOKUP(A_Stammdaten!$B$12,$L$4:$R$2504,ROW(B2077)-3,FALSE)</f>
        <v>0</v>
      </c>
      <c r="L2077" s="51">
        <f t="shared" si="91"/>
        <v>0</v>
      </c>
      <c r="M2077" s="51">
        <f t="shared" si="90"/>
        <v>0</v>
      </c>
      <c r="N2077" s="51">
        <f t="shared" si="90"/>
        <v>0</v>
      </c>
      <c r="O2077" s="51">
        <f t="shared" si="90"/>
        <v>0</v>
      </c>
      <c r="P2077" s="51">
        <f t="shared" si="90"/>
        <v>0</v>
      </c>
      <c r="Q2077" s="51">
        <f t="shared" si="90"/>
        <v>0</v>
      </c>
      <c r="R2077" s="51">
        <f t="shared" si="90"/>
        <v>0</v>
      </c>
    </row>
    <row r="2078" spans="1:18" x14ac:dyDescent="0.25">
      <c r="A2078" s="17"/>
      <c r="B2078" s="52"/>
      <c r="C2078" s="17"/>
      <c r="D2078" s="17"/>
      <c r="E2078" s="17"/>
      <c r="F2078" s="17"/>
      <c r="G2078" s="17"/>
      <c r="H2078" s="17"/>
      <c r="I2078" s="16">
        <f>IF(B2078&gt;A_Stammdaten!$B$12,0,SUM(C2078,D2078,F2078,G2078)-SUM(E2078,H2078))</f>
        <v>0</v>
      </c>
      <c r="J2078" s="51">
        <f>HLOOKUP(A_Stammdaten!$B$12,$L$4:$R$2504,ROW(B2078)-3,FALSE)+IF(OR(B2078=0,A_Stammdaten!$B$12&lt;B2078),0,I2078*1/20)</f>
        <v>0</v>
      </c>
      <c r="K2078" s="51">
        <f>HLOOKUP(A_Stammdaten!$B$12,$L$4:$R$2504,ROW(B2078)-3,FALSE)</f>
        <v>0</v>
      </c>
      <c r="L2078" s="51">
        <f t="shared" si="91"/>
        <v>0</v>
      </c>
      <c r="M2078" s="51">
        <f t="shared" si="90"/>
        <v>0</v>
      </c>
      <c r="N2078" s="51">
        <f t="shared" si="90"/>
        <v>0</v>
      </c>
      <c r="O2078" s="51">
        <f t="shared" si="90"/>
        <v>0</v>
      </c>
      <c r="P2078" s="51">
        <f t="shared" si="90"/>
        <v>0</v>
      </c>
      <c r="Q2078" s="51">
        <f t="shared" si="90"/>
        <v>0</v>
      </c>
      <c r="R2078" s="51">
        <f t="shared" si="90"/>
        <v>0</v>
      </c>
    </row>
    <row r="2079" spans="1:18" x14ac:dyDescent="0.25">
      <c r="A2079" s="17"/>
      <c r="B2079" s="52"/>
      <c r="C2079" s="17"/>
      <c r="D2079" s="17"/>
      <c r="E2079" s="17"/>
      <c r="F2079" s="17"/>
      <c r="G2079" s="17"/>
      <c r="H2079" s="17"/>
      <c r="I2079" s="16">
        <f>IF(B2079&gt;A_Stammdaten!$B$12,0,SUM(C2079,D2079,F2079,G2079)-SUM(E2079,H2079))</f>
        <v>0</v>
      </c>
      <c r="J2079" s="51">
        <f>HLOOKUP(A_Stammdaten!$B$12,$L$4:$R$2504,ROW(B2079)-3,FALSE)+IF(OR(B2079=0,A_Stammdaten!$B$12&lt;B2079),0,I2079*1/20)</f>
        <v>0</v>
      </c>
      <c r="K2079" s="51">
        <f>HLOOKUP(A_Stammdaten!$B$12,$L$4:$R$2504,ROW(B2079)-3,FALSE)</f>
        <v>0</v>
      </c>
      <c r="L2079" s="51">
        <f t="shared" si="91"/>
        <v>0</v>
      </c>
      <c r="M2079" s="51">
        <f t="shared" si="90"/>
        <v>0</v>
      </c>
      <c r="N2079" s="51">
        <f t="shared" si="90"/>
        <v>0</v>
      </c>
      <c r="O2079" s="51">
        <f t="shared" si="90"/>
        <v>0</v>
      </c>
      <c r="P2079" s="51">
        <f t="shared" si="90"/>
        <v>0</v>
      </c>
      <c r="Q2079" s="51">
        <f t="shared" si="90"/>
        <v>0</v>
      </c>
      <c r="R2079" s="51">
        <f t="shared" si="90"/>
        <v>0</v>
      </c>
    </row>
    <row r="2080" spans="1:18" x14ac:dyDescent="0.25">
      <c r="A2080" s="17"/>
      <c r="B2080" s="52"/>
      <c r="C2080" s="17"/>
      <c r="D2080" s="17"/>
      <c r="E2080" s="17"/>
      <c r="F2080" s="17"/>
      <c r="G2080" s="17"/>
      <c r="H2080" s="17"/>
      <c r="I2080" s="16">
        <f>IF(B2080&gt;A_Stammdaten!$B$12,0,SUM(C2080,D2080,F2080,G2080)-SUM(E2080,H2080))</f>
        <v>0</v>
      </c>
      <c r="J2080" s="51">
        <f>HLOOKUP(A_Stammdaten!$B$12,$L$4:$R$2504,ROW(B2080)-3,FALSE)+IF(OR(B2080=0,A_Stammdaten!$B$12&lt;B2080),0,I2080*1/20)</f>
        <v>0</v>
      </c>
      <c r="K2080" s="51">
        <f>HLOOKUP(A_Stammdaten!$B$12,$L$4:$R$2504,ROW(B2080)-3,FALSE)</f>
        <v>0</v>
      </c>
      <c r="L2080" s="51">
        <f t="shared" si="91"/>
        <v>0</v>
      </c>
      <c r="M2080" s="51">
        <f t="shared" si="90"/>
        <v>0</v>
      </c>
      <c r="N2080" s="51">
        <f t="shared" si="90"/>
        <v>0</v>
      </c>
      <c r="O2080" s="51">
        <f t="shared" si="90"/>
        <v>0</v>
      </c>
      <c r="P2080" s="51">
        <f t="shared" si="90"/>
        <v>0</v>
      </c>
      <c r="Q2080" s="51">
        <f t="shared" si="90"/>
        <v>0</v>
      </c>
      <c r="R2080" s="51">
        <f t="shared" si="90"/>
        <v>0</v>
      </c>
    </row>
    <row r="2081" spans="1:18" x14ac:dyDescent="0.25">
      <c r="A2081" s="17"/>
      <c r="B2081" s="52"/>
      <c r="C2081" s="17"/>
      <c r="D2081" s="17"/>
      <c r="E2081" s="17"/>
      <c r="F2081" s="17"/>
      <c r="G2081" s="17"/>
      <c r="H2081" s="17"/>
      <c r="I2081" s="16">
        <f>IF(B2081&gt;A_Stammdaten!$B$12,0,SUM(C2081,D2081,F2081,G2081)-SUM(E2081,H2081))</f>
        <v>0</v>
      </c>
      <c r="J2081" s="51">
        <f>HLOOKUP(A_Stammdaten!$B$12,$L$4:$R$2504,ROW(B2081)-3,FALSE)+IF(OR(B2081=0,A_Stammdaten!$B$12&lt;B2081),0,I2081*1/20)</f>
        <v>0</v>
      </c>
      <c r="K2081" s="51">
        <f>HLOOKUP(A_Stammdaten!$B$12,$L$4:$R$2504,ROW(B2081)-3,FALSE)</f>
        <v>0</v>
      </c>
      <c r="L2081" s="51">
        <f t="shared" si="91"/>
        <v>0</v>
      </c>
      <c r="M2081" s="51">
        <f t="shared" si="90"/>
        <v>0</v>
      </c>
      <c r="N2081" s="51">
        <f t="shared" si="90"/>
        <v>0</v>
      </c>
      <c r="O2081" s="51">
        <f t="shared" si="90"/>
        <v>0</v>
      </c>
      <c r="P2081" s="51">
        <f t="shared" si="90"/>
        <v>0</v>
      </c>
      <c r="Q2081" s="51">
        <f t="shared" si="90"/>
        <v>0</v>
      </c>
      <c r="R2081" s="51">
        <f t="shared" si="90"/>
        <v>0</v>
      </c>
    </row>
    <row r="2082" spans="1:18" x14ac:dyDescent="0.25">
      <c r="A2082" s="17"/>
      <c r="B2082" s="52"/>
      <c r="C2082" s="17"/>
      <c r="D2082" s="17"/>
      <c r="E2082" s="17"/>
      <c r="F2082" s="17"/>
      <c r="G2082" s="17"/>
      <c r="H2082" s="17"/>
      <c r="I2082" s="16">
        <f>IF(B2082&gt;A_Stammdaten!$B$12,0,SUM(C2082,D2082,F2082,G2082)-SUM(E2082,H2082))</f>
        <v>0</v>
      </c>
      <c r="J2082" s="51">
        <f>HLOOKUP(A_Stammdaten!$B$12,$L$4:$R$2504,ROW(B2082)-3,FALSE)+IF(OR(B2082=0,A_Stammdaten!$B$12&lt;B2082),0,I2082*1/20)</f>
        <v>0</v>
      </c>
      <c r="K2082" s="51">
        <f>HLOOKUP(A_Stammdaten!$B$12,$L$4:$R$2504,ROW(B2082)-3,FALSE)</f>
        <v>0</v>
      </c>
      <c r="L2082" s="51">
        <f t="shared" si="91"/>
        <v>0</v>
      </c>
      <c r="M2082" s="51">
        <f t="shared" si="90"/>
        <v>0</v>
      </c>
      <c r="N2082" s="51">
        <f t="shared" si="90"/>
        <v>0</v>
      </c>
      <c r="O2082" s="51">
        <f t="shared" si="90"/>
        <v>0</v>
      </c>
      <c r="P2082" s="51">
        <f t="shared" si="90"/>
        <v>0</v>
      </c>
      <c r="Q2082" s="51">
        <f t="shared" si="90"/>
        <v>0</v>
      </c>
      <c r="R2082" s="51">
        <f t="shared" ref="M2082:R2125" si="92">IF(OR($I2082=0,R$4&lt;$B2082,$B2082=0,20-(R$4-$B2082)=0),0,$I2082*(19-(R$4-$B2082))/20)</f>
        <v>0</v>
      </c>
    </row>
    <row r="2083" spans="1:18" x14ac:dyDescent="0.25">
      <c r="A2083" s="17"/>
      <c r="B2083" s="52"/>
      <c r="C2083" s="17"/>
      <c r="D2083" s="17"/>
      <c r="E2083" s="17"/>
      <c r="F2083" s="17"/>
      <c r="G2083" s="17"/>
      <c r="H2083" s="17"/>
      <c r="I2083" s="16">
        <f>IF(B2083&gt;A_Stammdaten!$B$12,0,SUM(C2083,D2083,F2083,G2083)-SUM(E2083,H2083))</f>
        <v>0</v>
      </c>
      <c r="J2083" s="51">
        <f>HLOOKUP(A_Stammdaten!$B$12,$L$4:$R$2504,ROW(B2083)-3,FALSE)+IF(OR(B2083=0,A_Stammdaten!$B$12&lt;B2083),0,I2083*1/20)</f>
        <v>0</v>
      </c>
      <c r="K2083" s="51">
        <f>HLOOKUP(A_Stammdaten!$B$12,$L$4:$R$2504,ROW(B2083)-3,FALSE)</f>
        <v>0</v>
      </c>
      <c r="L2083" s="51">
        <f t="shared" si="91"/>
        <v>0</v>
      </c>
      <c r="M2083" s="51">
        <f t="shared" si="92"/>
        <v>0</v>
      </c>
      <c r="N2083" s="51">
        <f t="shared" si="92"/>
        <v>0</v>
      </c>
      <c r="O2083" s="51">
        <f t="shared" si="92"/>
        <v>0</v>
      </c>
      <c r="P2083" s="51">
        <f t="shared" si="92"/>
        <v>0</v>
      </c>
      <c r="Q2083" s="51">
        <f t="shared" si="92"/>
        <v>0</v>
      </c>
      <c r="R2083" s="51">
        <f t="shared" si="92"/>
        <v>0</v>
      </c>
    </row>
    <row r="2084" spans="1:18" x14ac:dyDescent="0.25">
      <c r="A2084" s="17"/>
      <c r="B2084" s="52"/>
      <c r="C2084" s="17"/>
      <c r="D2084" s="17"/>
      <c r="E2084" s="17"/>
      <c r="F2084" s="17"/>
      <c r="G2084" s="17"/>
      <c r="H2084" s="17"/>
      <c r="I2084" s="16">
        <f>IF(B2084&gt;A_Stammdaten!$B$12,0,SUM(C2084,D2084,F2084,G2084)-SUM(E2084,H2084))</f>
        <v>0</v>
      </c>
      <c r="J2084" s="51">
        <f>HLOOKUP(A_Stammdaten!$B$12,$L$4:$R$2504,ROW(B2084)-3,FALSE)+IF(OR(B2084=0,A_Stammdaten!$B$12&lt;B2084),0,I2084*1/20)</f>
        <v>0</v>
      </c>
      <c r="K2084" s="51">
        <f>HLOOKUP(A_Stammdaten!$B$12,$L$4:$R$2504,ROW(B2084)-3,FALSE)</f>
        <v>0</v>
      </c>
      <c r="L2084" s="51">
        <f t="shared" si="91"/>
        <v>0</v>
      </c>
      <c r="M2084" s="51">
        <f t="shared" si="92"/>
        <v>0</v>
      </c>
      <c r="N2084" s="51">
        <f t="shared" si="92"/>
        <v>0</v>
      </c>
      <c r="O2084" s="51">
        <f t="shared" si="92"/>
        <v>0</v>
      </c>
      <c r="P2084" s="51">
        <f t="shared" si="92"/>
        <v>0</v>
      </c>
      <c r="Q2084" s="51">
        <f t="shared" si="92"/>
        <v>0</v>
      </c>
      <c r="R2084" s="51">
        <f t="shared" si="92"/>
        <v>0</v>
      </c>
    </row>
    <row r="2085" spans="1:18" x14ac:dyDescent="0.25">
      <c r="A2085" s="17"/>
      <c r="B2085" s="52"/>
      <c r="C2085" s="17"/>
      <c r="D2085" s="17"/>
      <c r="E2085" s="17"/>
      <c r="F2085" s="17"/>
      <c r="G2085" s="17"/>
      <c r="H2085" s="17"/>
      <c r="I2085" s="16">
        <f>IF(B2085&gt;A_Stammdaten!$B$12,0,SUM(C2085,D2085,F2085,G2085)-SUM(E2085,H2085))</f>
        <v>0</v>
      </c>
      <c r="J2085" s="51">
        <f>HLOOKUP(A_Stammdaten!$B$12,$L$4:$R$2504,ROW(B2085)-3,FALSE)+IF(OR(B2085=0,A_Stammdaten!$B$12&lt;B2085),0,I2085*1/20)</f>
        <v>0</v>
      </c>
      <c r="K2085" s="51">
        <f>HLOOKUP(A_Stammdaten!$B$12,$L$4:$R$2504,ROW(B2085)-3,FALSE)</f>
        <v>0</v>
      </c>
      <c r="L2085" s="51">
        <f t="shared" si="91"/>
        <v>0</v>
      </c>
      <c r="M2085" s="51">
        <f t="shared" si="92"/>
        <v>0</v>
      </c>
      <c r="N2085" s="51">
        <f t="shared" si="92"/>
        <v>0</v>
      </c>
      <c r="O2085" s="51">
        <f t="shared" si="92"/>
        <v>0</v>
      </c>
      <c r="P2085" s="51">
        <f t="shared" si="92"/>
        <v>0</v>
      </c>
      <c r="Q2085" s="51">
        <f t="shared" si="92"/>
        <v>0</v>
      </c>
      <c r="R2085" s="51">
        <f t="shared" si="92"/>
        <v>0</v>
      </c>
    </row>
    <row r="2086" spans="1:18" x14ac:dyDescent="0.25">
      <c r="A2086" s="17"/>
      <c r="B2086" s="52"/>
      <c r="C2086" s="17"/>
      <c r="D2086" s="17"/>
      <c r="E2086" s="17"/>
      <c r="F2086" s="17"/>
      <c r="G2086" s="17"/>
      <c r="H2086" s="17"/>
      <c r="I2086" s="16">
        <f>IF(B2086&gt;A_Stammdaten!$B$12,0,SUM(C2086,D2086,F2086,G2086)-SUM(E2086,H2086))</f>
        <v>0</v>
      </c>
      <c r="J2086" s="51">
        <f>HLOOKUP(A_Stammdaten!$B$12,$L$4:$R$2504,ROW(B2086)-3,FALSE)+IF(OR(B2086=0,A_Stammdaten!$B$12&lt;B2086),0,I2086*1/20)</f>
        <v>0</v>
      </c>
      <c r="K2086" s="51">
        <f>HLOOKUP(A_Stammdaten!$B$12,$L$4:$R$2504,ROW(B2086)-3,FALSE)</f>
        <v>0</v>
      </c>
      <c r="L2086" s="51">
        <f t="shared" si="91"/>
        <v>0</v>
      </c>
      <c r="M2086" s="51">
        <f t="shared" si="92"/>
        <v>0</v>
      </c>
      <c r="N2086" s="51">
        <f t="shared" si="92"/>
        <v>0</v>
      </c>
      <c r="O2086" s="51">
        <f t="shared" si="92"/>
        <v>0</v>
      </c>
      <c r="P2086" s="51">
        <f t="shared" si="92"/>
        <v>0</v>
      </c>
      <c r="Q2086" s="51">
        <f t="shared" si="92"/>
        <v>0</v>
      </c>
      <c r="R2086" s="51">
        <f t="shared" si="92"/>
        <v>0</v>
      </c>
    </row>
    <row r="2087" spans="1:18" x14ac:dyDescent="0.25">
      <c r="A2087" s="17"/>
      <c r="B2087" s="52"/>
      <c r="C2087" s="17"/>
      <c r="D2087" s="17"/>
      <c r="E2087" s="17"/>
      <c r="F2087" s="17"/>
      <c r="G2087" s="17"/>
      <c r="H2087" s="17"/>
      <c r="I2087" s="16">
        <f>IF(B2087&gt;A_Stammdaten!$B$12,0,SUM(C2087,D2087,F2087,G2087)-SUM(E2087,H2087))</f>
        <v>0</v>
      </c>
      <c r="J2087" s="51">
        <f>HLOOKUP(A_Stammdaten!$B$12,$L$4:$R$2504,ROW(B2087)-3,FALSE)+IF(OR(B2087=0,A_Stammdaten!$B$12&lt;B2087),0,I2087*1/20)</f>
        <v>0</v>
      </c>
      <c r="K2087" s="51">
        <f>HLOOKUP(A_Stammdaten!$B$12,$L$4:$R$2504,ROW(B2087)-3,FALSE)</f>
        <v>0</v>
      </c>
      <c r="L2087" s="51">
        <f t="shared" si="91"/>
        <v>0</v>
      </c>
      <c r="M2087" s="51">
        <f t="shared" si="92"/>
        <v>0</v>
      </c>
      <c r="N2087" s="51">
        <f t="shared" si="92"/>
        <v>0</v>
      </c>
      <c r="O2087" s="51">
        <f t="shared" si="92"/>
        <v>0</v>
      </c>
      <c r="P2087" s="51">
        <f t="shared" si="92"/>
        <v>0</v>
      </c>
      <c r="Q2087" s="51">
        <f t="shared" si="92"/>
        <v>0</v>
      </c>
      <c r="R2087" s="51">
        <f t="shared" si="92"/>
        <v>0</v>
      </c>
    </row>
    <row r="2088" spans="1:18" x14ac:dyDescent="0.25">
      <c r="A2088" s="17"/>
      <c r="B2088" s="52"/>
      <c r="C2088" s="17"/>
      <c r="D2088" s="17"/>
      <c r="E2088" s="17"/>
      <c r="F2088" s="17"/>
      <c r="G2088" s="17"/>
      <c r="H2088" s="17"/>
      <c r="I2088" s="16">
        <f>IF(B2088&gt;A_Stammdaten!$B$12,0,SUM(C2088,D2088,F2088,G2088)-SUM(E2088,H2088))</f>
        <v>0</v>
      </c>
      <c r="J2088" s="51">
        <f>HLOOKUP(A_Stammdaten!$B$12,$L$4:$R$2504,ROW(B2088)-3,FALSE)+IF(OR(B2088=0,A_Stammdaten!$B$12&lt;B2088),0,I2088*1/20)</f>
        <v>0</v>
      </c>
      <c r="K2088" s="51">
        <f>HLOOKUP(A_Stammdaten!$B$12,$L$4:$R$2504,ROW(B2088)-3,FALSE)</f>
        <v>0</v>
      </c>
      <c r="L2088" s="51">
        <f t="shared" si="91"/>
        <v>0</v>
      </c>
      <c r="M2088" s="51">
        <f t="shared" si="92"/>
        <v>0</v>
      </c>
      <c r="N2088" s="51">
        <f t="shared" si="92"/>
        <v>0</v>
      </c>
      <c r="O2088" s="51">
        <f t="shared" si="92"/>
        <v>0</v>
      </c>
      <c r="P2088" s="51">
        <f t="shared" si="92"/>
        <v>0</v>
      </c>
      <c r="Q2088" s="51">
        <f t="shared" si="92"/>
        <v>0</v>
      </c>
      <c r="R2088" s="51">
        <f t="shared" si="92"/>
        <v>0</v>
      </c>
    </row>
    <row r="2089" spans="1:18" x14ac:dyDescent="0.25">
      <c r="A2089" s="17"/>
      <c r="B2089" s="52"/>
      <c r="C2089" s="17"/>
      <c r="D2089" s="17"/>
      <c r="E2089" s="17"/>
      <c r="F2089" s="17"/>
      <c r="G2089" s="17"/>
      <c r="H2089" s="17"/>
      <c r="I2089" s="16">
        <f>IF(B2089&gt;A_Stammdaten!$B$12,0,SUM(C2089,D2089,F2089,G2089)-SUM(E2089,H2089))</f>
        <v>0</v>
      </c>
      <c r="J2089" s="51">
        <f>HLOOKUP(A_Stammdaten!$B$12,$L$4:$R$2504,ROW(B2089)-3,FALSE)+IF(OR(B2089=0,A_Stammdaten!$B$12&lt;B2089),0,I2089*1/20)</f>
        <v>0</v>
      </c>
      <c r="K2089" s="51">
        <f>HLOOKUP(A_Stammdaten!$B$12,$L$4:$R$2504,ROW(B2089)-3,FALSE)</f>
        <v>0</v>
      </c>
      <c r="L2089" s="51">
        <f t="shared" si="91"/>
        <v>0</v>
      </c>
      <c r="M2089" s="51">
        <f t="shared" si="92"/>
        <v>0</v>
      </c>
      <c r="N2089" s="51">
        <f t="shared" si="92"/>
        <v>0</v>
      </c>
      <c r="O2089" s="51">
        <f t="shared" si="92"/>
        <v>0</v>
      </c>
      <c r="P2089" s="51">
        <f t="shared" si="92"/>
        <v>0</v>
      </c>
      <c r="Q2089" s="51">
        <f t="shared" si="92"/>
        <v>0</v>
      </c>
      <c r="R2089" s="51">
        <f t="shared" si="92"/>
        <v>0</v>
      </c>
    </row>
    <row r="2090" spans="1:18" x14ac:dyDescent="0.25">
      <c r="A2090" s="17"/>
      <c r="B2090" s="52"/>
      <c r="C2090" s="17"/>
      <c r="D2090" s="17"/>
      <c r="E2090" s="17"/>
      <c r="F2090" s="17"/>
      <c r="G2090" s="17"/>
      <c r="H2090" s="17"/>
      <c r="I2090" s="16">
        <f>IF(B2090&gt;A_Stammdaten!$B$12,0,SUM(C2090,D2090,F2090,G2090)-SUM(E2090,H2090))</f>
        <v>0</v>
      </c>
      <c r="J2090" s="51">
        <f>HLOOKUP(A_Stammdaten!$B$12,$L$4:$R$2504,ROW(B2090)-3,FALSE)+IF(OR(B2090=0,A_Stammdaten!$B$12&lt;B2090),0,I2090*1/20)</f>
        <v>0</v>
      </c>
      <c r="K2090" s="51">
        <f>HLOOKUP(A_Stammdaten!$B$12,$L$4:$R$2504,ROW(B2090)-3,FALSE)</f>
        <v>0</v>
      </c>
      <c r="L2090" s="51">
        <f t="shared" si="91"/>
        <v>0</v>
      </c>
      <c r="M2090" s="51">
        <f t="shared" si="92"/>
        <v>0</v>
      </c>
      <c r="N2090" s="51">
        <f t="shared" si="92"/>
        <v>0</v>
      </c>
      <c r="O2090" s="51">
        <f t="shared" si="92"/>
        <v>0</v>
      </c>
      <c r="P2090" s="51">
        <f t="shared" si="92"/>
        <v>0</v>
      </c>
      <c r="Q2090" s="51">
        <f t="shared" si="92"/>
        <v>0</v>
      </c>
      <c r="R2090" s="51">
        <f t="shared" si="92"/>
        <v>0</v>
      </c>
    </row>
    <row r="2091" spans="1:18" x14ac:dyDescent="0.25">
      <c r="A2091" s="17"/>
      <c r="B2091" s="52"/>
      <c r="C2091" s="17"/>
      <c r="D2091" s="17"/>
      <c r="E2091" s="17"/>
      <c r="F2091" s="17"/>
      <c r="G2091" s="17"/>
      <c r="H2091" s="17"/>
      <c r="I2091" s="16">
        <f>IF(B2091&gt;A_Stammdaten!$B$12,0,SUM(C2091,D2091,F2091,G2091)-SUM(E2091,H2091))</f>
        <v>0</v>
      </c>
      <c r="J2091" s="51">
        <f>HLOOKUP(A_Stammdaten!$B$12,$L$4:$R$2504,ROW(B2091)-3,FALSE)+IF(OR(B2091=0,A_Stammdaten!$B$12&lt;B2091),0,I2091*1/20)</f>
        <v>0</v>
      </c>
      <c r="K2091" s="51">
        <f>HLOOKUP(A_Stammdaten!$B$12,$L$4:$R$2504,ROW(B2091)-3,FALSE)</f>
        <v>0</v>
      </c>
      <c r="L2091" s="51">
        <f t="shared" si="91"/>
        <v>0</v>
      </c>
      <c r="M2091" s="51">
        <f t="shared" si="92"/>
        <v>0</v>
      </c>
      <c r="N2091" s="51">
        <f t="shared" si="92"/>
        <v>0</v>
      </c>
      <c r="O2091" s="51">
        <f t="shared" si="92"/>
        <v>0</v>
      </c>
      <c r="P2091" s="51">
        <f t="shared" si="92"/>
        <v>0</v>
      </c>
      <c r="Q2091" s="51">
        <f t="shared" si="92"/>
        <v>0</v>
      </c>
      <c r="R2091" s="51">
        <f t="shared" si="92"/>
        <v>0</v>
      </c>
    </row>
    <row r="2092" spans="1:18" x14ac:dyDescent="0.25">
      <c r="A2092" s="17"/>
      <c r="B2092" s="52"/>
      <c r="C2092" s="17"/>
      <c r="D2092" s="17"/>
      <c r="E2092" s="17"/>
      <c r="F2092" s="17"/>
      <c r="G2092" s="17"/>
      <c r="H2092" s="17"/>
      <c r="I2092" s="16">
        <f>IF(B2092&gt;A_Stammdaten!$B$12,0,SUM(C2092,D2092,F2092,G2092)-SUM(E2092,H2092))</f>
        <v>0</v>
      </c>
      <c r="J2092" s="51">
        <f>HLOOKUP(A_Stammdaten!$B$12,$L$4:$R$2504,ROW(B2092)-3,FALSE)+IF(OR(B2092=0,A_Stammdaten!$B$12&lt;B2092),0,I2092*1/20)</f>
        <v>0</v>
      </c>
      <c r="K2092" s="51">
        <f>HLOOKUP(A_Stammdaten!$B$12,$L$4:$R$2504,ROW(B2092)-3,FALSE)</f>
        <v>0</v>
      </c>
      <c r="L2092" s="51">
        <f t="shared" si="91"/>
        <v>0</v>
      </c>
      <c r="M2092" s="51">
        <f t="shared" si="92"/>
        <v>0</v>
      </c>
      <c r="N2092" s="51">
        <f t="shared" si="92"/>
        <v>0</v>
      </c>
      <c r="O2092" s="51">
        <f t="shared" si="92"/>
        <v>0</v>
      </c>
      <c r="P2092" s="51">
        <f t="shared" si="92"/>
        <v>0</v>
      </c>
      <c r="Q2092" s="51">
        <f t="shared" si="92"/>
        <v>0</v>
      </c>
      <c r="R2092" s="51">
        <f t="shared" si="92"/>
        <v>0</v>
      </c>
    </row>
    <row r="2093" spans="1:18" x14ac:dyDescent="0.25">
      <c r="A2093" s="17"/>
      <c r="B2093" s="52"/>
      <c r="C2093" s="17"/>
      <c r="D2093" s="17"/>
      <c r="E2093" s="17"/>
      <c r="F2093" s="17"/>
      <c r="G2093" s="17"/>
      <c r="H2093" s="17"/>
      <c r="I2093" s="16">
        <f>IF(B2093&gt;A_Stammdaten!$B$12,0,SUM(C2093,D2093,F2093,G2093)-SUM(E2093,H2093))</f>
        <v>0</v>
      </c>
      <c r="J2093" s="51">
        <f>HLOOKUP(A_Stammdaten!$B$12,$L$4:$R$2504,ROW(B2093)-3,FALSE)+IF(OR(B2093=0,A_Stammdaten!$B$12&lt;B2093),0,I2093*1/20)</f>
        <v>0</v>
      </c>
      <c r="K2093" s="51">
        <f>HLOOKUP(A_Stammdaten!$B$12,$L$4:$R$2504,ROW(B2093)-3,FALSE)</f>
        <v>0</v>
      </c>
      <c r="L2093" s="51">
        <f t="shared" si="91"/>
        <v>0</v>
      </c>
      <c r="M2093" s="51">
        <f t="shared" si="92"/>
        <v>0</v>
      </c>
      <c r="N2093" s="51">
        <f t="shared" si="92"/>
        <v>0</v>
      </c>
      <c r="O2093" s="51">
        <f t="shared" si="92"/>
        <v>0</v>
      </c>
      <c r="P2093" s="51">
        <f t="shared" si="92"/>
        <v>0</v>
      </c>
      <c r="Q2093" s="51">
        <f t="shared" si="92"/>
        <v>0</v>
      </c>
      <c r="R2093" s="51">
        <f t="shared" si="92"/>
        <v>0</v>
      </c>
    </row>
    <row r="2094" spans="1:18" x14ac:dyDescent="0.25">
      <c r="A2094" s="17"/>
      <c r="B2094" s="52"/>
      <c r="C2094" s="17"/>
      <c r="D2094" s="17"/>
      <c r="E2094" s="17"/>
      <c r="F2094" s="17"/>
      <c r="G2094" s="17"/>
      <c r="H2094" s="17"/>
      <c r="I2094" s="16">
        <f>IF(B2094&gt;A_Stammdaten!$B$12,0,SUM(C2094,D2094,F2094,G2094)-SUM(E2094,H2094))</f>
        <v>0</v>
      </c>
      <c r="J2094" s="51">
        <f>HLOOKUP(A_Stammdaten!$B$12,$L$4:$R$2504,ROW(B2094)-3,FALSE)+IF(OR(B2094=0,A_Stammdaten!$B$12&lt;B2094),0,I2094*1/20)</f>
        <v>0</v>
      </c>
      <c r="K2094" s="51">
        <f>HLOOKUP(A_Stammdaten!$B$12,$L$4:$R$2504,ROW(B2094)-3,FALSE)</f>
        <v>0</v>
      </c>
      <c r="L2094" s="51">
        <f t="shared" si="91"/>
        <v>0</v>
      </c>
      <c r="M2094" s="51">
        <f t="shared" si="92"/>
        <v>0</v>
      </c>
      <c r="N2094" s="51">
        <f t="shared" si="92"/>
        <v>0</v>
      </c>
      <c r="O2094" s="51">
        <f t="shared" si="92"/>
        <v>0</v>
      </c>
      <c r="P2094" s="51">
        <f t="shared" si="92"/>
        <v>0</v>
      </c>
      <c r="Q2094" s="51">
        <f t="shared" si="92"/>
        <v>0</v>
      </c>
      <c r="R2094" s="51">
        <f t="shared" si="92"/>
        <v>0</v>
      </c>
    </row>
    <row r="2095" spans="1:18" x14ac:dyDescent="0.25">
      <c r="A2095" s="17"/>
      <c r="B2095" s="52"/>
      <c r="C2095" s="17"/>
      <c r="D2095" s="17"/>
      <c r="E2095" s="17"/>
      <c r="F2095" s="17"/>
      <c r="G2095" s="17"/>
      <c r="H2095" s="17"/>
      <c r="I2095" s="16">
        <f>IF(B2095&gt;A_Stammdaten!$B$12,0,SUM(C2095,D2095,F2095,G2095)-SUM(E2095,H2095))</f>
        <v>0</v>
      </c>
      <c r="J2095" s="51">
        <f>HLOOKUP(A_Stammdaten!$B$12,$L$4:$R$2504,ROW(B2095)-3,FALSE)+IF(OR(B2095=0,A_Stammdaten!$B$12&lt;B2095),0,I2095*1/20)</f>
        <v>0</v>
      </c>
      <c r="K2095" s="51">
        <f>HLOOKUP(A_Stammdaten!$B$12,$L$4:$R$2504,ROW(B2095)-3,FALSE)</f>
        <v>0</v>
      </c>
      <c r="L2095" s="51">
        <f t="shared" si="91"/>
        <v>0</v>
      </c>
      <c r="M2095" s="51">
        <f t="shared" si="92"/>
        <v>0</v>
      </c>
      <c r="N2095" s="51">
        <f t="shared" si="92"/>
        <v>0</v>
      </c>
      <c r="O2095" s="51">
        <f t="shared" si="92"/>
        <v>0</v>
      </c>
      <c r="P2095" s="51">
        <f t="shared" si="92"/>
        <v>0</v>
      </c>
      <c r="Q2095" s="51">
        <f t="shared" si="92"/>
        <v>0</v>
      </c>
      <c r="R2095" s="51">
        <f t="shared" si="92"/>
        <v>0</v>
      </c>
    </row>
    <row r="2096" spans="1:18" x14ac:dyDescent="0.25">
      <c r="A2096" s="17"/>
      <c r="B2096" s="52"/>
      <c r="C2096" s="17"/>
      <c r="D2096" s="17"/>
      <c r="E2096" s="17"/>
      <c r="F2096" s="17"/>
      <c r="G2096" s="17"/>
      <c r="H2096" s="17"/>
      <c r="I2096" s="16">
        <f>IF(B2096&gt;A_Stammdaten!$B$12,0,SUM(C2096,D2096,F2096,G2096)-SUM(E2096,H2096))</f>
        <v>0</v>
      </c>
      <c r="J2096" s="51">
        <f>HLOOKUP(A_Stammdaten!$B$12,$L$4:$R$2504,ROW(B2096)-3,FALSE)+IF(OR(B2096=0,A_Stammdaten!$B$12&lt;B2096),0,I2096*1/20)</f>
        <v>0</v>
      </c>
      <c r="K2096" s="51">
        <f>HLOOKUP(A_Stammdaten!$B$12,$L$4:$R$2504,ROW(B2096)-3,FALSE)</f>
        <v>0</v>
      </c>
      <c r="L2096" s="51">
        <f t="shared" si="91"/>
        <v>0</v>
      </c>
      <c r="M2096" s="51">
        <f t="shared" si="92"/>
        <v>0</v>
      </c>
      <c r="N2096" s="51">
        <f t="shared" si="92"/>
        <v>0</v>
      </c>
      <c r="O2096" s="51">
        <f t="shared" si="92"/>
        <v>0</v>
      </c>
      <c r="P2096" s="51">
        <f t="shared" si="92"/>
        <v>0</v>
      </c>
      <c r="Q2096" s="51">
        <f t="shared" si="92"/>
        <v>0</v>
      </c>
      <c r="R2096" s="51">
        <f t="shared" si="92"/>
        <v>0</v>
      </c>
    </row>
    <row r="2097" spans="1:18" x14ac:dyDescent="0.25">
      <c r="A2097" s="17"/>
      <c r="B2097" s="52"/>
      <c r="C2097" s="17"/>
      <c r="D2097" s="17"/>
      <c r="E2097" s="17"/>
      <c r="F2097" s="17"/>
      <c r="G2097" s="17"/>
      <c r="H2097" s="17"/>
      <c r="I2097" s="16">
        <f>IF(B2097&gt;A_Stammdaten!$B$12,0,SUM(C2097,D2097,F2097,G2097)-SUM(E2097,H2097))</f>
        <v>0</v>
      </c>
      <c r="J2097" s="51">
        <f>HLOOKUP(A_Stammdaten!$B$12,$L$4:$R$2504,ROW(B2097)-3,FALSE)+IF(OR(B2097=0,A_Stammdaten!$B$12&lt;B2097),0,I2097*1/20)</f>
        <v>0</v>
      </c>
      <c r="K2097" s="51">
        <f>HLOOKUP(A_Stammdaten!$B$12,$L$4:$R$2504,ROW(B2097)-3,FALSE)</f>
        <v>0</v>
      </c>
      <c r="L2097" s="51">
        <f t="shared" si="91"/>
        <v>0</v>
      </c>
      <c r="M2097" s="51">
        <f t="shared" si="92"/>
        <v>0</v>
      </c>
      <c r="N2097" s="51">
        <f t="shared" si="92"/>
        <v>0</v>
      </c>
      <c r="O2097" s="51">
        <f t="shared" si="92"/>
        <v>0</v>
      </c>
      <c r="P2097" s="51">
        <f t="shared" si="92"/>
        <v>0</v>
      </c>
      <c r="Q2097" s="51">
        <f t="shared" si="92"/>
        <v>0</v>
      </c>
      <c r="R2097" s="51">
        <f t="shared" si="92"/>
        <v>0</v>
      </c>
    </row>
    <row r="2098" spans="1:18" x14ac:dyDescent="0.25">
      <c r="A2098" s="17"/>
      <c r="B2098" s="52"/>
      <c r="C2098" s="17"/>
      <c r="D2098" s="17"/>
      <c r="E2098" s="17"/>
      <c r="F2098" s="17"/>
      <c r="G2098" s="17"/>
      <c r="H2098" s="17"/>
      <c r="I2098" s="16">
        <f>IF(B2098&gt;A_Stammdaten!$B$12,0,SUM(C2098,D2098,F2098,G2098)-SUM(E2098,H2098))</f>
        <v>0</v>
      </c>
      <c r="J2098" s="51">
        <f>HLOOKUP(A_Stammdaten!$B$12,$L$4:$R$2504,ROW(B2098)-3,FALSE)+IF(OR(B2098=0,A_Stammdaten!$B$12&lt;B2098),0,I2098*1/20)</f>
        <v>0</v>
      </c>
      <c r="K2098" s="51">
        <f>HLOOKUP(A_Stammdaten!$B$12,$L$4:$R$2504,ROW(B2098)-3,FALSE)</f>
        <v>0</v>
      </c>
      <c r="L2098" s="51">
        <f t="shared" si="91"/>
        <v>0</v>
      </c>
      <c r="M2098" s="51">
        <f t="shared" si="92"/>
        <v>0</v>
      </c>
      <c r="N2098" s="51">
        <f t="shared" si="92"/>
        <v>0</v>
      </c>
      <c r="O2098" s="51">
        <f t="shared" si="92"/>
        <v>0</v>
      </c>
      <c r="P2098" s="51">
        <f t="shared" si="92"/>
        <v>0</v>
      </c>
      <c r="Q2098" s="51">
        <f t="shared" si="92"/>
        <v>0</v>
      </c>
      <c r="R2098" s="51">
        <f t="shared" si="92"/>
        <v>0</v>
      </c>
    </row>
    <row r="2099" spans="1:18" x14ac:dyDescent="0.25">
      <c r="A2099" s="17"/>
      <c r="B2099" s="52"/>
      <c r="C2099" s="17"/>
      <c r="D2099" s="17"/>
      <c r="E2099" s="17"/>
      <c r="F2099" s="17"/>
      <c r="G2099" s="17"/>
      <c r="H2099" s="17"/>
      <c r="I2099" s="16">
        <f>IF(B2099&gt;A_Stammdaten!$B$12,0,SUM(C2099,D2099,F2099,G2099)-SUM(E2099,H2099))</f>
        <v>0</v>
      </c>
      <c r="J2099" s="51">
        <f>HLOOKUP(A_Stammdaten!$B$12,$L$4:$R$2504,ROW(B2099)-3,FALSE)+IF(OR(B2099=0,A_Stammdaten!$B$12&lt;B2099),0,I2099*1/20)</f>
        <v>0</v>
      </c>
      <c r="K2099" s="51">
        <f>HLOOKUP(A_Stammdaten!$B$12,$L$4:$R$2504,ROW(B2099)-3,FALSE)</f>
        <v>0</v>
      </c>
      <c r="L2099" s="51">
        <f t="shared" si="91"/>
        <v>0</v>
      </c>
      <c r="M2099" s="51">
        <f t="shared" si="92"/>
        <v>0</v>
      </c>
      <c r="N2099" s="51">
        <f t="shared" si="92"/>
        <v>0</v>
      </c>
      <c r="O2099" s="51">
        <f t="shared" si="92"/>
        <v>0</v>
      </c>
      <c r="P2099" s="51">
        <f t="shared" si="92"/>
        <v>0</v>
      </c>
      <c r="Q2099" s="51">
        <f t="shared" si="92"/>
        <v>0</v>
      </c>
      <c r="R2099" s="51">
        <f t="shared" si="92"/>
        <v>0</v>
      </c>
    </row>
    <row r="2100" spans="1:18" x14ac:dyDescent="0.25">
      <c r="A2100" s="17"/>
      <c r="B2100" s="52"/>
      <c r="C2100" s="17"/>
      <c r="D2100" s="17"/>
      <c r="E2100" s="17"/>
      <c r="F2100" s="17"/>
      <c r="G2100" s="17"/>
      <c r="H2100" s="17"/>
      <c r="I2100" s="16">
        <f>IF(B2100&gt;A_Stammdaten!$B$12,0,SUM(C2100,D2100,F2100,G2100)-SUM(E2100,H2100))</f>
        <v>0</v>
      </c>
      <c r="J2100" s="51">
        <f>HLOOKUP(A_Stammdaten!$B$12,$L$4:$R$2504,ROW(B2100)-3,FALSE)+IF(OR(B2100=0,A_Stammdaten!$B$12&lt;B2100),0,I2100*1/20)</f>
        <v>0</v>
      </c>
      <c r="K2100" s="51">
        <f>HLOOKUP(A_Stammdaten!$B$12,$L$4:$R$2504,ROW(B2100)-3,FALSE)</f>
        <v>0</v>
      </c>
      <c r="L2100" s="51">
        <f t="shared" si="91"/>
        <v>0</v>
      </c>
      <c r="M2100" s="51">
        <f t="shared" si="92"/>
        <v>0</v>
      </c>
      <c r="N2100" s="51">
        <f t="shared" si="92"/>
        <v>0</v>
      </c>
      <c r="O2100" s="51">
        <f t="shared" si="92"/>
        <v>0</v>
      </c>
      <c r="P2100" s="51">
        <f t="shared" si="92"/>
        <v>0</v>
      </c>
      <c r="Q2100" s="51">
        <f t="shared" si="92"/>
        <v>0</v>
      </c>
      <c r="R2100" s="51">
        <f t="shared" si="92"/>
        <v>0</v>
      </c>
    </row>
    <row r="2101" spans="1:18" x14ac:dyDescent="0.25">
      <c r="A2101" s="17"/>
      <c r="B2101" s="52"/>
      <c r="C2101" s="17"/>
      <c r="D2101" s="17"/>
      <c r="E2101" s="17"/>
      <c r="F2101" s="17"/>
      <c r="G2101" s="17"/>
      <c r="H2101" s="17"/>
      <c r="I2101" s="16">
        <f>IF(B2101&gt;A_Stammdaten!$B$12,0,SUM(C2101,D2101,F2101,G2101)-SUM(E2101,H2101))</f>
        <v>0</v>
      </c>
      <c r="J2101" s="51">
        <f>HLOOKUP(A_Stammdaten!$B$12,$L$4:$R$2504,ROW(B2101)-3,FALSE)+IF(OR(B2101=0,A_Stammdaten!$B$12&lt;B2101),0,I2101*1/20)</f>
        <v>0</v>
      </c>
      <c r="K2101" s="51">
        <f>HLOOKUP(A_Stammdaten!$B$12,$L$4:$R$2504,ROW(B2101)-3,FALSE)</f>
        <v>0</v>
      </c>
      <c r="L2101" s="51">
        <f t="shared" si="91"/>
        <v>0</v>
      </c>
      <c r="M2101" s="51">
        <f t="shared" si="92"/>
        <v>0</v>
      </c>
      <c r="N2101" s="51">
        <f t="shared" si="92"/>
        <v>0</v>
      </c>
      <c r="O2101" s="51">
        <f t="shared" si="92"/>
        <v>0</v>
      </c>
      <c r="P2101" s="51">
        <f t="shared" si="92"/>
        <v>0</v>
      </c>
      <c r="Q2101" s="51">
        <f t="shared" si="92"/>
        <v>0</v>
      </c>
      <c r="R2101" s="51">
        <f t="shared" si="92"/>
        <v>0</v>
      </c>
    </row>
    <row r="2102" spans="1:18" x14ac:dyDescent="0.25">
      <c r="A2102" s="17"/>
      <c r="B2102" s="52"/>
      <c r="C2102" s="17"/>
      <c r="D2102" s="17"/>
      <c r="E2102" s="17"/>
      <c r="F2102" s="17"/>
      <c r="G2102" s="17"/>
      <c r="H2102" s="17"/>
      <c r="I2102" s="16">
        <f>IF(B2102&gt;A_Stammdaten!$B$12,0,SUM(C2102,D2102,F2102,G2102)-SUM(E2102,H2102))</f>
        <v>0</v>
      </c>
      <c r="J2102" s="51">
        <f>HLOOKUP(A_Stammdaten!$B$12,$L$4:$R$2504,ROW(B2102)-3,FALSE)+IF(OR(B2102=0,A_Stammdaten!$B$12&lt;B2102),0,I2102*1/20)</f>
        <v>0</v>
      </c>
      <c r="K2102" s="51">
        <f>HLOOKUP(A_Stammdaten!$B$12,$L$4:$R$2504,ROW(B2102)-3,FALSE)</f>
        <v>0</v>
      </c>
      <c r="L2102" s="51">
        <f t="shared" si="91"/>
        <v>0</v>
      </c>
      <c r="M2102" s="51">
        <f t="shared" si="92"/>
        <v>0</v>
      </c>
      <c r="N2102" s="51">
        <f t="shared" si="92"/>
        <v>0</v>
      </c>
      <c r="O2102" s="51">
        <f t="shared" si="92"/>
        <v>0</v>
      </c>
      <c r="P2102" s="51">
        <f t="shared" si="92"/>
        <v>0</v>
      </c>
      <c r="Q2102" s="51">
        <f t="shared" si="92"/>
        <v>0</v>
      </c>
      <c r="R2102" s="51">
        <f t="shared" si="92"/>
        <v>0</v>
      </c>
    </row>
    <row r="2103" spans="1:18" x14ac:dyDescent="0.25">
      <c r="A2103" s="17"/>
      <c r="B2103" s="52"/>
      <c r="C2103" s="17"/>
      <c r="D2103" s="17"/>
      <c r="E2103" s="17"/>
      <c r="F2103" s="17"/>
      <c r="G2103" s="17"/>
      <c r="H2103" s="17"/>
      <c r="I2103" s="16">
        <f>IF(B2103&gt;A_Stammdaten!$B$12,0,SUM(C2103,D2103,F2103,G2103)-SUM(E2103,H2103))</f>
        <v>0</v>
      </c>
      <c r="J2103" s="51">
        <f>HLOOKUP(A_Stammdaten!$B$12,$L$4:$R$2504,ROW(B2103)-3,FALSE)+IF(OR(B2103=0,A_Stammdaten!$B$12&lt;B2103),0,I2103*1/20)</f>
        <v>0</v>
      </c>
      <c r="K2103" s="51">
        <f>HLOOKUP(A_Stammdaten!$B$12,$L$4:$R$2504,ROW(B2103)-3,FALSE)</f>
        <v>0</v>
      </c>
      <c r="L2103" s="51">
        <f t="shared" si="91"/>
        <v>0</v>
      </c>
      <c r="M2103" s="51">
        <f t="shared" si="92"/>
        <v>0</v>
      </c>
      <c r="N2103" s="51">
        <f t="shared" si="92"/>
        <v>0</v>
      </c>
      <c r="O2103" s="51">
        <f t="shared" si="92"/>
        <v>0</v>
      </c>
      <c r="P2103" s="51">
        <f t="shared" si="92"/>
        <v>0</v>
      </c>
      <c r="Q2103" s="51">
        <f t="shared" si="92"/>
        <v>0</v>
      </c>
      <c r="R2103" s="51">
        <f t="shared" si="92"/>
        <v>0</v>
      </c>
    </row>
    <row r="2104" spans="1:18" x14ac:dyDescent="0.25">
      <c r="A2104" s="17"/>
      <c r="B2104" s="52"/>
      <c r="C2104" s="17"/>
      <c r="D2104" s="17"/>
      <c r="E2104" s="17"/>
      <c r="F2104" s="17"/>
      <c r="G2104" s="17"/>
      <c r="H2104" s="17"/>
      <c r="I2104" s="16">
        <f>IF(B2104&gt;A_Stammdaten!$B$12,0,SUM(C2104,D2104,F2104,G2104)-SUM(E2104,H2104))</f>
        <v>0</v>
      </c>
      <c r="J2104" s="51">
        <f>HLOOKUP(A_Stammdaten!$B$12,$L$4:$R$2504,ROW(B2104)-3,FALSE)+IF(OR(B2104=0,A_Stammdaten!$B$12&lt;B2104),0,I2104*1/20)</f>
        <v>0</v>
      </c>
      <c r="K2104" s="51">
        <f>HLOOKUP(A_Stammdaten!$B$12,$L$4:$R$2504,ROW(B2104)-3,FALSE)</f>
        <v>0</v>
      </c>
      <c r="L2104" s="51">
        <f t="shared" si="91"/>
        <v>0</v>
      </c>
      <c r="M2104" s="51">
        <f t="shared" si="92"/>
        <v>0</v>
      </c>
      <c r="N2104" s="51">
        <f t="shared" si="92"/>
        <v>0</v>
      </c>
      <c r="O2104" s="51">
        <f t="shared" si="92"/>
        <v>0</v>
      </c>
      <c r="P2104" s="51">
        <f t="shared" si="92"/>
        <v>0</v>
      </c>
      <c r="Q2104" s="51">
        <f t="shared" si="92"/>
        <v>0</v>
      </c>
      <c r="R2104" s="51">
        <f t="shared" si="92"/>
        <v>0</v>
      </c>
    </row>
    <row r="2105" spans="1:18" x14ac:dyDescent="0.25">
      <c r="A2105" s="17"/>
      <c r="B2105" s="52"/>
      <c r="C2105" s="17"/>
      <c r="D2105" s="17"/>
      <c r="E2105" s="17"/>
      <c r="F2105" s="17"/>
      <c r="G2105" s="17"/>
      <c r="H2105" s="17"/>
      <c r="I2105" s="16">
        <f>IF(B2105&gt;A_Stammdaten!$B$12,0,SUM(C2105,D2105,F2105,G2105)-SUM(E2105,H2105))</f>
        <v>0</v>
      </c>
      <c r="J2105" s="51">
        <f>HLOOKUP(A_Stammdaten!$B$12,$L$4:$R$2504,ROW(B2105)-3,FALSE)+IF(OR(B2105=0,A_Stammdaten!$B$12&lt;B2105),0,I2105*1/20)</f>
        <v>0</v>
      </c>
      <c r="K2105" s="51">
        <f>HLOOKUP(A_Stammdaten!$B$12,$L$4:$R$2504,ROW(B2105)-3,FALSE)</f>
        <v>0</v>
      </c>
      <c r="L2105" s="51">
        <f t="shared" si="91"/>
        <v>0</v>
      </c>
      <c r="M2105" s="51">
        <f t="shared" si="92"/>
        <v>0</v>
      </c>
      <c r="N2105" s="51">
        <f t="shared" si="92"/>
        <v>0</v>
      </c>
      <c r="O2105" s="51">
        <f t="shared" si="92"/>
        <v>0</v>
      </c>
      <c r="P2105" s="51">
        <f t="shared" si="92"/>
        <v>0</v>
      </c>
      <c r="Q2105" s="51">
        <f t="shared" si="92"/>
        <v>0</v>
      </c>
      <c r="R2105" s="51">
        <f t="shared" si="92"/>
        <v>0</v>
      </c>
    </row>
    <row r="2106" spans="1:18" x14ac:dyDescent="0.25">
      <c r="A2106" s="17"/>
      <c r="B2106" s="52"/>
      <c r="C2106" s="17"/>
      <c r="D2106" s="17"/>
      <c r="E2106" s="17"/>
      <c r="F2106" s="17"/>
      <c r="G2106" s="17"/>
      <c r="H2106" s="17"/>
      <c r="I2106" s="16">
        <f>IF(B2106&gt;A_Stammdaten!$B$12,0,SUM(C2106,D2106,F2106,G2106)-SUM(E2106,H2106))</f>
        <v>0</v>
      </c>
      <c r="J2106" s="51">
        <f>HLOOKUP(A_Stammdaten!$B$12,$L$4:$R$2504,ROW(B2106)-3,FALSE)+IF(OR(B2106=0,A_Stammdaten!$B$12&lt;B2106),0,I2106*1/20)</f>
        <v>0</v>
      </c>
      <c r="K2106" s="51">
        <f>HLOOKUP(A_Stammdaten!$B$12,$L$4:$R$2504,ROW(B2106)-3,FALSE)</f>
        <v>0</v>
      </c>
      <c r="L2106" s="51">
        <f t="shared" si="91"/>
        <v>0</v>
      </c>
      <c r="M2106" s="51">
        <f t="shared" si="92"/>
        <v>0</v>
      </c>
      <c r="N2106" s="51">
        <f t="shared" si="92"/>
        <v>0</v>
      </c>
      <c r="O2106" s="51">
        <f t="shared" si="92"/>
        <v>0</v>
      </c>
      <c r="P2106" s="51">
        <f t="shared" si="92"/>
        <v>0</v>
      </c>
      <c r="Q2106" s="51">
        <f t="shared" si="92"/>
        <v>0</v>
      </c>
      <c r="R2106" s="51">
        <f t="shared" si="92"/>
        <v>0</v>
      </c>
    </row>
    <row r="2107" spans="1:18" x14ac:dyDescent="0.25">
      <c r="A2107" s="17"/>
      <c r="B2107" s="52"/>
      <c r="C2107" s="17"/>
      <c r="D2107" s="17"/>
      <c r="E2107" s="17"/>
      <c r="F2107" s="17"/>
      <c r="G2107" s="17"/>
      <c r="H2107" s="17"/>
      <c r="I2107" s="16">
        <f>IF(B2107&gt;A_Stammdaten!$B$12,0,SUM(C2107,D2107,F2107,G2107)-SUM(E2107,H2107))</f>
        <v>0</v>
      </c>
      <c r="J2107" s="51">
        <f>HLOOKUP(A_Stammdaten!$B$12,$L$4:$R$2504,ROW(B2107)-3,FALSE)+IF(OR(B2107=0,A_Stammdaten!$B$12&lt;B2107),0,I2107*1/20)</f>
        <v>0</v>
      </c>
      <c r="K2107" s="51">
        <f>HLOOKUP(A_Stammdaten!$B$12,$L$4:$R$2504,ROW(B2107)-3,FALSE)</f>
        <v>0</v>
      </c>
      <c r="L2107" s="51">
        <f t="shared" si="91"/>
        <v>0</v>
      </c>
      <c r="M2107" s="51">
        <f t="shared" si="92"/>
        <v>0</v>
      </c>
      <c r="N2107" s="51">
        <f t="shared" si="92"/>
        <v>0</v>
      </c>
      <c r="O2107" s="51">
        <f t="shared" si="92"/>
        <v>0</v>
      </c>
      <c r="P2107" s="51">
        <f t="shared" si="92"/>
        <v>0</v>
      </c>
      <c r="Q2107" s="51">
        <f t="shared" si="92"/>
        <v>0</v>
      </c>
      <c r="R2107" s="51">
        <f t="shared" si="92"/>
        <v>0</v>
      </c>
    </row>
    <row r="2108" spans="1:18" x14ac:dyDescent="0.25">
      <c r="A2108" s="17"/>
      <c r="B2108" s="52"/>
      <c r="C2108" s="17"/>
      <c r="D2108" s="17"/>
      <c r="E2108" s="17"/>
      <c r="F2108" s="17"/>
      <c r="G2108" s="17"/>
      <c r="H2108" s="17"/>
      <c r="I2108" s="16">
        <f>IF(B2108&gt;A_Stammdaten!$B$12,0,SUM(C2108,D2108,F2108,G2108)-SUM(E2108,H2108))</f>
        <v>0</v>
      </c>
      <c r="J2108" s="51">
        <f>HLOOKUP(A_Stammdaten!$B$12,$L$4:$R$2504,ROW(B2108)-3,FALSE)+IF(OR(B2108=0,A_Stammdaten!$B$12&lt;B2108),0,I2108*1/20)</f>
        <v>0</v>
      </c>
      <c r="K2108" s="51">
        <f>HLOOKUP(A_Stammdaten!$B$12,$L$4:$R$2504,ROW(B2108)-3,FALSE)</f>
        <v>0</v>
      </c>
      <c r="L2108" s="51">
        <f t="shared" si="91"/>
        <v>0</v>
      </c>
      <c r="M2108" s="51">
        <f t="shared" si="92"/>
        <v>0</v>
      </c>
      <c r="N2108" s="51">
        <f t="shared" si="92"/>
        <v>0</v>
      </c>
      <c r="O2108" s="51">
        <f t="shared" si="92"/>
        <v>0</v>
      </c>
      <c r="P2108" s="51">
        <f t="shared" si="92"/>
        <v>0</v>
      </c>
      <c r="Q2108" s="51">
        <f t="shared" si="92"/>
        <v>0</v>
      </c>
      <c r="R2108" s="51">
        <f t="shared" si="92"/>
        <v>0</v>
      </c>
    </row>
    <row r="2109" spans="1:18" x14ac:dyDescent="0.25">
      <c r="A2109" s="17"/>
      <c r="B2109" s="52"/>
      <c r="C2109" s="17"/>
      <c r="D2109" s="17"/>
      <c r="E2109" s="17"/>
      <c r="F2109" s="17"/>
      <c r="G2109" s="17"/>
      <c r="H2109" s="17"/>
      <c r="I2109" s="16">
        <f>IF(B2109&gt;A_Stammdaten!$B$12,0,SUM(C2109,D2109,F2109,G2109)-SUM(E2109,H2109))</f>
        <v>0</v>
      </c>
      <c r="J2109" s="51">
        <f>HLOOKUP(A_Stammdaten!$B$12,$L$4:$R$2504,ROW(B2109)-3,FALSE)+IF(OR(B2109=0,A_Stammdaten!$B$12&lt;B2109),0,I2109*1/20)</f>
        <v>0</v>
      </c>
      <c r="K2109" s="51">
        <f>HLOOKUP(A_Stammdaten!$B$12,$L$4:$R$2504,ROW(B2109)-3,FALSE)</f>
        <v>0</v>
      </c>
      <c r="L2109" s="51">
        <f t="shared" si="91"/>
        <v>0</v>
      </c>
      <c r="M2109" s="51">
        <f t="shared" si="92"/>
        <v>0</v>
      </c>
      <c r="N2109" s="51">
        <f t="shared" si="92"/>
        <v>0</v>
      </c>
      <c r="O2109" s="51">
        <f t="shared" si="92"/>
        <v>0</v>
      </c>
      <c r="P2109" s="51">
        <f t="shared" si="92"/>
        <v>0</v>
      </c>
      <c r="Q2109" s="51">
        <f t="shared" si="92"/>
        <v>0</v>
      </c>
      <c r="R2109" s="51">
        <f t="shared" si="92"/>
        <v>0</v>
      </c>
    </row>
    <row r="2110" spans="1:18" x14ac:dyDescent="0.25">
      <c r="A2110" s="17"/>
      <c r="B2110" s="52"/>
      <c r="C2110" s="17"/>
      <c r="D2110" s="17"/>
      <c r="E2110" s="17"/>
      <c r="F2110" s="17"/>
      <c r="G2110" s="17"/>
      <c r="H2110" s="17"/>
      <c r="I2110" s="16">
        <f>IF(B2110&gt;A_Stammdaten!$B$12,0,SUM(C2110,D2110,F2110,G2110)-SUM(E2110,H2110))</f>
        <v>0</v>
      </c>
      <c r="J2110" s="51">
        <f>HLOOKUP(A_Stammdaten!$B$12,$L$4:$R$2504,ROW(B2110)-3,FALSE)+IF(OR(B2110=0,A_Stammdaten!$B$12&lt;B2110),0,I2110*1/20)</f>
        <v>0</v>
      </c>
      <c r="K2110" s="51">
        <f>HLOOKUP(A_Stammdaten!$B$12,$L$4:$R$2504,ROW(B2110)-3,FALSE)</f>
        <v>0</v>
      </c>
      <c r="L2110" s="51">
        <f t="shared" si="91"/>
        <v>0</v>
      </c>
      <c r="M2110" s="51">
        <f t="shared" si="92"/>
        <v>0</v>
      </c>
      <c r="N2110" s="51">
        <f t="shared" si="92"/>
        <v>0</v>
      </c>
      <c r="O2110" s="51">
        <f t="shared" si="92"/>
        <v>0</v>
      </c>
      <c r="P2110" s="51">
        <f t="shared" si="92"/>
        <v>0</v>
      </c>
      <c r="Q2110" s="51">
        <f t="shared" si="92"/>
        <v>0</v>
      </c>
      <c r="R2110" s="51">
        <f t="shared" si="92"/>
        <v>0</v>
      </c>
    </row>
    <row r="2111" spans="1:18" x14ac:dyDescent="0.25">
      <c r="A2111" s="17"/>
      <c r="B2111" s="52"/>
      <c r="C2111" s="17"/>
      <c r="D2111" s="17"/>
      <c r="E2111" s="17"/>
      <c r="F2111" s="17"/>
      <c r="G2111" s="17"/>
      <c r="H2111" s="17"/>
      <c r="I2111" s="16">
        <f>IF(B2111&gt;A_Stammdaten!$B$12,0,SUM(C2111,D2111,F2111,G2111)-SUM(E2111,H2111))</f>
        <v>0</v>
      </c>
      <c r="J2111" s="51">
        <f>HLOOKUP(A_Stammdaten!$B$12,$L$4:$R$2504,ROW(B2111)-3,FALSE)+IF(OR(B2111=0,A_Stammdaten!$B$12&lt;B2111),0,I2111*1/20)</f>
        <v>0</v>
      </c>
      <c r="K2111" s="51">
        <f>HLOOKUP(A_Stammdaten!$B$12,$L$4:$R$2504,ROW(B2111)-3,FALSE)</f>
        <v>0</v>
      </c>
      <c r="L2111" s="51">
        <f t="shared" si="91"/>
        <v>0</v>
      </c>
      <c r="M2111" s="51">
        <f t="shared" si="92"/>
        <v>0</v>
      </c>
      <c r="N2111" s="51">
        <f t="shared" si="92"/>
        <v>0</v>
      </c>
      <c r="O2111" s="51">
        <f t="shared" si="92"/>
        <v>0</v>
      </c>
      <c r="P2111" s="51">
        <f t="shared" si="92"/>
        <v>0</v>
      </c>
      <c r="Q2111" s="51">
        <f t="shared" si="92"/>
        <v>0</v>
      </c>
      <c r="R2111" s="51">
        <f t="shared" si="92"/>
        <v>0</v>
      </c>
    </row>
    <row r="2112" spans="1:18" x14ac:dyDescent="0.25">
      <c r="A2112" s="17"/>
      <c r="B2112" s="52"/>
      <c r="C2112" s="17"/>
      <c r="D2112" s="17"/>
      <c r="E2112" s="17"/>
      <c r="F2112" s="17"/>
      <c r="G2112" s="17"/>
      <c r="H2112" s="17"/>
      <c r="I2112" s="16">
        <f>IF(B2112&gt;A_Stammdaten!$B$12,0,SUM(C2112,D2112,F2112,G2112)-SUM(E2112,H2112))</f>
        <v>0</v>
      </c>
      <c r="J2112" s="51">
        <f>HLOOKUP(A_Stammdaten!$B$12,$L$4:$R$2504,ROW(B2112)-3,FALSE)+IF(OR(B2112=0,A_Stammdaten!$B$12&lt;B2112),0,I2112*1/20)</f>
        <v>0</v>
      </c>
      <c r="K2112" s="51">
        <f>HLOOKUP(A_Stammdaten!$B$12,$L$4:$R$2504,ROW(B2112)-3,FALSE)</f>
        <v>0</v>
      </c>
      <c r="L2112" s="51">
        <f t="shared" ref="L2112:L2175" si="93">IF(OR($I2112=0,L$4&lt;$B2112,$B2112=0,20-(L$4-$B2112)=0),0,$I2112*(19-(L$4-$B2112))/20)</f>
        <v>0</v>
      </c>
      <c r="M2112" s="51">
        <f t="shared" si="92"/>
        <v>0</v>
      </c>
      <c r="N2112" s="51">
        <f t="shared" si="92"/>
        <v>0</v>
      </c>
      <c r="O2112" s="51">
        <f t="shared" si="92"/>
        <v>0</v>
      </c>
      <c r="P2112" s="51">
        <f t="shared" si="92"/>
        <v>0</v>
      </c>
      <c r="Q2112" s="51">
        <f t="shared" si="92"/>
        <v>0</v>
      </c>
      <c r="R2112" s="51">
        <f t="shared" si="92"/>
        <v>0</v>
      </c>
    </row>
    <row r="2113" spans="1:18" x14ac:dyDescent="0.25">
      <c r="A2113" s="17"/>
      <c r="B2113" s="52"/>
      <c r="C2113" s="17"/>
      <c r="D2113" s="17"/>
      <c r="E2113" s="17"/>
      <c r="F2113" s="17"/>
      <c r="G2113" s="17"/>
      <c r="H2113" s="17"/>
      <c r="I2113" s="16">
        <f>IF(B2113&gt;A_Stammdaten!$B$12,0,SUM(C2113,D2113,F2113,G2113)-SUM(E2113,H2113))</f>
        <v>0</v>
      </c>
      <c r="J2113" s="51">
        <f>HLOOKUP(A_Stammdaten!$B$12,$L$4:$R$2504,ROW(B2113)-3,FALSE)+IF(OR(B2113=0,A_Stammdaten!$B$12&lt;B2113),0,I2113*1/20)</f>
        <v>0</v>
      </c>
      <c r="K2113" s="51">
        <f>HLOOKUP(A_Stammdaten!$B$12,$L$4:$R$2504,ROW(B2113)-3,FALSE)</f>
        <v>0</v>
      </c>
      <c r="L2113" s="51">
        <f t="shared" si="93"/>
        <v>0</v>
      </c>
      <c r="M2113" s="51">
        <f t="shared" si="92"/>
        <v>0</v>
      </c>
      <c r="N2113" s="51">
        <f t="shared" si="92"/>
        <v>0</v>
      </c>
      <c r="O2113" s="51">
        <f t="shared" si="92"/>
        <v>0</v>
      </c>
      <c r="P2113" s="51">
        <f t="shared" si="92"/>
        <v>0</v>
      </c>
      <c r="Q2113" s="51">
        <f t="shared" si="92"/>
        <v>0</v>
      </c>
      <c r="R2113" s="51">
        <f t="shared" si="92"/>
        <v>0</v>
      </c>
    </row>
    <row r="2114" spans="1:18" x14ac:dyDescent="0.25">
      <c r="A2114" s="17"/>
      <c r="B2114" s="52"/>
      <c r="C2114" s="17"/>
      <c r="D2114" s="17"/>
      <c r="E2114" s="17"/>
      <c r="F2114" s="17"/>
      <c r="G2114" s="17"/>
      <c r="H2114" s="17"/>
      <c r="I2114" s="16">
        <f>IF(B2114&gt;A_Stammdaten!$B$12,0,SUM(C2114,D2114,F2114,G2114)-SUM(E2114,H2114))</f>
        <v>0</v>
      </c>
      <c r="J2114" s="51">
        <f>HLOOKUP(A_Stammdaten!$B$12,$L$4:$R$2504,ROW(B2114)-3,FALSE)+IF(OR(B2114=0,A_Stammdaten!$B$12&lt;B2114),0,I2114*1/20)</f>
        <v>0</v>
      </c>
      <c r="K2114" s="51">
        <f>HLOOKUP(A_Stammdaten!$B$12,$L$4:$R$2504,ROW(B2114)-3,FALSE)</f>
        <v>0</v>
      </c>
      <c r="L2114" s="51">
        <f t="shared" si="93"/>
        <v>0</v>
      </c>
      <c r="M2114" s="51">
        <f t="shared" si="92"/>
        <v>0</v>
      </c>
      <c r="N2114" s="51">
        <f t="shared" si="92"/>
        <v>0</v>
      </c>
      <c r="O2114" s="51">
        <f t="shared" si="92"/>
        <v>0</v>
      </c>
      <c r="P2114" s="51">
        <f t="shared" si="92"/>
        <v>0</v>
      </c>
      <c r="Q2114" s="51">
        <f t="shared" si="92"/>
        <v>0</v>
      </c>
      <c r="R2114" s="51">
        <f t="shared" si="92"/>
        <v>0</v>
      </c>
    </row>
    <row r="2115" spans="1:18" x14ac:dyDescent="0.25">
      <c r="A2115" s="17"/>
      <c r="B2115" s="52"/>
      <c r="C2115" s="17"/>
      <c r="D2115" s="17"/>
      <c r="E2115" s="17"/>
      <c r="F2115" s="17"/>
      <c r="G2115" s="17"/>
      <c r="H2115" s="17"/>
      <c r="I2115" s="16">
        <f>IF(B2115&gt;A_Stammdaten!$B$12,0,SUM(C2115,D2115,F2115,G2115)-SUM(E2115,H2115))</f>
        <v>0</v>
      </c>
      <c r="J2115" s="51">
        <f>HLOOKUP(A_Stammdaten!$B$12,$L$4:$R$2504,ROW(B2115)-3,FALSE)+IF(OR(B2115=0,A_Stammdaten!$B$12&lt;B2115),0,I2115*1/20)</f>
        <v>0</v>
      </c>
      <c r="K2115" s="51">
        <f>HLOOKUP(A_Stammdaten!$B$12,$L$4:$R$2504,ROW(B2115)-3,FALSE)</f>
        <v>0</v>
      </c>
      <c r="L2115" s="51">
        <f t="shared" si="93"/>
        <v>0</v>
      </c>
      <c r="M2115" s="51">
        <f t="shared" si="92"/>
        <v>0</v>
      </c>
      <c r="N2115" s="51">
        <f t="shared" si="92"/>
        <v>0</v>
      </c>
      <c r="O2115" s="51">
        <f t="shared" si="92"/>
        <v>0</v>
      </c>
      <c r="P2115" s="51">
        <f t="shared" si="92"/>
        <v>0</v>
      </c>
      <c r="Q2115" s="51">
        <f t="shared" si="92"/>
        <v>0</v>
      </c>
      <c r="R2115" s="51">
        <f t="shared" si="92"/>
        <v>0</v>
      </c>
    </row>
    <row r="2116" spans="1:18" x14ac:dyDescent="0.25">
      <c r="A2116" s="17"/>
      <c r="B2116" s="52"/>
      <c r="C2116" s="17"/>
      <c r="D2116" s="17"/>
      <c r="E2116" s="17"/>
      <c r="F2116" s="17"/>
      <c r="G2116" s="17"/>
      <c r="H2116" s="17"/>
      <c r="I2116" s="16">
        <f>IF(B2116&gt;A_Stammdaten!$B$12,0,SUM(C2116,D2116,F2116,G2116)-SUM(E2116,H2116))</f>
        <v>0</v>
      </c>
      <c r="J2116" s="51">
        <f>HLOOKUP(A_Stammdaten!$B$12,$L$4:$R$2504,ROW(B2116)-3,FALSE)+IF(OR(B2116=0,A_Stammdaten!$B$12&lt;B2116),0,I2116*1/20)</f>
        <v>0</v>
      </c>
      <c r="K2116" s="51">
        <f>HLOOKUP(A_Stammdaten!$B$12,$L$4:$R$2504,ROW(B2116)-3,FALSE)</f>
        <v>0</v>
      </c>
      <c r="L2116" s="51">
        <f t="shared" si="93"/>
        <v>0</v>
      </c>
      <c r="M2116" s="51">
        <f t="shared" si="92"/>
        <v>0</v>
      </c>
      <c r="N2116" s="51">
        <f t="shared" si="92"/>
        <v>0</v>
      </c>
      <c r="O2116" s="51">
        <f t="shared" si="92"/>
        <v>0</v>
      </c>
      <c r="P2116" s="51">
        <f t="shared" si="92"/>
        <v>0</v>
      </c>
      <c r="Q2116" s="51">
        <f t="shared" si="92"/>
        <v>0</v>
      </c>
      <c r="R2116" s="51">
        <f t="shared" si="92"/>
        <v>0</v>
      </c>
    </row>
    <row r="2117" spans="1:18" x14ac:dyDescent="0.25">
      <c r="A2117" s="17"/>
      <c r="B2117" s="52"/>
      <c r="C2117" s="17"/>
      <c r="D2117" s="17"/>
      <c r="E2117" s="17"/>
      <c r="F2117" s="17"/>
      <c r="G2117" s="17"/>
      <c r="H2117" s="17"/>
      <c r="I2117" s="16">
        <f>IF(B2117&gt;A_Stammdaten!$B$12,0,SUM(C2117,D2117,F2117,G2117)-SUM(E2117,H2117))</f>
        <v>0</v>
      </c>
      <c r="J2117" s="51">
        <f>HLOOKUP(A_Stammdaten!$B$12,$L$4:$R$2504,ROW(B2117)-3,FALSE)+IF(OR(B2117=0,A_Stammdaten!$B$12&lt;B2117),0,I2117*1/20)</f>
        <v>0</v>
      </c>
      <c r="K2117" s="51">
        <f>HLOOKUP(A_Stammdaten!$B$12,$L$4:$R$2504,ROW(B2117)-3,FALSE)</f>
        <v>0</v>
      </c>
      <c r="L2117" s="51">
        <f t="shared" si="93"/>
        <v>0</v>
      </c>
      <c r="M2117" s="51">
        <f t="shared" si="92"/>
        <v>0</v>
      </c>
      <c r="N2117" s="51">
        <f t="shared" si="92"/>
        <v>0</v>
      </c>
      <c r="O2117" s="51">
        <f t="shared" si="92"/>
        <v>0</v>
      </c>
      <c r="P2117" s="51">
        <f t="shared" si="92"/>
        <v>0</v>
      </c>
      <c r="Q2117" s="51">
        <f t="shared" si="92"/>
        <v>0</v>
      </c>
      <c r="R2117" s="51">
        <f t="shared" si="92"/>
        <v>0</v>
      </c>
    </row>
    <row r="2118" spans="1:18" x14ac:dyDescent="0.25">
      <c r="A2118" s="17"/>
      <c r="B2118" s="52"/>
      <c r="C2118" s="17"/>
      <c r="D2118" s="17"/>
      <c r="E2118" s="17"/>
      <c r="F2118" s="17"/>
      <c r="G2118" s="17"/>
      <c r="H2118" s="17"/>
      <c r="I2118" s="16">
        <f>IF(B2118&gt;A_Stammdaten!$B$12,0,SUM(C2118,D2118,F2118,G2118)-SUM(E2118,H2118))</f>
        <v>0</v>
      </c>
      <c r="J2118" s="51">
        <f>HLOOKUP(A_Stammdaten!$B$12,$L$4:$R$2504,ROW(B2118)-3,FALSE)+IF(OR(B2118=0,A_Stammdaten!$B$12&lt;B2118),0,I2118*1/20)</f>
        <v>0</v>
      </c>
      <c r="K2118" s="51">
        <f>HLOOKUP(A_Stammdaten!$B$12,$L$4:$R$2504,ROW(B2118)-3,FALSE)</f>
        <v>0</v>
      </c>
      <c r="L2118" s="51">
        <f t="shared" si="93"/>
        <v>0</v>
      </c>
      <c r="M2118" s="51">
        <f t="shared" si="92"/>
        <v>0</v>
      </c>
      <c r="N2118" s="51">
        <f t="shared" si="92"/>
        <v>0</v>
      </c>
      <c r="O2118" s="51">
        <f t="shared" si="92"/>
        <v>0</v>
      </c>
      <c r="P2118" s="51">
        <f t="shared" si="92"/>
        <v>0</v>
      </c>
      <c r="Q2118" s="51">
        <f t="shared" si="92"/>
        <v>0</v>
      </c>
      <c r="R2118" s="51">
        <f t="shared" si="92"/>
        <v>0</v>
      </c>
    </row>
    <row r="2119" spans="1:18" x14ac:dyDescent="0.25">
      <c r="A2119" s="17"/>
      <c r="B2119" s="52"/>
      <c r="C2119" s="17"/>
      <c r="D2119" s="17"/>
      <c r="E2119" s="17"/>
      <c r="F2119" s="17"/>
      <c r="G2119" s="17"/>
      <c r="H2119" s="17"/>
      <c r="I2119" s="16">
        <f>IF(B2119&gt;A_Stammdaten!$B$12,0,SUM(C2119,D2119,F2119,G2119)-SUM(E2119,H2119))</f>
        <v>0</v>
      </c>
      <c r="J2119" s="51">
        <f>HLOOKUP(A_Stammdaten!$B$12,$L$4:$R$2504,ROW(B2119)-3,FALSE)+IF(OR(B2119=0,A_Stammdaten!$B$12&lt;B2119),0,I2119*1/20)</f>
        <v>0</v>
      </c>
      <c r="K2119" s="51">
        <f>HLOOKUP(A_Stammdaten!$B$12,$L$4:$R$2504,ROW(B2119)-3,FALSE)</f>
        <v>0</v>
      </c>
      <c r="L2119" s="51">
        <f t="shared" si="93"/>
        <v>0</v>
      </c>
      <c r="M2119" s="51">
        <f t="shared" si="92"/>
        <v>0</v>
      </c>
      <c r="N2119" s="51">
        <f t="shared" si="92"/>
        <v>0</v>
      </c>
      <c r="O2119" s="51">
        <f t="shared" si="92"/>
        <v>0</v>
      </c>
      <c r="P2119" s="51">
        <f t="shared" si="92"/>
        <v>0</v>
      </c>
      <c r="Q2119" s="51">
        <f t="shared" si="92"/>
        <v>0</v>
      </c>
      <c r="R2119" s="51">
        <f t="shared" si="92"/>
        <v>0</v>
      </c>
    </row>
    <row r="2120" spans="1:18" x14ac:dyDescent="0.25">
      <c r="A2120" s="17"/>
      <c r="B2120" s="52"/>
      <c r="C2120" s="17"/>
      <c r="D2120" s="17"/>
      <c r="E2120" s="17"/>
      <c r="F2120" s="17"/>
      <c r="G2120" s="17"/>
      <c r="H2120" s="17"/>
      <c r="I2120" s="16">
        <f>IF(B2120&gt;A_Stammdaten!$B$12,0,SUM(C2120,D2120,F2120,G2120)-SUM(E2120,H2120))</f>
        <v>0</v>
      </c>
      <c r="J2120" s="51">
        <f>HLOOKUP(A_Stammdaten!$B$12,$L$4:$R$2504,ROW(B2120)-3,FALSE)+IF(OR(B2120=0,A_Stammdaten!$B$12&lt;B2120),0,I2120*1/20)</f>
        <v>0</v>
      </c>
      <c r="K2120" s="51">
        <f>HLOOKUP(A_Stammdaten!$B$12,$L$4:$R$2504,ROW(B2120)-3,FALSE)</f>
        <v>0</v>
      </c>
      <c r="L2120" s="51">
        <f t="shared" si="93"/>
        <v>0</v>
      </c>
      <c r="M2120" s="51">
        <f t="shared" si="92"/>
        <v>0</v>
      </c>
      <c r="N2120" s="51">
        <f t="shared" si="92"/>
        <v>0</v>
      </c>
      <c r="O2120" s="51">
        <f t="shared" si="92"/>
        <v>0</v>
      </c>
      <c r="P2120" s="51">
        <f t="shared" si="92"/>
        <v>0</v>
      </c>
      <c r="Q2120" s="51">
        <f t="shared" si="92"/>
        <v>0</v>
      </c>
      <c r="R2120" s="51">
        <f t="shared" si="92"/>
        <v>0</v>
      </c>
    </row>
    <row r="2121" spans="1:18" x14ac:dyDescent="0.25">
      <c r="A2121" s="17"/>
      <c r="B2121" s="52"/>
      <c r="C2121" s="17"/>
      <c r="D2121" s="17"/>
      <c r="E2121" s="17"/>
      <c r="F2121" s="17"/>
      <c r="G2121" s="17"/>
      <c r="H2121" s="17"/>
      <c r="I2121" s="16">
        <f>IF(B2121&gt;A_Stammdaten!$B$12,0,SUM(C2121,D2121,F2121,G2121)-SUM(E2121,H2121))</f>
        <v>0</v>
      </c>
      <c r="J2121" s="51">
        <f>HLOOKUP(A_Stammdaten!$B$12,$L$4:$R$2504,ROW(B2121)-3,FALSE)+IF(OR(B2121=0,A_Stammdaten!$B$12&lt;B2121),0,I2121*1/20)</f>
        <v>0</v>
      </c>
      <c r="K2121" s="51">
        <f>HLOOKUP(A_Stammdaten!$B$12,$L$4:$R$2504,ROW(B2121)-3,FALSE)</f>
        <v>0</v>
      </c>
      <c r="L2121" s="51">
        <f t="shared" si="93"/>
        <v>0</v>
      </c>
      <c r="M2121" s="51">
        <f t="shared" si="92"/>
        <v>0</v>
      </c>
      <c r="N2121" s="51">
        <f t="shared" si="92"/>
        <v>0</v>
      </c>
      <c r="O2121" s="51">
        <f t="shared" si="92"/>
        <v>0</v>
      </c>
      <c r="P2121" s="51">
        <f t="shared" si="92"/>
        <v>0</v>
      </c>
      <c r="Q2121" s="51">
        <f t="shared" si="92"/>
        <v>0</v>
      </c>
      <c r="R2121" s="51">
        <f t="shared" si="92"/>
        <v>0</v>
      </c>
    </row>
    <row r="2122" spans="1:18" x14ac:dyDescent="0.25">
      <c r="A2122" s="17"/>
      <c r="B2122" s="52"/>
      <c r="C2122" s="17"/>
      <c r="D2122" s="17"/>
      <c r="E2122" s="17"/>
      <c r="F2122" s="17"/>
      <c r="G2122" s="17"/>
      <c r="H2122" s="17"/>
      <c r="I2122" s="16">
        <f>IF(B2122&gt;A_Stammdaten!$B$12,0,SUM(C2122,D2122,F2122,G2122)-SUM(E2122,H2122))</f>
        <v>0</v>
      </c>
      <c r="J2122" s="51">
        <f>HLOOKUP(A_Stammdaten!$B$12,$L$4:$R$2504,ROW(B2122)-3,FALSE)+IF(OR(B2122=0,A_Stammdaten!$B$12&lt;B2122),0,I2122*1/20)</f>
        <v>0</v>
      </c>
      <c r="K2122" s="51">
        <f>HLOOKUP(A_Stammdaten!$B$12,$L$4:$R$2504,ROW(B2122)-3,FALSE)</f>
        <v>0</v>
      </c>
      <c r="L2122" s="51">
        <f t="shared" si="93"/>
        <v>0</v>
      </c>
      <c r="M2122" s="51">
        <f t="shared" si="92"/>
        <v>0</v>
      </c>
      <c r="N2122" s="51">
        <f t="shared" si="92"/>
        <v>0</v>
      </c>
      <c r="O2122" s="51">
        <f t="shared" si="92"/>
        <v>0</v>
      </c>
      <c r="P2122" s="51">
        <f t="shared" si="92"/>
        <v>0</v>
      </c>
      <c r="Q2122" s="51">
        <f t="shared" si="92"/>
        <v>0</v>
      </c>
      <c r="R2122" s="51">
        <f t="shared" si="92"/>
        <v>0</v>
      </c>
    </row>
    <row r="2123" spans="1:18" x14ac:dyDescent="0.25">
      <c r="A2123" s="17"/>
      <c r="B2123" s="52"/>
      <c r="C2123" s="17"/>
      <c r="D2123" s="17"/>
      <c r="E2123" s="17"/>
      <c r="F2123" s="17"/>
      <c r="G2123" s="17"/>
      <c r="H2123" s="17"/>
      <c r="I2123" s="16">
        <f>IF(B2123&gt;A_Stammdaten!$B$12,0,SUM(C2123,D2123,F2123,G2123)-SUM(E2123,H2123))</f>
        <v>0</v>
      </c>
      <c r="J2123" s="51">
        <f>HLOOKUP(A_Stammdaten!$B$12,$L$4:$R$2504,ROW(B2123)-3,FALSE)+IF(OR(B2123=0,A_Stammdaten!$B$12&lt;B2123),0,I2123*1/20)</f>
        <v>0</v>
      </c>
      <c r="K2123" s="51">
        <f>HLOOKUP(A_Stammdaten!$B$12,$L$4:$R$2504,ROW(B2123)-3,FALSE)</f>
        <v>0</v>
      </c>
      <c r="L2123" s="51">
        <f t="shared" si="93"/>
        <v>0</v>
      </c>
      <c r="M2123" s="51">
        <f t="shared" si="92"/>
        <v>0</v>
      </c>
      <c r="N2123" s="51">
        <f t="shared" si="92"/>
        <v>0</v>
      </c>
      <c r="O2123" s="51">
        <f t="shared" si="92"/>
        <v>0</v>
      </c>
      <c r="P2123" s="51">
        <f t="shared" si="92"/>
        <v>0</v>
      </c>
      <c r="Q2123" s="51">
        <f t="shared" si="92"/>
        <v>0</v>
      </c>
      <c r="R2123" s="51">
        <f t="shared" si="92"/>
        <v>0</v>
      </c>
    </row>
    <row r="2124" spans="1:18" x14ac:dyDescent="0.25">
      <c r="A2124" s="17"/>
      <c r="B2124" s="52"/>
      <c r="C2124" s="17"/>
      <c r="D2124" s="17"/>
      <c r="E2124" s="17"/>
      <c r="F2124" s="17"/>
      <c r="G2124" s="17"/>
      <c r="H2124" s="17"/>
      <c r="I2124" s="16">
        <f>IF(B2124&gt;A_Stammdaten!$B$12,0,SUM(C2124,D2124,F2124,G2124)-SUM(E2124,H2124))</f>
        <v>0</v>
      </c>
      <c r="J2124" s="51">
        <f>HLOOKUP(A_Stammdaten!$B$12,$L$4:$R$2504,ROW(B2124)-3,FALSE)+IF(OR(B2124=0,A_Stammdaten!$B$12&lt;B2124),0,I2124*1/20)</f>
        <v>0</v>
      </c>
      <c r="K2124" s="51">
        <f>HLOOKUP(A_Stammdaten!$B$12,$L$4:$R$2504,ROW(B2124)-3,FALSE)</f>
        <v>0</v>
      </c>
      <c r="L2124" s="51">
        <f t="shared" si="93"/>
        <v>0</v>
      </c>
      <c r="M2124" s="51">
        <f t="shared" si="92"/>
        <v>0</v>
      </c>
      <c r="N2124" s="51">
        <f t="shared" si="92"/>
        <v>0</v>
      </c>
      <c r="O2124" s="51">
        <f t="shared" si="92"/>
        <v>0</v>
      </c>
      <c r="P2124" s="51">
        <f t="shared" si="92"/>
        <v>0</v>
      </c>
      <c r="Q2124" s="51">
        <f t="shared" si="92"/>
        <v>0</v>
      </c>
      <c r="R2124" s="51">
        <f t="shared" si="92"/>
        <v>0</v>
      </c>
    </row>
    <row r="2125" spans="1:18" x14ac:dyDescent="0.25">
      <c r="A2125" s="17"/>
      <c r="B2125" s="52"/>
      <c r="C2125" s="17"/>
      <c r="D2125" s="17"/>
      <c r="E2125" s="17"/>
      <c r="F2125" s="17"/>
      <c r="G2125" s="17"/>
      <c r="H2125" s="17"/>
      <c r="I2125" s="16">
        <f>IF(B2125&gt;A_Stammdaten!$B$12,0,SUM(C2125,D2125,F2125,G2125)-SUM(E2125,H2125))</f>
        <v>0</v>
      </c>
      <c r="J2125" s="51">
        <f>HLOOKUP(A_Stammdaten!$B$12,$L$4:$R$2504,ROW(B2125)-3,FALSE)+IF(OR(B2125=0,A_Stammdaten!$B$12&lt;B2125),0,I2125*1/20)</f>
        <v>0</v>
      </c>
      <c r="K2125" s="51">
        <f>HLOOKUP(A_Stammdaten!$B$12,$L$4:$R$2504,ROW(B2125)-3,FALSE)</f>
        <v>0</v>
      </c>
      <c r="L2125" s="51">
        <f t="shared" si="93"/>
        <v>0</v>
      </c>
      <c r="M2125" s="51">
        <f t="shared" si="92"/>
        <v>0</v>
      </c>
      <c r="N2125" s="51">
        <f t="shared" si="92"/>
        <v>0</v>
      </c>
      <c r="O2125" s="51">
        <f t="shared" ref="M2125:R2167" si="94">IF(OR($I2125=0,O$4&lt;$B2125,$B2125=0,20-(O$4-$B2125)=0),0,$I2125*(19-(O$4-$B2125))/20)</f>
        <v>0</v>
      </c>
      <c r="P2125" s="51">
        <f t="shared" si="94"/>
        <v>0</v>
      </c>
      <c r="Q2125" s="51">
        <f t="shared" si="94"/>
        <v>0</v>
      </c>
      <c r="R2125" s="51">
        <f t="shared" si="94"/>
        <v>0</v>
      </c>
    </row>
    <row r="2126" spans="1:18" x14ac:dyDescent="0.25">
      <c r="A2126" s="17"/>
      <c r="B2126" s="52"/>
      <c r="C2126" s="17"/>
      <c r="D2126" s="17"/>
      <c r="E2126" s="17"/>
      <c r="F2126" s="17"/>
      <c r="G2126" s="17"/>
      <c r="H2126" s="17"/>
      <c r="I2126" s="16">
        <f>IF(B2126&gt;A_Stammdaten!$B$12,0,SUM(C2126,D2126,F2126,G2126)-SUM(E2126,H2126))</f>
        <v>0</v>
      </c>
      <c r="J2126" s="51">
        <f>HLOOKUP(A_Stammdaten!$B$12,$L$4:$R$2504,ROW(B2126)-3,FALSE)+IF(OR(B2126=0,A_Stammdaten!$B$12&lt;B2126),0,I2126*1/20)</f>
        <v>0</v>
      </c>
      <c r="K2126" s="51">
        <f>HLOOKUP(A_Stammdaten!$B$12,$L$4:$R$2504,ROW(B2126)-3,FALSE)</f>
        <v>0</v>
      </c>
      <c r="L2126" s="51">
        <f t="shared" si="93"/>
        <v>0</v>
      </c>
      <c r="M2126" s="51">
        <f t="shared" si="94"/>
        <v>0</v>
      </c>
      <c r="N2126" s="51">
        <f t="shared" si="94"/>
        <v>0</v>
      </c>
      <c r="O2126" s="51">
        <f t="shared" si="94"/>
        <v>0</v>
      </c>
      <c r="P2126" s="51">
        <f t="shared" si="94"/>
        <v>0</v>
      </c>
      <c r="Q2126" s="51">
        <f t="shared" si="94"/>
        <v>0</v>
      </c>
      <c r="R2126" s="51">
        <f t="shared" si="94"/>
        <v>0</v>
      </c>
    </row>
    <row r="2127" spans="1:18" x14ac:dyDescent="0.25">
      <c r="A2127" s="17"/>
      <c r="B2127" s="52"/>
      <c r="C2127" s="17"/>
      <c r="D2127" s="17"/>
      <c r="E2127" s="17"/>
      <c r="F2127" s="17"/>
      <c r="G2127" s="17"/>
      <c r="H2127" s="17"/>
      <c r="I2127" s="16">
        <f>IF(B2127&gt;A_Stammdaten!$B$12,0,SUM(C2127,D2127,F2127,G2127)-SUM(E2127,H2127))</f>
        <v>0</v>
      </c>
      <c r="J2127" s="51">
        <f>HLOOKUP(A_Stammdaten!$B$12,$L$4:$R$2504,ROW(B2127)-3,FALSE)+IF(OR(B2127=0,A_Stammdaten!$B$12&lt;B2127),0,I2127*1/20)</f>
        <v>0</v>
      </c>
      <c r="K2127" s="51">
        <f>HLOOKUP(A_Stammdaten!$B$12,$L$4:$R$2504,ROW(B2127)-3,FALSE)</f>
        <v>0</v>
      </c>
      <c r="L2127" s="51">
        <f t="shared" si="93"/>
        <v>0</v>
      </c>
      <c r="M2127" s="51">
        <f t="shared" si="94"/>
        <v>0</v>
      </c>
      <c r="N2127" s="51">
        <f t="shared" si="94"/>
        <v>0</v>
      </c>
      <c r="O2127" s="51">
        <f t="shared" si="94"/>
        <v>0</v>
      </c>
      <c r="P2127" s="51">
        <f t="shared" si="94"/>
        <v>0</v>
      </c>
      <c r="Q2127" s="51">
        <f t="shared" si="94"/>
        <v>0</v>
      </c>
      <c r="R2127" s="51">
        <f t="shared" si="94"/>
        <v>0</v>
      </c>
    </row>
    <row r="2128" spans="1:18" x14ac:dyDescent="0.25">
      <c r="A2128" s="17"/>
      <c r="B2128" s="52"/>
      <c r="C2128" s="17"/>
      <c r="D2128" s="17"/>
      <c r="E2128" s="17"/>
      <c r="F2128" s="17"/>
      <c r="G2128" s="17"/>
      <c r="H2128" s="17"/>
      <c r="I2128" s="16">
        <f>IF(B2128&gt;A_Stammdaten!$B$12,0,SUM(C2128,D2128,F2128,G2128)-SUM(E2128,H2128))</f>
        <v>0</v>
      </c>
      <c r="J2128" s="51">
        <f>HLOOKUP(A_Stammdaten!$B$12,$L$4:$R$2504,ROW(B2128)-3,FALSE)+IF(OR(B2128=0,A_Stammdaten!$B$12&lt;B2128),0,I2128*1/20)</f>
        <v>0</v>
      </c>
      <c r="K2128" s="51">
        <f>HLOOKUP(A_Stammdaten!$B$12,$L$4:$R$2504,ROW(B2128)-3,FALSE)</f>
        <v>0</v>
      </c>
      <c r="L2128" s="51">
        <f t="shared" si="93"/>
        <v>0</v>
      </c>
      <c r="M2128" s="51">
        <f t="shared" si="94"/>
        <v>0</v>
      </c>
      <c r="N2128" s="51">
        <f t="shared" si="94"/>
        <v>0</v>
      </c>
      <c r="O2128" s="51">
        <f t="shared" si="94"/>
        <v>0</v>
      </c>
      <c r="P2128" s="51">
        <f t="shared" si="94"/>
        <v>0</v>
      </c>
      <c r="Q2128" s="51">
        <f t="shared" si="94"/>
        <v>0</v>
      </c>
      <c r="R2128" s="51">
        <f t="shared" si="94"/>
        <v>0</v>
      </c>
    </row>
    <row r="2129" spans="1:18" x14ac:dyDescent="0.25">
      <c r="A2129" s="17"/>
      <c r="B2129" s="52"/>
      <c r="C2129" s="17"/>
      <c r="D2129" s="17"/>
      <c r="E2129" s="17"/>
      <c r="F2129" s="17"/>
      <c r="G2129" s="17"/>
      <c r="H2129" s="17"/>
      <c r="I2129" s="16">
        <f>IF(B2129&gt;A_Stammdaten!$B$12,0,SUM(C2129,D2129,F2129,G2129)-SUM(E2129,H2129))</f>
        <v>0</v>
      </c>
      <c r="J2129" s="51">
        <f>HLOOKUP(A_Stammdaten!$B$12,$L$4:$R$2504,ROW(B2129)-3,FALSE)+IF(OR(B2129=0,A_Stammdaten!$B$12&lt;B2129),0,I2129*1/20)</f>
        <v>0</v>
      </c>
      <c r="K2129" s="51">
        <f>HLOOKUP(A_Stammdaten!$B$12,$L$4:$R$2504,ROW(B2129)-3,FALSE)</f>
        <v>0</v>
      </c>
      <c r="L2129" s="51">
        <f t="shared" si="93"/>
        <v>0</v>
      </c>
      <c r="M2129" s="51">
        <f t="shared" si="94"/>
        <v>0</v>
      </c>
      <c r="N2129" s="51">
        <f t="shared" si="94"/>
        <v>0</v>
      </c>
      <c r="O2129" s="51">
        <f t="shared" si="94"/>
        <v>0</v>
      </c>
      <c r="P2129" s="51">
        <f t="shared" si="94"/>
        <v>0</v>
      </c>
      <c r="Q2129" s="51">
        <f t="shared" si="94"/>
        <v>0</v>
      </c>
      <c r="R2129" s="51">
        <f t="shared" si="94"/>
        <v>0</v>
      </c>
    </row>
    <row r="2130" spans="1:18" x14ac:dyDescent="0.25">
      <c r="A2130" s="17"/>
      <c r="B2130" s="52"/>
      <c r="C2130" s="17"/>
      <c r="D2130" s="17"/>
      <c r="E2130" s="17"/>
      <c r="F2130" s="17"/>
      <c r="G2130" s="17"/>
      <c r="H2130" s="17"/>
      <c r="I2130" s="16">
        <f>IF(B2130&gt;A_Stammdaten!$B$12,0,SUM(C2130,D2130,F2130,G2130)-SUM(E2130,H2130))</f>
        <v>0</v>
      </c>
      <c r="J2130" s="51">
        <f>HLOOKUP(A_Stammdaten!$B$12,$L$4:$R$2504,ROW(B2130)-3,FALSE)+IF(OR(B2130=0,A_Stammdaten!$B$12&lt;B2130),0,I2130*1/20)</f>
        <v>0</v>
      </c>
      <c r="K2130" s="51">
        <f>HLOOKUP(A_Stammdaten!$B$12,$L$4:$R$2504,ROW(B2130)-3,FALSE)</f>
        <v>0</v>
      </c>
      <c r="L2130" s="51">
        <f t="shared" si="93"/>
        <v>0</v>
      </c>
      <c r="M2130" s="51">
        <f t="shared" si="94"/>
        <v>0</v>
      </c>
      <c r="N2130" s="51">
        <f t="shared" si="94"/>
        <v>0</v>
      </c>
      <c r="O2130" s="51">
        <f t="shared" si="94"/>
        <v>0</v>
      </c>
      <c r="P2130" s="51">
        <f t="shared" si="94"/>
        <v>0</v>
      </c>
      <c r="Q2130" s="51">
        <f t="shared" si="94"/>
        <v>0</v>
      </c>
      <c r="R2130" s="51">
        <f t="shared" si="94"/>
        <v>0</v>
      </c>
    </row>
    <row r="2131" spans="1:18" x14ac:dyDescent="0.25">
      <c r="A2131" s="17"/>
      <c r="B2131" s="52"/>
      <c r="C2131" s="17"/>
      <c r="D2131" s="17"/>
      <c r="E2131" s="17"/>
      <c r="F2131" s="17"/>
      <c r="G2131" s="17"/>
      <c r="H2131" s="17"/>
      <c r="I2131" s="16">
        <f>IF(B2131&gt;A_Stammdaten!$B$12,0,SUM(C2131,D2131,F2131,G2131)-SUM(E2131,H2131))</f>
        <v>0</v>
      </c>
      <c r="J2131" s="51">
        <f>HLOOKUP(A_Stammdaten!$B$12,$L$4:$R$2504,ROW(B2131)-3,FALSE)+IF(OR(B2131=0,A_Stammdaten!$B$12&lt;B2131),0,I2131*1/20)</f>
        <v>0</v>
      </c>
      <c r="K2131" s="51">
        <f>HLOOKUP(A_Stammdaten!$B$12,$L$4:$R$2504,ROW(B2131)-3,FALSE)</f>
        <v>0</v>
      </c>
      <c r="L2131" s="51">
        <f t="shared" si="93"/>
        <v>0</v>
      </c>
      <c r="M2131" s="51">
        <f t="shared" si="94"/>
        <v>0</v>
      </c>
      <c r="N2131" s="51">
        <f t="shared" si="94"/>
        <v>0</v>
      </c>
      <c r="O2131" s="51">
        <f t="shared" si="94"/>
        <v>0</v>
      </c>
      <c r="P2131" s="51">
        <f t="shared" si="94"/>
        <v>0</v>
      </c>
      <c r="Q2131" s="51">
        <f t="shared" si="94"/>
        <v>0</v>
      </c>
      <c r="R2131" s="51">
        <f t="shared" si="94"/>
        <v>0</v>
      </c>
    </row>
    <row r="2132" spans="1:18" x14ac:dyDescent="0.25">
      <c r="A2132" s="17"/>
      <c r="B2132" s="52"/>
      <c r="C2132" s="17"/>
      <c r="D2132" s="17"/>
      <c r="E2132" s="17"/>
      <c r="F2132" s="17"/>
      <c r="G2132" s="17"/>
      <c r="H2132" s="17"/>
      <c r="I2132" s="16">
        <f>IF(B2132&gt;A_Stammdaten!$B$12,0,SUM(C2132,D2132,F2132,G2132)-SUM(E2132,H2132))</f>
        <v>0</v>
      </c>
      <c r="J2132" s="51">
        <f>HLOOKUP(A_Stammdaten!$B$12,$L$4:$R$2504,ROW(B2132)-3,FALSE)+IF(OR(B2132=0,A_Stammdaten!$B$12&lt;B2132),0,I2132*1/20)</f>
        <v>0</v>
      </c>
      <c r="K2132" s="51">
        <f>HLOOKUP(A_Stammdaten!$B$12,$L$4:$R$2504,ROW(B2132)-3,FALSE)</f>
        <v>0</v>
      </c>
      <c r="L2132" s="51">
        <f t="shared" si="93"/>
        <v>0</v>
      </c>
      <c r="M2132" s="51">
        <f t="shared" si="94"/>
        <v>0</v>
      </c>
      <c r="N2132" s="51">
        <f t="shared" si="94"/>
        <v>0</v>
      </c>
      <c r="O2132" s="51">
        <f t="shared" si="94"/>
        <v>0</v>
      </c>
      <c r="P2132" s="51">
        <f t="shared" si="94"/>
        <v>0</v>
      </c>
      <c r="Q2132" s="51">
        <f t="shared" si="94"/>
        <v>0</v>
      </c>
      <c r="R2132" s="51">
        <f t="shared" si="94"/>
        <v>0</v>
      </c>
    </row>
    <row r="2133" spans="1:18" x14ac:dyDescent="0.25">
      <c r="A2133" s="17"/>
      <c r="B2133" s="52"/>
      <c r="C2133" s="17"/>
      <c r="D2133" s="17"/>
      <c r="E2133" s="17"/>
      <c r="F2133" s="17"/>
      <c r="G2133" s="17"/>
      <c r="H2133" s="17"/>
      <c r="I2133" s="16">
        <f>IF(B2133&gt;A_Stammdaten!$B$12,0,SUM(C2133,D2133,F2133,G2133)-SUM(E2133,H2133))</f>
        <v>0</v>
      </c>
      <c r="J2133" s="51">
        <f>HLOOKUP(A_Stammdaten!$B$12,$L$4:$R$2504,ROW(B2133)-3,FALSE)+IF(OR(B2133=0,A_Stammdaten!$B$12&lt;B2133),0,I2133*1/20)</f>
        <v>0</v>
      </c>
      <c r="K2133" s="51">
        <f>HLOOKUP(A_Stammdaten!$B$12,$L$4:$R$2504,ROW(B2133)-3,FALSE)</f>
        <v>0</v>
      </c>
      <c r="L2133" s="51">
        <f t="shared" si="93"/>
        <v>0</v>
      </c>
      <c r="M2133" s="51">
        <f t="shared" si="94"/>
        <v>0</v>
      </c>
      <c r="N2133" s="51">
        <f t="shared" si="94"/>
        <v>0</v>
      </c>
      <c r="O2133" s="51">
        <f t="shared" si="94"/>
        <v>0</v>
      </c>
      <c r="P2133" s="51">
        <f t="shared" si="94"/>
        <v>0</v>
      </c>
      <c r="Q2133" s="51">
        <f t="shared" si="94"/>
        <v>0</v>
      </c>
      <c r="R2133" s="51">
        <f t="shared" si="94"/>
        <v>0</v>
      </c>
    </row>
    <row r="2134" spans="1:18" x14ac:dyDescent="0.25">
      <c r="A2134" s="17"/>
      <c r="B2134" s="52"/>
      <c r="C2134" s="17"/>
      <c r="D2134" s="17"/>
      <c r="E2134" s="17"/>
      <c r="F2134" s="17"/>
      <c r="G2134" s="17"/>
      <c r="H2134" s="17"/>
      <c r="I2134" s="16">
        <f>IF(B2134&gt;A_Stammdaten!$B$12,0,SUM(C2134,D2134,F2134,G2134)-SUM(E2134,H2134))</f>
        <v>0</v>
      </c>
      <c r="J2134" s="51">
        <f>HLOOKUP(A_Stammdaten!$B$12,$L$4:$R$2504,ROW(B2134)-3,FALSE)+IF(OR(B2134=0,A_Stammdaten!$B$12&lt;B2134),0,I2134*1/20)</f>
        <v>0</v>
      </c>
      <c r="K2134" s="51">
        <f>HLOOKUP(A_Stammdaten!$B$12,$L$4:$R$2504,ROW(B2134)-3,FALSE)</f>
        <v>0</v>
      </c>
      <c r="L2134" s="51">
        <f t="shared" si="93"/>
        <v>0</v>
      </c>
      <c r="M2134" s="51">
        <f t="shared" si="94"/>
        <v>0</v>
      </c>
      <c r="N2134" s="51">
        <f t="shared" si="94"/>
        <v>0</v>
      </c>
      <c r="O2134" s="51">
        <f t="shared" si="94"/>
        <v>0</v>
      </c>
      <c r="P2134" s="51">
        <f t="shared" si="94"/>
        <v>0</v>
      </c>
      <c r="Q2134" s="51">
        <f t="shared" si="94"/>
        <v>0</v>
      </c>
      <c r="R2134" s="51">
        <f t="shared" si="94"/>
        <v>0</v>
      </c>
    </row>
    <row r="2135" spans="1:18" x14ac:dyDescent="0.25">
      <c r="A2135" s="17"/>
      <c r="B2135" s="52"/>
      <c r="C2135" s="17"/>
      <c r="D2135" s="17"/>
      <c r="E2135" s="17"/>
      <c r="F2135" s="17"/>
      <c r="G2135" s="17"/>
      <c r="H2135" s="17"/>
      <c r="I2135" s="16">
        <f>IF(B2135&gt;A_Stammdaten!$B$12,0,SUM(C2135,D2135,F2135,G2135)-SUM(E2135,H2135))</f>
        <v>0</v>
      </c>
      <c r="J2135" s="51">
        <f>HLOOKUP(A_Stammdaten!$B$12,$L$4:$R$2504,ROW(B2135)-3,FALSE)+IF(OR(B2135=0,A_Stammdaten!$B$12&lt;B2135),0,I2135*1/20)</f>
        <v>0</v>
      </c>
      <c r="K2135" s="51">
        <f>HLOOKUP(A_Stammdaten!$B$12,$L$4:$R$2504,ROW(B2135)-3,FALSE)</f>
        <v>0</v>
      </c>
      <c r="L2135" s="51">
        <f t="shared" si="93"/>
        <v>0</v>
      </c>
      <c r="M2135" s="51">
        <f t="shared" si="94"/>
        <v>0</v>
      </c>
      <c r="N2135" s="51">
        <f t="shared" si="94"/>
        <v>0</v>
      </c>
      <c r="O2135" s="51">
        <f t="shared" si="94"/>
        <v>0</v>
      </c>
      <c r="P2135" s="51">
        <f t="shared" si="94"/>
        <v>0</v>
      </c>
      <c r="Q2135" s="51">
        <f t="shared" si="94"/>
        <v>0</v>
      </c>
      <c r="R2135" s="51">
        <f t="shared" si="94"/>
        <v>0</v>
      </c>
    </row>
    <row r="2136" spans="1:18" x14ac:dyDescent="0.25">
      <c r="A2136" s="17"/>
      <c r="B2136" s="52"/>
      <c r="C2136" s="17"/>
      <c r="D2136" s="17"/>
      <c r="E2136" s="17"/>
      <c r="F2136" s="17"/>
      <c r="G2136" s="17"/>
      <c r="H2136" s="17"/>
      <c r="I2136" s="16">
        <f>IF(B2136&gt;A_Stammdaten!$B$12,0,SUM(C2136,D2136,F2136,G2136)-SUM(E2136,H2136))</f>
        <v>0</v>
      </c>
      <c r="J2136" s="51">
        <f>HLOOKUP(A_Stammdaten!$B$12,$L$4:$R$2504,ROW(B2136)-3,FALSE)+IF(OR(B2136=0,A_Stammdaten!$B$12&lt;B2136),0,I2136*1/20)</f>
        <v>0</v>
      </c>
      <c r="K2136" s="51">
        <f>HLOOKUP(A_Stammdaten!$B$12,$L$4:$R$2504,ROW(B2136)-3,FALSE)</f>
        <v>0</v>
      </c>
      <c r="L2136" s="51">
        <f t="shared" si="93"/>
        <v>0</v>
      </c>
      <c r="M2136" s="51">
        <f t="shared" si="94"/>
        <v>0</v>
      </c>
      <c r="N2136" s="51">
        <f t="shared" si="94"/>
        <v>0</v>
      </c>
      <c r="O2136" s="51">
        <f t="shared" si="94"/>
        <v>0</v>
      </c>
      <c r="P2136" s="51">
        <f t="shared" si="94"/>
        <v>0</v>
      </c>
      <c r="Q2136" s="51">
        <f t="shared" si="94"/>
        <v>0</v>
      </c>
      <c r="R2136" s="51">
        <f t="shared" si="94"/>
        <v>0</v>
      </c>
    </row>
    <row r="2137" spans="1:18" x14ac:dyDescent="0.25">
      <c r="A2137" s="17"/>
      <c r="B2137" s="52"/>
      <c r="C2137" s="17"/>
      <c r="D2137" s="17"/>
      <c r="E2137" s="17"/>
      <c r="F2137" s="17"/>
      <c r="G2137" s="17"/>
      <c r="H2137" s="17"/>
      <c r="I2137" s="16">
        <f>IF(B2137&gt;A_Stammdaten!$B$12,0,SUM(C2137,D2137,F2137,G2137)-SUM(E2137,H2137))</f>
        <v>0</v>
      </c>
      <c r="J2137" s="51">
        <f>HLOOKUP(A_Stammdaten!$B$12,$L$4:$R$2504,ROW(B2137)-3,FALSE)+IF(OR(B2137=0,A_Stammdaten!$B$12&lt;B2137),0,I2137*1/20)</f>
        <v>0</v>
      </c>
      <c r="K2137" s="51">
        <f>HLOOKUP(A_Stammdaten!$B$12,$L$4:$R$2504,ROW(B2137)-3,FALSE)</f>
        <v>0</v>
      </c>
      <c r="L2137" s="51">
        <f t="shared" si="93"/>
        <v>0</v>
      </c>
      <c r="M2137" s="51">
        <f t="shared" si="94"/>
        <v>0</v>
      </c>
      <c r="N2137" s="51">
        <f t="shared" si="94"/>
        <v>0</v>
      </c>
      <c r="O2137" s="51">
        <f t="shared" si="94"/>
        <v>0</v>
      </c>
      <c r="P2137" s="51">
        <f t="shared" si="94"/>
        <v>0</v>
      </c>
      <c r="Q2137" s="51">
        <f t="shared" si="94"/>
        <v>0</v>
      </c>
      <c r="R2137" s="51">
        <f t="shared" si="94"/>
        <v>0</v>
      </c>
    </row>
    <row r="2138" spans="1:18" x14ac:dyDescent="0.25">
      <c r="A2138" s="17"/>
      <c r="B2138" s="52"/>
      <c r="C2138" s="17"/>
      <c r="D2138" s="17"/>
      <c r="E2138" s="17"/>
      <c r="F2138" s="17"/>
      <c r="G2138" s="17"/>
      <c r="H2138" s="17"/>
      <c r="I2138" s="16">
        <f>IF(B2138&gt;A_Stammdaten!$B$12,0,SUM(C2138,D2138,F2138,G2138)-SUM(E2138,H2138))</f>
        <v>0</v>
      </c>
      <c r="J2138" s="51">
        <f>HLOOKUP(A_Stammdaten!$B$12,$L$4:$R$2504,ROW(B2138)-3,FALSE)+IF(OR(B2138=0,A_Stammdaten!$B$12&lt;B2138),0,I2138*1/20)</f>
        <v>0</v>
      </c>
      <c r="K2138" s="51">
        <f>HLOOKUP(A_Stammdaten!$B$12,$L$4:$R$2504,ROW(B2138)-3,FALSE)</f>
        <v>0</v>
      </c>
      <c r="L2138" s="51">
        <f t="shared" si="93"/>
        <v>0</v>
      </c>
      <c r="M2138" s="51">
        <f t="shared" si="94"/>
        <v>0</v>
      </c>
      <c r="N2138" s="51">
        <f t="shared" si="94"/>
        <v>0</v>
      </c>
      <c r="O2138" s="51">
        <f t="shared" si="94"/>
        <v>0</v>
      </c>
      <c r="P2138" s="51">
        <f t="shared" si="94"/>
        <v>0</v>
      </c>
      <c r="Q2138" s="51">
        <f t="shared" si="94"/>
        <v>0</v>
      </c>
      <c r="R2138" s="51">
        <f t="shared" si="94"/>
        <v>0</v>
      </c>
    </row>
    <row r="2139" spans="1:18" x14ac:dyDescent="0.25">
      <c r="A2139" s="17"/>
      <c r="B2139" s="52"/>
      <c r="C2139" s="17"/>
      <c r="D2139" s="17"/>
      <c r="E2139" s="17"/>
      <c r="F2139" s="17"/>
      <c r="G2139" s="17"/>
      <c r="H2139" s="17"/>
      <c r="I2139" s="16">
        <f>IF(B2139&gt;A_Stammdaten!$B$12,0,SUM(C2139,D2139,F2139,G2139)-SUM(E2139,H2139))</f>
        <v>0</v>
      </c>
      <c r="J2139" s="51">
        <f>HLOOKUP(A_Stammdaten!$B$12,$L$4:$R$2504,ROW(B2139)-3,FALSE)+IF(OR(B2139=0,A_Stammdaten!$B$12&lt;B2139),0,I2139*1/20)</f>
        <v>0</v>
      </c>
      <c r="K2139" s="51">
        <f>HLOOKUP(A_Stammdaten!$B$12,$L$4:$R$2504,ROW(B2139)-3,FALSE)</f>
        <v>0</v>
      </c>
      <c r="L2139" s="51">
        <f t="shared" si="93"/>
        <v>0</v>
      </c>
      <c r="M2139" s="51">
        <f t="shared" si="94"/>
        <v>0</v>
      </c>
      <c r="N2139" s="51">
        <f t="shared" si="94"/>
        <v>0</v>
      </c>
      <c r="O2139" s="51">
        <f t="shared" si="94"/>
        <v>0</v>
      </c>
      <c r="P2139" s="51">
        <f t="shared" si="94"/>
        <v>0</v>
      </c>
      <c r="Q2139" s="51">
        <f t="shared" si="94"/>
        <v>0</v>
      </c>
      <c r="R2139" s="51">
        <f t="shared" si="94"/>
        <v>0</v>
      </c>
    </row>
    <row r="2140" spans="1:18" x14ac:dyDescent="0.25">
      <c r="A2140" s="17"/>
      <c r="B2140" s="52"/>
      <c r="C2140" s="17"/>
      <c r="D2140" s="17"/>
      <c r="E2140" s="17"/>
      <c r="F2140" s="17"/>
      <c r="G2140" s="17"/>
      <c r="H2140" s="17"/>
      <c r="I2140" s="16">
        <f>IF(B2140&gt;A_Stammdaten!$B$12,0,SUM(C2140,D2140,F2140,G2140)-SUM(E2140,H2140))</f>
        <v>0</v>
      </c>
      <c r="J2140" s="51">
        <f>HLOOKUP(A_Stammdaten!$B$12,$L$4:$R$2504,ROW(B2140)-3,FALSE)+IF(OR(B2140=0,A_Stammdaten!$B$12&lt;B2140),0,I2140*1/20)</f>
        <v>0</v>
      </c>
      <c r="K2140" s="51">
        <f>HLOOKUP(A_Stammdaten!$B$12,$L$4:$R$2504,ROW(B2140)-3,FALSE)</f>
        <v>0</v>
      </c>
      <c r="L2140" s="51">
        <f t="shared" si="93"/>
        <v>0</v>
      </c>
      <c r="M2140" s="51">
        <f t="shared" si="94"/>
        <v>0</v>
      </c>
      <c r="N2140" s="51">
        <f t="shared" si="94"/>
        <v>0</v>
      </c>
      <c r="O2140" s="51">
        <f t="shared" si="94"/>
        <v>0</v>
      </c>
      <c r="P2140" s="51">
        <f t="shared" si="94"/>
        <v>0</v>
      </c>
      <c r="Q2140" s="51">
        <f t="shared" si="94"/>
        <v>0</v>
      </c>
      <c r="R2140" s="51">
        <f t="shared" si="94"/>
        <v>0</v>
      </c>
    </row>
    <row r="2141" spans="1:18" x14ac:dyDescent="0.25">
      <c r="A2141" s="17"/>
      <c r="B2141" s="52"/>
      <c r="C2141" s="17"/>
      <c r="D2141" s="17"/>
      <c r="E2141" s="17"/>
      <c r="F2141" s="17"/>
      <c r="G2141" s="17"/>
      <c r="H2141" s="17"/>
      <c r="I2141" s="16">
        <f>IF(B2141&gt;A_Stammdaten!$B$12,0,SUM(C2141,D2141,F2141,G2141)-SUM(E2141,H2141))</f>
        <v>0</v>
      </c>
      <c r="J2141" s="51">
        <f>HLOOKUP(A_Stammdaten!$B$12,$L$4:$R$2504,ROW(B2141)-3,FALSE)+IF(OR(B2141=0,A_Stammdaten!$B$12&lt;B2141),0,I2141*1/20)</f>
        <v>0</v>
      </c>
      <c r="K2141" s="51">
        <f>HLOOKUP(A_Stammdaten!$B$12,$L$4:$R$2504,ROW(B2141)-3,FALSE)</f>
        <v>0</v>
      </c>
      <c r="L2141" s="51">
        <f t="shared" si="93"/>
        <v>0</v>
      </c>
      <c r="M2141" s="51">
        <f t="shared" si="94"/>
        <v>0</v>
      </c>
      <c r="N2141" s="51">
        <f t="shared" si="94"/>
        <v>0</v>
      </c>
      <c r="O2141" s="51">
        <f t="shared" si="94"/>
        <v>0</v>
      </c>
      <c r="P2141" s="51">
        <f t="shared" si="94"/>
        <v>0</v>
      </c>
      <c r="Q2141" s="51">
        <f t="shared" si="94"/>
        <v>0</v>
      </c>
      <c r="R2141" s="51">
        <f t="shared" si="94"/>
        <v>0</v>
      </c>
    </row>
    <row r="2142" spans="1:18" x14ac:dyDescent="0.25">
      <c r="A2142" s="17"/>
      <c r="B2142" s="52"/>
      <c r="C2142" s="17"/>
      <c r="D2142" s="17"/>
      <c r="E2142" s="17"/>
      <c r="F2142" s="17"/>
      <c r="G2142" s="17"/>
      <c r="H2142" s="17"/>
      <c r="I2142" s="16">
        <f>IF(B2142&gt;A_Stammdaten!$B$12,0,SUM(C2142,D2142,F2142,G2142)-SUM(E2142,H2142))</f>
        <v>0</v>
      </c>
      <c r="J2142" s="51">
        <f>HLOOKUP(A_Stammdaten!$B$12,$L$4:$R$2504,ROW(B2142)-3,FALSE)+IF(OR(B2142=0,A_Stammdaten!$B$12&lt;B2142),0,I2142*1/20)</f>
        <v>0</v>
      </c>
      <c r="K2142" s="51">
        <f>HLOOKUP(A_Stammdaten!$B$12,$L$4:$R$2504,ROW(B2142)-3,FALSE)</f>
        <v>0</v>
      </c>
      <c r="L2142" s="51">
        <f t="shared" si="93"/>
        <v>0</v>
      </c>
      <c r="M2142" s="51">
        <f t="shared" si="94"/>
        <v>0</v>
      </c>
      <c r="N2142" s="51">
        <f t="shared" si="94"/>
        <v>0</v>
      </c>
      <c r="O2142" s="51">
        <f t="shared" si="94"/>
        <v>0</v>
      </c>
      <c r="P2142" s="51">
        <f t="shared" si="94"/>
        <v>0</v>
      </c>
      <c r="Q2142" s="51">
        <f t="shared" si="94"/>
        <v>0</v>
      </c>
      <c r="R2142" s="51">
        <f t="shared" si="94"/>
        <v>0</v>
      </c>
    </row>
    <row r="2143" spans="1:18" x14ac:dyDescent="0.25">
      <c r="A2143" s="17"/>
      <c r="B2143" s="52"/>
      <c r="C2143" s="17"/>
      <c r="D2143" s="17"/>
      <c r="E2143" s="17"/>
      <c r="F2143" s="17"/>
      <c r="G2143" s="17"/>
      <c r="H2143" s="17"/>
      <c r="I2143" s="16">
        <f>IF(B2143&gt;A_Stammdaten!$B$12,0,SUM(C2143,D2143,F2143,G2143)-SUM(E2143,H2143))</f>
        <v>0</v>
      </c>
      <c r="J2143" s="51">
        <f>HLOOKUP(A_Stammdaten!$B$12,$L$4:$R$2504,ROW(B2143)-3,FALSE)+IF(OR(B2143=0,A_Stammdaten!$B$12&lt;B2143),0,I2143*1/20)</f>
        <v>0</v>
      </c>
      <c r="K2143" s="51">
        <f>HLOOKUP(A_Stammdaten!$B$12,$L$4:$R$2504,ROW(B2143)-3,FALSE)</f>
        <v>0</v>
      </c>
      <c r="L2143" s="51">
        <f t="shared" si="93"/>
        <v>0</v>
      </c>
      <c r="M2143" s="51">
        <f t="shared" si="94"/>
        <v>0</v>
      </c>
      <c r="N2143" s="51">
        <f t="shared" si="94"/>
        <v>0</v>
      </c>
      <c r="O2143" s="51">
        <f t="shared" si="94"/>
        <v>0</v>
      </c>
      <c r="P2143" s="51">
        <f t="shared" si="94"/>
        <v>0</v>
      </c>
      <c r="Q2143" s="51">
        <f t="shared" si="94"/>
        <v>0</v>
      </c>
      <c r="R2143" s="51">
        <f t="shared" si="94"/>
        <v>0</v>
      </c>
    </row>
    <row r="2144" spans="1:18" x14ac:dyDescent="0.25">
      <c r="A2144" s="17"/>
      <c r="B2144" s="52"/>
      <c r="C2144" s="17"/>
      <c r="D2144" s="17"/>
      <c r="E2144" s="17"/>
      <c r="F2144" s="17"/>
      <c r="G2144" s="17"/>
      <c r="H2144" s="17"/>
      <c r="I2144" s="16">
        <f>IF(B2144&gt;A_Stammdaten!$B$12,0,SUM(C2144,D2144,F2144,G2144)-SUM(E2144,H2144))</f>
        <v>0</v>
      </c>
      <c r="J2144" s="51">
        <f>HLOOKUP(A_Stammdaten!$B$12,$L$4:$R$2504,ROW(B2144)-3,FALSE)+IF(OR(B2144=0,A_Stammdaten!$B$12&lt;B2144),0,I2144*1/20)</f>
        <v>0</v>
      </c>
      <c r="K2144" s="51">
        <f>HLOOKUP(A_Stammdaten!$B$12,$L$4:$R$2504,ROW(B2144)-3,FALSE)</f>
        <v>0</v>
      </c>
      <c r="L2144" s="51">
        <f t="shared" si="93"/>
        <v>0</v>
      </c>
      <c r="M2144" s="51">
        <f t="shared" si="94"/>
        <v>0</v>
      </c>
      <c r="N2144" s="51">
        <f t="shared" si="94"/>
        <v>0</v>
      </c>
      <c r="O2144" s="51">
        <f t="shared" si="94"/>
        <v>0</v>
      </c>
      <c r="P2144" s="51">
        <f t="shared" si="94"/>
        <v>0</v>
      </c>
      <c r="Q2144" s="51">
        <f t="shared" si="94"/>
        <v>0</v>
      </c>
      <c r="R2144" s="51">
        <f t="shared" si="94"/>
        <v>0</v>
      </c>
    </row>
    <row r="2145" spans="1:18" x14ac:dyDescent="0.25">
      <c r="A2145" s="17"/>
      <c r="B2145" s="52"/>
      <c r="C2145" s="17"/>
      <c r="D2145" s="17"/>
      <c r="E2145" s="17"/>
      <c r="F2145" s="17"/>
      <c r="G2145" s="17"/>
      <c r="H2145" s="17"/>
      <c r="I2145" s="16">
        <f>IF(B2145&gt;A_Stammdaten!$B$12,0,SUM(C2145,D2145,F2145,G2145)-SUM(E2145,H2145))</f>
        <v>0</v>
      </c>
      <c r="J2145" s="51">
        <f>HLOOKUP(A_Stammdaten!$B$12,$L$4:$R$2504,ROW(B2145)-3,FALSE)+IF(OR(B2145=0,A_Stammdaten!$B$12&lt;B2145),0,I2145*1/20)</f>
        <v>0</v>
      </c>
      <c r="K2145" s="51">
        <f>HLOOKUP(A_Stammdaten!$B$12,$L$4:$R$2504,ROW(B2145)-3,FALSE)</f>
        <v>0</v>
      </c>
      <c r="L2145" s="51">
        <f t="shared" si="93"/>
        <v>0</v>
      </c>
      <c r="M2145" s="51">
        <f t="shared" si="94"/>
        <v>0</v>
      </c>
      <c r="N2145" s="51">
        <f t="shared" si="94"/>
        <v>0</v>
      </c>
      <c r="O2145" s="51">
        <f t="shared" si="94"/>
        <v>0</v>
      </c>
      <c r="P2145" s="51">
        <f t="shared" si="94"/>
        <v>0</v>
      </c>
      <c r="Q2145" s="51">
        <f t="shared" si="94"/>
        <v>0</v>
      </c>
      <c r="R2145" s="51">
        <f t="shared" si="94"/>
        <v>0</v>
      </c>
    </row>
    <row r="2146" spans="1:18" x14ac:dyDescent="0.25">
      <c r="A2146" s="17"/>
      <c r="B2146" s="52"/>
      <c r="C2146" s="17"/>
      <c r="D2146" s="17"/>
      <c r="E2146" s="17"/>
      <c r="F2146" s="17"/>
      <c r="G2146" s="17"/>
      <c r="H2146" s="17"/>
      <c r="I2146" s="16">
        <f>IF(B2146&gt;A_Stammdaten!$B$12,0,SUM(C2146,D2146,F2146,G2146)-SUM(E2146,H2146))</f>
        <v>0</v>
      </c>
      <c r="J2146" s="51">
        <f>HLOOKUP(A_Stammdaten!$B$12,$L$4:$R$2504,ROW(B2146)-3,FALSE)+IF(OR(B2146=0,A_Stammdaten!$B$12&lt;B2146),0,I2146*1/20)</f>
        <v>0</v>
      </c>
      <c r="K2146" s="51">
        <f>HLOOKUP(A_Stammdaten!$B$12,$L$4:$R$2504,ROW(B2146)-3,FALSE)</f>
        <v>0</v>
      </c>
      <c r="L2146" s="51">
        <f t="shared" si="93"/>
        <v>0</v>
      </c>
      <c r="M2146" s="51">
        <f t="shared" si="94"/>
        <v>0</v>
      </c>
      <c r="N2146" s="51">
        <f t="shared" si="94"/>
        <v>0</v>
      </c>
      <c r="O2146" s="51">
        <f t="shared" si="94"/>
        <v>0</v>
      </c>
      <c r="P2146" s="51">
        <f t="shared" si="94"/>
        <v>0</v>
      </c>
      <c r="Q2146" s="51">
        <f t="shared" si="94"/>
        <v>0</v>
      </c>
      <c r="R2146" s="51">
        <f t="shared" si="94"/>
        <v>0</v>
      </c>
    </row>
    <row r="2147" spans="1:18" x14ac:dyDescent="0.25">
      <c r="A2147" s="17"/>
      <c r="B2147" s="52"/>
      <c r="C2147" s="17"/>
      <c r="D2147" s="17"/>
      <c r="E2147" s="17"/>
      <c r="F2147" s="17"/>
      <c r="G2147" s="17"/>
      <c r="H2147" s="17"/>
      <c r="I2147" s="16">
        <f>IF(B2147&gt;A_Stammdaten!$B$12,0,SUM(C2147,D2147,F2147,G2147)-SUM(E2147,H2147))</f>
        <v>0</v>
      </c>
      <c r="J2147" s="51">
        <f>HLOOKUP(A_Stammdaten!$B$12,$L$4:$R$2504,ROW(B2147)-3,FALSE)+IF(OR(B2147=0,A_Stammdaten!$B$12&lt;B2147),0,I2147*1/20)</f>
        <v>0</v>
      </c>
      <c r="K2147" s="51">
        <f>HLOOKUP(A_Stammdaten!$B$12,$L$4:$R$2504,ROW(B2147)-3,FALSE)</f>
        <v>0</v>
      </c>
      <c r="L2147" s="51">
        <f t="shared" si="93"/>
        <v>0</v>
      </c>
      <c r="M2147" s="51">
        <f t="shared" si="94"/>
        <v>0</v>
      </c>
      <c r="N2147" s="51">
        <f t="shared" si="94"/>
        <v>0</v>
      </c>
      <c r="O2147" s="51">
        <f t="shared" si="94"/>
        <v>0</v>
      </c>
      <c r="P2147" s="51">
        <f t="shared" si="94"/>
        <v>0</v>
      </c>
      <c r="Q2147" s="51">
        <f t="shared" si="94"/>
        <v>0</v>
      </c>
      <c r="R2147" s="51">
        <f t="shared" si="94"/>
        <v>0</v>
      </c>
    </row>
    <row r="2148" spans="1:18" x14ac:dyDescent="0.25">
      <c r="A2148" s="17"/>
      <c r="B2148" s="52"/>
      <c r="C2148" s="17"/>
      <c r="D2148" s="17"/>
      <c r="E2148" s="17"/>
      <c r="F2148" s="17"/>
      <c r="G2148" s="17"/>
      <c r="H2148" s="17"/>
      <c r="I2148" s="16">
        <f>IF(B2148&gt;A_Stammdaten!$B$12,0,SUM(C2148,D2148,F2148,G2148)-SUM(E2148,H2148))</f>
        <v>0</v>
      </c>
      <c r="J2148" s="51">
        <f>HLOOKUP(A_Stammdaten!$B$12,$L$4:$R$2504,ROW(B2148)-3,FALSE)+IF(OR(B2148=0,A_Stammdaten!$B$12&lt;B2148),0,I2148*1/20)</f>
        <v>0</v>
      </c>
      <c r="K2148" s="51">
        <f>HLOOKUP(A_Stammdaten!$B$12,$L$4:$R$2504,ROW(B2148)-3,FALSE)</f>
        <v>0</v>
      </c>
      <c r="L2148" s="51">
        <f t="shared" si="93"/>
        <v>0</v>
      </c>
      <c r="M2148" s="51">
        <f t="shared" si="94"/>
        <v>0</v>
      </c>
      <c r="N2148" s="51">
        <f t="shared" si="94"/>
        <v>0</v>
      </c>
      <c r="O2148" s="51">
        <f t="shared" si="94"/>
        <v>0</v>
      </c>
      <c r="P2148" s="51">
        <f t="shared" si="94"/>
        <v>0</v>
      </c>
      <c r="Q2148" s="51">
        <f t="shared" si="94"/>
        <v>0</v>
      </c>
      <c r="R2148" s="51">
        <f t="shared" si="94"/>
        <v>0</v>
      </c>
    </row>
    <row r="2149" spans="1:18" x14ac:dyDescent="0.25">
      <c r="A2149" s="17"/>
      <c r="B2149" s="52"/>
      <c r="C2149" s="17"/>
      <c r="D2149" s="17"/>
      <c r="E2149" s="17"/>
      <c r="F2149" s="17"/>
      <c r="G2149" s="17"/>
      <c r="H2149" s="17"/>
      <c r="I2149" s="16">
        <f>IF(B2149&gt;A_Stammdaten!$B$12,0,SUM(C2149,D2149,F2149,G2149)-SUM(E2149,H2149))</f>
        <v>0</v>
      </c>
      <c r="J2149" s="51">
        <f>HLOOKUP(A_Stammdaten!$B$12,$L$4:$R$2504,ROW(B2149)-3,FALSE)+IF(OR(B2149=0,A_Stammdaten!$B$12&lt;B2149),0,I2149*1/20)</f>
        <v>0</v>
      </c>
      <c r="K2149" s="51">
        <f>HLOOKUP(A_Stammdaten!$B$12,$L$4:$R$2504,ROW(B2149)-3,FALSE)</f>
        <v>0</v>
      </c>
      <c r="L2149" s="51">
        <f t="shared" si="93"/>
        <v>0</v>
      </c>
      <c r="M2149" s="51">
        <f t="shared" si="94"/>
        <v>0</v>
      </c>
      <c r="N2149" s="51">
        <f t="shared" si="94"/>
        <v>0</v>
      </c>
      <c r="O2149" s="51">
        <f t="shared" si="94"/>
        <v>0</v>
      </c>
      <c r="P2149" s="51">
        <f t="shared" si="94"/>
        <v>0</v>
      </c>
      <c r="Q2149" s="51">
        <f t="shared" si="94"/>
        <v>0</v>
      </c>
      <c r="R2149" s="51">
        <f t="shared" si="94"/>
        <v>0</v>
      </c>
    </row>
    <row r="2150" spans="1:18" x14ac:dyDescent="0.25">
      <c r="A2150" s="17"/>
      <c r="B2150" s="52"/>
      <c r="C2150" s="17"/>
      <c r="D2150" s="17"/>
      <c r="E2150" s="17"/>
      <c r="F2150" s="17"/>
      <c r="G2150" s="17"/>
      <c r="H2150" s="17"/>
      <c r="I2150" s="16">
        <f>IF(B2150&gt;A_Stammdaten!$B$12,0,SUM(C2150,D2150,F2150,G2150)-SUM(E2150,H2150))</f>
        <v>0</v>
      </c>
      <c r="J2150" s="51">
        <f>HLOOKUP(A_Stammdaten!$B$12,$L$4:$R$2504,ROW(B2150)-3,FALSE)+IF(OR(B2150=0,A_Stammdaten!$B$12&lt;B2150),0,I2150*1/20)</f>
        <v>0</v>
      </c>
      <c r="K2150" s="51">
        <f>HLOOKUP(A_Stammdaten!$B$12,$L$4:$R$2504,ROW(B2150)-3,FALSE)</f>
        <v>0</v>
      </c>
      <c r="L2150" s="51">
        <f t="shared" si="93"/>
        <v>0</v>
      </c>
      <c r="M2150" s="51">
        <f t="shared" si="94"/>
        <v>0</v>
      </c>
      <c r="N2150" s="51">
        <f t="shared" si="94"/>
        <v>0</v>
      </c>
      <c r="O2150" s="51">
        <f t="shared" si="94"/>
        <v>0</v>
      </c>
      <c r="P2150" s="51">
        <f t="shared" si="94"/>
        <v>0</v>
      </c>
      <c r="Q2150" s="51">
        <f t="shared" si="94"/>
        <v>0</v>
      </c>
      <c r="R2150" s="51">
        <f t="shared" si="94"/>
        <v>0</v>
      </c>
    </row>
    <row r="2151" spans="1:18" x14ac:dyDescent="0.25">
      <c r="A2151" s="17"/>
      <c r="B2151" s="52"/>
      <c r="C2151" s="17"/>
      <c r="D2151" s="17"/>
      <c r="E2151" s="17"/>
      <c r="F2151" s="17"/>
      <c r="G2151" s="17"/>
      <c r="H2151" s="17"/>
      <c r="I2151" s="16">
        <f>IF(B2151&gt;A_Stammdaten!$B$12,0,SUM(C2151,D2151,F2151,G2151)-SUM(E2151,H2151))</f>
        <v>0</v>
      </c>
      <c r="J2151" s="51">
        <f>HLOOKUP(A_Stammdaten!$B$12,$L$4:$R$2504,ROW(B2151)-3,FALSE)+IF(OR(B2151=0,A_Stammdaten!$B$12&lt;B2151),0,I2151*1/20)</f>
        <v>0</v>
      </c>
      <c r="K2151" s="51">
        <f>HLOOKUP(A_Stammdaten!$B$12,$L$4:$R$2504,ROW(B2151)-3,FALSE)</f>
        <v>0</v>
      </c>
      <c r="L2151" s="51">
        <f t="shared" si="93"/>
        <v>0</v>
      </c>
      <c r="M2151" s="51">
        <f t="shared" si="94"/>
        <v>0</v>
      </c>
      <c r="N2151" s="51">
        <f t="shared" si="94"/>
        <v>0</v>
      </c>
      <c r="O2151" s="51">
        <f t="shared" si="94"/>
        <v>0</v>
      </c>
      <c r="P2151" s="51">
        <f t="shared" si="94"/>
        <v>0</v>
      </c>
      <c r="Q2151" s="51">
        <f t="shared" si="94"/>
        <v>0</v>
      </c>
      <c r="R2151" s="51">
        <f t="shared" si="94"/>
        <v>0</v>
      </c>
    </row>
    <row r="2152" spans="1:18" x14ac:dyDescent="0.25">
      <c r="A2152" s="17"/>
      <c r="B2152" s="52"/>
      <c r="C2152" s="17"/>
      <c r="D2152" s="17"/>
      <c r="E2152" s="17"/>
      <c r="F2152" s="17"/>
      <c r="G2152" s="17"/>
      <c r="H2152" s="17"/>
      <c r="I2152" s="16">
        <f>IF(B2152&gt;A_Stammdaten!$B$12,0,SUM(C2152,D2152,F2152,G2152)-SUM(E2152,H2152))</f>
        <v>0</v>
      </c>
      <c r="J2152" s="51">
        <f>HLOOKUP(A_Stammdaten!$B$12,$L$4:$R$2504,ROW(B2152)-3,FALSE)+IF(OR(B2152=0,A_Stammdaten!$B$12&lt;B2152),0,I2152*1/20)</f>
        <v>0</v>
      </c>
      <c r="K2152" s="51">
        <f>HLOOKUP(A_Stammdaten!$B$12,$L$4:$R$2504,ROW(B2152)-3,FALSE)</f>
        <v>0</v>
      </c>
      <c r="L2152" s="51">
        <f t="shared" si="93"/>
        <v>0</v>
      </c>
      <c r="M2152" s="51">
        <f t="shared" si="94"/>
        <v>0</v>
      </c>
      <c r="N2152" s="51">
        <f t="shared" si="94"/>
        <v>0</v>
      </c>
      <c r="O2152" s="51">
        <f t="shared" si="94"/>
        <v>0</v>
      </c>
      <c r="P2152" s="51">
        <f t="shared" si="94"/>
        <v>0</v>
      </c>
      <c r="Q2152" s="51">
        <f t="shared" si="94"/>
        <v>0</v>
      </c>
      <c r="R2152" s="51">
        <f t="shared" si="94"/>
        <v>0</v>
      </c>
    </row>
    <row r="2153" spans="1:18" x14ac:dyDescent="0.25">
      <c r="A2153" s="17"/>
      <c r="B2153" s="52"/>
      <c r="C2153" s="17"/>
      <c r="D2153" s="17"/>
      <c r="E2153" s="17"/>
      <c r="F2153" s="17"/>
      <c r="G2153" s="17"/>
      <c r="H2153" s="17"/>
      <c r="I2153" s="16">
        <f>IF(B2153&gt;A_Stammdaten!$B$12,0,SUM(C2153,D2153,F2153,G2153)-SUM(E2153,H2153))</f>
        <v>0</v>
      </c>
      <c r="J2153" s="51">
        <f>HLOOKUP(A_Stammdaten!$B$12,$L$4:$R$2504,ROW(B2153)-3,FALSE)+IF(OR(B2153=0,A_Stammdaten!$B$12&lt;B2153),0,I2153*1/20)</f>
        <v>0</v>
      </c>
      <c r="K2153" s="51">
        <f>HLOOKUP(A_Stammdaten!$B$12,$L$4:$R$2504,ROW(B2153)-3,FALSE)</f>
        <v>0</v>
      </c>
      <c r="L2153" s="51">
        <f t="shared" si="93"/>
        <v>0</v>
      </c>
      <c r="M2153" s="51">
        <f t="shared" si="94"/>
        <v>0</v>
      </c>
      <c r="N2153" s="51">
        <f t="shared" si="94"/>
        <v>0</v>
      </c>
      <c r="O2153" s="51">
        <f t="shared" si="94"/>
        <v>0</v>
      </c>
      <c r="P2153" s="51">
        <f t="shared" si="94"/>
        <v>0</v>
      </c>
      <c r="Q2153" s="51">
        <f t="shared" si="94"/>
        <v>0</v>
      </c>
      <c r="R2153" s="51">
        <f t="shared" si="94"/>
        <v>0</v>
      </c>
    </row>
    <row r="2154" spans="1:18" x14ac:dyDescent="0.25">
      <c r="A2154" s="17"/>
      <c r="B2154" s="52"/>
      <c r="C2154" s="17"/>
      <c r="D2154" s="17"/>
      <c r="E2154" s="17"/>
      <c r="F2154" s="17"/>
      <c r="G2154" s="17"/>
      <c r="H2154" s="17"/>
      <c r="I2154" s="16">
        <f>IF(B2154&gt;A_Stammdaten!$B$12,0,SUM(C2154,D2154,F2154,G2154)-SUM(E2154,H2154))</f>
        <v>0</v>
      </c>
      <c r="J2154" s="51">
        <f>HLOOKUP(A_Stammdaten!$B$12,$L$4:$R$2504,ROW(B2154)-3,FALSE)+IF(OR(B2154=0,A_Stammdaten!$B$12&lt;B2154),0,I2154*1/20)</f>
        <v>0</v>
      </c>
      <c r="K2154" s="51">
        <f>HLOOKUP(A_Stammdaten!$B$12,$L$4:$R$2504,ROW(B2154)-3,FALSE)</f>
        <v>0</v>
      </c>
      <c r="L2154" s="51">
        <f t="shared" si="93"/>
        <v>0</v>
      </c>
      <c r="M2154" s="51">
        <f t="shared" si="94"/>
        <v>0</v>
      </c>
      <c r="N2154" s="51">
        <f t="shared" si="94"/>
        <v>0</v>
      </c>
      <c r="O2154" s="51">
        <f t="shared" si="94"/>
        <v>0</v>
      </c>
      <c r="P2154" s="51">
        <f t="shared" si="94"/>
        <v>0</v>
      </c>
      <c r="Q2154" s="51">
        <f t="shared" si="94"/>
        <v>0</v>
      </c>
      <c r="R2154" s="51">
        <f t="shared" si="94"/>
        <v>0</v>
      </c>
    </row>
    <row r="2155" spans="1:18" x14ac:dyDescent="0.25">
      <c r="A2155" s="17"/>
      <c r="B2155" s="52"/>
      <c r="C2155" s="17"/>
      <c r="D2155" s="17"/>
      <c r="E2155" s="17"/>
      <c r="F2155" s="17"/>
      <c r="G2155" s="17"/>
      <c r="H2155" s="17"/>
      <c r="I2155" s="16">
        <f>IF(B2155&gt;A_Stammdaten!$B$12,0,SUM(C2155,D2155,F2155,G2155)-SUM(E2155,H2155))</f>
        <v>0</v>
      </c>
      <c r="J2155" s="51">
        <f>HLOOKUP(A_Stammdaten!$B$12,$L$4:$R$2504,ROW(B2155)-3,FALSE)+IF(OR(B2155=0,A_Stammdaten!$B$12&lt;B2155),0,I2155*1/20)</f>
        <v>0</v>
      </c>
      <c r="K2155" s="51">
        <f>HLOOKUP(A_Stammdaten!$B$12,$L$4:$R$2504,ROW(B2155)-3,FALSE)</f>
        <v>0</v>
      </c>
      <c r="L2155" s="51">
        <f t="shared" si="93"/>
        <v>0</v>
      </c>
      <c r="M2155" s="51">
        <f t="shared" si="94"/>
        <v>0</v>
      </c>
      <c r="N2155" s="51">
        <f t="shared" si="94"/>
        <v>0</v>
      </c>
      <c r="O2155" s="51">
        <f t="shared" si="94"/>
        <v>0</v>
      </c>
      <c r="P2155" s="51">
        <f t="shared" si="94"/>
        <v>0</v>
      </c>
      <c r="Q2155" s="51">
        <f t="shared" si="94"/>
        <v>0</v>
      </c>
      <c r="R2155" s="51">
        <f t="shared" si="94"/>
        <v>0</v>
      </c>
    </row>
    <row r="2156" spans="1:18" x14ac:dyDescent="0.25">
      <c r="A2156" s="17"/>
      <c r="B2156" s="52"/>
      <c r="C2156" s="17"/>
      <c r="D2156" s="17"/>
      <c r="E2156" s="17"/>
      <c r="F2156" s="17"/>
      <c r="G2156" s="17"/>
      <c r="H2156" s="17"/>
      <c r="I2156" s="16">
        <f>IF(B2156&gt;A_Stammdaten!$B$12,0,SUM(C2156,D2156,F2156,G2156)-SUM(E2156,H2156))</f>
        <v>0</v>
      </c>
      <c r="J2156" s="51">
        <f>HLOOKUP(A_Stammdaten!$B$12,$L$4:$R$2504,ROW(B2156)-3,FALSE)+IF(OR(B2156=0,A_Stammdaten!$B$12&lt;B2156),0,I2156*1/20)</f>
        <v>0</v>
      </c>
      <c r="K2156" s="51">
        <f>HLOOKUP(A_Stammdaten!$B$12,$L$4:$R$2504,ROW(B2156)-3,FALSE)</f>
        <v>0</v>
      </c>
      <c r="L2156" s="51">
        <f t="shared" si="93"/>
        <v>0</v>
      </c>
      <c r="M2156" s="51">
        <f t="shared" si="94"/>
        <v>0</v>
      </c>
      <c r="N2156" s="51">
        <f t="shared" si="94"/>
        <v>0</v>
      </c>
      <c r="O2156" s="51">
        <f t="shared" si="94"/>
        <v>0</v>
      </c>
      <c r="P2156" s="51">
        <f t="shared" si="94"/>
        <v>0</v>
      </c>
      <c r="Q2156" s="51">
        <f t="shared" si="94"/>
        <v>0</v>
      </c>
      <c r="R2156" s="51">
        <f t="shared" si="94"/>
        <v>0</v>
      </c>
    </row>
    <row r="2157" spans="1:18" x14ac:dyDescent="0.25">
      <c r="A2157" s="17"/>
      <c r="B2157" s="52"/>
      <c r="C2157" s="17"/>
      <c r="D2157" s="17"/>
      <c r="E2157" s="17"/>
      <c r="F2157" s="17"/>
      <c r="G2157" s="17"/>
      <c r="H2157" s="17"/>
      <c r="I2157" s="16">
        <f>IF(B2157&gt;A_Stammdaten!$B$12,0,SUM(C2157,D2157,F2157,G2157)-SUM(E2157,H2157))</f>
        <v>0</v>
      </c>
      <c r="J2157" s="51">
        <f>HLOOKUP(A_Stammdaten!$B$12,$L$4:$R$2504,ROW(B2157)-3,FALSE)+IF(OR(B2157=0,A_Stammdaten!$B$12&lt;B2157),0,I2157*1/20)</f>
        <v>0</v>
      </c>
      <c r="K2157" s="51">
        <f>HLOOKUP(A_Stammdaten!$B$12,$L$4:$R$2504,ROW(B2157)-3,FALSE)</f>
        <v>0</v>
      </c>
      <c r="L2157" s="51">
        <f t="shared" si="93"/>
        <v>0</v>
      </c>
      <c r="M2157" s="51">
        <f t="shared" si="94"/>
        <v>0</v>
      </c>
      <c r="N2157" s="51">
        <f t="shared" si="94"/>
        <v>0</v>
      </c>
      <c r="O2157" s="51">
        <f t="shared" si="94"/>
        <v>0</v>
      </c>
      <c r="P2157" s="51">
        <f t="shared" si="94"/>
        <v>0</v>
      </c>
      <c r="Q2157" s="51">
        <f t="shared" si="94"/>
        <v>0</v>
      </c>
      <c r="R2157" s="51">
        <f t="shared" si="94"/>
        <v>0</v>
      </c>
    </row>
    <row r="2158" spans="1:18" x14ac:dyDescent="0.25">
      <c r="A2158" s="17"/>
      <c r="B2158" s="52"/>
      <c r="C2158" s="17"/>
      <c r="D2158" s="17"/>
      <c r="E2158" s="17"/>
      <c r="F2158" s="17"/>
      <c r="G2158" s="17"/>
      <c r="H2158" s="17"/>
      <c r="I2158" s="16">
        <f>IF(B2158&gt;A_Stammdaten!$B$12,0,SUM(C2158,D2158,F2158,G2158)-SUM(E2158,H2158))</f>
        <v>0</v>
      </c>
      <c r="J2158" s="51">
        <f>HLOOKUP(A_Stammdaten!$B$12,$L$4:$R$2504,ROW(B2158)-3,FALSE)+IF(OR(B2158=0,A_Stammdaten!$B$12&lt;B2158),0,I2158*1/20)</f>
        <v>0</v>
      </c>
      <c r="K2158" s="51">
        <f>HLOOKUP(A_Stammdaten!$B$12,$L$4:$R$2504,ROW(B2158)-3,FALSE)</f>
        <v>0</v>
      </c>
      <c r="L2158" s="51">
        <f t="shared" si="93"/>
        <v>0</v>
      </c>
      <c r="M2158" s="51">
        <f t="shared" si="94"/>
        <v>0</v>
      </c>
      <c r="N2158" s="51">
        <f t="shared" si="94"/>
        <v>0</v>
      </c>
      <c r="O2158" s="51">
        <f t="shared" si="94"/>
        <v>0</v>
      </c>
      <c r="P2158" s="51">
        <f t="shared" si="94"/>
        <v>0</v>
      </c>
      <c r="Q2158" s="51">
        <f t="shared" si="94"/>
        <v>0</v>
      </c>
      <c r="R2158" s="51">
        <f t="shared" si="94"/>
        <v>0</v>
      </c>
    </row>
    <row r="2159" spans="1:18" x14ac:dyDescent="0.25">
      <c r="A2159" s="17"/>
      <c r="B2159" s="52"/>
      <c r="C2159" s="17"/>
      <c r="D2159" s="17"/>
      <c r="E2159" s="17"/>
      <c r="F2159" s="17"/>
      <c r="G2159" s="17"/>
      <c r="H2159" s="17"/>
      <c r="I2159" s="16">
        <f>IF(B2159&gt;A_Stammdaten!$B$12,0,SUM(C2159,D2159,F2159,G2159)-SUM(E2159,H2159))</f>
        <v>0</v>
      </c>
      <c r="J2159" s="51">
        <f>HLOOKUP(A_Stammdaten!$B$12,$L$4:$R$2504,ROW(B2159)-3,FALSE)+IF(OR(B2159=0,A_Stammdaten!$B$12&lt;B2159),0,I2159*1/20)</f>
        <v>0</v>
      </c>
      <c r="K2159" s="51">
        <f>HLOOKUP(A_Stammdaten!$B$12,$L$4:$R$2504,ROW(B2159)-3,FALSE)</f>
        <v>0</v>
      </c>
      <c r="L2159" s="51">
        <f t="shared" si="93"/>
        <v>0</v>
      </c>
      <c r="M2159" s="51">
        <f t="shared" si="94"/>
        <v>0</v>
      </c>
      <c r="N2159" s="51">
        <f t="shared" si="94"/>
        <v>0</v>
      </c>
      <c r="O2159" s="51">
        <f t="shared" si="94"/>
        <v>0</v>
      </c>
      <c r="P2159" s="51">
        <f t="shared" si="94"/>
        <v>0</v>
      </c>
      <c r="Q2159" s="51">
        <f t="shared" si="94"/>
        <v>0</v>
      </c>
      <c r="R2159" s="51">
        <f t="shared" si="94"/>
        <v>0</v>
      </c>
    </row>
    <row r="2160" spans="1:18" x14ac:dyDescent="0.25">
      <c r="A2160" s="17"/>
      <c r="B2160" s="52"/>
      <c r="C2160" s="17"/>
      <c r="D2160" s="17"/>
      <c r="E2160" s="17"/>
      <c r="F2160" s="17"/>
      <c r="G2160" s="17"/>
      <c r="H2160" s="17"/>
      <c r="I2160" s="16">
        <f>IF(B2160&gt;A_Stammdaten!$B$12,0,SUM(C2160,D2160,F2160,G2160)-SUM(E2160,H2160))</f>
        <v>0</v>
      </c>
      <c r="J2160" s="51">
        <f>HLOOKUP(A_Stammdaten!$B$12,$L$4:$R$2504,ROW(B2160)-3,FALSE)+IF(OR(B2160=0,A_Stammdaten!$B$12&lt;B2160),0,I2160*1/20)</f>
        <v>0</v>
      </c>
      <c r="K2160" s="51">
        <f>HLOOKUP(A_Stammdaten!$B$12,$L$4:$R$2504,ROW(B2160)-3,FALSE)</f>
        <v>0</v>
      </c>
      <c r="L2160" s="51">
        <f t="shared" si="93"/>
        <v>0</v>
      </c>
      <c r="M2160" s="51">
        <f t="shared" si="94"/>
        <v>0</v>
      </c>
      <c r="N2160" s="51">
        <f t="shared" si="94"/>
        <v>0</v>
      </c>
      <c r="O2160" s="51">
        <f t="shared" si="94"/>
        <v>0</v>
      </c>
      <c r="P2160" s="51">
        <f t="shared" si="94"/>
        <v>0</v>
      </c>
      <c r="Q2160" s="51">
        <f t="shared" si="94"/>
        <v>0</v>
      </c>
      <c r="R2160" s="51">
        <f t="shared" si="94"/>
        <v>0</v>
      </c>
    </row>
    <row r="2161" spans="1:18" x14ac:dyDescent="0.25">
      <c r="A2161" s="17"/>
      <c r="B2161" s="52"/>
      <c r="C2161" s="17"/>
      <c r="D2161" s="17"/>
      <c r="E2161" s="17"/>
      <c r="F2161" s="17"/>
      <c r="G2161" s="17"/>
      <c r="H2161" s="17"/>
      <c r="I2161" s="16">
        <f>IF(B2161&gt;A_Stammdaten!$B$12,0,SUM(C2161,D2161,F2161,G2161)-SUM(E2161,H2161))</f>
        <v>0</v>
      </c>
      <c r="J2161" s="51">
        <f>HLOOKUP(A_Stammdaten!$B$12,$L$4:$R$2504,ROW(B2161)-3,FALSE)+IF(OR(B2161=0,A_Stammdaten!$B$12&lt;B2161),0,I2161*1/20)</f>
        <v>0</v>
      </c>
      <c r="K2161" s="51">
        <f>HLOOKUP(A_Stammdaten!$B$12,$L$4:$R$2504,ROW(B2161)-3,FALSE)</f>
        <v>0</v>
      </c>
      <c r="L2161" s="51">
        <f t="shared" si="93"/>
        <v>0</v>
      </c>
      <c r="M2161" s="51">
        <f t="shared" si="94"/>
        <v>0</v>
      </c>
      <c r="N2161" s="51">
        <f t="shared" si="94"/>
        <v>0</v>
      </c>
      <c r="O2161" s="51">
        <f t="shared" si="94"/>
        <v>0</v>
      </c>
      <c r="P2161" s="51">
        <f t="shared" si="94"/>
        <v>0</v>
      </c>
      <c r="Q2161" s="51">
        <f t="shared" si="94"/>
        <v>0</v>
      </c>
      <c r="R2161" s="51">
        <f t="shared" si="94"/>
        <v>0</v>
      </c>
    </row>
    <row r="2162" spans="1:18" x14ac:dyDescent="0.25">
      <c r="A2162" s="17"/>
      <c r="B2162" s="52"/>
      <c r="C2162" s="17"/>
      <c r="D2162" s="17"/>
      <c r="E2162" s="17"/>
      <c r="F2162" s="17"/>
      <c r="G2162" s="17"/>
      <c r="H2162" s="17"/>
      <c r="I2162" s="16">
        <f>IF(B2162&gt;A_Stammdaten!$B$12,0,SUM(C2162,D2162,F2162,G2162)-SUM(E2162,H2162))</f>
        <v>0</v>
      </c>
      <c r="J2162" s="51">
        <f>HLOOKUP(A_Stammdaten!$B$12,$L$4:$R$2504,ROW(B2162)-3,FALSE)+IF(OR(B2162=0,A_Stammdaten!$B$12&lt;B2162),0,I2162*1/20)</f>
        <v>0</v>
      </c>
      <c r="K2162" s="51">
        <f>HLOOKUP(A_Stammdaten!$B$12,$L$4:$R$2504,ROW(B2162)-3,FALSE)</f>
        <v>0</v>
      </c>
      <c r="L2162" s="51">
        <f t="shared" si="93"/>
        <v>0</v>
      </c>
      <c r="M2162" s="51">
        <f t="shared" si="94"/>
        <v>0</v>
      </c>
      <c r="N2162" s="51">
        <f t="shared" si="94"/>
        <v>0</v>
      </c>
      <c r="O2162" s="51">
        <f t="shared" si="94"/>
        <v>0</v>
      </c>
      <c r="P2162" s="51">
        <f t="shared" si="94"/>
        <v>0</v>
      </c>
      <c r="Q2162" s="51">
        <f t="shared" si="94"/>
        <v>0</v>
      </c>
      <c r="R2162" s="51">
        <f t="shared" si="94"/>
        <v>0</v>
      </c>
    </row>
    <row r="2163" spans="1:18" x14ac:dyDescent="0.25">
      <c r="A2163" s="17"/>
      <c r="B2163" s="52"/>
      <c r="C2163" s="17"/>
      <c r="D2163" s="17"/>
      <c r="E2163" s="17"/>
      <c r="F2163" s="17"/>
      <c r="G2163" s="17"/>
      <c r="H2163" s="17"/>
      <c r="I2163" s="16">
        <f>IF(B2163&gt;A_Stammdaten!$B$12,0,SUM(C2163,D2163,F2163,G2163)-SUM(E2163,H2163))</f>
        <v>0</v>
      </c>
      <c r="J2163" s="51">
        <f>HLOOKUP(A_Stammdaten!$B$12,$L$4:$R$2504,ROW(B2163)-3,FALSE)+IF(OR(B2163=0,A_Stammdaten!$B$12&lt;B2163),0,I2163*1/20)</f>
        <v>0</v>
      </c>
      <c r="K2163" s="51">
        <f>HLOOKUP(A_Stammdaten!$B$12,$L$4:$R$2504,ROW(B2163)-3,FALSE)</f>
        <v>0</v>
      </c>
      <c r="L2163" s="51">
        <f t="shared" si="93"/>
        <v>0</v>
      </c>
      <c r="M2163" s="51">
        <f t="shared" si="94"/>
        <v>0</v>
      </c>
      <c r="N2163" s="51">
        <f t="shared" si="94"/>
        <v>0</v>
      </c>
      <c r="O2163" s="51">
        <f t="shared" si="94"/>
        <v>0</v>
      </c>
      <c r="P2163" s="51">
        <f t="shared" si="94"/>
        <v>0</v>
      </c>
      <c r="Q2163" s="51">
        <f t="shared" si="94"/>
        <v>0</v>
      </c>
      <c r="R2163" s="51">
        <f t="shared" si="94"/>
        <v>0</v>
      </c>
    </row>
    <row r="2164" spans="1:18" x14ac:dyDescent="0.25">
      <c r="A2164" s="17"/>
      <c r="B2164" s="52"/>
      <c r="C2164" s="17"/>
      <c r="D2164" s="17"/>
      <c r="E2164" s="17"/>
      <c r="F2164" s="17"/>
      <c r="G2164" s="17"/>
      <c r="H2164" s="17"/>
      <c r="I2164" s="16">
        <f>IF(B2164&gt;A_Stammdaten!$B$12,0,SUM(C2164,D2164,F2164,G2164)-SUM(E2164,H2164))</f>
        <v>0</v>
      </c>
      <c r="J2164" s="51">
        <f>HLOOKUP(A_Stammdaten!$B$12,$L$4:$R$2504,ROW(B2164)-3,FALSE)+IF(OR(B2164=0,A_Stammdaten!$B$12&lt;B2164),0,I2164*1/20)</f>
        <v>0</v>
      </c>
      <c r="K2164" s="51">
        <f>HLOOKUP(A_Stammdaten!$B$12,$L$4:$R$2504,ROW(B2164)-3,FALSE)</f>
        <v>0</v>
      </c>
      <c r="L2164" s="51">
        <f t="shared" si="93"/>
        <v>0</v>
      </c>
      <c r="M2164" s="51">
        <f t="shared" si="94"/>
        <v>0</v>
      </c>
      <c r="N2164" s="51">
        <f t="shared" si="94"/>
        <v>0</v>
      </c>
      <c r="O2164" s="51">
        <f t="shared" si="94"/>
        <v>0</v>
      </c>
      <c r="P2164" s="51">
        <f t="shared" si="94"/>
        <v>0</v>
      </c>
      <c r="Q2164" s="51">
        <f t="shared" si="94"/>
        <v>0</v>
      </c>
      <c r="R2164" s="51">
        <f t="shared" si="94"/>
        <v>0</v>
      </c>
    </row>
    <row r="2165" spans="1:18" x14ac:dyDescent="0.25">
      <c r="A2165" s="17"/>
      <c r="B2165" s="52"/>
      <c r="C2165" s="17"/>
      <c r="D2165" s="17"/>
      <c r="E2165" s="17"/>
      <c r="F2165" s="17"/>
      <c r="G2165" s="17"/>
      <c r="H2165" s="17"/>
      <c r="I2165" s="16">
        <f>IF(B2165&gt;A_Stammdaten!$B$12,0,SUM(C2165,D2165,F2165,G2165)-SUM(E2165,H2165))</f>
        <v>0</v>
      </c>
      <c r="J2165" s="51">
        <f>HLOOKUP(A_Stammdaten!$B$12,$L$4:$R$2504,ROW(B2165)-3,FALSE)+IF(OR(B2165=0,A_Stammdaten!$B$12&lt;B2165),0,I2165*1/20)</f>
        <v>0</v>
      </c>
      <c r="K2165" s="51">
        <f>HLOOKUP(A_Stammdaten!$B$12,$L$4:$R$2504,ROW(B2165)-3,FALSE)</f>
        <v>0</v>
      </c>
      <c r="L2165" s="51">
        <f t="shared" si="93"/>
        <v>0</v>
      </c>
      <c r="M2165" s="51">
        <f t="shared" si="94"/>
        <v>0</v>
      </c>
      <c r="N2165" s="51">
        <f t="shared" si="94"/>
        <v>0</v>
      </c>
      <c r="O2165" s="51">
        <f t="shared" si="94"/>
        <v>0</v>
      </c>
      <c r="P2165" s="51">
        <f t="shared" si="94"/>
        <v>0</v>
      </c>
      <c r="Q2165" s="51">
        <f t="shared" si="94"/>
        <v>0</v>
      </c>
      <c r="R2165" s="51">
        <f t="shared" si="94"/>
        <v>0</v>
      </c>
    </row>
    <row r="2166" spans="1:18" x14ac:dyDescent="0.25">
      <c r="A2166" s="17"/>
      <c r="B2166" s="52"/>
      <c r="C2166" s="17"/>
      <c r="D2166" s="17"/>
      <c r="E2166" s="17"/>
      <c r="F2166" s="17"/>
      <c r="G2166" s="17"/>
      <c r="H2166" s="17"/>
      <c r="I2166" s="16">
        <f>IF(B2166&gt;A_Stammdaten!$B$12,0,SUM(C2166,D2166,F2166,G2166)-SUM(E2166,H2166))</f>
        <v>0</v>
      </c>
      <c r="J2166" s="51">
        <f>HLOOKUP(A_Stammdaten!$B$12,$L$4:$R$2504,ROW(B2166)-3,FALSE)+IF(OR(B2166=0,A_Stammdaten!$B$12&lt;B2166),0,I2166*1/20)</f>
        <v>0</v>
      </c>
      <c r="K2166" s="51">
        <f>HLOOKUP(A_Stammdaten!$B$12,$L$4:$R$2504,ROW(B2166)-3,FALSE)</f>
        <v>0</v>
      </c>
      <c r="L2166" s="51">
        <f t="shared" si="93"/>
        <v>0</v>
      </c>
      <c r="M2166" s="51">
        <f t="shared" si="94"/>
        <v>0</v>
      </c>
      <c r="N2166" s="51">
        <f t="shared" si="94"/>
        <v>0</v>
      </c>
      <c r="O2166" s="51">
        <f t="shared" si="94"/>
        <v>0</v>
      </c>
      <c r="P2166" s="51">
        <f t="shared" si="94"/>
        <v>0</v>
      </c>
      <c r="Q2166" s="51">
        <f t="shared" si="94"/>
        <v>0</v>
      </c>
      <c r="R2166" s="51">
        <f t="shared" si="94"/>
        <v>0</v>
      </c>
    </row>
    <row r="2167" spans="1:18" x14ac:dyDescent="0.25">
      <c r="A2167" s="17"/>
      <c r="B2167" s="52"/>
      <c r="C2167" s="17"/>
      <c r="D2167" s="17"/>
      <c r="E2167" s="17"/>
      <c r="F2167" s="17"/>
      <c r="G2167" s="17"/>
      <c r="H2167" s="17"/>
      <c r="I2167" s="16">
        <f>IF(B2167&gt;A_Stammdaten!$B$12,0,SUM(C2167,D2167,F2167,G2167)-SUM(E2167,H2167))</f>
        <v>0</v>
      </c>
      <c r="J2167" s="51">
        <f>HLOOKUP(A_Stammdaten!$B$12,$L$4:$R$2504,ROW(B2167)-3,FALSE)+IF(OR(B2167=0,A_Stammdaten!$B$12&lt;B2167),0,I2167*1/20)</f>
        <v>0</v>
      </c>
      <c r="K2167" s="51">
        <f>HLOOKUP(A_Stammdaten!$B$12,$L$4:$R$2504,ROW(B2167)-3,FALSE)</f>
        <v>0</v>
      </c>
      <c r="L2167" s="51">
        <f t="shared" si="93"/>
        <v>0</v>
      </c>
      <c r="M2167" s="51">
        <f t="shared" si="94"/>
        <v>0</v>
      </c>
      <c r="N2167" s="51">
        <f t="shared" si="94"/>
        <v>0</v>
      </c>
      <c r="O2167" s="51">
        <f t="shared" si="94"/>
        <v>0</v>
      </c>
      <c r="P2167" s="51">
        <f t="shared" si="94"/>
        <v>0</v>
      </c>
      <c r="Q2167" s="51">
        <f t="shared" si="94"/>
        <v>0</v>
      </c>
      <c r="R2167" s="51">
        <f t="shared" ref="M2167:R2210" si="95">IF(OR($I2167=0,R$4&lt;$B2167,$B2167=0,20-(R$4-$B2167)=0),0,$I2167*(19-(R$4-$B2167))/20)</f>
        <v>0</v>
      </c>
    </row>
    <row r="2168" spans="1:18" x14ac:dyDescent="0.25">
      <c r="A2168" s="17"/>
      <c r="B2168" s="52"/>
      <c r="C2168" s="17"/>
      <c r="D2168" s="17"/>
      <c r="E2168" s="17"/>
      <c r="F2168" s="17"/>
      <c r="G2168" s="17"/>
      <c r="H2168" s="17"/>
      <c r="I2168" s="16">
        <f>IF(B2168&gt;A_Stammdaten!$B$12,0,SUM(C2168,D2168,F2168,G2168)-SUM(E2168,H2168))</f>
        <v>0</v>
      </c>
      <c r="J2168" s="51">
        <f>HLOOKUP(A_Stammdaten!$B$12,$L$4:$R$2504,ROW(B2168)-3,FALSE)+IF(OR(B2168=0,A_Stammdaten!$B$12&lt;B2168),0,I2168*1/20)</f>
        <v>0</v>
      </c>
      <c r="K2168" s="51">
        <f>HLOOKUP(A_Stammdaten!$B$12,$L$4:$R$2504,ROW(B2168)-3,FALSE)</f>
        <v>0</v>
      </c>
      <c r="L2168" s="51">
        <f t="shared" si="93"/>
        <v>0</v>
      </c>
      <c r="M2168" s="51">
        <f t="shared" si="95"/>
        <v>0</v>
      </c>
      <c r="N2168" s="51">
        <f t="shared" si="95"/>
        <v>0</v>
      </c>
      <c r="O2168" s="51">
        <f t="shared" si="95"/>
        <v>0</v>
      </c>
      <c r="P2168" s="51">
        <f t="shared" si="95"/>
        <v>0</v>
      </c>
      <c r="Q2168" s="51">
        <f t="shared" si="95"/>
        <v>0</v>
      </c>
      <c r="R2168" s="51">
        <f t="shared" si="95"/>
        <v>0</v>
      </c>
    </row>
    <row r="2169" spans="1:18" x14ac:dyDescent="0.25">
      <c r="A2169" s="17"/>
      <c r="B2169" s="52"/>
      <c r="C2169" s="17"/>
      <c r="D2169" s="17"/>
      <c r="E2169" s="17"/>
      <c r="F2169" s="17"/>
      <c r="G2169" s="17"/>
      <c r="H2169" s="17"/>
      <c r="I2169" s="16">
        <f>IF(B2169&gt;A_Stammdaten!$B$12,0,SUM(C2169,D2169,F2169,G2169)-SUM(E2169,H2169))</f>
        <v>0</v>
      </c>
      <c r="J2169" s="51">
        <f>HLOOKUP(A_Stammdaten!$B$12,$L$4:$R$2504,ROW(B2169)-3,FALSE)+IF(OR(B2169=0,A_Stammdaten!$B$12&lt;B2169),0,I2169*1/20)</f>
        <v>0</v>
      </c>
      <c r="K2169" s="51">
        <f>HLOOKUP(A_Stammdaten!$B$12,$L$4:$R$2504,ROW(B2169)-3,FALSE)</f>
        <v>0</v>
      </c>
      <c r="L2169" s="51">
        <f t="shared" si="93"/>
        <v>0</v>
      </c>
      <c r="M2169" s="51">
        <f t="shared" si="95"/>
        <v>0</v>
      </c>
      <c r="N2169" s="51">
        <f t="shared" si="95"/>
        <v>0</v>
      </c>
      <c r="O2169" s="51">
        <f t="shared" si="95"/>
        <v>0</v>
      </c>
      <c r="P2169" s="51">
        <f t="shared" si="95"/>
        <v>0</v>
      </c>
      <c r="Q2169" s="51">
        <f t="shared" si="95"/>
        <v>0</v>
      </c>
      <c r="R2169" s="51">
        <f t="shared" si="95"/>
        <v>0</v>
      </c>
    </row>
    <row r="2170" spans="1:18" x14ac:dyDescent="0.25">
      <c r="A2170" s="17"/>
      <c r="B2170" s="52"/>
      <c r="C2170" s="17"/>
      <c r="D2170" s="17"/>
      <c r="E2170" s="17"/>
      <c r="F2170" s="17"/>
      <c r="G2170" s="17"/>
      <c r="H2170" s="17"/>
      <c r="I2170" s="16">
        <f>IF(B2170&gt;A_Stammdaten!$B$12,0,SUM(C2170,D2170,F2170,G2170)-SUM(E2170,H2170))</f>
        <v>0</v>
      </c>
      <c r="J2170" s="51">
        <f>HLOOKUP(A_Stammdaten!$B$12,$L$4:$R$2504,ROW(B2170)-3,FALSE)+IF(OR(B2170=0,A_Stammdaten!$B$12&lt;B2170),0,I2170*1/20)</f>
        <v>0</v>
      </c>
      <c r="K2170" s="51">
        <f>HLOOKUP(A_Stammdaten!$B$12,$L$4:$R$2504,ROW(B2170)-3,FALSE)</f>
        <v>0</v>
      </c>
      <c r="L2170" s="51">
        <f t="shared" si="93"/>
        <v>0</v>
      </c>
      <c r="M2170" s="51">
        <f t="shared" si="95"/>
        <v>0</v>
      </c>
      <c r="N2170" s="51">
        <f t="shared" si="95"/>
        <v>0</v>
      </c>
      <c r="O2170" s="51">
        <f t="shared" si="95"/>
        <v>0</v>
      </c>
      <c r="P2170" s="51">
        <f t="shared" si="95"/>
        <v>0</v>
      </c>
      <c r="Q2170" s="51">
        <f t="shared" si="95"/>
        <v>0</v>
      </c>
      <c r="R2170" s="51">
        <f t="shared" si="95"/>
        <v>0</v>
      </c>
    </row>
    <row r="2171" spans="1:18" x14ac:dyDescent="0.25">
      <c r="A2171" s="17"/>
      <c r="B2171" s="52"/>
      <c r="C2171" s="17"/>
      <c r="D2171" s="17"/>
      <c r="E2171" s="17"/>
      <c r="F2171" s="17"/>
      <c r="G2171" s="17"/>
      <c r="H2171" s="17"/>
      <c r="I2171" s="16">
        <f>IF(B2171&gt;A_Stammdaten!$B$12,0,SUM(C2171,D2171,F2171,G2171)-SUM(E2171,H2171))</f>
        <v>0</v>
      </c>
      <c r="J2171" s="51">
        <f>HLOOKUP(A_Stammdaten!$B$12,$L$4:$R$2504,ROW(B2171)-3,FALSE)+IF(OR(B2171=0,A_Stammdaten!$B$12&lt;B2171),0,I2171*1/20)</f>
        <v>0</v>
      </c>
      <c r="K2171" s="51">
        <f>HLOOKUP(A_Stammdaten!$B$12,$L$4:$R$2504,ROW(B2171)-3,FALSE)</f>
        <v>0</v>
      </c>
      <c r="L2171" s="51">
        <f t="shared" si="93"/>
        <v>0</v>
      </c>
      <c r="M2171" s="51">
        <f t="shared" si="95"/>
        <v>0</v>
      </c>
      <c r="N2171" s="51">
        <f t="shared" si="95"/>
        <v>0</v>
      </c>
      <c r="O2171" s="51">
        <f t="shared" si="95"/>
        <v>0</v>
      </c>
      <c r="P2171" s="51">
        <f t="shared" si="95"/>
        <v>0</v>
      </c>
      <c r="Q2171" s="51">
        <f t="shared" si="95"/>
        <v>0</v>
      </c>
      <c r="R2171" s="51">
        <f t="shared" si="95"/>
        <v>0</v>
      </c>
    </row>
    <row r="2172" spans="1:18" x14ac:dyDescent="0.25">
      <c r="A2172" s="17"/>
      <c r="B2172" s="52"/>
      <c r="C2172" s="17"/>
      <c r="D2172" s="17"/>
      <c r="E2172" s="17"/>
      <c r="F2172" s="17"/>
      <c r="G2172" s="17"/>
      <c r="H2172" s="17"/>
      <c r="I2172" s="16">
        <f>IF(B2172&gt;A_Stammdaten!$B$12,0,SUM(C2172,D2172,F2172,G2172)-SUM(E2172,H2172))</f>
        <v>0</v>
      </c>
      <c r="J2172" s="51">
        <f>HLOOKUP(A_Stammdaten!$B$12,$L$4:$R$2504,ROW(B2172)-3,FALSE)+IF(OR(B2172=0,A_Stammdaten!$B$12&lt;B2172),0,I2172*1/20)</f>
        <v>0</v>
      </c>
      <c r="K2172" s="51">
        <f>HLOOKUP(A_Stammdaten!$B$12,$L$4:$R$2504,ROW(B2172)-3,FALSE)</f>
        <v>0</v>
      </c>
      <c r="L2172" s="51">
        <f t="shared" si="93"/>
        <v>0</v>
      </c>
      <c r="M2172" s="51">
        <f t="shared" si="95"/>
        <v>0</v>
      </c>
      <c r="N2172" s="51">
        <f t="shared" si="95"/>
        <v>0</v>
      </c>
      <c r="O2172" s="51">
        <f t="shared" si="95"/>
        <v>0</v>
      </c>
      <c r="P2172" s="51">
        <f t="shared" si="95"/>
        <v>0</v>
      </c>
      <c r="Q2172" s="51">
        <f t="shared" si="95"/>
        <v>0</v>
      </c>
      <c r="R2172" s="51">
        <f t="shared" si="95"/>
        <v>0</v>
      </c>
    </row>
    <row r="2173" spans="1:18" x14ac:dyDescent="0.25">
      <c r="A2173" s="17"/>
      <c r="B2173" s="52"/>
      <c r="C2173" s="17"/>
      <c r="D2173" s="17"/>
      <c r="E2173" s="17"/>
      <c r="F2173" s="17"/>
      <c r="G2173" s="17"/>
      <c r="H2173" s="17"/>
      <c r="I2173" s="16">
        <f>IF(B2173&gt;A_Stammdaten!$B$12,0,SUM(C2173,D2173,F2173,G2173)-SUM(E2173,H2173))</f>
        <v>0</v>
      </c>
      <c r="J2173" s="51">
        <f>HLOOKUP(A_Stammdaten!$B$12,$L$4:$R$2504,ROW(B2173)-3,FALSE)+IF(OR(B2173=0,A_Stammdaten!$B$12&lt;B2173),0,I2173*1/20)</f>
        <v>0</v>
      </c>
      <c r="K2173" s="51">
        <f>HLOOKUP(A_Stammdaten!$B$12,$L$4:$R$2504,ROW(B2173)-3,FALSE)</f>
        <v>0</v>
      </c>
      <c r="L2173" s="51">
        <f t="shared" si="93"/>
        <v>0</v>
      </c>
      <c r="M2173" s="51">
        <f t="shared" si="95"/>
        <v>0</v>
      </c>
      <c r="N2173" s="51">
        <f t="shared" si="95"/>
        <v>0</v>
      </c>
      <c r="O2173" s="51">
        <f t="shared" si="95"/>
        <v>0</v>
      </c>
      <c r="P2173" s="51">
        <f t="shared" si="95"/>
        <v>0</v>
      </c>
      <c r="Q2173" s="51">
        <f t="shared" si="95"/>
        <v>0</v>
      </c>
      <c r="R2173" s="51">
        <f t="shared" si="95"/>
        <v>0</v>
      </c>
    </row>
    <row r="2174" spans="1:18" x14ac:dyDescent="0.25">
      <c r="A2174" s="17"/>
      <c r="B2174" s="52"/>
      <c r="C2174" s="17"/>
      <c r="D2174" s="17"/>
      <c r="E2174" s="17"/>
      <c r="F2174" s="17"/>
      <c r="G2174" s="17"/>
      <c r="H2174" s="17"/>
      <c r="I2174" s="16">
        <f>IF(B2174&gt;A_Stammdaten!$B$12,0,SUM(C2174,D2174,F2174,G2174)-SUM(E2174,H2174))</f>
        <v>0</v>
      </c>
      <c r="J2174" s="51">
        <f>HLOOKUP(A_Stammdaten!$B$12,$L$4:$R$2504,ROW(B2174)-3,FALSE)+IF(OR(B2174=0,A_Stammdaten!$B$12&lt;B2174),0,I2174*1/20)</f>
        <v>0</v>
      </c>
      <c r="K2174" s="51">
        <f>HLOOKUP(A_Stammdaten!$B$12,$L$4:$R$2504,ROW(B2174)-3,FALSE)</f>
        <v>0</v>
      </c>
      <c r="L2174" s="51">
        <f t="shared" si="93"/>
        <v>0</v>
      </c>
      <c r="M2174" s="51">
        <f t="shared" si="95"/>
        <v>0</v>
      </c>
      <c r="N2174" s="51">
        <f t="shared" si="95"/>
        <v>0</v>
      </c>
      <c r="O2174" s="51">
        <f t="shared" si="95"/>
        <v>0</v>
      </c>
      <c r="P2174" s="51">
        <f t="shared" si="95"/>
        <v>0</v>
      </c>
      <c r="Q2174" s="51">
        <f t="shared" si="95"/>
        <v>0</v>
      </c>
      <c r="R2174" s="51">
        <f t="shared" si="95"/>
        <v>0</v>
      </c>
    </row>
    <row r="2175" spans="1:18" x14ac:dyDescent="0.25">
      <c r="A2175" s="17"/>
      <c r="B2175" s="52"/>
      <c r="C2175" s="17"/>
      <c r="D2175" s="17"/>
      <c r="E2175" s="17"/>
      <c r="F2175" s="17"/>
      <c r="G2175" s="17"/>
      <c r="H2175" s="17"/>
      <c r="I2175" s="16">
        <f>IF(B2175&gt;A_Stammdaten!$B$12,0,SUM(C2175,D2175,F2175,G2175)-SUM(E2175,H2175))</f>
        <v>0</v>
      </c>
      <c r="J2175" s="51">
        <f>HLOOKUP(A_Stammdaten!$B$12,$L$4:$R$2504,ROW(B2175)-3,FALSE)+IF(OR(B2175=0,A_Stammdaten!$B$12&lt;B2175),0,I2175*1/20)</f>
        <v>0</v>
      </c>
      <c r="K2175" s="51">
        <f>HLOOKUP(A_Stammdaten!$B$12,$L$4:$R$2504,ROW(B2175)-3,FALSE)</f>
        <v>0</v>
      </c>
      <c r="L2175" s="51">
        <f t="shared" si="93"/>
        <v>0</v>
      </c>
      <c r="M2175" s="51">
        <f t="shared" si="95"/>
        <v>0</v>
      </c>
      <c r="N2175" s="51">
        <f t="shared" si="95"/>
        <v>0</v>
      </c>
      <c r="O2175" s="51">
        <f t="shared" si="95"/>
        <v>0</v>
      </c>
      <c r="P2175" s="51">
        <f t="shared" si="95"/>
        <v>0</v>
      </c>
      <c r="Q2175" s="51">
        <f t="shared" si="95"/>
        <v>0</v>
      </c>
      <c r="R2175" s="51">
        <f t="shared" si="95"/>
        <v>0</v>
      </c>
    </row>
    <row r="2176" spans="1:18" x14ac:dyDescent="0.25">
      <c r="A2176" s="17"/>
      <c r="B2176" s="52"/>
      <c r="C2176" s="17"/>
      <c r="D2176" s="17"/>
      <c r="E2176" s="17"/>
      <c r="F2176" s="17"/>
      <c r="G2176" s="17"/>
      <c r="H2176" s="17"/>
      <c r="I2176" s="16">
        <f>IF(B2176&gt;A_Stammdaten!$B$12,0,SUM(C2176,D2176,F2176,G2176)-SUM(E2176,H2176))</f>
        <v>0</v>
      </c>
      <c r="J2176" s="51">
        <f>HLOOKUP(A_Stammdaten!$B$12,$L$4:$R$2504,ROW(B2176)-3,FALSE)+IF(OR(B2176=0,A_Stammdaten!$B$12&lt;B2176),0,I2176*1/20)</f>
        <v>0</v>
      </c>
      <c r="K2176" s="51">
        <f>HLOOKUP(A_Stammdaten!$B$12,$L$4:$R$2504,ROW(B2176)-3,FALSE)</f>
        <v>0</v>
      </c>
      <c r="L2176" s="51">
        <f t="shared" ref="L2176:L2239" si="96">IF(OR($I2176=0,L$4&lt;$B2176,$B2176=0,20-(L$4-$B2176)=0),0,$I2176*(19-(L$4-$B2176))/20)</f>
        <v>0</v>
      </c>
      <c r="M2176" s="51">
        <f t="shared" si="95"/>
        <v>0</v>
      </c>
      <c r="N2176" s="51">
        <f t="shared" si="95"/>
        <v>0</v>
      </c>
      <c r="O2176" s="51">
        <f t="shared" si="95"/>
        <v>0</v>
      </c>
      <c r="P2176" s="51">
        <f t="shared" si="95"/>
        <v>0</v>
      </c>
      <c r="Q2176" s="51">
        <f t="shared" si="95"/>
        <v>0</v>
      </c>
      <c r="R2176" s="51">
        <f t="shared" si="95"/>
        <v>0</v>
      </c>
    </row>
    <row r="2177" spans="1:18" x14ac:dyDescent="0.25">
      <c r="A2177" s="17"/>
      <c r="B2177" s="52"/>
      <c r="C2177" s="17"/>
      <c r="D2177" s="17"/>
      <c r="E2177" s="17"/>
      <c r="F2177" s="17"/>
      <c r="G2177" s="17"/>
      <c r="H2177" s="17"/>
      <c r="I2177" s="16">
        <f>IF(B2177&gt;A_Stammdaten!$B$12,0,SUM(C2177,D2177,F2177,G2177)-SUM(E2177,H2177))</f>
        <v>0</v>
      </c>
      <c r="J2177" s="51">
        <f>HLOOKUP(A_Stammdaten!$B$12,$L$4:$R$2504,ROW(B2177)-3,FALSE)+IF(OR(B2177=0,A_Stammdaten!$B$12&lt;B2177),0,I2177*1/20)</f>
        <v>0</v>
      </c>
      <c r="K2177" s="51">
        <f>HLOOKUP(A_Stammdaten!$B$12,$L$4:$R$2504,ROW(B2177)-3,FALSE)</f>
        <v>0</v>
      </c>
      <c r="L2177" s="51">
        <f t="shared" si="96"/>
        <v>0</v>
      </c>
      <c r="M2177" s="51">
        <f t="shared" si="95"/>
        <v>0</v>
      </c>
      <c r="N2177" s="51">
        <f t="shared" si="95"/>
        <v>0</v>
      </c>
      <c r="O2177" s="51">
        <f t="shared" si="95"/>
        <v>0</v>
      </c>
      <c r="P2177" s="51">
        <f t="shared" si="95"/>
        <v>0</v>
      </c>
      <c r="Q2177" s="51">
        <f t="shared" si="95"/>
        <v>0</v>
      </c>
      <c r="R2177" s="51">
        <f t="shared" si="95"/>
        <v>0</v>
      </c>
    </row>
    <row r="2178" spans="1:18" x14ac:dyDescent="0.25">
      <c r="A2178" s="17"/>
      <c r="B2178" s="52"/>
      <c r="C2178" s="17"/>
      <c r="D2178" s="17"/>
      <c r="E2178" s="17"/>
      <c r="F2178" s="17"/>
      <c r="G2178" s="17"/>
      <c r="H2178" s="17"/>
      <c r="I2178" s="16">
        <f>IF(B2178&gt;A_Stammdaten!$B$12,0,SUM(C2178,D2178,F2178,G2178)-SUM(E2178,H2178))</f>
        <v>0</v>
      </c>
      <c r="J2178" s="51">
        <f>HLOOKUP(A_Stammdaten!$B$12,$L$4:$R$2504,ROW(B2178)-3,FALSE)+IF(OR(B2178=0,A_Stammdaten!$B$12&lt;B2178),0,I2178*1/20)</f>
        <v>0</v>
      </c>
      <c r="K2178" s="51">
        <f>HLOOKUP(A_Stammdaten!$B$12,$L$4:$R$2504,ROW(B2178)-3,FALSE)</f>
        <v>0</v>
      </c>
      <c r="L2178" s="51">
        <f t="shared" si="96"/>
        <v>0</v>
      </c>
      <c r="M2178" s="51">
        <f t="shared" si="95"/>
        <v>0</v>
      </c>
      <c r="N2178" s="51">
        <f t="shared" si="95"/>
        <v>0</v>
      </c>
      <c r="O2178" s="51">
        <f t="shared" si="95"/>
        <v>0</v>
      </c>
      <c r="P2178" s="51">
        <f t="shared" si="95"/>
        <v>0</v>
      </c>
      <c r="Q2178" s="51">
        <f t="shared" si="95"/>
        <v>0</v>
      </c>
      <c r="R2178" s="51">
        <f t="shared" si="95"/>
        <v>0</v>
      </c>
    </row>
    <row r="2179" spans="1:18" x14ac:dyDescent="0.25">
      <c r="A2179" s="17"/>
      <c r="B2179" s="52"/>
      <c r="C2179" s="17"/>
      <c r="D2179" s="17"/>
      <c r="E2179" s="17"/>
      <c r="F2179" s="17"/>
      <c r="G2179" s="17"/>
      <c r="H2179" s="17"/>
      <c r="I2179" s="16">
        <f>IF(B2179&gt;A_Stammdaten!$B$12,0,SUM(C2179,D2179,F2179,G2179)-SUM(E2179,H2179))</f>
        <v>0</v>
      </c>
      <c r="J2179" s="51">
        <f>HLOOKUP(A_Stammdaten!$B$12,$L$4:$R$2504,ROW(B2179)-3,FALSE)+IF(OR(B2179=0,A_Stammdaten!$B$12&lt;B2179),0,I2179*1/20)</f>
        <v>0</v>
      </c>
      <c r="K2179" s="51">
        <f>HLOOKUP(A_Stammdaten!$B$12,$L$4:$R$2504,ROW(B2179)-3,FALSE)</f>
        <v>0</v>
      </c>
      <c r="L2179" s="51">
        <f t="shared" si="96"/>
        <v>0</v>
      </c>
      <c r="M2179" s="51">
        <f t="shared" si="95"/>
        <v>0</v>
      </c>
      <c r="N2179" s="51">
        <f t="shared" si="95"/>
        <v>0</v>
      </c>
      <c r="O2179" s="51">
        <f t="shared" si="95"/>
        <v>0</v>
      </c>
      <c r="P2179" s="51">
        <f t="shared" si="95"/>
        <v>0</v>
      </c>
      <c r="Q2179" s="51">
        <f t="shared" si="95"/>
        <v>0</v>
      </c>
      <c r="R2179" s="51">
        <f t="shared" si="95"/>
        <v>0</v>
      </c>
    </row>
    <row r="2180" spans="1:18" x14ac:dyDescent="0.25">
      <c r="A2180" s="17"/>
      <c r="B2180" s="52"/>
      <c r="C2180" s="17"/>
      <c r="D2180" s="17"/>
      <c r="E2180" s="17"/>
      <c r="F2180" s="17"/>
      <c r="G2180" s="17"/>
      <c r="H2180" s="17"/>
      <c r="I2180" s="16">
        <f>IF(B2180&gt;A_Stammdaten!$B$12,0,SUM(C2180,D2180,F2180,G2180)-SUM(E2180,H2180))</f>
        <v>0</v>
      </c>
      <c r="J2180" s="51">
        <f>HLOOKUP(A_Stammdaten!$B$12,$L$4:$R$2504,ROW(B2180)-3,FALSE)+IF(OR(B2180=0,A_Stammdaten!$B$12&lt;B2180),0,I2180*1/20)</f>
        <v>0</v>
      </c>
      <c r="K2180" s="51">
        <f>HLOOKUP(A_Stammdaten!$B$12,$L$4:$R$2504,ROW(B2180)-3,FALSE)</f>
        <v>0</v>
      </c>
      <c r="L2180" s="51">
        <f t="shared" si="96"/>
        <v>0</v>
      </c>
      <c r="M2180" s="51">
        <f t="shared" si="95"/>
        <v>0</v>
      </c>
      <c r="N2180" s="51">
        <f t="shared" si="95"/>
        <v>0</v>
      </c>
      <c r="O2180" s="51">
        <f t="shared" si="95"/>
        <v>0</v>
      </c>
      <c r="P2180" s="51">
        <f t="shared" si="95"/>
        <v>0</v>
      </c>
      <c r="Q2180" s="51">
        <f t="shared" si="95"/>
        <v>0</v>
      </c>
      <c r="R2180" s="51">
        <f t="shared" si="95"/>
        <v>0</v>
      </c>
    </row>
    <row r="2181" spans="1:18" x14ac:dyDescent="0.25">
      <c r="A2181" s="17"/>
      <c r="B2181" s="52"/>
      <c r="C2181" s="17"/>
      <c r="D2181" s="17"/>
      <c r="E2181" s="17"/>
      <c r="F2181" s="17"/>
      <c r="G2181" s="17"/>
      <c r="H2181" s="17"/>
      <c r="I2181" s="16">
        <f>IF(B2181&gt;A_Stammdaten!$B$12,0,SUM(C2181,D2181,F2181,G2181)-SUM(E2181,H2181))</f>
        <v>0</v>
      </c>
      <c r="J2181" s="51">
        <f>HLOOKUP(A_Stammdaten!$B$12,$L$4:$R$2504,ROW(B2181)-3,FALSE)+IF(OR(B2181=0,A_Stammdaten!$B$12&lt;B2181),0,I2181*1/20)</f>
        <v>0</v>
      </c>
      <c r="K2181" s="51">
        <f>HLOOKUP(A_Stammdaten!$B$12,$L$4:$R$2504,ROW(B2181)-3,FALSE)</f>
        <v>0</v>
      </c>
      <c r="L2181" s="51">
        <f t="shared" si="96"/>
        <v>0</v>
      </c>
      <c r="M2181" s="51">
        <f t="shared" si="95"/>
        <v>0</v>
      </c>
      <c r="N2181" s="51">
        <f t="shared" si="95"/>
        <v>0</v>
      </c>
      <c r="O2181" s="51">
        <f t="shared" si="95"/>
        <v>0</v>
      </c>
      <c r="P2181" s="51">
        <f t="shared" si="95"/>
        <v>0</v>
      </c>
      <c r="Q2181" s="51">
        <f t="shared" si="95"/>
        <v>0</v>
      </c>
      <c r="R2181" s="51">
        <f t="shared" si="95"/>
        <v>0</v>
      </c>
    </row>
    <row r="2182" spans="1:18" x14ac:dyDescent="0.25">
      <c r="A2182" s="17"/>
      <c r="B2182" s="52"/>
      <c r="C2182" s="17"/>
      <c r="D2182" s="17"/>
      <c r="E2182" s="17"/>
      <c r="F2182" s="17"/>
      <c r="G2182" s="17"/>
      <c r="H2182" s="17"/>
      <c r="I2182" s="16">
        <f>IF(B2182&gt;A_Stammdaten!$B$12,0,SUM(C2182,D2182,F2182,G2182)-SUM(E2182,H2182))</f>
        <v>0</v>
      </c>
      <c r="J2182" s="51">
        <f>HLOOKUP(A_Stammdaten!$B$12,$L$4:$R$2504,ROW(B2182)-3,FALSE)+IF(OR(B2182=0,A_Stammdaten!$B$12&lt;B2182),0,I2182*1/20)</f>
        <v>0</v>
      </c>
      <c r="K2182" s="51">
        <f>HLOOKUP(A_Stammdaten!$B$12,$L$4:$R$2504,ROW(B2182)-3,FALSE)</f>
        <v>0</v>
      </c>
      <c r="L2182" s="51">
        <f t="shared" si="96"/>
        <v>0</v>
      </c>
      <c r="M2182" s="51">
        <f t="shared" si="95"/>
        <v>0</v>
      </c>
      <c r="N2182" s="51">
        <f t="shared" si="95"/>
        <v>0</v>
      </c>
      <c r="O2182" s="51">
        <f t="shared" si="95"/>
        <v>0</v>
      </c>
      <c r="P2182" s="51">
        <f t="shared" si="95"/>
        <v>0</v>
      </c>
      <c r="Q2182" s="51">
        <f t="shared" si="95"/>
        <v>0</v>
      </c>
      <c r="R2182" s="51">
        <f t="shared" si="95"/>
        <v>0</v>
      </c>
    </row>
    <row r="2183" spans="1:18" x14ac:dyDescent="0.25">
      <c r="A2183" s="17"/>
      <c r="B2183" s="52"/>
      <c r="C2183" s="17"/>
      <c r="D2183" s="17"/>
      <c r="E2183" s="17"/>
      <c r="F2183" s="17"/>
      <c r="G2183" s="17"/>
      <c r="H2183" s="17"/>
      <c r="I2183" s="16">
        <f>IF(B2183&gt;A_Stammdaten!$B$12,0,SUM(C2183,D2183,F2183,G2183)-SUM(E2183,H2183))</f>
        <v>0</v>
      </c>
      <c r="J2183" s="51">
        <f>HLOOKUP(A_Stammdaten!$B$12,$L$4:$R$2504,ROW(B2183)-3,FALSE)+IF(OR(B2183=0,A_Stammdaten!$B$12&lt;B2183),0,I2183*1/20)</f>
        <v>0</v>
      </c>
      <c r="K2183" s="51">
        <f>HLOOKUP(A_Stammdaten!$B$12,$L$4:$R$2504,ROW(B2183)-3,FALSE)</f>
        <v>0</v>
      </c>
      <c r="L2183" s="51">
        <f t="shared" si="96"/>
        <v>0</v>
      </c>
      <c r="M2183" s="51">
        <f t="shared" si="95"/>
        <v>0</v>
      </c>
      <c r="N2183" s="51">
        <f t="shared" si="95"/>
        <v>0</v>
      </c>
      <c r="O2183" s="51">
        <f t="shared" si="95"/>
        <v>0</v>
      </c>
      <c r="P2183" s="51">
        <f t="shared" si="95"/>
        <v>0</v>
      </c>
      <c r="Q2183" s="51">
        <f t="shared" si="95"/>
        <v>0</v>
      </c>
      <c r="R2183" s="51">
        <f t="shared" si="95"/>
        <v>0</v>
      </c>
    </row>
    <row r="2184" spans="1:18" x14ac:dyDescent="0.25">
      <c r="A2184" s="17"/>
      <c r="B2184" s="52"/>
      <c r="C2184" s="17"/>
      <c r="D2184" s="17"/>
      <c r="E2184" s="17"/>
      <c r="F2184" s="17"/>
      <c r="G2184" s="17"/>
      <c r="H2184" s="17"/>
      <c r="I2184" s="16">
        <f>IF(B2184&gt;A_Stammdaten!$B$12,0,SUM(C2184,D2184,F2184,G2184)-SUM(E2184,H2184))</f>
        <v>0</v>
      </c>
      <c r="J2184" s="51">
        <f>HLOOKUP(A_Stammdaten!$B$12,$L$4:$R$2504,ROW(B2184)-3,FALSE)+IF(OR(B2184=0,A_Stammdaten!$B$12&lt;B2184),0,I2184*1/20)</f>
        <v>0</v>
      </c>
      <c r="K2184" s="51">
        <f>HLOOKUP(A_Stammdaten!$B$12,$L$4:$R$2504,ROW(B2184)-3,FALSE)</f>
        <v>0</v>
      </c>
      <c r="L2184" s="51">
        <f t="shared" si="96"/>
        <v>0</v>
      </c>
      <c r="M2184" s="51">
        <f t="shared" si="95"/>
        <v>0</v>
      </c>
      <c r="N2184" s="51">
        <f t="shared" si="95"/>
        <v>0</v>
      </c>
      <c r="O2184" s="51">
        <f t="shared" si="95"/>
        <v>0</v>
      </c>
      <c r="P2184" s="51">
        <f t="shared" si="95"/>
        <v>0</v>
      </c>
      <c r="Q2184" s="51">
        <f t="shared" si="95"/>
        <v>0</v>
      </c>
      <c r="R2184" s="51">
        <f t="shared" si="95"/>
        <v>0</v>
      </c>
    </row>
    <row r="2185" spans="1:18" x14ac:dyDescent="0.25">
      <c r="A2185" s="17"/>
      <c r="B2185" s="52"/>
      <c r="C2185" s="17"/>
      <c r="D2185" s="17"/>
      <c r="E2185" s="17"/>
      <c r="F2185" s="17"/>
      <c r="G2185" s="17"/>
      <c r="H2185" s="17"/>
      <c r="I2185" s="16">
        <f>IF(B2185&gt;A_Stammdaten!$B$12,0,SUM(C2185,D2185,F2185,G2185)-SUM(E2185,H2185))</f>
        <v>0</v>
      </c>
      <c r="J2185" s="51">
        <f>HLOOKUP(A_Stammdaten!$B$12,$L$4:$R$2504,ROW(B2185)-3,FALSE)+IF(OR(B2185=0,A_Stammdaten!$B$12&lt;B2185),0,I2185*1/20)</f>
        <v>0</v>
      </c>
      <c r="K2185" s="51">
        <f>HLOOKUP(A_Stammdaten!$B$12,$L$4:$R$2504,ROW(B2185)-3,FALSE)</f>
        <v>0</v>
      </c>
      <c r="L2185" s="51">
        <f t="shared" si="96"/>
        <v>0</v>
      </c>
      <c r="M2185" s="51">
        <f t="shared" si="95"/>
        <v>0</v>
      </c>
      <c r="N2185" s="51">
        <f t="shared" si="95"/>
        <v>0</v>
      </c>
      <c r="O2185" s="51">
        <f t="shared" si="95"/>
        <v>0</v>
      </c>
      <c r="P2185" s="51">
        <f t="shared" si="95"/>
        <v>0</v>
      </c>
      <c r="Q2185" s="51">
        <f t="shared" si="95"/>
        <v>0</v>
      </c>
      <c r="R2185" s="51">
        <f t="shared" si="95"/>
        <v>0</v>
      </c>
    </row>
    <row r="2186" spans="1:18" x14ac:dyDescent="0.25">
      <c r="A2186" s="17"/>
      <c r="B2186" s="52"/>
      <c r="C2186" s="17"/>
      <c r="D2186" s="17"/>
      <c r="E2186" s="17"/>
      <c r="F2186" s="17"/>
      <c r="G2186" s="17"/>
      <c r="H2186" s="17"/>
      <c r="I2186" s="16">
        <f>IF(B2186&gt;A_Stammdaten!$B$12,0,SUM(C2186,D2186,F2186,G2186)-SUM(E2186,H2186))</f>
        <v>0</v>
      </c>
      <c r="J2186" s="51">
        <f>HLOOKUP(A_Stammdaten!$B$12,$L$4:$R$2504,ROW(B2186)-3,FALSE)+IF(OR(B2186=0,A_Stammdaten!$B$12&lt;B2186),0,I2186*1/20)</f>
        <v>0</v>
      </c>
      <c r="K2186" s="51">
        <f>HLOOKUP(A_Stammdaten!$B$12,$L$4:$R$2504,ROW(B2186)-3,FALSE)</f>
        <v>0</v>
      </c>
      <c r="L2186" s="51">
        <f t="shared" si="96"/>
        <v>0</v>
      </c>
      <c r="M2186" s="51">
        <f t="shared" si="95"/>
        <v>0</v>
      </c>
      <c r="N2186" s="51">
        <f t="shared" si="95"/>
        <v>0</v>
      </c>
      <c r="O2186" s="51">
        <f t="shared" si="95"/>
        <v>0</v>
      </c>
      <c r="P2186" s="51">
        <f t="shared" si="95"/>
        <v>0</v>
      </c>
      <c r="Q2186" s="51">
        <f t="shared" si="95"/>
        <v>0</v>
      </c>
      <c r="R2186" s="51">
        <f t="shared" si="95"/>
        <v>0</v>
      </c>
    </row>
    <row r="2187" spans="1:18" x14ac:dyDescent="0.25">
      <c r="A2187" s="17"/>
      <c r="B2187" s="52"/>
      <c r="C2187" s="17"/>
      <c r="D2187" s="17"/>
      <c r="E2187" s="17"/>
      <c r="F2187" s="17"/>
      <c r="G2187" s="17"/>
      <c r="H2187" s="17"/>
      <c r="I2187" s="16">
        <f>IF(B2187&gt;A_Stammdaten!$B$12,0,SUM(C2187,D2187,F2187,G2187)-SUM(E2187,H2187))</f>
        <v>0</v>
      </c>
      <c r="J2187" s="51">
        <f>HLOOKUP(A_Stammdaten!$B$12,$L$4:$R$2504,ROW(B2187)-3,FALSE)+IF(OR(B2187=0,A_Stammdaten!$B$12&lt;B2187),0,I2187*1/20)</f>
        <v>0</v>
      </c>
      <c r="K2187" s="51">
        <f>HLOOKUP(A_Stammdaten!$B$12,$L$4:$R$2504,ROW(B2187)-3,FALSE)</f>
        <v>0</v>
      </c>
      <c r="L2187" s="51">
        <f t="shared" si="96"/>
        <v>0</v>
      </c>
      <c r="M2187" s="51">
        <f t="shared" si="95"/>
        <v>0</v>
      </c>
      <c r="N2187" s="51">
        <f t="shared" si="95"/>
        <v>0</v>
      </c>
      <c r="O2187" s="51">
        <f t="shared" si="95"/>
        <v>0</v>
      </c>
      <c r="P2187" s="51">
        <f t="shared" si="95"/>
        <v>0</v>
      </c>
      <c r="Q2187" s="51">
        <f t="shared" si="95"/>
        <v>0</v>
      </c>
      <c r="R2187" s="51">
        <f t="shared" si="95"/>
        <v>0</v>
      </c>
    </row>
    <row r="2188" spans="1:18" x14ac:dyDescent="0.25">
      <c r="A2188" s="17"/>
      <c r="B2188" s="52"/>
      <c r="C2188" s="17"/>
      <c r="D2188" s="17"/>
      <c r="E2188" s="17"/>
      <c r="F2188" s="17"/>
      <c r="G2188" s="17"/>
      <c r="H2188" s="17"/>
      <c r="I2188" s="16">
        <f>IF(B2188&gt;A_Stammdaten!$B$12,0,SUM(C2188,D2188,F2188,G2188)-SUM(E2188,H2188))</f>
        <v>0</v>
      </c>
      <c r="J2188" s="51">
        <f>HLOOKUP(A_Stammdaten!$B$12,$L$4:$R$2504,ROW(B2188)-3,FALSE)+IF(OR(B2188=0,A_Stammdaten!$B$12&lt;B2188),0,I2188*1/20)</f>
        <v>0</v>
      </c>
      <c r="K2188" s="51">
        <f>HLOOKUP(A_Stammdaten!$B$12,$L$4:$R$2504,ROW(B2188)-3,FALSE)</f>
        <v>0</v>
      </c>
      <c r="L2188" s="51">
        <f t="shared" si="96"/>
        <v>0</v>
      </c>
      <c r="M2188" s="51">
        <f t="shared" si="95"/>
        <v>0</v>
      </c>
      <c r="N2188" s="51">
        <f t="shared" si="95"/>
        <v>0</v>
      </c>
      <c r="O2188" s="51">
        <f t="shared" si="95"/>
        <v>0</v>
      </c>
      <c r="P2188" s="51">
        <f t="shared" si="95"/>
        <v>0</v>
      </c>
      <c r="Q2188" s="51">
        <f t="shared" si="95"/>
        <v>0</v>
      </c>
      <c r="R2188" s="51">
        <f t="shared" si="95"/>
        <v>0</v>
      </c>
    </row>
    <row r="2189" spans="1:18" x14ac:dyDescent="0.25">
      <c r="A2189" s="17"/>
      <c r="B2189" s="52"/>
      <c r="C2189" s="17"/>
      <c r="D2189" s="17"/>
      <c r="E2189" s="17"/>
      <c r="F2189" s="17"/>
      <c r="G2189" s="17"/>
      <c r="H2189" s="17"/>
      <c r="I2189" s="16">
        <f>IF(B2189&gt;A_Stammdaten!$B$12,0,SUM(C2189,D2189,F2189,G2189)-SUM(E2189,H2189))</f>
        <v>0</v>
      </c>
      <c r="J2189" s="51">
        <f>HLOOKUP(A_Stammdaten!$B$12,$L$4:$R$2504,ROW(B2189)-3,FALSE)+IF(OR(B2189=0,A_Stammdaten!$B$12&lt;B2189),0,I2189*1/20)</f>
        <v>0</v>
      </c>
      <c r="K2189" s="51">
        <f>HLOOKUP(A_Stammdaten!$B$12,$L$4:$R$2504,ROW(B2189)-3,FALSE)</f>
        <v>0</v>
      </c>
      <c r="L2189" s="51">
        <f t="shared" si="96"/>
        <v>0</v>
      </c>
      <c r="M2189" s="51">
        <f t="shared" si="95"/>
        <v>0</v>
      </c>
      <c r="N2189" s="51">
        <f t="shared" si="95"/>
        <v>0</v>
      </c>
      <c r="O2189" s="51">
        <f t="shared" si="95"/>
        <v>0</v>
      </c>
      <c r="P2189" s="51">
        <f t="shared" si="95"/>
        <v>0</v>
      </c>
      <c r="Q2189" s="51">
        <f t="shared" si="95"/>
        <v>0</v>
      </c>
      <c r="R2189" s="51">
        <f t="shared" si="95"/>
        <v>0</v>
      </c>
    </row>
    <row r="2190" spans="1:18" x14ac:dyDescent="0.25">
      <c r="A2190" s="17"/>
      <c r="B2190" s="52"/>
      <c r="C2190" s="17"/>
      <c r="D2190" s="17"/>
      <c r="E2190" s="17"/>
      <c r="F2190" s="17"/>
      <c r="G2190" s="17"/>
      <c r="H2190" s="17"/>
      <c r="I2190" s="16">
        <f>IF(B2190&gt;A_Stammdaten!$B$12,0,SUM(C2190,D2190,F2190,G2190)-SUM(E2190,H2190))</f>
        <v>0</v>
      </c>
      <c r="J2190" s="51">
        <f>HLOOKUP(A_Stammdaten!$B$12,$L$4:$R$2504,ROW(B2190)-3,FALSE)+IF(OR(B2190=0,A_Stammdaten!$B$12&lt;B2190),0,I2190*1/20)</f>
        <v>0</v>
      </c>
      <c r="K2190" s="51">
        <f>HLOOKUP(A_Stammdaten!$B$12,$L$4:$R$2504,ROW(B2190)-3,FALSE)</f>
        <v>0</v>
      </c>
      <c r="L2190" s="51">
        <f t="shared" si="96"/>
        <v>0</v>
      </c>
      <c r="M2190" s="51">
        <f t="shared" si="95"/>
        <v>0</v>
      </c>
      <c r="N2190" s="51">
        <f t="shared" si="95"/>
        <v>0</v>
      </c>
      <c r="O2190" s="51">
        <f t="shared" si="95"/>
        <v>0</v>
      </c>
      <c r="P2190" s="51">
        <f t="shared" si="95"/>
        <v>0</v>
      </c>
      <c r="Q2190" s="51">
        <f t="shared" si="95"/>
        <v>0</v>
      </c>
      <c r="R2190" s="51">
        <f t="shared" si="95"/>
        <v>0</v>
      </c>
    </row>
    <row r="2191" spans="1:18" x14ac:dyDescent="0.25">
      <c r="A2191" s="17"/>
      <c r="B2191" s="52"/>
      <c r="C2191" s="17"/>
      <c r="D2191" s="17"/>
      <c r="E2191" s="17"/>
      <c r="F2191" s="17"/>
      <c r="G2191" s="17"/>
      <c r="H2191" s="17"/>
      <c r="I2191" s="16">
        <f>IF(B2191&gt;A_Stammdaten!$B$12,0,SUM(C2191,D2191,F2191,G2191)-SUM(E2191,H2191))</f>
        <v>0</v>
      </c>
      <c r="J2191" s="51">
        <f>HLOOKUP(A_Stammdaten!$B$12,$L$4:$R$2504,ROW(B2191)-3,FALSE)+IF(OR(B2191=0,A_Stammdaten!$B$12&lt;B2191),0,I2191*1/20)</f>
        <v>0</v>
      </c>
      <c r="K2191" s="51">
        <f>HLOOKUP(A_Stammdaten!$B$12,$L$4:$R$2504,ROW(B2191)-3,FALSE)</f>
        <v>0</v>
      </c>
      <c r="L2191" s="51">
        <f t="shared" si="96"/>
        <v>0</v>
      </c>
      <c r="M2191" s="51">
        <f t="shared" si="95"/>
        <v>0</v>
      </c>
      <c r="N2191" s="51">
        <f t="shared" si="95"/>
        <v>0</v>
      </c>
      <c r="O2191" s="51">
        <f t="shared" si="95"/>
        <v>0</v>
      </c>
      <c r="P2191" s="51">
        <f t="shared" si="95"/>
        <v>0</v>
      </c>
      <c r="Q2191" s="51">
        <f t="shared" si="95"/>
        <v>0</v>
      </c>
      <c r="R2191" s="51">
        <f t="shared" si="95"/>
        <v>0</v>
      </c>
    </row>
    <row r="2192" spans="1:18" x14ac:dyDescent="0.25">
      <c r="A2192" s="17"/>
      <c r="B2192" s="52"/>
      <c r="C2192" s="17"/>
      <c r="D2192" s="17"/>
      <c r="E2192" s="17"/>
      <c r="F2192" s="17"/>
      <c r="G2192" s="17"/>
      <c r="H2192" s="17"/>
      <c r="I2192" s="16">
        <f>IF(B2192&gt;A_Stammdaten!$B$12,0,SUM(C2192,D2192,F2192,G2192)-SUM(E2192,H2192))</f>
        <v>0</v>
      </c>
      <c r="J2192" s="51">
        <f>HLOOKUP(A_Stammdaten!$B$12,$L$4:$R$2504,ROW(B2192)-3,FALSE)+IF(OR(B2192=0,A_Stammdaten!$B$12&lt;B2192),0,I2192*1/20)</f>
        <v>0</v>
      </c>
      <c r="K2192" s="51">
        <f>HLOOKUP(A_Stammdaten!$B$12,$L$4:$R$2504,ROW(B2192)-3,FALSE)</f>
        <v>0</v>
      </c>
      <c r="L2192" s="51">
        <f t="shared" si="96"/>
        <v>0</v>
      </c>
      <c r="M2192" s="51">
        <f t="shared" si="95"/>
        <v>0</v>
      </c>
      <c r="N2192" s="51">
        <f t="shared" si="95"/>
        <v>0</v>
      </c>
      <c r="O2192" s="51">
        <f t="shared" si="95"/>
        <v>0</v>
      </c>
      <c r="P2192" s="51">
        <f t="shared" si="95"/>
        <v>0</v>
      </c>
      <c r="Q2192" s="51">
        <f t="shared" si="95"/>
        <v>0</v>
      </c>
      <c r="R2192" s="51">
        <f t="shared" si="95"/>
        <v>0</v>
      </c>
    </row>
    <row r="2193" spans="1:18" x14ac:dyDescent="0.25">
      <c r="A2193" s="17"/>
      <c r="B2193" s="52"/>
      <c r="C2193" s="17"/>
      <c r="D2193" s="17"/>
      <c r="E2193" s="17"/>
      <c r="F2193" s="17"/>
      <c r="G2193" s="17"/>
      <c r="H2193" s="17"/>
      <c r="I2193" s="16">
        <f>IF(B2193&gt;A_Stammdaten!$B$12,0,SUM(C2193,D2193,F2193,G2193)-SUM(E2193,H2193))</f>
        <v>0</v>
      </c>
      <c r="J2193" s="51">
        <f>HLOOKUP(A_Stammdaten!$B$12,$L$4:$R$2504,ROW(B2193)-3,FALSE)+IF(OR(B2193=0,A_Stammdaten!$B$12&lt;B2193),0,I2193*1/20)</f>
        <v>0</v>
      </c>
      <c r="K2193" s="51">
        <f>HLOOKUP(A_Stammdaten!$B$12,$L$4:$R$2504,ROW(B2193)-3,FALSE)</f>
        <v>0</v>
      </c>
      <c r="L2193" s="51">
        <f t="shared" si="96"/>
        <v>0</v>
      </c>
      <c r="M2193" s="51">
        <f t="shared" si="95"/>
        <v>0</v>
      </c>
      <c r="N2193" s="51">
        <f t="shared" si="95"/>
        <v>0</v>
      </c>
      <c r="O2193" s="51">
        <f t="shared" si="95"/>
        <v>0</v>
      </c>
      <c r="P2193" s="51">
        <f t="shared" si="95"/>
        <v>0</v>
      </c>
      <c r="Q2193" s="51">
        <f t="shared" si="95"/>
        <v>0</v>
      </c>
      <c r="R2193" s="51">
        <f t="shared" si="95"/>
        <v>0</v>
      </c>
    </row>
    <row r="2194" spans="1:18" x14ac:dyDescent="0.25">
      <c r="A2194" s="17"/>
      <c r="B2194" s="52"/>
      <c r="C2194" s="17"/>
      <c r="D2194" s="17"/>
      <c r="E2194" s="17"/>
      <c r="F2194" s="17"/>
      <c r="G2194" s="17"/>
      <c r="H2194" s="17"/>
      <c r="I2194" s="16">
        <f>IF(B2194&gt;A_Stammdaten!$B$12,0,SUM(C2194,D2194,F2194,G2194)-SUM(E2194,H2194))</f>
        <v>0</v>
      </c>
      <c r="J2194" s="51">
        <f>HLOOKUP(A_Stammdaten!$B$12,$L$4:$R$2504,ROW(B2194)-3,FALSE)+IF(OR(B2194=0,A_Stammdaten!$B$12&lt;B2194),0,I2194*1/20)</f>
        <v>0</v>
      </c>
      <c r="K2194" s="51">
        <f>HLOOKUP(A_Stammdaten!$B$12,$L$4:$R$2504,ROW(B2194)-3,FALSE)</f>
        <v>0</v>
      </c>
      <c r="L2194" s="51">
        <f t="shared" si="96"/>
        <v>0</v>
      </c>
      <c r="M2194" s="51">
        <f t="shared" si="95"/>
        <v>0</v>
      </c>
      <c r="N2194" s="51">
        <f t="shared" si="95"/>
        <v>0</v>
      </c>
      <c r="O2194" s="51">
        <f t="shared" si="95"/>
        <v>0</v>
      </c>
      <c r="P2194" s="51">
        <f t="shared" si="95"/>
        <v>0</v>
      </c>
      <c r="Q2194" s="51">
        <f t="shared" si="95"/>
        <v>0</v>
      </c>
      <c r="R2194" s="51">
        <f t="shared" si="95"/>
        <v>0</v>
      </c>
    </row>
    <row r="2195" spans="1:18" x14ac:dyDescent="0.25">
      <c r="A2195" s="17"/>
      <c r="B2195" s="52"/>
      <c r="C2195" s="17"/>
      <c r="D2195" s="17"/>
      <c r="E2195" s="17"/>
      <c r="F2195" s="17"/>
      <c r="G2195" s="17"/>
      <c r="H2195" s="17"/>
      <c r="I2195" s="16">
        <f>IF(B2195&gt;A_Stammdaten!$B$12,0,SUM(C2195,D2195,F2195,G2195)-SUM(E2195,H2195))</f>
        <v>0</v>
      </c>
      <c r="J2195" s="51">
        <f>HLOOKUP(A_Stammdaten!$B$12,$L$4:$R$2504,ROW(B2195)-3,FALSE)+IF(OR(B2195=0,A_Stammdaten!$B$12&lt;B2195),0,I2195*1/20)</f>
        <v>0</v>
      </c>
      <c r="K2195" s="51">
        <f>HLOOKUP(A_Stammdaten!$B$12,$L$4:$R$2504,ROW(B2195)-3,FALSE)</f>
        <v>0</v>
      </c>
      <c r="L2195" s="51">
        <f t="shared" si="96"/>
        <v>0</v>
      </c>
      <c r="M2195" s="51">
        <f t="shared" si="95"/>
        <v>0</v>
      </c>
      <c r="N2195" s="51">
        <f t="shared" si="95"/>
        <v>0</v>
      </c>
      <c r="O2195" s="51">
        <f t="shared" si="95"/>
        <v>0</v>
      </c>
      <c r="P2195" s="51">
        <f t="shared" si="95"/>
        <v>0</v>
      </c>
      <c r="Q2195" s="51">
        <f t="shared" si="95"/>
        <v>0</v>
      </c>
      <c r="R2195" s="51">
        <f t="shared" si="95"/>
        <v>0</v>
      </c>
    </row>
    <row r="2196" spans="1:18" x14ac:dyDescent="0.25">
      <c r="A2196" s="17"/>
      <c r="B2196" s="52"/>
      <c r="C2196" s="17"/>
      <c r="D2196" s="17"/>
      <c r="E2196" s="17"/>
      <c r="F2196" s="17"/>
      <c r="G2196" s="17"/>
      <c r="H2196" s="17"/>
      <c r="I2196" s="16">
        <f>IF(B2196&gt;A_Stammdaten!$B$12,0,SUM(C2196,D2196,F2196,G2196)-SUM(E2196,H2196))</f>
        <v>0</v>
      </c>
      <c r="J2196" s="51">
        <f>HLOOKUP(A_Stammdaten!$B$12,$L$4:$R$2504,ROW(B2196)-3,FALSE)+IF(OR(B2196=0,A_Stammdaten!$B$12&lt;B2196),0,I2196*1/20)</f>
        <v>0</v>
      </c>
      <c r="K2196" s="51">
        <f>HLOOKUP(A_Stammdaten!$B$12,$L$4:$R$2504,ROW(B2196)-3,FALSE)</f>
        <v>0</v>
      </c>
      <c r="L2196" s="51">
        <f t="shared" si="96"/>
        <v>0</v>
      </c>
      <c r="M2196" s="51">
        <f t="shared" si="95"/>
        <v>0</v>
      </c>
      <c r="N2196" s="51">
        <f t="shared" si="95"/>
        <v>0</v>
      </c>
      <c r="O2196" s="51">
        <f t="shared" si="95"/>
        <v>0</v>
      </c>
      <c r="P2196" s="51">
        <f t="shared" si="95"/>
        <v>0</v>
      </c>
      <c r="Q2196" s="51">
        <f t="shared" si="95"/>
        <v>0</v>
      </c>
      <c r="R2196" s="51">
        <f t="shared" si="95"/>
        <v>0</v>
      </c>
    </row>
    <row r="2197" spans="1:18" x14ac:dyDescent="0.25">
      <c r="A2197" s="17"/>
      <c r="B2197" s="52"/>
      <c r="C2197" s="17"/>
      <c r="D2197" s="17"/>
      <c r="E2197" s="17"/>
      <c r="F2197" s="17"/>
      <c r="G2197" s="17"/>
      <c r="H2197" s="17"/>
      <c r="I2197" s="16">
        <f>IF(B2197&gt;A_Stammdaten!$B$12,0,SUM(C2197,D2197,F2197,G2197)-SUM(E2197,H2197))</f>
        <v>0</v>
      </c>
      <c r="J2197" s="51">
        <f>HLOOKUP(A_Stammdaten!$B$12,$L$4:$R$2504,ROW(B2197)-3,FALSE)+IF(OR(B2197=0,A_Stammdaten!$B$12&lt;B2197),0,I2197*1/20)</f>
        <v>0</v>
      </c>
      <c r="K2197" s="51">
        <f>HLOOKUP(A_Stammdaten!$B$12,$L$4:$R$2504,ROW(B2197)-3,FALSE)</f>
        <v>0</v>
      </c>
      <c r="L2197" s="51">
        <f t="shared" si="96"/>
        <v>0</v>
      </c>
      <c r="M2197" s="51">
        <f t="shared" si="95"/>
        <v>0</v>
      </c>
      <c r="N2197" s="51">
        <f t="shared" si="95"/>
        <v>0</v>
      </c>
      <c r="O2197" s="51">
        <f t="shared" si="95"/>
        <v>0</v>
      </c>
      <c r="P2197" s="51">
        <f t="shared" si="95"/>
        <v>0</v>
      </c>
      <c r="Q2197" s="51">
        <f t="shared" si="95"/>
        <v>0</v>
      </c>
      <c r="R2197" s="51">
        <f t="shared" si="95"/>
        <v>0</v>
      </c>
    </row>
    <row r="2198" spans="1:18" x14ac:dyDescent="0.25">
      <c r="A2198" s="17"/>
      <c r="B2198" s="52"/>
      <c r="C2198" s="17"/>
      <c r="D2198" s="17"/>
      <c r="E2198" s="17"/>
      <c r="F2198" s="17"/>
      <c r="G2198" s="17"/>
      <c r="H2198" s="17"/>
      <c r="I2198" s="16">
        <f>IF(B2198&gt;A_Stammdaten!$B$12,0,SUM(C2198,D2198,F2198,G2198)-SUM(E2198,H2198))</f>
        <v>0</v>
      </c>
      <c r="J2198" s="51">
        <f>HLOOKUP(A_Stammdaten!$B$12,$L$4:$R$2504,ROW(B2198)-3,FALSE)+IF(OR(B2198=0,A_Stammdaten!$B$12&lt;B2198),0,I2198*1/20)</f>
        <v>0</v>
      </c>
      <c r="K2198" s="51">
        <f>HLOOKUP(A_Stammdaten!$B$12,$L$4:$R$2504,ROW(B2198)-3,FALSE)</f>
        <v>0</v>
      </c>
      <c r="L2198" s="51">
        <f t="shared" si="96"/>
        <v>0</v>
      </c>
      <c r="M2198" s="51">
        <f t="shared" si="95"/>
        <v>0</v>
      </c>
      <c r="N2198" s="51">
        <f t="shared" si="95"/>
        <v>0</v>
      </c>
      <c r="O2198" s="51">
        <f t="shared" si="95"/>
        <v>0</v>
      </c>
      <c r="P2198" s="51">
        <f t="shared" si="95"/>
        <v>0</v>
      </c>
      <c r="Q2198" s="51">
        <f t="shared" si="95"/>
        <v>0</v>
      </c>
      <c r="R2198" s="51">
        <f t="shared" si="95"/>
        <v>0</v>
      </c>
    </row>
    <row r="2199" spans="1:18" x14ac:dyDescent="0.25">
      <c r="A2199" s="17"/>
      <c r="B2199" s="52"/>
      <c r="C2199" s="17"/>
      <c r="D2199" s="17"/>
      <c r="E2199" s="17"/>
      <c r="F2199" s="17"/>
      <c r="G2199" s="17"/>
      <c r="H2199" s="17"/>
      <c r="I2199" s="16">
        <f>IF(B2199&gt;A_Stammdaten!$B$12,0,SUM(C2199,D2199,F2199,G2199)-SUM(E2199,H2199))</f>
        <v>0</v>
      </c>
      <c r="J2199" s="51">
        <f>HLOOKUP(A_Stammdaten!$B$12,$L$4:$R$2504,ROW(B2199)-3,FALSE)+IF(OR(B2199=0,A_Stammdaten!$B$12&lt;B2199),0,I2199*1/20)</f>
        <v>0</v>
      </c>
      <c r="K2199" s="51">
        <f>HLOOKUP(A_Stammdaten!$B$12,$L$4:$R$2504,ROW(B2199)-3,FALSE)</f>
        <v>0</v>
      </c>
      <c r="L2199" s="51">
        <f t="shared" si="96"/>
        <v>0</v>
      </c>
      <c r="M2199" s="51">
        <f t="shared" si="95"/>
        <v>0</v>
      </c>
      <c r="N2199" s="51">
        <f t="shared" si="95"/>
        <v>0</v>
      </c>
      <c r="O2199" s="51">
        <f t="shared" si="95"/>
        <v>0</v>
      </c>
      <c r="P2199" s="51">
        <f t="shared" si="95"/>
        <v>0</v>
      </c>
      <c r="Q2199" s="51">
        <f t="shared" si="95"/>
        <v>0</v>
      </c>
      <c r="R2199" s="51">
        <f t="shared" si="95"/>
        <v>0</v>
      </c>
    </row>
    <row r="2200" spans="1:18" x14ac:dyDescent="0.25">
      <c r="A2200" s="17"/>
      <c r="B2200" s="52"/>
      <c r="C2200" s="17"/>
      <c r="D2200" s="17"/>
      <c r="E2200" s="17"/>
      <c r="F2200" s="17"/>
      <c r="G2200" s="17"/>
      <c r="H2200" s="17"/>
      <c r="I2200" s="16">
        <f>IF(B2200&gt;A_Stammdaten!$B$12,0,SUM(C2200,D2200,F2200,G2200)-SUM(E2200,H2200))</f>
        <v>0</v>
      </c>
      <c r="J2200" s="51">
        <f>HLOOKUP(A_Stammdaten!$B$12,$L$4:$R$2504,ROW(B2200)-3,FALSE)+IF(OR(B2200=0,A_Stammdaten!$B$12&lt;B2200),0,I2200*1/20)</f>
        <v>0</v>
      </c>
      <c r="K2200" s="51">
        <f>HLOOKUP(A_Stammdaten!$B$12,$L$4:$R$2504,ROW(B2200)-3,FALSE)</f>
        <v>0</v>
      </c>
      <c r="L2200" s="51">
        <f t="shared" si="96"/>
        <v>0</v>
      </c>
      <c r="M2200" s="51">
        <f t="shared" si="95"/>
        <v>0</v>
      </c>
      <c r="N2200" s="51">
        <f t="shared" si="95"/>
        <v>0</v>
      </c>
      <c r="O2200" s="51">
        <f t="shared" si="95"/>
        <v>0</v>
      </c>
      <c r="P2200" s="51">
        <f t="shared" si="95"/>
        <v>0</v>
      </c>
      <c r="Q2200" s="51">
        <f t="shared" si="95"/>
        <v>0</v>
      </c>
      <c r="R2200" s="51">
        <f t="shared" si="95"/>
        <v>0</v>
      </c>
    </row>
    <row r="2201" spans="1:18" x14ac:dyDescent="0.25">
      <c r="A2201" s="17"/>
      <c r="B2201" s="52"/>
      <c r="C2201" s="17"/>
      <c r="D2201" s="17"/>
      <c r="E2201" s="17"/>
      <c r="F2201" s="17"/>
      <c r="G2201" s="17"/>
      <c r="H2201" s="17"/>
      <c r="I2201" s="16">
        <f>IF(B2201&gt;A_Stammdaten!$B$12,0,SUM(C2201,D2201,F2201,G2201)-SUM(E2201,H2201))</f>
        <v>0</v>
      </c>
      <c r="J2201" s="51">
        <f>HLOOKUP(A_Stammdaten!$B$12,$L$4:$R$2504,ROW(B2201)-3,FALSE)+IF(OR(B2201=0,A_Stammdaten!$B$12&lt;B2201),0,I2201*1/20)</f>
        <v>0</v>
      </c>
      <c r="K2201" s="51">
        <f>HLOOKUP(A_Stammdaten!$B$12,$L$4:$R$2504,ROW(B2201)-3,FALSE)</f>
        <v>0</v>
      </c>
      <c r="L2201" s="51">
        <f t="shared" si="96"/>
        <v>0</v>
      </c>
      <c r="M2201" s="51">
        <f t="shared" si="95"/>
        <v>0</v>
      </c>
      <c r="N2201" s="51">
        <f t="shared" si="95"/>
        <v>0</v>
      </c>
      <c r="O2201" s="51">
        <f t="shared" si="95"/>
        <v>0</v>
      </c>
      <c r="P2201" s="51">
        <f t="shared" si="95"/>
        <v>0</v>
      </c>
      <c r="Q2201" s="51">
        <f t="shared" si="95"/>
        <v>0</v>
      </c>
      <c r="R2201" s="51">
        <f t="shared" si="95"/>
        <v>0</v>
      </c>
    </row>
    <row r="2202" spans="1:18" x14ac:dyDescent="0.25">
      <c r="A2202" s="17"/>
      <c r="B2202" s="52"/>
      <c r="C2202" s="17"/>
      <c r="D2202" s="17"/>
      <c r="E2202" s="17"/>
      <c r="F2202" s="17"/>
      <c r="G2202" s="17"/>
      <c r="H2202" s="17"/>
      <c r="I2202" s="16">
        <f>IF(B2202&gt;A_Stammdaten!$B$12,0,SUM(C2202,D2202,F2202,G2202)-SUM(E2202,H2202))</f>
        <v>0</v>
      </c>
      <c r="J2202" s="51">
        <f>HLOOKUP(A_Stammdaten!$B$12,$L$4:$R$2504,ROW(B2202)-3,FALSE)+IF(OR(B2202=0,A_Stammdaten!$B$12&lt;B2202),0,I2202*1/20)</f>
        <v>0</v>
      </c>
      <c r="K2202" s="51">
        <f>HLOOKUP(A_Stammdaten!$B$12,$L$4:$R$2504,ROW(B2202)-3,FALSE)</f>
        <v>0</v>
      </c>
      <c r="L2202" s="51">
        <f t="shared" si="96"/>
        <v>0</v>
      </c>
      <c r="M2202" s="51">
        <f t="shared" si="95"/>
        <v>0</v>
      </c>
      <c r="N2202" s="51">
        <f t="shared" si="95"/>
        <v>0</v>
      </c>
      <c r="O2202" s="51">
        <f t="shared" si="95"/>
        <v>0</v>
      </c>
      <c r="P2202" s="51">
        <f t="shared" si="95"/>
        <v>0</v>
      </c>
      <c r="Q2202" s="51">
        <f t="shared" si="95"/>
        <v>0</v>
      </c>
      <c r="R2202" s="51">
        <f t="shared" si="95"/>
        <v>0</v>
      </c>
    </row>
    <row r="2203" spans="1:18" x14ac:dyDescent="0.25">
      <c r="A2203" s="17"/>
      <c r="B2203" s="52"/>
      <c r="C2203" s="17"/>
      <c r="D2203" s="17"/>
      <c r="E2203" s="17"/>
      <c r="F2203" s="17"/>
      <c r="G2203" s="17"/>
      <c r="H2203" s="17"/>
      <c r="I2203" s="16">
        <f>IF(B2203&gt;A_Stammdaten!$B$12,0,SUM(C2203,D2203,F2203,G2203)-SUM(E2203,H2203))</f>
        <v>0</v>
      </c>
      <c r="J2203" s="51">
        <f>HLOOKUP(A_Stammdaten!$B$12,$L$4:$R$2504,ROW(B2203)-3,FALSE)+IF(OR(B2203=0,A_Stammdaten!$B$12&lt;B2203),0,I2203*1/20)</f>
        <v>0</v>
      </c>
      <c r="K2203" s="51">
        <f>HLOOKUP(A_Stammdaten!$B$12,$L$4:$R$2504,ROW(B2203)-3,FALSE)</f>
        <v>0</v>
      </c>
      <c r="L2203" s="51">
        <f t="shared" si="96"/>
        <v>0</v>
      </c>
      <c r="M2203" s="51">
        <f t="shared" si="95"/>
        <v>0</v>
      </c>
      <c r="N2203" s="51">
        <f t="shared" si="95"/>
        <v>0</v>
      </c>
      <c r="O2203" s="51">
        <f t="shared" si="95"/>
        <v>0</v>
      </c>
      <c r="P2203" s="51">
        <f t="shared" si="95"/>
        <v>0</v>
      </c>
      <c r="Q2203" s="51">
        <f t="shared" si="95"/>
        <v>0</v>
      </c>
      <c r="R2203" s="51">
        <f t="shared" si="95"/>
        <v>0</v>
      </c>
    </row>
    <row r="2204" spans="1:18" x14ac:dyDescent="0.25">
      <c r="A2204" s="17"/>
      <c r="B2204" s="52"/>
      <c r="C2204" s="17"/>
      <c r="D2204" s="17"/>
      <c r="E2204" s="17"/>
      <c r="F2204" s="17"/>
      <c r="G2204" s="17"/>
      <c r="H2204" s="17"/>
      <c r="I2204" s="16">
        <f>IF(B2204&gt;A_Stammdaten!$B$12,0,SUM(C2204,D2204,F2204,G2204)-SUM(E2204,H2204))</f>
        <v>0</v>
      </c>
      <c r="J2204" s="51">
        <f>HLOOKUP(A_Stammdaten!$B$12,$L$4:$R$2504,ROW(B2204)-3,FALSE)+IF(OR(B2204=0,A_Stammdaten!$B$12&lt;B2204),0,I2204*1/20)</f>
        <v>0</v>
      </c>
      <c r="K2204" s="51">
        <f>HLOOKUP(A_Stammdaten!$B$12,$L$4:$R$2504,ROW(B2204)-3,FALSE)</f>
        <v>0</v>
      </c>
      <c r="L2204" s="51">
        <f t="shared" si="96"/>
        <v>0</v>
      </c>
      <c r="M2204" s="51">
        <f t="shared" si="95"/>
        <v>0</v>
      </c>
      <c r="N2204" s="51">
        <f t="shared" si="95"/>
        <v>0</v>
      </c>
      <c r="O2204" s="51">
        <f t="shared" si="95"/>
        <v>0</v>
      </c>
      <c r="P2204" s="51">
        <f t="shared" si="95"/>
        <v>0</v>
      </c>
      <c r="Q2204" s="51">
        <f t="shared" si="95"/>
        <v>0</v>
      </c>
      <c r="R2204" s="51">
        <f t="shared" si="95"/>
        <v>0</v>
      </c>
    </row>
    <row r="2205" spans="1:18" x14ac:dyDescent="0.25">
      <c r="A2205" s="17"/>
      <c r="B2205" s="52"/>
      <c r="C2205" s="17"/>
      <c r="D2205" s="17"/>
      <c r="E2205" s="17"/>
      <c r="F2205" s="17"/>
      <c r="G2205" s="17"/>
      <c r="H2205" s="17"/>
      <c r="I2205" s="16">
        <f>IF(B2205&gt;A_Stammdaten!$B$12,0,SUM(C2205,D2205,F2205,G2205)-SUM(E2205,H2205))</f>
        <v>0</v>
      </c>
      <c r="J2205" s="51">
        <f>HLOOKUP(A_Stammdaten!$B$12,$L$4:$R$2504,ROW(B2205)-3,FALSE)+IF(OR(B2205=0,A_Stammdaten!$B$12&lt;B2205),0,I2205*1/20)</f>
        <v>0</v>
      </c>
      <c r="K2205" s="51">
        <f>HLOOKUP(A_Stammdaten!$B$12,$L$4:$R$2504,ROW(B2205)-3,FALSE)</f>
        <v>0</v>
      </c>
      <c r="L2205" s="51">
        <f t="shared" si="96"/>
        <v>0</v>
      </c>
      <c r="M2205" s="51">
        <f t="shared" si="95"/>
        <v>0</v>
      </c>
      <c r="N2205" s="51">
        <f t="shared" si="95"/>
        <v>0</v>
      </c>
      <c r="O2205" s="51">
        <f t="shared" si="95"/>
        <v>0</v>
      </c>
      <c r="P2205" s="51">
        <f t="shared" si="95"/>
        <v>0</v>
      </c>
      <c r="Q2205" s="51">
        <f t="shared" si="95"/>
        <v>0</v>
      </c>
      <c r="R2205" s="51">
        <f t="shared" si="95"/>
        <v>0</v>
      </c>
    </row>
    <row r="2206" spans="1:18" x14ac:dyDescent="0.25">
      <c r="A2206" s="17"/>
      <c r="B2206" s="52"/>
      <c r="C2206" s="17"/>
      <c r="D2206" s="17"/>
      <c r="E2206" s="17"/>
      <c r="F2206" s="17"/>
      <c r="G2206" s="17"/>
      <c r="H2206" s="17"/>
      <c r="I2206" s="16">
        <f>IF(B2206&gt;A_Stammdaten!$B$12,0,SUM(C2206,D2206,F2206,G2206)-SUM(E2206,H2206))</f>
        <v>0</v>
      </c>
      <c r="J2206" s="51">
        <f>HLOOKUP(A_Stammdaten!$B$12,$L$4:$R$2504,ROW(B2206)-3,FALSE)+IF(OR(B2206=0,A_Stammdaten!$B$12&lt;B2206),0,I2206*1/20)</f>
        <v>0</v>
      </c>
      <c r="K2206" s="51">
        <f>HLOOKUP(A_Stammdaten!$B$12,$L$4:$R$2504,ROW(B2206)-3,FALSE)</f>
        <v>0</v>
      </c>
      <c r="L2206" s="51">
        <f t="shared" si="96"/>
        <v>0</v>
      </c>
      <c r="M2206" s="51">
        <f t="shared" si="95"/>
        <v>0</v>
      </c>
      <c r="N2206" s="51">
        <f t="shared" si="95"/>
        <v>0</v>
      </c>
      <c r="O2206" s="51">
        <f t="shared" si="95"/>
        <v>0</v>
      </c>
      <c r="P2206" s="51">
        <f t="shared" si="95"/>
        <v>0</v>
      </c>
      <c r="Q2206" s="51">
        <f t="shared" si="95"/>
        <v>0</v>
      </c>
      <c r="R2206" s="51">
        <f t="shared" si="95"/>
        <v>0</v>
      </c>
    </row>
    <row r="2207" spans="1:18" x14ac:dyDescent="0.25">
      <c r="A2207" s="17"/>
      <c r="B2207" s="52"/>
      <c r="C2207" s="17"/>
      <c r="D2207" s="17"/>
      <c r="E2207" s="17"/>
      <c r="F2207" s="17"/>
      <c r="G2207" s="17"/>
      <c r="H2207" s="17"/>
      <c r="I2207" s="16">
        <f>IF(B2207&gt;A_Stammdaten!$B$12,0,SUM(C2207,D2207,F2207,G2207)-SUM(E2207,H2207))</f>
        <v>0</v>
      </c>
      <c r="J2207" s="51">
        <f>HLOOKUP(A_Stammdaten!$B$12,$L$4:$R$2504,ROW(B2207)-3,FALSE)+IF(OR(B2207=0,A_Stammdaten!$B$12&lt;B2207),0,I2207*1/20)</f>
        <v>0</v>
      </c>
      <c r="K2207" s="51">
        <f>HLOOKUP(A_Stammdaten!$B$12,$L$4:$R$2504,ROW(B2207)-3,FALSE)</f>
        <v>0</v>
      </c>
      <c r="L2207" s="51">
        <f t="shared" si="96"/>
        <v>0</v>
      </c>
      <c r="M2207" s="51">
        <f t="shared" si="95"/>
        <v>0</v>
      </c>
      <c r="N2207" s="51">
        <f t="shared" si="95"/>
        <v>0</v>
      </c>
      <c r="O2207" s="51">
        <f t="shared" si="95"/>
        <v>0</v>
      </c>
      <c r="P2207" s="51">
        <f t="shared" si="95"/>
        <v>0</v>
      </c>
      <c r="Q2207" s="51">
        <f t="shared" si="95"/>
        <v>0</v>
      </c>
      <c r="R2207" s="51">
        <f t="shared" si="95"/>
        <v>0</v>
      </c>
    </row>
    <row r="2208" spans="1:18" x14ac:dyDescent="0.25">
      <c r="A2208" s="17"/>
      <c r="B2208" s="52"/>
      <c r="C2208" s="17"/>
      <c r="D2208" s="17"/>
      <c r="E2208" s="17"/>
      <c r="F2208" s="17"/>
      <c r="G2208" s="17"/>
      <c r="H2208" s="17"/>
      <c r="I2208" s="16">
        <f>IF(B2208&gt;A_Stammdaten!$B$12,0,SUM(C2208,D2208,F2208,G2208)-SUM(E2208,H2208))</f>
        <v>0</v>
      </c>
      <c r="J2208" s="51">
        <f>HLOOKUP(A_Stammdaten!$B$12,$L$4:$R$2504,ROW(B2208)-3,FALSE)+IF(OR(B2208=0,A_Stammdaten!$B$12&lt;B2208),0,I2208*1/20)</f>
        <v>0</v>
      </c>
      <c r="K2208" s="51">
        <f>HLOOKUP(A_Stammdaten!$B$12,$L$4:$R$2504,ROW(B2208)-3,FALSE)</f>
        <v>0</v>
      </c>
      <c r="L2208" s="51">
        <f t="shared" si="96"/>
        <v>0</v>
      </c>
      <c r="M2208" s="51">
        <f t="shared" si="95"/>
        <v>0</v>
      </c>
      <c r="N2208" s="51">
        <f t="shared" si="95"/>
        <v>0</v>
      </c>
      <c r="O2208" s="51">
        <f t="shared" si="95"/>
        <v>0</v>
      </c>
      <c r="P2208" s="51">
        <f t="shared" si="95"/>
        <v>0</v>
      </c>
      <c r="Q2208" s="51">
        <f t="shared" si="95"/>
        <v>0</v>
      </c>
      <c r="R2208" s="51">
        <f t="shared" si="95"/>
        <v>0</v>
      </c>
    </row>
    <row r="2209" spans="1:18" x14ac:dyDescent="0.25">
      <c r="A2209" s="17"/>
      <c r="B2209" s="52"/>
      <c r="C2209" s="17"/>
      <c r="D2209" s="17"/>
      <c r="E2209" s="17"/>
      <c r="F2209" s="17"/>
      <c r="G2209" s="17"/>
      <c r="H2209" s="17"/>
      <c r="I2209" s="16">
        <f>IF(B2209&gt;A_Stammdaten!$B$12,0,SUM(C2209,D2209,F2209,G2209)-SUM(E2209,H2209))</f>
        <v>0</v>
      </c>
      <c r="J2209" s="51">
        <f>HLOOKUP(A_Stammdaten!$B$12,$L$4:$R$2504,ROW(B2209)-3,FALSE)+IF(OR(B2209=0,A_Stammdaten!$B$12&lt;B2209),0,I2209*1/20)</f>
        <v>0</v>
      </c>
      <c r="K2209" s="51">
        <f>HLOOKUP(A_Stammdaten!$B$12,$L$4:$R$2504,ROW(B2209)-3,FALSE)</f>
        <v>0</v>
      </c>
      <c r="L2209" s="51">
        <f t="shared" si="96"/>
        <v>0</v>
      </c>
      <c r="M2209" s="51">
        <f t="shared" si="95"/>
        <v>0</v>
      </c>
      <c r="N2209" s="51">
        <f t="shared" si="95"/>
        <v>0</v>
      </c>
      <c r="O2209" s="51">
        <f t="shared" si="95"/>
        <v>0</v>
      </c>
      <c r="P2209" s="51">
        <f t="shared" si="95"/>
        <v>0</v>
      </c>
      <c r="Q2209" s="51">
        <f t="shared" si="95"/>
        <v>0</v>
      </c>
      <c r="R2209" s="51">
        <f t="shared" si="95"/>
        <v>0</v>
      </c>
    </row>
    <row r="2210" spans="1:18" x14ac:dyDescent="0.25">
      <c r="A2210" s="17"/>
      <c r="B2210" s="52"/>
      <c r="C2210" s="17"/>
      <c r="D2210" s="17"/>
      <c r="E2210" s="17"/>
      <c r="F2210" s="17"/>
      <c r="G2210" s="17"/>
      <c r="H2210" s="17"/>
      <c r="I2210" s="16">
        <f>IF(B2210&gt;A_Stammdaten!$B$12,0,SUM(C2210,D2210,F2210,G2210)-SUM(E2210,H2210))</f>
        <v>0</v>
      </c>
      <c r="J2210" s="51">
        <f>HLOOKUP(A_Stammdaten!$B$12,$L$4:$R$2504,ROW(B2210)-3,FALSE)+IF(OR(B2210=0,A_Stammdaten!$B$12&lt;B2210),0,I2210*1/20)</f>
        <v>0</v>
      </c>
      <c r="K2210" s="51">
        <f>HLOOKUP(A_Stammdaten!$B$12,$L$4:$R$2504,ROW(B2210)-3,FALSE)</f>
        <v>0</v>
      </c>
      <c r="L2210" s="51">
        <f t="shared" si="96"/>
        <v>0</v>
      </c>
      <c r="M2210" s="51">
        <f t="shared" si="95"/>
        <v>0</v>
      </c>
      <c r="N2210" s="51">
        <f t="shared" si="95"/>
        <v>0</v>
      </c>
      <c r="O2210" s="51">
        <f t="shared" ref="M2210:R2252" si="97">IF(OR($I2210=0,O$4&lt;$B2210,$B2210=0,20-(O$4-$B2210)=0),0,$I2210*(19-(O$4-$B2210))/20)</f>
        <v>0</v>
      </c>
      <c r="P2210" s="51">
        <f t="shared" si="97"/>
        <v>0</v>
      </c>
      <c r="Q2210" s="51">
        <f t="shared" si="97"/>
        <v>0</v>
      </c>
      <c r="R2210" s="51">
        <f t="shared" si="97"/>
        <v>0</v>
      </c>
    </row>
    <row r="2211" spans="1:18" x14ac:dyDescent="0.25">
      <c r="A2211" s="17"/>
      <c r="B2211" s="52"/>
      <c r="C2211" s="17"/>
      <c r="D2211" s="17"/>
      <c r="E2211" s="17"/>
      <c r="F2211" s="17"/>
      <c r="G2211" s="17"/>
      <c r="H2211" s="17"/>
      <c r="I2211" s="16">
        <f>IF(B2211&gt;A_Stammdaten!$B$12,0,SUM(C2211,D2211,F2211,G2211)-SUM(E2211,H2211))</f>
        <v>0</v>
      </c>
      <c r="J2211" s="51">
        <f>HLOOKUP(A_Stammdaten!$B$12,$L$4:$R$2504,ROW(B2211)-3,FALSE)+IF(OR(B2211=0,A_Stammdaten!$B$12&lt;B2211),0,I2211*1/20)</f>
        <v>0</v>
      </c>
      <c r="K2211" s="51">
        <f>HLOOKUP(A_Stammdaten!$B$12,$L$4:$R$2504,ROW(B2211)-3,FALSE)</f>
        <v>0</v>
      </c>
      <c r="L2211" s="51">
        <f t="shared" si="96"/>
        <v>0</v>
      </c>
      <c r="M2211" s="51">
        <f t="shared" si="97"/>
        <v>0</v>
      </c>
      <c r="N2211" s="51">
        <f t="shared" si="97"/>
        <v>0</v>
      </c>
      <c r="O2211" s="51">
        <f t="shared" si="97"/>
        <v>0</v>
      </c>
      <c r="P2211" s="51">
        <f t="shared" si="97"/>
        <v>0</v>
      </c>
      <c r="Q2211" s="51">
        <f t="shared" si="97"/>
        <v>0</v>
      </c>
      <c r="R2211" s="51">
        <f t="shared" si="97"/>
        <v>0</v>
      </c>
    </row>
    <row r="2212" spans="1:18" x14ac:dyDescent="0.25">
      <c r="A2212" s="17"/>
      <c r="B2212" s="52"/>
      <c r="C2212" s="17"/>
      <c r="D2212" s="17"/>
      <c r="E2212" s="17"/>
      <c r="F2212" s="17"/>
      <c r="G2212" s="17"/>
      <c r="H2212" s="17"/>
      <c r="I2212" s="16">
        <f>IF(B2212&gt;A_Stammdaten!$B$12,0,SUM(C2212,D2212,F2212,G2212)-SUM(E2212,H2212))</f>
        <v>0</v>
      </c>
      <c r="J2212" s="51">
        <f>HLOOKUP(A_Stammdaten!$B$12,$L$4:$R$2504,ROW(B2212)-3,FALSE)+IF(OR(B2212=0,A_Stammdaten!$B$12&lt;B2212),0,I2212*1/20)</f>
        <v>0</v>
      </c>
      <c r="K2212" s="51">
        <f>HLOOKUP(A_Stammdaten!$B$12,$L$4:$R$2504,ROW(B2212)-3,FALSE)</f>
        <v>0</v>
      </c>
      <c r="L2212" s="51">
        <f t="shared" si="96"/>
        <v>0</v>
      </c>
      <c r="M2212" s="51">
        <f t="shared" si="97"/>
        <v>0</v>
      </c>
      <c r="N2212" s="51">
        <f t="shared" si="97"/>
        <v>0</v>
      </c>
      <c r="O2212" s="51">
        <f t="shared" si="97"/>
        <v>0</v>
      </c>
      <c r="P2212" s="51">
        <f t="shared" si="97"/>
        <v>0</v>
      </c>
      <c r="Q2212" s="51">
        <f t="shared" si="97"/>
        <v>0</v>
      </c>
      <c r="R2212" s="51">
        <f t="shared" si="97"/>
        <v>0</v>
      </c>
    </row>
    <row r="2213" spans="1:18" x14ac:dyDescent="0.25">
      <c r="A2213" s="17"/>
      <c r="B2213" s="52"/>
      <c r="C2213" s="17"/>
      <c r="D2213" s="17"/>
      <c r="E2213" s="17"/>
      <c r="F2213" s="17"/>
      <c r="G2213" s="17"/>
      <c r="H2213" s="17"/>
      <c r="I2213" s="16">
        <f>IF(B2213&gt;A_Stammdaten!$B$12,0,SUM(C2213,D2213,F2213,G2213)-SUM(E2213,H2213))</f>
        <v>0</v>
      </c>
      <c r="J2213" s="51">
        <f>HLOOKUP(A_Stammdaten!$B$12,$L$4:$R$2504,ROW(B2213)-3,FALSE)+IF(OR(B2213=0,A_Stammdaten!$B$12&lt;B2213),0,I2213*1/20)</f>
        <v>0</v>
      </c>
      <c r="K2213" s="51">
        <f>HLOOKUP(A_Stammdaten!$B$12,$L$4:$R$2504,ROW(B2213)-3,FALSE)</f>
        <v>0</v>
      </c>
      <c r="L2213" s="51">
        <f t="shared" si="96"/>
        <v>0</v>
      </c>
      <c r="M2213" s="51">
        <f t="shared" si="97"/>
        <v>0</v>
      </c>
      <c r="N2213" s="51">
        <f t="shared" si="97"/>
        <v>0</v>
      </c>
      <c r="O2213" s="51">
        <f t="shared" si="97"/>
        <v>0</v>
      </c>
      <c r="P2213" s="51">
        <f t="shared" si="97"/>
        <v>0</v>
      </c>
      <c r="Q2213" s="51">
        <f t="shared" si="97"/>
        <v>0</v>
      </c>
      <c r="R2213" s="51">
        <f t="shared" si="97"/>
        <v>0</v>
      </c>
    </row>
    <row r="2214" spans="1:18" x14ac:dyDescent="0.25">
      <c r="A2214" s="17"/>
      <c r="B2214" s="52"/>
      <c r="C2214" s="17"/>
      <c r="D2214" s="17"/>
      <c r="E2214" s="17"/>
      <c r="F2214" s="17"/>
      <c r="G2214" s="17"/>
      <c r="H2214" s="17"/>
      <c r="I2214" s="16">
        <f>IF(B2214&gt;A_Stammdaten!$B$12,0,SUM(C2214,D2214,F2214,G2214)-SUM(E2214,H2214))</f>
        <v>0</v>
      </c>
      <c r="J2214" s="51">
        <f>HLOOKUP(A_Stammdaten!$B$12,$L$4:$R$2504,ROW(B2214)-3,FALSE)+IF(OR(B2214=0,A_Stammdaten!$B$12&lt;B2214),0,I2214*1/20)</f>
        <v>0</v>
      </c>
      <c r="K2214" s="51">
        <f>HLOOKUP(A_Stammdaten!$B$12,$L$4:$R$2504,ROW(B2214)-3,FALSE)</f>
        <v>0</v>
      </c>
      <c r="L2214" s="51">
        <f t="shared" si="96"/>
        <v>0</v>
      </c>
      <c r="M2214" s="51">
        <f t="shared" si="97"/>
        <v>0</v>
      </c>
      <c r="N2214" s="51">
        <f t="shared" si="97"/>
        <v>0</v>
      </c>
      <c r="O2214" s="51">
        <f t="shared" si="97"/>
        <v>0</v>
      </c>
      <c r="P2214" s="51">
        <f t="shared" si="97"/>
        <v>0</v>
      </c>
      <c r="Q2214" s="51">
        <f t="shared" si="97"/>
        <v>0</v>
      </c>
      <c r="R2214" s="51">
        <f t="shared" si="97"/>
        <v>0</v>
      </c>
    </row>
    <row r="2215" spans="1:18" x14ac:dyDescent="0.25">
      <c r="A2215" s="17"/>
      <c r="B2215" s="52"/>
      <c r="C2215" s="17"/>
      <c r="D2215" s="17"/>
      <c r="E2215" s="17"/>
      <c r="F2215" s="17"/>
      <c r="G2215" s="17"/>
      <c r="H2215" s="17"/>
      <c r="I2215" s="16">
        <f>IF(B2215&gt;A_Stammdaten!$B$12,0,SUM(C2215,D2215,F2215,G2215)-SUM(E2215,H2215))</f>
        <v>0</v>
      </c>
      <c r="J2215" s="51">
        <f>HLOOKUP(A_Stammdaten!$B$12,$L$4:$R$2504,ROW(B2215)-3,FALSE)+IF(OR(B2215=0,A_Stammdaten!$B$12&lt;B2215),0,I2215*1/20)</f>
        <v>0</v>
      </c>
      <c r="K2215" s="51">
        <f>HLOOKUP(A_Stammdaten!$B$12,$L$4:$R$2504,ROW(B2215)-3,FALSE)</f>
        <v>0</v>
      </c>
      <c r="L2215" s="51">
        <f t="shared" si="96"/>
        <v>0</v>
      </c>
      <c r="M2215" s="51">
        <f t="shared" si="97"/>
        <v>0</v>
      </c>
      <c r="N2215" s="51">
        <f t="shared" si="97"/>
        <v>0</v>
      </c>
      <c r="O2215" s="51">
        <f t="shared" si="97"/>
        <v>0</v>
      </c>
      <c r="P2215" s="51">
        <f t="shared" si="97"/>
        <v>0</v>
      </c>
      <c r="Q2215" s="51">
        <f t="shared" si="97"/>
        <v>0</v>
      </c>
      <c r="R2215" s="51">
        <f t="shared" si="97"/>
        <v>0</v>
      </c>
    </row>
    <row r="2216" spans="1:18" x14ac:dyDescent="0.25">
      <c r="A2216" s="17"/>
      <c r="B2216" s="52"/>
      <c r="C2216" s="17"/>
      <c r="D2216" s="17"/>
      <c r="E2216" s="17"/>
      <c r="F2216" s="17"/>
      <c r="G2216" s="17"/>
      <c r="H2216" s="17"/>
      <c r="I2216" s="16">
        <f>IF(B2216&gt;A_Stammdaten!$B$12,0,SUM(C2216,D2216,F2216,G2216)-SUM(E2216,H2216))</f>
        <v>0</v>
      </c>
      <c r="J2216" s="51">
        <f>HLOOKUP(A_Stammdaten!$B$12,$L$4:$R$2504,ROW(B2216)-3,FALSE)+IF(OR(B2216=0,A_Stammdaten!$B$12&lt;B2216),0,I2216*1/20)</f>
        <v>0</v>
      </c>
      <c r="K2216" s="51">
        <f>HLOOKUP(A_Stammdaten!$B$12,$L$4:$R$2504,ROW(B2216)-3,FALSE)</f>
        <v>0</v>
      </c>
      <c r="L2216" s="51">
        <f t="shared" si="96"/>
        <v>0</v>
      </c>
      <c r="M2216" s="51">
        <f t="shared" si="97"/>
        <v>0</v>
      </c>
      <c r="N2216" s="51">
        <f t="shared" si="97"/>
        <v>0</v>
      </c>
      <c r="O2216" s="51">
        <f t="shared" si="97"/>
        <v>0</v>
      </c>
      <c r="P2216" s="51">
        <f t="shared" si="97"/>
        <v>0</v>
      </c>
      <c r="Q2216" s="51">
        <f t="shared" si="97"/>
        <v>0</v>
      </c>
      <c r="R2216" s="51">
        <f t="shared" si="97"/>
        <v>0</v>
      </c>
    </row>
    <row r="2217" spans="1:18" x14ac:dyDescent="0.25">
      <c r="A2217" s="17"/>
      <c r="B2217" s="52"/>
      <c r="C2217" s="17"/>
      <c r="D2217" s="17"/>
      <c r="E2217" s="17"/>
      <c r="F2217" s="17"/>
      <c r="G2217" s="17"/>
      <c r="H2217" s="17"/>
      <c r="I2217" s="16">
        <f>IF(B2217&gt;A_Stammdaten!$B$12,0,SUM(C2217,D2217,F2217,G2217)-SUM(E2217,H2217))</f>
        <v>0</v>
      </c>
      <c r="J2217" s="51">
        <f>HLOOKUP(A_Stammdaten!$B$12,$L$4:$R$2504,ROW(B2217)-3,FALSE)+IF(OR(B2217=0,A_Stammdaten!$B$12&lt;B2217),0,I2217*1/20)</f>
        <v>0</v>
      </c>
      <c r="K2217" s="51">
        <f>HLOOKUP(A_Stammdaten!$B$12,$L$4:$R$2504,ROW(B2217)-3,FALSE)</f>
        <v>0</v>
      </c>
      <c r="L2217" s="51">
        <f t="shared" si="96"/>
        <v>0</v>
      </c>
      <c r="M2217" s="51">
        <f t="shared" si="97"/>
        <v>0</v>
      </c>
      <c r="N2217" s="51">
        <f t="shared" si="97"/>
        <v>0</v>
      </c>
      <c r="O2217" s="51">
        <f t="shared" si="97"/>
        <v>0</v>
      </c>
      <c r="P2217" s="51">
        <f t="shared" si="97"/>
        <v>0</v>
      </c>
      <c r="Q2217" s="51">
        <f t="shared" si="97"/>
        <v>0</v>
      </c>
      <c r="R2217" s="51">
        <f t="shared" si="97"/>
        <v>0</v>
      </c>
    </row>
    <row r="2218" spans="1:18" x14ac:dyDescent="0.25">
      <c r="A2218" s="17"/>
      <c r="B2218" s="52"/>
      <c r="C2218" s="17"/>
      <c r="D2218" s="17"/>
      <c r="E2218" s="17"/>
      <c r="F2218" s="17"/>
      <c r="G2218" s="17"/>
      <c r="H2218" s="17"/>
      <c r="I2218" s="16">
        <f>IF(B2218&gt;A_Stammdaten!$B$12,0,SUM(C2218,D2218,F2218,G2218)-SUM(E2218,H2218))</f>
        <v>0</v>
      </c>
      <c r="J2218" s="51">
        <f>HLOOKUP(A_Stammdaten!$B$12,$L$4:$R$2504,ROW(B2218)-3,FALSE)+IF(OR(B2218=0,A_Stammdaten!$B$12&lt;B2218),0,I2218*1/20)</f>
        <v>0</v>
      </c>
      <c r="K2218" s="51">
        <f>HLOOKUP(A_Stammdaten!$B$12,$L$4:$R$2504,ROW(B2218)-3,FALSE)</f>
        <v>0</v>
      </c>
      <c r="L2218" s="51">
        <f t="shared" si="96"/>
        <v>0</v>
      </c>
      <c r="M2218" s="51">
        <f t="shared" si="97"/>
        <v>0</v>
      </c>
      <c r="N2218" s="51">
        <f t="shared" si="97"/>
        <v>0</v>
      </c>
      <c r="O2218" s="51">
        <f t="shared" si="97"/>
        <v>0</v>
      </c>
      <c r="P2218" s="51">
        <f t="shared" si="97"/>
        <v>0</v>
      </c>
      <c r="Q2218" s="51">
        <f t="shared" si="97"/>
        <v>0</v>
      </c>
      <c r="R2218" s="51">
        <f t="shared" si="97"/>
        <v>0</v>
      </c>
    </row>
    <row r="2219" spans="1:18" x14ac:dyDescent="0.25">
      <c r="A2219" s="17"/>
      <c r="B2219" s="52"/>
      <c r="C2219" s="17"/>
      <c r="D2219" s="17"/>
      <c r="E2219" s="17"/>
      <c r="F2219" s="17"/>
      <c r="G2219" s="17"/>
      <c r="H2219" s="17"/>
      <c r="I2219" s="16">
        <f>IF(B2219&gt;A_Stammdaten!$B$12,0,SUM(C2219,D2219,F2219,G2219)-SUM(E2219,H2219))</f>
        <v>0</v>
      </c>
      <c r="J2219" s="51">
        <f>HLOOKUP(A_Stammdaten!$B$12,$L$4:$R$2504,ROW(B2219)-3,FALSE)+IF(OR(B2219=0,A_Stammdaten!$B$12&lt;B2219),0,I2219*1/20)</f>
        <v>0</v>
      </c>
      <c r="K2219" s="51">
        <f>HLOOKUP(A_Stammdaten!$B$12,$L$4:$R$2504,ROW(B2219)-3,FALSE)</f>
        <v>0</v>
      </c>
      <c r="L2219" s="51">
        <f t="shared" si="96"/>
        <v>0</v>
      </c>
      <c r="M2219" s="51">
        <f t="shared" si="97"/>
        <v>0</v>
      </c>
      <c r="N2219" s="51">
        <f t="shared" si="97"/>
        <v>0</v>
      </c>
      <c r="O2219" s="51">
        <f t="shared" si="97"/>
        <v>0</v>
      </c>
      <c r="P2219" s="51">
        <f t="shared" si="97"/>
        <v>0</v>
      </c>
      <c r="Q2219" s="51">
        <f t="shared" si="97"/>
        <v>0</v>
      </c>
      <c r="R2219" s="51">
        <f t="shared" si="97"/>
        <v>0</v>
      </c>
    </row>
    <row r="2220" spans="1:18" x14ac:dyDescent="0.25">
      <c r="A2220" s="17"/>
      <c r="B2220" s="52"/>
      <c r="C2220" s="17"/>
      <c r="D2220" s="17"/>
      <c r="E2220" s="17"/>
      <c r="F2220" s="17"/>
      <c r="G2220" s="17"/>
      <c r="H2220" s="17"/>
      <c r="I2220" s="16">
        <f>IF(B2220&gt;A_Stammdaten!$B$12,0,SUM(C2220,D2220,F2220,G2220)-SUM(E2220,H2220))</f>
        <v>0</v>
      </c>
      <c r="J2220" s="51">
        <f>HLOOKUP(A_Stammdaten!$B$12,$L$4:$R$2504,ROW(B2220)-3,FALSE)+IF(OR(B2220=0,A_Stammdaten!$B$12&lt;B2220),0,I2220*1/20)</f>
        <v>0</v>
      </c>
      <c r="K2220" s="51">
        <f>HLOOKUP(A_Stammdaten!$B$12,$L$4:$R$2504,ROW(B2220)-3,FALSE)</f>
        <v>0</v>
      </c>
      <c r="L2220" s="51">
        <f t="shared" si="96"/>
        <v>0</v>
      </c>
      <c r="M2220" s="51">
        <f t="shared" si="97"/>
        <v>0</v>
      </c>
      <c r="N2220" s="51">
        <f t="shared" si="97"/>
        <v>0</v>
      </c>
      <c r="O2220" s="51">
        <f t="shared" si="97"/>
        <v>0</v>
      </c>
      <c r="P2220" s="51">
        <f t="shared" si="97"/>
        <v>0</v>
      </c>
      <c r="Q2220" s="51">
        <f t="shared" si="97"/>
        <v>0</v>
      </c>
      <c r="R2220" s="51">
        <f t="shared" si="97"/>
        <v>0</v>
      </c>
    </row>
    <row r="2221" spans="1:18" x14ac:dyDescent="0.25">
      <c r="A2221" s="17"/>
      <c r="B2221" s="52"/>
      <c r="C2221" s="17"/>
      <c r="D2221" s="17"/>
      <c r="E2221" s="17"/>
      <c r="F2221" s="17"/>
      <c r="G2221" s="17"/>
      <c r="H2221" s="17"/>
      <c r="I2221" s="16">
        <f>IF(B2221&gt;A_Stammdaten!$B$12,0,SUM(C2221,D2221,F2221,G2221)-SUM(E2221,H2221))</f>
        <v>0</v>
      </c>
      <c r="J2221" s="51">
        <f>HLOOKUP(A_Stammdaten!$B$12,$L$4:$R$2504,ROW(B2221)-3,FALSE)+IF(OR(B2221=0,A_Stammdaten!$B$12&lt;B2221),0,I2221*1/20)</f>
        <v>0</v>
      </c>
      <c r="K2221" s="51">
        <f>HLOOKUP(A_Stammdaten!$B$12,$L$4:$R$2504,ROW(B2221)-3,FALSE)</f>
        <v>0</v>
      </c>
      <c r="L2221" s="51">
        <f t="shared" si="96"/>
        <v>0</v>
      </c>
      <c r="M2221" s="51">
        <f t="shared" si="97"/>
        <v>0</v>
      </c>
      <c r="N2221" s="51">
        <f t="shared" si="97"/>
        <v>0</v>
      </c>
      <c r="O2221" s="51">
        <f t="shared" si="97"/>
        <v>0</v>
      </c>
      <c r="P2221" s="51">
        <f t="shared" si="97"/>
        <v>0</v>
      </c>
      <c r="Q2221" s="51">
        <f t="shared" si="97"/>
        <v>0</v>
      </c>
      <c r="R2221" s="51">
        <f t="shared" si="97"/>
        <v>0</v>
      </c>
    </row>
    <row r="2222" spans="1:18" x14ac:dyDescent="0.25">
      <c r="A2222" s="17"/>
      <c r="B2222" s="52"/>
      <c r="C2222" s="17"/>
      <c r="D2222" s="17"/>
      <c r="E2222" s="17"/>
      <c r="F2222" s="17"/>
      <c r="G2222" s="17"/>
      <c r="H2222" s="17"/>
      <c r="I2222" s="16">
        <f>IF(B2222&gt;A_Stammdaten!$B$12,0,SUM(C2222,D2222,F2222,G2222)-SUM(E2222,H2222))</f>
        <v>0</v>
      </c>
      <c r="J2222" s="51">
        <f>HLOOKUP(A_Stammdaten!$B$12,$L$4:$R$2504,ROW(B2222)-3,FALSE)+IF(OR(B2222=0,A_Stammdaten!$B$12&lt;B2222),0,I2222*1/20)</f>
        <v>0</v>
      </c>
      <c r="K2222" s="51">
        <f>HLOOKUP(A_Stammdaten!$B$12,$L$4:$R$2504,ROW(B2222)-3,FALSE)</f>
        <v>0</v>
      </c>
      <c r="L2222" s="51">
        <f t="shared" si="96"/>
        <v>0</v>
      </c>
      <c r="M2222" s="51">
        <f t="shared" si="97"/>
        <v>0</v>
      </c>
      <c r="N2222" s="51">
        <f t="shared" si="97"/>
        <v>0</v>
      </c>
      <c r="O2222" s="51">
        <f t="shared" si="97"/>
        <v>0</v>
      </c>
      <c r="P2222" s="51">
        <f t="shared" si="97"/>
        <v>0</v>
      </c>
      <c r="Q2222" s="51">
        <f t="shared" si="97"/>
        <v>0</v>
      </c>
      <c r="R2222" s="51">
        <f t="shared" si="97"/>
        <v>0</v>
      </c>
    </row>
    <row r="2223" spans="1:18" x14ac:dyDescent="0.25">
      <c r="A2223" s="17"/>
      <c r="B2223" s="52"/>
      <c r="C2223" s="17"/>
      <c r="D2223" s="17"/>
      <c r="E2223" s="17"/>
      <c r="F2223" s="17"/>
      <c r="G2223" s="17"/>
      <c r="H2223" s="17"/>
      <c r="I2223" s="16">
        <f>IF(B2223&gt;A_Stammdaten!$B$12,0,SUM(C2223,D2223,F2223,G2223)-SUM(E2223,H2223))</f>
        <v>0</v>
      </c>
      <c r="J2223" s="51">
        <f>HLOOKUP(A_Stammdaten!$B$12,$L$4:$R$2504,ROW(B2223)-3,FALSE)+IF(OR(B2223=0,A_Stammdaten!$B$12&lt;B2223),0,I2223*1/20)</f>
        <v>0</v>
      </c>
      <c r="K2223" s="51">
        <f>HLOOKUP(A_Stammdaten!$B$12,$L$4:$R$2504,ROW(B2223)-3,FALSE)</f>
        <v>0</v>
      </c>
      <c r="L2223" s="51">
        <f t="shared" si="96"/>
        <v>0</v>
      </c>
      <c r="M2223" s="51">
        <f t="shared" si="97"/>
        <v>0</v>
      </c>
      <c r="N2223" s="51">
        <f t="shared" si="97"/>
        <v>0</v>
      </c>
      <c r="O2223" s="51">
        <f t="shared" si="97"/>
        <v>0</v>
      </c>
      <c r="P2223" s="51">
        <f t="shared" si="97"/>
        <v>0</v>
      </c>
      <c r="Q2223" s="51">
        <f t="shared" si="97"/>
        <v>0</v>
      </c>
      <c r="R2223" s="51">
        <f t="shared" si="97"/>
        <v>0</v>
      </c>
    </row>
    <row r="2224" spans="1:18" x14ac:dyDescent="0.25">
      <c r="A2224" s="17"/>
      <c r="B2224" s="52"/>
      <c r="C2224" s="17"/>
      <c r="D2224" s="17"/>
      <c r="E2224" s="17"/>
      <c r="F2224" s="17"/>
      <c r="G2224" s="17"/>
      <c r="H2224" s="17"/>
      <c r="I2224" s="16">
        <f>IF(B2224&gt;A_Stammdaten!$B$12,0,SUM(C2224,D2224,F2224,G2224)-SUM(E2224,H2224))</f>
        <v>0</v>
      </c>
      <c r="J2224" s="51">
        <f>HLOOKUP(A_Stammdaten!$B$12,$L$4:$R$2504,ROW(B2224)-3,FALSE)+IF(OR(B2224=0,A_Stammdaten!$B$12&lt;B2224),0,I2224*1/20)</f>
        <v>0</v>
      </c>
      <c r="K2224" s="51">
        <f>HLOOKUP(A_Stammdaten!$B$12,$L$4:$R$2504,ROW(B2224)-3,FALSE)</f>
        <v>0</v>
      </c>
      <c r="L2224" s="51">
        <f t="shared" si="96"/>
        <v>0</v>
      </c>
      <c r="M2224" s="51">
        <f t="shared" si="97"/>
        <v>0</v>
      </c>
      <c r="N2224" s="51">
        <f t="shared" si="97"/>
        <v>0</v>
      </c>
      <c r="O2224" s="51">
        <f t="shared" si="97"/>
        <v>0</v>
      </c>
      <c r="P2224" s="51">
        <f t="shared" si="97"/>
        <v>0</v>
      </c>
      <c r="Q2224" s="51">
        <f t="shared" si="97"/>
        <v>0</v>
      </c>
      <c r="R2224" s="51">
        <f t="shared" si="97"/>
        <v>0</v>
      </c>
    </row>
    <row r="2225" spans="1:18" x14ac:dyDescent="0.25">
      <c r="A2225" s="17"/>
      <c r="B2225" s="52"/>
      <c r="C2225" s="17"/>
      <c r="D2225" s="17"/>
      <c r="E2225" s="17"/>
      <c r="F2225" s="17"/>
      <c r="G2225" s="17"/>
      <c r="H2225" s="17"/>
      <c r="I2225" s="16">
        <f>IF(B2225&gt;A_Stammdaten!$B$12,0,SUM(C2225,D2225,F2225,G2225)-SUM(E2225,H2225))</f>
        <v>0</v>
      </c>
      <c r="J2225" s="51">
        <f>HLOOKUP(A_Stammdaten!$B$12,$L$4:$R$2504,ROW(B2225)-3,FALSE)+IF(OR(B2225=0,A_Stammdaten!$B$12&lt;B2225),0,I2225*1/20)</f>
        <v>0</v>
      </c>
      <c r="K2225" s="51">
        <f>HLOOKUP(A_Stammdaten!$B$12,$L$4:$R$2504,ROW(B2225)-3,FALSE)</f>
        <v>0</v>
      </c>
      <c r="L2225" s="51">
        <f t="shared" si="96"/>
        <v>0</v>
      </c>
      <c r="M2225" s="51">
        <f t="shared" si="97"/>
        <v>0</v>
      </c>
      <c r="N2225" s="51">
        <f t="shared" si="97"/>
        <v>0</v>
      </c>
      <c r="O2225" s="51">
        <f t="shared" si="97"/>
        <v>0</v>
      </c>
      <c r="P2225" s="51">
        <f t="shared" si="97"/>
        <v>0</v>
      </c>
      <c r="Q2225" s="51">
        <f t="shared" si="97"/>
        <v>0</v>
      </c>
      <c r="R2225" s="51">
        <f t="shared" si="97"/>
        <v>0</v>
      </c>
    </row>
    <row r="2226" spans="1:18" x14ac:dyDescent="0.25">
      <c r="A2226" s="17"/>
      <c r="B2226" s="52"/>
      <c r="C2226" s="17"/>
      <c r="D2226" s="17"/>
      <c r="E2226" s="17"/>
      <c r="F2226" s="17"/>
      <c r="G2226" s="17"/>
      <c r="H2226" s="17"/>
      <c r="I2226" s="16">
        <f>IF(B2226&gt;A_Stammdaten!$B$12,0,SUM(C2226,D2226,F2226,G2226)-SUM(E2226,H2226))</f>
        <v>0</v>
      </c>
      <c r="J2226" s="51">
        <f>HLOOKUP(A_Stammdaten!$B$12,$L$4:$R$2504,ROW(B2226)-3,FALSE)+IF(OR(B2226=0,A_Stammdaten!$B$12&lt;B2226),0,I2226*1/20)</f>
        <v>0</v>
      </c>
      <c r="K2226" s="51">
        <f>HLOOKUP(A_Stammdaten!$B$12,$L$4:$R$2504,ROW(B2226)-3,FALSE)</f>
        <v>0</v>
      </c>
      <c r="L2226" s="51">
        <f t="shared" si="96"/>
        <v>0</v>
      </c>
      <c r="M2226" s="51">
        <f t="shared" si="97"/>
        <v>0</v>
      </c>
      <c r="N2226" s="51">
        <f t="shared" si="97"/>
        <v>0</v>
      </c>
      <c r="O2226" s="51">
        <f t="shared" si="97"/>
        <v>0</v>
      </c>
      <c r="P2226" s="51">
        <f t="shared" si="97"/>
        <v>0</v>
      </c>
      <c r="Q2226" s="51">
        <f t="shared" si="97"/>
        <v>0</v>
      </c>
      <c r="R2226" s="51">
        <f t="shared" si="97"/>
        <v>0</v>
      </c>
    </row>
    <row r="2227" spans="1:18" x14ac:dyDescent="0.25">
      <c r="A2227" s="17"/>
      <c r="B2227" s="52"/>
      <c r="C2227" s="17"/>
      <c r="D2227" s="17"/>
      <c r="E2227" s="17"/>
      <c r="F2227" s="17"/>
      <c r="G2227" s="17"/>
      <c r="H2227" s="17"/>
      <c r="I2227" s="16">
        <f>IF(B2227&gt;A_Stammdaten!$B$12,0,SUM(C2227,D2227,F2227,G2227)-SUM(E2227,H2227))</f>
        <v>0</v>
      </c>
      <c r="J2227" s="51">
        <f>HLOOKUP(A_Stammdaten!$B$12,$L$4:$R$2504,ROW(B2227)-3,FALSE)+IF(OR(B2227=0,A_Stammdaten!$B$12&lt;B2227),0,I2227*1/20)</f>
        <v>0</v>
      </c>
      <c r="K2227" s="51">
        <f>HLOOKUP(A_Stammdaten!$B$12,$L$4:$R$2504,ROW(B2227)-3,FALSE)</f>
        <v>0</v>
      </c>
      <c r="L2227" s="51">
        <f t="shared" si="96"/>
        <v>0</v>
      </c>
      <c r="M2227" s="51">
        <f t="shared" si="97"/>
        <v>0</v>
      </c>
      <c r="N2227" s="51">
        <f t="shared" si="97"/>
        <v>0</v>
      </c>
      <c r="O2227" s="51">
        <f t="shared" si="97"/>
        <v>0</v>
      </c>
      <c r="P2227" s="51">
        <f t="shared" si="97"/>
        <v>0</v>
      </c>
      <c r="Q2227" s="51">
        <f t="shared" si="97"/>
        <v>0</v>
      </c>
      <c r="R2227" s="51">
        <f t="shared" si="97"/>
        <v>0</v>
      </c>
    </row>
    <row r="2228" spans="1:18" x14ac:dyDescent="0.25">
      <c r="A2228" s="17"/>
      <c r="B2228" s="52"/>
      <c r="C2228" s="17"/>
      <c r="D2228" s="17"/>
      <c r="E2228" s="17"/>
      <c r="F2228" s="17"/>
      <c r="G2228" s="17"/>
      <c r="H2228" s="17"/>
      <c r="I2228" s="16">
        <f>IF(B2228&gt;A_Stammdaten!$B$12,0,SUM(C2228,D2228,F2228,G2228)-SUM(E2228,H2228))</f>
        <v>0</v>
      </c>
      <c r="J2228" s="51">
        <f>HLOOKUP(A_Stammdaten!$B$12,$L$4:$R$2504,ROW(B2228)-3,FALSE)+IF(OR(B2228=0,A_Stammdaten!$B$12&lt;B2228),0,I2228*1/20)</f>
        <v>0</v>
      </c>
      <c r="K2228" s="51">
        <f>HLOOKUP(A_Stammdaten!$B$12,$L$4:$R$2504,ROW(B2228)-3,FALSE)</f>
        <v>0</v>
      </c>
      <c r="L2228" s="51">
        <f t="shared" si="96"/>
        <v>0</v>
      </c>
      <c r="M2228" s="51">
        <f t="shared" si="97"/>
        <v>0</v>
      </c>
      <c r="N2228" s="51">
        <f t="shared" si="97"/>
        <v>0</v>
      </c>
      <c r="O2228" s="51">
        <f t="shared" si="97"/>
        <v>0</v>
      </c>
      <c r="P2228" s="51">
        <f t="shared" si="97"/>
        <v>0</v>
      </c>
      <c r="Q2228" s="51">
        <f t="shared" si="97"/>
        <v>0</v>
      </c>
      <c r="R2228" s="51">
        <f t="shared" si="97"/>
        <v>0</v>
      </c>
    </row>
    <row r="2229" spans="1:18" x14ac:dyDescent="0.25">
      <c r="A2229" s="17"/>
      <c r="B2229" s="52"/>
      <c r="C2229" s="17"/>
      <c r="D2229" s="17"/>
      <c r="E2229" s="17"/>
      <c r="F2229" s="17"/>
      <c r="G2229" s="17"/>
      <c r="H2229" s="17"/>
      <c r="I2229" s="16">
        <f>IF(B2229&gt;A_Stammdaten!$B$12,0,SUM(C2229,D2229,F2229,G2229)-SUM(E2229,H2229))</f>
        <v>0</v>
      </c>
      <c r="J2229" s="51">
        <f>HLOOKUP(A_Stammdaten!$B$12,$L$4:$R$2504,ROW(B2229)-3,FALSE)+IF(OR(B2229=0,A_Stammdaten!$B$12&lt;B2229),0,I2229*1/20)</f>
        <v>0</v>
      </c>
      <c r="K2229" s="51">
        <f>HLOOKUP(A_Stammdaten!$B$12,$L$4:$R$2504,ROW(B2229)-3,FALSE)</f>
        <v>0</v>
      </c>
      <c r="L2229" s="51">
        <f t="shared" si="96"/>
        <v>0</v>
      </c>
      <c r="M2229" s="51">
        <f t="shared" si="97"/>
        <v>0</v>
      </c>
      <c r="N2229" s="51">
        <f t="shared" si="97"/>
        <v>0</v>
      </c>
      <c r="O2229" s="51">
        <f t="shared" si="97"/>
        <v>0</v>
      </c>
      <c r="P2229" s="51">
        <f t="shared" si="97"/>
        <v>0</v>
      </c>
      <c r="Q2229" s="51">
        <f t="shared" si="97"/>
        <v>0</v>
      </c>
      <c r="R2229" s="51">
        <f t="shared" si="97"/>
        <v>0</v>
      </c>
    </row>
    <row r="2230" spans="1:18" x14ac:dyDescent="0.25">
      <c r="A2230" s="17"/>
      <c r="B2230" s="52"/>
      <c r="C2230" s="17"/>
      <c r="D2230" s="17"/>
      <c r="E2230" s="17"/>
      <c r="F2230" s="17"/>
      <c r="G2230" s="17"/>
      <c r="H2230" s="17"/>
      <c r="I2230" s="16">
        <f>IF(B2230&gt;A_Stammdaten!$B$12,0,SUM(C2230,D2230,F2230,G2230)-SUM(E2230,H2230))</f>
        <v>0</v>
      </c>
      <c r="J2230" s="51">
        <f>HLOOKUP(A_Stammdaten!$B$12,$L$4:$R$2504,ROW(B2230)-3,FALSE)+IF(OR(B2230=0,A_Stammdaten!$B$12&lt;B2230),0,I2230*1/20)</f>
        <v>0</v>
      </c>
      <c r="K2230" s="51">
        <f>HLOOKUP(A_Stammdaten!$B$12,$L$4:$R$2504,ROW(B2230)-3,FALSE)</f>
        <v>0</v>
      </c>
      <c r="L2230" s="51">
        <f t="shared" si="96"/>
        <v>0</v>
      </c>
      <c r="M2230" s="51">
        <f t="shared" si="97"/>
        <v>0</v>
      </c>
      <c r="N2230" s="51">
        <f t="shared" si="97"/>
        <v>0</v>
      </c>
      <c r="O2230" s="51">
        <f t="shared" si="97"/>
        <v>0</v>
      </c>
      <c r="P2230" s="51">
        <f t="shared" si="97"/>
        <v>0</v>
      </c>
      <c r="Q2230" s="51">
        <f t="shared" si="97"/>
        <v>0</v>
      </c>
      <c r="R2230" s="51">
        <f t="shared" si="97"/>
        <v>0</v>
      </c>
    </row>
    <row r="2231" spans="1:18" x14ac:dyDescent="0.25">
      <c r="A2231" s="17"/>
      <c r="B2231" s="52"/>
      <c r="C2231" s="17"/>
      <c r="D2231" s="17"/>
      <c r="E2231" s="17"/>
      <c r="F2231" s="17"/>
      <c r="G2231" s="17"/>
      <c r="H2231" s="17"/>
      <c r="I2231" s="16">
        <f>IF(B2231&gt;A_Stammdaten!$B$12,0,SUM(C2231,D2231,F2231,G2231)-SUM(E2231,H2231))</f>
        <v>0</v>
      </c>
      <c r="J2231" s="51">
        <f>HLOOKUP(A_Stammdaten!$B$12,$L$4:$R$2504,ROW(B2231)-3,FALSE)+IF(OR(B2231=0,A_Stammdaten!$B$12&lt;B2231),0,I2231*1/20)</f>
        <v>0</v>
      </c>
      <c r="K2231" s="51">
        <f>HLOOKUP(A_Stammdaten!$B$12,$L$4:$R$2504,ROW(B2231)-3,FALSE)</f>
        <v>0</v>
      </c>
      <c r="L2231" s="51">
        <f t="shared" si="96"/>
        <v>0</v>
      </c>
      <c r="M2231" s="51">
        <f t="shared" si="97"/>
        <v>0</v>
      </c>
      <c r="N2231" s="51">
        <f t="shared" si="97"/>
        <v>0</v>
      </c>
      <c r="O2231" s="51">
        <f t="shared" si="97"/>
        <v>0</v>
      </c>
      <c r="P2231" s="51">
        <f t="shared" si="97"/>
        <v>0</v>
      </c>
      <c r="Q2231" s="51">
        <f t="shared" si="97"/>
        <v>0</v>
      </c>
      <c r="R2231" s="51">
        <f t="shared" si="97"/>
        <v>0</v>
      </c>
    </row>
    <row r="2232" spans="1:18" x14ac:dyDescent="0.25">
      <c r="A2232" s="17"/>
      <c r="B2232" s="52"/>
      <c r="C2232" s="17"/>
      <c r="D2232" s="17"/>
      <c r="E2232" s="17"/>
      <c r="F2232" s="17"/>
      <c r="G2232" s="17"/>
      <c r="H2232" s="17"/>
      <c r="I2232" s="16">
        <f>IF(B2232&gt;A_Stammdaten!$B$12,0,SUM(C2232,D2232,F2232,G2232)-SUM(E2232,H2232))</f>
        <v>0</v>
      </c>
      <c r="J2232" s="51">
        <f>HLOOKUP(A_Stammdaten!$B$12,$L$4:$R$2504,ROW(B2232)-3,FALSE)+IF(OR(B2232=0,A_Stammdaten!$B$12&lt;B2232),0,I2232*1/20)</f>
        <v>0</v>
      </c>
      <c r="K2232" s="51">
        <f>HLOOKUP(A_Stammdaten!$B$12,$L$4:$R$2504,ROW(B2232)-3,FALSE)</f>
        <v>0</v>
      </c>
      <c r="L2232" s="51">
        <f t="shared" si="96"/>
        <v>0</v>
      </c>
      <c r="M2232" s="51">
        <f t="shared" si="97"/>
        <v>0</v>
      </c>
      <c r="N2232" s="51">
        <f t="shared" si="97"/>
        <v>0</v>
      </c>
      <c r="O2232" s="51">
        <f t="shared" si="97"/>
        <v>0</v>
      </c>
      <c r="P2232" s="51">
        <f t="shared" si="97"/>
        <v>0</v>
      </c>
      <c r="Q2232" s="51">
        <f t="shared" si="97"/>
        <v>0</v>
      </c>
      <c r="R2232" s="51">
        <f t="shared" si="97"/>
        <v>0</v>
      </c>
    </row>
    <row r="2233" spans="1:18" x14ac:dyDescent="0.25">
      <c r="A2233" s="17"/>
      <c r="B2233" s="52"/>
      <c r="C2233" s="17"/>
      <c r="D2233" s="17"/>
      <c r="E2233" s="17"/>
      <c r="F2233" s="17"/>
      <c r="G2233" s="17"/>
      <c r="H2233" s="17"/>
      <c r="I2233" s="16">
        <f>IF(B2233&gt;A_Stammdaten!$B$12,0,SUM(C2233,D2233,F2233,G2233)-SUM(E2233,H2233))</f>
        <v>0</v>
      </c>
      <c r="J2233" s="51">
        <f>HLOOKUP(A_Stammdaten!$B$12,$L$4:$R$2504,ROW(B2233)-3,FALSE)+IF(OR(B2233=0,A_Stammdaten!$B$12&lt;B2233),0,I2233*1/20)</f>
        <v>0</v>
      </c>
      <c r="K2233" s="51">
        <f>HLOOKUP(A_Stammdaten!$B$12,$L$4:$R$2504,ROW(B2233)-3,FALSE)</f>
        <v>0</v>
      </c>
      <c r="L2233" s="51">
        <f t="shared" si="96"/>
        <v>0</v>
      </c>
      <c r="M2233" s="51">
        <f t="shared" si="97"/>
        <v>0</v>
      </c>
      <c r="N2233" s="51">
        <f t="shared" si="97"/>
        <v>0</v>
      </c>
      <c r="O2233" s="51">
        <f t="shared" si="97"/>
        <v>0</v>
      </c>
      <c r="P2233" s="51">
        <f t="shared" si="97"/>
        <v>0</v>
      </c>
      <c r="Q2233" s="51">
        <f t="shared" si="97"/>
        <v>0</v>
      </c>
      <c r="R2233" s="51">
        <f t="shared" si="97"/>
        <v>0</v>
      </c>
    </row>
    <row r="2234" spans="1:18" x14ac:dyDescent="0.25">
      <c r="A2234" s="17"/>
      <c r="B2234" s="52"/>
      <c r="C2234" s="17"/>
      <c r="D2234" s="17"/>
      <c r="E2234" s="17"/>
      <c r="F2234" s="17"/>
      <c r="G2234" s="17"/>
      <c r="H2234" s="17"/>
      <c r="I2234" s="16">
        <f>IF(B2234&gt;A_Stammdaten!$B$12,0,SUM(C2234,D2234,F2234,G2234)-SUM(E2234,H2234))</f>
        <v>0</v>
      </c>
      <c r="J2234" s="51">
        <f>HLOOKUP(A_Stammdaten!$B$12,$L$4:$R$2504,ROW(B2234)-3,FALSE)+IF(OR(B2234=0,A_Stammdaten!$B$12&lt;B2234),0,I2234*1/20)</f>
        <v>0</v>
      </c>
      <c r="K2234" s="51">
        <f>HLOOKUP(A_Stammdaten!$B$12,$L$4:$R$2504,ROW(B2234)-3,FALSE)</f>
        <v>0</v>
      </c>
      <c r="L2234" s="51">
        <f t="shared" si="96"/>
        <v>0</v>
      </c>
      <c r="M2234" s="51">
        <f t="shared" si="97"/>
        <v>0</v>
      </c>
      <c r="N2234" s="51">
        <f t="shared" si="97"/>
        <v>0</v>
      </c>
      <c r="O2234" s="51">
        <f t="shared" si="97"/>
        <v>0</v>
      </c>
      <c r="P2234" s="51">
        <f t="shared" si="97"/>
        <v>0</v>
      </c>
      <c r="Q2234" s="51">
        <f t="shared" si="97"/>
        <v>0</v>
      </c>
      <c r="R2234" s="51">
        <f t="shared" si="97"/>
        <v>0</v>
      </c>
    </row>
    <row r="2235" spans="1:18" x14ac:dyDescent="0.25">
      <c r="A2235" s="17"/>
      <c r="B2235" s="52"/>
      <c r="C2235" s="17"/>
      <c r="D2235" s="17"/>
      <c r="E2235" s="17"/>
      <c r="F2235" s="17"/>
      <c r="G2235" s="17"/>
      <c r="H2235" s="17"/>
      <c r="I2235" s="16">
        <f>IF(B2235&gt;A_Stammdaten!$B$12,0,SUM(C2235,D2235,F2235,G2235)-SUM(E2235,H2235))</f>
        <v>0</v>
      </c>
      <c r="J2235" s="51">
        <f>HLOOKUP(A_Stammdaten!$B$12,$L$4:$R$2504,ROW(B2235)-3,FALSE)+IF(OR(B2235=0,A_Stammdaten!$B$12&lt;B2235),0,I2235*1/20)</f>
        <v>0</v>
      </c>
      <c r="K2235" s="51">
        <f>HLOOKUP(A_Stammdaten!$B$12,$L$4:$R$2504,ROW(B2235)-3,FALSE)</f>
        <v>0</v>
      </c>
      <c r="L2235" s="51">
        <f t="shared" si="96"/>
        <v>0</v>
      </c>
      <c r="M2235" s="51">
        <f t="shared" si="97"/>
        <v>0</v>
      </c>
      <c r="N2235" s="51">
        <f t="shared" si="97"/>
        <v>0</v>
      </c>
      <c r="O2235" s="51">
        <f t="shared" si="97"/>
        <v>0</v>
      </c>
      <c r="P2235" s="51">
        <f t="shared" si="97"/>
        <v>0</v>
      </c>
      <c r="Q2235" s="51">
        <f t="shared" si="97"/>
        <v>0</v>
      </c>
      <c r="R2235" s="51">
        <f t="shared" si="97"/>
        <v>0</v>
      </c>
    </row>
    <row r="2236" spans="1:18" x14ac:dyDescent="0.25">
      <c r="A2236" s="17"/>
      <c r="B2236" s="52"/>
      <c r="C2236" s="17"/>
      <c r="D2236" s="17"/>
      <c r="E2236" s="17"/>
      <c r="F2236" s="17"/>
      <c r="G2236" s="17"/>
      <c r="H2236" s="17"/>
      <c r="I2236" s="16">
        <f>IF(B2236&gt;A_Stammdaten!$B$12,0,SUM(C2236,D2236,F2236,G2236)-SUM(E2236,H2236))</f>
        <v>0</v>
      </c>
      <c r="J2236" s="51">
        <f>HLOOKUP(A_Stammdaten!$B$12,$L$4:$R$2504,ROW(B2236)-3,FALSE)+IF(OR(B2236=0,A_Stammdaten!$B$12&lt;B2236),0,I2236*1/20)</f>
        <v>0</v>
      </c>
      <c r="K2236" s="51">
        <f>HLOOKUP(A_Stammdaten!$B$12,$L$4:$R$2504,ROW(B2236)-3,FALSE)</f>
        <v>0</v>
      </c>
      <c r="L2236" s="51">
        <f t="shared" si="96"/>
        <v>0</v>
      </c>
      <c r="M2236" s="51">
        <f t="shared" si="97"/>
        <v>0</v>
      </c>
      <c r="N2236" s="51">
        <f t="shared" si="97"/>
        <v>0</v>
      </c>
      <c r="O2236" s="51">
        <f t="shared" si="97"/>
        <v>0</v>
      </c>
      <c r="P2236" s="51">
        <f t="shared" si="97"/>
        <v>0</v>
      </c>
      <c r="Q2236" s="51">
        <f t="shared" si="97"/>
        <v>0</v>
      </c>
      <c r="R2236" s="51">
        <f t="shared" si="97"/>
        <v>0</v>
      </c>
    </row>
    <row r="2237" spans="1:18" x14ac:dyDescent="0.25">
      <c r="A2237" s="17"/>
      <c r="B2237" s="52"/>
      <c r="C2237" s="17"/>
      <c r="D2237" s="17"/>
      <c r="E2237" s="17"/>
      <c r="F2237" s="17"/>
      <c r="G2237" s="17"/>
      <c r="H2237" s="17"/>
      <c r="I2237" s="16">
        <f>IF(B2237&gt;A_Stammdaten!$B$12,0,SUM(C2237,D2237,F2237,G2237)-SUM(E2237,H2237))</f>
        <v>0</v>
      </c>
      <c r="J2237" s="51">
        <f>HLOOKUP(A_Stammdaten!$B$12,$L$4:$R$2504,ROW(B2237)-3,FALSE)+IF(OR(B2237=0,A_Stammdaten!$B$12&lt;B2237),0,I2237*1/20)</f>
        <v>0</v>
      </c>
      <c r="K2237" s="51">
        <f>HLOOKUP(A_Stammdaten!$B$12,$L$4:$R$2504,ROW(B2237)-3,FALSE)</f>
        <v>0</v>
      </c>
      <c r="L2237" s="51">
        <f t="shared" si="96"/>
        <v>0</v>
      </c>
      <c r="M2237" s="51">
        <f t="shared" si="97"/>
        <v>0</v>
      </c>
      <c r="N2237" s="51">
        <f t="shared" si="97"/>
        <v>0</v>
      </c>
      <c r="O2237" s="51">
        <f t="shared" si="97"/>
        <v>0</v>
      </c>
      <c r="P2237" s="51">
        <f t="shared" si="97"/>
        <v>0</v>
      </c>
      <c r="Q2237" s="51">
        <f t="shared" si="97"/>
        <v>0</v>
      </c>
      <c r="R2237" s="51">
        <f t="shared" si="97"/>
        <v>0</v>
      </c>
    </row>
    <row r="2238" spans="1:18" x14ac:dyDescent="0.25">
      <c r="A2238" s="17"/>
      <c r="B2238" s="52"/>
      <c r="C2238" s="17"/>
      <c r="D2238" s="17"/>
      <c r="E2238" s="17"/>
      <c r="F2238" s="17"/>
      <c r="G2238" s="17"/>
      <c r="H2238" s="17"/>
      <c r="I2238" s="16">
        <f>IF(B2238&gt;A_Stammdaten!$B$12,0,SUM(C2238,D2238,F2238,G2238)-SUM(E2238,H2238))</f>
        <v>0</v>
      </c>
      <c r="J2238" s="51">
        <f>HLOOKUP(A_Stammdaten!$B$12,$L$4:$R$2504,ROW(B2238)-3,FALSE)+IF(OR(B2238=0,A_Stammdaten!$B$12&lt;B2238),0,I2238*1/20)</f>
        <v>0</v>
      </c>
      <c r="K2238" s="51">
        <f>HLOOKUP(A_Stammdaten!$B$12,$L$4:$R$2504,ROW(B2238)-3,FALSE)</f>
        <v>0</v>
      </c>
      <c r="L2238" s="51">
        <f t="shared" si="96"/>
        <v>0</v>
      </c>
      <c r="M2238" s="51">
        <f t="shared" si="97"/>
        <v>0</v>
      </c>
      <c r="N2238" s="51">
        <f t="shared" si="97"/>
        <v>0</v>
      </c>
      <c r="O2238" s="51">
        <f t="shared" si="97"/>
        <v>0</v>
      </c>
      <c r="P2238" s="51">
        <f t="shared" si="97"/>
        <v>0</v>
      </c>
      <c r="Q2238" s="51">
        <f t="shared" si="97"/>
        <v>0</v>
      </c>
      <c r="R2238" s="51">
        <f t="shared" si="97"/>
        <v>0</v>
      </c>
    </row>
    <row r="2239" spans="1:18" x14ac:dyDescent="0.25">
      <c r="A2239" s="17"/>
      <c r="B2239" s="52"/>
      <c r="C2239" s="17"/>
      <c r="D2239" s="17"/>
      <c r="E2239" s="17"/>
      <c r="F2239" s="17"/>
      <c r="G2239" s="17"/>
      <c r="H2239" s="17"/>
      <c r="I2239" s="16">
        <f>IF(B2239&gt;A_Stammdaten!$B$12,0,SUM(C2239,D2239,F2239,G2239)-SUM(E2239,H2239))</f>
        <v>0</v>
      </c>
      <c r="J2239" s="51">
        <f>HLOOKUP(A_Stammdaten!$B$12,$L$4:$R$2504,ROW(B2239)-3,FALSE)+IF(OR(B2239=0,A_Stammdaten!$B$12&lt;B2239),0,I2239*1/20)</f>
        <v>0</v>
      </c>
      <c r="K2239" s="51">
        <f>HLOOKUP(A_Stammdaten!$B$12,$L$4:$R$2504,ROW(B2239)-3,FALSE)</f>
        <v>0</v>
      </c>
      <c r="L2239" s="51">
        <f t="shared" si="96"/>
        <v>0</v>
      </c>
      <c r="M2239" s="51">
        <f t="shared" si="97"/>
        <v>0</v>
      </c>
      <c r="N2239" s="51">
        <f t="shared" si="97"/>
        <v>0</v>
      </c>
      <c r="O2239" s="51">
        <f t="shared" si="97"/>
        <v>0</v>
      </c>
      <c r="P2239" s="51">
        <f t="shared" si="97"/>
        <v>0</v>
      </c>
      <c r="Q2239" s="51">
        <f t="shared" si="97"/>
        <v>0</v>
      </c>
      <c r="R2239" s="51">
        <f t="shared" si="97"/>
        <v>0</v>
      </c>
    </row>
    <row r="2240" spans="1:18" x14ac:dyDescent="0.25">
      <c r="A2240" s="17"/>
      <c r="B2240" s="52"/>
      <c r="C2240" s="17"/>
      <c r="D2240" s="17"/>
      <c r="E2240" s="17"/>
      <c r="F2240" s="17"/>
      <c r="G2240" s="17"/>
      <c r="H2240" s="17"/>
      <c r="I2240" s="16">
        <f>IF(B2240&gt;A_Stammdaten!$B$12,0,SUM(C2240,D2240,F2240,G2240)-SUM(E2240,H2240))</f>
        <v>0</v>
      </c>
      <c r="J2240" s="51">
        <f>HLOOKUP(A_Stammdaten!$B$12,$L$4:$R$2504,ROW(B2240)-3,FALSE)+IF(OR(B2240=0,A_Stammdaten!$B$12&lt;B2240),0,I2240*1/20)</f>
        <v>0</v>
      </c>
      <c r="K2240" s="51">
        <f>HLOOKUP(A_Stammdaten!$B$12,$L$4:$R$2504,ROW(B2240)-3,FALSE)</f>
        <v>0</v>
      </c>
      <c r="L2240" s="51">
        <f t="shared" ref="L2240:L2303" si="98">IF(OR($I2240=0,L$4&lt;$B2240,$B2240=0,20-(L$4-$B2240)=0),0,$I2240*(19-(L$4-$B2240))/20)</f>
        <v>0</v>
      </c>
      <c r="M2240" s="51">
        <f t="shared" si="97"/>
        <v>0</v>
      </c>
      <c r="N2240" s="51">
        <f t="shared" si="97"/>
        <v>0</v>
      </c>
      <c r="O2240" s="51">
        <f t="shared" si="97"/>
        <v>0</v>
      </c>
      <c r="P2240" s="51">
        <f t="shared" si="97"/>
        <v>0</v>
      </c>
      <c r="Q2240" s="51">
        <f t="shared" si="97"/>
        <v>0</v>
      </c>
      <c r="R2240" s="51">
        <f t="shared" si="97"/>
        <v>0</v>
      </c>
    </row>
    <row r="2241" spans="1:18" x14ac:dyDescent="0.25">
      <c r="A2241" s="17"/>
      <c r="B2241" s="52"/>
      <c r="C2241" s="17"/>
      <c r="D2241" s="17"/>
      <c r="E2241" s="17"/>
      <c r="F2241" s="17"/>
      <c r="G2241" s="17"/>
      <c r="H2241" s="17"/>
      <c r="I2241" s="16">
        <f>IF(B2241&gt;A_Stammdaten!$B$12,0,SUM(C2241,D2241,F2241,G2241)-SUM(E2241,H2241))</f>
        <v>0</v>
      </c>
      <c r="J2241" s="51">
        <f>HLOOKUP(A_Stammdaten!$B$12,$L$4:$R$2504,ROW(B2241)-3,FALSE)+IF(OR(B2241=0,A_Stammdaten!$B$12&lt;B2241),0,I2241*1/20)</f>
        <v>0</v>
      </c>
      <c r="K2241" s="51">
        <f>HLOOKUP(A_Stammdaten!$B$12,$L$4:$R$2504,ROW(B2241)-3,FALSE)</f>
        <v>0</v>
      </c>
      <c r="L2241" s="51">
        <f t="shared" si="98"/>
        <v>0</v>
      </c>
      <c r="M2241" s="51">
        <f t="shared" si="97"/>
        <v>0</v>
      </c>
      <c r="N2241" s="51">
        <f t="shared" si="97"/>
        <v>0</v>
      </c>
      <c r="O2241" s="51">
        <f t="shared" si="97"/>
        <v>0</v>
      </c>
      <c r="P2241" s="51">
        <f t="shared" si="97"/>
        <v>0</v>
      </c>
      <c r="Q2241" s="51">
        <f t="shared" si="97"/>
        <v>0</v>
      </c>
      <c r="R2241" s="51">
        <f t="shared" si="97"/>
        <v>0</v>
      </c>
    </row>
    <row r="2242" spans="1:18" x14ac:dyDescent="0.25">
      <c r="A2242" s="17"/>
      <c r="B2242" s="52"/>
      <c r="C2242" s="17"/>
      <c r="D2242" s="17"/>
      <c r="E2242" s="17"/>
      <c r="F2242" s="17"/>
      <c r="G2242" s="17"/>
      <c r="H2242" s="17"/>
      <c r="I2242" s="16">
        <f>IF(B2242&gt;A_Stammdaten!$B$12,0,SUM(C2242,D2242,F2242,G2242)-SUM(E2242,H2242))</f>
        <v>0</v>
      </c>
      <c r="J2242" s="51">
        <f>HLOOKUP(A_Stammdaten!$B$12,$L$4:$R$2504,ROW(B2242)-3,FALSE)+IF(OR(B2242=0,A_Stammdaten!$B$12&lt;B2242),0,I2242*1/20)</f>
        <v>0</v>
      </c>
      <c r="K2242" s="51">
        <f>HLOOKUP(A_Stammdaten!$B$12,$L$4:$R$2504,ROW(B2242)-3,FALSE)</f>
        <v>0</v>
      </c>
      <c r="L2242" s="51">
        <f t="shared" si="98"/>
        <v>0</v>
      </c>
      <c r="M2242" s="51">
        <f t="shared" si="97"/>
        <v>0</v>
      </c>
      <c r="N2242" s="51">
        <f t="shared" si="97"/>
        <v>0</v>
      </c>
      <c r="O2242" s="51">
        <f t="shared" si="97"/>
        <v>0</v>
      </c>
      <c r="P2242" s="51">
        <f t="shared" si="97"/>
        <v>0</v>
      </c>
      <c r="Q2242" s="51">
        <f t="shared" si="97"/>
        <v>0</v>
      </c>
      <c r="R2242" s="51">
        <f t="shared" si="97"/>
        <v>0</v>
      </c>
    </row>
    <row r="2243" spans="1:18" x14ac:dyDescent="0.25">
      <c r="A2243" s="17"/>
      <c r="B2243" s="52"/>
      <c r="C2243" s="17"/>
      <c r="D2243" s="17"/>
      <c r="E2243" s="17"/>
      <c r="F2243" s="17"/>
      <c r="G2243" s="17"/>
      <c r="H2243" s="17"/>
      <c r="I2243" s="16">
        <f>IF(B2243&gt;A_Stammdaten!$B$12,0,SUM(C2243,D2243,F2243,G2243)-SUM(E2243,H2243))</f>
        <v>0</v>
      </c>
      <c r="J2243" s="51">
        <f>HLOOKUP(A_Stammdaten!$B$12,$L$4:$R$2504,ROW(B2243)-3,FALSE)+IF(OR(B2243=0,A_Stammdaten!$B$12&lt;B2243),0,I2243*1/20)</f>
        <v>0</v>
      </c>
      <c r="K2243" s="51">
        <f>HLOOKUP(A_Stammdaten!$B$12,$L$4:$R$2504,ROW(B2243)-3,FALSE)</f>
        <v>0</v>
      </c>
      <c r="L2243" s="51">
        <f t="shared" si="98"/>
        <v>0</v>
      </c>
      <c r="M2243" s="51">
        <f t="shared" si="97"/>
        <v>0</v>
      </c>
      <c r="N2243" s="51">
        <f t="shared" si="97"/>
        <v>0</v>
      </c>
      <c r="O2243" s="51">
        <f t="shared" si="97"/>
        <v>0</v>
      </c>
      <c r="P2243" s="51">
        <f t="shared" si="97"/>
        <v>0</v>
      </c>
      <c r="Q2243" s="51">
        <f t="shared" si="97"/>
        <v>0</v>
      </c>
      <c r="R2243" s="51">
        <f t="shared" si="97"/>
        <v>0</v>
      </c>
    </row>
    <row r="2244" spans="1:18" x14ac:dyDescent="0.25">
      <c r="A2244" s="17"/>
      <c r="B2244" s="52"/>
      <c r="C2244" s="17"/>
      <c r="D2244" s="17"/>
      <c r="E2244" s="17"/>
      <c r="F2244" s="17"/>
      <c r="G2244" s="17"/>
      <c r="H2244" s="17"/>
      <c r="I2244" s="16">
        <f>IF(B2244&gt;A_Stammdaten!$B$12,0,SUM(C2244,D2244,F2244,G2244)-SUM(E2244,H2244))</f>
        <v>0</v>
      </c>
      <c r="J2244" s="51">
        <f>HLOOKUP(A_Stammdaten!$B$12,$L$4:$R$2504,ROW(B2244)-3,FALSE)+IF(OR(B2244=0,A_Stammdaten!$B$12&lt;B2244),0,I2244*1/20)</f>
        <v>0</v>
      </c>
      <c r="K2244" s="51">
        <f>HLOOKUP(A_Stammdaten!$B$12,$L$4:$R$2504,ROW(B2244)-3,FALSE)</f>
        <v>0</v>
      </c>
      <c r="L2244" s="51">
        <f t="shared" si="98"/>
        <v>0</v>
      </c>
      <c r="M2244" s="51">
        <f t="shared" si="97"/>
        <v>0</v>
      </c>
      <c r="N2244" s="51">
        <f t="shared" si="97"/>
        <v>0</v>
      </c>
      <c r="O2244" s="51">
        <f t="shared" si="97"/>
        <v>0</v>
      </c>
      <c r="P2244" s="51">
        <f t="shared" si="97"/>
        <v>0</v>
      </c>
      <c r="Q2244" s="51">
        <f t="shared" si="97"/>
        <v>0</v>
      </c>
      <c r="R2244" s="51">
        <f t="shared" si="97"/>
        <v>0</v>
      </c>
    </row>
    <row r="2245" spans="1:18" x14ac:dyDescent="0.25">
      <c r="A2245" s="17"/>
      <c r="B2245" s="52"/>
      <c r="C2245" s="17"/>
      <c r="D2245" s="17"/>
      <c r="E2245" s="17"/>
      <c r="F2245" s="17"/>
      <c r="G2245" s="17"/>
      <c r="H2245" s="17"/>
      <c r="I2245" s="16">
        <f>IF(B2245&gt;A_Stammdaten!$B$12,0,SUM(C2245,D2245,F2245,G2245)-SUM(E2245,H2245))</f>
        <v>0</v>
      </c>
      <c r="J2245" s="51">
        <f>HLOOKUP(A_Stammdaten!$B$12,$L$4:$R$2504,ROW(B2245)-3,FALSE)+IF(OR(B2245=0,A_Stammdaten!$B$12&lt;B2245),0,I2245*1/20)</f>
        <v>0</v>
      </c>
      <c r="K2245" s="51">
        <f>HLOOKUP(A_Stammdaten!$B$12,$L$4:$R$2504,ROW(B2245)-3,FALSE)</f>
        <v>0</v>
      </c>
      <c r="L2245" s="51">
        <f t="shared" si="98"/>
        <v>0</v>
      </c>
      <c r="M2245" s="51">
        <f t="shared" si="97"/>
        <v>0</v>
      </c>
      <c r="N2245" s="51">
        <f t="shared" si="97"/>
        <v>0</v>
      </c>
      <c r="O2245" s="51">
        <f t="shared" si="97"/>
        <v>0</v>
      </c>
      <c r="P2245" s="51">
        <f t="shared" si="97"/>
        <v>0</v>
      </c>
      <c r="Q2245" s="51">
        <f t="shared" si="97"/>
        <v>0</v>
      </c>
      <c r="R2245" s="51">
        <f t="shared" si="97"/>
        <v>0</v>
      </c>
    </row>
    <row r="2246" spans="1:18" x14ac:dyDescent="0.25">
      <c r="A2246" s="17"/>
      <c r="B2246" s="52"/>
      <c r="C2246" s="17"/>
      <c r="D2246" s="17"/>
      <c r="E2246" s="17"/>
      <c r="F2246" s="17"/>
      <c r="G2246" s="17"/>
      <c r="H2246" s="17"/>
      <c r="I2246" s="16">
        <f>IF(B2246&gt;A_Stammdaten!$B$12,0,SUM(C2246,D2246,F2246,G2246)-SUM(E2246,H2246))</f>
        <v>0</v>
      </c>
      <c r="J2246" s="51">
        <f>HLOOKUP(A_Stammdaten!$B$12,$L$4:$R$2504,ROW(B2246)-3,FALSE)+IF(OR(B2246=0,A_Stammdaten!$B$12&lt;B2246),0,I2246*1/20)</f>
        <v>0</v>
      </c>
      <c r="K2246" s="51">
        <f>HLOOKUP(A_Stammdaten!$B$12,$L$4:$R$2504,ROW(B2246)-3,FALSE)</f>
        <v>0</v>
      </c>
      <c r="L2246" s="51">
        <f t="shared" si="98"/>
        <v>0</v>
      </c>
      <c r="M2246" s="51">
        <f t="shared" si="97"/>
        <v>0</v>
      </c>
      <c r="N2246" s="51">
        <f t="shared" si="97"/>
        <v>0</v>
      </c>
      <c r="O2246" s="51">
        <f t="shared" si="97"/>
        <v>0</v>
      </c>
      <c r="P2246" s="51">
        <f t="shared" si="97"/>
        <v>0</v>
      </c>
      <c r="Q2246" s="51">
        <f t="shared" si="97"/>
        <v>0</v>
      </c>
      <c r="R2246" s="51">
        <f t="shared" si="97"/>
        <v>0</v>
      </c>
    </row>
    <row r="2247" spans="1:18" x14ac:dyDescent="0.25">
      <c r="A2247" s="17"/>
      <c r="B2247" s="52"/>
      <c r="C2247" s="17"/>
      <c r="D2247" s="17"/>
      <c r="E2247" s="17"/>
      <c r="F2247" s="17"/>
      <c r="G2247" s="17"/>
      <c r="H2247" s="17"/>
      <c r="I2247" s="16">
        <f>IF(B2247&gt;A_Stammdaten!$B$12,0,SUM(C2247,D2247,F2247,G2247)-SUM(E2247,H2247))</f>
        <v>0</v>
      </c>
      <c r="J2247" s="51">
        <f>HLOOKUP(A_Stammdaten!$B$12,$L$4:$R$2504,ROW(B2247)-3,FALSE)+IF(OR(B2247=0,A_Stammdaten!$B$12&lt;B2247),0,I2247*1/20)</f>
        <v>0</v>
      </c>
      <c r="K2247" s="51">
        <f>HLOOKUP(A_Stammdaten!$B$12,$L$4:$R$2504,ROW(B2247)-3,FALSE)</f>
        <v>0</v>
      </c>
      <c r="L2247" s="51">
        <f t="shared" si="98"/>
        <v>0</v>
      </c>
      <c r="M2247" s="51">
        <f t="shared" si="97"/>
        <v>0</v>
      </c>
      <c r="N2247" s="51">
        <f t="shared" si="97"/>
        <v>0</v>
      </c>
      <c r="O2247" s="51">
        <f t="shared" si="97"/>
        <v>0</v>
      </c>
      <c r="P2247" s="51">
        <f t="shared" si="97"/>
        <v>0</v>
      </c>
      <c r="Q2247" s="51">
        <f t="shared" si="97"/>
        <v>0</v>
      </c>
      <c r="R2247" s="51">
        <f t="shared" si="97"/>
        <v>0</v>
      </c>
    </row>
    <row r="2248" spans="1:18" x14ac:dyDescent="0.25">
      <c r="A2248" s="17"/>
      <c r="B2248" s="52"/>
      <c r="C2248" s="17"/>
      <c r="D2248" s="17"/>
      <c r="E2248" s="17"/>
      <c r="F2248" s="17"/>
      <c r="G2248" s="17"/>
      <c r="H2248" s="17"/>
      <c r="I2248" s="16">
        <f>IF(B2248&gt;A_Stammdaten!$B$12,0,SUM(C2248,D2248,F2248,G2248)-SUM(E2248,H2248))</f>
        <v>0</v>
      </c>
      <c r="J2248" s="51">
        <f>HLOOKUP(A_Stammdaten!$B$12,$L$4:$R$2504,ROW(B2248)-3,FALSE)+IF(OR(B2248=0,A_Stammdaten!$B$12&lt;B2248),0,I2248*1/20)</f>
        <v>0</v>
      </c>
      <c r="K2248" s="51">
        <f>HLOOKUP(A_Stammdaten!$B$12,$L$4:$R$2504,ROW(B2248)-3,FALSE)</f>
        <v>0</v>
      </c>
      <c r="L2248" s="51">
        <f t="shared" si="98"/>
        <v>0</v>
      </c>
      <c r="M2248" s="51">
        <f t="shared" si="97"/>
        <v>0</v>
      </c>
      <c r="N2248" s="51">
        <f t="shared" si="97"/>
        <v>0</v>
      </c>
      <c r="O2248" s="51">
        <f t="shared" si="97"/>
        <v>0</v>
      </c>
      <c r="P2248" s="51">
        <f t="shared" si="97"/>
        <v>0</v>
      </c>
      <c r="Q2248" s="51">
        <f t="shared" si="97"/>
        <v>0</v>
      </c>
      <c r="R2248" s="51">
        <f t="shared" si="97"/>
        <v>0</v>
      </c>
    </row>
    <row r="2249" spans="1:18" x14ac:dyDescent="0.25">
      <c r="A2249" s="17"/>
      <c r="B2249" s="52"/>
      <c r="C2249" s="17"/>
      <c r="D2249" s="17"/>
      <c r="E2249" s="17"/>
      <c r="F2249" s="17"/>
      <c r="G2249" s="17"/>
      <c r="H2249" s="17"/>
      <c r="I2249" s="16">
        <f>IF(B2249&gt;A_Stammdaten!$B$12,0,SUM(C2249,D2249,F2249,G2249)-SUM(E2249,H2249))</f>
        <v>0</v>
      </c>
      <c r="J2249" s="51">
        <f>HLOOKUP(A_Stammdaten!$B$12,$L$4:$R$2504,ROW(B2249)-3,FALSE)+IF(OR(B2249=0,A_Stammdaten!$B$12&lt;B2249),0,I2249*1/20)</f>
        <v>0</v>
      </c>
      <c r="K2249" s="51">
        <f>HLOOKUP(A_Stammdaten!$B$12,$L$4:$R$2504,ROW(B2249)-3,FALSE)</f>
        <v>0</v>
      </c>
      <c r="L2249" s="51">
        <f t="shared" si="98"/>
        <v>0</v>
      </c>
      <c r="M2249" s="51">
        <f t="shared" si="97"/>
        <v>0</v>
      </c>
      <c r="N2249" s="51">
        <f t="shared" si="97"/>
        <v>0</v>
      </c>
      <c r="O2249" s="51">
        <f t="shared" si="97"/>
        <v>0</v>
      </c>
      <c r="P2249" s="51">
        <f t="shared" si="97"/>
        <v>0</v>
      </c>
      <c r="Q2249" s="51">
        <f t="shared" si="97"/>
        <v>0</v>
      </c>
      <c r="R2249" s="51">
        <f t="shared" si="97"/>
        <v>0</v>
      </c>
    </row>
    <row r="2250" spans="1:18" x14ac:dyDescent="0.25">
      <c r="A2250" s="17"/>
      <c r="B2250" s="52"/>
      <c r="C2250" s="17"/>
      <c r="D2250" s="17"/>
      <c r="E2250" s="17"/>
      <c r="F2250" s="17"/>
      <c r="G2250" s="17"/>
      <c r="H2250" s="17"/>
      <c r="I2250" s="16">
        <f>IF(B2250&gt;A_Stammdaten!$B$12,0,SUM(C2250,D2250,F2250,G2250)-SUM(E2250,H2250))</f>
        <v>0</v>
      </c>
      <c r="J2250" s="51">
        <f>HLOOKUP(A_Stammdaten!$B$12,$L$4:$R$2504,ROW(B2250)-3,FALSE)+IF(OR(B2250=0,A_Stammdaten!$B$12&lt;B2250),0,I2250*1/20)</f>
        <v>0</v>
      </c>
      <c r="K2250" s="51">
        <f>HLOOKUP(A_Stammdaten!$B$12,$L$4:$R$2504,ROW(B2250)-3,FALSE)</f>
        <v>0</v>
      </c>
      <c r="L2250" s="51">
        <f t="shared" si="98"/>
        <v>0</v>
      </c>
      <c r="M2250" s="51">
        <f t="shared" si="97"/>
        <v>0</v>
      </c>
      <c r="N2250" s="51">
        <f t="shared" si="97"/>
        <v>0</v>
      </c>
      <c r="O2250" s="51">
        <f t="shared" si="97"/>
        <v>0</v>
      </c>
      <c r="P2250" s="51">
        <f t="shared" si="97"/>
        <v>0</v>
      </c>
      <c r="Q2250" s="51">
        <f t="shared" si="97"/>
        <v>0</v>
      </c>
      <c r="R2250" s="51">
        <f t="shared" si="97"/>
        <v>0</v>
      </c>
    </row>
    <row r="2251" spans="1:18" x14ac:dyDescent="0.25">
      <c r="A2251" s="17"/>
      <c r="B2251" s="52"/>
      <c r="C2251" s="17"/>
      <c r="D2251" s="17"/>
      <c r="E2251" s="17"/>
      <c r="F2251" s="17"/>
      <c r="G2251" s="17"/>
      <c r="H2251" s="17"/>
      <c r="I2251" s="16">
        <f>IF(B2251&gt;A_Stammdaten!$B$12,0,SUM(C2251,D2251,F2251,G2251)-SUM(E2251,H2251))</f>
        <v>0</v>
      </c>
      <c r="J2251" s="51">
        <f>HLOOKUP(A_Stammdaten!$B$12,$L$4:$R$2504,ROW(B2251)-3,FALSE)+IF(OR(B2251=0,A_Stammdaten!$B$12&lt;B2251),0,I2251*1/20)</f>
        <v>0</v>
      </c>
      <c r="K2251" s="51">
        <f>HLOOKUP(A_Stammdaten!$B$12,$L$4:$R$2504,ROW(B2251)-3,FALSE)</f>
        <v>0</v>
      </c>
      <c r="L2251" s="51">
        <f t="shared" si="98"/>
        <v>0</v>
      </c>
      <c r="M2251" s="51">
        <f t="shared" si="97"/>
        <v>0</v>
      </c>
      <c r="N2251" s="51">
        <f t="shared" si="97"/>
        <v>0</v>
      </c>
      <c r="O2251" s="51">
        <f t="shared" si="97"/>
        <v>0</v>
      </c>
      <c r="P2251" s="51">
        <f t="shared" si="97"/>
        <v>0</v>
      </c>
      <c r="Q2251" s="51">
        <f t="shared" si="97"/>
        <v>0</v>
      </c>
      <c r="R2251" s="51">
        <f t="shared" si="97"/>
        <v>0</v>
      </c>
    </row>
    <row r="2252" spans="1:18" x14ac:dyDescent="0.25">
      <c r="A2252" s="17"/>
      <c r="B2252" s="52"/>
      <c r="C2252" s="17"/>
      <c r="D2252" s="17"/>
      <c r="E2252" s="17"/>
      <c r="F2252" s="17"/>
      <c r="G2252" s="17"/>
      <c r="H2252" s="17"/>
      <c r="I2252" s="16">
        <f>IF(B2252&gt;A_Stammdaten!$B$12,0,SUM(C2252,D2252,F2252,G2252)-SUM(E2252,H2252))</f>
        <v>0</v>
      </c>
      <c r="J2252" s="51">
        <f>HLOOKUP(A_Stammdaten!$B$12,$L$4:$R$2504,ROW(B2252)-3,FALSE)+IF(OR(B2252=0,A_Stammdaten!$B$12&lt;B2252),0,I2252*1/20)</f>
        <v>0</v>
      </c>
      <c r="K2252" s="51">
        <f>HLOOKUP(A_Stammdaten!$B$12,$L$4:$R$2504,ROW(B2252)-3,FALSE)</f>
        <v>0</v>
      </c>
      <c r="L2252" s="51">
        <f t="shared" si="98"/>
        <v>0</v>
      </c>
      <c r="M2252" s="51">
        <f t="shared" si="97"/>
        <v>0</v>
      </c>
      <c r="N2252" s="51">
        <f t="shared" si="97"/>
        <v>0</v>
      </c>
      <c r="O2252" s="51">
        <f t="shared" si="97"/>
        <v>0</v>
      </c>
      <c r="P2252" s="51">
        <f t="shared" si="97"/>
        <v>0</v>
      </c>
      <c r="Q2252" s="51">
        <f t="shared" si="97"/>
        <v>0</v>
      </c>
      <c r="R2252" s="51">
        <f t="shared" ref="M2252:R2295" si="99">IF(OR($I2252=0,R$4&lt;$B2252,$B2252=0,20-(R$4-$B2252)=0),0,$I2252*(19-(R$4-$B2252))/20)</f>
        <v>0</v>
      </c>
    </row>
    <row r="2253" spans="1:18" x14ac:dyDescent="0.25">
      <c r="A2253" s="17"/>
      <c r="B2253" s="52"/>
      <c r="C2253" s="17"/>
      <c r="D2253" s="17"/>
      <c r="E2253" s="17"/>
      <c r="F2253" s="17"/>
      <c r="G2253" s="17"/>
      <c r="H2253" s="17"/>
      <c r="I2253" s="16">
        <f>IF(B2253&gt;A_Stammdaten!$B$12,0,SUM(C2253,D2253,F2253,G2253)-SUM(E2253,H2253))</f>
        <v>0</v>
      </c>
      <c r="J2253" s="51">
        <f>HLOOKUP(A_Stammdaten!$B$12,$L$4:$R$2504,ROW(B2253)-3,FALSE)+IF(OR(B2253=0,A_Stammdaten!$B$12&lt;B2253),0,I2253*1/20)</f>
        <v>0</v>
      </c>
      <c r="K2253" s="51">
        <f>HLOOKUP(A_Stammdaten!$B$12,$L$4:$R$2504,ROW(B2253)-3,FALSE)</f>
        <v>0</v>
      </c>
      <c r="L2253" s="51">
        <f t="shared" si="98"/>
        <v>0</v>
      </c>
      <c r="M2253" s="51">
        <f t="shared" si="99"/>
        <v>0</v>
      </c>
      <c r="N2253" s="51">
        <f t="shared" si="99"/>
        <v>0</v>
      </c>
      <c r="O2253" s="51">
        <f t="shared" si="99"/>
        <v>0</v>
      </c>
      <c r="P2253" s="51">
        <f t="shared" si="99"/>
        <v>0</v>
      </c>
      <c r="Q2253" s="51">
        <f t="shared" si="99"/>
        <v>0</v>
      </c>
      <c r="R2253" s="51">
        <f t="shared" si="99"/>
        <v>0</v>
      </c>
    </row>
    <row r="2254" spans="1:18" x14ac:dyDescent="0.25">
      <c r="A2254" s="17"/>
      <c r="B2254" s="52"/>
      <c r="C2254" s="17"/>
      <c r="D2254" s="17"/>
      <c r="E2254" s="17"/>
      <c r="F2254" s="17"/>
      <c r="G2254" s="17"/>
      <c r="H2254" s="17"/>
      <c r="I2254" s="16">
        <f>IF(B2254&gt;A_Stammdaten!$B$12,0,SUM(C2254,D2254,F2254,G2254)-SUM(E2254,H2254))</f>
        <v>0</v>
      </c>
      <c r="J2254" s="51">
        <f>HLOOKUP(A_Stammdaten!$B$12,$L$4:$R$2504,ROW(B2254)-3,FALSE)+IF(OR(B2254=0,A_Stammdaten!$B$12&lt;B2254),0,I2254*1/20)</f>
        <v>0</v>
      </c>
      <c r="K2254" s="51">
        <f>HLOOKUP(A_Stammdaten!$B$12,$L$4:$R$2504,ROW(B2254)-3,FALSE)</f>
        <v>0</v>
      </c>
      <c r="L2254" s="51">
        <f t="shared" si="98"/>
        <v>0</v>
      </c>
      <c r="M2254" s="51">
        <f t="shared" si="99"/>
        <v>0</v>
      </c>
      <c r="N2254" s="51">
        <f t="shared" si="99"/>
        <v>0</v>
      </c>
      <c r="O2254" s="51">
        <f t="shared" si="99"/>
        <v>0</v>
      </c>
      <c r="P2254" s="51">
        <f t="shared" si="99"/>
        <v>0</v>
      </c>
      <c r="Q2254" s="51">
        <f t="shared" si="99"/>
        <v>0</v>
      </c>
      <c r="R2254" s="51">
        <f t="shared" si="99"/>
        <v>0</v>
      </c>
    </row>
    <row r="2255" spans="1:18" x14ac:dyDescent="0.25">
      <c r="A2255" s="17"/>
      <c r="B2255" s="52"/>
      <c r="C2255" s="17"/>
      <c r="D2255" s="17"/>
      <c r="E2255" s="17"/>
      <c r="F2255" s="17"/>
      <c r="G2255" s="17"/>
      <c r="H2255" s="17"/>
      <c r="I2255" s="16">
        <f>IF(B2255&gt;A_Stammdaten!$B$12,0,SUM(C2255,D2255,F2255,G2255)-SUM(E2255,H2255))</f>
        <v>0</v>
      </c>
      <c r="J2255" s="51">
        <f>HLOOKUP(A_Stammdaten!$B$12,$L$4:$R$2504,ROW(B2255)-3,FALSE)+IF(OR(B2255=0,A_Stammdaten!$B$12&lt;B2255),0,I2255*1/20)</f>
        <v>0</v>
      </c>
      <c r="K2255" s="51">
        <f>HLOOKUP(A_Stammdaten!$B$12,$L$4:$R$2504,ROW(B2255)-3,FALSE)</f>
        <v>0</v>
      </c>
      <c r="L2255" s="51">
        <f t="shared" si="98"/>
        <v>0</v>
      </c>
      <c r="M2255" s="51">
        <f t="shared" si="99"/>
        <v>0</v>
      </c>
      <c r="N2255" s="51">
        <f t="shared" si="99"/>
        <v>0</v>
      </c>
      <c r="O2255" s="51">
        <f t="shared" si="99"/>
        <v>0</v>
      </c>
      <c r="P2255" s="51">
        <f t="shared" si="99"/>
        <v>0</v>
      </c>
      <c r="Q2255" s="51">
        <f t="shared" si="99"/>
        <v>0</v>
      </c>
      <c r="R2255" s="51">
        <f t="shared" si="99"/>
        <v>0</v>
      </c>
    </row>
    <row r="2256" spans="1:18" x14ac:dyDescent="0.25">
      <c r="A2256" s="17"/>
      <c r="B2256" s="52"/>
      <c r="C2256" s="17"/>
      <c r="D2256" s="17"/>
      <c r="E2256" s="17"/>
      <c r="F2256" s="17"/>
      <c r="G2256" s="17"/>
      <c r="H2256" s="17"/>
      <c r="I2256" s="16">
        <f>IF(B2256&gt;A_Stammdaten!$B$12,0,SUM(C2256,D2256,F2256,G2256)-SUM(E2256,H2256))</f>
        <v>0</v>
      </c>
      <c r="J2256" s="51">
        <f>HLOOKUP(A_Stammdaten!$B$12,$L$4:$R$2504,ROW(B2256)-3,FALSE)+IF(OR(B2256=0,A_Stammdaten!$B$12&lt;B2256),0,I2256*1/20)</f>
        <v>0</v>
      </c>
      <c r="K2256" s="51">
        <f>HLOOKUP(A_Stammdaten!$B$12,$L$4:$R$2504,ROW(B2256)-3,FALSE)</f>
        <v>0</v>
      </c>
      <c r="L2256" s="51">
        <f t="shared" si="98"/>
        <v>0</v>
      </c>
      <c r="M2256" s="51">
        <f t="shared" si="99"/>
        <v>0</v>
      </c>
      <c r="N2256" s="51">
        <f t="shared" si="99"/>
        <v>0</v>
      </c>
      <c r="O2256" s="51">
        <f t="shared" si="99"/>
        <v>0</v>
      </c>
      <c r="P2256" s="51">
        <f t="shared" si="99"/>
        <v>0</v>
      </c>
      <c r="Q2256" s="51">
        <f t="shared" si="99"/>
        <v>0</v>
      </c>
      <c r="R2256" s="51">
        <f t="shared" si="99"/>
        <v>0</v>
      </c>
    </row>
    <row r="2257" spans="1:18" x14ac:dyDescent="0.25">
      <c r="A2257" s="17"/>
      <c r="B2257" s="52"/>
      <c r="C2257" s="17"/>
      <c r="D2257" s="17"/>
      <c r="E2257" s="17"/>
      <c r="F2257" s="17"/>
      <c r="G2257" s="17"/>
      <c r="H2257" s="17"/>
      <c r="I2257" s="16">
        <f>IF(B2257&gt;A_Stammdaten!$B$12,0,SUM(C2257,D2257,F2257,G2257)-SUM(E2257,H2257))</f>
        <v>0</v>
      </c>
      <c r="J2257" s="51">
        <f>HLOOKUP(A_Stammdaten!$B$12,$L$4:$R$2504,ROW(B2257)-3,FALSE)+IF(OR(B2257=0,A_Stammdaten!$B$12&lt;B2257),0,I2257*1/20)</f>
        <v>0</v>
      </c>
      <c r="K2257" s="51">
        <f>HLOOKUP(A_Stammdaten!$B$12,$L$4:$R$2504,ROW(B2257)-3,FALSE)</f>
        <v>0</v>
      </c>
      <c r="L2257" s="51">
        <f t="shared" si="98"/>
        <v>0</v>
      </c>
      <c r="M2257" s="51">
        <f t="shared" si="99"/>
        <v>0</v>
      </c>
      <c r="N2257" s="51">
        <f t="shared" si="99"/>
        <v>0</v>
      </c>
      <c r="O2257" s="51">
        <f t="shared" si="99"/>
        <v>0</v>
      </c>
      <c r="P2257" s="51">
        <f t="shared" si="99"/>
        <v>0</v>
      </c>
      <c r="Q2257" s="51">
        <f t="shared" si="99"/>
        <v>0</v>
      </c>
      <c r="R2257" s="51">
        <f t="shared" si="99"/>
        <v>0</v>
      </c>
    </row>
    <row r="2258" spans="1:18" x14ac:dyDescent="0.25">
      <c r="A2258" s="17"/>
      <c r="B2258" s="52"/>
      <c r="C2258" s="17"/>
      <c r="D2258" s="17"/>
      <c r="E2258" s="17"/>
      <c r="F2258" s="17"/>
      <c r="G2258" s="17"/>
      <c r="H2258" s="17"/>
      <c r="I2258" s="16">
        <f>IF(B2258&gt;A_Stammdaten!$B$12,0,SUM(C2258,D2258,F2258,G2258)-SUM(E2258,H2258))</f>
        <v>0</v>
      </c>
      <c r="J2258" s="51">
        <f>HLOOKUP(A_Stammdaten!$B$12,$L$4:$R$2504,ROW(B2258)-3,FALSE)+IF(OR(B2258=0,A_Stammdaten!$B$12&lt;B2258),0,I2258*1/20)</f>
        <v>0</v>
      </c>
      <c r="K2258" s="51">
        <f>HLOOKUP(A_Stammdaten!$B$12,$L$4:$R$2504,ROW(B2258)-3,FALSE)</f>
        <v>0</v>
      </c>
      <c r="L2258" s="51">
        <f t="shared" si="98"/>
        <v>0</v>
      </c>
      <c r="M2258" s="51">
        <f t="shared" si="99"/>
        <v>0</v>
      </c>
      <c r="N2258" s="51">
        <f t="shared" si="99"/>
        <v>0</v>
      </c>
      <c r="O2258" s="51">
        <f t="shared" si="99"/>
        <v>0</v>
      </c>
      <c r="P2258" s="51">
        <f t="shared" si="99"/>
        <v>0</v>
      </c>
      <c r="Q2258" s="51">
        <f t="shared" si="99"/>
        <v>0</v>
      </c>
      <c r="R2258" s="51">
        <f t="shared" si="99"/>
        <v>0</v>
      </c>
    </row>
    <row r="2259" spans="1:18" x14ac:dyDescent="0.25">
      <c r="A2259" s="17"/>
      <c r="B2259" s="52"/>
      <c r="C2259" s="17"/>
      <c r="D2259" s="17"/>
      <c r="E2259" s="17"/>
      <c r="F2259" s="17"/>
      <c r="G2259" s="17"/>
      <c r="H2259" s="17"/>
      <c r="I2259" s="16">
        <f>IF(B2259&gt;A_Stammdaten!$B$12,0,SUM(C2259,D2259,F2259,G2259)-SUM(E2259,H2259))</f>
        <v>0</v>
      </c>
      <c r="J2259" s="51">
        <f>HLOOKUP(A_Stammdaten!$B$12,$L$4:$R$2504,ROW(B2259)-3,FALSE)+IF(OR(B2259=0,A_Stammdaten!$B$12&lt;B2259),0,I2259*1/20)</f>
        <v>0</v>
      </c>
      <c r="K2259" s="51">
        <f>HLOOKUP(A_Stammdaten!$B$12,$L$4:$R$2504,ROW(B2259)-3,FALSE)</f>
        <v>0</v>
      </c>
      <c r="L2259" s="51">
        <f t="shared" si="98"/>
        <v>0</v>
      </c>
      <c r="M2259" s="51">
        <f t="shared" si="99"/>
        <v>0</v>
      </c>
      <c r="N2259" s="51">
        <f t="shared" si="99"/>
        <v>0</v>
      </c>
      <c r="O2259" s="51">
        <f t="shared" si="99"/>
        <v>0</v>
      </c>
      <c r="P2259" s="51">
        <f t="shared" si="99"/>
        <v>0</v>
      </c>
      <c r="Q2259" s="51">
        <f t="shared" si="99"/>
        <v>0</v>
      </c>
      <c r="R2259" s="51">
        <f t="shared" si="99"/>
        <v>0</v>
      </c>
    </row>
    <row r="2260" spans="1:18" x14ac:dyDescent="0.25">
      <c r="A2260" s="17"/>
      <c r="B2260" s="52"/>
      <c r="C2260" s="17"/>
      <c r="D2260" s="17"/>
      <c r="E2260" s="17"/>
      <c r="F2260" s="17"/>
      <c r="G2260" s="17"/>
      <c r="H2260" s="17"/>
      <c r="I2260" s="16">
        <f>IF(B2260&gt;A_Stammdaten!$B$12,0,SUM(C2260,D2260,F2260,G2260)-SUM(E2260,H2260))</f>
        <v>0</v>
      </c>
      <c r="J2260" s="51">
        <f>HLOOKUP(A_Stammdaten!$B$12,$L$4:$R$2504,ROW(B2260)-3,FALSE)+IF(OR(B2260=0,A_Stammdaten!$B$12&lt;B2260),0,I2260*1/20)</f>
        <v>0</v>
      </c>
      <c r="K2260" s="51">
        <f>HLOOKUP(A_Stammdaten!$B$12,$L$4:$R$2504,ROW(B2260)-3,FALSE)</f>
        <v>0</v>
      </c>
      <c r="L2260" s="51">
        <f t="shared" si="98"/>
        <v>0</v>
      </c>
      <c r="M2260" s="51">
        <f t="shared" si="99"/>
        <v>0</v>
      </c>
      <c r="N2260" s="51">
        <f t="shared" si="99"/>
        <v>0</v>
      </c>
      <c r="O2260" s="51">
        <f t="shared" si="99"/>
        <v>0</v>
      </c>
      <c r="P2260" s="51">
        <f t="shared" si="99"/>
        <v>0</v>
      </c>
      <c r="Q2260" s="51">
        <f t="shared" si="99"/>
        <v>0</v>
      </c>
      <c r="R2260" s="51">
        <f t="shared" si="99"/>
        <v>0</v>
      </c>
    </row>
    <row r="2261" spans="1:18" x14ac:dyDescent="0.25">
      <c r="A2261" s="17"/>
      <c r="B2261" s="52"/>
      <c r="C2261" s="17"/>
      <c r="D2261" s="17"/>
      <c r="E2261" s="17"/>
      <c r="F2261" s="17"/>
      <c r="G2261" s="17"/>
      <c r="H2261" s="17"/>
      <c r="I2261" s="16">
        <f>IF(B2261&gt;A_Stammdaten!$B$12,0,SUM(C2261,D2261,F2261,G2261)-SUM(E2261,H2261))</f>
        <v>0</v>
      </c>
      <c r="J2261" s="51">
        <f>HLOOKUP(A_Stammdaten!$B$12,$L$4:$R$2504,ROW(B2261)-3,FALSE)+IF(OR(B2261=0,A_Stammdaten!$B$12&lt;B2261),0,I2261*1/20)</f>
        <v>0</v>
      </c>
      <c r="K2261" s="51">
        <f>HLOOKUP(A_Stammdaten!$B$12,$L$4:$R$2504,ROW(B2261)-3,FALSE)</f>
        <v>0</v>
      </c>
      <c r="L2261" s="51">
        <f t="shared" si="98"/>
        <v>0</v>
      </c>
      <c r="M2261" s="51">
        <f t="shared" si="99"/>
        <v>0</v>
      </c>
      <c r="N2261" s="51">
        <f t="shared" si="99"/>
        <v>0</v>
      </c>
      <c r="O2261" s="51">
        <f t="shared" si="99"/>
        <v>0</v>
      </c>
      <c r="P2261" s="51">
        <f t="shared" si="99"/>
        <v>0</v>
      </c>
      <c r="Q2261" s="51">
        <f t="shared" si="99"/>
        <v>0</v>
      </c>
      <c r="R2261" s="51">
        <f t="shared" si="99"/>
        <v>0</v>
      </c>
    </row>
    <row r="2262" spans="1:18" x14ac:dyDescent="0.25">
      <c r="A2262" s="17"/>
      <c r="B2262" s="52"/>
      <c r="C2262" s="17"/>
      <c r="D2262" s="17"/>
      <c r="E2262" s="17"/>
      <c r="F2262" s="17"/>
      <c r="G2262" s="17"/>
      <c r="H2262" s="17"/>
      <c r="I2262" s="16">
        <f>IF(B2262&gt;A_Stammdaten!$B$12,0,SUM(C2262,D2262,F2262,G2262)-SUM(E2262,H2262))</f>
        <v>0</v>
      </c>
      <c r="J2262" s="51">
        <f>HLOOKUP(A_Stammdaten!$B$12,$L$4:$R$2504,ROW(B2262)-3,FALSE)+IF(OR(B2262=0,A_Stammdaten!$B$12&lt;B2262),0,I2262*1/20)</f>
        <v>0</v>
      </c>
      <c r="K2262" s="51">
        <f>HLOOKUP(A_Stammdaten!$B$12,$L$4:$R$2504,ROW(B2262)-3,FALSE)</f>
        <v>0</v>
      </c>
      <c r="L2262" s="51">
        <f t="shared" si="98"/>
        <v>0</v>
      </c>
      <c r="M2262" s="51">
        <f t="shared" si="99"/>
        <v>0</v>
      </c>
      <c r="N2262" s="51">
        <f t="shared" si="99"/>
        <v>0</v>
      </c>
      <c r="O2262" s="51">
        <f t="shared" si="99"/>
        <v>0</v>
      </c>
      <c r="P2262" s="51">
        <f t="shared" si="99"/>
        <v>0</v>
      </c>
      <c r="Q2262" s="51">
        <f t="shared" si="99"/>
        <v>0</v>
      </c>
      <c r="R2262" s="51">
        <f t="shared" si="99"/>
        <v>0</v>
      </c>
    </row>
    <row r="2263" spans="1:18" x14ac:dyDescent="0.25">
      <c r="A2263" s="17"/>
      <c r="B2263" s="52"/>
      <c r="C2263" s="17"/>
      <c r="D2263" s="17"/>
      <c r="E2263" s="17"/>
      <c r="F2263" s="17"/>
      <c r="G2263" s="17"/>
      <c r="H2263" s="17"/>
      <c r="I2263" s="16">
        <f>IF(B2263&gt;A_Stammdaten!$B$12,0,SUM(C2263,D2263,F2263,G2263)-SUM(E2263,H2263))</f>
        <v>0</v>
      </c>
      <c r="J2263" s="51">
        <f>HLOOKUP(A_Stammdaten!$B$12,$L$4:$R$2504,ROW(B2263)-3,FALSE)+IF(OR(B2263=0,A_Stammdaten!$B$12&lt;B2263),0,I2263*1/20)</f>
        <v>0</v>
      </c>
      <c r="K2263" s="51">
        <f>HLOOKUP(A_Stammdaten!$B$12,$L$4:$R$2504,ROW(B2263)-3,FALSE)</f>
        <v>0</v>
      </c>
      <c r="L2263" s="51">
        <f t="shared" si="98"/>
        <v>0</v>
      </c>
      <c r="M2263" s="51">
        <f t="shared" si="99"/>
        <v>0</v>
      </c>
      <c r="N2263" s="51">
        <f t="shared" si="99"/>
        <v>0</v>
      </c>
      <c r="O2263" s="51">
        <f t="shared" si="99"/>
        <v>0</v>
      </c>
      <c r="P2263" s="51">
        <f t="shared" si="99"/>
        <v>0</v>
      </c>
      <c r="Q2263" s="51">
        <f t="shared" si="99"/>
        <v>0</v>
      </c>
      <c r="R2263" s="51">
        <f t="shared" si="99"/>
        <v>0</v>
      </c>
    </row>
    <row r="2264" spans="1:18" x14ac:dyDescent="0.25">
      <c r="A2264" s="17"/>
      <c r="B2264" s="52"/>
      <c r="C2264" s="17"/>
      <c r="D2264" s="17"/>
      <c r="E2264" s="17"/>
      <c r="F2264" s="17"/>
      <c r="G2264" s="17"/>
      <c r="H2264" s="17"/>
      <c r="I2264" s="16">
        <f>IF(B2264&gt;A_Stammdaten!$B$12,0,SUM(C2264,D2264,F2264,G2264)-SUM(E2264,H2264))</f>
        <v>0</v>
      </c>
      <c r="J2264" s="51">
        <f>HLOOKUP(A_Stammdaten!$B$12,$L$4:$R$2504,ROW(B2264)-3,FALSE)+IF(OR(B2264=0,A_Stammdaten!$B$12&lt;B2264),0,I2264*1/20)</f>
        <v>0</v>
      </c>
      <c r="K2264" s="51">
        <f>HLOOKUP(A_Stammdaten!$B$12,$L$4:$R$2504,ROW(B2264)-3,FALSE)</f>
        <v>0</v>
      </c>
      <c r="L2264" s="51">
        <f t="shared" si="98"/>
        <v>0</v>
      </c>
      <c r="M2264" s="51">
        <f t="shared" si="99"/>
        <v>0</v>
      </c>
      <c r="N2264" s="51">
        <f t="shared" si="99"/>
        <v>0</v>
      </c>
      <c r="O2264" s="51">
        <f t="shared" si="99"/>
        <v>0</v>
      </c>
      <c r="P2264" s="51">
        <f t="shared" si="99"/>
        <v>0</v>
      </c>
      <c r="Q2264" s="51">
        <f t="shared" si="99"/>
        <v>0</v>
      </c>
      <c r="R2264" s="51">
        <f t="shared" si="99"/>
        <v>0</v>
      </c>
    </row>
    <row r="2265" spans="1:18" x14ac:dyDescent="0.25">
      <c r="A2265" s="17"/>
      <c r="B2265" s="52"/>
      <c r="C2265" s="17"/>
      <c r="D2265" s="17"/>
      <c r="E2265" s="17"/>
      <c r="F2265" s="17"/>
      <c r="G2265" s="17"/>
      <c r="H2265" s="17"/>
      <c r="I2265" s="16">
        <f>IF(B2265&gt;A_Stammdaten!$B$12,0,SUM(C2265,D2265,F2265,G2265)-SUM(E2265,H2265))</f>
        <v>0</v>
      </c>
      <c r="J2265" s="51">
        <f>HLOOKUP(A_Stammdaten!$B$12,$L$4:$R$2504,ROW(B2265)-3,FALSE)+IF(OR(B2265=0,A_Stammdaten!$B$12&lt;B2265),0,I2265*1/20)</f>
        <v>0</v>
      </c>
      <c r="K2265" s="51">
        <f>HLOOKUP(A_Stammdaten!$B$12,$L$4:$R$2504,ROW(B2265)-3,FALSE)</f>
        <v>0</v>
      </c>
      <c r="L2265" s="51">
        <f t="shared" si="98"/>
        <v>0</v>
      </c>
      <c r="M2265" s="51">
        <f t="shared" si="99"/>
        <v>0</v>
      </c>
      <c r="N2265" s="51">
        <f t="shared" si="99"/>
        <v>0</v>
      </c>
      <c r="O2265" s="51">
        <f t="shared" si="99"/>
        <v>0</v>
      </c>
      <c r="P2265" s="51">
        <f t="shared" si="99"/>
        <v>0</v>
      </c>
      <c r="Q2265" s="51">
        <f t="shared" si="99"/>
        <v>0</v>
      </c>
      <c r="R2265" s="51">
        <f t="shared" si="99"/>
        <v>0</v>
      </c>
    </row>
    <row r="2266" spans="1:18" x14ac:dyDescent="0.25">
      <c r="A2266" s="17"/>
      <c r="B2266" s="52"/>
      <c r="C2266" s="17"/>
      <c r="D2266" s="17"/>
      <c r="E2266" s="17"/>
      <c r="F2266" s="17"/>
      <c r="G2266" s="17"/>
      <c r="H2266" s="17"/>
      <c r="I2266" s="16">
        <f>IF(B2266&gt;A_Stammdaten!$B$12,0,SUM(C2266,D2266,F2266,G2266)-SUM(E2266,H2266))</f>
        <v>0</v>
      </c>
      <c r="J2266" s="51">
        <f>HLOOKUP(A_Stammdaten!$B$12,$L$4:$R$2504,ROW(B2266)-3,FALSE)+IF(OR(B2266=0,A_Stammdaten!$B$12&lt;B2266),0,I2266*1/20)</f>
        <v>0</v>
      </c>
      <c r="K2266" s="51">
        <f>HLOOKUP(A_Stammdaten!$B$12,$L$4:$R$2504,ROW(B2266)-3,FALSE)</f>
        <v>0</v>
      </c>
      <c r="L2266" s="51">
        <f t="shared" si="98"/>
        <v>0</v>
      </c>
      <c r="M2266" s="51">
        <f t="shared" si="99"/>
        <v>0</v>
      </c>
      <c r="N2266" s="51">
        <f t="shared" si="99"/>
        <v>0</v>
      </c>
      <c r="O2266" s="51">
        <f t="shared" si="99"/>
        <v>0</v>
      </c>
      <c r="P2266" s="51">
        <f t="shared" si="99"/>
        <v>0</v>
      </c>
      <c r="Q2266" s="51">
        <f t="shared" si="99"/>
        <v>0</v>
      </c>
      <c r="R2266" s="51">
        <f t="shared" si="99"/>
        <v>0</v>
      </c>
    </row>
    <row r="2267" spans="1:18" x14ac:dyDescent="0.25">
      <c r="A2267" s="17"/>
      <c r="B2267" s="52"/>
      <c r="C2267" s="17"/>
      <c r="D2267" s="17"/>
      <c r="E2267" s="17"/>
      <c r="F2267" s="17"/>
      <c r="G2267" s="17"/>
      <c r="H2267" s="17"/>
      <c r="I2267" s="16">
        <f>IF(B2267&gt;A_Stammdaten!$B$12,0,SUM(C2267,D2267,F2267,G2267)-SUM(E2267,H2267))</f>
        <v>0</v>
      </c>
      <c r="J2267" s="51">
        <f>HLOOKUP(A_Stammdaten!$B$12,$L$4:$R$2504,ROW(B2267)-3,FALSE)+IF(OR(B2267=0,A_Stammdaten!$B$12&lt;B2267),0,I2267*1/20)</f>
        <v>0</v>
      </c>
      <c r="K2267" s="51">
        <f>HLOOKUP(A_Stammdaten!$B$12,$L$4:$R$2504,ROW(B2267)-3,FALSE)</f>
        <v>0</v>
      </c>
      <c r="L2267" s="51">
        <f t="shared" si="98"/>
        <v>0</v>
      </c>
      <c r="M2267" s="51">
        <f t="shared" si="99"/>
        <v>0</v>
      </c>
      <c r="N2267" s="51">
        <f t="shared" si="99"/>
        <v>0</v>
      </c>
      <c r="O2267" s="51">
        <f t="shared" si="99"/>
        <v>0</v>
      </c>
      <c r="P2267" s="51">
        <f t="shared" si="99"/>
        <v>0</v>
      </c>
      <c r="Q2267" s="51">
        <f t="shared" si="99"/>
        <v>0</v>
      </c>
      <c r="R2267" s="51">
        <f t="shared" si="99"/>
        <v>0</v>
      </c>
    </row>
    <row r="2268" spans="1:18" x14ac:dyDescent="0.25">
      <c r="A2268" s="17"/>
      <c r="B2268" s="52"/>
      <c r="C2268" s="17"/>
      <c r="D2268" s="17"/>
      <c r="E2268" s="17"/>
      <c r="F2268" s="17"/>
      <c r="G2268" s="17"/>
      <c r="H2268" s="17"/>
      <c r="I2268" s="16">
        <f>IF(B2268&gt;A_Stammdaten!$B$12,0,SUM(C2268,D2268,F2268,G2268)-SUM(E2268,H2268))</f>
        <v>0</v>
      </c>
      <c r="J2268" s="51">
        <f>HLOOKUP(A_Stammdaten!$B$12,$L$4:$R$2504,ROW(B2268)-3,FALSE)+IF(OR(B2268=0,A_Stammdaten!$B$12&lt;B2268),0,I2268*1/20)</f>
        <v>0</v>
      </c>
      <c r="K2268" s="51">
        <f>HLOOKUP(A_Stammdaten!$B$12,$L$4:$R$2504,ROW(B2268)-3,FALSE)</f>
        <v>0</v>
      </c>
      <c r="L2268" s="51">
        <f t="shared" si="98"/>
        <v>0</v>
      </c>
      <c r="M2268" s="51">
        <f t="shared" si="99"/>
        <v>0</v>
      </c>
      <c r="N2268" s="51">
        <f t="shared" si="99"/>
        <v>0</v>
      </c>
      <c r="O2268" s="51">
        <f t="shared" si="99"/>
        <v>0</v>
      </c>
      <c r="P2268" s="51">
        <f t="shared" si="99"/>
        <v>0</v>
      </c>
      <c r="Q2268" s="51">
        <f t="shared" si="99"/>
        <v>0</v>
      </c>
      <c r="R2268" s="51">
        <f t="shared" si="99"/>
        <v>0</v>
      </c>
    </row>
    <row r="2269" spans="1:18" x14ac:dyDescent="0.25">
      <c r="A2269" s="17"/>
      <c r="B2269" s="52"/>
      <c r="C2269" s="17"/>
      <c r="D2269" s="17"/>
      <c r="E2269" s="17"/>
      <c r="F2269" s="17"/>
      <c r="G2269" s="17"/>
      <c r="H2269" s="17"/>
      <c r="I2269" s="16">
        <f>IF(B2269&gt;A_Stammdaten!$B$12,0,SUM(C2269,D2269,F2269,G2269)-SUM(E2269,H2269))</f>
        <v>0</v>
      </c>
      <c r="J2269" s="51">
        <f>HLOOKUP(A_Stammdaten!$B$12,$L$4:$R$2504,ROW(B2269)-3,FALSE)+IF(OR(B2269=0,A_Stammdaten!$B$12&lt;B2269),0,I2269*1/20)</f>
        <v>0</v>
      </c>
      <c r="K2269" s="51">
        <f>HLOOKUP(A_Stammdaten!$B$12,$L$4:$R$2504,ROW(B2269)-3,FALSE)</f>
        <v>0</v>
      </c>
      <c r="L2269" s="51">
        <f t="shared" si="98"/>
        <v>0</v>
      </c>
      <c r="M2269" s="51">
        <f t="shared" si="99"/>
        <v>0</v>
      </c>
      <c r="N2269" s="51">
        <f t="shared" si="99"/>
        <v>0</v>
      </c>
      <c r="O2269" s="51">
        <f t="shared" si="99"/>
        <v>0</v>
      </c>
      <c r="P2269" s="51">
        <f t="shared" si="99"/>
        <v>0</v>
      </c>
      <c r="Q2269" s="51">
        <f t="shared" si="99"/>
        <v>0</v>
      </c>
      <c r="R2269" s="51">
        <f t="shared" si="99"/>
        <v>0</v>
      </c>
    </row>
    <row r="2270" spans="1:18" x14ac:dyDescent="0.25">
      <c r="A2270" s="17"/>
      <c r="B2270" s="52"/>
      <c r="C2270" s="17"/>
      <c r="D2270" s="17"/>
      <c r="E2270" s="17"/>
      <c r="F2270" s="17"/>
      <c r="G2270" s="17"/>
      <c r="H2270" s="17"/>
      <c r="I2270" s="16">
        <f>IF(B2270&gt;A_Stammdaten!$B$12,0,SUM(C2270,D2270,F2270,G2270)-SUM(E2270,H2270))</f>
        <v>0</v>
      </c>
      <c r="J2270" s="51">
        <f>HLOOKUP(A_Stammdaten!$B$12,$L$4:$R$2504,ROW(B2270)-3,FALSE)+IF(OR(B2270=0,A_Stammdaten!$B$12&lt;B2270),0,I2270*1/20)</f>
        <v>0</v>
      </c>
      <c r="K2270" s="51">
        <f>HLOOKUP(A_Stammdaten!$B$12,$L$4:$R$2504,ROW(B2270)-3,FALSE)</f>
        <v>0</v>
      </c>
      <c r="L2270" s="51">
        <f t="shared" si="98"/>
        <v>0</v>
      </c>
      <c r="M2270" s="51">
        <f t="shared" si="99"/>
        <v>0</v>
      </c>
      <c r="N2270" s="51">
        <f t="shared" si="99"/>
        <v>0</v>
      </c>
      <c r="O2270" s="51">
        <f t="shared" si="99"/>
        <v>0</v>
      </c>
      <c r="P2270" s="51">
        <f t="shared" si="99"/>
        <v>0</v>
      </c>
      <c r="Q2270" s="51">
        <f t="shared" si="99"/>
        <v>0</v>
      </c>
      <c r="R2270" s="51">
        <f t="shared" si="99"/>
        <v>0</v>
      </c>
    </row>
    <row r="2271" spans="1:18" x14ac:dyDescent="0.25">
      <c r="A2271" s="17"/>
      <c r="B2271" s="52"/>
      <c r="C2271" s="17"/>
      <c r="D2271" s="17"/>
      <c r="E2271" s="17"/>
      <c r="F2271" s="17"/>
      <c r="G2271" s="17"/>
      <c r="H2271" s="17"/>
      <c r="I2271" s="16">
        <f>IF(B2271&gt;A_Stammdaten!$B$12,0,SUM(C2271,D2271,F2271,G2271)-SUM(E2271,H2271))</f>
        <v>0</v>
      </c>
      <c r="J2271" s="51">
        <f>HLOOKUP(A_Stammdaten!$B$12,$L$4:$R$2504,ROW(B2271)-3,FALSE)+IF(OR(B2271=0,A_Stammdaten!$B$12&lt;B2271),0,I2271*1/20)</f>
        <v>0</v>
      </c>
      <c r="K2271" s="51">
        <f>HLOOKUP(A_Stammdaten!$B$12,$L$4:$R$2504,ROW(B2271)-3,FALSE)</f>
        <v>0</v>
      </c>
      <c r="L2271" s="51">
        <f t="shared" si="98"/>
        <v>0</v>
      </c>
      <c r="M2271" s="51">
        <f t="shared" si="99"/>
        <v>0</v>
      </c>
      <c r="N2271" s="51">
        <f t="shared" si="99"/>
        <v>0</v>
      </c>
      <c r="O2271" s="51">
        <f t="shared" si="99"/>
        <v>0</v>
      </c>
      <c r="P2271" s="51">
        <f t="shared" si="99"/>
        <v>0</v>
      </c>
      <c r="Q2271" s="51">
        <f t="shared" si="99"/>
        <v>0</v>
      </c>
      <c r="R2271" s="51">
        <f t="shared" si="99"/>
        <v>0</v>
      </c>
    </row>
    <row r="2272" spans="1:18" x14ac:dyDescent="0.25">
      <c r="A2272" s="17"/>
      <c r="B2272" s="52"/>
      <c r="C2272" s="17"/>
      <c r="D2272" s="17"/>
      <c r="E2272" s="17"/>
      <c r="F2272" s="17"/>
      <c r="G2272" s="17"/>
      <c r="H2272" s="17"/>
      <c r="I2272" s="16">
        <f>IF(B2272&gt;A_Stammdaten!$B$12,0,SUM(C2272,D2272,F2272,G2272)-SUM(E2272,H2272))</f>
        <v>0</v>
      </c>
      <c r="J2272" s="51">
        <f>HLOOKUP(A_Stammdaten!$B$12,$L$4:$R$2504,ROW(B2272)-3,FALSE)+IF(OR(B2272=0,A_Stammdaten!$B$12&lt;B2272),0,I2272*1/20)</f>
        <v>0</v>
      </c>
      <c r="K2272" s="51">
        <f>HLOOKUP(A_Stammdaten!$B$12,$L$4:$R$2504,ROW(B2272)-3,FALSE)</f>
        <v>0</v>
      </c>
      <c r="L2272" s="51">
        <f t="shared" si="98"/>
        <v>0</v>
      </c>
      <c r="M2272" s="51">
        <f t="shared" si="99"/>
        <v>0</v>
      </c>
      <c r="N2272" s="51">
        <f t="shared" si="99"/>
        <v>0</v>
      </c>
      <c r="O2272" s="51">
        <f t="shared" si="99"/>
        <v>0</v>
      </c>
      <c r="P2272" s="51">
        <f t="shared" si="99"/>
        <v>0</v>
      </c>
      <c r="Q2272" s="51">
        <f t="shared" si="99"/>
        <v>0</v>
      </c>
      <c r="R2272" s="51">
        <f t="shared" si="99"/>
        <v>0</v>
      </c>
    </row>
    <row r="2273" spans="1:18" x14ac:dyDescent="0.25">
      <c r="A2273" s="17"/>
      <c r="B2273" s="52"/>
      <c r="C2273" s="17"/>
      <c r="D2273" s="17"/>
      <c r="E2273" s="17"/>
      <c r="F2273" s="17"/>
      <c r="G2273" s="17"/>
      <c r="H2273" s="17"/>
      <c r="I2273" s="16">
        <f>IF(B2273&gt;A_Stammdaten!$B$12,0,SUM(C2273,D2273,F2273,G2273)-SUM(E2273,H2273))</f>
        <v>0</v>
      </c>
      <c r="J2273" s="51">
        <f>HLOOKUP(A_Stammdaten!$B$12,$L$4:$R$2504,ROW(B2273)-3,FALSE)+IF(OR(B2273=0,A_Stammdaten!$B$12&lt;B2273),0,I2273*1/20)</f>
        <v>0</v>
      </c>
      <c r="K2273" s="51">
        <f>HLOOKUP(A_Stammdaten!$B$12,$L$4:$R$2504,ROW(B2273)-3,FALSE)</f>
        <v>0</v>
      </c>
      <c r="L2273" s="51">
        <f t="shared" si="98"/>
        <v>0</v>
      </c>
      <c r="M2273" s="51">
        <f t="shared" si="99"/>
        <v>0</v>
      </c>
      <c r="N2273" s="51">
        <f t="shared" si="99"/>
        <v>0</v>
      </c>
      <c r="O2273" s="51">
        <f t="shared" si="99"/>
        <v>0</v>
      </c>
      <c r="P2273" s="51">
        <f t="shared" si="99"/>
        <v>0</v>
      </c>
      <c r="Q2273" s="51">
        <f t="shared" si="99"/>
        <v>0</v>
      </c>
      <c r="R2273" s="51">
        <f t="shared" si="99"/>
        <v>0</v>
      </c>
    </row>
    <row r="2274" spans="1:18" x14ac:dyDescent="0.25">
      <c r="A2274" s="17"/>
      <c r="B2274" s="52"/>
      <c r="C2274" s="17"/>
      <c r="D2274" s="17"/>
      <c r="E2274" s="17"/>
      <c r="F2274" s="17"/>
      <c r="G2274" s="17"/>
      <c r="H2274" s="17"/>
      <c r="I2274" s="16">
        <f>IF(B2274&gt;A_Stammdaten!$B$12,0,SUM(C2274,D2274,F2274,G2274)-SUM(E2274,H2274))</f>
        <v>0</v>
      </c>
      <c r="J2274" s="51">
        <f>HLOOKUP(A_Stammdaten!$B$12,$L$4:$R$2504,ROW(B2274)-3,FALSE)+IF(OR(B2274=0,A_Stammdaten!$B$12&lt;B2274),0,I2274*1/20)</f>
        <v>0</v>
      </c>
      <c r="K2274" s="51">
        <f>HLOOKUP(A_Stammdaten!$B$12,$L$4:$R$2504,ROW(B2274)-3,FALSE)</f>
        <v>0</v>
      </c>
      <c r="L2274" s="51">
        <f t="shared" si="98"/>
        <v>0</v>
      </c>
      <c r="M2274" s="51">
        <f t="shared" si="99"/>
        <v>0</v>
      </c>
      <c r="N2274" s="51">
        <f t="shared" si="99"/>
        <v>0</v>
      </c>
      <c r="O2274" s="51">
        <f t="shared" si="99"/>
        <v>0</v>
      </c>
      <c r="P2274" s="51">
        <f t="shared" si="99"/>
        <v>0</v>
      </c>
      <c r="Q2274" s="51">
        <f t="shared" si="99"/>
        <v>0</v>
      </c>
      <c r="R2274" s="51">
        <f t="shared" si="99"/>
        <v>0</v>
      </c>
    </row>
    <row r="2275" spans="1:18" x14ac:dyDescent="0.25">
      <c r="A2275" s="17"/>
      <c r="B2275" s="52"/>
      <c r="C2275" s="17"/>
      <c r="D2275" s="17"/>
      <c r="E2275" s="17"/>
      <c r="F2275" s="17"/>
      <c r="G2275" s="17"/>
      <c r="H2275" s="17"/>
      <c r="I2275" s="16">
        <f>IF(B2275&gt;A_Stammdaten!$B$12,0,SUM(C2275,D2275,F2275,G2275)-SUM(E2275,H2275))</f>
        <v>0</v>
      </c>
      <c r="J2275" s="51">
        <f>HLOOKUP(A_Stammdaten!$B$12,$L$4:$R$2504,ROW(B2275)-3,FALSE)+IF(OR(B2275=0,A_Stammdaten!$B$12&lt;B2275),0,I2275*1/20)</f>
        <v>0</v>
      </c>
      <c r="K2275" s="51">
        <f>HLOOKUP(A_Stammdaten!$B$12,$L$4:$R$2504,ROW(B2275)-3,FALSE)</f>
        <v>0</v>
      </c>
      <c r="L2275" s="51">
        <f t="shared" si="98"/>
        <v>0</v>
      </c>
      <c r="M2275" s="51">
        <f t="shared" si="99"/>
        <v>0</v>
      </c>
      <c r="N2275" s="51">
        <f t="shared" si="99"/>
        <v>0</v>
      </c>
      <c r="O2275" s="51">
        <f t="shared" si="99"/>
        <v>0</v>
      </c>
      <c r="P2275" s="51">
        <f t="shared" si="99"/>
        <v>0</v>
      </c>
      <c r="Q2275" s="51">
        <f t="shared" si="99"/>
        <v>0</v>
      </c>
      <c r="R2275" s="51">
        <f t="shared" si="99"/>
        <v>0</v>
      </c>
    </row>
    <row r="2276" spans="1:18" x14ac:dyDescent="0.25">
      <c r="A2276" s="17"/>
      <c r="B2276" s="52"/>
      <c r="C2276" s="17"/>
      <c r="D2276" s="17"/>
      <c r="E2276" s="17"/>
      <c r="F2276" s="17"/>
      <c r="G2276" s="17"/>
      <c r="H2276" s="17"/>
      <c r="I2276" s="16">
        <f>IF(B2276&gt;A_Stammdaten!$B$12,0,SUM(C2276,D2276,F2276,G2276)-SUM(E2276,H2276))</f>
        <v>0</v>
      </c>
      <c r="J2276" s="51">
        <f>HLOOKUP(A_Stammdaten!$B$12,$L$4:$R$2504,ROW(B2276)-3,FALSE)+IF(OR(B2276=0,A_Stammdaten!$B$12&lt;B2276),0,I2276*1/20)</f>
        <v>0</v>
      </c>
      <c r="K2276" s="51">
        <f>HLOOKUP(A_Stammdaten!$B$12,$L$4:$R$2504,ROW(B2276)-3,FALSE)</f>
        <v>0</v>
      </c>
      <c r="L2276" s="51">
        <f t="shared" si="98"/>
        <v>0</v>
      </c>
      <c r="M2276" s="51">
        <f t="shared" si="99"/>
        <v>0</v>
      </c>
      <c r="N2276" s="51">
        <f t="shared" si="99"/>
        <v>0</v>
      </c>
      <c r="O2276" s="51">
        <f t="shared" si="99"/>
        <v>0</v>
      </c>
      <c r="P2276" s="51">
        <f t="shared" si="99"/>
        <v>0</v>
      </c>
      <c r="Q2276" s="51">
        <f t="shared" si="99"/>
        <v>0</v>
      </c>
      <c r="R2276" s="51">
        <f t="shared" si="99"/>
        <v>0</v>
      </c>
    </row>
    <row r="2277" spans="1:18" x14ac:dyDescent="0.25">
      <c r="A2277" s="17"/>
      <c r="B2277" s="52"/>
      <c r="C2277" s="17"/>
      <c r="D2277" s="17"/>
      <c r="E2277" s="17"/>
      <c r="F2277" s="17"/>
      <c r="G2277" s="17"/>
      <c r="H2277" s="17"/>
      <c r="I2277" s="16">
        <f>IF(B2277&gt;A_Stammdaten!$B$12,0,SUM(C2277,D2277,F2277,G2277)-SUM(E2277,H2277))</f>
        <v>0</v>
      </c>
      <c r="J2277" s="51">
        <f>HLOOKUP(A_Stammdaten!$B$12,$L$4:$R$2504,ROW(B2277)-3,FALSE)+IF(OR(B2277=0,A_Stammdaten!$B$12&lt;B2277),0,I2277*1/20)</f>
        <v>0</v>
      </c>
      <c r="K2277" s="51">
        <f>HLOOKUP(A_Stammdaten!$B$12,$L$4:$R$2504,ROW(B2277)-3,FALSE)</f>
        <v>0</v>
      </c>
      <c r="L2277" s="51">
        <f t="shared" si="98"/>
        <v>0</v>
      </c>
      <c r="M2277" s="51">
        <f t="shared" si="99"/>
        <v>0</v>
      </c>
      <c r="N2277" s="51">
        <f t="shared" si="99"/>
        <v>0</v>
      </c>
      <c r="O2277" s="51">
        <f t="shared" si="99"/>
        <v>0</v>
      </c>
      <c r="P2277" s="51">
        <f t="shared" si="99"/>
        <v>0</v>
      </c>
      <c r="Q2277" s="51">
        <f t="shared" si="99"/>
        <v>0</v>
      </c>
      <c r="R2277" s="51">
        <f t="shared" si="99"/>
        <v>0</v>
      </c>
    </row>
    <row r="2278" spans="1:18" x14ac:dyDescent="0.25">
      <c r="A2278" s="17"/>
      <c r="B2278" s="52"/>
      <c r="C2278" s="17"/>
      <c r="D2278" s="17"/>
      <c r="E2278" s="17"/>
      <c r="F2278" s="17"/>
      <c r="G2278" s="17"/>
      <c r="H2278" s="17"/>
      <c r="I2278" s="16">
        <f>IF(B2278&gt;A_Stammdaten!$B$12,0,SUM(C2278,D2278,F2278,G2278)-SUM(E2278,H2278))</f>
        <v>0</v>
      </c>
      <c r="J2278" s="51">
        <f>HLOOKUP(A_Stammdaten!$B$12,$L$4:$R$2504,ROW(B2278)-3,FALSE)+IF(OR(B2278=0,A_Stammdaten!$B$12&lt;B2278),0,I2278*1/20)</f>
        <v>0</v>
      </c>
      <c r="K2278" s="51">
        <f>HLOOKUP(A_Stammdaten!$B$12,$L$4:$R$2504,ROW(B2278)-3,FALSE)</f>
        <v>0</v>
      </c>
      <c r="L2278" s="51">
        <f t="shared" si="98"/>
        <v>0</v>
      </c>
      <c r="M2278" s="51">
        <f t="shared" si="99"/>
        <v>0</v>
      </c>
      <c r="N2278" s="51">
        <f t="shared" si="99"/>
        <v>0</v>
      </c>
      <c r="O2278" s="51">
        <f t="shared" si="99"/>
        <v>0</v>
      </c>
      <c r="P2278" s="51">
        <f t="shared" si="99"/>
        <v>0</v>
      </c>
      <c r="Q2278" s="51">
        <f t="shared" si="99"/>
        <v>0</v>
      </c>
      <c r="R2278" s="51">
        <f t="shared" si="99"/>
        <v>0</v>
      </c>
    </row>
    <row r="2279" spans="1:18" x14ac:dyDescent="0.25">
      <c r="A2279" s="17"/>
      <c r="B2279" s="52"/>
      <c r="C2279" s="17"/>
      <c r="D2279" s="17"/>
      <c r="E2279" s="17"/>
      <c r="F2279" s="17"/>
      <c r="G2279" s="17"/>
      <c r="H2279" s="17"/>
      <c r="I2279" s="16">
        <f>IF(B2279&gt;A_Stammdaten!$B$12,0,SUM(C2279,D2279,F2279,G2279)-SUM(E2279,H2279))</f>
        <v>0</v>
      </c>
      <c r="J2279" s="51">
        <f>HLOOKUP(A_Stammdaten!$B$12,$L$4:$R$2504,ROW(B2279)-3,FALSE)+IF(OR(B2279=0,A_Stammdaten!$B$12&lt;B2279),0,I2279*1/20)</f>
        <v>0</v>
      </c>
      <c r="K2279" s="51">
        <f>HLOOKUP(A_Stammdaten!$B$12,$L$4:$R$2504,ROW(B2279)-3,FALSE)</f>
        <v>0</v>
      </c>
      <c r="L2279" s="51">
        <f t="shared" si="98"/>
        <v>0</v>
      </c>
      <c r="M2279" s="51">
        <f t="shared" si="99"/>
        <v>0</v>
      </c>
      <c r="N2279" s="51">
        <f t="shared" si="99"/>
        <v>0</v>
      </c>
      <c r="O2279" s="51">
        <f t="shared" si="99"/>
        <v>0</v>
      </c>
      <c r="P2279" s="51">
        <f t="shared" si="99"/>
        <v>0</v>
      </c>
      <c r="Q2279" s="51">
        <f t="shared" si="99"/>
        <v>0</v>
      </c>
      <c r="R2279" s="51">
        <f t="shared" si="99"/>
        <v>0</v>
      </c>
    </row>
    <row r="2280" spans="1:18" x14ac:dyDescent="0.25">
      <c r="A2280" s="17"/>
      <c r="B2280" s="52"/>
      <c r="C2280" s="17"/>
      <c r="D2280" s="17"/>
      <c r="E2280" s="17"/>
      <c r="F2280" s="17"/>
      <c r="G2280" s="17"/>
      <c r="H2280" s="17"/>
      <c r="I2280" s="16">
        <f>IF(B2280&gt;A_Stammdaten!$B$12,0,SUM(C2280,D2280,F2280,G2280)-SUM(E2280,H2280))</f>
        <v>0</v>
      </c>
      <c r="J2280" s="51">
        <f>HLOOKUP(A_Stammdaten!$B$12,$L$4:$R$2504,ROW(B2280)-3,FALSE)+IF(OR(B2280=0,A_Stammdaten!$B$12&lt;B2280),0,I2280*1/20)</f>
        <v>0</v>
      </c>
      <c r="K2280" s="51">
        <f>HLOOKUP(A_Stammdaten!$B$12,$L$4:$R$2504,ROW(B2280)-3,FALSE)</f>
        <v>0</v>
      </c>
      <c r="L2280" s="51">
        <f t="shared" si="98"/>
        <v>0</v>
      </c>
      <c r="M2280" s="51">
        <f t="shared" si="99"/>
        <v>0</v>
      </c>
      <c r="N2280" s="51">
        <f t="shared" si="99"/>
        <v>0</v>
      </c>
      <c r="O2280" s="51">
        <f t="shared" si="99"/>
        <v>0</v>
      </c>
      <c r="P2280" s="51">
        <f t="shared" si="99"/>
        <v>0</v>
      </c>
      <c r="Q2280" s="51">
        <f t="shared" si="99"/>
        <v>0</v>
      </c>
      <c r="R2280" s="51">
        <f t="shared" si="99"/>
        <v>0</v>
      </c>
    </row>
    <row r="2281" spans="1:18" x14ac:dyDescent="0.25">
      <c r="A2281" s="17"/>
      <c r="B2281" s="52"/>
      <c r="C2281" s="17"/>
      <c r="D2281" s="17"/>
      <c r="E2281" s="17"/>
      <c r="F2281" s="17"/>
      <c r="G2281" s="17"/>
      <c r="H2281" s="17"/>
      <c r="I2281" s="16">
        <f>IF(B2281&gt;A_Stammdaten!$B$12,0,SUM(C2281,D2281,F2281,G2281)-SUM(E2281,H2281))</f>
        <v>0</v>
      </c>
      <c r="J2281" s="51">
        <f>HLOOKUP(A_Stammdaten!$B$12,$L$4:$R$2504,ROW(B2281)-3,FALSE)+IF(OR(B2281=0,A_Stammdaten!$B$12&lt;B2281),0,I2281*1/20)</f>
        <v>0</v>
      </c>
      <c r="K2281" s="51">
        <f>HLOOKUP(A_Stammdaten!$B$12,$L$4:$R$2504,ROW(B2281)-3,FALSE)</f>
        <v>0</v>
      </c>
      <c r="L2281" s="51">
        <f t="shared" si="98"/>
        <v>0</v>
      </c>
      <c r="M2281" s="51">
        <f t="shared" si="99"/>
        <v>0</v>
      </c>
      <c r="N2281" s="51">
        <f t="shared" si="99"/>
        <v>0</v>
      </c>
      <c r="O2281" s="51">
        <f t="shared" si="99"/>
        <v>0</v>
      </c>
      <c r="P2281" s="51">
        <f t="shared" si="99"/>
        <v>0</v>
      </c>
      <c r="Q2281" s="51">
        <f t="shared" si="99"/>
        <v>0</v>
      </c>
      <c r="R2281" s="51">
        <f t="shared" si="99"/>
        <v>0</v>
      </c>
    </row>
    <row r="2282" spans="1:18" x14ac:dyDescent="0.25">
      <c r="A2282" s="17"/>
      <c r="B2282" s="52"/>
      <c r="C2282" s="17"/>
      <c r="D2282" s="17"/>
      <c r="E2282" s="17"/>
      <c r="F2282" s="17"/>
      <c r="G2282" s="17"/>
      <c r="H2282" s="17"/>
      <c r="I2282" s="16">
        <f>IF(B2282&gt;A_Stammdaten!$B$12,0,SUM(C2282,D2282,F2282,G2282)-SUM(E2282,H2282))</f>
        <v>0</v>
      </c>
      <c r="J2282" s="51">
        <f>HLOOKUP(A_Stammdaten!$B$12,$L$4:$R$2504,ROW(B2282)-3,FALSE)+IF(OR(B2282=0,A_Stammdaten!$B$12&lt;B2282),0,I2282*1/20)</f>
        <v>0</v>
      </c>
      <c r="K2282" s="51">
        <f>HLOOKUP(A_Stammdaten!$B$12,$L$4:$R$2504,ROW(B2282)-3,FALSE)</f>
        <v>0</v>
      </c>
      <c r="L2282" s="51">
        <f t="shared" si="98"/>
        <v>0</v>
      </c>
      <c r="M2282" s="51">
        <f t="shared" si="99"/>
        <v>0</v>
      </c>
      <c r="N2282" s="51">
        <f t="shared" si="99"/>
        <v>0</v>
      </c>
      <c r="O2282" s="51">
        <f t="shared" si="99"/>
        <v>0</v>
      </c>
      <c r="P2282" s="51">
        <f t="shared" si="99"/>
        <v>0</v>
      </c>
      <c r="Q2282" s="51">
        <f t="shared" si="99"/>
        <v>0</v>
      </c>
      <c r="R2282" s="51">
        <f t="shared" si="99"/>
        <v>0</v>
      </c>
    </row>
    <row r="2283" spans="1:18" x14ac:dyDescent="0.25">
      <c r="A2283" s="17"/>
      <c r="B2283" s="52"/>
      <c r="C2283" s="17"/>
      <c r="D2283" s="17"/>
      <c r="E2283" s="17"/>
      <c r="F2283" s="17"/>
      <c r="G2283" s="17"/>
      <c r="H2283" s="17"/>
      <c r="I2283" s="16">
        <f>IF(B2283&gt;A_Stammdaten!$B$12,0,SUM(C2283,D2283,F2283,G2283)-SUM(E2283,H2283))</f>
        <v>0</v>
      </c>
      <c r="J2283" s="51">
        <f>HLOOKUP(A_Stammdaten!$B$12,$L$4:$R$2504,ROW(B2283)-3,FALSE)+IF(OR(B2283=0,A_Stammdaten!$B$12&lt;B2283),0,I2283*1/20)</f>
        <v>0</v>
      </c>
      <c r="K2283" s="51">
        <f>HLOOKUP(A_Stammdaten!$B$12,$L$4:$R$2504,ROW(B2283)-3,FALSE)</f>
        <v>0</v>
      </c>
      <c r="L2283" s="51">
        <f t="shared" si="98"/>
        <v>0</v>
      </c>
      <c r="M2283" s="51">
        <f t="shared" si="99"/>
        <v>0</v>
      </c>
      <c r="N2283" s="51">
        <f t="shared" si="99"/>
        <v>0</v>
      </c>
      <c r="O2283" s="51">
        <f t="shared" si="99"/>
        <v>0</v>
      </c>
      <c r="P2283" s="51">
        <f t="shared" si="99"/>
        <v>0</v>
      </c>
      <c r="Q2283" s="51">
        <f t="shared" si="99"/>
        <v>0</v>
      </c>
      <c r="R2283" s="51">
        <f t="shared" si="99"/>
        <v>0</v>
      </c>
    </row>
    <row r="2284" spans="1:18" x14ac:dyDescent="0.25">
      <c r="A2284" s="17"/>
      <c r="B2284" s="52"/>
      <c r="C2284" s="17"/>
      <c r="D2284" s="17"/>
      <c r="E2284" s="17"/>
      <c r="F2284" s="17"/>
      <c r="G2284" s="17"/>
      <c r="H2284" s="17"/>
      <c r="I2284" s="16">
        <f>IF(B2284&gt;A_Stammdaten!$B$12,0,SUM(C2284,D2284,F2284,G2284)-SUM(E2284,H2284))</f>
        <v>0</v>
      </c>
      <c r="J2284" s="51">
        <f>HLOOKUP(A_Stammdaten!$B$12,$L$4:$R$2504,ROW(B2284)-3,FALSE)+IF(OR(B2284=0,A_Stammdaten!$B$12&lt;B2284),0,I2284*1/20)</f>
        <v>0</v>
      </c>
      <c r="K2284" s="51">
        <f>HLOOKUP(A_Stammdaten!$B$12,$L$4:$R$2504,ROW(B2284)-3,FALSE)</f>
        <v>0</v>
      </c>
      <c r="L2284" s="51">
        <f t="shared" si="98"/>
        <v>0</v>
      </c>
      <c r="M2284" s="51">
        <f t="shared" si="99"/>
        <v>0</v>
      </c>
      <c r="N2284" s="51">
        <f t="shared" si="99"/>
        <v>0</v>
      </c>
      <c r="O2284" s="51">
        <f t="shared" si="99"/>
        <v>0</v>
      </c>
      <c r="P2284" s="51">
        <f t="shared" si="99"/>
        <v>0</v>
      </c>
      <c r="Q2284" s="51">
        <f t="shared" si="99"/>
        <v>0</v>
      </c>
      <c r="R2284" s="51">
        <f t="shared" si="99"/>
        <v>0</v>
      </c>
    </row>
    <row r="2285" spans="1:18" x14ac:dyDescent="0.25">
      <c r="A2285" s="17"/>
      <c r="B2285" s="52"/>
      <c r="C2285" s="17"/>
      <c r="D2285" s="17"/>
      <c r="E2285" s="17"/>
      <c r="F2285" s="17"/>
      <c r="G2285" s="17"/>
      <c r="H2285" s="17"/>
      <c r="I2285" s="16">
        <f>IF(B2285&gt;A_Stammdaten!$B$12,0,SUM(C2285,D2285,F2285,G2285)-SUM(E2285,H2285))</f>
        <v>0</v>
      </c>
      <c r="J2285" s="51">
        <f>HLOOKUP(A_Stammdaten!$B$12,$L$4:$R$2504,ROW(B2285)-3,FALSE)+IF(OR(B2285=0,A_Stammdaten!$B$12&lt;B2285),0,I2285*1/20)</f>
        <v>0</v>
      </c>
      <c r="K2285" s="51">
        <f>HLOOKUP(A_Stammdaten!$B$12,$L$4:$R$2504,ROW(B2285)-3,FALSE)</f>
        <v>0</v>
      </c>
      <c r="L2285" s="51">
        <f t="shared" si="98"/>
        <v>0</v>
      </c>
      <c r="M2285" s="51">
        <f t="shared" si="99"/>
        <v>0</v>
      </c>
      <c r="N2285" s="51">
        <f t="shared" si="99"/>
        <v>0</v>
      </c>
      <c r="O2285" s="51">
        <f t="shared" si="99"/>
        <v>0</v>
      </c>
      <c r="P2285" s="51">
        <f t="shared" si="99"/>
        <v>0</v>
      </c>
      <c r="Q2285" s="51">
        <f t="shared" si="99"/>
        <v>0</v>
      </c>
      <c r="R2285" s="51">
        <f t="shared" si="99"/>
        <v>0</v>
      </c>
    </row>
    <row r="2286" spans="1:18" x14ac:dyDescent="0.25">
      <c r="A2286" s="17"/>
      <c r="B2286" s="52"/>
      <c r="C2286" s="17"/>
      <c r="D2286" s="17"/>
      <c r="E2286" s="17"/>
      <c r="F2286" s="17"/>
      <c r="G2286" s="17"/>
      <c r="H2286" s="17"/>
      <c r="I2286" s="16">
        <f>IF(B2286&gt;A_Stammdaten!$B$12,0,SUM(C2286,D2286,F2286,G2286)-SUM(E2286,H2286))</f>
        <v>0</v>
      </c>
      <c r="J2286" s="51">
        <f>HLOOKUP(A_Stammdaten!$B$12,$L$4:$R$2504,ROW(B2286)-3,FALSE)+IF(OR(B2286=0,A_Stammdaten!$B$12&lt;B2286),0,I2286*1/20)</f>
        <v>0</v>
      </c>
      <c r="K2286" s="51">
        <f>HLOOKUP(A_Stammdaten!$B$12,$L$4:$R$2504,ROW(B2286)-3,FALSE)</f>
        <v>0</v>
      </c>
      <c r="L2286" s="51">
        <f t="shared" si="98"/>
        <v>0</v>
      </c>
      <c r="M2286" s="51">
        <f t="shared" si="99"/>
        <v>0</v>
      </c>
      <c r="N2286" s="51">
        <f t="shared" si="99"/>
        <v>0</v>
      </c>
      <c r="O2286" s="51">
        <f t="shared" si="99"/>
        <v>0</v>
      </c>
      <c r="P2286" s="51">
        <f t="shared" si="99"/>
        <v>0</v>
      </c>
      <c r="Q2286" s="51">
        <f t="shared" si="99"/>
        <v>0</v>
      </c>
      <c r="R2286" s="51">
        <f t="shared" si="99"/>
        <v>0</v>
      </c>
    </row>
    <row r="2287" spans="1:18" x14ac:dyDescent="0.25">
      <c r="A2287" s="17"/>
      <c r="B2287" s="52"/>
      <c r="C2287" s="17"/>
      <c r="D2287" s="17"/>
      <c r="E2287" s="17"/>
      <c r="F2287" s="17"/>
      <c r="G2287" s="17"/>
      <c r="H2287" s="17"/>
      <c r="I2287" s="16">
        <f>IF(B2287&gt;A_Stammdaten!$B$12,0,SUM(C2287,D2287,F2287,G2287)-SUM(E2287,H2287))</f>
        <v>0</v>
      </c>
      <c r="J2287" s="51">
        <f>HLOOKUP(A_Stammdaten!$B$12,$L$4:$R$2504,ROW(B2287)-3,FALSE)+IF(OR(B2287=0,A_Stammdaten!$B$12&lt;B2287),0,I2287*1/20)</f>
        <v>0</v>
      </c>
      <c r="K2287" s="51">
        <f>HLOOKUP(A_Stammdaten!$B$12,$L$4:$R$2504,ROW(B2287)-3,FALSE)</f>
        <v>0</v>
      </c>
      <c r="L2287" s="51">
        <f t="shared" si="98"/>
        <v>0</v>
      </c>
      <c r="M2287" s="51">
        <f t="shared" si="99"/>
        <v>0</v>
      </c>
      <c r="N2287" s="51">
        <f t="shared" si="99"/>
        <v>0</v>
      </c>
      <c r="O2287" s="51">
        <f t="shared" si="99"/>
        <v>0</v>
      </c>
      <c r="P2287" s="51">
        <f t="shared" si="99"/>
        <v>0</v>
      </c>
      <c r="Q2287" s="51">
        <f t="shared" si="99"/>
        <v>0</v>
      </c>
      <c r="R2287" s="51">
        <f t="shared" si="99"/>
        <v>0</v>
      </c>
    </row>
    <row r="2288" spans="1:18" x14ac:dyDescent="0.25">
      <c r="A2288" s="17"/>
      <c r="B2288" s="52"/>
      <c r="C2288" s="17"/>
      <c r="D2288" s="17"/>
      <c r="E2288" s="17"/>
      <c r="F2288" s="17"/>
      <c r="G2288" s="17"/>
      <c r="H2288" s="17"/>
      <c r="I2288" s="16">
        <f>IF(B2288&gt;A_Stammdaten!$B$12,0,SUM(C2288,D2288,F2288,G2288)-SUM(E2288,H2288))</f>
        <v>0</v>
      </c>
      <c r="J2288" s="51">
        <f>HLOOKUP(A_Stammdaten!$B$12,$L$4:$R$2504,ROW(B2288)-3,FALSE)+IF(OR(B2288=0,A_Stammdaten!$B$12&lt;B2288),0,I2288*1/20)</f>
        <v>0</v>
      </c>
      <c r="K2288" s="51">
        <f>HLOOKUP(A_Stammdaten!$B$12,$L$4:$R$2504,ROW(B2288)-3,FALSE)</f>
        <v>0</v>
      </c>
      <c r="L2288" s="51">
        <f t="shared" si="98"/>
        <v>0</v>
      </c>
      <c r="M2288" s="51">
        <f t="shared" si="99"/>
        <v>0</v>
      </c>
      <c r="N2288" s="51">
        <f t="shared" si="99"/>
        <v>0</v>
      </c>
      <c r="O2288" s="51">
        <f t="shared" si="99"/>
        <v>0</v>
      </c>
      <c r="P2288" s="51">
        <f t="shared" si="99"/>
        <v>0</v>
      </c>
      <c r="Q2288" s="51">
        <f t="shared" si="99"/>
        <v>0</v>
      </c>
      <c r="R2288" s="51">
        <f t="shared" si="99"/>
        <v>0</v>
      </c>
    </row>
    <row r="2289" spans="1:18" x14ac:dyDescent="0.25">
      <c r="A2289" s="17"/>
      <c r="B2289" s="52"/>
      <c r="C2289" s="17"/>
      <c r="D2289" s="17"/>
      <c r="E2289" s="17"/>
      <c r="F2289" s="17"/>
      <c r="G2289" s="17"/>
      <c r="H2289" s="17"/>
      <c r="I2289" s="16">
        <f>IF(B2289&gt;A_Stammdaten!$B$12,0,SUM(C2289,D2289,F2289,G2289)-SUM(E2289,H2289))</f>
        <v>0</v>
      </c>
      <c r="J2289" s="51">
        <f>HLOOKUP(A_Stammdaten!$B$12,$L$4:$R$2504,ROW(B2289)-3,FALSE)+IF(OR(B2289=0,A_Stammdaten!$B$12&lt;B2289),0,I2289*1/20)</f>
        <v>0</v>
      </c>
      <c r="K2289" s="51">
        <f>HLOOKUP(A_Stammdaten!$B$12,$L$4:$R$2504,ROW(B2289)-3,FALSE)</f>
        <v>0</v>
      </c>
      <c r="L2289" s="51">
        <f t="shared" si="98"/>
        <v>0</v>
      </c>
      <c r="M2289" s="51">
        <f t="shared" si="99"/>
        <v>0</v>
      </c>
      <c r="N2289" s="51">
        <f t="shared" si="99"/>
        <v>0</v>
      </c>
      <c r="O2289" s="51">
        <f t="shared" si="99"/>
        <v>0</v>
      </c>
      <c r="P2289" s="51">
        <f t="shared" si="99"/>
        <v>0</v>
      </c>
      <c r="Q2289" s="51">
        <f t="shared" si="99"/>
        <v>0</v>
      </c>
      <c r="R2289" s="51">
        <f t="shared" si="99"/>
        <v>0</v>
      </c>
    </row>
    <row r="2290" spans="1:18" x14ac:dyDescent="0.25">
      <c r="A2290" s="17"/>
      <c r="B2290" s="52"/>
      <c r="C2290" s="17"/>
      <c r="D2290" s="17"/>
      <c r="E2290" s="17"/>
      <c r="F2290" s="17"/>
      <c r="G2290" s="17"/>
      <c r="H2290" s="17"/>
      <c r="I2290" s="16">
        <f>IF(B2290&gt;A_Stammdaten!$B$12,0,SUM(C2290,D2290,F2290,G2290)-SUM(E2290,H2290))</f>
        <v>0</v>
      </c>
      <c r="J2290" s="51">
        <f>HLOOKUP(A_Stammdaten!$B$12,$L$4:$R$2504,ROW(B2290)-3,FALSE)+IF(OR(B2290=0,A_Stammdaten!$B$12&lt;B2290),0,I2290*1/20)</f>
        <v>0</v>
      </c>
      <c r="K2290" s="51">
        <f>HLOOKUP(A_Stammdaten!$B$12,$L$4:$R$2504,ROW(B2290)-3,FALSE)</f>
        <v>0</v>
      </c>
      <c r="L2290" s="51">
        <f t="shared" si="98"/>
        <v>0</v>
      </c>
      <c r="M2290" s="51">
        <f t="shared" si="99"/>
        <v>0</v>
      </c>
      <c r="N2290" s="51">
        <f t="shared" si="99"/>
        <v>0</v>
      </c>
      <c r="O2290" s="51">
        <f t="shared" si="99"/>
        <v>0</v>
      </c>
      <c r="P2290" s="51">
        <f t="shared" si="99"/>
        <v>0</v>
      </c>
      <c r="Q2290" s="51">
        <f t="shared" si="99"/>
        <v>0</v>
      </c>
      <c r="R2290" s="51">
        <f t="shared" si="99"/>
        <v>0</v>
      </c>
    </row>
    <row r="2291" spans="1:18" x14ac:dyDescent="0.25">
      <c r="A2291" s="17"/>
      <c r="B2291" s="52"/>
      <c r="C2291" s="17"/>
      <c r="D2291" s="17"/>
      <c r="E2291" s="17"/>
      <c r="F2291" s="17"/>
      <c r="G2291" s="17"/>
      <c r="H2291" s="17"/>
      <c r="I2291" s="16">
        <f>IF(B2291&gt;A_Stammdaten!$B$12,0,SUM(C2291,D2291,F2291,G2291)-SUM(E2291,H2291))</f>
        <v>0</v>
      </c>
      <c r="J2291" s="51">
        <f>HLOOKUP(A_Stammdaten!$B$12,$L$4:$R$2504,ROW(B2291)-3,FALSE)+IF(OR(B2291=0,A_Stammdaten!$B$12&lt;B2291),0,I2291*1/20)</f>
        <v>0</v>
      </c>
      <c r="K2291" s="51">
        <f>HLOOKUP(A_Stammdaten!$B$12,$L$4:$R$2504,ROW(B2291)-3,FALSE)</f>
        <v>0</v>
      </c>
      <c r="L2291" s="51">
        <f t="shared" si="98"/>
        <v>0</v>
      </c>
      <c r="M2291" s="51">
        <f t="shared" si="99"/>
        <v>0</v>
      </c>
      <c r="N2291" s="51">
        <f t="shared" si="99"/>
        <v>0</v>
      </c>
      <c r="O2291" s="51">
        <f t="shared" si="99"/>
        <v>0</v>
      </c>
      <c r="P2291" s="51">
        <f t="shared" si="99"/>
        <v>0</v>
      </c>
      <c r="Q2291" s="51">
        <f t="shared" si="99"/>
        <v>0</v>
      </c>
      <c r="R2291" s="51">
        <f t="shared" si="99"/>
        <v>0</v>
      </c>
    </row>
    <row r="2292" spans="1:18" x14ac:dyDescent="0.25">
      <c r="A2292" s="17"/>
      <c r="B2292" s="52"/>
      <c r="C2292" s="17"/>
      <c r="D2292" s="17"/>
      <c r="E2292" s="17"/>
      <c r="F2292" s="17"/>
      <c r="G2292" s="17"/>
      <c r="H2292" s="17"/>
      <c r="I2292" s="16">
        <f>IF(B2292&gt;A_Stammdaten!$B$12,0,SUM(C2292,D2292,F2292,G2292)-SUM(E2292,H2292))</f>
        <v>0</v>
      </c>
      <c r="J2292" s="51">
        <f>HLOOKUP(A_Stammdaten!$B$12,$L$4:$R$2504,ROW(B2292)-3,FALSE)+IF(OR(B2292=0,A_Stammdaten!$B$12&lt;B2292),0,I2292*1/20)</f>
        <v>0</v>
      </c>
      <c r="K2292" s="51">
        <f>HLOOKUP(A_Stammdaten!$B$12,$L$4:$R$2504,ROW(B2292)-3,FALSE)</f>
        <v>0</v>
      </c>
      <c r="L2292" s="51">
        <f t="shared" si="98"/>
        <v>0</v>
      </c>
      <c r="M2292" s="51">
        <f t="shared" si="99"/>
        <v>0</v>
      </c>
      <c r="N2292" s="51">
        <f t="shared" si="99"/>
        <v>0</v>
      </c>
      <c r="O2292" s="51">
        <f t="shared" si="99"/>
        <v>0</v>
      </c>
      <c r="P2292" s="51">
        <f t="shared" si="99"/>
        <v>0</v>
      </c>
      <c r="Q2292" s="51">
        <f t="shared" si="99"/>
        <v>0</v>
      </c>
      <c r="R2292" s="51">
        <f t="shared" si="99"/>
        <v>0</v>
      </c>
    </row>
    <row r="2293" spans="1:18" x14ac:dyDescent="0.25">
      <c r="A2293" s="17"/>
      <c r="B2293" s="52"/>
      <c r="C2293" s="17"/>
      <c r="D2293" s="17"/>
      <c r="E2293" s="17"/>
      <c r="F2293" s="17"/>
      <c r="G2293" s="17"/>
      <c r="H2293" s="17"/>
      <c r="I2293" s="16">
        <f>IF(B2293&gt;A_Stammdaten!$B$12,0,SUM(C2293,D2293,F2293,G2293)-SUM(E2293,H2293))</f>
        <v>0</v>
      </c>
      <c r="J2293" s="51">
        <f>HLOOKUP(A_Stammdaten!$B$12,$L$4:$R$2504,ROW(B2293)-3,FALSE)+IF(OR(B2293=0,A_Stammdaten!$B$12&lt;B2293),0,I2293*1/20)</f>
        <v>0</v>
      </c>
      <c r="K2293" s="51">
        <f>HLOOKUP(A_Stammdaten!$B$12,$L$4:$R$2504,ROW(B2293)-3,FALSE)</f>
        <v>0</v>
      </c>
      <c r="L2293" s="51">
        <f t="shared" si="98"/>
        <v>0</v>
      </c>
      <c r="M2293" s="51">
        <f t="shared" si="99"/>
        <v>0</v>
      </c>
      <c r="N2293" s="51">
        <f t="shared" si="99"/>
        <v>0</v>
      </c>
      <c r="O2293" s="51">
        <f t="shared" si="99"/>
        <v>0</v>
      </c>
      <c r="P2293" s="51">
        <f t="shared" si="99"/>
        <v>0</v>
      </c>
      <c r="Q2293" s="51">
        <f t="shared" si="99"/>
        <v>0</v>
      </c>
      <c r="R2293" s="51">
        <f t="shared" si="99"/>
        <v>0</v>
      </c>
    </row>
    <row r="2294" spans="1:18" x14ac:dyDescent="0.25">
      <c r="A2294" s="17"/>
      <c r="B2294" s="52"/>
      <c r="C2294" s="17"/>
      <c r="D2294" s="17"/>
      <c r="E2294" s="17"/>
      <c r="F2294" s="17"/>
      <c r="G2294" s="17"/>
      <c r="H2294" s="17"/>
      <c r="I2294" s="16">
        <f>IF(B2294&gt;A_Stammdaten!$B$12,0,SUM(C2294,D2294,F2294,G2294)-SUM(E2294,H2294))</f>
        <v>0</v>
      </c>
      <c r="J2294" s="51">
        <f>HLOOKUP(A_Stammdaten!$B$12,$L$4:$R$2504,ROW(B2294)-3,FALSE)+IF(OR(B2294=0,A_Stammdaten!$B$12&lt;B2294),0,I2294*1/20)</f>
        <v>0</v>
      </c>
      <c r="K2294" s="51">
        <f>HLOOKUP(A_Stammdaten!$B$12,$L$4:$R$2504,ROW(B2294)-3,FALSE)</f>
        <v>0</v>
      </c>
      <c r="L2294" s="51">
        <f t="shared" si="98"/>
        <v>0</v>
      </c>
      <c r="M2294" s="51">
        <f t="shared" si="99"/>
        <v>0</v>
      </c>
      <c r="N2294" s="51">
        <f t="shared" si="99"/>
        <v>0</v>
      </c>
      <c r="O2294" s="51">
        <f t="shared" si="99"/>
        <v>0</v>
      </c>
      <c r="P2294" s="51">
        <f t="shared" si="99"/>
        <v>0</v>
      </c>
      <c r="Q2294" s="51">
        <f t="shared" si="99"/>
        <v>0</v>
      </c>
      <c r="R2294" s="51">
        <f t="shared" si="99"/>
        <v>0</v>
      </c>
    </row>
    <row r="2295" spans="1:18" x14ac:dyDescent="0.25">
      <c r="A2295" s="17"/>
      <c r="B2295" s="52"/>
      <c r="C2295" s="17"/>
      <c r="D2295" s="17"/>
      <c r="E2295" s="17"/>
      <c r="F2295" s="17"/>
      <c r="G2295" s="17"/>
      <c r="H2295" s="17"/>
      <c r="I2295" s="16">
        <f>IF(B2295&gt;A_Stammdaten!$B$12,0,SUM(C2295,D2295,F2295,G2295)-SUM(E2295,H2295))</f>
        <v>0</v>
      </c>
      <c r="J2295" s="51">
        <f>HLOOKUP(A_Stammdaten!$B$12,$L$4:$R$2504,ROW(B2295)-3,FALSE)+IF(OR(B2295=0,A_Stammdaten!$B$12&lt;B2295),0,I2295*1/20)</f>
        <v>0</v>
      </c>
      <c r="K2295" s="51">
        <f>HLOOKUP(A_Stammdaten!$B$12,$L$4:$R$2504,ROW(B2295)-3,FALSE)</f>
        <v>0</v>
      </c>
      <c r="L2295" s="51">
        <f t="shared" si="98"/>
        <v>0</v>
      </c>
      <c r="M2295" s="51">
        <f t="shared" si="99"/>
        <v>0</v>
      </c>
      <c r="N2295" s="51">
        <f t="shared" si="99"/>
        <v>0</v>
      </c>
      <c r="O2295" s="51">
        <f t="shared" ref="M2295:R2337" si="100">IF(OR($I2295=0,O$4&lt;$B2295,$B2295=0,20-(O$4-$B2295)=0),0,$I2295*(19-(O$4-$B2295))/20)</f>
        <v>0</v>
      </c>
      <c r="P2295" s="51">
        <f t="shared" si="100"/>
        <v>0</v>
      </c>
      <c r="Q2295" s="51">
        <f t="shared" si="100"/>
        <v>0</v>
      </c>
      <c r="R2295" s="51">
        <f t="shared" si="100"/>
        <v>0</v>
      </c>
    </row>
    <row r="2296" spans="1:18" x14ac:dyDescent="0.25">
      <c r="A2296" s="17"/>
      <c r="B2296" s="52"/>
      <c r="C2296" s="17"/>
      <c r="D2296" s="17"/>
      <c r="E2296" s="17"/>
      <c r="F2296" s="17"/>
      <c r="G2296" s="17"/>
      <c r="H2296" s="17"/>
      <c r="I2296" s="16">
        <f>IF(B2296&gt;A_Stammdaten!$B$12,0,SUM(C2296,D2296,F2296,G2296)-SUM(E2296,H2296))</f>
        <v>0</v>
      </c>
      <c r="J2296" s="51">
        <f>HLOOKUP(A_Stammdaten!$B$12,$L$4:$R$2504,ROW(B2296)-3,FALSE)+IF(OR(B2296=0,A_Stammdaten!$B$12&lt;B2296),0,I2296*1/20)</f>
        <v>0</v>
      </c>
      <c r="K2296" s="51">
        <f>HLOOKUP(A_Stammdaten!$B$12,$L$4:$R$2504,ROW(B2296)-3,FALSE)</f>
        <v>0</v>
      </c>
      <c r="L2296" s="51">
        <f t="shared" si="98"/>
        <v>0</v>
      </c>
      <c r="M2296" s="51">
        <f t="shared" si="100"/>
        <v>0</v>
      </c>
      <c r="N2296" s="51">
        <f t="shared" si="100"/>
        <v>0</v>
      </c>
      <c r="O2296" s="51">
        <f t="shared" si="100"/>
        <v>0</v>
      </c>
      <c r="P2296" s="51">
        <f t="shared" si="100"/>
        <v>0</v>
      </c>
      <c r="Q2296" s="51">
        <f t="shared" si="100"/>
        <v>0</v>
      </c>
      <c r="R2296" s="51">
        <f t="shared" si="100"/>
        <v>0</v>
      </c>
    </row>
    <row r="2297" spans="1:18" x14ac:dyDescent="0.25">
      <c r="A2297" s="17"/>
      <c r="B2297" s="52"/>
      <c r="C2297" s="17"/>
      <c r="D2297" s="17"/>
      <c r="E2297" s="17"/>
      <c r="F2297" s="17"/>
      <c r="G2297" s="17"/>
      <c r="H2297" s="17"/>
      <c r="I2297" s="16">
        <f>IF(B2297&gt;A_Stammdaten!$B$12,0,SUM(C2297,D2297,F2297,G2297)-SUM(E2297,H2297))</f>
        <v>0</v>
      </c>
      <c r="J2297" s="51">
        <f>HLOOKUP(A_Stammdaten!$B$12,$L$4:$R$2504,ROW(B2297)-3,FALSE)+IF(OR(B2297=0,A_Stammdaten!$B$12&lt;B2297),0,I2297*1/20)</f>
        <v>0</v>
      </c>
      <c r="K2297" s="51">
        <f>HLOOKUP(A_Stammdaten!$B$12,$L$4:$R$2504,ROW(B2297)-3,FALSE)</f>
        <v>0</v>
      </c>
      <c r="L2297" s="51">
        <f t="shared" si="98"/>
        <v>0</v>
      </c>
      <c r="M2297" s="51">
        <f t="shared" si="100"/>
        <v>0</v>
      </c>
      <c r="N2297" s="51">
        <f t="shared" si="100"/>
        <v>0</v>
      </c>
      <c r="O2297" s="51">
        <f t="shared" si="100"/>
        <v>0</v>
      </c>
      <c r="P2297" s="51">
        <f t="shared" si="100"/>
        <v>0</v>
      </c>
      <c r="Q2297" s="51">
        <f t="shared" si="100"/>
        <v>0</v>
      </c>
      <c r="R2297" s="51">
        <f t="shared" si="100"/>
        <v>0</v>
      </c>
    </row>
    <row r="2298" spans="1:18" x14ac:dyDescent="0.25">
      <c r="A2298" s="17"/>
      <c r="B2298" s="52"/>
      <c r="C2298" s="17"/>
      <c r="D2298" s="17"/>
      <c r="E2298" s="17"/>
      <c r="F2298" s="17"/>
      <c r="G2298" s="17"/>
      <c r="H2298" s="17"/>
      <c r="I2298" s="16">
        <f>IF(B2298&gt;A_Stammdaten!$B$12,0,SUM(C2298,D2298,F2298,G2298)-SUM(E2298,H2298))</f>
        <v>0</v>
      </c>
      <c r="J2298" s="51">
        <f>HLOOKUP(A_Stammdaten!$B$12,$L$4:$R$2504,ROW(B2298)-3,FALSE)+IF(OR(B2298=0,A_Stammdaten!$B$12&lt;B2298),0,I2298*1/20)</f>
        <v>0</v>
      </c>
      <c r="K2298" s="51">
        <f>HLOOKUP(A_Stammdaten!$B$12,$L$4:$R$2504,ROW(B2298)-3,FALSE)</f>
        <v>0</v>
      </c>
      <c r="L2298" s="51">
        <f t="shared" si="98"/>
        <v>0</v>
      </c>
      <c r="M2298" s="51">
        <f t="shared" si="100"/>
        <v>0</v>
      </c>
      <c r="N2298" s="51">
        <f t="shared" si="100"/>
        <v>0</v>
      </c>
      <c r="O2298" s="51">
        <f t="shared" si="100"/>
        <v>0</v>
      </c>
      <c r="P2298" s="51">
        <f t="shared" si="100"/>
        <v>0</v>
      </c>
      <c r="Q2298" s="51">
        <f t="shared" si="100"/>
        <v>0</v>
      </c>
      <c r="R2298" s="51">
        <f t="shared" si="100"/>
        <v>0</v>
      </c>
    </row>
    <row r="2299" spans="1:18" x14ac:dyDescent="0.25">
      <c r="A2299" s="17"/>
      <c r="B2299" s="52"/>
      <c r="C2299" s="17"/>
      <c r="D2299" s="17"/>
      <c r="E2299" s="17"/>
      <c r="F2299" s="17"/>
      <c r="G2299" s="17"/>
      <c r="H2299" s="17"/>
      <c r="I2299" s="16">
        <f>IF(B2299&gt;A_Stammdaten!$B$12,0,SUM(C2299,D2299,F2299,G2299)-SUM(E2299,H2299))</f>
        <v>0</v>
      </c>
      <c r="J2299" s="51">
        <f>HLOOKUP(A_Stammdaten!$B$12,$L$4:$R$2504,ROW(B2299)-3,FALSE)+IF(OR(B2299=0,A_Stammdaten!$B$12&lt;B2299),0,I2299*1/20)</f>
        <v>0</v>
      </c>
      <c r="K2299" s="51">
        <f>HLOOKUP(A_Stammdaten!$B$12,$L$4:$R$2504,ROW(B2299)-3,FALSE)</f>
        <v>0</v>
      </c>
      <c r="L2299" s="51">
        <f t="shared" si="98"/>
        <v>0</v>
      </c>
      <c r="M2299" s="51">
        <f t="shared" si="100"/>
        <v>0</v>
      </c>
      <c r="N2299" s="51">
        <f t="shared" si="100"/>
        <v>0</v>
      </c>
      <c r="O2299" s="51">
        <f t="shared" si="100"/>
        <v>0</v>
      </c>
      <c r="P2299" s="51">
        <f t="shared" si="100"/>
        <v>0</v>
      </c>
      <c r="Q2299" s="51">
        <f t="shared" si="100"/>
        <v>0</v>
      </c>
      <c r="R2299" s="51">
        <f t="shared" si="100"/>
        <v>0</v>
      </c>
    </row>
    <row r="2300" spans="1:18" x14ac:dyDescent="0.25">
      <c r="A2300" s="17"/>
      <c r="B2300" s="52"/>
      <c r="C2300" s="17"/>
      <c r="D2300" s="17"/>
      <c r="E2300" s="17"/>
      <c r="F2300" s="17"/>
      <c r="G2300" s="17"/>
      <c r="H2300" s="17"/>
      <c r="I2300" s="16">
        <f>IF(B2300&gt;A_Stammdaten!$B$12,0,SUM(C2300,D2300,F2300,G2300)-SUM(E2300,H2300))</f>
        <v>0</v>
      </c>
      <c r="J2300" s="51">
        <f>HLOOKUP(A_Stammdaten!$B$12,$L$4:$R$2504,ROW(B2300)-3,FALSE)+IF(OR(B2300=0,A_Stammdaten!$B$12&lt;B2300),0,I2300*1/20)</f>
        <v>0</v>
      </c>
      <c r="K2300" s="51">
        <f>HLOOKUP(A_Stammdaten!$B$12,$L$4:$R$2504,ROW(B2300)-3,FALSE)</f>
        <v>0</v>
      </c>
      <c r="L2300" s="51">
        <f t="shared" si="98"/>
        <v>0</v>
      </c>
      <c r="M2300" s="51">
        <f t="shared" si="100"/>
        <v>0</v>
      </c>
      <c r="N2300" s="51">
        <f t="shared" si="100"/>
        <v>0</v>
      </c>
      <c r="O2300" s="51">
        <f t="shared" si="100"/>
        <v>0</v>
      </c>
      <c r="P2300" s="51">
        <f t="shared" si="100"/>
        <v>0</v>
      </c>
      <c r="Q2300" s="51">
        <f t="shared" si="100"/>
        <v>0</v>
      </c>
      <c r="R2300" s="51">
        <f t="shared" si="100"/>
        <v>0</v>
      </c>
    </row>
    <row r="2301" spans="1:18" x14ac:dyDescent="0.25">
      <c r="A2301" s="17"/>
      <c r="B2301" s="52"/>
      <c r="C2301" s="17"/>
      <c r="D2301" s="17"/>
      <c r="E2301" s="17"/>
      <c r="F2301" s="17"/>
      <c r="G2301" s="17"/>
      <c r="H2301" s="17"/>
      <c r="I2301" s="16">
        <f>IF(B2301&gt;A_Stammdaten!$B$12,0,SUM(C2301,D2301,F2301,G2301)-SUM(E2301,H2301))</f>
        <v>0</v>
      </c>
      <c r="J2301" s="51">
        <f>HLOOKUP(A_Stammdaten!$B$12,$L$4:$R$2504,ROW(B2301)-3,FALSE)+IF(OR(B2301=0,A_Stammdaten!$B$12&lt;B2301),0,I2301*1/20)</f>
        <v>0</v>
      </c>
      <c r="K2301" s="51">
        <f>HLOOKUP(A_Stammdaten!$B$12,$L$4:$R$2504,ROW(B2301)-3,FALSE)</f>
        <v>0</v>
      </c>
      <c r="L2301" s="51">
        <f t="shared" si="98"/>
        <v>0</v>
      </c>
      <c r="M2301" s="51">
        <f t="shared" si="100"/>
        <v>0</v>
      </c>
      <c r="N2301" s="51">
        <f t="shared" si="100"/>
        <v>0</v>
      </c>
      <c r="O2301" s="51">
        <f t="shared" si="100"/>
        <v>0</v>
      </c>
      <c r="P2301" s="51">
        <f t="shared" si="100"/>
        <v>0</v>
      </c>
      <c r="Q2301" s="51">
        <f t="shared" si="100"/>
        <v>0</v>
      </c>
      <c r="R2301" s="51">
        <f t="shared" si="100"/>
        <v>0</v>
      </c>
    </row>
    <row r="2302" spans="1:18" x14ac:dyDescent="0.25">
      <c r="A2302" s="17"/>
      <c r="B2302" s="52"/>
      <c r="C2302" s="17"/>
      <c r="D2302" s="17"/>
      <c r="E2302" s="17"/>
      <c r="F2302" s="17"/>
      <c r="G2302" s="17"/>
      <c r="H2302" s="17"/>
      <c r="I2302" s="16">
        <f>IF(B2302&gt;A_Stammdaten!$B$12,0,SUM(C2302,D2302,F2302,G2302)-SUM(E2302,H2302))</f>
        <v>0</v>
      </c>
      <c r="J2302" s="51">
        <f>HLOOKUP(A_Stammdaten!$B$12,$L$4:$R$2504,ROW(B2302)-3,FALSE)+IF(OR(B2302=0,A_Stammdaten!$B$12&lt;B2302),0,I2302*1/20)</f>
        <v>0</v>
      </c>
      <c r="K2302" s="51">
        <f>HLOOKUP(A_Stammdaten!$B$12,$L$4:$R$2504,ROW(B2302)-3,FALSE)</f>
        <v>0</v>
      </c>
      <c r="L2302" s="51">
        <f t="shared" si="98"/>
        <v>0</v>
      </c>
      <c r="M2302" s="51">
        <f t="shared" si="100"/>
        <v>0</v>
      </c>
      <c r="N2302" s="51">
        <f t="shared" si="100"/>
        <v>0</v>
      </c>
      <c r="O2302" s="51">
        <f t="shared" si="100"/>
        <v>0</v>
      </c>
      <c r="P2302" s="51">
        <f t="shared" si="100"/>
        <v>0</v>
      </c>
      <c r="Q2302" s="51">
        <f t="shared" si="100"/>
        <v>0</v>
      </c>
      <c r="R2302" s="51">
        <f t="shared" si="100"/>
        <v>0</v>
      </c>
    </row>
    <row r="2303" spans="1:18" x14ac:dyDescent="0.25">
      <c r="A2303" s="17"/>
      <c r="B2303" s="52"/>
      <c r="C2303" s="17"/>
      <c r="D2303" s="17"/>
      <c r="E2303" s="17"/>
      <c r="F2303" s="17"/>
      <c r="G2303" s="17"/>
      <c r="H2303" s="17"/>
      <c r="I2303" s="16">
        <f>IF(B2303&gt;A_Stammdaten!$B$12,0,SUM(C2303,D2303,F2303,G2303)-SUM(E2303,H2303))</f>
        <v>0</v>
      </c>
      <c r="J2303" s="51">
        <f>HLOOKUP(A_Stammdaten!$B$12,$L$4:$R$2504,ROW(B2303)-3,FALSE)+IF(OR(B2303=0,A_Stammdaten!$B$12&lt;B2303),0,I2303*1/20)</f>
        <v>0</v>
      </c>
      <c r="K2303" s="51">
        <f>HLOOKUP(A_Stammdaten!$B$12,$L$4:$R$2504,ROW(B2303)-3,FALSE)</f>
        <v>0</v>
      </c>
      <c r="L2303" s="51">
        <f t="shared" si="98"/>
        <v>0</v>
      </c>
      <c r="M2303" s="51">
        <f t="shared" si="100"/>
        <v>0</v>
      </c>
      <c r="N2303" s="51">
        <f t="shared" si="100"/>
        <v>0</v>
      </c>
      <c r="O2303" s="51">
        <f t="shared" si="100"/>
        <v>0</v>
      </c>
      <c r="P2303" s="51">
        <f t="shared" si="100"/>
        <v>0</v>
      </c>
      <c r="Q2303" s="51">
        <f t="shared" si="100"/>
        <v>0</v>
      </c>
      <c r="R2303" s="51">
        <f t="shared" si="100"/>
        <v>0</v>
      </c>
    </row>
    <row r="2304" spans="1:18" x14ac:dyDescent="0.25">
      <c r="A2304" s="17"/>
      <c r="B2304" s="52"/>
      <c r="C2304" s="17"/>
      <c r="D2304" s="17"/>
      <c r="E2304" s="17"/>
      <c r="F2304" s="17"/>
      <c r="G2304" s="17"/>
      <c r="H2304" s="17"/>
      <c r="I2304" s="16">
        <f>IF(B2304&gt;A_Stammdaten!$B$12,0,SUM(C2304,D2304,F2304,G2304)-SUM(E2304,H2304))</f>
        <v>0</v>
      </c>
      <c r="J2304" s="51">
        <f>HLOOKUP(A_Stammdaten!$B$12,$L$4:$R$2504,ROW(B2304)-3,FALSE)+IF(OR(B2304=0,A_Stammdaten!$B$12&lt;B2304),0,I2304*1/20)</f>
        <v>0</v>
      </c>
      <c r="K2304" s="51">
        <f>HLOOKUP(A_Stammdaten!$B$12,$L$4:$R$2504,ROW(B2304)-3,FALSE)</f>
        <v>0</v>
      </c>
      <c r="L2304" s="51">
        <f t="shared" ref="L2304:L2367" si="101">IF(OR($I2304=0,L$4&lt;$B2304,$B2304=0,20-(L$4-$B2304)=0),0,$I2304*(19-(L$4-$B2304))/20)</f>
        <v>0</v>
      </c>
      <c r="M2304" s="51">
        <f t="shared" si="100"/>
        <v>0</v>
      </c>
      <c r="N2304" s="51">
        <f t="shared" si="100"/>
        <v>0</v>
      </c>
      <c r="O2304" s="51">
        <f t="shared" si="100"/>
        <v>0</v>
      </c>
      <c r="P2304" s="51">
        <f t="shared" si="100"/>
        <v>0</v>
      </c>
      <c r="Q2304" s="51">
        <f t="shared" si="100"/>
        <v>0</v>
      </c>
      <c r="R2304" s="51">
        <f t="shared" si="100"/>
        <v>0</v>
      </c>
    </row>
    <row r="2305" spans="1:18" x14ac:dyDescent="0.25">
      <c r="A2305" s="17"/>
      <c r="B2305" s="52"/>
      <c r="C2305" s="17"/>
      <c r="D2305" s="17"/>
      <c r="E2305" s="17"/>
      <c r="F2305" s="17"/>
      <c r="G2305" s="17"/>
      <c r="H2305" s="17"/>
      <c r="I2305" s="16">
        <f>IF(B2305&gt;A_Stammdaten!$B$12,0,SUM(C2305,D2305,F2305,G2305)-SUM(E2305,H2305))</f>
        <v>0</v>
      </c>
      <c r="J2305" s="51">
        <f>HLOOKUP(A_Stammdaten!$B$12,$L$4:$R$2504,ROW(B2305)-3,FALSE)+IF(OR(B2305=0,A_Stammdaten!$B$12&lt;B2305),0,I2305*1/20)</f>
        <v>0</v>
      </c>
      <c r="K2305" s="51">
        <f>HLOOKUP(A_Stammdaten!$B$12,$L$4:$R$2504,ROW(B2305)-3,FALSE)</f>
        <v>0</v>
      </c>
      <c r="L2305" s="51">
        <f t="shared" si="101"/>
        <v>0</v>
      </c>
      <c r="M2305" s="51">
        <f t="shared" si="100"/>
        <v>0</v>
      </c>
      <c r="N2305" s="51">
        <f t="shared" si="100"/>
        <v>0</v>
      </c>
      <c r="O2305" s="51">
        <f t="shared" si="100"/>
        <v>0</v>
      </c>
      <c r="P2305" s="51">
        <f t="shared" si="100"/>
        <v>0</v>
      </c>
      <c r="Q2305" s="51">
        <f t="shared" si="100"/>
        <v>0</v>
      </c>
      <c r="R2305" s="51">
        <f t="shared" si="100"/>
        <v>0</v>
      </c>
    </row>
    <row r="2306" spans="1:18" x14ac:dyDescent="0.25">
      <c r="A2306" s="17"/>
      <c r="B2306" s="52"/>
      <c r="C2306" s="17"/>
      <c r="D2306" s="17"/>
      <c r="E2306" s="17"/>
      <c r="F2306" s="17"/>
      <c r="G2306" s="17"/>
      <c r="H2306" s="17"/>
      <c r="I2306" s="16">
        <f>IF(B2306&gt;A_Stammdaten!$B$12,0,SUM(C2306,D2306,F2306,G2306)-SUM(E2306,H2306))</f>
        <v>0</v>
      </c>
      <c r="J2306" s="51">
        <f>HLOOKUP(A_Stammdaten!$B$12,$L$4:$R$2504,ROW(B2306)-3,FALSE)+IF(OR(B2306=0,A_Stammdaten!$B$12&lt;B2306),0,I2306*1/20)</f>
        <v>0</v>
      </c>
      <c r="K2306" s="51">
        <f>HLOOKUP(A_Stammdaten!$B$12,$L$4:$R$2504,ROW(B2306)-3,FALSE)</f>
        <v>0</v>
      </c>
      <c r="L2306" s="51">
        <f t="shared" si="101"/>
        <v>0</v>
      </c>
      <c r="M2306" s="51">
        <f t="shared" si="100"/>
        <v>0</v>
      </c>
      <c r="N2306" s="51">
        <f t="shared" si="100"/>
        <v>0</v>
      </c>
      <c r="O2306" s="51">
        <f t="shared" si="100"/>
        <v>0</v>
      </c>
      <c r="P2306" s="51">
        <f t="shared" si="100"/>
        <v>0</v>
      </c>
      <c r="Q2306" s="51">
        <f t="shared" si="100"/>
        <v>0</v>
      </c>
      <c r="R2306" s="51">
        <f t="shared" si="100"/>
        <v>0</v>
      </c>
    </row>
    <row r="2307" spans="1:18" x14ac:dyDescent="0.25">
      <c r="A2307" s="17"/>
      <c r="B2307" s="52"/>
      <c r="C2307" s="17"/>
      <c r="D2307" s="17"/>
      <c r="E2307" s="17"/>
      <c r="F2307" s="17"/>
      <c r="G2307" s="17"/>
      <c r="H2307" s="17"/>
      <c r="I2307" s="16">
        <f>IF(B2307&gt;A_Stammdaten!$B$12,0,SUM(C2307,D2307,F2307,G2307)-SUM(E2307,H2307))</f>
        <v>0</v>
      </c>
      <c r="J2307" s="51">
        <f>HLOOKUP(A_Stammdaten!$B$12,$L$4:$R$2504,ROW(B2307)-3,FALSE)+IF(OR(B2307=0,A_Stammdaten!$B$12&lt;B2307),0,I2307*1/20)</f>
        <v>0</v>
      </c>
      <c r="K2307" s="51">
        <f>HLOOKUP(A_Stammdaten!$B$12,$L$4:$R$2504,ROW(B2307)-3,FALSE)</f>
        <v>0</v>
      </c>
      <c r="L2307" s="51">
        <f t="shared" si="101"/>
        <v>0</v>
      </c>
      <c r="M2307" s="51">
        <f t="shared" si="100"/>
        <v>0</v>
      </c>
      <c r="N2307" s="51">
        <f t="shared" si="100"/>
        <v>0</v>
      </c>
      <c r="O2307" s="51">
        <f t="shared" si="100"/>
        <v>0</v>
      </c>
      <c r="P2307" s="51">
        <f t="shared" si="100"/>
        <v>0</v>
      </c>
      <c r="Q2307" s="51">
        <f t="shared" si="100"/>
        <v>0</v>
      </c>
      <c r="R2307" s="51">
        <f t="shared" si="100"/>
        <v>0</v>
      </c>
    </row>
    <row r="2308" spans="1:18" x14ac:dyDescent="0.25">
      <c r="A2308" s="17"/>
      <c r="B2308" s="52"/>
      <c r="C2308" s="17"/>
      <c r="D2308" s="17"/>
      <c r="E2308" s="17"/>
      <c r="F2308" s="17"/>
      <c r="G2308" s="17"/>
      <c r="H2308" s="17"/>
      <c r="I2308" s="16">
        <f>IF(B2308&gt;A_Stammdaten!$B$12,0,SUM(C2308,D2308,F2308,G2308)-SUM(E2308,H2308))</f>
        <v>0</v>
      </c>
      <c r="J2308" s="51">
        <f>HLOOKUP(A_Stammdaten!$B$12,$L$4:$R$2504,ROW(B2308)-3,FALSE)+IF(OR(B2308=0,A_Stammdaten!$B$12&lt;B2308),0,I2308*1/20)</f>
        <v>0</v>
      </c>
      <c r="K2308" s="51">
        <f>HLOOKUP(A_Stammdaten!$B$12,$L$4:$R$2504,ROW(B2308)-3,FALSE)</f>
        <v>0</v>
      </c>
      <c r="L2308" s="51">
        <f t="shared" si="101"/>
        <v>0</v>
      </c>
      <c r="M2308" s="51">
        <f t="shared" si="100"/>
        <v>0</v>
      </c>
      <c r="N2308" s="51">
        <f t="shared" si="100"/>
        <v>0</v>
      </c>
      <c r="O2308" s="51">
        <f t="shared" si="100"/>
        <v>0</v>
      </c>
      <c r="P2308" s="51">
        <f t="shared" si="100"/>
        <v>0</v>
      </c>
      <c r="Q2308" s="51">
        <f t="shared" si="100"/>
        <v>0</v>
      </c>
      <c r="R2308" s="51">
        <f t="shared" si="100"/>
        <v>0</v>
      </c>
    </row>
    <row r="2309" spans="1:18" x14ac:dyDescent="0.25">
      <c r="A2309" s="17"/>
      <c r="B2309" s="52"/>
      <c r="C2309" s="17"/>
      <c r="D2309" s="17"/>
      <c r="E2309" s="17"/>
      <c r="F2309" s="17"/>
      <c r="G2309" s="17"/>
      <c r="H2309" s="17"/>
      <c r="I2309" s="16">
        <f>IF(B2309&gt;A_Stammdaten!$B$12,0,SUM(C2309,D2309,F2309,G2309)-SUM(E2309,H2309))</f>
        <v>0</v>
      </c>
      <c r="J2309" s="51">
        <f>HLOOKUP(A_Stammdaten!$B$12,$L$4:$R$2504,ROW(B2309)-3,FALSE)+IF(OR(B2309=0,A_Stammdaten!$B$12&lt;B2309),0,I2309*1/20)</f>
        <v>0</v>
      </c>
      <c r="K2309" s="51">
        <f>HLOOKUP(A_Stammdaten!$B$12,$L$4:$R$2504,ROW(B2309)-3,FALSE)</f>
        <v>0</v>
      </c>
      <c r="L2309" s="51">
        <f t="shared" si="101"/>
        <v>0</v>
      </c>
      <c r="M2309" s="51">
        <f t="shared" si="100"/>
        <v>0</v>
      </c>
      <c r="N2309" s="51">
        <f t="shared" si="100"/>
        <v>0</v>
      </c>
      <c r="O2309" s="51">
        <f t="shared" si="100"/>
        <v>0</v>
      </c>
      <c r="P2309" s="51">
        <f t="shared" si="100"/>
        <v>0</v>
      </c>
      <c r="Q2309" s="51">
        <f t="shared" si="100"/>
        <v>0</v>
      </c>
      <c r="R2309" s="51">
        <f t="shared" si="100"/>
        <v>0</v>
      </c>
    </row>
    <row r="2310" spans="1:18" x14ac:dyDescent="0.25">
      <c r="A2310" s="17"/>
      <c r="B2310" s="52"/>
      <c r="C2310" s="17"/>
      <c r="D2310" s="17"/>
      <c r="E2310" s="17"/>
      <c r="F2310" s="17"/>
      <c r="G2310" s="17"/>
      <c r="H2310" s="17"/>
      <c r="I2310" s="16">
        <f>IF(B2310&gt;A_Stammdaten!$B$12,0,SUM(C2310,D2310,F2310,G2310)-SUM(E2310,H2310))</f>
        <v>0</v>
      </c>
      <c r="J2310" s="51">
        <f>HLOOKUP(A_Stammdaten!$B$12,$L$4:$R$2504,ROW(B2310)-3,FALSE)+IF(OR(B2310=0,A_Stammdaten!$B$12&lt;B2310),0,I2310*1/20)</f>
        <v>0</v>
      </c>
      <c r="K2310" s="51">
        <f>HLOOKUP(A_Stammdaten!$B$12,$L$4:$R$2504,ROW(B2310)-3,FALSE)</f>
        <v>0</v>
      </c>
      <c r="L2310" s="51">
        <f t="shared" si="101"/>
        <v>0</v>
      </c>
      <c r="M2310" s="51">
        <f t="shared" si="100"/>
        <v>0</v>
      </c>
      <c r="N2310" s="51">
        <f t="shared" si="100"/>
        <v>0</v>
      </c>
      <c r="O2310" s="51">
        <f t="shared" si="100"/>
        <v>0</v>
      </c>
      <c r="P2310" s="51">
        <f t="shared" si="100"/>
        <v>0</v>
      </c>
      <c r="Q2310" s="51">
        <f t="shared" si="100"/>
        <v>0</v>
      </c>
      <c r="R2310" s="51">
        <f t="shared" si="100"/>
        <v>0</v>
      </c>
    </row>
    <row r="2311" spans="1:18" x14ac:dyDescent="0.25">
      <c r="A2311" s="17"/>
      <c r="B2311" s="52"/>
      <c r="C2311" s="17"/>
      <c r="D2311" s="17"/>
      <c r="E2311" s="17"/>
      <c r="F2311" s="17"/>
      <c r="G2311" s="17"/>
      <c r="H2311" s="17"/>
      <c r="I2311" s="16">
        <f>IF(B2311&gt;A_Stammdaten!$B$12,0,SUM(C2311,D2311,F2311,G2311)-SUM(E2311,H2311))</f>
        <v>0</v>
      </c>
      <c r="J2311" s="51">
        <f>HLOOKUP(A_Stammdaten!$B$12,$L$4:$R$2504,ROW(B2311)-3,FALSE)+IF(OR(B2311=0,A_Stammdaten!$B$12&lt;B2311),0,I2311*1/20)</f>
        <v>0</v>
      </c>
      <c r="K2311" s="51">
        <f>HLOOKUP(A_Stammdaten!$B$12,$L$4:$R$2504,ROW(B2311)-3,FALSE)</f>
        <v>0</v>
      </c>
      <c r="L2311" s="51">
        <f t="shared" si="101"/>
        <v>0</v>
      </c>
      <c r="M2311" s="51">
        <f t="shared" si="100"/>
        <v>0</v>
      </c>
      <c r="N2311" s="51">
        <f t="shared" si="100"/>
        <v>0</v>
      </c>
      <c r="O2311" s="51">
        <f t="shared" si="100"/>
        <v>0</v>
      </c>
      <c r="P2311" s="51">
        <f t="shared" si="100"/>
        <v>0</v>
      </c>
      <c r="Q2311" s="51">
        <f t="shared" si="100"/>
        <v>0</v>
      </c>
      <c r="R2311" s="51">
        <f t="shared" si="100"/>
        <v>0</v>
      </c>
    </row>
    <row r="2312" spans="1:18" x14ac:dyDescent="0.25">
      <c r="A2312" s="17"/>
      <c r="B2312" s="52"/>
      <c r="C2312" s="17"/>
      <c r="D2312" s="17"/>
      <c r="E2312" s="17"/>
      <c r="F2312" s="17"/>
      <c r="G2312" s="17"/>
      <c r="H2312" s="17"/>
      <c r="I2312" s="16">
        <f>IF(B2312&gt;A_Stammdaten!$B$12,0,SUM(C2312,D2312,F2312,G2312)-SUM(E2312,H2312))</f>
        <v>0</v>
      </c>
      <c r="J2312" s="51">
        <f>HLOOKUP(A_Stammdaten!$B$12,$L$4:$R$2504,ROW(B2312)-3,FALSE)+IF(OR(B2312=0,A_Stammdaten!$B$12&lt;B2312),0,I2312*1/20)</f>
        <v>0</v>
      </c>
      <c r="K2312" s="51">
        <f>HLOOKUP(A_Stammdaten!$B$12,$L$4:$R$2504,ROW(B2312)-3,FALSE)</f>
        <v>0</v>
      </c>
      <c r="L2312" s="51">
        <f t="shared" si="101"/>
        <v>0</v>
      </c>
      <c r="M2312" s="51">
        <f t="shared" si="100"/>
        <v>0</v>
      </c>
      <c r="N2312" s="51">
        <f t="shared" si="100"/>
        <v>0</v>
      </c>
      <c r="O2312" s="51">
        <f t="shared" si="100"/>
        <v>0</v>
      </c>
      <c r="P2312" s="51">
        <f t="shared" si="100"/>
        <v>0</v>
      </c>
      <c r="Q2312" s="51">
        <f t="shared" si="100"/>
        <v>0</v>
      </c>
      <c r="R2312" s="51">
        <f t="shared" si="100"/>
        <v>0</v>
      </c>
    </row>
    <row r="2313" spans="1:18" x14ac:dyDescent="0.25">
      <c r="A2313" s="17"/>
      <c r="B2313" s="52"/>
      <c r="C2313" s="17"/>
      <c r="D2313" s="17"/>
      <c r="E2313" s="17"/>
      <c r="F2313" s="17"/>
      <c r="G2313" s="17"/>
      <c r="H2313" s="17"/>
      <c r="I2313" s="16">
        <f>IF(B2313&gt;A_Stammdaten!$B$12,0,SUM(C2313,D2313,F2313,G2313)-SUM(E2313,H2313))</f>
        <v>0</v>
      </c>
      <c r="J2313" s="51">
        <f>HLOOKUP(A_Stammdaten!$B$12,$L$4:$R$2504,ROW(B2313)-3,FALSE)+IF(OR(B2313=0,A_Stammdaten!$B$12&lt;B2313),0,I2313*1/20)</f>
        <v>0</v>
      </c>
      <c r="K2313" s="51">
        <f>HLOOKUP(A_Stammdaten!$B$12,$L$4:$R$2504,ROW(B2313)-3,FALSE)</f>
        <v>0</v>
      </c>
      <c r="L2313" s="51">
        <f t="shared" si="101"/>
        <v>0</v>
      </c>
      <c r="M2313" s="51">
        <f t="shared" si="100"/>
        <v>0</v>
      </c>
      <c r="N2313" s="51">
        <f t="shared" si="100"/>
        <v>0</v>
      </c>
      <c r="O2313" s="51">
        <f t="shared" si="100"/>
        <v>0</v>
      </c>
      <c r="P2313" s="51">
        <f t="shared" si="100"/>
        <v>0</v>
      </c>
      <c r="Q2313" s="51">
        <f t="shared" si="100"/>
        <v>0</v>
      </c>
      <c r="R2313" s="51">
        <f t="shared" si="100"/>
        <v>0</v>
      </c>
    </row>
    <row r="2314" spans="1:18" x14ac:dyDescent="0.25">
      <c r="A2314" s="17"/>
      <c r="B2314" s="52"/>
      <c r="C2314" s="17"/>
      <c r="D2314" s="17"/>
      <c r="E2314" s="17"/>
      <c r="F2314" s="17"/>
      <c r="G2314" s="17"/>
      <c r="H2314" s="17"/>
      <c r="I2314" s="16">
        <f>IF(B2314&gt;A_Stammdaten!$B$12,0,SUM(C2314,D2314,F2314,G2314)-SUM(E2314,H2314))</f>
        <v>0</v>
      </c>
      <c r="J2314" s="51">
        <f>HLOOKUP(A_Stammdaten!$B$12,$L$4:$R$2504,ROW(B2314)-3,FALSE)+IF(OR(B2314=0,A_Stammdaten!$B$12&lt;B2314),0,I2314*1/20)</f>
        <v>0</v>
      </c>
      <c r="K2314" s="51">
        <f>HLOOKUP(A_Stammdaten!$B$12,$L$4:$R$2504,ROW(B2314)-3,FALSE)</f>
        <v>0</v>
      </c>
      <c r="L2314" s="51">
        <f t="shared" si="101"/>
        <v>0</v>
      </c>
      <c r="M2314" s="51">
        <f t="shared" si="100"/>
        <v>0</v>
      </c>
      <c r="N2314" s="51">
        <f t="shared" si="100"/>
        <v>0</v>
      </c>
      <c r="O2314" s="51">
        <f t="shared" si="100"/>
        <v>0</v>
      </c>
      <c r="P2314" s="51">
        <f t="shared" si="100"/>
        <v>0</v>
      </c>
      <c r="Q2314" s="51">
        <f t="shared" si="100"/>
        <v>0</v>
      </c>
      <c r="R2314" s="51">
        <f t="shared" si="100"/>
        <v>0</v>
      </c>
    </row>
    <row r="2315" spans="1:18" x14ac:dyDescent="0.25">
      <c r="A2315" s="17"/>
      <c r="B2315" s="52"/>
      <c r="C2315" s="17"/>
      <c r="D2315" s="17"/>
      <c r="E2315" s="17"/>
      <c r="F2315" s="17"/>
      <c r="G2315" s="17"/>
      <c r="H2315" s="17"/>
      <c r="I2315" s="16">
        <f>IF(B2315&gt;A_Stammdaten!$B$12,0,SUM(C2315,D2315,F2315,G2315)-SUM(E2315,H2315))</f>
        <v>0</v>
      </c>
      <c r="J2315" s="51">
        <f>HLOOKUP(A_Stammdaten!$B$12,$L$4:$R$2504,ROW(B2315)-3,FALSE)+IF(OR(B2315=0,A_Stammdaten!$B$12&lt;B2315),0,I2315*1/20)</f>
        <v>0</v>
      </c>
      <c r="K2315" s="51">
        <f>HLOOKUP(A_Stammdaten!$B$12,$L$4:$R$2504,ROW(B2315)-3,FALSE)</f>
        <v>0</v>
      </c>
      <c r="L2315" s="51">
        <f t="shared" si="101"/>
        <v>0</v>
      </c>
      <c r="M2315" s="51">
        <f t="shared" si="100"/>
        <v>0</v>
      </c>
      <c r="N2315" s="51">
        <f t="shared" si="100"/>
        <v>0</v>
      </c>
      <c r="O2315" s="51">
        <f t="shared" si="100"/>
        <v>0</v>
      </c>
      <c r="P2315" s="51">
        <f t="shared" si="100"/>
        <v>0</v>
      </c>
      <c r="Q2315" s="51">
        <f t="shared" si="100"/>
        <v>0</v>
      </c>
      <c r="R2315" s="51">
        <f t="shared" si="100"/>
        <v>0</v>
      </c>
    </row>
    <row r="2316" spans="1:18" x14ac:dyDescent="0.25">
      <c r="A2316" s="17"/>
      <c r="B2316" s="52"/>
      <c r="C2316" s="17"/>
      <c r="D2316" s="17"/>
      <c r="E2316" s="17"/>
      <c r="F2316" s="17"/>
      <c r="G2316" s="17"/>
      <c r="H2316" s="17"/>
      <c r="I2316" s="16">
        <f>IF(B2316&gt;A_Stammdaten!$B$12,0,SUM(C2316,D2316,F2316,G2316)-SUM(E2316,H2316))</f>
        <v>0</v>
      </c>
      <c r="J2316" s="51">
        <f>HLOOKUP(A_Stammdaten!$B$12,$L$4:$R$2504,ROW(B2316)-3,FALSE)+IF(OR(B2316=0,A_Stammdaten!$B$12&lt;B2316),0,I2316*1/20)</f>
        <v>0</v>
      </c>
      <c r="K2316" s="51">
        <f>HLOOKUP(A_Stammdaten!$B$12,$L$4:$R$2504,ROW(B2316)-3,FALSE)</f>
        <v>0</v>
      </c>
      <c r="L2316" s="51">
        <f t="shared" si="101"/>
        <v>0</v>
      </c>
      <c r="M2316" s="51">
        <f t="shared" si="100"/>
        <v>0</v>
      </c>
      <c r="N2316" s="51">
        <f t="shared" si="100"/>
        <v>0</v>
      </c>
      <c r="O2316" s="51">
        <f t="shared" si="100"/>
        <v>0</v>
      </c>
      <c r="P2316" s="51">
        <f t="shared" si="100"/>
        <v>0</v>
      </c>
      <c r="Q2316" s="51">
        <f t="shared" si="100"/>
        <v>0</v>
      </c>
      <c r="R2316" s="51">
        <f t="shared" si="100"/>
        <v>0</v>
      </c>
    </row>
    <row r="2317" spans="1:18" x14ac:dyDescent="0.25">
      <c r="A2317" s="17"/>
      <c r="B2317" s="52"/>
      <c r="C2317" s="17"/>
      <c r="D2317" s="17"/>
      <c r="E2317" s="17"/>
      <c r="F2317" s="17"/>
      <c r="G2317" s="17"/>
      <c r="H2317" s="17"/>
      <c r="I2317" s="16">
        <f>IF(B2317&gt;A_Stammdaten!$B$12,0,SUM(C2317,D2317,F2317,G2317)-SUM(E2317,H2317))</f>
        <v>0</v>
      </c>
      <c r="J2317" s="51">
        <f>HLOOKUP(A_Stammdaten!$B$12,$L$4:$R$2504,ROW(B2317)-3,FALSE)+IF(OR(B2317=0,A_Stammdaten!$B$12&lt;B2317),0,I2317*1/20)</f>
        <v>0</v>
      </c>
      <c r="K2317" s="51">
        <f>HLOOKUP(A_Stammdaten!$B$12,$L$4:$R$2504,ROW(B2317)-3,FALSE)</f>
        <v>0</v>
      </c>
      <c r="L2317" s="51">
        <f t="shared" si="101"/>
        <v>0</v>
      </c>
      <c r="M2317" s="51">
        <f t="shared" si="100"/>
        <v>0</v>
      </c>
      <c r="N2317" s="51">
        <f t="shared" si="100"/>
        <v>0</v>
      </c>
      <c r="O2317" s="51">
        <f t="shared" si="100"/>
        <v>0</v>
      </c>
      <c r="P2317" s="51">
        <f t="shared" si="100"/>
        <v>0</v>
      </c>
      <c r="Q2317" s="51">
        <f t="shared" si="100"/>
        <v>0</v>
      </c>
      <c r="R2317" s="51">
        <f t="shared" si="100"/>
        <v>0</v>
      </c>
    </row>
    <row r="2318" spans="1:18" x14ac:dyDescent="0.25">
      <c r="A2318" s="17"/>
      <c r="B2318" s="52"/>
      <c r="C2318" s="17"/>
      <c r="D2318" s="17"/>
      <c r="E2318" s="17"/>
      <c r="F2318" s="17"/>
      <c r="G2318" s="17"/>
      <c r="H2318" s="17"/>
      <c r="I2318" s="16">
        <f>IF(B2318&gt;A_Stammdaten!$B$12,0,SUM(C2318,D2318,F2318,G2318)-SUM(E2318,H2318))</f>
        <v>0</v>
      </c>
      <c r="J2318" s="51">
        <f>HLOOKUP(A_Stammdaten!$B$12,$L$4:$R$2504,ROW(B2318)-3,FALSE)+IF(OR(B2318=0,A_Stammdaten!$B$12&lt;B2318),0,I2318*1/20)</f>
        <v>0</v>
      </c>
      <c r="K2318" s="51">
        <f>HLOOKUP(A_Stammdaten!$B$12,$L$4:$R$2504,ROW(B2318)-3,FALSE)</f>
        <v>0</v>
      </c>
      <c r="L2318" s="51">
        <f t="shared" si="101"/>
        <v>0</v>
      </c>
      <c r="M2318" s="51">
        <f t="shared" si="100"/>
        <v>0</v>
      </c>
      <c r="N2318" s="51">
        <f t="shared" si="100"/>
        <v>0</v>
      </c>
      <c r="O2318" s="51">
        <f t="shared" si="100"/>
        <v>0</v>
      </c>
      <c r="P2318" s="51">
        <f t="shared" si="100"/>
        <v>0</v>
      </c>
      <c r="Q2318" s="51">
        <f t="shared" si="100"/>
        <v>0</v>
      </c>
      <c r="R2318" s="51">
        <f t="shared" si="100"/>
        <v>0</v>
      </c>
    </row>
    <row r="2319" spans="1:18" x14ac:dyDescent="0.25">
      <c r="A2319" s="17"/>
      <c r="B2319" s="52"/>
      <c r="C2319" s="17"/>
      <c r="D2319" s="17"/>
      <c r="E2319" s="17"/>
      <c r="F2319" s="17"/>
      <c r="G2319" s="17"/>
      <c r="H2319" s="17"/>
      <c r="I2319" s="16">
        <f>IF(B2319&gt;A_Stammdaten!$B$12,0,SUM(C2319,D2319,F2319,G2319)-SUM(E2319,H2319))</f>
        <v>0</v>
      </c>
      <c r="J2319" s="51">
        <f>HLOOKUP(A_Stammdaten!$B$12,$L$4:$R$2504,ROW(B2319)-3,FALSE)+IF(OR(B2319=0,A_Stammdaten!$B$12&lt;B2319),0,I2319*1/20)</f>
        <v>0</v>
      </c>
      <c r="K2319" s="51">
        <f>HLOOKUP(A_Stammdaten!$B$12,$L$4:$R$2504,ROW(B2319)-3,FALSE)</f>
        <v>0</v>
      </c>
      <c r="L2319" s="51">
        <f t="shared" si="101"/>
        <v>0</v>
      </c>
      <c r="M2319" s="51">
        <f t="shared" si="100"/>
        <v>0</v>
      </c>
      <c r="N2319" s="51">
        <f t="shared" si="100"/>
        <v>0</v>
      </c>
      <c r="O2319" s="51">
        <f t="shared" si="100"/>
        <v>0</v>
      </c>
      <c r="P2319" s="51">
        <f t="shared" si="100"/>
        <v>0</v>
      </c>
      <c r="Q2319" s="51">
        <f t="shared" si="100"/>
        <v>0</v>
      </c>
      <c r="R2319" s="51">
        <f t="shared" si="100"/>
        <v>0</v>
      </c>
    </row>
    <row r="2320" spans="1:18" x14ac:dyDescent="0.25">
      <c r="A2320" s="17"/>
      <c r="B2320" s="52"/>
      <c r="C2320" s="17"/>
      <c r="D2320" s="17"/>
      <c r="E2320" s="17"/>
      <c r="F2320" s="17"/>
      <c r="G2320" s="17"/>
      <c r="H2320" s="17"/>
      <c r="I2320" s="16">
        <f>IF(B2320&gt;A_Stammdaten!$B$12,0,SUM(C2320,D2320,F2320,G2320)-SUM(E2320,H2320))</f>
        <v>0</v>
      </c>
      <c r="J2320" s="51">
        <f>HLOOKUP(A_Stammdaten!$B$12,$L$4:$R$2504,ROW(B2320)-3,FALSE)+IF(OR(B2320=0,A_Stammdaten!$B$12&lt;B2320),0,I2320*1/20)</f>
        <v>0</v>
      </c>
      <c r="K2320" s="51">
        <f>HLOOKUP(A_Stammdaten!$B$12,$L$4:$R$2504,ROW(B2320)-3,FALSE)</f>
        <v>0</v>
      </c>
      <c r="L2320" s="51">
        <f t="shared" si="101"/>
        <v>0</v>
      </c>
      <c r="M2320" s="51">
        <f t="shared" si="100"/>
        <v>0</v>
      </c>
      <c r="N2320" s="51">
        <f t="shared" si="100"/>
        <v>0</v>
      </c>
      <c r="O2320" s="51">
        <f t="shared" si="100"/>
        <v>0</v>
      </c>
      <c r="P2320" s="51">
        <f t="shared" si="100"/>
        <v>0</v>
      </c>
      <c r="Q2320" s="51">
        <f t="shared" si="100"/>
        <v>0</v>
      </c>
      <c r="R2320" s="51">
        <f t="shared" si="100"/>
        <v>0</v>
      </c>
    </row>
    <row r="2321" spans="1:18" x14ac:dyDescent="0.25">
      <c r="A2321" s="17"/>
      <c r="B2321" s="52"/>
      <c r="C2321" s="17"/>
      <c r="D2321" s="17"/>
      <c r="E2321" s="17"/>
      <c r="F2321" s="17"/>
      <c r="G2321" s="17"/>
      <c r="H2321" s="17"/>
      <c r="I2321" s="16">
        <f>IF(B2321&gt;A_Stammdaten!$B$12,0,SUM(C2321,D2321,F2321,G2321)-SUM(E2321,H2321))</f>
        <v>0</v>
      </c>
      <c r="J2321" s="51">
        <f>HLOOKUP(A_Stammdaten!$B$12,$L$4:$R$2504,ROW(B2321)-3,FALSE)+IF(OR(B2321=0,A_Stammdaten!$B$12&lt;B2321),0,I2321*1/20)</f>
        <v>0</v>
      </c>
      <c r="K2321" s="51">
        <f>HLOOKUP(A_Stammdaten!$B$12,$L$4:$R$2504,ROW(B2321)-3,FALSE)</f>
        <v>0</v>
      </c>
      <c r="L2321" s="51">
        <f t="shared" si="101"/>
        <v>0</v>
      </c>
      <c r="M2321" s="51">
        <f t="shared" si="100"/>
        <v>0</v>
      </c>
      <c r="N2321" s="51">
        <f t="shared" si="100"/>
        <v>0</v>
      </c>
      <c r="O2321" s="51">
        <f t="shared" si="100"/>
        <v>0</v>
      </c>
      <c r="P2321" s="51">
        <f t="shared" si="100"/>
        <v>0</v>
      </c>
      <c r="Q2321" s="51">
        <f t="shared" si="100"/>
        <v>0</v>
      </c>
      <c r="R2321" s="51">
        <f t="shared" si="100"/>
        <v>0</v>
      </c>
    </row>
    <row r="2322" spans="1:18" x14ac:dyDescent="0.25">
      <c r="A2322" s="17"/>
      <c r="B2322" s="52"/>
      <c r="C2322" s="17"/>
      <c r="D2322" s="17"/>
      <c r="E2322" s="17"/>
      <c r="F2322" s="17"/>
      <c r="G2322" s="17"/>
      <c r="H2322" s="17"/>
      <c r="I2322" s="16">
        <f>IF(B2322&gt;A_Stammdaten!$B$12,0,SUM(C2322,D2322,F2322,G2322)-SUM(E2322,H2322))</f>
        <v>0</v>
      </c>
      <c r="J2322" s="51">
        <f>HLOOKUP(A_Stammdaten!$B$12,$L$4:$R$2504,ROW(B2322)-3,FALSE)+IF(OR(B2322=0,A_Stammdaten!$B$12&lt;B2322),0,I2322*1/20)</f>
        <v>0</v>
      </c>
      <c r="K2322" s="51">
        <f>HLOOKUP(A_Stammdaten!$B$12,$L$4:$R$2504,ROW(B2322)-3,FALSE)</f>
        <v>0</v>
      </c>
      <c r="L2322" s="51">
        <f t="shared" si="101"/>
        <v>0</v>
      </c>
      <c r="M2322" s="51">
        <f t="shared" si="100"/>
        <v>0</v>
      </c>
      <c r="N2322" s="51">
        <f t="shared" si="100"/>
        <v>0</v>
      </c>
      <c r="O2322" s="51">
        <f t="shared" si="100"/>
        <v>0</v>
      </c>
      <c r="P2322" s="51">
        <f t="shared" si="100"/>
        <v>0</v>
      </c>
      <c r="Q2322" s="51">
        <f t="shared" si="100"/>
        <v>0</v>
      </c>
      <c r="R2322" s="51">
        <f t="shared" si="100"/>
        <v>0</v>
      </c>
    </row>
    <row r="2323" spans="1:18" x14ac:dyDescent="0.25">
      <c r="A2323" s="17"/>
      <c r="B2323" s="52"/>
      <c r="C2323" s="17"/>
      <c r="D2323" s="17"/>
      <c r="E2323" s="17"/>
      <c r="F2323" s="17"/>
      <c r="G2323" s="17"/>
      <c r="H2323" s="17"/>
      <c r="I2323" s="16">
        <f>IF(B2323&gt;A_Stammdaten!$B$12,0,SUM(C2323,D2323,F2323,G2323)-SUM(E2323,H2323))</f>
        <v>0</v>
      </c>
      <c r="J2323" s="51">
        <f>HLOOKUP(A_Stammdaten!$B$12,$L$4:$R$2504,ROW(B2323)-3,FALSE)+IF(OR(B2323=0,A_Stammdaten!$B$12&lt;B2323),0,I2323*1/20)</f>
        <v>0</v>
      </c>
      <c r="K2323" s="51">
        <f>HLOOKUP(A_Stammdaten!$B$12,$L$4:$R$2504,ROW(B2323)-3,FALSE)</f>
        <v>0</v>
      </c>
      <c r="L2323" s="51">
        <f t="shared" si="101"/>
        <v>0</v>
      </c>
      <c r="M2323" s="51">
        <f t="shared" si="100"/>
        <v>0</v>
      </c>
      <c r="N2323" s="51">
        <f t="shared" si="100"/>
        <v>0</v>
      </c>
      <c r="O2323" s="51">
        <f t="shared" si="100"/>
        <v>0</v>
      </c>
      <c r="P2323" s="51">
        <f t="shared" si="100"/>
        <v>0</v>
      </c>
      <c r="Q2323" s="51">
        <f t="shared" si="100"/>
        <v>0</v>
      </c>
      <c r="R2323" s="51">
        <f t="shared" si="100"/>
        <v>0</v>
      </c>
    </row>
    <row r="2324" spans="1:18" x14ac:dyDescent="0.25">
      <c r="A2324" s="17"/>
      <c r="B2324" s="52"/>
      <c r="C2324" s="17"/>
      <c r="D2324" s="17"/>
      <c r="E2324" s="17"/>
      <c r="F2324" s="17"/>
      <c r="G2324" s="17"/>
      <c r="H2324" s="17"/>
      <c r="I2324" s="16">
        <f>IF(B2324&gt;A_Stammdaten!$B$12,0,SUM(C2324,D2324,F2324,G2324)-SUM(E2324,H2324))</f>
        <v>0</v>
      </c>
      <c r="J2324" s="51">
        <f>HLOOKUP(A_Stammdaten!$B$12,$L$4:$R$2504,ROW(B2324)-3,FALSE)+IF(OR(B2324=0,A_Stammdaten!$B$12&lt;B2324),0,I2324*1/20)</f>
        <v>0</v>
      </c>
      <c r="K2324" s="51">
        <f>HLOOKUP(A_Stammdaten!$B$12,$L$4:$R$2504,ROW(B2324)-3,FALSE)</f>
        <v>0</v>
      </c>
      <c r="L2324" s="51">
        <f t="shared" si="101"/>
        <v>0</v>
      </c>
      <c r="M2324" s="51">
        <f t="shared" si="100"/>
        <v>0</v>
      </c>
      <c r="N2324" s="51">
        <f t="shared" si="100"/>
        <v>0</v>
      </c>
      <c r="O2324" s="51">
        <f t="shared" si="100"/>
        <v>0</v>
      </c>
      <c r="P2324" s="51">
        <f t="shared" si="100"/>
        <v>0</v>
      </c>
      <c r="Q2324" s="51">
        <f t="shared" si="100"/>
        <v>0</v>
      </c>
      <c r="R2324" s="51">
        <f t="shared" si="100"/>
        <v>0</v>
      </c>
    </row>
    <row r="2325" spans="1:18" x14ac:dyDescent="0.25">
      <c r="A2325" s="17"/>
      <c r="B2325" s="52"/>
      <c r="C2325" s="17"/>
      <c r="D2325" s="17"/>
      <c r="E2325" s="17"/>
      <c r="F2325" s="17"/>
      <c r="G2325" s="17"/>
      <c r="H2325" s="17"/>
      <c r="I2325" s="16">
        <f>IF(B2325&gt;A_Stammdaten!$B$12,0,SUM(C2325,D2325,F2325,G2325)-SUM(E2325,H2325))</f>
        <v>0</v>
      </c>
      <c r="J2325" s="51">
        <f>HLOOKUP(A_Stammdaten!$B$12,$L$4:$R$2504,ROW(B2325)-3,FALSE)+IF(OR(B2325=0,A_Stammdaten!$B$12&lt;B2325),0,I2325*1/20)</f>
        <v>0</v>
      </c>
      <c r="K2325" s="51">
        <f>HLOOKUP(A_Stammdaten!$B$12,$L$4:$R$2504,ROW(B2325)-3,FALSE)</f>
        <v>0</v>
      </c>
      <c r="L2325" s="51">
        <f t="shared" si="101"/>
        <v>0</v>
      </c>
      <c r="M2325" s="51">
        <f t="shared" si="100"/>
        <v>0</v>
      </c>
      <c r="N2325" s="51">
        <f t="shared" si="100"/>
        <v>0</v>
      </c>
      <c r="O2325" s="51">
        <f t="shared" si="100"/>
        <v>0</v>
      </c>
      <c r="P2325" s="51">
        <f t="shared" si="100"/>
        <v>0</v>
      </c>
      <c r="Q2325" s="51">
        <f t="shared" si="100"/>
        <v>0</v>
      </c>
      <c r="R2325" s="51">
        <f t="shared" si="100"/>
        <v>0</v>
      </c>
    </row>
    <row r="2326" spans="1:18" x14ac:dyDescent="0.25">
      <c r="A2326" s="17"/>
      <c r="B2326" s="52"/>
      <c r="C2326" s="17"/>
      <c r="D2326" s="17"/>
      <c r="E2326" s="17"/>
      <c r="F2326" s="17"/>
      <c r="G2326" s="17"/>
      <c r="H2326" s="17"/>
      <c r="I2326" s="16">
        <f>IF(B2326&gt;A_Stammdaten!$B$12,0,SUM(C2326,D2326,F2326,G2326)-SUM(E2326,H2326))</f>
        <v>0</v>
      </c>
      <c r="J2326" s="51">
        <f>HLOOKUP(A_Stammdaten!$B$12,$L$4:$R$2504,ROW(B2326)-3,FALSE)+IF(OR(B2326=0,A_Stammdaten!$B$12&lt;B2326),0,I2326*1/20)</f>
        <v>0</v>
      </c>
      <c r="K2326" s="51">
        <f>HLOOKUP(A_Stammdaten!$B$12,$L$4:$R$2504,ROW(B2326)-3,FALSE)</f>
        <v>0</v>
      </c>
      <c r="L2326" s="51">
        <f t="shared" si="101"/>
        <v>0</v>
      </c>
      <c r="M2326" s="51">
        <f t="shared" si="100"/>
        <v>0</v>
      </c>
      <c r="N2326" s="51">
        <f t="shared" si="100"/>
        <v>0</v>
      </c>
      <c r="O2326" s="51">
        <f t="shared" si="100"/>
        <v>0</v>
      </c>
      <c r="P2326" s="51">
        <f t="shared" si="100"/>
        <v>0</v>
      </c>
      <c r="Q2326" s="51">
        <f t="shared" si="100"/>
        <v>0</v>
      </c>
      <c r="R2326" s="51">
        <f t="shared" si="100"/>
        <v>0</v>
      </c>
    </row>
    <row r="2327" spans="1:18" x14ac:dyDescent="0.25">
      <c r="A2327" s="17"/>
      <c r="B2327" s="52"/>
      <c r="C2327" s="17"/>
      <c r="D2327" s="17"/>
      <c r="E2327" s="17"/>
      <c r="F2327" s="17"/>
      <c r="G2327" s="17"/>
      <c r="H2327" s="17"/>
      <c r="I2327" s="16">
        <f>IF(B2327&gt;A_Stammdaten!$B$12,0,SUM(C2327,D2327,F2327,G2327)-SUM(E2327,H2327))</f>
        <v>0</v>
      </c>
      <c r="J2327" s="51">
        <f>HLOOKUP(A_Stammdaten!$B$12,$L$4:$R$2504,ROW(B2327)-3,FALSE)+IF(OR(B2327=0,A_Stammdaten!$B$12&lt;B2327),0,I2327*1/20)</f>
        <v>0</v>
      </c>
      <c r="K2327" s="51">
        <f>HLOOKUP(A_Stammdaten!$B$12,$L$4:$R$2504,ROW(B2327)-3,FALSE)</f>
        <v>0</v>
      </c>
      <c r="L2327" s="51">
        <f t="shared" si="101"/>
        <v>0</v>
      </c>
      <c r="M2327" s="51">
        <f t="shared" si="100"/>
        <v>0</v>
      </c>
      <c r="N2327" s="51">
        <f t="shared" si="100"/>
        <v>0</v>
      </c>
      <c r="O2327" s="51">
        <f t="shared" si="100"/>
        <v>0</v>
      </c>
      <c r="P2327" s="51">
        <f t="shared" si="100"/>
        <v>0</v>
      </c>
      <c r="Q2327" s="51">
        <f t="shared" si="100"/>
        <v>0</v>
      </c>
      <c r="R2327" s="51">
        <f t="shared" si="100"/>
        <v>0</v>
      </c>
    </row>
    <row r="2328" spans="1:18" x14ac:dyDescent="0.25">
      <c r="A2328" s="17"/>
      <c r="B2328" s="52"/>
      <c r="C2328" s="17"/>
      <c r="D2328" s="17"/>
      <c r="E2328" s="17"/>
      <c r="F2328" s="17"/>
      <c r="G2328" s="17"/>
      <c r="H2328" s="17"/>
      <c r="I2328" s="16">
        <f>IF(B2328&gt;A_Stammdaten!$B$12,0,SUM(C2328,D2328,F2328,G2328)-SUM(E2328,H2328))</f>
        <v>0</v>
      </c>
      <c r="J2328" s="51">
        <f>HLOOKUP(A_Stammdaten!$B$12,$L$4:$R$2504,ROW(B2328)-3,FALSE)+IF(OR(B2328=0,A_Stammdaten!$B$12&lt;B2328),0,I2328*1/20)</f>
        <v>0</v>
      </c>
      <c r="K2328" s="51">
        <f>HLOOKUP(A_Stammdaten!$B$12,$L$4:$R$2504,ROW(B2328)-3,FALSE)</f>
        <v>0</v>
      </c>
      <c r="L2328" s="51">
        <f t="shared" si="101"/>
        <v>0</v>
      </c>
      <c r="M2328" s="51">
        <f t="shared" si="100"/>
        <v>0</v>
      </c>
      <c r="N2328" s="51">
        <f t="shared" si="100"/>
        <v>0</v>
      </c>
      <c r="O2328" s="51">
        <f t="shared" si="100"/>
        <v>0</v>
      </c>
      <c r="P2328" s="51">
        <f t="shared" si="100"/>
        <v>0</v>
      </c>
      <c r="Q2328" s="51">
        <f t="shared" si="100"/>
        <v>0</v>
      </c>
      <c r="R2328" s="51">
        <f t="shared" si="100"/>
        <v>0</v>
      </c>
    </row>
    <row r="2329" spans="1:18" x14ac:dyDescent="0.25">
      <c r="A2329" s="17"/>
      <c r="B2329" s="52"/>
      <c r="C2329" s="17"/>
      <c r="D2329" s="17"/>
      <c r="E2329" s="17"/>
      <c r="F2329" s="17"/>
      <c r="G2329" s="17"/>
      <c r="H2329" s="17"/>
      <c r="I2329" s="16">
        <f>IF(B2329&gt;A_Stammdaten!$B$12,0,SUM(C2329,D2329,F2329,G2329)-SUM(E2329,H2329))</f>
        <v>0</v>
      </c>
      <c r="J2329" s="51">
        <f>HLOOKUP(A_Stammdaten!$B$12,$L$4:$R$2504,ROW(B2329)-3,FALSE)+IF(OR(B2329=0,A_Stammdaten!$B$12&lt;B2329),0,I2329*1/20)</f>
        <v>0</v>
      </c>
      <c r="K2329" s="51">
        <f>HLOOKUP(A_Stammdaten!$B$12,$L$4:$R$2504,ROW(B2329)-3,FALSE)</f>
        <v>0</v>
      </c>
      <c r="L2329" s="51">
        <f t="shared" si="101"/>
        <v>0</v>
      </c>
      <c r="M2329" s="51">
        <f t="shared" si="100"/>
        <v>0</v>
      </c>
      <c r="N2329" s="51">
        <f t="shared" si="100"/>
        <v>0</v>
      </c>
      <c r="O2329" s="51">
        <f t="shared" si="100"/>
        <v>0</v>
      </c>
      <c r="P2329" s="51">
        <f t="shared" si="100"/>
        <v>0</v>
      </c>
      <c r="Q2329" s="51">
        <f t="shared" si="100"/>
        <v>0</v>
      </c>
      <c r="R2329" s="51">
        <f t="shared" si="100"/>
        <v>0</v>
      </c>
    </row>
    <row r="2330" spans="1:18" x14ac:dyDescent="0.25">
      <c r="A2330" s="17"/>
      <c r="B2330" s="52"/>
      <c r="C2330" s="17"/>
      <c r="D2330" s="17"/>
      <c r="E2330" s="17"/>
      <c r="F2330" s="17"/>
      <c r="G2330" s="17"/>
      <c r="H2330" s="17"/>
      <c r="I2330" s="16">
        <f>IF(B2330&gt;A_Stammdaten!$B$12,0,SUM(C2330,D2330,F2330,G2330)-SUM(E2330,H2330))</f>
        <v>0</v>
      </c>
      <c r="J2330" s="51">
        <f>HLOOKUP(A_Stammdaten!$B$12,$L$4:$R$2504,ROW(B2330)-3,FALSE)+IF(OR(B2330=0,A_Stammdaten!$B$12&lt;B2330),0,I2330*1/20)</f>
        <v>0</v>
      </c>
      <c r="K2330" s="51">
        <f>HLOOKUP(A_Stammdaten!$B$12,$L$4:$R$2504,ROW(B2330)-3,FALSE)</f>
        <v>0</v>
      </c>
      <c r="L2330" s="51">
        <f t="shared" si="101"/>
        <v>0</v>
      </c>
      <c r="M2330" s="51">
        <f t="shared" si="100"/>
        <v>0</v>
      </c>
      <c r="N2330" s="51">
        <f t="shared" si="100"/>
        <v>0</v>
      </c>
      <c r="O2330" s="51">
        <f t="shared" si="100"/>
        <v>0</v>
      </c>
      <c r="P2330" s="51">
        <f t="shared" si="100"/>
        <v>0</v>
      </c>
      <c r="Q2330" s="51">
        <f t="shared" si="100"/>
        <v>0</v>
      </c>
      <c r="R2330" s="51">
        <f t="shared" si="100"/>
        <v>0</v>
      </c>
    </row>
    <row r="2331" spans="1:18" x14ac:dyDescent="0.25">
      <c r="A2331" s="17"/>
      <c r="B2331" s="52"/>
      <c r="C2331" s="17"/>
      <c r="D2331" s="17"/>
      <c r="E2331" s="17"/>
      <c r="F2331" s="17"/>
      <c r="G2331" s="17"/>
      <c r="H2331" s="17"/>
      <c r="I2331" s="16">
        <f>IF(B2331&gt;A_Stammdaten!$B$12,0,SUM(C2331,D2331,F2331,G2331)-SUM(E2331,H2331))</f>
        <v>0</v>
      </c>
      <c r="J2331" s="51">
        <f>HLOOKUP(A_Stammdaten!$B$12,$L$4:$R$2504,ROW(B2331)-3,FALSE)+IF(OR(B2331=0,A_Stammdaten!$B$12&lt;B2331),0,I2331*1/20)</f>
        <v>0</v>
      </c>
      <c r="K2331" s="51">
        <f>HLOOKUP(A_Stammdaten!$B$12,$L$4:$R$2504,ROW(B2331)-3,FALSE)</f>
        <v>0</v>
      </c>
      <c r="L2331" s="51">
        <f t="shared" si="101"/>
        <v>0</v>
      </c>
      <c r="M2331" s="51">
        <f t="shared" si="100"/>
        <v>0</v>
      </c>
      <c r="N2331" s="51">
        <f t="shared" si="100"/>
        <v>0</v>
      </c>
      <c r="O2331" s="51">
        <f t="shared" si="100"/>
        <v>0</v>
      </c>
      <c r="P2331" s="51">
        <f t="shared" si="100"/>
        <v>0</v>
      </c>
      <c r="Q2331" s="51">
        <f t="shared" si="100"/>
        <v>0</v>
      </c>
      <c r="R2331" s="51">
        <f t="shared" si="100"/>
        <v>0</v>
      </c>
    </row>
    <row r="2332" spans="1:18" x14ac:dyDescent="0.25">
      <c r="A2332" s="17"/>
      <c r="B2332" s="52"/>
      <c r="C2332" s="17"/>
      <c r="D2332" s="17"/>
      <c r="E2332" s="17"/>
      <c r="F2332" s="17"/>
      <c r="G2332" s="17"/>
      <c r="H2332" s="17"/>
      <c r="I2332" s="16">
        <f>IF(B2332&gt;A_Stammdaten!$B$12,0,SUM(C2332,D2332,F2332,G2332)-SUM(E2332,H2332))</f>
        <v>0</v>
      </c>
      <c r="J2332" s="51">
        <f>HLOOKUP(A_Stammdaten!$B$12,$L$4:$R$2504,ROW(B2332)-3,FALSE)+IF(OR(B2332=0,A_Stammdaten!$B$12&lt;B2332),0,I2332*1/20)</f>
        <v>0</v>
      </c>
      <c r="K2332" s="51">
        <f>HLOOKUP(A_Stammdaten!$B$12,$L$4:$R$2504,ROW(B2332)-3,FALSE)</f>
        <v>0</v>
      </c>
      <c r="L2332" s="51">
        <f t="shared" si="101"/>
        <v>0</v>
      </c>
      <c r="M2332" s="51">
        <f t="shared" si="100"/>
        <v>0</v>
      </c>
      <c r="N2332" s="51">
        <f t="shared" si="100"/>
        <v>0</v>
      </c>
      <c r="O2332" s="51">
        <f t="shared" si="100"/>
        <v>0</v>
      </c>
      <c r="P2332" s="51">
        <f t="shared" si="100"/>
        <v>0</v>
      </c>
      <c r="Q2332" s="51">
        <f t="shared" si="100"/>
        <v>0</v>
      </c>
      <c r="R2332" s="51">
        <f t="shared" si="100"/>
        <v>0</v>
      </c>
    </row>
    <row r="2333" spans="1:18" x14ac:dyDescent="0.25">
      <c r="A2333" s="17"/>
      <c r="B2333" s="52"/>
      <c r="C2333" s="17"/>
      <c r="D2333" s="17"/>
      <c r="E2333" s="17"/>
      <c r="F2333" s="17"/>
      <c r="G2333" s="17"/>
      <c r="H2333" s="17"/>
      <c r="I2333" s="16">
        <f>IF(B2333&gt;A_Stammdaten!$B$12,0,SUM(C2333,D2333,F2333,G2333)-SUM(E2333,H2333))</f>
        <v>0</v>
      </c>
      <c r="J2333" s="51">
        <f>HLOOKUP(A_Stammdaten!$B$12,$L$4:$R$2504,ROW(B2333)-3,FALSE)+IF(OR(B2333=0,A_Stammdaten!$B$12&lt;B2333),0,I2333*1/20)</f>
        <v>0</v>
      </c>
      <c r="K2333" s="51">
        <f>HLOOKUP(A_Stammdaten!$B$12,$L$4:$R$2504,ROW(B2333)-3,FALSE)</f>
        <v>0</v>
      </c>
      <c r="L2333" s="51">
        <f t="shared" si="101"/>
        <v>0</v>
      </c>
      <c r="M2333" s="51">
        <f t="shared" si="100"/>
        <v>0</v>
      </c>
      <c r="N2333" s="51">
        <f t="shared" si="100"/>
        <v>0</v>
      </c>
      <c r="O2333" s="51">
        <f t="shared" si="100"/>
        <v>0</v>
      </c>
      <c r="P2333" s="51">
        <f t="shared" si="100"/>
        <v>0</v>
      </c>
      <c r="Q2333" s="51">
        <f t="shared" si="100"/>
        <v>0</v>
      </c>
      <c r="R2333" s="51">
        <f t="shared" si="100"/>
        <v>0</v>
      </c>
    </row>
    <row r="2334" spans="1:18" x14ac:dyDescent="0.25">
      <c r="A2334" s="17"/>
      <c r="B2334" s="52"/>
      <c r="C2334" s="17"/>
      <c r="D2334" s="17"/>
      <c r="E2334" s="17"/>
      <c r="F2334" s="17"/>
      <c r="G2334" s="17"/>
      <c r="H2334" s="17"/>
      <c r="I2334" s="16">
        <f>IF(B2334&gt;A_Stammdaten!$B$12,0,SUM(C2334,D2334,F2334,G2334)-SUM(E2334,H2334))</f>
        <v>0</v>
      </c>
      <c r="J2334" s="51">
        <f>HLOOKUP(A_Stammdaten!$B$12,$L$4:$R$2504,ROW(B2334)-3,FALSE)+IF(OR(B2334=0,A_Stammdaten!$B$12&lt;B2334),0,I2334*1/20)</f>
        <v>0</v>
      </c>
      <c r="K2334" s="51">
        <f>HLOOKUP(A_Stammdaten!$B$12,$L$4:$R$2504,ROW(B2334)-3,FALSE)</f>
        <v>0</v>
      </c>
      <c r="L2334" s="51">
        <f t="shared" si="101"/>
        <v>0</v>
      </c>
      <c r="M2334" s="51">
        <f t="shared" si="100"/>
        <v>0</v>
      </c>
      <c r="N2334" s="51">
        <f t="shared" si="100"/>
        <v>0</v>
      </c>
      <c r="O2334" s="51">
        <f t="shared" si="100"/>
        <v>0</v>
      </c>
      <c r="P2334" s="51">
        <f t="shared" si="100"/>
        <v>0</v>
      </c>
      <c r="Q2334" s="51">
        <f t="shared" si="100"/>
        <v>0</v>
      </c>
      <c r="R2334" s="51">
        <f t="shared" si="100"/>
        <v>0</v>
      </c>
    </row>
    <row r="2335" spans="1:18" x14ac:dyDescent="0.25">
      <c r="A2335" s="17"/>
      <c r="B2335" s="52"/>
      <c r="C2335" s="17"/>
      <c r="D2335" s="17"/>
      <c r="E2335" s="17"/>
      <c r="F2335" s="17"/>
      <c r="G2335" s="17"/>
      <c r="H2335" s="17"/>
      <c r="I2335" s="16">
        <f>IF(B2335&gt;A_Stammdaten!$B$12,0,SUM(C2335,D2335,F2335,G2335)-SUM(E2335,H2335))</f>
        <v>0</v>
      </c>
      <c r="J2335" s="51">
        <f>HLOOKUP(A_Stammdaten!$B$12,$L$4:$R$2504,ROW(B2335)-3,FALSE)+IF(OR(B2335=0,A_Stammdaten!$B$12&lt;B2335),0,I2335*1/20)</f>
        <v>0</v>
      </c>
      <c r="K2335" s="51">
        <f>HLOOKUP(A_Stammdaten!$B$12,$L$4:$R$2504,ROW(B2335)-3,FALSE)</f>
        <v>0</v>
      </c>
      <c r="L2335" s="51">
        <f t="shared" si="101"/>
        <v>0</v>
      </c>
      <c r="M2335" s="51">
        <f t="shared" si="100"/>
        <v>0</v>
      </c>
      <c r="N2335" s="51">
        <f t="shared" si="100"/>
        <v>0</v>
      </c>
      <c r="O2335" s="51">
        <f t="shared" si="100"/>
        <v>0</v>
      </c>
      <c r="P2335" s="51">
        <f t="shared" si="100"/>
        <v>0</v>
      </c>
      <c r="Q2335" s="51">
        <f t="shared" si="100"/>
        <v>0</v>
      </c>
      <c r="R2335" s="51">
        <f t="shared" si="100"/>
        <v>0</v>
      </c>
    </row>
    <row r="2336" spans="1:18" x14ac:dyDescent="0.25">
      <c r="A2336" s="17"/>
      <c r="B2336" s="52"/>
      <c r="C2336" s="17"/>
      <c r="D2336" s="17"/>
      <c r="E2336" s="17"/>
      <c r="F2336" s="17"/>
      <c r="G2336" s="17"/>
      <c r="H2336" s="17"/>
      <c r="I2336" s="16">
        <f>IF(B2336&gt;A_Stammdaten!$B$12,0,SUM(C2336,D2336,F2336,G2336)-SUM(E2336,H2336))</f>
        <v>0</v>
      </c>
      <c r="J2336" s="51">
        <f>HLOOKUP(A_Stammdaten!$B$12,$L$4:$R$2504,ROW(B2336)-3,FALSE)+IF(OR(B2336=0,A_Stammdaten!$B$12&lt;B2336),0,I2336*1/20)</f>
        <v>0</v>
      </c>
      <c r="K2336" s="51">
        <f>HLOOKUP(A_Stammdaten!$B$12,$L$4:$R$2504,ROW(B2336)-3,FALSE)</f>
        <v>0</v>
      </c>
      <c r="L2336" s="51">
        <f t="shared" si="101"/>
        <v>0</v>
      </c>
      <c r="M2336" s="51">
        <f t="shared" si="100"/>
        <v>0</v>
      </c>
      <c r="N2336" s="51">
        <f t="shared" si="100"/>
        <v>0</v>
      </c>
      <c r="O2336" s="51">
        <f t="shared" si="100"/>
        <v>0</v>
      </c>
      <c r="P2336" s="51">
        <f t="shared" si="100"/>
        <v>0</v>
      </c>
      <c r="Q2336" s="51">
        <f t="shared" si="100"/>
        <v>0</v>
      </c>
      <c r="R2336" s="51">
        <f t="shared" si="100"/>
        <v>0</v>
      </c>
    </row>
    <row r="2337" spans="1:18" x14ac:dyDescent="0.25">
      <c r="A2337" s="17"/>
      <c r="B2337" s="52"/>
      <c r="C2337" s="17"/>
      <c r="D2337" s="17"/>
      <c r="E2337" s="17"/>
      <c r="F2337" s="17"/>
      <c r="G2337" s="17"/>
      <c r="H2337" s="17"/>
      <c r="I2337" s="16">
        <f>IF(B2337&gt;A_Stammdaten!$B$12,0,SUM(C2337,D2337,F2337,G2337)-SUM(E2337,H2337))</f>
        <v>0</v>
      </c>
      <c r="J2337" s="51">
        <f>HLOOKUP(A_Stammdaten!$B$12,$L$4:$R$2504,ROW(B2337)-3,FALSE)+IF(OR(B2337=0,A_Stammdaten!$B$12&lt;B2337),0,I2337*1/20)</f>
        <v>0</v>
      </c>
      <c r="K2337" s="51">
        <f>HLOOKUP(A_Stammdaten!$B$12,$L$4:$R$2504,ROW(B2337)-3,FALSE)</f>
        <v>0</v>
      </c>
      <c r="L2337" s="51">
        <f t="shared" si="101"/>
        <v>0</v>
      </c>
      <c r="M2337" s="51">
        <f t="shared" si="100"/>
        <v>0</v>
      </c>
      <c r="N2337" s="51">
        <f t="shared" si="100"/>
        <v>0</v>
      </c>
      <c r="O2337" s="51">
        <f t="shared" si="100"/>
        <v>0</v>
      </c>
      <c r="P2337" s="51">
        <f t="shared" si="100"/>
        <v>0</v>
      </c>
      <c r="Q2337" s="51">
        <f t="shared" si="100"/>
        <v>0</v>
      </c>
      <c r="R2337" s="51">
        <f t="shared" ref="M2337:R2380" si="102">IF(OR($I2337=0,R$4&lt;$B2337,$B2337=0,20-(R$4-$B2337)=0),0,$I2337*(19-(R$4-$B2337))/20)</f>
        <v>0</v>
      </c>
    </row>
    <row r="2338" spans="1:18" x14ac:dyDescent="0.25">
      <c r="A2338" s="17"/>
      <c r="B2338" s="52"/>
      <c r="C2338" s="17"/>
      <c r="D2338" s="17"/>
      <c r="E2338" s="17"/>
      <c r="F2338" s="17"/>
      <c r="G2338" s="17"/>
      <c r="H2338" s="17"/>
      <c r="I2338" s="16">
        <f>IF(B2338&gt;A_Stammdaten!$B$12,0,SUM(C2338,D2338,F2338,G2338)-SUM(E2338,H2338))</f>
        <v>0</v>
      </c>
      <c r="J2338" s="51">
        <f>HLOOKUP(A_Stammdaten!$B$12,$L$4:$R$2504,ROW(B2338)-3,FALSE)+IF(OR(B2338=0,A_Stammdaten!$B$12&lt;B2338),0,I2338*1/20)</f>
        <v>0</v>
      </c>
      <c r="K2338" s="51">
        <f>HLOOKUP(A_Stammdaten!$B$12,$L$4:$R$2504,ROW(B2338)-3,FALSE)</f>
        <v>0</v>
      </c>
      <c r="L2338" s="51">
        <f t="shared" si="101"/>
        <v>0</v>
      </c>
      <c r="M2338" s="51">
        <f t="shared" si="102"/>
        <v>0</v>
      </c>
      <c r="N2338" s="51">
        <f t="shared" si="102"/>
        <v>0</v>
      </c>
      <c r="O2338" s="51">
        <f t="shared" si="102"/>
        <v>0</v>
      </c>
      <c r="P2338" s="51">
        <f t="shared" si="102"/>
        <v>0</v>
      </c>
      <c r="Q2338" s="51">
        <f t="shared" si="102"/>
        <v>0</v>
      </c>
      <c r="R2338" s="51">
        <f t="shared" si="102"/>
        <v>0</v>
      </c>
    </row>
    <row r="2339" spans="1:18" x14ac:dyDescent="0.25">
      <c r="A2339" s="17"/>
      <c r="B2339" s="52"/>
      <c r="C2339" s="17"/>
      <c r="D2339" s="17"/>
      <c r="E2339" s="17"/>
      <c r="F2339" s="17"/>
      <c r="G2339" s="17"/>
      <c r="H2339" s="17"/>
      <c r="I2339" s="16">
        <f>IF(B2339&gt;A_Stammdaten!$B$12,0,SUM(C2339,D2339,F2339,G2339)-SUM(E2339,H2339))</f>
        <v>0</v>
      </c>
      <c r="J2339" s="51">
        <f>HLOOKUP(A_Stammdaten!$B$12,$L$4:$R$2504,ROW(B2339)-3,FALSE)+IF(OR(B2339=0,A_Stammdaten!$B$12&lt;B2339),0,I2339*1/20)</f>
        <v>0</v>
      </c>
      <c r="K2339" s="51">
        <f>HLOOKUP(A_Stammdaten!$B$12,$L$4:$R$2504,ROW(B2339)-3,FALSE)</f>
        <v>0</v>
      </c>
      <c r="L2339" s="51">
        <f t="shared" si="101"/>
        <v>0</v>
      </c>
      <c r="M2339" s="51">
        <f t="shared" si="102"/>
        <v>0</v>
      </c>
      <c r="N2339" s="51">
        <f t="shared" si="102"/>
        <v>0</v>
      </c>
      <c r="O2339" s="51">
        <f t="shared" si="102"/>
        <v>0</v>
      </c>
      <c r="P2339" s="51">
        <f t="shared" si="102"/>
        <v>0</v>
      </c>
      <c r="Q2339" s="51">
        <f t="shared" si="102"/>
        <v>0</v>
      </c>
      <c r="R2339" s="51">
        <f t="shared" si="102"/>
        <v>0</v>
      </c>
    </row>
    <row r="2340" spans="1:18" x14ac:dyDescent="0.25">
      <c r="A2340" s="17"/>
      <c r="B2340" s="52"/>
      <c r="C2340" s="17"/>
      <c r="D2340" s="17"/>
      <c r="E2340" s="17"/>
      <c r="F2340" s="17"/>
      <c r="G2340" s="17"/>
      <c r="H2340" s="17"/>
      <c r="I2340" s="16">
        <f>IF(B2340&gt;A_Stammdaten!$B$12,0,SUM(C2340,D2340,F2340,G2340)-SUM(E2340,H2340))</f>
        <v>0</v>
      </c>
      <c r="J2340" s="51">
        <f>HLOOKUP(A_Stammdaten!$B$12,$L$4:$R$2504,ROW(B2340)-3,FALSE)+IF(OR(B2340=0,A_Stammdaten!$B$12&lt;B2340),0,I2340*1/20)</f>
        <v>0</v>
      </c>
      <c r="K2340" s="51">
        <f>HLOOKUP(A_Stammdaten!$B$12,$L$4:$R$2504,ROW(B2340)-3,FALSE)</f>
        <v>0</v>
      </c>
      <c r="L2340" s="51">
        <f t="shared" si="101"/>
        <v>0</v>
      </c>
      <c r="M2340" s="51">
        <f t="shared" si="102"/>
        <v>0</v>
      </c>
      <c r="N2340" s="51">
        <f t="shared" si="102"/>
        <v>0</v>
      </c>
      <c r="O2340" s="51">
        <f t="shared" si="102"/>
        <v>0</v>
      </c>
      <c r="P2340" s="51">
        <f t="shared" si="102"/>
        <v>0</v>
      </c>
      <c r="Q2340" s="51">
        <f t="shared" si="102"/>
        <v>0</v>
      </c>
      <c r="R2340" s="51">
        <f t="shared" si="102"/>
        <v>0</v>
      </c>
    </row>
    <row r="2341" spans="1:18" x14ac:dyDescent="0.25">
      <c r="A2341" s="17"/>
      <c r="B2341" s="52"/>
      <c r="C2341" s="17"/>
      <c r="D2341" s="17"/>
      <c r="E2341" s="17"/>
      <c r="F2341" s="17"/>
      <c r="G2341" s="17"/>
      <c r="H2341" s="17"/>
      <c r="I2341" s="16">
        <f>IF(B2341&gt;A_Stammdaten!$B$12,0,SUM(C2341,D2341,F2341,G2341)-SUM(E2341,H2341))</f>
        <v>0</v>
      </c>
      <c r="J2341" s="51">
        <f>HLOOKUP(A_Stammdaten!$B$12,$L$4:$R$2504,ROW(B2341)-3,FALSE)+IF(OR(B2341=0,A_Stammdaten!$B$12&lt;B2341),0,I2341*1/20)</f>
        <v>0</v>
      </c>
      <c r="K2341" s="51">
        <f>HLOOKUP(A_Stammdaten!$B$12,$L$4:$R$2504,ROW(B2341)-3,FALSE)</f>
        <v>0</v>
      </c>
      <c r="L2341" s="51">
        <f t="shared" si="101"/>
        <v>0</v>
      </c>
      <c r="M2341" s="51">
        <f t="shared" si="102"/>
        <v>0</v>
      </c>
      <c r="N2341" s="51">
        <f t="shared" si="102"/>
        <v>0</v>
      </c>
      <c r="O2341" s="51">
        <f t="shared" si="102"/>
        <v>0</v>
      </c>
      <c r="P2341" s="51">
        <f t="shared" si="102"/>
        <v>0</v>
      </c>
      <c r="Q2341" s="51">
        <f t="shared" si="102"/>
        <v>0</v>
      </c>
      <c r="R2341" s="51">
        <f t="shared" si="102"/>
        <v>0</v>
      </c>
    </row>
    <row r="2342" spans="1:18" x14ac:dyDescent="0.25">
      <c r="A2342" s="17"/>
      <c r="B2342" s="52"/>
      <c r="C2342" s="17"/>
      <c r="D2342" s="17"/>
      <c r="E2342" s="17"/>
      <c r="F2342" s="17"/>
      <c r="G2342" s="17"/>
      <c r="H2342" s="17"/>
      <c r="I2342" s="16">
        <f>IF(B2342&gt;A_Stammdaten!$B$12,0,SUM(C2342,D2342,F2342,G2342)-SUM(E2342,H2342))</f>
        <v>0</v>
      </c>
      <c r="J2342" s="51">
        <f>HLOOKUP(A_Stammdaten!$B$12,$L$4:$R$2504,ROW(B2342)-3,FALSE)+IF(OR(B2342=0,A_Stammdaten!$B$12&lt;B2342),0,I2342*1/20)</f>
        <v>0</v>
      </c>
      <c r="K2342" s="51">
        <f>HLOOKUP(A_Stammdaten!$B$12,$L$4:$R$2504,ROW(B2342)-3,FALSE)</f>
        <v>0</v>
      </c>
      <c r="L2342" s="51">
        <f t="shared" si="101"/>
        <v>0</v>
      </c>
      <c r="M2342" s="51">
        <f t="shared" si="102"/>
        <v>0</v>
      </c>
      <c r="N2342" s="51">
        <f t="shared" si="102"/>
        <v>0</v>
      </c>
      <c r="O2342" s="51">
        <f t="shared" si="102"/>
        <v>0</v>
      </c>
      <c r="P2342" s="51">
        <f t="shared" si="102"/>
        <v>0</v>
      </c>
      <c r="Q2342" s="51">
        <f t="shared" si="102"/>
        <v>0</v>
      </c>
      <c r="R2342" s="51">
        <f t="shared" si="102"/>
        <v>0</v>
      </c>
    </row>
    <row r="2343" spans="1:18" x14ac:dyDescent="0.25">
      <c r="A2343" s="17"/>
      <c r="B2343" s="52"/>
      <c r="C2343" s="17"/>
      <c r="D2343" s="17"/>
      <c r="E2343" s="17"/>
      <c r="F2343" s="17"/>
      <c r="G2343" s="17"/>
      <c r="H2343" s="17"/>
      <c r="I2343" s="16">
        <f>IF(B2343&gt;A_Stammdaten!$B$12,0,SUM(C2343,D2343,F2343,G2343)-SUM(E2343,H2343))</f>
        <v>0</v>
      </c>
      <c r="J2343" s="51">
        <f>HLOOKUP(A_Stammdaten!$B$12,$L$4:$R$2504,ROW(B2343)-3,FALSE)+IF(OR(B2343=0,A_Stammdaten!$B$12&lt;B2343),0,I2343*1/20)</f>
        <v>0</v>
      </c>
      <c r="K2343" s="51">
        <f>HLOOKUP(A_Stammdaten!$B$12,$L$4:$R$2504,ROW(B2343)-3,FALSE)</f>
        <v>0</v>
      </c>
      <c r="L2343" s="51">
        <f t="shared" si="101"/>
        <v>0</v>
      </c>
      <c r="M2343" s="51">
        <f t="shared" si="102"/>
        <v>0</v>
      </c>
      <c r="N2343" s="51">
        <f t="shared" si="102"/>
        <v>0</v>
      </c>
      <c r="O2343" s="51">
        <f t="shared" si="102"/>
        <v>0</v>
      </c>
      <c r="P2343" s="51">
        <f t="shared" si="102"/>
        <v>0</v>
      </c>
      <c r="Q2343" s="51">
        <f t="shared" si="102"/>
        <v>0</v>
      </c>
      <c r="R2343" s="51">
        <f t="shared" si="102"/>
        <v>0</v>
      </c>
    </row>
    <row r="2344" spans="1:18" x14ac:dyDescent="0.25">
      <c r="A2344" s="17"/>
      <c r="B2344" s="52"/>
      <c r="C2344" s="17"/>
      <c r="D2344" s="17"/>
      <c r="E2344" s="17"/>
      <c r="F2344" s="17"/>
      <c r="G2344" s="17"/>
      <c r="H2344" s="17"/>
      <c r="I2344" s="16">
        <f>IF(B2344&gt;A_Stammdaten!$B$12,0,SUM(C2344,D2344,F2344,G2344)-SUM(E2344,H2344))</f>
        <v>0</v>
      </c>
      <c r="J2344" s="51">
        <f>HLOOKUP(A_Stammdaten!$B$12,$L$4:$R$2504,ROW(B2344)-3,FALSE)+IF(OR(B2344=0,A_Stammdaten!$B$12&lt;B2344),0,I2344*1/20)</f>
        <v>0</v>
      </c>
      <c r="K2344" s="51">
        <f>HLOOKUP(A_Stammdaten!$B$12,$L$4:$R$2504,ROW(B2344)-3,FALSE)</f>
        <v>0</v>
      </c>
      <c r="L2344" s="51">
        <f t="shared" si="101"/>
        <v>0</v>
      </c>
      <c r="M2344" s="51">
        <f t="shared" si="102"/>
        <v>0</v>
      </c>
      <c r="N2344" s="51">
        <f t="shared" si="102"/>
        <v>0</v>
      </c>
      <c r="O2344" s="51">
        <f t="shared" si="102"/>
        <v>0</v>
      </c>
      <c r="P2344" s="51">
        <f t="shared" si="102"/>
        <v>0</v>
      </c>
      <c r="Q2344" s="51">
        <f t="shared" si="102"/>
        <v>0</v>
      </c>
      <c r="R2344" s="51">
        <f t="shared" si="102"/>
        <v>0</v>
      </c>
    </row>
    <row r="2345" spans="1:18" x14ac:dyDescent="0.25">
      <c r="A2345" s="17"/>
      <c r="B2345" s="52"/>
      <c r="C2345" s="17"/>
      <c r="D2345" s="17"/>
      <c r="E2345" s="17"/>
      <c r="F2345" s="17"/>
      <c r="G2345" s="17"/>
      <c r="H2345" s="17"/>
      <c r="I2345" s="16">
        <f>IF(B2345&gt;A_Stammdaten!$B$12,0,SUM(C2345,D2345,F2345,G2345)-SUM(E2345,H2345))</f>
        <v>0</v>
      </c>
      <c r="J2345" s="51">
        <f>HLOOKUP(A_Stammdaten!$B$12,$L$4:$R$2504,ROW(B2345)-3,FALSE)+IF(OR(B2345=0,A_Stammdaten!$B$12&lt;B2345),0,I2345*1/20)</f>
        <v>0</v>
      </c>
      <c r="K2345" s="51">
        <f>HLOOKUP(A_Stammdaten!$B$12,$L$4:$R$2504,ROW(B2345)-3,FALSE)</f>
        <v>0</v>
      </c>
      <c r="L2345" s="51">
        <f t="shared" si="101"/>
        <v>0</v>
      </c>
      <c r="M2345" s="51">
        <f t="shared" si="102"/>
        <v>0</v>
      </c>
      <c r="N2345" s="51">
        <f t="shared" si="102"/>
        <v>0</v>
      </c>
      <c r="O2345" s="51">
        <f t="shared" si="102"/>
        <v>0</v>
      </c>
      <c r="P2345" s="51">
        <f t="shared" si="102"/>
        <v>0</v>
      </c>
      <c r="Q2345" s="51">
        <f t="shared" si="102"/>
        <v>0</v>
      </c>
      <c r="R2345" s="51">
        <f t="shared" si="102"/>
        <v>0</v>
      </c>
    </row>
    <row r="2346" spans="1:18" x14ac:dyDescent="0.25">
      <c r="A2346" s="17"/>
      <c r="B2346" s="52"/>
      <c r="C2346" s="17"/>
      <c r="D2346" s="17"/>
      <c r="E2346" s="17"/>
      <c r="F2346" s="17"/>
      <c r="G2346" s="17"/>
      <c r="H2346" s="17"/>
      <c r="I2346" s="16">
        <f>IF(B2346&gt;A_Stammdaten!$B$12,0,SUM(C2346,D2346,F2346,G2346)-SUM(E2346,H2346))</f>
        <v>0</v>
      </c>
      <c r="J2346" s="51">
        <f>HLOOKUP(A_Stammdaten!$B$12,$L$4:$R$2504,ROW(B2346)-3,FALSE)+IF(OR(B2346=0,A_Stammdaten!$B$12&lt;B2346),0,I2346*1/20)</f>
        <v>0</v>
      </c>
      <c r="K2346" s="51">
        <f>HLOOKUP(A_Stammdaten!$B$12,$L$4:$R$2504,ROW(B2346)-3,FALSE)</f>
        <v>0</v>
      </c>
      <c r="L2346" s="51">
        <f t="shared" si="101"/>
        <v>0</v>
      </c>
      <c r="M2346" s="51">
        <f t="shared" si="102"/>
        <v>0</v>
      </c>
      <c r="N2346" s="51">
        <f t="shared" si="102"/>
        <v>0</v>
      </c>
      <c r="O2346" s="51">
        <f t="shared" si="102"/>
        <v>0</v>
      </c>
      <c r="P2346" s="51">
        <f t="shared" si="102"/>
        <v>0</v>
      </c>
      <c r="Q2346" s="51">
        <f t="shared" si="102"/>
        <v>0</v>
      </c>
      <c r="R2346" s="51">
        <f t="shared" si="102"/>
        <v>0</v>
      </c>
    </row>
    <row r="2347" spans="1:18" x14ac:dyDescent="0.25">
      <c r="A2347" s="17"/>
      <c r="B2347" s="52"/>
      <c r="C2347" s="17"/>
      <c r="D2347" s="17"/>
      <c r="E2347" s="17"/>
      <c r="F2347" s="17"/>
      <c r="G2347" s="17"/>
      <c r="H2347" s="17"/>
      <c r="I2347" s="16">
        <f>IF(B2347&gt;A_Stammdaten!$B$12,0,SUM(C2347,D2347,F2347,G2347)-SUM(E2347,H2347))</f>
        <v>0</v>
      </c>
      <c r="J2347" s="51">
        <f>HLOOKUP(A_Stammdaten!$B$12,$L$4:$R$2504,ROW(B2347)-3,FALSE)+IF(OR(B2347=0,A_Stammdaten!$B$12&lt;B2347),0,I2347*1/20)</f>
        <v>0</v>
      </c>
      <c r="K2347" s="51">
        <f>HLOOKUP(A_Stammdaten!$B$12,$L$4:$R$2504,ROW(B2347)-3,FALSE)</f>
        <v>0</v>
      </c>
      <c r="L2347" s="51">
        <f t="shared" si="101"/>
        <v>0</v>
      </c>
      <c r="M2347" s="51">
        <f t="shared" si="102"/>
        <v>0</v>
      </c>
      <c r="N2347" s="51">
        <f t="shared" si="102"/>
        <v>0</v>
      </c>
      <c r="O2347" s="51">
        <f t="shared" si="102"/>
        <v>0</v>
      </c>
      <c r="P2347" s="51">
        <f t="shared" si="102"/>
        <v>0</v>
      </c>
      <c r="Q2347" s="51">
        <f t="shared" si="102"/>
        <v>0</v>
      </c>
      <c r="R2347" s="51">
        <f t="shared" si="102"/>
        <v>0</v>
      </c>
    </row>
    <row r="2348" spans="1:18" x14ac:dyDescent="0.25">
      <c r="A2348" s="17"/>
      <c r="B2348" s="52"/>
      <c r="C2348" s="17"/>
      <c r="D2348" s="17"/>
      <c r="E2348" s="17"/>
      <c r="F2348" s="17"/>
      <c r="G2348" s="17"/>
      <c r="H2348" s="17"/>
      <c r="I2348" s="16">
        <f>IF(B2348&gt;A_Stammdaten!$B$12,0,SUM(C2348,D2348,F2348,G2348)-SUM(E2348,H2348))</f>
        <v>0</v>
      </c>
      <c r="J2348" s="51">
        <f>HLOOKUP(A_Stammdaten!$B$12,$L$4:$R$2504,ROW(B2348)-3,FALSE)+IF(OR(B2348=0,A_Stammdaten!$B$12&lt;B2348),0,I2348*1/20)</f>
        <v>0</v>
      </c>
      <c r="K2348" s="51">
        <f>HLOOKUP(A_Stammdaten!$B$12,$L$4:$R$2504,ROW(B2348)-3,FALSE)</f>
        <v>0</v>
      </c>
      <c r="L2348" s="51">
        <f t="shared" si="101"/>
        <v>0</v>
      </c>
      <c r="M2348" s="51">
        <f t="shared" si="102"/>
        <v>0</v>
      </c>
      <c r="N2348" s="51">
        <f t="shared" si="102"/>
        <v>0</v>
      </c>
      <c r="O2348" s="51">
        <f t="shared" si="102"/>
        <v>0</v>
      </c>
      <c r="P2348" s="51">
        <f t="shared" si="102"/>
        <v>0</v>
      </c>
      <c r="Q2348" s="51">
        <f t="shared" si="102"/>
        <v>0</v>
      </c>
      <c r="R2348" s="51">
        <f t="shared" si="102"/>
        <v>0</v>
      </c>
    </row>
    <row r="2349" spans="1:18" x14ac:dyDescent="0.25">
      <c r="A2349" s="17"/>
      <c r="B2349" s="52"/>
      <c r="C2349" s="17"/>
      <c r="D2349" s="17"/>
      <c r="E2349" s="17"/>
      <c r="F2349" s="17"/>
      <c r="G2349" s="17"/>
      <c r="H2349" s="17"/>
      <c r="I2349" s="16">
        <f>IF(B2349&gt;A_Stammdaten!$B$12,0,SUM(C2349,D2349,F2349,G2349)-SUM(E2349,H2349))</f>
        <v>0</v>
      </c>
      <c r="J2349" s="51">
        <f>HLOOKUP(A_Stammdaten!$B$12,$L$4:$R$2504,ROW(B2349)-3,FALSE)+IF(OR(B2349=0,A_Stammdaten!$B$12&lt;B2349),0,I2349*1/20)</f>
        <v>0</v>
      </c>
      <c r="K2349" s="51">
        <f>HLOOKUP(A_Stammdaten!$B$12,$L$4:$R$2504,ROW(B2349)-3,FALSE)</f>
        <v>0</v>
      </c>
      <c r="L2349" s="51">
        <f t="shared" si="101"/>
        <v>0</v>
      </c>
      <c r="M2349" s="51">
        <f t="shared" si="102"/>
        <v>0</v>
      </c>
      <c r="N2349" s="51">
        <f t="shared" si="102"/>
        <v>0</v>
      </c>
      <c r="O2349" s="51">
        <f t="shared" si="102"/>
        <v>0</v>
      </c>
      <c r="P2349" s="51">
        <f t="shared" si="102"/>
        <v>0</v>
      </c>
      <c r="Q2349" s="51">
        <f t="shared" si="102"/>
        <v>0</v>
      </c>
      <c r="R2349" s="51">
        <f t="shared" si="102"/>
        <v>0</v>
      </c>
    </row>
    <row r="2350" spans="1:18" x14ac:dyDescent="0.25">
      <c r="A2350" s="17"/>
      <c r="B2350" s="52"/>
      <c r="C2350" s="17"/>
      <c r="D2350" s="17"/>
      <c r="E2350" s="17"/>
      <c r="F2350" s="17"/>
      <c r="G2350" s="17"/>
      <c r="H2350" s="17"/>
      <c r="I2350" s="16">
        <f>IF(B2350&gt;A_Stammdaten!$B$12,0,SUM(C2350,D2350,F2350,G2350)-SUM(E2350,H2350))</f>
        <v>0</v>
      </c>
      <c r="J2350" s="51">
        <f>HLOOKUP(A_Stammdaten!$B$12,$L$4:$R$2504,ROW(B2350)-3,FALSE)+IF(OR(B2350=0,A_Stammdaten!$B$12&lt;B2350),0,I2350*1/20)</f>
        <v>0</v>
      </c>
      <c r="K2350" s="51">
        <f>HLOOKUP(A_Stammdaten!$B$12,$L$4:$R$2504,ROW(B2350)-3,FALSE)</f>
        <v>0</v>
      </c>
      <c r="L2350" s="51">
        <f t="shared" si="101"/>
        <v>0</v>
      </c>
      <c r="M2350" s="51">
        <f t="shared" si="102"/>
        <v>0</v>
      </c>
      <c r="N2350" s="51">
        <f t="shared" si="102"/>
        <v>0</v>
      </c>
      <c r="O2350" s="51">
        <f t="shared" si="102"/>
        <v>0</v>
      </c>
      <c r="P2350" s="51">
        <f t="shared" si="102"/>
        <v>0</v>
      </c>
      <c r="Q2350" s="51">
        <f t="shared" si="102"/>
        <v>0</v>
      </c>
      <c r="R2350" s="51">
        <f t="shared" si="102"/>
        <v>0</v>
      </c>
    </row>
    <row r="2351" spans="1:18" x14ac:dyDescent="0.25">
      <c r="A2351" s="17"/>
      <c r="B2351" s="52"/>
      <c r="C2351" s="17"/>
      <c r="D2351" s="17"/>
      <c r="E2351" s="17"/>
      <c r="F2351" s="17"/>
      <c r="G2351" s="17"/>
      <c r="H2351" s="17"/>
      <c r="I2351" s="16">
        <f>IF(B2351&gt;A_Stammdaten!$B$12,0,SUM(C2351,D2351,F2351,G2351)-SUM(E2351,H2351))</f>
        <v>0</v>
      </c>
      <c r="J2351" s="51">
        <f>HLOOKUP(A_Stammdaten!$B$12,$L$4:$R$2504,ROW(B2351)-3,FALSE)+IF(OR(B2351=0,A_Stammdaten!$B$12&lt;B2351),0,I2351*1/20)</f>
        <v>0</v>
      </c>
      <c r="K2351" s="51">
        <f>HLOOKUP(A_Stammdaten!$B$12,$L$4:$R$2504,ROW(B2351)-3,FALSE)</f>
        <v>0</v>
      </c>
      <c r="L2351" s="51">
        <f t="shared" si="101"/>
        <v>0</v>
      </c>
      <c r="M2351" s="51">
        <f t="shared" si="102"/>
        <v>0</v>
      </c>
      <c r="N2351" s="51">
        <f t="shared" si="102"/>
        <v>0</v>
      </c>
      <c r="O2351" s="51">
        <f t="shared" si="102"/>
        <v>0</v>
      </c>
      <c r="P2351" s="51">
        <f t="shared" si="102"/>
        <v>0</v>
      </c>
      <c r="Q2351" s="51">
        <f t="shared" si="102"/>
        <v>0</v>
      </c>
      <c r="R2351" s="51">
        <f t="shared" si="102"/>
        <v>0</v>
      </c>
    </row>
    <row r="2352" spans="1:18" x14ac:dyDescent="0.25">
      <c r="A2352" s="17"/>
      <c r="B2352" s="52"/>
      <c r="C2352" s="17"/>
      <c r="D2352" s="17"/>
      <c r="E2352" s="17"/>
      <c r="F2352" s="17"/>
      <c r="G2352" s="17"/>
      <c r="H2352" s="17"/>
      <c r="I2352" s="16">
        <f>IF(B2352&gt;A_Stammdaten!$B$12,0,SUM(C2352,D2352,F2352,G2352)-SUM(E2352,H2352))</f>
        <v>0</v>
      </c>
      <c r="J2352" s="51">
        <f>HLOOKUP(A_Stammdaten!$B$12,$L$4:$R$2504,ROW(B2352)-3,FALSE)+IF(OR(B2352=0,A_Stammdaten!$B$12&lt;B2352),0,I2352*1/20)</f>
        <v>0</v>
      </c>
      <c r="K2352" s="51">
        <f>HLOOKUP(A_Stammdaten!$B$12,$L$4:$R$2504,ROW(B2352)-3,FALSE)</f>
        <v>0</v>
      </c>
      <c r="L2352" s="51">
        <f t="shared" si="101"/>
        <v>0</v>
      </c>
      <c r="M2352" s="51">
        <f t="shared" si="102"/>
        <v>0</v>
      </c>
      <c r="N2352" s="51">
        <f t="shared" si="102"/>
        <v>0</v>
      </c>
      <c r="O2352" s="51">
        <f t="shared" si="102"/>
        <v>0</v>
      </c>
      <c r="P2352" s="51">
        <f t="shared" si="102"/>
        <v>0</v>
      </c>
      <c r="Q2352" s="51">
        <f t="shared" si="102"/>
        <v>0</v>
      </c>
      <c r="R2352" s="51">
        <f t="shared" si="102"/>
        <v>0</v>
      </c>
    </row>
    <row r="2353" spans="1:18" x14ac:dyDescent="0.25">
      <c r="A2353" s="17"/>
      <c r="B2353" s="52"/>
      <c r="C2353" s="17"/>
      <c r="D2353" s="17"/>
      <c r="E2353" s="17"/>
      <c r="F2353" s="17"/>
      <c r="G2353" s="17"/>
      <c r="H2353" s="17"/>
      <c r="I2353" s="16">
        <f>IF(B2353&gt;A_Stammdaten!$B$12,0,SUM(C2353,D2353,F2353,G2353)-SUM(E2353,H2353))</f>
        <v>0</v>
      </c>
      <c r="J2353" s="51">
        <f>HLOOKUP(A_Stammdaten!$B$12,$L$4:$R$2504,ROW(B2353)-3,FALSE)+IF(OR(B2353=0,A_Stammdaten!$B$12&lt;B2353),0,I2353*1/20)</f>
        <v>0</v>
      </c>
      <c r="K2353" s="51">
        <f>HLOOKUP(A_Stammdaten!$B$12,$L$4:$R$2504,ROW(B2353)-3,FALSE)</f>
        <v>0</v>
      </c>
      <c r="L2353" s="51">
        <f t="shared" si="101"/>
        <v>0</v>
      </c>
      <c r="M2353" s="51">
        <f t="shared" si="102"/>
        <v>0</v>
      </c>
      <c r="N2353" s="51">
        <f t="shared" si="102"/>
        <v>0</v>
      </c>
      <c r="O2353" s="51">
        <f t="shared" si="102"/>
        <v>0</v>
      </c>
      <c r="P2353" s="51">
        <f t="shared" si="102"/>
        <v>0</v>
      </c>
      <c r="Q2353" s="51">
        <f t="shared" si="102"/>
        <v>0</v>
      </c>
      <c r="R2353" s="51">
        <f t="shared" si="102"/>
        <v>0</v>
      </c>
    </row>
    <row r="2354" spans="1:18" x14ac:dyDescent="0.25">
      <c r="A2354" s="17"/>
      <c r="B2354" s="52"/>
      <c r="C2354" s="17"/>
      <c r="D2354" s="17"/>
      <c r="E2354" s="17"/>
      <c r="F2354" s="17"/>
      <c r="G2354" s="17"/>
      <c r="H2354" s="17"/>
      <c r="I2354" s="16">
        <f>IF(B2354&gt;A_Stammdaten!$B$12,0,SUM(C2354,D2354,F2354,G2354)-SUM(E2354,H2354))</f>
        <v>0</v>
      </c>
      <c r="J2354" s="51">
        <f>HLOOKUP(A_Stammdaten!$B$12,$L$4:$R$2504,ROW(B2354)-3,FALSE)+IF(OR(B2354=0,A_Stammdaten!$B$12&lt;B2354),0,I2354*1/20)</f>
        <v>0</v>
      </c>
      <c r="K2354" s="51">
        <f>HLOOKUP(A_Stammdaten!$B$12,$L$4:$R$2504,ROW(B2354)-3,FALSE)</f>
        <v>0</v>
      </c>
      <c r="L2354" s="51">
        <f t="shared" si="101"/>
        <v>0</v>
      </c>
      <c r="M2354" s="51">
        <f t="shared" si="102"/>
        <v>0</v>
      </c>
      <c r="N2354" s="51">
        <f t="shared" si="102"/>
        <v>0</v>
      </c>
      <c r="O2354" s="51">
        <f t="shared" si="102"/>
        <v>0</v>
      </c>
      <c r="P2354" s="51">
        <f t="shared" si="102"/>
        <v>0</v>
      </c>
      <c r="Q2354" s="51">
        <f t="shared" si="102"/>
        <v>0</v>
      </c>
      <c r="R2354" s="51">
        <f t="shared" si="102"/>
        <v>0</v>
      </c>
    </row>
    <row r="2355" spans="1:18" x14ac:dyDescent="0.25">
      <c r="A2355" s="17"/>
      <c r="B2355" s="52"/>
      <c r="C2355" s="17"/>
      <c r="D2355" s="17"/>
      <c r="E2355" s="17"/>
      <c r="F2355" s="17"/>
      <c r="G2355" s="17"/>
      <c r="H2355" s="17"/>
      <c r="I2355" s="16">
        <f>IF(B2355&gt;A_Stammdaten!$B$12,0,SUM(C2355,D2355,F2355,G2355)-SUM(E2355,H2355))</f>
        <v>0</v>
      </c>
      <c r="J2355" s="51">
        <f>HLOOKUP(A_Stammdaten!$B$12,$L$4:$R$2504,ROW(B2355)-3,FALSE)+IF(OR(B2355=0,A_Stammdaten!$B$12&lt;B2355),0,I2355*1/20)</f>
        <v>0</v>
      </c>
      <c r="K2355" s="51">
        <f>HLOOKUP(A_Stammdaten!$B$12,$L$4:$R$2504,ROW(B2355)-3,FALSE)</f>
        <v>0</v>
      </c>
      <c r="L2355" s="51">
        <f t="shared" si="101"/>
        <v>0</v>
      </c>
      <c r="M2355" s="51">
        <f t="shared" si="102"/>
        <v>0</v>
      </c>
      <c r="N2355" s="51">
        <f t="shared" si="102"/>
        <v>0</v>
      </c>
      <c r="O2355" s="51">
        <f t="shared" si="102"/>
        <v>0</v>
      </c>
      <c r="P2355" s="51">
        <f t="shared" si="102"/>
        <v>0</v>
      </c>
      <c r="Q2355" s="51">
        <f t="shared" si="102"/>
        <v>0</v>
      </c>
      <c r="R2355" s="51">
        <f t="shared" si="102"/>
        <v>0</v>
      </c>
    </row>
    <row r="2356" spans="1:18" x14ac:dyDescent="0.25">
      <c r="A2356" s="17"/>
      <c r="B2356" s="52"/>
      <c r="C2356" s="17"/>
      <c r="D2356" s="17"/>
      <c r="E2356" s="17"/>
      <c r="F2356" s="17"/>
      <c r="G2356" s="17"/>
      <c r="H2356" s="17"/>
      <c r="I2356" s="16">
        <f>IF(B2356&gt;A_Stammdaten!$B$12,0,SUM(C2356,D2356,F2356,G2356)-SUM(E2356,H2356))</f>
        <v>0</v>
      </c>
      <c r="J2356" s="51">
        <f>HLOOKUP(A_Stammdaten!$B$12,$L$4:$R$2504,ROW(B2356)-3,FALSE)+IF(OR(B2356=0,A_Stammdaten!$B$12&lt;B2356),0,I2356*1/20)</f>
        <v>0</v>
      </c>
      <c r="K2356" s="51">
        <f>HLOOKUP(A_Stammdaten!$B$12,$L$4:$R$2504,ROW(B2356)-3,FALSE)</f>
        <v>0</v>
      </c>
      <c r="L2356" s="51">
        <f t="shared" si="101"/>
        <v>0</v>
      </c>
      <c r="M2356" s="51">
        <f t="shared" si="102"/>
        <v>0</v>
      </c>
      <c r="N2356" s="51">
        <f t="shared" si="102"/>
        <v>0</v>
      </c>
      <c r="O2356" s="51">
        <f t="shared" si="102"/>
        <v>0</v>
      </c>
      <c r="P2356" s="51">
        <f t="shared" si="102"/>
        <v>0</v>
      </c>
      <c r="Q2356" s="51">
        <f t="shared" si="102"/>
        <v>0</v>
      </c>
      <c r="R2356" s="51">
        <f t="shared" si="102"/>
        <v>0</v>
      </c>
    </row>
    <row r="2357" spans="1:18" x14ac:dyDescent="0.25">
      <c r="A2357" s="17"/>
      <c r="B2357" s="52"/>
      <c r="C2357" s="17"/>
      <c r="D2357" s="17"/>
      <c r="E2357" s="17"/>
      <c r="F2357" s="17"/>
      <c r="G2357" s="17"/>
      <c r="H2357" s="17"/>
      <c r="I2357" s="16">
        <f>IF(B2357&gt;A_Stammdaten!$B$12,0,SUM(C2357,D2357,F2357,G2357)-SUM(E2357,H2357))</f>
        <v>0</v>
      </c>
      <c r="J2357" s="51">
        <f>HLOOKUP(A_Stammdaten!$B$12,$L$4:$R$2504,ROW(B2357)-3,FALSE)+IF(OR(B2357=0,A_Stammdaten!$B$12&lt;B2357),0,I2357*1/20)</f>
        <v>0</v>
      </c>
      <c r="K2357" s="51">
        <f>HLOOKUP(A_Stammdaten!$B$12,$L$4:$R$2504,ROW(B2357)-3,FALSE)</f>
        <v>0</v>
      </c>
      <c r="L2357" s="51">
        <f t="shared" si="101"/>
        <v>0</v>
      </c>
      <c r="M2357" s="51">
        <f t="shared" si="102"/>
        <v>0</v>
      </c>
      <c r="N2357" s="51">
        <f t="shared" si="102"/>
        <v>0</v>
      </c>
      <c r="O2357" s="51">
        <f t="shared" si="102"/>
        <v>0</v>
      </c>
      <c r="P2357" s="51">
        <f t="shared" si="102"/>
        <v>0</v>
      </c>
      <c r="Q2357" s="51">
        <f t="shared" si="102"/>
        <v>0</v>
      </c>
      <c r="R2357" s="51">
        <f t="shared" si="102"/>
        <v>0</v>
      </c>
    </row>
    <row r="2358" spans="1:18" x14ac:dyDescent="0.25">
      <c r="A2358" s="17"/>
      <c r="B2358" s="52"/>
      <c r="C2358" s="17"/>
      <c r="D2358" s="17"/>
      <c r="E2358" s="17"/>
      <c r="F2358" s="17"/>
      <c r="G2358" s="17"/>
      <c r="H2358" s="17"/>
      <c r="I2358" s="16">
        <f>IF(B2358&gt;A_Stammdaten!$B$12,0,SUM(C2358,D2358,F2358,G2358)-SUM(E2358,H2358))</f>
        <v>0</v>
      </c>
      <c r="J2358" s="51">
        <f>HLOOKUP(A_Stammdaten!$B$12,$L$4:$R$2504,ROW(B2358)-3,FALSE)+IF(OR(B2358=0,A_Stammdaten!$B$12&lt;B2358),0,I2358*1/20)</f>
        <v>0</v>
      </c>
      <c r="K2358" s="51">
        <f>HLOOKUP(A_Stammdaten!$B$12,$L$4:$R$2504,ROW(B2358)-3,FALSE)</f>
        <v>0</v>
      </c>
      <c r="L2358" s="51">
        <f t="shared" si="101"/>
        <v>0</v>
      </c>
      <c r="M2358" s="51">
        <f t="shared" si="102"/>
        <v>0</v>
      </c>
      <c r="N2358" s="51">
        <f t="shared" si="102"/>
        <v>0</v>
      </c>
      <c r="O2358" s="51">
        <f t="shared" si="102"/>
        <v>0</v>
      </c>
      <c r="P2358" s="51">
        <f t="shared" si="102"/>
        <v>0</v>
      </c>
      <c r="Q2358" s="51">
        <f t="shared" si="102"/>
        <v>0</v>
      </c>
      <c r="R2358" s="51">
        <f t="shared" si="102"/>
        <v>0</v>
      </c>
    </row>
    <row r="2359" spans="1:18" x14ac:dyDescent="0.25">
      <c r="A2359" s="17"/>
      <c r="B2359" s="52"/>
      <c r="C2359" s="17"/>
      <c r="D2359" s="17"/>
      <c r="E2359" s="17"/>
      <c r="F2359" s="17"/>
      <c r="G2359" s="17"/>
      <c r="H2359" s="17"/>
      <c r="I2359" s="16">
        <f>IF(B2359&gt;A_Stammdaten!$B$12,0,SUM(C2359,D2359,F2359,G2359)-SUM(E2359,H2359))</f>
        <v>0</v>
      </c>
      <c r="J2359" s="51">
        <f>HLOOKUP(A_Stammdaten!$B$12,$L$4:$R$2504,ROW(B2359)-3,FALSE)+IF(OR(B2359=0,A_Stammdaten!$B$12&lt;B2359),0,I2359*1/20)</f>
        <v>0</v>
      </c>
      <c r="K2359" s="51">
        <f>HLOOKUP(A_Stammdaten!$B$12,$L$4:$R$2504,ROW(B2359)-3,FALSE)</f>
        <v>0</v>
      </c>
      <c r="L2359" s="51">
        <f t="shared" si="101"/>
        <v>0</v>
      </c>
      <c r="M2359" s="51">
        <f t="shared" si="102"/>
        <v>0</v>
      </c>
      <c r="N2359" s="51">
        <f t="shared" si="102"/>
        <v>0</v>
      </c>
      <c r="O2359" s="51">
        <f t="shared" si="102"/>
        <v>0</v>
      </c>
      <c r="P2359" s="51">
        <f t="shared" si="102"/>
        <v>0</v>
      </c>
      <c r="Q2359" s="51">
        <f t="shared" si="102"/>
        <v>0</v>
      </c>
      <c r="R2359" s="51">
        <f t="shared" si="102"/>
        <v>0</v>
      </c>
    </row>
    <row r="2360" spans="1:18" x14ac:dyDescent="0.25">
      <c r="A2360" s="17"/>
      <c r="B2360" s="52"/>
      <c r="C2360" s="17"/>
      <c r="D2360" s="17"/>
      <c r="E2360" s="17"/>
      <c r="F2360" s="17"/>
      <c r="G2360" s="17"/>
      <c r="H2360" s="17"/>
      <c r="I2360" s="16">
        <f>IF(B2360&gt;A_Stammdaten!$B$12,0,SUM(C2360,D2360,F2360,G2360)-SUM(E2360,H2360))</f>
        <v>0</v>
      </c>
      <c r="J2360" s="51">
        <f>HLOOKUP(A_Stammdaten!$B$12,$L$4:$R$2504,ROW(B2360)-3,FALSE)+IF(OR(B2360=0,A_Stammdaten!$B$12&lt;B2360),0,I2360*1/20)</f>
        <v>0</v>
      </c>
      <c r="K2360" s="51">
        <f>HLOOKUP(A_Stammdaten!$B$12,$L$4:$R$2504,ROW(B2360)-3,FALSE)</f>
        <v>0</v>
      </c>
      <c r="L2360" s="51">
        <f t="shared" si="101"/>
        <v>0</v>
      </c>
      <c r="M2360" s="51">
        <f t="shared" si="102"/>
        <v>0</v>
      </c>
      <c r="N2360" s="51">
        <f t="shared" si="102"/>
        <v>0</v>
      </c>
      <c r="O2360" s="51">
        <f t="shared" si="102"/>
        <v>0</v>
      </c>
      <c r="P2360" s="51">
        <f t="shared" si="102"/>
        <v>0</v>
      </c>
      <c r="Q2360" s="51">
        <f t="shared" si="102"/>
        <v>0</v>
      </c>
      <c r="R2360" s="51">
        <f t="shared" si="102"/>
        <v>0</v>
      </c>
    </row>
    <row r="2361" spans="1:18" x14ac:dyDescent="0.25">
      <c r="A2361" s="17"/>
      <c r="B2361" s="52"/>
      <c r="C2361" s="17"/>
      <c r="D2361" s="17"/>
      <c r="E2361" s="17"/>
      <c r="F2361" s="17"/>
      <c r="G2361" s="17"/>
      <c r="H2361" s="17"/>
      <c r="I2361" s="16">
        <f>IF(B2361&gt;A_Stammdaten!$B$12,0,SUM(C2361,D2361,F2361,G2361)-SUM(E2361,H2361))</f>
        <v>0</v>
      </c>
      <c r="J2361" s="51">
        <f>HLOOKUP(A_Stammdaten!$B$12,$L$4:$R$2504,ROW(B2361)-3,FALSE)+IF(OR(B2361=0,A_Stammdaten!$B$12&lt;B2361),0,I2361*1/20)</f>
        <v>0</v>
      </c>
      <c r="K2361" s="51">
        <f>HLOOKUP(A_Stammdaten!$B$12,$L$4:$R$2504,ROW(B2361)-3,FALSE)</f>
        <v>0</v>
      </c>
      <c r="L2361" s="51">
        <f t="shared" si="101"/>
        <v>0</v>
      </c>
      <c r="M2361" s="51">
        <f t="shared" si="102"/>
        <v>0</v>
      </c>
      <c r="N2361" s="51">
        <f t="shared" si="102"/>
        <v>0</v>
      </c>
      <c r="O2361" s="51">
        <f t="shared" si="102"/>
        <v>0</v>
      </c>
      <c r="P2361" s="51">
        <f t="shared" si="102"/>
        <v>0</v>
      </c>
      <c r="Q2361" s="51">
        <f t="shared" si="102"/>
        <v>0</v>
      </c>
      <c r="R2361" s="51">
        <f t="shared" si="102"/>
        <v>0</v>
      </c>
    </row>
    <row r="2362" spans="1:18" x14ac:dyDescent="0.25">
      <c r="A2362" s="17"/>
      <c r="B2362" s="52"/>
      <c r="C2362" s="17"/>
      <c r="D2362" s="17"/>
      <c r="E2362" s="17"/>
      <c r="F2362" s="17"/>
      <c r="G2362" s="17"/>
      <c r="H2362" s="17"/>
      <c r="I2362" s="16">
        <f>IF(B2362&gt;A_Stammdaten!$B$12,0,SUM(C2362,D2362,F2362,G2362)-SUM(E2362,H2362))</f>
        <v>0</v>
      </c>
      <c r="J2362" s="51">
        <f>HLOOKUP(A_Stammdaten!$B$12,$L$4:$R$2504,ROW(B2362)-3,FALSE)+IF(OR(B2362=0,A_Stammdaten!$B$12&lt;B2362),0,I2362*1/20)</f>
        <v>0</v>
      </c>
      <c r="K2362" s="51">
        <f>HLOOKUP(A_Stammdaten!$B$12,$L$4:$R$2504,ROW(B2362)-3,FALSE)</f>
        <v>0</v>
      </c>
      <c r="L2362" s="51">
        <f t="shared" si="101"/>
        <v>0</v>
      </c>
      <c r="M2362" s="51">
        <f t="shared" si="102"/>
        <v>0</v>
      </c>
      <c r="N2362" s="51">
        <f t="shared" si="102"/>
        <v>0</v>
      </c>
      <c r="O2362" s="51">
        <f t="shared" si="102"/>
        <v>0</v>
      </c>
      <c r="P2362" s="51">
        <f t="shared" si="102"/>
        <v>0</v>
      </c>
      <c r="Q2362" s="51">
        <f t="shared" si="102"/>
        <v>0</v>
      </c>
      <c r="R2362" s="51">
        <f t="shared" si="102"/>
        <v>0</v>
      </c>
    </row>
    <row r="2363" spans="1:18" x14ac:dyDescent="0.25">
      <c r="A2363" s="17"/>
      <c r="B2363" s="52"/>
      <c r="C2363" s="17"/>
      <c r="D2363" s="17"/>
      <c r="E2363" s="17"/>
      <c r="F2363" s="17"/>
      <c r="G2363" s="17"/>
      <c r="H2363" s="17"/>
      <c r="I2363" s="16">
        <f>IF(B2363&gt;A_Stammdaten!$B$12,0,SUM(C2363,D2363,F2363,G2363)-SUM(E2363,H2363))</f>
        <v>0</v>
      </c>
      <c r="J2363" s="51">
        <f>HLOOKUP(A_Stammdaten!$B$12,$L$4:$R$2504,ROW(B2363)-3,FALSE)+IF(OR(B2363=0,A_Stammdaten!$B$12&lt;B2363),0,I2363*1/20)</f>
        <v>0</v>
      </c>
      <c r="K2363" s="51">
        <f>HLOOKUP(A_Stammdaten!$B$12,$L$4:$R$2504,ROW(B2363)-3,FALSE)</f>
        <v>0</v>
      </c>
      <c r="L2363" s="51">
        <f t="shared" si="101"/>
        <v>0</v>
      </c>
      <c r="M2363" s="51">
        <f t="shared" si="102"/>
        <v>0</v>
      </c>
      <c r="N2363" s="51">
        <f t="shared" si="102"/>
        <v>0</v>
      </c>
      <c r="O2363" s="51">
        <f t="shared" si="102"/>
        <v>0</v>
      </c>
      <c r="P2363" s="51">
        <f t="shared" si="102"/>
        <v>0</v>
      </c>
      <c r="Q2363" s="51">
        <f t="shared" si="102"/>
        <v>0</v>
      </c>
      <c r="R2363" s="51">
        <f t="shared" si="102"/>
        <v>0</v>
      </c>
    </row>
    <row r="2364" spans="1:18" x14ac:dyDescent="0.25">
      <c r="A2364" s="17"/>
      <c r="B2364" s="52"/>
      <c r="C2364" s="17"/>
      <c r="D2364" s="17"/>
      <c r="E2364" s="17"/>
      <c r="F2364" s="17"/>
      <c r="G2364" s="17"/>
      <c r="H2364" s="17"/>
      <c r="I2364" s="16">
        <f>IF(B2364&gt;A_Stammdaten!$B$12,0,SUM(C2364,D2364,F2364,G2364)-SUM(E2364,H2364))</f>
        <v>0</v>
      </c>
      <c r="J2364" s="51">
        <f>HLOOKUP(A_Stammdaten!$B$12,$L$4:$R$2504,ROW(B2364)-3,FALSE)+IF(OR(B2364=0,A_Stammdaten!$B$12&lt;B2364),0,I2364*1/20)</f>
        <v>0</v>
      </c>
      <c r="K2364" s="51">
        <f>HLOOKUP(A_Stammdaten!$B$12,$L$4:$R$2504,ROW(B2364)-3,FALSE)</f>
        <v>0</v>
      </c>
      <c r="L2364" s="51">
        <f t="shared" si="101"/>
        <v>0</v>
      </c>
      <c r="M2364" s="51">
        <f t="shared" si="102"/>
        <v>0</v>
      </c>
      <c r="N2364" s="51">
        <f t="shared" si="102"/>
        <v>0</v>
      </c>
      <c r="O2364" s="51">
        <f t="shared" si="102"/>
        <v>0</v>
      </c>
      <c r="P2364" s="51">
        <f t="shared" si="102"/>
        <v>0</v>
      </c>
      <c r="Q2364" s="51">
        <f t="shared" si="102"/>
        <v>0</v>
      </c>
      <c r="R2364" s="51">
        <f t="shared" si="102"/>
        <v>0</v>
      </c>
    </row>
    <row r="2365" spans="1:18" x14ac:dyDescent="0.25">
      <c r="A2365" s="17"/>
      <c r="B2365" s="52"/>
      <c r="C2365" s="17"/>
      <c r="D2365" s="17"/>
      <c r="E2365" s="17"/>
      <c r="F2365" s="17"/>
      <c r="G2365" s="17"/>
      <c r="H2365" s="17"/>
      <c r="I2365" s="16">
        <f>IF(B2365&gt;A_Stammdaten!$B$12,0,SUM(C2365,D2365,F2365,G2365)-SUM(E2365,H2365))</f>
        <v>0</v>
      </c>
      <c r="J2365" s="51">
        <f>HLOOKUP(A_Stammdaten!$B$12,$L$4:$R$2504,ROW(B2365)-3,FALSE)+IF(OR(B2365=0,A_Stammdaten!$B$12&lt;B2365),0,I2365*1/20)</f>
        <v>0</v>
      </c>
      <c r="K2365" s="51">
        <f>HLOOKUP(A_Stammdaten!$B$12,$L$4:$R$2504,ROW(B2365)-3,FALSE)</f>
        <v>0</v>
      </c>
      <c r="L2365" s="51">
        <f t="shared" si="101"/>
        <v>0</v>
      </c>
      <c r="M2365" s="51">
        <f t="shared" si="102"/>
        <v>0</v>
      </c>
      <c r="N2365" s="51">
        <f t="shared" si="102"/>
        <v>0</v>
      </c>
      <c r="O2365" s="51">
        <f t="shared" si="102"/>
        <v>0</v>
      </c>
      <c r="P2365" s="51">
        <f t="shared" si="102"/>
        <v>0</v>
      </c>
      <c r="Q2365" s="51">
        <f t="shared" si="102"/>
        <v>0</v>
      </c>
      <c r="R2365" s="51">
        <f t="shared" si="102"/>
        <v>0</v>
      </c>
    </row>
    <row r="2366" spans="1:18" x14ac:dyDescent="0.25">
      <c r="A2366" s="17"/>
      <c r="B2366" s="52"/>
      <c r="C2366" s="17"/>
      <c r="D2366" s="17"/>
      <c r="E2366" s="17"/>
      <c r="F2366" s="17"/>
      <c r="G2366" s="17"/>
      <c r="H2366" s="17"/>
      <c r="I2366" s="16">
        <f>IF(B2366&gt;A_Stammdaten!$B$12,0,SUM(C2366,D2366,F2366,G2366)-SUM(E2366,H2366))</f>
        <v>0</v>
      </c>
      <c r="J2366" s="51">
        <f>HLOOKUP(A_Stammdaten!$B$12,$L$4:$R$2504,ROW(B2366)-3,FALSE)+IF(OR(B2366=0,A_Stammdaten!$B$12&lt;B2366),0,I2366*1/20)</f>
        <v>0</v>
      </c>
      <c r="K2366" s="51">
        <f>HLOOKUP(A_Stammdaten!$B$12,$L$4:$R$2504,ROW(B2366)-3,FALSE)</f>
        <v>0</v>
      </c>
      <c r="L2366" s="51">
        <f t="shared" si="101"/>
        <v>0</v>
      </c>
      <c r="M2366" s="51">
        <f t="shared" si="102"/>
        <v>0</v>
      </c>
      <c r="N2366" s="51">
        <f t="shared" si="102"/>
        <v>0</v>
      </c>
      <c r="O2366" s="51">
        <f t="shared" si="102"/>
        <v>0</v>
      </c>
      <c r="P2366" s="51">
        <f t="shared" si="102"/>
        <v>0</v>
      </c>
      <c r="Q2366" s="51">
        <f t="shared" si="102"/>
        <v>0</v>
      </c>
      <c r="R2366" s="51">
        <f t="shared" si="102"/>
        <v>0</v>
      </c>
    </row>
    <row r="2367" spans="1:18" x14ac:dyDescent="0.25">
      <c r="A2367" s="17"/>
      <c r="B2367" s="52"/>
      <c r="C2367" s="17"/>
      <c r="D2367" s="17"/>
      <c r="E2367" s="17"/>
      <c r="F2367" s="17"/>
      <c r="G2367" s="17"/>
      <c r="H2367" s="17"/>
      <c r="I2367" s="16">
        <f>IF(B2367&gt;A_Stammdaten!$B$12,0,SUM(C2367,D2367,F2367,G2367)-SUM(E2367,H2367))</f>
        <v>0</v>
      </c>
      <c r="J2367" s="51">
        <f>HLOOKUP(A_Stammdaten!$B$12,$L$4:$R$2504,ROW(B2367)-3,FALSE)+IF(OR(B2367=0,A_Stammdaten!$B$12&lt;B2367),0,I2367*1/20)</f>
        <v>0</v>
      </c>
      <c r="K2367" s="51">
        <f>HLOOKUP(A_Stammdaten!$B$12,$L$4:$R$2504,ROW(B2367)-3,FALSE)</f>
        <v>0</v>
      </c>
      <c r="L2367" s="51">
        <f t="shared" si="101"/>
        <v>0</v>
      </c>
      <c r="M2367" s="51">
        <f t="shared" si="102"/>
        <v>0</v>
      </c>
      <c r="N2367" s="51">
        <f t="shared" si="102"/>
        <v>0</v>
      </c>
      <c r="O2367" s="51">
        <f t="shared" si="102"/>
        <v>0</v>
      </c>
      <c r="P2367" s="51">
        <f t="shared" si="102"/>
        <v>0</v>
      </c>
      <c r="Q2367" s="51">
        <f t="shared" si="102"/>
        <v>0</v>
      </c>
      <c r="R2367" s="51">
        <f t="shared" si="102"/>
        <v>0</v>
      </c>
    </row>
    <row r="2368" spans="1:18" x14ac:dyDescent="0.25">
      <c r="A2368" s="17"/>
      <c r="B2368" s="52"/>
      <c r="C2368" s="17"/>
      <c r="D2368" s="17"/>
      <c r="E2368" s="17"/>
      <c r="F2368" s="17"/>
      <c r="G2368" s="17"/>
      <c r="H2368" s="17"/>
      <c r="I2368" s="16">
        <f>IF(B2368&gt;A_Stammdaten!$B$12,0,SUM(C2368,D2368,F2368,G2368)-SUM(E2368,H2368))</f>
        <v>0</v>
      </c>
      <c r="J2368" s="51">
        <f>HLOOKUP(A_Stammdaten!$B$12,$L$4:$R$2504,ROW(B2368)-3,FALSE)+IF(OR(B2368=0,A_Stammdaten!$B$12&lt;B2368),0,I2368*1/20)</f>
        <v>0</v>
      </c>
      <c r="K2368" s="51">
        <f>HLOOKUP(A_Stammdaten!$B$12,$L$4:$R$2504,ROW(B2368)-3,FALSE)</f>
        <v>0</v>
      </c>
      <c r="L2368" s="51">
        <f t="shared" ref="L2368:L2431" si="103">IF(OR($I2368=0,L$4&lt;$B2368,$B2368=0,20-(L$4-$B2368)=0),0,$I2368*(19-(L$4-$B2368))/20)</f>
        <v>0</v>
      </c>
      <c r="M2368" s="51">
        <f t="shared" si="102"/>
        <v>0</v>
      </c>
      <c r="N2368" s="51">
        <f t="shared" si="102"/>
        <v>0</v>
      </c>
      <c r="O2368" s="51">
        <f t="shared" si="102"/>
        <v>0</v>
      </c>
      <c r="P2368" s="51">
        <f t="shared" si="102"/>
        <v>0</v>
      </c>
      <c r="Q2368" s="51">
        <f t="shared" si="102"/>
        <v>0</v>
      </c>
      <c r="R2368" s="51">
        <f t="shared" si="102"/>
        <v>0</v>
      </c>
    </row>
    <row r="2369" spans="1:18" x14ac:dyDescent="0.25">
      <c r="A2369" s="17"/>
      <c r="B2369" s="52"/>
      <c r="C2369" s="17"/>
      <c r="D2369" s="17"/>
      <c r="E2369" s="17"/>
      <c r="F2369" s="17"/>
      <c r="G2369" s="17"/>
      <c r="H2369" s="17"/>
      <c r="I2369" s="16">
        <f>IF(B2369&gt;A_Stammdaten!$B$12,0,SUM(C2369,D2369,F2369,G2369)-SUM(E2369,H2369))</f>
        <v>0</v>
      </c>
      <c r="J2369" s="51">
        <f>HLOOKUP(A_Stammdaten!$B$12,$L$4:$R$2504,ROW(B2369)-3,FALSE)+IF(OR(B2369=0,A_Stammdaten!$B$12&lt;B2369),0,I2369*1/20)</f>
        <v>0</v>
      </c>
      <c r="K2369" s="51">
        <f>HLOOKUP(A_Stammdaten!$B$12,$L$4:$R$2504,ROW(B2369)-3,FALSE)</f>
        <v>0</v>
      </c>
      <c r="L2369" s="51">
        <f t="shared" si="103"/>
        <v>0</v>
      </c>
      <c r="M2369" s="51">
        <f t="shared" si="102"/>
        <v>0</v>
      </c>
      <c r="N2369" s="51">
        <f t="shared" si="102"/>
        <v>0</v>
      </c>
      <c r="O2369" s="51">
        <f t="shared" si="102"/>
        <v>0</v>
      </c>
      <c r="P2369" s="51">
        <f t="shared" si="102"/>
        <v>0</v>
      </c>
      <c r="Q2369" s="51">
        <f t="shared" si="102"/>
        <v>0</v>
      </c>
      <c r="R2369" s="51">
        <f t="shared" si="102"/>
        <v>0</v>
      </c>
    </row>
    <row r="2370" spans="1:18" x14ac:dyDescent="0.25">
      <c r="A2370" s="17"/>
      <c r="B2370" s="52"/>
      <c r="C2370" s="17"/>
      <c r="D2370" s="17"/>
      <c r="E2370" s="17"/>
      <c r="F2370" s="17"/>
      <c r="G2370" s="17"/>
      <c r="H2370" s="17"/>
      <c r="I2370" s="16">
        <f>IF(B2370&gt;A_Stammdaten!$B$12,0,SUM(C2370,D2370,F2370,G2370)-SUM(E2370,H2370))</f>
        <v>0</v>
      </c>
      <c r="J2370" s="51">
        <f>HLOOKUP(A_Stammdaten!$B$12,$L$4:$R$2504,ROW(B2370)-3,FALSE)+IF(OR(B2370=0,A_Stammdaten!$B$12&lt;B2370),0,I2370*1/20)</f>
        <v>0</v>
      </c>
      <c r="K2370" s="51">
        <f>HLOOKUP(A_Stammdaten!$B$12,$L$4:$R$2504,ROW(B2370)-3,FALSE)</f>
        <v>0</v>
      </c>
      <c r="L2370" s="51">
        <f t="shared" si="103"/>
        <v>0</v>
      </c>
      <c r="M2370" s="51">
        <f t="shared" si="102"/>
        <v>0</v>
      </c>
      <c r="N2370" s="51">
        <f t="shared" si="102"/>
        <v>0</v>
      </c>
      <c r="O2370" s="51">
        <f t="shared" si="102"/>
        <v>0</v>
      </c>
      <c r="P2370" s="51">
        <f t="shared" si="102"/>
        <v>0</v>
      </c>
      <c r="Q2370" s="51">
        <f t="shared" si="102"/>
        <v>0</v>
      </c>
      <c r="R2370" s="51">
        <f t="shared" si="102"/>
        <v>0</v>
      </c>
    </row>
    <row r="2371" spans="1:18" x14ac:dyDescent="0.25">
      <c r="A2371" s="17"/>
      <c r="B2371" s="52"/>
      <c r="C2371" s="17"/>
      <c r="D2371" s="17"/>
      <c r="E2371" s="17"/>
      <c r="F2371" s="17"/>
      <c r="G2371" s="17"/>
      <c r="H2371" s="17"/>
      <c r="I2371" s="16">
        <f>IF(B2371&gt;A_Stammdaten!$B$12,0,SUM(C2371,D2371,F2371,G2371)-SUM(E2371,H2371))</f>
        <v>0</v>
      </c>
      <c r="J2371" s="51">
        <f>HLOOKUP(A_Stammdaten!$B$12,$L$4:$R$2504,ROW(B2371)-3,FALSE)+IF(OR(B2371=0,A_Stammdaten!$B$12&lt;B2371),0,I2371*1/20)</f>
        <v>0</v>
      </c>
      <c r="K2371" s="51">
        <f>HLOOKUP(A_Stammdaten!$B$12,$L$4:$R$2504,ROW(B2371)-3,FALSE)</f>
        <v>0</v>
      </c>
      <c r="L2371" s="51">
        <f t="shared" si="103"/>
        <v>0</v>
      </c>
      <c r="M2371" s="51">
        <f t="shared" si="102"/>
        <v>0</v>
      </c>
      <c r="N2371" s="51">
        <f t="shared" si="102"/>
        <v>0</v>
      </c>
      <c r="O2371" s="51">
        <f t="shared" si="102"/>
        <v>0</v>
      </c>
      <c r="P2371" s="51">
        <f t="shared" si="102"/>
        <v>0</v>
      </c>
      <c r="Q2371" s="51">
        <f t="shared" si="102"/>
        <v>0</v>
      </c>
      <c r="R2371" s="51">
        <f t="shared" si="102"/>
        <v>0</v>
      </c>
    </row>
    <row r="2372" spans="1:18" x14ac:dyDescent="0.25">
      <c r="A2372" s="17"/>
      <c r="B2372" s="52"/>
      <c r="C2372" s="17"/>
      <c r="D2372" s="17"/>
      <c r="E2372" s="17"/>
      <c r="F2372" s="17"/>
      <c r="G2372" s="17"/>
      <c r="H2372" s="17"/>
      <c r="I2372" s="16">
        <f>IF(B2372&gt;A_Stammdaten!$B$12,0,SUM(C2372,D2372,F2372,G2372)-SUM(E2372,H2372))</f>
        <v>0</v>
      </c>
      <c r="J2372" s="51">
        <f>HLOOKUP(A_Stammdaten!$B$12,$L$4:$R$2504,ROW(B2372)-3,FALSE)+IF(OR(B2372=0,A_Stammdaten!$B$12&lt;B2372),0,I2372*1/20)</f>
        <v>0</v>
      </c>
      <c r="K2372" s="51">
        <f>HLOOKUP(A_Stammdaten!$B$12,$L$4:$R$2504,ROW(B2372)-3,FALSE)</f>
        <v>0</v>
      </c>
      <c r="L2372" s="51">
        <f t="shared" si="103"/>
        <v>0</v>
      </c>
      <c r="M2372" s="51">
        <f t="shared" si="102"/>
        <v>0</v>
      </c>
      <c r="N2372" s="51">
        <f t="shared" si="102"/>
        <v>0</v>
      </c>
      <c r="O2372" s="51">
        <f t="shared" si="102"/>
        <v>0</v>
      </c>
      <c r="P2372" s="51">
        <f t="shared" si="102"/>
        <v>0</v>
      </c>
      <c r="Q2372" s="51">
        <f t="shared" si="102"/>
        <v>0</v>
      </c>
      <c r="R2372" s="51">
        <f t="shared" si="102"/>
        <v>0</v>
      </c>
    </row>
    <row r="2373" spans="1:18" x14ac:dyDescent="0.25">
      <c r="A2373" s="17"/>
      <c r="B2373" s="52"/>
      <c r="C2373" s="17"/>
      <c r="D2373" s="17"/>
      <c r="E2373" s="17"/>
      <c r="F2373" s="17"/>
      <c r="G2373" s="17"/>
      <c r="H2373" s="17"/>
      <c r="I2373" s="16">
        <f>IF(B2373&gt;A_Stammdaten!$B$12,0,SUM(C2373,D2373,F2373,G2373)-SUM(E2373,H2373))</f>
        <v>0</v>
      </c>
      <c r="J2373" s="51">
        <f>HLOOKUP(A_Stammdaten!$B$12,$L$4:$R$2504,ROW(B2373)-3,FALSE)+IF(OR(B2373=0,A_Stammdaten!$B$12&lt;B2373),0,I2373*1/20)</f>
        <v>0</v>
      </c>
      <c r="K2373" s="51">
        <f>HLOOKUP(A_Stammdaten!$B$12,$L$4:$R$2504,ROW(B2373)-3,FALSE)</f>
        <v>0</v>
      </c>
      <c r="L2373" s="51">
        <f t="shared" si="103"/>
        <v>0</v>
      </c>
      <c r="M2373" s="51">
        <f t="shared" si="102"/>
        <v>0</v>
      </c>
      <c r="N2373" s="51">
        <f t="shared" si="102"/>
        <v>0</v>
      </c>
      <c r="O2373" s="51">
        <f t="shared" si="102"/>
        <v>0</v>
      </c>
      <c r="P2373" s="51">
        <f t="shared" si="102"/>
        <v>0</v>
      </c>
      <c r="Q2373" s="51">
        <f t="shared" si="102"/>
        <v>0</v>
      </c>
      <c r="R2373" s="51">
        <f t="shared" si="102"/>
        <v>0</v>
      </c>
    </row>
    <row r="2374" spans="1:18" x14ac:dyDescent="0.25">
      <c r="A2374" s="17"/>
      <c r="B2374" s="52"/>
      <c r="C2374" s="17"/>
      <c r="D2374" s="17"/>
      <c r="E2374" s="17"/>
      <c r="F2374" s="17"/>
      <c r="G2374" s="17"/>
      <c r="H2374" s="17"/>
      <c r="I2374" s="16">
        <f>IF(B2374&gt;A_Stammdaten!$B$12,0,SUM(C2374,D2374,F2374,G2374)-SUM(E2374,H2374))</f>
        <v>0</v>
      </c>
      <c r="J2374" s="51">
        <f>HLOOKUP(A_Stammdaten!$B$12,$L$4:$R$2504,ROW(B2374)-3,FALSE)+IF(OR(B2374=0,A_Stammdaten!$B$12&lt;B2374),0,I2374*1/20)</f>
        <v>0</v>
      </c>
      <c r="K2374" s="51">
        <f>HLOOKUP(A_Stammdaten!$B$12,$L$4:$R$2504,ROW(B2374)-3,FALSE)</f>
        <v>0</v>
      </c>
      <c r="L2374" s="51">
        <f t="shared" si="103"/>
        <v>0</v>
      </c>
      <c r="M2374" s="51">
        <f t="shared" si="102"/>
        <v>0</v>
      </c>
      <c r="N2374" s="51">
        <f t="shared" si="102"/>
        <v>0</v>
      </c>
      <c r="O2374" s="51">
        <f t="shared" si="102"/>
        <v>0</v>
      </c>
      <c r="P2374" s="51">
        <f t="shared" si="102"/>
        <v>0</v>
      </c>
      <c r="Q2374" s="51">
        <f t="shared" si="102"/>
        <v>0</v>
      </c>
      <c r="R2374" s="51">
        <f t="shared" si="102"/>
        <v>0</v>
      </c>
    </row>
    <row r="2375" spans="1:18" x14ac:dyDescent="0.25">
      <c r="A2375" s="17"/>
      <c r="B2375" s="52"/>
      <c r="C2375" s="17"/>
      <c r="D2375" s="17"/>
      <c r="E2375" s="17"/>
      <c r="F2375" s="17"/>
      <c r="G2375" s="17"/>
      <c r="H2375" s="17"/>
      <c r="I2375" s="16">
        <f>IF(B2375&gt;A_Stammdaten!$B$12,0,SUM(C2375,D2375,F2375,G2375)-SUM(E2375,H2375))</f>
        <v>0</v>
      </c>
      <c r="J2375" s="51">
        <f>HLOOKUP(A_Stammdaten!$B$12,$L$4:$R$2504,ROW(B2375)-3,FALSE)+IF(OR(B2375=0,A_Stammdaten!$B$12&lt;B2375),0,I2375*1/20)</f>
        <v>0</v>
      </c>
      <c r="K2375" s="51">
        <f>HLOOKUP(A_Stammdaten!$B$12,$L$4:$R$2504,ROW(B2375)-3,FALSE)</f>
        <v>0</v>
      </c>
      <c r="L2375" s="51">
        <f t="shared" si="103"/>
        <v>0</v>
      </c>
      <c r="M2375" s="51">
        <f t="shared" si="102"/>
        <v>0</v>
      </c>
      <c r="N2375" s="51">
        <f t="shared" si="102"/>
        <v>0</v>
      </c>
      <c r="O2375" s="51">
        <f t="shared" si="102"/>
        <v>0</v>
      </c>
      <c r="P2375" s="51">
        <f t="shared" si="102"/>
        <v>0</v>
      </c>
      <c r="Q2375" s="51">
        <f t="shared" si="102"/>
        <v>0</v>
      </c>
      <c r="R2375" s="51">
        <f t="shared" si="102"/>
        <v>0</v>
      </c>
    </row>
    <row r="2376" spans="1:18" x14ac:dyDescent="0.25">
      <c r="A2376" s="17"/>
      <c r="B2376" s="52"/>
      <c r="C2376" s="17"/>
      <c r="D2376" s="17"/>
      <c r="E2376" s="17"/>
      <c r="F2376" s="17"/>
      <c r="G2376" s="17"/>
      <c r="H2376" s="17"/>
      <c r="I2376" s="16">
        <f>IF(B2376&gt;A_Stammdaten!$B$12,0,SUM(C2376,D2376,F2376,G2376)-SUM(E2376,H2376))</f>
        <v>0</v>
      </c>
      <c r="J2376" s="51">
        <f>HLOOKUP(A_Stammdaten!$B$12,$L$4:$R$2504,ROW(B2376)-3,FALSE)+IF(OR(B2376=0,A_Stammdaten!$B$12&lt;B2376),0,I2376*1/20)</f>
        <v>0</v>
      </c>
      <c r="K2376" s="51">
        <f>HLOOKUP(A_Stammdaten!$B$12,$L$4:$R$2504,ROW(B2376)-3,FALSE)</f>
        <v>0</v>
      </c>
      <c r="L2376" s="51">
        <f t="shared" si="103"/>
        <v>0</v>
      </c>
      <c r="M2376" s="51">
        <f t="shared" si="102"/>
        <v>0</v>
      </c>
      <c r="N2376" s="51">
        <f t="shared" si="102"/>
        <v>0</v>
      </c>
      <c r="O2376" s="51">
        <f t="shared" si="102"/>
        <v>0</v>
      </c>
      <c r="P2376" s="51">
        <f t="shared" si="102"/>
        <v>0</v>
      </c>
      <c r="Q2376" s="51">
        <f t="shared" si="102"/>
        <v>0</v>
      </c>
      <c r="R2376" s="51">
        <f t="shared" si="102"/>
        <v>0</v>
      </c>
    </row>
    <row r="2377" spans="1:18" x14ac:dyDescent="0.25">
      <c r="A2377" s="17"/>
      <c r="B2377" s="52"/>
      <c r="C2377" s="17"/>
      <c r="D2377" s="17"/>
      <c r="E2377" s="17"/>
      <c r="F2377" s="17"/>
      <c r="G2377" s="17"/>
      <c r="H2377" s="17"/>
      <c r="I2377" s="16">
        <f>IF(B2377&gt;A_Stammdaten!$B$12,0,SUM(C2377,D2377,F2377,G2377)-SUM(E2377,H2377))</f>
        <v>0</v>
      </c>
      <c r="J2377" s="51">
        <f>HLOOKUP(A_Stammdaten!$B$12,$L$4:$R$2504,ROW(B2377)-3,FALSE)+IF(OR(B2377=0,A_Stammdaten!$B$12&lt;B2377),0,I2377*1/20)</f>
        <v>0</v>
      </c>
      <c r="K2377" s="51">
        <f>HLOOKUP(A_Stammdaten!$B$12,$L$4:$R$2504,ROW(B2377)-3,FALSE)</f>
        <v>0</v>
      </c>
      <c r="L2377" s="51">
        <f t="shared" si="103"/>
        <v>0</v>
      </c>
      <c r="M2377" s="51">
        <f t="shared" si="102"/>
        <v>0</v>
      </c>
      <c r="N2377" s="51">
        <f t="shared" si="102"/>
        <v>0</v>
      </c>
      <c r="O2377" s="51">
        <f t="shared" si="102"/>
        <v>0</v>
      </c>
      <c r="P2377" s="51">
        <f t="shared" si="102"/>
        <v>0</v>
      </c>
      <c r="Q2377" s="51">
        <f t="shared" si="102"/>
        <v>0</v>
      </c>
      <c r="R2377" s="51">
        <f t="shared" si="102"/>
        <v>0</v>
      </c>
    </row>
    <row r="2378" spans="1:18" x14ac:dyDescent="0.25">
      <c r="A2378" s="17"/>
      <c r="B2378" s="52"/>
      <c r="C2378" s="17"/>
      <c r="D2378" s="17"/>
      <c r="E2378" s="17"/>
      <c r="F2378" s="17"/>
      <c r="G2378" s="17"/>
      <c r="H2378" s="17"/>
      <c r="I2378" s="16">
        <f>IF(B2378&gt;A_Stammdaten!$B$12,0,SUM(C2378,D2378,F2378,G2378)-SUM(E2378,H2378))</f>
        <v>0</v>
      </c>
      <c r="J2378" s="51">
        <f>HLOOKUP(A_Stammdaten!$B$12,$L$4:$R$2504,ROW(B2378)-3,FALSE)+IF(OR(B2378=0,A_Stammdaten!$B$12&lt;B2378),0,I2378*1/20)</f>
        <v>0</v>
      </c>
      <c r="K2378" s="51">
        <f>HLOOKUP(A_Stammdaten!$B$12,$L$4:$R$2504,ROW(B2378)-3,FALSE)</f>
        <v>0</v>
      </c>
      <c r="L2378" s="51">
        <f t="shared" si="103"/>
        <v>0</v>
      </c>
      <c r="M2378" s="51">
        <f t="shared" si="102"/>
        <v>0</v>
      </c>
      <c r="N2378" s="51">
        <f t="shared" si="102"/>
        <v>0</v>
      </c>
      <c r="O2378" s="51">
        <f t="shared" si="102"/>
        <v>0</v>
      </c>
      <c r="P2378" s="51">
        <f t="shared" si="102"/>
        <v>0</v>
      </c>
      <c r="Q2378" s="51">
        <f t="shared" si="102"/>
        <v>0</v>
      </c>
      <c r="R2378" s="51">
        <f t="shared" si="102"/>
        <v>0</v>
      </c>
    </row>
    <row r="2379" spans="1:18" x14ac:dyDescent="0.25">
      <c r="A2379" s="17"/>
      <c r="B2379" s="52"/>
      <c r="C2379" s="17"/>
      <c r="D2379" s="17"/>
      <c r="E2379" s="17"/>
      <c r="F2379" s="17"/>
      <c r="G2379" s="17"/>
      <c r="H2379" s="17"/>
      <c r="I2379" s="16">
        <f>IF(B2379&gt;A_Stammdaten!$B$12,0,SUM(C2379,D2379,F2379,G2379)-SUM(E2379,H2379))</f>
        <v>0</v>
      </c>
      <c r="J2379" s="51">
        <f>HLOOKUP(A_Stammdaten!$B$12,$L$4:$R$2504,ROW(B2379)-3,FALSE)+IF(OR(B2379=0,A_Stammdaten!$B$12&lt;B2379),0,I2379*1/20)</f>
        <v>0</v>
      </c>
      <c r="K2379" s="51">
        <f>HLOOKUP(A_Stammdaten!$B$12,$L$4:$R$2504,ROW(B2379)-3,FALSE)</f>
        <v>0</v>
      </c>
      <c r="L2379" s="51">
        <f t="shared" si="103"/>
        <v>0</v>
      </c>
      <c r="M2379" s="51">
        <f t="shared" si="102"/>
        <v>0</v>
      </c>
      <c r="N2379" s="51">
        <f t="shared" si="102"/>
        <v>0</v>
      </c>
      <c r="O2379" s="51">
        <f t="shared" si="102"/>
        <v>0</v>
      </c>
      <c r="P2379" s="51">
        <f t="shared" si="102"/>
        <v>0</v>
      </c>
      <c r="Q2379" s="51">
        <f t="shared" si="102"/>
        <v>0</v>
      </c>
      <c r="R2379" s="51">
        <f t="shared" si="102"/>
        <v>0</v>
      </c>
    </row>
    <row r="2380" spans="1:18" x14ac:dyDescent="0.25">
      <c r="A2380" s="17"/>
      <c r="B2380" s="52"/>
      <c r="C2380" s="17"/>
      <c r="D2380" s="17"/>
      <c r="E2380" s="17"/>
      <c r="F2380" s="17"/>
      <c r="G2380" s="17"/>
      <c r="H2380" s="17"/>
      <c r="I2380" s="16">
        <f>IF(B2380&gt;A_Stammdaten!$B$12,0,SUM(C2380,D2380,F2380,G2380)-SUM(E2380,H2380))</f>
        <v>0</v>
      </c>
      <c r="J2380" s="51">
        <f>HLOOKUP(A_Stammdaten!$B$12,$L$4:$R$2504,ROW(B2380)-3,FALSE)+IF(OR(B2380=0,A_Stammdaten!$B$12&lt;B2380),0,I2380*1/20)</f>
        <v>0</v>
      </c>
      <c r="K2380" s="51">
        <f>HLOOKUP(A_Stammdaten!$B$12,$L$4:$R$2504,ROW(B2380)-3,FALSE)</f>
        <v>0</v>
      </c>
      <c r="L2380" s="51">
        <f t="shared" si="103"/>
        <v>0</v>
      </c>
      <c r="M2380" s="51">
        <f t="shared" si="102"/>
        <v>0</v>
      </c>
      <c r="N2380" s="51">
        <f t="shared" si="102"/>
        <v>0</v>
      </c>
      <c r="O2380" s="51">
        <f t="shared" ref="M2380:R2422" si="104">IF(OR($I2380=0,O$4&lt;$B2380,$B2380=0,20-(O$4-$B2380)=0),0,$I2380*(19-(O$4-$B2380))/20)</f>
        <v>0</v>
      </c>
      <c r="P2380" s="51">
        <f t="shared" si="104"/>
        <v>0</v>
      </c>
      <c r="Q2380" s="51">
        <f t="shared" si="104"/>
        <v>0</v>
      </c>
      <c r="R2380" s="51">
        <f t="shared" si="104"/>
        <v>0</v>
      </c>
    </row>
    <row r="2381" spans="1:18" x14ac:dyDescent="0.25">
      <c r="A2381" s="17"/>
      <c r="B2381" s="52"/>
      <c r="C2381" s="17"/>
      <c r="D2381" s="17"/>
      <c r="E2381" s="17"/>
      <c r="F2381" s="17"/>
      <c r="G2381" s="17"/>
      <c r="H2381" s="17"/>
      <c r="I2381" s="16">
        <f>IF(B2381&gt;A_Stammdaten!$B$12,0,SUM(C2381,D2381,F2381,G2381)-SUM(E2381,H2381))</f>
        <v>0</v>
      </c>
      <c r="J2381" s="51">
        <f>HLOOKUP(A_Stammdaten!$B$12,$L$4:$R$2504,ROW(B2381)-3,FALSE)+IF(OR(B2381=0,A_Stammdaten!$B$12&lt;B2381),0,I2381*1/20)</f>
        <v>0</v>
      </c>
      <c r="K2381" s="51">
        <f>HLOOKUP(A_Stammdaten!$B$12,$L$4:$R$2504,ROW(B2381)-3,FALSE)</f>
        <v>0</v>
      </c>
      <c r="L2381" s="51">
        <f t="shared" si="103"/>
        <v>0</v>
      </c>
      <c r="M2381" s="51">
        <f t="shared" si="104"/>
        <v>0</v>
      </c>
      <c r="N2381" s="51">
        <f t="shared" si="104"/>
        <v>0</v>
      </c>
      <c r="O2381" s="51">
        <f t="shared" si="104"/>
        <v>0</v>
      </c>
      <c r="P2381" s="51">
        <f t="shared" si="104"/>
        <v>0</v>
      </c>
      <c r="Q2381" s="51">
        <f t="shared" si="104"/>
        <v>0</v>
      </c>
      <c r="R2381" s="51">
        <f t="shared" si="104"/>
        <v>0</v>
      </c>
    </row>
    <row r="2382" spans="1:18" x14ac:dyDescent="0.25">
      <c r="A2382" s="17"/>
      <c r="B2382" s="52"/>
      <c r="C2382" s="17"/>
      <c r="D2382" s="17"/>
      <c r="E2382" s="17"/>
      <c r="F2382" s="17"/>
      <c r="G2382" s="17"/>
      <c r="H2382" s="17"/>
      <c r="I2382" s="16">
        <f>IF(B2382&gt;A_Stammdaten!$B$12,0,SUM(C2382,D2382,F2382,G2382)-SUM(E2382,H2382))</f>
        <v>0</v>
      </c>
      <c r="J2382" s="51">
        <f>HLOOKUP(A_Stammdaten!$B$12,$L$4:$R$2504,ROW(B2382)-3,FALSE)+IF(OR(B2382=0,A_Stammdaten!$B$12&lt;B2382),0,I2382*1/20)</f>
        <v>0</v>
      </c>
      <c r="K2382" s="51">
        <f>HLOOKUP(A_Stammdaten!$B$12,$L$4:$R$2504,ROW(B2382)-3,FALSE)</f>
        <v>0</v>
      </c>
      <c r="L2382" s="51">
        <f t="shared" si="103"/>
        <v>0</v>
      </c>
      <c r="M2382" s="51">
        <f t="shared" si="104"/>
        <v>0</v>
      </c>
      <c r="N2382" s="51">
        <f t="shared" si="104"/>
        <v>0</v>
      </c>
      <c r="O2382" s="51">
        <f t="shared" si="104"/>
        <v>0</v>
      </c>
      <c r="P2382" s="51">
        <f t="shared" si="104"/>
        <v>0</v>
      </c>
      <c r="Q2382" s="51">
        <f t="shared" si="104"/>
        <v>0</v>
      </c>
      <c r="R2382" s="51">
        <f t="shared" si="104"/>
        <v>0</v>
      </c>
    </row>
    <row r="2383" spans="1:18" x14ac:dyDescent="0.25">
      <c r="A2383" s="17"/>
      <c r="B2383" s="52"/>
      <c r="C2383" s="17"/>
      <c r="D2383" s="17"/>
      <c r="E2383" s="17"/>
      <c r="F2383" s="17"/>
      <c r="G2383" s="17"/>
      <c r="H2383" s="17"/>
      <c r="I2383" s="16">
        <f>IF(B2383&gt;A_Stammdaten!$B$12,0,SUM(C2383,D2383,F2383,G2383)-SUM(E2383,H2383))</f>
        <v>0</v>
      </c>
      <c r="J2383" s="51">
        <f>HLOOKUP(A_Stammdaten!$B$12,$L$4:$R$2504,ROW(B2383)-3,FALSE)+IF(OR(B2383=0,A_Stammdaten!$B$12&lt;B2383),0,I2383*1/20)</f>
        <v>0</v>
      </c>
      <c r="K2383" s="51">
        <f>HLOOKUP(A_Stammdaten!$B$12,$L$4:$R$2504,ROW(B2383)-3,FALSE)</f>
        <v>0</v>
      </c>
      <c r="L2383" s="51">
        <f t="shared" si="103"/>
        <v>0</v>
      </c>
      <c r="M2383" s="51">
        <f t="shared" si="104"/>
        <v>0</v>
      </c>
      <c r="N2383" s="51">
        <f t="shared" si="104"/>
        <v>0</v>
      </c>
      <c r="O2383" s="51">
        <f t="shared" si="104"/>
        <v>0</v>
      </c>
      <c r="P2383" s="51">
        <f t="shared" si="104"/>
        <v>0</v>
      </c>
      <c r="Q2383" s="51">
        <f t="shared" si="104"/>
        <v>0</v>
      </c>
      <c r="R2383" s="51">
        <f t="shared" si="104"/>
        <v>0</v>
      </c>
    </row>
    <row r="2384" spans="1:18" x14ac:dyDescent="0.25">
      <c r="A2384" s="17"/>
      <c r="B2384" s="52"/>
      <c r="C2384" s="17"/>
      <c r="D2384" s="17"/>
      <c r="E2384" s="17"/>
      <c r="F2384" s="17"/>
      <c r="G2384" s="17"/>
      <c r="H2384" s="17"/>
      <c r="I2384" s="16">
        <f>IF(B2384&gt;A_Stammdaten!$B$12,0,SUM(C2384,D2384,F2384,G2384)-SUM(E2384,H2384))</f>
        <v>0</v>
      </c>
      <c r="J2384" s="51">
        <f>HLOOKUP(A_Stammdaten!$B$12,$L$4:$R$2504,ROW(B2384)-3,FALSE)+IF(OR(B2384=0,A_Stammdaten!$B$12&lt;B2384),0,I2384*1/20)</f>
        <v>0</v>
      </c>
      <c r="K2384" s="51">
        <f>HLOOKUP(A_Stammdaten!$B$12,$L$4:$R$2504,ROW(B2384)-3,FALSE)</f>
        <v>0</v>
      </c>
      <c r="L2384" s="51">
        <f t="shared" si="103"/>
        <v>0</v>
      </c>
      <c r="M2384" s="51">
        <f t="shared" si="104"/>
        <v>0</v>
      </c>
      <c r="N2384" s="51">
        <f t="shared" si="104"/>
        <v>0</v>
      </c>
      <c r="O2384" s="51">
        <f t="shared" si="104"/>
        <v>0</v>
      </c>
      <c r="P2384" s="51">
        <f t="shared" si="104"/>
        <v>0</v>
      </c>
      <c r="Q2384" s="51">
        <f t="shared" si="104"/>
        <v>0</v>
      </c>
      <c r="R2384" s="51">
        <f t="shared" si="104"/>
        <v>0</v>
      </c>
    </row>
    <row r="2385" spans="1:18" x14ac:dyDescent="0.25">
      <c r="A2385" s="17"/>
      <c r="B2385" s="52"/>
      <c r="C2385" s="17"/>
      <c r="D2385" s="17"/>
      <c r="E2385" s="17"/>
      <c r="F2385" s="17"/>
      <c r="G2385" s="17"/>
      <c r="H2385" s="17"/>
      <c r="I2385" s="16">
        <f>IF(B2385&gt;A_Stammdaten!$B$12,0,SUM(C2385,D2385,F2385,G2385)-SUM(E2385,H2385))</f>
        <v>0</v>
      </c>
      <c r="J2385" s="51">
        <f>HLOOKUP(A_Stammdaten!$B$12,$L$4:$R$2504,ROW(B2385)-3,FALSE)+IF(OR(B2385=0,A_Stammdaten!$B$12&lt;B2385),0,I2385*1/20)</f>
        <v>0</v>
      </c>
      <c r="K2385" s="51">
        <f>HLOOKUP(A_Stammdaten!$B$12,$L$4:$R$2504,ROW(B2385)-3,FALSE)</f>
        <v>0</v>
      </c>
      <c r="L2385" s="51">
        <f t="shared" si="103"/>
        <v>0</v>
      </c>
      <c r="M2385" s="51">
        <f t="shared" si="104"/>
        <v>0</v>
      </c>
      <c r="N2385" s="51">
        <f t="shared" si="104"/>
        <v>0</v>
      </c>
      <c r="O2385" s="51">
        <f t="shared" si="104"/>
        <v>0</v>
      </c>
      <c r="P2385" s="51">
        <f t="shared" si="104"/>
        <v>0</v>
      </c>
      <c r="Q2385" s="51">
        <f t="shared" si="104"/>
        <v>0</v>
      </c>
      <c r="R2385" s="51">
        <f t="shared" si="104"/>
        <v>0</v>
      </c>
    </row>
    <row r="2386" spans="1:18" x14ac:dyDescent="0.25">
      <c r="A2386" s="17"/>
      <c r="B2386" s="52"/>
      <c r="C2386" s="17"/>
      <c r="D2386" s="17"/>
      <c r="E2386" s="17"/>
      <c r="F2386" s="17"/>
      <c r="G2386" s="17"/>
      <c r="H2386" s="17"/>
      <c r="I2386" s="16">
        <f>IF(B2386&gt;A_Stammdaten!$B$12,0,SUM(C2386,D2386,F2386,G2386)-SUM(E2386,H2386))</f>
        <v>0</v>
      </c>
      <c r="J2386" s="51">
        <f>HLOOKUP(A_Stammdaten!$B$12,$L$4:$R$2504,ROW(B2386)-3,FALSE)+IF(OR(B2386=0,A_Stammdaten!$B$12&lt;B2386),0,I2386*1/20)</f>
        <v>0</v>
      </c>
      <c r="K2386" s="51">
        <f>HLOOKUP(A_Stammdaten!$B$12,$L$4:$R$2504,ROW(B2386)-3,FALSE)</f>
        <v>0</v>
      </c>
      <c r="L2386" s="51">
        <f t="shared" si="103"/>
        <v>0</v>
      </c>
      <c r="M2386" s="51">
        <f t="shared" si="104"/>
        <v>0</v>
      </c>
      <c r="N2386" s="51">
        <f t="shared" si="104"/>
        <v>0</v>
      </c>
      <c r="O2386" s="51">
        <f t="shared" si="104"/>
        <v>0</v>
      </c>
      <c r="P2386" s="51">
        <f t="shared" si="104"/>
        <v>0</v>
      </c>
      <c r="Q2386" s="51">
        <f t="shared" si="104"/>
        <v>0</v>
      </c>
      <c r="R2386" s="51">
        <f t="shared" si="104"/>
        <v>0</v>
      </c>
    </row>
    <row r="2387" spans="1:18" x14ac:dyDescent="0.25">
      <c r="A2387" s="17"/>
      <c r="B2387" s="52"/>
      <c r="C2387" s="17"/>
      <c r="D2387" s="17"/>
      <c r="E2387" s="17"/>
      <c r="F2387" s="17"/>
      <c r="G2387" s="17"/>
      <c r="H2387" s="17"/>
      <c r="I2387" s="16">
        <f>IF(B2387&gt;A_Stammdaten!$B$12,0,SUM(C2387,D2387,F2387,G2387)-SUM(E2387,H2387))</f>
        <v>0</v>
      </c>
      <c r="J2387" s="51">
        <f>HLOOKUP(A_Stammdaten!$B$12,$L$4:$R$2504,ROW(B2387)-3,FALSE)+IF(OR(B2387=0,A_Stammdaten!$B$12&lt;B2387),0,I2387*1/20)</f>
        <v>0</v>
      </c>
      <c r="K2387" s="51">
        <f>HLOOKUP(A_Stammdaten!$B$12,$L$4:$R$2504,ROW(B2387)-3,FALSE)</f>
        <v>0</v>
      </c>
      <c r="L2387" s="51">
        <f t="shared" si="103"/>
        <v>0</v>
      </c>
      <c r="M2387" s="51">
        <f t="shared" si="104"/>
        <v>0</v>
      </c>
      <c r="N2387" s="51">
        <f t="shared" si="104"/>
        <v>0</v>
      </c>
      <c r="O2387" s="51">
        <f t="shared" si="104"/>
        <v>0</v>
      </c>
      <c r="P2387" s="51">
        <f t="shared" si="104"/>
        <v>0</v>
      </c>
      <c r="Q2387" s="51">
        <f t="shared" si="104"/>
        <v>0</v>
      </c>
      <c r="R2387" s="51">
        <f t="shared" si="104"/>
        <v>0</v>
      </c>
    </row>
    <row r="2388" spans="1:18" x14ac:dyDescent="0.25">
      <c r="A2388" s="17"/>
      <c r="B2388" s="52"/>
      <c r="C2388" s="17"/>
      <c r="D2388" s="17"/>
      <c r="E2388" s="17"/>
      <c r="F2388" s="17"/>
      <c r="G2388" s="17"/>
      <c r="H2388" s="17"/>
      <c r="I2388" s="16">
        <f>IF(B2388&gt;A_Stammdaten!$B$12,0,SUM(C2388,D2388,F2388,G2388)-SUM(E2388,H2388))</f>
        <v>0</v>
      </c>
      <c r="J2388" s="51">
        <f>HLOOKUP(A_Stammdaten!$B$12,$L$4:$R$2504,ROW(B2388)-3,FALSE)+IF(OR(B2388=0,A_Stammdaten!$B$12&lt;B2388),0,I2388*1/20)</f>
        <v>0</v>
      </c>
      <c r="K2388" s="51">
        <f>HLOOKUP(A_Stammdaten!$B$12,$L$4:$R$2504,ROW(B2388)-3,FALSE)</f>
        <v>0</v>
      </c>
      <c r="L2388" s="51">
        <f t="shared" si="103"/>
        <v>0</v>
      </c>
      <c r="M2388" s="51">
        <f t="shared" si="104"/>
        <v>0</v>
      </c>
      <c r="N2388" s="51">
        <f t="shared" si="104"/>
        <v>0</v>
      </c>
      <c r="O2388" s="51">
        <f t="shared" si="104"/>
        <v>0</v>
      </c>
      <c r="P2388" s="51">
        <f t="shared" si="104"/>
        <v>0</v>
      </c>
      <c r="Q2388" s="51">
        <f t="shared" si="104"/>
        <v>0</v>
      </c>
      <c r="R2388" s="51">
        <f t="shared" si="104"/>
        <v>0</v>
      </c>
    </row>
    <row r="2389" spans="1:18" x14ac:dyDescent="0.25">
      <c r="A2389" s="17"/>
      <c r="B2389" s="52"/>
      <c r="C2389" s="17"/>
      <c r="D2389" s="17"/>
      <c r="E2389" s="17"/>
      <c r="F2389" s="17"/>
      <c r="G2389" s="17"/>
      <c r="H2389" s="17"/>
      <c r="I2389" s="16">
        <f>IF(B2389&gt;A_Stammdaten!$B$12,0,SUM(C2389,D2389,F2389,G2389)-SUM(E2389,H2389))</f>
        <v>0</v>
      </c>
      <c r="J2389" s="51">
        <f>HLOOKUP(A_Stammdaten!$B$12,$L$4:$R$2504,ROW(B2389)-3,FALSE)+IF(OR(B2389=0,A_Stammdaten!$B$12&lt;B2389),0,I2389*1/20)</f>
        <v>0</v>
      </c>
      <c r="K2389" s="51">
        <f>HLOOKUP(A_Stammdaten!$B$12,$L$4:$R$2504,ROW(B2389)-3,FALSE)</f>
        <v>0</v>
      </c>
      <c r="L2389" s="51">
        <f t="shared" si="103"/>
        <v>0</v>
      </c>
      <c r="M2389" s="51">
        <f t="shared" si="104"/>
        <v>0</v>
      </c>
      <c r="N2389" s="51">
        <f t="shared" si="104"/>
        <v>0</v>
      </c>
      <c r="O2389" s="51">
        <f t="shared" si="104"/>
        <v>0</v>
      </c>
      <c r="P2389" s="51">
        <f t="shared" si="104"/>
        <v>0</v>
      </c>
      <c r="Q2389" s="51">
        <f t="shared" si="104"/>
        <v>0</v>
      </c>
      <c r="R2389" s="51">
        <f t="shared" si="104"/>
        <v>0</v>
      </c>
    </row>
    <row r="2390" spans="1:18" x14ac:dyDescent="0.25">
      <c r="A2390" s="17"/>
      <c r="B2390" s="52"/>
      <c r="C2390" s="17"/>
      <c r="D2390" s="17"/>
      <c r="E2390" s="17"/>
      <c r="F2390" s="17"/>
      <c r="G2390" s="17"/>
      <c r="H2390" s="17"/>
      <c r="I2390" s="16">
        <f>IF(B2390&gt;A_Stammdaten!$B$12,0,SUM(C2390,D2390,F2390,G2390)-SUM(E2390,H2390))</f>
        <v>0</v>
      </c>
      <c r="J2390" s="51">
        <f>HLOOKUP(A_Stammdaten!$B$12,$L$4:$R$2504,ROW(B2390)-3,FALSE)+IF(OR(B2390=0,A_Stammdaten!$B$12&lt;B2390),0,I2390*1/20)</f>
        <v>0</v>
      </c>
      <c r="K2390" s="51">
        <f>HLOOKUP(A_Stammdaten!$B$12,$L$4:$R$2504,ROW(B2390)-3,FALSE)</f>
        <v>0</v>
      </c>
      <c r="L2390" s="51">
        <f t="shared" si="103"/>
        <v>0</v>
      </c>
      <c r="M2390" s="51">
        <f t="shared" si="104"/>
        <v>0</v>
      </c>
      <c r="N2390" s="51">
        <f t="shared" si="104"/>
        <v>0</v>
      </c>
      <c r="O2390" s="51">
        <f t="shared" si="104"/>
        <v>0</v>
      </c>
      <c r="P2390" s="51">
        <f t="shared" si="104"/>
        <v>0</v>
      </c>
      <c r="Q2390" s="51">
        <f t="shared" si="104"/>
        <v>0</v>
      </c>
      <c r="R2390" s="51">
        <f t="shared" si="104"/>
        <v>0</v>
      </c>
    </row>
    <row r="2391" spans="1:18" x14ac:dyDescent="0.25">
      <c r="A2391" s="17"/>
      <c r="B2391" s="52"/>
      <c r="C2391" s="17"/>
      <c r="D2391" s="17"/>
      <c r="E2391" s="17"/>
      <c r="F2391" s="17"/>
      <c r="G2391" s="17"/>
      <c r="H2391" s="17"/>
      <c r="I2391" s="16">
        <f>IF(B2391&gt;A_Stammdaten!$B$12,0,SUM(C2391,D2391,F2391,G2391)-SUM(E2391,H2391))</f>
        <v>0</v>
      </c>
      <c r="J2391" s="51">
        <f>HLOOKUP(A_Stammdaten!$B$12,$L$4:$R$2504,ROW(B2391)-3,FALSE)+IF(OR(B2391=0,A_Stammdaten!$B$12&lt;B2391),0,I2391*1/20)</f>
        <v>0</v>
      </c>
      <c r="K2391" s="51">
        <f>HLOOKUP(A_Stammdaten!$B$12,$L$4:$R$2504,ROW(B2391)-3,FALSE)</f>
        <v>0</v>
      </c>
      <c r="L2391" s="51">
        <f t="shared" si="103"/>
        <v>0</v>
      </c>
      <c r="M2391" s="51">
        <f t="shared" si="104"/>
        <v>0</v>
      </c>
      <c r="N2391" s="51">
        <f t="shared" si="104"/>
        <v>0</v>
      </c>
      <c r="O2391" s="51">
        <f t="shared" si="104"/>
        <v>0</v>
      </c>
      <c r="P2391" s="51">
        <f t="shared" si="104"/>
        <v>0</v>
      </c>
      <c r="Q2391" s="51">
        <f t="shared" si="104"/>
        <v>0</v>
      </c>
      <c r="R2391" s="51">
        <f t="shared" si="104"/>
        <v>0</v>
      </c>
    </row>
    <row r="2392" spans="1:18" x14ac:dyDescent="0.25">
      <c r="A2392" s="17"/>
      <c r="B2392" s="52"/>
      <c r="C2392" s="17"/>
      <c r="D2392" s="17"/>
      <c r="E2392" s="17"/>
      <c r="F2392" s="17"/>
      <c r="G2392" s="17"/>
      <c r="H2392" s="17"/>
      <c r="I2392" s="16">
        <f>IF(B2392&gt;A_Stammdaten!$B$12,0,SUM(C2392,D2392,F2392,G2392)-SUM(E2392,H2392))</f>
        <v>0</v>
      </c>
      <c r="J2392" s="51">
        <f>HLOOKUP(A_Stammdaten!$B$12,$L$4:$R$2504,ROW(B2392)-3,FALSE)+IF(OR(B2392=0,A_Stammdaten!$B$12&lt;B2392),0,I2392*1/20)</f>
        <v>0</v>
      </c>
      <c r="K2392" s="51">
        <f>HLOOKUP(A_Stammdaten!$B$12,$L$4:$R$2504,ROW(B2392)-3,FALSE)</f>
        <v>0</v>
      </c>
      <c r="L2392" s="51">
        <f t="shared" si="103"/>
        <v>0</v>
      </c>
      <c r="M2392" s="51">
        <f t="shared" si="104"/>
        <v>0</v>
      </c>
      <c r="N2392" s="51">
        <f t="shared" si="104"/>
        <v>0</v>
      </c>
      <c r="O2392" s="51">
        <f t="shared" si="104"/>
        <v>0</v>
      </c>
      <c r="P2392" s="51">
        <f t="shared" si="104"/>
        <v>0</v>
      </c>
      <c r="Q2392" s="51">
        <f t="shared" si="104"/>
        <v>0</v>
      </c>
      <c r="R2392" s="51">
        <f t="shared" si="104"/>
        <v>0</v>
      </c>
    </row>
    <row r="2393" spans="1:18" x14ac:dyDescent="0.25">
      <c r="A2393" s="17"/>
      <c r="B2393" s="52"/>
      <c r="C2393" s="17"/>
      <c r="D2393" s="17"/>
      <c r="E2393" s="17"/>
      <c r="F2393" s="17"/>
      <c r="G2393" s="17"/>
      <c r="H2393" s="17"/>
      <c r="I2393" s="16">
        <f>IF(B2393&gt;A_Stammdaten!$B$12,0,SUM(C2393,D2393,F2393,G2393)-SUM(E2393,H2393))</f>
        <v>0</v>
      </c>
      <c r="J2393" s="51">
        <f>HLOOKUP(A_Stammdaten!$B$12,$L$4:$R$2504,ROW(B2393)-3,FALSE)+IF(OR(B2393=0,A_Stammdaten!$B$12&lt;B2393),0,I2393*1/20)</f>
        <v>0</v>
      </c>
      <c r="K2393" s="51">
        <f>HLOOKUP(A_Stammdaten!$B$12,$L$4:$R$2504,ROW(B2393)-3,FALSE)</f>
        <v>0</v>
      </c>
      <c r="L2393" s="51">
        <f t="shared" si="103"/>
        <v>0</v>
      </c>
      <c r="M2393" s="51">
        <f t="shared" si="104"/>
        <v>0</v>
      </c>
      <c r="N2393" s="51">
        <f t="shared" si="104"/>
        <v>0</v>
      </c>
      <c r="O2393" s="51">
        <f t="shared" si="104"/>
        <v>0</v>
      </c>
      <c r="P2393" s="51">
        <f t="shared" si="104"/>
        <v>0</v>
      </c>
      <c r="Q2393" s="51">
        <f t="shared" si="104"/>
        <v>0</v>
      </c>
      <c r="R2393" s="51">
        <f t="shared" si="104"/>
        <v>0</v>
      </c>
    </row>
    <row r="2394" spans="1:18" x14ac:dyDescent="0.25">
      <c r="A2394" s="17"/>
      <c r="B2394" s="52"/>
      <c r="C2394" s="17"/>
      <c r="D2394" s="17"/>
      <c r="E2394" s="17"/>
      <c r="F2394" s="17"/>
      <c r="G2394" s="17"/>
      <c r="H2394" s="17"/>
      <c r="I2394" s="16">
        <f>IF(B2394&gt;A_Stammdaten!$B$12,0,SUM(C2394,D2394,F2394,G2394)-SUM(E2394,H2394))</f>
        <v>0</v>
      </c>
      <c r="J2394" s="51">
        <f>HLOOKUP(A_Stammdaten!$B$12,$L$4:$R$2504,ROW(B2394)-3,FALSE)+IF(OR(B2394=0,A_Stammdaten!$B$12&lt;B2394),0,I2394*1/20)</f>
        <v>0</v>
      </c>
      <c r="K2394" s="51">
        <f>HLOOKUP(A_Stammdaten!$B$12,$L$4:$R$2504,ROW(B2394)-3,FALSE)</f>
        <v>0</v>
      </c>
      <c r="L2394" s="51">
        <f t="shared" si="103"/>
        <v>0</v>
      </c>
      <c r="M2394" s="51">
        <f t="shared" si="104"/>
        <v>0</v>
      </c>
      <c r="N2394" s="51">
        <f t="shared" si="104"/>
        <v>0</v>
      </c>
      <c r="O2394" s="51">
        <f t="shared" si="104"/>
        <v>0</v>
      </c>
      <c r="P2394" s="51">
        <f t="shared" si="104"/>
        <v>0</v>
      </c>
      <c r="Q2394" s="51">
        <f t="shared" si="104"/>
        <v>0</v>
      </c>
      <c r="R2394" s="51">
        <f t="shared" si="104"/>
        <v>0</v>
      </c>
    </row>
    <row r="2395" spans="1:18" x14ac:dyDescent="0.25">
      <c r="A2395" s="17"/>
      <c r="B2395" s="52"/>
      <c r="C2395" s="17"/>
      <c r="D2395" s="17"/>
      <c r="E2395" s="17"/>
      <c r="F2395" s="17"/>
      <c r="G2395" s="17"/>
      <c r="H2395" s="17"/>
      <c r="I2395" s="16">
        <f>IF(B2395&gt;A_Stammdaten!$B$12,0,SUM(C2395,D2395,F2395,G2395)-SUM(E2395,H2395))</f>
        <v>0</v>
      </c>
      <c r="J2395" s="51">
        <f>HLOOKUP(A_Stammdaten!$B$12,$L$4:$R$2504,ROW(B2395)-3,FALSE)+IF(OR(B2395=0,A_Stammdaten!$B$12&lt;B2395),0,I2395*1/20)</f>
        <v>0</v>
      </c>
      <c r="K2395" s="51">
        <f>HLOOKUP(A_Stammdaten!$B$12,$L$4:$R$2504,ROW(B2395)-3,FALSE)</f>
        <v>0</v>
      </c>
      <c r="L2395" s="51">
        <f t="shared" si="103"/>
        <v>0</v>
      </c>
      <c r="M2395" s="51">
        <f t="shared" si="104"/>
        <v>0</v>
      </c>
      <c r="N2395" s="51">
        <f t="shared" si="104"/>
        <v>0</v>
      </c>
      <c r="O2395" s="51">
        <f t="shared" si="104"/>
        <v>0</v>
      </c>
      <c r="P2395" s="51">
        <f t="shared" si="104"/>
        <v>0</v>
      </c>
      <c r="Q2395" s="51">
        <f t="shared" si="104"/>
        <v>0</v>
      </c>
      <c r="R2395" s="51">
        <f t="shared" si="104"/>
        <v>0</v>
      </c>
    </row>
    <row r="2396" spans="1:18" x14ac:dyDescent="0.25">
      <c r="A2396" s="17"/>
      <c r="B2396" s="52"/>
      <c r="C2396" s="17"/>
      <c r="D2396" s="17"/>
      <c r="E2396" s="17"/>
      <c r="F2396" s="17"/>
      <c r="G2396" s="17"/>
      <c r="H2396" s="17"/>
      <c r="I2396" s="16">
        <f>IF(B2396&gt;A_Stammdaten!$B$12,0,SUM(C2396,D2396,F2396,G2396)-SUM(E2396,H2396))</f>
        <v>0</v>
      </c>
      <c r="J2396" s="51">
        <f>HLOOKUP(A_Stammdaten!$B$12,$L$4:$R$2504,ROW(B2396)-3,FALSE)+IF(OR(B2396=0,A_Stammdaten!$B$12&lt;B2396),0,I2396*1/20)</f>
        <v>0</v>
      </c>
      <c r="K2396" s="51">
        <f>HLOOKUP(A_Stammdaten!$B$12,$L$4:$R$2504,ROW(B2396)-3,FALSE)</f>
        <v>0</v>
      </c>
      <c r="L2396" s="51">
        <f t="shared" si="103"/>
        <v>0</v>
      </c>
      <c r="M2396" s="51">
        <f t="shared" si="104"/>
        <v>0</v>
      </c>
      <c r="N2396" s="51">
        <f t="shared" si="104"/>
        <v>0</v>
      </c>
      <c r="O2396" s="51">
        <f t="shared" si="104"/>
        <v>0</v>
      </c>
      <c r="P2396" s="51">
        <f t="shared" si="104"/>
        <v>0</v>
      </c>
      <c r="Q2396" s="51">
        <f t="shared" si="104"/>
        <v>0</v>
      </c>
      <c r="R2396" s="51">
        <f t="shared" si="104"/>
        <v>0</v>
      </c>
    </row>
    <row r="2397" spans="1:18" x14ac:dyDescent="0.25">
      <c r="A2397" s="17"/>
      <c r="B2397" s="52"/>
      <c r="C2397" s="17"/>
      <c r="D2397" s="17"/>
      <c r="E2397" s="17"/>
      <c r="F2397" s="17"/>
      <c r="G2397" s="17"/>
      <c r="H2397" s="17"/>
      <c r="I2397" s="16">
        <f>IF(B2397&gt;A_Stammdaten!$B$12,0,SUM(C2397,D2397,F2397,G2397)-SUM(E2397,H2397))</f>
        <v>0</v>
      </c>
      <c r="J2397" s="51">
        <f>HLOOKUP(A_Stammdaten!$B$12,$L$4:$R$2504,ROW(B2397)-3,FALSE)+IF(OR(B2397=0,A_Stammdaten!$B$12&lt;B2397),0,I2397*1/20)</f>
        <v>0</v>
      </c>
      <c r="K2397" s="51">
        <f>HLOOKUP(A_Stammdaten!$B$12,$L$4:$R$2504,ROW(B2397)-3,FALSE)</f>
        <v>0</v>
      </c>
      <c r="L2397" s="51">
        <f t="shared" si="103"/>
        <v>0</v>
      </c>
      <c r="M2397" s="51">
        <f t="shared" si="104"/>
        <v>0</v>
      </c>
      <c r="N2397" s="51">
        <f t="shared" si="104"/>
        <v>0</v>
      </c>
      <c r="O2397" s="51">
        <f t="shared" si="104"/>
        <v>0</v>
      </c>
      <c r="P2397" s="51">
        <f t="shared" si="104"/>
        <v>0</v>
      </c>
      <c r="Q2397" s="51">
        <f t="shared" si="104"/>
        <v>0</v>
      </c>
      <c r="R2397" s="51">
        <f t="shared" si="104"/>
        <v>0</v>
      </c>
    </row>
    <row r="2398" spans="1:18" x14ac:dyDescent="0.25">
      <c r="A2398" s="17"/>
      <c r="B2398" s="52"/>
      <c r="C2398" s="17"/>
      <c r="D2398" s="17"/>
      <c r="E2398" s="17"/>
      <c r="F2398" s="17"/>
      <c r="G2398" s="17"/>
      <c r="H2398" s="17"/>
      <c r="I2398" s="16">
        <f>IF(B2398&gt;A_Stammdaten!$B$12,0,SUM(C2398,D2398,F2398,G2398)-SUM(E2398,H2398))</f>
        <v>0</v>
      </c>
      <c r="J2398" s="51">
        <f>HLOOKUP(A_Stammdaten!$B$12,$L$4:$R$2504,ROW(B2398)-3,FALSE)+IF(OR(B2398=0,A_Stammdaten!$B$12&lt;B2398),0,I2398*1/20)</f>
        <v>0</v>
      </c>
      <c r="K2398" s="51">
        <f>HLOOKUP(A_Stammdaten!$B$12,$L$4:$R$2504,ROW(B2398)-3,FALSE)</f>
        <v>0</v>
      </c>
      <c r="L2398" s="51">
        <f t="shared" si="103"/>
        <v>0</v>
      </c>
      <c r="M2398" s="51">
        <f t="shared" si="104"/>
        <v>0</v>
      </c>
      <c r="N2398" s="51">
        <f t="shared" si="104"/>
        <v>0</v>
      </c>
      <c r="O2398" s="51">
        <f t="shared" si="104"/>
        <v>0</v>
      </c>
      <c r="P2398" s="51">
        <f t="shared" si="104"/>
        <v>0</v>
      </c>
      <c r="Q2398" s="51">
        <f t="shared" si="104"/>
        <v>0</v>
      </c>
      <c r="R2398" s="51">
        <f t="shared" si="104"/>
        <v>0</v>
      </c>
    </row>
    <row r="2399" spans="1:18" x14ac:dyDescent="0.25">
      <c r="A2399" s="17"/>
      <c r="B2399" s="52"/>
      <c r="C2399" s="17"/>
      <c r="D2399" s="17"/>
      <c r="E2399" s="17"/>
      <c r="F2399" s="17"/>
      <c r="G2399" s="17"/>
      <c r="H2399" s="17"/>
      <c r="I2399" s="16">
        <f>IF(B2399&gt;A_Stammdaten!$B$12,0,SUM(C2399,D2399,F2399,G2399)-SUM(E2399,H2399))</f>
        <v>0</v>
      </c>
      <c r="J2399" s="51">
        <f>HLOOKUP(A_Stammdaten!$B$12,$L$4:$R$2504,ROW(B2399)-3,FALSE)+IF(OR(B2399=0,A_Stammdaten!$B$12&lt;B2399),0,I2399*1/20)</f>
        <v>0</v>
      </c>
      <c r="K2399" s="51">
        <f>HLOOKUP(A_Stammdaten!$B$12,$L$4:$R$2504,ROW(B2399)-3,FALSE)</f>
        <v>0</v>
      </c>
      <c r="L2399" s="51">
        <f t="shared" si="103"/>
        <v>0</v>
      </c>
      <c r="M2399" s="51">
        <f t="shared" si="104"/>
        <v>0</v>
      </c>
      <c r="N2399" s="51">
        <f t="shared" si="104"/>
        <v>0</v>
      </c>
      <c r="O2399" s="51">
        <f t="shared" si="104"/>
        <v>0</v>
      </c>
      <c r="P2399" s="51">
        <f t="shared" si="104"/>
        <v>0</v>
      </c>
      <c r="Q2399" s="51">
        <f t="shared" si="104"/>
        <v>0</v>
      </c>
      <c r="R2399" s="51">
        <f t="shared" si="104"/>
        <v>0</v>
      </c>
    </row>
    <row r="2400" spans="1:18" x14ac:dyDescent="0.25">
      <c r="A2400" s="17"/>
      <c r="B2400" s="52"/>
      <c r="C2400" s="17"/>
      <c r="D2400" s="17"/>
      <c r="E2400" s="17"/>
      <c r="F2400" s="17"/>
      <c r="G2400" s="17"/>
      <c r="H2400" s="17"/>
      <c r="I2400" s="16">
        <f>IF(B2400&gt;A_Stammdaten!$B$12,0,SUM(C2400,D2400,F2400,G2400)-SUM(E2400,H2400))</f>
        <v>0</v>
      </c>
      <c r="J2400" s="51">
        <f>HLOOKUP(A_Stammdaten!$B$12,$L$4:$R$2504,ROW(B2400)-3,FALSE)+IF(OR(B2400=0,A_Stammdaten!$B$12&lt;B2400),0,I2400*1/20)</f>
        <v>0</v>
      </c>
      <c r="K2400" s="51">
        <f>HLOOKUP(A_Stammdaten!$B$12,$L$4:$R$2504,ROW(B2400)-3,FALSE)</f>
        <v>0</v>
      </c>
      <c r="L2400" s="51">
        <f t="shared" si="103"/>
        <v>0</v>
      </c>
      <c r="M2400" s="51">
        <f t="shared" si="104"/>
        <v>0</v>
      </c>
      <c r="N2400" s="51">
        <f t="shared" si="104"/>
        <v>0</v>
      </c>
      <c r="O2400" s="51">
        <f t="shared" si="104"/>
        <v>0</v>
      </c>
      <c r="P2400" s="51">
        <f t="shared" si="104"/>
        <v>0</v>
      </c>
      <c r="Q2400" s="51">
        <f t="shared" si="104"/>
        <v>0</v>
      </c>
      <c r="R2400" s="51">
        <f t="shared" si="104"/>
        <v>0</v>
      </c>
    </row>
    <row r="2401" spans="1:18" x14ac:dyDescent="0.25">
      <c r="A2401" s="17"/>
      <c r="B2401" s="52"/>
      <c r="C2401" s="17"/>
      <c r="D2401" s="17"/>
      <c r="E2401" s="17"/>
      <c r="F2401" s="17"/>
      <c r="G2401" s="17"/>
      <c r="H2401" s="17"/>
      <c r="I2401" s="16">
        <f>IF(B2401&gt;A_Stammdaten!$B$12,0,SUM(C2401,D2401,F2401,G2401)-SUM(E2401,H2401))</f>
        <v>0</v>
      </c>
      <c r="J2401" s="51">
        <f>HLOOKUP(A_Stammdaten!$B$12,$L$4:$R$2504,ROW(B2401)-3,FALSE)+IF(OR(B2401=0,A_Stammdaten!$B$12&lt;B2401),0,I2401*1/20)</f>
        <v>0</v>
      </c>
      <c r="K2401" s="51">
        <f>HLOOKUP(A_Stammdaten!$B$12,$L$4:$R$2504,ROW(B2401)-3,FALSE)</f>
        <v>0</v>
      </c>
      <c r="L2401" s="51">
        <f t="shared" si="103"/>
        <v>0</v>
      </c>
      <c r="M2401" s="51">
        <f t="shared" si="104"/>
        <v>0</v>
      </c>
      <c r="N2401" s="51">
        <f t="shared" si="104"/>
        <v>0</v>
      </c>
      <c r="O2401" s="51">
        <f t="shared" si="104"/>
        <v>0</v>
      </c>
      <c r="P2401" s="51">
        <f t="shared" si="104"/>
        <v>0</v>
      </c>
      <c r="Q2401" s="51">
        <f t="shared" si="104"/>
        <v>0</v>
      </c>
      <c r="R2401" s="51">
        <f t="shared" si="104"/>
        <v>0</v>
      </c>
    </row>
    <row r="2402" spans="1:18" x14ac:dyDescent="0.25">
      <c r="A2402" s="17"/>
      <c r="B2402" s="52"/>
      <c r="C2402" s="17"/>
      <c r="D2402" s="17"/>
      <c r="E2402" s="17"/>
      <c r="F2402" s="17"/>
      <c r="G2402" s="17"/>
      <c r="H2402" s="17"/>
      <c r="I2402" s="16">
        <f>IF(B2402&gt;A_Stammdaten!$B$12,0,SUM(C2402,D2402,F2402,G2402)-SUM(E2402,H2402))</f>
        <v>0</v>
      </c>
      <c r="J2402" s="51">
        <f>HLOOKUP(A_Stammdaten!$B$12,$L$4:$R$2504,ROW(B2402)-3,FALSE)+IF(OR(B2402=0,A_Stammdaten!$B$12&lt;B2402),0,I2402*1/20)</f>
        <v>0</v>
      </c>
      <c r="K2402" s="51">
        <f>HLOOKUP(A_Stammdaten!$B$12,$L$4:$R$2504,ROW(B2402)-3,FALSE)</f>
        <v>0</v>
      </c>
      <c r="L2402" s="51">
        <f t="shared" si="103"/>
        <v>0</v>
      </c>
      <c r="M2402" s="51">
        <f t="shared" si="104"/>
        <v>0</v>
      </c>
      <c r="N2402" s="51">
        <f t="shared" si="104"/>
        <v>0</v>
      </c>
      <c r="O2402" s="51">
        <f t="shared" si="104"/>
        <v>0</v>
      </c>
      <c r="P2402" s="51">
        <f t="shared" si="104"/>
        <v>0</v>
      </c>
      <c r="Q2402" s="51">
        <f t="shared" si="104"/>
        <v>0</v>
      </c>
      <c r="R2402" s="51">
        <f t="shared" si="104"/>
        <v>0</v>
      </c>
    </row>
    <row r="2403" spans="1:18" x14ac:dyDescent="0.25">
      <c r="A2403" s="17"/>
      <c r="B2403" s="52"/>
      <c r="C2403" s="17"/>
      <c r="D2403" s="17"/>
      <c r="E2403" s="17"/>
      <c r="F2403" s="17"/>
      <c r="G2403" s="17"/>
      <c r="H2403" s="17"/>
      <c r="I2403" s="16">
        <f>IF(B2403&gt;A_Stammdaten!$B$12,0,SUM(C2403,D2403,F2403,G2403)-SUM(E2403,H2403))</f>
        <v>0</v>
      </c>
      <c r="J2403" s="51">
        <f>HLOOKUP(A_Stammdaten!$B$12,$L$4:$R$2504,ROW(B2403)-3,FALSE)+IF(OR(B2403=0,A_Stammdaten!$B$12&lt;B2403),0,I2403*1/20)</f>
        <v>0</v>
      </c>
      <c r="K2403" s="51">
        <f>HLOOKUP(A_Stammdaten!$B$12,$L$4:$R$2504,ROW(B2403)-3,FALSE)</f>
        <v>0</v>
      </c>
      <c r="L2403" s="51">
        <f t="shared" si="103"/>
        <v>0</v>
      </c>
      <c r="M2403" s="51">
        <f t="shared" si="104"/>
        <v>0</v>
      </c>
      <c r="N2403" s="51">
        <f t="shared" si="104"/>
        <v>0</v>
      </c>
      <c r="O2403" s="51">
        <f t="shared" si="104"/>
        <v>0</v>
      </c>
      <c r="P2403" s="51">
        <f t="shared" si="104"/>
        <v>0</v>
      </c>
      <c r="Q2403" s="51">
        <f t="shared" si="104"/>
        <v>0</v>
      </c>
      <c r="R2403" s="51">
        <f t="shared" si="104"/>
        <v>0</v>
      </c>
    </row>
    <row r="2404" spans="1:18" x14ac:dyDescent="0.25">
      <c r="A2404" s="17"/>
      <c r="B2404" s="52"/>
      <c r="C2404" s="17"/>
      <c r="D2404" s="17"/>
      <c r="E2404" s="17"/>
      <c r="F2404" s="17"/>
      <c r="G2404" s="17"/>
      <c r="H2404" s="17"/>
      <c r="I2404" s="16">
        <f>IF(B2404&gt;A_Stammdaten!$B$12,0,SUM(C2404,D2404,F2404,G2404)-SUM(E2404,H2404))</f>
        <v>0</v>
      </c>
      <c r="J2404" s="51">
        <f>HLOOKUP(A_Stammdaten!$B$12,$L$4:$R$2504,ROW(B2404)-3,FALSE)+IF(OR(B2404=0,A_Stammdaten!$B$12&lt;B2404),0,I2404*1/20)</f>
        <v>0</v>
      </c>
      <c r="K2404" s="51">
        <f>HLOOKUP(A_Stammdaten!$B$12,$L$4:$R$2504,ROW(B2404)-3,FALSE)</f>
        <v>0</v>
      </c>
      <c r="L2404" s="51">
        <f t="shared" si="103"/>
        <v>0</v>
      </c>
      <c r="M2404" s="51">
        <f t="shared" si="104"/>
        <v>0</v>
      </c>
      <c r="N2404" s="51">
        <f t="shared" si="104"/>
        <v>0</v>
      </c>
      <c r="O2404" s="51">
        <f t="shared" si="104"/>
        <v>0</v>
      </c>
      <c r="P2404" s="51">
        <f t="shared" si="104"/>
        <v>0</v>
      </c>
      <c r="Q2404" s="51">
        <f t="shared" si="104"/>
        <v>0</v>
      </c>
      <c r="R2404" s="51">
        <f t="shared" si="104"/>
        <v>0</v>
      </c>
    </row>
    <row r="2405" spans="1:18" x14ac:dyDescent="0.25">
      <c r="A2405" s="17"/>
      <c r="B2405" s="52"/>
      <c r="C2405" s="17"/>
      <c r="D2405" s="17"/>
      <c r="E2405" s="17"/>
      <c r="F2405" s="17"/>
      <c r="G2405" s="17"/>
      <c r="H2405" s="17"/>
      <c r="I2405" s="16">
        <f>IF(B2405&gt;A_Stammdaten!$B$12,0,SUM(C2405,D2405,F2405,G2405)-SUM(E2405,H2405))</f>
        <v>0</v>
      </c>
      <c r="J2405" s="51">
        <f>HLOOKUP(A_Stammdaten!$B$12,$L$4:$R$2504,ROW(B2405)-3,FALSE)+IF(OR(B2405=0,A_Stammdaten!$B$12&lt;B2405),0,I2405*1/20)</f>
        <v>0</v>
      </c>
      <c r="K2405" s="51">
        <f>HLOOKUP(A_Stammdaten!$B$12,$L$4:$R$2504,ROW(B2405)-3,FALSE)</f>
        <v>0</v>
      </c>
      <c r="L2405" s="51">
        <f t="shared" si="103"/>
        <v>0</v>
      </c>
      <c r="M2405" s="51">
        <f t="shared" si="104"/>
        <v>0</v>
      </c>
      <c r="N2405" s="51">
        <f t="shared" si="104"/>
        <v>0</v>
      </c>
      <c r="O2405" s="51">
        <f t="shared" si="104"/>
        <v>0</v>
      </c>
      <c r="P2405" s="51">
        <f t="shared" si="104"/>
        <v>0</v>
      </c>
      <c r="Q2405" s="51">
        <f t="shared" si="104"/>
        <v>0</v>
      </c>
      <c r="R2405" s="51">
        <f t="shared" si="104"/>
        <v>0</v>
      </c>
    </row>
    <row r="2406" spans="1:18" x14ac:dyDescent="0.25">
      <c r="A2406" s="17"/>
      <c r="B2406" s="52"/>
      <c r="C2406" s="17"/>
      <c r="D2406" s="17"/>
      <c r="E2406" s="17"/>
      <c r="F2406" s="17"/>
      <c r="G2406" s="17"/>
      <c r="H2406" s="17"/>
      <c r="I2406" s="16">
        <f>IF(B2406&gt;A_Stammdaten!$B$12,0,SUM(C2406,D2406,F2406,G2406)-SUM(E2406,H2406))</f>
        <v>0</v>
      </c>
      <c r="J2406" s="51">
        <f>HLOOKUP(A_Stammdaten!$B$12,$L$4:$R$2504,ROW(B2406)-3,FALSE)+IF(OR(B2406=0,A_Stammdaten!$B$12&lt;B2406),0,I2406*1/20)</f>
        <v>0</v>
      </c>
      <c r="K2406" s="51">
        <f>HLOOKUP(A_Stammdaten!$B$12,$L$4:$R$2504,ROW(B2406)-3,FALSE)</f>
        <v>0</v>
      </c>
      <c r="L2406" s="51">
        <f t="shared" si="103"/>
        <v>0</v>
      </c>
      <c r="M2406" s="51">
        <f t="shared" si="104"/>
        <v>0</v>
      </c>
      <c r="N2406" s="51">
        <f t="shared" si="104"/>
        <v>0</v>
      </c>
      <c r="O2406" s="51">
        <f t="shared" si="104"/>
        <v>0</v>
      </c>
      <c r="P2406" s="51">
        <f t="shared" si="104"/>
        <v>0</v>
      </c>
      <c r="Q2406" s="51">
        <f t="shared" si="104"/>
        <v>0</v>
      </c>
      <c r="R2406" s="51">
        <f t="shared" si="104"/>
        <v>0</v>
      </c>
    </row>
    <row r="2407" spans="1:18" x14ac:dyDescent="0.25">
      <c r="A2407" s="17"/>
      <c r="B2407" s="52"/>
      <c r="C2407" s="17"/>
      <c r="D2407" s="17"/>
      <c r="E2407" s="17"/>
      <c r="F2407" s="17"/>
      <c r="G2407" s="17"/>
      <c r="H2407" s="17"/>
      <c r="I2407" s="16">
        <f>IF(B2407&gt;A_Stammdaten!$B$12,0,SUM(C2407,D2407,F2407,G2407)-SUM(E2407,H2407))</f>
        <v>0</v>
      </c>
      <c r="J2407" s="51">
        <f>HLOOKUP(A_Stammdaten!$B$12,$L$4:$R$2504,ROW(B2407)-3,FALSE)+IF(OR(B2407=0,A_Stammdaten!$B$12&lt;B2407),0,I2407*1/20)</f>
        <v>0</v>
      </c>
      <c r="K2407" s="51">
        <f>HLOOKUP(A_Stammdaten!$B$12,$L$4:$R$2504,ROW(B2407)-3,FALSE)</f>
        <v>0</v>
      </c>
      <c r="L2407" s="51">
        <f t="shared" si="103"/>
        <v>0</v>
      </c>
      <c r="M2407" s="51">
        <f t="shared" si="104"/>
        <v>0</v>
      </c>
      <c r="N2407" s="51">
        <f t="shared" si="104"/>
        <v>0</v>
      </c>
      <c r="O2407" s="51">
        <f t="shared" si="104"/>
        <v>0</v>
      </c>
      <c r="P2407" s="51">
        <f t="shared" si="104"/>
        <v>0</v>
      </c>
      <c r="Q2407" s="51">
        <f t="shared" si="104"/>
        <v>0</v>
      </c>
      <c r="R2407" s="51">
        <f t="shared" si="104"/>
        <v>0</v>
      </c>
    </row>
    <row r="2408" spans="1:18" x14ac:dyDescent="0.25">
      <c r="A2408" s="17"/>
      <c r="B2408" s="52"/>
      <c r="C2408" s="17"/>
      <c r="D2408" s="17"/>
      <c r="E2408" s="17"/>
      <c r="F2408" s="17"/>
      <c r="G2408" s="17"/>
      <c r="H2408" s="17"/>
      <c r="I2408" s="16">
        <f>IF(B2408&gt;A_Stammdaten!$B$12,0,SUM(C2408,D2408,F2408,G2408)-SUM(E2408,H2408))</f>
        <v>0</v>
      </c>
      <c r="J2408" s="51">
        <f>HLOOKUP(A_Stammdaten!$B$12,$L$4:$R$2504,ROW(B2408)-3,FALSE)+IF(OR(B2408=0,A_Stammdaten!$B$12&lt;B2408),0,I2408*1/20)</f>
        <v>0</v>
      </c>
      <c r="K2408" s="51">
        <f>HLOOKUP(A_Stammdaten!$B$12,$L$4:$R$2504,ROW(B2408)-3,FALSE)</f>
        <v>0</v>
      </c>
      <c r="L2408" s="51">
        <f t="shared" si="103"/>
        <v>0</v>
      </c>
      <c r="M2408" s="51">
        <f t="shared" si="104"/>
        <v>0</v>
      </c>
      <c r="N2408" s="51">
        <f t="shared" si="104"/>
        <v>0</v>
      </c>
      <c r="O2408" s="51">
        <f t="shared" si="104"/>
        <v>0</v>
      </c>
      <c r="P2408" s="51">
        <f t="shared" si="104"/>
        <v>0</v>
      </c>
      <c r="Q2408" s="51">
        <f t="shared" si="104"/>
        <v>0</v>
      </c>
      <c r="R2408" s="51">
        <f t="shared" si="104"/>
        <v>0</v>
      </c>
    </row>
    <row r="2409" spans="1:18" x14ac:dyDescent="0.25">
      <c r="A2409" s="17"/>
      <c r="B2409" s="52"/>
      <c r="C2409" s="17"/>
      <c r="D2409" s="17"/>
      <c r="E2409" s="17"/>
      <c r="F2409" s="17"/>
      <c r="G2409" s="17"/>
      <c r="H2409" s="17"/>
      <c r="I2409" s="16">
        <f>IF(B2409&gt;A_Stammdaten!$B$12,0,SUM(C2409,D2409,F2409,G2409)-SUM(E2409,H2409))</f>
        <v>0</v>
      </c>
      <c r="J2409" s="51">
        <f>HLOOKUP(A_Stammdaten!$B$12,$L$4:$R$2504,ROW(B2409)-3,FALSE)+IF(OR(B2409=0,A_Stammdaten!$B$12&lt;B2409),0,I2409*1/20)</f>
        <v>0</v>
      </c>
      <c r="K2409" s="51">
        <f>HLOOKUP(A_Stammdaten!$B$12,$L$4:$R$2504,ROW(B2409)-3,FALSE)</f>
        <v>0</v>
      </c>
      <c r="L2409" s="51">
        <f t="shared" si="103"/>
        <v>0</v>
      </c>
      <c r="M2409" s="51">
        <f t="shared" si="104"/>
        <v>0</v>
      </c>
      <c r="N2409" s="51">
        <f t="shared" si="104"/>
        <v>0</v>
      </c>
      <c r="O2409" s="51">
        <f t="shared" si="104"/>
        <v>0</v>
      </c>
      <c r="P2409" s="51">
        <f t="shared" si="104"/>
        <v>0</v>
      </c>
      <c r="Q2409" s="51">
        <f t="shared" si="104"/>
        <v>0</v>
      </c>
      <c r="R2409" s="51">
        <f t="shared" si="104"/>
        <v>0</v>
      </c>
    </row>
    <row r="2410" spans="1:18" x14ac:dyDescent="0.25">
      <c r="A2410" s="17"/>
      <c r="B2410" s="52"/>
      <c r="C2410" s="17"/>
      <c r="D2410" s="17"/>
      <c r="E2410" s="17"/>
      <c r="F2410" s="17"/>
      <c r="G2410" s="17"/>
      <c r="H2410" s="17"/>
      <c r="I2410" s="16">
        <f>IF(B2410&gt;A_Stammdaten!$B$12,0,SUM(C2410,D2410,F2410,G2410)-SUM(E2410,H2410))</f>
        <v>0</v>
      </c>
      <c r="J2410" s="51">
        <f>HLOOKUP(A_Stammdaten!$B$12,$L$4:$R$2504,ROW(B2410)-3,FALSE)+IF(OR(B2410=0,A_Stammdaten!$B$12&lt;B2410),0,I2410*1/20)</f>
        <v>0</v>
      </c>
      <c r="K2410" s="51">
        <f>HLOOKUP(A_Stammdaten!$B$12,$L$4:$R$2504,ROW(B2410)-3,FALSE)</f>
        <v>0</v>
      </c>
      <c r="L2410" s="51">
        <f t="shared" si="103"/>
        <v>0</v>
      </c>
      <c r="M2410" s="51">
        <f t="shared" si="104"/>
        <v>0</v>
      </c>
      <c r="N2410" s="51">
        <f t="shared" si="104"/>
        <v>0</v>
      </c>
      <c r="O2410" s="51">
        <f t="shared" si="104"/>
        <v>0</v>
      </c>
      <c r="P2410" s="51">
        <f t="shared" si="104"/>
        <v>0</v>
      </c>
      <c r="Q2410" s="51">
        <f t="shared" si="104"/>
        <v>0</v>
      </c>
      <c r="R2410" s="51">
        <f t="shared" si="104"/>
        <v>0</v>
      </c>
    </row>
    <row r="2411" spans="1:18" x14ac:dyDescent="0.25">
      <c r="A2411" s="17"/>
      <c r="B2411" s="52"/>
      <c r="C2411" s="17"/>
      <c r="D2411" s="17"/>
      <c r="E2411" s="17"/>
      <c r="F2411" s="17"/>
      <c r="G2411" s="17"/>
      <c r="H2411" s="17"/>
      <c r="I2411" s="16">
        <f>IF(B2411&gt;A_Stammdaten!$B$12,0,SUM(C2411,D2411,F2411,G2411)-SUM(E2411,H2411))</f>
        <v>0</v>
      </c>
      <c r="J2411" s="51">
        <f>HLOOKUP(A_Stammdaten!$B$12,$L$4:$R$2504,ROW(B2411)-3,FALSE)+IF(OR(B2411=0,A_Stammdaten!$B$12&lt;B2411),0,I2411*1/20)</f>
        <v>0</v>
      </c>
      <c r="K2411" s="51">
        <f>HLOOKUP(A_Stammdaten!$B$12,$L$4:$R$2504,ROW(B2411)-3,FALSE)</f>
        <v>0</v>
      </c>
      <c r="L2411" s="51">
        <f t="shared" si="103"/>
        <v>0</v>
      </c>
      <c r="M2411" s="51">
        <f t="shared" si="104"/>
        <v>0</v>
      </c>
      <c r="N2411" s="51">
        <f t="shared" si="104"/>
        <v>0</v>
      </c>
      <c r="O2411" s="51">
        <f t="shared" si="104"/>
        <v>0</v>
      </c>
      <c r="P2411" s="51">
        <f t="shared" si="104"/>
        <v>0</v>
      </c>
      <c r="Q2411" s="51">
        <f t="shared" si="104"/>
        <v>0</v>
      </c>
      <c r="R2411" s="51">
        <f t="shared" si="104"/>
        <v>0</v>
      </c>
    </row>
    <row r="2412" spans="1:18" x14ac:dyDescent="0.25">
      <c r="A2412" s="17"/>
      <c r="B2412" s="52"/>
      <c r="C2412" s="17"/>
      <c r="D2412" s="17"/>
      <c r="E2412" s="17"/>
      <c r="F2412" s="17"/>
      <c r="G2412" s="17"/>
      <c r="H2412" s="17"/>
      <c r="I2412" s="16">
        <f>IF(B2412&gt;A_Stammdaten!$B$12,0,SUM(C2412,D2412,F2412,G2412)-SUM(E2412,H2412))</f>
        <v>0</v>
      </c>
      <c r="J2412" s="51">
        <f>HLOOKUP(A_Stammdaten!$B$12,$L$4:$R$2504,ROW(B2412)-3,FALSE)+IF(OR(B2412=0,A_Stammdaten!$B$12&lt;B2412),0,I2412*1/20)</f>
        <v>0</v>
      </c>
      <c r="K2412" s="51">
        <f>HLOOKUP(A_Stammdaten!$B$12,$L$4:$R$2504,ROW(B2412)-3,FALSE)</f>
        <v>0</v>
      </c>
      <c r="L2412" s="51">
        <f t="shared" si="103"/>
        <v>0</v>
      </c>
      <c r="M2412" s="51">
        <f t="shared" si="104"/>
        <v>0</v>
      </c>
      <c r="N2412" s="51">
        <f t="shared" si="104"/>
        <v>0</v>
      </c>
      <c r="O2412" s="51">
        <f t="shared" si="104"/>
        <v>0</v>
      </c>
      <c r="P2412" s="51">
        <f t="shared" si="104"/>
        <v>0</v>
      </c>
      <c r="Q2412" s="51">
        <f t="shared" si="104"/>
        <v>0</v>
      </c>
      <c r="R2412" s="51">
        <f t="shared" si="104"/>
        <v>0</v>
      </c>
    </row>
    <row r="2413" spans="1:18" x14ac:dyDescent="0.25">
      <c r="A2413" s="17"/>
      <c r="B2413" s="52"/>
      <c r="C2413" s="17"/>
      <c r="D2413" s="17"/>
      <c r="E2413" s="17"/>
      <c r="F2413" s="17"/>
      <c r="G2413" s="17"/>
      <c r="H2413" s="17"/>
      <c r="I2413" s="16">
        <f>IF(B2413&gt;A_Stammdaten!$B$12,0,SUM(C2413,D2413,F2413,G2413)-SUM(E2413,H2413))</f>
        <v>0</v>
      </c>
      <c r="J2413" s="51">
        <f>HLOOKUP(A_Stammdaten!$B$12,$L$4:$R$2504,ROW(B2413)-3,FALSE)+IF(OR(B2413=0,A_Stammdaten!$B$12&lt;B2413),0,I2413*1/20)</f>
        <v>0</v>
      </c>
      <c r="K2413" s="51">
        <f>HLOOKUP(A_Stammdaten!$B$12,$L$4:$R$2504,ROW(B2413)-3,FALSE)</f>
        <v>0</v>
      </c>
      <c r="L2413" s="51">
        <f t="shared" si="103"/>
        <v>0</v>
      </c>
      <c r="M2413" s="51">
        <f t="shared" si="104"/>
        <v>0</v>
      </c>
      <c r="N2413" s="51">
        <f t="shared" si="104"/>
        <v>0</v>
      </c>
      <c r="O2413" s="51">
        <f t="shared" si="104"/>
        <v>0</v>
      </c>
      <c r="P2413" s="51">
        <f t="shared" si="104"/>
        <v>0</v>
      </c>
      <c r="Q2413" s="51">
        <f t="shared" si="104"/>
        <v>0</v>
      </c>
      <c r="R2413" s="51">
        <f t="shared" si="104"/>
        <v>0</v>
      </c>
    </row>
    <row r="2414" spans="1:18" x14ac:dyDescent="0.25">
      <c r="A2414" s="17"/>
      <c r="B2414" s="52"/>
      <c r="C2414" s="17"/>
      <c r="D2414" s="17"/>
      <c r="E2414" s="17"/>
      <c r="F2414" s="17"/>
      <c r="G2414" s="17"/>
      <c r="H2414" s="17"/>
      <c r="I2414" s="16">
        <f>IF(B2414&gt;A_Stammdaten!$B$12,0,SUM(C2414,D2414,F2414,G2414)-SUM(E2414,H2414))</f>
        <v>0</v>
      </c>
      <c r="J2414" s="51">
        <f>HLOOKUP(A_Stammdaten!$B$12,$L$4:$R$2504,ROW(B2414)-3,FALSE)+IF(OR(B2414=0,A_Stammdaten!$B$12&lt;B2414),0,I2414*1/20)</f>
        <v>0</v>
      </c>
      <c r="K2414" s="51">
        <f>HLOOKUP(A_Stammdaten!$B$12,$L$4:$R$2504,ROW(B2414)-3,FALSE)</f>
        <v>0</v>
      </c>
      <c r="L2414" s="51">
        <f t="shared" si="103"/>
        <v>0</v>
      </c>
      <c r="M2414" s="51">
        <f t="shared" si="104"/>
        <v>0</v>
      </c>
      <c r="N2414" s="51">
        <f t="shared" si="104"/>
        <v>0</v>
      </c>
      <c r="O2414" s="51">
        <f t="shared" si="104"/>
        <v>0</v>
      </c>
      <c r="P2414" s="51">
        <f t="shared" si="104"/>
        <v>0</v>
      </c>
      <c r="Q2414" s="51">
        <f t="shared" si="104"/>
        <v>0</v>
      </c>
      <c r="R2414" s="51">
        <f t="shared" si="104"/>
        <v>0</v>
      </c>
    </row>
    <row r="2415" spans="1:18" x14ac:dyDescent="0.25">
      <c r="A2415" s="17"/>
      <c r="B2415" s="52"/>
      <c r="C2415" s="17"/>
      <c r="D2415" s="17"/>
      <c r="E2415" s="17"/>
      <c r="F2415" s="17"/>
      <c r="G2415" s="17"/>
      <c r="H2415" s="17"/>
      <c r="I2415" s="16">
        <f>IF(B2415&gt;A_Stammdaten!$B$12,0,SUM(C2415,D2415,F2415,G2415)-SUM(E2415,H2415))</f>
        <v>0</v>
      </c>
      <c r="J2415" s="51">
        <f>HLOOKUP(A_Stammdaten!$B$12,$L$4:$R$2504,ROW(B2415)-3,FALSE)+IF(OR(B2415=0,A_Stammdaten!$B$12&lt;B2415),0,I2415*1/20)</f>
        <v>0</v>
      </c>
      <c r="K2415" s="51">
        <f>HLOOKUP(A_Stammdaten!$B$12,$L$4:$R$2504,ROW(B2415)-3,FALSE)</f>
        <v>0</v>
      </c>
      <c r="L2415" s="51">
        <f t="shared" si="103"/>
        <v>0</v>
      </c>
      <c r="M2415" s="51">
        <f t="shared" si="104"/>
        <v>0</v>
      </c>
      <c r="N2415" s="51">
        <f t="shared" si="104"/>
        <v>0</v>
      </c>
      <c r="O2415" s="51">
        <f t="shared" si="104"/>
        <v>0</v>
      </c>
      <c r="P2415" s="51">
        <f t="shared" si="104"/>
        <v>0</v>
      </c>
      <c r="Q2415" s="51">
        <f t="shared" si="104"/>
        <v>0</v>
      </c>
      <c r="R2415" s="51">
        <f t="shared" si="104"/>
        <v>0</v>
      </c>
    </row>
    <row r="2416" spans="1:18" x14ac:dyDescent="0.25">
      <c r="A2416" s="17"/>
      <c r="B2416" s="52"/>
      <c r="C2416" s="17"/>
      <c r="D2416" s="17"/>
      <c r="E2416" s="17"/>
      <c r="F2416" s="17"/>
      <c r="G2416" s="17"/>
      <c r="H2416" s="17"/>
      <c r="I2416" s="16">
        <f>IF(B2416&gt;A_Stammdaten!$B$12,0,SUM(C2416,D2416,F2416,G2416)-SUM(E2416,H2416))</f>
        <v>0</v>
      </c>
      <c r="J2416" s="51">
        <f>HLOOKUP(A_Stammdaten!$B$12,$L$4:$R$2504,ROW(B2416)-3,FALSE)+IF(OR(B2416=0,A_Stammdaten!$B$12&lt;B2416),0,I2416*1/20)</f>
        <v>0</v>
      </c>
      <c r="K2416" s="51">
        <f>HLOOKUP(A_Stammdaten!$B$12,$L$4:$R$2504,ROW(B2416)-3,FALSE)</f>
        <v>0</v>
      </c>
      <c r="L2416" s="51">
        <f t="shared" si="103"/>
        <v>0</v>
      </c>
      <c r="M2416" s="51">
        <f t="shared" si="104"/>
        <v>0</v>
      </c>
      <c r="N2416" s="51">
        <f t="shared" si="104"/>
        <v>0</v>
      </c>
      <c r="O2416" s="51">
        <f t="shared" si="104"/>
        <v>0</v>
      </c>
      <c r="P2416" s="51">
        <f t="shared" si="104"/>
        <v>0</v>
      </c>
      <c r="Q2416" s="51">
        <f t="shared" si="104"/>
        <v>0</v>
      </c>
      <c r="R2416" s="51">
        <f t="shared" si="104"/>
        <v>0</v>
      </c>
    </row>
    <row r="2417" spans="1:18" x14ac:dyDescent="0.25">
      <c r="A2417" s="17"/>
      <c r="B2417" s="52"/>
      <c r="C2417" s="17"/>
      <c r="D2417" s="17"/>
      <c r="E2417" s="17"/>
      <c r="F2417" s="17"/>
      <c r="G2417" s="17"/>
      <c r="H2417" s="17"/>
      <c r="I2417" s="16">
        <f>IF(B2417&gt;A_Stammdaten!$B$12,0,SUM(C2417,D2417,F2417,G2417)-SUM(E2417,H2417))</f>
        <v>0</v>
      </c>
      <c r="J2417" s="51">
        <f>HLOOKUP(A_Stammdaten!$B$12,$L$4:$R$2504,ROW(B2417)-3,FALSE)+IF(OR(B2417=0,A_Stammdaten!$B$12&lt;B2417),0,I2417*1/20)</f>
        <v>0</v>
      </c>
      <c r="K2417" s="51">
        <f>HLOOKUP(A_Stammdaten!$B$12,$L$4:$R$2504,ROW(B2417)-3,FALSE)</f>
        <v>0</v>
      </c>
      <c r="L2417" s="51">
        <f t="shared" si="103"/>
        <v>0</v>
      </c>
      <c r="M2417" s="51">
        <f t="shared" si="104"/>
        <v>0</v>
      </c>
      <c r="N2417" s="51">
        <f t="shared" si="104"/>
        <v>0</v>
      </c>
      <c r="O2417" s="51">
        <f t="shared" si="104"/>
        <v>0</v>
      </c>
      <c r="P2417" s="51">
        <f t="shared" si="104"/>
        <v>0</v>
      </c>
      <c r="Q2417" s="51">
        <f t="shared" si="104"/>
        <v>0</v>
      </c>
      <c r="R2417" s="51">
        <f t="shared" si="104"/>
        <v>0</v>
      </c>
    </row>
    <row r="2418" spans="1:18" x14ac:dyDescent="0.25">
      <c r="A2418" s="17"/>
      <c r="B2418" s="52"/>
      <c r="C2418" s="17"/>
      <c r="D2418" s="17"/>
      <c r="E2418" s="17"/>
      <c r="F2418" s="17"/>
      <c r="G2418" s="17"/>
      <c r="H2418" s="17"/>
      <c r="I2418" s="16">
        <f>IF(B2418&gt;A_Stammdaten!$B$12,0,SUM(C2418,D2418,F2418,G2418)-SUM(E2418,H2418))</f>
        <v>0</v>
      </c>
      <c r="J2418" s="51">
        <f>HLOOKUP(A_Stammdaten!$B$12,$L$4:$R$2504,ROW(B2418)-3,FALSE)+IF(OR(B2418=0,A_Stammdaten!$B$12&lt;B2418),0,I2418*1/20)</f>
        <v>0</v>
      </c>
      <c r="K2418" s="51">
        <f>HLOOKUP(A_Stammdaten!$B$12,$L$4:$R$2504,ROW(B2418)-3,FALSE)</f>
        <v>0</v>
      </c>
      <c r="L2418" s="51">
        <f t="shared" si="103"/>
        <v>0</v>
      </c>
      <c r="M2418" s="51">
        <f t="shared" si="104"/>
        <v>0</v>
      </c>
      <c r="N2418" s="51">
        <f t="shared" si="104"/>
        <v>0</v>
      </c>
      <c r="O2418" s="51">
        <f t="shared" si="104"/>
        <v>0</v>
      </c>
      <c r="P2418" s="51">
        <f t="shared" si="104"/>
        <v>0</v>
      </c>
      <c r="Q2418" s="51">
        <f t="shared" si="104"/>
        <v>0</v>
      </c>
      <c r="R2418" s="51">
        <f t="shared" si="104"/>
        <v>0</v>
      </c>
    </row>
    <row r="2419" spans="1:18" x14ac:dyDescent="0.25">
      <c r="A2419" s="17"/>
      <c r="B2419" s="52"/>
      <c r="C2419" s="17"/>
      <c r="D2419" s="17"/>
      <c r="E2419" s="17"/>
      <c r="F2419" s="17"/>
      <c r="G2419" s="17"/>
      <c r="H2419" s="17"/>
      <c r="I2419" s="16">
        <f>IF(B2419&gt;A_Stammdaten!$B$12,0,SUM(C2419,D2419,F2419,G2419)-SUM(E2419,H2419))</f>
        <v>0</v>
      </c>
      <c r="J2419" s="51">
        <f>HLOOKUP(A_Stammdaten!$B$12,$L$4:$R$2504,ROW(B2419)-3,FALSE)+IF(OR(B2419=0,A_Stammdaten!$B$12&lt;B2419),0,I2419*1/20)</f>
        <v>0</v>
      </c>
      <c r="K2419" s="51">
        <f>HLOOKUP(A_Stammdaten!$B$12,$L$4:$R$2504,ROW(B2419)-3,FALSE)</f>
        <v>0</v>
      </c>
      <c r="L2419" s="51">
        <f t="shared" si="103"/>
        <v>0</v>
      </c>
      <c r="M2419" s="51">
        <f t="shared" si="104"/>
        <v>0</v>
      </c>
      <c r="N2419" s="51">
        <f t="shared" si="104"/>
        <v>0</v>
      </c>
      <c r="O2419" s="51">
        <f t="shared" si="104"/>
        <v>0</v>
      </c>
      <c r="P2419" s="51">
        <f t="shared" si="104"/>
        <v>0</v>
      </c>
      <c r="Q2419" s="51">
        <f t="shared" si="104"/>
        <v>0</v>
      </c>
      <c r="R2419" s="51">
        <f t="shared" si="104"/>
        <v>0</v>
      </c>
    </row>
    <row r="2420" spans="1:18" x14ac:dyDescent="0.25">
      <c r="A2420" s="17"/>
      <c r="B2420" s="52"/>
      <c r="C2420" s="17"/>
      <c r="D2420" s="17"/>
      <c r="E2420" s="17"/>
      <c r="F2420" s="17"/>
      <c r="G2420" s="17"/>
      <c r="H2420" s="17"/>
      <c r="I2420" s="16">
        <f>IF(B2420&gt;A_Stammdaten!$B$12,0,SUM(C2420,D2420,F2420,G2420)-SUM(E2420,H2420))</f>
        <v>0</v>
      </c>
      <c r="J2420" s="51">
        <f>HLOOKUP(A_Stammdaten!$B$12,$L$4:$R$2504,ROW(B2420)-3,FALSE)+IF(OR(B2420=0,A_Stammdaten!$B$12&lt;B2420),0,I2420*1/20)</f>
        <v>0</v>
      </c>
      <c r="K2420" s="51">
        <f>HLOOKUP(A_Stammdaten!$B$12,$L$4:$R$2504,ROW(B2420)-3,FALSE)</f>
        <v>0</v>
      </c>
      <c r="L2420" s="51">
        <f t="shared" si="103"/>
        <v>0</v>
      </c>
      <c r="M2420" s="51">
        <f t="shared" si="104"/>
        <v>0</v>
      </c>
      <c r="N2420" s="51">
        <f t="shared" si="104"/>
        <v>0</v>
      </c>
      <c r="O2420" s="51">
        <f t="shared" si="104"/>
        <v>0</v>
      </c>
      <c r="P2420" s="51">
        <f t="shared" si="104"/>
        <v>0</v>
      </c>
      <c r="Q2420" s="51">
        <f t="shared" si="104"/>
        <v>0</v>
      </c>
      <c r="R2420" s="51">
        <f t="shared" si="104"/>
        <v>0</v>
      </c>
    </row>
    <row r="2421" spans="1:18" x14ac:dyDescent="0.25">
      <c r="A2421" s="17"/>
      <c r="B2421" s="52"/>
      <c r="C2421" s="17"/>
      <c r="D2421" s="17"/>
      <c r="E2421" s="17"/>
      <c r="F2421" s="17"/>
      <c r="G2421" s="17"/>
      <c r="H2421" s="17"/>
      <c r="I2421" s="16">
        <f>IF(B2421&gt;A_Stammdaten!$B$12,0,SUM(C2421,D2421,F2421,G2421)-SUM(E2421,H2421))</f>
        <v>0</v>
      </c>
      <c r="J2421" s="51">
        <f>HLOOKUP(A_Stammdaten!$B$12,$L$4:$R$2504,ROW(B2421)-3,FALSE)+IF(OR(B2421=0,A_Stammdaten!$B$12&lt;B2421),0,I2421*1/20)</f>
        <v>0</v>
      </c>
      <c r="K2421" s="51">
        <f>HLOOKUP(A_Stammdaten!$B$12,$L$4:$R$2504,ROW(B2421)-3,FALSE)</f>
        <v>0</v>
      </c>
      <c r="L2421" s="51">
        <f t="shared" si="103"/>
        <v>0</v>
      </c>
      <c r="M2421" s="51">
        <f t="shared" si="104"/>
        <v>0</v>
      </c>
      <c r="N2421" s="51">
        <f t="shared" si="104"/>
        <v>0</v>
      </c>
      <c r="O2421" s="51">
        <f t="shared" si="104"/>
        <v>0</v>
      </c>
      <c r="P2421" s="51">
        <f t="shared" si="104"/>
        <v>0</v>
      </c>
      <c r="Q2421" s="51">
        <f t="shared" si="104"/>
        <v>0</v>
      </c>
      <c r="R2421" s="51">
        <f t="shared" si="104"/>
        <v>0</v>
      </c>
    </row>
    <row r="2422" spans="1:18" x14ac:dyDescent="0.25">
      <c r="A2422" s="17"/>
      <c r="B2422" s="52"/>
      <c r="C2422" s="17"/>
      <c r="D2422" s="17"/>
      <c r="E2422" s="17"/>
      <c r="F2422" s="17"/>
      <c r="G2422" s="17"/>
      <c r="H2422" s="17"/>
      <c r="I2422" s="16">
        <f>IF(B2422&gt;A_Stammdaten!$B$12,0,SUM(C2422,D2422,F2422,G2422)-SUM(E2422,H2422))</f>
        <v>0</v>
      </c>
      <c r="J2422" s="51">
        <f>HLOOKUP(A_Stammdaten!$B$12,$L$4:$R$2504,ROW(B2422)-3,FALSE)+IF(OR(B2422=0,A_Stammdaten!$B$12&lt;B2422),0,I2422*1/20)</f>
        <v>0</v>
      </c>
      <c r="K2422" s="51">
        <f>HLOOKUP(A_Stammdaten!$B$12,$L$4:$R$2504,ROW(B2422)-3,FALSE)</f>
        <v>0</v>
      </c>
      <c r="L2422" s="51">
        <f t="shared" si="103"/>
        <v>0</v>
      </c>
      <c r="M2422" s="51">
        <f t="shared" si="104"/>
        <v>0</v>
      </c>
      <c r="N2422" s="51">
        <f t="shared" si="104"/>
        <v>0</v>
      </c>
      <c r="O2422" s="51">
        <f t="shared" si="104"/>
        <v>0</v>
      </c>
      <c r="P2422" s="51">
        <f t="shared" si="104"/>
        <v>0</v>
      </c>
      <c r="Q2422" s="51">
        <f t="shared" si="104"/>
        <v>0</v>
      </c>
      <c r="R2422" s="51">
        <f t="shared" ref="M2422:R2465" si="105">IF(OR($I2422=0,R$4&lt;$B2422,$B2422=0,20-(R$4-$B2422)=0),0,$I2422*(19-(R$4-$B2422))/20)</f>
        <v>0</v>
      </c>
    </row>
    <row r="2423" spans="1:18" x14ac:dyDescent="0.25">
      <c r="A2423" s="17"/>
      <c r="B2423" s="52"/>
      <c r="C2423" s="17"/>
      <c r="D2423" s="17"/>
      <c r="E2423" s="17"/>
      <c r="F2423" s="17"/>
      <c r="G2423" s="17"/>
      <c r="H2423" s="17"/>
      <c r="I2423" s="16">
        <f>IF(B2423&gt;A_Stammdaten!$B$12,0,SUM(C2423,D2423,F2423,G2423)-SUM(E2423,H2423))</f>
        <v>0</v>
      </c>
      <c r="J2423" s="51">
        <f>HLOOKUP(A_Stammdaten!$B$12,$L$4:$R$2504,ROW(B2423)-3,FALSE)+IF(OR(B2423=0,A_Stammdaten!$B$12&lt;B2423),0,I2423*1/20)</f>
        <v>0</v>
      </c>
      <c r="K2423" s="51">
        <f>HLOOKUP(A_Stammdaten!$B$12,$L$4:$R$2504,ROW(B2423)-3,FALSE)</f>
        <v>0</v>
      </c>
      <c r="L2423" s="51">
        <f t="shared" si="103"/>
        <v>0</v>
      </c>
      <c r="M2423" s="51">
        <f t="shared" si="105"/>
        <v>0</v>
      </c>
      <c r="N2423" s="51">
        <f t="shared" si="105"/>
        <v>0</v>
      </c>
      <c r="O2423" s="51">
        <f t="shared" si="105"/>
        <v>0</v>
      </c>
      <c r="P2423" s="51">
        <f t="shared" si="105"/>
        <v>0</v>
      </c>
      <c r="Q2423" s="51">
        <f t="shared" si="105"/>
        <v>0</v>
      </c>
      <c r="R2423" s="51">
        <f t="shared" si="105"/>
        <v>0</v>
      </c>
    </row>
    <row r="2424" spans="1:18" x14ac:dyDescent="0.25">
      <c r="A2424" s="17"/>
      <c r="B2424" s="52"/>
      <c r="C2424" s="17"/>
      <c r="D2424" s="17"/>
      <c r="E2424" s="17"/>
      <c r="F2424" s="17"/>
      <c r="G2424" s="17"/>
      <c r="H2424" s="17"/>
      <c r="I2424" s="16">
        <f>IF(B2424&gt;A_Stammdaten!$B$12,0,SUM(C2424,D2424,F2424,G2424)-SUM(E2424,H2424))</f>
        <v>0</v>
      </c>
      <c r="J2424" s="51">
        <f>HLOOKUP(A_Stammdaten!$B$12,$L$4:$R$2504,ROW(B2424)-3,FALSE)+IF(OR(B2424=0,A_Stammdaten!$B$12&lt;B2424),0,I2424*1/20)</f>
        <v>0</v>
      </c>
      <c r="K2424" s="51">
        <f>HLOOKUP(A_Stammdaten!$B$12,$L$4:$R$2504,ROW(B2424)-3,FALSE)</f>
        <v>0</v>
      </c>
      <c r="L2424" s="51">
        <f t="shared" si="103"/>
        <v>0</v>
      </c>
      <c r="M2424" s="51">
        <f t="shared" si="105"/>
        <v>0</v>
      </c>
      <c r="N2424" s="51">
        <f t="shared" si="105"/>
        <v>0</v>
      </c>
      <c r="O2424" s="51">
        <f t="shared" si="105"/>
        <v>0</v>
      </c>
      <c r="P2424" s="51">
        <f t="shared" si="105"/>
        <v>0</v>
      </c>
      <c r="Q2424" s="51">
        <f t="shared" si="105"/>
        <v>0</v>
      </c>
      <c r="R2424" s="51">
        <f t="shared" si="105"/>
        <v>0</v>
      </c>
    </row>
    <row r="2425" spans="1:18" x14ac:dyDescent="0.25">
      <c r="A2425" s="17"/>
      <c r="B2425" s="52"/>
      <c r="C2425" s="17"/>
      <c r="D2425" s="17"/>
      <c r="E2425" s="17"/>
      <c r="F2425" s="17"/>
      <c r="G2425" s="17"/>
      <c r="H2425" s="17"/>
      <c r="I2425" s="16">
        <f>IF(B2425&gt;A_Stammdaten!$B$12,0,SUM(C2425,D2425,F2425,G2425)-SUM(E2425,H2425))</f>
        <v>0</v>
      </c>
      <c r="J2425" s="51">
        <f>HLOOKUP(A_Stammdaten!$B$12,$L$4:$R$2504,ROW(B2425)-3,FALSE)+IF(OR(B2425=0,A_Stammdaten!$B$12&lt;B2425),0,I2425*1/20)</f>
        <v>0</v>
      </c>
      <c r="K2425" s="51">
        <f>HLOOKUP(A_Stammdaten!$B$12,$L$4:$R$2504,ROW(B2425)-3,FALSE)</f>
        <v>0</v>
      </c>
      <c r="L2425" s="51">
        <f t="shared" si="103"/>
        <v>0</v>
      </c>
      <c r="M2425" s="51">
        <f t="shared" si="105"/>
        <v>0</v>
      </c>
      <c r="N2425" s="51">
        <f t="shared" si="105"/>
        <v>0</v>
      </c>
      <c r="O2425" s="51">
        <f t="shared" si="105"/>
        <v>0</v>
      </c>
      <c r="P2425" s="51">
        <f t="shared" si="105"/>
        <v>0</v>
      </c>
      <c r="Q2425" s="51">
        <f t="shared" si="105"/>
        <v>0</v>
      </c>
      <c r="R2425" s="51">
        <f t="shared" si="105"/>
        <v>0</v>
      </c>
    </row>
    <row r="2426" spans="1:18" x14ac:dyDescent="0.25">
      <c r="A2426" s="17"/>
      <c r="B2426" s="52"/>
      <c r="C2426" s="17"/>
      <c r="D2426" s="17"/>
      <c r="E2426" s="17"/>
      <c r="F2426" s="17"/>
      <c r="G2426" s="17"/>
      <c r="H2426" s="17"/>
      <c r="I2426" s="16">
        <f>IF(B2426&gt;A_Stammdaten!$B$12,0,SUM(C2426,D2426,F2426,G2426)-SUM(E2426,H2426))</f>
        <v>0</v>
      </c>
      <c r="J2426" s="51">
        <f>HLOOKUP(A_Stammdaten!$B$12,$L$4:$R$2504,ROW(B2426)-3,FALSE)+IF(OR(B2426=0,A_Stammdaten!$B$12&lt;B2426),0,I2426*1/20)</f>
        <v>0</v>
      </c>
      <c r="K2426" s="51">
        <f>HLOOKUP(A_Stammdaten!$B$12,$L$4:$R$2504,ROW(B2426)-3,FALSE)</f>
        <v>0</v>
      </c>
      <c r="L2426" s="51">
        <f t="shared" si="103"/>
        <v>0</v>
      </c>
      <c r="M2426" s="51">
        <f t="shared" si="105"/>
        <v>0</v>
      </c>
      <c r="N2426" s="51">
        <f t="shared" si="105"/>
        <v>0</v>
      </c>
      <c r="O2426" s="51">
        <f t="shared" si="105"/>
        <v>0</v>
      </c>
      <c r="P2426" s="51">
        <f t="shared" si="105"/>
        <v>0</v>
      </c>
      <c r="Q2426" s="51">
        <f t="shared" si="105"/>
        <v>0</v>
      </c>
      <c r="R2426" s="51">
        <f t="shared" si="105"/>
        <v>0</v>
      </c>
    </row>
    <row r="2427" spans="1:18" x14ac:dyDescent="0.25">
      <c r="A2427" s="17"/>
      <c r="B2427" s="52"/>
      <c r="C2427" s="17"/>
      <c r="D2427" s="17"/>
      <c r="E2427" s="17"/>
      <c r="F2427" s="17"/>
      <c r="G2427" s="17"/>
      <c r="H2427" s="17"/>
      <c r="I2427" s="16">
        <f>IF(B2427&gt;A_Stammdaten!$B$12,0,SUM(C2427,D2427,F2427,G2427)-SUM(E2427,H2427))</f>
        <v>0</v>
      </c>
      <c r="J2427" s="51">
        <f>HLOOKUP(A_Stammdaten!$B$12,$L$4:$R$2504,ROW(B2427)-3,FALSE)+IF(OR(B2427=0,A_Stammdaten!$B$12&lt;B2427),0,I2427*1/20)</f>
        <v>0</v>
      </c>
      <c r="K2427" s="51">
        <f>HLOOKUP(A_Stammdaten!$B$12,$L$4:$R$2504,ROW(B2427)-3,FALSE)</f>
        <v>0</v>
      </c>
      <c r="L2427" s="51">
        <f t="shared" si="103"/>
        <v>0</v>
      </c>
      <c r="M2427" s="51">
        <f t="shared" si="105"/>
        <v>0</v>
      </c>
      <c r="N2427" s="51">
        <f t="shared" si="105"/>
        <v>0</v>
      </c>
      <c r="O2427" s="51">
        <f t="shared" si="105"/>
        <v>0</v>
      </c>
      <c r="P2427" s="51">
        <f t="shared" si="105"/>
        <v>0</v>
      </c>
      <c r="Q2427" s="51">
        <f t="shared" si="105"/>
        <v>0</v>
      </c>
      <c r="R2427" s="51">
        <f t="shared" si="105"/>
        <v>0</v>
      </c>
    </row>
    <row r="2428" spans="1:18" x14ac:dyDescent="0.25">
      <c r="A2428" s="17"/>
      <c r="B2428" s="52"/>
      <c r="C2428" s="17"/>
      <c r="D2428" s="17"/>
      <c r="E2428" s="17"/>
      <c r="F2428" s="17"/>
      <c r="G2428" s="17"/>
      <c r="H2428" s="17"/>
      <c r="I2428" s="16">
        <f>IF(B2428&gt;A_Stammdaten!$B$12,0,SUM(C2428,D2428,F2428,G2428)-SUM(E2428,H2428))</f>
        <v>0</v>
      </c>
      <c r="J2428" s="51">
        <f>HLOOKUP(A_Stammdaten!$B$12,$L$4:$R$2504,ROW(B2428)-3,FALSE)+IF(OR(B2428=0,A_Stammdaten!$B$12&lt;B2428),0,I2428*1/20)</f>
        <v>0</v>
      </c>
      <c r="K2428" s="51">
        <f>HLOOKUP(A_Stammdaten!$B$12,$L$4:$R$2504,ROW(B2428)-3,FALSE)</f>
        <v>0</v>
      </c>
      <c r="L2428" s="51">
        <f t="shared" si="103"/>
        <v>0</v>
      </c>
      <c r="M2428" s="51">
        <f t="shared" si="105"/>
        <v>0</v>
      </c>
      <c r="N2428" s="51">
        <f t="shared" si="105"/>
        <v>0</v>
      </c>
      <c r="O2428" s="51">
        <f t="shared" si="105"/>
        <v>0</v>
      </c>
      <c r="P2428" s="51">
        <f t="shared" si="105"/>
        <v>0</v>
      </c>
      <c r="Q2428" s="51">
        <f t="shared" si="105"/>
        <v>0</v>
      </c>
      <c r="R2428" s="51">
        <f t="shared" si="105"/>
        <v>0</v>
      </c>
    </row>
    <row r="2429" spans="1:18" x14ac:dyDescent="0.25">
      <c r="A2429" s="17"/>
      <c r="B2429" s="52"/>
      <c r="C2429" s="17"/>
      <c r="D2429" s="17"/>
      <c r="E2429" s="17"/>
      <c r="F2429" s="17"/>
      <c r="G2429" s="17"/>
      <c r="H2429" s="17"/>
      <c r="I2429" s="16">
        <f>IF(B2429&gt;A_Stammdaten!$B$12,0,SUM(C2429,D2429,F2429,G2429)-SUM(E2429,H2429))</f>
        <v>0</v>
      </c>
      <c r="J2429" s="51">
        <f>HLOOKUP(A_Stammdaten!$B$12,$L$4:$R$2504,ROW(B2429)-3,FALSE)+IF(OR(B2429=0,A_Stammdaten!$B$12&lt;B2429),0,I2429*1/20)</f>
        <v>0</v>
      </c>
      <c r="K2429" s="51">
        <f>HLOOKUP(A_Stammdaten!$B$12,$L$4:$R$2504,ROW(B2429)-3,FALSE)</f>
        <v>0</v>
      </c>
      <c r="L2429" s="51">
        <f t="shared" si="103"/>
        <v>0</v>
      </c>
      <c r="M2429" s="51">
        <f t="shared" si="105"/>
        <v>0</v>
      </c>
      <c r="N2429" s="51">
        <f t="shared" si="105"/>
        <v>0</v>
      </c>
      <c r="O2429" s="51">
        <f t="shared" si="105"/>
        <v>0</v>
      </c>
      <c r="P2429" s="51">
        <f t="shared" si="105"/>
        <v>0</v>
      </c>
      <c r="Q2429" s="51">
        <f t="shared" si="105"/>
        <v>0</v>
      </c>
      <c r="R2429" s="51">
        <f t="shared" si="105"/>
        <v>0</v>
      </c>
    </row>
    <row r="2430" spans="1:18" x14ac:dyDescent="0.25">
      <c r="A2430" s="17"/>
      <c r="B2430" s="52"/>
      <c r="C2430" s="17"/>
      <c r="D2430" s="17"/>
      <c r="E2430" s="17"/>
      <c r="F2430" s="17"/>
      <c r="G2430" s="17"/>
      <c r="H2430" s="17"/>
      <c r="I2430" s="16">
        <f>IF(B2430&gt;A_Stammdaten!$B$12,0,SUM(C2430,D2430,F2430,G2430)-SUM(E2430,H2430))</f>
        <v>0</v>
      </c>
      <c r="J2430" s="51">
        <f>HLOOKUP(A_Stammdaten!$B$12,$L$4:$R$2504,ROW(B2430)-3,FALSE)+IF(OR(B2430=0,A_Stammdaten!$B$12&lt;B2430),0,I2430*1/20)</f>
        <v>0</v>
      </c>
      <c r="K2430" s="51">
        <f>HLOOKUP(A_Stammdaten!$B$12,$L$4:$R$2504,ROW(B2430)-3,FALSE)</f>
        <v>0</v>
      </c>
      <c r="L2430" s="51">
        <f t="shared" si="103"/>
        <v>0</v>
      </c>
      <c r="M2430" s="51">
        <f t="shared" si="105"/>
        <v>0</v>
      </c>
      <c r="N2430" s="51">
        <f t="shared" si="105"/>
        <v>0</v>
      </c>
      <c r="O2430" s="51">
        <f t="shared" si="105"/>
        <v>0</v>
      </c>
      <c r="P2430" s="51">
        <f t="shared" si="105"/>
        <v>0</v>
      </c>
      <c r="Q2430" s="51">
        <f t="shared" si="105"/>
        <v>0</v>
      </c>
      <c r="R2430" s="51">
        <f t="shared" si="105"/>
        <v>0</v>
      </c>
    </row>
    <row r="2431" spans="1:18" x14ac:dyDescent="0.25">
      <c r="A2431" s="17"/>
      <c r="B2431" s="52"/>
      <c r="C2431" s="17"/>
      <c r="D2431" s="17"/>
      <c r="E2431" s="17"/>
      <c r="F2431" s="17"/>
      <c r="G2431" s="17"/>
      <c r="H2431" s="17"/>
      <c r="I2431" s="16">
        <f>IF(B2431&gt;A_Stammdaten!$B$12,0,SUM(C2431,D2431,F2431,G2431)-SUM(E2431,H2431))</f>
        <v>0</v>
      </c>
      <c r="J2431" s="51">
        <f>HLOOKUP(A_Stammdaten!$B$12,$L$4:$R$2504,ROW(B2431)-3,FALSE)+IF(OR(B2431=0,A_Stammdaten!$B$12&lt;B2431),0,I2431*1/20)</f>
        <v>0</v>
      </c>
      <c r="K2431" s="51">
        <f>HLOOKUP(A_Stammdaten!$B$12,$L$4:$R$2504,ROW(B2431)-3,FALSE)</f>
        <v>0</v>
      </c>
      <c r="L2431" s="51">
        <f t="shared" si="103"/>
        <v>0</v>
      </c>
      <c r="M2431" s="51">
        <f t="shared" si="105"/>
        <v>0</v>
      </c>
      <c r="N2431" s="51">
        <f t="shared" si="105"/>
        <v>0</v>
      </c>
      <c r="O2431" s="51">
        <f t="shared" si="105"/>
        <v>0</v>
      </c>
      <c r="P2431" s="51">
        <f t="shared" si="105"/>
        <v>0</v>
      </c>
      <c r="Q2431" s="51">
        <f t="shared" si="105"/>
        <v>0</v>
      </c>
      <c r="R2431" s="51">
        <f t="shared" si="105"/>
        <v>0</v>
      </c>
    </row>
    <row r="2432" spans="1:18" x14ac:dyDescent="0.25">
      <c r="A2432" s="17"/>
      <c r="B2432" s="52"/>
      <c r="C2432" s="17"/>
      <c r="D2432" s="17"/>
      <c r="E2432" s="17"/>
      <c r="F2432" s="17"/>
      <c r="G2432" s="17"/>
      <c r="H2432" s="17"/>
      <c r="I2432" s="16">
        <f>IF(B2432&gt;A_Stammdaten!$B$12,0,SUM(C2432,D2432,F2432,G2432)-SUM(E2432,H2432))</f>
        <v>0</v>
      </c>
      <c r="J2432" s="51">
        <f>HLOOKUP(A_Stammdaten!$B$12,$L$4:$R$2504,ROW(B2432)-3,FALSE)+IF(OR(B2432=0,A_Stammdaten!$B$12&lt;B2432),0,I2432*1/20)</f>
        <v>0</v>
      </c>
      <c r="K2432" s="51">
        <f>HLOOKUP(A_Stammdaten!$B$12,$L$4:$R$2504,ROW(B2432)-3,FALSE)</f>
        <v>0</v>
      </c>
      <c r="L2432" s="51">
        <f t="shared" ref="L2432:L2495" si="106">IF(OR($I2432=0,L$4&lt;$B2432,$B2432=0,20-(L$4-$B2432)=0),0,$I2432*(19-(L$4-$B2432))/20)</f>
        <v>0</v>
      </c>
      <c r="M2432" s="51">
        <f t="shared" si="105"/>
        <v>0</v>
      </c>
      <c r="N2432" s="51">
        <f t="shared" si="105"/>
        <v>0</v>
      </c>
      <c r="O2432" s="51">
        <f t="shared" si="105"/>
        <v>0</v>
      </c>
      <c r="P2432" s="51">
        <f t="shared" si="105"/>
        <v>0</v>
      </c>
      <c r="Q2432" s="51">
        <f t="shared" si="105"/>
        <v>0</v>
      </c>
      <c r="R2432" s="51">
        <f t="shared" si="105"/>
        <v>0</v>
      </c>
    </row>
    <row r="2433" spans="1:18" x14ac:dyDescent="0.25">
      <c r="A2433" s="17"/>
      <c r="B2433" s="52"/>
      <c r="C2433" s="17"/>
      <c r="D2433" s="17"/>
      <c r="E2433" s="17"/>
      <c r="F2433" s="17"/>
      <c r="G2433" s="17"/>
      <c r="H2433" s="17"/>
      <c r="I2433" s="16">
        <f>IF(B2433&gt;A_Stammdaten!$B$12,0,SUM(C2433,D2433,F2433,G2433)-SUM(E2433,H2433))</f>
        <v>0</v>
      </c>
      <c r="J2433" s="51">
        <f>HLOOKUP(A_Stammdaten!$B$12,$L$4:$R$2504,ROW(B2433)-3,FALSE)+IF(OR(B2433=0,A_Stammdaten!$B$12&lt;B2433),0,I2433*1/20)</f>
        <v>0</v>
      </c>
      <c r="K2433" s="51">
        <f>HLOOKUP(A_Stammdaten!$B$12,$L$4:$R$2504,ROW(B2433)-3,FALSE)</f>
        <v>0</v>
      </c>
      <c r="L2433" s="51">
        <f t="shared" si="106"/>
        <v>0</v>
      </c>
      <c r="M2433" s="51">
        <f t="shared" si="105"/>
        <v>0</v>
      </c>
      <c r="N2433" s="51">
        <f t="shared" si="105"/>
        <v>0</v>
      </c>
      <c r="O2433" s="51">
        <f t="shared" si="105"/>
        <v>0</v>
      </c>
      <c r="P2433" s="51">
        <f t="shared" si="105"/>
        <v>0</v>
      </c>
      <c r="Q2433" s="51">
        <f t="shared" si="105"/>
        <v>0</v>
      </c>
      <c r="R2433" s="51">
        <f t="shared" si="105"/>
        <v>0</v>
      </c>
    </row>
    <row r="2434" spans="1:18" x14ac:dyDescent="0.25">
      <c r="A2434" s="17"/>
      <c r="B2434" s="52"/>
      <c r="C2434" s="17"/>
      <c r="D2434" s="17"/>
      <c r="E2434" s="17"/>
      <c r="F2434" s="17"/>
      <c r="G2434" s="17"/>
      <c r="H2434" s="17"/>
      <c r="I2434" s="16">
        <f>IF(B2434&gt;A_Stammdaten!$B$12,0,SUM(C2434,D2434,F2434,G2434)-SUM(E2434,H2434))</f>
        <v>0</v>
      </c>
      <c r="J2434" s="51">
        <f>HLOOKUP(A_Stammdaten!$B$12,$L$4:$R$2504,ROW(B2434)-3,FALSE)+IF(OR(B2434=0,A_Stammdaten!$B$12&lt;B2434),0,I2434*1/20)</f>
        <v>0</v>
      </c>
      <c r="K2434" s="51">
        <f>HLOOKUP(A_Stammdaten!$B$12,$L$4:$R$2504,ROW(B2434)-3,FALSE)</f>
        <v>0</v>
      </c>
      <c r="L2434" s="51">
        <f t="shared" si="106"/>
        <v>0</v>
      </c>
      <c r="M2434" s="51">
        <f t="shared" si="105"/>
        <v>0</v>
      </c>
      <c r="N2434" s="51">
        <f t="shared" si="105"/>
        <v>0</v>
      </c>
      <c r="O2434" s="51">
        <f t="shared" si="105"/>
        <v>0</v>
      </c>
      <c r="P2434" s="51">
        <f t="shared" si="105"/>
        <v>0</v>
      </c>
      <c r="Q2434" s="51">
        <f t="shared" si="105"/>
        <v>0</v>
      </c>
      <c r="R2434" s="51">
        <f t="shared" si="105"/>
        <v>0</v>
      </c>
    </row>
    <row r="2435" spans="1:18" x14ac:dyDescent="0.25">
      <c r="A2435" s="17"/>
      <c r="B2435" s="52"/>
      <c r="C2435" s="17"/>
      <c r="D2435" s="17"/>
      <c r="E2435" s="17"/>
      <c r="F2435" s="17"/>
      <c r="G2435" s="17"/>
      <c r="H2435" s="17"/>
      <c r="I2435" s="16">
        <f>IF(B2435&gt;A_Stammdaten!$B$12,0,SUM(C2435,D2435,F2435,G2435)-SUM(E2435,H2435))</f>
        <v>0</v>
      </c>
      <c r="J2435" s="51">
        <f>HLOOKUP(A_Stammdaten!$B$12,$L$4:$R$2504,ROW(B2435)-3,FALSE)+IF(OR(B2435=0,A_Stammdaten!$B$12&lt;B2435),0,I2435*1/20)</f>
        <v>0</v>
      </c>
      <c r="K2435" s="51">
        <f>HLOOKUP(A_Stammdaten!$B$12,$L$4:$R$2504,ROW(B2435)-3,FALSE)</f>
        <v>0</v>
      </c>
      <c r="L2435" s="51">
        <f t="shared" si="106"/>
        <v>0</v>
      </c>
      <c r="M2435" s="51">
        <f t="shared" si="105"/>
        <v>0</v>
      </c>
      <c r="N2435" s="51">
        <f t="shared" si="105"/>
        <v>0</v>
      </c>
      <c r="O2435" s="51">
        <f t="shared" si="105"/>
        <v>0</v>
      </c>
      <c r="P2435" s="51">
        <f t="shared" si="105"/>
        <v>0</v>
      </c>
      <c r="Q2435" s="51">
        <f t="shared" si="105"/>
        <v>0</v>
      </c>
      <c r="R2435" s="51">
        <f t="shared" si="105"/>
        <v>0</v>
      </c>
    </row>
    <row r="2436" spans="1:18" x14ac:dyDescent="0.25">
      <c r="A2436" s="17"/>
      <c r="B2436" s="52"/>
      <c r="C2436" s="17"/>
      <c r="D2436" s="17"/>
      <c r="E2436" s="17"/>
      <c r="F2436" s="17"/>
      <c r="G2436" s="17"/>
      <c r="H2436" s="17"/>
      <c r="I2436" s="16">
        <f>IF(B2436&gt;A_Stammdaten!$B$12,0,SUM(C2436,D2436,F2436,G2436)-SUM(E2436,H2436))</f>
        <v>0</v>
      </c>
      <c r="J2436" s="51">
        <f>HLOOKUP(A_Stammdaten!$B$12,$L$4:$R$2504,ROW(B2436)-3,FALSE)+IF(OR(B2436=0,A_Stammdaten!$B$12&lt;B2436),0,I2436*1/20)</f>
        <v>0</v>
      </c>
      <c r="K2436" s="51">
        <f>HLOOKUP(A_Stammdaten!$B$12,$L$4:$R$2504,ROW(B2436)-3,FALSE)</f>
        <v>0</v>
      </c>
      <c r="L2436" s="51">
        <f t="shared" si="106"/>
        <v>0</v>
      </c>
      <c r="M2436" s="51">
        <f t="shared" si="105"/>
        <v>0</v>
      </c>
      <c r="N2436" s="51">
        <f t="shared" si="105"/>
        <v>0</v>
      </c>
      <c r="O2436" s="51">
        <f t="shared" si="105"/>
        <v>0</v>
      </c>
      <c r="P2436" s="51">
        <f t="shared" si="105"/>
        <v>0</v>
      </c>
      <c r="Q2436" s="51">
        <f t="shared" si="105"/>
        <v>0</v>
      </c>
      <c r="R2436" s="51">
        <f t="shared" si="105"/>
        <v>0</v>
      </c>
    </row>
    <row r="2437" spans="1:18" x14ac:dyDescent="0.25">
      <c r="A2437" s="17"/>
      <c r="B2437" s="52"/>
      <c r="C2437" s="17"/>
      <c r="D2437" s="17"/>
      <c r="E2437" s="17"/>
      <c r="F2437" s="17"/>
      <c r="G2437" s="17"/>
      <c r="H2437" s="17"/>
      <c r="I2437" s="16">
        <f>IF(B2437&gt;A_Stammdaten!$B$12,0,SUM(C2437,D2437,F2437,G2437)-SUM(E2437,H2437))</f>
        <v>0</v>
      </c>
      <c r="J2437" s="51">
        <f>HLOOKUP(A_Stammdaten!$B$12,$L$4:$R$2504,ROW(B2437)-3,FALSE)+IF(OR(B2437=0,A_Stammdaten!$B$12&lt;B2437),0,I2437*1/20)</f>
        <v>0</v>
      </c>
      <c r="K2437" s="51">
        <f>HLOOKUP(A_Stammdaten!$B$12,$L$4:$R$2504,ROW(B2437)-3,FALSE)</f>
        <v>0</v>
      </c>
      <c r="L2437" s="51">
        <f t="shared" si="106"/>
        <v>0</v>
      </c>
      <c r="M2437" s="51">
        <f t="shared" si="105"/>
        <v>0</v>
      </c>
      <c r="N2437" s="51">
        <f t="shared" si="105"/>
        <v>0</v>
      </c>
      <c r="O2437" s="51">
        <f t="shared" si="105"/>
        <v>0</v>
      </c>
      <c r="P2437" s="51">
        <f t="shared" si="105"/>
        <v>0</v>
      </c>
      <c r="Q2437" s="51">
        <f t="shared" si="105"/>
        <v>0</v>
      </c>
      <c r="R2437" s="51">
        <f t="shared" si="105"/>
        <v>0</v>
      </c>
    </row>
    <row r="2438" spans="1:18" x14ac:dyDescent="0.25">
      <c r="A2438" s="17"/>
      <c r="B2438" s="52"/>
      <c r="C2438" s="17"/>
      <c r="D2438" s="17"/>
      <c r="E2438" s="17"/>
      <c r="F2438" s="17"/>
      <c r="G2438" s="17"/>
      <c r="H2438" s="17"/>
      <c r="I2438" s="16">
        <f>IF(B2438&gt;A_Stammdaten!$B$12,0,SUM(C2438,D2438,F2438,G2438)-SUM(E2438,H2438))</f>
        <v>0</v>
      </c>
      <c r="J2438" s="51">
        <f>HLOOKUP(A_Stammdaten!$B$12,$L$4:$R$2504,ROW(B2438)-3,FALSE)+IF(OR(B2438=0,A_Stammdaten!$B$12&lt;B2438),0,I2438*1/20)</f>
        <v>0</v>
      </c>
      <c r="K2438" s="51">
        <f>HLOOKUP(A_Stammdaten!$B$12,$L$4:$R$2504,ROW(B2438)-3,FALSE)</f>
        <v>0</v>
      </c>
      <c r="L2438" s="51">
        <f t="shared" si="106"/>
        <v>0</v>
      </c>
      <c r="M2438" s="51">
        <f t="shared" si="105"/>
        <v>0</v>
      </c>
      <c r="N2438" s="51">
        <f t="shared" si="105"/>
        <v>0</v>
      </c>
      <c r="O2438" s="51">
        <f t="shared" si="105"/>
        <v>0</v>
      </c>
      <c r="P2438" s="51">
        <f t="shared" si="105"/>
        <v>0</v>
      </c>
      <c r="Q2438" s="51">
        <f t="shared" si="105"/>
        <v>0</v>
      </c>
      <c r="R2438" s="51">
        <f t="shared" si="105"/>
        <v>0</v>
      </c>
    </row>
    <row r="2439" spans="1:18" x14ac:dyDescent="0.25">
      <c r="A2439" s="17"/>
      <c r="B2439" s="52"/>
      <c r="C2439" s="17"/>
      <c r="D2439" s="17"/>
      <c r="E2439" s="17"/>
      <c r="F2439" s="17"/>
      <c r="G2439" s="17"/>
      <c r="H2439" s="17"/>
      <c r="I2439" s="16">
        <f>IF(B2439&gt;A_Stammdaten!$B$12,0,SUM(C2439,D2439,F2439,G2439)-SUM(E2439,H2439))</f>
        <v>0</v>
      </c>
      <c r="J2439" s="51">
        <f>HLOOKUP(A_Stammdaten!$B$12,$L$4:$R$2504,ROW(B2439)-3,FALSE)+IF(OR(B2439=0,A_Stammdaten!$B$12&lt;B2439),0,I2439*1/20)</f>
        <v>0</v>
      </c>
      <c r="K2439" s="51">
        <f>HLOOKUP(A_Stammdaten!$B$12,$L$4:$R$2504,ROW(B2439)-3,FALSE)</f>
        <v>0</v>
      </c>
      <c r="L2439" s="51">
        <f t="shared" si="106"/>
        <v>0</v>
      </c>
      <c r="M2439" s="51">
        <f t="shared" si="105"/>
        <v>0</v>
      </c>
      <c r="N2439" s="51">
        <f t="shared" si="105"/>
        <v>0</v>
      </c>
      <c r="O2439" s="51">
        <f t="shared" si="105"/>
        <v>0</v>
      </c>
      <c r="P2439" s="51">
        <f t="shared" si="105"/>
        <v>0</v>
      </c>
      <c r="Q2439" s="51">
        <f t="shared" si="105"/>
        <v>0</v>
      </c>
      <c r="R2439" s="51">
        <f t="shared" si="105"/>
        <v>0</v>
      </c>
    </row>
    <row r="2440" spans="1:18" x14ac:dyDescent="0.25">
      <c r="A2440" s="17"/>
      <c r="B2440" s="52"/>
      <c r="C2440" s="17"/>
      <c r="D2440" s="17"/>
      <c r="E2440" s="17"/>
      <c r="F2440" s="17"/>
      <c r="G2440" s="17"/>
      <c r="H2440" s="17"/>
      <c r="I2440" s="16">
        <f>IF(B2440&gt;A_Stammdaten!$B$12,0,SUM(C2440,D2440,F2440,G2440)-SUM(E2440,H2440))</f>
        <v>0</v>
      </c>
      <c r="J2440" s="51">
        <f>HLOOKUP(A_Stammdaten!$B$12,$L$4:$R$2504,ROW(B2440)-3,FALSE)+IF(OR(B2440=0,A_Stammdaten!$B$12&lt;B2440),0,I2440*1/20)</f>
        <v>0</v>
      </c>
      <c r="K2440" s="51">
        <f>HLOOKUP(A_Stammdaten!$B$12,$L$4:$R$2504,ROW(B2440)-3,FALSE)</f>
        <v>0</v>
      </c>
      <c r="L2440" s="51">
        <f t="shared" si="106"/>
        <v>0</v>
      </c>
      <c r="M2440" s="51">
        <f t="shared" si="105"/>
        <v>0</v>
      </c>
      <c r="N2440" s="51">
        <f t="shared" si="105"/>
        <v>0</v>
      </c>
      <c r="O2440" s="51">
        <f t="shared" si="105"/>
        <v>0</v>
      </c>
      <c r="P2440" s="51">
        <f t="shared" si="105"/>
        <v>0</v>
      </c>
      <c r="Q2440" s="51">
        <f t="shared" si="105"/>
        <v>0</v>
      </c>
      <c r="R2440" s="51">
        <f t="shared" si="105"/>
        <v>0</v>
      </c>
    </row>
    <row r="2441" spans="1:18" x14ac:dyDescent="0.25">
      <c r="A2441" s="17"/>
      <c r="B2441" s="52"/>
      <c r="C2441" s="17"/>
      <c r="D2441" s="17"/>
      <c r="E2441" s="17"/>
      <c r="F2441" s="17"/>
      <c r="G2441" s="17"/>
      <c r="H2441" s="17"/>
      <c r="I2441" s="16">
        <f>IF(B2441&gt;A_Stammdaten!$B$12,0,SUM(C2441,D2441,F2441,G2441)-SUM(E2441,H2441))</f>
        <v>0</v>
      </c>
      <c r="J2441" s="51">
        <f>HLOOKUP(A_Stammdaten!$B$12,$L$4:$R$2504,ROW(B2441)-3,FALSE)+IF(OR(B2441=0,A_Stammdaten!$B$12&lt;B2441),0,I2441*1/20)</f>
        <v>0</v>
      </c>
      <c r="K2441" s="51">
        <f>HLOOKUP(A_Stammdaten!$B$12,$L$4:$R$2504,ROW(B2441)-3,FALSE)</f>
        <v>0</v>
      </c>
      <c r="L2441" s="51">
        <f t="shared" si="106"/>
        <v>0</v>
      </c>
      <c r="M2441" s="51">
        <f t="shared" si="105"/>
        <v>0</v>
      </c>
      <c r="N2441" s="51">
        <f t="shared" si="105"/>
        <v>0</v>
      </c>
      <c r="O2441" s="51">
        <f t="shared" si="105"/>
        <v>0</v>
      </c>
      <c r="P2441" s="51">
        <f t="shared" si="105"/>
        <v>0</v>
      </c>
      <c r="Q2441" s="51">
        <f t="shared" si="105"/>
        <v>0</v>
      </c>
      <c r="R2441" s="51">
        <f t="shared" si="105"/>
        <v>0</v>
      </c>
    </row>
    <row r="2442" spans="1:18" x14ac:dyDescent="0.25">
      <c r="A2442" s="17"/>
      <c r="B2442" s="52"/>
      <c r="C2442" s="17"/>
      <c r="D2442" s="17"/>
      <c r="E2442" s="17"/>
      <c r="F2442" s="17"/>
      <c r="G2442" s="17"/>
      <c r="H2442" s="17"/>
      <c r="I2442" s="16">
        <f>IF(B2442&gt;A_Stammdaten!$B$12,0,SUM(C2442,D2442,F2442,G2442)-SUM(E2442,H2442))</f>
        <v>0</v>
      </c>
      <c r="J2442" s="51">
        <f>HLOOKUP(A_Stammdaten!$B$12,$L$4:$R$2504,ROW(B2442)-3,FALSE)+IF(OR(B2442=0,A_Stammdaten!$B$12&lt;B2442),0,I2442*1/20)</f>
        <v>0</v>
      </c>
      <c r="K2442" s="51">
        <f>HLOOKUP(A_Stammdaten!$B$12,$L$4:$R$2504,ROW(B2442)-3,FALSE)</f>
        <v>0</v>
      </c>
      <c r="L2442" s="51">
        <f t="shared" si="106"/>
        <v>0</v>
      </c>
      <c r="M2442" s="51">
        <f t="shared" si="105"/>
        <v>0</v>
      </c>
      <c r="N2442" s="51">
        <f t="shared" si="105"/>
        <v>0</v>
      </c>
      <c r="O2442" s="51">
        <f t="shared" si="105"/>
        <v>0</v>
      </c>
      <c r="P2442" s="51">
        <f t="shared" si="105"/>
        <v>0</v>
      </c>
      <c r="Q2442" s="51">
        <f t="shared" si="105"/>
        <v>0</v>
      </c>
      <c r="R2442" s="51">
        <f t="shared" si="105"/>
        <v>0</v>
      </c>
    </row>
    <row r="2443" spans="1:18" x14ac:dyDescent="0.25">
      <c r="A2443" s="17"/>
      <c r="B2443" s="52"/>
      <c r="C2443" s="17"/>
      <c r="D2443" s="17"/>
      <c r="E2443" s="17"/>
      <c r="F2443" s="17"/>
      <c r="G2443" s="17"/>
      <c r="H2443" s="17"/>
      <c r="I2443" s="16">
        <f>IF(B2443&gt;A_Stammdaten!$B$12,0,SUM(C2443,D2443,F2443,G2443)-SUM(E2443,H2443))</f>
        <v>0</v>
      </c>
      <c r="J2443" s="51">
        <f>HLOOKUP(A_Stammdaten!$B$12,$L$4:$R$2504,ROW(B2443)-3,FALSE)+IF(OR(B2443=0,A_Stammdaten!$B$12&lt;B2443),0,I2443*1/20)</f>
        <v>0</v>
      </c>
      <c r="K2443" s="51">
        <f>HLOOKUP(A_Stammdaten!$B$12,$L$4:$R$2504,ROW(B2443)-3,FALSE)</f>
        <v>0</v>
      </c>
      <c r="L2443" s="51">
        <f t="shared" si="106"/>
        <v>0</v>
      </c>
      <c r="M2443" s="51">
        <f t="shared" si="105"/>
        <v>0</v>
      </c>
      <c r="N2443" s="51">
        <f t="shared" si="105"/>
        <v>0</v>
      </c>
      <c r="O2443" s="51">
        <f t="shared" si="105"/>
        <v>0</v>
      </c>
      <c r="P2443" s="51">
        <f t="shared" si="105"/>
        <v>0</v>
      </c>
      <c r="Q2443" s="51">
        <f t="shared" si="105"/>
        <v>0</v>
      </c>
      <c r="R2443" s="51">
        <f t="shared" si="105"/>
        <v>0</v>
      </c>
    </row>
    <row r="2444" spans="1:18" x14ac:dyDescent="0.25">
      <c r="A2444" s="17"/>
      <c r="B2444" s="52"/>
      <c r="C2444" s="17"/>
      <c r="D2444" s="17"/>
      <c r="E2444" s="17"/>
      <c r="F2444" s="17"/>
      <c r="G2444" s="17"/>
      <c r="H2444" s="17"/>
      <c r="I2444" s="16">
        <f>IF(B2444&gt;A_Stammdaten!$B$12,0,SUM(C2444,D2444,F2444,G2444)-SUM(E2444,H2444))</f>
        <v>0</v>
      </c>
      <c r="J2444" s="51">
        <f>HLOOKUP(A_Stammdaten!$B$12,$L$4:$R$2504,ROW(B2444)-3,FALSE)+IF(OR(B2444=0,A_Stammdaten!$B$12&lt;B2444),0,I2444*1/20)</f>
        <v>0</v>
      </c>
      <c r="K2444" s="51">
        <f>HLOOKUP(A_Stammdaten!$B$12,$L$4:$R$2504,ROW(B2444)-3,FALSE)</f>
        <v>0</v>
      </c>
      <c r="L2444" s="51">
        <f t="shared" si="106"/>
        <v>0</v>
      </c>
      <c r="M2444" s="51">
        <f t="shared" si="105"/>
        <v>0</v>
      </c>
      <c r="N2444" s="51">
        <f t="shared" si="105"/>
        <v>0</v>
      </c>
      <c r="O2444" s="51">
        <f t="shared" si="105"/>
        <v>0</v>
      </c>
      <c r="P2444" s="51">
        <f t="shared" si="105"/>
        <v>0</v>
      </c>
      <c r="Q2444" s="51">
        <f t="shared" si="105"/>
        <v>0</v>
      </c>
      <c r="R2444" s="51">
        <f t="shared" si="105"/>
        <v>0</v>
      </c>
    </row>
    <row r="2445" spans="1:18" x14ac:dyDescent="0.25">
      <c r="A2445" s="17"/>
      <c r="B2445" s="52"/>
      <c r="C2445" s="17"/>
      <c r="D2445" s="17"/>
      <c r="E2445" s="17"/>
      <c r="F2445" s="17"/>
      <c r="G2445" s="17"/>
      <c r="H2445" s="17"/>
      <c r="I2445" s="16">
        <f>IF(B2445&gt;A_Stammdaten!$B$12,0,SUM(C2445,D2445,F2445,G2445)-SUM(E2445,H2445))</f>
        <v>0</v>
      </c>
      <c r="J2445" s="51">
        <f>HLOOKUP(A_Stammdaten!$B$12,$L$4:$R$2504,ROW(B2445)-3,FALSE)+IF(OR(B2445=0,A_Stammdaten!$B$12&lt;B2445),0,I2445*1/20)</f>
        <v>0</v>
      </c>
      <c r="K2445" s="51">
        <f>HLOOKUP(A_Stammdaten!$B$12,$L$4:$R$2504,ROW(B2445)-3,FALSE)</f>
        <v>0</v>
      </c>
      <c r="L2445" s="51">
        <f t="shared" si="106"/>
        <v>0</v>
      </c>
      <c r="M2445" s="51">
        <f t="shared" si="105"/>
        <v>0</v>
      </c>
      <c r="N2445" s="51">
        <f t="shared" si="105"/>
        <v>0</v>
      </c>
      <c r="O2445" s="51">
        <f t="shared" si="105"/>
        <v>0</v>
      </c>
      <c r="P2445" s="51">
        <f t="shared" si="105"/>
        <v>0</v>
      </c>
      <c r="Q2445" s="51">
        <f t="shared" si="105"/>
        <v>0</v>
      </c>
      <c r="R2445" s="51">
        <f t="shared" si="105"/>
        <v>0</v>
      </c>
    </row>
    <row r="2446" spans="1:18" x14ac:dyDescent="0.25">
      <c r="A2446" s="17"/>
      <c r="B2446" s="52"/>
      <c r="C2446" s="17"/>
      <c r="D2446" s="17"/>
      <c r="E2446" s="17"/>
      <c r="F2446" s="17"/>
      <c r="G2446" s="17"/>
      <c r="H2446" s="17"/>
      <c r="I2446" s="16">
        <f>IF(B2446&gt;A_Stammdaten!$B$12,0,SUM(C2446,D2446,F2446,G2446)-SUM(E2446,H2446))</f>
        <v>0</v>
      </c>
      <c r="J2446" s="51">
        <f>HLOOKUP(A_Stammdaten!$B$12,$L$4:$R$2504,ROW(B2446)-3,FALSE)+IF(OR(B2446=0,A_Stammdaten!$B$12&lt;B2446),0,I2446*1/20)</f>
        <v>0</v>
      </c>
      <c r="K2446" s="51">
        <f>HLOOKUP(A_Stammdaten!$B$12,$L$4:$R$2504,ROW(B2446)-3,FALSE)</f>
        <v>0</v>
      </c>
      <c r="L2446" s="51">
        <f t="shared" si="106"/>
        <v>0</v>
      </c>
      <c r="M2446" s="51">
        <f t="shared" si="105"/>
        <v>0</v>
      </c>
      <c r="N2446" s="51">
        <f t="shared" si="105"/>
        <v>0</v>
      </c>
      <c r="O2446" s="51">
        <f t="shared" si="105"/>
        <v>0</v>
      </c>
      <c r="P2446" s="51">
        <f t="shared" si="105"/>
        <v>0</v>
      </c>
      <c r="Q2446" s="51">
        <f t="shared" si="105"/>
        <v>0</v>
      </c>
      <c r="R2446" s="51">
        <f t="shared" si="105"/>
        <v>0</v>
      </c>
    </row>
    <row r="2447" spans="1:18" x14ac:dyDescent="0.25">
      <c r="A2447" s="17"/>
      <c r="B2447" s="52"/>
      <c r="C2447" s="17"/>
      <c r="D2447" s="17"/>
      <c r="E2447" s="17"/>
      <c r="F2447" s="17"/>
      <c r="G2447" s="17"/>
      <c r="H2447" s="17"/>
      <c r="I2447" s="16">
        <f>IF(B2447&gt;A_Stammdaten!$B$12,0,SUM(C2447,D2447,F2447,G2447)-SUM(E2447,H2447))</f>
        <v>0</v>
      </c>
      <c r="J2447" s="51">
        <f>HLOOKUP(A_Stammdaten!$B$12,$L$4:$R$2504,ROW(B2447)-3,FALSE)+IF(OR(B2447=0,A_Stammdaten!$B$12&lt;B2447),0,I2447*1/20)</f>
        <v>0</v>
      </c>
      <c r="K2447" s="51">
        <f>HLOOKUP(A_Stammdaten!$B$12,$L$4:$R$2504,ROW(B2447)-3,FALSE)</f>
        <v>0</v>
      </c>
      <c r="L2447" s="51">
        <f t="shared" si="106"/>
        <v>0</v>
      </c>
      <c r="M2447" s="51">
        <f t="shared" si="105"/>
        <v>0</v>
      </c>
      <c r="N2447" s="51">
        <f t="shared" si="105"/>
        <v>0</v>
      </c>
      <c r="O2447" s="51">
        <f t="shared" si="105"/>
        <v>0</v>
      </c>
      <c r="P2447" s="51">
        <f t="shared" si="105"/>
        <v>0</v>
      </c>
      <c r="Q2447" s="51">
        <f t="shared" si="105"/>
        <v>0</v>
      </c>
      <c r="R2447" s="51">
        <f t="shared" si="105"/>
        <v>0</v>
      </c>
    </row>
    <row r="2448" spans="1:18" x14ac:dyDescent="0.25">
      <c r="A2448" s="17"/>
      <c r="B2448" s="52"/>
      <c r="C2448" s="17"/>
      <c r="D2448" s="17"/>
      <c r="E2448" s="17"/>
      <c r="F2448" s="17"/>
      <c r="G2448" s="17"/>
      <c r="H2448" s="17"/>
      <c r="I2448" s="16">
        <f>IF(B2448&gt;A_Stammdaten!$B$12,0,SUM(C2448,D2448,F2448,G2448)-SUM(E2448,H2448))</f>
        <v>0</v>
      </c>
      <c r="J2448" s="51">
        <f>HLOOKUP(A_Stammdaten!$B$12,$L$4:$R$2504,ROW(B2448)-3,FALSE)+IF(OR(B2448=0,A_Stammdaten!$B$12&lt;B2448),0,I2448*1/20)</f>
        <v>0</v>
      </c>
      <c r="K2448" s="51">
        <f>HLOOKUP(A_Stammdaten!$B$12,$L$4:$R$2504,ROW(B2448)-3,FALSE)</f>
        <v>0</v>
      </c>
      <c r="L2448" s="51">
        <f t="shared" si="106"/>
        <v>0</v>
      </c>
      <c r="M2448" s="51">
        <f t="shared" si="105"/>
        <v>0</v>
      </c>
      <c r="N2448" s="51">
        <f t="shared" si="105"/>
        <v>0</v>
      </c>
      <c r="O2448" s="51">
        <f t="shared" si="105"/>
        <v>0</v>
      </c>
      <c r="P2448" s="51">
        <f t="shared" si="105"/>
        <v>0</v>
      </c>
      <c r="Q2448" s="51">
        <f t="shared" si="105"/>
        <v>0</v>
      </c>
      <c r="R2448" s="51">
        <f t="shared" si="105"/>
        <v>0</v>
      </c>
    </row>
    <row r="2449" spans="1:18" x14ac:dyDescent="0.25">
      <c r="A2449" s="17"/>
      <c r="B2449" s="52"/>
      <c r="C2449" s="17"/>
      <c r="D2449" s="17"/>
      <c r="E2449" s="17"/>
      <c r="F2449" s="17"/>
      <c r="G2449" s="17"/>
      <c r="H2449" s="17"/>
      <c r="I2449" s="16">
        <f>IF(B2449&gt;A_Stammdaten!$B$12,0,SUM(C2449,D2449,F2449,G2449)-SUM(E2449,H2449))</f>
        <v>0</v>
      </c>
      <c r="J2449" s="51">
        <f>HLOOKUP(A_Stammdaten!$B$12,$L$4:$R$2504,ROW(B2449)-3,FALSE)+IF(OR(B2449=0,A_Stammdaten!$B$12&lt;B2449),0,I2449*1/20)</f>
        <v>0</v>
      </c>
      <c r="K2449" s="51">
        <f>HLOOKUP(A_Stammdaten!$B$12,$L$4:$R$2504,ROW(B2449)-3,FALSE)</f>
        <v>0</v>
      </c>
      <c r="L2449" s="51">
        <f t="shared" si="106"/>
        <v>0</v>
      </c>
      <c r="M2449" s="51">
        <f t="shared" si="105"/>
        <v>0</v>
      </c>
      <c r="N2449" s="51">
        <f t="shared" si="105"/>
        <v>0</v>
      </c>
      <c r="O2449" s="51">
        <f t="shared" si="105"/>
        <v>0</v>
      </c>
      <c r="P2449" s="51">
        <f t="shared" si="105"/>
        <v>0</v>
      </c>
      <c r="Q2449" s="51">
        <f t="shared" si="105"/>
        <v>0</v>
      </c>
      <c r="R2449" s="51">
        <f t="shared" si="105"/>
        <v>0</v>
      </c>
    </row>
    <row r="2450" spans="1:18" x14ac:dyDescent="0.25">
      <c r="A2450" s="17"/>
      <c r="B2450" s="52"/>
      <c r="C2450" s="17"/>
      <c r="D2450" s="17"/>
      <c r="E2450" s="17"/>
      <c r="F2450" s="17"/>
      <c r="G2450" s="17"/>
      <c r="H2450" s="17"/>
      <c r="I2450" s="16">
        <f>IF(B2450&gt;A_Stammdaten!$B$12,0,SUM(C2450,D2450,F2450,G2450)-SUM(E2450,H2450))</f>
        <v>0</v>
      </c>
      <c r="J2450" s="51">
        <f>HLOOKUP(A_Stammdaten!$B$12,$L$4:$R$2504,ROW(B2450)-3,FALSE)+IF(OR(B2450=0,A_Stammdaten!$B$12&lt;B2450),0,I2450*1/20)</f>
        <v>0</v>
      </c>
      <c r="K2450" s="51">
        <f>HLOOKUP(A_Stammdaten!$B$12,$L$4:$R$2504,ROW(B2450)-3,FALSE)</f>
        <v>0</v>
      </c>
      <c r="L2450" s="51">
        <f t="shared" si="106"/>
        <v>0</v>
      </c>
      <c r="M2450" s="51">
        <f t="shared" si="105"/>
        <v>0</v>
      </c>
      <c r="N2450" s="51">
        <f t="shared" si="105"/>
        <v>0</v>
      </c>
      <c r="O2450" s="51">
        <f t="shared" si="105"/>
        <v>0</v>
      </c>
      <c r="P2450" s="51">
        <f t="shared" si="105"/>
        <v>0</v>
      </c>
      <c r="Q2450" s="51">
        <f t="shared" si="105"/>
        <v>0</v>
      </c>
      <c r="R2450" s="51">
        <f t="shared" si="105"/>
        <v>0</v>
      </c>
    </row>
    <row r="2451" spans="1:18" x14ac:dyDescent="0.25">
      <c r="A2451" s="17"/>
      <c r="B2451" s="52"/>
      <c r="C2451" s="17"/>
      <c r="D2451" s="17"/>
      <c r="E2451" s="17"/>
      <c r="F2451" s="17"/>
      <c r="G2451" s="17"/>
      <c r="H2451" s="17"/>
      <c r="I2451" s="16">
        <f>IF(B2451&gt;A_Stammdaten!$B$12,0,SUM(C2451,D2451,F2451,G2451)-SUM(E2451,H2451))</f>
        <v>0</v>
      </c>
      <c r="J2451" s="51">
        <f>HLOOKUP(A_Stammdaten!$B$12,$L$4:$R$2504,ROW(B2451)-3,FALSE)+IF(OR(B2451=0,A_Stammdaten!$B$12&lt;B2451),0,I2451*1/20)</f>
        <v>0</v>
      </c>
      <c r="K2451" s="51">
        <f>HLOOKUP(A_Stammdaten!$B$12,$L$4:$R$2504,ROW(B2451)-3,FALSE)</f>
        <v>0</v>
      </c>
      <c r="L2451" s="51">
        <f t="shared" si="106"/>
        <v>0</v>
      </c>
      <c r="M2451" s="51">
        <f t="shared" si="105"/>
        <v>0</v>
      </c>
      <c r="N2451" s="51">
        <f t="shared" si="105"/>
        <v>0</v>
      </c>
      <c r="O2451" s="51">
        <f t="shared" si="105"/>
        <v>0</v>
      </c>
      <c r="P2451" s="51">
        <f t="shared" si="105"/>
        <v>0</v>
      </c>
      <c r="Q2451" s="51">
        <f t="shared" si="105"/>
        <v>0</v>
      </c>
      <c r="R2451" s="51">
        <f t="shared" si="105"/>
        <v>0</v>
      </c>
    </row>
    <row r="2452" spans="1:18" x14ac:dyDescent="0.25">
      <c r="A2452" s="17"/>
      <c r="B2452" s="52"/>
      <c r="C2452" s="17"/>
      <c r="D2452" s="17"/>
      <c r="E2452" s="17"/>
      <c r="F2452" s="17"/>
      <c r="G2452" s="17"/>
      <c r="H2452" s="17"/>
      <c r="I2452" s="16">
        <f>IF(B2452&gt;A_Stammdaten!$B$12,0,SUM(C2452,D2452,F2452,G2452)-SUM(E2452,H2452))</f>
        <v>0</v>
      </c>
      <c r="J2452" s="51">
        <f>HLOOKUP(A_Stammdaten!$B$12,$L$4:$R$2504,ROW(B2452)-3,FALSE)+IF(OR(B2452=0,A_Stammdaten!$B$12&lt;B2452),0,I2452*1/20)</f>
        <v>0</v>
      </c>
      <c r="K2452" s="51">
        <f>HLOOKUP(A_Stammdaten!$B$12,$L$4:$R$2504,ROW(B2452)-3,FALSE)</f>
        <v>0</v>
      </c>
      <c r="L2452" s="51">
        <f t="shared" si="106"/>
        <v>0</v>
      </c>
      <c r="M2452" s="51">
        <f t="shared" si="105"/>
        <v>0</v>
      </c>
      <c r="N2452" s="51">
        <f t="shared" si="105"/>
        <v>0</v>
      </c>
      <c r="O2452" s="51">
        <f t="shared" si="105"/>
        <v>0</v>
      </c>
      <c r="P2452" s="51">
        <f t="shared" si="105"/>
        <v>0</v>
      </c>
      <c r="Q2452" s="51">
        <f t="shared" si="105"/>
        <v>0</v>
      </c>
      <c r="R2452" s="51">
        <f t="shared" si="105"/>
        <v>0</v>
      </c>
    </row>
    <row r="2453" spans="1:18" x14ac:dyDescent="0.25">
      <c r="A2453" s="17"/>
      <c r="B2453" s="52"/>
      <c r="C2453" s="17"/>
      <c r="D2453" s="17"/>
      <c r="E2453" s="17"/>
      <c r="F2453" s="17"/>
      <c r="G2453" s="17"/>
      <c r="H2453" s="17"/>
      <c r="I2453" s="16">
        <f>IF(B2453&gt;A_Stammdaten!$B$12,0,SUM(C2453,D2453,F2453,G2453)-SUM(E2453,H2453))</f>
        <v>0</v>
      </c>
      <c r="J2453" s="51">
        <f>HLOOKUP(A_Stammdaten!$B$12,$L$4:$R$2504,ROW(B2453)-3,FALSE)+IF(OR(B2453=0,A_Stammdaten!$B$12&lt;B2453),0,I2453*1/20)</f>
        <v>0</v>
      </c>
      <c r="K2453" s="51">
        <f>HLOOKUP(A_Stammdaten!$B$12,$L$4:$R$2504,ROW(B2453)-3,FALSE)</f>
        <v>0</v>
      </c>
      <c r="L2453" s="51">
        <f t="shared" si="106"/>
        <v>0</v>
      </c>
      <c r="M2453" s="51">
        <f t="shared" si="105"/>
        <v>0</v>
      </c>
      <c r="N2453" s="51">
        <f t="shared" si="105"/>
        <v>0</v>
      </c>
      <c r="O2453" s="51">
        <f t="shared" si="105"/>
        <v>0</v>
      </c>
      <c r="P2453" s="51">
        <f t="shared" si="105"/>
        <v>0</v>
      </c>
      <c r="Q2453" s="51">
        <f t="shared" si="105"/>
        <v>0</v>
      </c>
      <c r="R2453" s="51">
        <f t="shared" si="105"/>
        <v>0</v>
      </c>
    </row>
    <row r="2454" spans="1:18" x14ac:dyDescent="0.25">
      <c r="A2454" s="17"/>
      <c r="B2454" s="52"/>
      <c r="C2454" s="17"/>
      <c r="D2454" s="17"/>
      <c r="E2454" s="17"/>
      <c r="F2454" s="17"/>
      <c r="G2454" s="17"/>
      <c r="H2454" s="17"/>
      <c r="I2454" s="16">
        <f>IF(B2454&gt;A_Stammdaten!$B$12,0,SUM(C2454,D2454,F2454,G2454)-SUM(E2454,H2454))</f>
        <v>0</v>
      </c>
      <c r="J2454" s="51">
        <f>HLOOKUP(A_Stammdaten!$B$12,$L$4:$R$2504,ROW(B2454)-3,FALSE)+IF(OR(B2454=0,A_Stammdaten!$B$12&lt;B2454),0,I2454*1/20)</f>
        <v>0</v>
      </c>
      <c r="K2454" s="51">
        <f>HLOOKUP(A_Stammdaten!$B$12,$L$4:$R$2504,ROW(B2454)-3,FALSE)</f>
        <v>0</v>
      </c>
      <c r="L2454" s="51">
        <f t="shared" si="106"/>
        <v>0</v>
      </c>
      <c r="M2454" s="51">
        <f t="shared" si="105"/>
        <v>0</v>
      </c>
      <c r="N2454" s="51">
        <f t="shared" si="105"/>
        <v>0</v>
      </c>
      <c r="O2454" s="51">
        <f t="shared" si="105"/>
        <v>0</v>
      </c>
      <c r="P2454" s="51">
        <f t="shared" si="105"/>
        <v>0</v>
      </c>
      <c r="Q2454" s="51">
        <f t="shared" si="105"/>
        <v>0</v>
      </c>
      <c r="R2454" s="51">
        <f t="shared" si="105"/>
        <v>0</v>
      </c>
    </row>
    <row r="2455" spans="1:18" x14ac:dyDescent="0.25">
      <c r="A2455" s="17"/>
      <c r="B2455" s="52"/>
      <c r="C2455" s="17"/>
      <c r="D2455" s="17"/>
      <c r="E2455" s="17"/>
      <c r="F2455" s="17"/>
      <c r="G2455" s="17"/>
      <c r="H2455" s="17"/>
      <c r="I2455" s="16">
        <f>IF(B2455&gt;A_Stammdaten!$B$12,0,SUM(C2455,D2455,F2455,G2455)-SUM(E2455,H2455))</f>
        <v>0</v>
      </c>
      <c r="J2455" s="51">
        <f>HLOOKUP(A_Stammdaten!$B$12,$L$4:$R$2504,ROW(B2455)-3,FALSE)+IF(OR(B2455=0,A_Stammdaten!$B$12&lt;B2455),0,I2455*1/20)</f>
        <v>0</v>
      </c>
      <c r="K2455" s="51">
        <f>HLOOKUP(A_Stammdaten!$B$12,$L$4:$R$2504,ROW(B2455)-3,FALSE)</f>
        <v>0</v>
      </c>
      <c r="L2455" s="51">
        <f t="shared" si="106"/>
        <v>0</v>
      </c>
      <c r="M2455" s="51">
        <f t="shared" si="105"/>
        <v>0</v>
      </c>
      <c r="N2455" s="51">
        <f t="shared" si="105"/>
        <v>0</v>
      </c>
      <c r="O2455" s="51">
        <f t="shared" si="105"/>
        <v>0</v>
      </c>
      <c r="P2455" s="51">
        <f t="shared" si="105"/>
        <v>0</v>
      </c>
      <c r="Q2455" s="51">
        <f t="shared" si="105"/>
        <v>0</v>
      </c>
      <c r="R2455" s="51">
        <f t="shared" si="105"/>
        <v>0</v>
      </c>
    </row>
    <row r="2456" spans="1:18" x14ac:dyDescent="0.25">
      <c r="A2456" s="17"/>
      <c r="B2456" s="52"/>
      <c r="C2456" s="17"/>
      <c r="D2456" s="17"/>
      <c r="E2456" s="17"/>
      <c r="F2456" s="17"/>
      <c r="G2456" s="17"/>
      <c r="H2456" s="17"/>
      <c r="I2456" s="16">
        <f>IF(B2456&gt;A_Stammdaten!$B$12,0,SUM(C2456,D2456,F2456,G2456)-SUM(E2456,H2456))</f>
        <v>0</v>
      </c>
      <c r="J2456" s="51">
        <f>HLOOKUP(A_Stammdaten!$B$12,$L$4:$R$2504,ROW(B2456)-3,FALSE)+IF(OR(B2456=0,A_Stammdaten!$B$12&lt;B2456),0,I2456*1/20)</f>
        <v>0</v>
      </c>
      <c r="K2456" s="51">
        <f>HLOOKUP(A_Stammdaten!$B$12,$L$4:$R$2504,ROW(B2456)-3,FALSE)</f>
        <v>0</v>
      </c>
      <c r="L2456" s="51">
        <f t="shared" si="106"/>
        <v>0</v>
      </c>
      <c r="M2456" s="51">
        <f t="shared" si="105"/>
        <v>0</v>
      </c>
      <c r="N2456" s="51">
        <f t="shared" si="105"/>
        <v>0</v>
      </c>
      <c r="O2456" s="51">
        <f t="shared" si="105"/>
        <v>0</v>
      </c>
      <c r="P2456" s="51">
        <f t="shared" si="105"/>
        <v>0</v>
      </c>
      <c r="Q2456" s="51">
        <f t="shared" si="105"/>
        <v>0</v>
      </c>
      <c r="R2456" s="51">
        <f t="shared" si="105"/>
        <v>0</v>
      </c>
    </row>
    <row r="2457" spans="1:18" x14ac:dyDescent="0.25">
      <c r="A2457" s="17"/>
      <c r="B2457" s="52"/>
      <c r="C2457" s="17"/>
      <c r="D2457" s="17"/>
      <c r="E2457" s="17"/>
      <c r="F2457" s="17"/>
      <c r="G2457" s="17"/>
      <c r="H2457" s="17"/>
      <c r="I2457" s="16">
        <f>IF(B2457&gt;A_Stammdaten!$B$12,0,SUM(C2457,D2457,F2457,G2457)-SUM(E2457,H2457))</f>
        <v>0</v>
      </c>
      <c r="J2457" s="51">
        <f>HLOOKUP(A_Stammdaten!$B$12,$L$4:$R$2504,ROW(B2457)-3,FALSE)+IF(OR(B2457=0,A_Stammdaten!$B$12&lt;B2457),0,I2457*1/20)</f>
        <v>0</v>
      </c>
      <c r="K2457" s="51">
        <f>HLOOKUP(A_Stammdaten!$B$12,$L$4:$R$2504,ROW(B2457)-3,FALSE)</f>
        <v>0</v>
      </c>
      <c r="L2457" s="51">
        <f t="shared" si="106"/>
        <v>0</v>
      </c>
      <c r="M2457" s="51">
        <f t="shared" si="105"/>
        <v>0</v>
      </c>
      <c r="N2457" s="51">
        <f t="shared" si="105"/>
        <v>0</v>
      </c>
      <c r="O2457" s="51">
        <f t="shared" si="105"/>
        <v>0</v>
      </c>
      <c r="P2457" s="51">
        <f t="shared" si="105"/>
        <v>0</v>
      </c>
      <c r="Q2457" s="51">
        <f t="shared" si="105"/>
        <v>0</v>
      </c>
      <c r="R2457" s="51">
        <f t="shared" si="105"/>
        <v>0</v>
      </c>
    </row>
    <row r="2458" spans="1:18" x14ac:dyDescent="0.25">
      <c r="A2458" s="17"/>
      <c r="B2458" s="52"/>
      <c r="C2458" s="17"/>
      <c r="D2458" s="17"/>
      <c r="E2458" s="17"/>
      <c r="F2458" s="17"/>
      <c r="G2458" s="17"/>
      <c r="H2458" s="17"/>
      <c r="I2458" s="16">
        <f>IF(B2458&gt;A_Stammdaten!$B$12,0,SUM(C2458,D2458,F2458,G2458)-SUM(E2458,H2458))</f>
        <v>0</v>
      </c>
      <c r="J2458" s="51">
        <f>HLOOKUP(A_Stammdaten!$B$12,$L$4:$R$2504,ROW(B2458)-3,FALSE)+IF(OR(B2458=0,A_Stammdaten!$B$12&lt;B2458),0,I2458*1/20)</f>
        <v>0</v>
      </c>
      <c r="K2458" s="51">
        <f>HLOOKUP(A_Stammdaten!$B$12,$L$4:$R$2504,ROW(B2458)-3,FALSE)</f>
        <v>0</v>
      </c>
      <c r="L2458" s="51">
        <f t="shared" si="106"/>
        <v>0</v>
      </c>
      <c r="M2458" s="51">
        <f t="shared" si="105"/>
        <v>0</v>
      </c>
      <c r="N2458" s="51">
        <f t="shared" si="105"/>
        <v>0</v>
      </c>
      <c r="O2458" s="51">
        <f t="shared" si="105"/>
        <v>0</v>
      </c>
      <c r="P2458" s="51">
        <f t="shared" si="105"/>
        <v>0</v>
      </c>
      <c r="Q2458" s="51">
        <f t="shared" si="105"/>
        <v>0</v>
      </c>
      <c r="R2458" s="51">
        <f t="shared" si="105"/>
        <v>0</v>
      </c>
    </row>
    <row r="2459" spans="1:18" x14ac:dyDescent="0.25">
      <c r="A2459" s="17"/>
      <c r="B2459" s="52"/>
      <c r="C2459" s="17"/>
      <c r="D2459" s="17"/>
      <c r="E2459" s="17"/>
      <c r="F2459" s="17"/>
      <c r="G2459" s="17"/>
      <c r="H2459" s="17"/>
      <c r="I2459" s="16">
        <f>IF(B2459&gt;A_Stammdaten!$B$12,0,SUM(C2459,D2459,F2459,G2459)-SUM(E2459,H2459))</f>
        <v>0</v>
      </c>
      <c r="J2459" s="51">
        <f>HLOOKUP(A_Stammdaten!$B$12,$L$4:$R$2504,ROW(B2459)-3,FALSE)+IF(OR(B2459=0,A_Stammdaten!$B$12&lt;B2459),0,I2459*1/20)</f>
        <v>0</v>
      </c>
      <c r="K2459" s="51">
        <f>HLOOKUP(A_Stammdaten!$B$12,$L$4:$R$2504,ROW(B2459)-3,FALSE)</f>
        <v>0</v>
      </c>
      <c r="L2459" s="51">
        <f t="shared" si="106"/>
        <v>0</v>
      </c>
      <c r="M2459" s="51">
        <f t="shared" si="105"/>
        <v>0</v>
      </c>
      <c r="N2459" s="51">
        <f t="shared" si="105"/>
        <v>0</v>
      </c>
      <c r="O2459" s="51">
        <f t="shared" si="105"/>
        <v>0</v>
      </c>
      <c r="P2459" s="51">
        <f t="shared" si="105"/>
        <v>0</v>
      </c>
      <c r="Q2459" s="51">
        <f t="shared" si="105"/>
        <v>0</v>
      </c>
      <c r="R2459" s="51">
        <f t="shared" si="105"/>
        <v>0</v>
      </c>
    </row>
    <row r="2460" spans="1:18" x14ac:dyDescent="0.25">
      <c r="A2460" s="17"/>
      <c r="B2460" s="52"/>
      <c r="C2460" s="17"/>
      <c r="D2460" s="17"/>
      <c r="E2460" s="17"/>
      <c r="F2460" s="17"/>
      <c r="G2460" s="17"/>
      <c r="H2460" s="17"/>
      <c r="I2460" s="16">
        <f>IF(B2460&gt;A_Stammdaten!$B$12,0,SUM(C2460,D2460,F2460,G2460)-SUM(E2460,H2460))</f>
        <v>0</v>
      </c>
      <c r="J2460" s="51">
        <f>HLOOKUP(A_Stammdaten!$B$12,$L$4:$R$2504,ROW(B2460)-3,FALSE)+IF(OR(B2460=0,A_Stammdaten!$B$12&lt;B2460),0,I2460*1/20)</f>
        <v>0</v>
      </c>
      <c r="K2460" s="51">
        <f>HLOOKUP(A_Stammdaten!$B$12,$L$4:$R$2504,ROW(B2460)-3,FALSE)</f>
        <v>0</v>
      </c>
      <c r="L2460" s="51">
        <f t="shared" si="106"/>
        <v>0</v>
      </c>
      <c r="M2460" s="51">
        <f t="shared" si="105"/>
        <v>0</v>
      </c>
      <c r="N2460" s="51">
        <f t="shared" si="105"/>
        <v>0</v>
      </c>
      <c r="O2460" s="51">
        <f t="shared" si="105"/>
        <v>0</v>
      </c>
      <c r="P2460" s="51">
        <f t="shared" si="105"/>
        <v>0</v>
      </c>
      <c r="Q2460" s="51">
        <f t="shared" si="105"/>
        <v>0</v>
      </c>
      <c r="R2460" s="51">
        <f t="shared" si="105"/>
        <v>0</v>
      </c>
    </row>
    <row r="2461" spans="1:18" x14ac:dyDescent="0.25">
      <c r="A2461" s="17"/>
      <c r="B2461" s="52"/>
      <c r="C2461" s="17"/>
      <c r="D2461" s="17"/>
      <c r="E2461" s="17"/>
      <c r="F2461" s="17"/>
      <c r="G2461" s="17"/>
      <c r="H2461" s="17"/>
      <c r="I2461" s="16">
        <f>IF(B2461&gt;A_Stammdaten!$B$12,0,SUM(C2461,D2461,F2461,G2461)-SUM(E2461,H2461))</f>
        <v>0</v>
      </c>
      <c r="J2461" s="51">
        <f>HLOOKUP(A_Stammdaten!$B$12,$L$4:$R$2504,ROW(B2461)-3,FALSE)+IF(OR(B2461=0,A_Stammdaten!$B$12&lt;B2461),0,I2461*1/20)</f>
        <v>0</v>
      </c>
      <c r="K2461" s="51">
        <f>HLOOKUP(A_Stammdaten!$B$12,$L$4:$R$2504,ROW(B2461)-3,FALSE)</f>
        <v>0</v>
      </c>
      <c r="L2461" s="51">
        <f t="shared" si="106"/>
        <v>0</v>
      </c>
      <c r="M2461" s="51">
        <f t="shared" si="105"/>
        <v>0</v>
      </c>
      <c r="N2461" s="51">
        <f t="shared" si="105"/>
        <v>0</v>
      </c>
      <c r="O2461" s="51">
        <f t="shared" si="105"/>
        <v>0</v>
      </c>
      <c r="P2461" s="51">
        <f t="shared" si="105"/>
        <v>0</v>
      </c>
      <c r="Q2461" s="51">
        <f t="shared" si="105"/>
        <v>0</v>
      </c>
      <c r="R2461" s="51">
        <f t="shared" si="105"/>
        <v>0</v>
      </c>
    </row>
    <row r="2462" spans="1:18" x14ac:dyDescent="0.25">
      <c r="A2462" s="17"/>
      <c r="B2462" s="52"/>
      <c r="C2462" s="17"/>
      <c r="D2462" s="17"/>
      <c r="E2462" s="17"/>
      <c r="F2462" s="17"/>
      <c r="G2462" s="17"/>
      <c r="H2462" s="17"/>
      <c r="I2462" s="16">
        <f>IF(B2462&gt;A_Stammdaten!$B$12,0,SUM(C2462,D2462,F2462,G2462)-SUM(E2462,H2462))</f>
        <v>0</v>
      </c>
      <c r="J2462" s="51">
        <f>HLOOKUP(A_Stammdaten!$B$12,$L$4:$R$2504,ROW(B2462)-3,FALSE)+IF(OR(B2462=0,A_Stammdaten!$B$12&lt;B2462),0,I2462*1/20)</f>
        <v>0</v>
      </c>
      <c r="K2462" s="51">
        <f>HLOOKUP(A_Stammdaten!$B$12,$L$4:$R$2504,ROW(B2462)-3,FALSE)</f>
        <v>0</v>
      </c>
      <c r="L2462" s="51">
        <f t="shared" si="106"/>
        <v>0</v>
      </c>
      <c r="M2462" s="51">
        <f t="shared" si="105"/>
        <v>0</v>
      </c>
      <c r="N2462" s="51">
        <f t="shared" si="105"/>
        <v>0</v>
      </c>
      <c r="O2462" s="51">
        <f t="shared" si="105"/>
        <v>0</v>
      </c>
      <c r="P2462" s="51">
        <f t="shared" si="105"/>
        <v>0</v>
      </c>
      <c r="Q2462" s="51">
        <f t="shared" si="105"/>
        <v>0</v>
      </c>
      <c r="R2462" s="51">
        <f t="shared" si="105"/>
        <v>0</v>
      </c>
    </row>
    <row r="2463" spans="1:18" x14ac:dyDescent="0.25">
      <c r="A2463" s="17"/>
      <c r="B2463" s="52"/>
      <c r="C2463" s="17"/>
      <c r="D2463" s="17"/>
      <c r="E2463" s="17"/>
      <c r="F2463" s="17"/>
      <c r="G2463" s="17"/>
      <c r="H2463" s="17"/>
      <c r="I2463" s="16">
        <f>IF(B2463&gt;A_Stammdaten!$B$12,0,SUM(C2463,D2463,F2463,G2463)-SUM(E2463,H2463))</f>
        <v>0</v>
      </c>
      <c r="J2463" s="51">
        <f>HLOOKUP(A_Stammdaten!$B$12,$L$4:$R$2504,ROW(B2463)-3,FALSE)+IF(OR(B2463=0,A_Stammdaten!$B$12&lt;B2463),0,I2463*1/20)</f>
        <v>0</v>
      </c>
      <c r="K2463" s="51">
        <f>HLOOKUP(A_Stammdaten!$B$12,$L$4:$R$2504,ROW(B2463)-3,FALSE)</f>
        <v>0</v>
      </c>
      <c r="L2463" s="51">
        <f t="shared" si="106"/>
        <v>0</v>
      </c>
      <c r="M2463" s="51">
        <f t="shared" si="105"/>
        <v>0</v>
      </c>
      <c r="N2463" s="51">
        <f t="shared" si="105"/>
        <v>0</v>
      </c>
      <c r="O2463" s="51">
        <f t="shared" si="105"/>
        <v>0</v>
      </c>
      <c r="P2463" s="51">
        <f t="shared" si="105"/>
        <v>0</v>
      </c>
      <c r="Q2463" s="51">
        <f t="shared" si="105"/>
        <v>0</v>
      </c>
      <c r="R2463" s="51">
        <f t="shared" si="105"/>
        <v>0</v>
      </c>
    </row>
    <row r="2464" spans="1:18" x14ac:dyDescent="0.25">
      <c r="A2464" s="17"/>
      <c r="B2464" s="52"/>
      <c r="C2464" s="17"/>
      <c r="D2464" s="17"/>
      <c r="E2464" s="17"/>
      <c r="F2464" s="17"/>
      <c r="G2464" s="17"/>
      <c r="H2464" s="17"/>
      <c r="I2464" s="16">
        <f>IF(B2464&gt;A_Stammdaten!$B$12,0,SUM(C2464,D2464,F2464,G2464)-SUM(E2464,H2464))</f>
        <v>0</v>
      </c>
      <c r="J2464" s="51">
        <f>HLOOKUP(A_Stammdaten!$B$12,$L$4:$R$2504,ROW(B2464)-3,FALSE)+IF(OR(B2464=0,A_Stammdaten!$B$12&lt;B2464),0,I2464*1/20)</f>
        <v>0</v>
      </c>
      <c r="K2464" s="51">
        <f>HLOOKUP(A_Stammdaten!$B$12,$L$4:$R$2504,ROW(B2464)-3,FALSE)</f>
        <v>0</v>
      </c>
      <c r="L2464" s="51">
        <f t="shared" si="106"/>
        <v>0</v>
      </c>
      <c r="M2464" s="51">
        <f t="shared" si="105"/>
        <v>0</v>
      </c>
      <c r="N2464" s="51">
        <f t="shared" si="105"/>
        <v>0</v>
      </c>
      <c r="O2464" s="51">
        <f t="shared" si="105"/>
        <v>0</v>
      </c>
      <c r="P2464" s="51">
        <f t="shared" si="105"/>
        <v>0</v>
      </c>
      <c r="Q2464" s="51">
        <f t="shared" si="105"/>
        <v>0</v>
      </c>
      <c r="R2464" s="51">
        <f t="shared" si="105"/>
        <v>0</v>
      </c>
    </row>
    <row r="2465" spans="1:18" x14ac:dyDescent="0.25">
      <c r="A2465" s="17"/>
      <c r="B2465" s="52"/>
      <c r="C2465" s="17"/>
      <c r="D2465" s="17"/>
      <c r="E2465" s="17"/>
      <c r="F2465" s="17"/>
      <c r="G2465" s="17"/>
      <c r="H2465" s="17"/>
      <c r="I2465" s="16">
        <f>IF(B2465&gt;A_Stammdaten!$B$12,0,SUM(C2465,D2465,F2465,G2465)-SUM(E2465,H2465))</f>
        <v>0</v>
      </c>
      <c r="J2465" s="51">
        <f>HLOOKUP(A_Stammdaten!$B$12,$L$4:$R$2504,ROW(B2465)-3,FALSE)+IF(OR(B2465=0,A_Stammdaten!$B$12&lt;B2465),0,I2465*1/20)</f>
        <v>0</v>
      </c>
      <c r="K2465" s="51">
        <f>HLOOKUP(A_Stammdaten!$B$12,$L$4:$R$2504,ROW(B2465)-3,FALSE)</f>
        <v>0</v>
      </c>
      <c r="L2465" s="51">
        <f t="shared" si="106"/>
        <v>0</v>
      </c>
      <c r="M2465" s="51">
        <f t="shared" si="105"/>
        <v>0</v>
      </c>
      <c r="N2465" s="51">
        <f t="shared" si="105"/>
        <v>0</v>
      </c>
      <c r="O2465" s="51">
        <f t="shared" ref="M2465:R2504" si="107">IF(OR($I2465=0,O$4&lt;$B2465,$B2465=0,20-(O$4-$B2465)=0),0,$I2465*(19-(O$4-$B2465))/20)</f>
        <v>0</v>
      </c>
      <c r="P2465" s="51">
        <f t="shared" si="107"/>
        <v>0</v>
      </c>
      <c r="Q2465" s="51">
        <f t="shared" si="107"/>
        <v>0</v>
      </c>
      <c r="R2465" s="51">
        <f t="shared" si="107"/>
        <v>0</v>
      </c>
    </row>
    <row r="2466" spans="1:18" x14ac:dyDescent="0.25">
      <c r="A2466" s="17"/>
      <c r="B2466" s="52"/>
      <c r="C2466" s="17"/>
      <c r="D2466" s="17"/>
      <c r="E2466" s="17"/>
      <c r="F2466" s="17"/>
      <c r="G2466" s="17"/>
      <c r="H2466" s="17"/>
      <c r="I2466" s="16">
        <f>IF(B2466&gt;A_Stammdaten!$B$12,0,SUM(C2466,D2466,F2466,G2466)-SUM(E2466,H2466))</f>
        <v>0</v>
      </c>
      <c r="J2466" s="51">
        <f>HLOOKUP(A_Stammdaten!$B$12,$L$4:$R$2504,ROW(B2466)-3,FALSE)+IF(OR(B2466=0,A_Stammdaten!$B$12&lt;B2466),0,I2466*1/20)</f>
        <v>0</v>
      </c>
      <c r="K2466" s="51">
        <f>HLOOKUP(A_Stammdaten!$B$12,$L$4:$R$2504,ROW(B2466)-3,FALSE)</f>
        <v>0</v>
      </c>
      <c r="L2466" s="51">
        <f t="shared" si="106"/>
        <v>0</v>
      </c>
      <c r="M2466" s="51">
        <f t="shared" si="107"/>
        <v>0</v>
      </c>
      <c r="N2466" s="51">
        <f t="shared" si="107"/>
        <v>0</v>
      </c>
      <c r="O2466" s="51">
        <f t="shared" si="107"/>
        <v>0</v>
      </c>
      <c r="P2466" s="51">
        <f t="shared" si="107"/>
        <v>0</v>
      </c>
      <c r="Q2466" s="51">
        <f t="shared" si="107"/>
        <v>0</v>
      </c>
      <c r="R2466" s="51">
        <f t="shared" si="107"/>
        <v>0</v>
      </c>
    </row>
    <row r="2467" spans="1:18" x14ac:dyDescent="0.25">
      <c r="A2467" s="17"/>
      <c r="B2467" s="52"/>
      <c r="C2467" s="17"/>
      <c r="D2467" s="17"/>
      <c r="E2467" s="17"/>
      <c r="F2467" s="17"/>
      <c r="G2467" s="17"/>
      <c r="H2467" s="17"/>
      <c r="I2467" s="16">
        <f>IF(B2467&gt;A_Stammdaten!$B$12,0,SUM(C2467,D2467,F2467,G2467)-SUM(E2467,H2467))</f>
        <v>0</v>
      </c>
      <c r="J2467" s="51">
        <f>HLOOKUP(A_Stammdaten!$B$12,$L$4:$R$2504,ROW(B2467)-3,FALSE)+IF(OR(B2467=0,A_Stammdaten!$B$12&lt;B2467),0,I2467*1/20)</f>
        <v>0</v>
      </c>
      <c r="K2467" s="51">
        <f>HLOOKUP(A_Stammdaten!$B$12,$L$4:$R$2504,ROW(B2467)-3,FALSE)</f>
        <v>0</v>
      </c>
      <c r="L2467" s="51">
        <f t="shared" si="106"/>
        <v>0</v>
      </c>
      <c r="M2467" s="51">
        <f t="shared" si="107"/>
        <v>0</v>
      </c>
      <c r="N2467" s="51">
        <f t="shared" si="107"/>
        <v>0</v>
      </c>
      <c r="O2467" s="51">
        <f t="shared" si="107"/>
        <v>0</v>
      </c>
      <c r="P2467" s="51">
        <f t="shared" si="107"/>
        <v>0</v>
      </c>
      <c r="Q2467" s="51">
        <f t="shared" si="107"/>
        <v>0</v>
      </c>
      <c r="R2467" s="51">
        <f t="shared" si="107"/>
        <v>0</v>
      </c>
    </row>
    <row r="2468" spans="1:18" x14ac:dyDescent="0.25">
      <c r="A2468" s="17"/>
      <c r="B2468" s="52"/>
      <c r="C2468" s="17"/>
      <c r="D2468" s="17"/>
      <c r="E2468" s="17"/>
      <c r="F2468" s="17"/>
      <c r="G2468" s="17"/>
      <c r="H2468" s="17"/>
      <c r="I2468" s="16">
        <f>IF(B2468&gt;A_Stammdaten!$B$12,0,SUM(C2468,D2468,F2468,G2468)-SUM(E2468,H2468))</f>
        <v>0</v>
      </c>
      <c r="J2468" s="51">
        <f>HLOOKUP(A_Stammdaten!$B$12,$L$4:$R$2504,ROW(B2468)-3,FALSE)+IF(OR(B2468=0,A_Stammdaten!$B$12&lt;B2468),0,I2468*1/20)</f>
        <v>0</v>
      </c>
      <c r="K2468" s="51">
        <f>HLOOKUP(A_Stammdaten!$B$12,$L$4:$R$2504,ROW(B2468)-3,FALSE)</f>
        <v>0</v>
      </c>
      <c r="L2468" s="51">
        <f t="shared" si="106"/>
        <v>0</v>
      </c>
      <c r="M2468" s="51">
        <f t="shared" si="107"/>
        <v>0</v>
      </c>
      <c r="N2468" s="51">
        <f t="shared" si="107"/>
        <v>0</v>
      </c>
      <c r="O2468" s="51">
        <f t="shared" si="107"/>
        <v>0</v>
      </c>
      <c r="P2468" s="51">
        <f t="shared" si="107"/>
        <v>0</v>
      </c>
      <c r="Q2468" s="51">
        <f t="shared" si="107"/>
        <v>0</v>
      </c>
      <c r="R2468" s="51">
        <f t="shared" si="107"/>
        <v>0</v>
      </c>
    </row>
    <row r="2469" spans="1:18" x14ac:dyDescent="0.25">
      <c r="A2469" s="17"/>
      <c r="B2469" s="52"/>
      <c r="C2469" s="17"/>
      <c r="D2469" s="17"/>
      <c r="E2469" s="17"/>
      <c r="F2469" s="17"/>
      <c r="G2469" s="17"/>
      <c r="H2469" s="17"/>
      <c r="I2469" s="16">
        <f>IF(B2469&gt;A_Stammdaten!$B$12,0,SUM(C2469,D2469,F2469,G2469)-SUM(E2469,H2469))</f>
        <v>0</v>
      </c>
      <c r="J2469" s="51">
        <f>HLOOKUP(A_Stammdaten!$B$12,$L$4:$R$2504,ROW(B2469)-3,FALSE)+IF(OR(B2469=0,A_Stammdaten!$B$12&lt;B2469),0,I2469*1/20)</f>
        <v>0</v>
      </c>
      <c r="K2469" s="51">
        <f>HLOOKUP(A_Stammdaten!$B$12,$L$4:$R$2504,ROW(B2469)-3,FALSE)</f>
        <v>0</v>
      </c>
      <c r="L2469" s="51">
        <f t="shared" si="106"/>
        <v>0</v>
      </c>
      <c r="M2469" s="51">
        <f t="shared" si="107"/>
        <v>0</v>
      </c>
      <c r="N2469" s="51">
        <f t="shared" si="107"/>
        <v>0</v>
      </c>
      <c r="O2469" s="51">
        <f t="shared" si="107"/>
        <v>0</v>
      </c>
      <c r="P2469" s="51">
        <f t="shared" si="107"/>
        <v>0</v>
      </c>
      <c r="Q2469" s="51">
        <f t="shared" si="107"/>
        <v>0</v>
      </c>
      <c r="R2469" s="51">
        <f t="shared" si="107"/>
        <v>0</v>
      </c>
    </row>
    <row r="2470" spans="1:18" x14ac:dyDescent="0.25">
      <c r="A2470" s="17"/>
      <c r="B2470" s="52"/>
      <c r="C2470" s="17"/>
      <c r="D2470" s="17"/>
      <c r="E2470" s="17"/>
      <c r="F2470" s="17"/>
      <c r="G2470" s="17"/>
      <c r="H2470" s="17"/>
      <c r="I2470" s="16">
        <f>IF(B2470&gt;A_Stammdaten!$B$12,0,SUM(C2470,D2470,F2470,G2470)-SUM(E2470,H2470))</f>
        <v>0</v>
      </c>
      <c r="J2470" s="51">
        <f>HLOOKUP(A_Stammdaten!$B$12,$L$4:$R$2504,ROW(B2470)-3,FALSE)+IF(OR(B2470=0,A_Stammdaten!$B$12&lt;B2470),0,I2470*1/20)</f>
        <v>0</v>
      </c>
      <c r="K2470" s="51">
        <f>HLOOKUP(A_Stammdaten!$B$12,$L$4:$R$2504,ROW(B2470)-3,FALSE)</f>
        <v>0</v>
      </c>
      <c r="L2470" s="51">
        <f t="shared" si="106"/>
        <v>0</v>
      </c>
      <c r="M2470" s="51">
        <f t="shared" si="107"/>
        <v>0</v>
      </c>
      <c r="N2470" s="51">
        <f t="shared" si="107"/>
        <v>0</v>
      </c>
      <c r="O2470" s="51">
        <f t="shared" si="107"/>
        <v>0</v>
      </c>
      <c r="P2470" s="51">
        <f t="shared" si="107"/>
        <v>0</v>
      </c>
      <c r="Q2470" s="51">
        <f t="shared" si="107"/>
        <v>0</v>
      </c>
      <c r="R2470" s="51">
        <f t="shared" si="107"/>
        <v>0</v>
      </c>
    </row>
    <row r="2471" spans="1:18" x14ac:dyDescent="0.25">
      <c r="A2471" s="17"/>
      <c r="B2471" s="52"/>
      <c r="C2471" s="17"/>
      <c r="D2471" s="17"/>
      <c r="E2471" s="17"/>
      <c r="F2471" s="17"/>
      <c r="G2471" s="17"/>
      <c r="H2471" s="17"/>
      <c r="I2471" s="16">
        <f>IF(B2471&gt;A_Stammdaten!$B$12,0,SUM(C2471,D2471,F2471,G2471)-SUM(E2471,H2471))</f>
        <v>0</v>
      </c>
      <c r="J2471" s="51">
        <f>HLOOKUP(A_Stammdaten!$B$12,$L$4:$R$2504,ROW(B2471)-3,FALSE)+IF(OR(B2471=0,A_Stammdaten!$B$12&lt;B2471),0,I2471*1/20)</f>
        <v>0</v>
      </c>
      <c r="K2471" s="51">
        <f>HLOOKUP(A_Stammdaten!$B$12,$L$4:$R$2504,ROW(B2471)-3,FALSE)</f>
        <v>0</v>
      </c>
      <c r="L2471" s="51">
        <f t="shared" si="106"/>
        <v>0</v>
      </c>
      <c r="M2471" s="51">
        <f t="shared" si="107"/>
        <v>0</v>
      </c>
      <c r="N2471" s="51">
        <f t="shared" si="107"/>
        <v>0</v>
      </c>
      <c r="O2471" s="51">
        <f t="shared" si="107"/>
        <v>0</v>
      </c>
      <c r="P2471" s="51">
        <f t="shared" si="107"/>
        <v>0</v>
      </c>
      <c r="Q2471" s="51">
        <f t="shared" si="107"/>
        <v>0</v>
      </c>
      <c r="R2471" s="51">
        <f t="shared" si="107"/>
        <v>0</v>
      </c>
    </row>
    <row r="2472" spans="1:18" x14ac:dyDescent="0.25">
      <c r="A2472" s="17"/>
      <c r="B2472" s="52"/>
      <c r="C2472" s="17"/>
      <c r="D2472" s="17"/>
      <c r="E2472" s="17"/>
      <c r="F2472" s="17"/>
      <c r="G2472" s="17"/>
      <c r="H2472" s="17"/>
      <c r="I2472" s="16">
        <f>IF(B2472&gt;A_Stammdaten!$B$12,0,SUM(C2472,D2472,F2472,G2472)-SUM(E2472,H2472))</f>
        <v>0</v>
      </c>
      <c r="J2472" s="51">
        <f>HLOOKUP(A_Stammdaten!$B$12,$L$4:$R$2504,ROW(B2472)-3,FALSE)+IF(OR(B2472=0,A_Stammdaten!$B$12&lt;B2472),0,I2472*1/20)</f>
        <v>0</v>
      </c>
      <c r="K2472" s="51">
        <f>HLOOKUP(A_Stammdaten!$B$12,$L$4:$R$2504,ROW(B2472)-3,FALSE)</f>
        <v>0</v>
      </c>
      <c r="L2472" s="51">
        <f t="shared" si="106"/>
        <v>0</v>
      </c>
      <c r="M2472" s="51">
        <f t="shared" si="107"/>
        <v>0</v>
      </c>
      <c r="N2472" s="51">
        <f t="shared" si="107"/>
        <v>0</v>
      </c>
      <c r="O2472" s="51">
        <f t="shared" si="107"/>
        <v>0</v>
      </c>
      <c r="P2472" s="51">
        <f t="shared" si="107"/>
        <v>0</v>
      </c>
      <c r="Q2472" s="51">
        <f t="shared" si="107"/>
        <v>0</v>
      </c>
      <c r="R2472" s="51">
        <f t="shared" si="107"/>
        <v>0</v>
      </c>
    </row>
    <row r="2473" spans="1:18" x14ac:dyDescent="0.25">
      <c r="A2473" s="17"/>
      <c r="B2473" s="52"/>
      <c r="C2473" s="17"/>
      <c r="D2473" s="17"/>
      <c r="E2473" s="17"/>
      <c r="F2473" s="17"/>
      <c r="G2473" s="17"/>
      <c r="H2473" s="17"/>
      <c r="I2473" s="16">
        <f>IF(B2473&gt;A_Stammdaten!$B$12,0,SUM(C2473,D2473,F2473,G2473)-SUM(E2473,H2473))</f>
        <v>0</v>
      </c>
      <c r="J2473" s="51">
        <f>HLOOKUP(A_Stammdaten!$B$12,$L$4:$R$2504,ROW(B2473)-3,FALSE)+IF(OR(B2473=0,A_Stammdaten!$B$12&lt;B2473),0,I2473*1/20)</f>
        <v>0</v>
      </c>
      <c r="K2473" s="51">
        <f>HLOOKUP(A_Stammdaten!$B$12,$L$4:$R$2504,ROW(B2473)-3,FALSE)</f>
        <v>0</v>
      </c>
      <c r="L2473" s="51">
        <f t="shared" si="106"/>
        <v>0</v>
      </c>
      <c r="M2473" s="51">
        <f t="shared" si="107"/>
        <v>0</v>
      </c>
      <c r="N2473" s="51">
        <f t="shared" si="107"/>
        <v>0</v>
      </c>
      <c r="O2473" s="51">
        <f t="shared" si="107"/>
        <v>0</v>
      </c>
      <c r="P2473" s="51">
        <f t="shared" si="107"/>
        <v>0</v>
      </c>
      <c r="Q2473" s="51">
        <f t="shared" si="107"/>
        <v>0</v>
      </c>
      <c r="R2473" s="51">
        <f t="shared" si="107"/>
        <v>0</v>
      </c>
    </row>
    <row r="2474" spans="1:18" x14ac:dyDescent="0.25">
      <c r="A2474" s="17"/>
      <c r="B2474" s="52"/>
      <c r="C2474" s="17"/>
      <c r="D2474" s="17"/>
      <c r="E2474" s="17"/>
      <c r="F2474" s="17"/>
      <c r="G2474" s="17"/>
      <c r="H2474" s="17"/>
      <c r="I2474" s="16">
        <f>IF(B2474&gt;A_Stammdaten!$B$12,0,SUM(C2474,D2474,F2474,G2474)-SUM(E2474,H2474))</f>
        <v>0</v>
      </c>
      <c r="J2474" s="51">
        <f>HLOOKUP(A_Stammdaten!$B$12,$L$4:$R$2504,ROW(B2474)-3,FALSE)+IF(OR(B2474=0,A_Stammdaten!$B$12&lt;B2474),0,I2474*1/20)</f>
        <v>0</v>
      </c>
      <c r="K2474" s="51">
        <f>HLOOKUP(A_Stammdaten!$B$12,$L$4:$R$2504,ROW(B2474)-3,FALSE)</f>
        <v>0</v>
      </c>
      <c r="L2474" s="51">
        <f t="shared" si="106"/>
        <v>0</v>
      </c>
      <c r="M2474" s="51">
        <f t="shared" si="107"/>
        <v>0</v>
      </c>
      <c r="N2474" s="51">
        <f t="shared" si="107"/>
        <v>0</v>
      </c>
      <c r="O2474" s="51">
        <f t="shared" si="107"/>
        <v>0</v>
      </c>
      <c r="P2474" s="51">
        <f t="shared" si="107"/>
        <v>0</v>
      </c>
      <c r="Q2474" s="51">
        <f t="shared" si="107"/>
        <v>0</v>
      </c>
      <c r="R2474" s="51">
        <f t="shared" si="107"/>
        <v>0</v>
      </c>
    </row>
    <row r="2475" spans="1:18" x14ac:dyDescent="0.25">
      <c r="A2475" s="17"/>
      <c r="B2475" s="52"/>
      <c r="C2475" s="17"/>
      <c r="D2475" s="17"/>
      <c r="E2475" s="17"/>
      <c r="F2475" s="17"/>
      <c r="G2475" s="17"/>
      <c r="H2475" s="17"/>
      <c r="I2475" s="16">
        <f>IF(B2475&gt;A_Stammdaten!$B$12,0,SUM(C2475,D2475,F2475,G2475)-SUM(E2475,H2475))</f>
        <v>0</v>
      </c>
      <c r="J2475" s="51">
        <f>HLOOKUP(A_Stammdaten!$B$12,$L$4:$R$2504,ROW(B2475)-3,FALSE)+IF(OR(B2475=0,A_Stammdaten!$B$12&lt;B2475),0,I2475*1/20)</f>
        <v>0</v>
      </c>
      <c r="K2475" s="51">
        <f>HLOOKUP(A_Stammdaten!$B$12,$L$4:$R$2504,ROW(B2475)-3,FALSE)</f>
        <v>0</v>
      </c>
      <c r="L2475" s="51">
        <f t="shared" si="106"/>
        <v>0</v>
      </c>
      <c r="M2475" s="51">
        <f t="shared" si="107"/>
        <v>0</v>
      </c>
      <c r="N2475" s="51">
        <f t="shared" si="107"/>
        <v>0</v>
      </c>
      <c r="O2475" s="51">
        <f t="shared" si="107"/>
        <v>0</v>
      </c>
      <c r="P2475" s="51">
        <f t="shared" si="107"/>
        <v>0</v>
      </c>
      <c r="Q2475" s="51">
        <f t="shared" si="107"/>
        <v>0</v>
      </c>
      <c r="R2475" s="51">
        <f t="shared" si="107"/>
        <v>0</v>
      </c>
    </row>
    <row r="2476" spans="1:18" x14ac:dyDescent="0.25">
      <c r="A2476" s="17"/>
      <c r="B2476" s="52"/>
      <c r="C2476" s="17"/>
      <c r="D2476" s="17"/>
      <c r="E2476" s="17"/>
      <c r="F2476" s="17"/>
      <c r="G2476" s="17"/>
      <c r="H2476" s="17"/>
      <c r="I2476" s="16">
        <f>IF(B2476&gt;A_Stammdaten!$B$12,0,SUM(C2476,D2476,F2476,G2476)-SUM(E2476,H2476))</f>
        <v>0</v>
      </c>
      <c r="J2476" s="51">
        <f>HLOOKUP(A_Stammdaten!$B$12,$L$4:$R$2504,ROW(B2476)-3,FALSE)+IF(OR(B2476=0,A_Stammdaten!$B$12&lt;B2476),0,I2476*1/20)</f>
        <v>0</v>
      </c>
      <c r="K2476" s="51">
        <f>HLOOKUP(A_Stammdaten!$B$12,$L$4:$R$2504,ROW(B2476)-3,FALSE)</f>
        <v>0</v>
      </c>
      <c r="L2476" s="51">
        <f t="shared" si="106"/>
        <v>0</v>
      </c>
      <c r="M2476" s="51">
        <f t="shared" si="107"/>
        <v>0</v>
      </c>
      <c r="N2476" s="51">
        <f t="shared" si="107"/>
        <v>0</v>
      </c>
      <c r="O2476" s="51">
        <f t="shared" si="107"/>
        <v>0</v>
      </c>
      <c r="P2476" s="51">
        <f t="shared" si="107"/>
        <v>0</v>
      </c>
      <c r="Q2476" s="51">
        <f t="shared" si="107"/>
        <v>0</v>
      </c>
      <c r="R2476" s="51">
        <f t="shared" si="107"/>
        <v>0</v>
      </c>
    </row>
    <row r="2477" spans="1:18" x14ac:dyDescent="0.25">
      <c r="A2477" s="17"/>
      <c r="B2477" s="52"/>
      <c r="C2477" s="17"/>
      <c r="D2477" s="17"/>
      <c r="E2477" s="17"/>
      <c r="F2477" s="17"/>
      <c r="G2477" s="17"/>
      <c r="H2477" s="17"/>
      <c r="I2477" s="16">
        <f>IF(B2477&gt;A_Stammdaten!$B$12,0,SUM(C2477,D2477,F2477,G2477)-SUM(E2477,H2477))</f>
        <v>0</v>
      </c>
      <c r="J2477" s="51">
        <f>HLOOKUP(A_Stammdaten!$B$12,$L$4:$R$2504,ROW(B2477)-3,FALSE)+IF(OR(B2477=0,A_Stammdaten!$B$12&lt;B2477),0,I2477*1/20)</f>
        <v>0</v>
      </c>
      <c r="K2477" s="51">
        <f>HLOOKUP(A_Stammdaten!$B$12,$L$4:$R$2504,ROW(B2477)-3,FALSE)</f>
        <v>0</v>
      </c>
      <c r="L2477" s="51">
        <f t="shared" si="106"/>
        <v>0</v>
      </c>
      <c r="M2477" s="51">
        <f t="shared" si="107"/>
        <v>0</v>
      </c>
      <c r="N2477" s="51">
        <f t="shared" si="107"/>
        <v>0</v>
      </c>
      <c r="O2477" s="51">
        <f t="shared" si="107"/>
        <v>0</v>
      </c>
      <c r="P2477" s="51">
        <f t="shared" si="107"/>
        <v>0</v>
      </c>
      <c r="Q2477" s="51">
        <f t="shared" si="107"/>
        <v>0</v>
      </c>
      <c r="R2477" s="51">
        <f t="shared" si="107"/>
        <v>0</v>
      </c>
    </row>
    <row r="2478" spans="1:18" x14ac:dyDescent="0.25">
      <c r="A2478" s="17"/>
      <c r="B2478" s="52"/>
      <c r="C2478" s="17"/>
      <c r="D2478" s="17"/>
      <c r="E2478" s="17"/>
      <c r="F2478" s="17"/>
      <c r="G2478" s="17"/>
      <c r="H2478" s="17"/>
      <c r="I2478" s="16">
        <f>IF(B2478&gt;A_Stammdaten!$B$12,0,SUM(C2478,D2478,F2478,G2478)-SUM(E2478,H2478))</f>
        <v>0</v>
      </c>
      <c r="J2478" s="51">
        <f>HLOOKUP(A_Stammdaten!$B$12,$L$4:$R$2504,ROW(B2478)-3,FALSE)+IF(OR(B2478=0,A_Stammdaten!$B$12&lt;B2478),0,I2478*1/20)</f>
        <v>0</v>
      </c>
      <c r="K2478" s="51">
        <f>HLOOKUP(A_Stammdaten!$B$12,$L$4:$R$2504,ROW(B2478)-3,FALSE)</f>
        <v>0</v>
      </c>
      <c r="L2478" s="51">
        <f t="shared" si="106"/>
        <v>0</v>
      </c>
      <c r="M2478" s="51">
        <f t="shared" si="107"/>
        <v>0</v>
      </c>
      <c r="N2478" s="51">
        <f t="shared" si="107"/>
        <v>0</v>
      </c>
      <c r="O2478" s="51">
        <f t="shared" si="107"/>
        <v>0</v>
      </c>
      <c r="P2478" s="51">
        <f t="shared" si="107"/>
        <v>0</v>
      </c>
      <c r="Q2478" s="51">
        <f t="shared" si="107"/>
        <v>0</v>
      </c>
      <c r="R2478" s="51">
        <f t="shared" si="107"/>
        <v>0</v>
      </c>
    </row>
    <row r="2479" spans="1:18" x14ac:dyDescent="0.25">
      <c r="A2479" s="17"/>
      <c r="B2479" s="52"/>
      <c r="C2479" s="17"/>
      <c r="D2479" s="17"/>
      <c r="E2479" s="17"/>
      <c r="F2479" s="17"/>
      <c r="G2479" s="17"/>
      <c r="H2479" s="17"/>
      <c r="I2479" s="16">
        <f>IF(B2479&gt;A_Stammdaten!$B$12,0,SUM(C2479,D2479,F2479,G2479)-SUM(E2479,H2479))</f>
        <v>0</v>
      </c>
      <c r="J2479" s="51">
        <f>HLOOKUP(A_Stammdaten!$B$12,$L$4:$R$2504,ROW(B2479)-3,FALSE)+IF(OR(B2479=0,A_Stammdaten!$B$12&lt;B2479),0,I2479*1/20)</f>
        <v>0</v>
      </c>
      <c r="K2479" s="51">
        <f>HLOOKUP(A_Stammdaten!$B$12,$L$4:$R$2504,ROW(B2479)-3,FALSE)</f>
        <v>0</v>
      </c>
      <c r="L2479" s="51">
        <f t="shared" si="106"/>
        <v>0</v>
      </c>
      <c r="M2479" s="51">
        <f t="shared" si="107"/>
        <v>0</v>
      </c>
      <c r="N2479" s="51">
        <f t="shared" si="107"/>
        <v>0</v>
      </c>
      <c r="O2479" s="51">
        <f t="shared" si="107"/>
        <v>0</v>
      </c>
      <c r="P2479" s="51">
        <f t="shared" si="107"/>
        <v>0</v>
      </c>
      <c r="Q2479" s="51">
        <f t="shared" si="107"/>
        <v>0</v>
      </c>
      <c r="R2479" s="51">
        <f t="shared" si="107"/>
        <v>0</v>
      </c>
    </row>
    <row r="2480" spans="1:18" x14ac:dyDescent="0.25">
      <c r="A2480" s="17"/>
      <c r="B2480" s="52"/>
      <c r="C2480" s="17"/>
      <c r="D2480" s="17"/>
      <c r="E2480" s="17"/>
      <c r="F2480" s="17"/>
      <c r="G2480" s="17"/>
      <c r="H2480" s="17"/>
      <c r="I2480" s="16">
        <f>IF(B2480&gt;A_Stammdaten!$B$12,0,SUM(C2480,D2480,F2480,G2480)-SUM(E2480,H2480))</f>
        <v>0</v>
      </c>
      <c r="J2480" s="51">
        <f>HLOOKUP(A_Stammdaten!$B$12,$L$4:$R$2504,ROW(B2480)-3,FALSE)+IF(OR(B2480=0,A_Stammdaten!$B$12&lt;B2480),0,I2480*1/20)</f>
        <v>0</v>
      </c>
      <c r="K2480" s="51">
        <f>HLOOKUP(A_Stammdaten!$B$12,$L$4:$R$2504,ROW(B2480)-3,FALSE)</f>
        <v>0</v>
      </c>
      <c r="L2480" s="51">
        <f t="shared" si="106"/>
        <v>0</v>
      </c>
      <c r="M2480" s="51">
        <f t="shared" si="107"/>
        <v>0</v>
      </c>
      <c r="N2480" s="51">
        <f t="shared" si="107"/>
        <v>0</v>
      </c>
      <c r="O2480" s="51">
        <f t="shared" si="107"/>
        <v>0</v>
      </c>
      <c r="P2480" s="51">
        <f t="shared" si="107"/>
        <v>0</v>
      </c>
      <c r="Q2480" s="51">
        <f t="shared" si="107"/>
        <v>0</v>
      </c>
      <c r="R2480" s="51">
        <f t="shared" si="107"/>
        <v>0</v>
      </c>
    </row>
    <row r="2481" spans="1:18" x14ac:dyDescent="0.25">
      <c r="A2481" s="17"/>
      <c r="B2481" s="52"/>
      <c r="C2481" s="17"/>
      <c r="D2481" s="17"/>
      <c r="E2481" s="17"/>
      <c r="F2481" s="17"/>
      <c r="G2481" s="17"/>
      <c r="H2481" s="17"/>
      <c r="I2481" s="16">
        <f>IF(B2481&gt;A_Stammdaten!$B$12,0,SUM(C2481,D2481,F2481,G2481)-SUM(E2481,H2481))</f>
        <v>0</v>
      </c>
      <c r="J2481" s="51">
        <f>HLOOKUP(A_Stammdaten!$B$12,$L$4:$R$2504,ROW(B2481)-3,FALSE)+IF(OR(B2481=0,A_Stammdaten!$B$12&lt;B2481),0,I2481*1/20)</f>
        <v>0</v>
      </c>
      <c r="K2481" s="51">
        <f>HLOOKUP(A_Stammdaten!$B$12,$L$4:$R$2504,ROW(B2481)-3,FALSE)</f>
        <v>0</v>
      </c>
      <c r="L2481" s="51">
        <f t="shared" si="106"/>
        <v>0</v>
      </c>
      <c r="M2481" s="51">
        <f t="shared" si="107"/>
        <v>0</v>
      </c>
      <c r="N2481" s="51">
        <f t="shared" si="107"/>
        <v>0</v>
      </c>
      <c r="O2481" s="51">
        <f t="shared" si="107"/>
        <v>0</v>
      </c>
      <c r="P2481" s="51">
        <f t="shared" si="107"/>
        <v>0</v>
      </c>
      <c r="Q2481" s="51">
        <f t="shared" si="107"/>
        <v>0</v>
      </c>
      <c r="R2481" s="51">
        <f t="shared" si="107"/>
        <v>0</v>
      </c>
    </row>
    <row r="2482" spans="1:18" x14ac:dyDescent="0.25">
      <c r="A2482" s="17"/>
      <c r="B2482" s="52"/>
      <c r="C2482" s="17"/>
      <c r="D2482" s="17"/>
      <c r="E2482" s="17"/>
      <c r="F2482" s="17"/>
      <c r="G2482" s="17"/>
      <c r="H2482" s="17"/>
      <c r="I2482" s="16">
        <f>IF(B2482&gt;A_Stammdaten!$B$12,0,SUM(C2482,D2482,F2482,G2482)-SUM(E2482,H2482))</f>
        <v>0</v>
      </c>
      <c r="J2482" s="51">
        <f>HLOOKUP(A_Stammdaten!$B$12,$L$4:$R$2504,ROW(B2482)-3,FALSE)+IF(OR(B2482=0,A_Stammdaten!$B$12&lt;B2482),0,I2482*1/20)</f>
        <v>0</v>
      </c>
      <c r="K2482" s="51">
        <f>HLOOKUP(A_Stammdaten!$B$12,$L$4:$R$2504,ROW(B2482)-3,FALSE)</f>
        <v>0</v>
      </c>
      <c r="L2482" s="51">
        <f t="shared" si="106"/>
        <v>0</v>
      </c>
      <c r="M2482" s="51">
        <f t="shared" si="107"/>
        <v>0</v>
      </c>
      <c r="N2482" s="51">
        <f t="shared" si="107"/>
        <v>0</v>
      </c>
      <c r="O2482" s="51">
        <f t="shared" si="107"/>
        <v>0</v>
      </c>
      <c r="P2482" s="51">
        <f t="shared" si="107"/>
        <v>0</v>
      </c>
      <c r="Q2482" s="51">
        <f t="shared" si="107"/>
        <v>0</v>
      </c>
      <c r="R2482" s="51">
        <f t="shared" si="107"/>
        <v>0</v>
      </c>
    </row>
    <row r="2483" spans="1:18" x14ac:dyDescent="0.25">
      <c r="A2483" s="17"/>
      <c r="B2483" s="52"/>
      <c r="C2483" s="17"/>
      <c r="D2483" s="17"/>
      <c r="E2483" s="17"/>
      <c r="F2483" s="17"/>
      <c r="G2483" s="17"/>
      <c r="H2483" s="17"/>
      <c r="I2483" s="16">
        <f>IF(B2483&gt;A_Stammdaten!$B$12,0,SUM(C2483,D2483,F2483,G2483)-SUM(E2483,H2483))</f>
        <v>0</v>
      </c>
      <c r="J2483" s="51">
        <f>HLOOKUP(A_Stammdaten!$B$12,$L$4:$R$2504,ROW(B2483)-3,FALSE)+IF(OR(B2483=0,A_Stammdaten!$B$12&lt;B2483),0,I2483*1/20)</f>
        <v>0</v>
      </c>
      <c r="K2483" s="51">
        <f>HLOOKUP(A_Stammdaten!$B$12,$L$4:$R$2504,ROW(B2483)-3,FALSE)</f>
        <v>0</v>
      </c>
      <c r="L2483" s="51">
        <f t="shared" si="106"/>
        <v>0</v>
      </c>
      <c r="M2483" s="51">
        <f t="shared" si="107"/>
        <v>0</v>
      </c>
      <c r="N2483" s="51">
        <f t="shared" si="107"/>
        <v>0</v>
      </c>
      <c r="O2483" s="51">
        <f t="shared" si="107"/>
        <v>0</v>
      </c>
      <c r="P2483" s="51">
        <f t="shared" si="107"/>
        <v>0</v>
      </c>
      <c r="Q2483" s="51">
        <f t="shared" si="107"/>
        <v>0</v>
      </c>
      <c r="R2483" s="51">
        <f t="shared" si="107"/>
        <v>0</v>
      </c>
    </row>
    <row r="2484" spans="1:18" x14ac:dyDescent="0.25">
      <c r="A2484" s="17"/>
      <c r="B2484" s="52"/>
      <c r="C2484" s="17"/>
      <c r="D2484" s="17"/>
      <c r="E2484" s="17"/>
      <c r="F2484" s="17"/>
      <c r="G2484" s="17"/>
      <c r="H2484" s="17"/>
      <c r="I2484" s="16">
        <f>IF(B2484&gt;A_Stammdaten!$B$12,0,SUM(C2484,D2484,F2484,G2484)-SUM(E2484,H2484))</f>
        <v>0</v>
      </c>
      <c r="J2484" s="51">
        <f>HLOOKUP(A_Stammdaten!$B$12,$L$4:$R$2504,ROW(B2484)-3,FALSE)+IF(OR(B2484=0,A_Stammdaten!$B$12&lt;B2484),0,I2484*1/20)</f>
        <v>0</v>
      </c>
      <c r="K2484" s="51">
        <f>HLOOKUP(A_Stammdaten!$B$12,$L$4:$R$2504,ROW(B2484)-3,FALSE)</f>
        <v>0</v>
      </c>
      <c r="L2484" s="51">
        <f t="shared" si="106"/>
        <v>0</v>
      </c>
      <c r="M2484" s="51">
        <f t="shared" si="107"/>
        <v>0</v>
      </c>
      <c r="N2484" s="51">
        <f t="shared" si="107"/>
        <v>0</v>
      </c>
      <c r="O2484" s="51">
        <f t="shared" si="107"/>
        <v>0</v>
      </c>
      <c r="P2484" s="51">
        <f t="shared" si="107"/>
        <v>0</v>
      </c>
      <c r="Q2484" s="51">
        <f t="shared" si="107"/>
        <v>0</v>
      </c>
      <c r="R2484" s="51">
        <f t="shared" si="107"/>
        <v>0</v>
      </c>
    </row>
    <row r="2485" spans="1:18" x14ac:dyDescent="0.25">
      <c r="A2485" s="17"/>
      <c r="B2485" s="52"/>
      <c r="C2485" s="17"/>
      <c r="D2485" s="17"/>
      <c r="E2485" s="17"/>
      <c r="F2485" s="17"/>
      <c r="G2485" s="17"/>
      <c r="H2485" s="17"/>
      <c r="I2485" s="16">
        <f>IF(B2485&gt;A_Stammdaten!$B$12,0,SUM(C2485,D2485,F2485,G2485)-SUM(E2485,H2485))</f>
        <v>0</v>
      </c>
      <c r="J2485" s="51">
        <f>HLOOKUP(A_Stammdaten!$B$12,$L$4:$R$2504,ROW(B2485)-3,FALSE)+IF(OR(B2485=0,A_Stammdaten!$B$12&lt;B2485),0,I2485*1/20)</f>
        <v>0</v>
      </c>
      <c r="K2485" s="51">
        <f>HLOOKUP(A_Stammdaten!$B$12,$L$4:$R$2504,ROW(B2485)-3,FALSE)</f>
        <v>0</v>
      </c>
      <c r="L2485" s="51">
        <f t="shared" si="106"/>
        <v>0</v>
      </c>
      <c r="M2485" s="51">
        <f t="shared" si="107"/>
        <v>0</v>
      </c>
      <c r="N2485" s="51">
        <f t="shared" si="107"/>
        <v>0</v>
      </c>
      <c r="O2485" s="51">
        <f t="shared" si="107"/>
        <v>0</v>
      </c>
      <c r="P2485" s="51">
        <f t="shared" si="107"/>
        <v>0</v>
      </c>
      <c r="Q2485" s="51">
        <f t="shared" si="107"/>
        <v>0</v>
      </c>
      <c r="R2485" s="51">
        <f t="shared" si="107"/>
        <v>0</v>
      </c>
    </row>
    <row r="2486" spans="1:18" x14ac:dyDescent="0.25">
      <c r="A2486" s="17"/>
      <c r="B2486" s="52"/>
      <c r="C2486" s="17"/>
      <c r="D2486" s="17"/>
      <c r="E2486" s="17"/>
      <c r="F2486" s="17"/>
      <c r="G2486" s="17"/>
      <c r="H2486" s="17"/>
      <c r="I2486" s="16">
        <f>IF(B2486&gt;A_Stammdaten!$B$12,0,SUM(C2486,D2486,F2486,G2486)-SUM(E2486,H2486))</f>
        <v>0</v>
      </c>
      <c r="J2486" s="51">
        <f>HLOOKUP(A_Stammdaten!$B$12,$L$4:$R$2504,ROW(B2486)-3,FALSE)+IF(OR(B2486=0,A_Stammdaten!$B$12&lt;B2486),0,I2486*1/20)</f>
        <v>0</v>
      </c>
      <c r="K2486" s="51">
        <f>HLOOKUP(A_Stammdaten!$B$12,$L$4:$R$2504,ROW(B2486)-3,FALSE)</f>
        <v>0</v>
      </c>
      <c r="L2486" s="51">
        <f t="shared" si="106"/>
        <v>0</v>
      </c>
      <c r="M2486" s="51">
        <f t="shared" si="107"/>
        <v>0</v>
      </c>
      <c r="N2486" s="51">
        <f t="shared" si="107"/>
        <v>0</v>
      </c>
      <c r="O2486" s="51">
        <f t="shared" si="107"/>
        <v>0</v>
      </c>
      <c r="P2486" s="51">
        <f t="shared" si="107"/>
        <v>0</v>
      </c>
      <c r="Q2486" s="51">
        <f t="shared" si="107"/>
        <v>0</v>
      </c>
      <c r="R2486" s="51">
        <f t="shared" si="107"/>
        <v>0</v>
      </c>
    </row>
    <row r="2487" spans="1:18" x14ac:dyDescent="0.25">
      <c r="A2487" s="17"/>
      <c r="B2487" s="52"/>
      <c r="C2487" s="17"/>
      <c r="D2487" s="17"/>
      <c r="E2487" s="17"/>
      <c r="F2487" s="17"/>
      <c r="G2487" s="17"/>
      <c r="H2487" s="17"/>
      <c r="I2487" s="16">
        <f>IF(B2487&gt;A_Stammdaten!$B$12,0,SUM(C2487,D2487,F2487,G2487)-SUM(E2487,H2487))</f>
        <v>0</v>
      </c>
      <c r="J2487" s="51">
        <f>HLOOKUP(A_Stammdaten!$B$12,$L$4:$R$2504,ROW(B2487)-3,FALSE)+IF(OR(B2487=0,A_Stammdaten!$B$12&lt;B2487),0,I2487*1/20)</f>
        <v>0</v>
      </c>
      <c r="K2487" s="51">
        <f>HLOOKUP(A_Stammdaten!$B$12,$L$4:$R$2504,ROW(B2487)-3,FALSE)</f>
        <v>0</v>
      </c>
      <c r="L2487" s="51">
        <f t="shared" si="106"/>
        <v>0</v>
      </c>
      <c r="M2487" s="51">
        <f t="shared" si="107"/>
        <v>0</v>
      </c>
      <c r="N2487" s="51">
        <f t="shared" si="107"/>
        <v>0</v>
      </c>
      <c r="O2487" s="51">
        <f t="shared" si="107"/>
        <v>0</v>
      </c>
      <c r="P2487" s="51">
        <f t="shared" si="107"/>
        <v>0</v>
      </c>
      <c r="Q2487" s="51">
        <f t="shared" si="107"/>
        <v>0</v>
      </c>
      <c r="R2487" s="51">
        <f t="shared" si="107"/>
        <v>0</v>
      </c>
    </row>
    <row r="2488" spans="1:18" x14ac:dyDescent="0.25">
      <c r="A2488" s="17"/>
      <c r="B2488" s="52"/>
      <c r="C2488" s="17"/>
      <c r="D2488" s="17"/>
      <c r="E2488" s="17"/>
      <c r="F2488" s="17"/>
      <c r="G2488" s="17"/>
      <c r="H2488" s="17"/>
      <c r="I2488" s="16">
        <f>IF(B2488&gt;A_Stammdaten!$B$12,0,SUM(C2488,D2488,F2488,G2488)-SUM(E2488,H2488))</f>
        <v>0</v>
      </c>
      <c r="J2488" s="51">
        <f>HLOOKUP(A_Stammdaten!$B$12,$L$4:$R$2504,ROW(B2488)-3,FALSE)+IF(OR(B2488=0,A_Stammdaten!$B$12&lt;B2488),0,I2488*1/20)</f>
        <v>0</v>
      </c>
      <c r="K2488" s="51">
        <f>HLOOKUP(A_Stammdaten!$B$12,$L$4:$R$2504,ROW(B2488)-3,FALSE)</f>
        <v>0</v>
      </c>
      <c r="L2488" s="51">
        <f t="shared" si="106"/>
        <v>0</v>
      </c>
      <c r="M2488" s="51">
        <f t="shared" si="107"/>
        <v>0</v>
      </c>
      <c r="N2488" s="51">
        <f t="shared" si="107"/>
        <v>0</v>
      </c>
      <c r="O2488" s="51">
        <f t="shared" si="107"/>
        <v>0</v>
      </c>
      <c r="P2488" s="51">
        <f t="shared" si="107"/>
        <v>0</v>
      </c>
      <c r="Q2488" s="51">
        <f t="shared" si="107"/>
        <v>0</v>
      </c>
      <c r="R2488" s="51">
        <f t="shared" si="107"/>
        <v>0</v>
      </c>
    </row>
    <row r="2489" spans="1:18" x14ac:dyDescent="0.25">
      <c r="A2489" s="17"/>
      <c r="B2489" s="52"/>
      <c r="C2489" s="17"/>
      <c r="D2489" s="17"/>
      <c r="E2489" s="17"/>
      <c r="F2489" s="17"/>
      <c r="G2489" s="17"/>
      <c r="H2489" s="17"/>
      <c r="I2489" s="16">
        <f>IF(B2489&gt;A_Stammdaten!$B$12,0,SUM(C2489,D2489,F2489,G2489)-SUM(E2489,H2489))</f>
        <v>0</v>
      </c>
      <c r="J2489" s="51">
        <f>HLOOKUP(A_Stammdaten!$B$12,$L$4:$R$2504,ROW(B2489)-3,FALSE)+IF(OR(B2489=0,A_Stammdaten!$B$12&lt;B2489),0,I2489*1/20)</f>
        <v>0</v>
      </c>
      <c r="K2489" s="51">
        <f>HLOOKUP(A_Stammdaten!$B$12,$L$4:$R$2504,ROW(B2489)-3,FALSE)</f>
        <v>0</v>
      </c>
      <c r="L2489" s="51">
        <f t="shared" si="106"/>
        <v>0</v>
      </c>
      <c r="M2489" s="51">
        <f t="shared" si="107"/>
        <v>0</v>
      </c>
      <c r="N2489" s="51">
        <f t="shared" si="107"/>
        <v>0</v>
      </c>
      <c r="O2489" s="51">
        <f t="shared" si="107"/>
        <v>0</v>
      </c>
      <c r="P2489" s="51">
        <f t="shared" si="107"/>
        <v>0</v>
      </c>
      <c r="Q2489" s="51">
        <f t="shared" si="107"/>
        <v>0</v>
      </c>
      <c r="R2489" s="51">
        <f t="shared" si="107"/>
        <v>0</v>
      </c>
    </row>
    <row r="2490" spans="1:18" x14ac:dyDescent="0.25">
      <c r="A2490" s="17"/>
      <c r="B2490" s="52"/>
      <c r="C2490" s="17"/>
      <c r="D2490" s="17"/>
      <c r="E2490" s="17"/>
      <c r="F2490" s="17"/>
      <c r="G2490" s="17"/>
      <c r="H2490" s="17"/>
      <c r="I2490" s="16">
        <f>IF(B2490&gt;A_Stammdaten!$B$12,0,SUM(C2490,D2490,F2490,G2490)-SUM(E2490,H2490))</f>
        <v>0</v>
      </c>
      <c r="J2490" s="51">
        <f>HLOOKUP(A_Stammdaten!$B$12,$L$4:$R$2504,ROW(B2490)-3,FALSE)+IF(OR(B2490=0,A_Stammdaten!$B$12&lt;B2490),0,I2490*1/20)</f>
        <v>0</v>
      </c>
      <c r="K2490" s="51">
        <f>HLOOKUP(A_Stammdaten!$B$12,$L$4:$R$2504,ROW(B2490)-3,FALSE)</f>
        <v>0</v>
      </c>
      <c r="L2490" s="51">
        <f t="shared" si="106"/>
        <v>0</v>
      </c>
      <c r="M2490" s="51">
        <f t="shared" si="107"/>
        <v>0</v>
      </c>
      <c r="N2490" s="51">
        <f t="shared" si="107"/>
        <v>0</v>
      </c>
      <c r="O2490" s="51">
        <f t="shared" si="107"/>
        <v>0</v>
      </c>
      <c r="P2490" s="51">
        <f t="shared" si="107"/>
        <v>0</v>
      </c>
      <c r="Q2490" s="51">
        <f t="shared" si="107"/>
        <v>0</v>
      </c>
      <c r="R2490" s="51">
        <f t="shared" si="107"/>
        <v>0</v>
      </c>
    </row>
    <row r="2491" spans="1:18" x14ac:dyDescent="0.25">
      <c r="A2491" s="17"/>
      <c r="B2491" s="52"/>
      <c r="C2491" s="17"/>
      <c r="D2491" s="17"/>
      <c r="E2491" s="17"/>
      <c r="F2491" s="17"/>
      <c r="G2491" s="17"/>
      <c r="H2491" s="17"/>
      <c r="I2491" s="16">
        <f>IF(B2491&gt;A_Stammdaten!$B$12,0,SUM(C2491,D2491,F2491,G2491)-SUM(E2491,H2491))</f>
        <v>0</v>
      </c>
      <c r="J2491" s="51">
        <f>HLOOKUP(A_Stammdaten!$B$12,$L$4:$R$2504,ROW(B2491)-3,FALSE)+IF(OR(B2491=0,A_Stammdaten!$B$12&lt;B2491),0,I2491*1/20)</f>
        <v>0</v>
      </c>
      <c r="K2491" s="51">
        <f>HLOOKUP(A_Stammdaten!$B$12,$L$4:$R$2504,ROW(B2491)-3,FALSE)</f>
        <v>0</v>
      </c>
      <c r="L2491" s="51">
        <f t="shared" si="106"/>
        <v>0</v>
      </c>
      <c r="M2491" s="51">
        <f t="shared" si="107"/>
        <v>0</v>
      </c>
      <c r="N2491" s="51">
        <f t="shared" si="107"/>
        <v>0</v>
      </c>
      <c r="O2491" s="51">
        <f t="shared" si="107"/>
        <v>0</v>
      </c>
      <c r="P2491" s="51">
        <f t="shared" si="107"/>
        <v>0</v>
      </c>
      <c r="Q2491" s="51">
        <f t="shared" si="107"/>
        <v>0</v>
      </c>
      <c r="R2491" s="51">
        <f t="shared" si="107"/>
        <v>0</v>
      </c>
    </row>
    <row r="2492" spans="1:18" x14ac:dyDescent="0.25">
      <c r="A2492" s="17"/>
      <c r="B2492" s="52"/>
      <c r="C2492" s="17"/>
      <c r="D2492" s="17"/>
      <c r="E2492" s="17"/>
      <c r="F2492" s="17"/>
      <c r="G2492" s="17"/>
      <c r="H2492" s="17"/>
      <c r="I2492" s="16">
        <f>IF(B2492&gt;A_Stammdaten!$B$12,0,SUM(C2492,D2492,F2492,G2492)-SUM(E2492,H2492))</f>
        <v>0</v>
      </c>
      <c r="J2492" s="51">
        <f>HLOOKUP(A_Stammdaten!$B$12,$L$4:$R$2504,ROW(B2492)-3,FALSE)+IF(OR(B2492=0,A_Stammdaten!$B$12&lt;B2492),0,I2492*1/20)</f>
        <v>0</v>
      </c>
      <c r="K2492" s="51">
        <f>HLOOKUP(A_Stammdaten!$B$12,$L$4:$R$2504,ROW(B2492)-3,FALSE)</f>
        <v>0</v>
      </c>
      <c r="L2492" s="51">
        <f t="shared" si="106"/>
        <v>0</v>
      </c>
      <c r="M2492" s="51">
        <f t="shared" si="107"/>
        <v>0</v>
      </c>
      <c r="N2492" s="51">
        <f t="shared" si="107"/>
        <v>0</v>
      </c>
      <c r="O2492" s="51">
        <f t="shared" si="107"/>
        <v>0</v>
      </c>
      <c r="P2492" s="51">
        <f t="shared" si="107"/>
        <v>0</v>
      </c>
      <c r="Q2492" s="51">
        <f t="shared" si="107"/>
        <v>0</v>
      </c>
      <c r="R2492" s="51">
        <f t="shared" si="107"/>
        <v>0</v>
      </c>
    </row>
    <row r="2493" spans="1:18" x14ac:dyDescent="0.25">
      <c r="A2493" s="17"/>
      <c r="B2493" s="52"/>
      <c r="C2493" s="17"/>
      <c r="D2493" s="17"/>
      <c r="E2493" s="17"/>
      <c r="F2493" s="17"/>
      <c r="G2493" s="17"/>
      <c r="H2493" s="17"/>
      <c r="I2493" s="16">
        <f>IF(B2493&gt;A_Stammdaten!$B$12,0,SUM(C2493,D2493,F2493,G2493)-SUM(E2493,H2493))</f>
        <v>0</v>
      </c>
      <c r="J2493" s="51">
        <f>HLOOKUP(A_Stammdaten!$B$12,$L$4:$R$2504,ROW(B2493)-3,FALSE)+IF(OR(B2493=0,A_Stammdaten!$B$12&lt;B2493),0,I2493*1/20)</f>
        <v>0</v>
      </c>
      <c r="K2493" s="51">
        <f>HLOOKUP(A_Stammdaten!$B$12,$L$4:$R$2504,ROW(B2493)-3,FALSE)</f>
        <v>0</v>
      </c>
      <c r="L2493" s="51">
        <f t="shared" si="106"/>
        <v>0</v>
      </c>
      <c r="M2493" s="51">
        <f t="shared" si="107"/>
        <v>0</v>
      </c>
      <c r="N2493" s="51">
        <f t="shared" si="107"/>
        <v>0</v>
      </c>
      <c r="O2493" s="51">
        <f t="shared" si="107"/>
        <v>0</v>
      </c>
      <c r="P2493" s="51">
        <f t="shared" si="107"/>
        <v>0</v>
      </c>
      <c r="Q2493" s="51">
        <f t="shared" si="107"/>
        <v>0</v>
      </c>
      <c r="R2493" s="51">
        <f t="shared" si="107"/>
        <v>0</v>
      </c>
    </row>
    <row r="2494" spans="1:18" x14ac:dyDescent="0.25">
      <c r="A2494" s="17"/>
      <c r="B2494" s="52"/>
      <c r="C2494" s="17"/>
      <c r="D2494" s="17"/>
      <c r="E2494" s="17"/>
      <c r="F2494" s="17"/>
      <c r="G2494" s="17"/>
      <c r="H2494" s="17"/>
      <c r="I2494" s="16">
        <f>IF(B2494&gt;A_Stammdaten!$B$12,0,SUM(C2494,D2494,F2494,G2494)-SUM(E2494,H2494))</f>
        <v>0</v>
      </c>
      <c r="J2494" s="51">
        <f>HLOOKUP(A_Stammdaten!$B$12,$L$4:$R$2504,ROW(B2494)-3,FALSE)+IF(OR(B2494=0,A_Stammdaten!$B$12&lt;B2494),0,I2494*1/20)</f>
        <v>0</v>
      </c>
      <c r="K2494" s="51">
        <f>HLOOKUP(A_Stammdaten!$B$12,$L$4:$R$2504,ROW(B2494)-3,FALSE)</f>
        <v>0</v>
      </c>
      <c r="L2494" s="51">
        <f t="shared" si="106"/>
        <v>0</v>
      </c>
      <c r="M2494" s="51">
        <f t="shared" si="107"/>
        <v>0</v>
      </c>
      <c r="N2494" s="51">
        <f t="shared" si="107"/>
        <v>0</v>
      </c>
      <c r="O2494" s="51">
        <f t="shared" si="107"/>
        <v>0</v>
      </c>
      <c r="P2494" s="51">
        <f t="shared" si="107"/>
        <v>0</v>
      </c>
      <c r="Q2494" s="51">
        <f t="shared" si="107"/>
        <v>0</v>
      </c>
      <c r="R2494" s="51">
        <f t="shared" si="107"/>
        <v>0</v>
      </c>
    </row>
    <row r="2495" spans="1:18" x14ac:dyDescent="0.25">
      <c r="A2495" s="17"/>
      <c r="B2495" s="52"/>
      <c r="C2495" s="17"/>
      <c r="D2495" s="17"/>
      <c r="E2495" s="17"/>
      <c r="F2495" s="17"/>
      <c r="G2495" s="17"/>
      <c r="H2495" s="17"/>
      <c r="I2495" s="16">
        <f>IF(B2495&gt;A_Stammdaten!$B$12,0,SUM(C2495,D2495,F2495,G2495)-SUM(E2495,H2495))</f>
        <v>0</v>
      </c>
      <c r="J2495" s="51">
        <f>HLOOKUP(A_Stammdaten!$B$12,$L$4:$R$2504,ROW(B2495)-3,FALSE)+IF(OR(B2495=0,A_Stammdaten!$B$12&lt;B2495),0,I2495*1/20)</f>
        <v>0</v>
      </c>
      <c r="K2495" s="51">
        <f>HLOOKUP(A_Stammdaten!$B$12,$L$4:$R$2504,ROW(B2495)-3,FALSE)</f>
        <v>0</v>
      </c>
      <c r="L2495" s="51">
        <f t="shared" si="106"/>
        <v>0</v>
      </c>
      <c r="M2495" s="51">
        <f t="shared" si="107"/>
        <v>0</v>
      </c>
      <c r="N2495" s="51">
        <f t="shared" si="107"/>
        <v>0</v>
      </c>
      <c r="O2495" s="51">
        <f t="shared" si="107"/>
        <v>0</v>
      </c>
      <c r="P2495" s="51">
        <f t="shared" si="107"/>
        <v>0</v>
      </c>
      <c r="Q2495" s="51">
        <f t="shared" si="107"/>
        <v>0</v>
      </c>
      <c r="R2495" s="51">
        <f t="shared" si="107"/>
        <v>0</v>
      </c>
    </row>
    <row r="2496" spans="1:18" x14ac:dyDescent="0.25">
      <c r="A2496" s="17"/>
      <c r="B2496" s="52"/>
      <c r="C2496" s="17"/>
      <c r="D2496" s="17"/>
      <c r="E2496" s="17"/>
      <c r="F2496" s="17"/>
      <c r="G2496" s="17"/>
      <c r="H2496" s="17"/>
      <c r="I2496" s="16">
        <f>IF(B2496&gt;A_Stammdaten!$B$12,0,SUM(C2496,D2496,F2496,G2496)-SUM(E2496,H2496))</f>
        <v>0</v>
      </c>
      <c r="J2496" s="51">
        <f>HLOOKUP(A_Stammdaten!$B$12,$L$4:$R$2504,ROW(B2496)-3,FALSE)+IF(OR(B2496=0,A_Stammdaten!$B$12&lt;B2496),0,I2496*1/20)</f>
        <v>0</v>
      </c>
      <c r="K2496" s="51">
        <f>HLOOKUP(A_Stammdaten!$B$12,$L$4:$R$2504,ROW(B2496)-3,FALSE)</f>
        <v>0</v>
      </c>
      <c r="L2496" s="51">
        <f t="shared" ref="L2496:L2504" si="108">IF(OR($I2496=0,L$4&lt;$B2496,$B2496=0,20-(L$4-$B2496)=0),0,$I2496*(19-(L$4-$B2496))/20)</f>
        <v>0</v>
      </c>
      <c r="M2496" s="51">
        <f t="shared" si="107"/>
        <v>0</v>
      </c>
      <c r="N2496" s="51">
        <f t="shared" si="107"/>
        <v>0</v>
      </c>
      <c r="O2496" s="51">
        <f t="shared" si="107"/>
        <v>0</v>
      </c>
      <c r="P2496" s="51">
        <f t="shared" si="107"/>
        <v>0</v>
      </c>
      <c r="Q2496" s="51">
        <f t="shared" si="107"/>
        <v>0</v>
      </c>
      <c r="R2496" s="51">
        <f t="shared" si="107"/>
        <v>0</v>
      </c>
    </row>
    <row r="2497" spans="1:18" x14ac:dyDescent="0.25">
      <c r="A2497" s="17"/>
      <c r="B2497" s="52"/>
      <c r="C2497" s="17"/>
      <c r="D2497" s="17"/>
      <c r="E2497" s="17"/>
      <c r="F2497" s="17"/>
      <c r="G2497" s="17"/>
      <c r="H2497" s="17"/>
      <c r="I2497" s="16">
        <f>IF(B2497&gt;A_Stammdaten!$B$12,0,SUM(C2497,D2497,F2497,G2497)-SUM(E2497,H2497))</f>
        <v>0</v>
      </c>
      <c r="J2497" s="51">
        <f>HLOOKUP(A_Stammdaten!$B$12,$L$4:$R$2504,ROW(B2497)-3,FALSE)+IF(OR(B2497=0,A_Stammdaten!$B$12&lt;B2497),0,I2497*1/20)</f>
        <v>0</v>
      </c>
      <c r="K2497" s="51">
        <f>HLOOKUP(A_Stammdaten!$B$12,$L$4:$R$2504,ROW(B2497)-3,FALSE)</f>
        <v>0</v>
      </c>
      <c r="L2497" s="51">
        <f t="shared" si="108"/>
        <v>0</v>
      </c>
      <c r="M2497" s="51">
        <f t="shared" si="107"/>
        <v>0</v>
      </c>
      <c r="N2497" s="51">
        <f t="shared" si="107"/>
        <v>0</v>
      </c>
      <c r="O2497" s="51">
        <f t="shared" si="107"/>
        <v>0</v>
      </c>
      <c r="P2497" s="51">
        <f t="shared" si="107"/>
        <v>0</v>
      </c>
      <c r="Q2497" s="51">
        <f t="shared" si="107"/>
        <v>0</v>
      </c>
      <c r="R2497" s="51">
        <f t="shared" si="107"/>
        <v>0</v>
      </c>
    </row>
    <row r="2498" spans="1:18" x14ac:dyDescent="0.25">
      <c r="A2498" s="17"/>
      <c r="B2498" s="52"/>
      <c r="C2498" s="17"/>
      <c r="D2498" s="17"/>
      <c r="E2498" s="17"/>
      <c r="F2498" s="17"/>
      <c r="G2498" s="17"/>
      <c r="H2498" s="17"/>
      <c r="I2498" s="16">
        <f>IF(B2498&gt;A_Stammdaten!$B$12,0,SUM(C2498,D2498,F2498,G2498)-SUM(E2498,H2498))</f>
        <v>0</v>
      </c>
      <c r="J2498" s="51">
        <f>HLOOKUP(A_Stammdaten!$B$12,$L$4:$R$2504,ROW(B2498)-3,FALSE)+IF(OR(B2498=0,A_Stammdaten!$B$12&lt;B2498),0,I2498*1/20)</f>
        <v>0</v>
      </c>
      <c r="K2498" s="51">
        <f>HLOOKUP(A_Stammdaten!$B$12,$L$4:$R$2504,ROW(B2498)-3,FALSE)</f>
        <v>0</v>
      </c>
      <c r="L2498" s="51">
        <f t="shared" si="108"/>
        <v>0</v>
      </c>
      <c r="M2498" s="51">
        <f t="shared" si="107"/>
        <v>0</v>
      </c>
      <c r="N2498" s="51">
        <f t="shared" si="107"/>
        <v>0</v>
      </c>
      <c r="O2498" s="51">
        <f t="shared" si="107"/>
        <v>0</v>
      </c>
      <c r="P2498" s="51">
        <f t="shared" si="107"/>
        <v>0</v>
      </c>
      <c r="Q2498" s="51">
        <f t="shared" si="107"/>
        <v>0</v>
      </c>
      <c r="R2498" s="51">
        <f t="shared" si="107"/>
        <v>0</v>
      </c>
    </row>
    <row r="2499" spans="1:18" x14ac:dyDescent="0.25">
      <c r="A2499" s="17"/>
      <c r="B2499" s="52"/>
      <c r="C2499" s="17"/>
      <c r="D2499" s="17"/>
      <c r="E2499" s="17"/>
      <c r="F2499" s="17"/>
      <c r="G2499" s="17"/>
      <c r="H2499" s="17"/>
      <c r="I2499" s="16">
        <f>IF(B2499&gt;A_Stammdaten!$B$12,0,SUM(C2499,D2499,F2499,G2499)-SUM(E2499,H2499))</f>
        <v>0</v>
      </c>
      <c r="J2499" s="51">
        <f>HLOOKUP(A_Stammdaten!$B$12,$L$4:$R$2504,ROW(B2499)-3,FALSE)+IF(OR(B2499=0,A_Stammdaten!$B$12&lt;B2499),0,I2499*1/20)</f>
        <v>0</v>
      </c>
      <c r="K2499" s="51">
        <f>HLOOKUP(A_Stammdaten!$B$12,$L$4:$R$2504,ROW(B2499)-3,FALSE)</f>
        <v>0</v>
      </c>
      <c r="L2499" s="51">
        <f t="shared" si="108"/>
        <v>0</v>
      </c>
      <c r="M2499" s="51">
        <f t="shared" si="107"/>
        <v>0</v>
      </c>
      <c r="N2499" s="51">
        <f t="shared" si="107"/>
        <v>0</v>
      </c>
      <c r="O2499" s="51">
        <f t="shared" si="107"/>
        <v>0</v>
      </c>
      <c r="P2499" s="51">
        <f t="shared" si="107"/>
        <v>0</v>
      </c>
      <c r="Q2499" s="51">
        <f t="shared" si="107"/>
        <v>0</v>
      </c>
      <c r="R2499" s="51">
        <f t="shared" si="107"/>
        <v>0</v>
      </c>
    </row>
    <row r="2500" spans="1:18" x14ac:dyDescent="0.25">
      <c r="A2500" s="17"/>
      <c r="B2500" s="52"/>
      <c r="C2500" s="17"/>
      <c r="D2500" s="17"/>
      <c r="E2500" s="17"/>
      <c r="F2500" s="17"/>
      <c r="G2500" s="17"/>
      <c r="H2500" s="17"/>
      <c r="I2500" s="16">
        <f>IF(B2500&gt;A_Stammdaten!$B$12,0,SUM(C2500,D2500,F2500,G2500)-SUM(E2500,H2500))</f>
        <v>0</v>
      </c>
      <c r="J2500" s="51">
        <f>HLOOKUP(A_Stammdaten!$B$12,$L$4:$R$2504,ROW(B2500)-3,FALSE)+IF(OR(B2500=0,A_Stammdaten!$B$12&lt;B2500),0,I2500*1/20)</f>
        <v>0</v>
      </c>
      <c r="K2500" s="51">
        <f>HLOOKUP(A_Stammdaten!$B$12,$L$4:$R$2504,ROW(B2500)-3,FALSE)</f>
        <v>0</v>
      </c>
      <c r="L2500" s="51">
        <f t="shared" si="108"/>
        <v>0</v>
      </c>
      <c r="M2500" s="51">
        <f t="shared" si="107"/>
        <v>0</v>
      </c>
      <c r="N2500" s="51">
        <f t="shared" si="107"/>
        <v>0</v>
      </c>
      <c r="O2500" s="51">
        <f t="shared" si="107"/>
        <v>0</v>
      </c>
      <c r="P2500" s="51">
        <f t="shared" si="107"/>
        <v>0</v>
      </c>
      <c r="Q2500" s="51">
        <f t="shared" si="107"/>
        <v>0</v>
      </c>
      <c r="R2500" s="51">
        <f t="shared" si="107"/>
        <v>0</v>
      </c>
    </row>
    <row r="2501" spans="1:18" x14ac:dyDescent="0.25">
      <c r="A2501" s="17"/>
      <c r="B2501" s="52"/>
      <c r="C2501" s="17"/>
      <c r="D2501" s="17"/>
      <c r="E2501" s="17"/>
      <c r="F2501" s="17"/>
      <c r="G2501" s="17"/>
      <c r="H2501" s="17"/>
      <c r="I2501" s="16">
        <f>IF(B2501&gt;A_Stammdaten!$B$12,0,SUM(C2501,D2501,F2501,G2501)-SUM(E2501,H2501))</f>
        <v>0</v>
      </c>
      <c r="J2501" s="51">
        <f>HLOOKUP(A_Stammdaten!$B$12,$L$4:$R$2504,ROW(B2501)-3,FALSE)+IF(OR(B2501=0,A_Stammdaten!$B$12&lt;B2501),0,I2501*1/20)</f>
        <v>0</v>
      </c>
      <c r="K2501" s="51">
        <f>HLOOKUP(A_Stammdaten!$B$12,$L$4:$R$2504,ROW(B2501)-3,FALSE)</f>
        <v>0</v>
      </c>
      <c r="L2501" s="51">
        <f t="shared" si="108"/>
        <v>0</v>
      </c>
      <c r="M2501" s="51">
        <f t="shared" si="107"/>
        <v>0</v>
      </c>
      <c r="N2501" s="51">
        <f t="shared" si="107"/>
        <v>0</v>
      </c>
      <c r="O2501" s="51">
        <f t="shared" si="107"/>
        <v>0</v>
      </c>
      <c r="P2501" s="51">
        <f t="shared" si="107"/>
        <v>0</v>
      </c>
      <c r="Q2501" s="51">
        <f t="shared" si="107"/>
        <v>0</v>
      </c>
      <c r="R2501" s="51">
        <f t="shared" si="107"/>
        <v>0</v>
      </c>
    </row>
    <row r="2502" spans="1:18" x14ac:dyDescent="0.25">
      <c r="A2502" s="17"/>
      <c r="B2502" s="52"/>
      <c r="C2502" s="17"/>
      <c r="D2502" s="17"/>
      <c r="E2502" s="17"/>
      <c r="F2502" s="17"/>
      <c r="G2502" s="17"/>
      <c r="H2502" s="17"/>
      <c r="I2502" s="16">
        <f>IF(B2502&gt;A_Stammdaten!$B$12,0,SUM(C2502,D2502,F2502,G2502)-SUM(E2502,H2502))</f>
        <v>0</v>
      </c>
      <c r="J2502" s="51">
        <f>HLOOKUP(A_Stammdaten!$B$12,$L$4:$R$2504,ROW(B2502)-3,FALSE)+IF(OR(B2502=0,A_Stammdaten!$B$12&lt;B2502),0,I2502*1/20)</f>
        <v>0</v>
      </c>
      <c r="K2502" s="51">
        <f>HLOOKUP(A_Stammdaten!$B$12,$L$4:$R$2504,ROW(B2502)-3,FALSE)</f>
        <v>0</v>
      </c>
      <c r="L2502" s="51">
        <f t="shared" si="108"/>
        <v>0</v>
      </c>
      <c r="M2502" s="51">
        <f t="shared" si="107"/>
        <v>0</v>
      </c>
      <c r="N2502" s="51">
        <f t="shared" si="107"/>
        <v>0</v>
      </c>
      <c r="O2502" s="51">
        <f t="shared" si="107"/>
        <v>0</v>
      </c>
      <c r="P2502" s="51">
        <f t="shared" si="107"/>
        <v>0</v>
      </c>
      <c r="Q2502" s="51">
        <f t="shared" si="107"/>
        <v>0</v>
      </c>
      <c r="R2502" s="51">
        <f t="shared" si="107"/>
        <v>0</v>
      </c>
    </row>
    <row r="2503" spans="1:18" x14ac:dyDescent="0.25">
      <c r="A2503" s="17"/>
      <c r="B2503" s="52"/>
      <c r="C2503" s="17"/>
      <c r="D2503" s="17"/>
      <c r="E2503" s="17"/>
      <c r="F2503" s="17"/>
      <c r="G2503" s="17"/>
      <c r="H2503" s="17"/>
      <c r="I2503" s="16">
        <f>IF(B2503&gt;A_Stammdaten!$B$12,0,SUM(C2503,D2503,F2503,G2503)-SUM(E2503,H2503))</f>
        <v>0</v>
      </c>
      <c r="J2503" s="51">
        <f>HLOOKUP(A_Stammdaten!$B$12,$L$4:$R$2504,ROW(B2503)-3,FALSE)+IF(OR(B2503=0,A_Stammdaten!$B$12&lt;B2503),0,I2503*1/20)</f>
        <v>0</v>
      </c>
      <c r="K2503" s="51">
        <f>HLOOKUP(A_Stammdaten!$B$12,$L$4:$R$2504,ROW(B2503)-3,FALSE)</f>
        <v>0</v>
      </c>
      <c r="L2503" s="51">
        <f t="shared" si="108"/>
        <v>0</v>
      </c>
      <c r="M2503" s="51">
        <f t="shared" si="107"/>
        <v>0</v>
      </c>
      <c r="N2503" s="51">
        <f t="shared" si="107"/>
        <v>0</v>
      </c>
      <c r="O2503" s="51">
        <f t="shared" si="107"/>
        <v>0</v>
      </c>
      <c r="P2503" s="51">
        <f t="shared" si="107"/>
        <v>0</v>
      </c>
      <c r="Q2503" s="51">
        <f t="shared" si="107"/>
        <v>0</v>
      </c>
      <c r="R2503" s="51">
        <f t="shared" si="107"/>
        <v>0</v>
      </c>
    </row>
    <row r="2504" spans="1:18" x14ac:dyDescent="0.25">
      <c r="A2504" s="17"/>
      <c r="B2504" s="52"/>
      <c r="C2504" s="17"/>
      <c r="D2504" s="17"/>
      <c r="E2504" s="17"/>
      <c r="F2504" s="17"/>
      <c r="G2504" s="17"/>
      <c r="H2504" s="17"/>
      <c r="I2504" s="16">
        <f>IF(B2504&gt;A_Stammdaten!$B$12,0,SUM(C2504,D2504,F2504,G2504)-SUM(E2504,H2504))</f>
        <v>0</v>
      </c>
      <c r="J2504" s="51">
        <f>HLOOKUP(A_Stammdaten!$B$12,$L$4:$R$2504,ROW(B2504)-3,FALSE)+IF(OR(B2504=0,A_Stammdaten!$B$12&lt;B2504),0,I2504*1/20)</f>
        <v>0</v>
      </c>
      <c r="K2504" s="51">
        <f>HLOOKUP(A_Stammdaten!$B$12,$L$4:$R$2504,ROW(B2504)-3,FALSE)</f>
        <v>0</v>
      </c>
      <c r="L2504" s="51">
        <f t="shared" si="108"/>
        <v>0</v>
      </c>
      <c r="M2504" s="51">
        <f t="shared" si="107"/>
        <v>0</v>
      </c>
      <c r="N2504" s="51">
        <f t="shared" si="107"/>
        <v>0</v>
      </c>
      <c r="O2504" s="51">
        <f t="shared" si="107"/>
        <v>0</v>
      </c>
      <c r="P2504" s="51">
        <f t="shared" si="107"/>
        <v>0</v>
      </c>
      <c r="Q2504" s="51">
        <f t="shared" si="107"/>
        <v>0</v>
      </c>
      <c r="R2504" s="51">
        <f t="shared" si="107"/>
        <v>0</v>
      </c>
    </row>
  </sheetData>
  <sheetProtection formatCells="0" formatColumns="0" formatRows="0"/>
  <mergeCells count="2">
    <mergeCell ref="J3:K3"/>
    <mergeCell ref="A2:R2"/>
  </mergeCells>
  <dataValidations count="1">
    <dataValidation type="list" allowBlank="1" showErrorMessage="1" sqref="A5:A2504">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92" orientation="landscape" r:id="rId1"/>
  <headerFooter alignWithMargins="0"/>
  <extLst>
    <ext xmlns:x14="http://schemas.microsoft.com/office/spreadsheetml/2009/9/main" uri="{CCE6A557-97BC-4b89-ADB6-D9C93CAAB3DF}">
      <x14:dataValidations xmlns:xm="http://schemas.microsoft.com/office/excel/2006/main" count="1">
        <x14:dataValidation type="list" errorStyle="warning" allowBlank="1" showErrorMessage="1">
          <x14:formula1>
            <xm:f>Listen!$H$2:$H$8</xm:f>
          </x14:formula1>
          <xm:sqref>B5:B2504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AI205"/>
  <sheetViews>
    <sheetView zoomScaleNormal="100" workbookViewId="0">
      <pane xSplit="4" ySplit="4" topLeftCell="E5" activePane="bottomRight" state="frozen"/>
      <selection activeCell="E43" sqref="E43"/>
      <selection pane="topRight" activeCell="E43" sqref="E43"/>
      <selection pane="bottomLeft" activeCell="E43" sqref="E43"/>
      <selection pane="bottomRight" activeCell="E43" sqref="E43"/>
    </sheetView>
  </sheetViews>
  <sheetFormatPr baseColWidth="10" defaultColWidth="11.42578125" defaultRowHeight="15" x14ac:dyDescent="0.25"/>
  <cols>
    <col min="1" max="1" width="11.42578125" style="15"/>
    <col min="2" max="2" width="64.7109375" style="15" customWidth="1"/>
    <col min="3" max="3" width="11.28515625" style="15" customWidth="1"/>
    <col min="4" max="4" width="14.7109375" style="34" customWidth="1"/>
    <col min="5" max="11" width="17.28515625" style="15" customWidth="1"/>
    <col min="12" max="12" width="18.7109375" style="15" customWidth="1"/>
    <col min="13" max="17" width="17.28515625" style="15" customWidth="1"/>
    <col min="18" max="18" width="27.42578125" style="15" customWidth="1"/>
    <col min="19" max="19" width="17.28515625" style="15" customWidth="1"/>
    <col min="20" max="20" width="20.5703125" style="15" customWidth="1"/>
    <col min="21" max="23" width="17.28515625" style="15" customWidth="1"/>
    <col min="24" max="34" width="11.42578125" style="15"/>
    <col min="35" max="35" width="11.42578125" style="15" customWidth="1"/>
    <col min="36" max="16384" width="11.42578125" style="15"/>
  </cols>
  <sheetData>
    <row r="1" spans="1:35" ht="18.75" x14ac:dyDescent="0.3">
      <c r="A1" s="23" t="s">
        <v>68</v>
      </c>
      <c r="D1" s="15"/>
    </row>
    <row r="2" spans="1:35" x14ac:dyDescent="0.25">
      <c r="A2" s="223"/>
      <c r="B2" s="224"/>
      <c r="C2" s="224"/>
      <c r="D2" s="224"/>
      <c r="E2" s="224"/>
      <c r="F2" s="224"/>
      <c r="G2" s="224"/>
      <c r="H2" s="224"/>
      <c r="I2" s="224"/>
      <c r="J2" s="224"/>
      <c r="K2" s="224"/>
      <c r="L2" s="224"/>
      <c r="M2" s="224"/>
      <c r="N2" s="224"/>
      <c r="O2" s="224"/>
      <c r="P2" s="224"/>
      <c r="Q2" s="224"/>
      <c r="R2" s="224"/>
      <c r="S2" s="224"/>
      <c r="T2" s="224"/>
      <c r="U2" s="224"/>
      <c r="V2" s="224"/>
      <c r="W2" s="225"/>
    </row>
    <row r="3" spans="1:35" ht="18.75" x14ac:dyDescent="0.25">
      <c r="A3" s="226" t="s">
        <v>60</v>
      </c>
      <c r="B3" s="227"/>
      <c r="C3" s="25"/>
      <c r="D3" s="26"/>
      <c r="E3" s="24" t="s">
        <v>113</v>
      </c>
      <c r="F3" s="25"/>
      <c r="G3" s="25"/>
      <c r="H3" s="25"/>
      <c r="I3" s="25"/>
      <c r="J3" s="25"/>
      <c r="K3" s="25"/>
      <c r="L3" s="25"/>
      <c r="M3" s="25"/>
      <c r="N3" s="25"/>
      <c r="O3" s="25"/>
      <c r="P3" s="25"/>
      <c r="Q3" s="25"/>
      <c r="R3" s="25"/>
      <c r="S3" s="25"/>
      <c r="T3" s="25"/>
      <c r="U3" s="25"/>
      <c r="V3" s="25"/>
      <c r="W3" s="26"/>
      <c r="X3" s="146" t="s">
        <v>171</v>
      </c>
      <c r="Y3" s="228" t="s">
        <v>175</v>
      </c>
      <c r="Z3" s="228"/>
      <c r="AA3" s="228"/>
      <c r="AB3" s="228"/>
      <c r="AC3" s="228"/>
    </row>
    <row r="4" spans="1:35" ht="133.5" customHeight="1" x14ac:dyDescent="0.25">
      <c r="A4" s="29" t="s">
        <v>59</v>
      </c>
      <c r="B4" s="22" t="s">
        <v>64</v>
      </c>
      <c r="C4" s="22" t="s">
        <v>5</v>
      </c>
      <c r="D4" s="3" t="s">
        <v>79</v>
      </c>
      <c r="E4" s="3" t="s">
        <v>156</v>
      </c>
      <c r="F4" s="3" t="s">
        <v>200</v>
      </c>
      <c r="G4" s="3" t="s">
        <v>201</v>
      </c>
      <c r="H4" s="3" t="s">
        <v>202</v>
      </c>
      <c r="I4" s="3" t="s">
        <v>86</v>
      </c>
      <c r="J4" s="3" t="s">
        <v>87</v>
      </c>
      <c r="K4" s="3" t="s">
        <v>88</v>
      </c>
      <c r="L4" s="3" t="s">
        <v>11</v>
      </c>
      <c r="M4" s="3" t="s">
        <v>6</v>
      </c>
      <c r="N4" s="117" t="str">
        <f>"(Erwartete) historische AK/HK zum Stand 31.12."&amp;A_Stammdaten!B12</f>
        <v>(Erwartete) historische AK/HK zum Stand 31.12.2024</v>
      </c>
      <c r="O4" s="172" t="s">
        <v>81</v>
      </c>
      <c r="P4" s="172" t="s">
        <v>80</v>
      </c>
      <c r="Q4" s="172" t="s">
        <v>155</v>
      </c>
      <c r="R4" s="172" t="s">
        <v>162</v>
      </c>
      <c r="S4" s="3" t="str">
        <f>"(Erwartete) historische AK/HK zum Stand 31.12."&amp;A_Stammdaten!B12</f>
        <v>(Erwartete) historische AK/HK zum Stand 31.12.2024</v>
      </c>
      <c r="T4" s="3" t="s">
        <v>67</v>
      </c>
      <c r="U4" s="3" t="str">
        <f>"handelsrechtlicher Wertansatz zum 01.01."&amp;A_Stammdaten!B12</f>
        <v>handelsrechtlicher Wertansatz zum 01.01.2024</v>
      </c>
      <c r="V4" s="3" t="str">
        <f>"Abschreibungen "&amp;A_Stammdaten!B12</f>
        <v>Abschreibungen 2024</v>
      </c>
      <c r="W4" s="3" t="str">
        <f>"handelsrechtlicher Wertansatz zum 31.12."&amp;A_Stammdaten!B12</f>
        <v>handelsrechtlicher Wertansatz zum 31.12.2024</v>
      </c>
      <c r="X4" s="146"/>
      <c r="Y4" s="147">
        <v>2023</v>
      </c>
      <c r="Z4" s="147">
        <v>2024</v>
      </c>
      <c r="AA4" s="147">
        <v>2025</v>
      </c>
      <c r="AB4" s="147">
        <v>2026</v>
      </c>
      <c r="AC4" s="147">
        <v>2027</v>
      </c>
    </row>
    <row r="5" spans="1:35" x14ac:dyDescent="0.25">
      <c r="A5" s="17"/>
      <c r="B5" s="37"/>
      <c r="C5" s="17"/>
      <c r="D5" s="35"/>
      <c r="E5" s="17"/>
      <c r="F5" s="17"/>
      <c r="G5" s="17"/>
      <c r="H5" s="16">
        <f>E5*F5/100</f>
        <v>0</v>
      </c>
      <c r="I5" s="17"/>
      <c r="J5" s="17"/>
      <c r="K5" s="17"/>
      <c r="L5" s="17"/>
      <c r="M5" s="17"/>
      <c r="N5" s="118">
        <f>IF(D5&gt;A_Stammdaten!$B$12,0,SUM(H5,I5,K5,L5)-SUM(J5,M5))</f>
        <v>0</v>
      </c>
      <c r="O5" s="17"/>
      <c r="P5" s="17"/>
      <c r="Q5" s="17"/>
      <c r="R5" s="37"/>
      <c r="S5" s="16">
        <f>IF(D5&gt;A_Stammdaten!$B$12,0,SUM(N5)-SUM(O5:R5))</f>
        <v>0</v>
      </c>
      <c r="T5" s="17"/>
      <c r="U5" s="17"/>
      <c r="V5" s="17"/>
      <c r="W5" s="17"/>
      <c r="X5" s="180">
        <f t="shared" ref="X5:X36" si="0">IF(AND($T5&lt;&gt;"",$T5&lt;&gt;0),IF(($T5-(X$4-$D5))&gt;0,($S5/$T5),0),0)</f>
        <v>0</v>
      </c>
      <c r="Y5" s="180">
        <f t="shared" ref="Y5:AC14" si="1">IF(AND($T5&lt;&gt;"",$T5&lt;&gt;0),IF(($T5-(Y$4-$D5))&gt;0,($T5-(Y$4-$D5)-1)*($S5/$T5),0),$S5)</f>
        <v>0</v>
      </c>
      <c r="Z5" s="180">
        <f t="shared" si="1"/>
        <v>0</v>
      </c>
      <c r="AA5" s="180">
        <f t="shared" si="1"/>
        <v>0</v>
      </c>
      <c r="AB5" s="180">
        <f t="shared" si="1"/>
        <v>0</v>
      </c>
      <c r="AC5" s="180">
        <f t="shared" si="1"/>
        <v>0</v>
      </c>
      <c r="AI5" s="161" t="str">
        <f t="shared" ref="AI5:AI36" si="2">IF(OR(TRIM(B5)="geleistete Anzahlungen und Anlagen im Bau des Sachanlagevermögens",TRIM(B5)="geleistete Anzahlungen auf immaterielle Vermögensgegenstände"),"Zeitreihe_2","Zeitreihe_1")</f>
        <v>Zeitreihe_1</v>
      </c>
    </row>
    <row r="6" spans="1:35" x14ac:dyDescent="0.25">
      <c r="A6" s="17"/>
      <c r="B6" s="37"/>
      <c r="C6" s="17"/>
      <c r="D6" s="35"/>
      <c r="E6" s="17"/>
      <c r="F6" s="17"/>
      <c r="G6" s="17"/>
      <c r="H6" s="16">
        <f t="shared" ref="H6:H69" si="3">E6*F6/100</f>
        <v>0</v>
      </c>
      <c r="I6" s="17"/>
      <c r="J6" s="17"/>
      <c r="K6" s="17"/>
      <c r="L6" s="17"/>
      <c r="M6" s="17"/>
      <c r="N6" s="118">
        <f>IF(D6&gt;A_Stammdaten!$B$12,0,SUM(H6,I6,K6,L6)-SUM(J6,M6))</f>
        <v>0</v>
      </c>
      <c r="O6" s="17"/>
      <c r="P6" s="17"/>
      <c r="Q6" s="17"/>
      <c r="R6" s="17"/>
      <c r="S6" s="16">
        <f>IF(D6&gt;A_Stammdaten!$B$12,0,SUM(N6)-SUM(O6:R6))</f>
        <v>0</v>
      </c>
      <c r="T6" s="17"/>
      <c r="U6" s="17"/>
      <c r="V6" s="17"/>
      <c r="W6" s="17"/>
      <c r="X6" s="180">
        <f t="shared" si="0"/>
        <v>0</v>
      </c>
      <c r="Y6" s="180">
        <f t="shared" si="1"/>
        <v>0</v>
      </c>
      <c r="Z6" s="180">
        <f t="shared" si="1"/>
        <v>0</v>
      </c>
      <c r="AA6" s="180">
        <f t="shared" si="1"/>
        <v>0</v>
      </c>
      <c r="AB6" s="180">
        <f t="shared" si="1"/>
        <v>0</v>
      </c>
      <c r="AC6" s="180">
        <f t="shared" si="1"/>
        <v>0</v>
      </c>
      <c r="AI6" s="161" t="str">
        <f t="shared" si="2"/>
        <v>Zeitreihe_1</v>
      </c>
    </row>
    <row r="7" spans="1:35" x14ac:dyDescent="0.25">
      <c r="A7" s="17"/>
      <c r="B7" s="37"/>
      <c r="C7" s="17"/>
      <c r="D7" s="35"/>
      <c r="E7" s="17"/>
      <c r="F7" s="17"/>
      <c r="G7" s="17"/>
      <c r="H7" s="16">
        <f t="shared" si="3"/>
        <v>0</v>
      </c>
      <c r="I7" s="17"/>
      <c r="J7" s="17"/>
      <c r="K7" s="17"/>
      <c r="L7" s="17"/>
      <c r="M7" s="17"/>
      <c r="N7" s="118">
        <f>IF(D7&gt;A_Stammdaten!$B$12,0,SUM(H7,I7,K7,L7)-SUM(J7,M7))</f>
        <v>0</v>
      </c>
      <c r="O7" s="17"/>
      <c r="P7" s="17"/>
      <c r="Q7" s="17"/>
      <c r="R7" s="17"/>
      <c r="S7" s="16">
        <f>IF(D7&gt;A_Stammdaten!$B$12,0,SUM(N7)-SUM(O7:R7))</f>
        <v>0</v>
      </c>
      <c r="T7" s="17"/>
      <c r="U7" s="17"/>
      <c r="V7" s="17"/>
      <c r="W7" s="17"/>
      <c r="X7" s="180">
        <f t="shared" si="0"/>
        <v>0</v>
      </c>
      <c r="Y7" s="180">
        <f t="shared" si="1"/>
        <v>0</v>
      </c>
      <c r="Z7" s="180">
        <f t="shared" si="1"/>
        <v>0</v>
      </c>
      <c r="AA7" s="180">
        <f t="shared" si="1"/>
        <v>0</v>
      </c>
      <c r="AB7" s="180">
        <f t="shared" si="1"/>
        <v>0</v>
      </c>
      <c r="AC7" s="180">
        <f t="shared" si="1"/>
        <v>0</v>
      </c>
      <c r="AI7" s="161" t="str">
        <f t="shared" si="2"/>
        <v>Zeitreihe_1</v>
      </c>
    </row>
    <row r="8" spans="1:35" x14ac:dyDescent="0.25">
      <c r="A8" s="17"/>
      <c r="B8" s="37"/>
      <c r="C8" s="17"/>
      <c r="D8" s="35"/>
      <c r="E8" s="17"/>
      <c r="F8" s="17"/>
      <c r="G8" s="17"/>
      <c r="H8" s="16">
        <f t="shared" si="3"/>
        <v>0</v>
      </c>
      <c r="I8" s="17"/>
      <c r="J8" s="17"/>
      <c r="K8" s="17"/>
      <c r="L8" s="17"/>
      <c r="M8" s="17"/>
      <c r="N8" s="118">
        <f>IF(D8&gt;A_Stammdaten!$B$12,0,SUM(H8,I8,K8,L8)-SUM(J8,M8))</f>
        <v>0</v>
      </c>
      <c r="O8" s="17"/>
      <c r="P8" s="17"/>
      <c r="Q8" s="17"/>
      <c r="R8" s="17"/>
      <c r="S8" s="16">
        <f>IF(D8&gt;A_Stammdaten!$B$12,0,SUM(N8)-SUM(O8:R8))</f>
        <v>0</v>
      </c>
      <c r="T8" s="17"/>
      <c r="U8" s="17"/>
      <c r="V8" s="17"/>
      <c r="W8" s="17"/>
      <c r="X8" s="180">
        <f t="shared" si="0"/>
        <v>0</v>
      </c>
      <c r="Y8" s="180">
        <f t="shared" si="1"/>
        <v>0</v>
      </c>
      <c r="Z8" s="180">
        <f t="shared" si="1"/>
        <v>0</v>
      </c>
      <c r="AA8" s="180">
        <f t="shared" si="1"/>
        <v>0</v>
      </c>
      <c r="AB8" s="180">
        <f t="shared" si="1"/>
        <v>0</v>
      </c>
      <c r="AC8" s="180">
        <f t="shared" si="1"/>
        <v>0</v>
      </c>
      <c r="AI8" s="161" t="str">
        <f t="shared" si="2"/>
        <v>Zeitreihe_1</v>
      </c>
    </row>
    <row r="9" spans="1:35" x14ac:dyDescent="0.25">
      <c r="A9" s="17"/>
      <c r="B9" s="37"/>
      <c r="C9" s="17"/>
      <c r="D9" s="35"/>
      <c r="E9" s="17"/>
      <c r="F9" s="17"/>
      <c r="G9" s="17"/>
      <c r="H9" s="16">
        <f t="shared" si="3"/>
        <v>0</v>
      </c>
      <c r="I9" s="17"/>
      <c r="J9" s="17"/>
      <c r="K9" s="17"/>
      <c r="L9" s="17"/>
      <c r="M9" s="17"/>
      <c r="N9" s="118">
        <f>IF(D9&gt;A_Stammdaten!$B$12,0,SUM(H9,I9,K9,L9)-SUM(J9,M9))</f>
        <v>0</v>
      </c>
      <c r="O9" s="17"/>
      <c r="P9" s="17"/>
      <c r="Q9" s="17"/>
      <c r="R9" s="17"/>
      <c r="S9" s="16">
        <f>IF(D9&gt;A_Stammdaten!$B$12,0,SUM(N9)-SUM(O9:R9))</f>
        <v>0</v>
      </c>
      <c r="T9" s="17"/>
      <c r="U9" s="17"/>
      <c r="V9" s="17"/>
      <c r="W9" s="17"/>
      <c r="X9" s="180">
        <f t="shared" si="0"/>
        <v>0</v>
      </c>
      <c r="Y9" s="180">
        <f t="shared" si="1"/>
        <v>0</v>
      </c>
      <c r="Z9" s="180">
        <f t="shared" si="1"/>
        <v>0</v>
      </c>
      <c r="AA9" s="180">
        <f t="shared" si="1"/>
        <v>0</v>
      </c>
      <c r="AB9" s="180">
        <f t="shared" si="1"/>
        <v>0</v>
      </c>
      <c r="AC9" s="180">
        <f t="shared" si="1"/>
        <v>0</v>
      </c>
      <c r="AI9" s="161" t="str">
        <f t="shared" si="2"/>
        <v>Zeitreihe_1</v>
      </c>
    </row>
    <row r="10" spans="1:35" x14ac:dyDescent="0.25">
      <c r="A10" s="17"/>
      <c r="B10" s="17"/>
      <c r="C10" s="17"/>
      <c r="D10" s="35"/>
      <c r="E10" s="17"/>
      <c r="F10" s="17"/>
      <c r="G10" s="17"/>
      <c r="H10" s="16">
        <f t="shared" si="3"/>
        <v>0</v>
      </c>
      <c r="I10" s="17"/>
      <c r="J10" s="17"/>
      <c r="K10" s="17"/>
      <c r="L10" s="17"/>
      <c r="M10" s="17"/>
      <c r="N10" s="118">
        <f>IF(D10&gt;A_Stammdaten!$B$12,0,SUM(H10,I10,K10,L10)-SUM(J10,M10))</f>
        <v>0</v>
      </c>
      <c r="O10" s="17"/>
      <c r="P10" s="17"/>
      <c r="Q10" s="17"/>
      <c r="R10" s="17"/>
      <c r="S10" s="16">
        <f>IF(D10&gt;A_Stammdaten!$B$12,0,SUM(N10)-SUM(O10:R10))</f>
        <v>0</v>
      </c>
      <c r="T10" s="17"/>
      <c r="U10" s="17"/>
      <c r="V10" s="17"/>
      <c r="W10" s="17"/>
      <c r="X10" s="180">
        <f t="shared" si="0"/>
        <v>0</v>
      </c>
      <c r="Y10" s="180">
        <f t="shared" si="1"/>
        <v>0</v>
      </c>
      <c r="Z10" s="180">
        <f t="shared" si="1"/>
        <v>0</v>
      </c>
      <c r="AA10" s="180">
        <f t="shared" si="1"/>
        <v>0</v>
      </c>
      <c r="AB10" s="180">
        <f t="shared" si="1"/>
        <v>0</v>
      </c>
      <c r="AC10" s="180">
        <f t="shared" si="1"/>
        <v>0</v>
      </c>
      <c r="AI10" s="161" t="str">
        <f t="shared" si="2"/>
        <v>Zeitreihe_1</v>
      </c>
    </row>
    <row r="11" spans="1:35" x14ac:dyDescent="0.25">
      <c r="A11" s="17"/>
      <c r="B11" s="17"/>
      <c r="C11" s="17"/>
      <c r="D11" s="35"/>
      <c r="E11" s="17"/>
      <c r="F11" s="17"/>
      <c r="G11" s="17"/>
      <c r="H11" s="16">
        <f t="shared" si="3"/>
        <v>0</v>
      </c>
      <c r="I11" s="17"/>
      <c r="J11" s="17"/>
      <c r="K11" s="17"/>
      <c r="L11" s="17"/>
      <c r="M11" s="17"/>
      <c r="N11" s="118">
        <f>IF(D11&gt;A_Stammdaten!$B$12,0,SUM(H11,I11,K11,L11)-SUM(J11,M11))</f>
        <v>0</v>
      </c>
      <c r="O11" s="17"/>
      <c r="P11" s="17"/>
      <c r="Q11" s="17"/>
      <c r="R11" s="17"/>
      <c r="S11" s="16">
        <f>IF(D11&gt;A_Stammdaten!$B$12,0,SUM(N11)-SUM(O11:R11))</f>
        <v>0</v>
      </c>
      <c r="T11" s="17"/>
      <c r="U11" s="17"/>
      <c r="V11" s="17"/>
      <c r="W11" s="17"/>
      <c r="X11" s="180">
        <f t="shared" si="0"/>
        <v>0</v>
      </c>
      <c r="Y11" s="180">
        <f t="shared" si="1"/>
        <v>0</v>
      </c>
      <c r="Z11" s="180">
        <f t="shared" si="1"/>
        <v>0</v>
      </c>
      <c r="AA11" s="180">
        <f t="shared" si="1"/>
        <v>0</v>
      </c>
      <c r="AB11" s="180">
        <f t="shared" si="1"/>
        <v>0</v>
      </c>
      <c r="AC11" s="180">
        <f t="shared" si="1"/>
        <v>0</v>
      </c>
      <c r="AI11" s="161" t="str">
        <f t="shared" si="2"/>
        <v>Zeitreihe_1</v>
      </c>
    </row>
    <row r="12" spans="1:35" x14ac:dyDescent="0.25">
      <c r="A12" s="37"/>
      <c r="B12" s="17"/>
      <c r="C12" s="17"/>
      <c r="D12" s="35"/>
      <c r="E12" s="17"/>
      <c r="F12" s="17"/>
      <c r="G12" s="17"/>
      <c r="H12" s="16">
        <f t="shared" si="3"/>
        <v>0</v>
      </c>
      <c r="I12" s="17"/>
      <c r="J12" s="17"/>
      <c r="K12" s="17"/>
      <c r="L12" s="17"/>
      <c r="M12" s="17"/>
      <c r="N12" s="118">
        <f>IF(D12&gt;A_Stammdaten!$B$12,0,SUM(H12,I12,K12,L12)-SUM(J12,M12))</f>
        <v>0</v>
      </c>
      <c r="O12" s="17"/>
      <c r="P12" s="17"/>
      <c r="Q12" s="17"/>
      <c r="R12" s="17"/>
      <c r="S12" s="16">
        <f>IF(D12&gt;A_Stammdaten!$B$12,0,SUM(N12)-SUM(O12:R12))</f>
        <v>0</v>
      </c>
      <c r="T12" s="17"/>
      <c r="U12" s="17"/>
      <c r="V12" s="17"/>
      <c r="W12" s="17"/>
      <c r="X12" s="180">
        <f t="shared" si="0"/>
        <v>0</v>
      </c>
      <c r="Y12" s="180">
        <f t="shared" si="1"/>
        <v>0</v>
      </c>
      <c r="Z12" s="180">
        <f t="shared" si="1"/>
        <v>0</v>
      </c>
      <c r="AA12" s="180">
        <f t="shared" si="1"/>
        <v>0</v>
      </c>
      <c r="AB12" s="180">
        <f t="shared" si="1"/>
        <v>0</v>
      </c>
      <c r="AC12" s="180">
        <f t="shared" si="1"/>
        <v>0</v>
      </c>
      <c r="AI12" s="161" t="str">
        <f t="shared" si="2"/>
        <v>Zeitreihe_1</v>
      </c>
    </row>
    <row r="13" spans="1:35" x14ac:dyDescent="0.25">
      <c r="A13" s="17"/>
      <c r="B13" s="37"/>
      <c r="C13" s="17"/>
      <c r="D13" s="35"/>
      <c r="E13" s="17"/>
      <c r="F13" s="17"/>
      <c r="G13" s="17"/>
      <c r="H13" s="16">
        <f t="shared" si="3"/>
        <v>0</v>
      </c>
      <c r="I13" s="17"/>
      <c r="J13" s="17"/>
      <c r="K13" s="17"/>
      <c r="L13" s="17"/>
      <c r="M13" s="17"/>
      <c r="N13" s="118">
        <f>IF(D13&gt;A_Stammdaten!$B$12,0,SUM(H13,I13,K13,L13)-SUM(J13,M13))</f>
        <v>0</v>
      </c>
      <c r="O13" s="17"/>
      <c r="P13" s="17"/>
      <c r="Q13" s="17"/>
      <c r="R13" s="17"/>
      <c r="S13" s="16">
        <f>IF(D13&gt;A_Stammdaten!$B$12,0,SUM(N13)-SUM(O13:R13))</f>
        <v>0</v>
      </c>
      <c r="T13" s="17"/>
      <c r="U13" s="17"/>
      <c r="V13" s="17"/>
      <c r="W13" s="17"/>
      <c r="X13" s="180">
        <f t="shared" si="0"/>
        <v>0</v>
      </c>
      <c r="Y13" s="180">
        <f t="shared" si="1"/>
        <v>0</v>
      </c>
      <c r="Z13" s="180">
        <f t="shared" si="1"/>
        <v>0</v>
      </c>
      <c r="AA13" s="180">
        <f t="shared" si="1"/>
        <v>0</v>
      </c>
      <c r="AB13" s="180">
        <f t="shared" si="1"/>
        <v>0</v>
      </c>
      <c r="AC13" s="180">
        <f t="shared" si="1"/>
        <v>0</v>
      </c>
      <c r="AI13" s="161" t="str">
        <f t="shared" si="2"/>
        <v>Zeitreihe_1</v>
      </c>
    </row>
    <row r="14" spans="1:35" x14ac:dyDescent="0.25">
      <c r="A14" s="17"/>
      <c r="B14" s="17"/>
      <c r="C14" s="17"/>
      <c r="D14" s="35"/>
      <c r="E14" s="17"/>
      <c r="F14" s="17"/>
      <c r="G14" s="17"/>
      <c r="H14" s="16">
        <f t="shared" si="3"/>
        <v>0</v>
      </c>
      <c r="I14" s="17"/>
      <c r="J14" s="17"/>
      <c r="K14" s="17"/>
      <c r="L14" s="17"/>
      <c r="M14" s="17"/>
      <c r="N14" s="118">
        <f>IF(D14&gt;A_Stammdaten!$B$12,0,SUM(H14,I14,K14,L14)-SUM(J14,M14))</f>
        <v>0</v>
      </c>
      <c r="O14" s="17"/>
      <c r="P14" s="17"/>
      <c r="Q14" s="17"/>
      <c r="R14" s="17"/>
      <c r="S14" s="16">
        <f>IF(D14&gt;A_Stammdaten!$B$12,0,SUM(N14)-SUM(O14:R14))</f>
        <v>0</v>
      </c>
      <c r="T14" s="17"/>
      <c r="U14" s="17"/>
      <c r="V14" s="17"/>
      <c r="W14" s="17"/>
      <c r="X14" s="180">
        <f t="shared" si="0"/>
        <v>0</v>
      </c>
      <c r="Y14" s="180">
        <f t="shared" si="1"/>
        <v>0</v>
      </c>
      <c r="Z14" s="180">
        <f t="shared" si="1"/>
        <v>0</v>
      </c>
      <c r="AA14" s="180">
        <f t="shared" si="1"/>
        <v>0</v>
      </c>
      <c r="AB14" s="180">
        <f t="shared" si="1"/>
        <v>0</v>
      </c>
      <c r="AC14" s="180">
        <f t="shared" si="1"/>
        <v>0</v>
      </c>
      <c r="AI14" s="161" t="str">
        <f t="shared" si="2"/>
        <v>Zeitreihe_1</v>
      </c>
    </row>
    <row r="15" spans="1:35" x14ac:dyDescent="0.25">
      <c r="A15" s="17"/>
      <c r="B15" s="17"/>
      <c r="C15" s="17"/>
      <c r="D15" s="35"/>
      <c r="E15" s="17"/>
      <c r="F15" s="17"/>
      <c r="G15" s="17"/>
      <c r="H15" s="16">
        <f t="shared" si="3"/>
        <v>0</v>
      </c>
      <c r="I15" s="17"/>
      <c r="J15" s="17"/>
      <c r="K15" s="17"/>
      <c r="L15" s="17"/>
      <c r="M15" s="17"/>
      <c r="N15" s="118">
        <f>IF(D15&gt;A_Stammdaten!$B$12,0,SUM(H15,I15,K15,L15)-SUM(J15,M15))</f>
        <v>0</v>
      </c>
      <c r="O15" s="17"/>
      <c r="P15" s="17"/>
      <c r="Q15" s="17"/>
      <c r="R15" s="17"/>
      <c r="S15" s="16">
        <f>IF(D15&gt;A_Stammdaten!$B$12,0,SUM(N15)-SUM(O15:R15))</f>
        <v>0</v>
      </c>
      <c r="T15" s="17"/>
      <c r="U15" s="17"/>
      <c r="V15" s="17"/>
      <c r="W15" s="17"/>
      <c r="X15" s="180">
        <f t="shared" si="0"/>
        <v>0</v>
      </c>
      <c r="Y15" s="180">
        <f t="shared" ref="Y15:AC24" si="4">IF(AND($T15&lt;&gt;"",$T15&lt;&gt;0),IF(($T15-(Y$4-$D15))&gt;0,($T15-(Y$4-$D15)-1)*($S15/$T15),0),$S15)</f>
        <v>0</v>
      </c>
      <c r="Z15" s="180">
        <f t="shared" si="4"/>
        <v>0</v>
      </c>
      <c r="AA15" s="180">
        <f t="shared" si="4"/>
        <v>0</v>
      </c>
      <c r="AB15" s="180">
        <f t="shared" si="4"/>
        <v>0</v>
      </c>
      <c r="AC15" s="180">
        <f t="shared" si="4"/>
        <v>0</v>
      </c>
      <c r="AI15" s="161" t="str">
        <f t="shared" si="2"/>
        <v>Zeitreihe_1</v>
      </c>
    </row>
    <row r="16" spans="1:35" x14ac:dyDescent="0.25">
      <c r="A16" s="17"/>
      <c r="B16" s="17"/>
      <c r="C16" s="17"/>
      <c r="D16" s="35"/>
      <c r="E16" s="17"/>
      <c r="F16" s="17"/>
      <c r="G16" s="17"/>
      <c r="H16" s="16">
        <f t="shared" si="3"/>
        <v>0</v>
      </c>
      <c r="I16" s="17"/>
      <c r="J16" s="17"/>
      <c r="K16" s="17"/>
      <c r="L16" s="17"/>
      <c r="M16" s="17"/>
      <c r="N16" s="118">
        <f>IF(D16&gt;A_Stammdaten!$B$12,0,SUM(H16,I16,K16,L16)-SUM(J16,M16))</f>
        <v>0</v>
      </c>
      <c r="O16" s="17"/>
      <c r="P16" s="17"/>
      <c r="Q16" s="17"/>
      <c r="R16" s="17"/>
      <c r="S16" s="16">
        <f>IF(D16&gt;A_Stammdaten!$B$12,0,SUM(N16)-SUM(O16:R16))</f>
        <v>0</v>
      </c>
      <c r="T16" s="17"/>
      <c r="U16" s="17"/>
      <c r="V16" s="17"/>
      <c r="W16" s="17"/>
      <c r="X16" s="180">
        <f t="shared" si="0"/>
        <v>0</v>
      </c>
      <c r="Y16" s="180">
        <f t="shared" si="4"/>
        <v>0</v>
      </c>
      <c r="Z16" s="180">
        <f t="shared" si="4"/>
        <v>0</v>
      </c>
      <c r="AA16" s="180">
        <f t="shared" si="4"/>
        <v>0</v>
      </c>
      <c r="AB16" s="180">
        <f t="shared" si="4"/>
        <v>0</v>
      </c>
      <c r="AC16" s="180">
        <f t="shared" si="4"/>
        <v>0</v>
      </c>
      <c r="AI16" s="161" t="str">
        <f t="shared" si="2"/>
        <v>Zeitreihe_1</v>
      </c>
    </row>
    <row r="17" spans="1:35" x14ac:dyDescent="0.25">
      <c r="A17" s="17"/>
      <c r="B17" s="17"/>
      <c r="C17" s="17"/>
      <c r="D17" s="35"/>
      <c r="E17" s="17"/>
      <c r="F17" s="17"/>
      <c r="G17" s="17"/>
      <c r="H17" s="16">
        <f t="shared" si="3"/>
        <v>0</v>
      </c>
      <c r="I17" s="17"/>
      <c r="J17" s="17"/>
      <c r="K17" s="17"/>
      <c r="L17" s="17"/>
      <c r="M17" s="17"/>
      <c r="N17" s="118">
        <f>IF(D17&gt;A_Stammdaten!$B$12,0,SUM(H17,I17,K17,L17)-SUM(J17,M17))</f>
        <v>0</v>
      </c>
      <c r="O17" s="17"/>
      <c r="P17" s="17"/>
      <c r="Q17" s="17"/>
      <c r="R17" s="17"/>
      <c r="S17" s="16">
        <f>IF(D17&gt;A_Stammdaten!$B$12,0,SUM(N17)-SUM(O17:R17))</f>
        <v>0</v>
      </c>
      <c r="T17" s="17"/>
      <c r="U17" s="17"/>
      <c r="V17" s="17"/>
      <c r="W17" s="17"/>
      <c r="X17" s="180">
        <f t="shared" si="0"/>
        <v>0</v>
      </c>
      <c r="Y17" s="180">
        <f t="shared" si="4"/>
        <v>0</v>
      </c>
      <c r="Z17" s="180">
        <f t="shared" si="4"/>
        <v>0</v>
      </c>
      <c r="AA17" s="180">
        <f t="shared" si="4"/>
        <v>0</v>
      </c>
      <c r="AB17" s="180">
        <f t="shared" si="4"/>
        <v>0</v>
      </c>
      <c r="AC17" s="180">
        <f t="shared" si="4"/>
        <v>0</v>
      </c>
      <c r="AI17" s="161" t="str">
        <f t="shared" si="2"/>
        <v>Zeitreihe_1</v>
      </c>
    </row>
    <row r="18" spans="1:35" x14ac:dyDescent="0.25">
      <c r="A18" s="17"/>
      <c r="B18" s="17"/>
      <c r="C18" s="37"/>
      <c r="D18" s="35"/>
      <c r="E18" s="17"/>
      <c r="F18" s="17"/>
      <c r="G18" s="17"/>
      <c r="H18" s="16">
        <f t="shared" si="3"/>
        <v>0</v>
      </c>
      <c r="I18" s="17"/>
      <c r="J18" s="17"/>
      <c r="K18" s="17"/>
      <c r="L18" s="17"/>
      <c r="M18" s="17"/>
      <c r="N18" s="118">
        <f>IF(D18&gt;A_Stammdaten!$B$12,0,SUM(H18,I18,K18,L18)-SUM(J18,M18))</f>
        <v>0</v>
      </c>
      <c r="O18" s="17"/>
      <c r="P18" s="17"/>
      <c r="Q18" s="17"/>
      <c r="R18" s="17"/>
      <c r="S18" s="16">
        <f>IF(D18&gt;A_Stammdaten!$B$12,0,SUM(N18)-SUM(O18:R18))</f>
        <v>0</v>
      </c>
      <c r="T18" s="17"/>
      <c r="U18" s="17"/>
      <c r="V18" s="17"/>
      <c r="W18" s="17"/>
      <c r="X18" s="180">
        <f t="shared" si="0"/>
        <v>0</v>
      </c>
      <c r="Y18" s="180">
        <f t="shared" si="4"/>
        <v>0</v>
      </c>
      <c r="Z18" s="180">
        <f t="shared" si="4"/>
        <v>0</v>
      </c>
      <c r="AA18" s="180">
        <f t="shared" si="4"/>
        <v>0</v>
      </c>
      <c r="AB18" s="180">
        <f t="shared" si="4"/>
        <v>0</v>
      </c>
      <c r="AC18" s="180">
        <f t="shared" si="4"/>
        <v>0</v>
      </c>
      <c r="AI18" s="161" t="str">
        <f>IF(OR(TRIM(B18)="geleistete Anzahlungen und Anlagen im Bau des Sachanlagevermögens",TRIM(B18)="geleistete Anzahlungen auf immaterielle Vermögensgegenstände"),"Zeitreihe_2","Zeitreihe_1")</f>
        <v>Zeitreihe_1</v>
      </c>
    </row>
    <row r="19" spans="1:35" x14ac:dyDescent="0.25">
      <c r="A19" s="17"/>
      <c r="B19" s="17"/>
      <c r="C19" s="17"/>
      <c r="D19" s="35"/>
      <c r="E19" s="17"/>
      <c r="F19" s="17"/>
      <c r="G19" s="17"/>
      <c r="H19" s="16">
        <f t="shared" si="3"/>
        <v>0</v>
      </c>
      <c r="I19" s="17"/>
      <c r="J19" s="17"/>
      <c r="K19" s="17"/>
      <c r="L19" s="17"/>
      <c r="M19" s="17"/>
      <c r="N19" s="118">
        <f>IF(D19&gt;A_Stammdaten!$B$12,0,SUM(H19,I19,K19,L19)-SUM(J19,M19))</f>
        <v>0</v>
      </c>
      <c r="O19" s="17"/>
      <c r="P19" s="17"/>
      <c r="Q19" s="17"/>
      <c r="R19" s="17"/>
      <c r="S19" s="16">
        <f>IF(D19&gt;A_Stammdaten!$B$12,0,SUM(N19)-SUM(O19:R19))</f>
        <v>0</v>
      </c>
      <c r="T19" s="17"/>
      <c r="U19" s="17"/>
      <c r="V19" s="17"/>
      <c r="W19" s="17"/>
      <c r="X19" s="180">
        <f t="shared" si="0"/>
        <v>0</v>
      </c>
      <c r="Y19" s="180">
        <f t="shared" si="4"/>
        <v>0</v>
      </c>
      <c r="Z19" s="180">
        <f t="shared" si="4"/>
        <v>0</v>
      </c>
      <c r="AA19" s="180">
        <f t="shared" si="4"/>
        <v>0</v>
      </c>
      <c r="AB19" s="180">
        <f t="shared" si="4"/>
        <v>0</v>
      </c>
      <c r="AC19" s="180">
        <f t="shared" si="4"/>
        <v>0</v>
      </c>
      <c r="AI19" s="161" t="str">
        <f t="shared" si="2"/>
        <v>Zeitreihe_1</v>
      </c>
    </row>
    <row r="20" spans="1:35" x14ac:dyDescent="0.25">
      <c r="A20" s="17"/>
      <c r="B20" s="17"/>
      <c r="C20" s="17"/>
      <c r="D20" s="35"/>
      <c r="E20" s="17"/>
      <c r="F20" s="17"/>
      <c r="G20" s="17"/>
      <c r="H20" s="16">
        <f t="shared" si="3"/>
        <v>0</v>
      </c>
      <c r="I20" s="17"/>
      <c r="J20" s="17"/>
      <c r="K20" s="17"/>
      <c r="L20" s="17"/>
      <c r="M20" s="17"/>
      <c r="N20" s="118">
        <f>IF(D20&gt;A_Stammdaten!$B$12,0,SUM(H20,I20,K20,L20)-SUM(J20,M20))</f>
        <v>0</v>
      </c>
      <c r="O20" s="17"/>
      <c r="P20" s="17"/>
      <c r="Q20" s="17"/>
      <c r="R20" s="17"/>
      <c r="S20" s="16">
        <f>IF(D20&gt;A_Stammdaten!$B$12,0,SUM(N20)-SUM(O20:R20))</f>
        <v>0</v>
      </c>
      <c r="T20" s="17"/>
      <c r="U20" s="17"/>
      <c r="V20" s="17"/>
      <c r="W20" s="17"/>
      <c r="X20" s="180">
        <f t="shared" si="0"/>
        <v>0</v>
      </c>
      <c r="Y20" s="180">
        <f t="shared" si="4"/>
        <v>0</v>
      </c>
      <c r="Z20" s="180">
        <f t="shared" si="4"/>
        <v>0</v>
      </c>
      <c r="AA20" s="180">
        <f t="shared" si="4"/>
        <v>0</v>
      </c>
      <c r="AB20" s="180">
        <f t="shared" si="4"/>
        <v>0</v>
      </c>
      <c r="AC20" s="180">
        <f t="shared" si="4"/>
        <v>0</v>
      </c>
      <c r="AI20" s="161" t="str">
        <f t="shared" si="2"/>
        <v>Zeitreihe_1</v>
      </c>
    </row>
    <row r="21" spans="1:35" x14ac:dyDescent="0.25">
      <c r="A21" s="17"/>
      <c r="B21" s="17"/>
      <c r="C21" s="17"/>
      <c r="D21" s="35"/>
      <c r="E21" s="17"/>
      <c r="F21" s="17"/>
      <c r="G21" s="17"/>
      <c r="H21" s="16">
        <f t="shared" si="3"/>
        <v>0</v>
      </c>
      <c r="I21" s="17"/>
      <c r="J21" s="17"/>
      <c r="K21" s="17"/>
      <c r="L21" s="17"/>
      <c r="M21" s="17"/>
      <c r="N21" s="118">
        <f>IF(D21&gt;A_Stammdaten!$B$12,0,SUM(H21,I21,K21,L21)-SUM(J21,M21))</f>
        <v>0</v>
      </c>
      <c r="O21" s="17"/>
      <c r="P21" s="17"/>
      <c r="Q21" s="17"/>
      <c r="R21" s="17"/>
      <c r="S21" s="16">
        <f>IF(D21&gt;A_Stammdaten!$B$12,0,SUM(N21)-SUM(O21:R21))</f>
        <v>0</v>
      </c>
      <c r="T21" s="17"/>
      <c r="U21" s="17"/>
      <c r="V21" s="17"/>
      <c r="W21" s="17"/>
      <c r="X21" s="180">
        <f t="shared" si="0"/>
        <v>0</v>
      </c>
      <c r="Y21" s="180">
        <f t="shared" si="4"/>
        <v>0</v>
      </c>
      <c r="Z21" s="180">
        <f t="shared" si="4"/>
        <v>0</v>
      </c>
      <c r="AA21" s="180">
        <f t="shared" si="4"/>
        <v>0</v>
      </c>
      <c r="AB21" s="180">
        <f t="shared" si="4"/>
        <v>0</v>
      </c>
      <c r="AC21" s="180">
        <f t="shared" si="4"/>
        <v>0</v>
      </c>
      <c r="AI21" s="161" t="str">
        <f t="shared" si="2"/>
        <v>Zeitreihe_1</v>
      </c>
    </row>
    <row r="22" spans="1:35" x14ac:dyDescent="0.25">
      <c r="A22" s="17"/>
      <c r="B22" s="17"/>
      <c r="C22" s="17"/>
      <c r="D22" s="35"/>
      <c r="E22" s="17"/>
      <c r="F22" s="17"/>
      <c r="G22" s="17"/>
      <c r="H22" s="16">
        <f t="shared" si="3"/>
        <v>0</v>
      </c>
      <c r="I22" s="17"/>
      <c r="J22" s="17"/>
      <c r="K22" s="17"/>
      <c r="L22" s="17"/>
      <c r="M22" s="17"/>
      <c r="N22" s="118">
        <f>IF(D22&gt;A_Stammdaten!$B$12,0,SUM(H22,I22,K22,L22)-SUM(J22,M22))</f>
        <v>0</v>
      </c>
      <c r="O22" s="17"/>
      <c r="P22" s="17"/>
      <c r="Q22" s="17"/>
      <c r="R22" s="17"/>
      <c r="S22" s="16">
        <f>IF(D22&gt;A_Stammdaten!$B$12,0,SUM(N22)-SUM(O22:R22))</f>
        <v>0</v>
      </c>
      <c r="T22" s="17"/>
      <c r="U22" s="17"/>
      <c r="V22" s="17"/>
      <c r="W22" s="17"/>
      <c r="X22" s="180">
        <f t="shared" si="0"/>
        <v>0</v>
      </c>
      <c r="Y22" s="180">
        <f t="shared" si="4"/>
        <v>0</v>
      </c>
      <c r="Z22" s="180">
        <f t="shared" si="4"/>
        <v>0</v>
      </c>
      <c r="AA22" s="180">
        <f t="shared" si="4"/>
        <v>0</v>
      </c>
      <c r="AB22" s="180">
        <f t="shared" si="4"/>
        <v>0</v>
      </c>
      <c r="AC22" s="180">
        <f t="shared" si="4"/>
        <v>0</v>
      </c>
      <c r="AI22" s="161" t="str">
        <f t="shared" si="2"/>
        <v>Zeitreihe_1</v>
      </c>
    </row>
    <row r="23" spans="1:35" x14ac:dyDescent="0.25">
      <c r="A23" s="17"/>
      <c r="B23" s="17"/>
      <c r="C23" s="17"/>
      <c r="D23" s="35"/>
      <c r="E23" s="17"/>
      <c r="F23" s="17"/>
      <c r="G23" s="17"/>
      <c r="H23" s="16">
        <f t="shared" si="3"/>
        <v>0</v>
      </c>
      <c r="I23" s="17"/>
      <c r="J23" s="17"/>
      <c r="K23" s="17"/>
      <c r="L23" s="17"/>
      <c r="M23" s="17"/>
      <c r="N23" s="118">
        <f>IF(D23&gt;A_Stammdaten!$B$12,0,SUM(H23,I23,K23,L23)-SUM(J23,M23))</f>
        <v>0</v>
      </c>
      <c r="O23" s="17"/>
      <c r="P23" s="17"/>
      <c r="Q23" s="17"/>
      <c r="R23" s="17"/>
      <c r="S23" s="16">
        <f>IF(D23&gt;A_Stammdaten!$B$12,0,SUM(N23)-SUM(O23:R23))</f>
        <v>0</v>
      </c>
      <c r="T23" s="17"/>
      <c r="U23" s="17"/>
      <c r="V23" s="17"/>
      <c r="W23" s="17"/>
      <c r="X23" s="180">
        <f t="shared" si="0"/>
        <v>0</v>
      </c>
      <c r="Y23" s="180">
        <f t="shared" si="4"/>
        <v>0</v>
      </c>
      <c r="Z23" s="180">
        <f t="shared" si="4"/>
        <v>0</v>
      </c>
      <c r="AA23" s="180">
        <f t="shared" si="4"/>
        <v>0</v>
      </c>
      <c r="AB23" s="180">
        <f t="shared" si="4"/>
        <v>0</v>
      </c>
      <c r="AC23" s="180">
        <f t="shared" si="4"/>
        <v>0</v>
      </c>
      <c r="AI23" s="161" t="str">
        <f t="shared" si="2"/>
        <v>Zeitreihe_1</v>
      </c>
    </row>
    <row r="24" spans="1:35" x14ac:dyDescent="0.25">
      <c r="A24" s="17"/>
      <c r="B24" s="17"/>
      <c r="C24" s="17"/>
      <c r="D24" s="35"/>
      <c r="E24" s="17"/>
      <c r="F24" s="17"/>
      <c r="G24" s="17"/>
      <c r="H24" s="16">
        <f t="shared" si="3"/>
        <v>0</v>
      </c>
      <c r="I24" s="17"/>
      <c r="J24" s="17"/>
      <c r="K24" s="17"/>
      <c r="L24" s="17"/>
      <c r="M24" s="17"/>
      <c r="N24" s="118">
        <f>IF(D24&gt;A_Stammdaten!$B$12,0,SUM(H24,I24,K24,L24)-SUM(J24,M24))</f>
        <v>0</v>
      </c>
      <c r="O24" s="17"/>
      <c r="P24" s="17"/>
      <c r="Q24" s="17"/>
      <c r="R24" s="17"/>
      <c r="S24" s="16">
        <f>IF(D24&gt;A_Stammdaten!$B$12,0,SUM(N24)-SUM(O24:R24))</f>
        <v>0</v>
      </c>
      <c r="T24" s="17"/>
      <c r="U24" s="17"/>
      <c r="V24" s="17"/>
      <c r="W24" s="17"/>
      <c r="X24" s="180">
        <f t="shared" si="0"/>
        <v>0</v>
      </c>
      <c r="Y24" s="180">
        <f t="shared" si="4"/>
        <v>0</v>
      </c>
      <c r="Z24" s="180">
        <f t="shared" si="4"/>
        <v>0</v>
      </c>
      <c r="AA24" s="180">
        <f t="shared" si="4"/>
        <v>0</v>
      </c>
      <c r="AB24" s="180">
        <f t="shared" si="4"/>
        <v>0</v>
      </c>
      <c r="AC24" s="180">
        <f t="shared" si="4"/>
        <v>0</v>
      </c>
      <c r="AI24" s="161" t="str">
        <f t="shared" si="2"/>
        <v>Zeitreihe_1</v>
      </c>
    </row>
    <row r="25" spans="1:35" x14ac:dyDescent="0.25">
      <c r="A25" s="17"/>
      <c r="B25" s="17"/>
      <c r="C25" s="17"/>
      <c r="D25" s="35"/>
      <c r="E25" s="17"/>
      <c r="F25" s="17"/>
      <c r="G25" s="17"/>
      <c r="H25" s="16">
        <f t="shared" si="3"/>
        <v>0</v>
      </c>
      <c r="I25" s="17"/>
      <c r="J25" s="17"/>
      <c r="K25" s="17"/>
      <c r="L25" s="17"/>
      <c r="M25" s="17"/>
      <c r="N25" s="118">
        <f>IF(D25&gt;A_Stammdaten!$B$12,0,SUM(H25,I25,K25,L25)-SUM(J25,M25))</f>
        <v>0</v>
      </c>
      <c r="O25" s="17"/>
      <c r="P25" s="17"/>
      <c r="Q25" s="17"/>
      <c r="R25" s="17"/>
      <c r="S25" s="16">
        <f>IF(D25&gt;A_Stammdaten!$B$12,0,SUM(N25)-SUM(O25:R25))</f>
        <v>0</v>
      </c>
      <c r="T25" s="17"/>
      <c r="U25" s="17"/>
      <c r="V25" s="17"/>
      <c r="W25" s="17"/>
      <c r="X25" s="180">
        <f t="shared" si="0"/>
        <v>0</v>
      </c>
      <c r="Y25" s="180">
        <f t="shared" ref="Y25:AC34" si="5">IF(AND($T25&lt;&gt;"",$T25&lt;&gt;0),IF(($T25-(Y$4-$D25))&gt;0,($T25-(Y$4-$D25)-1)*($S25/$T25),0),$S25)</f>
        <v>0</v>
      </c>
      <c r="Z25" s="180">
        <f t="shared" si="5"/>
        <v>0</v>
      </c>
      <c r="AA25" s="180">
        <f t="shared" si="5"/>
        <v>0</v>
      </c>
      <c r="AB25" s="180">
        <f t="shared" si="5"/>
        <v>0</v>
      </c>
      <c r="AC25" s="180">
        <f t="shared" si="5"/>
        <v>0</v>
      </c>
      <c r="AI25" s="161" t="str">
        <f t="shared" si="2"/>
        <v>Zeitreihe_1</v>
      </c>
    </row>
    <row r="26" spans="1:35" x14ac:dyDescent="0.25">
      <c r="A26" s="17"/>
      <c r="B26" s="17"/>
      <c r="C26" s="17"/>
      <c r="D26" s="35"/>
      <c r="E26" s="17"/>
      <c r="F26" s="17"/>
      <c r="G26" s="17"/>
      <c r="H26" s="16">
        <f t="shared" si="3"/>
        <v>0</v>
      </c>
      <c r="I26" s="17"/>
      <c r="J26" s="17"/>
      <c r="K26" s="17"/>
      <c r="L26" s="17"/>
      <c r="M26" s="17"/>
      <c r="N26" s="118">
        <f>IF(D26&gt;A_Stammdaten!$B$12,0,SUM(H26,I26,K26,L26)-SUM(J26,M26))</f>
        <v>0</v>
      </c>
      <c r="O26" s="17"/>
      <c r="P26" s="17"/>
      <c r="Q26" s="17"/>
      <c r="R26" s="17"/>
      <c r="S26" s="16">
        <f>IF(D26&gt;A_Stammdaten!$B$12,0,SUM(N26)-SUM(O26:R26))</f>
        <v>0</v>
      </c>
      <c r="T26" s="17"/>
      <c r="U26" s="17"/>
      <c r="V26" s="17"/>
      <c r="W26" s="17"/>
      <c r="X26" s="180">
        <f t="shared" si="0"/>
        <v>0</v>
      </c>
      <c r="Y26" s="180">
        <f t="shared" si="5"/>
        <v>0</v>
      </c>
      <c r="Z26" s="180">
        <f t="shared" si="5"/>
        <v>0</v>
      </c>
      <c r="AA26" s="180">
        <f t="shared" si="5"/>
        <v>0</v>
      </c>
      <c r="AB26" s="180">
        <f t="shared" si="5"/>
        <v>0</v>
      </c>
      <c r="AC26" s="180">
        <f t="shared" si="5"/>
        <v>0</v>
      </c>
      <c r="AI26" s="161" t="str">
        <f t="shared" si="2"/>
        <v>Zeitreihe_1</v>
      </c>
    </row>
    <row r="27" spans="1:35" x14ac:dyDescent="0.25">
      <c r="A27" s="17"/>
      <c r="B27" s="17"/>
      <c r="C27" s="17"/>
      <c r="D27" s="35"/>
      <c r="E27" s="17"/>
      <c r="F27" s="17"/>
      <c r="G27" s="17"/>
      <c r="H27" s="16">
        <f t="shared" si="3"/>
        <v>0</v>
      </c>
      <c r="I27" s="17"/>
      <c r="J27" s="17"/>
      <c r="K27" s="17"/>
      <c r="L27" s="17"/>
      <c r="M27" s="17"/>
      <c r="N27" s="118">
        <f>IF(D27&gt;A_Stammdaten!$B$12,0,SUM(H27,I27,K27,L27)-SUM(J27,M27))</f>
        <v>0</v>
      </c>
      <c r="O27" s="17"/>
      <c r="P27" s="17"/>
      <c r="Q27" s="17"/>
      <c r="R27" s="17"/>
      <c r="S27" s="16">
        <f>IF(D27&gt;A_Stammdaten!$B$12,0,SUM(N27)-SUM(O27:R27))</f>
        <v>0</v>
      </c>
      <c r="T27" s="17"/>
      <c r="U27" s="17"/>
      <c r="V27" s="17"/>
      <c r="W27" s="17"/>
      <c r="X27" s="180">
        <f t="shared" si="0"/>
        <v>0</v>
      </c>
      <c r="Y27" s="180">
        <f t="shared" si="5"/>
        <v>0</v>
      </c>
      <c r="Z27" s="180">
        <f t="shared" si="5"/>
        <v>0</v>
      </c>
      <c r="AA27" s="180">
        <f t="shared" si="5"/>
        <v>0</v>
      </c>
      <c r="AB27" s="180">
        <f t="shared" si="5"/>
        <v>0</v>
      </c>
      <c r="AC27" s="180">
        <f t="shared" si="5"/>
        <v>0</v>
      </c>
      <c r="AI27" s="161" t="str">
        <f t="shared" si="2"/>
        <v>Zeitreihe_1</v>
      </c>
    </row>
    <row r="28" spans="1:35" x14ac:dyDescent="0.25">
      <c r="A28" s="17"/>
      <c r="B28" s="17"/>
      <c r="C28" s="17"/>
      <c r="D28" s="35"/>
      <c r="E28" s="17"/>
      <c r="F28" s="17"/>
      <c r="G28" s="17"/>
      <c r="H28" s="16">
        <f t="shared" si="3"/>
        <v>0</v>
      </c>
      <c r="I28" s="17"/>
      <c r="J28" s="17"/>
      <c r="K28" s="17"/>
      <c r="L28" s="17"/>
      <c r="M28" s="17"/>
      <c r="N28" s="118">
        <f>IF(D28&gt;A_Stammdaten!$B$12,0,SUM(H28,I28,K28,L28)-SUM(J28,M28))</f>
        <v>0</v>
      </c>
      <c r="O28" s="17"/>
      <c r="P28" s="17"/>
      <c r="Q28" s="17"/>
      <c r="R28" s="17"/>
      <c r="S28" s="16">
        <f>IF(D28&gt;A_Stammdaten!$B$12,0,SUM(N28)-SUM(O28:R28))</f>
        <v>0</v>
      </c>
      <c r="T28" s="17"/>
      <c r="U28" s="17"/>
      <c r="V28" s="17"/>
      <c r="W28" s="17"/>
      <c r="X28" s="180">
        <f t="shared" si="0"/>
        <v>0</v>
      </c>
      <c r="Y28" s="180">
        <f t="shared" si="5"/>
        <v>0</v>
      </c>
      <c r="Z28" s="180">
        <f t="shared" si="5"/>
        <v>0</v>
      </c>
      <c r="AA28" s="180">
        <f t="shared" si="5"/>
        <v>0</v>
      </c>
      <c r="AB28" s="180">
        <f t="shared" si="5"/>
        <v>0</v>
      </c>
      <c r="AC28" s="180">
        <f t="shared" si="5"/>
        <v>0</v>
      </c>
      <c r="AI28" s="161" t="str">
        <f t="shared" si="2"/>
        <v>Zeitreihe_1</v>
      </c>
    </row>
    <row r="29" spans="1:35" x14ac:dyDescent="0.25">
      <c r="A29" s="17"/>
      <c r="B29" s="17"/>
      <c r="C29" s="17"/>
      <c r="D29" s="35"/>
      <c r="E29" s="17"/>
      <c r="F29" s="17"/>
      <c r="G29" s="17"/>
      <c r="H29" s="16">
        <f t="shared" si="3"/>
        <v>0</v>
      </c>
      <c r="I29" s="17"/>
      <c r="J29" s="17"/>
      <c r="K29" s="17"/>
      <c r="L29" s="17"/>
      <c r="M29" s="17"/>
      <c r="N29" s="118">
        <f>IF(D29&gt;A_Stammdaten!$B$12,0,SUM(H29,I29,K29,L29)-SUM(J29,M29))</f>
        <v>0</v>
      </c>
      <c r="O29" s="17"/>
      <c r="P29" s="17"/>
      <c r="Q29" s="17"/>
      <c r="R29" s="17"/>
      <c r="S29" s="16">
        <f>IF(D29&gt;A_Stammdaten!$B$12,0,SUM(N29)-SUM(O29:R29))</f>
        <v>0</v>
      </c>
      <c r="T29" s="17"/>
      <c r="U29" s="17"/>
      <c r="V29" s="17"/>
      <c r="W29" s="17"/>
      <c r="X29" s="180">
        <f t="shared" si="0"/>
        <v>0</v>
      </c>
      <c r="Y29" s="180">
        <f t="shared" si="5"/>
        <v>0</v>
      </c>
      <c r="Z29" s="180">
        <f t="shared" si="5"/>
        <v>0</v>
      </c>
      <c r="AA29" s="180">
        <f t="shared" si="5"/>
        <v>0</v>
      </c>
      <c r="AB29" s="180">
        <f t="shared" si="5"/>
        <v>0</v>
      </c>
      <c r="AC29" s="180">
        <f t="shared" si="5"/>
        <v>0</v>
      </c>
      <c r="AI29" s="161" t="str">
        <f t="shared" si="2"/>
        <v>Zeitreihe_1</v>
      </c>
    </row>
    <row r="30" spans="1:35" x14ac:dyDescent="0.25">
      <c r="A30" s="17"/>
      <c r="B30" s="17"/>
      <c r="C30" s="17"/>
      <c r="D30" s="35"/>
      <c r="E30" s="17"/>
      <c r="F30" s="17"/>
      <c r="G30" s="17"/>
      <c r="H30" s="16">
        <f t="shared" si="3"/>
        <v>0</v>
      </c>
      <c r="I30" s="17"/>
      <c r="J30" s="17"/>
      <c r="K30" s="17"/>
      <c r="L30" s="17"/>
      <c r="M30" s="17"/>
      <c r="N30" s="118">
        <f>IF(D30&gt;A_Stammdaten!$B$12,0,SUM(H30,I30,K30,L30)-SUM(J30,M30))</f>
        <v>0</v>
      </c>
      <c r="O30" s="17"/>
      <c r="P30" s="17"/>
      <c r="Q30" s="17"/>
      <c r="R30" s="17"/>
      <c r="S30" s="16">
        <f>IF(D30&gt;A_Stammdaten!$B$12,0,SUM(N30)-SUM(O30:R30))</f>
        <v>0</v>
      </c>
      <c r="T30" s="17"/>
      <c r="U30" s="17"/>
      <c r="V30" s="17"/>
      <c r="W30" s="17"/>
      <c r="X30" s="180">
        <f t="shared" si="0"/>
        <v>0</v>
      </c>
      <c r="Y30" s="180">
        <f t="shared" si="5"/>
        <v>0</v>
      </c>
      <c r="Z30" s="180">
        <f t="shared" si="5"/>
        <v>0</v>
      </c>
      <c r="AA30" s="180">
        <f t="shared" si="5"/>
        <v>0</v>
      </c>
      <c r="AB30" s="180">
        <f t="shared" si="5"/>
        <v>0</v>
      </c>
      <c r="AC30" s="180">
        <f t="shared" si="5"/>
        <v>0</v>
      </c>
      <c r="AI30" s="161" t="str">
        <f t="shared" si="2"/>
        <v>Zeitreihe_1</v>
      </c>
    </row>
    <row r="31" spans="1:35" x14ac:dyDescent="0.25">
      <c r="A31" s="17"/>
      <c r="B31" s="17"/>
      <c r="C31" s="17"/>
      <c r="D31" s="35"/>
      <c r="E31" s="17"/>
      <c r="F31" s="17"/>
      <c r="G31" s="17"/>
      <c r="H31" s="16">
        <f t="shared" si="3"/>
        <v>0</v>
      </c>
      <c r="I31" s="17"/>
      <c r="J31" s="17"/>
      <c r="K31" s="17"/>
      <c r="L31" s="17"/>
      <c r="M31" s="17"/>
      <c r="N31" s="118">
        <f>IF(D31&gt;A_Stammdaten!$B$12,0,SUM(H31,I31,K31,L31)-SUM(J31,M31))</f>
        <v>0</v>
      </c>
      <c r="O31" s="17"/>
      <c r="P31" s="17"/>
      <c r="Q31" s="17"/>
      <c r="R31" s="17"/>
      <c r="S31" s="16">
        <f>IF(D31&gt;A_Stammdaten!$B$12,0,SUM(N31)-SUM(O31:R31))</f>
        <v>0</v>
      </c>
      <c r="T31" s="17"/>
      <c r="U31" s="17"/>
      <c r="V31" s="17"/>
      <c r="W31" s="17"/>
      <c r="X31" s="180">
        <f t="shared" si="0"/>
        <v>0</v>
      </c>
      <c r="Y31" s="180">
        <f t="shared" si="5"/>
        <v>0</v>
      </c>
      <c r="Z31" s="180">
        <f t="shared" si="5"/>
        <v>0</v>
      </c>
      <c r="AA31" s="180">
        <f t="shared" si="5"/>
        <v>0</v>
      </c>
      <c r="AB31" s="180">
        <f t="shared" si="5"/>
        <v>0</v>
      </c>
      <c r="AC31" s="180">
        <f t="shared" si="5"/>
        <v>0</v>
      </c>
      <c r="AI31" s="161" t="str">
        <f t="shared" si="2"/>
        <v>Zeitreihe_1</v>
      </c>
    </row>
    <row r="32" spans="1:35" x14ac:dyDescent="0.25">
      <c r="A32" s="17"/>
      <c r="B32" s="17"/>
      <c r="C32" s="17"/>
      <c r="D32" s="35"/>
      <c r="E32" s="17"/>
      <c r="F32" s="17"/>
      <c r="G32" s="17"/>
      <c r="H32" s="16">
        <f t="shared" si="3"/>
        <v>0</v>
      </c>
      <c r="I32" s="17"/>
      <c r="J32" s="17"/>
      <c r="K32" s="17"/>
      <c r="L32" s="17"/>
      <c r="M32" s="17"/>
      <c r="N32" s="118">
        <f>IF(D32&gt;A_Stammdaten!$B$12,0,SUM(H32,I32,K32,L32)-SUM(J32,M32))</f>
        <v>0</v>
      </c>
      <c r="O32" s="17"/>
      <c r="P32" s="17"/>
      <c r="Q32" s="17"/>
      <c r="R32" s="17"/>
      <c r="S32" s="16">
        <f>IF(D32&gt;A_Stammdaten!$B$12,0,SUM(N32)-SUM(O32:R32))</f>
        <v>0</v>
      </c>
      <c r="T32" s="17"/>
      <c r="U32" s="17"/>
      <c r="V32" s="17"/>
      <c r="W32" s="17"/>
      <c r="X32" s="180">
        <f t="shared" si="0"/>
        <v>0</v>
      </c>
      <c r="Y32" s="180">
        <f t="shared" si="5"/>
        <v>0</v>
      </c>
      <c r="Z32" s="180">
        <f t="shared" si="5"/>
        <v>0</v>
      </c>
      <c r="AA32" s="180">
        <f t="shared" si="5"/>
        <v>0</v>
      </c>
      <c r="AB32" s="180">
        <f t="shared" si="5"/>
        <v>0</v>
      </c>
      <c r="AC32" s="180">
        <f t="shared" si="5"/>
        <v>0</v>
      </c>
      <c r="AI32" s="161" t="str">
        <f t="shared" si="2"/>
        <v>Zeitreihe_1</v>
      </c>
    </row>
    <row r="33" spans="1:35" x14ac:dyDescent="0.25">
      <c r="A33" s="17"/>
      <c r="B33" s="17"/>
      <c r="C33" s="17"/>
      <c r="D33" s="35"/>
      <c r="E33" s="17"/>
      <c r="F33" s="17"/>
      <c r="G33" s="17"/>
      <c r="H33" s="16">
        <f t="shared" si="3"/>
        <v>0</v>
      </c>
      <c r="I33" s="17"/>
      <c r="J33" s="17"/>
      <c r="K33" s="17"/>
      <c r="L33" s="17"/>
      <c r="M33" s="17"/>
      <c r="N33" s="118">
        <f>IF(D33&gt;A_Stammdaten!$B$12,0,SUM(H33,I33,K33,L33)-SUM(J33,M33))</f>
        <v>0</v>
      </c>
      <c r="O33" s="17"/>
      <c r="P33" s="17"/>
      <c r="Q33" s="17"/>
      <c r="R33" s="17"/>
      <c r="S33" s="16">
        <f>IF(D33&gt;A_Stammdaten!$B$12,0,SUM(N33)-SUM(O33:R33))</f>
        <v>0</v>
      </c>
      <c r="T33" s="17"/>
      <c r="U33" s="17"/>
      <c r="V33" s="17"/>
      <c r="W33" s="17"/>
      <c r="X33" s="180">
        <f t="shared" si="0"/>
        <v>0</v>
      </c>
      <c r="Y33" s="180">
        <f t="shared" si="5"/>
        <v>0</v>
      </c>
      <c r="Z33" s="180">
        <f t="shared" si="5"/>
        <v>0</v>
      </c>
      <c r="AA33" s="180">
        <f t="shared" si="5"/>
        <v>0</v>
      </c>
      <c r="AB33" s="180">
        <f t="shared" si="5"/>
        <v>0</v>
      </c>
      <c r="AC33" s="180">
        <f t="shared" si="5"/>
        <v>0</v>
      </c>
      <c r="AI33" s="161" t="str">
        <f t="shared" si="2"/>
        <v>Zeitreihe_1</v>
      </c>
    </row>
    <row r="34" spans="1:35" x14ac:dyDescent="0.25">
      <c r="A34" s="17"/>
      <c r="B34" s="17"/>
      <c r="C34" s="17"/>
      <c r="D34" s="35"/>
      <c r="E34" s="17"/>
      <c r="F34" s="17"/>
      <c r="G34" s="17"/>
      <c r="H34" s="16">
        <f t="shared" si="3"/>
        <v>0</v>
      </c>
      <c r="I34" s="17"/>
      <c r="J34" s="17"/>
      <c r="K34" s="17"/>
      <c r="L34" s="17"/>
      <c r="M34" s="17"/>
      <c r="N34" s="118">
        <f>IF(D34&gt;A_Stammdaten!$B$12,0,SUM(H34,I34,K34,L34)-SUM(J34,M34))</f>
        <v>0</v>
      </c>
      <c r="O34" s="17"/>
      <c r="P34" s="17"/>
      <c r="Q34" s="17"/>
      <c r="R34" s="17"/>
      <c r="S34" s="16">
        <f>IF(D34&gt;A_Stammdaten!$B$12,0,SUM(N34)-SUM(O34:R34))</f>
        <v>0</v>
      </c>
      <c r="T34" s="17"/>
      <c r="U34" s="17"/>
      <c r="V34" s="17"/>
      <c r="W34" s="17"/>
      <c r="X34" s="180">
        <f t="shared" si="0"/>
        <v>0</v>
      </c>
      <c r="Y34" s="180">
        <f t="shared" si="5"/>
        <v>0</v>
      </c>
      <c r="Z34" s="180">
        <f t="shared" si="5"/>
        <v>0</v>
      </c>
      <c r="AA34" s="180">
        <f t="shared" si="5"/>
        <v>0</v>
      </c>
      <c r="AB34" s="180">
        <f t="shared" si="5"/>
        <v>0</v>
      </c>
      <c r="AC34" s="180">
        <f t="shared" si="5"/>
        <v>0</v>
      </c>
      <c r="AI34" s="161" t="str">
        <f t="shared" si="2"/>
        <v>Zeitreihe_1</v>
      </c>
    </row>
    <row r="35" spans="1:35" x14ac:dyDescent="0.25">
      <c r="A35" s="17"/>
      <c r="B35" s="17"/>
      <c r="C35" s="17"/>
      <c r="D35" s="35"/>
      <c r="E35" s="17"/>
      <c r="F35" s="17"/>
      <c r="G35" s="17"/>
      <c r="H35" s="16">
        <f t="shared" si="3"/>
        <v>0</v>
      </c>
      <c r="I35" s="17"/>
      <c r="J35" s="17"/>
      <c r="K35" s="17"/>
      <c r="L35" s="17"/>
      <c r="M35" s="17"/>
      <c r="N35" s="118">
        <f>IF(D35&gt;A_Stammdaten!$B$12,0,SUM(H35,I35,K35,L35)-SUM(J35,M35))</f>
        <v>0</v>
      </c>
      <c r="O35" s="17"/>
      <c r="P35" s="17"/>
      <c r="Q35" s="17"/>
      <c r="R35" s="17"/>
      <c r="S35" s="16">
        <f>IF(D35&gt;A_Stammdaten!$B$12,0,SUM(N35)-SUM(O35:R35))</f>
        <v>0</v>
      </c>
      <c r="T35" s="17"/>
      <c r="U35" s="17"/>
      <c r="V35" s="17"/>
      <c r="W35" s="17"/>
      <c r="X35" s="180">
        <f t="shared" si="0"/>
        <v>0</v>
      </c>
      <c r="Y35" s="180">
        <f t="shared" ref="Y35:AC44" si="6">IF(AND($T35&lt;&gt;"",$T35&lt;&gt;0),IF(($T35-(Y$4-$D35))&gt;0,($T35-(Y$4-$D35)-1)*($S35/$T35),0),$S35)</f>
        <v>0</v>
      </c>
      <c r="Z35" s="180">
        <f t="shared" si="6"/>
        <v>0</v>
      </c>
      <c r="AA35" s="180">
        <f t="shared" si="6"/>
        <v>0</v>
      </c>
      <c r="AB35" s="180">
        <f t="shared" si="6"/>
        <v>0</v>
      </c>
      <c r="AC35" s="180">
        <f t="shared" si="6"/>
        <v>0</v>
      </c>
      <c r="AI35" s="161" t="str">
        <f t="shared" si="2"/>
        <v>Zeitreihe_1</v>
      </c>
    </row>
    <row r="36" spans="1:35" x14ac:dyDescent="0.25">
      <c r="A36" s="17"/>
      <c r="B36" s="17"/>
      <c r="C36" s="17"/>
      <c r="D36" s="35"/>
      <c r="E36" s="17"/>
      <c r="F36" s="17"/>
      <c r="G36" s="17"/>
      <c r="H36" s="16">
        <f t="shared" si="3"/>
        <v>0</v>
      </c>
      <c r="I36" s="17"/>
      <c r="J36" s="17"/>
      <c r="K36" s="17"/>
      <c r="L36" s="17"/>
      <c r="M36" s="17"/>
      <c r="N36" s="118">
        <f>IF(D36&gt;A_Stammdaten!$B$12,0,SUM(H36,I36,K36,L36)-SUM(J36,M36))</f>
        <v>0</v>
      </c>
      <c r="O36" s="17"/>
      <c r="P36" s="17"/>
      <c r="Q36" s="17"/>
      <c r="R36" s="17"/>
      <c r="S36" s="16">
        <f>IF(D36&gt;A_Stammdaten!$B$12,0,SUM(N36)-SUM(O36:R36))</f>
        <v>0</v>
      </c>
      <c r="T36" s="17"/>
      <c r="U36" s="17"/>
      <c r="V36" s="17"/>
      <c r="W36" s="17"/>
      <c r="X36" s="180">
        <f t="shared" si="0"/>
        <v>0</v>
      </c>
      <c r="Y36" s="180">
        <f t="shared" si="6"/>
        <v>0</v>
      </c>
      <c r="Z36" s="180">
        <f t="shared" si="6"/>
        <v>0</v>
      </c>
      <c r="AA36" s="180">
        <f t="shared" si="6"/>
        <v>0</v>
      </c>
      <c r="AB36" s="180">
        <f t="shared" si="6"/>
        <v>0</v>
      </c>
      <c r="AC36" s="180">
        <f t="shared" si="6"/>
        <v>0</v>
      </c>
      <c r="AI36" s="161" t="str">
        <f t="shared" si="2"/>
        <v>Zeitreihe_1</v>
      </c>
    </row>
    <row r="37" spans="1:35" x14ac:dyDescent="0.25">
      <c r="A37" s="17"/>
      <c r="B37" s="17"/>
      <c r="C37" s="17"/>
      <c r="D37" s="35"/>
      <c r="E37" s="17"/>
      <c r="F37" s="17"/>
      <c r="G37" s="17"/>
      <c r="H37" s="16">
        <f t="shared" si="3"/>
        <v>0</v>
      </c>
      <c r="I37" s="17"/>
      <c r="J37" s="17"/>
      <c r="K37" s="17"/>
      <c r="L37" s="17"/>
      <c r="M37" s="17"/>
      <c r="N37" s="118">
        <f>IF(D37&gt;A_Stammdaten!$B$12,0,SUM(H37,I37,K37,L37)-SUM(J37,M37))</f>
        <v>0</v>
      </c>
      <c r="O37" s="17"/>
      <c r="P37" s="17"/>
      <c r="Q37" s="17"/>
      <c r="R37" s="17"/>
      <c r="S37" s="16">
        <f>IF(D37&gt;A_Stammdaten!$B$12,0,SUM(N37)-SUM(O37:R37))</f>
        <v>0</v>
      </c>
      <c r="T37" s="17"/>
      <c r="U37" s="17"/>
      <c r="V37" s="17"/>
      <c r="W37" s="17"/>
      <c r="X37" s="180">
        <f t="shared" ref="X37:X68" si="7">IF(AND($T37&lt;&gt;"",$T37&lt;&gt;0),IF(($T37-(X$4-$D37))&gt;0,($S37/$T37),0),0)</f>
        <v>0</v>
      </c>
      <c r="Y37" s="180">
        <f t="shared" si="6"/>
        <v>0</v>
      </c>
      <c r="Z37" s="180">
        <f t="shared" si="6"/>
        <v>0</v>
      </c>
      <c r="AA37" s="180">
        <f t="shared" si="6"/>
        <v>0</v>
      </c>
      <c r="AB37" s="180">
        <f t="shared" si="6"/>
        <v>0</v>
      </c>
      <c r="AC37" s="180">
        <f t="shared" si="6"/>
        <v>0</v>
      </c>
      <c r="AI37" s="161" t="str">
        <f t="shared" ref="AI37:AI68" si="8">IF(OR(TRIM(B37)="geleistete Anzahlungen und Anlagen im Bau des Sachanlagevermögens",TRIM(B37)="geleistete Anzahlungen auf immaterielle Vermögensgegenstände"),"Zeitreihe_2","Zeitreihe_1")</f>
        <v>Zeitreihe_1</v>
      </c>
    </row>
    <row r="38" spans="1:35" x14ac:dyDescent="0.25">
      <c r="A38" s="17"/>
      <c r="B38" s="17"/>
      <c r="C38" s="17"/>
      <c r="D38" s="35"/>
      <c r="E38" s="17"/>
      <c r="F38" s="17"/>
      <c r="G38" s="17"/>
      <c r="H38" s="16">
        <f t="shared" si="3"/>
        <v>0</v>
      </c>
      <c r="I38" s="17"/>
      <c r="J38" s="17"/>
      <c r="K38" s="17"/>
      <c r="L38" s="17"/>
      <c r="M38" s="17"/>
      <c r="N38" s="118">
        <f>IF(D38&gt;A_Stammdaten!$B$12,0,SUM(H38,I38,K38,L38)-SUM(J38,M38))</f>
        <v>0</v>
      </c>
      <c r="O38" s="17"/>
      <c r="P38" s="17"/>
      <c r="Q38" s="17"/>
      <c r="R38" s="17"/>
      <c r="S38" s="16">
        <f>IF(D38&gt;A_Stammdaten!$B$12,0,SUM(N38)-SUM(O38:R38))</f>
        <v>0</v>
      </c>
      <c r="T38" s="17"/>
      <c r="U38" s="17"/>
      <c r="V38" s="17"/>
      <c r="W38" s="17"/>
      <c r="X38" s="180">
        <f t="shared" si="7"/>
        <v>0</v>
      </c>
      <c r="Y38" s="180">
        <f t="shared" si="6"/>
        <v>0</v>
      </c>
      <c r="Z38" s="180">
        <f t="shared" si="6"/>
        <v>0</v>
      </c>
      <c r="AA38" s="180">
        <f t="shared" si="6"/>
        <v>0</v>
      </c>
      <c r="AB38" s="180">
        <f t="shared" si="6"/>
        <v>0</v>
      </c>
      <c r="AC38" s="180">
        <f t="shared" si="6"/>
        <v>0</v>
      </c>
      <c r="AI38" s="161" t="str">
        <f t="shared" si="8"/>
        <v>Zeitreihe_1</v>
      </c>
    </row>
    <row r="39" spans="1:35" x14ac:dyDescent="0.25">
      <c r="A39" s="17"/>
      <c r="B39" s="17"/>
      <c r="C39" s="17"/>
      <c r="D39" s="35"/>
      <c r="E39" s="17"/>
      <c r="F39" s="17"/>
      <c r="G39" s="17"/>
      <c r="H39" s="16">
        <f t="shared" si="3"/>
        <v>0</v>
      </c>
      <c r="I39" s="17"/>
      <c r="J39" s="17"/>
      <c r="K39" s="17"/>
      <c r="L39" s="17"/>
      <c r="M39" s="17"/>
      <c r="N39" s="118">
        <f>IF(D39&gt;A_Stammdaten!$B$12,0,SUM(H39,I39,K39,L39)-SUM(J39,M39))</f>
        <v>0</v>
      </c>
      <c r="O39" s="17"/>
      <c r="P39" s="17"/>
      <c r="Q39" s="17"/>
      <c r="R39" s="17"/>
      <c r="S39" s="16">
        <f>IF(D39&gt;A_Stammdaten!$B$12,0,SUM(N39)-SUM(O39:R39))</f>
        <v>0</v>
      </c>
      <c r="T39" s="17"/>
      <c r="U39" s="17"/>
      <c r="V39" s="17"/>
      <c r="W39" s="17"/>
      <c r="X39" s="180">
        <f t="shared" si="7"/>
        <v>0</v>
      </c>
      <c r="Y39" s="180">
        <f t="shared" si="6"/>
        <v>0</v>
      </c>
      <c r="Z39" s="180">
        <f t="shared" si="6"/>
        <v>0</v>
      </c>
      <c r="AA39" s="180">
        <f t="shared" si="6"/>
        <v>0</v>
      </c>
      <c r="AB39" s="180">
        <f t="shared" si="6"/>
        <v>0</v>
      </c>
      <c r="AC39" s="180">
        <f t="shared" si="6"/>
        <v>0</v>
      </c>
      <c r="AI39" s="161" t="str">
        <f t="shared" si="8"/>
        <v>Zeitreihe_1</v>
      </c>
    </row>
    <row r="40" spans="1:35" x14ac:dyDescent="0.25">
      <c r="A40" s="17"/>
      <c r="B40" s="17"/>
      <c r="C40" s="17"/>
      <c r="D40" s="35"/>
      <c r="E40" s="17"/>
      <c r="F40" s="17"/>
      <c r="G40" s="17"/>
      <c r="H40" s="16">
        <f t="shared" si="3"/>
        <v>0</v>
      </c>
      <c r="I40" s="17"/>
      <c r="J40" s="17"/>
      <c r="K40" s="17"/>
      <c r="L40" s="17"/>
      <c r="M40" s="17"/>
      <c r="N40" s="118">
        <f>IF(D40&gt;A_Stammdaten!$B$12,0,SUM(H40,I40,K40,L40)-SUM(J40,M40))</f>
        <v>0</v>
      </c>
      <c r="O40" s="17"/>
      <c r="P40" s="17"/>
      <c r="Q40" s="17"/>
      <c r="R40" s="17"/>
      <c r="S40" s="16">
        <f>IF(D40&gt;A_Stammdaten!$B$12,0,SUM(N40)-SUM(O40:R40))</f>
        <v>0</v>
      </c>
      <c r="T40" s="17"/>
      <c r="U40" s="17"/>
      <c r="V40" s="17"/>
      <c r="W40" s="17"/>
      <c r="X40" s="180">
        <f t="shared" si="7"/>
        <v>0</v>
      </c>
      <c r="Y40" s="180">
        <f t="shared" si="6"/>
        <v>0</v>
      </c>
      <c r="Z40" s="180">
        <f t="shared" si="6"/>
        <v>0</v>
      </c>
      <c r="AA40" s="180">
        <f t="shared" si="6"/>
        <v>0</v>
      </c>
      <c r="AB40" s="180">
        <f t="shared" si="6"/>
        <v>0</v>
      </c>
      <c r="AC40" s="180">
        <f t="shared" si="6"/>
        <v>0</v>
      </c>
      <c r="AI40" s="161" t="str">
        <f t="shared" si="8"/>
        <v>Zeitreihe_1</v>
      </c>
    </row>
    <row r="41" spans="1:35" x14ac:dyDescent="0.25">
      <c r="A41" s="17"/>
      <c r="B41" s="17"/>
      <c r="C41" s="17"/>
      <c r="D41" s="35"/>
      <c r="E41" s="17"/>
      <c r="F41" s="17"/>
      <c r="G41" s="17"/>
      <c r="H41" s="16">
        <f t="shared" si="3"/>
        <v>0</v>
      </c>
      <c r="I41" s="17"/>
      <c r="J41" s="17"/>
      <c r="K41" s="17"/>
      <c r="L41" s="17"/>
      <c r="M41" s="17"/>
      <c r="N41" s="118">
        <f>IF(D41&gt;A_Stammdaten!$B$12,0,SUM(H41,I41,K41,L41)-SUM(J41,M41))</f>
        <v>0</v>
      </c>
      <c r="O41" s="17"/>
      <c r="P41" s="17"/>
      <c r="Q41" s="17"/>
      <c r="R41" s="17"/>
      <c r="S41" s="16">
        <f>IF(D41&gt;A_Stammdaten!$B$12,0,SUM(N41)-SUM(O41:R41))</f>
        <v>0</v>
      </c>
      <c r="T41" s="17"/>
      <c r="U41" s="17"/>
      <c r="V41" s="17"/>
      <c r="W41" s="17"/>
      <c r="X41" s="180">
        <f t="shared" si="7"/>
        <v>0</v>
      </c>
      <c r="Y41" s="180">
        <f t="shared" si="6"/>
        <v>0</v>
      </c>
      <c r="Z41" s="180">
        <f t="shared" si="6"/>
        <v>0</v>
      </c>
      <c r="AA41" s="180">
        <f t="shared" si="6"/>
        <v>0</v>
      </c>
      <c r="AB41" s="180">
        <f t="shared" si="6"/>
        <v>0</v>
      </c>
      <c r="AC41" s="180">
        <f t="shared" si="6"/>
        <v>0</v>
      </c>
      <c r="AI41" s="161" t="str">
        <f t="shared" si="8"/>
        <v>Zeitreihe_1</v>
      </c>
    </row>
    <row r="42" spans="1:35" x14ac:dyDescent="0.25">
      <c r="A42" s="17"/>
      <c r="B42" s="17"/>
      <c r="C42" s="17"/>
      <c r="D42" s="35"/>
      <c r="E42" s="17"/>
      <c r="F42" s="17"/>
      <c r="G42" s="17"/>
      <c r="H42" s="16">
        <f t="shared" si="3"/>
        <v>0</v>
      </c>
      <c r="I42" s="17"/>
      <c r="J42" s="17"/>
      <c r="K42" s="17"/>
      <c r="L42" s="17"/>
      <c r="M42" s="17"/>
      <c r="N42" s="118">
        <f>IF(D42&gt;A_Stammdaten!$B$12,0,SUM(H42,I42,K42,L42)-SUM(J42,M42))</f>
        <v>0</v>
      </c>
      <c r="O42" s="17"/>
      <c r="P42" s="17"/>
      <c r="Q42" s="17"/>
      <c r="R42" s="17"/>
      <c r="S42" s="16">
        <f>IF(D42&gt;A_Stammdaten!$B$12,0,SUM(N42)-SUM(O42:R42))</f>
        <v>0</v>
      </c>
      <c r="T42" s="17"/>
      <c r="U42" s="17"/>
      <c r="V42" s="17"/>
      <c r="W42" s="17"/>
      <c r="X42" s="180">
        <f t="shared" si="7"/>
        <v>0</v>
      </c>
      <c r="Y42" s="180">
        <f t="shared" si="6"/>
        <v>0</v>
      </c>
      <c r="Z42" s="180">
        <f t="shared" si="6"/>
        <v>0</v>
      </c>
      <c r="AA42" s="180">
        <f t="shared" si="6"/>
        <v>0</v>
      </c>
      <c r="AB42" s="180">
        <f t="shared" si="6"/>
        <v>0</v>
      </c>
      <c r="AC42" s="180">
        <f t="shared" si="6"/>
        <v>0</v>
      </c>
      <c r="AI42" s="161" t="str">
        <f t="shared" si="8"/>
        <v>Zeitreihe_1</v>
      </c>
    </row>
    <row r="43" spans="1:35" x14ac:dyDescent="0.25">
      <c r="A43" s="17"/>
      <c r="B43" s="17"/>
      <c r="C43" s="17"/>
      <c r="D43" s="35"/>
      <c r="E43" s="17"/>
      <c r="F43" s="17"/>
      <c r="G43" s="17"/>
      <c r="H43" s="16">
        <f t="shared" si="3"/>
        <v>0</v>
      </c>
      <c r="I43" s="17"/>
      <c r="J43" s="17"/>
      <c r="K43" s="17"/>
      <c r="L43" s="17"/>
      <c r="M43" s="17"/>
      <c r="N43" s="118">
        <f>IF(D43&gt;A_Stammdaten!$B$12,0,SUM(H43,I43,K43,L43)-SUM(J43,M43))</f>
        <v>0</v>
      </c>
      <c r="O43" s="17"/>
      <c r="P43" s="17"/>
      <c r="Q43" s="17"/>
      <c r="R43" s="17"/>
      <c r="S43" s="16">
        <f>IF(D43&gt;A_Stammdaten!$B$12,0,SUM(N43)-SUM(O43:R43))</f>
        <v>0</v>
      </c>
      <c r="T43" s="17"/>
      <c r="U43" s="17"/>
      <c r="V43" s="17"/>
      <c r="W43" s="17"/>
      <c r="X43" s="180">
        <f t="shared" si="7"/>
        <v>0</v>
      </c>
      <c r="Y43" s="180">
        <f t="shared" si="6"/>
        <v>0</v>
      </c>
      <c r="Z43" s="180">
        <f t="shared" si="6"/>
        <v>0</v>
      </c>
      <c r="AA43" s="180">
        <f t="shared" si="6"/>
        <v>0</v>
      </c>
      <c r="AB43" s="180">
        <f t="shared" si="6"/>
        <v>0</v>
      </c>
      <c r="AC43" s="180">
        <f t="shared" si="6"/>
        <v>0</v>
      </c>
      <c r="AI43" s="161" t="str">
        <f t="shared" si="8"/>
        <v>Zeitreihe_1</v>
      </c>
    </row>
    <row r="44" spans="1:35" x14ac:dyDescent="0.25">
      <c r="A44" s="17"/>
      <c r="B44" s="17"/>
      <c r="C44" s="17"/>
      <c r="D44" s="35"/>
      <c r="E44" s="17"/>
      <c r="F44" s="17"/>
      <c r="G44" s="17"/>
      <c r="H44" s="16">
        <f t="shared" si="3"/>
        <v>0</v>
      </c>
      <c r="I44" s="17"/>
      <c r="J44" s="17"/>
      <c r="K44" s="17"/>
      <c r="L44" s="17"/>
      <c r="M44" s="17"/>
      <c r="N44" s="118">
        <f>IF(D44&gt;A_Stammdaten!$B$12,0,SUM(H44,I44,K44,L44)-SUM(J44,M44))</f>
        <v>0</v>
      </c>
      <c r="O44" s="17"/>
      <c r="P44" s="17"/>
      <c r="Q44" s="17"/>
      <c r="R44" s="17"/>
      <c r="S44" s="16">
        <f>IF(D44&gt;A_Stammdaten!$B$12,0,SUM(N44)-SUM(O44:R44))</f>
        <v>0</v>
      </c>
      <c r="T44" s="17"/>
      <c r="U44" s="17"/>
      <c r="V44" s="17"/>
      <c r="W44" s="17"/>
      <c r="X44" s="180">
        <f t="shared" si="7"/>
        <v>0</v>
      </c>
      <c r="Y44" s="180">
        <f t="shared" si="6"/>
        <v>0</v>
      </c>
      <c r="Z44" s="180">
        <f t="shared" si="6"/>
        <v>0</v>
      </c>
      <c r="AA44" s="180">
        <f t="shared" si="6"/>
        <v>0</v>
      </c>
      <c r="AB44" s="180">
        <f t="shared" si="6"/>
        <v>0</v>
      </c>
      <c r="AC44" s="180">
        <f t="shared" si="6"/>
        <v>0</v>
      </c>
      <c r="AI44" s="161" t="str">
        <f t="shared" si="8"/>
        <v>Zeitreihe_1</v>
      </c>
    </row>
    <row r="45" spans="1:35" x14ac:dyDescent="0.25">
      <c r="A45" s="17"/>
      <c r="B45" s="17"/>
      <c r="C45" s="17"/>
      <c r="D45" s="35"/>
      <c r="E45" s="17"/>
      <c r="F45" s="17"/>
      <c r="G45" s="17"/>
      <c r="H45" s="16">
        <f t="shared" si="3"/>
        <v>0</v>
      </c>
      <c r="I45" s="17"/>
      <c r="J45" s="17"/>
      <c r="K45" s="17"/>
      <c r="L45" s="17"/>
      <c r="M45" s="17"/>
      <c r="N45" s="118">
        <f>IF(D45&gt;A_Stammdaten!$B$12,0,SUM(H45,I45,K45,L45)-SUM(J45,M45))</f>
        <v>0</v>
      </c>
      <c r="O45" s="17"/>
      <c r="P45" s="17"/>
      <c r="Q45" s="17"/>
      <c r="R45" s="17"/>
      <c r="S45" s="16">
        <f>IF(D45&gt;A_Stammdaten!$B$12,0,SUM(N45)-SUM(O45:R45))</f>
        <v>0</v>
      </c>
      <c r="T45" s="17"/>
      <c r="U45" s="17"/>
      <c r="V45" s="17"/>
      <c r="W45" s="17"/>
      <c r="X45" s="180">
        <f t="shared" si="7"/>
        <v>0</v>
      </c>
      <c r="Y45" s="180">
        <f t="shared" ref="Y45:AC54" si="9">IF(AND($T45&lt;&gt;"",$T45&lt;&gt;0),IF(($T45-(Y$4-$D45))&gt;0,($T45-(Y$4-$D45)-1)*($S45/$T45),0),$S45)</f>
        <v>0</v>
      </c>
      <c r="Z45" s="180">
        <f t="shared" si="9"/>
        <v>0</v>
      </c>
      <c r="AA45" s="180">
        <f t="shared" si="9"/>
        <v>0</v>
      </c>
      <c r="AB45" s="180">
        <f t="shared" si="9"/>
        <v>0</v>
      </c>
      <c r="AC45" s="180">
        <f t="shared" si="9"/>
        <v>0</v>
      </c>
      <c r="AI45" s="161" t="str">
        <f t="shared" si="8"/>
        <v>Zeitreihe_1</v>
      </c>
    </row>
    <row r="46" spans="1:35" x14ac:dyDescent="0.25">
      <c r="A46" s="17"/>
      <c r="B46" s="17"/>
      <c r="C46" s="17"/>
      <c r="D46" s="35"/>
      <c r="E46" s="17"/>
      <c r="F46" s="17"/>
      <c r="G46" s="17"/>
      <c r="H46" s="16">
        <f t="shared" si="3"/>
        <v>0</v>
      </c>
      <c r="I46" s="17"/>
      <c r="J46" s="17"/>
      <c r="K46" s="17"/>
      <c r="L46" s="17"/>
      <c r="M46" s="17"/>
      <c r="N46" s="118">
        <f>IF(D46&gt;A_Stammdaten!$B$12,0,SUM(H46,I46,K46,L46)-SUM(J46,M46))</f>
        <v>0</v>
      </c>
      <c r="O46" s="17"/>
      <c r="P46" s="17"/>
      <c r="Q46" s="17"/>
      <c r="R46" s="17"/>
      <c r="S46" s="16">
        <f>IF(D46&gt;A_Stammdaten!$B$12,0,SUM(N46)-SUM(O46:R46))</f>
        <v>0</v>
      </c>
      <c r="T46" s="17"/>
      <c r="U46" s="17"/>
      <c r="V46" s="17"/>
      <c r="W46" s="17"/>
      <c r="X46" s="180">
        <f t="shared" si="7"/>
        <v>0</v>
      </c>
      <c r="Y46" s="180">
        <f t="shared" si="9"/>
        <v>0</v>
      </c>
      <c r="Z46" s="180">
        <f t="shared" si="9"/>
        <v>0</v>
      </c>
      <c r="AA46" s="180">
        <f t="shared" si="9"/>
        <v>0</v>
      </c>
      <c r="AB46" s="180">
        <f t="shared" si="9"/>
        <v>0</v>
      </c>
      <c r="AC46" s="180">
        <f t="shared" si="9"/>
        <v>0</v>
      </c>
      <c r="AI46" s="161" t="str">
        <f t="shared" si="8"/>
        <v>Zeitreihe_1</v>
      </c>
    </row>
    <row r="47" spans="1:35" x14ac:dyDescent="0.25">
      <c r="A47" s="17"/>
      <c r="B47" s="17"/>
      <c r="C47" s="17"/>
      <c r="D47" s="35"/>
      <c r="E47" s="17"/>
      <c r="F47" s="17"/>
      <c r="G47" s="17"/>
      <c r="H47" s="16">
        <f t="shared" si="3"/>
        <v>0</v>
      </c>
      <c r="I47" s="17"/>
      <c r="J47" s="17"/>
      <c r="K47" s="17"/>
      <c r="L47" s="17"/>
      <c r="M47" s="17"/>
      <c r="N47" s="118">
        <f>IF(D47&gt;A_Stammdaten!$B$12,0,SUM(H47,I47,K47,L47)-SUM(J47,M47))</f>
        <v>0</v>
      </c>
      <c r="O47" s="17"/>
      <c r="P47" s="17"/>
      <c r="Q47" s="17"/>
      <c r="R47" s="17"/>
      <c r="S47" s="16">
        <f>IF(D47&gt;A_Stammdaten!$B$12,0,SUM(N47)-SUM(O47:R47))</f>
        <v>0</v>
      </c>
      <c r="T47" s="17"/>
      <c r="U47" s="17"/>
      <c r="V47" s="17"/>
      <c r="W47" s="17"/>
      <c r="X47" s="180">
        <f t="shared" si="7"/>
        <v>0</v>
      </c>
      <c r="Y47" s="180">
        <f t="shared" si="9"/>
        <v>0</v>
      </c>
      <c r="Z47" s="180">
        <f t="shared" si="9"/>
        <v>0</v>
      </c>
      <c r="AA47" s="180">
        <f t="shared" si="9"/>
        <v>0</v>
      </c>
      <c r="AB47" s="180">
        <f t="shared" si="9"/>
        <v>0</v>
      </c>
      <c r="AC47" s="180">
        <f t="shared" si="9"/>
        <v>0</v>
      </c>
      <c r="AI47" s="161" t="str">
        <f t="shared" si="8"/>
        <v>Zeitreihe_1</v>
      </c>
    </row>
    <row r="48" spans="1:35" x14ac:dyDescent="0.25">
      <c r="A48" s="17"/>
      <c r="B48" s="17"/>
      <c r="C48" s="17"/>
      <c r="D48" s="35"/>
      <c r="E48" s="17"/>
      <c r="F48" s="17"/>
      <c r="G48" s="17"/>
      <c r="H48" s="16">
        <f t="shared" si="3"/>
        <v>0</v>
      </c>
      <c r="I48" s="17"/>
      <c r="J48" s="17"/>
      <c r="K48" s="17"/>
      <c r="L48" s="17"/>
      <c r="M48" s="17"/>
      <c r="N48" s="118">
        <f>IF(D48&gt;A_Stammdaten!$B$12,0,SUM(H48,I48,K48,L48)-SUM(J48,M48))</f>
        <v>0</v>
      </c>
      <c r="O48" s="17"/>
      <c r="P48" s="17"/>
      <c r="Q48" s="17"/>
      <c r="R48" s="17"/>
      <c r="S48" s="16">
        <f>IF(D48&gt;A_Stammdaten!$B$12,0,SUM(N48)-SUM(O48:R48))</f>
        <v>0</v>
      </c>
      <c r="T48" s="17"/>
      <c r="U48" s="17"/>
      <c r="V48" s="17"/>
      <c r="W48" s="17"/>
      <c r="X48" s="180">
        <f t="shared" si="7"/>
        <v>0</v>
      </c>
      <c r="Y48" s="180">
        <f t="shared" si="9"/>
        <v>0</v>
      </c>
      <c r="Z48" s="180">
        <f t="shared" si="9"/>
        <v>0</v>
      </c>
      <c r="AA48" s="180">
        <f t="shared" si="9"/>
        <v>0</v>
      </c>
      <c r="AB48" s="180">
        <f t="shared" si="9"/>
        <v>0</v>
      </c>
      <c r="AC48" s="180">
        <f t="shared" si="9"/>
        <v>0</v>
      </c>
      <c r="AI48" s="161" t="str">
        <f t="shared" si="8"/>
        <v>Zeitreihe_1</v>
      </c>
    </row>
    <row r="49" spans="1:35" x14ac:dyDescent="0.25">
      <c r="A49" s="17"/>
      <c r="B49" s="17"/>
      <c r="C49" s="17"/>
      <c r="D49" s="35"/>
      <c r="E49" s="17"/>
      <c r="F49" s="17"/>
      <c r="G49" s="17"/>
      <c r="H49" s="16">
        <f t="shared" si="3"/>
        <v>0</v>
      </c>
      <c r="I49" s="17"/>
      <c r="J49" s="17"/>
      <c r="K49" s="17"/>
      <c r="L49" s="17"/>
      <c r="M49" s="17"/>
      <c r="N49" s="118">
        <f>IF(D49&gt;A_Stammdaten!$B$12,0,SUM(H49,I49,K49,L49)-SUM(J49,M49))</f>
        <v>0</v>
      </c>
      <c r="O49" s="17"/>
      <c r="P49" s="17"/>
      <c r="Q49" s="17"/>
      <c r="R49" s="17"/>
      <c r="S49" s="16">
        <f>IF(D49&gt;A_Stammdaten!$B$12,0,SUM(N49)-SUM(O49:R49))</f>
        <v>0</v>
      </c>
      <c r="T49" s="17"/>
      <c r="U49" s="17"/>
      <c r="V49" s="17"/>
      <c r="W49" s="17"/>
      <c r="X49" s="180">
        <f t="shared" si="7"/>
        <v>0</v>
      </c>
      <c r="Y49" s="180">
        <f t="shared" si="9"/>
        <v>0</v>
      </c>
      <c r="Z49" s="180">
        <f t="shared" si="9"/>
        <v>0</v>
      </c>
      <c r="AA49" s="180">
        <f t="shared" si="9"/>
        <v>0</v>
      </c>
      <c r="AB49" s="180">
        <f t="shared" si="9"/>
        <v>0</v>
      </c>
      <c r="AC49" s="180">
        <f t="shared" si="9"/>
        <v>0</v>
      </c>
      <c r="AI49" s="161" t="str">
        <f t="shared" si="8"/>
        <v>Zeitreihe_1</v>
      </c>
    </row>
    <row r="50" spans="1:35" x14ac:dyDescent="0.25">
      <c r="A50" s="17"/>
      <c r="B50" s="17"/>
      <c r="C50" s="17"/>
      <c r="D50" s="35"/>
      <c r="E50" s="17"/>
      <c r="F50" s="17"/>
      <c r="G50" s="17"/>
      <c r="H50" s="16">
        <f t="shared" si="3"/>
        <v>0</v>
      </c>
      <c r="I50" s="17"/>
      <c r="J50" s="17"/>
      <c r="K50" s="17"/>
      <c r="L50" s="17"/>
      <c r="M50" s="17"/>
      <c r="N50" s="118">
        <f>IF(D50&gt;A_Stammdaten!$B$12,0,SUM(H50,I50,K50,L50)-SUM(J50,M50))</f>
        <v>0</v>
      </c>
      <c r="O50" s="17"/>
      <c r="P50" s="17"/>
      <c r="Q50" s="17"/>
      <c r="R50" s="17"/>
      <c r="S50" s="16">
        <f>IF(D50&gt;A_Stammdaten!$B$12,0,SUM(N50)-SUM(O50:R50))</f>
        <v>0</v>
      </c>
      <c r="T50" s="17"/>
      <c r="U50" s="17"/>
      <c r="V50" s="17"/>
      <c r="W50" s="17"/>
      <c r="X50" s="180">
        <f t="shared" si="7"/>
        <v>0</v>
      </c>
      <c r="Y50" s="180">
        <f t="shared" si="9"/>
        <v>0</v>
      </c>
      <c r="Z50" s="180">
        <f t="shared" si="9"/>
        <v>0</v>
      </c>
      <c r="AA50" s="180">
        <f t="shared" si="9"/>
        <v>0</v>
      </c>
      <c r="AB50" s="180">
        <f t="shared" si="9"/>
        <v>0</v>
      </c>
      <c r="AC50" s="180">
        <f t="shared" si="9"/>
        <v>0</v>
      </c>
      <c r="AI50" s="161" t="str">
        <f t="shared" si="8"/>
        <v>Zeitreihe_1</v>
      </c>
    </row>
    <row r="51" spans="1:35" x14ac:dyDescent="0.25">
      <c r="A51" s="17"/>
      <c r="B51" s="17"/>
      <c r="C51" s="17"/>
      <c r="D51" s="35"/>
      <c r="E51" s="17"/>
      <c r="F51" s="17"/>
      <c r="G51" s="17"/>
      <c r="H51" s="16">
        <f t="shared" si="3"/>
        <v>0</v>
      </c>
      <c r="I51" s="17"/>
      <c r="J51" s="17"/>
      <c r="K51" s="17"/>
      <c r="L51" s="17"/>
      <c r="M51" s="17"/>
      <c r="N51" s="118">
        <f>IF(D51&gt;A_Stammdaten!$B$12,0,SUM(H51,I51,K51,L51)-SUM(J51,M51))</f>
        <v>0</v>
      </c>
      <c r="O51" s="17"/>
      <c r="P51" s="17"/>
      <c r="Q51" s="17"/>
      <c r="R51" s="17"/>
      <c r="S51" s="16">
        <f>IF(D51&gt;A_Stammdaten!$B$12,0,SUM(N51)-SUM(O51:R51))</f>
        <v>0</v>
      </c>
      <c r="T51" s="17"/>
      <c r="U51" s="17"/>
      <c r="V51" s="17"/>
      <c r="W51" s="17"/>
      <c r="X51" s="180">
        <f t="shared" si="7"/>
        <v>0</v>
      </c>
      <c r="Y51" s="180">
        <f t="shared" si="9"/>
        <v>0</v>
      </c>
      <c r="Z51" s="180">
        <f t="shared" si="9"/>
        <v>0</v>
      </c>
      <c r="AA51" s="180">
        <f t="shared" si="9"/>
        <v>0</v>
      </c>
      <c r="AB51" s="180">
        <f t="shared" si="9"/>
        <v>0</v>
      </c>
      <c r="AC51" s="180">
        <f t="shared" si="9"/>
        <v>0</v>
      </c>
      <c r="AI51" s="161" t="str">
        <f t="shared" si="8"/>
        <v>Zeitreihe_1</v>
      </c>
    </row>
    <row r="52" spans="1:35" x14ac:dyDescent="0.25">
      <c r="A52" s="17"/>
      <c r="B52" s="17"/>
      <c r="C52" s="17"/>
      <c r="D52" s="35"/>
      <c r="E52" s="17"/>
      <c r="F52" s="17"/>
      <c r="G52" s="17"/>
      <c r="H52" s="16">
        <f t="shared" si="3"/>
        <v>0</v>
      </c>
      <c r="I52" s="17"/>
      <c r="J52" s="17"/>
      <c r="K52" s="17"/>
      <c r="L52" s="17"/>
      <c r="M52" s="17"/>
      <c r="N52" s="118">
        <f>IF(D52&gt;A_Stammdaten!$B$12,0,SUM(H52,I52,K52,L52)-SUM(J52,M52))</f>
        <v>0</v>
      </c>
      <c r="O52" s="17"/>
      <c r="P52" s="17"/>
      <c r="Q52" s="17"/>
      <c r="R52" s="17"/>
      <c r="S52" s="16">
        <f>IF(D52&gt;A_Stammdaten!$B$12,0,SUM(N52)-SUM(O52:R52))</f>
        <v>0</v>
      </c>
      <c r="T52" s="17"/>
      <c r="U52" s="17"/>
      <c r="V52" s="17"/>
      <c r="W52" s="17"/>
      <c r="X52" s="180">
        <f t="shared" si="7"/>
        <v>0</v>
      </c>
      <c r="Y52" s="180">
        <f t="shared" si="9"/>
        <v>0</v>
      </c>
      <c r="Z52" s="180">
        <f t="shared" si="9"/>
        <v>0</v>
      </c>
      <c r="AA52" s="180">
        <f t="shared" si="9"/>
        <v>0</v>
      </c>
      <c r="AB52" s="180">
        <f t="shared" si="9"/>
        <v>0</v>
      </c>
      <c r="AC52" s="180">
        <f t="shared" si="9"/>
        <v>0</v>
      </c>
      <c r="AI52" s="161" t="str">
        <f t="shared" si="8"/>
        <v>Zeitreihe_1</v>
      </c>
    </row>
    <row r="53" spans="1:35" x14ac:dyDescent="0.25">
      <c r="A53" s="17"/>
      <c r="B53" s="17"/>
      <c r="C53" s="17"/>
      <c r="D53" s="35"/>
      <c r="E53" s="17"/>
      <c r="F53" s="17"/>
      <c r="G53" s="17"/>
      <c r="H53" s="16">
        <f t="shared" si="3"/>
        <v>0</v>
      </c>
      <c r="I53" s="17"/>
      <c r="J53" s="17"/>
      <c r="K53" s="17"/>
      <c r="L53" s="17"/>
      <c r="M53" s="17"/>
      <c r="N53" s="118">
        <f>IF(D53&gt;A_Stammdaten!$B$12,0,SUM(H53,I53,K53,L53)-SUM(J53,M53))</f>
        <v>0</v>
      </c>
      <c r="O53" s="17"/>
      <c r="P53" s="17"/>
      <c r="Q53" s="17"/>
      <c r="R53" s="17"/>
      <c r="S53" s="16">
        <f>IF(D53&gt;A_Stammdaten!$B$12,0,SUM(N53)-SUM(O53:R53))</f>
        <v>0</v>
      </c>
      <c r="T53" s="17"/>
      <c r="U53" s="17"/>
      <c r="V53" s="17"/>
      <c r="W53" s="17"/>
      <c r="X53" s="180">
        <f t="shared" si="7"/>
        <v>0</v>
      </c>
      <c r="Y53" s="180">
        <f t="shared" si="9"/>
        <v>0</v>
      </c>
      <c r="Z53" s="180">
        <f t="shared" si="9"/>
        <v>0</v>
      </c>
      <c r="AA53" s="180">
        <f t="shared" si="9"/>
        <v>0</v>
      </c>
      <c r="AB53" s="180">
        <f t="shared" si="9"/>
        <v>0</v>
      </c>
      <c r="AC53" s="180">
        <f t="shared" si="9"/>
        <v>0</v>
      </c>
      <c r="AI53" s="161" t="str">
        <f t="shared" si="8"/>
        <v>Zeitreihe_1</v>
      </c>
    </row>
    <row r="54" spans="1:35" x14ac:dyDescent="0.25">
      <c r="A54" s="17"/>
      <c r="B54" s="17"/>
      <c r="C54" s="17"/>
      <c r="D54" s="35"/>
      <c r="E54" s="17"/>
      <c r="F54" s="17"/>
      <c r="G54" s="17"/>
      <c r="H54" s="16">
        <f t="shared" si="3"/>
        <v>0</v>
      </c>
      <c r="I54" s="17"/>
      <c r="J54" s="17"/>
      <c r="K54" s="17"/>
      <c r="L54" s="17"/>
      <c r="M54" s="17"/>
      <c r="N54" s="118">
        <f>IF(D54&gt;A_Stammdaten!$B$12,0,SUM(H54,I54,K54,L54)-SUM(J54,M54))</f>
        <v>0</v>
      </c>
      <c r="O54" s="17"/>
      <c r="P54" s="17"/>
      <c r="Q54" s="17"/>
      <c r="R54" s="17"/>
      <c r="S54" s="16">
        <f>IF(D54&gt;A_Stammdaten!$B$12,0,SUM(N54)-SUM(O54:R54))</f>
        <v>0</v>
      </c>
      <c r="T54" s="17"/>
      <c r="U54" s="17"/>
      <c r="V54" s="17"/>
      <c r="W54" s="17"/>
      <c r="X54" s="180">
        <f t="shared" si="7"/>
        <v>0</v>
      </c>
      <c r="Y54" s="180">
        <f t="shared" si="9"/>
        <v>0</v>
      </c>
      <c r="Z54" s="180">
        <f t="shared" si="9"/>
        <v>0</v>
      </c>
      <c r="AA54" s="180">
        <f t="shared" si="9"/>
        <v>0</v>
      </c>
      <c r="AB54" s="180">
        <f t="shared" si="9"/>
        <v>0</v>
      </c>
      <c r="AC54" s="180">
        <f t="shared" si="9"/>
        <v>0</v>
      </c>
      <c r="AI54" s="161" t="str">
        <f t="shared" si="8"/>
        <v>Zeitreihe_1</v>
      </c>
    </row>
    <row r="55" spans="1:35" x14ac:dyDescent="0.25">
      <c r="A55" s="17"/>
      <c r="B55" s="17"/>
      <c r="C55" s="17"/>
      <c r="D55" s="35"/>
      <c r="E55" s="17"/>
      <c r="F55" s="17"/>
      <c r="G55" s="17"/>
      <c r="H55" s="16">
        <f t="shared" si="3"/>
        <v>0</v>
      </c>
      <c r="I55" s="17"/>
      <c r="J55" s="17"/>
      <c r="K55" s="17"/>
      <c r="L55" s="17"/>
      <c r="M55" s="17"/>
      <c r="N55" s="118">
        <f>IF(D55&gt;A_Stammdaten!$B$12,0,SUM(H55,I55,K55,L55)-SUM(J55,M55))</f>
        <v>0</v>
      </c>
      <c r="O55" s="17"/>
      <c r="P55" s="17"/>
      <c r="Q55" s="17"/>
      <c r="R55" s="17"/>
      <c r="S55" s="16">
        <f>IF(D55&gt;A_Stammdaten!$B$12,0,SUM(N55)-SUM(O55:R55))</f>
        <v>0</v>
      </c>
      <c r="T55" s="17"/>
      <c r="U55" s="17"/>
      <c r="V55" s="17"/>
      <c r="W55" s="17"/>
      <c r="X55" s="180">
        <f t="shared" si="7"/>
        <v>0</v>
      </c>
      <c r="Y55" s="180">
        <f t="shared" ref="Y55:AC64" si="10">IF(AND($T55&lt;&gt;"",$T55&lt;&gt;0),IF(($T55-(Y$4-$D55))&gt;0,($T55-(Y$4-$D55)-1)*($S55/$T55),0),$S55)</f>
        <v>0</v>
      </c>
      <c r="Z55" s="180">
        <f t="shared" si="10"/>
        <v>0</v>
      </c>
      <c r="AA55" s="180">
        <f t="shared" si="10"/>
        <v>0</v>
      </c>
      <c r="AB55" s="180">
        <f t="shared" si="10"/>
        <v>0</v>
      </c>
      <c r="AC55" s="180">
        <f t="shared" si="10"/>
        <v>0</v>
      </c>
      <c r="AI55" s="161" t="str">
        <f t="shared" si="8"/>
        <v>Zeitreihe_1</v>
      </c>
    </row>
    <row r="56" spans="1:35" x14ac:dyDescent="0.25">
      <c r="A56" s="17"/>
      <c r="B56" s="17"/>
      <c r="C56" s="17"/>
      <c r="D56" s="35"/>
      <c r="E56" s="17"/>
      <c r="F56" s="17"/>
      <c r="G56" s="17"/>
      <c r="H56" s="16">
        <f t="shared" si="3"/>
        <v>0</v>
      </c>
      <c r="I56" s="17"/>
      <c r="J56" s="17"/>
      <c r="K56" s="17"/>
      <c r="L56" s="17"/>
      <c r="M56" s="17"/>
      <c r="N56" s="118">
        <f>IF(D56&gt;A_Stammdaten!$B$12,0,SUM(H56,I56,K56,L56)-SUM(J56,M56))</f>
        <v>0</v>
      </c>
      <c r="O56" s="17"/>
      <c r="P56" s="17"/>
      <c r="Q56" s="17"/>
      <c r="R56" s="17"/>
      <c r="S56" s="16">
        <f>IF(D56&gt;A_Stammdaten!$B$12,0,SUM(N56)-SUM(O56:R56))</f>
        <v>0</v>
      </c>
      <c r="T56" s="17"/>
      <c r="U56" s="17"/>
      <c r="V56" s="17"/>
      <c r="W56" s="17"/>
      <c r="X56" s="180">
        <f t="shared" si="7"/>
        <v>0</v>
      </c>
      <c r="Y56" s="180">
        <f t="shared" si="10"/>
        <v>0</v>
      </c>
      <c r="Z56" s="180">
        <f t="shared" si="10"/>
        <v>0</v>
      </c>
      <c r="AA56" s="180">
        <f t="shared" si="10"/>
        <v>0</v>
      </c>
      <c r="AB56" s="180">
        <f t="shared" si="10"/>
        <v>0</v>
      </c>
      <c r="AC56" s="180">
        <f t="shared" si="10"/>
        <v>0</v>
      </c>
      <c r="AI56" s="161" t="str">
        <f t="shared" si="8"/>
        <v>Zeitreihe_1</v>
      </c>
    </row>
    <row r="57" spans="1:35" x14ac:dyDescent="0.25">
      <c r="A57" s="17"/>
      <c r="B57" s="17"/>
      <c r="C57" s="17"/>
      <c r="D57" s="35"/>
      <c r="E57" s="17"/>
      <c r="F57" s="17"/>
      <c r="G57" s="17"/>
      <c r="H57" s="16">
        <f t="shared" si="3"/>
        <v>0</v>
      </c>
      <c r="I57" s="17"/>
      <c r="J57" s="17"/>
      <c r="K57" s="17"/>
      <c r="L57" s="17"/>
      <c r="M57" s="17"/>
      <c r="N57" s="118">
        <f>IF(D57&gt;A_Stammdaten!$B$12,0,SUM(H57,I57,K57,L57)-SUM(J57,M57))</f>
        <v>0</v>
      </c>
      <c r="O57" s="17"/>
      <c r="P57" s="17"/>
      <c r="Q57" s="17"/>
      <c r="R57" s="17"/>
      <c r="S57" s="16">
        <f>IF(D57&gt;A_Stammdaten!$B$12,0,SUM(N57)-SUM(O57:R57))</f>
        <v>0</v>
      </c>
      <c r="T57" s="17"/>
      <c r="U57" s="17"/>
      <c r="V57" s="17"/>
      <c r="W57" s="17"/>
      <c r="X57" s="180">
        <f t="shared" si="7"/>
        <v>0</v>
      </c>
      <c r="Y57" s="180">
        <f t="shared" si="10"/>
        <v>0</v>
      </c>
      <c r="Z57" s="180">
        <f t="shared" si="10"/>
        <v>0</v>
      </c>
      <c r="AA57" s="180">
        <f t="shared" si="10"/>
        <v>0</v>
      </c>
      <c r="AB57" s="180">
        <f t="shared" si="10"/>
        <v>0</v>
      </c>
      <c r="AC57" s="180">
        <f t="shared" si="10"/>
        <v>0</v>
      </c>
      <c r="AI57" s="161" t="str">
        <f t="shared" si="8"/>
        <v>Zeitreihe_1</v>
      </c>
    </row>
    <row r="58" spans="1:35" x14ac:dyDescent="0.25">
      <c r="A58" s="17"/>
      <c r="B58" s="17"/>
      <c r="C58" s="17"/>
      <c r="D58" s="35"/>
      <c r="E58" s="17"/>
      <c r="F58" s="17"/>
      <c r="G58" s="17"/>
      <c r="H58" s="16">
        <f t="shared" si="3"/>
        <v>0</v>
      </c>
      <c r="I58" s="17"/>
      <c r="J58" s="17"/>
      <c r="K58" s="17"/>
      <c r="L58" s="17"/>
      <c r="M58" s="17"/>
      <c r="N58" s="118">
        <f>IF(D58&gt;A_Stammdaten!$B$12,0,SUM(H58,I58,K58,L58)-SUM(J58,M58))</f>
        <v>0</v>
      </c>
      <c r="O58" s="17"/>
      <c r="P58" s="17"/>
      <c r="Q58" s="17"/>
      <c r="R58" s="17"/>
      <c r="S58" s="16">
        <f>IF(D58&gt;A_Stammdaten!$B$12,0,SUM(N58)-SUM(O58:R58))</f>
        <v>0</v>
      </c>
      <c r="T58" s="17"/>
      <c r="U58" s="17"/>
      <c r="V58" s="17"/>
      <c r="W58" s="17"/>
      <c r="X58" s="180">
        <f t="shared" si="7"/>
        <v>0</v>
      </c>
      <c r="Y58" s="180">
        <f t="shared" si="10"/>
        <v>0</v>
      </c>
      <c r="Z58" s="180">
        <f t="shared" si="10"/>
        <v>0</v>
      </c>
      <c r="AA58" s="180">
        <f t="shared" si="10"/>
        <v>0</v>
      </c>
      <c r="AB58" s="180">
        <f t="shared" si="10"/>
        <v>0</v>
      </c>
      <c r="AC58" s="180">
        <f t="shared" si="10"/>
        <v>0</v>
      </c>
      <c r="AI58" s="161" t="str">
        <f t="shared" si="8"/>
        <v>Zeitreihe_1</v>
      </c>
    </row>
    <row r="59" spans="1:35" x14ac:dyDescent="0.25">
      <c r="A59" s="17"/>
      <c r="B59" s="17"/>
      <c r="C59" s="17"/>
      <c r="D59" s="35"/>
      <c r="E59" s="17"/>
      <c r="F59" s="17"/>
      <c r="G59" s="17"/>
      <c r="H59" s="16">
        <f t="shared" si="3"/>
        <v>0</v>
      </c>
      <c r="I59" s="17"/>
      <c r="J59" s="17"/>
      <c r="K59" s="17"/>
      <c r="L59" s="17"/>
      <c r="M59" s="17"/>
      <c r="N59" s="118">
        <f>IF(D59&gt;A_Stammdaten!$B$12,0,SUM(H59,I59,K59,L59)-SUM(J59,M59))</f>
        <v>0</v>
      </c>
      <c r="O59" s="17"/>
      <c r="P59" s="17"/>
      <c r="Q59" s="17"/>
      <c r="R59" s="17"/>
      <c r="S59" s="16">
        <f>IF(D59&gt;A_Stammdaten!$B$12,0,SUM(N59)-SUM(O59:R59))</f>
        <v>0</v>
      </c>
      <c r="T59" s="17"/>
      <c r="U59" s="17"/>
      <c r="V59" s="17"/>
      <c r="W59" s="17"/>
      <c r="X59" s="180">
        <f t="shared" si="7"/>
        <v>0</v>
      </c>
      <c r="Y59" s="180">
        <f t="shared" si="10"/>
        <v>0</v>
      </c>
      <c r="Z59" s="180">
        <f t="shared" si="10"/>
        <v>0</v>
      </c>
      <c r="AA59" s="180">
        <f t="shared" si="10"/>
        <v>0</v>
      </c>
      <c r="AB59" s="180">
        <f t="shared" si="10"/>
        <v>0</v>
      </c>
      <c r="AC59" s="180">
        <f t="shared" si="10"/>
        <v>0</v>
      </c>
      <c r="AI59" s="161" t="str">
        <f t="shared" si="8"/>
        <v>Zeitreihe_1</v>
      </c>
    </row>
    <row r="60" spans="1:35" x14ac:dyDescent="0.25">
      <c r="A60" s="17"/>
      <c r="B60" s="17"/>
      <c r="C60" s="17"/>
      <c r="D60" s="35"/>
      <c r="E60" s="17"/>
      <c r="F60" s="17"/>
      <c r="G60" s="17"/>
      <c r="H60" s="16">
        <f t="shared" si="3"/>
        <v>0</v>
      </c>
      <c r="I60" s="17"/>
      <c r="J60" s="17"/>
      <c r="K60" s="17"/>
      <c r="L60" s="17"/>
      <c r="M60" s="17"/>
      <c r="N60" s="118">
        <f>IF(D60&gt;A_Stammdaten!$B$12,0,SUM(H60,I60,K60,L60)-SUM(J60,M60))</f>
        <v>0</v>
      </c>
      <c r="O60" s="17"/>
      <c r="P60" s="17"/>
      <c r="Q60" s="17"/>
      <c r="R60" s="17"/>
      <c r="S60" s="16">
        <f>IF(D60&gt;A_Stammdaten!$B$12,0,SUM(N60)-SUM(O60:R60))</f>
        <v>0</v>
      </c>
      <c r="T60" s="17"/>
      <c r="U60" s="17"/>
      <c r="V60" s="17"/>
      <c r="W60" s="17"/>
      <c r="X60" s="180">
        <f t="shared" si="7"/>
        <v>0</v>
      </c>
      <c r="Y60" s="180">
        <f t="shared" si="10"/>
        <v>0</v>
      </c>
      <c r="Z60" s="180">
        <f t="shared" si="10"/>
        <v>0</v>
      </c>
      <c r="AA60" s="180">
        <f t="shared" si="10"/>
        <v>0</v>
      </c>
      <c r="AB60" s="180">
        <f t="shared" si="10"/>
        <v>0</v>
      </c>
      <c r="AC60" s="180">
        <f t="shared" si="10"/>
        <v>0</v>
      </c>
      <c r="AI60" s="161" t="str">
        <f t="shared" si="8"/>
        <v>Zeitreihe_1</v>
      </c>
    </row>
    <row r="61" spans="1:35" x14ac:dyDescent="0.25">
      <c r="A61" s="17"/>
      <c r="B61" s="17"/>
      <c r="C61" s="17"/>
      <c r="D61" s="35"/>
      <c r="E61" s="17"/>
      <c r="F61" s="17"/>
      <c r="G61" s="17"/>
      <c r="H61" s="16">
        <f t="shared" si="3"/>
        <v>0</v>
      </c>
      <c r="I61" s="17"/>
      <c r="J61" s="17"/>
      <c r="K61" s="17"/>
      <c r="L61" s="17"/>
      <c r="M61" s="17"/>
      <c r="N61" s="118">
        <f>IF(D61&gt;A_Stammdaten!$B$12,0,SUM(H61,I61,K61,L61)-SUM(J61,M61))</f>
        <v>0</v>
      </c>
      <c r="O61" s="17"/>
      <c r="P61" s="17"/>
      <c r="Q61" s="17"/>
      <c r="R61" s="17"/>
      <c r="S61" s="16">
        <f>IF(D61&gt;A_Stammdaten!$B$12,0,SUM(N61)-SUM(O61:R61))</f>
        <v>0</v>
      </c>
      <c r="T61" s="17"/>
      <c r="U61" s="17"/>
      <c r="V61" s="17"/>
      <c r="W61" s="17"/>
      <c r="X61" s="180">
        <f t="shared" si="7"/>
        <v>0</v>
      </c>
      <c r="Y61" s="180">
        <f t="shared" si="10"/>
        <v>0</v>
      </c>
      <c r="Z61" s="180">
        <f t="shared" si="10"/>
        <v>0</v>
      </c>
      <c r="AA61" s="180">
        <f t="shared" si="10"/>
        <v>0</v>
      </c>
      <c r="AB61" s="180">
        <f t="shared" si="10"/>
        <v>0</v>
      </c>
      <c r="AC61" s="180">
        <f t="shared" si="10"/>
        <v>0</v>
      </c>
      <c r="AI61" s="161" t="str">
        <f t="shared" si="8"/>
        <v>Zeitreihe_1</v>
      </c>
    </row>
    <row r="62" spans="1:35" x14ac:dyDescent="0.25">
      <c r="A62" s="17"/>
      <c r="B62" s="17"/>
      <c r="C62" s="17"/>
      <c r="D62" s="35"/>
      <c r="E62" s="17"/>
      <c r="F62" s="17"/>
      <c r="G62" s="17"/>
      <c r="H62" s="16">
        <f t="shared" si="3"/>
        <v>0</v>
      </c>
      <c r="I62" s="17"/>
      <c r="J62" s="17"/>
      <c r="K62" s="17"/>
      <c r="L62" s="17"/>
      <c r="M62" s="17"/>
      <c r="N62" s="118">
        <f>IF(D62&gt;A_Stammdaten!$B$12,0,SUM(H62,I62,K62,L62)-SUM(J62,M62))</f>
        <v>0</v>
      </c>
      <c r="O62" s="17"/>
      <c r="P62" s="17"/>
      <c r="Q62" s="17"/>
      <c r="R62" s="17"/>
      <c r="S62" s="16">
        <f>IF(D62&gt;A_Stammdaten!$B$12,0,SUM(N62)-SUM(O62:R62))</f>
        <v>0</v>
      </c>
      <c r="T62" s="17"/>
      <c r="U62" s="17"/>
      <c r="V62" s="17"/>
      <c r="W62" s="17"/>
      <c r="X62" s="180">
        <f t="shared" si="7"/>
        <v>0</v>
      </c>
      <c r="Y62" s="180">
        <f t="shared" si="10"/>
        <v>0</v>
      </c>
      <c r="Z62" s="180">
        <f t="shared" si="10"/>
        <v>0</v>
      </c>
      <c r="AA62" s="180">
        <f t="shared" si="10"/>
        <v>0</v>
      </c>
      <c r="AB62" s="180">
        <f t="shared" si="10"/>
        <v>0</v>
      </c>
      <c r="AC62" s="180">
        <f t="shared" si="10"/>
        <v>0</v>
      </c>
      <c r="AI62" s="161" t="str">
        <f t="shared" si="8"/>
        <v>Zeitreihe_1</v>
      </c>
    </row>
    <row r="63" spans="1:35" x14ac:dyDescent="0.25">
      <c r="A63" s="17"/>
      <c r="B63" s="17"/>
      <c r="C63" s="17"/>
      <c r="D63" s="35"/>
      <c r="E63" s="17"/>
      <c r="F63" s="17"/>
      <c r="G63" s="17"/>
      <c r="H63" s="16">
        <f t="shared" si="3"/>
        <v>0</v>
      </c>
      <c r="I63" s="17"/>
      <c r="J63" s="17"/>
      <c r="K63" s="17"/>
      <c r="L63" s="17"/>
      <c r="M63" s="17"/>
      <c r="N63" s="118">
        <f>IF(D63&gt;A_Stammdaten!$B$12,0,SUM(H63,I63,K63,L63)-SUM(J63,M63))</f>
        <v>0</v>
      </c>
      <c r="O63" s="17"/>
      <c r="P63" s="17"/>
      <c r="Q63" s="17"/>
      <c r="R63" s="17"/>
      <c r="S63" s="16">
        <f>IF(D63&gt;A_Stammdaten!$B$12,0,SUM(N63)-SUM(O63:R63))</f>
        <v>0</v>
      </c>
      <c r="T63" s="17"/>
      <c r="U63" s="17"/>
      <c r="V63" s="17"/>
      <c r="W63" s="17"/>
      <c r="X63" s="180">
        <f t="shared" si="7"/>
        <v>0</v>
      </c>
      <c r="Y63" s="180">
        <f t="shared" si="10"/>
        <v>0</v>
      </c>
      <c r="Z63" s="180">
        <f t="shared" si="10"/>
        <v>0</v>
      </c>
      <c r="AA63" s="180">
        <f t="shared" si="10"/>
        <v>0</v>
      </c>
      <c r="AB63" s="180">
        <f t="shared" si="10"/>
        <v>0</v>
      </c>
      <c r="AC63" s="180">
        <f t="shared" si="10"/>
        <v>0</v>
      </c>
      <c r="AI63" s="161" t="str">
        <f t="shared" si="8"/>
        <v>Zeitreihe_1</v>
      </c>
    </row>
    <row r="64" spans="1:35" x14ac:dyDescent="0.25">
      <c r="A64" s="17"/>
      <c r="B64" s="17"/>
      <c r="C64" s="17"/>
      <c r="D64" s="35"/>
      <c r="E64" s="17"/>
      <c r="F64" s="17"/>
      <c r="G64" s="17"/>
      <c r="H64" s="16">
        <f t="shared" si="3"/>
        <v>0</v>
      </c>
      <c r="I64" s="17"/>
      <c r="J64" s="17"/>
      <c r="K64" s="17"/>
      <c r="L64" s="17"/>
      <c r="M64" s="17"/>
      <c r="N64" s="118">
        <f>IF(D64&gt;A_Stammdaten!$B$12,0,SUM(H64,I64,K64,L64)-SUM(J64,M64))</f>
        <v>0</v>
      </c>
      <c r="O64" s="17"/>
      <c r="P64" s="17"/>
      <c r="Q64" s="17"/>
      <c r="R64" s="17"/>
      <c r="S64" s="16">
        <f>IF(D64&gt;A_Stammdaten!$B$12,0,SUM(N64)-SUM(O64:R64))</f>
        <v>0</v>
      </c>
      <c r="T64" s="17"/>
      <c r="U64" s="17"/>
      <c r="V64" s="17"/>
      <c r="W64" s="17"/>
      <c r="X64" s="180">
        <f t="shared" si="7"/>
        <v>0</v>
      </c>
      <c r="Y64" s="180">
        <f t="shared" si="10"/>
        <v>0</v>
      </c>
      <c r="Z64" s="180">
        <f t="shared" si="10"/>
        <v>0</v>
      </c>
      <c r="AA64" s="180">
        <f t="shared" si="10"/>
        <v>0</v>
      </c>
      <c r="AB64" s="180">
        <f t="shared" si="10"/>
        <v>0</v>
      </c>
      <c r="AC64" s="180">
        <f t="shared" si="10"/>
        <v>0</v>
      </c>
      <c r="AI64" s="161" t="str">
        <f t="shared" si="8"/>
        <v>Zeitreihe_1</v>
      </c>
    </row>
    <row r="65" spans="1:35" x14ac:dyDescent="0.25">
      <c r="A65" s="17"/>
      <c r="B65" s="17"/>
      <c r="C65" s="17"/>
      <c r="D65" s="35"/>
      <c r="E65" s="17"/>
      <c r="F65" s="17"/>
      <c r="G65" s="17"/>
      <c r="H65" s="16">
        <f t="shared" si="3"/>
        <v>0</v>
      </c>
      <c r="I65" s="17"/>
      <c r="J65" s="17"/>
      <c r="K65" s="17"/>
      <c r="L65" s="17"/>
      <c r="M65" s="17"/>
      <c r="N65" s="118">
        <f>IF(D65&gt;A_Stammdaten!$B$12,0,SUM(H65,I65,K65,L65)-SUM(J65,M65))</f>
        <v>0</v>
      </c>
      <c r="O65" s="17"/>
      <c r="P65" s="17"/>
      <c r="Q65" s="17"/>
      <c r="R65" s="17"/>
      <c r="S65" s="16">
        <f>IF(D65&gt;A_Stammdaten!$B$12,0,SUM(N65)-SUM(O65:R65))</f>
        <v>0</v>
      </c>
      <c r="T65" s="17"/>
      <c r="U65" s="17"/>
      <c r="V65" s="17"/>
      <c r="W65" s="17"/>
      <c r="X65" s="180">
        <f t="shared" si="7"/>
        <v>0</v>
      </c>
      <c r="Y65" s="180">
        <f t="shared" ref="Y65:AC74" si="11">IF(AND($T65&lt;&gt;"",$T65&lt;&gt;0),IF(($T65-(Y$4-$D65))&gt;0,($T65-(Y$4-$D65)-1)*($S65/$T65),0),$S65)</f>
        <v>0</v>
      </c>
      <c r="Z65" s="180">
        <f t="shared" si="11"/>
        <v>0</v>
      </c>
      <c r="AA65" s="180">
        <f t="shared" si="11"/>
        <v>0</v>
      </c>
      <c r="AB65" s="180">
        <f t="shared" si="11"/>
        <v>0</v>
      </c>
      <c r="AC65" s="180">
        <f t="shared" si="11"/>
        <v>0</v>
      </c>
      <c r="AI65" s="161" t="str">
        <f t="shared" si="8"/>
        <v>Zeitreihe_1</v>
      </c>
    </row>
    <row r="66" spans="1:35" x14ac:dyDescent="0.25">
      <c r="A66" s="17"/>
      <c r="B66" s="17"/>
      <c r="C66" s="17"/>
      <c r="D66" s="35"/>
      <c r="E66" s="17"/>
      <c r="F66" s="17"/>
      <c r="G66" s="17"/>
      <c r="H66" s="16">
        <f t="shared" si="3"/>
        <v>0</v>
      </c>
      <c r="I66" s="17"/>
      <c r="J66" s="17"/>
      <c r="K66" s="17"/>
      <c r="L66" s="17"/>
      <c r="M66" s="17"/>
      <c r="N66" s="118">
        <f>IF(D66&gt;A_Stammdaten!$B$12,0,SUM(H66,I66,K66,L66)-SUM(J66,M66))</f>
        <v>0</v>
      </c>
      <c r="O66" s="17"/>
      <c r="P66" s="17"/>
      <c r="Q66" s="17"/>
      <c r="R66" s="17"/>
      <c r="S66" s="16">
        <f>IF(D66&gt;A_Stammdaten!$B$12,0,SUM(N66)-SUM(O66:R66))</f>
        <v>0</v>
      </c>
      <c r="T66" s="17"/>
      <c r="U66" s="17"/>
      <c r="V66" s="17"/>
      <c r="W66" s="17"/>
      <c r="X66" s="180">
        <f t="shared" si="7"/>
        <v>0</v>
      </c>
      <c r="Y66" s="180">
        <f t="shared" si="11"/>
        <v>0</v>
      </c>
      <c r="Z66" s="180">
        <f t="shared" si="11"/>
        <v>0</v>
      </c>
      <c r="AA66" s="180">
        <f t="shared" si="11"/>
        <v>0</v>
      </c>
      <c r="AB66" s="180">
        <f t="shared" si="11"/>
        <v>0</v>
      </c>
      <c r="AC66" s="180">
        <f t="shared" si="11"/>
        <v>0</v>
      </c>
      <c r="AI66" s="161" t="str">
        <f t="shared" si="8"/>
        <v>Zeitreihe_1</v>
      </c>
    </row>
    <row r="67" spans="1:35" x14ac:dyDescent="0.25">
      <c r="A67" s="17"/>
      <c r="B67" s="17"/>
      <c r="C67" s="17"/>
      <c r="D67" s="35"/>
      <c r="E67" s="17"/>
      <c r="F67" s="17"/>
      <c r="G67" s="17"/>
      <c r="H67" s="16">
        <f t="shared" si="3"/>
        <v>0</v>
      </c>
      <c r="I67" s="17"/>
      <c r="J67" s="17"/>
      <c r="K67" s="17"/>
      <c r="L67" s="17"/>
      <c r="M67" s="17"/>
      <c r="N67" s="118">
        <f>IF(D67&gt;A_Stammdaten!$B$12,0,SUM(H67,I67,K67,L67)-SUM(J67,M67))</f>
        <v>0</v>
      </c>
      <c r="O67" s="17"/>
      <c r="P67" s="17"/>
      <c r="Q67" s="17"/>
      <c r="R67" s="17"/>
      <c r="S67" s="16">
        <f>IF(D67&gt;A_Stammdaten!$B$12,0,SUM(N67)-SUM(O67:R67))</f>
        <v>0</v>
      </c>
      <c r="T67" s="17"/>
      <c r="U67" s="17"/>
      <c r="V67" s="17"/>
      <c r="W67" s="17"/>
      <c r="X67" s="180">
        <f t="shared" si="7"/>
        <v>0</v>
      </c>
      <c r="Y67" s="180">
        <f t="shared" si="11"/>
        <v>0</v>
      </c>
      <c r="Z67" s="180">
        <f t="shared" si="11"/>
        <v>0</v>
      </c>
      <c r="AA67" s="180">
        <f t="shared" si="11"/>
        <v>0</v>
      </c>
      <c r="AB67" s="180">
        <f t="shared" si="11"/>
        <v>0</v>
      </c>
      <c r="AC67" s="180">
        <f t="shared" si="11"/>
        <v>0</v>
      </c>
      <c r="AI67" s="161" t="str">
        <f t="shared" si="8"/>
        <v>Zeitreihe_1</v>
      </c>
    </row>
    <row r="68" spans="1:35" x14ac:dyDescent="0.25">
      <c r="A68" s="17"/>
      <c r="B68" s="17"/>
      <c r="C68" s="17"/>
      <c r="D68" s="35"/>
      <c r="E68" s="17"/>
      <c r="F68" s="17"/>
      <c r="G68" s="17"/>
      <c r="H68" s="16">
        <f t="shared" si="3"/>
        <v>0</v>
      </c>
      <c r="I68" s="17"/>
      <c r="J68" s="17"/>
      <c r="K68" s="17"/>
      <c r="L68" s="17"/>
      <c r="M68" s="17"/>
      <c r="N68" s="118">
        <f>IF(D68&gt;A_Stammdaten!$B$12,0,SUM(H68,I68,K68,L68)-SUM(J68,M68))</f>
        <v>0</v>
      </c>
      <c r="O68" s="17"/>
      <c r="P68" s="17"/>
      <c r="Q68" s="17"/>
      <c r="R68" s="17"/>
      <c r="S68" s="16">
        <f>IF(D68&gt;A_Stammdaten!$B$12,0,SUM(N68)-SUM(O68:R68))</f>
        <v>0</v>
      </c>
      <c r="T68" s="17"/>
      <c r="U68" s="17"/>
      <c r="V68" s="17"/>
      <c r="W68" s="17"/>
      <c r="X68" s="180">
        <f t="shared" si="7"/>
        <v>0</v>
      </c>
      <c r="Y68" s="180">
        <f t="shared" si="11"/>
        <v>0</v>
      </c>
      <c r="Z68" s="180">
        <f t="shared" si="11"/>
        <v>0</v>
      </c>
      <c r="AA68" s="180">
        <f t="shared" si="11"/>
        <v>0</v>
      </c>
      <c r="AB68" s="180">
        <f t="shared" si="11"/>
        <v>0</v>
      </c>
      <c r="AC68" s="180">
        <f t="shared" si="11"/>
        <v>0</v>
      </c>
      <c r="AI68" s="161" t="str">
        <f t="shared" si="8"/>
        <v>Zeitreihe_1</v>
      </c>
    </row>
    <row r="69" spans="1:35" x14ac:dyDescent="0.25">
      <c r="A69" s="17"/>
      <c r="B69" s="17"/>
      <c r="C69" s="17"/>
      <c r="D69" s="35"/>
      <c r="E69" s="17"/>
      <c r="F69" s="17"/>
      <c r="G69" s="17"/>
      <c r="H69" s="16">
        <f t="shared" si="3"/>
        <v>0</v>
      </c>
      <c r="I69" s="17"/>
      <c r="J69" s="17"/>
      <c r="K69" s="17"/>
      <c r="L69" s="17"/>
      <c r="M69" s="17"/>
      <c r="N69" s="118">
        <f>IF(D69&gt;A_Stammdaten!$B$12,0,SUM(H69,I69,K69,L69)-SUM(J69,M69))</f>
        <v>0</v>
      </c>
      <c r="O69" s="17"/>
      <c r="P69" s="17"/>
      <c r="Q69" s="17"/>
      <c r="R69" s="17"/>
      <c r="S69" s="16">
        <f>IF(D69&gt;A_Stammdaten!$B$12,0,SUM(N69)-SUM(O69:R69))</f>
        <v>0</v>
      </c>
      <c r="T69" s="17"/>
      <c r="U69" s="17"/>
      <c r="V69" s="17"/>
      <c r="W69" s="17"/>
      <c r="X69" s="180">
        <f t="shared" ref="X69:X100" si="12">IF(AND($T69&lt;&gt;"",$T69&lt;&gt;0),IF(($T69-(X$4-$D69))&gt;0,($S69/$T69),0),0)</f>
        <v>0</v>
      </c>
      <c r="Y69" s="180">
        <f t="shared" si="11"/>
        <v>0</v>
      </c>
      <c r="Z69" s="180">
        <f t="shared" si="11"/>
        <v>0</v>
      </c>
      <c r="AA69" s="180">
        <f t="shared" si="11"/>
        <v>0</v>
      </c>
      <c r="AB69" s="180">
        <f t="shared" si="11"/>
        <v>0</v>
      </c>
      <c r="AC69" s="180">
        <f t="shared" si="11"/>
        <v>0</v>
      </c>
      <c r="AI69" s="161" t="str">
        <f t="shared" ref="AI69:AI100" si="13">IF(OR(TRIM(B69)="geleistete Anzahlungen und Anlagen im Bau des Sachanlagevermögens",TRIM(B69)="geleistete Anzahlungen auf immaterielle Vermögensgegenstände"),"Zeitreihe_2","Zeitreihe_1")</f>
        <v>Zeitreihe_1</v>
      </c>
    </row>
    <row r="70" spans="1:35" x14ac:dyDescent="0.25">
      <c r="A70" s="17"/>
      <c r="B70" s="17"/>
      <c r="C70" s="17"/>
      <c r="D70" s="35"/>
      <c r="E70" s="17"/>
      <c r="F70" s="17"/>
      <c r="G70" s="17"/>
      <c r="H70" s="16">
        <f t="shared" ref="H70:H133" si="14">E70*F70/100</f>
        <v>0</v>
      </c>
      <c r="I70" s="17"/>
      <c r="J70" s="17"/>
      <c r="K70" s="17"/>
      <c r="L70" s="17"/>
      <c r="M70" s="17"/>
      <c r="N70" s="118">
        <f>IF(D70&gt;A_Stammdaten!$B$12,0,SUM(H70,I70,K70,L70)-SUM(J70,M70))</f>
        <v>0</v>
      </c>
      <c r="O70" s="17"/>
      <c r="P70" s="17"/>
      <c r="Q70" s="17"/>
      <c r="R70" s="17"/>
      <c r="S70" s="16">
        <f>IF(D70&gt;A_Stammdaten!$B$12,0,SUM(N70)-SUM(O70:R70))</f>
        <v>0</v>
      </c>
      <c r="T70" s="17"/>
      <c r="U70" s="17"/>
      <c r="V70" s="17"/>
      <c r="W70" s="17"/>
      <c r="X70" s="180">
        <f t="shared" si="12"/>
        <v>0</v>
      </c>
      <c r="Y70" s="180">
        <f t="shared" si="11"/>
        <v>0</v>
      </c>
      <c r="Z70" s="180">
        <f t="shared" si="11"/>
        <v>0</v>
      </c>
      <c r="AA70" s="180">
        <f t="shared" si="11"/>
        <v>0</v>
      </c>
      <c r="AB70" s="180">
        <f t="shared" si="11"/>
        <v>0</v>
      </c>
      <c r="AC70" s="180">
        <f t="shared" si="11"/>
        <v>0</v>
      </c>
      <c r="AI70" s="161" t="str">
        <f t="shared" si="13"/>
        <v>Zeitreihe_1</v>
      </c>
    </row>
    <row r="71" spans="1:35" x14ac:dyDescent="0.25">
      <c r="A71" s="17"/>
      <c r="B71" s="17"/>
      <c r="C71" s="17"/>
      <c r="D71" s="35"/>
      <c r="E71" s="17"/>
      <c r="F71" s="17"/>
      <c r="G71" s="17"/>
      <c r="H71" s="16">
        <f t="shared" si="14"/>
        <v>0</v>
      </c>
      <c r="I71" s="17"/>
      <c r="J71" s="17"/>
      <c r="K71" s="17"/>
      <c r="L71" s="17"/>
      <c r="M71" s="17"/>
      <c r="N71" s="118">
        <f>IF(D71&gt;A_Stammdaten!$B$12,0,SUM(H71,I71,K71,L71)-SUM(J71,M71))</f>
        <v>0</v>
      </c>
      <c r="O71" s="17"/>
      <c r="P71" s="17"/>
      <c r="Q71" s="17"/>
      <c r="R71" s="17"/>
      <c r="S71" s="16">
        <f>IF(D71&gt;A_Stammdaten!$B$12,0,SUM(N71)-SUM(O71:R71))</f>
        <v>0</v>
      </c>
      <c r="T71" s="17"/>
      <c r="U71" s="17"/>
      <c r="V71" s="17"/>
      <c r="W71" s="17"/>
      <c r="X71" s="180">
        <f t="shared" si="12"/>
        <v>0</v>
      </c>
      <c r="Y71" s="180">
        <f t="shared" si="11"/>
        <v>0</v>
      </c>
      <c r="Z71" s="180">
        <f t="shared" si="11"/>
        <v>0</v>
      </c>
      <c r="AA71" s="180">
        <f t="shared" si="11"/>
        <v>0</v>
      </c>
      <c r="AB71" s="180">
        <f t="shared" si="11"/>
        <v>0</v>
      </c>
      <c r="AC71" s="180">
        <f t="shared" si="11"/>
        <v>0</v>
      </c>
      <c r="AI71" s="161" t="str">
        <f t="shared" si="13"/>
        <v>Zeitreihe_1</v>
      </c>
    </row>
    <row r="72" spans="1:35" x14ac:dyDescent="0.25">
      <c r="A72" s="17"/>
      <c r="B72" s="17"/>
      <c r="C72" s="17"/>
      <c r="D72" s="35"/>
      <c r="E72" s="17"/>
      <c r="F72" s="17"/>
      <c r="G72" s="17"/>
      <c r="H72" s="16">
        <f t="shared" si="14"/>
        <v>0</v>
      </c>
      <c r="I72" s="17"/>
      <c r="J72" s="17"/>
      <c r="K72" s="17"/>
      <c r="L72" s="17"/>
      <c r="M72" s="17"/>
      <c r="N72" s="118">
        <f>IF(D72&gt;A_Stammdaten!$B$12,0,SUM(H72,I72,K72,L72)-SUM(J72,M72))</f>
        <v>0</v>
      </c>
      <c r="O72" s="17"/>
      <c r="P72" s="17"/>
      <c r="Q72" s="17"/>
      <c r="R72" s="17"/>
      <c r="S72" s="16">
        <f>IF(D72&gt;A_Stammdaten!$B$12,0,SUM(N72)-SUM(O72:R72))</f>
        <v>0</v>
      </c>
      <c r="T72" s="17"/>
      <c r="U72" s="17"/>
      <c r="V72" s="17"/>
      <c r="W72" s="17"/>
      <c r="X72" s="180">
        <f t="shared" si="12"/>
        <v>0</v>
      </c>
      <c r="Y72" s="180">
        <f t="shared" si="11"/>
        <v>0</v>
      </c>
      <c r="Z72" s="180">
        <f t="shared" si="11"/>
        <v>0</v>
      </c>
      <c r="AA72" s="180">
        <f t="shared" si="11"/>
        <v>0</v>
      </c>
      <c r="AB72" s="180">
        <f t="shared" si="11"/>
        <v>0</v>
      </c>
      <c r="AC72" s="180">
        <f t="shared" si="11"/>
        <v>0</v>
      </c>
      <c r="AI72" s="161" t="str">
        <f t="shared" si="13"/>
        <v>Zeitreihe_1</v>
      </c>
    </row>
    <row r="73" spans="1:35" x14ac:dyDescent="0.25">
      <c r="A73" s="17"/>
      <c r="B73" s="17"/>
      <c r="C73" s="17"/>
      <c r="D73" s="35"/>
      <c r="E73" s="17"/>
      <c r="F73" s="17"/>
      <c r="G73" s="17"/>
      <c r="H73" s="16">
        <f t="shared" si="14"/>
        <v>0</v>
      </c>
      <c r="I73" s="17"/>
      <c r="J73" s="17"/>
      <c r="K73" s="17"/>
      <c r="L73" s="17"/>
      <c r="M73" s="17"/>
      <c r="N73" s="118">
        <f>IF(D73&gt;A_Stammdaten!$B$12,0,SUM(H73,I73,K73,L73)-SUM(J73,M73))</f>
        <v>0</v>
      </c>
      <c r="O73" s="17"/>
      <c r="P73" s="17"/>
      <c r="Q73" s="17"/>
      <c r="R73" s="17"/>
      <c r="S73" s="16">
        <f>IF(D73&gt;A_Stammdaten!$B$12,0,SUM(N73)-SUM(O73:R73))</f>
        <v>0</v>
      </c>
      <c r="T73" s="17"/>
      <c r="U73" s="17"/>
      <c r="V73" s="17"/>
      <c r="W73" s="17"/>
      <c r="X73" s="180">
        <f t="shared" si="12"/>
        <v>0</v>
      </c>
      <c r="Y73" s="180">
        <f t="shared" si="11"/>
        <v>0</v>
      </c>
      <c r="Z73" s="180">
        <f t="shared" si="11"/>
        <v>0</v>
      </c>
      <c r="AA73" s="180">
        <f t="shared" si="11"/>
        <v>0</v>
      </c>
      <c r="AB73" s="180">
        <f t="shared" si="11"/>
        <v>0</v>
      </c>
      <c r="AC73" s="180">
        <f t="shared" si="11"/>
        <v>0</v>
      </c>
      <c r="AI73" s="161" t="str">
        <f t="shared" si="13"/>
        <v>Zeitreihe_1</v>
      </c>
    </row>
    <row r="74" spans="1:35" x14ac:dyDescent="0.25">
      <c r="A74" s="17"/>
      <c r="B74" s="17"/>
      <c r="C74" s="17"/>
      <c r="D74" s="35"/>
      <c r="E74" s="17"/>
      <c r="F74" s="17"/>
      <c r="G74" s="17"/>
      <c r="H74" s="16">
        <f t="shared" si="14"/>
        <v>0</v>
      </c>
      <c r="I74" s="17"/>
      <c r="J74" s="17"/>
      <c r="K74" s="17"/>
      <c r="L74" s="17"/>
      <c r="M74" s="17"/>
      <c r="N74" s="118">
        <f>IF(D74&gt;A_Stammdaten!$B$12,0,SUM(H74,I74,K74,L74)-SUM(J74,M74))</f>
        <v>0</v>
      </c>
      <c r="O74" s="17"/>
      <c r="P74" s="17"/>
      <c r="Q74" s="17"/>
      <c r="R74" s="17"/>
      <c r="S74" s="16">
        <f>IF(D74&gt;A_Stammdaten!$B$12,0,SUM(N74)-SUM(O74:R74))</f>
        <v>0</v>
      </c>
      <c r="T74" s="17"/>
      <c r="U74" s="17"/>
      <c r="V74" s="17"/>
      <c r="W74" s="17"/>
      <c r="X74" s="180">
        <f t="shared" si="12"/>
        <v>0</v>
      </c>
      <c r="Y74" s="180">
        <f t="shared" si="11"/>
        <v>0</v>
      </c>
      <c r="Z74" s="180">
        <f t="shared" si="11"/>
        <v>0</v>
      </c>
      <c r="AA74" s="180">
        <f t="shared" si="11"/>
        <v>0</v>
      </c>
      <c r="AB74" s="180">
        <f t="shared" si="11"/>
        <v>0</v>
      </c>
      <c r="AC74" s="180">
        <f t="shared" si="11"/>
        <v>0</v>
      </c>
      <c r="AI74" s="161" t="str">
        <f t="shared" si="13"/>
        <v>Zeitreihe_1</v>
      </c>
    </row>
    <row r="75" spans="1:35" x14ac:dyDescent="0.25">
      <c r="A75" s="17"/>
      <c r="B75" s="17"/>
      <c r="C75" s="17"/>
      <c r="D75" s="35"/>
      <c r="E75" s="17"/>
      <c r="F75" s="17"/>
      <c r="G75" s="17"/>
      <c r="H75" s="16">
        <f t="shared" si="14"/>
        <v>0</v>
      </c>
      <c r="I75" s="17"/>
      <c r="J75" s="17"/>
      <c r="K75" s="17"/>
      <c r="L75" s="17"/>
      <c r="M75" s="17"/>
      <c r="N75" s="118">
        <f>IF(D75&gt;A_Stammdaten!$B$12,0,SUM(H75,I75,K75,L75)-SUM(J75,M75))</f>
        <v>0</v>
      </c>
      <c r="O75" s="17"/>
      <c r="P75" s="17"/>
      <c r="Q75" s="17"/>
      <c r="R75" s="17"/>
      <c r="S75" s="16">
        <f>IF(D75&gt;A_Stammdaten!$B$12,0,SUM(N75)-SUM(O75:R75))</f>
        <v>0</v>
      </c>
      <c r="T75" s="17"/>
      <c r="U75" s="17"/>
      <c r="V75" s="17"/>
      <c r="W75" s="17"/>
      <c r="X75" s="180">
        <f t="shared" si="12"/>
        <v>0</v>
      </c>
      <c r="Y75" s="180">
        <f t="shared" ref="Y75:AC84" si="15">IF(AND($T75&lt;&gt;"",$T75&lt;&gt;0),IF(($T75-(Y$4-$D75))&gt;0,($T75-(Y$4-$D75)-1)*($S75/$T75),0),$S75)</f>
        <v>0</v>
      </c>
      <c r="Z75" s="180">
        <f t="shared" si="15"/>
        <v>0</v>
      </c>
      <c r="AA75" s="180">
        <f t="shared" si="15"/>
        <v>0</v>
      </c>
      <c r="AB75" s="180">
        <f t="shared" si="15"/>
        <v>0</v>
      </c>
      <c r="AC75" s="180">
        <f t="shared" si="15"/>
        <v>0</v>
      </c>
      <c r="AI75" s="161" t="str">
        <f t="shared" si="13"/>
        <v>Zeitreihe_1</v>
      </c>
    </row>
    <row r="76" spans="1:35" x14ac:dyDescent="0.25">
      <c r="A76" s="17"/>
      <c r="B76" s="17"/>
      <c r="C76" s="17"/>
      <c r="D76" s="35"/>
      <c r="E76" s="17"/>
      <c r="F76" s="17"/>
      <c r="G76" s="17"/>
      <c r="H76" s="16">
        <f t="shared" si="14"/>
        <v>0</v>
      </c>
      <c r="I76" s="17"/>
      <c r="J76" s="17"/>
      <c r="K76" s="17"/>
      <c r="L76" s="17"/>
      <c r="M76" s="17"/>
      <c r="N76" s="118">
        <f>IF(D76&gt;A_Stammdaten!$B$12,0,SUM(H76,I76,K76,L76)-SUM(J76,M76))</f>
        <v>0</v>
      </c>
      <c r="O76" s="17"/>
      <c r="P76" s="17"/>
      <c r="Q76" s="17"/>
      <c r="R76" s="17"/>
      <c r="S76" s="16">
        <f>IF(D76&gt;A_Stammdaten!$B$12,0,SUM(N76)-SUM(O76:R76))</f>
        <v>0</v>
      </c>
      <c r="T76" s="17"/>
      <c r="U76" s="17"/>
      <c r="V76" s="17"/>
      <c r="W76" s="17"/>
      <c r="X76" s="180">
        <f t="shared" si="12"/>
        <v>0</v>
      </c>
      <c r="Y76" s="180">
        <f t="shared" si="15"/>
        <v>0</v>
      </c>
      <c r="Z76" s="180">
        <f t="shared" si="15"/>
        <v>0</v>
      </c>
      <c r="AA76" s="180">
        <f t="shared" si="15"/>
        <v>0</v>
      </c>
      <c r="AB76" s="180">
        <f t="shared" si="15"/>
        <v>0</v>
      </c>
      <c r="AC76" s="180">
        <f t="shared" si="15"/>
        <v>0</v>
      </c>
      <c r="AI76" s="161" t="str">
        <f t="shared" si="13"/>
        <v>Zeitreihe_1</v>
      </c>
    </row>
    <row r="77" spans="1:35" x14ac:dyDescent="0.25">
      <c r="A77" s="17"/>
      <c r="B77" s="17"/>
      <c r="C77" s="17"/>
      <c r="D77" s="35"/>
      <c r="E77" s="17"/>
      <c r="F77" s="17"/>
      <c r="G77" s="17"/>
      <c r="H77" s="16">
        <f t="shared" si="14"/>
        <v>0</v>
      </c>
      <c r="I77" s="17"/>
      <c r="J77" s="17"/>
      <c r="K77" s="17"/>
      <c r="L77" s="17"/>
      <c r="M77" s="17"/>
      <c r="N77" s="118">
        <f>IF(D77&gt;A_Stammdaten!$B$12,0,SUM(H77,I77,K77,L77)-SUM(J77,M77))</f>
        <v>0</v>
      </c>
      <c r="O77" s="17"/>
      <c r="P77" s="17"/>
      <c r="Q77" s="17"/>
      <c r="R77" s="17"/>
      <c r="S77" s="16">
        <f>IF(D77&gt;A_Stammdaten!$B$12,0,SUM(N77)-SUM(O77:R77))</f>
        <v>0</v>
      </c>
      <c r="T77" s="17"/>
      <c r="U77" s="17"/>
      <c r="V77" s="17"/>
      <c r="W77" s="17"/>
      <c r="X77" s="180">
        <f t="shared" si="12"/>
        <v>0</v>
      </c>
      <c r="Y77" s="180">
        <f t="shared" si="15"/>
        <v>0</v>
      </c>
      <c r="Z77" s="180">
        <f t="shared" si="15"/>
        <v>0</v>
      </c>
      <c r="AA77" s="180">
        <f t="shared" si="15"/>
        <v>0</v>
      </c>
      <c r="AB77" s="180">
        <f t="shared" si="15"/>
        <v>0</v>
      </c>
      <c r="AC77" s="180">
        <f t="shared" si="15"/>
        <v>0</v>
      </c>
      <c r="AI77" s="161" t="str">
        <f t="shared" si="13"/>
        <v>Zeitreihe_1</v>
      </c>
    </row>
    <row r="78" spans="1:35" x14ac:dyDescent="0.25">
      <c r="A78" s="17"/>
      <c r="B78" s="17"/>
      <c r="C78" s="17"/>
      <c r="D78" s="35"/>
      <c r="E78" s="17"/>
      <c r="F78" s="17"/>
      <c r="G78" s="17"/>
      <c r="H78" s="16">
        <f t="shared" si="14"/>
        <v>0</v>
      </c>
      <c r="I78" s="17"/>
      <c r="J78" s="17"/>
      <c r="K78" s="17"/>
      <c r="L78" s="17"/>
      <c r="M78" s="17"/>
      <c r="N78" s="118">
        <f>IF(D78&gt;A_Stammdaten!$B$12,0,SUM(H78,I78,K78,L78)-SUM(J78,M78))</f>
        <v>0</v>
      </c>
      <c r="O78" s="17"/>
      <c r="P78" s="17"/>
      <c r="Q78" s="17"/>
      <c r="R78" s="17"/>
      <c r="S78" s="16">
        <f>IF(D78&gt;A_Stammdaten!$B$12,0,SUM(N78)-SUM(O78:R78))</f>
        <v>0</v>
      </c>
      <c r="T78" s="17"/>
      <c r="U78" s="17"/>
      <c r="V78" s="17"/>
      <c r="W78" s="17"/>
      <c r="X78" s="180">
        <f t="shared" si="12"/>
        <v>0</v>
      </c>
      <c r="Y78" s="180">
        <f t="shared" si="15"/>
        <v>0</v>
      </c>
      <c r="Z78" s="180">
        <f t="shared" si="15"/>
        <v>0</v>
      </c>
      <c r="AA78" s="180">
        <f t="shared" si="15"/>
        <v>0</v>
      </c>
      <c r="AB78" s="180">
        <f t="shared" si="15"/>
        <v>0</v>
      </c>
      <c r="AC78" s="180">
        <f t="shared" si="15"/>
        <v>0</v>
      </c>
      <c r="AI78" s="161" t="str">
        <f t="shared" si="13"/>
        <v>Zeitreihe_1</v>
      </c>
    </row>
    <row r="79" spans="1:35" x14ac:dyDescent="0.25">
      <c r="A79" s="17"/>
      <c r="B79" s="17"/>
      <c r="C79" s="17"/>
      <c r="D79" s="35"/>
      <c r="E79" s="17"/>
      <c r="F79" s="17"/>
      <c r="G79" s="17"/>
      <c r="H79" s="16">
        <f t="shared" si="14"/>
        <v>0</v>
      </c>
      <c r="I79" s="17"/>
      <c r="J79" s="17"/>
      <c r="K79" s="17"/>
      <c r="L79" s="17"/>
      <c r="M79" s="17"/>
      <c r="N79" s="118">
        <f>IF(D79&gt;A_Stammdaten!$B$12,0,SUM(H79,I79,K79,L79)-SUM(J79,M79))</f>
        <v>0</v>
      </c>
      <c r="O79" s="17"/>
      <c r="P79" s="17"/>
      <c r="Q79" s="17"/>
      <c r="R79" s="17"/>
      <c r="S79" s="16">
        <f>IF(D79&gt;A_Stammdaten!$B$12,0,SUM(N79)-SUM(O79:R79))</f>
        <v>0</v>
      </c>
      <c r="T79" s="17"/>
      <c r="U79" s="17"/>
      <c r="V79" s="17"/>
      <c r="W79" s="17"/>
      <c r="X79" s="180">
        <f t="shared" si="12"/>
        <v>0</v>
      </c>
      <c r="Y79" s="180">
        <f t="shared" si="15"/>
        <v>0</v>
      </c>
      <c r="Z79" s="180">
        <f t="shared" si="15"/>
        <v>0</v>
      </c>
      <c r="AA79" s="180">
        <f t="shared" si="15"/>
        <v>0</v>
      </c>
      <c r="AB79" s="180">
        <f t="shared" si="15"/>
        <v>0</v>
      </c>
      <c r="AC79" s="180">
        <f t="shared" si="15"/>
        <v>0</v>
      </c>
      <c r="AI79" s="161" t="str">
        <f t="shared" si="13"/>
        <v>Zeitreihe_1</v>
      </c>
    </row>
    <row r="80" spans="1:35" x14ac:dyDescent="0.25">
      <c r="A80" s="17"/>
      <c r="B80" s="17"/>
      <c r="C80" s="17"/>
      <c r="D80" s="35"/>
      <c r="E80" s="17"/>
      <c r="F80" s="17"/>
      <c r="G80" s="17"/>
      <c r="H80" s="16">
        <f t="shared" si="14"/>
        <v>0</v>
      </c>
      <c r="I80" s="17"/>
      <c r="J80" s="17"/>
      <c r="K80" s="17"/>
      <c r="L80" s="17"/>
      <c r="M80" s="17"/>
      <c r="N80" s="118">
        <f>IF(D80&gt;A_Stammdaten!$B$12,0,SUM(H80,I80,K80,L80)-SUM(J80,M80))</f>
        <v>0</v>
      </c>
      <c r="O80" s="17"/>
      <c r="P80" s="17"/>
      <c r="Q80" s="17"/>
      <c r="R80" s="17"/>
      <c r="S80" s="16">
        <f>IF(D80&gt;A_Stammdaten!$B$12,0,SUM(N80)-SUM(O80:R80))</f>
        <v>0</v>
      </c>
      <c r="T80" s="17"/>
      <c r="U80" s="17"/>
      <c r="V80" s="17"/>
      <c r="W80" s="17"/>
      <c r="X80" s="180">
        <f t="shared" si="12"/>
        <v>0</v>
      </c>
      <c r="Y80" s="180">
        <f t="shared" si="15"/>
        <v>0</v>
      </c>
      <c r="Z80" s="180">
        <f t="shared" si="15"/>
        <v>0</v>
      </c>
      <c r="AA80" s="180">
        <f t="shared" si="15"/>
        <v>0</v>
      </c>
      <c r="AB80" s="180">
        <f t="shared" si="15"/>
        <v>0</v>
      </c>
      <c r="AC80" s="180">
        <f t="shared" si="15"/>
        <v>0</v>
      </c>
      <c r="AI80" s="161" t="str">
        <f t="shared" si="13"/>
        <v>Zeitreihe_1</v>
      </c>
    </row>
    <row r="81" spans="1:35" x14ac:dyDescent="0.25">
      <c r="A81" s="17"/>
      <c r="B81" s="17"/>
      <c r="C81" s="17"/>
      <c r="D81" s="35"/>
      <c r="E81" s="17"/>
      <c r="F81" s="17"/>
      <c r="G81" s="17"/>
      <c r="H81" s="16">
        <f t="shared" si="14"/>
        <v>0</v>
      </c>
      <c r="I81" s="17"/>
      <c r="J81" s="17"/>
      <c r="K81" s="17"/>
      <c r="L81" s="17"/>
      <c r="M81" s="17"/>
      <c r="N81" s="118">
        <f>IF(D81&gt;A_Stammdaten!$B$12,0,SUM(H81,I81,K81,L81)-SUM(J81,M81))</f>
        <v>0</v>
      </c>
      <c r="O81" s="17"/>
      <c r="P81" s="17"/>
      <c r="Q81" s="17"/>
      <c r="R81" s="17"/>
      <c r="S81" s="16">
        <f>IF(D81&gt;A_Stammdaten!$B$12,0,SUM(N81)-SUM(O81:R81))</f>
        <v>0</v>
      </c>
      <c r="T81" s="17"/>
      <c r="U81" s="17"/>
      <c r="V81" s="17"/>
      <c r="W81" s="17"/>
      <c r="X81" s="180">
        <f t="shared" si="12"/>
        <v>0</v>
      </c>
      <c r="Y81" s="180">
        <f t="shared" si="15"/>
        <v>0</v>
      </c>
      <c r="Z81" s="180">
        <f t="shared" si="15"/>
        <v>0</v>
      </c>
      <c r="AA81" s="180">
        <f t="shared" si="15"/>
        <v>0</v>
      </c>
      <c r="AB81" s="180">
        <f t="shared" si="15"/>
        <v>0</v>
      </c>
      <c r="AC81" s="180">
        <f t="shared" si="15"/>
        <v>0</v>
      </c>
      <c r="AI81" s="161" t="str">
        <f t="shared" si="13"/>
        <v>Zeitreihe_1</v>
      </c>
    </row>
    <row r="82" spans="1:35" x14ac:dyDescent="0.25">
      <c r="A82" s="17"/>
      <c r="B82" s="17"/>
      <c r="C82" s="17"/>
      <c r="D82" s="35"/>
      <c r="E82" s="17"/>
      <c r="F82" s="17"/>
      <c r="G82" s="17"/>
      <c r="H82" s="16">
        <f t="shared" si="14"/>
        <v>0</v>
      </c>
      <c r="I82" s="17"/>
      <c r="J82" s="17"/>
      <c r="K82" s="17"/>
      <c r="L82" s="17"/>
      <c r="M82" s="17"/>
      <c r="N82" s="118">
        <f>IF(D82&gt;A_Stammdaten!$B$12,0,SUM(H82,I82,K82,L82)-SUM(J82,M82))</f>
        <v>0</v>
      </c>
      <c r="O82" s="17"/>
      <c r="P82" s="17"/>
      <c r="Q82" s="17"/>
      <c r="R82" s="17"/>
      <c r="S82" s="16">
        <f>IF(D82&gt;A_Stammdaten!$B$12,0,SUM(N82)-SUM(O82:R82))</f>
        <v>0</v>
      </c>
      <c r="T82" s="17"/>
      <c r="U82" s="17"/>
      <c r="V82" s="17"/>
      <c r="W82" s="17"/>
      <c r="X82" s="180">
        <f t="shared" si="12"/>
        <v>0</v>
      </c>
      <c r="Y82" s="180">
        <f t="shared" si="15"/>
        <v>0</v>
      </c>
      <c r="Z82" s="180">
        <f t="shared" si="15"/>
        <v>0</v>
      </c>
      <c r="AA82" s="180">
        <f t="shared" si="15"/>
        <v>0</v>
      </c>
      <c r="AB82" s="180">
        <f t="shared" si="15"/>
        <v>0</v>
      </c>
      <c r="AC82" s="180">
        <f t="shared" si="15"/>
        <v>0</v>
      </c>
      <c r="AI82" s="161" t="str">
        <f t="shared" si="13"/>
        <v>Zeitreihe_1</v>
      </c>
    </row>
    <row r="83" spans="1:35" x14ac:dyDescent="0.25">
      <c r="A83" s="17"/>
      <c r="B83" s="17"/>
      <c r="C83" s="17"/>
      <c r="D83" s="35"/>
      <c r="E83" s="17"/>
      <c r="F83" s="17"/>
      <c r="G83" s="17"/>
      <c r="H83" s="16">
        <f t="shared" si="14"/>
        <v>0</v>
      </c>
      <c r="I83" s="17"/>
      <c r="J83" s="17"/>
      <c r="K83" s="17"/>
      <c r="L83" s="17"/>
      <c r="M83" s="17"/>
      <c r="N83" s="118">
        <f>IF(D83&gt;A_Stammdaten!$B$12,0,SUM(H83,I83,K83,L83)-SUM(J83,M83))</f>
        <v>0</v>
      </c>
      <c r="O83" s="17"/>
      <c r="P83" s="17"/>
      <c r="Q83" s="17"/>
      <c r="R83" s="17"/>
      <c r="S83" s="16">
        <f>IF(D83&gt;A_Stammdaten!$B$12,0,SUM(N83)-SUM(O83:R83))</f>
        <v>0</v>
      </c>
      <c r="T83" s="17"/>
      <c r="U83" s="17"/>
      <c r="V83" s="17"/>
      <c r="W83" s="17"/>
      <c r="X83" s="180">
        <f t="shared" si="12"/>
        <v>0</v>
      </c>
      <c r="Y83" s="180">
        <f t="shared" si="15"/>
        <v>0</v>
      </c>
      <c r="Z83" s="180">
        <f t="shared" si="15"/>
        <v>0</v>
      </c>
      <c r="AA83" s="180">
        <f t="shared" si="15"/>
        <v>0</v>
      </c>
      <c r="AB83" s="180">
        <f t="shared" si="15"/>
        <v>0</v>
      </c>
      <c r="AC83" s="180">
        <f t="shared" si="15"/>
        <v>0</v>
      </c>
      <c r="AI83" s="161" t="str">
        <f t="shared" si="13"/>
        <v>Zeitreihe_1</v>
      </c>
    </row>
    <row r="84" spans="1:35" x14ac:dyDescent="0.25">
      <c r="A84" s="17"/>
      <c r="B84" s="17"/>
      <c r="C84" s="17"/>
      <c r="D84" s="35"/>
      <c r="E84" s="17"/>
      <c r="F84" s="17"/>
      <c r="G84" s="17"/>
      <c r="H84" s="16">
        <f t="shared" si="14"/>
        <v>0</v>
      </c>
      <c r="I84" s="17"/>
      <c r="J84" s="17"/>
      <c r="K84" s="17"/>
      <c r="L84" s="17"/>
      <c r="M84" s="17"/>
      <c r="N84" s="118">
        <f>IF(D84&gt;A_Stammdaten!$B$12,0,SUM(H84,I84,K84,L84)-SUM(J84,M84))</f>
        <v>0</v>
      </c>
      <c r="O84" s="17"/>
      <c r="P84" s="17"/>
      <c r="Q84" s="17"/>
      <c r="R84" s="17"/>
      <c r="S84" s="16">
        <f>IF(D84&gt;A_Stammdaten!$B$12,0,SUM(N84)-SUM(O84:R84))</f>
        <v>0</v>
      </c>
      <c r="T84" s="17"/>
      <c r="U84" s="17"/>
      <c r="V84" s="17"/>
      <c r="W84" s="17"/>
      <c r="X84" s="180">
        <f t="shared" si="12"/>
        <v>0</v>
      </c>
      <c r="Y84" s="180">
        <f t="shared" si="15"/>
        <v>0</v>
      </c>
      <c r="Z84" s="180">
        <f t="shared" si="15"/>
        <v>0</v>
      </c>
      <c r="AA84" s="180">
        <f t="shared" si="15"/>
        <v>0</v>
      </c>
      <c r="AB84" s="180">
        <f t="shared" si="15"/>
        <v>0</v>
      </c>
      <c r="AC84" s="180">
        <f t="shared" si="15"/>
        <v>0</v>
      </c>
      <c r="AI84" s="161" t="str">
        <f t="shared" si="13"/>
        <v>Zeitreihe_1</v>
      </c>
    </row>
    <row r="85" spans="1:35" x14ac:dyDescent="0.25">
      <c r="A85" s="17"/>
      <c r="B85" s="17"/>
      <c r="C85" s="17"/>
      <c r="D85" s="35"/>
      <c r="E85" s="17"/>
      <c r="F85" s="17"/>
      <c r="G85" s="17"/>
      <c r="H85" s="16">
        <f t="shared" si="14"/>
        <v>0</v>
      </c>
      <c r="I85" s="17"/>
      <c r="J85" s="17"/>
      <c r="K85" s="17"/>
      <c r="L85" s="17"/>
      <c r="M85" s="17"/>
      <c r="N85" s="118">
        <f>IF(D85&gt;A_Stammdaten!$B$12,0,SUM(H85,I85,K85,L85)-SUM(J85,M85))</f>
        <v>0</v>
      </c>
      <c r="O85" s="17"/>
      <c r="P85" s="17"/>
      <c r="Q85" s="17"/>
      <c r="R85" s="17"/>
      <c r="S85" s="16">
        <f>IF(D85&gt;A_Stammdaten!$B$12,0,SUM(N85)-SUM(O85:R85))</f>
        <v>0</v>
      </c>
      <c r="T85" s="17"/>
      <c r="U85" s="17"/>
      <c r="V85" s="17"/>
      <c r="W85" s="17"/>
      <c r="X85" s="180">
        <f t="shared" si="12"/>
        <v>0</v>
      </c>
      <c r="Y85" s="180">
        <f t="shared" ref="Y85:AC94" si="16">IF(AND($T85&lt;&gt;"",$T85&lt;&gt;0),IF(($T85-(Y$4-$D85))&gt;0,($T85-(Y$4-$D85)-1)*($S85/$T85),0),$S85)</f>
        <v>0</v>
      </c>
      <c r="Z85" s="180">
        <f t="shared" si="16"/>
        <v>0</v>
      </c>
      <c r="AA85" s="180">
        <f t="shared" si="16"/>
        <v>0</v>
      </c>
      <c r="AB85" s="180">
        <f t="shared" si="16"/>
        <v>0</v>
      </c>
      <c r="AC85" s="180">
        <f t="shared" si="16"/>
        <v>0</v>
      </c>
      <c r="AI85" s="161" t="str">
        <f t="shared" si="13"/>
        <v>Zeitreihe_1</v>
      </c>
    </row>
    <row r="86" spans="1:35" x14ac:dyDescent="0.25">
      <c r="A86" s="17"/>
      <c r="B86" s="17"/>
      <c r="C86" s="17"/>
      <c r="D86" s="35"/>
      <c r="E86" s="17"/>
      <c r="F86" s="17"/>
      <c r="G86" s="17"/>
      <c r="H86" s="16">
        <f t="shared" si="14"/>
        <v>0</v>
      </c>
      <c r="I86" s="17"/>
      <c r="J86" s="17"/>
      <c r="K86" s="17"/>
      <c r="L86" s="17"/>
      <c r="M86" s="17"/>
      <c r="N86" s="118">
        <f>IF(D86&gt;A_Stammdaten!$B$12,0,SUM(H86,I86,K86,L86)-SUM(J86,M86))</f>
        <v>0</v>
      </c>
      <c r="O86" s="17"/>
      <c r="P86" s="17"/>
      <c r="Q86" s="17"/>
      <c r="R86" s="17"/>
      <c r="S86" s="16">
        <f>IF(D86&gt;A_Stammdaten!$B$12,0,SUM(N86)-SUM(O86:R86))</f>
        <v>0</v>
      </c>
      <c r="T86" s="17"/>
      <c r="U86" s="17"/>
      <c r="V86" s="17"/>
      <c r="W86" s="17"/>
      <c r="X86" s="180">
        <f t="shared" si="12"/>
        <v>0</v>
      </c>
      <c r="Y86" s="180">
        <f t="shared" si="16"/>
        <v>0</v>
      </c>
      <c r="Z86" s="180">
        <f t="shared" si="16"/>
        <v>0</v>
      </c>
      <c r="AA86" s="180">
        <f t="shared" si="16"/>
        <v>0</v>
      </c>
      <c r="AB86" s="180">
        <f t="shared" si="16"/>
        <v>0</v>
      </c>
      <c r="AC86" s="180">
        <f t="shared" si="16"/>
        <v>0</v>
      </c>
      <c r="AI86" s="161" t="str">
        <f t="shared" si="13"/>
        <v>Zeitreihe_1</v>
      </c>
    </row>
    <row r="87" spans="1:35" x14ac:dyDescent="0.25">
      <c r="A87" s="17"/>
      <c r="B87" s="17"/>
      <c r="C87" s="17"/>
      <c r="D87" s="35"/>
      <c r="E87" s="17"/>
      <c r="F87" s="17"/>
      <c r="G87" s="17"/>
      <c r="H87" s="16">
        <f t="shared" si="14"/>
        <v>0</v>
      </c>
      <c r="I87" s="17"/>
      <c r="J87" s="17"/>
      <c r="K87" s="17"/>
      <c r="L87" s="17"/>
      <c r="M87" s="17"/>
      <c r="N87" s="118">
        <f>IF(D87&gt;A_Stammdaten!$B$12,0,SUM(H87,I87,K87,L87)-SUM(J87,M87))</f>
        <v>0</v>
      </c>
      <c r="O87" s="17"/>
      <c r="P87" s="17"/>
      <c r="Q87" s="17"/>
      <c r="R87" s="17"/>
      <c r="S87" s="16">
        <f>IF(D87&gt;A_Stammdaten!$B$12,0,SUM(N87)-SUM(O87:R87))</f>
        <v>0</v>
      </c>
      <c r="T87" s="17"/>
      <c r="U87" s="17"/>
      <c r="V87" s="17"/>
      <c r="W87" s="17"/>
      <c r="X87" s="180">
        <f t="shared" si="12"/>
        <v>0</v>
      </c>
      <c r="Y87" s="180">
        <f t="shared" si="16"/>
        <v>0</v>
      </c>
      <c r="Z87" s="180">
        <f t="shared" si="16"/>
        <v>0</v>
      </c>
      <c r="AA87" s="180">
        <f t="shared" si="16"/>
        <v>0</v>
      </c>
      <c r="AB87" s="180">
        <f t="shared" si="16"/>
        <v>0</v>
      </c>
      <c r="AC87" s="180">
        <f t="shared" si="16"/>
        <v>0</v>
      </c>
      <c r="AI87" s="161" t="str">
        <f t="shared" si="13"/>
        <v>Zeitreihe_1</v>
      </c>
    </row>
    <row r="88" spans="1:35" x14ac:dyDescent="0.25">
      <c r="A88" s="17"/>
      <c r="B88" s="17"/>
      <c r="C88" s="17"/>
      <c r="D88" s="35"/>
      <c r="E88" s="17"/>
      <c r="F88" s="17"/>
      <c r="G88" s="17"/>
      <c r="H88" s="16">
        <f t="shared" si="14"/>
        <v>0</v>
      </c>
      <c r="I88" s="17"/>
      <c r="J88" s="17"/>
      <c r="K88" s="17"/>
      <c r="L88" s="17"/>
      <c r="M88" s="17"/>
      <c r="N88" s="118">
        <f>IF(D88&gt;A_Stammdaten!$B$12,0,SUM(H88,I88,K88,L88)-SUM(J88,M88))</f>
        <v>0</v>
      </c>
      <c r="O88" s="17"/>
      <c r="P88" s="17"/>
      <c r="Q88" s="17"/>
      <c r="R88" s="17"/>
      <c r="S88" s="16">
        <f>IF(D88&gt;A_Stammdaten!$B$12,0,SUM(N88)-SUM(O88:R88))</f>
        <v>0</v>
      </c>
      <c r="T88" s="17"/>
      <c r="U88" s="17"/>
      <c r="V88" s="17"/>
      <c r="W88" s="17"/>
      <c r="X88" s="180">
        <f t="shared" si="12"/>
        <v>0</v>
      </c>
      <c r="Y88" s="180">
        <f t="shared" si="16"/>
        <v>0</v>
      </c>
      <c r="Z88" s="180">
        <f t="shared" si="16"/>
        <v>0</v>
      </c>
      <c r="AA88" s="180">
        <f t="shared" si="16"/>
        <v>0</v>
      </c>
      <c r="AB88" s="180">
        <f t="shared" si="16"/>
        <v>0</v>
      </c>
      <c r="AC88" s="180">
        <f t="shared" si="16"/>
        <v>0</v>
      </c>
      <c r="AI88" s="161" t="str">
        <f t="shared" si="13"/>
        <v>Zeitreihe_1</v>
      </c>
    </row>
    <row r="89" spans="1:35" x14ac:dyDescent="0.25">
      <c r="A89" s="17"/>
      <c r="B89" s="17"/>
      <c r="C89" s="17"/>
      <c r="D89" s="35"/>
      <c r="E89" s="17"/>
      <c r="F89" s="17"/>
      <c r="G89" s="17"/>
      <c r="H89" s="16">
        <f t="shared" si="14"/>
        <v>0</v>
      </c>
      <c r="I89" s="17"/>
      <c r="J89" s="17"/>
      <c r="K89" s="17"/>
      <c r="L89" s="17"/>
      <c r="M89" s="17"/>
      <c r="N89" s="118">
        <f>IF(D89&gt;A_Stammdaten!$B$12,0,SUM(H89,I89,K89,L89)-SUM(J89,M89))</f>
        <v>0</v>
      </c>
      <c r="O89" s="17"/>
      <c r="P89" s="17"/>
      <c r="Q89" s="17"/>
      <c r="R89" s="17"/>
      <c r="S89" s="16">
        <f>IF(D89&gt;A_Stammdaten!$B$12,0,SUM(N89)-SUM(O89:R89))</f>
        <v>0</v>
      </c>
      <c r="T89" s="17"/>
      <c r="U89" s="17"/>
      <c r="V89" s="17"/>
      <c r="W89" s="17"/>
      <c r="X89" s="180">
        <f t="shared" si="12"/>
        <v>0</v>
      </c>
      <c r="Y89" s="180">
        <f t="shared" si="16"/>
        <v>0</v>
      </c>
      <c r="Z89" s="180">
        <f t="shared" si="16"/>
        <v>0</v>
      </c>
      <c r="AA89" s="180">
        <f t="shared" si="16"/>
        <v>0</v>
      </c>
      <c r="AB89" s="180">
        <f t="shared" si="16"/>
        <v>0</v>
      </c>
      <c r="AC89" s="180">
        <f t="shared" si="16"/>
        <v>0</v>
      </c>
      <c r="AI89" s="161" t="str">
        <f t="shared" si="13"/>
        <v>Zeitreihe_1</v>
      </c>
    </row>
    <row r="90" spans="1:35" x14ac:dyDescent="0.25">
      <c r="A90" s="17"/>
      <c r="B90" s="17"/>
      <c r="C90" s="17"/>
      <c r="D90" s="35"/>
      <c r="E90" s="17"/>
      <c r="F90" s="17"/>
      <c r="G90" s="17"/>
      <c r="H90" s="16">
        <f t="shared" si="14"/>
        <v>0</v>
      </c>
      <c r="I90" s="17"/>
      <c r="J90" s="17"/>
      <c r="K90" s="17"/>
      <c r="L90" s="17"/>
      <c r="M90" s="17"/>
      <c r="N90" s="118">
        <f>IF(D90&gt;A_Stammdaten!$B$12,0,SUM(H90,I90,K90,L90)-SUM(J90,M90))</f>
        <v>0</v>
      </c>
      <c r="O90" s="17"/>
      <c r="P90" s="17"/>
      <c r="Q90" s="17"/>
      <c r="R90" s="17"/>
      <c r="S90" s="16">
        <f>IF(D90&gt;A_Stammdaten!$B$12,0,SUM(N90)-SUM(O90:R90))</f>
        <v>0</v>
      </c>
      <c r="T90" s="17"/>
      <c r="U90" s="17"/>
      <c r="V90" s="17"/>
      <c r="W90" s="17"/>
      <c r="X90" s="180">
        <f t="shared" si="12"/>
        <v>0</v>
      </c>
      <c r="Y90" s="180">
        <f t="shared" si="16"/>
        <v>0</v>
      </c>
      <c r="Z90" s="180">
        <f t="shared" si="16"/>
        <v>0</v>
      </c>
      <c r="AA90" s="180">
        <f t="shared" si="16"/>
        <v>0</v>
      </c>
      <c r="AB90" s="180">
        <f t="shared" si="16"/>
        <v>0</v>
      </c>
      <c r="AC90" s="180">
        <f t="shared" si="16"/>
        <v>0</v>
      </c>
      <c r="AI90" s="161" t="str">
        <f t="shared" si="13"/>
        <v>Zeitreihe_1</v>
      </c>
    </row>
    <row r="91" spans="1:35" x14ac:dyDescent="0.25">
      <c r="A91" s="17"/>
      <c r="B91" s="17"/>
      <c r="C91" s="17"/>
      <c r="D91" s="35"/>
      <c r="E91" s="17"/>
      <c r="F91" s="17"/>
      <c r="G91" s="17"/>
      <c r="H91" s="16">
        <f t="shared" si="14"/>
        <v>0</v>
      </c>
      <c r="I91" s="17"/>
      <c r="J91" s="17"/>
      <c r="K91" s="17"/>
      <c r="L91" s="17"/>
      <c r="M91" s="17"/>
      <c r="N91" s="118">
        <f>IF(D91&gt;A_Stammdaten!$B$12,0,SUM(H91,I91,K91,L91)-SUM(J91,M91))</f>
        <v>0</v>
      </c>
      <c r="O91" s="17"/>
      <c r="P91" s="17"/>
      <c r="Q91" s="17"/>
      <c r="R91" s="17"/>
      <c r="S91" s="16">
        <f>IF(D91&gt;A_Stammdaten!$B$12,0,SUM(N91)-SUM(O91:R91))</f>
        <v>0</v>
      </c>
      <c r="T91" s="17"/>
      <c r="U91" s="17"/>
      <c r="V91" s="17"/>
      <c r="W91" s="17"/>
      <c r="X91" s="180">
        <f t="shared" si="12"/>
        <v>0</v>
      </c>
      <c r="Y91" s="180">
        <f t="shared" si="16"/>
        <v>0</v>
      </c>
      <c r="Z91" s="180">
        <f t="shared" si="16"/>
        <v>0</v>
      </c>
      <c r="AA91" s="180">
        <f t="shared" si="16"/>
        <v>0</v>
      </c>
      <c r="AB91" s="180">
        <f t="shared" si="16"/>
        <v>0</v>
      </c>
      <c r="AC91" s="180">
        <f t="shared" si="16"/>
        <v>0</v>
      </c>
      <c r="AI91" s="161" t="str">
        <f t="shared" si="13"/>
        <v>Zeitreihe_1</v>
      </c>
    </row>
    <row r="92" spans="1:35" x14ac:dyDescent="0.25">
      <c r="A92" s="17"/>
      <c r="B92" s="17"/>
      <c r="C92" s="17"/>
      <c r="D92" s="35"/>
      <c r="E92" s="17"/>
      <c r="F92" s="17"/>
      <c r="G92" s="17"/>
      <c r="H92" s="16">
        <f t="shared" si="14"/>
        <v>0</v>
      </c>
      <c r="I92" s="17"/>
      <c r="J92" s="17"/>
      <c r="K92" s="17"/>
      <c r="L92" s="17"/>
      <c r="M92" s="17"/>
      <c r="N92" s="118">
        <f>IF(D92&gt;A_Stammdaten!$B$12,0,SUM(H92,I92,K92,L92)-SUM(J92,M92))</f>
        <v>0</v>
      </c>
      <c r="O92" s="17"/>
      <c r="P92" s="17"/>
      <c r="Q92" s="17"/>
      <c r="R92" s="17"/>
      <c r="S92" s="16">
        <f>IF(D92&gt;A_Stammdaten!$B$12,0,SUM(N92)-SUM(O92:R92))</f>
        <v>0</v>
      </c>
      <c r="T92" s="17"/>
      <c r="U92" s="17"/>
      <c r="V92" s="17"/>
      <c r="W92" s="17"/>
      <c r="X92" s="180">
        <f t="shared" si="12"/>
        <v>0</v>
      </c>
      <c r="Y92" s="180">
        <f t="shared" si="16"/>
        <v>0</v>
      </c>
      <c r="Z92" s="180">
        <f t="shared" si="16"/>
        <v>0</v>
      </c>
      <c r="AA92" s="180">
        <f t="shared" si="16"/>
        <v>0</v>
      </c>
      <c r="AB92" s="180">
        <f t="shared" si="16"/>
        <v>0</v>
      </c>
      <c r="AC92" s="180">
        <f t="shared" si="16"/>
        <v>0</v>
      </c>
      <c r="AI92" s="161" t="str">
        <f t="shared" si="13"/>
        <v>Zeitreihe_1</v>
      </c>
    </row>
    <row r="93" spans="1:35" x14ac:dyDescent="0.25">
      <c r="A93" s="17"/>
      <c r="B93" s="17"/>
      <c r="C93" s="17"/>
      <c r="D93" s="35"/>
      <c r="E93" s="17"/>
      <c r="F93" s="17"/>
      <c r="G93" s="17"/>
      <c r="H93" s="16">
        <f t="shared" si="14"/>
        <v>0</v>
      </c>
      <c r="I93" s="17"/>
      <c r="J93" s="17"/>
      <c r="K93" s="17"/>
      <c r="L93" s="17"/>
      <c r="M93" s="17"/>
      <c r="N93" s="118">
        <f>IF(D93&gt;A_Stammdaten!$B$12,0,SUM(H93,I93,K93,L93)-SUM(J93,M93))</f>
        <v>0</v>
      </c>
      <c r="O93" s="17"/>
      <c r="P93" s="17"/>
      <c r="Q93" s="17"/>
      <c r="R93" s="17"/>
      <c r="S93" s="16">
        <f>IF(D93&gt;A_Stammdaten!$B$12,0,SUM(N93)-SUM(O93:R93))</f>
        <v>0</v>
      </c>
      <c r="T93" s="17"/>
      <c r="U93" s="17"/>
      <c r="V93" s="17"/>
      <c r="W93" s="17"/>
      <c r="X93" s="180">
        <f t="shared" si="12"/>
        <v>0</v>
      </c>
      <c r="Y93" s="180">
        <f t="shared" si="16"/>
        <v>0</v>
      </c>
      <c r="Z93" s="180">
        <f t="shared" si="16"/>
        <v>0</v>
      </c>
      <c r="AA93" s="180">
        <f t="shared" si="16"/>
        <v>0</v>
      </c>
      <c r="AB93" s="180">
        <f t="shared" si="16"/>
        <v>0</v>
      </c>
      <c r="AC93" s="180">
        <f t="shared" si="16"/>
        <v>0</v>
      </c>
      <c r="AI93" s="161" t="str">
        <f t="shared" si="13"/>
        <v>Zeitreihe_1</v>
      </c>
    </row>
    <row r="94" spans="1:35" x14ac:dyDescent="0.25">
      <c r="A94" s="17"/>
      <c r="B94" s="17"/>
      <c r="C94" s="17"/>
      <c r="D94" s="35"/>
      <c r="E94" s="17"/>
      <c r="F94" s="17"/>
      <c r="G94" s="17"/>
      <c r="H94" s="16">
        <f t="shared" si="14"/>
        <v>0</v>
      </c>
      <c r="I94" s="17"/>
      <c r="J94" s="17"/>
      <c r="K94" s="17"/>
      <c r="L94" s="17"/>
      <c r="M94" s="17"/>
      <c r="N94" s="118">
        <f>IF(D94&gt;A_Stammdaten!$B$12,0,SUM(H94,I94,K94,L94)-SUM(J94,M94))</f>
        <v>0</v>
      </c>
      <c r="O94" s="17"/>
      <c r="P94" s="17"/>
      <c r="Q94" s="17"/>
      <c r="R94" s="17"/>
      <c r="S94" s="16">
        <f>IF(D94&gt;A_Stammdaten!$B$12,0,SUM(N94)-SUM(O94:R94))</f>
        <v>0</v>
      </c>
      <c r="T94" s="17"/>
      <c r="U94" s="17"/>
      <c r="V94" s="17"/>
      <c r="W94" s="17"/>
      <c r="X94" s="180">
        <f t="shared" si="12"/>
        <v>0</v>
      </c>
      <c r="Y94" s="180">
        <f t="shared" si="16"/>
        <v>0</v>
      </c>
      <c r="Z94" s="180">
        <f t="shared" si="16"/>
        <v>0</v>
      </c>
      <c r="AA94" s="180">
        <f t="shared" si="16"/>
        <v>0</v>
      </c>
      <c r="AB94" s="180">
        <f t="shared" si="16"/>
        <v>0</v>
      </c>
      <c r="AC94" s="180">
        <f t="shared" si="16"/>
        <v>0</v>
      </c>
      <c r="AI94" s="161" t="str">
        <f t="shared" si="13"/>
        <v>Zeitreihe_1</v>
      </c>
    </row>
    <row r="95" spans="1:35" x14ac:dyDescent="0.25">
      <c r="A95" s="17"/>
      <c r="B95" s="17"/>
      <c r="C95" s="17"/>
      <c r="D95" s="35"/>
      <c r="E95" s="17"/>
      <c r="F95" s="17"/>
      <c r="G95" s="17"/>
      <c r="H95" s="16">
        <f t="shared" si="14"/>
        <v>0</v>
      </c>
      <c r="I95" s="17"/>
      <c r="J95" s="17"/>
      <c r="K95" s="17"/>
      <c r="L95" s="17"/>
      <c r="M95" s="17"/>
      <c r="N95" s="118">
        <f>IF(D95&gt;A_Stammdaten!$B$12,0,SUM(H95,I95,K95,L95)-SUM(J95,M95))</f>
        <v>0</v>
      </c>
      <c r="O95" s="17"/>
      <c r="P95" s="17"/>
      <c r="Q95" s="17"/>
      <c r="R95" s="17"/>
      <c r="S95" s="16">
        <f>IF(D95&gt;A_Stammdaten!$B$12,0,SUM(N95)-SUM(O95:R95))</f>
        <v>0</v>
      </c>
      <c r="T95" s="17"/>
      <c r="U95" s="17"/>
      <c r="V95" s="17"/>
      <c r="W95" s="17"/>
      <c r="X95" s="180">
        <f t="shared" si="12"/>
        <v>0</v>
      </c>
      <c r="Y95" s="180">
        <f t="shared" ref="Y95:AC104" si="17">IF(AND($T95&lt;&gt;"",$T95&lt;&gt;0),IF(($T95-(Y$4-$D95))&gt;0,($T95-(Y$4-$D95)-1)*($S95/$T95),0),$S95)</f>
        <v>0</v>
      </c>
      <c r="Z95" s="180">
        <f t="shared" si="17"/>
        <v>0</v>
      </c>
      <c r="AA95" s="180">
        <f t="shared" si="17"/>
        <v>0</v>
      </c>
      <c r="AB95" s="180">
        <f t="shared" si="17"/>
        <v>0</v>
      </c>
      <c r="AC95" s="180">
        <f t="shared" si="17"/>
        <v>0</v>
      </c>
      <c r="AI95" s="161" t="str">
        <f t="shared" si="13"/>
        <v>Zeitreihe_1</v>
      </c>
    </row>
    <row r="96" spans="1:35" x14ac:dyDescent="0.25">
      <c r="A96" s="17"/>
      <c r="B96" s="17"/>
      <c r="C96" s="17"/>
      <c r="D96" s="35"/>
      <c r="E96" s="17"/>
      <c r="F96" s="17"/>
      <c r="G96" s="17"/>
      <c r="H96" s="16">
        <f t="shared" si="14"/>
        <v>0</v>
      </c>
      <c r="I96" s="17"/>
      <c r="J96" s="17"/>
      <c r="K96" s="17"/>
      <c r="L96" s="17"/>
      <c r="M96" s="17"/>
      <c r="N96" s="118">
        <f>IF(D96&gt;A_Stammdaten!$B$12,0,SUM(H96,I96,K96,L96)-SUM(J96,M96))</f>
        <v>0</v>
      </c>
      <c r="O96" s="17"/>
      <c r="P96" s="17"/>
      <c r="Q96" s="17"/>
      <c r="R96" s="17"/>
      <c r="S96" s="16">
        <f>IF(D96&gt;A_Stammdaten!$B$12,0,SUM(N96)-SUM(O96:R96))</f>
        <v>0</v>
      </c>
      <c r="T96" s="17"/>
      <c r="U96" s="17"/>
      <c r="V96" s="17"/>
      <c r="W96" s="17"/>
      <c r="X96" s="180">
        <f t="shared" si="12"/>
        <v>0</v>
      </c>
      <c r="Y96" s="180">
        <f t="shared" si="17"/>
        <v>0</v>
      </c>
      <c r="Z96" s="180">
        <f t="shared" si="17"/>
        <v>0</v>
      </c>
      <c r="AA96" s="180">
        <f t="shared" si="17"/>
        <v>0</v>
      </c>
      <c r="AB96" s="180">
        <f t="shared" si="17"/>
        <v>0</v>
      </c>
      <c r="AC96" s="180">
        <f t="shared" si="17"/>
        <v>0</v>
      </c>
      <c r="AI96" s="161" t="str">
        <f t="shared" si="13"/>
        <v>Zeitreihe_1</v>
      </c>
    </row>
    <row r="97" spans="1:35" x14ac:dyDescent="0.25">
      <c r="A97" s="17"/>
      <c r="B97" s="17"/>
      <c r="C97" s="17"/>
      <c r="D97" s="35"/>
      <c r="E97" s="17"/>
      <c r="F97" s="17"/>
      <c r="G97" s="17"/>
      <c r="H97" s="16">
        <f t="shared" si="14"/>
        <v>0</v>
      </c>
      <c r="I97" s="17"/>
      <c r="J97" s="17"/>
      <c r="K97" s="17"/>
      <c r="L97" s="17"/>
      <c r="M97" s="17"/>
      <c r="N97" s="118">
        <f>IF(D97&gt;A_Stammdaten!$B$12,0,SUM(H97,I97,K97,L97)-SUM(J97,M97))</f>
        <v>0</v>
      </c>
      <c r="O97" s="17"/>
      <c r="P97" s="17"/>
      <c r="Q97" s="17"/>
      <c r="R97" s="17"/>
      <c r="S97" s="16">
        <f>IF(D97&gt;A_Stammdaten!$B$12,0,SUM(N97)-SUM(O97:R97))</f>
        <v>0</v>
      </c>
      <c r="T97" s="17"/>
      <c r="U97" s="17"/>
      <c r="V97" s="17"/>
      <c r="W97" s="17"/>
      <c r="X97" s="180">
        <f t="shared" si="12"/>
        <v>0</v>
      </c>
      <c r="Y97" s="180">
        <f t="shared" si="17"/>
        <v>0</v>
      </c>
      <c r="Z97" s="180">
        <f t="shared" si="17"/>
        <v>0</v>
      </c>
      <c r="AA97" s="180">
        <f t="shared" si="17"/>
        <v>0</v>
      </c>
      <c r="AB97" s="180">
        <f t="shared" si="17"/>
        <v>0</v>
      </c>
      <c r="AC97" s="180">
        <f t="shared" si="17"/>
        <v>0</v>
      </c>
      <c r="AI97" s="161" t="str">
        <f t="shared" si="13"/>
        <v>Zeitreihe_1</v>
      </c>
    </row>
    <row r="98" spans="1:35" x14ac:dyDescent="0.25">
      <c r="A98" s="17"/>
      <c r="B98" s="17"/>
      <c r="C98" s="17"/>
      <c r="D98" s="35"/>
      <c r="E98" s="17"/>
      <c r="F98" s="17"/>
      <c r="G98" s="17"/>
      <c r="H98" s="16">
        <f t="shared" si="14"/>
        <v>0</v>
      </c>
      <c r="I98" s="17"/>
      <c r="J98" s="17"/>
      <c r="K98" s="17"/>
      <c r="L98" s="17"/>
      <c r="M98" s="17"/>
      <c r="N98" s="118">
        <f>IF(D98&gt;A_Stammdaten!$B$12,0,SUM(H98,I98,K98,L98)-SUM(J98,M98))</f>
        <v>0</v>
      </c>
      <c r="O98" s="17"/>
      <c r="P98" s="17"/>
      <c r="Q98" s="17"/>
      <c r="R98" s="17"/>
      <c r="S98" s="16">
        <f>IF(D98&gt;A_Stammdaten!$B$12,0,SUM(N98)-SUM(O98:R98))</f>
        <v>0</v>
      </c>
      <c r="T98" s="17"/>
      <c r="U98" s="17"/>
      <c r="V98" s="17"/>
      <c r="W98" s="17"/>
      <c r="X98" s="180">
        <f t="shared" si="12"/>
        <v>0</v>
      </c>
      <c r="Y98" s="180">
        <f t="shared" si="17"/>
        <v>0</v>
      </c>
      <c r="Z98" s="180">
        <f t="shared" si="17"/>
        <v>0</v>
      </c>
      <c r="AA98" s="180">
        <f t="shared" si="17"/>
        <v>0</v>
      </c>
      <c r="AB98" s="180">
        <f t="shared" si="17"/>
        <v>0</v>
      </c>
      <c r="AC98" s="180">
        <f t="shared" si="17"/>
        <v>0</v>
      </c>
      <c r="AI98" s="161" t="str">
        <f t="shared" si="13"/>
        <v>Zeitreihe_1</v>
      </c>
    </row>
    <row r="99" spans="1:35" x14ac:dyDescent="0.25">
      <c r="A99" s="17"/>
      <c r="B99" s="17"/>
      <c r="C99" s="17"/>
      <c r="D99" s="35"/>
      <c r="E99" s="17"/>
      <c r="F99" s="17"/>
      <c r="G99" s="17"/>
      <c r="H99" s="16">
        <f t="shared" si="14"/>
        <v>0</v>
      </c>
      <c r="I99" s="17"/>
      <c r="J99" s="17"/>
      <c r="K99" s="17"/>
      <c r="L99" s="17"/>
      <c r="M99" s="17"/>
      <c r="N99" s="118">
        <f>IF(D99&gt;A_Stammdaten!$B$12,0,SUM(H99,I99,K99,L99)-SUM(J99,M99))</f>
        <v>0</v>
      </c>
      <c r="O99" s="17"/>
      <c r="P99" s="17"/>
      <c r="Q99" s="17"/>
      <c r="R99" s="17"/>
      <c r="S99" s="16">
        <f>IF(D99&gt;A_Stammdaten!$B$12,0,SUM(N99)-SUM(O99:R99))</f>
        <v>0</v>
      </c>
      <c r="T99" s="17"/>
      <c r="U99" s="17"/>
      <c r="V99" s="17"/>
      <c r="W99" s="17"/>
      <c r="X99" s="180">
        <f t="shared" si="12"/>
        <v>0</v>
      </c>
      <c r="Y99" s="180">
        <f t="shared" si="17"/>
        <v>0</v>
      </c>
      <c r="Z99" s="180">
        <f t="shared" si="17"/>
        <v>0</v>
      </c>
      <c r="AA99" s="180">
        <f t="shared" si="17"/>
        <v>0</v>
      </c>
      <c r="AB99" s="180">
        <f t="shared" si="17"/>
        <v>0</v>
      </c>
      <c r="AC99" s="180">
        <f t="shared" si="17"/>
        <v>0</v>
      </c>
      <c r="AI99" s="161" t="str">
        <f t="shared" si="13"/>
        <v>Zeitreihe_1</v>
      </c>
    </row>
    <row r="100" spans="1:35" x14ac:dyDescent="0.25">
      <c r="A100" s="17"/>
      <c r="B100" s="17"/>
      <c r="C100" s="17"/>
      <c r="D100" s="35"/>
      <c r="E100" s="17"/>
      <c r="F100" s="17"/>
      <c r="G100" s="17"/>
      <c r="H100" s="16">
        <f t="shared" si="14"/>
        <v>0</v>
      </c>
      <c r="I100" s="17"/>
      <c r="J100" s="17"/>
      <c r="K100" s="17"/>
      <c r="L100" s="17"/>
      <c r="M100" s="17"/>
      <c r="N100" s="118">
        <f>IF(D100&gt;A_Stammdaten!$B$12,0,SUM(H100,I100,K100,L100)-SUM(J100,M100))</f>
        <v>0</v>
      </c>
      <c r="O100" s="17"/>
      <c r="P100" s="17"/>
      <c r="Q100" s="17"/>
      <c r="R100" s="17"/>
      <c r="S100" s="16">
        <f>IF(D100&gt;A_Stammdaten!$B$12,0,SUM(N100)-SUM(O100:R100))</f>
        <v>0</v>
      </c>
      <c r="T100" s="17"/>
      <c r="U100" s="17"/>
      <c r="V100" s="17"/>
      <c r="W100" s="17"/>
      <c r="X100" s="180">
        <f t="shared" si="12"/>
        <v>0</v>
      </c>
      <c r="Y100" s="180">
        <f t="shared" si="17"/>
        <v>0</v>
      </c>
      <c r="Z100" s="180">
        <f t="shared" si="17"/>
        <v>0</v>
      </c>
      <c r="AA100" s="180">
        <f t="shared" si="17"/>
        <v>0</v>
      </c>
      <c r="AB100" s="180">
        <f t="shared" si="17"/>
        <v>0</v>
      </c>
      <c r="AC100" s="180">
        <f t="shared" si="17"/>
        <v>0</v>
      </c>
      <c r="AI100" s="161" t="str">
        <f t="shared" si="13"/>
        <v>Zeitreihe_1</v>
      </c>
    </row>
    <row r="101" spans="1:35" x14ac:dyDescent="0.25">
      <c r="A101" s="17"/>
      <c r="B101" s="17"/>
      <c r="C101" s="17"/>
      <c r="D101" s="35"/>
      <c r="E101" s="17"/>
      <c r="F101" s="17"/>
      <c r="G101" s="17"/>
      <c r="H101" s="16">
        <f t="shared" si="14"/>
        <v>0</v>
      </c>
      <c r="I101" s="17"/>
      <c r="J101" s="17"/>
      <c r="K101" s="17"/>
      <c r="L101" s="17"/>
      <c r="M101" s="17"/>
      <c r="N101" s="118">
        <f>IF(D101&gt;A_Stammdaten!$B$12,0,SUM(H101,I101,K101,L101)-SUM(J101,M101))</f>
        <v>0</v>
      </c>
      <c r="O101" s="17"/>
      <c r="P101" s="17"/>
      <c r="Q101" s="17"/>
      <c r="R101" s="17"/>
      <c r="S101" s="16">
        <f>IF(D101&gt;A_Stammdaten!$B$12,0,SUM(N101)-SUM(O101:R101))</f>
        <v>0</v>
      </c>
      <c r="T101" s="17"/>
      <c r="U101" s="17"/>
      <c r="V101" s="17"/>
      <c r="W101" s="17"/>
      <c r="X101" s="180">
        <f t="shared" ref="X101:X132" si="18">IF(AND($T101&lt;&gt;"",$T101&lt;&gt;0),IF(($T101-(X$4-$D101))&gt;0,($S101/$T101),0),0)</f>
        <v>0</v>
      </c>
      <c r="Y101" s="180">
        <f t="shared" si="17"/>
        <v>0</v>
      </c>
      <c r="Z101" s="180">
        <f t="shared" si="17"/>
        <v>0</v>
      </c>
      <c r="AA101" s="180">
        <f t="shared" si="17"/>
        <v>0</v>
      </c>
      <c r="AB101" s="180">
        <f t="shared" si="17"/>
        <v>0</v>
      </c>
      <c r="AC101" s="180">
        <f t="shared" si="17"/>
        <v>0</v>
      </c>
      <c r="AI101" s="161" t="str">
        <f t="shared" ref="AI101:AI132" si="19">IF(OR(TRIM(B101)="geleistete Anzahlungen und Anlagen im Bau des Sachanlagevermögens",TRIM(B101)="geleistete Anzahlungen auf immaterielle Vermögensgegenstände"),"Zeitreihe_2","Zeitreihe_1")</f>
        <v>Zeitreihe_1</v>
      </c>
    </row>
    <row r="102" spans="1:35" x14ac:dyDescent="0.25">
      <c r="A102" s="17"/>
      <c r="B102" s="17"/>
      <c r="C102" s="17"/>
      <c r="D102" s="35"/>
      <c r="E102" s="17"/>
      <c r="F102" s="17"/>
      <c r="G102" s="17"/>
      <c r="H102" s="16">
        <f t="shared" si="14"/>
        <v>0</v>
      </c>
      <c r="I102" s="17"/>
      <c r="J102" s="17"/>
      <c r="K102" s="17"/>
      <c r="L102" s="17"/>
      <c r="M102" s="17"/>
      <c r="N102" s="118">
        <f>IF(D102&gt;A_Stammdaten!$B$12,0,SUM(H102,I102,K102,L102)-SUM(J102,M102))</f>
        <v>0</v>
      </c>
      <c r="O102" s="17"/>
      <c r="P102" s="17"/>
      <c r="Q102" s="17"/>
      <c r="R102" s="17"/>
      <c r="S102" s="16">
        <f>IF(D102&gt;A_Stammdaten!$B$12,0,SUM(N102)-SUM(O102:R102))</f>
        <v>0</v>
      </c>
      <c r="T102" s="17"/>
      <c r="U102" s="17"/>
      <c r="V102" s="17"/>
      <c r="W102" s="17"/>
      <c r="X102" s="180">
        <f t="shared" si="18"/>
        <v>0</v>
      </c>
      <c r="Y102" s="180">
        <f t="shared" si="17"/>
        <v>0</v>
      </c>
      <c r="Z102" s="180">
        <f t="shared" si="17"/>
        <v>0</v>
      </c>
      <c r="AA102" s="180">
        <f t="shared" si="17"/>
        <v>0</v>
      </c>
      <c r="AB102" s="180">
        <f t="shared" si="17"/>
        <v>0</v>
      </c>
      <c r="AC102" s="180">
        <f t="shared" si="17"/>
        <v>0</v>
      </c>
      <c r="AI102" s="161" t="str">
        <f t="shared" si="19"/>
        <v>Zeitreihe_1</v>
      </c>
    </row>
    <row r="103" spans="1:35" x14ac:dyDescent="0.25">
      <c r="A103" s="17"/>
      <c r="B103" s="17"/>
      <c r="C103" s="17"/>
      <c r="D103" s="35"/>
      <c r="E103" s="17"/>
      <c r="F103" s="17"/>
      <c r="G103" s="17"/>
      <c r="H103" s="16">
        <f t="shared" si="14"/>
        <v>0</v>
      </c>
      <c r="I103" s="17"/>
      <c r="J103" s="17"/>
      <c r="K103" s="17"/>
      <c r="L103" s="17"/>
      <c r="M103" s="17"/>
      <c r="N103" s="118">
        <f>IF(D103&gt;A_Stammdaten!$B$12,0,SUM(H103,I103,K103,L103)-SUM(J103,M103))</f>
        <v>0</v>
      </c>
      <c r="O103" s="17"/>
      <c r="P103" s="17"/>
      <c r="Q103" s="17"/>
      <c r="R103" s="17"/>
      <c r="S103" s="16">
        <f>IF(D103&gt;A_Stammdaten!$B$12,0,SUM(N103)-SUM(O103:R103))</f>
        <v>0</v>
      </c>
      <c r="T103" s="17"/>
      <c r="U103" s="17"/>
      <c r="V103" s="17"/>
      <c r="W103" s="17"/>
      <c r="X103" s="180">
        <f t="shared" si="18"/>
        <v>0</v>
      </c>
      <c r="Y103" s="180">
        <f t="shared" si="17"/>
        <v>0</v>
      </c>
      <c r="Z103" s="180">
        <f t="shared" si="17"/>
        <v>0</v>
      </c>
      <c r="AA103" s="180">
        <f t="shared" si="17"/>
        <v>0</v>
      </c>
      <c r="AB103" s="180">
        <f t="shared" si="17"/>
        <v>0</v>
      </c>
      <c r="AC103" s="180">
        <f t="shared" si="17"/>
        <v>0</v>
      </c>
      <c r="AI103" s="161" t="str">
        <f t="shared" si="19"/>
        <v>Zeitreihe_1</v>
      </c>
    </row>
    <row r="104" spans="1:35" x14ac:dyDescent="0.25">
      <c r="A104" s="17"/>
      <c r="B104" s="17"/>
      <c r="C104" s="17"/>
      <c r="D104" s="35"/>
      <c r="E104" s="17"/>
      <c r="F104" s="17"/>
      <c r="G104" s="17"/>
      <c r="H104" s="16">
        <f t="shared" si="14"/>
        <v>0</v>
      </c>
      <c r="I104" s="17"/>
      <c r="J104" s="17"/>
      <c r="K104" s="17"/>
      <c r="L104" s="17"/>
      <c r="M104" s="17"/>
      <c r="N104" s="118">
        <f>IF(D104&gt;A_Stammdaten!$B$12,0,SUM(H104,I104,K104,L104)-SUM(J104,M104))</f>
        <v>0</v>
      </c>
      <c r="O104" s="17"/>
      <c r="P104" s="17"/>
      <c r="Q104" s="17"/>
      <c r="R104" s="17"/>
      <c r="S104" s="16">
        <f>IF(D104&gt;A_Stammdaten!$B$12,0,SUM(N104)-SUM(O104:R104))</f>
        <v>0</v>
      </c>
      <c r="T104" s="17"/>
      <c r="U104" s="17"/>
      <c r="V104" s="17"/>
      <c r="W104" s="17"/>
      <c r="X104" s="180">
        <f t="shared" si="18"/>
        <v>0</v>
      </c>
      <c r="Y104" s="180">
        <f t="shared" si="17"/>
        <v>0</v>
      </c>
      <c r="Z104" s="180">
        <f t="shared" si="17"/>
        <v>0</v>
      </c>
      <c r="AA104" s="180">
        <f t="shared" si="17"/>
        <v>0</v>
      </c>
      <c r="AB104" s="180">
        <f t="shared" si="17"/>
        <v>0</v>
      </c>
      <c r="AC104" s="180">
        <f t="shared" si="17"/>
        <v>0</v>
      </c>
      <c r="AI104" s="161" t="str">
        <f t="shared" si="19"/>
        <v>Zeitreihe_1</v>
      </c>
    </row>
    <row r="105" spans="1:35" x14ac:dyDescent="0.25">
      <c r="A105" s="17"/>
      <c r="B105" s="17"/>
      <c r="C105" s="17"/>
      <c r="D105" s="35"/>
      <c r="E105" s="17"/>
      <c r="F105" s="17"/>
      <c r="G105" s="17"/>
      <c r="H105" s="16">
        <f t="shared" si="14"/>
        <v>0</v>
      </c>
      <c r="I105" s="17"/>
      <c r="J105" s="17"/>
      <c r="K105" s="17"/>
      <c r="L105" s="17"/>
      <c r="M105" s="17"/>
      <c r="N105" s="118">
        <f>IF(D105&gt;A_Stammdaten!$B$12,0,SUM(H105,I105,K105,L105)-SUM(J105,M105))</f>
        <v>0</v>
      </c>
      <c r="O105" s="17"/>
      <c r="P105" s="17"/>
      <c r="Q105" s="17"/>
      <c r="R105" s="17"/>
      <c r="S105" s="16">
        <f>IF(D105&gt;A_Stammdaten!$B$12,0,SUM(N105)-SUM(O105:R105))</f>
        <v>0</v>
      </c>
      <c r="T105" s="17"/>
      <c r="U105" s="17"/>
      <c r="V105" s="17"/>
      <c r="W105" s="17"/>
      <c r="X105" s="180">
        <f t="shared" si="18"/>
        <v>0</v>
      </c>
      <c r="Y105" s="180">
        <f t="shared" ref="Y105:AC114" si="20">IF(AND($T105&lt;&gt;"",$T105&lt;&gt;0),IF(($T105-(Y$4-$D105))&gt;0,($T105-(Y$4-$D105)-1)*($S105/$T105),0),$S105)</f>
        <v>0</v>
      </c>
      <c r="Z105" s="180">
        <f t="shared" si="20"/>
        <v>0</v>
      </c>
      <c r="AA105" s="180">
        <f t="shared" si="20"/>
        <v>0</v>
      </c>
      <c r="AB105" s="180">
        <f t="shared" si="20"/>
        <v>0</v>
      </c>
      <c r="AC105" s="180">
        <f t="shared" si="20"/>
        <v>0</v>
      </c>
      <c r="AI105" s="161" t="str">
        <f t="shared" si="19"/>
        <v>Zeitreihe_1</v>
      </c>
    </row>
    <row r="106" spans="1:35" x14ac:dyDescent="0.25">
      <c r="A106" s="17"/>
      <c r="B106" s="17"/>
      <c r="C106" s="17"/>
      <c r="D106" s="35"/>
      <c r="E106" s="17"/>
      <c r="F106" s="17"/>
      <c r="G106" s="17"/>
      <c r="H106" s="16">
        <f t="shared" si="14"/>
        <v>0</v>
      </c>
      <c r="I106" s="17"/>
      <c r="J106" s="17"/>
      <c r="K106" s="17"/>
      <c r="L106" s="17"/>
      <c r="M106" s="17"/>
      <c r="N106" s="118">
        <f>IF(D106&gt;A_Stammdaten!$B$12,0,SUM(H106,I106,K106,L106)-SUM(J106,M106))</f>
        <v>0</v>
      </c>
      <c r="O106" s="17"/>
      <c r="P106" s="17"/>
      <c r="Q106" s="17"/>
      <c r="R106" s="17"/>
      <c r="S106" s="16">
        <f>IF(D106&gt;A_Stammdaten!$B$12,0,SUM(N106)-SUM(O106:R106))</f>
        <v>0</v>
      </c>
      <c r="T106" s="17"/>
      <c r="U106" s="17"/>
      <c r="V106" s="17"/>
      <c r="W106" s="17"/>
      <c r="X106" s="180">
        <f t="shared" si="18"/>
        <v>0</v>
      </c>
      <c r="Y106" s="180">
        <f t="shared" si="20"/>
        <v>0</v>
      </c>
      <c r="Z106" s="180">
        <f t="shared" si="20"/>
        <v>0</v>
      </c>
      <c r="AA106" s="180">
        <f t="shared" si="20"/>
        <v>0</v>
      </c>
      <c r="AB106" s="180">
        <f t="shared" si="20"/>
        <v>0</v>
      </c>
      <c r="AC106" s="180">
        <f t="shared" si="20"/>
        <v>0</v>
      </c>
      <c r="AI106" s="161" t="str">
        <f t="shared" si="19"/>
        <v>Zeitreihe_1</v>
      </c>
    </row>
    <row r="107" spans="1:35" x14ac:dyDescent="0.25">
      <c r="A107" s="17"/>
      <c r="B107" s="17"/>
      <c r="C107" s="17"/>
      <c r="D107" s="35"/>
      <c r="E107" s="17"/>
      <c r="F107" s="17"/>
      <c r="G107" s="17"/>
      <c r="H107" s="16">
        <f t="shared" si="14"/>
        <v>0</v>
      </c>
      <c r="I107" s="17"/>
      <c r="J107" s="17"/>
      <c r="K107" s="17"/>
      <c r="L107" s="17"/>
      <c r="M107" s="17"/>
      <c r="N107" s="118">
        <f>IF(D107&gt;A_Stammdaten!$B$12,0,SUM(H107,I107,K107,L107)-SUM(J107,M107))</f>
        <v>0</v>
      </c>
      <c r="O107" s="17"/>
      <c r="P107" s="17"/>
      <c r="Q107" s="17"/>
      <c r="R107" s="17"/>
      <c r="S107" s="16">
        <f>IF(D107&gt;A_Stammdaten!$B$12,0,SUM(N107)-SUM(O107:R107))</f>
        <v>0</v>
      </c>
      <c r="T107" s="17"/>
      <c r="U107" s="17"/>
      <c r="V107" s="17"/>
      <c r="W107" s="17"/>
      <c r="X107" s="180">
        <f t="shared" si="18"/>
        <v>0</v>
      </c>
      <c r="Y107" s="180">
        <f t="shared" si="20"/>
        <v>0</v>
      </c>
      <c r="Z107" s="180">
        <f t="shared" si="20"/>
        <v>0</v>
      </c>
      <c r="AA107" s="180">
        <f t="shared" si="20"/>
        <v>0</v>
      </c>
      <c r="AB107" s="180">
        <f t="shared" si="20"/>
        <v>0</v>
      </c>
      <c r="AC107" s="180">
        <f t="shared" si="20"/>
        <v>0</v>
      </c>
      <c r="AI107" s="161" t="str">
        <f t="shared" si="19"/>
        <v>Zeitreihe_1</v>
      </c>
    </row>
    <row r="108" spans="1:35" x14ac:dyDescent="0.25">
      <c r="A108" s="17"/>
      <c r="B108" s="17"/>
      <c r="C108" s="17"/>
      <c r="D108" s="35"/>
      <c r="E108" s="17"/>
      <c r="F108" s="17"/>
      <c r="G108" s="17"/>
      <c r="H108" s="16">
        <f t="shared" si="14"/>
        <v>0</v>
      </c>
      <c r="I108" s="17"/>
      <c r="J108" s="17"/>
      <c r="K108" s="17"/>
      <c r="L108" s="17"/>
      <c r="M108" s="17"/>
      <c r="N108" s="118">
        <f>IF(D108&gt;A_Stammdaten!$B$12,0,SUM(H108,I108,K108,L108)-SUM(J108,M108))</f>
        <v>0</v>
      </c>
      <c r="O108" s="17"/>
      <c r="P108" s="17"/>
      <c r="Q108" s="17"/>
      <c r="R108" s="17"/>
      <c r="S108" s="16">
        <f>IF(D108&gt;A_Stammdaten!$B$12,0,SUM(N108)-SUM(O108:R108))</f>
        <v>0</v>
      </c>
      <c r="T108" s="17"/>
      <c r="U108" s="17"/>
      <c r="V108" s="17"/>
      <c r="W108" s="17"/>
      <c r="X108" s="180">
        <f t="shared" si="18"/>
        <v>0</v>
      </c>
      <c r="Y108" s="180">
        <f t="shared" si="20"/>
        <v>0</v>
      </c>
      <c r="Z108" s="180">
        <f t="shared" si="20"/>
        <v>0</v>
      </c>
      <c r="AA108" s="180">
        <f t="shared" si="20"/>
        <v>0</v>
      </c>
      <c r="AB108" s="180">
        <f t="shared" si="20"/>
        <v>0</v>
      </c>
      <c r="AC108" s="180">
        <f t="shared" si="20"/>
        <v>0</v>
      </c>
      <c r="AI108" s="161" t="str">
        <f t="shared" si="19"/>
        <v>Zeitreihe_1</v>
      </c>
    </row>
    <row r="109" spans="1:35" x14ac:dyDescent="0.25">
      <c r="A109" s="17"/>
      <c r="B109" s="17"/>
      <c r="C109" s="17"/>
      <c r="D109" s="35"/>
      <c r="E109" s="17"/>
      <c r="F109" s="17"/>
      <c r="G109" s="17"/>
      <c r="H109" s="16">
        <f t="shared" si="14"/>
        <v>0</v>
      </c>
      <c r="I109" s="17"/>
      <c r="J109" s="17"/>
      <c r="K109" s="17"/>
      <c r="L109" s="17"/>
      <c r="M109" s="17"/>
      <c r="N109" s="118">
        <f>IF(D109&gt;A_Stammdaten!$B$12,0,SUM(H109,I109,K109,L109)-SUM(J109,M109))</f>
        <v>0</v>
      </c>
      <c r="O109" s="17"/>
      <c r="P109" s="17"/>
      <c r="Q109" s="17"/>
      <c r="R109" s="17"/>
      <c r="S109" s="16">
        <f>IF(D109&gt;A_Stammdaten!$B$12,0,SUM(N109)-SUM(O109:R109))</f>
        <v>0</v>
      </c>
      <c r="T109" s="17"/>
      <c r="U109" s="17"/>
      <c r="V109" s="17"/>
      <c r="W109" s="17"/>
      <c r="X109" s="180">
        <f t="shared" si="18"/>
        <v>0</v>
      </c>
      <c r="Y109" s="180">
        <f t="shared" si="20"/>
        <v>0</v>
      </c>
      <c r="Z109" s="180">
        <f t="shared" si="20"/>
        <v>0</v>
      </c>
      <c r="AA109" s="180">
        <f t="shared" si="20"/>
        <v>0</v>
      </c>
      <c r="AB109" s="180">
        <f t="shared" si="20"/>
        <v>0</v>
      </c>
      <c r="AC109" s="180">
        <f t="shared" si="20"/>
        <v>0</v>
      </c>
      <c r="AI109" s="161" t="str">
        <f t="shared" si="19"/>
        <v>Zeitreihe_1</v>
      </c>
    </row>
    <row r="110" spans="1:35" x14ac:dyDescent="0.25">
      <c r="A110" s="17"/>
      <c r="B110" s="17"/>
      <c r="C110" s="17"/>
      <c r="D110" s="35"/>
      <c r="E110" s="17"/>
      <c r="F110" s="17"/>
      <c r="G110" s="17"/>
      <c r="H110" s="16">
        <f t="shared" si="14"/>
        <v>0</v>
      </c>
      <c r="I110" s="17"/>
      <c r="J110" s="17"/>
      <c r="K110" s="17"/>
      <c r="L110" s="17"/>
      <c r="M110" s="17"/>
      <c r="N110" s="118">
        <f>IF(D110&gt;A_Stammdaten!$B$12,0,SUM(H110,I110,K110,L110)-SUM(J110,M110))</f>
        <v>0</v>
      </c>
      <c r="O110" s="17"/>
      <c r="P110" s="17"/>
      <c r="Q110" s="17"/>
      <c r="R110" s="17"/>
      <c r="S110" s="16">
        <f>IF(D110&gt;A_Stammdaten!$B$12,0,SUM(N110)-SUM(O110:R110))</f>
        <v>0</v>
      </c>
      <c r="T110" s="17"/>
      <c r="U110" s="17"/>
      <c r="V110" s="17"/>
      <c r="W110" s="17"/>
      <c r="X110" s="180">
        <f t="shared" si="18"/>
        <v>0</v>
      </c>
      <c r="Y110" s="180">
        <f t="shared" si="20"/>
        <v>0</v>
      </c>
      <c r="Z110" s="180">
        <f t="shared" si="20"/>
        <v>0</v>
      </c>
      <c r="AA110" s="180">
        <f t="shared" si="20"/>
        <v>0</v>
      </c>
      <c r="AB110" s="180">
        <f t="shared" si="20"/>
        <v>0</v>
      </c>
      <c r="AC110" s="180">
        <f t="shared" si="20"/>
        <v>0</v>
      </c>
      <c r="AI110" s="161" t="str">
        <f t="shared" si="19"/>
        <v>Zeitreihe_1</v>
      </c>
    </row>
    <row r="111" spans="1:35" x14ac:dyDescent="0.25">
      <c r="A111" s="17"/>
      <c r="B111" s="17"/>
      <c r="C111" s="17"/>
      <c r="D111" s="35"/>
      <c r="E111" s="17"/>
      <c r="F111" s="17"/>
      <c r="G111" s="17"/>
      <c r="H111" s="16">
        <f t="shared" si="14"/>
        <v>0</v>
      </c>
      <c r="I111" s="17"/>
      <c r="J111" s="17"/>
      <c r="K111" s="17"/>
      <c r="L111" s="17"/>
      <c r="M111" s="17"/>
      <c r="N111" s="118">
        <f>IF(D111&gt;A_Stammdaten!$B$12,0,SUM(H111,I111,K111,L111)-SUM(J111,M111))</f>
        <v>0</v>
      </c>
      <c r="O111" s="17"/>
      <c r="P111" s="17"/>
      <c r="Q111" s="17"/>
      <c r="R111" s="17"/>
      <c r="S111" s="16">
        <f>IF(D111&gt;A_Stammdaten!$B$12,0,SUM(N111)-SUM(O111:R111))</f>
        <v>0</v>
      </c>
      <c r="T111" s="17"/>
      <c r="U111" s="17"/>
      <c r="V111" s="17"/>
      <c r="W111" s="17"/>
      <c r="X111" s="180">
        <f t="shared" si="18"/>
        <v>0</v>
      </c>
      <c r="Y111" s="180">
        <f t="shared" si="20"/>
        <v>0</v>
      </c>
      <c r="Z111" s="180">
        <f t="shared" si="20"/>
        <v>0</v>
      </c>
      <c r="AA111" s="180">
        <f t="shared" si="20"/>
        <v>0</v>
      </c>
      <c r="AB111" s="180">
        <f t="shared" si="20"/>
        <v>0</v>
      </c>
      <c r="AC111" s="180">
        <f t="shared" si="20"/>
        <v>0</v>
      </c>
      <c r="AI111" s="161" t="str">
        <f t="shared" si="19"/>
        <v>Zeitreihe_1</v>
      </c>
    </row>
    <row r="112" spans="1:35" x14ac:dyDescent="0.25">
      <c r="A112" s="17"/>
      <c r="B112" s="17"/>
      <c r="C112" s="17"/>
      <c r="D112" s="35"/>
      <c r="E112" s="17"/>
      <c r="F112" s="17"/>
      <c r="G112" s="17"/>
      <c r="H112" s="16">
        <f t="shared" si="14"/>
        <v>0</v>
      </c>
      <c r="I112" s="17"/>
      <c r="J112" s="17"/>
      <c r="K112" s="17"/>
      <c r="L112" s="17"/>
      <c r="M112" s="17"/>
      <c r="N112" s="118">
        <f>IF(D112&gt;A_Stammdaten!$B$12,0,SUM(H112,I112,K112,L112)-SUM(J112,M112))</f>
        <v>0</v>
      </c>
      <c r="O112" s="17"/>
      <c r="P112" s="17"/>
      <c r="Q112" s="17"/>
      <c r="R112" s="17"/>
      <c r="S112" s="16">
        <f>IF(D112&gt;A_Stammdaten!$B$12,0,SUM(N112)-SUM(O112:R112))</f>
        <v>0</v>
      </c>
      <c r="T112" s="17"/>
      <c r="U112" s="17"/>
      <c r="V112" s="17"/>
      <c r="W112" s="17"/>
      <c r="X112" s="180">
        <f t="shared" si="18"/>
        <v>0</v>
      </c>
      <c r="Y112" s="180">
        <f t="shared" si="20"/>
        <v>0</v>
      </c>
      <c r="Z112" s="180">
        <f t="shared" si="20"/>
        <v>0</v>
      </c>
      <c r="AA112" s="180">
        <f t="shared" si="20"/>
        <v>0</v>
      </c>
      <c r="AB112" s="180">
        <f t="shared" si="20"/>
        <v>0</v>
      </c>
      <c r="AC112" s="180">
        <f t="shared" si="20"/>
        <v>0</v>
      </c>
      <c r="AI112" s="161" t="str">
        <f t="shared" si="19"/>
        <v>Zeitreihe_1</v>
      </c>
    </row>
    <row r="113" spans="1:35" x14ac:dyDescent="0.25">
      <c r="A113" s="17"/>
      <c r="B113" s="17"/>
      <c r="C113" s="17"/>
      <c r="D113" s="35"/>
      <c r="E113" s="17"/>
      <c r="F113" s="17"/>
      <c r="G113" s="17"/>
      <c r="H113" s="16">
        <f t="shared" si="14"/>
        <v>0</v>
      </c>
      <c r="I113" s="17"/>
      <c r="J113" s="17"/>
      <c r="K113" s="17"/>
      <c r="L113" s="17"/>
      <c r="M113" s="17"/>
      <c r="N113" s="118">
        <f>IF(D113&gt;A_Stammdaten!$B$12,0,SUM(H113,I113,K113,L113)-SUM(J113,M113))</f>
        <v>0</v>
      </c>
      <c r="O113" s="17"/>
      <c r="P113" s="17"/>
      <c r="Q113" s="17"/>
      <c r="R113" s="17"/>
      <c r="S113" s="16">
        <f>IF(D113&gt;A_Stammdaten!$B$12,0,SUM(N113)-SUM(O113:R113))</f>
        <v>0</v>
      </c>
      <c r="T113" s="17"/>
      <c r="U113" s="17"/>
      <c r="V113" s="17"/>
      <c r="W113" s="17"/>
      <c r="X113" s="180">
        <f t="shared" si="18"/>
        <v>0</v>
      </c>
      <c r="Y113" s="180">
        <f t="shared" si="20"/>
        <v>0</v>
      </c>
      <c r="Z113" s="180">
        <f t="shared" si="20"/>
        <v>0</v>
      </c>
      <c r="AA113" s="180">
        <f t="shared" si="20"/>
        <v>0</v>
      </c>
      <c r="AB113" s="180">
        <f t="shared" si="20"/>
        <v>0</v>
      </c>
      <c r="AC113" s="180">
        <f t="shared" si="20"/>
        <v>0</v>
      </c>
      <c r="AI113" s="161" t="str">
        <f t="shared" si="19"/>
        <v>Zeitreihe_1</v>
      </c>
    </row>
    <row r="114" spans="1:35" x14ac:dyDescent="0.25">
      <c r="A114" s="17"/>
      <c r="B114" s="17"/>
      <c r="C114" s="17"/>
      <c r="D114" s="35"/>
      <c r="E114" s="17"/>
      <c r="F114" s="17"/>
      <c r="G114" s="17"/>
      <c r="H114" s="16">
        <f t="shared" si="14"/>
        <v>0</v>
      </c>
      <c r="I114" s="17"/>
      <c r="J114" s="17"/>
      <c r="K114" s="17"/>
      <c r="L114" s="17"/>
      <c r="M114" s="17"/>
      <c r="N114" s="118">
        <f>IF(D114&gt;A_Stammdaten!$B$12,0,SUM(H114,I114,K114,L114)-SUM(J114,M114))</f>
        <v>0</v>
      </c>
      <c r="O114" s="17"/>
      <c r="P114" s="17"/>
      <c r="Q114" s="17"/>
      <c r="R114" s="17"/>
      <c r="S114" s="16">
        <f>IF(D114&gt;A_Stammdaten!$B$12,0,SUM(N114)-SUM(O114:R114))</f>
        <v>0</v>
      </c>
      <c r="T114" s="17"/>
      <c r="U114" s="17"/>
      <c r="V114" s="17"/>
      <c r="W114" s="17"/>
      <c r="X114" s="180">
        <f t="shared" si="18"/>
        <v>0</v>
      </c>
      <c r="Y114" s="180">
        <f t="shared" si="20"/>
        <v>0</v>
      </c>
      <c r="Z114" s="180">
        <f t="shared" si="20"/>
        <v>0</v>
      </c>
      <c r="AA114" s="180">
        <f t="shared" si="20"/>
        <v>0</v>
      </c>
      <c r="AB114" s="180">
        <f t="shared" si="20"/>
        <v>0</v>
      </c>
      <c r="AC114" s="180">
        <f t="shared" si="20"/>
        <v>0</v>
      </c>
      <c r="AI114" s="161" t="str">
        <f t="shared" si="19"/>
        <v>Zeitreihe_1</v>
      </c>
    </row>
    <row r="115" spans="1:35" x14ac:dyDescent="0.25">
      <c r="A115" s="17"/>
      <c r="B115" s="17"/>
      <c r="C115" s="17"/>
      <c r="D115" s="35"/>
      <c r="E115" s="17"/>
      <c r="F115" s="17"/>
      <c r="G115" s="17"/>
      <c r="H115" s="16">
        <f t="shared" si="14"/>
        <v>0</v>
      </c>
      <c r="I115" s="17"/>
      <c r="J115" s="17"/>
      <c r="K115" s="17"/>
      <c r="L115" s="17"/>
      <c r="M115" s="17"/>
      <c r="N115" s="118">
        <f>IF(D115&gt;A_Stammdaten!$B$12,0,SUM(H115,I115,K115,L115)-SUM(J115,M115))</f>
        <v>0</v>
      </c>
      <c r="O115" s="17"/>
      <c r="P115" s="17"/>
      <c r="Q115" s="17"/>
      <c r="R115" s="17"/>
      <c r="S115" s="16">
        <f>IF(D115&gt;A_Stammdaten!$B$12,0,SUM(N115)-SUM(O115:R115))</f>
        <v>0</v>
      </c>
      <c r="T115" s="17"/>
      <c r="U115" s="17"/>
      <c r="V115" s="17"/>
      <c r="W115" s="17"/>
      <c r="X115" s="180">
        <f t="shared" si="18"/>
        <v>0</v>
      </c>
      <c r="Y115" s="180">
        <f t="shared" ref="Y115:AC124" si="21">IF(AND($T115&lt;&gt;"",$T115&lt;&gt;0),IF(($T115-(Y$4-$D115))&gt;0,($T115-(Y$4-$D115)-1)*($S115/$T115),0),$S115)</f>
        <v>0</v>
      </c>
      <c r="Z115" s="180">
        <f t="shared" si="21"/>
        <v>0</v>
      </c>
      <c r="AA115" s="180">
        <f t="shared" si="21"/>
        <v>0</v>
      </c>
      <c r="AB115" s="180">
        <f t="shared" si="21"/>
        <v>0</v>
      </c>
      <c r="AC115" s="180">
        <f t="shared" si="21"/>
        <v>0</v>
      </c>
      <c r="AI115" s="161" t="str">
        <f t="shared" si="19"/>
        <v>Zeitreihe_1</v>
      </c>
    </row>
    <row r="116" spans="1:35" x14ac:dyDescent="0.25">
      <c r="A116" s="17"/>
      <c r="B116" s="17"/>
      <c r="C116" s="17"/>
      <c r="D116" s="35"/>
      <c r="E116" s="17"/>
      <c r="F116" s="17"/>
      <c r="G116" s="17"/>
      <c r="H116" s="16">
        <f t="shared" si="14"/>
        <v>0</v>
      </c>
      <c r="I116" s="17"/>
      <c r="J116" s="17"/>
      <c r="K116" s="17"/>
      <c r="L116" s="17"/>
      <c r="M116" s="17"/>
      <c r="N116" s="118">
        <f>IF(D116&gt;A_Stammdaten!$B$12,0,SUM(H116,I116,K116,L116)-SUM(J116,M116))</f>
        <v>0</v>
      </c>
      <c r="O116" s="17"/>
      <c r="P116" s="17"/>
      <c r="Q116" s="17"/>
      <c r="R116" s="17"/>
      <c r="S116" s="16">
        <f>IF(D116&gt;A_Stammdaten!$B$12,0,SUM(N116)-SUM(O116:R116))</f>
        <v>0</v>
      </c>
      <c r="T116" s="17"/>
      <c r="U116" s="17"/>
      <c r="V116" s="17"/>
      <c r="W116" s="17"/>
      <c r="X116" s="180">
        <f t="shared" si="18"/>
        <v>0</v>
      </c>
      <c r="Y116" s="180">
        <f t="shared" si="21"/>
        <v>0</v>
      </c>
      <c r="Z116" s="180">
        <f t="shared" si="21"/>
        <v>0</v>
      </c>
      <c r="AA116" s="180">
        <f t="shared" si="21"/>
        <v>0</v>
      </c>
      <c r="AB116" s="180">
        <f t="shared" si="21"/>
        <v>0</v>
      </c>
      <c r="AC116" s="180">
        <f t="shared" si="21"/>
        <v>0</v>
      </c>
      <c r="AI116" s="161" t="str">
        <f t="shared" si="19"/>
        <v>Zeitreihe_1</v>
      </c>
    </row>
    <row r="117" spans="1:35" x14ac:dyDescent="0.25">
      <c r="A117" s="17"/>
      <c r="B117" s="17"/>
      <c r="C117" s="17"/>
      <c r="D117" s="35"/>
      <c r="E117" s="17"/>
      <c r="F117" s="17"/>
      <c r="G117" s="17"/>
      <c r="H117" s="16">
        <f t="shared" si="14"/>
        <v>0</v>
      </c>
      <c r="I117" s="17"/>
      <c r="J117" s="17"/>
      <c r="K117" s="17"/>
      <c r="L117" s="17"/>
      <c r="M117" s="17"/>
      <c r="N117" s="118">
        <f>IF(D117&gt;A_Stammdaten!$B$12,0,SUM(H117,I117,K117,L117)-SUM(J117,M117))</f>
        <v>0</v>
      </c>
      <c r="O117" s="17"/>
      <c r="P117" s="17"/>
      <c r="Q117" s="17"/>
      <c r="R117" s="17"/>
      <c r="S117" s="16">
        <f>IF(D117&gt;A_Stammdaten!$B$12,0,SUM(N117)-SUM(O117:R117))</f>
        <v>0</v>
      </c>
      <c r="T117" s="17"/>
      <c r="U117" s="17"/>
      <c r="V117" s="17"/>
      <c r="W117" s="17"/>
      <c r="X117" s="180">
        <f t="shared" si="18"/>
        <v>0</v>
      </c>
      <c r="Y117" s="180">
        <f t="shared" si="21"/>
        <v>0</v>
      </c>
      <c r="Z117" s="180">
        <f t="shared" si="21"/>
        <v>0</v>
      </c>
      <c r="AA117" s="180">
        <f t="shared" si="21"/>
        <v>0</v>
      </c>
      <c r="AB117" s="180">
        <f t="shared" si="21"/>
        <v>0</v>
      </c>
      <c r="AC117" s="180">
        <f t="shared" si="21"/>
        <v>0</v>
      </c>
      <c r="AI117" s="161" t="str">
        <f t="shared" si="19"/>
        <v>Zeitreihe_1</v>
      </c>
    </row>
    <row r="118" spans="1:35" x14ac:dyDescent="0.25">
      <c r="A118" s="17"/>
      <c r="B118" s="17"/>
      <c r="C118" s="17"/>
      <c r="D118" s="35"/>
      <c r="E118" s="17"/>
      <c r="F118" s="17"/>
      <c r="G118" s="17"/>
      <c r="H118" s="16">
        <f t="shared" si="14"/>
        <v>0</v>
      </c>
      <c r="I118" s="17"/>
      <c r="J118" s="17"/>
      <c r="K118" s="17"/>
      <c r="L118" s="17"/>
      <c r="M118" s="17"/>
      <c r="N118" s="118">
        <f>IF(D118&gt;A_Stammdaten!$B$12,0,SUM(H118,I118,K118,L118)-SUM(J118,M118))</f>
        <v>0</v>
      </c>
      <c r="O118" s="17"/>
      <c r="P118" s="17"/>
      <c r="Q118" s="17"/>
      <c r="R118" s="17"/>
      <c r="S118" s="16">
        <f>IF(D118&gt;A_Stammdaten!$B$12,0,SUM(N118)-SUM(O118:R118))</f>
        <v>0</v>
      </c>
      <c r="T118" s="17"/>
      <c r="U118" s="17"/>
      <c r="V118" s="17"/>
      <c r="W118" s="17"/>
      <c r="X118" s="180">
        <f t="shared" si="18"/>
        <v>0</v>
      </c>
      <c r="Y118" s="180">
        <f t="shared" si="21"/>
        <v>0</v>
      </c>
      <c r="Z118" s="180">
        <f t="shared" si="21"/>
        <v>0</v>
      </c>
      <c r="AA118" s="180">
        <f t="shared" si="21"/>
        <v>0</v>
      </c>
      <c r="AB118" s="180">
        <f t="shared" si="21"/>
        <v>0</v>
      </c>
      <c r="AC118" s="180">
        <f t="shared" si="21"/>
        <v>0</v>
      </c>
      <c r="AI118" s="161" t="str">
        <f t="shared" si="19"/>
        <v>Zeitreihe_1</v>
      </c>
    </row>
    <row r="119" spans="1:35" x14ac:dyDescent="0.25">
      <c r="A119" s="17"/>
      <c r="B119" s="17"/>
      <c r="C119" s="17"/>
      <c r="D119" s="35"/>
      <c r="E119" s="17"/>
      <c r="F119" s="17"/>
      <c r="G119" s="17"/>
      <c r="H119" s="16">
        <f t="shared" si="14"/>
        <v>0</v>
      </c>
      <c r="I119" s="17"/>
      <c r="J119" s="17"/>
      <c r="K119" s="17"/>
      <c r="L119" s="17"/>
      <c r="M119" s="17"/>
      <c r="N119" s="118">
        <f>IF(D119&gt;A_Stammdaten!$B$12,0,SUM(H119,I119,K119,L119)-SUM(J119,M119))</f>
        <v>0</v>
      </c>
      <c r="O119" s="17"/>
      <c r="P119" s="17"/>
      <c r="Q119" s="17"/>
      <c r="R119" s="17"/>
      <c r="S119" s="16">
        <f>IF(D119&gt;A_Stammdaten!$B$12,0,SUM(N119)-SUM(O119:R119))</f>
        <v>0</v>
      </c>
      <c r="T119" s="17"/>
      <c r="U119" s="17"/>
      <c r="V119" s="17"/>
      <c r="W119" s="17"/>
      <c r="X119" s="180">
        <f t="shared" si="18"/>
        <v>0</v>
      </c>
      <c r="Y119" s="180">
        <f t="shared" si="21"/>
        <v>0</v>
      </c>
      <c r="Z119" s="180">
        <f t="shared" si="21"/>
        <v>0</v>
      </c>
      <c r="AA119" s="180">
        <f t="shared" si="21"/>
        <v>0</v>
      </c>
      <c r="AB119" s="180">
        <f t="shared" si="21"/>
        <v>0</v>
      </c>
      <c r="AC119" s="180">
        <f t="shared" si="21"/>
        <v>0</v>
      </c>
      <c r="AI119" s="161" t="str">
        <f t="shared" si="19"/>
        <v>Zeitreihe_1</v>
      </c>
    </row>
    <row r="120" spans="1:35" x14ac:dyDescent="0.25">
      <c r="A120" s="17"/>
      <c r="B120" s="17"/>
      <c r="C120" s="17"/>
      <c r="D120" s="35"/>
      <c r="E120" s="17"/>
      <c r="F120" s="17"/>
      <c r="G120" s="17"/>
      <c r="H120" s="16">
        <f t="shared" si="14"/>
        <v>0</v>
      </c>
      <c r="I120" s="17"/>
      <c r="J120" s="17"/>
      <c r="K120" s="17"/>
      <c r="L120" s="17"/>
      <c r="M120" s="17"/>
      <c r="N120" s="118">
        <f>IF(D120&gt;A_Stammdaten!$B$12,0,SUM(H120,I120,K120,L120)-SUM(J120,M120))</f>
        <v>0</v>
      </c>
      <c r="O120" s="17"/>
      <c r="P120" s="17"/>
      <c r="Q120" s="17"/>
      <c r="R120" s="17"/>
      <c r="S120" s="16">
        <f>IF(D120&gt;A_Stammdaten!$B$12,0,SUM(N120)-SUM(O120:R120))</f>
        <v>0</v>
      </c>
      <c r="T120" s="17"/>
      <c r="U120" s="17"/>
      <c r="V120" s="17"/>
      <c r="W120" s="17"/>
      <c r="X120" s="180">
        <f t="shared" si="18"/>
        <v>0</v>
      </c>
      <c r="Y120" s="180">
        <f t="shared" si="21"/>
        <v>0</v>
      </c>
      <c r="Z120" s="180">
        <f t="shared" si="21"/>
        <v>0</v>
      </c>
      <c r="AA120" s="180">
        <f t="shared" si="21"/>
        <v>0</v>
      </c>
      <c r="AB120" s="180">
        <f t="shared" si="21"/>
        <v>0</v>
      </c>
      <c r="AC120" s="180">
        <f t="shared" si="21"/>
        <v>0</v>
      </c>
      <c r="AI120" s="161" t="str">
        <f t="shared" si="19"/>
        <v>Zeitreihe_1</v>
      </c>
    </row>
    <row r="121" spans="1:35" x14ac:dyDescent="0.25">
      <c r="A121" s="17"/>
      <c r="B121" s="17"/>
      <c r="C121" s="17"/>
      <c r="D121" s="35"/>
      <c r="E121" s="17"/>
      <c r="F121" s="17"/>
      <c r="G121" s="17"/>
      <c r="H121" s="16">
        <f t="shared" si="14"/>
        <v>0</v>
      </c>
      <c r="I121" s="17"/>
      <c r="J121" s="17"/>
      <c r="K121" s="17"/>
      <c r="L121" s="17"/>
      <c r="M121" s="17"/>
      <c r="N121" s="118">
        <f>IF(D121&gt;A_Stammdaten!$B$12,0,SUM(H121,I121,K121,L121)-SUM(J121,M121))</f>
        <v>0</v>
      </c>
      <c r="O121" s="17"/>
      <c r="P121" s="17"/>
      <c r="Q121" s="17"/>
      <c r="R121" s="17"/>
      <c r="S121" s="16">
        <f>IF(D121&gt;A_Stammdaten!$B$12,0,SUM(N121)-SUM(O121:R121))</f>
        <v>0</v>
      </c>
      <c r="T121" s="17"/>
      <c r="U121" s="17"/>
      <c r="V121" s="17"/>
      <c r="W121" s="17"/>
      <c r="X121" s="180">
        <f t="shared" si="18"/>
        <v>0</v>
      </c>
      <c r="Y121" s="180">
        <f t="shared" si="21"/>
        <v>0</v>
      </c>
      <c r="Z121" s="180">
        <f t="shared" si="21"/>
        <v>0</v>
      </c>
      <c r="AA121" s="180">
        <f t="shared" si="21"/>
        <v>0</v>
      </c>
      <c r="AB121" s="180">
        <f t="shared" si="21"/>
        <v>0</v>
      </c>
      <c r="AC121" s="180">
        <f t="shared" si="21"/>
        <v>0</v>
      </c>
      <c r="AI121" s="161" t="str">
        <f t="shared" si="19"/>
        <v>Zeitreihe_1</v>
      </c>
    </row>
    <row r="122" spans="1:35" x14ac:dyDescent="0.25">
      <c r="A122" s="17"/>
      <c r="B122" s="17"/>
      <c r="C122" s="17"/>
      <c r="D122" s="35"/>
      <c r="E122" s="17"/>
      <c r="F122" s="17"/>
      <c r="G122" s="17"/>
      <c r="H122" s="16">
        <f t="shared" si="14"/>
        <v>0</v>
      </c>
      <c r="I122" s="17"/>
      <c r="J122" s="17"/>
      <c r="K122" s="17"/>
      <c r="L122" s="17"/>
      <c r="M122" s="17"/>
      <c r="N122" s="118">
        <f>IF(D122&gt;A_Stammdaten!$B$12,0,SUM(H122,I122,K122,L122)-SUM(J122,M122))</f>
        <v>0</v>
      </c>
      <c r="O122" s="17"/>
      <c r="P122" s="17"/>
      <c r="Q122" s="17"/>
      <c r="R122" s="17"/>
      <c r="S122" s="16">
        <f>IF(D122&gt;A_Stammdaten!$B$12,0,SUM(N122)-SUM(O122:R122))</f>
        <v>0</v>
      </c>
      <c r="T122" s="17"/>
      <c r="U122" s="17"/>
      <c r="V122" s="17"/>
      <c r="W122" s="17"/>
      <c r="X122" s="180">
        <f t="shared" si="18"/>
        <v>0</v>
      </c>
      <c r="Y122" s="180">
        <f t="shared" si="21"/>
        <v>0</v>
      </c>
      <c r="Z122" s="180">
        <f t="shared" si="21"/>
        <v>0</v>
      </c>
      <c r="AA122" s="180">
        <f t="shared" si="21"/>
        <v>0</v>
      </c>
      <c r="AB122" s="180">
        <f t="shared" si="21"/>
        <v>0</v>
      </c>
      <c r="AC122" s="180">
        <f t="shared" si="21"/>
        <v>0</v>
      </c>
      <c r="AI122" s="161" t="str">
        <f t="shared" si="19"/>
        <v>Zeitreihe_1</v>
      </c>
    </row>
    <row r="123" spans="1:35" x14ac:dyDescent="0.25">
      <c r="A123" s="17"/>
      <c r="B123" s="17"/>
      <c r="C123" s="17"/>
      <c r="D123" s="35"/>
      <c r="E123" s="17"/>
      <c r="F123" s="17"/>
      <c r="G123" s="17"/>
      <c r="H123" s="16">
        <f t="shared" si="14"/>
        <v>0</v>
      </c>
      <c r="I123" s="17"/>
      <c r="J123" s="17"/>
      <c r="K123" s="17"/>
      <c r="L123" s="17"/>
      <c r="M123" s="17"/>
      <c r="N123" s="118">
        <f>IF(D123&gt;A_Stammdaten!$B$12,0,SUM(H123,I123,K123,L123)-SUM(J123,M123))</f>
        <v>0</v>
      </c>
      <c r="O123" s="17"/>
      <c r="P123" s="17"/>
      <c r="Q123" s="17"/>
      <c r="R123" s="17"/>
      <c r="S123" s="16">
        <f>IF(D123&gt;A_Stammdaten!$B$12,0,SUM(N123)-SUM(O123:R123))</f>
        <v>0</v>
      </c>
      <c r="T123" s="17"/>
      <c r="U123" s="17"/>
      <c r="V123" s="17"/>
      <c r="W123" s="17"/>
      <c r="X123" s="180">
        <f t="shared" si="18"/>
        <v>0</v>
      </c>
      <c r="Y123" s="180">
        <f t="shared" si="21"/>
        <v>0</v>
      </c>
      <c r="Z123" s="180">
        <f t="shared" si="21"/>
        <v>0</v>
      </c>
      <c r="AA123" s="180">
        <f t="shared" si="21"/>
        <v>0</v>
      </c>
      <c r="AB123" s="180">
        <f t="shared" si="21"/>
        <v>0</v>
      </c>
      <c r="AC123" s="180">
        <f t="shared" si="21"/>
        <v>0</v>
      </c>
      <c r="AI123" s="161" t="str">
        <f t="shared" si="19"/>
        <v>Zeitreihe_1</v>
      </c>
    </row>
    <row r="124" spans="1:35" x14ac:dyDescent="0.25">
      <c r="A124" s="17"/>
      <c r="B124" s="17"/>
      <c r="C124" s="17"/>
      <c r="D124" s="35"/>
      <c r="E124" s="17"/>
      <c r="F124" s="17"/>
      <c r="G124" s="17"/>
      <c r="H124" s="16">
        <f t="shared" si="14"/>
        <v>0</v>
      </c>
      <c r="I124" s="17"/>
      <c r="J124" s="17"/>
      <c r="K124" s="17"/>
      <c r="L124" s="17"/>
      <c r="M124" s="17"/>
      <c r="N124" s="118">
        <f>IF(D124&gt;A_Stammdaten!$B$12,0,SUM(H124,I124,K124,L124)-SUM(J124,M124))</f>
        <v>0</v>
      </c>
      <c r="O124" s="17"/>
      <c r="P124" s="17"/>
      <c r="Q124" s="17"/>
      <c r="R124" s="17"/>
      <c r="S124" s="16">
        <f>IF(D124&gt;A_Stammdaten!$B$12,0,SUM(N124)-SUM(O124:R124))</f>
        <v>0</v>
      </c>
      <c r="T124" s="17"/>
      <c r="U124" s="17"/>
      <c r="V124" s="17"/>
      <c r="W124" s="17"/>
      <c r="X124" s="180">
        <f t="shared" si="18"/>
        <v>0</v>
      </c>
      <c r="Y124" s="180">
        <f t="shared" si="21"/>
        <v>0</v>
      </c>
      <c r="Z124" s="180">
        <f t="shared" si="21"/>
        <v>0</v>
      </c>
      <c r="AA124" s="180">
        <f t="shared" si="21"/>
        <v>0</v>
      </c>
      <c r="AB124" s="180">
        <f t="shared" si="21"/>
        <v>0</v>
      </c>
      <c r="AC124" s="180">
        <f t="shared" si="21"/>
        <v>0</v>
      </c>
      <c r="AI124" s="161" t="str">
        <f t="shared" si="19"/>
        <v>Zeitreihe_1</v>
      </c>
    </row>
    <row r="125" spans="1:35" x14ac:dyDescent="0.25">
      <c r="A125" s="17"/>
      <c r="B125" s="17"/>
      <c r="C125" s="17"/>
      <c r="D125" s="35"/>
      <c r="E125" s="17"/>
      <c r="F125" s="17"/>
      <c r="G125" s="17"/>
      <c r="H125" s="16">
        <f t="shared" si="14"/>
        <v>0</v>
      </c>
      <c r="I125" s="17"/>
      <c r="J125" s="17"/>
      <c r="K125" s="17"/>
      <c r="L125" s="17"/>
      <c r="M125" s="17"/>
      <c r="N125" s="118">
        <f>IF(D125&gt;A_Stammdaten!$B$12,0,SUM(H125,I125,K125,L125)-SUM(J125,M125))</f>
        <v>0</v>
      </c>
      <c r="O125" s="17"/>
      <c r="P125" s="17"/>
      <c r="Q125" s="17"/>
      <c r="R125" s="17"/>
      <c r="S125" s="16">
        <f>IF(D125&gt;A_Stammdaten!$B$12,0,SUM(N125)-SUM(O125:R125))</f>
        <v>0</v>
      </c>
      <c r="T125" s="17"/>
      <c r="U125" s="17"/>
      <c r="V125" s="17"/>
      <c r="W125" s="17"/>
      <c r="X125" s="180">
        <f t="shared" si="18"/>
        <v>0</v>
      </c>
      <c r="Y125" s="180">
        <f t="shared" ref="Y125:AC134" si="22">IF(AND($T125&lt;&gt;"",$T125&lt;&gt;0),IF(($T125-(Y$4-$D125))&gt;0,($T125-(Y$4-$D125)-1)*($S125/$T125),0),$S125)</f>
        <v>0</v>
      </c>
      <c r="Z125" s="180">
        <f t="shared" si="22"/>
        <v>0</v>
      </c>
      <c r="AA125" s="180">
        <f t="shared" si="22"/>
        <v>0</v>
      </c>
      <c r="AB125" s="180">
        <f t="shared" si="22"/>
        <v>0</v>
      </c>
      <c r="AC125" s="180">
        <f t="shared" si="22"/>
        <v>0</v>
      </c>
      <c r="AI125" s="161" t="str">
        <f t="shared" si="19"/>
        <v>Zeitreihe_1</v>
      </c>
    </row>
    <row r="126" spans="1:35" x14ac:dyDescent="0.25">
      <c r="A126" s="17"/>
      <c r="B126" s="17"/>
      <c r="C126" s="17"/>
      <c r="D126" s="35"/>
      <c r="E126" s="17"/>
      <c r="F126" s="17"/>
      <c r="G126" s="17"/>
      <c r="H126" s="16">
        <f t="shared" si="14"/>
        <v>0</v>
      </c>
      <c r="I126" s="17"/>
      <c r="J126" s="17"/>
      <c r="K126" s="17"/>
      <c r="L126" s="17"/>
      <c r="M126" s="17"/>
      <c r="N126" s="118">
        <f>IF(D126&gt;A_Stammdaten!$B$12,0,SUM(H126,I126,K126,L126)-SUM(J126,M126))</f>
        <v>0</v>
      </c>
      <c r="O126" s="17"/>
      <c r="P126" s="17"/>
      <c r="Q126" s="17"/>
      <c r="R126" s="17"/>
      <c r="S126" s="16">
        <f>IF(D126&gt;A_Stammdaten!$B$12,0,SUM(N126)-SUM(O126:R126))</f>
        <v>0</v>
      </c>
      <c r="T126" s="17"/>
      <c r="U126" s="17"/>
      <c r="V126" s="17"/>
      <c r="W126" s="17"/>
      <c r="X126" s="180">
        <f t="shared" si="18"/>
        <v>0</v>
      </c>
      <c r="Y126" s="180">
        <f t="shared" si="22"/>
        <v>0</v>
      </c>
      <c r="Z126" s="180">
        <f t="shared" si="22"/>
        <v>0</v>
      </c>
      <c r="AA126" s="180">
        <f t="shared" si="22"/>
        <v>0</v>
      </c>
      <c r="AB126" s="180">
        <f t="shared" si="22"/>
        <v>0</v>
      </c>
      <c r="AC126" s="180">
        <f t="shared" si="22"/>
        <v>0</v>
      </c>
      <c r="AI126" s="161" t="str">
        <f t="shared" si="19"/>
        <v>Zeitreihe_1</v>
      </c>
    </row>
    <row r="127" spans="1:35" x14ac:dyDescent="0.25">
      <c r="A127" s="17"/>
      <c r="B127" s="17"/>
      <c r="C127" s="17"/>
      <c r="D127" s="35"/>
      <c r="E127" s="17"/>
      <c r="F127" s="17"/>
      <c r="G127" s="17"/>
      <c r="H127" s="16">
        <f t="shared" si="14"/>
        <v>0</v>
      </c>
      <c r="I127" s="17"/>
      <c r="J127" s="17"/>
      <c r="K127" s="17"/>
      <c r="L127" s="17"/>
      <c r="M127" s="17"/>
      <c r="N127" s="118">
        <f>IF(D127&gt;A_Stammdaten!$B$12,0,SUM(H127,I127,K127,L127)-SUM(J127,M127))</f>
        <v>0</v>
      </c>
      <c r="O127" s="17"/>
      <c r="P127" s="17"/>
      <c r="Q127" s="17"/>
      <c r="R127" s="17"/>
      <c r="S127" s="16">
        <f>IF(D127&gt;A_Stammdaten!$B$12,0,SUM(N127)-SUM(O127:R127))</f>
        <v>0</v>
      </c>
      <c r="T127" s="17"/>
      <c r="U127" s="17"/>
      <c r="V127" s="17"/>
      <c r="W127" s="17"/>
      <c r="X127" s="180">
        <f t="shared" si="18"/>
        <v>0</v>
      </c>
      <c r="Y127" s="180">
        <f t="shared" si="22"/>
        <v>0</v>
      </c>
      <c r="Z127" s="180">
        <f t="shared" si="22"/>
        <v>0</v>
      </c>
      <c r="AA127" s="180">
        <f t="shared" si="22"/>
        <v>0</v>
      </c>
      <c r="AB127" s="180">
        <f t="shared" si="22"/>
        <v>0</v>
      </c>
      <c r="AC127" s="180">
        <f t="shared" si="22"/>
        <v>0</v>
      </c>
      <c r="AI127" s="161" t="str">
        <f t="shared" si="19"/>
        <v>Zeitreihe_1</v>
      </c>
    </row>
    <row r="128" spans="1:35" x14ac:dyDescent="0.25">
      <c r="A128" s="17"/>
      <c r="B128" s="17"/>
      <c r="C128" s="17"/>
      <c r="D128" s="35"/>
      <c r="E128" s="17"/>
      <c r="F128" s="17"/>
      <c r="G128" s="17"/>
      <c r="H128" s="16">
        <f t="shared" si="14"/>
        <v>0</v>
      </c>
      <c r="I128" s="17"/>
      <c r="J128" s="17"/>
      <c r="K128" s="17"/>
      <c r="L128" s="17"/>
      <c r="M128" s="17"/>
      <c r="N128" s="118">
        <f>IF(D128&gt;A_Stammdaten!$B$12,0,SUM(H128,I128,K128,L128)-SUM(J128,M128))</f>
        <v>0</v>
      </c>
      <c r="O128" s="17"/>
      <c r="P128" s="17"/>
      <c r="Q128" s="17"/>
      <c r="R128" s="17"/>
      <c r="S128" s="16">
        <f>IF(D128&gt;A_Stammdaten!$B$12,0,SUM(N128)-SUM(O128:R128))</f>
        <v>0</v>
      </c>
      <c r="T128" s="17"/>
      <c r="U128" s="17"/>
      <c r="V128" s="17"/>
      <c r="W128" s="17"/>
      <c r="X128" s="180">
        <f t="shared" si="18"/>
        <v>0</v>
      </c>
      <c r="Y128" s="180">
        <f t="shared" si="22"/>
        <v>0</v>
      </c>
      <c r="Z128" s="180">
        <f t="shared" si="22"/>
        <v>0</v>
      </c>
      <c r="AA128" s="180">
        <f t="shared" si="22"/>
        <v>0</v>
      </c>
      <c r="AB128" s="180">
        <f t="shared" si="22"/>
        <v>0</v>
      </c>
      <c r="AC128" s="180">
        <f t="shared" si="22"/>
        <v>0</v>
      </c>
      <c r="AI128" s="161" t="str">
        <f t="shared" si="19"/>
        <v>Zeitreihe_1</v>
      </c>
    </row>
    <row r="129" spans="1:35" x14ac:dyDescent="0.25">
      <c r="A129" s="17"/>
      <c r="B129" s="17"/>
      <c r="C129" s="17"/>
      <c r="D129" s="35"/>
      <c r="E129" s="17"/>
      <c r="F129" s="17"/>
      <c r="G129" s="17"/>
      <c r="H129" s="16">
        <f t="shared" si="14"/>
        <v>0</v>
      </c>
      <c r="I129" s="17"/>
      <c r="J129" s="17"/>
      <c r="K129" s="17"/>
      <c r="L129" s="17"/>
      <c r="M129" s="17"/>
      <c r="N129" s="118">
        <f>IF(D129&gt;A_Stammdaten!$B$12,0,SUM(H129,I129,K129,L129)-SUM(J129,M129))</f>
        <v>0</v>
      </c>
      <c r="O129" s="17"/>
      <c r="P129" s="17"/>
      <c r="Q129" s="17"/>
      <c r="R129" s="17"/>
      <c r="S129" s="16">
        <f>IF(D129&gt;A_Stammdaten!$B$12,0,SUM(N129)-SUM(O129:R129))</f>
        <v>0</v>
      </c>
      <c r="T129" s="17"/>
      <c r="U129" s="17"/>
      <c r="V129" s="17"/>
      <c r="W129" s="17"/>
      <c r="X129" s="180">
        <f t="shared" si="18"/>
        <v>0</v>
      </c>
      <c r="Y129" s="180">
        <f t="shared" si="22"/>
        <v>0</v>
      </c>
      <c r="Z129" s="180">
        <f t="shared" si="22"/>
        <v>0</v>
      </c>
      <c r="AA129" s="180">
        <f t="shared" si="22"/>
        <v>0</v>
      </c>
      <c r="AB129" s="180">
        <f t="shared" si="22"/>
        <v>0</v>
      </c>
      <c r="AC129" s="180">
        <f t="shared" si="22"/>
        <v>0</v>
      </c>
      <c r="AI129" s="161" t="str">
        <f t="shared" si="19"/>
        <v>Zeitreihe_1</v>
      </c>
    </row>
    <row r="130" spans="1:35" x14ac:dyDescent="0.25">
      <c r="A130" s="17"/>
      <c r="B130" s="17"/>
      <c r="C130" s="17"/>
      <c r="D130" s="35"/>
      <c r="E130" s="17"/>
      <c r="F130" s="17"/>
      <c r="G130" s="17"/>
      <c r="H130" s="16">
        <f t="shared" si="14"/>
        <v>0</v>
      </c>
      <c r="I130" s="17"/>
      <c r="J130" s="17"/>
      <c r="K130" s="17"/>
      <c r="L130" s="17"/>
      <c r="M130" s="17"/>
      <c r="N130" s="118">
        <f>IF(D130&gt;A_Stammdaten!$B$12,0,SUM(H130,I130,K130,L130)-SUM(J130,M130))</f>
        <v>0</v>
      </c>
      <c r="O130" s="17"/>
      <c r="P130" s="17"/>
      <c r="Q130" s="17"/>
      <c r="R130" s="17"/>
      <c r="S130" s="16">
        <f>IF(D130&gt;A_Stammdaten!$B$12,0,SUM(N130)-SUM(O130:R130))</f>
        <v>0</v>
      </c>
      <c r="T130" s="17"/>
      <c r="U130" s="17"/>
      <c r="V130" s="17"/>
      <c r="W130" s="17"/>
      <c r="X130" s="180">
        <f t="shared" si="18"/>
        <v>0</v>
      </c>
      <c r="Y130" s="180">
        <f t="shared" si="22"/>
        <v>0</v>
      </c>
      <c r="Z130" s="180">
        <f t="shared" si="22"/>
        <v>0</v>
      </c>
      <c r="AA130" s="180">
        <f t="shared" si="22"/>
        <v>0</v>
      </c>
      <c r="AB130" s="180">
        <f t="shared" si="22"/>
        <v>0</v>
      </c>
      <c r="AC130" s="180">
        <f t="shared" si="22"/>
        <v>0</v>
      </c>
      <c r="AI130" s="161" t="str">
        <f t="shared" si="19"/>
        <v>Zeitreihe_1</v>
      </c>
    </row>
    <row r="131" spans="1:35" x14ac:dyDescent="0.25">
      <c r="A131" s="17"/>
      <c r="B131" s="17"/>
      <c r="C131" s="17"/>
      <c r="D131" s="35"/>
      <c r="E131" s="17"/>
      <c r="F131" s="17"/>
      <c r="G131" s="17"/>
      <c r="H131" s="16">
        <f t="shared" si="14"/>
        <v>0</v>
      </c>
      <c r="I131" s="17"/>
      <c r="J131" s="17"/>
      <c r="K131" s="17"/>
      <c r="L131" s="17"/>
      <c r="M131" s="17"/>
      <c r="N131" s="118">
        <f>IF(D131&gt;A_Stammdaten!$B$12,0,SUM(H131,I131,K131,L131)-SUM(J131,M131))</f>
        <v>0</v>
      </c>
      <c r="O131" s="17"/>
      <c r="P131" s="17"/>
      <c r="Q131" s="17"/>
      <c r="R131" s="17"/>
      <c r="S131" s="16">
        <f>IF(D131&gt;A_Stammdaten!$B$12,0,SUM(N131)-SUM(O131:R131))</f>
        <v>0</v>
      </c>
      <c r="T131" s="17"/>
      <c r="U131" s="17"/>
      <c r="V131" s="17"/>
      <c r="W131" s="17"/>
      <c r="X131" s="180">
        <f t="shared" si="18"/>
        <v>0</v>
      </c>
      <c r="Y131" s="180">
        <f t="shared" si="22"/>
        <v>0</v>
      </c>
      <c r="Z131" s="180">
        <f t="shared" si="22"/>
        <v>0</v>
      </c>
      <c r="AA131" s="180">
        <f t="shared" si="22"/>
        <v>0</v>
      </c>
      <c r="AB131" s="180">
        <f t="shared" si="22"/>
        <v>0</v>
      </c>
      <c r="AC131" s="180">
        <f t="shared" si="22"/>
        <v>0</v>
      </c>
      <c r="AI131" s="161" t="str">
        <f t="shared" si="19"/>
        <v>Zeitreihe_1</v>
      </c>
    </row>
    <row r="132" spans="1:35" x14ac:dyDescent="0.25">
      <c r="A132" s="17"/>
      <c r="B132" s="17"/>
      <c r="C132" s="17"/>
      <c r="D132" s="35"/>
      <c r="E132" s="17"/>
      <c r="F132" s="17"/>
      <c r="G132" s="17"/>
      <c r="H132" s="16">
        <f t="shared" si="14"/>
        <v>0</v>
      </c>
      <c r="I132" s="17"/>
      <c r="J132" s="17"/>
      <c r="K132" s="17"/>
      <c r="L132" s="17"/>
      <c r="M132" s="17"/>
      <c r="N132" s="118">
        <f>IF(D132&gt;A_Stammdaten!$B$12,0,SUM(H132,I132,K132,L132)-SUM(J132,M132))</f>
        <v>0</v>
      </c>
      <c r="O132" s="17"/>
      <c r="P132" s="17"/>
      <c r="Q132" s="17"/>
      <c r="R132" s="17"/>
      <c r="S132" s="16">
        <f>IF(D132&gt;A_Stammdaten!$B$12,0,SUM(N132)-SUM(O132:R132))</f>
        <v>0</v>
      </c>
      <c r="T132" s="17"/>
      <c r="U132" s="17"/>
      <c r="V132" s="17"/>
      <c r="W132" s="17"/>
      <c r="X132" s="180">
        <f t="shared" si="18"/>
        <v>0</v>
      </c>
      <c r="Y132" s="180">
        <f t="shared" si="22"/>
        <v>0</v>
      </c>
      <c r="Z132" s="180">
        <f t="shared" si="22"/>
        <v>0</v>
      </c>
      <c r="AA132" s="180">
        <f t="shared" si="22"/>
        <v>0</v>
      </c>
      <c r="AB132" s="180">
        <f t="shared" si="22"/>
        <v>0</v>
      </c>
      <c r="AC132" s="180">
        <f t="shared" si="22"/>
        <v>0</v>
      </c>
      <c r="AI132" s="161" t="str">
        <f t="shared" si="19"/>
        <v>Zeitreihe_1</v>
      </c>
    </row>
    <row r="133" spans="1:35" x14ac:dyDescent="0.25">
      <c r="A133" s="17"/>
      <c r="B133" s="17"/>
      <c r="C133" s="17"/>
      <c r="D133" s="35"/>
      <c r="E133" s="17"/>
      <c r="F133" s="17"/>
      <c r="G133" s="17"/>
      <c r="H133" s="16">
        <f t="shared" si="14"/>
        <v>0</v>
      </c>
      <c r="I133" s="17"/>
      <c r="J133" s="17"/>
      <c r="K133" s="17"/>
      <c r="L133" s="17"/>
      <c r="M133" s="17"/>
      <c r="N133" s="118">
        <f>IF(D133&gt;A_Stammdaten!$B$12,0,SUM(H133,I133,K133,L133)-SUM(J133,M133))</f>
        <v>0</v>
      </c>
      <c r="O133" s="17"/>
      <c r="P133" s="17"/>
      <c r="Q133" s="17"/>
      <c r="R133" s="17"/>
      <c r="S133" s="16">
        <f>IF(D133&gt;A_Stammdaten!$B$12,0,SUM(N133)-SUM(O133:R133))</f>
        <v>0</v>
      </c>
      <c r="T133" s="17"/>
      <c r="U133" s="17"/>
      <c r="V133" s="17"/>
      <c r="W133" s="17"/>
      <c r="X133" s="180">
        <f t="shared" ref="X133:X164" si="23">IF(AND($T133&lt;&gt;"",$T133&lt;&gt;0),IF(($T133-(X$4-$D133))&gt;0,($S133/$T133),0),0)</f>
        <v>0</v>
      </c>
      <c r="Y133" s="180">
        <f t="shared" si="22"/>
        <v>0</v>
      </c>
      <c r="Z133" s="180">
        <f t="shared" si="22"/>
        <v>0</v>
      </c>
      <c r="AA133" s="180">
        <f t="shared" si="22"/>
        <v>0</v>
      </c>
      <c r="AB133" s="180">
        <f t="shared" si="22"/>
        <v>0</v>
      </c>
      <c r="AC133" s="180">
        <f t="shared" si="22"/>
        <v>0</v>
      </c>
      <c r="AI133" s="161" t="str">
        <f t="shared" ref="AI133:AI164" si="24">IF(OR(TRIM(B133)="geleistete Anzahlungen und Anlagen im Bau des Sachanlagevermögens",TRIM(B133)="geleistete Anzahlungen auf immaterielle Vermögensgegenstände"),"Zeitreihe_2","Zeitreihe_1")</f>
        <v>Zeitreihe_1</v>
      </c>
    </row>
    <row r="134" spans="1:35" x14ac:dyDescent="0.25">
      <c r="A134" s="17"/>
      <c r="B134" s="17"/>
      <c r="C134" s="17"/>
      <c r="D134" s="35"/>
      <c r="E134" s="17"/>
      <c r="F134" s="17"/>
      <c r="G134" s="17"/>
      <c r="H134" s="16">
        <f t="shared" ref="H134:H197" si="25">E134*F134/100</f>
        <v>0</v>
      </c>
      <c r="I134" s="17"/>
      <c r="J134" s="17"/>
      <c r="K134" s="17"/>
      <c r="L134" s="17"/>
      <c r="M134" s="17"/>
      <c r="N134" s="118">
        <f>IF(D134&gt;A_Stammdaten!$B$12,0,SUM(H134,I134,K134,L134)-SUM(J134,M134))</f>
        <v>0</v>
      </c>
      <c r="O134" s="17"/>
      <c r="P134" s="17"/>
      <c r="Q134" s="17"/>
      <c r="R134" s="17"/>
      <c r="S134" s="16">
        <f>IF(D134&gt;A_Stammdaten!$B$12,0,SUM(N134)-SUM(O134:R134))</f>
        <v>0</v>
      </c>
      <c r="T134" s="17"/>
      <c r="U134" s="17"/>
      <c r="V134" s="17"/>
      <c r="W134" s="17"/>
      <c r="X134" s="180">
        <f t="shared" si="23"/>
        <v>0</v>
      </c>
      <c r="Y134" s="180">
        <f t="shared" si="22"/>
        <v>0</v>
      </c>
      <c r="Z134" s="180">
        <f t="shared" si="22"/>
        <v>0</v>
      </c>
      <c r="AA134" s="180">
        <f t="shared" si="22"/>
        <v>0</v>
      </c>
      <c r="AB134" s="180">
        <f t="shared" si="22"/>
        <v>0</v>
      </c>
      <c r="AC134" s="180">
        <f t="shared" si="22"/>
        <v>0</v>
      </c>
      <c r="AI134" s="161" t="str">
        <f t="shared" si="24"/>
        <v>Zeitreihe_1</v>
      </c>
    </row>
    <row r="135" spans="1:35" x14ac:dyDescent="0.25">
      <c r="A135" s="17"/>
      <c r="B135" s="17"/>
      <c r="C135" s="17"/>
      <c r="D135" s="35"/>
      <c r="E135" s="17"/>
      <c r="F135" s="17"/>
      <c r="G135" s="17"/>
      <c r="H135" s="16">
        <f t="shared" si="25"/>
        <v>0</v>
      </c>
      <c r="I135" s="17"/>
      <c r="J135" s="17"/>
      <c r="K135" s="17"/>
      <c r="L135" s="17"/>
      <c r="M135" s="17"/>
      <c r="N135" s="118">
        <f>IF(D135&gt;A_Stammdaten!$B$12,0,SUM(H135,I135,K135,L135)-SUM(J135,M135))</f>
        <v>0</v>
      </c>
      <c r="O135" s="17"/>
      <c r="P135" s="17"/>
      <c r="Q135" s="17"/>
      <c r="R135" s="17"/>
      <c r="S135" s="16">
        <f>IF(D135&gt;A_Stammdaten!$B$12,0,SUM(N135)-SUM(O135:R135))</f>
        <v>0</v>
      </c>
      <c r="T135" s="17"/>
      <c r="U135" s="17"/>
      <c r="V135" s="17"/>
      <c r="W135" s="17"/>
      <c r="X135" s="180">
        <f t="shared" si="23"/>
        <v>0</v>
      </c>
      <c r="Y135" s="180">
        <f t="shared" ref="Y135:AC144" si="26">IF(AND($T135&lt;&gt;"",$T135&lt;&gt;0),IF(($T135-(Y$4-$D135))&gt;0,($T135-(Y$4-$D135)-1)*($S135/$T135),0),$S135)</f>
        <v>0</v>
      </c>
      <c r="Z135" s="180">
        <f t="shared" si="26"/>
        <v>0</v>
      </c>
      <c r="AA135" s="180">
        <f t="shared" si="26"/>
        <v>0</v>
      </c>
      <c r="AB135" s="180">
        <f t="shared" si="26"/>
        <v>0</v>
      </c>
      <c r="AC135" s="180">
        <f t="shared" si="26"/>
        <v>0</v>
      </c>
      <c r="AI135" s="161" t="str">
        <f t="shared" si="24"/>
        <v>Zeitreihe_1</v>
      </c>
    </row>
    <row r="136" spans="1:35" x14ac:dyDescent="0.25">
      <c r="A136" s="17"/>
      <c r="B136" s="17"/>
      <c r="C136" s="17"/>
      <c r="D136" s="35"/>
      <c r="E136" s="17"/>
      <c r="F136" s="17"/>
      <c r="G136" s="17"/>
      <c r="H136" s="16">
        <f t="shared" si="25"/>
        <v>0</v>
      </c>
      <c r="I136" s="17"/>
      <c r="J136" s="17"/>
      <c r="K136" s="17"/>
      <c r="L136" s="17"/>
      <c r="M136" s="17"/>
      <c r="N136" s="118">
        <f>IF(D136&gt;A_Stammdaten!$B$12,0,SUM(H136,I136,K136,L136)-SUM(J136,M136))</f>
        <v>0</v>
      </c>
      <c r="O136" s="17"/>
      <c r="P136" s="17"/>
      <c r="Q136" s="17"/>
      <c r="R136" s="17"/>
      <c r="S136" s="16">
        <f>IF(D136&gt;A_Stammdaten!$B$12,0,SUM(N136)-SUM(O136:R136))</f>
        <v>0</v>
      </c>
      <c r="T136" s="17"/>
      <c r="U136" s="17"/>
      <c r="V136" s="17"/>
      <c r="W136" s="17"/>
      <c r="X136" s="180">
        <f t="shared" si="23"/>
        <v>0</v>
      </c>
      <c r="Y136" s="180">
        <f t="shared" si="26"/>
        <v>0</v>
      </c>
      <c r="Z136" s="180">
        <f t="shared" si="26"/>
        <v>0</v>
      </c>
      <c r="AA136" s="180">
        <f t="shared" si="26"/>
        <v>0</v>
      </c>
      <c r="AB136" s="180">
        <f t="shared" si="26"/>
        <v>0</v>
      </c>
      <c r="AC136" s="180">
        <f t="shared" si="26"/>
        <v>0</v>
      </c>
      <c r="AI136" s="161" t="str">
        <f t="shared" si="24"/>
        <v>Zeitreihe_1</v>
      </c>
    </row>
    <row r="137" spans="1:35" x14ac:dyDescent="0.25">
      <c r="A137" s="17"/>
      <c r="B137" s="17"/>
      <c r="C137" s="17"/>
      <c r="D137" s="35"/>
      <c r="E137" s="17"/>
      <c r="F137" s="17"/>
      <c r="G137" s="17"/>
      <c r="H137" s="16">
        <f t="shared" si="25"/>
        <v>0</v>
      </c>
      <c r="I137" s="17"/>
      <c r="J137" s="17"/>
      <c r="K137" s="17"/>
      <c r="L137" s="17"/>
      <c r="M137" s="17"/>
      <c r="N137" s="118">
        <f>IF(D137&gt;A_Stammdaten!$B$12,0,SUM(H137,I137,K137,L137)-SUM(J137,M137))</f>
        <v>0</v>
      </c>
      <c r="O137" s="17"/>
      <c r="P137" s="17"/>
      <c r="Q137" s="17"/>
      <c r="R137" s="17"/>
      <c r="S137" s="16">
        <f>IF(D137&gt;A_Stammdaten!$B$12,0,SUM(N137)-SUM(O137:R137))</f>
        <v>0</v>
      </c>
      <c r="T137" s="17"/>
      <c r="U137" s="17"/>
      <c r="V137" s="17"/>
      <c r="W137" s="17"/>
      <c r="X137" s="180">
        <f t="shared" si="23"/>
        <v>0</v>
      </c>
      <c r="Y137" s="180">
        <f t="shared" si="26"/>
        <v>0</v>
      </c>
      <c r="Z137" s="180">
        <f t="shared" si="26"/>
        <v>0</v>
      </c>
      <c r="AA137" s="180">
        <f t="shared" si="26"/>
        <v>0</v>
      </c>
      <c r="AB137" s="180">
        <f t="shared" si="26"/>
        <v>0</v>
      </c>
      <c r="AC137" s="180">
        <f t="shared" si="26"/>
        <v>0</v>
      </c>
      <c r="AI137" s="161" t="str">
        <f t="shared" si="24"/>
        <v>Zeitreihe_1</v>
      </c>
    </row>
    <row r="138" spans="1:35" x14ac:dyDescent="0.25">
      <c r="A138" s="17"/>
      <c r="B138" s="17"/>
      <c r="C138" s="17"/>
      <c r="D138" s="35"/>
      <c r="E138" s="17"/>
      <c r="F138" s="17"/>
      <c r="G138" s="17"/>
      <c r="H138" s="16">
        <f t="shared" si="25"/>
        <v>0</v>
      </c>
      <c r="I138" s="17"/>
      <c r="J138" s="17"/>
      <c r="K138" s="17"/>
      <c r="L138" s="17"/>
      <c r="M138" s="17"/>
      <c r="N138" s="118">
        <f>IF(D138&gt;A_Stammdaten!$B$12,0,SUM(H138,I138,K138,L138)-SUM(J138,M138))</f>
        <v>0</v>
      </c>
      <c r="O138" s="17"/>
      <c r="P138" s="17"/>
      <c r="Q138" s="17"/>
      <c r="R138" s="17"/>
      <c r="S138" s="16">
        <f>IF(D138&gt;A_Stammdaten!$B$12,0,SUM(N138)-SUM(O138:R138))</f>
        <v>0</v>
      </c>
      <c r="T138" s="17"/>
      <c r="U138" s="17"/>
      <c r="V138" s="17"/>
      <c r="W138" s="17"/>
      <c r="X138" s="180">
        <f t="shared" si="23"/>
        <v>0</v>
      </c>
      <c r="Y138" s="180">
        <f t="shared" si="26"/>
        <v>0</v>
      </c>
      <c r="Z138" s="180">
        <f t="shared" si="26"/>
        <v>0</v>
      </c>
      <c r="AA138" s="180">
        <f t="shared" si="26"/>
        <v>0</v>
      </c>
      <c r="AB138" s="180">
        <f t="shared" si="26"/>
        <v>0</v>
      </c>
      <c r="AC138" s="180">
        <f t="shared" si="26"/>
        <v>0</v>
      </c>
      <c r="AI138" s="161" t="str">
        <f t="shared" si="24"/>
        <v>Zeitreihe_1</v>
      </c>
    </row>
    <row r="139" spans="1:35" x14ac:dyDescent="0.25">
      <c r="A139" s="17"/>
      <c r="B139" s="17"/>
      <c r="C139" s="17"/>
      <c r="D139" s="35"/>
      <c r="E139" s="17"/>
      <c r="F139" s="17"/>
      <c r="G139" s="17"/>
      <c r="H139" s="16">
        <f t="shared" si="25"/>
        <v>0</v>
      </c>
      <c r="I139" s="17"/>
      <c r="J139" s="17"/>
      <c r="K139" s="17"/>
      <c r="L139" s="17"/>
      <c r="M139" s="17"/>
      <c r="N139" s="118">
        <f>IF(D139&gt;A_Stammdaten!$B$12,0,SUM(H139,I139,K139,L139)-SUM(J139,M139))</f>
        <v>0</v>
      </c>
      <c r="O139" s="17"/>
      <c r="P139" s="17"/>
      <c r="Q139" s="17"/>
      <c r="R139" s="17"/>
      <c r="S139" s="16">
        <f>IF(D139&gt;A_Stammdaten!$B$12,0,SUM(N139)-SUM(O139:R139))</f>
        <v>0</v>
      </c>
      <c r="T139" s="17"/>
      <c r="U139" s="17"/>
      <c r="V139" s="17"/>
      <c r="W139" s="17"/>
      <c r="X139" s="180">
        <f t="shared" si="23"/>
        <v>0</v>
      </c>
      <c r="Y139" s="180">
        <f t="shared" si="26"/>
        <v>0</v>
      </c>
      <c r="Z139" s="180">
        <f t="shared" si="26"/>
        <v>0</v>
      </c>
      <c r="AA139" s="180">
        <f t="shared" si="26"/>
        <v>0</v>
      </c>
      <c r="AB139" s="180">
        <f t="shared" si="26"/>
        <v>0</v>
      </c>
      <c r="AC139" s="180">
        <f t="shared" si="26"/>
        <v>0</v>
      </c>
      <c r="AI139" s="161" t="str">
        <f t="shared" si="24"/>
        <v>Zeitreihe_1</v>
      </c>
    </row>
    <row r="140" spans="1:35" x14ac:dyDescent="0.25">
      <c r="A140" s="17"/>
      <c r="B140" s="17"/>
      <c r="C140" s="17"/>
      <c r="D140" s="35"/>
      <c r="E140" s="17"/>
      <c r="F140" s="17"/>
      <c r="G140" s="17"/>
      <c r="H140" s="16">
        <f t="shared" si="25"/>
        <v>0</v>
      </c>
      <c r="I140" s="17"/>
      <c r="J140" s="17"/>
      <c r="K140" s="17"/>
      <c r="L140" s="17"/>
      <c r="M140" s="17"/>
      <c r="N140" s="118">
        <f>IF(D140&gt;A_Stammdaten!$B$12,0,SUM(H140,I140,K140,L140)-SUM(J140,M140))</f>
        <v>0</v>
      </c>
      <c r="O140" s="17"/>
      <c r="P140" s="17"/>
      <c r="Q140" s="17"/>
      <c r="R140" s="17"/>
      <c r="S140" s="16">
        <f>IF(D140&gt;A_Stammdaten!$B$12,0,SUM(N140)-SUM(O140:R140))</f>
        <v>0</v>
      </c>
      <c r="T140" s="17"/>
      <c r="U140" s="17"/>
      <c r="V140" s="17"/>
      <c r="W140" s="17"/>
      <c r="X140" s="180">
        <f t="shared" si="23"/>
        <v>0</v>
      </c>
      <c r="Y140" s="180">
        <f t="shared" si="26"/>
        <v>0</v>
      </c>
      <c r="Z140" s="180">
        <f t="shared" si="26"/>
        <v>0</v>
      </c>
      <c r="AA140" s="180">
        <f t="shared" si="26"/>
        <v>0</v>
      </c>
      <c r="AB140" s="180">
        <f t="shared" si="26"/>
        <v>0</v>
      </c>
      <c r="AC140" s="180">
        <f t="shared" si="26"/>
        <v>0</v>
      </c>
      <c r="AI140" s="161" t="str">
        <f t="shared" si="24"/>
        <v>Zeitreihe_1</v>
      </c>
    </row>
    <row r="141" spans="1:35" x14ac:dyDescent="0.25">
      <c r="A141" s="17"/>
      <c r="B141" s="17"/>
      <c r="C141" s="17"/>
      <c r="D141" s="35"/>
      <c r="E141" s="17"/>
      <c r="F141" s="17"/>
      <c r="G141" s="17"/>
      <c r="H141" s="16">
        <f t="shared" si="25"/>
        <v>0</v>
      </c>
      <c r="I141" s="17"/>
      <c r="J141" s="17"/>
      <c r="K141" s="17"/>
      <c r="L141" s="17"/>
      <c r="M141" s="17"/>
      <c r="N141" s="118">
        <f>IF(D141&gt;A_Stammdaten!$B$12,0,SUM(H141,I141,K141,L141)-SUM(J141,M141))</f>
        <v>0</v>
      </c>
      <c r="O141" s="17"/>
      <c r="P141" s="17"/>
      <c r="Q141" s="17"/>
      <c r="R141" s="17"/>
      <c r="S141" s="16">
        <f>IF(D141&gt;A_Stammdaten!$B$12,0,SUM(N141)-SUM(O141:R141))</f>
        <v>0</v>
      </c>
      <c r="T141" s="17"/>
      <c r="U141" s="17"/>
      <c r="V141" s="17"/>
      <c r="W141" s="17"/>
      <c r="X141" s="180">
        <f t="shared" si="23"/>
        <v>0</v>
      </c>
      <c r="Y141" s="180">
        <f t="shared" si="26"/>
        <v>0</v>
      </c>
      <c r="Z141" s="180">
        <f t="shared" si="26"/>
        <v>0</v>
      </c>
      <c r="AA141" s="180">
        <f t="shared" si="26"/>
        <v>0</v>
      </c>
      <c r="AB141" s="180">
        <f t="shared" si="26"/>
        <v>0</v>
      </c>
      <c r="AC141" s="180">
        <f t="shared" si="26"/>
        <v>0</v>
      </c>
      <c r="AI141" s="161" t="str">
        <f t="shared" si="24"/>
        <v>Zeitreihe_1</v>
      </c>
    </row>
    <row r="142" spans="1:35" x14ac:dyDescent="0.25">
      <c r="A142" s="17"/>
      <c r="B142" s="17"/>
      <c r="C142" s="17"/>
      <c r="D142" s="35"/>
      <c r="E142" s="17"/>
      <c r="F142" s="17"/>
      <c r="G142" s="17"/>
      <c r="H142" s="16">
        <f t="shared" si="25"/>
        <v>0</v>
      </c>
      <c r="I142" s="17"/>
      <c r="J142" s="17"/>
      <c r="K142" s="17"/>
      <c r="L142" s="17"/>
      <c r="M142" s="17"/>
      <c r="N142" s="118">
        <f>IF(D142&gt;A_Stammdaten!$B$12,0,SUM(H142,I142,K142,L142)-SUM(J142,M142))</f>
        <v>0</v>
      </c>
      <c r="O142" s="17"/>
      <c r="P142" s="17"/>
      <c r="Q142" s="17"/>
      <c r="R142" s="17"/>
      <c r="S142" s="16">
        <f>IF(D142&gt;A_Stammdaten!$B$12,0,SUM(N142)-SUM(O142:R142))</f>
        <v>0</v>
      </c>
      <c r="T142" s="17"/>
      <c r="U142" s="17"/>
      <c r="V142" s="17"/>
      <c r="W142" s="17"/>
      <c r="X142" s="180">
        <f t="shared" si="23"/>
        <v>0</v>
      </c>
      <c r="Y142" s="180">
        <f t="shared" si="26"/>
        <v>0</v>
      </c>
      <c r="Z142" s="180">
        <f t="shared" si="26"/>
        <v>0</v>
      </c>
      <c r="AA142" s="180">
        <f t="shared" si="26"/>
        <v>0</v>
      </c>
      <c r="AB142" s="180">
        <f t="shared" si="26"/>
        <v>0</v>
      </c>
      <c r="AC142" s="180">
        <f t="shared" si="26"/>
        <v>0</v>
      </c>
      <c r="AI142" s="161" t="str">
        <f t="shared" si="24"/>
        <v>Zeitreihe_1</v>
      </c>
    </row>
    <row r="143" spans="1:35" x14ac:dyDescent="0.25">
      <c r="A143" s="17"/>
      <c r="B143" s="17"/>
      <c r="C143" s="17"/>
      <c r="D143" s="35"/>
      <c r="E143" s="17"/>
      <c r="F143" s="17"/>
      <c r="G143" s="17"/>
      <c r="H143" s="16">
        <f t="shared" si="25"/>
        <v>0</v>
      </c>
      <c r="I143" s="17"/>
      <c r="J143" s="17"/>
      <c r="K143" s="17"/>
      <c r="L143" s="17"/>
      <c r="M143" s="17"/>
      <c r="N143" s="118">
        <f>IF(D143&gt;A_Stammdaten!$B$12,0,SUM(H143,I143,K143,L143)-SUM(J143,M143))</f>
        <v>0</v>
      </c>
      <c r="O143" s="17"/>
      <c r="P143" s="17"/>
      <c r="Q143" s="17"/>
      <c r="R143" s="17"/>
      <c r="S143" s="16">
        <f>IF(D143&gt;A_Stammdaten!$B$12,0,SUM(N143)-SUM(O143:R143))</f>
        <v>0</v>
      </c>
      <c r="T143" s="17"/>
      <c r="U143" s="17"/>
      <c r="V143" s="17"/>
      <c r="W143" s="17"/>
      <c r="X143" s="180">
        <f t="shared" si="23"/>
        <v>0</v>
      </c>
      <c r="Y143" s="180">
        <f t="shared" si="26"/>
        <v>0</v>
      </c>
      <c r="Z143" s="180">
        <f t="shared" si="26"/>
        <v>0</v>
      </c>
      <c r="AA143" s="180">
        <f t="shared" si="26"/>
        <v>0</v>
      </c>
      <c r="AB143" s="180">
        <f t="shared" si="26"/>
        <v>0</v>
      </c>
      <c r="AC143" s="180">
        <f t="shared" si="26"/>
        <v>0</v>
      </c>
      <c r="AI143" s="161" t="str">
        <f t="shared" si="24"/>
        <v>Zeitreihe_1</v>
      </c>
    </row>
    <row r="144" spans="1:35" x14ac:dyDescent="0.25">
      <c r="A144" s="17"/>
      <c r="B144" s="17"/>
      <c r="C144" s="17"/>
      <c r="D144" s="35"/>
      <c r="E144" s="17"/>
      <c r="F144" s="17"/>
      <c r="G144" s="17"/>
      <c r="H144" s="16">
        <f t="shared" si="25"/>
        <v>0</v>
      </c>
      <c r="I144" s="17"/>
      <c r="J144" s="17"/>
      <c r="K144" s="17"/>
      <c r="L144" s="17"/>
      <c r="M144" s="17"/>
      <c r="N144" s="118">
        <f>IF(D144&gt;A_Stammdaten!$B$12,0,SUM(H144,I144,K144,L144)-SUM(J144,M144))</f>
        <v>0</v>
      </c>
      <c r="O144" s="17"/>
      <c r="P144" s="17"/>
      <c r="Q144" s="17"/>
      <c r="R144" s="17"/>
      <c r="S144" s="16">
        <f>IF(D144&gt;A_Stammdaten!$B$12,0,SUM(N144)-SUM(O144:R144))</f>
        <v>0</v>
      </c>
      <c r="T144" s="17"/>
      <c r="U144" s="17"/>
      <c r="V144" s="17"/>
      <c r="W144" s="17"/>
      <c r="X144" s="180">
        <f t="shared" si="23"/>
        <v>0</v>
      </c>
      <c r="Y144" s="180">
        <f t="shared" si="26"/>
        <v>0</v>
      </c>
      <c r="Z144" s="180">
        <f t="shared" si="26"/>
        <v>0</v>
      </c>
      <c r="AA144" s="180">
        <f t="shared" si="26"/>
        <v>0</v>
      </c>
      <c r="AB144" s="180">
        <f t="shared" si="26"/>
        <v>0</v>
      </c>
      <c r="AC144" s="180">
        <f t="shared" si="26"/>
        <v>0</v>
      </c>
      <c r="AI144" s="161" t="str">
        <f t="shared" si="24"/>
        <v>Zeitreihe_1</v>
      </c>
    </row>
    <row r="145" spans="1:35" x14ac:dyDescent="0.25">
      <c r="A145" s="17"/>
      <c r="B145" s="17"/>
      <c r="C145" s="17"/>
      <c r="D145" s="35"/>
      <c r="E145" s="17"/>
      <c r="F145" s="17"/>
      <c r="G145" s="17"/>
      <c r="H145" s="16">
        <f t="shared" si="25"/>
        <v>0</v>
      </c>
      <c r="I145" s="17"/>
      <c r="J145" s="17"/>
      <c r="K145" s="17"/>
      <c r="L145" s="17"/>
      <c r="M145" s="17"/>
      <c r="N145" s="118">
        <f>IF(D145&gt;A_Stammdaten!$B$12,0,SUM(H145,I145,K145,L145)-SUM(J145,M145))</f>
        <v>0</v>
      </c>
      <c r="O145" s="17"/>
      <c r="P145" s="17"/>
      <c r="Q145" s="17"/>
      <c r="R145" s="17"/>
      <c r="S145" s="16">
        <f>IF(D145&gt;A_Stammdaten!$B$12,0,SUM(N145)-SUM(O145:R145))</f>
        <v>0</v>
      </c>
      <c r="T145" s="17"/>
      <c r="U145" s="17"/>
      <c r="V145" s="17"/>
      <c r="W145" s="17"/>
      <c r="X145" s="180">
        <f t="shared" si="23"/>
        <v>0</v>
      </c>
      <c r="Y145" s="180">
        <f t="shared" ref="Y145:AC154" si="27">IF(AND($T145&lt;&gt;"",$T145&lt;&gt;0),IF(($T145-(Y$4-$D145))&gt;0,($T145-(Y$4-$D145)-1)*($S145/$T145),0),$S145)</f>
        <v>0</v>
      </c>
      <c r="Z145" s="180">
        <f t="shared" si="27"/>
        <v>0</v>
      </c>
      <c r="AA145" s="180">
        <f t="shared" si="27"/>
        <v>0</v>
      </c>
      <c r="AB145" s="180">
        <f t="shared" si="27"/>
        <v>0</v>
      </c>
      <c r="AC145" s="180">
        <f t="shared" si="27"/>
        <v>0</v>
      </c>
      <c r="AI145" s="161" t="str">
        <f t="shared" si="24"/>
        <v>Zeitreihe_1</v>
      </c>
    </row>
    <row r="146" spans="1:35" x14ac:dyDescent="0.25">
      <c r="A146" s="17"/>
      <c r="B146" s="17"/>
      <c r="C146" s="17"/>
      <c r="D146" s="35"/>
      <c r="E146" s="17"/>
      <c r="F146" s="17"/>
      <c r="G146" s="17"/>
      <c r="H146" s="16">
        <f t="shared" si="25"/>
        <v>0</v>
      </c>
      <c r="I146" s="17"/>
      <c r="J146" s="17"/>
      <c r="K146" s="17"/>
      <c r="L146" s="17"/>
      <c r="M146" s="17"/>
      <c r="N146" s="118">
        <f>IF(D146&gt;A_Stammdaten!$B$12,0,SUM(H146,I146,K146,L146)-SUM(J146,M146))</f>
        <v>0</v>
      </c>
      <c r="O146" s="17"/>
      <c r="P146" s="17"/>
      <c r="Q146" s="17"/>
      <c r="R146" s="17"/>
      <c r="S146" s="16">
        <f>IF(D146&gt;A_Stammdaten!$B$12,0,SUM(N146)-SUM(O146:R146))</f>
        <v>0</v>
      </c>
      <c r="T146" s="17"/>
      <c r="U146" s="17"/>
      <c r="V146" s="17"/>
      <c r="W146" s="17"/>
      <c r="X146" s="180">
        <f t="shared" si="23"/>
        <v>0</v>
      </c>
      <c r="Y146" s="180">
        <f t="shared" si="27"/>
        <v>0</v>
      </c>
      <c r="Z146" s="180">
        <f t="shared" si="27"/>
        <v>0</v>
      </c>
      <c r="AA146" s="180">
        <f t="shared" si="27"/>
        <v>0</v>
      </c>
      <c r="AB146" s="180">
        <f t="shared" si="27"/>
        <v>0</v>
      </c>
      <c r="AC146" s="180">
        <f t="shared" si="27"/>
        <v>0</v>
      </c>
      <c r="AI146" s="161" t="str">
        <f t="shared" si="24"/>
        <v>Zeitreihe_1</v>
      </c>
    </row>
    <row r="147" spans="1:35" x14ac:dyDescent="0.25">
      <c r="A147" s="17"/>
      <c r="B147" s="17"/>
      <c r="C147" s="17"/>
      <c r="D147" s="35"/>
      <c r="E147" s="17"/>
      <c r="F147" s="17"/>
      <c r="G147" s="17"/>
      <c r="H147" s="16">
        <f t="shared" si="25"/>
        <v>0</v>
      </c>
      <c r="I147" s="17"/>
      <c r="J147" s="17"/>
      <c r="K147" s="17"/>
      <c r="L147" s="17"/>
      <c r="M147" s="17"/>
      <c r="N147" s="118">
        <f>IF(D147&gt;A_Stammdaten!$B$12,0,SUM(H147,I147,K147,L147)-SUM(J147,M147))</f>
        <v>0</v>
      </c>
      <c r="O147" s="17"/>
      <c r="P147" s="17"/>
      <c r="Q147" s="17"/>
      <c r="R147" s="17"/>
      <c r="S147" s="16">
        <f>IF(D147&gt;A_Stammdaten!$B$12,0,SUM(N147)-SUM(O147:R147))</f>
        <v>0</v>
      </c>
      <c r="T147" s="17"/>
      <c r="U147" s="17"/>
      <c r="V147" s="17"/>
      <c r="W147" s="17"/>
      <c r="X147" s="180">
        <f t="shared" si="23"/>
        <v>0</v>
      </c>
      <c r="Y147" s="180">
        <f t="shared" si="27"/>
        <v>0</v>
      </c>
      <c r="Z147" s="180">
        <f t="shared" si="27"/>
        <v>0</v>
      </c>
      <c r="AA147" s="180">
        <f t="shared" si="27"/>
        <v>0</v>
      </c>
      <c r="AB147" s="180">
        <f t="shared" si="27"/>
        <v>0</v>
      </c>
      <c r="AC147" s="180">
        <f t="shared" si="27"/>
        <v>0</v>
      </c>
      <c r="AI147" s="161" t="str">
        <f t="shared" si="24"/>
        <v>Zeitreihe_1</v>
      </c>
    </row>
    <row r="148" spans="1:35" x14ac:dyDescent="0.25">
      <c r="A148" s="17"/>
      <c r="B148" s="17"/>
      <c r="C148" s="17"/>
      <c r="D148" s="35"/>
      <c r="E148" s="17"/>
      <c r="F148" s="17"/>
      <c r="G148" s="17"/>
      <c r="H148" s="16">
        <f t="shared" si="25"/>
        <v>0</v>
      </c>
      <c r="I148" s="17"/>
      <c r="J148" s="17"/>
      <c r="K148" s="17"/>
      <c r="L148" s="17"/>
      <c r="M148" s="17"/>
      <c r="N148" s="118">
        <f>IF(D148&gt;A_Stammdaten!$B$12,0,SUM(H148,I148,K148,L148)-SUM(J148,M148))</f>
        <v>0</v>
      </c>
      <c r="O148" s="17"/>
      <c r="P148" s="17"/>
      <c r="Q148" s="17"/>
      <c r="R148" s="17"/>
      <c r="S148" s="16">
        <f>IF(D148&gt;A_Stammdaten!$B$12,0,SUM(N148)-SUM(O148:R148))</f>
        <v>0</v>
      </c>
      <c r="T148" s="17"/>
      <c r="U148" s="17"/>
      <c r="V148" s="17"/>
      <c r="W148" s="17"/>
      <c r="X148" s="180">
        <f t="shared" si="23"/>
        <v>0</v>
      </c>
      <c r="Y148" s="180">
        <f t="shared" si="27"/>
        <v>0</v>
      </c>
      <c r="Z148" s="180">
        <f t="shared" si="27"/>
        <v>0</v>
      </c>
      <c r="AA148" s="180">
        <f t="shared" si="27"/>
        <v>0</v>
      </c>
      <c r="AB148" s="180">
        <f t="shared" si="27"/>
        <v>0</v>
      </c>
      <c r="AC148" s="180">
        <f t="shared" si="27"/>
        <v>0</v>
      </c>
      <c r="AI148" s="161" t="str">
        <f t="shared" si="24"/>
        <v>Zeitreihe_1</v>
      </c>
    </row>
    <row r="149" spans="1:35" x14ac:dyDescent="0.25">
      <c r="A149" s="17"/>
      <c r="B149" s="17"/>
      <c r="C149" s="17"/>
      <c r="D149" s="35"/>
      <c r="E149" s="17"/>
      <c r="F149" s="17"/>
      <c r="G149" s="17"/>
      <c r="H149" s="16">
        <f t="shared" si="25"/>
        <v>0</v>
      </c>
      <c r="I149" s="17"/>
      <c r="J149" s="17"/>
      <c r="K149" s="17"/>
      <c r="L149" s="17"/>
      <c r="M149" s="17"/>
      <c r="N149" s="118">
        <f>IF(D149&gt;A_Stammdaten!$B$12,0,SUM(H149,I149,K149,L149)-SUM(J149,M149))</f>
        <v>0</v>
      </c>
      <c r="O149" s="17"/>
      <c r="P149" s="17"/>
      <c r="Q149" s="17"/>
      <c r="R149" s="17"/>
      <c r="S149" s="16">
        <f>IF(D149&gt;A_Stammdaten!$B$12,0,SUM(N149)-SUM(O149:R149))</f>
        <v>0</v>
      </c>
      <c r="T149" s="17"/>
      <c r="U149" s="17"/>
      <c r="V149" s="17"/>
      <c r="W149" s="17"/>
      <c r="X149" s="180">
        <f t="shared" si="23"/>
        <v>0</v>
      </c>
      <c r="Y149" s="180">
        <f t="shared" si="27"/>
        <v>0</v>
      </c>
      <c r="Z149" s="180">
        <f t="shared" si="27"/>
        <v>0</v>
      </c>
      <c r="AA149" s="180">
        <f t="shared" si="27"/>
        <v>0</v>
      </c>
      <c r="AB149" s="180">
        <f t="shared" si="27"/>
        <v>0</v>
      </c>
      <c r="AC149" s="180">
        <f t="shared" si="27"/>
        <v>0</v>
      </c>
      <c r="AI149" s="161" t="str">
        <f t="shared" si="24"/>
        <v>Zeitreihe_1</v>
      </c>
    </row>
    <row r="150" spans="1:35" x14ac:dyDescent="0.25">
      <c r="A150" s="17"/>
      <c r="B150" s="17"/>
      <c r="C150" s="17"/>
      <c r="D150" s="35"/>
      <c r="E150" s="17"/>
      <c r="F150" s="17"/>
      <c r="G150" s="17"/>
      <c r="H150" s="16">
        <f t="shared" si="25"/>
        <v>0</v>
      </c>
      <c r="I150" s="17"/>
      <c r="J150" s="17"/>
      <c r="K150" s="17"/>
      <c r="L150" s="17"/>
      <c r="M150" s="17"/>
      <c r="N150" s="118">
        <f>IF(D150&gt;A_Stammdaten!$B$12,0,SUM(H150,I150,K150,L150)-SUM(J150,M150))</f>
        <v>0</v>
      </c>
      <c r="O150" s="17"/>
      <c r="P150" s="17"/>
      <c r="Q150" s="17"/>
      <c r="R150" s="17"/>
      <c r="S150" s="16">
        <f>IF(D150&gt;A_Stammdaten!$B$12,0,SUM(N150)-SUM(O150:R150))</f>
        <v>0</v>
      </c>
      <c r="T150" s="17"/>
      <c r="U150" s="17"/>
      <c r="V150" s="17"/>
      <c r="W150" s="17"/>
      <c r="X150" s="180">
        <f t="shared" si="23"/>
        <v>0</v>
      </c>
      <c r="Y150" s="180">
        <f t="shared" si="27"/>
        <v>0</v>
      </c>
      <c r="Z150" s="180">
        <f t="shared" si="27"/>
        <v>0</v>
      </c>
      <c r="AA150" s="180">
        <f t="shared" si="27"/>
        <v>0</v>
      </c>
      <c r="AB150" s="180">
        <f t="shared" si="27"/>
        <v>0</v>
      </c>
      <c r="AC150" s="180">
        <f t="shared" si="27"/>
        <v>0</v>
      </c>
      <c r="AI150" s="161" t="str">
        <f t="shared" si="24"/>
        <v>Zeitreihe_1</v>
      </c>
    </row>
    <row r="151" spans="1:35" x14ac:dyDescent="0.25">
      <c r="A151" s="17"/>
      <c r="B151" s="17"/>
      <c r="C151" s="17"/>
      <c r="D151" s="35"/>
      <c r="E151" s="17"/>
      <c r="F151" s="17"/>
      <c r="G151" s="17"/>
      <c r="H151" s="16">
        <f t="shared" si="25"/>
        <v>0</v>
      </c>
      <c r="I151" s="17"/>
      <c r="J151" s="17"/>
      <c r="K151" s="17"/>
      <c r="L151" s="17"/>
      <c r="M151" s="17"/>
      <c r="N151" s="118">
        <f>IF(D151&gt;A_Stammdaten!$B$12,0,SUM(H151,I151,K151,L151)-SUM(J151,M151))</f>
        <v>0</v>
      </c>
      <c r="O151" s="17"/>
      <c r="P151" s="17"/>
      <c r="Q151" s="17"/>
      <c r="R151" s="17"/>
      <c r="S151" s="16">
        <f>IF(D151&gt;A_Stammdaten!$B$12,0,SUM(N151)-SUM(O151:R151))</f>
        <v>0</v>
      </c>
      <c r="T151" s="17"/>
      <c r="U151" s="17"/>
      <c r="V151" s="17"/>
      <c r="W151" s="17"/>
      <c r="X151" s="180">
        <f t="shared" si="23"/>
        <v>0</v>
      </c>
      <c r="Y151" s="180">
        <f t="shared" si="27"/>
        <v>0</v>
      </c>
      <c r="Z151" s="180">
        <f t="shared" si="27"/>
        <v>0</v>
      </c>
      <c r="AA151" s="180">
        <f t="shared" si="27"/>
        <v>0</v>
      </c>
      <c r="AB151" s="180">
        <f t="shared" si="27"/>
        <v>0</v>
      </c>
      <c r="AC151" s="180">
        <f t="shared" si="27"/>
        <v>0</v>
      </c>
      <c r="AI151" s="161" t="str">
        <f t="shared" si="24"/>
        <v>Zeitreihe_1</v>
      </c>
    </row>
    <row r="152" spans="1:35" x14ac:dyDescent="0.25">
      <c r="A152" s="17"/>
      <c r="B152" s="17"/>
      <c r="C152" s="17"/>
      <c r="D152" s="35"/>
      <c r="E152" s="17"/>
      <c r="F152" s="17"/>
      <c r="G152" s="17"/>
      <c r="H152" s="16">
        <f t="shared" si="25"/>
        <v>0</v>
      </c>
      <c r="I152" s="17"/>
      <c r="J152" s="17"/>
      <c r="K152" s="17"/>
      <c r="L152" s="17"/>
      <c r="M152" s="17"/>
      <c r="N152" s="118">
        <f>IF(D152&gt;A_Stammdaten!$B$12,0,SUM(H152,I152,K152,L152)-SUM(J152,M152))</f>
        <v>0</v>
      </c>
      <c r="O152" s="17"/>
      <c r="P152" s="17"/>
      <c r="Q152" s="17"/>
      <c r="R152" s="17"/>
      <c r="S152" s="16">
        <f>IF(D152&gt;A_Stammdaten!$B$12,0,SUM(N152)-SUM(O152:R152))</f>
        <v>0</v>
      </c>
      <c r="T152" s="17"/>
      <c r="U152" s="17"/>
      <c r="V152" s="17"/>
      <c r="W152" s="17"/>
      <c r="X152" s="180">
        <f t="shared" si="23"/>
        <v>0</v>
      </c>
      <c r="Y152" s="180">
        <f t="shared" si="27"/>
        <v>0</v>
      </c>
      <c r="Z152" s="180">
        <f t="shared" si="27"/>
        <v>0</v>
      </c>
      <c r="AA152" s="180">
        <f t="shared" si="27"/>
        <v>0</v>
      </c>
      <c r="AB152" s="180">
        <f t="shared" si="27"/>
        <v>0</v>
      </c>
      <c r="AC152" s="180">
        <f t="shared" si="27"/>
        <v>0</v>
      </c>
      <c r="AI152" s="161" t="str">
        <f t="shared" si="24"/>
        <v>Zeitreihe_1</v>
      </c>
    </row>
    <row r="153" spans="1:35" x14ac:dyDescent="0.25">
      <c r="A153" s="17"/>
      <c r="B153" s="17"/>
      <c r="C153" s="17"/>
      <c r="D153" s="35"/>
      <c r="E153" s="17"/>
      <c r="F153" s="17"/>
      <c r="G153" s="17"/>
      <c r="H153" s="16">
        <f t="shared" si="25"/>
        <v>0</v>
      </c>
      <c r="I153" s="17"/>
      <c r="J153" s="17"/>
      <c r="K153" s="17"/>
      <c r="L153" s="17"/>
      <c r="M153" s="17"/>
      <c r="N153" s="118">
        <f>IF(D153&gt;A_Stammdaten!$B$12,0,SUM(H153,I153,K153,L153)-SUM(J153,M153))</f>
        <v>0</v>
      </c>
      <c r="O153" s="17"/>
      <c r="P153" s="17"/>
      <c r="Q153" s="17"/>
      <c r="R153" s="17"/>
      <c r="S153" s="16">
        <f>IF(D153&gt;A_Stammdaten!$B$12,0,SUM(N153)-SUM(O153:R153))</f>
        <v>0</v>
      </c>
      <c r="T153" s="17"/>
      <c r="U153" s="17"/>
      <c r="V153" s="17"/>
      <c r="W153" s="17"/>
      <c r="X153" s="180">
        <f t="shared" si="23"/>
        <v>0</v>
      </c>
      <c r="Y153" s="180">
        <f t="shared" si="27"/>
        <v>0</v>
      </c>
      <c r="Z153" s="180">
        <f t="shared" si="27"/>
        <v>0</v>
      </c>
      <c r="AA153" s="180">
        <f t="shared" si="27"/>
        <v>0</v>
      </c>
      <c r="AB153" s="180">
        <f t="shared" si="27"/>
        <v>0</v>
      </c>
      <c r="AC153" s="180">
        <f t="shared" si="27"/>
        <v>0</v>
      </c>
      <c r="AI153" s="161" t="str">
        <f t="shared" si="24"/>
        <v>Zeitreihe_1</v>
      </c>
    </row>
    <row r="154" spans="1:35" x14ac:dyDescent="0.25">
      <c r="A154" s="17"/>
      <c r="B154" s="17"/>
      <c r="C154" s="17"/>
      <c r="D154" s="35"/>
      <c r="E154" s="17"/>
      <c r="F154" s="17"/>
      <c r="G154" s="17"/>
      <c r="H154" s="16">
        <f t="shared" si="25"/>
        <v>0</v>
      </c>
      <c r="I154" s="17"/>
      <c r="J154" s="17"/>
      <c r="K154" s="17"/>
      <c r="L154" s="17"/>
      <c r="M154" s="17"/>
      <c r="N154" s="118">
        <f>IF(D154&gt;A_Stammdaten!$B$12,0,SUM(H154,I154,K154,L154)-SUM(J154,M154))</f>
        <v>0</v>
      </c>
      <c r="O154" s="17"/>
      <c r="P154" s="17"/>
      <c r="Q154" s="17"/>
      <c r="R154" s="17"/>
      <c r="S154" s="16">
        <f>IF(D154&gt;A_Stammdaten!$B$12,0,SUM(N154)-SUM(O154:R154))</f>
        <v>0</v>
      </c>
      <c r="T154" s="17"/>
      <c r="U154" s="17"/>
      <c r="V154" s="17"/>
      <c r="W154" s="17"/>
      <c r="X154" s="180">
        <f t="shared" si="23"/>
        <v>0</v>
      </c>
      <c r="Y154" s="180">
        <f t="shared" si="27"/>
        <v>0</v>
      </c>
      <c r="Z154" s="180">
        <f t="shared" si="27"/>
        <v>0</v>
      </c>
      <c r="AA154" s="180">
        <f t="shared" si="27"/>
        <v>0</v>
      </c>
      <c r="AB154" s="180">
        <f t="shared" si="27"/>
        <v>0</v>
      </c>
      <c r="AC154" s="180">
        <f t="shared" si="27"/>
        <v>0</v>
      </c>
      <c r="AI154" s="161" t="str">
        <f t="shared" si="24"/>
        <v>Zeitreihe_1</v>
      </c>
    </row>
    <row r="155" spans="1:35" x14ac:dyDescent="0.25">
      <c r="A155" s="17"/>
      <c r="B155" s="17"/>
      <c r="C155" s="17"/>
      <c r="D155" s="35"/>
      <c r="E155" s="17"/>
      <c r="F155" s="17"/>
      <c r="G155" s="17"/>
      <c r="H155" s="16">
        <f t="shared" si="25"/>
        <v>0</v>
      </c>
      <c r="I155" s="17"/>
      <c r="J155" s="17"/>
      <c r="K155" s="17"/>
      <c r="L155" s="17"/>
      <c r="M155" s="17"/>
      <c r="N155" s="118">
        <f>IF(D155&gt;A_Stammdaten!$B$12,0,SUM(H155,I155,K155,L155)-SUM(J155,M155))</f>
        <v>0</v>
      </c>
      <c r="O155" s="17"/>
      <c r="P155" s="17"/>
      <c r="Q155" s="17"/>
      <c r="R155" s="17"/>
      <c r="S155" s="16">
        <f>IF(D155&gt;A_Stammdaten!$B$12,0,SUM(N155)-SUM(O155:R155))</f>
        <v>0</v>
      </c>
      <c r="T155" s="17"/>
      <c r="U155" s="17"/>
      <c r="V155" s="17"/>
      <c r="W155" s="17"/>
      <c r="X155" s="180">
        <f t="shared" si="23"/>
        <v>0</v>
      </c>
      <c r="Y155" s="180">
        <f t="shared" ref="Y155:AC164" si="28">IF(AND($T155&lt;&gt;"",$T155&lt;&gt;0),IF(($T155-(Y$4-$D155))&gt;0,($T155-(Y$4-$D155)-1)*($S155/$T155),0),$S155)</f>
        <v>0</v>
      </c>
      <c r="Z155" s="180">
        <f t="shared" si="28"/>
        <v>0</v>
      </c>
      <c r="AA155" s="180">
        <f t="shared" si="28"/>
        <v>0</v>
      </c>
      <c r="AB155" s="180">
        <f t="shared" si="28"/>
        <v>0</v>
      </c>
      <c r="AC155" s="180">
        <f t="shared" si="28"/>
        <v>0</v>
      </c>
      <c r="AI155" s="161" t="str">
        <f t="shared" si="24"/>
        <v>Zeitreihe_1</v>
      </c>
    </row>
    <row r="156" spans="1:35" x14ac:dyDescent="0.25">
      <c r="A156" s="17"/>
      <c r="B156" s="17"/>
      <c r="C156" s="17"/>
      <c r="D156" s="35"/>
      <c r="E156" s="17"/>
      <c r="F156" s="17"/>
      <c r="G156" s="17"/>
      <c r="H156" s="16">
        <f t="shared" si="25"/>
        <v>0</v>
      </c>
      <c r="I156" s="17"/>
      <c r="J156" s="17"/>
      <c r="K156" s="17"/>
      <c r="L156" s="17"/>
      <c r="M156" s="17"/>
      <c r="N156" s="118">
        <f>IF(D156&gt;A_Stammdaten!$B$12,0,SUM(H156,I156,K156,L156)-SUM(J156,M156))</f>
        <v>0</v>
      </c>
      <c r="O156" s="17"/>
      <c r="P156" s="17"/>
      <c r="Q156" s="17"/>
      <c r="R156" s="17"/>
      <c r="S156" s="16">
        <f>IF(D156&gt;A_Stammdaten!$B$12,0,SUM(N156)-SUM(O156:R156))</f>
        <v>0</v>
      </c>
      <c r="T156" s="17"/>
      <c r="U156" s="17"/>
      <c r="V156" s="17"/>
      <c r="W156" s="17"/>
      <c r="X156" s="180">
        <f t="shared" si="23"/>
        <v>0</v>
      </c>
      <c r="Y156" s="180">
        <f t="shared" si="28"/>
        <v>0</v>
      </c>
      <c r="Z156" s="180">
        <f t="shared" si="28"/>
        <v>0</v>
      </c>
      <c r="AA156" s="180">
        <f t="shared" si="28"/>
        <v>0</v>
      </c>
      <c r="AB156" s="180">
        <f t="shared" si="28"/>
        <v>0</v>
      </c>
      <c r="AC156" s="180">
        <f t="shared" si="28"/>
        <v>0</v>
      </c>
      <c r="AI156" s="161" t="str">
        <f t="shared" si="24"/>
        <v>Zeitreihe_1</v>
      </c>
    </row>
    <row r="157" spans="1:35" x14ac:dyDescent="0.25">
      <c r="A157" s="17"/>
      <c r="B157" s="17"/>
      <c r="C157" s="17"/>
      <c r="D157" s="35"/>
      <c r="E157" s="17"/>
      <c r="F157" s="17"/>
      <c r="G157" s="17"/>
      <c r="H157" s="16">
        <f t="shared" si="25"/>
        <v>0</v>
      </c>
      <c r="I157" s="17"/>
      <c r="J157" s="17"/>
      <c r="K157" s="17"/>
      <c r="L157" s="17"/>
      <c r="M157" s="17"/>
      <c r="N157" s="118">
        <f>IF(D157&gt;A_Stammdaten!$B$12,0,SUM(H157,I157,K157,L157)-SUM(J157,M157))</f>
        <v>0</v>
      </c>
      <c r="O157" s="17"/>
      <c r="P157" s="17"/>
      <c r="Q157" s="17"/>
      <c r="R157" s="17"/>
      <c r="S157" s="16">
        <f>IF(D157&gt;A_Stammdaten!$B$12,0,SUM(N157)-SUM(O157:R157))</f>
        <v>0</v>
      </c>
      <c r="T157" s="17"/>
      <c r="U157" s="17"/>
      <c r="V157" s="17"/>
      <c r="W157" s="17"/>
      <c r="X157" s="180">
        <f t="shared" si="23"/>
        <v>0</v>
      </c>
      <c r="Y157" s="180">
        <f t="shared" si="28"/>
        <v>0</v>
      </c>
      <c r="Z157" s="180">
        <f t="shared" si="28"/>
        <v>0</v>
      </c>
      <c r="AA157" s="180">
        <f t="shared" si="28"/>
        <v>0</v>
      </c>
      <c r="AB157" s="180">
        <f t="shared" si="28"/>
        <v>0</v>
      </c>
      <c r="AC157" s="180">
        <f t="shared" si="28"/>
        <v>0</v>
      </c>
      <c r="AI157" s="161" t="str">
        <f t="shared" si="24"/>
        <v>Zeitreihe_1</v>
      </c>
    </row>
    <row r="158" spans="1:35" x14ac:dyDescent="0.25">
      <c r="A158" s="17"/>
      <c r="B158" s="17"/>
      <c r="C158" s="17"/>
      <c r="D158" s="35"/>
      <c r="E158" s="17"/>
      <c r="F158" s="17"/>
      <c r="G158" s="17"/>
      <c r="H158" s="16">
        <f t="shared" si="25"/>
        <v>0</v>
      </c>
      <c r="I158" s="17"/>
      <c r="J158" s="17"/>
      <c r="K158" s="17"/>
      <c r="L158" s="17"/>
      <c r="M158" s="17"/>
      <c r="N158" s="118">
        <f>IF(D158&gt;A_Stammdaten!$B$12,0,SUM(H158,I158,K158,L158)-SUM(J158,M158))</f>
        <v>0</v>
      </c>
      <c r="O158" s="17"/>
      <c r="P158" s="17"/>
      <c r="Q158" s="17"/>
      <c r="R158" s="17"/>
      <c r="S158" s="16">
        <f>IF(D158&gt;A_Stammdaten!$B$12,0,SUM(N158)-SUM(O158:R158))</f>
        <v>0</v>
      </c>
      <c r="T158" s="17"/>
      <c r="U158" s="17"/>
      <c r="V158" s="17"/>
      <c r="W158" s="17"/>
      <c r="X158" s="180">
        <f t="shared" si="23"/>
        <v>0</v>
      </c>
      <c r="Y158" s="180">
        <f t="shared" si="28"/>
        <v>0</v>
      </c>
      <c r="Z158" s="180">
        <f t="shared" si="28"/>
        <v>0</v>
      </c>
      <c r="AA158" s="180">
        <f t="shared" si="28"/>
        <v>0</v>
      </c>
      <c r="AB158" s="180">
        <f t="shared" si="28"/>
        <v>0</v>
      </c>
      <c r="AC158" s="180">
        <f t="shared" si="28"/>
        <v>0</v>
      </c>
      <c r="AI158" s="161" t="str">
        <f t="shared" si="24"/>
        <v>Zeitreihe_1</v>
      </c>
    </row>
    <row r="159" spans="1:35" x14ac:dyDescent="0.25">
      <c r="A159" s="17"/>
      <c r="B159" s="17"/>
      <c r="C159" s="17"/>
      <c r="D159" s="35"/>
      <c r="E159" s="17"/>
      <c r="F159" s="17"/>
      <c r="G159" s="17"/>
      <c r="H159" s="16">
        <f t="shared" si="25"/>
        <v>0</v>
      </c>
      <c r="I159" s="17"/>
      <c r="J159" s="17"/>
      <c r="K159" s="17"/>
      <c r="L159" s="17"/>
      <c r="M159" s="17"/>
      <c r="N159" s="118">
        <f>IF(D159&gt;A_Stammdaten!$B$12,0,SUM(H159,I159,K159,L159)-SUM(J159,M159))</f>
        <v>0</v>
      </c>
      <c r="O159" s="17"/>
      <c r="P159" s="17"/>
      <c r="Q159" s="17"/>
      <c r="R159" s="17"/>
      <c r="S159" s="16">
        <f>IF(D159&gt;A_Stammdaten!$B$12,0,SUM(N159)-SUM(O159:R159))</f>
        <v>0</v>
      </c>
      <c r="T159" s="17"/>
      <c r="U159" s="17"/>
      <c r="V159" s="17"/>
      <c r="W159" s="17"/>
      <c r="X159" s="180">
        <f t="shared" si="23"/>
        <v>0</v>
      </c>
      <c r="Y159" s="180">
        <f t="shared" si="28"/>
        <v>0</v>
      </c>
      <c r="Z159" s="180">
        <f t="shared" si="28"/>
        <v>0</v>
      </c>
      <c r="AA159" s="180">
        <f t="shared" si="28"/>
        <v>0</v>
      </c>
      <c r="AB159" s="180">
        <f t="shared" si="28"/>
        <v>0</v>
      </c>
      <c r="AC159" s="180">
        <f t="shared" si="28"/>
        <v>0</v>
      </c>
      <c r="AI159" s="161" t="str">
        <f t="shared" si="24"/>
        <v>Zeitreihe_1</v>
      </c>
    </row>
    <row r="160" spans="1:35" x14ac:dyDescent="0.25">
      <c r="A160" s="17"/>
      <c r="B160" s="17"/>
      <c r="C160" s="17"/>
      <c r="D160" s="35"/>
      <c r="E160" s="17"/>
      <c r="F160" s="17"/>
      <c r="G160" s="17"/>
      <c r="H160" s="16">
        <f t="shared" si="25"/>
        <v>0</v>
      </c>
      <c r="I160" s="17"/>
      <c r="J160" s="17"/>
      <c r="K160" s="17"/>
      <c r="L160" s="17"/>
      <c r="M160" s="17"/>
      <c r="N160" s="118">
        <f>IF(D160&gt;A_Stammdaten!$B$12,0,SUM(H160,I160,K160,L160)-SUM(J160,M160))</f>
        <v>0</v>
      </c>
      <c r="O160" s="17"/>
      <c r="P160" s="17"/>
      <c r="Q160" s="17"/>
      <c r="R160" s="17"/>
      <c r="S160" s="16">
        <f>IF(D160&gt;A_Stammdaten!$B$12,0,SUM(N160)-SUM(O160:R160))</f>
        <v>0</v>
      </c>
      <c r="T160" s="17"/>
      <c r="U160" s="17"/>
      <c r="V160" s="17"/>
      <c r="W160" s="17"/>
      <c r="X160" s="180">
        <f t="shared" si="23"/>
        <v>0</v>
      </c>
      <c r="Y160" s="180">
        <f t="shared" si="28"/>
        <v>0</v>
      </c>
      <c r="Z160" s="180">
        <f t="shared" si="28"/>
        <v>0</v>
      </c>
      <c r="AA160" s="180">
        <f t="shared" si="28"/>
        <v>0</v>
      </c>
      <c r="AB160" s="180">
        <f t="shared" si="28"/>
        <v>0</v>
      </c>
      <c r="AC160" s="180">
        <f t="shared" si="28"/>
        <v>0</v>
      </c>
      <c r="AI160" s="161" t="str">
        <f t="shared" si="24"/>
        <v>Zeitreihe_1</v>
      </c>
    </row>
    <row r="161" spans="1:35" x14ac:dyDescent="0.25">
      <c r="A161" s="17"/>
      <c r="B161" s="17"/>
      <c r="C161" s="17"/>
      <c r="D161" s="35"/>
      <c r="E161" s="17"/>
      <c r="F161" s="17"/>
      <c r="G161" s="17"/>
      <c r="H161" s="16">
        <f t="shared" si="25"/>
        <v>0</v>
      </c>
      <c r="I161" s="17"/>
      <c r="J161" s="17"/>
      <c r="K161" s="17"/>
      <c r="L161" s="17"/>
      <c r="M161" s="17"/>
      <c r="N161" s="118">
        <f>IF(D161&gt;A_Stammdaten!$B$12,0,SUM(H161,I161,K161,L161)-SUM(J161,M161))</f>
        <v>0</v>
      </c>
      <c r="O161" s="17"/>
      <c r="P161" s="17"/>
      <c r="Q161" s="17"/>
      <c r="R161" s="17"/>
      <c r="S161" s="16">
        <f>IF(D161&gt;A_Stammdaten!$B$12,0,SUM(N161)-SUM(O161:R161))</f>
        <v>0</v>
      </c>
      <c r="T161" s="17"/>
      <c r="U161" s="17"/>
      <c r="V161" s="17"/>
      <c r="W161" s="17"/>
      <c r="X161" s="180">
        <f t="shared" si="23"/>
        <v>0</v>
      </c>
      <c r="Y161" s="180">
        <f t="shared" si="28"/>
        <v>0</v>
      </c>
      <c r="Z161" s="180">
        <f t="shared" si="28"/>
        <v>0</v>
      </c>
      <c r="AA161" s="180">
        <f t="shared" si="28"/>
        <v>0</v>
      </c>
      <c r="AB161" s="180">
        <f t="shared" si="28"/>
        <v>0</v>
      </c>
      <c r="AC161" s="180">
        <f t="shared" si="28"/>
        <v>0</v>
      </c>
      <c r="AI161" s="161" t="str">
        <f t="shared" si="24"/>
        <v>Zeitreihe_1</v>
      </c>
    </row>
    <row r="162" spans="1:35" x14ac:dyDescent="0.25">
      <c r="A162" s="17"/>
      <c r="B162" s="17"/>
      <c r="C162" s="17"/>
      <c r="D162" s="35"/>
      <c r="E162" s="17"/>
      <c r="F162" s="17"/>
      <c r="G162" s="17"/>
      <c r="H162" s="16">
        <f t="shared" si="25"/>
        <v>0</v>
      </c>
      <c r="I162" s="17"/>
      <c r="J162" s="17"/>
      <c r="K162" s="17"/>
      <c r="L162" s="17"/>
      <c r="M162" s="17"/>
      <c r="N162" s="118">
        <f>IF(D162&gt;A_Stammdaten!$B$12,0,SUM(H162,I162,K162,L162)-SUM(J162,M162))</f>
        <v>0</v>
      </c>
      <c r="O162" s="17"/>
      <c r="P162" s="17"/>
      <c r="Q162" s="17"/>
      <c r="R162" s="17"/>
      <c r="S162" s="16">
        <f>IF(D162&gt;A_Stammdaten!$B$12,0,SUM(N162)-SUM(O162:R162))</f>
        <v>0</v>
      </c>
      <c r="T162" s="17"/>
      <c r="U162" s="17"/>
      <c r="V162" s="17"/>
      <c r="W162" s="17"/>
      <c r="X162" s="180">
        <f t="shared" si="23"/>
        <v>0</v>
      </c>
      <c r="Y162" s="180">
        <f t="shared" si="28"/>
        <v>0</v>
      </c>
      <c r="Z162" s="180">
        <f t="shared" si="28"/>
        <v>0</v>
      </c>
      <c r="AA162" s="180">
        <f t="shared" si="28"/>
        <v>0</v>
      </c>
      <c r="AB162" s="180">
        <f t="shared" si="28"/>
        <v>0</v>
      </c>
      <c r="AC162" s="180">
        <f t="shared" si="28"/>
        <v>0</v>
      </c>
      <c r="AI162" s="161" t="str">
        <f t="shared" si="24"/>
        <v>Zeitreihe_1</v>
      </c>
    </row>
    <row r="163" spans="1:35" x14ac:dyDescent="0.25">
      <c r="A163" s="17"/>
      <c r="B163" s="17"/>
      <c r="C163" s="17"/>
      <c r="D163" s="35"/>
      <c r="E163" s="17"/>
      <c r="F163" s="17"/>
      <c r="G163" s="17"/>
      <c r="H163" s="16">
        <f t="shared" si="25"/>
        <v>0</v>
      </c>
      <c r="I163" s="17"/>
      <c r="J163" s="17"/>
      <c r="K163" s="17"/>
      <c r="L163" s="17"/>
      <c r="M163" s="17"/>
      <c r="N163" s="118">
        <f>IF(D163&gt;A_Stammdaten!$B$12,0,SUM(H163,I163,K163,L163)-SUM(J163,M163))</f>
        <v>0</v>
      </c>
      <c r="O163" s="17"/>
      <c r="P163" s="17"/>
      <c r="Q163" s="17"/>
      <c r="R163" s="17"/>
      <c r="S163" s="16">
        <f>IF(D163&gt;A_Stammdaten!$B$12,0,SUM(N163)-SUM(O163:R163))</f>
        <v>0</v>
      </c>
      <c r="T163" s="17"/>
      <c r="U163" s="17"/>
      <c r="V163" s="17"/>
      <c r="W163" s="17"/>
      <c r="X163" s="180">
        <f t="shared" si="23"/>
        <v>0</v>
      </c>
      <c r="Y163" s="180">
        <f t="shared" si="28"/>
        <v>0</v>
      </c>
      <c r="Z163" s="180">
        <f t="shared" si="28"/>
        <v>0</v>
      </c>
      <c r="AA163" s="180">
        <f t="shared" si="28"/>
        <v>0</v>
      </c>
      <c r="AB163" s="180">
        <f t="shared" si="28"/>
        <v>0</v>
      </c>
      <c r="AC163" s="180">
        <f t="shared" si="28"/>
        <v>0</v>
      </c>
      <c r="AI163" s="161" t="str">
        <f t="shared" si="24"/>
        <v>Zeitreihe_1</v>
      </c>
    </row>
    <row r="164" spans="1:35" x14ac:dyDescent="0.25">
      <c r="A164" s="17"/>
      <c r="B164" s="17"/>
      <c r="C164" s="17"/>
      <c r="D164" s="35"/>
      <c r="E164" s="17"/>
      <c r="F164" s="17"/>
      <c r="G164" s="17"/>
      <c r="H164" s="16">
        <f t="shared" si="25"/>
        <v>0</v>
      </c>
      <c r="I164" s="17"/>
      <c r="J164" s="17"/>
      <c r="K164" s="17"/>
      <c r="L164" s="17"/>
      <c r="M164" s="17"/>
      <c r="N164" s="118">
        <f>IF(D164&gt;A_Stammdaten!$B$12,0,SUM(H164,I164,K164,L164)-SUM(J164,M164))</f>
        <v>0</v>
      </c>
      <c r="O164" s="17"/>
      <c r="P164" s="17"/>
      <c r="Q164" s="17"/>
      <c r="R164" s="17"/>
      <c r="S164" s="16">
        <f>IF(D164&gt;A_Stammdaten!$B$12,0,SUM(N164)-SUM(O164:R164))</f>
        <v>0</v>
      </c>
      <c r="T164" s="17"/>
      <c r="U164" s="17"/>
      <c r="V164" s="17"/>
      <c r="W164" s="17"/>
      <c r="X164" s="180">
        <f t="shared" si="23"/>
        <v>0</v>
      </c>
      <c r="Y164" s="180">
        <f t="shared" si="28"/>
        <v>0</v>
      </c>
      <c r="Z164" s="180">
        <f t="shared" si="28"/>
        <v>0</v>
      </c>
      <c r="AA164" s="180">
        <f t="shared" si="28"/>
        <v>0</v>
      </c>
      <c r="AB164" s="180">
        <f t="shared" si="28"/>
        <v>0</v>
      </c>
      <c r="AC164" s="180">
        <f t="shared" si="28"/>
        <v>0</v>
      </c>
      <c r="AI164" s="161" t="str">
        <f t="shared" si="24"/>
        <v>Zeitreihe_1</v>
      </c>
    </row>
    <row r="165" spans="1:35" x14ac:dyDescent="0.25">
      <c r="A165" s="17"/>
      <c r="B165" s="17"/>
      <c r="C165" s="17"/>
      <c r="D165" s="35"/>
      <c r="E165" s="17"/>
      <c r="F165" s="17"/>
      <c r="G165" s="17"/>
      <c r="H165" s="16">
        <f t="shared" si="25"/>
        <v>0</v>
      </c>
      <c r="I165" s="17"/>
      <c r="J165" s="17"/>
      <c r="K165" s="17"/>
      <c r="L165" s="17"/>
      <c r="M165" s="17"/>
      <c r="N165" s="118">
        <f>IF(D165&gt;A_Stammdaten!$B$12,0,SUM(H165,I165,K165,L165)-SUM(J165,M165))</f>
        <v>0</v>
      </c>
      <c r="O165" s="17"/>
      <c r="P165" s="17"/>
      <c r="Q165" s="17"/>
      <c r="R165" s="17"/>
      <c r="S165" s="16">
        <f>IF(D165&gt;A_Stammdaten!$B$12,0,SUM(N165)-SUM(O165:R165))</f>
        <v>0</v>
      </c>
      <c r="T165" s="17"/>
      <c r="U165" s="17"/>
      <c r="V165" s="17"/>
      <c r="W165" s="17"/>
      <c r="X165" s="180">
        <f t="shared" ref="X165:X196" si="29">IF(AND($T165&lt;&gt;"",$T165&lt;&gt;0),IF(($T165-(X$4-$D165))&gt;0,($S165/$T165),0),0)</f>
        <v>0</v>
      </c>
      <c r="Y165" s="180">
        <f t="shared" ref="Y165:AC174" si="30">IF(AND($T165&lt;&gt;"",$T165&lt;&gt;0),IF(($T165-(Y$4-$D165))&gt;0,($T165-(Y$4-$D165)-1)*($S165/$T165),0),$S165)</f>
        <v>0</v>
      </c>
      <c r="Z165" s="180">
        <f t="shared" si="30"/>
        <v>0</v>
      </c>
      <c r="AA165" s="180">
        <f t="shared" si="30"/>
        <v>0</v>
      </c>
      <c r="AB165" s="180">
        <f t="shared" si="30"/>
        <v>0</v>
      </c>
      <c r="AC165" s="180">
        <f t="shared" si="30"/>
        <v>0</v>
      </c>
      <c r="AI165" s="161" t="str">
        <f t="shared" ref="AI165:AI196" si="31">IF(OR(TRIM(B165)="geleistete Anzahlungen und Anlagen im Bau des Sachanlagevermögens",TRIM(B165)="geleistete Anzahlungen auf immaterielle Vermögensgegenstände"),"Zeitreihe_2","Zeitreihe_1")</f>
        <v>Zeitreihe_1</v>
      </c>
    </row>
    <row r="166" spans="1:35" x14ac:dyDescent="0.25">
      <c r="A166" s="17"/>
      <c r="B166" s="17"/>
      <c r="C166" s="17"/>
      <c r="D166" s="35"/>
      <c r="E166" s="17"/>
      <c r="F166" s="17"/>
      <c r="G166" s="17"/>
      <c r="H166" s="16">
        <f t="shared" si="25"/>
        <v>0</v>
      </c>
      <c r="I166" s="17"/>
      <c r="J166" s="17"/>
      <c r="K166" s="17"/>
      <c r="L166" s="17"/>
      <c r="M166" s="17"/>
      <c r="N166" s="118">
        <f>IF(D166&gt;A_Stammdaten!$B$12,0,SUM(H166,I166,K166,L166)-SUM(J166,M166))</f>
        <v>0</v>
      </c>
      <c r="O166" s="17"/>
      <c r="P166" s="17"/>
      <c r="Q166" s="17"/>
      <c r="R166" s="17"/>
      <c r="S166" s="16">
        <f>IF(D166&gt;A_Stammdaten!$B$12,0,SUM(N166)-SUM(O166:R166))</f>
        <v>0</v>
      </c>
      <c r="T166" s="17"/>
      <c r="U166" s="17"/>
      <c r="V166" s="17"/>
      <c r="W166" s="17"/>
      <c r="X166" s="180">
        <f t="shared" si="29"/>
        <v>0</v>
      </c>
      <c r="Y166" s="180">
        <f t="shared" si="30"/>
        <v>0</v>
      </c>
      <c r="Z166" s="180">
        <f t="shared" si="30"/>
        <v>0</v>
      </c>
      <c r="AA166" s="180">
        <f t="shared" si="30"/>
        <v>0</v>
      </c>
      <c r="AB166" s="180">
        <f t="shared" si="30"/>
        <v>0</v>
      </c>
      <c r="AC166" s="180">
        <f t="shared" si="30"/>
        <v>0</v>
      </c>
      <c r="AI166" s="161" t="str">
        <f t="shared" si="31"/>
        <v>Zeitreihe_1</v>
      </c>
    </row>
    <row r="167" spans="1:35" x14ac:dyDescent="0.25">
      <c r="A167" s="17"/>
      <c r="B167" s="17"/>
      <c r="C167" s="17"/>
      <c r="D167" s="35"/>
      <c r="E167" s="17"/>
      <c r="F167" s="17"/>
      <c r="G167" s="17"/>
      <c r="H167" s="16">
        <f t="shared" si="25"/>
        <v>0</v>
      </c>
      <c r="I167" s="17"/>
      <c r="J167" s="17"/>
      <c r="K167" s="17"/>
      <c r="L167" s="17"/>
      <c r="M167" s="17"/>
      <c r="N167" s="118">
        <f>IF(D167&gt;A_Stammdaten!$B$12,0,SUM(H167,I167,K167,L167)-SUM(J167,M167))</f>
        <v>0</v>
      </c>
      <c r="O167" s="17"/>
      <c r="P167" s="17"/>
      <c r="Q167" s="17"/>
      <c r="R167" s="17"/>
      <c r="S167" s="16">
        <f>IF(D167&gt;A_Stammdaten!$B$12,0,SUM(N167)-SUM(O167:R167))</f>
        <v>0</v>
      </c>
      <c r="T167" s="17"/>
      <c r="U167" s="17"/>
      <c r="V167" s="17"/>
      <c r="W167" s="17"/>
      <c r="X167" s="180">
        <f t="shared" si="29"/>
        <v>0</v>
      </c>
      <c r="Y167" s="180">
        <f t="shared" si="30"/>
        <v>0</v>
      </c>
      <c r="Z167" s="180">
        <f t="shared" si="30"/>
        <v>0</v>
      </c>
      <c r="AA167" s="180">
        <f t="shared" si="30"/>
        <v>0</v>
      </c>
      <c r="AB167" s="180">
        <f t="shared" si="30"/>
        <v>0</v>
      </c>
      <c r="AC167" s="180">
        <f t="shared" si="30"/>
        <v>0</v>
      </c>
      <c r="AI167" s="161" t="str">
        <f t="shared" si="31"/>
        <v>Zeitreihe_1</v>
      </c>
    </row>
    <row r="168" spans="1:35" x14ac:dyDescent="0.25">
      <c r="A168" s="17"/>
      <c r="B168" s="17"/>
      <c r="C168" s="17"/>
      <c r="D168" s="35"/>
      <c r="E168" s="17"/>
      <c r="F168" s="17"/>
      <c r="G168" s="17"/>
      <c r="H168" s="16">
        <f t="shared" si="25"/>
        <v>0</v>
      </c>
      <c r="I168" s="17"/>
      <c r="J168" s="17"/>
      <c r="K168" s="17"/>
      <c r="L168" s="17"/>
      <c r="M168" s="17"/>
      <c r="N168" s="118">
        <f>IF(D168&gt;A_Stammdaten!$B$12,0,SUM(H168,I168,K168,L168)-SUM(J168,M168))</f>
        <v>0</v>
      </c>
      <c r="O168" s="17"/>
      <c r="P168" s="17"/>
      <c r="Q168" s="17"/>
      <c r="R168" s="17"/>
      <c r="S168" s="16">
        <f>IF(D168&gt;A_Stammdaten!$B$12,0,SUM(N168)-SUM(O168:R168))</f>
        <v>0</v>
      </c>
      <c r="T168" s="17"/>
      <c r="U168" s="17"/>
      <c r="V168" s="17"/>
      <c r="W168" s="17"/>
      <c r="X168" s="180">
        <f t="shared" si="29"/>
        <v>0</v>
      </c>
      <c r="Y168" s="180">
        <f t="shared" si="30"/>
        <v>0</v>
      </c>
      <c r="Z168" s="180">
        <f t="shared" si="30"/>
        <v>0</v>
      </c>
      <c r="AA168" s="180">
        <f t="shared" si="30"/>
        <v>0</v>
      </c>
      <c r="AB168" s="180">
        <f t="shared" si="30"/>
        <v>0</v>
      </c>
      <c r="AC168" s="180">
        <f t="shared" si="30"/>
        <v>0</v>
      </c>
      <c r="AI168" s="161" t="str">
        <f t="shared" si="31"/>
        <v>Zeitreihe_1</v>
      </c>
    </row>
    <row r="169" spans="1:35" x14ac:dyDescent="0.25">
      <c r="A169" s="17"/>
      <c r="B169" s="17"/>
      <c r="C169" s="17"/>
      <c r="D169" s="35"/>
      <c r="E169" s="17"/>
      <c r="F169" s="17"/>
      <c r="G169" s="17"/>
      <c r="H169" s="16">
        <f t="shared" si="25"/>
        <v>0</v>
      </c>
      <c r="I169" s="17"/>
      <c r="J169" s="17"/>
      <c r="K169" s="17"/>
      <c r="L169" s="17"/>
      <c r="M169" s="17"/>
      <c r="N169" s="118">
        <f>IF(D169&gt;A_Stammdaten!$B$12,0,SUM(H169,I169,K169,L169)-SUM(J169,M169))</f>
        <v>0</v>
      </c>
      <c r="O169" s="17"/>
      <c r="P169" s="17"/>
      <c r="Q169" s="17"/>
      <c r="R169" s="17"/>
      <c r="S169" s="16">
        <f>IF(D169&gt;A_Stammdaten!$B$12,0,SUM(N169)-SUM(O169:R169))</f>
        <v>0</v>
      </c>
      <c r="T169" s="17"/>
      <c r="U169" s="17"/>
      <c r="V169" s="17"/>
      <c r="W169" s="17"/>
      <c r="X169" s="180">
        <f t="shared" si="29"/>
        <v>0</v>
      </c>
      <c r="Y169" s="180">
        <f t="shared" si="30"/>
        <v>0</v>
      </c>
      <c r="Z169" s="180">
        <f t="shared" si="30"/>
        <v>0</v>
      </c>
      <c r="AA169" s="180">
        <f t="shared" si="30"/>
        <v>0</v>
      </c>
      <c r="AB169" s="180">
        <f t="shared" si="30"/>
        <v>0</v>
      </c>
      <c r="AC169" s="180">
        <f t="shared" si="30"/>
        <v>0</v>
      </c>
      <c r="AI169" s="161" t="str">
        <f t="shared" si="31"/>
        <v>Zeitreihe_1</v>
      </c>
    </row>
    <row r="170" spans="1:35" x14ac:dyDescent="0.25">
      <c r="A170" s="17"/>
      <c r="B170" s="17"/>
      <c r="C170" s="17"/>
      <c r="D170" s="35"/>
      <c r="E170" s="17"/>
      <c r="F170" s="17"/>
      <c r="G170" s="17"/>
      <c r="H170" s="16">
        <f t="shared" si="25"/>
        <v>0</v>
      </c>
      <c r="I170" s="17"/>
      <c r="J170" s="17"/>
      <c r="K170" s="17"/>
      <c r="L170" s="17"/>
      <c r="M170" s="17"/>
      <c r="N170" s="118">
        <f>IF(D170&gt;A_Stammdaten!$B$12,0,SUM(H170,I170,K170,L170)-SUM(J170,M170))</f>
        <v>0</v>
      </c>
      <c r="O170" s="17"/>
      <c r="P170" s="17"/>
      <c r="Q170" s="17"/>
      <c r="R170" s="17"/>
      <c r="S170" s="16">
        <f>IF(D170&gt;A_Stammdaten!$B$12,0,SUM(N170)-SUM(O170:R170))</f>
        <v>0</v>
      </c>
      <c r="T170" s="17"/>
      <c r="U170" s="17"/>
      <c r="V170" s="17"/>
      <c r="W170" s="17"/>
      <c r="X170" s="180">
        <f t="shared" si="29"/>
        <v>0</v>
      </c>
      <c r="Y170" s="180">
        <f t="shared" si="30"/>
        <v>0</v>
      </c>
      <c r="Z170" s="180">
        <f t="shared" si="30"/>
        <v>0</v>
      </c>
      <c r="AA170" s="180">
        <f t="shared" si="30"/>
        <v>0</v>
      </c>
      <c r="AB170" s="180">
        <f t="shared" si="30"/>
        <v>0</v>
      </c>
      <c r="AC170" s="180">
        <f t="shared" si="30"/>
        <v>0</v>
      </c>
      <c r="AI170" s="161" t="str">
        <f t="shared" si="31"/>
        <v>Zeitreihe_1</v>
      </c>
    </row>
    <row r="171" spans="1:35" x14ac:dyDescent="0.25">
      <c r="A171" s="17"/>
      <c r="B171" s="17"/>
      <c r="C171" s="17"/>
      <c r="D171" s="35"/>
      <c r="E171" s="17"/>
      <c r="F171" s="17"/>
      <c r="G171" s="17"/>
      <c r="H171" s="16">
        <f t="shared" si="25"/>
        <v>0</v>
      </c>
      <c r="I171" s="17"/>
      <c r="J171" s="17"/>
      <c r="K171" s="17"/>
      <c r="L171" s="17"/>
      <c r="M171" s="17"/>
      <c r="N171" s="118">
        <f>IF(D171&gt;A_Stammdaten!$B$12,0,SUM(H171,I171,K171,L171)-SUM(J171,M171))</f>
        <v>0</v>
      </c>
      <c r="O171" s="17"/>
      <c r="P171" s="17"/>
      <c r="Q171" s="17"/>
      <c r="R171" s="17"/>
      <c r="S171" s="16">
        <f>IF(D171&gt;A_Stammdaten!$B$12,0,SUM(N171)-SUM(O171:R171))</f>
        <v>0</v>
      </c>
      <c r="T171" s="17"/>
      <c r="U171" s="17"/>
      <c r="V171" s="17"/>
      <c r="W171" s="17"/>
      <c r="X171" s="180">
        <f t="shared" si="29"/>
        <v>0</v>
      </c>
      <c r="Y171" s="180">
        <f t="shared" si="30"/>
        <v>0</v>
      </c>
      <c r="Z171" s="180">
        <f t="shared" si="30"/>
        <v>0</v>
      </c>
      <c r="AA171" s="180">
        <f t="shared" si="30"/>
        <v>0</v>
      </c>
      <c r="AB171" s="180">
        <f t="shared" si="30"/>
        <v>0</v>
      </c>
      <c r="AC171" s="180">
        <f t="shared" si="30"/>
        <v>0</v>
      </c>
      <c r="AI171" s="161" t="str">
        <f t="shared" si="31"/>
        <v>Zeitreihe_1</v>
      </c>
    </row>
    <row r="172" spans="1:35" x14ac:dyDescent="0.25">
      <c r="A172" s="17"/>
      <c r="B172" s="17"/>
      <c r="C172" s="17"/>
      <c r="D172" s="35"/>
      <c r="E172" s="17"/>
      <c r="F172" s="17"/>
      <c r="G172" s="17"/>
      <c r="H172" s="16">
        <f t="shared" si="25"/>
        <v>0</v>
      </c>
      <c r="I172" s="17"/>
      <c r="J172" s="17"/>
      <c r="K172" s="17"/>
      <c r="L172" s="17"/>
      <c r="M172" s="17"/>
      <c r="N172" s="118">
        <f>IF(D172&gt;A_Stammdaten!$B$12,0,SUM(H172,I172,K172,L172)-SUM(J172,M172))</f>
        <v>0</v>
      </c>
      <c r="O172" s="17"/>
      <c r="P172" s="17"/>
      <c r="Q172" s="17"/>
      <c r="R172" s="17"/>
      <c r="S172" s="16">
        <f>IF(D172&gt;A_Stammdaten!$B$12,0,SUM(N172)-SUM(O172:R172))</f>
        <v>0</v>
      </c>
      <c r="T172" s="17"/>
      <c r="U172" s="17"/>
      <c r="V172" s="17"/>
      <c r="W172" s="17"/>
      <c r="X172" s="180">
        <f t="shared" si="29"/>
        <v>0</v>
      </c>
      <c r="Y172" s="180">
        <f t="shared" si="30"/>
        <v>0</v>
      </c>
      <c r="Z172" s="180">
        <f t="shared" si="30"/>
        <v>0</v>
      </c>
      <c r="AA172" s="180">
        <f t="shared" si="30"/>
        <v>0</v>
      </c>
      <c r="AB172" s="180">
        <f t="shared" si="30"/>
        <v>0</v>
      </c>
      <c r="AC172" s="180">
        <f t="shared" si="30"/>
        <v>0</v>
      </c>
      <c r="AI172" s="161" t="str">
        <f t="shared" si="31"/>
        <v>Zeitreihe_1</v>
      </c>
    </row>
    <row r="173" spans="1:35" x14ac:dyDescent="0.25">
      <c r="A173" s="17"/>
      <c r="B173" s="17"/>
      <c r="C173" s="17"/>
      <c r="D173" s="35"/>
      <c r="E173" s="17"/>
      <c r="F173" s="17"/>
      <c r="G173" s="17"/>
      <c r="H173" s="16">
        <f t="shared" si="25"/>
        <v>0</v>
      </c>
      <c r="I173" s="17"/>
      <c r="J173" s="17"/>
      <c r="K173" s="17"/>
      <c r="L173" s="17"/>
      <c r="M173" s="17"/>
      <c r="N173" s="118">
        <f>IF(D173&gt;A_Stammdaten!$B$12,0,SUM(H173,I173,K173,L173)-SUM(J173,M173))</f>
        <v>0</v>
      </c>
      <c r="O173" s="17"/>
      <c r="P173" s="17"/>
      <c r="Q173" s="17"/>
      <c r="R173" s="17"/>
      <c r="S173" s="16">
        <f>IF(D173&gt;A_Stammdaten!$B$12,0,SUM(N173)-SUM(O173:R173))</f>
        <v>0</v>
      </c>
      <c r="T173" s="17"/>
      <c r="U173" s="17"/>
      <c r="V173" s="17"/>
      <c r="W173" s="17"/>
      <c r="X173" s="180">
        <f t="shared" si="29"/>
        <v>0</v>
      </c>
      <c r="Y173" s="180">
        <f t="shared" si="30"/>
        <v>0</v>
      </c>
      <c r="Z173" s="180">
        <f t="shared" si="30"/>
        <v>0</v>
      </c>
      <c r="AA173" s="180">
        <f t="shared" si="30"/>
        <v>0</v>
      </c>
      <c r="AB173" s="180">
        <f t="shared" si="30"/>
        <v>0</v>
      </c>
      <c r="AC173" s="180">
        <f t="shared" si="30"/>
        <v>0</v>
      </c>
      <c r="AI173" s="161" t="str">
        <f t="shared" si="31"/>
        <v>Zeitreihe_1</v>
      </c>
    </row>
    <row r="174" spans="1:35" x14ac:dyDescent="0.25">
      <c r="A174" s="17"/>
      <c r="B174" s="17"/>
      <c r="C174" s="17"/>
      <c r="D174" s="35"/>
      <c r="E174" s="17"/>
      <c r="F174" s="17"/>
      <c r="G174" s="17"/>
      <c r="H174" s="16">
        <f t="shared" si="25"/>
        <v>0</v>
      </c>
      <c r="I174" s="17"/>
      <c r="J174" s="17"/>
      <c r="K174" s="17"/>
      <c r="L174" s="17"/>
      <c r="M174" s="17"/>
      <c r="N174" s="118">
        <f>IF(D174&gt;A_Stammdaten!$B$12,0,SUM(H174,I174,K174,L174)-SUM(J174,M174))</f>
        <v>0</v>
      </c>
      <c r="O174" s="17"/>
      <c r="P174" s="17"/>
      <c r="Q174" s="17"/>
      <c r="R174" s="17"/>
      <c r="S174" s="16">
        <f>IF(D174&gt;A_Stammdaten!$B$12,0,SUM(N174)-SUM(O174:R174))</f>
        <v>0</v>
      </c>
      <c r="T174" s="17"/>
      <c r="U174" s="17"/>
      <c r="V174" s="17"/>
      <c r="W174" s="17"/>
      <c r="X174" s="180">
        <f t="shared" si="29"/>
        <v>0</v>
      </c>
      <c r="Y174" s="180">
        <f t="shared" si="30"/>
        <v>0</v>
      </c>
      <c r="Z174" s="180">
        <f t="shared" si="30"/>
        <v>0</v>
      </c>
      <c r="AA174" s="180">
        <f t="shared" si="30"/>
        <v>0</v>
      </c>
      <c r="AB174" s="180">
        <f t="shared" si="30"/>
        <v>0</v>
      </c>
      <c r="AC174" s="180">
        <f t="shared" si="30"/>
        <v>0</v>
      </c>
      <c r="AI174" s="161" t="str">
        <f t="shared" si="31"/>
        <v>Zeitreihe_1</v>
      </c>
    </row>
    <row r="175" spans="1:35" x14ac:dyDescent="0.25">
      <c r="A175" s="17"/>
      <c r="B175" s="17"/>
      <c r="C175" s="17"/>
      <c r="D175" s="35"/>
      <c r="E175" s="17"/>
      <c r="F175" s="17"/>
      <c r="G175" s="17"/>
      <c r="H175" s="16">
        <f t="shared" si="25"/>
        <v>0</v>
      </c>
      <c r="I175" s="17"/>
      <c r="J175" s="17"/>
      <c r="K175" s="17"/>
      <c r="L175" s="17"/>
      <c r="M175" s="17"/>
      <c r="N175" s="118">
        <f>IF(D175&gt;A_Stammdaten!$B$12,0,SUM(H175,I175,K175,L175)-SUM(J175,M175))</f>
        <v>0</v>
      </c>
      <c r="O175" s="17"/>
      <c r="P175" s="17"/>
      <c r="Q175" s="17"/>
      <c r="R175" s="17"/>
      <c r="S175" s="16">
        <f>IF(D175&gt;A_Stammdaten!$B$12,0,SUM(N175)-SUM(O175:R175))</f>
        <v>0</v>
      </c>
      <c r="T175" s="17"/>
      <c r="U175" s="17"/>
      <c r="V175" s="17"/>
      <c r="W175" s="17"/>
      <c r="X175" s="180">
        <f t="shared" si="29"/>
        <v>0</v>
      </c>
      <c r="Y175" s="180">
        <f t="shared" ref="Y175:AC184" si="32">IF(AND($T175&lt;&gt;"",$T175&lt;&gt;0),IF(($T175-(Y$4-$D175))&gt;0,($T175-(Y$4-$D175)-1)*($S175/$T175),0),$S175)</f>
        <v>0</v>
      </c>
      <c r="Z175" s="180">
        <f t="shared" si="32"/>
        <v>0</v>
      </c>
      <c r="AA175" s="180">
        <f t="shared" si="32"/>
        <v>0</v>
      </c>
      <c r="AB175" s="180">
        <f t="shared" si="32"/>
        <v>0</v>
      </c>
      <c r="AC175" s="180">
        <f t="shared" si="32"/>
        <v>0</v>
      </c>
      <c r="AI175" s="161" t="str">
        <f t="shared" si="31"/>
        <v>Zeitreihe_1</v>
      </c>
    </row>
    <row r="176" spans="1:35" x14ac:dyDescent="0.25">
      <c r="A176" s="17"/>
      <c r="B176" s="17"/>
      <c r="C176" s="17"/>
      <c r="D176" s="35"/>
      <c r="E176" s="17"/>
      <c r="F176" s="17"/>
      <c r="G176" s="17"/>
      <c r="H176" s="16">
        <f t="shared" si="25"/>
        <v>0</v>
      </c>
      <c r="I176" s="17"/>
      <c r="J176" s="17"/>
      <c r="K176" s="17"/>
      <c r="L176" s="17"/>
      <c r="M176" s="17"/>
      <c r="N176" s="118">
        <f>IF(D176&gt;A_Stammdaten!$B$12,0,SUM(H176,I176,K176,L176)-SUM(J176,M176))</f>
        <v>0</v>
      </c>
      <c r="O176" s="17"/>
      <c r="P176" s="17"/>
      <c r="Q176" s="17"/>
      <c r="R176" s="17"/>
      <c r="S176" s="16">
        <f>IF(D176&gt;A_Stammdaten!$B$12,0,SUM(N176)-SUM(O176:R176))</f>
        <v>0</v>
      </c>
      <c r="T176" s="17"/>
      <c r="U176" s="17"/>
      <c r="V176" s="17"/>
      <c r="W176" s="17"/>
      <c r="X176" s="180">
        <f t="shared" si="29"/>
        <v>0</v>
      </c>
      <c r="Y176" s="180">
        <f t="shared" si="32"/>
        <v>0</v>
      </c>
      <c r="Z176" s="180">
        <f t="shared" si="32"/>
        <v>0</v>
      </c>
      <c r="AA176" s="180">
        <f t="shared" si="32"/>
        <v>0</v>
      </c>
      <c r="AB176" s="180">
        <f t="shared" si="32"/>
        <v>0</v>
      </c>
      <c r="AC176" s="180">
        <f t="shared" si="32"/>
        <v>0</v>
      </c>
      <c r="AI176" s="161" t="str">
        <f t="shared" si="31"/>
        <v>Zeitreihe_1</v>
      </c>
    </row>
    <row r="177" spans="1:35" x14ac:dyDescent="0.25">
      <c r="A177" s="17"/>
      <c r="B177" s="17"/>
      <c r="C177" s="17"/>
      <c r="D177" s="35"/>
      <c r="E177" s="17"/>
      <c r="F177" s="17"/>
      <c r="G177" s="17"/>
      <c r="H177" s="16">
        <f t="shared" si="25"/>
        <v>0</v>
      </c>
      <c r="I177" s="17"/>
      <c r="J177" s="17"/>
      <c r="K177" s="17"/>
      <c r="L177" s="17"/>
      <c r="M177" s="17"/>
      <c r="N177" s="118">
        <f>IF(D177&gt;A_Stammdaten!$B$12,0,SUM(H177,I177,K177,L177)-SUM(J177,M177))</f>
        <v>0</v>
      </c>
      <c r="O177" s="17"/>
      <c r="P177" s="17"/>
      <c r="Q177" s="17"/>
      <c r="R177" s="17"/>
      <c r="S177" s="16">
        <f>IF(D177&gt;A_Stammdaten!$B$12,0,SUM(N177)-SUM(O177:R177))</f>
        <v>0</v>
      </c>
      <c r="T177" s="17"/>
      <c r="U177" s="17"/>
      <c r="V177" s="17"/>
      <c r="W177" s="17"/>
      <c r="X177" s="180">
        <f t="shared" si="29"/>
        <v>0</v>
      </c>
      <c r="Y177" s="180">
        <f t="shared" si="32"/>
        <v>0</v>
      </c>
      <c r="Z177" s="180">
        <f t="shared" si="32"/>
        <v>0</v>
      </c>
      <c r="AA177" s="180">
        <f t="shared" si="32"/>
        <v>0</v>
      </c>
      <c r="AB177" s="180">
        <f t="shared" si="32"/>
        <v>0</v>
      </c>
      <c r="AC177" s="180">
        <f t="shared" si="32"/>
        <v>0</v>
      </c>
      <c r="AI177" s="161" t="str">
        <f t="shared" si="31"/>
        <v>Zeitreihe_1</v>
      </c>
    </row>
    <row r="178" spans="1:35" x14ac:dyDescent="0.25">
      <c r="A178" s="17"/>
      <c r="B178" s="17"/>
      <c r="C178" s="17"/>
      <c r="D178" s="35"/>
      <c r="E178" s="17"/>
      <c r="F178" s="17"/>
      <c r="G178" s="17"/>
      <c r="H178" s="16">
        <f t="shared" si="25"/>
        <v>0</v>
      </c>
      <c r="I178" s="17"/>
      <c r="J178" s="17"/>
      <c r="K178" s="17"/>
      <c r="L178" s="17"/>
      <c r="M178" s="17"/>
      <c r="N178" s="118">
        <f>IF(D178&gt;A_Stammdaten!$B$12,0,SUM(H178,I178,K178,L178)-SUM(J178,M178))</f>
        <v>0</v>
      </c>
      <c r="O178" s="17"/>
      <c r="P178" s="17"/>
      <c r="Q178" s="17"/>
      <c r="R178" s="17"/>
      <c r="S178" s="16">
        <f>IF(D178&gt;A_Stammdaten!$B$12,0,SUM(N178)-SUM(O178:R178))</f>
        <v>0</v>
      </c>
      <c r="T178" s="17"/>
      <c r="U178" s="17"/>
      <c r="V178" s="17"/>
      <c r="W178" s="17"/>
      <c r="X178" s="180">
        <f t="shared" si="29"/>
        <v>0</v>
      </c>
      <c r="Y178" s="180">
        <f t="shared" si="32"/>
        <v>0</v>
      </c>
      <c r="Z178" s="180">
        <f t="shared" si="32"/>
        <v>0</v>
      </c>
      <c r="AA178" s="180">
        <f t="shared" si="32"/>
        <v>0</v>
      </c>
      <c r="AB178" s="180">
        <f t="shared" si="32"/>
        <v>0</v>
      </c>
      <c r="AC178" s="180">
        <f t="shared" si="32"/>
        <v>0</v>
      </c>
      <c r="AI178" s="161" t="str">
        <f t="shared" si="31"/>
        <v>Zeitreihe_1</v>
      </c>
    </row>
    <row r="179" spans="1:35" x14ac:dyDescent="0.25">
      <c r="A179" s="17"/>
      <c r="B179" s="17"/>
      <c r="C179" s="17"/>
      <c r="D179" s="35"/>
      <c r="E179" s="17"/>
      <c r="F179" s="17"/>
      <c r="G179" s="17"/>
      <c r="H179" s="16">
        <f t="shared" si="25"/>
        <v>0</v>
      </c>
      <c r="I179" s="17"/>
      <c r="J179" s="17"/>
      <c r="K179" s="17"/>
      <c r="L179" s="17"/>
      <c r="M179" s="17"/>
      <c r="N179" s="118">
        <f>IF(D179&gt;A_Stammdaten!$B$12,0,SUM(H179,I179,K179,L179)-SUM(J179,M179))</f>
        <v>0</v>
      </c>
      <c r="O179" s="17"/>
      <c r="P179" s="17"/>
      <c r="Q179" s="17"/>
      <c r="R179" s="17"/>
      <c r="S179" s="16">
        <f>IF(D179&gt;A_Stammdaten!$B$12,0,SUM(N179)-SUM(O179:R179))</f>
        <v>0</v>
      </c>
      <c r="T179" s="17"/>
      <c r="U179" s="17"/>
      <c r="V179" s="17"/>
      <c r="W179" s="17"/>
      <c r="X179" s="180">
        <f t="shared" si="29"/>
        <v>0</v>
      </c>
      <c r="Y179" s="180">
        <f t="shared" si="32"/>
        <v>0</v>
      </c>
      <c r="Z179" s="180">
        <f t="shared" si="32"/>
        <v>0</v>
      </c>
      <c r="AA179" s="180">
        <f t="shared" si="32"/>
        <v>0</v>
      </c>
      <c r="AB179" s="180">
        <f t="shared" si="32"/>
        <v>0</v>
      </c>
      <c r="AC179" s="180">
        <f t="shared" si="32"/>
        <v>0</v>
      </c>
      <c r="AI179" s="161" t="str">
        <f t="shared" si="31"/>
        <v>Zeitreihe_1</v>
      </c>
    </row>
    <row r="180" spans="1:35" x14ac:dyDescent="0.25">
      <c r="A180" s="17"/>
      <c r="B180" s="17"/>
      <c r="C180" s="17"/>
      <c r="D180" s="35"/>
      <c r="E180" s="17"/>
      <c r="F180" s="17"/>
      <c r="G180" s="17"/>
      <c r="H180" s="16">
        <f t="shared" si="25"/>
        <v>0</v>
      </c>
      <c r="I180" s="17"/>
      <c r="J180" s="17"/>
      <c r="K180" s="17"/>
      <c r="L180" s="17"/>
      <c r="M180" s="17"/>
      <c r="N180" s="118">
        <f>IF(D180&gt;A_Stammdaten!$B$12,0,SUM(H180,I180,K180,L180)-SUM(J180,M180))</f>
        <v>0</v>
      </c>
      <c r="O180" s="17"/>
      <c r="P180" s="17"/>
      <c r="Q180" s="17"/>
      <c r="R180" s="17"/>
      <c r="S180" s="16">
        <f>IF(D180&gt;A_Stammdaten!$B$12,0,SUM(N180)-SUM(O180:R180))</f>
        <v>0</v>
      </c>
      <c r="T180" s="17"/>
      <c r="U180" s="17"/>
      <c r="V180" s="17"/>
      <c r="W180" s="17"/>
      <c r="X180" s="180">
        <f t="shared" si="29"/>
        <v>0</v>
      </c>
      <c r="Y180" s="180">
        <f t="shared" si="32"/>
        <v>0</v>
      </c>
      <c r="Z180" s="180">
        <f t="shared" si="32"/>
        <v>0</v>
      </c>
      <c r="AA180" s="180">
        <f t="shared" si="32"/>
        <v>0</v>
      </c>
      <c r="AB180" s="180">
        <f t="shared" si="32"/>
        <v>0</v>
      </c>
      <c r="AC180" s="180">
        <f t="shared" si="32"/>
        <v>0</v>
      </c>
      <c r="AI180" s="161" t="str">
        <f t="shared" si="31"/>
        <v>Zeitreihe_1</v>
      </c>
    </row>
    <row r="181" spans="1:35" x14ac:dyDescent="0.25">
      <c r="A181" s="17"/>
      <c r="B181" s="17"/>
      <c r="C181" s="17"/>
      <c r="D181" s="35"/>
      <c r="E181" s="17"/>
      <c r="F181" s="17"/>
      <c r="G181" s="17"/>
      <c r="H181" s="16">
        <f t="shared" si="25"/>
        <v>0</v>
      </c>
      <c r="I181" s="17"/>
      <c r="J181" s="17"/>
      <c r="K181" s="17"/>
      <c r="L181" s="17"/>
      <c r="M181" s="17"/>
      <c r="N181" s="118">
        <f>IF(D181&gt;A_Stammdaten!$B$12,0,SUM(H181,I181,K181,L181)-SUM(J181,M181))</f>
        <v>0</v>
      </c>
      <c r="O181" s="17"/>
      <c r="P181" s="17"/>
      <c r="Q181" s="17"/>
      <c r="R181" s="17"/>
      <c r="S181" s="16">
        <f>IF(D181&gt;A_Stammdaten!$B$12,0,SUM(N181)-SUM(O181:R181))</f>
        <v>0</v>
      </c>
      <c r="T181" s="17"/>
      <c r="U181" s="17"/>
      <c r="V181" s="17"/>
      <c r="W181" s="17"/>
      <c r="X181" s="180">
        <f t="shared" si="29"/>
        <v>0</v>
      </c>
      <c r="Y181" s="180">
        <f t="shared" si="32"/>
        <v>0</v>
      </c>
      <c r="Z181" s="180">
        <f t="shared" si="32"/>
        <v>0</v>
      </c>
      <c r="AA181" s="180">
        <f t="shared" si="32"/>
        <v>0</v>
      </c>
      <c r="AB181" s="180">
        <f t="shared" si="32"/>
        <v>0</v>
      </c>
      <c r="AC181" s="180">
        <f t="shared" si="32"/>
        <v>0</v>
      </c>
      <c r="AI181" s="161" t="str">
        <f t="shared" si="31"/>
        <v>Zeitreihe_1</v>
      </c>
    </row>
    <row r="182" spans="1:35" x14ac:dyDescent="0.25">
      <c r="A182" s="17"/>
      <c r="B182" s="17"/>
      <c r="C182" s="17"/>
      <c r="D182" s="35"/>
      <c r="E182" s="17"/>
      <c r="F182" s="17"/>
      <c r="G182" s="17"/>
      <c r="H182" s="16">
        <f t="shared" si="25"/>
        <v>0</v>
      </c>
      <c r="I182" s="17"/>
      <c r="J182" s="17"/>
      <c r="K182" s="17"/>
      <c r="L182" s="17"/>
      <c r="M182" s="17"/>
      <c r="N182" s="118">
        <f>IF(D182&gt;A_Stammdaten!$B$12,0,SUM(H182,I182,K182,L182)-SUM(J182,M182))</f>
        <v>0</v>
      </c>
      <c r="O182" s="17"/>
      <c r="P182" s="17"/>
      <c r="Q182" s="17"/>
      <c r="R182" s="17"/>
      <c r="S182" s="16">
        <f>IF(D182&gt;A_Stammdaten!$B$12,0,SUM(N182)-SUM(O182:R182))</f>
        <v>0</v>
      </c>
      <c r="T182" s="17"/>
      <c r="U182" s="17"/>
      <c r="V182" s="17"/>
      <c r="W182" s="17"/>
      <c r="X182" s="180">
        <f t="shared" si="29"/>
        <v>0</v>
      </c>
      <c r="Y182" s="180">
        <f t="shared" si="32"/>
        <v>0</v>
      </c>
      <c r="Z182" s="180">
        <f t="shared" si="32"/>
        <v>0</v>
      </c>
      <c r="AA182" s="180">
        <f t="shared" si="32"/>
        <v>0</v>
      </c>
      <c r="AB182" s="180">
        <f t="shared" si="32"/>
        <v>0</v>
      </c>
      <c r="AC182" s="180">
        <f t="shared" si="32"/>
        <v>0</v>
      </c>
      <c r="AI182" s="161" t="str">
        <f t="shared" si="31"/>
        <v>Zeitreihe_1</v>
      </c>
    </row>
    <row r="183" spans="1:35" x14ac:dyDescent="0.25">
      <c r="A183" s="17"/>
      <c r="B183" s="17"/>
      <c r="C183" s="17"/>
      <c r="D183" s="35"/>
      <c r="E183" s="17"/>
      <c r="F183" s="17"/>
      <c r="G183" s="17"/>
      <c r="H183" s="16">
        <f t="shared" si="25"/>
        <v>0</v>
      </c>
      <c r="I183" s="17"/>
      <c r="J183" s="17"/>
      <c r="K183" s="17"/>
      <c r="L183" s="17"/>
      <c r="M183" s="17"/>
      <c r="N183" s="118">
        <f>IF(D183&gt;A_Stammdaten!$B$12,0,SUM(H183,I183,K183,L183)-SUM(J183,M183))</f>
        <v>0</v>
      </c>
      <c r="O183" s="17"/>
      <c r="P183" s="17"/>
      <c r="Q183" s="17"/>
      <c r="R183" s="17"/>
      <c r="S183" s="16">
        <f>IF(D183&gt;A_Stammdaten!$B$12,0,SUM(N183)-SUM(O183:R183))</f>
        <v>0</v>
      </c>
      <c r="T183" s="17"/>
      <c r="U183" s="17"/>
      <c r="V183" s="17"/>
      <c r="W183" s="17"/>
      <c r="X183" s="180">
        <f t="shared" si="29"/>
        <v>0</v>
      </c>
      <c r="Y183" s="180">
        <f t="shared" si="32"/>
        <v>0</v>
      </c>
      <c r="Z183" s="180">
        <f t="shared" si="32"/>
        <v>0</v>
      </c>
      <c r="AA183" s="180">
        <f t="shared" si="32"/>
        <v>0</v>
      </c>
      <c r="AB183" s="180">
        <f t="shared" si="32"/>
        <v>0</v>
      </c>
      <c r="AC183" s="180">
        <f t="shared" si="32"/>
        <v>0</v>
      </c>
      <c r="AI183" s="161" t="str">
        <f t="shared" si="31"/>
        <v>Zeitreihe_1</v>
      </c>
    </row>
    <row r="184" spans="1:35" x14ac:dyDescent="0.25">
      <c r="A184" s="17"/>
      <c r="B184" s="17"/>
      <c r="C184" s="17"/>
      <c r="D184" s="35"/>
      <c r="E184" s="17"/>
      <c r="F184" s="17"/>
      <c r="G184" s="17"/>
      <c r="H184" s="16">
        <f t="shared" si="25"/>
        <v>0</v>
      </c>
      <c r="I184" s="17"/>
      <c r="J184" s="17"/>
      <c r="K184" s="17"/>
      <c r="L184" s="17"/>
      <c r="M184" s="17"/>
      <c r="N184" s="118">
        <f>IF(D184&gt;A_Stammdaten!$B$12,0,SUM(H184,I184,K184,L184)-SUM(J184,M184))</f>
        <v>0</v>
      </c>
      <c r="O184" s="17"/>
      <c r="P184" s="17"/>
      <c r="Q184" s="17"/>
      <c r="R184" s="17"/>
      <c r="S184" s="16">
        <f>IF(D184&gt;A_Stammdaten!$B$12,0,SUM(N184)-SUM(O184:R184))</f>
        <v>0</v>
      </c>
      <c r="T184" s="17"/>
      <c r="U184" s="17"/>
      <c r="V184" s="17"/>
      <c r="W184" s="17"/>
      <c r="X184" s="180">
        <f t="shared" si="29"/>
        <v>0</v>
      </c>
      <c r="Y184" s="180">
        <f t="shared" si="32"/>
        <v>0</v>
      </c>
      <c r="Z184" s="180">
        <f t="shared" si="32"/>
        <v>0</v>
      </c>
      <c r="AA184" s="180">
        <f t="shared" si="32"/>
        <v>0</v>
      </c>
      <c r="AB184" s="180">
        <f t="shared" si="32"/>
        <v>0</v>
      </c>
      <c r="AC184" s="180">
        <f t="shared" si="32"/>
        <v>0</v>
      </c>
      <c r="AI184" s="161" t="str">
        <f t="shared" si="31"/>
        <v>Zeitreihe_1</v>
      </c>
    </row>
    <row r="185" spans="1:35" x14ac:dyDescent="0.25">
      <c r="A185" s="17"/>
      <c r="B185" s="17"/>
      <c r="C185" s="17"/>
      <c r="D185" s="35"/>
      <c r="E185" s="17"/>
      <c r="F185" s="17"/>
      <c r="G185" s="17"/>
      <c r="H185" s="16">
        <f t="shared" si="25"/>
        <v>0</v>
      </c>
      <c r="I185" s="17"/>
      <c r="J185" s="17"/>
      <c r="K185" s="17"/>
      <c r="L185" s="17"/>
      <c r="M185" s="17"/>
      <c r="N185" s="118">
        <f>IF(D185&gt;A_Stammdaten!$B$12,0,SUM(H185,I185,K185,L185)-SUM(J185,M185))</f>
        <v>0</v>
      </c>
      <c r="O185" s="17"/>
      <c r="P185" s="17"/>
      <c r="Q185" s="17"/>
      <c r="R185" s="17"/>
      <c r="S185" s="16">
        <f>IF(D185&gt;A_Stammdaten!$B$12,0,SUM(N185)-SUM(O185:R185))</f>
        <v>0</v>
      </c>
      <c r="T185" s="17"/>
      <c r="U185" s="17"/>
      <c r="V185" s="17"/>
      <c r="W185" s="17"/>
      <c r="X185" s="180">
        <f t="shared" si="29"/>
        <v>0</v>
      </c>
      <c r="Y185" s="180">
        <f t="shared" ref="Y185:AC194" si="33">IF(AND($T185&lt;&gt;"",$T185&lt;&gt;0),IF(($T185-(Y$4-$D185))&gt;0,($T185-(Y$4-$D185)-1)*($S185/$T185),0),$S185)</f>
        <v>0</v>
      </c>
      <c r="Z185" s="180">
        <f t="shared" si="33"/>
        <v>0</v>
      </c>
      <c r="AA185" s="180">
        <f t="shared" si="33"/>
        <v>0</v>
      </c>
      <c r="AB185" s="180">
        <f t="shared" si="33"/>
        <v>0</v>
      </c>
      <c r="AC185" s="180">
        <f t="shared" si="33"/>
        <v>0</v>
      </c>
      <c r="AI185" s="161" t="str">
        <f t="shared" si="31"/>
        <v>Zeitreihe_1</v>
      </c>
    </row>
    <row r="186" spans="1:35" x14ac:dyDescent="0.25">
      <c r="A186" s="17"/>
      <c r="B186" s="17"/>
      <c r="C186" s="17"/>
      <c r="D186" s="35"/>
      <c r="E186" s="17"/>
      <c r="F186" s="17"/>
      <c r="G186" s="17"/>
      <c r="H186" s="16">
        <f t="shared" si="25"/>
        <v>0</v>
      </c>
      <c r="I186" s="17"/>
      <c r="J186" s="17"/>
      <c r="K186" s="17"/>
      <c r="L186" s="17"/>
      <c r="M186" s="17"/>
      <c r="N186" s="118">
        <f>IF(D186&gt;A_Stammdaten!$B$12,0,SUM(H186,I186,K186,L186)-SUM(J186,M186))</f>
        <v>0</v>
      </c>
      <c r="O186" s="17"/>
      <c r="P186" s="17"/>
      <c r="Q186" s="17"/>
      <c r="R186" s="17"/>
      <c r="S186" s="16">
        <f>IF(D186&gt;A_Stammdaten!$B$12,0,SUM(N186)-SUM(O186:R186))</f>
        <v>0</v>
      </c>
      <c r="T186" s="17"/>
      <c r="U186" s="17"/>
      <c r="V186" s="17"/>
      <c r="W186" s="17"/>
      <c r="X186" s="180">
        <f t="shared" si="29"/>
        <v>0</v>
      </c>
      <c r="Y186" s="180">
        <f t="shared" si="33"/>
        <v>0</v>
      </c>
      <c r="Z186" s="180">
        <f t="shared" si="33"/>
        <v>0</v>
      </c>
      <c r="AA186" s="180">
        <f t="shared" si="33"/>
        <v>0</v>
      </c>
      <c r="AB186" s="180">
        <f t="shared" si="33"/>
        <v>0</v>
      </c>
      <c r="AC186" s="180">
        <f t="shared" si="33"/>
        <v>0</v>
      </c>
      <c r="AI186" s="161" t="str">
        <f t="shared" si="31"/>
        <v>Zeitreihe_1</v>
      </c>
    </row>
    <row r="187" spans="1:35" x14ac:dyDescent="0.25">
      <c r="A187" s="17"/>
      <c r="B187" s="17"/>
      <c r="C187" s="17"/>
      <c r="D187" s="35"/>
      <c r="E187" s="17"/>
      <c r="F187" s="17"/>
      <c r="G187" s="17"/>
      <c r="H187" s="16">
        <f t="shared" si="25"/>
        <v>0</v>
      </c>
      <c r="I187" s="17"/>
      <c r="J187" s="17"/>
      <c r="K187" s="17"/>
      <c r="L187" s="17"/>
      <c r="M187" s="17"/>
      <c r="N187" s="118">
        <f>IF(D187&gt;A_Stammdaten!$B$12,0,SUM(H187,I187,K187,L187)-SUM(J187,M187))</f>
        <v>0</v>
      </c>
      <c r="O187" s="17"/>
      <c r="P187" s="17"/>
      <c r="Q187" s="17"/>
      <c r="R187" s="17"/>
      <c r="S187" s="16">
        <f>IF(D187&gt;A_Stammdaten!$B$12,0,SUM(N187)-SUM(O187:R187))</f>
        <v>0</v>
      </c>
      <c r="T187" s="17"/>
      <c r="U187" s="17"/>
      <c r="V187" s="17"/>
      <c r="W187" s="17"/>
      <c r="X187" s="180">
        <f t="shared" si="29"/>
        <v>0</v>
      </c>
      <c r="Y187" s="180">
        <f t="shared" si="33"/>
        <v>0</v>
      </c>
      <c r="Z187" s="180">
        <f t="shared" si="33"/>
        <v>0</v>
      </c>
      <c r="AA187" s="180">
        <f t="shared" si="33"/>
        <v>0</v>
      </c>
      <c r="AB187" s="180">
        <f t="shared" si="33"/>
        <v>0</v>
      </c>
      <c r="AC187" s="180">
        <f t="shared" si="33"/>
        <v>0</v>
      </c>
      <c r="AI187" s="161" t="str">
        <f t="shared" si="31"/>
        <v>Zeitreihe_1</v>
      </c>
    </row>
    <row r="188" spans="1:35" x14ac:dyDescent="0.25">
      <c r="A188" s="17"/>
      <c r="B188" s="17"/>
      <c r="C188" s="17"/>
      <c r="D188" s="35"/>
      <c r="E188" s="17"/>
      <c r="F188" s="17"/>
      <c r="G188" s="17"/>
      <c r="H188" s="16">
        <f t="shared" si="25"/>
        <v>0</v>
      </c>
      <c r="I188" s="17"/>
      <c r="J188" s="17"/>
      <c r="K188" s="17"/>
      <c r="L188" s="17"/>
      <c r="M188" s="17"/>
      <c r="N188" s="118">
        <f>IF(D188&gt;A_Stammdaten!$B$12,0,SUM(H188,I188,K188,L188)-SUM(J188,M188))</f>
        <v>0</v>
      </c>
      <c r="O188" s="17"/>
      <c r="P188" s="17"/>
      <c r="Q188" s="17"/>
      <c r="R188" s="17"/>
      <c r="S188" s="16">
        <f>IF(D188&gt;A_Stammdaten!$B$12,0,SUM(N188)-SUM(O188:R188))</f>
        <v>0</v>
      </c>
      <c r="T188" s="17"/>
      <c r="U188" s="17"/>
      <c r="V188" s="17"/>
      <c r="W188" s="17"/>
      <c r="X188" s="180">
        <f t="shared" si="29"/>
        <v>0</v>
      </c>
      <c r="Y188" s="180">
        <f t="shared" si="33"/>
        <v>0</v>
      </c>
      <c r="Z188" s="180">
        <f t="shared" si="33"/>
        <v>0</v>
      </c>
      <c r="AA188" s="180">
        <f t="shared" si="33"/>
        <v>0</v>
      </c>
      <c r="AB188" s="180">
        <f t="shared" si="33"/>
        <v>0</v>
      </c>
      <c r="AC188" s="180">
        <f t="shared" si="33"/>
        <v>0</v>
      </c>
      <c r="AI188" s="161" t="str">
        <f t="shared" si="31"/>
        <v>Zeitreihe_1</v>
      </c>
    </row>
    <row r="189" spans="1:35" x14ac:dyDescent="0.25">
      <c r="A189" s="17"/>
      <c r="B189" s="17"/>
      <c r="C189" s="17"/>
      <c r="D189" s="35"/>
      <c r="E189" s="17"/>
      <c r="F189" s="17"/>
      <c r="G189" s="17"/>
      <c r="H189" s="16">
        <f t="shared" si="25"/>
        <v>0</v>
      </c>
      <c r="I189" s="17"/>
      <c r="J189" s="17"/>
      <c r="K189" s="17"/>
      <c r="L189" s="17"/>
      <c r="M189" s="17"/>
      <c r="N189" s="118">
        <f>IF(D189&gt;A_Stammdaten!$B$12,0,SUM(H189,I189,K189,L189)-SUM(J189,M189))</f>
        <v>0</v>
      </c>
      <c r="O189" s="17"/>
      <c r="P189" s="17"/>
      <c r="Q189" s="17"/>
      <c r="R189" s="17"/>
      <c r="S189" s="16">
        <f>IF(D189&gt;A_Stammdaten!$B$12,0,SUM(N189)-SUM(O189:R189))</f>
        <v>0</v>
      </c>
      <c r="T189" s="17"/>
      <c r="U189" s="17"/>
      <c r="V189" s="17"/>
      <c r="W189" s="17"/>
      <c r="X189" s="180">
        <f t="shared" si="29"/>
        <v>0</v>
      </c>
      <c r="Y189" s="180">
        <f t="shared" si="33"/>
        <v>0</v>
      </c>
      <c r="Z189" s="180">
        <f t="shared" si="33"/>
        <v>0</v>
      </c>
      <c r="AA189" s="180">
        <f t="shared" si="33"/>
        <v>0</v>
      </c>
      <c r="AB189" s="180">
        <f t="shared" si="33"/>
        <v>0</v>
      </c>
      <c r="AC189" s="180">
        <f t="shared" si="33"/>
        <v>0</v>
      </c>
      <c r="AI189" s="161" t="str">
        <f t="shared" si="31"/>
        <v>Zeitreihe_1</v>
      </c>
    </row>
    <row r="190" spans="1:35" x14ac:dyDescent="0.25">
      <c r="A190" s="17"/>
      <c r="B190" s="17"/>
      <c r="C190" s="17"/>
      <c r="D190" s="35"/>
      <c r="E190" s="17"/>
      <c r="F190" s="17"/>
      <c r="G190" s="17"/>
      <c r="H190" s="16">
        <f t="shared" si="25"/>
        <v>0</v>
      </c>
      <c r="I190" s="17"/>
      <c r="J190" s="17"/>
      <c r="K190" s="17"/>
      <c r="L190" s="17"/>
      <c r="M190" s="17"/>
      <c r="N190" s="118">
        <f>IF(D190&gt;A_Stammdaten!$B$12,0,SUM(H190,I190,K190,L190)-SUM(J190,M190))</f>
        <v>0</v>
      </c>
      <c r="O190" s="17"/>
      <c r="P190" s="17"/>
      <c r="Q190" s="17"/>
      <c r="R190" s="17"/>
      <c r="S190" s="16">
        <f>IF(D190&gt;A_Stammdaten!$B$12,0,SUM(N190)-SUM(O190:R190))</f>
        <v>0</v>
      </c>
      <c r="T190" s="17"/>
      <c r="U190" s="17"/>
      <c r="V190" s="17"/>
      <c r="W190" s="17"/>
      <c r="X190" s="180">
        <f t="shared" si="29"/>
        <v>0</v>
      </c>
      <c r="Y190" s="180">
        <f t="shared" si="33"/>
        <v>0</v>
      </c>
      <c r="Z190" s="180">
        <f t="shared" si="33"/>
        <v>0</v>
      </c>
      <c r="AA190" s="180">
        <f t="shared" si="33"/>
        <v>0</v>
      </c>
      <c r="AB190" s="180">
        <f t="shared" si="33"/>
        <v>0</v>
      </c>
      <c r="AC190" s="180">
        <f t="shared" si="33"/>
        <v>0</v>
      </c>
      <c r="AI190" s="161" t="str">
        <f t="shared" si="31"/>
        <v>Zeitreihe_1</v>
      </c>
    </row>
    <row r="191" spans="1:35" x14ac:dyDescent="0.25">
      <c r="A191" s="17"/>
      <c r="B191" s="17"/>
      <c r="C191" s="17"/>
      <c r="D191" s="35"/>
      <c r="E191" s="17"/>
      <c r="F191" s="17"/>
      <c r="G191" s="17"/>
      <c r="H191" s="16">
        <f t="shared" si="25"/>
        <v>0</v>
      </c>
      <c r="I191" s="17"/>
      <c r="J191" s="17"/>
      <c r="K191" s="17"/>
      <c r="L191" s="17"/>
      <c r="M191" s="17"/>
      <c r="N191" s="118">
        <f>IF(D191&gt;A_Stammdaten!$B$12,0,SUM(H191,I191,K191,L191)-SUM(J191,M191))</f>
        <v>0</v>
      </c>
      <c r="O191" s="17"/>
      <c r="P191" s="17"/>
      <c r="Q191" s="17"/>
      <c r="R191" s="17"/>
      <c r="S191" s="16">
        <f>IF(D191&gt;A_Stammdaten!$B$12,0,SUM(N191)-SUM(O191:R191))</f>
        <v>0</v>
      </c>
      <c r="T191" s="17"/>
      <c r="U191" s="17"/>
      <c r="V191" s="17"/>
      <c r="W191" s="17"/>
      <c r="X191" s="180">
        <f t="shared" si="29"/>
        <v>0</v>
      </c>
      <c r="Y191" s="180">
        <f t="shared" si="33"/>
        <v>0</v>
      </c>
      <c r="Z191" s="180">
        <f t="shared" si="33"/>
        <v>0</v>
      </c>
      <c r="AA191" s="180">
        <f t="shared" si="33"/>
        <v>0</v>
      </c>
      <c r="AB191" s="180">
        <f t="shared" si="33"/>
        <v>0</v>
      </c>
      <c r="AC191" s="180">
        <f t="shared" si="33"/>
        <v>0</v>
      </c>
      <c r="AI191" s="161" t="str">
        <f t="shared" si="31"/>
        <v>Zeitreihe_1</v>
      </c>
    </row>
    <row r="192" spans="1:35" x14ac:dyDescent="0.25">
      <c r="A192" s="17"/>
      <c r="B192" s="17"/>
      <c r="C192" s="17"/>
      <c r="D192" s="35"/>
      <c r="E192" s="17"/>
      <c r="F192" s="17"/>
      <c r="G192" s="17"/>
      <c r="H192" s="16">
        <f t="shared" si="25"/>
        <v>0</v>
      </c>
      <c r="I192" s="17"/>
      <c r="J192" s="17"/>
      <c r="K192" s="17"/>
      <c r="L192" s="17"/>
      <c r="M192" s="17"/>
      <c r="N192" s="118">
        <f>IF(D192&gt;A_Stammdaten!$B$12,0,SUM(H192,I192,K192,L192)-SUM(J192,M192))</f>
        <v>0</v>
      </c>
      <c r="O192" s="17"/>
      <c r="P192" s="17"/>
      <c r="Q192" s="17"/>
      <c r="R192" s="17"/>
      <c r="S192" s="16">
        <f>IF(D192&gt;A_Stammdaten!$B$12,0,SUM(N192)-SUM(O192:R192))</f>
        <v>0</v>
      </c>
      <c r="T192" s="17"/>
      <c r="U192" s="17"/>
      <c r="V192" s="17"/>
      <c r="W192" s="17"/>
      <c r="X192" s="180">
        <f t="shared" si="29"/>
        <v>0</v>
      </c>
      <c r="Y192" s="180">
        <f t="shared" si="33"/>
        <v>0</v>
      </c>
      <c r="Z192" s="180">
        <f t="shared" si="33"/>
        <v>0</v>
      </c>
      <c r="AA192" s="180">
        <f t="shared" si="33"/>
        <v>0</v>
      </c>
      <c r="AB192" s="180">
        <f t="shared" si="33"/>
        <v>0</v>
      </c>
      <c r="AC192" s="180">
        <f t="shared" si="33"/>
        <v>0</v>
      </c>
      <c r="AI192" s="161" t="str">
        <f t="shared" si="31"/>
        <v>Zeitreihe_1</v>
      </c>
    </row>
    <row r="193" spans="1:35" x14ac:dyDescent="0.25">
      <c r="A193" s="17"/>
      <c r="B193" s="17"/>
      <c r="C193" s="17"/>
      <c r="D193" s="35"/>
      <c r="E193" s="17"/>
      <c r="F193" s="17"/>
      <c r="G193" s="17"/>
      <c r="H193" s="16">
        <f t="shared" si="25"/>
        <v>0</v>
      </c>
      <c r="I193" s="17"/>
      <c r="J193" s="17"/>
      <c r="K193" s="17"/>
      <c r="L193" s="17"/>
      <c r="M193" s="17"/>
      <c r="N193" s="118">
        <f>IF(D193&gt;A_Stammdaten!$B$12,0,SUM(H193,I193,K193,L193)-SUM(J193,M193))</f>
        <v>0</v>
      </c>
      <c r="O193" s="17"/>
      <c r="P193" s="17"/>
      <c r="Q193" s="17"/>
      <c r="R193" s="17"/>
      <c r="S193" s="16">
        <f>IF(D193&gt;A_Stammdaten!$B$12,0,SUM(N193)-SUM(O193:R193))</f>
        <v>0</v>
      </c>
      <c r="T193" s="17"/>
      <c r="U193" s="17"/>
      <c r="V193" s="17"/>
      <c r="W193" s="17"/>
      <c r="X193" s="180">
        <f t="shared" si="29"/>
        <v>0</v>
      </c>
      <c r="Y193" s="180">
        <f t="shared" si="33"/>
        <v>0</v>
      </c>
      <c r="Z193" s="180">
        <f t="shared" si="33"/>
        <v>0</v>
      </c>
      <c r="AA193" s="180">
        <f t="shared" si="33"/>
        <v>0</v>
      </c>
      <c r="AB193" s="180">
        <f t="shared" si="33"/>
        <v>0</v>
      </c>
      <c r="AC193" s="180">
        <f t="shared" si="33"/>
        <v>0</v>
      </c>
      <c r="AI193" s="161" t="str">
        <f t="shared" si="31"/>
        <v>Zeitreihe_1</v>
      </c>
    </row>
    <row r="194" spans="1:35" x14ac:dyDescent="0.25">
      <c r="A194" s="17"/>
      <c r="B194" s="17"/>
      <c r="C194" s="17"/>
      <c r="D194" s="35"/>
      <c r="E194" s="17"/>
      <c r="F194" s="17"/>
      <c r="G194" s="17"/>
      <c r="H194" s="16">
        <f t="shared" si="25"/>
        <v>0</v>
      </c>
      <c r="I194" s="17"/>
      <c r="J194" s="17"/>
      <c r="K194" s="17"/>
      <c r="L194" s="17"/>
      <c r="M194" s="17"/>
      <c r="N194" s="118">
        <f>IF(D194&gt;A_Stammdaten!$B$12,0,SUM(H194,I194,K194,L194)-SUM(J194,M194))</f>
        <v>0</v>
      </c>
      <c r="O194" s="17"/>
      <c r="P194" s="17"/>
      <c r="Q194" s="17"/>
      <c r="R194" s="17"/>
      <c r="S194" s="16">
        <f>IF(D194&gt;A_Stammdaten!$B$12,0,SUM(N194)-SUM(O194:R194))</f>
        <v>0</v>
      </c>
      <c r="T194" s="17"/>
      <c r="U194" s="17"/>
      <c r="V194" s="17"/>
      <c r="W194" s="17"/>
      <c r="X194" s="180">
        <f t="shared" si="29"/>
        <v>0</v>
      </c>
      <c r="Y194" s="180">
        <f t="shared" si="33"/>
        <v>0</v>
      </c>
      <c r="Z194" s="180">
        <f t="shared" si="33"/>
        <v>0</v>
      </c>
      <c r="AA194" s="180">
        <f t="shared" si="33"/>
        <v>0</v>
      </c>
      <c r="AB194" s="180">
        <f t="shared" si="33"/>
        <v>0</v>
      </c>
      <c r="AC194" s="180">
        <f t="shared" si="33"/>
        <v>0</v>
      </c>
      <c r="AI194" s="161" t="str">
        <f t="shared" si="31"/>
        <v>Zeitreihe_1</v>
      </c>
    </row>
    <row r="195" spans="1:35" x14ac:dyDescent="0.25">
      <c r="A195" s="17"/>
      <c r="B195" s="17"/>
      <c r="C195" s="17"/>
      <c r="D195" s="35"/>
      <c r="E195" s="17"/>
      <c r="F195" s="17"/>
      <c r="G195" s="17"/>
      <c r="H195" s="16">
        <f t="shared" si="25"/>
        <v>0</v>
      </c>
      <c r="I195" s="17"/>
      <c r="J195" s="17"/>
      <c r="K195" s="17"/>
      <c r="L195" s="17"/>
      <c r="M195" s="17"/>
      <c r="N195" s="118">
        <f>IF(D195&gt;A_Stammdaten!$B$12,0,SUM(H195,I195,K195,L195)-SUM(J195,M195))</f>
        <v>0</v>
      </c>
      <c r="O195" s="17"/>
      <c r="P195" s="17"/>
      <c r="Q195" s="17"/>
      <c r="R195" s="17"/>
      <c r="S195" s="16">
        <f>IF(D195&gt;A_Stammdaten!$B$12,0,SUM(N195)-SUM(O195:R195))</f>
        <v>0</v>
      </c>
      <c r="T195" s="17"/>
      <c r="U195" s="17"/>
      <c r="V195" s="17"/>
      <c r="W195" s="17"/>
      <c r="X195" s="180">
        <f t="shared" si="29"/>
        <v>0</v>
      </c>
      <c r="Y195" s="180">
        <f t="shared" ref="Y195:AC204" si="34">IF(AND($T195&lt;&gt;"",$T195&lt;&gt;0),IF(($T195-(Y$4-$D195))&gt;0,($T195-(Y$4-$D195)-1)*($S195/$T195),0),$S195)</f>
        <v>0</v>
      </c>
      <c r="Z195" s="180">
        <f t="shared" si="34"/>
        <v>0</v>
      </c>
      <c r="AA195" s="180">
        <f t="shared" si="34"/>
        <v>0</v>
      </c>
      <c r="AB195" s="180">
        <f t="shared" si="34"/>
        <v>0</v>
      </c>
      <c r="AC195" s="180">
        <f t="shared" si="34"/>
        <v>0</v>
      </c>
      <c r="AI195" s="161" t="str">
        <f t="shared" si="31"/>
        <v>Zeitreihe_1</v>
      </c>
    </row>
    <row r="196" spans="1:35" x14ac:dyDescent="0.25">
      <c r="A196" s="17"/>
      <c r="B196" s="17"/>
      <c r="C196" s="17"/>
      <c r="D196" s="35"/>
      <c r="E196" s="17"/>
      <c r="F196" s="17"/>
      <c r="G196" s="17"/>
      <c r="H196" s="16">
        <f t="shared" si="25"/>
        <v>0</v>
      </c>
      <c r="I196" s="17"/>
      <c r="J196" s="17"/>
      <c r="K196" s="17"/>
      <c r="L196" s="17"/>
      <c r="M196" s="17"/>
      <c r="N196" s="118">
        <f>IF(D196&gt;A_Stammdaten!$B$12,0,SUM(H196,I196,K196,L196)-SUM(J196,M196))</f>
        <v>0</v>
      </c>
      <c r="O196" s="17"/>
      <c r="P196" s="17"/>
      <c r="Q196" s="17"/>
      <c r="R196" s="17"/>
      <c r="S196" s="16">
        <f>IF(D196&gt;A_Stammdaten!$B$12,0,SUM(N196)-SUM(O196:R196))</f>
        <v>0</v>
      </c>
      <c r="T196" s="17"/>
      <c r="U196" s="17"/>
      <c r="V196" s="17"/>
      <c r="W196" s="17"/>
      <c r="X196" s="180">
        <f t="shared" si="29"/>
        <v>0</v>
      </c>
      <c r="Y196" s="180">
        <f t="shared" si="34"/>
        <v>0</v>
      </c>
      <c r="Z196" s="180">
        <f t="shared" si="34"/>
        <v>0</v>
      </c>
      <c r="AA196" s="180">
        <f t="shared" si="34"/>
        <v>0</v>
      </c>
      <c r="AB196" s="180">
        <f t="shared" si="34"/>
        <v>0</v>
      </c>
      <c r="AC196" s="180">
        <f t="shared" si="34"/>
        <v>0</v>
      </c>
      <c r="AI196" s="161" t="str">
        <f t="shared" si="31"/>
        <v>Zeitreihe_1</v>
      </c>
    </row>
    <row r="197" spans="1:35" x14ac:dyDescent="0.25">
      <c r="A197" s="17"/>
      <c r="B197" s="17"/>
      <c r="C197" s="17"/>
      <c r="D197" s="35"/>
      <c r="E197" s="17"/>
      <c r="F197" s="17"/>
      <c r="G197" s="17"/>
      <c r="H197" s="16">
        <f t="shared" si="25"/>
        <v>0</v>
      </c>
      <c r="I197" s="17"/>
      <c r="J197" s="17"/>
      <c r="K197" s="17"/>
      <c r="L197" s="17"/>
      <c r="M197" s="17"/>
      <c r="N197" s="118">
        <f>IF(D197&gt;A_Stammdaten!$B$12,0,SUM(H197,I197,K197,L197)-SUM(J197,M197))</f>
        <v>0</v>
      </c>
      <c r="O197" s="17"/>
      <c r="P197" s="17"/>
      <c r="Q197" s="17"/>
      <c r="R197" s="17"/>
      <c r="S197" s="16">
        <f>IF(D197&gt;A_Stammdaten!$B$12,0,SUM(N197)-SUM(O197:R197))</f>
        <v>0</v>
      </c>
      <c r="T197" s="17"/>
      <c r="U197" s="17"/>
      <c r="V197" s="17"/>
      <c r="W197" s="17"/>
      <c r="X197" s="180">
        <f t="shared" ref="X197:X204" si="35">IF(AND($T197&lt;&gt;"",$T197&lt;&gt;0),IF(($T197-(X$4-$D197))&gt;0,($S197/$T197),0),0)</f>
        <v>0</v>
      </c>
      <c r="Y197" s="180">
        <f t="shared" si="34"/>
        <v>0</v>
      </c>
      <c r="Z197" s="180">
        <f t="shared" si="34"/>
        <v>0</v>
      </c>
      <c r="AA197" s="180">
        <f t="shared" si="34"/>
        <v>0</v>
      </c>
      <c r="AB197" s="180">
        <f t="shared" si="34"/>
        <v>0</v>
      </c>
      <c r="AC197" s="180">
        <f t="shared" si="34"/>
        <v>0</v>
      </c>
      <c r="AI197" s="161" t="str">
        <f t="shared" ref="AI197:AI204" si="36">IF(OR(TRIM(B197)="geleistete Anzahlungen und Anlagen im Bau des Sachanlagevermögens",TRIM(B197)="geleistete Anzahlungen auf immaterielle Vermögensgegenstände"),"Zeitreihe_2","Zeitreihe_1")</f>
        <v>Zeitreihe_1</v>
      </c>
    </row>
    <row r="198" spans="1:35" x14ac:dyDescent="0.25">
      <c r="A198" s="17"/>
      <c r="B198" s="17"/>
      <c r="C198" s="17"/>
      <c r="D198" s="35"/>
      <c r="E198" s="17"/>
      <c r="F198" s="17"/>
      <c r="G198" s="17"/>
      <c r="H198" s="16">
        <f t="shared" ref="H198:H204" si="37">E198*F198/100</f>
        <v>0</v>
      </c>
      <c r="I198" s="17"/>
      <c r="J198" s="17"/>
      <c r="K198" s="17"/>
      <c r="L198" s="17"/>
      <c r="M198" s="17"/>
      <c r="N198" s="118">
        <f>IF(D198&gt;A_Stammdaten!$B$12,0,SUM(H198,I198,K198,L198)-SUM(J198,M198))</f>
        <v>0</v>
      </c>
      <c r="O198" s="17"/>
      <c r="P198" s="17"/>
      <c r="Q198" s="17"/>
      <c r="R198" s="17"/>
      <c r="S198" s="16">
        <f>IF(D198&gt;A_Stammdaten!$B$12,0,SUM(N198)-SUM(O198:R198))</f>
        <v>0</v>
      </c>
      <c r="T198" s="17"/>
      <c r="U198" s="17"/>
      <c r="V198" s="17"/>
      <c r="W198" s="17"/>
      <c r="X198" s="180">
        <f t="shared" si="35"/>
        <v>0</v>
      </c>
      <c r="Y198" s="180">
        <f t="shared" si="34"/>
        <v>0</v>
      </c>
      <c r="Z198" s="180">
        <f t="shared" si="34"/>
        <v>0</v>
      </c>
      <c r="AA198" s="180">
        <f t="shared" si="34"/>
        <v>0</v>
      </c>
      <c r="AB198" s="180">
        <f t="shared" si="34"/>
        <v>0</v>
      </c>
      <c r="AC198" s="180">
        <f t="shared" si="34"/>
        <v>0</v>
      </c>
      <c r="AI198" s="161" t="str">
        <f t="shared" si="36"/>
        <v>Zeitreihe_1</v>
      </c>
    </row>
    <row r="199" spans="1:35" x14ac:dyDescent="0.25">
      <c r="A199" s="17"/>
      <c r="B199" s="17"/>
      <c r="C199" s="17"/>
      <c r="D199" s="35"/>
      <c r="E199" s="17"/>
      <c r="F199" s="17"/>
      <c r="G199" s="17"/>
      <c r="H199" s="16">
        <f t="shared" si="37"/>
        <v>0</v>
      </c>
      <c r="I199" s="17"/>
      <c r="J199" s="17"/>
      <c r="K199" s="17"/>
      <c r="L199" s="17"/>
      <c r="M199" s="17"/>
      <c r="N199" s="118">
        <f>IF(D199&gt;A_Stammdaten!$B$12,0,SUM(H199,I199,K199,L199)-SUM(J199,M199))</f>
        <v>0</v>
      </c>
      <c r="O199" s="17"/>
      <c r="P199" s="17"/>
      <c r="Q199" s="17"/>
      <c r="R199" s="17"/>
      <c r="S199" s="16">
        <f>IF(D199&gt;A_Stammdaten!$B$12,0,SUM(N199)-SUM(O199:R199))</f>
        <v>0</v>
      </c>
      <c r="T199" s="17"/>
      <c r="U199" s="17"/>
      <c r="V199" s="17"/>
      <c r="W199" s="17"/>
      <c r="X199" s="180">
        <f t="shared" si="35"/>
        <v>0</v>
      </c>
      <c r="Y199" s="180">
        <f t="shared" si="34"/>
        <v>0</v>
      </c>
      <c r="Z199" s="180">
        <f t="shared" si="34"/>
        <v>0</v>
      </c>
      <c r="AA199" s="180">
        <f t="shared" si="34"/>
        <v>0</v>
      </c>
      <c r="AB199" s="180">
        <f t="shared" si="34"/>
        <v>0</v>
      </c>
      <c r="AC199" s="180">
        <f t="shared" si="34"/>
        <v>0</v>
      </c>
      <c r="AI199" s="161" t="str">
        <f t="shared" si="36"/>
        <v>Zeitreihe_1</v>
      </c>
    </row>
    <row r="200" spans="1:35" x14ac:dyDescent="0.25">
      <c r="A200" s="17"/>
      <c r="B200" s="17"/>
      <c r="C200" s="17"/>
      <c r="D200" s="35"/>
      <c r="E200" s="17"/>
      <c r="F200" s="17"/>
      <c r="G200" s="17"/>
      <c r="H200" s="16">
        <f t="shared" si="37"/>
        <v>0</v>
      </c>
      <c r="I200" s="17"/>
      <c r="J200" s="17"/>
      <c r="K200" s="17"/>
      <c r="L200" s="17"/>
      <c r="M200" s="17"/>
      <c r="N200" s="118">
        <f>IF(D200&gt;A_Stammdaten!$B$12,0,SUM(H200,I200,K200,L200)-SUM(J200,M200))</f>
        <v>0</v>
      </c>
      <c r="O200" s="17"/>
      <c r="P200" s="17"/>
      <c r="Q200" s="17"/>
      <c r="R200" s="17"/>
      <c r="S200" s="16">
        <f>IF(D200&gt;A_Stammdaten!$B$12,0,SUM(N200)-SUM(O200:R200))</f>
        <v>0</v>
      </c>
      <c r="T200" s="17"/>
      <c r="U200" s="17"/>
      <c r="V200" s="17"/>
      <c r="W200" s="17"/>
      <c r="X200" s="180">
        <f t="shared" si="35"/>
        <v>0</v>
      </c>
      <c r="Y200" s="180">
        <f t="shared" si="34"/>
        <v>0</v>
      </c>
      <c r="Z200" s="180">
        <f t="shared" si="34"/>
        <v>0</v>
      </c>
      <c r="AA200" s="180">
        <f t="shared" si="34"/>
        <v>0</v>
      </c>
      <c r="AB200" s="180">
        <f t="shared" si="34"/>
        <v>0</v>
      </c>
      <c r="AC200" s="180">
        <f t="shared" si="34"/>
        <v>0</v>
      </c>
      <c r="AI200" s="161" t="str">
        <f t="shared" si="36"/>
        <v>Zeitreihe_1</v>
      </c>
    </row>
    <row r="201" spans="1:35" x14ac:dyDescent="0.25">
      <c r="A201" s="17"/>
      <c r="B201" s="17"/>
      <c r="C201" s="17"/>
      <c r="D201" s="35"/>
      <c r="E201" s="17"/>
      <c r="F201" s="17"/>
      <c r="G201" s="17"/>
      <c r="H201" s="16">
        <f t="shared" si="37"/>
        <v>0</v>
      </c>
      <c r="I201" s="17"/>
      <c r="J201" s="17"/>
      <c r="K201" s="17"/>
      <c r="L201" s="17"/>
      <c r="M201" s="17"/>
      <c r="N201" s="118">
        <f>IF(D201&gt;A_Stammdaten!$B$12,0,SUM(H201,I201,K201,L201)-SUM(J201,M201))</f>
        <v>0</v>
      </c>
      <c r="O201" s="17"/>
      <c r="P201" s="17"/>
      <c r="Q201" s="17"/>
      <c r="R201" s="17"/>
      <c r="S201" s="16">
        <f>IF(D201&gt;A_Stammdaten!$B$12,0,SUM(N201)-SUM(O201:R201))</f>
        <v>0</v>
      </c>
      <c r="T201" s="17"/>
      <c r="U201" s="17"/>
      <c r="V201" s="17"/>
      <c r="W201" s="17"/>
      <c r="X201" s="180">
        <f t="shared" si="35"/>
        <v>0</v>
      </c>
      <c r="Y201" s="180">
        <f t="shared" si="34"/>
        <v>0</v>
      </c>
      <c r="Z201" s="180">
        <f t="shared" si="34"/>
        <v>0</v>
      </c>
      <c r="AA201" s="180">
        <f t="shared" si="34"/>
        <v>0</v>
      </c>
      <c r="AB201" s="180">
        <f t="shared" si="34"/>
        <v>0</v>
      </c>
      <c r="AC201" s="180">
        <f t="shared" si="34"/>
        <v>0</v>
      </c>
      <c r="AI201" s="161" t="str">
        <f t="shared" si="36"/>
        <v>Zeitreihe_1</v>
      </c>
    </row>
    <row r="202" spans="1:35" x14ac:dyDescent="0.25">
      <c r="A202" s="17"/>
      <c r="B202" s="17"/>
      <c r="C202" s="17"/>
      <c r="D202" s="35"/>
      <c r="E202" s="17"/>
      <c r="F202" s="17"/>
      <c r="G202" s="17"/>
      <c r="H202" s="16">
        <f t="shared" si="37"/>
        <v>0</v>
      </c>
      <c r="I202" s="17"/>
      <c r="J202" s="17"/>
      <c r="K202" s="17"/>
      <c r="L202" s="17"/>
      <c r="M202" s="17"/>
      <c r="N202" s="118">
        <f>IF(D202&gt;A_Stammdaten!$B$12,0,SUM(H202,I202,K202,L202)-SUM(J202,M202))</f>
        <v>0</v>
      </c>
      <c r="O202" s="17"/>
      <c r="P202" s="17"/>
      <c r="Q202" s="17"/>
      <c r="R202" s="17"/>
      <c r="S202" s="16">
        <f>IF(D202&gt;A_Stammdaten!$B$12,0,SUM(N202)-SUM(O202:R202))</f>
        <v>0</v>
      </c>
      <c r="T202" s="17"/>
      <c r="U202" s="17"/>
      <c r="V202" s="17"/>
      <c r="W202" s="17"/>
      <c r="X202" s="180">
        <f t="shared" si="35"/>
        <v>0</v>
      </c>
      <c r="Y202" s="180">
        <f t="shared" si="34"/>
        <v>0</v>
      </c>
      <c r="Z202" s="180">
        <f t="shared" si="34"/>
        <v>0</v>
      </c>
      <c r="AA202" s="180">
        <f t="shared" si="34"/>
        <v>0</v>
      </c>
      <c r="AB202" s="180">
        <f t="shared" si="34"/>
        <v>0</v>
      </c>
      <c r="AC202" s="180">
        <f t="shared" si="34"/>
        <v>0</v>
      </c>
      <c r="AI202" s="161" t="str">
        <f t="shared" si="36"/>
        <v>Zeitreihe_1</v>
      </c>
    </row>
    <row r="203" spans="1:35" x14ac:dyDescent="0.25">
      <c r="A203" s="17"/>
      <c r="B203" s="17"/>
      <c r="C203" s="17"/>
      <c r="D203" s="35"/>
      <c r="E203" s="17"/>
      <c r="F203" s="17"/>
      <c r="G203" s="17"/>
      <c r="H203" s="16">
        <f t="shared" si="37"/>
        <v>0</v>
      </c>
      <c r="I203" s="17"/>
      <c r="J203" s="17"/>
      <c r="K203" s="17"/>
      <c r="L203" s="17"/>
      <c r="M203" s="17"/>
      <c r="N203" s="118">
        <f>IF(D203&gt;A_Stammdaten!$B$12,0,SUM(H203,I203,K203,L203)-SUM(J203,M203))</f>
        <v>0</v>
      </c>
      <c r="O203" s="17"/>
      <c r="P203" s="17"/>
      <c r="Q203" s="17"/>
      <c r="R203" s="17"/>
      <c r="S203" s="16">
        <f>IF(D203&gt;A_Stammdaten!$B$12,0,SUM(N203)-SUM(O203:R203))</f>
        <v>0</v>
      </c>
      <c r="T203" s="17"/>
      <c r="U203" s="17"/>
      <c r="V203" s="17"/>
      <c r="W203" s="17"/>
      <c r="X203" s="180">
        <f t="shared" si="35"/>
        <v>0</v>
      </c>
      <c r="Y203" s="180">
        <f t="shared" si="34"/>
        <v>0</v>
      </c>
      <c r="Z203" s="180">
        <f t="shared" si="34"/>
        <v>0</v>
      </c>
      <c r="AA203" s="180">
        <f t="shared" si="34"/>
        <v>0</v>
      </c>
      <c r="AB203" s="180">
        <f t="shared" si="34"/>
        <v>0</v>
      </c>
      <c r="AC203" s="180">
        <f t="shared" si="34"/>
        <v>0</v>
      </c>
      <c r="AI203" s="161" t="str">
        <f t="shared" si="36"/>
        <v>Zeitreihe_1</v>
      </c>
    </row>
    <row r="204" spans="1:35" x14ac:dyDescent="0.25">
      <c r="A204" s="17"/>
      <c r="B204" s="17"/>
      <c r="C204" s="17"/>
      <c r="D204" s="35"/>
      <c r="E204" s="17"/>
      <c r="F204" s="17"/>
      <c r="G204" s="17"/>
      <c r="H204" s="16">
        <f t="shared" si="37"/>
        <v>0</v>
      </c>
      <c r="I204" s="17"/>
      <c r="J204" s="17"/>
      <c r="K204" s="17"/>
      <c r="L204" s="17"/>
      <c r="M204" s="17"/>
      <c r="N204" s="118">
        <f>IF(D204&gt;A_Stammdaten!$B$12,0,SUM(H204,I204,K204,L204)-SUM(J204,M204))</f>
        <v>0</v>
      </c>
      <c r="O204" s="17"/>
      <c r="P204" s="17"/>
      <c r="Q204" s="17"/>
      <c r="R204" s="17"/>
      <c r="S204" s="16">
        <f>IF(D204&gt;A_Stammdaten!$B$12,0,SUM(N204)-SUM(O204:R204))</f>
        <v>0</v>
      </c>
      <c r="T204" s="17"/>
      <c r="U204" s="17"/>
      <c r="V204" s="17"/>
      <c r="W204" s="17"/>
      <c r="X204" s="180">
        <f t="shared" si="35"/>
        <v>0</v>
      </c>
      <c r="Y204" s="180">
        <f t="shared" si="34"/>
        <v>0</v>
      </c>
      <c r="Z204" s="180">
        <f t="shared" si="34"/>
        <v>0</v>
      </c>
      <c r="AA204" s="180">
        <f t="shared" si="34"/>
        <v>0</v>
      </c>
      <c r="AB204" s="180">
        <f t="shared" si="34"/>
        <v>0</v>
      </c>
      <c r="AC204" s="180">
        <f t="shared" si="34"/>
        <v>0</v>
      </c>
      <c r="AI204" s="161" t="str">
        <f t="shared" si="36"/>
        <v>Zeitreihe_1</v>
      </c>
    </row>
    <row r="205" spans="1:35" x14ac:dyDescent="0.25">
      <c r="AI205" s="21"/>
    </row>
  </sheetData>
  <sheetProtection formatCells="0" formatColumns="0" formatRows="0"/>
  <mergeCells count="3">
    <mergeCell ref="A3:B3"/>
    <mergeCell ref="A2:W2"/>
    <mergeCell ref="Y3:AC3"/>
  </mergeCells>
  <dataValidations count="3">
    <dataValidation type="list" allowBlank="1" showInputMessage="1" showErrorMessage="1" sqref="B5:B204">
      <formula1>WAV_Positionen</formula1>
    </dataValidation>
    <dataValidation type="list" allowBlank="1" showInputMessage="1" showErrorMessage="1" sqref="D5:D204">
      <formula1>INDIRECT(AI5)</formula1>
    </dataValidation>
    <dataValidation type="list" allowBlank="1" showInputMessage="1" showErrorMessage="1" sqref="A5:A504">
      <formula1>NetzIds</formula1>
    </dataValidation>
  </dataValidations>
  <pageMargins left="0.7" right="0.7" top="0.78740157499999996" bottom="0.78740157499999996" header="0.3" footer="0.3"/>
  <pageSetup paperSize="9" scale="43" fitToWidth="3" fitToHeight="0" orientation="portrait" r:id="rId1"/>
  <colBreaks count="2" manualBreakCount="2">
    <brk id="7" max="203" man="1"/>
    <brk id="18" max="2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sheetPr>
  <dimension ref="A1:AMJ43"/>
  <sheetViews>
    <sheetView workbookViewId="0">
      <selection activeCell="C22" sqref="C22"/>
    </sheetView>
  </sheetViews>
  <sheetFormatPr baseColWidth="10" defaultColWidth="11.42578125" defaultRowHeight="15" x14ac:dyDescent="0.25"/>
  <cols>
    <col min="1" max="1" width="24.5703125" style="70" customWidth="1"/>
    <col min="2" max="2" width="19" style="70" customWidth="1"/>
    <col min="3" max="3" width="108" style="70" customWidth="1"/>
    <col min="4" max="4" width="16.140625" style="70" customWidth="1"/>
    <col min="5" max="5" width="12.42578125" style="71" customWidth="1"/>
    <col min="6" max="1024" width="11.5703125" style="70" customWidth="1"/>
    <col min="1025" max="16384" width="11.42578125" style="75"/>
  </cols>
  <sheetData>
    <row r="1" spans="1:6" ht="18.75" x14ac:dyDescent="0.3">
      <c r="A1" s="69" t="s">
        <v>122</v>
      </c>
      <c r="B1" s="69"/>
    </row>
    <row r="3" spans="1:6" x14ac:dyDescent="0.25">
      <c r="A3" s="105" t="s">
        <v>71</v>
      </c>
      <c r="B3" s="105" t="s">
        <v>123</v>
      </c>
      <c r="C3" s="105" t="s">
        <v>124</v>
      </c>
    </row>
    <row r="4" spans="1:6" ht="15.75" x14ac:dyDescent="0.25">
      <c r="A4" s="109" t="s">
        <v>125</v>
      </c>
      <c r="B4" s="110"/>
      <c r="C4" s="111"/>
      <c r="E4" s="72" t="s">
        <v>125</v>
      </c>
      <c r="F4" s="73"/>
    </row>
    <row r="5" spans="1:6" ht="15.75" x14ac:dyDescent="0.25">
      <c r="A5" s="109" t="s">
        <v>125</v>
      </c>
      <c r="B5" s="110"/>
      <c r="C5" s="111"/>
      <c r="E5" s="72" t="s">
        <v>120</v>
      </c>
      <c r="F5" s="73"/>
    </row>
    <row r="6" spans="1:6" ht="15.75" x14ac:dyDescent="0.25">
      <c r="A6" s="109" t="s">
        <v>125</v>
      </c>
      <c r="B6" s="110"/>
      <c r="C6" s="111"/>
      <c r="E6" s="72" t="s">
        <v>126</v>
      </c>
      <c r="F6" s="73"/>
    </row>
    <row r="7" spans="1:6" ht="15.75" x14ac:dyDescent="0.25">
      <c r="A7" s="109" t="s">
        <v>125</v>
      </c>
      <c r="B7" s="110"/>
      <c r="C7" s="111"/>
      <c r="E7" s="72" t="s">
        <v>121</v>
      </c>
      <c r="F7" s="73"/>
    </row>
    <row r="8" spans="1:6" ht="15.75" x14ac:dyDescent="0.25">
      <c r="A8" s="109" t="s">
        <v>125</v>
      </c>
      <c r="B8" s="110"/>
      <c r="C8" s="111"/>
      <c r="E8" s="72" t="s">
        <v>127</v>
      </c>
      <c r="F8" s="73"/>
    </row>
    <row r="9" spans="1:6" ht="15.75" x14ac:dyDescent="0.25">
      <c r="A9" s="109" t="s">
        <v>125</v>
      </c>
      <c r="B9" s="110"/>
      <c r="C9" s="111"/>
      <c r="E9" s="72" t="s">
        <v>119</v>
      </c>
      <c r="F9" s="73"/>
    </row>
    <row r="10" spans="1:6" ht="15.75" x14ac:dyDescent="0.25">
      <c r="A10" s="109" t="s">
        <v>125</v>
      </c>
      <c r="B10" s="110"/>
      <c r="C10" s="111"/>
      <c r="E10" s="72" t="s">
        <v>128</v>
      </c>
      <c r="F10" s="73"/>
    </row>
    <row r="11" spans="1:6" x14ac:dyDescent="0.25">
      <c r="A11" s="15"/>
      <c r="B11" s="15"/>
      <c r="C11" s="15"/>
      <c r="D11" s="15"/>
    </row>
    <row r="12" spans="1:6" ht="15.75" x14ac:dyDescent="0.25">
      <c r="A12" s="112" t="s">
        <v>157</v>
      </c>
      <c r="B12" s="15"/>
      <c r="C12" s="15"/>
      <c r="D12" s="15"/>
    </row>
    <row r="13" spans="1:6" ht="30" x14ac:dyDescent="0.25">
      <c r="A13" s="104" t="s">
        <v>129</v>
      </c>
      <c r="B13" s="104" t="s">
        <v>130</v>
      </c>
      <c r="C13" s="104" t="s">
        <v>131</v>
      </c>
      <c r="D13" s="104" t="s">
        <v>132</v>
      </c>
    </row>
    <row r="14" spans="1:6" x14ac:dyDescent="0.25">
      <c r="A14" s="106"/>
      <c r="B14" s="107"/>
      <c r="C14" s="108"/>
      <c r="D14" s="108"/>
    </row>
    <row r="15" spans="1:6" x14ac:dyDescent="0.25">
      <c r="A15" s="106"/>
      <c r="B15" s="107"/>
      <c r="C15" s="108"/>
      <c r="D15" s="108"/>
    </row>
    <row r="16" spans="1:6" x14ac:dyDescent="0.25">
      <c r="A16" s="106"/>
      <c r="B16" s="107"/>
      <c r="C16" s="108"/>
      <c r="D16" s="108"/>
    </row>
    <row r="17" spans="1:4" x14ac:dyDescent="0.25">
      <c r="A17" s="106"/>
      <c r="B17" s="107"/>
      <c r="C17" s="108"/>
      <c r="D17" s="108"/>
    </row>
    <row r="18" spans="1:4" x14ac:dyDescent="0.25">
      <c r="A18" s="106"/>
      <c r="B18" s="107"/>
      <c r="C18" s="108"/>
      <c r="D18" s="108"/>
    </row>
    <row r="19" spans="1:4" x14ac:dyDescent="0.25">
      <c r="A19" s="106"/>
      <c r="B19" s="107"/>
      <c r="C19" s="108"/>
      <c r="D19" s="108"/>
    </row>
    <row r="20" spans="1:4" x14ac:dyDescent="0.25">
      <c r="A20" s="106"/>
      <c r="B20" s="107"/>
      <c r="C20" s="108"/>
      <c r="D20" s="108"/>
    </row>
    <row r="21" spans="1:4" x14ac:dyDescent="0.25">
      <c r="A21" s="106"/>
      <c r="B21" s="107"/>
      <c r="C21" s="108"/>
      <c r="D21" s="108"/>
    </row>
    <row r="22" spans="1:4" x14ac:dyDescent="0.25">
      <c r="A22" s="106"/>
      <c r="B22" s="107"/>
      <c r="C22" s="108"/>
      <c r="D22" s="108"/>
    </row>
    <row r="23" spans="1:4" x14ac:dyDescent="0.25">
      <c r="A23" s="106"/>
      <c r="B23" s="107"/>
      <c r="C23" s="108"/>
      <c r="D23" s="108"/>
    </row>
    <row r="24" spans="1:4" x14ac:dyDescent="0.25">
      <c r="A24" s="106"/>
      <c r="B24" s="107"/>
      <c r="C24" s="108"/>
      <c r="D24" s="108"/>
    </row>
    <row r="25" spans="1:4" x14ac:dyDescent="0.25">
      <c r="A25" s="106"/>
      <c r="B25" s="107"/>
      <c r="C25" s="108"/>
      <c r="D25" s="108"/>
    </row>
    <row r="26" spans="1:4" x14ac:dyDescent="0.25">
      <c r="A26" s="106"/>
      <c r="B26" s="107"/>
      <c r="C26" s="108"/>
      <c r="D26" s="108"/>
    </row>
    <row r="27" spans="1:4" x14ac:dyDescent="0.25">
      <c r="A27" s="106"/>
      <c r="B27" s="107"/>
      <c r="C27" s="108"/>
      <c r="D27" s="108"/>
    </row>
    <row r="28" spans="1:4" x14ac:dyDescent="0.25">
      <c r="A28" s="106"/>
      <c r="B28" s="107"/>
      <c r="C28" s="108"/>
      <c r="D28" s="108"/>
    </row>
    <row r="29" spans="1:4" x14ac:dyDescent="0.25">
      <c r="A29" s="106"/>
      <c r="B29" s="107"/>
      <c r="C29" s="108"/>
      <c r="D29" s="108"/>
    </row>
    <row r="30" spans="1:4" x14ac:dyDescent="0.25">
      <c r="A30" s="106"/>
      <c r="B30" s="107"/>
      <c r="C30" s="108"/>
      <c r="D30" s="108"/>
    </row>
    <row r="31" spans="1:4" x14ac:dyDescent="0.25">
      <c r="A31" s="106"/>
      <c r="B31" s="107"/>
      <c r="C31" s="108"/>
      <c r="D31" s="108"/>
    </row>
    <row r="32" spans="1:4" x14ac:dyDescent="0.25">
      <c r="A32" s="106"/>
      <c r="B32" s="107"/>
      <c r="C32" s="108"/>
      <c r="D32" s="108"/>
    </row>
    <row r="33" spans="1:4" x14ac:dyDescent="0.25">
      <c r="A33" s="106"/>
      <c r="B33" s="107"/>
      <c r="C33" s="108"/>
      <c r="D33" s="108"/>
    </row>
    <row r="34" spans="1:4" x14ac:dyDescent="0.25">
      <c r="A34" s="106"/>
      <c r="B34" s="107"/>
      <c r="C34" s="108"/>
      <c r="D34" s="108"/>
    </row>
    <row r="35" spans="1:4" x14ac:dyDescent="0.25">
      <c r="A35" s="106"/>
      <c r="B35" s="107"/>
      <c r="C35" s="108"/>
      <c r="D35" s="108"/>
    </row>
    <row r="36" spans="1:4" x14ac:dyDescent="0.25">
      <c r="A36" s="106"/>
      <c r="B36" s="107"/>
      <c r="C36" s="108"/>
      <c r="D36" s="108"/>
    </row>
    <row r="37" spans="1:4" x14ac:dyDescent="0.25">
      <c r="A37" s="106"/>
      <c r="B37" s="107"/>
      <c r="C37" s="108"/>
      <c r="D37" s="108"/>
    </row>
    <row r="38" spans="1:4" x14ac:dyDescent="0.25">
      <c r="A38" s="106"/>
      <c r="B38" s="107"/>
      <c r="C38" s="108"/>
      <c r="D38" s="108"/>
    </row>
    <row r="39" spans="1:4" x14ac:dyDescent="0.25">
      <c r="A39" s="106"/>
      <c r="B39" s="107"/>
      <c r="C39" s="108"/>
      <c r="D39" s="108"/>
    </row>
    <row r="40" spans="1:4" x14ac:dyDescent="0.25">
      <c r="A40" s="106"/>
      <c r="B40" s="107"/>
      <c r="C40" s="108"/>
      <c r="D40" s="108"/>
    </row>
    <row r="41" spans="1:4" x14ac:dyDescent="0.25">
      <c r="A41" s="106"/>
      <c r="B41" s="107"/>
      <c r="C41" s="108"/>
      <c r="D41" s="108"/>
    </row>
    <row r="42" spans="1:4" x14ac:dyDescent="0.25">
      <c r="A42" s="106"/>
      <c r="B42" s="107"/>
      <c r="C42" s="108"/>
      <c r="D42" s="108"/>
    </row>
    <row r="43" spans="1:4" x14ac:dyDescent="0.25">
      <c r="A43" s="106"/>
      <c r="B43" s="107"/>
      <c r="C43" s="108"/>
      <c r="D43" s="108"/>
    </row>
  </sheetData>
  <sheetProtection formatCells="0" formatColumns="0" formatRows="0"/>
  <dataValidations count="1">
    <dataValidation type="list" allowBlank="1" showInputMessage="1" showErrorMessage="1" sqref="A4:A10">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Listen!$K$2:$K$4</xm:f>
          </x14:formula1>
          <xm:sqref>B14:B43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XFD206"/>
  <sheetViews>
    <sheetView workbookViewId="0">
      <selection activeCell="E43" sqref="E43"/>
    </sheetView>
  </sheetViews>
  <sheetFormatPr baseColWidth="10" defaultColWidth="11.42578125" defaultRowHeight="15" x14ac:dyDescent="0.25"/>
  <cols>
    <col min="1" max="1" width="11.42578125" style="15"/>
    <col min="2" max="2" width="78" style="15" customWidth="1"/>
    <col min="3" max="3" width="40" style="15" customWidth="1"/>
    <col min="4" max="4" width="14.7109375" style="34" customWidth="1"/>
    <col min="5" max="5" width="15.85546875" style="34" customWidth="1"/>
    <col min="6" max="15" width="17.28515625" style="15" customWidth="1"/>
    <col min="16" max="16" width="28.42578125" style="15" customWidth="1"/>
    <col min="17" max="21" width="17.28515625" style="15" customWidth="1"/>
    <col min="22" max="32" width="11.42578125" style="15"/>
    <col min="33" max="33" width="0" style="15" hidden="1" customWidth="1"/>
    <col min="34" max="16384" width="11.42578125" style="15"/>
  </cols>
  <sheetData>
    <row r="1" spans="1:16384" ht="18.75" x14ac:dyDescent="0.3">
      <c r="A1" s="23" t="s">
        <v>141</v>
      </c>
      <c r="D1" s="15"/>
      <c r="E1" s="15"/>
    </row>
    <row r="2" spans="1:16384" x14ac:dyDescent="0.25">
      <c r="A2" s="223"/>
      <c r="B2" s="224"/>
      <c r="C2" s="224"/>
      <c r="D2" s="224"/>
      <c r="E2" s="224"/>
      <c r="F2" s="224"/>
      <c r="G2" s="224"/>
      <c r="H2" s="224"/>
      <c r="I2" s="224"/>
      <c r="J2" s="224"/>
      <c r="K2" s="224"/>
      <c r="L2" s="224"/>
      <c r="M2" s="224"/>
      <c r="N2" s="224"/>
      <c r="O2" s="224"/>
      <c r="P2" s="224"/>
      <c r="Q2" s="224"/>
      <c r="R2" s="224"/>
      <c r="S2" s="224"/>
      <c r="T2" s="224"/>
      <c r="U2" s="225"/>
    </row>
    <row r="3" spans="1:16384" ht="18.75" x14ac:dyDescent="0.25">
      <c r="A3" s="229" t="s">
        <v>60</v>
      </c>
      <c r="B3" s="230"/>
      <c r="C3" s="230"/>
      <c r="D3" s="231"/>
      <c r="E3" s="173"/>
      <c r="F3" s="24" t="s">
        <v>113</v>
      </c>
      <c r="G3" s="25"/>
      <c r="H3" s="25"/>
      <c r="I3" s="25"/>
      <c r="J3" s="25"/>
      <c r="K3" s="25"/>
      <c r="L3" s="25"/>
      <c r="M3" s="25"/>
      <c r="N3" s="25"/>
      <c r="O3" s="25"/>
      <c r="P3" s="25"/>
      <c r="Q3" s="25"/>
      <c r="R3" s="25"/>
      <c r="S3" s="25"/>
      <c r="T3" s="25"/>
      <c r="U3" s="26"/>
    </row>
    <row r="4" spans="1:16384" s="20" customFormat="1" ht="138" customHeight="1" x14ac:dyDescent="0.25">
      <c r="A4" s="29" t="s">
        <v>59</v>
      </c>
      <c r="B4" s="22" t="s">
        <v>64</v>
      </c>
      <c r="C4" s="22" t="s">
        <v>5</v>
      </c>
      <c r="D4" s="3" t="s">
        <v>79</v>
      </c>
      <c r="E4" s="172" t="s">
        <v>160</v>
      </c>
      <c r="F4" s="3" t="s">
        <v>156</v>
      </c>
      <c r="G4" s="3" t="s">
        <v>86</v>
      </c>
      <c r="H4" s="3" t="s">
        <v>87</v>
      </c>
      <c r="I4" s="3" t="s">
        <v>88</v>
      </c>
      <c r="J4" s="3" t="s">
        <v>11</v>
      </c>
      <c r="K4" s="3" t="s">
        <v>6</v>
      </c>
      <c r="L4" s="3" t="s">
        <v>184</v>
      </c>
      <c r="M4" s="172" t="s">
        <v>81</v>
      </c>
      <c r="N4" s="172" t="s">
        <v>80</v>
      </c>
      <c r="O4" s="172" t="s">
        <v>155</v>
      </c>
      <c r="P4" s="172" t="s">
        <v>162</v>
      </c>
      <c r="Q4" s="3" t="str">
        <f>"(Erwartete) historische AK/HK zum Stand 31.12."&amp;A_Stammdaten!B12</f>
        <v>(Erwartete) historische AK/HK zum Stand 31.12.2024</v>
      </c>
      <c r="R4" s="3" t="s">
        <v>67</v>
      </c>
      <c r="S4" s="3" t="s">
        <v>188</v>
      </c>
      <c r="T4" s="3" t="s">
        <v>189</v>
      </c>
      <c r="U4" s="96" t="s">
        <v>190</v>
      </c>
    </row>
    <row r="5" spans="1:16384" s="20" customFormat="1" ht="60" x14ac:dyDescent="0.25">
      <c r="A5" s="95"/>
      <c r="B5" s="95" t="s">
        <v>182</v>
      </c>
      <c r="C5" s="95"/>
      <c r="D5" s="95"/>
      <c r="E5" s="95"/>
      <c r="F5" s="95"/>
      <c r="G5" s="95"/>
      <c r="H5" s="95"/>
      <c r="I5" s="95"/>
      <c r="J5" s="95"/>
      <c r="K5" s="95"/>
      <c r="L5" s="95"/>
      <c r="M5" s="95"/>
      <c r="N5" s="95"/>
      <c r="O5" s="95"/>
      <c r="P5" s="95"/>
      <c r="Q5" s="95"/>
      <c r="R5" s="95"/>
      <c r="S5" s="95"/>
      <c r="T5" s="95"/>
      <c r="U5" s="97"/>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99"/>
      <c r="IR5" s="99"/>
      <c r="IS5" s="99"/>
      <c r="IT5" s="99"/>
      <c r="IU5" s="99"/>
      <c r="IV5" s="99"/>
      <c r="IW5" s="99"/>
      <c r="IX5" s="99"/>
      <c r="IY5" s="99"/>
      <c r="IZ5" s="99"/>
      <c r="JA5" s="99"/>
      <c r="JB5" s="99"/>
      <c r="JC5" s="99"/>
      <c r="JD5" s="99"/>
      <c r="JE5" s="99"/>
      <c r="JF5" s="99"/>
      <c r="JG5" s="99"/>
      <c r="JH5" s="99"/>
      <c r="JI5" s="99"/>
      <c r="JJ5" s="99"/>
      <c r="JK5" s="99"/>
      <c r="JL5" s="99"/>
      <c r="JM5" s="99"/>
      <c r="JN5" s="99"/>
      <c r="JO5" s="99"/>
      <c r="JP5" s="99"/>
      <c r="JQ5" s="99"/>
      <c r="JR5" s="99"/>
      <c r="JS5" s="99"/>
      <c r="JT5" s="99"/>
      <c r="JU5" s="99"/>
      <c r="JV5" s="99"/>
      <c r="JW5" s="99"/>
      <c r="JX5" s="99"/>
      <c r="JY5" s="99"/>
      <c r="JZ5" s="99"/>
      <c r="KA5" s="99"/>
      <c r="KB5" s="99"/>
      <c r="KC5" s="99"/>
      <c r="KD5" s="99"/>
      <c r="KE5" s="99"/>
      <c r="KF5" s="99"/>
      <c r="KG5" s="99"/>
      <c r="KH5" s="99"/>
      <c r="KI5" s="99"/>
      <c r="KJ5" s="99"/>
      <c r="KK5" s="99"/>
      <c r="KL5" s="99"/>
      <c r="KM5" s="99"/>
      <c r="KN5" s="99"/>
      <c r="KO5" s="99"/>
      <c r="KP5" s="99"/>
      <c r="KQ5" s="99"/>
      <c r="KR5" s="99"/>
      <c r="KS5" s="99"/>
      <c r="KT5" s="99"/>
      <c r="KU5" s="99"/>
      <c r="KV5" s="99"/>
      <c r="KW5" s="99"/>
      <c r="KX5" s="99"/>
      <c r="KY5" s="99"/>
      <c r="KZ5" s="99"/>
      <c r="LA5" s="99"/>
      <c r="LB5" s="99"/>
      <c r="LC5" s="99"/>
      <c r="LD5" s="99"/>
      <c r="LE5" s="99"/>
      <c r="LF5" s="99"/>
      <c r="LG5" s="99"/>
      <c r="LH5" s="99"/>
      <c r="LI5" s="99"/>
      <c r="LJ5" s="99"/>
      <c r="LK5" s="99"/>
      <c r="LL5" s="99"/>
      <c r="LM5" s="99"/>
      <c r="LN5" s="99"/>
      <c r="LO5" s="99"/>
      <c r="LP5" s="99"/>
      <c r="LQ5" s="99"/>
      <c r="LR5" s="99"/>
      <c r="LS5" s="99"/>
      <c r="LT5" s="99"/>
      <c r="LU5" s="99"/>
      <c r="LV5" s="99"/>
      <c r="LW5" s="99"/>
      <c r="LX5" s="99"/>
      <c r="LY5" s="99"/>
      <c r="LZ5" s="99"/>
      <c r="MA5" s="99"/>
      <c r="MB5" s="99"/>
      <c r="MC5" s="99"/>
      <c r="MD5" s="99"/>
      <c r="ME5" s="99"/>
      <c r="MF5" s="99"/>
      <c r="MG5" s="99"/>
      <c r="MH5" s="99"/>
      <c r="MI5" s="99"/>
      <c r="MJ5" s="99"/>
      <c r="MK5" s="99"/>
      <c r="ML5" s="99"/>
      <c r="MM5" s="99"/>
      <c r="MN5" s="99"/>
      <c r="MO5" s="99"/>
      <c r="MP5" s="99"/>
      <c r="MQ5" s="99"/>
      <c r="MR5" s="99"/>
      <c r="MS5" s="99"/>
      <c r="MT5" s="99"/>
      <c r="MU5" s="99"/>
      <c r="MV5" s="99"/>
      <c r="MW5" s="99"/>
      <c r="MX5" s="99"/>
      <c r="MY5" s="99"/>
      <c r="MZ5" s="99"/>
      <c r="NA5" s="99"/>
      <c r="NB5" s="99"/>
      <c r="NC5" s="99"/>
      <c r="ND5" s="99"/>
      <c r="NE5" s="99"/>
      <c r="NF5" s="99"/>
      <c r="NG5" s="99"/>
      <c r="NH5" s="99"/>
      <c r="NI5" s="99"/>
      <c r="NJ5" s="99"/>
      <c r="NK5" s="99"/>
      <c r="NL5" s="99"/>
      <c r="NM5" s="99"/>
      <c r="NN5" s="99"/>
      <c r="NO5" s="99"/>
      <c r="NP5" s="99"/>
      <c r="NQ5" s="99"/>
      <c r="NR5" s="99"/>
      <c r="NS5" s="99"/>
      <c r="NT5" s="99"/>
      <c r="NU5" s="99"/>
      <c r="NV5" s="99"/>
      <c r="NW5" s="99"/>
      <c r="NX5" s="99"/>
      <c r="NY5" s="99"/>
      <c r="NZ5" s="99"/>
      <c r="OA5" s="99"/>
      <c r="OB5" s="99"/>
      <c r="OC5" s="99"/>
      <c r="OD5" s="99"/>
      <c r="OE5" s="99"/>
      <c r="OF5" s="99"/>
      <c r="OG5" s="99"/>
      <c r="OH5" s="99"/>
      <c r="OI5" s="99"/>
      <c r="OJ5" s="99"/>
      <c r="OK5" s="99"/>
      <c r="OL5" s="99"/>
      <c r="OM5" s="99"/>
      <c r="ON5" s="99"/>
      <c r="OO5" s="99"/>
      <c r="OP5" s="99"/>
      <c r="OQ5" s="99"/>
      <c r="OR5" s="99"/>
      <c r="OS5" s="99"/>
      <c r="OT5" s="99"/>
      <c r="OU5" s="99"/>
      <c r="OV5" s="99"/>
      <c r="OW5" s="99"/>
      <c r="OX5" s="99"/>
      <c r="OY5" s="99"/>
      <c r="OZ5" s="99"/>
      <c r="PA5" s="99"/>
      <c r="PB5" s="99"/>
      <c r="PC5" s="99"/>
      <c r="PD5" s="99"/>
      <c r="PE5" s="99"/>
      <c r="PF5" s="99"/>
      <c r="PG5" s="99"/>
      <c r="PH5" s="99"/>
      <c r="PI5" s="99"/>
      <c r="PJ5" s="99"/>
      <c r="PK5" s="99"/>
      <c r="PL5" s="99"/>
      <c r="PM5" s="99"/>
      <c r="PN5" s="99"/>
      <c r="PO5" s="99"/>
      <c r="PP5" s="99"/>
      <c r="PQ5" s="99"/>
      <c r="PR5" s="99"/>
      <c r="PS5" s="99"/>
      <c r="PT5" s="99"/>
      <c r="PU5" s="99"/>
      <c r="PV5" s="99"/>
      <c r="PW5" s="99"/>
      <c r="PX5" s="99"/>
      <c r="PY5" s="99"/>
      <c r="PZ5" s="99"/>
      <c r="QA5" s="99"/>
      <c r="QB5" s="99"/>
      <c r="QC5" s="99"/>
      <c r="QD5" s="99"/>
      <c r="QE5" s="99"/>
      <c r="QF5" s="99"/>
      <c r="QG5" s="99"/>
      <c r="QH5" s="99"/>
      <c r="QI5" s="99"/>
      <c r="QJ5" s="99"/>
      <c r="QK5" s="99"/>
      <c r="QL5" s="99"/>
      <c r="QM5" s="99"/>
      <c r="QN5" s="99"/>
      <c r="QO5" s="99"/>
      <c r="QP5" s="99"/>
      <c r="QQ5" s="99"/>
      <c r="QR5" s="99"/>
      <c r="QS5" s="99"/>
      <c r="QT5" s="99"/>
      <c r="QU5" s="99"/>
      <c r="QV5" s="99"/>
      <c r="QW5" s="99"/>
      <c r="QX5" s="99"/>
      <c r="QY5" s="99"/>
      <c r="QZ5" s="99"/>
      <c r="RA5" s="99"/>
      <c r="RB5" s="99"/>
      <c r="RC5" s="99"/>
      <c r="RD5" s="99"/>
      <c r="RE5" s="99"/>
      <c r="RF5" s="99"/>
      <c r="RG5" s="99"/>
      <c r="RH5" s="99"/>
      <c r="RI5" s="99"/>
      <c r="RJ5" s="99"/>
      <c r="RK5" s="99"/>
      <c r="RL5" s="99"/>
      <c r="RM5" s="99"/>
      <c r="RN5" s="99"/>
      <c r="RO5" s="99"/>
      <c r="RP5" s="99"/>
      <c r="RQ5" s="99"/>
      <c r="RR5" s="99"/>
      <c r="RS5" s="99"/>
      <c r="RT5" s="99"/>
      <c r="RU5" s="99"/>
      <c r="RV5" s="99"/>
      <c r="RW5" s="99"/>
      <c r="RX5" s="99"/>
      <c r="RY5" s="99"/>
      <c r="RZ5" s="99"/>
      <c r="SA5" s="99"/>
      <c r="SB5" s="99"/>
      <c r="SC5" s="99"/>
      <c r="SD5" s="99"/>
      <c r="SE5" s="99"/>
      <c r="SF5" s="99"/>
      <c r="SG5" s="99"/>
      <c r="SH5" s="99"/>
      <c r="SI5" s="99"/>
      <c r="SJ5" s="99"/>
      <c r="SK5" s="99"/>
      <c r="SL5" s="99"/>
      <c r="SM5" s="99"/>
      <c r="SN5" s="99"/>
      <c r="SO5" s="99"/>
      <c r="SP5" s="99"/>
      <c r="SQ5" s="99"/>
      <c r="SR5" s="99"/>
      <c r="SS5" s="99"/>
      <c r="ST5" s="99"/>
      <c r="SU5" s="99"/>
      <c r="SV5" s="99"/>
      <c r="SW5" s="99"/>
      <c r="SX5" s="99"/>
      <c r="SY5" s="99"/>
      <c r="SZ5" s="99"/>
      <c r="TA5" s="99"/>
      <c r="TB5" s="99"/>
      <c r="TC5" s="99"/>
      <c r="TD5" s="99"/>
      <c r="TE5" s="99"/>
      <c r="TF5" s="99"/>
      <c r="TG5" s="99"/>
      <c r="TH5" s="99"/>
      <c r="TI5" s="99"/>
      <c r="TJ5" s="99"/>
      <c r="TK5" s="99"/>
      <c r="TL5" s="99"/>
      <c r="TM5" s="99"/>
      <c r="TN5" s="99"/>
      <c r="TO5" s="99"/>
      <c r="TP5" s="99"/>
      <c r="TQ5" s="99"/>
      <c r="TR5" s="99"/>
      <c r="TS5" s="99"/>
      <c r="TT5" s="99"/>
      <c r="TU5" s="99"/>
      <c r="TV5" s="99"/>
      <c r="TW5" s="99"/>
      <c r="TX5" s="99"/>
      <c r="TY5" s="99"/>
      <c r="TZ5" s="99"/>
      <c r="UA5" s="99"/>
      <c r="UB5" s="99"/>
      <c r="UC5" s="99"/>
      <c r="UD5" s="99"/>
      <c r="UE5" s="99"/>
      <c r="UF5" s="99"/>
      <c r="UG5" s="99"/>
      <c r="UH5" s="99"/>
      <c r="UI5" s="99"/>
      <c r="UJ5" s="99"/>
      <c r="UK5" s="99"/>
      <c r="UL5" s="99"/>
      <c r="UM5" s="99"/>
      <c r="UN5" s="99"/>
      <c r="UO5" s="99"/>
      <c r="UP5" s="99"/>
      <c r="UQ5" s="99"/>
      <c r="UR5" s="99"/>
      <c r="US5" s="99"/>
      <c r="UT5" s="99"/>
      <c r="UU5" s="99"/>
      <c r="UV5" s="99"/>
      <c r="UW5" s="99"/>
      <c r="UX5" s="99"/>
      <c r="UY5" s="99"/>
      <c r="UZ5" s="99"/>
      <c r="VA5" s="99"/>
      <c r="VB5" s="99"/>
      <c r="VC5" s="99"/>
      <c r="VD5" s="99"/>
      <c r="VE5" s="99"/>
      <c r="VF5" s="99"/>
      <c r="VG5" s="99"/>
      <c r="VH5" s="99"/>
      <c r="VI5" s="99"/>
      <c r="VJ5" s="99"/>
      <c r="VK5" s="99"/>
      <c r="VL5" s="99"/>
      <c r="VM5" s="99"/>
      <c r="VN5" s="99"/>
      <c r="VO5" s="99"/>
      <c r="VP5" s="99"/>
      <c r="VQ5" s="99"/>
      <c r="VR5" s="99"/>
      <c r="VS5" s="99"/>
      <c r="VT5" s="99"/>
      <c r="VU5" s="99"/>
      <c r="VV5" s="99"/>
      <c r="VW5" s="99"/>
      <c r="VX5" s="99"/>
      <c r="VY5" s="99"/>
      <c r="VZ5" s="99"/>
      <c r="WA5" s="99"/>
      <c r="WB5" s="99"/>
      <c r="WC5" s="99"/>
      <c r="WD5" s="99"/>
      <c r="WE5" s="99"/>
      <c r="WF5" s="99"/>
      <c r="WG5" s="99"/>
      <c r="WH5" s="99"/>
      <c r="WI5" s="99"/>
      <c r="WJ5" s="99"/>
      <c r="WK5" s="99"/>
      <c r="WL5" s="99"/>
      <c r="WM5" s="99"/>
      <c r="WN5" s="99"/>
      <c r="WO5" s="99"/>
      <c r="WP5" s="99"/>
      <c r="WQ5" s="99"/>
      <c r="WR5" s="99"/>
      <c r="WS5" s="99"/>
      <c r="WT5" s="99"/>
      <c r="WU5" s="99"/>
      <c r="WV5" s="99"/>
      <c r="WW5" s="99"/>
      <c r="WX5" s="99"/>
      <c r="WY5" s="99"/>
      <c r="WZ5" s="99"/>
      <c r="XA5" s="99"/>
      <c r="XB5" s="99"/>
      <c r="XC5" s="99"/>
      <c r="XD5" s="99"/>
      <c r="XE5" s="99"/>
      <c r="XF5" s="99"/>
      <c r="XG5" s="99"/>
      <c r="XH5" s="99"/>
      <c r="XI5" s="99"/>
      <c r="XJ5" s="99"/>
      <c r="XK5" s="99"/>
      <c r="XL5" s="99"/>
      <c r="XM5" s="99"/>
      <c r="XN5" s="99"/>
      <c r="XO5" s="99"/>
      <c r="XP5" s="99"/>
      <c r="XQ5" s="99"/>
      <c r="XR5" s="99"/>
      <c r="XS5" s="99"/>
      <c r="XT5" s="99"/>
      <c r="XU5" s="99"/>
      <c r="XV5" s="99"/>
      <c r="XW5" s="99"/>
      <c r="XX5" s="99"/>
      <c r="XY5" s="99"/>
      <c r="XZ5" s="99"/>
      <c r="YA5" s="99"/>
      <c r="YB5" s="99"/>
      <c r="YC5" s="99"/>
      <c r="YD5" s="99"/>
      <c r="YE5" s="99"/>
      <c r="YF5" s="99"/>
      <c r="YG5" s="99"/>
      <c r="YH5" s="99"/>
      <c r="YI5" s="99"/>
      <c r="YJ5" s="99"/>
      <c r="YK5" s="99"/>
      <c r="YL5" s="99"/>
      <c r="YM5" s="99"/>
      <c r="YN5" s="99"/>
      <c r="YO5" s="99"/>
      <c r="YP5" s="99"/>
      <c r="YQ5" s="99"/>
      <c r="YR5" s="99"/>
      <c r="YS5" s="99"/>
      <c r="YT5" s="99"/>
      <c r="YU5" s="99"/>
      <c r="YV5" s="99"/>
      <c r="YW5" s="99"/>
      <c r="YX5" s="99"/>
      <c r="YY5" s="99"/>
      <c r="YZ5" s="99"/>
      <c r="ZA5" s="99"/>
      <c r="ZB5" s="99"/>
      <c r="ZC5" s="99"/>
      <c r="ZD5" s="99"/>
      <c r="ZE5" s="99"/>
      <c r="ZF5" s="99"/>
      <c r="ZG5" s="99"/>
      <c r="ZH5" s="99"/>
      <c r="ZI5" s="99"/>
      <c r="ZJ5" s="99"/>
      <c r="ZK5" s="99"/>
      <c r="ZL5" s="99"/>
      <c r="ZM5" s="99"/>
      <c r="ZN5" s="99"/>
      <c r="ZO5" s="99"/>
      <c r="ZP5" s="99"/>
      <c r="ZQ5" s="99"/>
      <c r="ZR5" s="99"/>
      <c r="ZS5" s="99"/>
      <c r="ZT5" s="99"/>
      <c r="ZU5" s="99"/>
      <c r="ZV5" s="99"/>
      <c r="ZW5" s="99"/>
      <c r="ZX5" s="99"/>
      <c r="ZY5" s="99"/>
      <c r="ZZ5" s="99"/>
      <c r="AAA5" s="99"/>
      <c r="AAB5" s="99"/>
      <c r="AAC5" s="99"/>
      <c r="AAD5" s="99"/>
      <c r="AAE5" s="99"/>
      <c r="AAF5" s="99"/>
      <c r="AAG5" s="99"/>
      <c r="AAH5" s="99"/>
      <c r="AAI5" s="99"/>
      <c r="AAJ5" s="99"/>
      <c r="AAK5" s="99"/>
      <c r="AAL5" s="99"/>
      <c r="AAM5" s="99"/>
      <c r="AAN5" s="99"/>
      <c r="AAO5" s="99"/>
      <c r="AAP5" s="99"/>
      <c r="AAQ5" s="99"/>
      <c r="AAR5" s="99"/>
      <c r="AAS5" s="99"/>
      <c r="AAT5" s="99"/>
      <c r="AAU5" s="99"/>
      <c r="AAV5" s="99"/>
      <c r="AAW5" s="99"/>
      <c r="AAX5" s="99"/>
      <c r="AAY5" s="99"/>
      <c r="AAZ5" s="99"/>
      <c r="ABA5" s="99"/>
      <c r="ABB5" s="99"/>
      <c r="ABC5" s="99"/>
      <c r="ABD5" s="99"/>
      <c r="ABE5" s="99"/>
      <c r="ABF5" s="99"/>
      <c r="ABG5" s="99"/>
      <c r="ABH5" s="99"/>
      <c r="ABI5" s="99"/>
      <c r="ABJ5" s="99"/>
      <c r="ABK5" s="99"/>
      <c r="ABL5" s="99"/>
      <c r="ABM5" s="99"/>
      <c r="ABN5" s="99"/>
      <c r="ABO5" s="99"/>
      <c r="ABP5" s="99"/>
      <c r="ABQ5" s="99"/>
      <c r="ABR5" s="99"/>
      <c r="ABS5" s="99"/>
      <c r="ABT5" s="99"/>
      <c r="ABU5" s="99"/>
      <c r="ABV5" s="99"/>
      <c r="ABW5" s="99"/>
      <c r="ABX5" s="99"/>
      <c r="ABY5" s="99"/>
      <c r="ABZ5" s="99"/>
      <c r="ACA5" s="99"/>
      <c r="ACB5" s="99"/>
      <c r="ACC5" s="99"/>
      <c r="ACD5" s="99"/>
      <c r="ACE5" s="99"/>
      <c r="ACF5" s="99"/>
      <c r="ACG5" s="99"/>
      <c r="ACH5" s="99"/>
      <c r="ACI5" s="99"/>
      <c r="ACJ5" s="99"/>
      <c r="ACK5" s="99"/>
      <c r="ACL5" s="99"/>
      <c r="ACM5" s="99"/>
      <c r="ACN5" s="99"/>
      <c r="ACO5" s="99"/>
      <c r="ACP5" s="99"/>
      <c r="ACQ5" s="99"/>
      <c r="ACR5" s="99"/>
      <c r="ACS5" s="99"/>
      <c r="ACT5" s="99"/>
      <c r="ACU5" s="99"/>
      <c r="ACV5" s="99"/>
      <c r="ACW5" s="99"/>
      <c r="ACX5" s="99"/>
      <c r="ACY5" s="99"/>
      <c r="ACZ5" s="99"/>
      <c r="ADA5" s="99"/>
      <c r="ADB5" s="99"/>
      <c r="ADC5" s="99"/>
      <c r="ADD5" s="99"/>
      <c r="ADE5" s="99"/>
      <c r="ADF5" s="99"/>
      <c r="ADG5" s="99"/>
      <c r="ADH5" s="99"/>
      <c r="ADI5" s="99"/>
      <c r="ADJ5" s="99"/>
      <c r="ADK5" s="99"/>
      <c r="ADL5" s="99"/>
      <c r="ADM5" s="99"/>
      <c r="ADN5" s="99"/>
      <c r="ADO5" s="99"/>
      <c r="ADP5" s="99"/>
      <c r="ADQ5" s="99"/>
      <c r="ADR5" s="99"/>
      <c r="ADS5" s="99"/>
      <c r="ADT5" s="99"/>
      <c r="ADU5" s="99"/>
      <c r="ADV5" s="99"/>
      <c r="ADW5" s="99"/>
      <c r="ADX5" s="99"/>
      <c r="ADY5" s="99"/>
      <c r="ADZ5" s="99"/>
      <c r="AEA5" s="99"/>
      <c r="AEB5" s="99"/>
      <c r="AEC5" s="99"/>
      <c r="AED5" s="99"/>
      <c r="AEE5" s="99"/>
      <c r="AEF5" s="99"/>
      <c r="AEG5" s="99"/>
      <c r="AEH5" s="99"/>
      <c r="AEI5" s="99"/>
      <c r="AEJ5" s="99"/>
      <c r="AEK5" s="99"/>
      <c r="AEL5" s="99"/>
      <c r="AEM5" s="99"/>
      <c r="AEN5" s="99"/>
      <c r="AEO5" s="99"/>
      <c r="AEP5" s="99"/>
      <c r="AEQ5" s="99"/>
      <c r="AER5" s="99"/>
      <c r="AES5" s="99"/>
      <c r="AET5" s="99"/>
      <c r="AEU5" s="99"/>
      <c r="AEV5" s="99"/>
      <c r="AEW5" s="99"/>
      <c r="AEX5" s="99"/>
      <c r="AEY5" s="99"/>
      <c r="AEZ5" s="99"/>
      <c r="AFA5" s="99"/>
      <c r="AFB5" s="99"/>
      <c r="AFC5" s="99"/>
      <c r="AFD5" s="99"/>
      <c r="AFE5" s="99"/>
      <c r="AFF5" s="99"/>
      <c r="AFG5" s="99"/>
      <c r="AFH5" s="99"/>
      <c r="AFI5" s="99"/>
      <c r="AFJ5" s="99"/>
      <c r="AFK5" s="99"/>
      <c r="AFL5" s="99"/>
      <c r="AFM5" s="99"/>
      <c r="AFN5" s="99"/>
      <c r="AFO5" s="99"/>
      <c r="AFP5" s="99"/>
      <c r="AFQ5" s="99"/>
      <c r="AFR5" s="99"/>
      <c r="AFS5" s="99"/>
      <c r="AFT5" s="99"/>
      <c r="AFU5" s="99"/>
      <c r="AFV5" s="99"/>
      <c r="AFW5" s="99"/>
      <c r="AFX5" s="99"/>
      <c r="AFY5" s="99"/>
      <c r="AFZ5" s="99"/>
      <c r="AGA5" s="99"/>
      <c r="AGB5" s="99"/>
      <c r="AGC5" s="99"/>
      <c r="AGD5" s="99"/>
      <c r="AGE5" s="99"/>
      <c r="AGF5" s="99"/>
      <c r="AGG5" s="99"/>
      <c r="AGH5" s="99"/>
      <c r="AGI5" s="99"/>
      <c r="AGJ5" s="99"/>
      <c r="AGK5" s="99"/>
      <c r="AGL5" s="99"/>
      <c r="AGM5" s="99"/>
      <c r="AGN5" s="99"/>
      <c r="AGO5" s="99"/>
      <c r="AGP5" s="99"/>
      <c r="AGQ5" s="99"/>
      <c r="AGR5" s="99"/>
      <c r="AGS5" s="99"/>
      <c r="AGT5" s="99"/>
      <c r="AGU5" s="99"/>
      <c r="AGV5" s="99"/>
      <c r="AGW5" s="99"/>
      <c r="AGX5" s="99"/>
      <c r="AGY5" s="99"/>
      <c r="AGZ5" s="99"/>
      <c r="AHA5" s="99"/>
      <c r="AHB5" s="99"/>
      <c r="AHC5" s="99"/>
      <c r="AHD5" s="99"/>
      <c r="AHE5" s="99"/>
      <c r="AHF5" s="99"/>
      <c r="AHG5" s="99"/>
      <c r="AHH5" s="99"/>
      <c r="AHI5" s="99"/>
      <c r="AHJ5" s="99"/>
      <c r="AHK5" s="99"/>
      <c r="AHL5" s="99"/>
      <c r="AHM5" s="99"/>
      <c r="AHN5" s="99"/>
      <c r="AHO5" s="99"/>
      <c r="AHP5" s="99"/>
      <c r="AHQ5" s="99"/>
      <c r="AHR5" s="99"/>
      <c r="AHS5" s="99"/>
      <c r="AHT5" s="99"/>
      <c r="AHU5" s="99"/>
      <c r="AHV5" s="99"/>
      <c r="AHW5" s="99"/>
      <c r="AHX5" s="99"/>
      <c r="AHY5" s="99"/>
      <c r="AHZ5" s="99"/>
      <c r="AIA5" s="99"/>
      <c r="AIB5" s="99"/>
      <c r="AIC5" s="99"/>
      <c r="AID5" s="99"/>
      <c r="AIE5" s="99"/>
      <c r="AIF5" s="99"/>
      <c r="AIG5" s="99"/>
      <c r="AIH5" s="99"/>
      <c r="AII5" s="99"/>
      <c r="AIJ5" s="99"/>
      <c r="AIK5" s="99"/>
      <c r="AIL5" s="99"/>
      <c r="AIM5" s="99"/>
      <c r="AIN5" s="99"/>
      <c r="AIO5" s="99"/>
      <c r="AIP5" s="99"/>
      <c r="AIQ5" s="99"/>
      <c r="AIR5" s="99"/>
      <c r="AIS5" s="99"/>
      <c r="AIT5" s="99"/>
      <c r="AIU5" s="99"/>
      <c r="AIV5" s="99"/>
      <c r="AIW5" s="99"/>
      <c r="AIX5" s="99"/>
      <c r="AIY5" s="99"/>
      <c r="AIZ5" s="99"/>
      <c r="AJA5" s="99"/>
      <c r="AJB5" s="99"/>
      <c r="AJC5" s="99"/>
      <c r="AJD5" s="99"/>
      <c r="AJE5" s="99"/>
      <c r="AJF5" s="99"/>
      <c r="AJG5" s="99"/>
      <c r="AJH5" s="99"/>
      <c r="AJI5" s="99"/>
      <c r="AJJ5" s="99"/>
      <c r="AJK5" s="99"/>
      <c r="AJL5" s="99"/>
      <c r="AJM5" s="99"/>
      <c r="AJN5" s="99"/>
      <c r="AJO5" s="99"/>
      <c r="AJP5" s="99"/>
      <c r="AJQ5" s="99"/>
      <c r="AJR5" s="99"/>
      <c r="AJS5" s="99"/>
      <c r="AJT5" s="99"/>
      <c r="AJU5" s="99"/>
      <c r="AJV5" s="99"/>
      <c r="AJW5" s="99"/>
      <c r="AJX5" s="99"/>
      <c r="AJY5" s="99"/>
      <c r="AJZ5" s="99"/>
      <c r="AKA5" s="99"/>
      <c r="AKB5" s="99"/>
      <c r="AKC5" s="99"/>
      <c r="AKD5" s="99"/>
      <c r="AKE5" s="99"/>
      <c r="AKF5" s="99"/>
      <c r="AKG5" s="99"/>
      <c r="AKH5" s="99"/>
      <c r="AKI5" s="99"/>
      <c r="AKJ5" s="99"/>
      <c r="AKK5" s="99"/>
      <c r="AKL5" s="99"/>
      <c r="AKM5" s="99"/>
      <c r="AKN5" s="99"/>
      <c r="AKO5" s="99"/>
      <c r="AKP5" s="99"/>
      <c r="AKQ5" s="99"/>
      <c r="AKR5" s="99"/>
      <c r="AKS5" s="99"/>
      <c r="AKT5" s="99"/>
      <c r="AKU5" s="99"/>
      <c r="AKV5" s="99"/>
      <c r="AKW5" s="99"/>
      <c r="AKX5" s="99"/>
      <c r="AKY5" s="99"/>
      <c r="AKZ5" s="99"/>
      <c r="ALA5" s="99"/>
      <c r="ALB5" s="99"/>
      <c r="ALC5" s="99"/>
      <c r="ALD5" s="99"/>
      <c r="ALE5" s="99"/>
      <c r="ALF5" s="99"/>
      <c r="ALG5" s="99"/>
      <c r="ALH5" s="99"/>
      <c r="ALI5" s="99"/>
      <c r="ALJ5" s="99"/>
      <c r="ALK5" s="99"/>
      <c r="ALL5" s="99"/>
      <c r="ALM5" s="99"/>
      <c r="ALN5" s="99"/>
      <c r="ALO5" s="99"/>
      <c r="ALP5" s="99"/>
      <c r="ALQ5" s="99"/>
      <c r="ALR5" s="99"/>
      <c r="ALS5" s="99"/>
      <c r="ALT5" s="99"/>
      <c r="ALU5" s="99"/>
      <c r="ALV5" s="99"/>
      <c r="ALW5" s="99"/>
      <c r="ALX5" s="99"/>
      <c r="ALY5" s="99"/>
      <c r="ALZ5" s="99"/>
      <c r="AMA5" s="99"/>
      <c r="AMB5" s="99"/>
      <c r="AMC5" s="99"/>
      <c r="AMD5" s="99"/>
      <c r="AME5" s="99"/>
      <c r="AMF5" s="99"/>
      <c r="AMG5" s="99"/>
      <c r="AMH5" s="99"/>
      <c r="AMI5" s="99"/>
      <c r="AMJ5" s="99"/>
      <c r="AMK5" s="99"/>
      <c r="AML5" s="99"/>
      <c r="AMM5" s="99"/>
      <c r="AMN5" s="99"/>
      <c r="AMO5" s="99"/>
      <c r="AMP5" s="99"/>
      <c r="AMQ5" s="99"/>
      <c r="AMR5" s="99"/>
      <c r="AMS5" s="99"/>
      <c r="AMT5" s="99"/>
      <c r="AMU5" s="99"/>
      <c r="AMV5" s="99"/>
      <c r="AMW5" s="99"/>
      <c r="AMX5" s="99"/>
      <c r="AMY5" s="99"/>
      <c r="AMZ5" s="99"/>
      <c r="ANA5" s="99"/>
      <c r="ANB5" s="99"/>
      <c r="ANC5" s="99"/>
      <c r="AND5" s="99"/>
      <c r="ANE5" s="99"/>
      <c r="ANF5" s="99"/>
      <c r="ANG5" s="99"/>
      <c r="ANH5" s="99"/>
      <c r="ANI5" s="99"/>
      <c r="ANJ5" s="99"/>
      <c r="ANK5" s="99"/>
      <c r="ANL5" s="99"/>
      <c r="ANM5" s="99"/>
      <c r="ANN5" s="99"/>
      <c r="ANO5" s="99"/>
      <c r="ANP5" s="99"/>
      <c r="ANQ5" s="99"/>
      <c r="ANR5" s="99"/>
      <c r="ANS5" s="99"/>
      <c r="ANT5" s="99"/>
      <c r="ANU5" s="99"/>
      <c r="ANV5" s="99"/>
      <c r="ANW5" s="99"/>
      <c r="ANX5" s="99"/>
      <c r="ANY5" s="99"/>
      <c r="ANZ5" s="99"/>
      <c r="AOA5" s="99"/>
      <c r="AOB5" s="99"/>
      <c r="AOC5" s="99"/>
      <c r="AOD5" s="99"/>
      <c r="AOE5" s="99"/>
      <c r="AOF5" s="99"/>
      <c r="AOG5" s="99"/>
      <c r="AOH5" s="99"/>
      <c r="AOI5" s="99"/>
      <c r="AOJ5" s="99"/>
      <c r="AOK5" s="99"/>
      <c r="AOL5" s="99"/>
      <c r="AOM5" s="99"/>
      <c r="AON5" s="99"/>
      <c r="AOO5" s="99"/>
      <c r="AOP5" s="99"/>
      <c r="AOQ5" s="99"/>
      <c r="AOR5" s="99"/>
      <c r="AOS5" s="99"/>
      <c r="AOT5" s="99"/>
      <c r="AOU5" s="99"/>
      <c r="AOV5" s="99"/>
      <c r="AOW5" s="99"/>
      <c r="AOX5" s="99"/>
      <c r="AOY5" s="99"/>
      <c r="AOZ5" s="99"/>
      <c r="APA5" s="99"/>
      <c r="APB5" s="99"/>
      <c r="APC5" s="99"/>
      <c r="APD5" s="99"/>
      <c r="APE5" s="99"/>
      <c r="APF5" s="99"/>
      <c r="APG5" s="99"/>
      <c r="APH5" s="99"/>
      <c r="API5" s="99"/>
      <c r="APJ5" s="99"/>
      <c r="APK5" s="99"/>
      <c r="APL5" s="99"/>
      <c r="APM5" s="99"/>
      <c r="APN5" s="99"/>
      <c r="APO5" s="99"/>
      <c r="APP5" s="99"/>
      <c r="APQ5" s="99"/>
      <c r="APR5" s="99"/>
      <c r="APS5" s="99"/>
      <c r="APT5" s="99"/>
      <c r="APU5" s="99"/>
      <c r="APV5" s="99"/>
      <c r="APW5" s="99"/>
      <c r="APX5" s="99"/>
      <c r="APY5" s="99"/>
      <c r="APZ5" s="99"/>
      <c r="AQA5" s="99"/>
      <c r="AQB5" s="99"/>
      <c r="AQC5" s="99"/>
      <c r="AQD5" s="99"/>
      <c r="AQE5" s="99"/>
      <c r="AQF5" s="99"/>
      <c r="AQG5" s="99"/>
      <c r="AQH5" s="99"/>
      <c r="AQI5" s="99"/>
      <c r="AQJ5" s="99"/>
      <c r="AQK5" s="99"/>
      <c r="AQL5" s="99"/>
      <c r="AQM5" s="99"/>
      <c r="AQN5" s="99"/>
      <c r="AQO5" s="99"/>
      <c r="AQP5" s="99"/>
      <c r="AQQ5" s="99"/>
      <c r="AQR5" s="99"/>
      <c r="AQS5" s="99"/>
      <c r="AQT5" s="99"/>
      <c r="AQU5" s="99"/>
      <c r="AQV5" s="99"/>
      <c r="AQW5" s="99"/>
      <c r="AQX5" s="99"/>
      <c r="AQY5" s="99"/>
      <c r="AQZ5" s="99"/>
      <c r="ARA5" s="99"/>
      <c r="ARB5" s="99"/>
      <c r="ARC5" s="99"/>
      <c r="ARD5" s="99"/>
      <c r="ARE5" s="99"/>
      <c r="ARF5" s="99"/>
      <c r="ARG5" s="99"/>
      <c r="ARH5" s="99"/>
      <c r="ARI5" s="99"/>
      <c r="ARJ5" s="99"/>
      <c r="ARK5" s="99"/>
      <c r="ARL5" s="99"/>
      <c r="ARM5" s="99"/>
      <c r="ARN5" s="99"/>
      <c r="ARO5" s="99"/>
      <c r="ARP5" s="99"/>
      <c r="ARQ5" s="99"/>
      <c r="ARR5" s="99"/>
      <c r="ARS5" s="99"/>
      <c r="ART5" s="99"/>
      <c r="ARU5" s="99"/>
      <c r="ARV5" s="99"/>
      <c r="ARW5" s="99"/>
      <c r="ARX5" s="99"/>
      <c r="ARY5" s="99"/>
      <c r="ARZ5" s="99"/>
      <c r="ASA5" s="99"/>
      <c r="ASB5" s="99"/>
      <c r="ASC5" s="99"/>
      <c r="ASD5" s="99"/>
      <c r="ASE5" s="99"/>
      <c r="ASF5" s="99"/>
      <c r="ASG5" s="99"/>
      <c r="ASH5" s="99"/>
      <c r="ASI5" s="99"/>
      <c r="ASJ5" s="99"/>
      <c r="ASK5" s="99"/>
      <c r="ASL5" s="99"/>
      <c r="ASM5" s="99"/>
      <c r="ASN5" s="99"/>
      <c r="ASO5" s="99"/>
      <c r="ASP5" s="99"/>
      <c r="ASQ5" s="99"/>
      <c r="ASR5" s="99"/>
      <c r="ASS5" s="99"/>
      <c r="AST5" s="99"/>
      <c r="ASU5" s="99"/>
      <c r="ASV5" s="99"/>
      <c r="ASW5" s="99"/>
      <c r="ASX5" s="99"/>
      <c r="ASY5" s="99"/>
      <c r="ASZ5" s="99"/>
      <c r="ATA5" s="99"/>
      <c r="ATB5" s="99"/>
      <c r="ATC5" s="99"/>
      <c r="ATD5" s="99"/>
      <c r="ATE5" s="99"/>
      <c r="ATF5" s="99"/>
      <c r="ATG5" s="99"/>
      <c r="ATH5" s="99"/>
      <c r="ATI5" s="99"/>
      <c r="ATJ5" s="99"/>
      <c r="ATK5" s="99"/>
      <c r="ATL5" s="99"/>
      <c r="ATM5" s="99"/>
      <c r="ATN5" s="99"/>
      <c r="ATO5" s="99"/>
      <c r="ATP5" s="99"/>
      <c r="ATQ5" s="99"/>
      <c r="ATR5" s="99"/>
      <c r="ATS5" s="99"/>
      <c r="ATT5" s="99"/>
      <c r="ATU5" s="99"/>
      <c r="ATV5" s="99"/>
      <c r="ATW5" s="99"/>
      <c r="ATX5" s="99"/>
      <c r="ATY5" s="99"/>
      <c r="ATZ5" s="99"/>
      <c r="AUA5" s="99"/>
      <c r="AUB5" s="99"/>
      <c r="AUC5" s="99"/>
      <c r="AUD5" s="99"/>
      <c r="AUE5" s="99"/>
      <c r="AUF5" s="99"/>
      <c r="AUG5" s="99"/>
      <c r="AUH5" s="99"/>
      <c r="AUI5" s="99"/>
      <c r="AUJ5" s="99"/>
      <c r="AUK5" s="99"/>
      <c r="AUL5" s="99"/>
      <c r="AUM5" s="99"/>
      <c r="AUN5" s="99"/>
      <c r="AUO5" s="99"/>
      <c r="AUP5" s="99"/>
      <c r="AUQ5" s="99"/>
      <c r="AUR5" s="99"/>
      <c r="AUS5" s="99"/>
      <c r="AUT5" s="99"/>
      <c r="AUU5" s="99"/>
      <c r="AUV5" s="99"/>
      <c r="AUW5" s="99"/>
      <c r="AUX5" s="99"/>
      <c r="AUY5" s="99"/>
      <c r="AUZ5" s="99"/>
      <c r="AVA5" s="99"/>
      <c r="AVB5" s="99"/>
      <c r="AVC5" s="99"/>
      <c r="AVD5" s="99"/>
      <c r="AVE5" s="99"/>
      <c r="AVF5" s="99"/>
      <c r="AVG5" s="99"/>
      <c r="AVH5" s="99"/>
      <c r="AVI5" s="99"/>
      <c r="AVJ5" s="99"/>
      <c r="AVK5" s="99"/>
      <c r="AVL5" s="99"/>
      <c r="AVM5" s="99"/>
      <c r="AVN5" s="99"/>
      <c r="AVO5" s="99"/>
      <c r="AVP5" s="99"/>
      <c r="AVQ5" s="99"/>
      <c r="AVR5" s="99"/>
      <c r="AVS5" s="99"/>
      <c r="AVT5" s="99"/>
      <c r="AVU5" s="99"/>
      <c r="AVV5" s="99"/>
      <c r="AVW5" s="99"/>
      <c r="AVX5" s="99"/>
      <c r="AVY5" s="99"/>
      <c r="AVZ5" s="99"/>
      <c r="AWA5" s="99"/>
      <c r="AWB5" s="99"/>
      <c r="AWC5" s="99"/>
      <c r="AWD5" s="99"/>
      <c r="AWE5" s="99"/>
      <c r="AWF5" s="99"/>
      <c r="AWG5" s="99"/>
      <c r="AWH5" s="99"/>
      <c r="AWI5" s="99"/>
      <c r="AWJ5" s="99"/>
      <c r="AWK5" s="99"/>
      <c r="AWL5" s="99"/>
      <c r="AWM5" s="99"/>
      <c r="AWN5" s="99"/>
      <c r="AWO5" s="99"/>
      <c r="AWP5" s="99"/>
      <c r="AWQ5" s="99"/>
      <c r="AWR5" s="99"/>
      <c r="AWS5" s="99"/>
      <c r="AWT5" s="99"/>
      <c r="AWU5" s="99"/>
      <c r="AWV5" s="99"/>
      <c r="AWW5" s="99"/>
      <c r="AWX5" s="99"/>
      <c r="AWY5" s="99"/>
      <c r="AWZ5" s="99"/>
      <c r="AXA5" s="99"/>
      <c r="AXB5" s="99"/>
      <c r="AXC5" s="99"/>
      <c r="AXD5" s="99"/>
      <c r="AXE5" s="99"/>
      <c r="AXF5" s="99"/>
      <c r="AXG5" s="99"/>
      <c r="AXH5" s="99"/>
      <c r="AXI5" s="99"/>
      <c r="AXJ5" s="99"/>
      <c r="AXK5" s="99"/>
      <c r="AXL5" s="99"/>
      <c r="AXM5" s="99"/>
      <c r="AXN5" s="99"/>
      <c r="AXO5" s="99"/>
      <c r="AXP5" s="99"/>
      <c r="AXQ5" s="99"/>
      <c r="AXR5" s="99"/>
      <c r="AXS5" s="99"/>
      <c r="AXT5" s="99"/>
      <c r="AXU5" s="99"/>
      <c r="AXV5" s="99"/>
      <c r="AXW5" s="99"/>
      <c r="AXX5" s="99"/>
      <c r="AXY5" s="99"/>
      <c r="AXZ5" s="99"/>
      <c r="AYA5" s="99"/>
      <c r="AYB5" s="99"/>
      <c r="AYC5" s="99"/>
      <c r="AYD5" s="99"/>
      <c r="AYE5" s="99"/>
      <c r="AYF5" s="99"/>
      <c r="AYG5" s="99"/>
      <c r="AYH5" s="99"/>
      <c r="AYI5" s="99"/>
      <c r="AYJ5" s="99"/>
      <c r="AYK5" s="99"/>
      <c r="AYL5" s="99"/>
      <c r="AYM5" s="99"/>
      <c r="AYN5" s="99"/>
      <c r="AYO5" s="99"/>
      <c r="AYP5" s="99"/>
      <c r="AYQ5" s="99"/>
      <c r="AYR5" s="99"/>
      <c r="AYS5" s="99"/>
      <c r="AYT5" s="99"/>
      <c r="AYU5" s="99"/>
      <c r="AYV5" s="99"/>
      <c r="AYW5" s="99"/>
      <c r="AYX5" s="99"/>
      <c r="AYY5" s="99"/>
      <c r="AYZ5" s="99"/>
      <c r="AZA5" s="99"/>
      <c r="AZB5" s="99"/>
      <c r="AZC5" s="99"/>
      <c r="AZD5" s="99"/>
      <c r="AZE5" s="99"/>
      <c r="AZF5" s="99"/>
      <c r="AZG5" s="99"/>
      <c r="AZH5" s="99"/>
      <c r="AZI5" s="99"/>
      <c r="AZJ5" s="99"/>
      <c r="AZK5" s="99"/>
      <c r="AZL5" s="99"/>
      <c r="AZM5" s="99"/>
      <c r="AZN5" s="99"/>
      <c r="AZO5" s="99"/>
      <c r="AZP5" s="99"/>
      <c r="AZQ5" s="99"/>
      <c r="AZR5" s="99"/>
      <c r="AZS5" s="99"/>
      <c r="AZT5" s="99"/>
      <c r="AZU5" s="99"/>
      <c r="AZV5" s="99"/>
      <c r="AZW5" s="99"/>
      <c r="AZX5" s="99"/>
      <c r="AZY5" s="99"/>
      <c r="AZZ5" s="99"/>
      <c r="BAA5" s="99"/>
      <c r="BAB5" s="99"/>
      <c r="BAC5" s="99"/>
      <c r="BAD5" s="99"/>
      <c r="BAE5" s="99"/>
      <c r="BAF5" s="99"/>
      <c r="BAG5" s="99"/>
      <c r="BAH5" s="99"/>
      <c r="BAI5" s="99"/>
      <c r="BAJ5" s="99"/>
      <c r="BAK5" s="99"/>
      <c r="BAL5" s="99"/>
      <c r="BAM5" s="99"/>
      <c r="BAN5" s="99"/>
      <c r="BAO5" s="99"/>
      <c r="BAP5" s="99"/>
      <c r="BAQ5" s="99"/>
      <c r="BAR5" s="99"/>
      <c r="BAS5" s="99"/>
      <c r="BAT5" s="99"/>
      <c r="BAU5" s="99"/>
      <c r="BAV5" s="99"/>
      <c r="BAW5" s="99"/>
      <c r="BAX5" s="99"/>
      <c r="BAY5" s="99"/>
      <c r="BAZ5" s="99"/>
      <c r="BBA5" s="99"/>
      <c r="BBB5" s="99"/>
      <c r="BBC5" s="99"/>
      <c r="BBD5" s="99"/>
      <c r="BBE5" s="99"/>
      <c r="BBF5" s="99"/>
      <c r="BBG5" s="99"/>
      <c r="BBH5" s="99"/>
      <c r="BBI5" s="99"/>
      <c r="BBJ5" s="99"/>
      <c r="BBK5" s="99"/>
      <c r="BBL5" s="99"/>
      <c r="BBM5" s="99"/>
      <c r="BBN5" s="99"/>
      <c r="BBO5" s="99"/>
      <c r="BBP5" s="99"/>
      <c r="BBQ5" s="99"/>
      <c r="BBR5" s="99"/>
      <c r="BBS5" s="99"/>
      <c r="BBT5" s="99"/>
      <c r="BBU5" s="99"/>
      <c r="BBV5" s="99"/>
      <c r="BBW5" s="99"/>
      <c r="BBX5" s="99"/>
      <c r="BBY5" s="99"/>
      <c r="BBZ5" s="99"/>
      <c r="BCA5" s="99"/>
      <c r="BCB5" s="99"/>
      <c r="BCC5" s="99"/>
      <c r="BCD5" s="99"/>
      <c r="BCE5" s="99"/>
      <c r="BCF5" s="99"/>
      <c r="BCG5" s="99"/>
      <c r="BCH5" s="99"/>
      <c r="BCI5" s="99"/>
      <c r="BCJ5" s="99"/>
      <c r="BCK5" s="99"/>
      <c r="BCL5" s="99"/>
      <c r="BCM5" s="99"/>
      <c r="BCN5" s="99"/>
      <c r="BCO5" s="99"/>
      <c r="BCP5" s="99"/>
      <c r="BCQ5" s="99"/>
      <c r="BCR5" s="99"/>
      <c r="BCS5" s="99"/>
      <c r="BCT5" s="99"/>
      <c r="BCU5" s="99"/>
      <c r="BCV5" s="99"/>
      <c r="BCW5" s="99"/>
      <c r="BCX5" s="99"/>
      <c r="BCY5" s="99"/>
      <c r="BCZ5" s="99"/>
      <c r="BDA5" s="99"/>
      <c r="BDB5" s="99"/>
      <c r="BDC5" s="99"/>
      <c r="BDD5" s="99"/>
      <c r="BDE5" s="99"/>
      <c r="BDF5" s="99"/>
      <c r="BDG5" s="99"/>
      <c r="BDH5" s="99"/>
      <c r="BDI5" s="99"/>
      <c r="BDJ5" s="99"/>
      <c r="BDK5" s="99"/>
      <c r="BDL5" s="99"/>
      <c r="BDM5" s="99"/>
      <c r="BDN5" s="99"/>
      <c r="BDO5" s="99"/>
      <c r="BDP5" s="99"/>
      <c r="BDQ5" s="99"/>
      <c r="BDR5" s="99"/>
      <c r="BDS5" s="99"/>
      <c r="BDT5" s="99"/>
      <c r="BDU5" s="99"/>
      <c r="BDV5" s="99"/>
      <c r="BDW5" s="99"/>
      <c r="BDX5" s="99"/>
      <c r="BDY5" s="99"/>
      <c r="BDZ5" s="99"/>
      <c r="BEA5" s="99"/>
      <c r="BEB5" s="99"/>
      <c r="BEC5" s="99"/>
      <c r="BED5" s="99"/>
      <c r="BEE5" s="99"/>
      <c r="BEF5" s="99"/>
      <c r="BEG5" s="99"/>
      <c r="BEH5" s="99"/>
      <c r="BEI5" s="99"/>
      <c r="BEJ5" s="99"/>
      <c r="BEK5" s="99"/>
      <c r="BEL5" s="99"/>
      <c r="BEM5" s="99"/>
      <c r="BEN5" s="99"/>
      <c r="BEO5" s="99"/>
      <c r="BEP5" s="99"/>
      <c r="BEQ5" s="99"/>
      <c r="BER5" s="99"/>
      <c r="BES5" s="99"/>
      <c r="BET5" s="99"/>
      <c r="BEU5" s="99"/>
      <c r="BEV5" s="99"/>
      <c r="BEW5" s="99"/>
      <c r="BEX5" s="99"/>
      <c r="BEY5" s="99"/>
      <c r="BEZ5" s="99"/>
      <c r="BFA5" s="99"/>
      <c r="BFB5" s="99"/>
      <c r="BFC5" s="99"/>
      <c r="BFD5" s="99"/>
      <c r="BFE5" s="99"/>
      <c r="BFF5" s="99"/>
      <c r="BFG5" s="99"/>
      <c r="BFH5" s="99"/>
      <c r="BFI5" s="99"/>
      <c r="BFJ5" s="99"/>
      <c r="BFK5" s="99"/>
      <c r="BFL5" s="99"/>
      <c r="BFM5" s="99"/>
      <c r="BFN5" s="99"/>
      <c r="BFO5" s="99"/>
      <c r="BFP5" s="99"/>
      <c r="BFQ5" s="99"/>
      <c r="BFR5" s="99"/>
      <c r="BFS5" s="99"/>
      <c r="BFT5" s="99"/>
      <c r="BFU5" s="99"/>
      <c r="BFV5" s="99"/>
      <c r="BFW5" s="99"/>
      <c r="BFX5" s="99"/>
      <c r="BFY5" s="99"/>
      <c r="BFZ5" s="99"/>
      <c r="BGA5" s="99"/>
      <c r="BGB5" s="99"/>
      <c r="BGC5" s="99"/>
      <c r="BGD5" s="99"/>
      <c r="BGE5" s="99"/>
      <c r="BGF5" s="99"/>
      <c r="BGG5" s="99"/>
      <c r="BGH5" s="99"/>
      <c r="BGI5" s="99"/>
      <c r="BGJ5" s="99"/>
      <c r="BGK5" s="99"/>
      <c r="BGL5" s="99"/>
      <c r="BGM5" s="99"/>
      <c r="BGN5" s="99"/>
      <c r="BGO5" s="99"/>
      <c r="BGP5" s="99"/>
      <c r="BGQ5" s="99"/>
      <c r="BGR5" s="99"/>
      <c r="BGS5" s="99"/>
      <c r="BGT5" s="99"/>
      <c r="BGU5" s="99"/>
      <c r="BGV5" s="99"/>
      <c r="BGW5" s="99"/>
      <c r="BGX5" s="99"/>
      <c r="BGY5" s="99"/>
      <c r="BGZ5" s="99"/>
      <c r="BHA5" s="99"/>
      <c r="BHB5" s="99"/>
      <c r="BHC5" s="99"/>
      <c r="BHD5" s="99"/>
      <c r="BHE5" s="99"/>
      <c r="BHF5" s="99"/>
      <c r="BHG5" s="99"/>
      <c r="BHH5" s="99"/>
      <c r="BHI5" s="99"/>
      <c r="BHJ5" s="99"/>
      <c r="BHK5" s="99"/>
      <c r="BHL5" s="99"/>
      <c r="BHM5" s="99"/>
      <c r="BHN5" s="99"/>
      <c r="BHO5" s="99"/>
      <c r="BHP5" s="99"/>
      <c r="BHQ5" s="99"/>
      <c r="BHR5" s="99"/>
      <c r="BHS5" s="99"/>
      <c r="BHT5" s="99"/>
      <c r="BHU5" s="99"/>
      <c r="BHV5" s="99"/>
      <c r="BHW5" s="99"/>
      <c r="BHX5" s="99"/>
      <c r="BHY5" s="99"/>
      <c r="BHZ5" s="99"/>
      <c r="BIA5" s="99"/>
      <c r="BIB5" s="99"/>
      <c r="BIC5" s="99"/>
      <c r="BID5" s="99"/>
      <c r="BIE5" s="99"/>
      <c r="BIF5" s="99"/>
      <c r="BIG5" s="99"/>
      <c r="BIH5" s="99"/>
      <c r="BII5" s="99"/>
      <c r="BIJ5" s="99"/>
      <c r="BIK5" s="99"/>
      <c r="BIL5" s="99"/>
      <c r="BIM5" s="99"/>
      <c r="BIN5" s="99"/>
      <c r="BIO5" s="99"/>
      <c r="BIP5" s="99"/>
      <c r="BIQ5" s="99"/>
      <c r="BIR5" s="99"/>
      <c r="BIS5" s="99"/>
      <c r="BIT5" s="99"/>
      <c r="BIU5" s="99"/>
      <c r="BIV5" s="99"/>
      <c r="BIW5" s="99"/>
      <c r="BIX5" s="99"/>
      <c r="BIY5" s="99"/>
      <c r="BIZ5" s="99"/>
      <c r="BJA5" s="99"/>
      <c r="BJB5" s="99"/>
      <c r="BJC5" s="99"/>
      <c r="BJD5" s="99"/>
      <c r="BJE5" s="99"/>
      <c r="BJF5" s="99"/>
      <c r="BJG5" s="99"/>
      <c r="BJH5" s="99"/>
      <c r="BJI5" s="99"/>
      <c r="BJJ5" s="99"/>
      <c r="BJK5" s="99"/>
      <c r="BJL5" s="99"/>
      <c r="BJM5" s="99"/>
      <c r="BJN5" s="99"/>
      <c r="BJO5" s="99"/>
      <c r="BJP5" s="99"/>
      <c r="BJQ5" s="99"/>
      <c r="BJR5" s="99"/>
      <c r="BJS5" s="99"/>
      <c r="BJT5" s="99"/>
      <c r="BJU5" s="99"/>
      <c r="BJV5" s="99"/>
      <c r="BJW5" s="99"/>
      <c r="BJX5" s="99"/>
      <c r="BJY5" s="99"/>
      <c r="BJZ5" s="99"/>
      <c r="BKA5" s="99"/>
      <c r="BKB5" s="99"/>
      <c r="BKC5" s="99"/>
      <c r="BKD5" s="99"/>
      <c r="BKE5" s="99"/>
      <c r="BKF5" s="99"/>
      <c r="BKG5" s="99"/>
      <c r="BKH5" s="99"/>
      <c r="BKI5" s="99"/>
      <c r="BKJ5" s="99"/>
      <c r="BKK5" s="99"/>
      <c r="BKL5" s="99"/>
      <c r="BKM5" s="99"/>
      <c r="BKN5" s="99"/>
      <c r="BKO5" s="99"/>
      <c r="BKP5" s="99"/>
      <c r="BKQ5" s="99"/>
      <c r="BKR5" s="99"/>
      <c r="BKS5" s="99"/>
      <c r="BKT5" s="99"/>
      <c r="BKU5" s="99"/>
      <c r="BKV5" s="99"/>
      <c r="BKW5" s="99"/>
      <c r="BKX5" s="99"/>
      <c r="BKY5" s="99"/>
      <c r="BKZ5" s="99"/>
      <c r="BLA5" s="99"/>
      <c r="BLB5" s="99"/>
      <c r="BLC5" s="99"/>
      <c r="BLD5" s="99"/>
      <c r="BLE5" s="99"/>
      <c r="BLF5" s="99"/>
      <c r="BLG5" s="99"/>
      <c r="BLH5" s="99"/>
      <c r="BLI5" s="99"/>
      <c r="BLJ5" s="99"/>
      <c r="BLK5" s="99"/>
      <c r="BLL5" s="99"/>
      <c r="BLM5" s="99"/>
      <c r="BLN5" s="99"/>
      <c r="BLO5" s="99"/>
      <c r="BLP5" s="99"/>
      <c r="BLQ5" s="99"/>
      <c r="BLR5" s="99"/>
      <c r="BLS5" s="99"/>
      <c r="BLT5" s="99"/>
      <c r="BLU5" s="99"/>
      <c r="BLV5" s="99"/>
      <c r="BLW5" s="99"/>
      <c r="BLX5" s="99"/>
      <c r="BLY5" s="99"/>
      <c r="BLZ5" s="99"/>
      <c r="BMA5" s="99"/>
      <c r="BMB5" s="99"/>
      <c r="BMC5" s="99"/>
      <c r="BMD5" s="99"/>
      <c r="BME5" s="99"/>
      <c r="BMF5" s="99"/>
      <c r="BMG5" s="99"/>
      <c r="BMH5" s="99"/>
      <c r="BMI5" s="99"/>
      <c r="BMJ5" s="99"/>
      <c r="BMK5" s="99"/>
      <c r="BML5" s="99"/>
      <c r="BMM5" s="99"/>
      <c r="BMN5" s="99"/>
      <c r="BMO5" s="99"/>
      <c r="BMP5" s="99"/>
      <c r="BMQ5" s="99"/>
      <c r="BMR5" s="99"/>
      <c r="BMS5" s="99"/>
      <c r="BMT5" s="99"/>
      <c r="BMU5" s="99"/>
      <c r="BMV5" s="99"/>
      <c r="BMW5" s="99"/>
      <c r="BMX5" s="99"/>
      <c r="BMY5" s="99"/>
      <c r="BMZ5" s="99"/>
      <c r="BNA5" s="99"/>
      <c r="BNB5" s="99"/>
      <c r="BNC5" s="99"/>
      <c r="BND5" s="99"/>
      <c r="BNE5" s="99"/>
      <c r="BNF5" s="99"/>
      <c r="BNG5" s="99"/>
      <c r="BNH5" s="99"/>
      <c r="BNI5" s="99"/>
      <c r="BNJ5" s="99"/>
      <c r="BNK5" s="99"/>
      <c r="BNL5" s="99"/>
      <c r="BNM5" s="99"/>
      <c r="BNN5" s="99"/>
      <c r="BNO5" s="99"/>
      <c r="BNP5" s="99"/>
      <c r="BNQ5" s="99"/>
      <c r="BNR5" s="99"/>
      <c r="BNS5" s="99"/>
      <c r="BNT5" s="99"/>
      <c r="BNU5" s="99"/>
      <c r="BNV5" s="99"/>
      <c r="BNW5" s="99"/>
      <c r="BNX5" s="99"/>
      <c r="BNY5" s="99"/>
      <c r="BNZ5" s="99"/>
      <c r="BOA5" s="99"/>
      <c r="BOB5" s="99"/>
      <c r="BOC5" s="99"/>
      <c r="BOD5" s="99"/>
      <c r="BOE5" s="99"/>
      <c r="BOF5" s="99"/>
      <c r="BOG5" s="99"/>
      <c r="BOH5" s="99"/>
      <c r="BOI5" s="99"/>
      <c r="BOJ5" s="99"/>
      <c r="BOK5" s="99"/>
      <c r="BOL5" s="99"/>
      <c r="BOM5" s="99"/>
      <c r="BON5" s="99"/>
      <c r="BOO5" s="99"/>
      <c r="BOP5" s="99"/>
      <c r="BOQ5" s="99"/>
      <c r="BOR5" s="99"/>
      <c r="BOS5" s="99"/>
      <c r="BOT5" s="99"/>
      <c r="BOU5" s="99"/>
      <c r="BOV5" s="99"/>
      <c r="BOW5" s="99"/>
      <c r="BOX5" s="99"/>
      <c r="BOY5" s="99"/>
      <c r="BOZ5" s="99"/>
      <c r="BPA5" s="99"/>
      <c r="BPB5" s="99"/>
      <c r="BPC5" s="99"/>
      <c r="BPD5" s="99"/>
      <c r="BPE5" s="99"/>
      <c r="BPF5" s="99"/>
      <c r="BPG5" s="99"/>
      <c r="BPH5" s="99"/>
      <c r="BPI5" s="99"/>
      <c r="BPJ5" s="99"/>
      <c r="BPK5" s="99"/>
      <c r="BPL5" s="99"/>
      <c r="BPM5" s="99"/>
      <c r="BPN5" s="99"/>
      <c r="BPO5" s="99"/>
      <c r="BPP5" s="99"/>
      <c r="BPQ5" s="99"/>
      <c r="BPR5" s="99"/>
      <c r="BPS5" s="99"/>
      <c r="BPT5" s="99"/>
      <c r="BPU5" s="99"/>
      <c r="BPV5" s="99"/>
      <c r="BPW5" s="99"/>
      <c r="BPX5" s="99"/>
      <c r="BPY5" s="99"/>
      <c r="BPZ5" s="99"/>
      <c r="BQA5" s="99"/>
      <c r="BQB5" s="99"/>
      <c r="BQC5" s="99"/>
      <c r="BQD5" s="99"/>
      <c r="BQE5" s="99"/>
      <c r="BQF5" s="99"/>
      <c r="BQG5" s="99"/>
      <c r="BQH5" s="99"/>
      <c r="BQI5" s="99"/>
      <c r="BQJ5" s="99"/>
      <c r="BQK5" s="99"/>
      <c r="BQL5" s="99"/>
      <c r="BQM5" s="99"/>
      <c r="BQN5" s="99"/>
      <c r="BQO5" s="99"/>
      <c r="BQP5" s="99"/>
      <c r="BQQ5" s="99"/>
      <c r="BQR5" s="99"/>
      <c r="BQS5" s="99"/>
      <c r="BQT5" s="99"/>
      <c r="BQU5" s="99"/>
      <c r="BQV5" s="99"/>
      <c r="BQW5" s="99"/>
      <c r="BQX5" s="99"/>
      <c r="BQY5" s="99"/>
      <c r="BQZ5" s="99"/>
      <c r="BRA5" s="99"/>
      <c r="BRB5" s="99"/>
      <c r="BRC5" s="99"/>
      <c r="BRD5" s="99"/>
      <c r="BRE5" s="99"/>
      <c r="BRF5" s="99"/>
      <c r="BRG5" s="99"/>
      <c r="BRH5" s="99"/>
      <c r="BRI5" s="99"/>
      <c r="BRJ5" s="99"/>
      <c r="BRK5" s="99"/>
      <c r="BRL5" s="99"/>
      <c r="BRM5" s="99"/>
      <c r="BRN5" s="99"/>
      <c r="BRO5" s="99"/>
      <c r="BRP5" s="99"/>
      <c r="BRQ5" s="99"/>
      <c r="BRR5" s="99"/>
      <c r="BRS5" s="99"/>
      <c r="BRT5" s="99"/>
      <c r="BRU5" s="99"/>
      <c r="BRV5" s="99"/>
      <c r="BRW5" s="99"/>
      <c r="BRX5" s="99"/>
      <c r="BRY5" s="99"/>
      <c r="BRZ5" s="99"/>
      <c r="BSA5" s="99"/>
      <c r="BSB5" s="99"/>
      <c r="BSC5" s="99"/>
      <c r="BSD5" s="99"/>
      <c r="BSE5" s="99"/>
      <c r="BSF5" s="99"/>
      <c r="BSG5" s="99"/>
      <c r="BSH5" s="99"/>
      <c r="BSI5" s="99"/>
      <c r="BSJ5" s="99"/>
      <c r="BSK5" s="99"/>
      <c r="BSL5" s="99"/>
      <c r="BSM5" s="99"/>
      <c r="BSN5" s="99"/>
      <c r="BSO5" s="99"/>
      <c r="BSP5" s="99"/>
      <c r="BSQ5" s="99"/>
      <c r="BSR5" s="99"/>
      <c r="BSS5" s="99"/>
      <c r="BST5" s="99"/>
      <c r="BSU5" s="99"/>
      <c r="BSV5" s="99"/>
      <c r="BSW5" s="99"/>
      <c r="BSX5" s="99"/>
      <c r="BSY5" s="99"/>
      <c r="BSZ5" s="99"/>
      <c r="BTA5" s="99"/>
      <c r="BTB5" s="99"/>
      <c r="BTC5" s="99"/>
      <c r="BTD5" s="99"/>
      <c r="BTE5" s="99"/>
      <c r="BTF5" s="99"/>
      <c r="BTG5" s="99"/>
      <c r="BTH5" s="99"/>
      <c r="BTI5" s="99"/>
      <c r="BTJ5" s="99"/>
      <c r="BTK5" s="99"/>
      <c r="BTL5" s="99"/>
      <c r="BTM5" s="99"/>
      <c r="BTN5" s="99"/>
      <c r="BTO5" s="99"/>
      <c r="BTP5" s="99"/>
      <c r="BTQ5" s="99"/>
      <c r="BTR5" s="99"/>
      <c r="BTS5" s="99"/>
      <c r="BTT5" s="99"/>
      <c r="BTU5" s="99"/>
      <c r="BTV5" s="99"/>
      <c r="BTW5" s="99"/>
      <c r="BTX5" s="99"/>
      <c r="BTY5" s="99"/>
      <c r="BTZ5" s="99"/>
      <c r="BUA5" s="99"/>
      <c r="BUB5" s="99"/>
      <c r="BUC5" s="99"/>
      <c r="BUD5" s="99"/>
      <c r="BUE5" s="99"/>
      <c r="BUF5" s="99"/>
      <c r="BUG5" s="99"/>
      <c r="BUH5" s="99"/>
      <c r="BUI5" s="99"/>
      <c r="BUJ5" s="99"/>
      <c r="BUK5" s="99"/>
      <c r="BUL5" s="99"/>
      <c r="BUM5" s="99"/>
      <c r="BUN5" s="99"/>
      <c r="BUO5" s="99"/>
      <c r="BUP5" s="99"/>
      <c r="BUQ5" s="99"/>
      <c r="BUR5" s="99"/>
      <c r="BUS5" s="99"/>
      <c r="BUT5" s="99"/>
      <c r="BUU5" s="99"/>
      <c r="BUV5" s="99"/>
      <c r="BUW5" s="99"/>
      <c r="BUX5" s="99"/>
      <c r="BUY5" s="99"/>
      <c r="BUZ5" s="99"/>
      <c r="BVA5" s="99"/>
      <c r="BVB5" s="99"/>
      <c r="BVC5" s="99"/>
      <c r="BVD5" s="99"/>
      <c r="BVE5" s="99"/>
      <c r="BVF5" s="99"/>
      <c r="BVG5" s="99"/>
      <c r="BVH5" s="99"/>
      <c r="BVI5" s="99"/>
      <c r="BVJ5" s="99"/>
      <c r="BVK5" s="99"/>
      <c r="BVL5" s="99"/>
      <c r="BVM5" s="99"/>
      <c r="BVN5" s="99"/>
      <c r="BVO5" s="99"/>
      <c r="BVP5" s="99"/>
      <c r="BVQ5" s="99"/>
      <c r="BVR5" s="99"/>
      <c r="BVS5" s="99"/>
      <c r="BVT5" s="99"/>
      <c r="BVU5" s="99"/>
      <c r="BVV5" s="99"/>
      <c r="BVW5" s="99"/>
      <c r="BVX5" s="99"/>
      <c r="BVY5" s="99"/>
      <c r="BVZ5" s="99"/>
      <c r="BWA5" s="99"/>
      <c r="BWB5" s="99"/>
      <c r="BWC5" s="99"/>
      <c r="BWD5" s="99"/>
      <c r="BWE5" s="99"/>
      <c r="BWF5" s="99"/>
      <c r="BWG5" s="99"/>
      <c r="BWH5" s="99"/>
      <c r="BWI5" s="99"/>
      <c r="BWJ5" s="99"/>
      <c r="BWK5" s="99"/>
      <c r="BWL5" s="99"/>
      <c r="BWM5" s="99"/>
      <c r="BWN5" s="99"/>
      <c r="BWO5" s="99"/>
      <c r="BWP5" s="99"/>
      <c r="BWQ5" s="99"/>
      <c r="BWR5" s="99"/>
      <c r="BWS5" s="99"/>
      <c r="BWT5" s="99"/>
      <c r="BWU5" s="99"/>
      <c r="BWV5" s="99"/>
      <c r="BWW5" s="99"/>
      <c r="BWX5" s="99"/>
      <c r="BWY5" s="99"/>
      <c r="BWZ5" s="99"/>
      <c r="BXA5" s="99"/>
      <c r="BXB5" s="99"/>
      <c r="BXC5" s="99"/>
      <c r="BXD5" s="99"/>
      <c r="BXE5" s="99"/>
      <c r="BXF5" s="99"/>
      <c r="BXG5" s="99"/>
      <c r="BXH5" s="99"/>
      <c r="BXI5" s="99"/>
      <c r="BXJ5" s="99"/>
      <c r="BXK5" s="99"/>
      <c r="BXL5" s="99"/>
      <c r="BXM5" s="99"/>
      <c r="BXN5" s="99"/>
      <c r="BXO5" s="99"/>
      <c r="BXP5" s="99"/>
      <c r="BXQ5" s="99"/>
      <c r="BXR5" s="99"/>
      <c r="BXS5" s="99"/>
      <c r="BXT5" s="99"/>
      <c r="BXU5" s="99"/>
      <c r="BXV5" s="99"/>
      <c r="BXW5" s="99"/>
      <c r="BXX5" s="99"/>
      <c r="BXY5" s="99"/>
      <c r="BXZ5" s="99"/>
      <c r="BYA5" s="99"/>
      <c r="BYB5" s="99"/>
      <c r="BYC5" s="99"/>
      <c r="BYD5" s="99"/>
      <c r="BYE5" s="99"/>
      <c r="BYF5" s="99"/>
      <c r="BYG5" s="99"/>
      <c r="BYH5" s="99"/>
      <c r="BYI5" s="99"/>
      <c r="BYJ5" s="99"/>
      <c r="BYK5" s="99"/>
      <c r="BYL5" s="99"/>
      <c r="BYM5" s="99"/>
      <c r="BYN5" s="99"/>
      <c r="BYO5" s="99"/>
      <c r="BYP5" s="99"/>
      <c r="BYQ5" s="99"/>
      <c r="BYR5" s="99"/>
      <c r="BYS5" s="99"/>
      <c r="BYT5" s="99"/>
      <c r="BYU5" s="99"/>
      <c r="BYV5" s="99"/>
      <c r="BYW5" s="99"/>
      <c r="BYX5" s="99"/>
      <c r="BYY5" s="99"/>
      <c r="BYZ5" s="99"/>
      <c r="BZA5" s="99"/>
      <c r="BZB5" s="99"/>
      <c r="BZC5" s="99"/>
      <c r="BZD5" s="99"/>
      <c r="BZE5" s="99"/>
      <c r="BZF5" s="99"/>
      <c r="BZG5" s="99"/>
      <c r="BZH5" s="99"/>
      <c r="BZI5" s="99"/>
      <c r="BZJ5" s="99"/>
      <c r="BZK5" s="99"/>
      <c r="BZL5" s="99"/>
      <c r="BZM5" s="99"/>
      <c r="BZN5" s="99"/>
      <c r="BZO5" s="99"/>
      <c r="BZP5" s="99"/>
      <c r="BZQ5" s="99"/>
      <c r="BZR5" s="99"/>
      <c r="BZS5" s="99"/>
      <c r="BZT5" s="99"/>
      <c r="BZU5" s="99"/>
      <c r="BZV5" s="99"/>
      <c r="BZW5" s="99"/>
      <c r="BZX5" s="99"/>
      <c r="BZY5" s="99"/>
      <c r="BZZ5" s="99"/>
      <c r="CAA5" s="99"/>
      <c r="CAB5" s="99"/>
      <c r="CAC5" s="99"/>
      <c r="CAD5" s="99"/>
      <c r="CAE5" s="99"/>
      <c r="CAF5" s="99"/>
      <c r="CAG5" s="99"/>
      <c r="CAH5" s="99"/>
      <c r="CAI5" s="99"/>
      <c r="CAJ5" s="99"/>
      <c r="CAK5" s="99"/>
      <c r="CAL5" s="99"/>
      <c r="CAM5" s="99"/>
      <c r="CAN5" s="99"/>
      <c r="CAO5" s="99"/>
      <c r="CAP5" s="99"/>
      <c r="CAQ5" s="99"/>
      <c r="CAR5" s="99"/>
      <c r="CAS5" s="99"/>
      <c r="CAT5" s="99"/>
      <c r="CAU5" s="99"/>
      <c r="CAV5" s="99"/>
      <c r="CAW5" s="99"/>
      <c r="CAX5" s="99"/>
      <c r="CAY5" s="99"/>
      <c r="CAZ5" s="99"/>
      <c r="CBA5" s="99"/>
      <c r="CBB5" s="99"/>
      <c r="CBC5" s="99"/>
      <c r="CBD5" s="99"/>
      <c r="CBE5" s="99"/>
      <c r="CBF5" s="99"/>
      <c r="CBG5" s="99"/>
      <c r="CBH5" s="99"/>
      <c r="CBI5" s="99"/>
      <c r="CBJ5" s="99"/>
      <c r="CBK5" s="99"/>
      <c r="CBL5" s="99"/>
      <c r="CBM5" s="99"/>
      <c r="CBN5" s="99"/>
      <c r="CBO5" s="99"/>
      <c r="CBP5" s="99"/>
      <c r="CBQ5" s="99"/>
      <c r="CBR5" s="99"/>
      <c r="CBS5" s="99"/>
      <c r="CBT5" s="99"/>
      <c r="CBU5" s="99"/>
      <c r="CBV5" s="99"/>
      <c r="CBW5" s="99"/>
      <c r="CBX5" s="99"/>
      <c r="CBY5" s="99"/>
      <c r="CBZ5" s="99"/>
      <c r="CCA5" s="99"/>
      <c r="CCB5" s="99"/>
      <c r="CCC5" s="99"/>
      <c r="CCD5" s="99"/>
      <c r="CCE5" s="99"/>
      <c r="CCF5" s="99"/>
      <c r="CCG5" s="99"/>
      <c r="CCH5" s="99"/>
      <c r="CCI5" s="99"/>
      <c r="CCJ5" s="99"/>
      <c r="CCK5" s="99"/>
      <c r="CCL5" s="99"/>
      <c r="CCM5" s="99"/>
      <c r="CCN5" s="99"/>
      <c r="CCO5" s="99"/>
      <c r="CCP5" s="99"/>
      <c r="CCQ5" s="99"/>
      <c r="CCR5" s="99"/>
      <c r="CCS5" s="99"/>
      <c r="CCT5" s="99"/>
      <c r="CCU5" s="99"/>
      <c r="CCV5" s="99"/>
      <c r="CCW5" s="99"/>
      <c r="CCX5" s="99"/>
      <c r="CCY5" s="99"/>
      <c r="CCZ5" s="99"/>
      <c r="CDA5" s="99"/>
      <c r="CDB5" s="99"/>
      <c r="CDC5" s="99"/>
      <c r="CDD5" s="99"/>
      <c r="CDE5" s="99"/>
      <c r="CDF5" s="99"/>
      <c r="CDG5" s="99"/>
      <c r="CDH5" s="99"/>
      <c r="CDI5" s="99"/>
      <c r="CDJ5" s="99"/>
      <c r="CDK5" s="99"/>
      <c r="CDL5" s="99"/>
      <c r="CDM5" s="99"/>
      <c r="CDN5" s="99"/>
      <c r="CDO5" s="99"/>
      <c r="CDP5" s="99"/>
      <c r="CDQ5" s="99"/>
      <c r="CDR5" s="99"/>
      <c r="CDS5" s="99"/>
      <c r="CDT5" s="99"/>
      <c r="CDU5" s="99"/>
      <c r="CDV5" s="99"/>
      <c r="CDW5" s="99"/>
      <c r="CDX5" s="99"/>
      <c r="CDY5" s="99"/>
      <c r="CDZ5" s="99"/>
      <c r="CEA5" s="99"/>
      <c r="CEB5" s="99"/>
      <c r="CEC5" s="99"/>
      <c r="CED5" s="99"/>
      <c r="CEE5" s="99"/>
      <c r="CEF5" s="99"/>
      <c r="CEG5" s="99"/>
      <c r="CEH5" s="99"/>
      <c r="CEI5" s="99"/>
      <c r="CEJ5" s="99"/>
      <c r="CEK5" s="99"/>
      <c r="CEL5" s="99"/>
      <c r="CEM5" s="99"/>
      <c r="CEN5" s="99"/>
      <c r="CEO5" s="99"/>
      <c r="CEP5" s="99"/>
      <c r="CEQ5" s="99"/>
      <c r="CER5" s="99"/>
      <c r="CES5" s="99"/>
      <c r="CET5" s="99"/>
      <c r="CEU5" s="99"/>
      <c r="CEV5" s="99"/>
      <c r="CEW5" s="99"/>
      <c r="CEX5" s="99"/>
      <c r="CEY5" s="99"/>
      <c r="CEZ5" s="99"/>
      <c r="CFA5" s="99"/>
      <c r="CFB5" s="99"/>
      <c r="CFC5" s="99"/>
      <c r="CFD5" s="99"/>
      <c r="CFE5" s="99"/>
      <c r="CFF5" s="99"/>
      <c r="CFG5" s="99"/>
      <c r="CFH5" s="99"/>
      <c r="CFI5" s="99"/>
      <c r="CFJ5" s="99"/>
      <c r="CFK5" s="99"/>
      <c r="CFL5" s="99"/>
      <c r="CFM5" s="99"/>
      <c r="CFN5" s="99"/>
      <c r="CFO5" s="99"/>
      <c r="CFP5" s="99"/>
      <c r="CFQ5" s="99"/>
      <c r="CFR5" s="99"/>
      <c r="CFS5" s="99"/>
      <c r="CFT5" s="99"/>
      <c r="CFU5" s="99"/>
      <c r="CFV5" s="99"/>
      <c r="CFW5" s="99"/>
      <c r="CFX5" s="99"/>
      <c r="CFY5" s="99"/>
      <c r="CFZ5" s="99"/>
      <c r="CGA5" s="99"/>
      <c r="CGB5" s="99"/>
      <c r="CGC5" s="99"/>
      <c r="CGD5" s="99"/>
      <c r="CGE5" s="99"/>
      <c r="CGF5" s="99"/>
      <c r="CGG5" s="99"/>
      <c r="CGH5" s="99"/>
      <c r="CGI5" s="99"/>
      <c r="CGJ5" s="99"/>
      <c r="CGK5" s="99"/>
      <c r="CGL5" s="99"/>
      <c r="CGM5" s="99"/>
      <c r="CGN5" s="99"/>
      <c r="CGO5" s="99"/>
      <c r="CGP5" s="99"/>
      <c r="CGQ5" s="99"/>
      <c r="CGR5" s="99"/>
      <c r="CGS5" s="99"/>
      <c r="CGT5" s="99"/>
      <c r="CGU5" s="99"/>
      <c r="CGV5" s="99"/>
      <c r="CGW5" s="99"/>
      <c r="CGX5" s="99"/>
      <c r="CGY5" s="99"/>
      <c r="CGZ5" s="99"/>
      <c r="CHA5" s="99"/>
      <c r="CHB5" s="99"/>
      <c r="CHC5" s="99"/>
      <c r="CHD5" s="99"/>
      <c r="CHE5" s="99"/>
      <c r="CHF5" s="99"/>
      <c r="CHG5" s="99"/>
      <c r="CHH5" s="99"/>
      <c r="CHI5" s="99"/>
      <c r="CHJ5" s="99"/>
      <c r="CHK5" s="99"/>
      <c r="CHL5" s="99"/>
      <c r="CHM5" s="99"/>
      <c r="CHN5" s="99"/>
      <c r="CHO5" s="99"/>
      <c r="CHP5" s="99"/>
      <c r="CHQ5" s="99"/>
      <c r="CHR5" s="99"/>
      <c r="CHS5" s="99"/>
      <c r="CHT5" s="99"/>
      <c r="CHU5" s="99"/>
      <c r="CHV5" s="99"/>
      <c r="CHW5" s="99"/>
      <c r="CHX5" s="99"/>
      <c r="CHY5" s="99"/>
      <c r="CHZ5" s="99"/>
      <c r="CIA5" s="99"/>
      <c r="CIB5" s="99"/>
      <c r="CIC5" s="99"/>
      <c r="CID5" s="99"/>
      <c r="CIE5" s="99"/>
      <c r="CIF5" s="99"/>
      <c r="CIG5" s="99"/>
      <c r="CIH5" s="99"/>
      <c r="CII5" s="99"/>
      <c r="CIJ5" s="99"/>
      <c r="CIK5" s="99"/>
      <c r="CIL5" s="99"/>
      <c r="CIM5" s="99"/>
      <c r="CIN5" s="99"/>
      <c r="CIO5" s="99"/>
      <c r="CIP5" s="99"/>
      <c r="CIQ5" s="99"/>
      <c r="CIR5" s="99"/>
      <c r="CIS5" s="99"/>
      <c r="CIT5" s="99"/>
      <c r="CIU5" s="99"/>
      <c r="CIV5" s="99"/>
      <c r="CIW5" s="99"/>
      <c r="CIX5" s="99"/>
      <c r="CIY5" s="99"/>
      <c r="CIZ5" s="99"/>
      <c r="CJA5" s="99"/>
      <c r="CJB5" s="99"/>
      <c r="CJC5" s="99"/>
      <c r="CJD5" s="99"/>
      <c r="CJE5" s="99"/>
      <c r="CJF5" s="99"/>
      <c r="CJG5" s="99"/>
      <c r="CJH5" s="99"/>
      <c r="CJI5" s="99"/>
      <c r="CJJ5" s="99"/>
      <c r="CJK5" s="99"/>
      <c r="CJL5" s="99"/>
      <c r="CJM5" s="99"/>
      <c r="CJN5" s="99"/>
      <c r="CJO5" s="99"/>
      <c r="CJP5" s="99"/>
      <c r="CJQ5" s="99"/>
      <c r="CJR5" s="99"/>
      <c r="CJS5" s="99"/>
      <c r="CJT5" s="99"/>
      <c r="CJU5" s="99"/>
      <c r="CJV5" s="99"/>
      <c r="CJW5" s="99"/>
      <c r="CJX5" s="99"/>
      <c r="CJY5" s="99"/>
      <c r="CJZ5" s="99"/>
      <c r="CKA5" s="99"/>
      <c r="CKB5" s="99"/>
      <c r="CKC5" s="99"/>
      <c r="CKD5" s="99"/>
      <c r="CKE5" s="99"/>
      <c r="CKF5" s="99"/>
      <c r="CKG5" s="99"/>
      <c r="CKH5" s="99"/>
      <c r="CKI5" s="99"/>
      <c r="CKJ5" s="99"/>
      <c r="CKK5" s="99"/>
      <c r="CKL5" s="99"/>
      <c r="CKM5" s="99"/>
      <c r="CKN5" s="99"/>
      <c r="CKO5" s="99"/>
      <c r="CKP5" s="99"/>
      <c r="CKQ5" s="99"/>
      <c r="CKR5" s="99"/>
      <c r="CKS5" s="99"/>
      <c r="CKT5" s="99"/>
      <c r="CKU5" s="99"/>
      <c r="CKV5" s="99"/>
      <c r="CKW5" s="99"/>
      <c r="CKX5" s="99"/>
      <c r="CKY5" s="99"/>
      <c r="CKZ5" s="99"/>
      <c r="CLA5" s="99"/>
      <c r="CLB5" s="99"/>
      <c r="CLC5" s="99"/>
      <c r="CLD5" s="99"/>
      <c r="CLE5" s="99"/>
      <c r="CLF5" s="99"/>
      <c r="CLG5" s="99"/>
      <c r="CLH5" s="99"/>
      <c r="CLI5" s="99"/>
      <c r="CLJ5" s="99"/>
      <c r="CLK5" s="99"/>
      <c r="CLL5" s="99"/>
      <c r="CLM5" s="99"/>
      <c r="CLN5" s="99"/>
      <c r="CLO5" s="99"/>
      <c r="CLP5" s="99"/>
      <c r="CLQ5" s="99"/>
      <c r="CLR5" s="99"/>
      <c r="CLS5" s="99"/>
      <c r="CLT5" s="99"/>
      <c r="CLU5" s="99"/>
      <c r="CLV5" s="99"/>
      <c r="CLW5" s="99"/>
      <c r="CLX5" s="99"/>
      <c r="CLY5" s="99"/>
      <c r="CLZ5" s="99"/>
      <c r="CMA5" s="99"/>
      <c r="CMB5" s="99"/>
      <c r="CMC5" s="99"/>
      <c r="CMD5" s="99"/>
      <c r="CME5" s="99"/>
      <c r="CMF5" s="99"/>
      <c r="CMG5" s="99"/>
      <c r="CMH5" s="99"/>
      <c r="CMI5" s="99"/>
      <c r="CMJ5" s="99"/>
      <c r="CMK5" s="99"/>
      <c r="CML5" s="99"/>
      <c r="CMM5" s="99"/>
      <c r="CMN5" s="99"/>
      <c r="CMO5" s="99"/>
      <c r="CMP5" s="99"/>
      <c r="CMQ5" s="99"/>
      <c r="CMR5" s="99"/>
      <c r="CMS5" s="99"/>
      <c r="CMT5" s="99"/>
      <c r="CMU5" s="99"/>
      <c r="CMV5" s="99"/>
      <c r="CMW5" s="99"/>
      <c r="CMX5" s="99"/>
      <c r="CMY5" s="99"/>
      <c r="CMZ5" s="99"/>
      <c r="CNA5" s="99"/>
      <c r="CNB5" s="99"/>
      <c r="CNC5" s="99"/>
      <c r="CND5" s="99"/>
      <c r="CNE5" s="99"/>
      <c r="CNF5" s="99"/>
      <c r="CNG5" s="99"/>
      <c r="CNH5" s="99"/>
      <c r="CNI5" s="99"/>
      <c r="CNJ5" s="99"/>
      <c r="CNK5" s="99"/>
      <c r="CNL5" s="99"/>
      <c r="CNM5" s="99"/>
      <c r="CNN5" s="99"/>
      <c r="CNO5" s="99"/>
      <c r="CNP5" s="99"/>
      <c r="CNQ5" s="99"/>
      <c r="CNR5" s="99"/>
      <c r="CNS5" s="99"/>
      <c r="CNT5" s="99"/>
      <c r="CNU5" s="99"/>
      <c r="CNV5" s="99"/>
      <c r="CNW5" s="99"/>
      <c r="CNX5" s="99"/>
      <c r="CNY5" s="99"/>
      <c r="CNZ5" s="99"/>
      <c r="COA5" s="99"/>
      <c r="COB5" s="99"/>
      <c r="COC5" s="99"/>
      <c r="COD5" s="99"/>
      <c r="COE5" s="99"/>
      <c r="COF5" s="99"/>
      <c r="COG5" s="99"/>
      <c r="COH5" s="99"/>
      <c r="COI5" s="99"/>
      <c r="COJ5" s="99"/>
      <c r="COK5" s="99"/>
      <c r="COL5" s="99"/>
      <c r="COM5" s="99"/>
      <c r="CON5" s="99"/>
      <c r="COO5" s="99"/>
      <c r="COP5" s="99"/>
      <c r="COQ5" s="99"/>
      <c r="COR5" s="99"/>
      <c r="COS5" s="99"/>
      <c r="COT5" s="99"/>
      <c r="COU5" s="99"/>
      <c r="COV5" s="99"/>
      <c r="COW5" s="99"/>
      <c r="COX5" s="99"/>
      <c r="COY5" s="99"/>
      <c r="COZ5" s="99"/>
      <c r="CPA5" s="99"/>
      <c r="CPB5" s="99"/>
      <c r="CPC5" s="99"/>
      <c r="CPD5" s="99"/>
      <c r="CPE5" s="99"/>
      <c r="CPF5" s="99"/>
      <c r="CPG5" s="99"/>
      <c r="CPH5" s="99"/>
      <c r="CPI5" s="99"/>
      <c r="CPJ5" s="99"/>
      <c r="CPK5" s="99"/>
      <c r="CPL5" s="99"/>
      <c r="CPM5" s="99"/>
      <c r="CPN5" s="99"/>
      <c r="CPO5" s="99"/>
      <c r="CPP5" s="99"/>
      <c r="CPQ5" s="99"/>
      <c r="CPR5" s="99"/>
      <c r="CPS5" s="99"/>
      <c r="CPT5" s="99"/>
      <c r="CPU5" s="99"/>
      <c r="CPV5" s="99"/>
      <c r="CPW5" s="99"/>
      <c r="CPX5" s="99"/>
      <c r="CPY5" s="99"/>
      <c r="CPZ5" s="99"/>
      <c r="CQA5" s="99"/>
      <c r="CQB5" s="99"/>
      <c r="CQC5" s="99"/>
      <c r="CQD5" s="99"/>
      <c r="CQE5" s="99"/>
      <c r="CQF5" s="99"/>
      <c r="CQG5" s="99"/>
      <c r="CQH5" s="99"/>
      <c r="CQI5" s="99"/>
      <c r="CQJ5" s="99"/>
      <c r="CQK5" s="99"/>
      <c r="CQL5" s="99"/>
      <c r="CQM5" s="99"/>
      <c r="CQN5" s="99"/>
      <c r="CQO5" s="99"/>
      <c r="CQP5" s="99"/>
      <c r="CQQ5" s="99"/>
      <c r="CQR5" s="99"/>
      <c r="CQS5" s="99"/>
      <c r="CQT5" s="99"/>
      <c r="CQU5" s="99"/>
      <c r="CQV5" s="99"/>
      <c r="CQW5" s="99"/>
      <c r="CQX5" s="99"/>
      <c r="CQY5" s="99"/>
      <c r="CQZ5" s="99"/>
      <c r="CRA5" s="99"/>
      <c r="CRB5" s="99"/>
      <c r="CRC5" s="99"/>
      <c r="CRD5" s="99"/>
      <c r="CRE5" s="99"/>
      <c r="CRF5" s="99"/>
      <c r="CRG5" s="99"/>
      <c r="CRH5" s="99"/>
      <c r="CRI5" s="99"/>
      <c r="CRJ5" s="99"/>
      <c r="CRK5" s="99"/>
      <c r="CRL5" s="99"/>
      <c r="CRM5" s="99"/>
      <c r="CRN5" s="99"/>
      <c r="CRO5" s="99"/>
      <c r="CRP5" s="99"/>
      <c r="CRQ5" s="99"/>
      <c r="CRR5" s="99"/>
      <c r="CRS5" s="99"/>
      <c r="CRT5" s="99"/>
      <c r="CRU5" s="99"/>
      <c r="CRV5" s="99"/>
      <c r="CRW5" s="99"/>
      <c r="CRX5" s="99"/>
      <c r="CRY5" s="99"/>
      <c r="CRZ5" s="99"/>
      <c r="CSA5" s="99"/>
      <c r="CSB5" s="99"/>
      <c r="CSC5" s="99"/>
      <c r="CSD5" s="99"/>
      <c r="CSE5" s="99"/>
      <c r="CSF5" s="99"/>
      <c r="CSG5" s="99"/>
      <c r="CSH5" s="99"/>
      <c r="CSI5" s="99"/>
      <c r="CSJ5" s="99"/>
      <c r="CSK5" s="99"/>
      <c r="CSL5" s="99"/>
      <c r="CSM5" s="99"/>
      <c r="CSN5" s="99"/>
      <c r="CSO5" s="99"/>
      <c r="CSP5" s="99"/>
      <c r="CSQ5" s="99"/>
      <c r="CSR5" s="99"/>
      <c r="CSS5" s="99"/>
      <c r="CST5" s="99"/>
      <c r="CSU5" s="99"/>
      <c r="CSV5" s="99"/>
      <c r="CSW5" s="99"/>
      <c r="CSX5" s="99"/>
      <c r="CSY5" s="99"/>
      <c r="CSZ5" s="99"/>
      <c r="CTA5" s="99"/>
      <c r="CTB5" s="99"/>
      <c r="CTC5" s="99"/>
      <c r="CTD5" s="99"/>
      <c r="CTE5" s="99"/>
      <c r="CTF5" s="99"/>
      <c r="CTG5" s="99"/>
      <c r="CTH5" s="99"/>
      <c r="CTI5" s="99"/>
      <c r="CTJ5" s="99"/>
      <c r="CTK5" s="99"/>
      <c r="CTL5" s="99"/>
      <c r="CTM5" s="99"/>
      <c r="CTN5" s="99"/>
      <c r="CTO5" s="99"/>
      <c r="CTP5" s="99"/>
      <c r="CTQ5" s="99"/>
      <c r="CTR5" s="99"/>
      <c r="CTS5" s="99"/>
      <c r="CTT5" s="99"/>
      <c r="CTU5" s="99"/>
      <c r="CTV5" s="99"/>
      <c r="CTW5" s="99"/>
      <c r="CTX5" s="99"/>
      <c r="CTY5" s="99"/>
      <c r="CTZ5" s="99"/>
      <c r="CUA5" s="99"/>
      <c r="CUB5" s="99"/>
      <c r="CUC5" s="99"/>
      <c r="CUD5" s="99"/>
      <c r="CUE5" s="99"/>
      <c r="CUF5" s="99"/>
      <c r="CUG5" s="99"/>
      <c r="CUH5" s="99"/>
      <c r="CUI5" s="99"/>
      <c r="CUJ5" s="99"/>
      <c r="CUK5" s="99"/>
      <c r="CUL5" s="99"/>
      <c r="CUM5" s="99"/>
      <c r="CUN5" s="99"/>
      <c r="CUO5" s="99"/>
      <c r="CUP5" s="99"/>
      <c r="CUQ5" s="99"/>
      <c r="CUR5" s="99"/>
      <c r="CUS5" s="99"/>
      <c r="CUT5" s="99"/>
      <c r="CUU5" s="99"/>
      <c r="CUV5" s="99"/>
      <c r="CUW5" s="99"/>
      <c r="CUX5" s="99"/>
      <c r="CUY5" s="99"/>
      <c r="CUZ5" s="99"/>
      <c r="CVA5" s="99"/>
      <c r="CVB5" s="99"/>
      <c r="CVC5" s="99"/>
      <c r="CVD5" s="99"/>
      <c r="CVE5" s="99"/>
      <c r="CVF5" s="99"/>
      <c r="CVG5" s="99"/>
      <c r="CVH5" s="99"/>
      <c r="CVI5" s="99"/>
      <c r="CVJ5" s="99"/>
      <c r="CVK5" s="99"/>
      <c r="CVL5" s="99"/>
      <c r="CVM5" s="99"/>
      <c r="CVN5" s="99"/>
      <c r="CVO5" s="99"/>
      <c r="CVP5" s="99"/>
      <c r="CVQ5" s="99"/>
      <c r="CVR5" s="99"/>
      <c r="CVS5" s="99"/>
      <c r="CVT5" s="99"/>
      <c r="CVU5" s="99"/>
      <c r="CVV5" s="99"/>
      <c r="CVW5" s="99"/>
      <c r="CVX5" s="99"/>
      <c r="CVY5" s="99"/>
      <c r="CVZ5" s="99"/>
      <c r="CWA5" s="99"/>
      <c r="CWB5" s="99"/>
      <c r="CWC5" s="99"/>
      <c r="CWD5" s="99"/>
      <c r="CWE5" s="99"/>
      <c r="CWF5" s="99"/>
      <c r="CWG5" s="99"/>
      <c r="CWH5" s="99"/>
      <c r="CWI5" s="99"/>
      <c r="CWJ5" s="99"/>
      <c r="CWK5" s="99"/>
      <c r="CWL5" s="99"/>
      <c r="CWM5" s="99"/>
      <c r="CWN5" s="99"/>
      <c r="CWO5" s="99"/>
      <c r="CWP5" s="99"/>
      <c r="CWQ5" s="99"/>
      <c r="CWR5" s="99"/>
      <c r="CWS5" s="99"/>
      <c r="CWT5" s="99"/>
      <c r="CWU5" s="99"/>
      <c r="CWV5" s="99"/>
      <c r="CWW5" s="99"/>
      <c r="CWX5" s="99"/>
      <c r="CWY5" s="99"/>
      <c r="CWZ5" s="99"/>
      <c r="CXA5" s="99"/>
      <c r="CXB5" s="99"/>
      <c r="CXC5" s="99"/>
      <c r="CXD5" s="99"/>
      <c r="CXE5" s="99"/>
      <c r="CXF5" s="99"/>
      <c r="CXG5" s="99"/>
      <c r="CXH5" s="99"/>
      <c r="CXI5" s="99"/>
      <c r="CXJ5" s="99"/>
      <c r="CXK5" s="99"/>
      <c r="CXL5" s="99"/>
      <c r="CXM5" s="99"/>
      <c r="CXN5" s="99"/>
      <c r="CXO5" s="99"/>
      <c r="CXP5" s="99"/>
      <c r="CXQ5" s="99"/>
      <c r="CXR5" s="99"/>
      <c r="CXS5" s="99"/>
      <c r="CXT5" s="99"/>
      <c r="CXU5" s="99"/>
      <c r="CXV5" s="99"/>
      <c r="CXW5" s="99"/>
      <c r="CXX5" s="99"/>
      <c r="CXY5" s="99"/>
      <c r="CXZ5" s="99"/>
      <c r="CYA5" s="99"/>
      <c r="CYB5" s="99"/>
      <c r="CYC5" s="99"/>
      <c r="CYD5" s="99"/>
      <c r="CYE5" s="99"/>
      <c r="CYF5" s="99"/>
      <c r="CYG5" s="99"/>
      <c r="CYH5" s="99"/>
      <c r="CYI5" s="99"/>
      <c r="CYJ5" s="99"/>
      <c r="CYK5" s="99"/>
      <c r="CYL5" s="99"/>
      <c r="CYM5" s="99"/>
      <c r="CYN5" s="99"/>
      <c r="CYO5" s="99"/>
      <c r="CYP5" s="99"/>
      <c r="CYQ5" s="99"/>
      <c r="CYR5" s="99"/>
      <c r="CYS5" s="99"/>
      <c r="CYT5" s="99"/>
      <c r="CYU5" s="99"/>
      <c r="CYV5" s="99"/>
      <c r="CYW5" s="99"/>
      <c r="CYX5" s="99"/>
      <c r="CYY5" s="99"/>
      <c r="CYZ5" s="99"/>
      <c r="CZA5" s="99"/>
      <c r="CZB5" s="99"/>
      <c r="CZC5" s="99"/>
      <c r="CZD5" s="99"/>
      <c r="CZE5" s="99"/>
      <c r="CZF5" s="99"/>
      <c r="CZG5" s="99"/>
      <c r="CZH5" s="99"/>
      <c r="CZI5" s="99"/>
      <c r="CZJ5" s="99"/>
      <c r="CZK5" s="99"/>
      <c r="CZL5" s="99"/>
      <c r="CZM5" s="99"/>
      <c r="CZN5" s="99"/>
      <c r="CZO5" s="99"/>
      <c r="CZP5" s="99"/>
      <c r="CZQ5" s="99"/>
      <c r="CZR5" s="99"/>
      <c r="CZS5" s="99"/>
      <c r="CZT5" s="99"/>
      <c r="CZU5" s="99"/>
      <c r="CZV5" s="99"/>
      <c r="CZW5" s="99"/>
      <c r="CZX5" s="99"/>
      <c r="CZY5" s="99"/>
      <c r="CZZ5" s="99"/>
      <c r="DAA5" s="99"/>
      <c r="DAB5" s="99"/>
      <c r="DAC5" s="99"/>
      <c r="DAD5" s="99"/>
      <c r="DAE5" s="99"/>
      <c r="DAF5" s="99"/>
      <c r="DAG5" s="99"/>
      <c r="DAH5" s="99"/>
      <c r="DAI5" s="99"/>
      <c r="DAJ5" s="99"/>
      <c r="DAK5" s="99"/>
      <c r="DAL5" s="99"/>
      <c r="DAM5" s="99"/>
      <c r="DAN5" s="99"/>
      <c r="DAO5" s="99"/>
      <c r="DAP5" s="99"/>
      <c r="DAQ5" s="99"/>
      <c r="DAR5" s="99"/>
      <c r="DAS5" s="99"/>
      <c r="DAT5" s="99"/>
      <c r="DAU5" s="99"/>
      <c r="DAV5" s="99"/>
      <c r="DAW5" s="99"/>
      <c r="DAX5" s="99"/>
      <c r="DAY5" s="99"/>
      <c r="DAZ5" s="99"/>
      <c r="DBA5" s="99"/>
      <c r="DBB5" s="99"/>
      <c r="DBC5" s="99"/>
      <c r="DBD5" s="99"/>
      <c r="DBE5" s="99"/>
      <c r="DBF5" s="99"/>
      <c r="DBG5" s="99"/>
      <c r="DBH5" s="99"/>
      <c r="DBI5" s="99"/>
      <c r="DBJ5" s="99"/>
      <c r="DBK5" s="99"/>
      <c r="DBL5" s="99"/>
      <c r="DBM5" s="99"/>
      <c r="DBN5" s="99"/>
      <c r="DBO5" s="99"/>
      <c r="DBP5" s="99"/>
      <c r="DBQ5" s="99"/>
      <c r="DBR5" s="99"/>
      <c r="DBS5" s="99"/>
      <c r="DBT5" s="99"/>
      <c r="DBU5" s="99"/>
      <c r="DBV5" s="99"/>
      <c r="DBW5" s="99"/>
      <c r="DBX5" s="99"/>
      <c r="DBY5" s="99"/>
      <c r="DBZ5" s="99"/>
      <c r="DCA5" s="99"/>
      <c r="DCB5" s="99"/>
      <c r="DCC5" s="99"/>
      <c r="DCD5" s="99"/>
      <c r="DCE5" s="99"/>
      <c r="DCF5" s="99"/>
      <c r="DCG5" s="99"/>
      <c r="DCH5" s="99"/>
      <c r="DCI5" s="99"/>
      <c r="DCJ5" s="99"/>
      <c r="DCK5" s="99"/>
      <c r="DCL5" s="99"/>
      <c r="DCM5" s="99"/>
      <c r="DCN5" s="99"/>
      <c r="DCO5" s="99"/>
      <c r="DCP5" s="99"/>
      <c r="DCQ5" s="99"/>
      <c r="DCR5" s="99"/>
      <c r="DCS5" s="99"/>
      <c r="DCT5" s="99"/>
      <c r="DCU5" s="99"/>
      <c r="DCV5" s="99"/>
      <c r="DCW5" s="99"/>
      <c r="DCX5" s="99"/>
      <c r="DCY5" s="99"/>
      <c r="DCZ5" s="99"/>
      <c r="DDA5" s="99"/>
      <c r="DDB5" s="99"/>
      <c r="DDC5" s="99"/>
      <c r="DDD5" s="99"/>
      <c r="DDE5" s="99"/>
      <c r="DDF5" s="99"/>
      <c r="DDG5" s="99"/>
      <c r="DDH5" s="99"/>
      <c r="DDI5" s="99"/>
      <c r="DDJ5" s="99"/>
      <c r="DDK5" s="99"/>
      <c r="DDL5" s="99"/>
      <c r="DDM5" s="99"/>
      <c r="DDN5" s="99"/>
      <c r="DDO5" s="99"/>
      <c r="DDP5" s="99"/>
      <c r="DDQ5" s="99"/>
      <c r="DDR5" s="99"/>
      <c r="DDS5" s="99"/>
      <c r="DDT5" s="99"/>
      <c r="DDU5" s="99"/>
      <c r="DDV5" s="99"/>
      <c r="DDW5" s="99"/>
      <c r="DDX5" s="99"/>
      <c r="DDY5" s="99"/>
      <c r="DDZ5" s="99"/>
      <c r="DEA5" s="99"/>
      <c r="DEB5" s="99"/>
      <c r="DEC5" s="99"/>
      <c r="DED5" s="99"/>
      <c r="DEE5" s="99"/>
      <c r="DEF5" s="99"/>
      <c r="DEG5" s="99"/>
      <c r="DEH5" s="99"/>
      <c r="DEI5" s="99"/>
      <c r="DEJ5" s="99"/>
      <c r="DEK5" s="99"/>
      <c r="DEL5" s="99"/>
      <c r="DEM5" s="99"/>
      <c r="DEN5" s="99"/>
      <c r="DEO5" s="99"/>
      <c r="DEP5" s="99"/>
      <c r="DEQ5" s="99"/>
      <c r="DER5" s="99"/>
      <c r="DES5" s="99"/>
      <c r="DET5" s="99"/>
      <c r="DEU5" s="99"/>
      <c r="DEV5" s="99"/>
      <c r="DEW5" s="99"/>
      <c r="DEX5" s="99"/>
      <c r="DEY5" s="99"/>
      <c r="DEZ5" s="99"/>
      <c r="DFA5" s="99"/>
      <c r="DFB5" s="99"/>
      <c r="DFC5" s="99"/>
      <c r="DFD5" s="99"/>
      <c r="DFE5" s="99"/>
      <c r="DFF5" s="99"/>
      <c r="DFG5" s="99"/>
      <c r="DFH5" s="99"/>
      <c r="DFI5" s="99"/>
      <c r="DFJ5" s="99"/>
      <c r="DFK5" s="99"/>
      <c r="DFL5" s="99"/>
      <c r="DFM5" s="99"/>
      <c r="DFN5" s="99"/>
      <c r="DFO5" s="99"/>
      <c r="DFP5" s="99"/>
      <c r="DFQ5" s="99"/>
      <c r="DFR5" s="99"/>
      <c r="DFS5" s="99"/>
      <c r="DFT5" s="99"/>
      <c r="DFU5" s="99"/>
      <c r="DFV5" s="99"/>
      <c r="DFW5" s="99"/>
      <c r="DFX5" s="99"/>
      <c r="DFY5" s="99"/>
      <c r="DFZ5" s="99"/>
      <c r="DGA5" s="99"/>
      <c r="DGB5" s="99"/>
      <c r="DGC5" s="99"/>
      <c r="DGD5" s="99"/>
      <c r="DGE5" s="99"/>
      <c r="DGF5" s="99"/>
      <c r="DGG5" s="99"/>
      <c r="DGH5" s="99"/>
      <c r="DGI5" s="99"/>
      <c r="DGJ5" s="99"/>
      <c r="DGK5" s="99"/>
      <c r="DGL5" s="99"/>
      <c r="DGM5" s="99"/>
      <c r="DGN5" s="99"/>
      <c r="DGO5" s="99"/>
      <c r="DGP5" s="99"/>
      <c r="DGQ5" s="99"/>
      <c r="DGR5" s="99"/>
      <c r="DGS5" s="99"/>
      <c r="DGT5" s="99"/>
      <c r="DGU5" s="99"/>
      <c r="DGV5" s="99"/>
      <c r="DGW5" s="99"/>
      <c r="DGX5" s="99"/>
      <c r="DGY5" s="99"/>
      <c r="DGZ5" s="99"/>
      <c r="DHA5" s="99"/>
      <c r="DHB5" s="99"/>
      <c r="DHC5" s="99"/>
      <c r="DHD5" s="99"/>
      <c r="DHE5" s="99"/>
      <c r="DHF5" s="99"/>
      <c r="DHG5" s="99"/>
      <c r="DHH5" s="99"/>
      <c r="DHI5" s="99"/>
      <c r="DHJ5" s="99"/>
      <c r="DHK5" s="99"/>
      <c r="DHL5" s="99"/>
      <c r="DHM5" s="99"/>
      <c r="DHN5" s="99"/>
      <c r="DHO5" s="99"/>
      <c r="DHP5" s="99"/>
      <c r="DHQ5" s="99"/>
      <c r="DHR5" s="99"/>
      <c r="DHS5" s="99"/>
      <c r="DHT5" s="99"/>
      <c r="DHU5" s="99"/>
      <c r="DHV5" s="99"/>
      <c r="DHW5" s="99"/>
      <c r="DHX5" s="99"/>
      <c r="DHY5" s="99"/>
      <c r="DHZ5" s="99"/>
      <c r="DIA5" s="99"/>
      <c r="DIB5" s="99"/>
      <c r="DIC5" s="99"/>
      <c r="DID5" s="99"/>
      <c r="DIE5" s="99"/>
      <c r="DIF5" s="99"/>
      <c r="DIG5" s="99"/>
      <c r="DIH5" s="99"/>
      <c r="DII5" s="99"/>
      <c r="DIJ5" s="99"/>
      <c r="DIK5" s="99"/>
      <c r="DIL5" s="99"/>
      <c r="DIM5" s="99"/>
      <c r="DIN5" s="99"/>
      <c r="DIO5" s="99"/>
      <c r="DIP5" s="99"/>
      <c r="DIQ5" s="99"/>
      <c r="DIR5" s="99"/>
      <c r="DIS5" s="99"/>
      <c r="DIT5" s="99"/>
      <c r="DIU5" s="99"/>
      <c r="DIV5" s="99"/>
      <c r="DIW5" s="99"/>
      <c r="DIX5" s="99"/>
      <c r="DIY5" s="99"/>
      <c r="DIZ5" s="99"/>
      <c r="DJA5" s="99"/>
      <c r="DJB5" s="99"/>
      <c r="DJC5" s="99"/>
      <c r="DJD5" s="99"/>
      <c r="DJE5" s="99"/>
      <c r="DJF5" s="99"/>
      <c r="DJG5" s="99"/>
      <c r="DJH5" s="99"/>
      <c r="DJI5" s="99"/>
      <c r="DJJ5" s="99"/>
      <c r="DJK5" s="99"/>
      <c r="DJL5" s="99"/>
      <c r="DJM5" s="99"/>
      <c r="DJN5" s="99"/>
      <c r="DJO5" s="99"/>
      <c r="DJP5" s="99"/>
      <c r="DJQ5" s="99"/>
      <c r="DJR5" s="99"/>
      <c r="DJS5" s="99"/>
      <c r="DJT5" s="99"/>
      <c r="DJU5" s="99"/>
      <c r="DJV5" s="99"/>
      <c r="DJW5" s="99"/>
      <c r="DJX5" s="99"/>
      <c r="DJY5" s="99"/>
      <c r="DJZ5" s="99"/>
      <c r="DKA5" s="99"/>
      <c r="DKB5" s="99"/>
      <c r="DKC5" s="99"/>
      <c r="DKD5" s="99"/>
      <c r="DKE5" s="99"/>
      <c r="DKF5" s="99"/>
      <c r="DKG5" s="99"/>
      <c r="DKH5" s="99"/>
      <c r="DKI5" s="99"/>
      <c r="DKJ5" s="99"/>
      <c r="DKK5" s="99"/>
      <c r="DKL5" s="99"/>
      <c r="DKM5" s="99"/>
      <c r="DKN5" s="99"/>
      <c r="DKO5" s="99"/>
      <c r="DKP5" s="99"/>
      <c r="DKQ5" s="99"/>
      <c r="DKR5" s="99"/>
      <c r="DKS5" s="99"/>
      <c r="DKT5" s="99"/>
      <c r="DKU5" s="99"/>
      <c r="DKV5" s="99"/>
      <c r="DKW5" s="99"/>
      <c r="DKX5" s="99"/>
      <c r="DKY5" s="99"/>
      <c r="DKZ5" s="99"/>
      <c r="DLA5" s="99"/>
      <c r="DLB5" s="99"/>
      <c r="DLC5" s="99"/>
      <c r="DLD5" s="99"/>
      <c r="DLE5" s="99"/>
      <c r="DLF5" s="99"/>
      <c r="DLG5" s="99"/>
      <c r="DLH5" s="99"/>
      <c r="DLI5" s="99"/>
      <c r="DLJ5" s="99"/>
      <c r="DLK5" s="99"/>
      <c r="DLL5" s="99"/>
      <c r="DLM5" s="99"/>
      <c r="DLN5" s="99"/>
      <c r="DLO5" s="99"/>
      <c r="DLP5" s="99"/>
      <c r="DLQ5" s="99"/>
      <c r="DLR5" s="99"/>
      <c r="DLS5" s="99"/>
      <c r="DLT5" s="99"/>
      <c r="DLU5" s="99"/>
      <c r="DLV5" s="99"/>
      <c r="DLW5" s="99"/>
      <c r="DLX5" s="99"/>
      <c r="DLY5" s="99"/>
      <c r="DLZ5" s="99"/>
      <c r="DMA5" s="99"/>
      <c r="DMB5" s="99"/>
      <c r="DMC5" s="99"/>
      <c r="DMD5" s="99"/>
      <c r="DME5" s="99"/>
      <c r="DMF5" s="99"/>
      <c r="DMG5" s="99"/>
      <c r="DMH5" s="99"/>
      <c r="DMI5" s="99"/>
      <c r="DMJ5" s="99"/>
      <c r="DMK5" s="99"/>
      <c r="DML5" s="99"/>
      <c r="DMM5" s="99"/>
      <c r="DMN5" s="99"/>
      <c r="DMO5" s="99"/>
      <c r="DMP5" s="99"/>
      <c r="DMQ5" s="99"/>
      <c r="DMR5" s="99"/>
      <c r="DMS5" s="99"/>
      <c r="DMT5" s="99"/>
      <c r="DMU5" s="99"/>
      <c r="DMV5" s="99"/>
      <c r="DMW5" s="99"/>
      <c r="DMX5" s="99"/>
      <c r="DMY5" s="99"/>
      <c r="DMZ5" s="99"/>
      <c r="DNA5" s="99"/>
      <c r="DNB5" s="99"/>
      <c r="DNC5" s="99"/>
      <c r="DND5" s="99"/>
      <c r="DNE5" s="99"/>
      <c r="DNF5" s="99"/>
      <c r="DNG5" s="99"/>
      <c r="DNH5" s="99"/>
      <c r="DNI5" s="99"/>
      <c r="DNJ5" s="99"/>
      <c r="DNK5" s="99"/>
      <c r="DNL5" s="99"/>
      <c r="DNM5" s="99"/>
      <c r="DNN5" s="99"/>
      <c r="DNO5" s="99"/>
      <c r="DNP5" s="99"/>
      <c r="DNQ5" s="99"/>
      <c r="DNR5" s="99"/>
      <c r="DNS5" s="99"/>
      <c r="DNT5" s="99"/>
      <c r="DNU5" s="99"/>
      <c r="DNV5" s="99"/>
      <c r="DNW5" s="99"/>
      <c r="DNX5" s="99"/>
      <c r="DNY5" s="99"/>
      <c r="DNZ5" s="99"/>
      <c r="DOA5" s="99"/>
      <c r="DOB5" s="99"/>
      <c r="DOC5" s="99"/>
      <c r="DOD5" s="99"/>
      <c r="DOE5" s="99"/>
      <c r="DOF5" s="99"/>
      <c r="DOG5" s="99"/>
      <c r="DOH5" s="99"/>
      <c r="DOI5" s="99"/>
      <c r="DOJ5" s="99"/>
      <c r="DOK5" s="99"/>
      <c r="DOL5" s="99"/>
      <c r="DOM5" s="99"/>
      <c r="DON5" s="99"/>
      <c r="DOO5" s="99"/>
      <c r="DOP5" s="99"/>
      <c r="DOQ5" s="99"/>
      <c r="DOR5" s="99"/>
      <c r="DOS5" s="99"/>
      <c r="DOT5" s="99"/>
      <c r="DOU5" s="99"/>
      <c r="DOV5" s="99"/>
      <c r="DOW5" s="99"/>
      <c r="DOX5" s="99"/>
      <c r="DOY5" s="99"/>
      <c r="DOZ5" s="99"/>
      <c r="DPA5" s="99"/>
      <c r="DPB5" s="99"/>
      <c r="DPC5" s="99"/>
      <c r="DPD5" s="99"/>
      <c r="DPE5" s="99"/>
      <c r="DPF5" s="99"/>
      <c r="DPG5" s="99"/>
      <c r="DPH5" s="99"/>
      <c r="DPI5" s="99"/>
      <c r="DPJ5" s="99"/>
      <c r="DPK5" s="99"/>
      <c r="DPL5" s="99"/>
      <c r="DPM5" s="99"/>
      <c r="DPN5" s="99"/>
      <c r="DPO5" s="99"/>
      <c r="DPP5" s="99"/>
      <c r="DPQ5" s="99"/>
      <c r="DPR5" s="99"/>
      <c r="DPS5" s="99"/>
      <c r="DPT5" s="99"/>
      <c r="DPU5" s="99"/>
      <c r="DPV5" s="99"/>
      <c r="DPW5" s="99"/>
      <c r="DPX5" s="99"/>
      <c r="DPY5" s="99"/>
      <c r="DPZ5" s="99"/>
      <c r="DQA5" s="99"/>
      <c r="DQB5" s="99"/>
      <c r="DQC5" s="99"/>
      <c r="DQD5" s="99"/>
      <c r="DQE5" s="99"/>
      <c r="DQF5" s="99"/>
      <c r="DQG5" s="99"/>
      <c r="DQH5" s="99"/>
      <c r="DQI5" s="99"/>
      <c r="DQJ5" s="99"/>
      <c r="DQK5" s="99"/>
      <c r="DQL5" s="99"/>
      <c r="DQM5" s="99"/>
      <c r="DQN5" s="99"/>
      <c r="DQO5" s="99"/>
      <c r="DQP5" s="99"/>
      <c r="DQQ5" s="99"/>
      <c r="DQR5" s="99"/>
      <c r="DQS5" s="99"/>
      <c r="DQT5" s="99"/>
      <c r="DQU5" s="99"/>
      <c r="DQV5" s="99"/>
      <c r="DQW5" s="99"/>
      <c r="DQX5" s="99"/>
      <c r="DQY5" s="99"/>
      <c r="DQZ5" s="99"/>
      <c r="DRA5" s="99"/>
      <c r="DRB5" s="99"/>
      <c r="DRC5" s="99"/>
      <c r="DRD5" s="99"/>
      <c r="DRE5" s="99"/>
      <c r="DRF5" s="99"/>
      <c r="DRG5" s="99"/>
      <c r="DRH5" s="99"/>
      <c r="DRI5" s="99"/>
      <c r="DRJ5" s="99"/>
      <c r="DRK5" s="99"/>
      <c r="DRL5" s="99"/>
      <c r="DRM5" s="99"/>
      <c r="DRN5" s="99"/>
      <c r="DRO5" s="99"/>
      <c r="DRP5" s="99"/>
      <c r="DRQ5" s="99"/>
      <c r="DRR5" s="99"/>
      <c r="DRS5" s="99"/>
      <c r="DRT5" s="99"/>
      <c r="DRU5" s="99"/>
      <c r="DRV5" s="99"/>
      <c r="DRW5" s="99"/>
      <c r="DRX5" s="99"/>
      <c r="DRY5" s="99"/>
      <c r="DRZ5" s="99"/>
      <c r="DSA5" s="99"/>
      <c r="DSB5" s="99"/>
      <c r="DSC5" s="99"/>
      <c r="DSD5" s="99"/>
      <c r="DSE5" s="99"/>
      <c r="DSF5" s="99"/>
      <c r="DSG5" s="99"/>
      <c r="DSH5" s="99"/>
      <c r="DSI5" s="99"/>
      <c r="DSJ5" s="99"/>
      <c r="DSK5" s="99"/>
      <c r="DSL5" s="99"/>
      <c r="DSM5" s="99"/>
      <c r="DSN5" s="99"/>
      <c r="DSO5" s="99"/>
      <c r="DSP5" s="99"/>
      <c r="DSQ5" s="99"/>
      <c r="DSR5" s="99"/>
      <c r="DSS5" s="99"/>
      <c r="DST5" s="99"/>
      <c r="DSU5" s="99"/>
      <c r="DSV5" s="99"/>
      <c r="DSW5" s="99"/>
      <c r="DSX5" s="99"/>
      <c r="DSY5" s="99"/>
      <c r="DSZ5" s="99"/>
      <c r="DTA5" s="99"/>
      <c r="DTB5" s="99"/>
      <c r="DTC5" s="99"/>
      <c r="DTD5" s="99"/>
      <c r="DTE5" s="99"/>
      <c r="DTF5" s="99"/>
      <c r="DTG5" s="99"/>
      <c r="DTH5" s="99"/>
      <c r="DTI5" s="99"/>
      <c r="DTJ5" s="99"/>
      <c r="DTK5" s="99"/>
      <c r="DTL5" s="99"/>
      <c r="DTM5" s="99"/>
      <c r="DTN5" s="99"/>
      <c r="DTO5" s="99"/>
      <c r="DTP5" s="99"/>
      <c r="DTQ5" s="99"/>
      <c r="DTR5" s="99"/>
      <c r="DTS5" s="99"/>
      <c r="DTT5" s="99"/>
      <c r="DTU5" s="99"/>
      <c r="DTV5" s="99"/>
      <c r="DTW5" s="99"/>
      <c r="DTX5" s="99"/>
      <c r="DTY5" s="99"/>
      <c r="DTZ5" s="99"/>
      <c r="DUA5" s="99"/>
      <c r="DUB5" s="99"/>
      <c r="DUC5" s="99"/>
      <c r="DUD5" s="99"/>
      <c r="DUE5" s="99"/>
      <c r="DUF5" s="99"/>
      <c r="DUG5" s="99"/>
      <c r="DUH5" s="99"/>
      <c r="DUI5" s="99"/>
      <c r="DUJ5" s="99"/>
      <c r="DUK5" s="99"/>
      <c r="DUL5" s="99"/>
      <c r="DUM5" s="99"/>
      <c r="DUN5" s="99"/>
      <c r="DUO5" s="99"/>
      <c r="DUP5" s="99"/>
      <c r="DUQ5" s="99"/>
      <c r="DUR5" s="99"/>
      <c r="DUS5" s="99"/>
      <c r="DUT5" s="99"/>
      <c r="DUU5" s="99"/>
      <c r="DUV5" s="99"/>
      <c r="DUW5" s="99"/>
      <c r="DUX5" s="99"/>
      <c r="DUY5" s="99"/>
      <c r="DUZ5" s="99"/>
      <c r="DVA5" s="99"/>
      <c r="DVB5" s="99"/>
      <c r="DVC5" s="99"/>
      <c r="DVD5" s="99"/>
      <c r="DVE5" s="99"/>
      <c r="DVF5" s="99"/>
      <c r="DVG5" s="99"/>
      <c r="DVH5" s="99"/>
      <c r="DVI5" s="99"/>
      <c r="DVJ5" s="99"/>
      <c r="DVK5" s="99"/>
      <c r="DVL5" s="99"/>
      <c r="DVM5" s="99"/>
      <c r="DVN5" s="99"/>
      <c r="DVO5" s="99"/>
      <c r="DVP5" s="99"/>
      <c r="DVQ5" s="99"/>
      <c r="DVR5" s="99"/>
      <c r="DVS5" s="99"/>
      <c r="DVT5" s="99"/>
      <c r="DVU5" s="99"/>
      <c r="DVV5" s="99"/>
      <c r="DVW5" s="99"/>
      <c r="DVX5" s="99"/>
      <c r="DVY5" s="99"/>
      <c r="DVZ5" s="99"/>
      <c r="DWA5" s="99"/>
      <c r="DWB5" s="99"/>
      <c r="DWC5" s="99"/>
      <c r="DWD5" s="99"/>
      <c r="DWE5" s="99"/>
      <c r="DWF5" s="99"/>
      <c r="DWG5" s="99"/>
      <c r="DWH5" s="99"/>
      <c r="DWI5" s="99"/>
      <c r="DWJ5" s="99"/>
      <c r="DWK5" s="99"/>
      <c r="DWL5" s="99"/>
      <c r="DWM5" s="99"/>
      <c r="DWN5" s="99"/>
      <c r="DWO5" s="99"/>
      <c r="DWP5" s="99"/>
      <c r="DWQ5" s="99"/>
      <c r="DWR5" s="99"/>
      <c r="DWS5" s="99"/>
      <c r="DWT5" s="99"/>
      <c r="DWU5" s="99"/>
      <c r="DWV5" s="99"/>
      <c r="DWW5" s="99"/>
      <c r="DWX5" s="99"/>
      <c r="DWY5" s="99"/>
      <c r="DWZ5" s="99"/>
      <c r="DXA5" s="99"/>
      <c r="DXB5" s="99"/>
      <c r="DXC5" s="99"/>
      <c r="DXD5" s="99"/>
      <c r="DXE5" s="99"/>
      <c r="DXF5" s="99"/>
      <c r="DXG5" s="99"/>
      <c r="DXH5" s="99"/>
      <c r="DXI5" s="99"/>
      <c r="DXJ5" s="99"/>
      <c r="DXK5" s="99"/>
      <c r="DXL5" s="99"/>
      <c r="DXM5" s="99"/>
      <c r="DXN5" s="99"/>
      <c r="DXO5" s="99"/>
      <c r="DXP5" s="99"/>
      <c r="DXQ5" s="99"/>
      <c r="DXR5" s="99"/>
      <c r="DXS5" s="99"/>
      <c r="DXT5" s="99"/>
      <c r="DXU5" s="99"/>
      <c r="DXV5" s="99"/>
      <c r="DXW5" s="99"/>
      <c r="DXX5" s="99"/>
      <c r="DXY5" s="99"/>
      <c r="DXZ5" s="99"/>
      <c r="DYA5" s="99"/>
      <c r="DYB5" s="99"/>
      <c r="DYC5" s="99"/>
      <c r="DYD5" s="99"/>
      <c r="DYE5" s="99"/>
      <c r="DYF5" s="99"/>
      <c r="DYG5" s="99"/>
      <c r="DYH5" s="99"/>
      <c r="DYI5" s="99"/>
      <c r="DYJ5" s="99"/>
      <c r="DYK5" s="99"/>
      <c r="DYL5" s="99"/>
      <c r="DYM5" s="99"/>
      <c r="DYN5" s="99"/>
      <c r="DYO5" s="99"/>
      <c r="DYP5" s="99"/>
      <c r="DYQ5" s="99"/>
      <c r="DYR5" s="99"/>
      <c r="DYS5" s="99"/>
      <c r="DYT5" s="99"/>
      <c r="DYU5" s="99"/>
      <c r="DYV5" s="99"/>
      <c r="DYW5" s="99"/>
      <c r="DYX5" s="99"/>
      <c r="DYY5" s="99"/>
      <c r="DYZ5" s="99"/>
      <c r="DZA5" s="99"/>
      <c r="DZB5" s="99"/>
      <c r="DZC5" s="99"/>
      <c r="DZD5" s="99"/>
      <c r="DZE5" s="99"/>
      <c r="DZF5" s="99"/>
      <c r="DZG5" s="99"/>
      <c r="DZH5" s="99"/>
      <c r="DZI5" s="99"/>
      <c r="DZJ5" s="99"/>
      <c r="DZK5" s="99"/>
      <c r="DZL5" s="99"/>
      <c r="DZM5" s="99"/>
      <c r="DZN5" s="99"/>
      <c r="DZO5" s="99"/>
      <c r="DZP5" s="99"/>
      <c r="DZQ5" s="99"/>
      <c r="DZR5" s="99"/>
      <c r="DZS5" s="99"/>
      <c r="DZT5" s="99"/>
      <c r="DZU5" s="99"/>
      <c r="DZV5" s="99"/>
      <c r="DZW5" s="99"/>
      <c r="DZX5" s="99"/>
      <c r="DZY5" s="99"/>
      <c r="DZZ5" s="99"/>
      <c r="EAA5" s="99"/>
      <c r="EAB5" s="99"/>
      <c r="EAC5" s="99"/>
      <c r="EAD5" s="99"/>
      <c r="EAE5" s="99"/>
      <c r="EAF5" s="99"/>
      <c r="EAG5" s="99"/>
      <c r="EAH5" s="99"/>
      <c r="EAI5" s="99"/>
      <c r="EAJ5" s="99"/>
      <c r="EAK5" s="99"/>
      <c r="EAL5" s="99"/>
      <c r="EAM5" s="99"/>
      <c r="EAN5" s="99"/>
      <c r="EAO5" s="99"/>
      <c r="EAP5" s="99"/>
      <c r="EAQ5" s="99"/>
      <c r="EAR5" s="99"/>
      <c r="EAS5" s="99"/>
      <c r="EAT5" s="99"/>
      <c r="EAU5" s="99"/>
      <c r="EAV5" s="99"/>
      <c r="EAW5" s="99"/>
      <c r="EAX5" s="99"/>
      <c r="EAY5" s="99"/>
      <c r="EAZ5" s="99"/>
      <c r="EBA5" s="99"/>
      <c r="EBB5" s="99"/>
      <c r="EBC5" s="99"/>
      <c r="EBD5" s="99"/>
      <c r="EBE5" s="99"/>
      <c r="EBF5" s="99"/>
      <c r="EBG5" s="99"/>
      <c r="EBH5" s="99"/>
      <c r="EBI5" s="99"/>
      <c r="EBJ5" s="99"/>
      <c r="EBK5" s="99"/>
      <c r="EBL5" s="99"/>
      <c r="EBM5" s="99"/>
      <c r="EBN5" s="99"/>
      <c r="EBO5" s="99"/>
      <c r="EBP5" s="99"/>
      <c r="EBQ5" s="99"/>
      <c r="EBR5" s="99"/>
      <c r="EBS5" s="99"/>
      <c r="EBT5" s="99"/>
      <c r="EBU5" s="99"/>
      <c r="EBV5" s="99"/>
      <c r="EBW5" s="99"/>
      <c r="EBX5" s="99"/>
      <c r="EBY5" s="99"/>
      <c r="EBZ5" s="99"/>
      <c r="ECA5" s="99"/>
      <c r="ECB5" s="99"/>
      <c r="ECC5" s="99"/>
      <c r="ECD5" s="99"/>
      <c r="ECE5" s="99"/>
      <c r="ECF5" s="99"/>
      <c r="ECG5" s="99"/>
      <c r="ECH5" s="99"/>
      <c r="ECI5" s="99"/>
      <c r="ECJ5" s="99"/>
      <c r="ECK5" s="99"/>
      <c r="ECL5" s="99"/>
      <c r="ECM5" s="99"/>
      <c r="ECN5" s="99"/>
      <c r="ECO5" s="99"/>
      <c r="ECP5" s="99"/>
      <c r="ECQ5" s="99"/>
      <c r="ECR5" s="99"/>
      <c r="ECS5" s="99"/>
      <c r="ECT5" s="99"/>
      <c r="ECU5" s="99"/>
      <c r="ECV5" s="99"/>
      <c r="ECW5" s="99"/>
      <c r="ECX5" s="99"/>
      <c r="ECY5" s="99"/>
      <c r="ECZ5" s="99"/>
      <c r="EDA5" s="99"/>
      <c r="EDB5" s="99"/>
      <c r="EDC5" s="99"/>
      <c r="EDD5" s="99"/>
      <c r="EDE5" s="99"/>
      <c r="EDF5" s="99"/>
      <c r="EDG5" s="99"/>
      <c r="EDH5" s="99"/>
      <c r="EDI5" s="99"/>
      <c r="EDJ5" s="99"/>
      <c r="EDK5" s="99"/>
      <c r="EDL5" s="99"/>
      <c r="EDM5" s="99"/>
      <c r="EDN5" s="99"/>
      <c r="EDO5" s="99"/>
      <c r="EDP5" s="99"/>
      <c r="EDQ5" s="99"/>
      <c r="EDR5" s="99"/>
      <c r="EDS5" s="99"/>
      <c r="EDT5" s="99"/>
      <c r="EDU5" s="99"/>
      <c r="EDV5" s="99"/>
      <c r="EDW5" s="99"/>
      <c r="EDX5" s="99"/>
      <c r="EDY5" s="99"/>
      <c r="EDZ5" s="99"/>
      <c r="EEA5" s="99"/>
      <c r="EEB5" s="99"/>
      <c r="EEC5" s="99"/>
      <c r="EED5" s="99"/>
      <c r="EEE5" s="99"/>
      <c r="EEF5" s="99"/>
      <c r="EEG5" s="99"/>
      <c r="EEH5" s="99"/>
      <c r="EEI5" s="99"/>
      <c r="EEJ5" s="99"/>
      <c r="EEK5" s="99"/>
      <c r="EEL5" s="99"/>
      <c r="EEM5" s="99"/>
      <c r="EEN5" s="99"/>
      <c r="EEO5" s="99"/>
      <c r="EEP5" s="99"/>
      <c r="EEQ5" s="99"/>
      <c r="EER5" s="99"/>
      <c r="EES5" s="99"/>
      <c r="EET5" s="99"/>
      <c r="EEU5" s="99"/>
      <c r="EEV5" s="99"/>
      <c r="EEW5" s="99"/>
      <c r="EEX5" s="99"/>
      <c r="EEY5" s="99"/>
      <c r="EEZ5" s="99"/>
      <c r="EFA5" s="99"/>
      <c r="EFB5" s="99"/>
      <c r="EFC5" s="99"/>
      <c r="EFD5" s="99"/>
      <c r="EFE5" s="99"/>
      <c r="EFF5" s="99"/>
      <c r="EFG5" s="99"/>
      <c r="EFH5" s="99"/>
      <c r="EFI5" s="99"/>
      <c r="EFJ5" s="99"/>
      <c r="EFK5" s="99"/>
      <c r="EFL5" s="99"/>
      <c r="EFM5" s="99"/>
      <c r="EFN5" s="99"/>
      <c r="EFO5" s="99"/>
      <c r="EFP5" s="99"/>
      <c r="EFQ5" s="99"/>
      <c r="EFR5" s="99"/>
      <c r="EFS5" s="99"/>
      <c r="EFT5" s="99"/>
      <c r="EFU5" s="99"/>
      <c r="EFV5" s="99"/>
      <c r="EFW5" s="99"/>
      <c r="EFX5" s="99"/>
      <c r="EFY5" s="99"/>
      <c r="EFZ5" s="99"/>
      <c r="EGA5" s="99"/>
      <c r="EGB5" s="99"/>
      <c r="EGC5" s="99"/>
      <c r="EGD5" s="99"/>
      <c r="EGE5" s="99"/>
      <c r="EGF5" s="99"/>
      <c r="EGG5" s="99"/>
      <c r="EGH5" s="99"/>
      <c r="EGI5" s="99"/>
      <c r="EGJ5" s="99"/>
      <c r="EGK5" s="99"/>
      <c r="EGL5" s="99"/>
      <c r="EGM5" s="99"/>
      <c r="EGN5" s="99"/>
      <c r="EGO5" s="99"/>
      <c r="EGP5" s="99"/>
      <c r="EGQ5" s="99"/>
      <c r="EGR5" s="99"/>
      <c r="EGS5" s="99"/>
      <c r="EGT5" s="99"/>
      <c r="EGU5" s="99"/>
      <c r="EGV5" s="99"/>
      <c r="EGW5" s="99"/>
      <c r="EGX5" s="99"/>
      <c r="EGY5" s="99"/>
      <c r="EGZ5" s="99"/>
      <c r="EHA5" s="99"/>
      <c r="EHB5" s="99"/>
      <c r="EHC5" s="99"/>
      <c r="EHD5" s="99"/>
      <c r="EHE5" s="99"/>
      <c r="EHF5" s="99"/>
      <c r="EHG5" s="99"/>
      <c r="EHH5" s="99"/>
      <c r="EHI5" s="99"/>
      <c r="EHJ5" s="99"/>
      <c r="EHK5" s="99"/>
      <c r="EHL5" s="99"/>
      <c r="EHM5" s="99"/>
      <c r="EHN5" s="99"/>
      <c r="EHO5" s="99"/>
      <c r="EHP5" s="99"/>
      <c r="EHQ5" s="99"/>
      <c r="EHR5" s="99"/>
      <c r="EHS5" s="99"/>
      <c r="EHT5" s="99"/>
      <c r="EHU5" s="99"/>
      <c r="EHV5" s="99"/>
      <c r="EHW5" s="99"/>
      <c r="EHX5" s="99"/>
      <c r="EHY5" s="99"/>
      <c r="EHZ5" s="99"/>
      <c r="EIA5" s="99"/>
      <c r="EIB5" s="99"/>
      <c r="EIC5" s="99"/>
      <c r="EID5" s="99"/>
      <c r="EIE5" s="99"/>
      <c r="EIF5" s="99"/>
      <c r="EIG5" s="99"/>
      <c r="EIH5" s="99"/>
      <c r="EII5" s="99"/>
      <c r="EIJ5" s="99"/>
      <c r="EIK5" s="99"/>
      <c r="EIL5" s="99"/>
      <c r="EIM5" s="99"/>
      <c r="EIN5" s="99"/>
      <c r="EIO5" s="99"/>
      <c r="EIP5" s="99"/>
      <c r="EIQ5" s="99"/>
      <c r="EIR5" s="99"/>
      <c r="EIS5" s="99"/>
      <c r="EIT5" s="99"/>
      <c r="EIU5" s="99"/>
      <c r="EIV5" s="99"/>
      <c r="EIW5" s="99"/>
      <c r="EIX5" s="99"/>
      <c r="EIY5" s="99"/>
      <c r="EIZ5" s="99"/>
      <c r="EJA5" s="99"/>
      <c r="EJB5" s="99"/>
      <c r="EJC5" s="99"/>
      <c r="EJD5" s="99"/>
      <c r="EJE5" s="99"/>
      <c r="EJF5" s="99"/>
      <c r="EJG5" s="99"/>
      <c r="EJH5" s="99"/>
      <c r="EJI5" s="99"/>
      <c r="EJJ5" s="99"/>
      <c r="EJK5" s="99"/>
      <c r="EJL5" s="99"/>
      <c r="EJM5" s="99"/>
      <c r="EJN5" s="99"/>
      <c r="EJO5" s="99"/>
      <c r="EJP5" s="99"/>
      <c r="EJQ5" s="99"/>
      <c r="EJR5" s="99"/>
      <c r="EJS5" s="99"/>
      <c r="EJT5" s="99"/>
      <c r="EJU5" s="99"/>
      <c r="EJV5" s="99"/>
      <c r="EJW5" s="99"/>
      <c r="EJX5" s="99"/>
      <c r="EJY5" s="99"/>
      <c r="EJZ5" s="99"/>
      <c r="EKA5" s="99"/>
      <c r="EKB5" s="99"/>
      <c r="EKC5" s="99"/>
      <c r="EKD5" s="99"/>
      <c r="EKE5" s="99"/>
      <c r="EKF5" s="99"/>
      <c r="EKG5" s="99"/>
      <c r="EKH5" s="99"/>
      <c r="EKI5" s="99"/>
      <c r="EKJ5" s="99"/>
      <c r="EKK5" s="99"/>
      <c r="EKL5" s="99"/>
      <c r="EKM5" s="99"/>
      <c r="EKN5" s="99"/>
      <c r="EKO5" s="99"/>
      <c r="EKP5" s="99"/>
      <c r="EKQ5" s="99"/>
      <c r="EKR5" s="99"/>
      <c r="EKS5" s="99"/>
      <c r="EKT5" s="99"/>
      <c r="EKU5" s="99"/>
      <c r="EKV5" s="99"/>
      <c r="EKW5" s="99"/>
      <c r="EKX5" s="99"/>
      <c r="EKY5" s="99"/>
      <c r="EKZ5" s="99"/>
      <c r="ELA5" s="99"/>
      <c r="ELB5" s="99"/>
      <c r="ELC5" s="99"/>
      <c r="ELD5" s="99"/>
      <c r="ELE5" s="99"/>
      <c r="ELF5" s="99"/>
      <c r="ELG5" s="99"/>
      <c r="ELH5" s="99"/>
      <c r="ELI5" s="99"/>
      <c r="ELJ5" s="99"/>
      <c r="ELK5" s="99"/>
      <c r="ELL5" s="99"/>
      <c r="ELM5" s="99"/>
      <c r="ELN5" s="99"/>
      <c r="ELO5" s="99"/>
      <c r="ELP5" s="99"/>
      <c r="ELQ5" s="99"/>
      <c r="ELR5" s="99"/>
      <c r="ELS5" s="99"/>
      <c r="ELT5" s="99"/>
      <c r="ELU5" s="99"/>
      <c r="ELV5" s="99"/>
      <c r="ELW5" s="99"/>
      <c r="ELX5" s="99"/>
      <c r="ELY5" s="99"/>
      <c r="ELZ5" s="99"/>
      <c r="EMA5" s="99"/>
      <c r="EMB5" s="99"/>
      <c r="EMC5" s="99"/>
      <c r="EMD5" s="99"/>
      <c r="EME5" s="99"/>
      <c r="EMF5" s="99"/>
      <c r="EMG5" s="99"/>
      <c r="EMH5" s="99"/>
      <c r="EMI5" s="99"/>
      <c r="EMJ5" s="99"/>
      <c r="EMK5" s="99"/>
      <c r="EML5" s="99"/>
      <c r="EMM5" s="99"/>
      <c r="EMN5" s="99"/>
      <c r="EMO5" s="99"/>
      <c r="EMP5" s="99"/>
      <c r="EMQ5" s="99"/>
      <c r="EMR5" s="99"/>
      <c r="EMS5" s="99"/>
      <c r="EMT5" s="99"/>
      <c r="EMU5" s="99"/>
      <c r="EMV5" s="99"/>
      <c r="EMW5" s="99"/>
      <c r="EMX5" s="99"/>
      <c r="EMY5" s="99"/>
      <c r="EMZ5" s="99"/>
      <c r="ENA5" s="99"/>
      <c r="ENB5" s="99"/>
      <c r="ENC5" s="99"/>
      <c r="END5" s="99"/>
      <c r="ENE5" s="99"/>
      <c r="ENF5" s="99"/>
      <c r="ENG5" s="99"/>
      <c r="ENH5" s="99"/>
      <c r="ENI5" s="99"/>
      <c r="ENJ5" s="99"/>
      <c r="ENK5" s="99"/>
      <c r="ENL5" s="99"/>
      <c r="ENM5" s="99"/>
      <c r="ENN5" s="99"/>
      <c r="ENO5" s="99"/>
      <c r="ENP5" s="99"/>
      <c r="ENQ5" s="99"/>
      <c r="ENR5" s="99"/>
      <c r="ENS5" s="99"/>
      <c r="ENT5" s="99"/>
      <c r="ENU5" s="99"/>
      <c r="ENV5" s="99"/>
      <c r="ENW5" s="99"/>
      <c r="ENX5" s="99"/>
      <c r="ENY5" s="99"/>
      <c r="ENZ5" s="99"/>
      <c r="EOA5" s="99"/>
      <c r="EOB5" s="99"/>
      <c r="EOC5" s="99"/>
      <c r="EOD5" s="99"/>
      <c r="EOE5" s="99"/>
      <c r="EOF5" s="99"/>
      <c r="EOG5" s="99"/>
      <c r="EOH5" s="99"/>
      <c r="EOI5" s="99"/>
      <c r="EOJ5" s="99"/>
      <c r="EOK5" s="99"/>
      <c r="EOL5" s="99"/>
      <c r="EOM5" s="99"/>
      <c r="EON5" s="99"/>
      <c r="EOO5" s="99"/>
      <c r="EOP5" s="99"/>
      <c r="EOQ5" s="99"/>
      <c r="EOR5" s="99"/>
      <c r="EOS5" s="99"/>
      <c r="EOT5" s="99"/>
      <c r="EOU5" s="99"/>
      <c r="EOV5" s="99"/>
      <c r="EOW5" s="99"/>
      <c r="EOX5" s="99"/>
      <c r="EOY5" s="99"/>
      <c r="EOZ5" s="99"/>
      <c r="EPA5" s="99"/>
      <c r="EPB5" s="99"/>
      <c r="EPC5" s="99"/>
      <c r="EPD5" s="99"/>
      <c r="EPE5" s="99"/>
      <c r="EPF5" s="99"/>
      <c r="EPG5" s="99"/>
      <c r="EPH5" s="99"/>
      <c r="EPI5" s="99"/>
      <c r="EPJ5" s="99"/>
      <c r="EPK5" s="99"/>
      <c r="EPL5" s="99"/>
      <c r="EPM5" s="99"/>
      <c r="EPN5" s="99"/>
      <c r="EPO5" s="99"/>
      <c r="EPP5" s="99"/>
      <c r="EPQ5" s="99"/>
      <c r="EPR5" s="99"/>
      <c r="EPS5" s="99"/>
      <c r="EPT5" s="99"/>
      <c r="EPU5" s="99"/>
      <c r="EPV5" s="99"/>
      <c r="EPW5" s="99"/>
      <c r="EPX5" s="99"/>
      <c r="EPY5" s="99"/>
      <c r="EPZ5" s="99"/>
      <c r="EQA5" s="99"/>
      <c r="EQB5" s="99"/>
      <c r="EQC5" s="99"/>
      <c r="EQD5" s="99"/>
      <c r="EQE5" s="99"/>
      <c r="EQF5" s="99"/>
      <c r="EQG5" s="99"/>
      <c r="EQH5" s="99"/>
      <c r="EQI5" s="99"/>
      <c r="EQJ5" s="99"/>
      <c r="EQK5" s="99"/>
      <c r="EQL5" s="99"/>
      <c r="EQM5" s="99"/>
      <c r="EQN5" s="99"/>
      <c r="EQO5" s="99"/>
      <c r="EQP5" s="99"/>
      <c r="EQQ5" s="99"/>
      <c r="EQR5" s="99"/>
      <c r="EQS5" s="99"/>
      <c r="EQT5" s="99"/>
      <c r="EQU5" s="99"/>
      <c r="EQV5" s="99"/>
      <c r="EQW5" s="99"/>
      <c r="EQX5" s="99"/>
      <c r="EQY5" s="99"/>
      <c r="EQZ5" s="99"/>
      <c r="ERA5" s="99"/>
      <c r="ERB5" s="99"/>
      <c r="ERC5" s="99"/>
      <c r="ERD5" s="99"/>
      <c r="ERE5" s="99"/>
      <c r="ERF5" s="99"/>
      <c r="ERG5" s="99"/>
      <c r="ERH5" s="99"/>
      <c r="ERI5" s="99"/>
      <c r="ERJ5" s="99"/>
      <c r="ERK5" s="99"/>
      <c r="ERL5" s="99"/>
      <c r="ERM5" s="99"/>
      <c r="ERN5" s="99"/>
      <c r="ERO5" s="99"/>
      <c r="ERP5" s="99"/>
      <c r="ERQ5" s="99"/>
      <c r="ERR5" s="99"/>
      <c r="ERS5" s="99"/>
      <c r="ERT5" s="99"/>
      <c r="ERU5" s="99"/>
      <c r="ERV5" s="99"/>
      <c r="ERW5" s="99"/>
      <c r="ERX5" s="99"/>
      <c r="ERY5" s="99"/>
      <c r="ERZ5" s="99"/>
      <c r="ESA5" s="99"/>
      <c r="ESB5" s="99"/>
      <c r="ESC5" s="99"/>
      <c r="ESD5" s="99"/>
      <c r="ESE5" s="99"/>
      <c r="ESF5" s="99"/>
      <c r="ESG5" s="99"/>
      <c r="ESH5" s="99"/>
      <c r="ESI5" s="99"/>
      <c r="ESJ5" s="99"/>
      <c r="ESK5" s="99"/>
      <c r="ESL5" s="99"/>
      <c r="ESM5" s="99"/>
      <c r="ESN5" s="99"/>
      <c r="ESO5" s="99"/>
      <c r="ESP5" s="99"/>
      <c r="ESQ5" s="99"/>
      <c r="ESR5" s="99"/>
      <c r="ESS5" s="99"/>
      <c r="EST5" s="99"/>
      <c r="ESU5" s="99"/>
      <c r="ESV5" s="99"/>
      <c r="ESW5" s="99"/>
      <c r="ESX5" s="99"/>
      <c r="ESY5" s="99"/>
      <c r="ESZ5" s="99"/>
      <c r="ETA5" s="99"/>
      <c r="ETB5" s="99"/>
      <c r="ETC5" s="99"/>
      <c r="ETD5" s="99"/>
      <c r="ETE5" s="99"/>
      <c r="ETF5" s="99"/>
      <c r="ETG5" s="99"/>
      <c r="ETH5" s="99"/>
      <c r="ETI5" s="99"/>
      <c r="ETJ5" s="99"/>
      <c r="ETK5" s="99"/>
      <c r="ETL5" s="99"/>
      <c r="ETM5" s="99"/>
      <c r="ETN5" s="99"/>
      <c r="ETO5" s="99"/>
      <c r="ETP5" s="99"/>
      <c r="ETQ5" s="99"/>
      <c r="ETR5" s="99"/>
      <c r="ETS5" s="99"/>
      <c r="ETT5" s="99"/>
      <c r="ETU5" s="99"/>
      <c r="ETV5" s="99"/>
      <c r="ETW5" s="99"/>
      <c r="ETX5" s="99"/>
      <c r="ETY5" s="99"/>
      <c r="ETZ5" s="99"/>
      <c r="EUA5" s="99"/>
      <c r="EUB5" s="99"/>
      <c r="EUC5" s="99"/>
      <c r="EUD5" s="99"/>
      <c r="EUE5" s="99"/>
      <c r="EUF5" s="99"/>
      <c r="EUG5" s="99"/>
      <c r="EUH5" s="99"/>
      <c r="EUI5" s="99"/>
      <c r="EUJ5" s="99"/>
      <c r="EUK5" s="99"/>
      <c r="EUL5" s="99"/>
      <c r="EUM5" s="99"/>
      <c r="EUN5" s="99"/>
      <c r="EUO5" s="99"/>
      <c r="EUP5" s="99"/>
      <c r="EUQ5" s="99"/>
      <c r="EUR5" s="99"/>
      <c r="EUS5" s="99"/>
      <c r="EUT5" s="99"/>
      <c r="EUU5" s="99"/>
      <c r="EUV5" s="99"/>
      <c r="EUW5" s="99"/>
      <c r="EUX5" s="99"/>
      <c r="EUY5" s="99"/>
      <c r="EUZ5" s="99"/>
      <c r="EVA5" s="99"/>
      <c r="EVB5" s="99"/>
      <c r="EVC5" s="99"/>
      <c r="EVD5" s="99"/>
      <c r="EVE5" s="99"/>
      <c r="EVF5" s="99"/>
      <c r="EVG5" s="99"/>
      <c r="EVH5" s="99"/>
      <c r="EVI5" s="99"/>
      <c r="EVJ5" s="99"/>
      <c r="EVK5" s="99"/>
      <c r="EVL5" s="99"/>
      <c r="EVM5" s="99"/>
      <c r="EVN5" s="99"/>
      <c r="EVO5" s="99"/>
      <c r="EVP5" s="99"/>
      <c r="EVQ5" s="99"/>
      <c r="EVR5" s="99"/>
      <c r="EVS5" s="99"/>
      <c r="EVT5" s="99"/>
      <c r="EVU5" s="99"/>
      <c r="EVV5" s="99"/>
      <c r="EVW5" s="99"/>
      <c r="EVX5" s="99"/>
      <c r="EVY5" s="99"/>
      <c r="EVZ5" s="99"/>
      <c r="EWA5" s="99"/>
      <c r="EWB5" s="99"/>
      <c r="EWC5" s="99"/>
      <c r="EWD5" s="99"/>
      <c r="EWE5" s="99"/>
      <c r="EWF5" s="99"/>
      <c r="EWG5" s="99"/>
      <c r="EWH5" s="99"/>
      <c r="EWI5" s="99"/>
      <c r="EWJ5" s="99"/>
      <c r="EWK5" s="99"/>
      <c r="EWL5" s="99"/>
      <c r="EWM5" s="99"/>
      <c r="EWN5" s="99"/>
      <c r="EWO5" s="99"/>
      <c r="EWP5" s="99"/>
      <c r="EWQ5" s="99"/>
      <c r="EWR5" s="99"/>
      <c r="EWS5" s="99"/>
      <c r="EWT5" s="99"/>
      <c r="EWU5" s="99"/>
      <c r="EWV5" s="99"/>
      <c r="EWW5" s="99"/>
      <c r="EWX5" s="99"/>
      <c r="EWY5" s="99"/>
      <c r="EWZ5" s="99"/>
      <c r="EXA5" s="99"/>
      <c r="EXB5" s="99"/>
      <c r="EXC5" s="99"/>
      <c r="EXD5" s="99"/>
      <c r="EXE5" s="99"/>
      <c r="EXF5" s="99"/>
      <c r="EXG5" s="99"/>
      <c r="EXH5" s="99"/>
      <c r="EXI5" s="99"/>
      <c r="EXJ5" s="99"/>
      <c r="EXK5" s="99"/>
      <c r="EXL5" s="99"/>
      <c r="EXM5" s="99"/>
      <c r="EXN5" s="99"/>
      <c r="EXO5" s="99"/>
      <c r="EXP5" s="99"/>
      <c r="EXQ5" s="99"/>
      <c r="EXR5" s="99"/>
      <c r="EXS5" s="99"/>
      <c r="EXT5" s="99"/>
      <c r="EXU5" s="99"/>
      <c r="EXV5" s="99"/>
      <c r="EXW5" s="99"/>
      <c r="EXX5" s="99"/>
      <c r="EXY5" s="99"/>
      <c r="EXZ5" s="99"/>
      <c r="EYA5" s="99"/>
      <c r="EYB5" s="99"/>
      <c r="EYC5" s="99"/>
      <c r="EYD5" s="99"/>
      <c r="EYE5" s="99"/>
      <c r="EYF5" s="99"/>
      <c r="EYG5" s="99"/>
      <c r="EYH5" s="99"/>
      <c r="EYI5" s="99"/>
      <c r="EYJ5" s="99"/>
      <c r="EYK5" s="99"/>
      <c r="EYL5" s="99"/>
      <c r="EYM5" s="99"/>
      <c r="EYN5" s="99"/>
      <c r="EYO5" s="99"/>
      <c r="EYP5" s="99"/>
      <c r="EYQ5" s="99"/>
      <c r="EYR5" s="99"/>
      <c r="EYS5" s="99"/>
      <c r="EYT5" s="99"/>
      <c r="EYU5" s="99"/>
      <c r="EYV5" s="99"/>
      <c r="EYW5" s="99"/>
      <c r="EYX5" s="99"/>
      <c r="EYY5" s="99"/>
      <c r="EYZ5" s="99"/>
      <c r="EZA5" s="99"/>
      <c r="EZB5" s="99"/>
      <c r="EZC5" s="99"/>
      <c r="EZD5" s="99"/>
      <c r="EZE5" s="99"/>
      <c r="EZF5" s="99"/>
      <c r="EZG5" s="99"/>
      <c r="EZH5" s="99"/>
      <c r="EZI5" s="99"/>
      <c r="EZJ5" s="99"/>
      <c r="EZK5" s="99"/>
      <c r="EZL5" s="99"/>
      <c r="EZM5" s="99"/>
      <c r="EZN5" s="99"/>
      <c r="EZO5" s="99"/>
      <c r="EZP5" s="99"/>
      <c r="EZQ5" s="99"/>
      <c r="EZR5" s="99"/>
      <c r="EZS5" s="99"/>
      <c r="EZT5" s="99"/>
      <c r="EZU5" s="99"/>
      <c r="EZV5" s="99"/>
      <c r="EZW5" s="99"/>
      <c r="EZX5" s="99"/>
      <c r="EZY5" s="99"/>
      <c r="EZZ5" s="99"/>
      <c r="FAA5" s="99"/>
      <c r="FAB5" s="99"/>
      <c r="FAC5" s="99"/>
      <c r="FAD5" s="99"/>
      <c r="FAE5" s="99"/>
      <c r="FAF5" s="99"/>
      <c r="FAG5" s="99"/>
      <c r="FAH5" s="99"/>
      <c r="FAI5" s="99"/>
      <c r="FAJ5" s="99"/>
      <c r="FAK5" s="99"/>
      <c r="FAL5" s="99"/>
      <c r="FAM5" s="99"/>
      <c r="FAN5" s="99"/>
      <c r="FAO5" s="99"/>
      <c r="FAP5" s="99"/>
      <c r="FAQ5" s="99"/>
      <c r="FAR5" s="99"/>
      <c r="FAS5" s="99"/>
      <c r="FAT5" s="99"/>
      <c r="FAU5" s="99"/>
      <c r="FAV5" s="99"/>
      <c r="FAW5" s="99"/>
      <c r="FAX5" s="99"/>
      <c r="FAY5" s="99"/>
      <c r="FAZ5" s="99"/>
      <c r="FBA5" s="99"/>
      <c r="FBB5" s="99"/>
      <c r="FBC5" s="99"/>
      <c r="FBD5" s="99"/>
      <c r="FBE5" s="99"/>
      <c r="FBF5" s="99"/>
      <c r="FBG5" s="99"/>
      <c r="FBH5" s="99"/>
      <c r="FBI5" s="99"/>
      <c r="FBJ5" s="99"/>
      <c r="FBK5" s="99"/>
      <c r="FBL5" s="99"/>
      <c r="FBM5" s="99"/>
      <c r="FBN5" s="99"/>
      <c r="FBO5" s="99"/>
      <c r="FBP5" s="99"/>
      <c r="FBQ5" s="99"/>
      <c r="FBR5" s="99"/>
      <c r="FBS5" s="99"/>
      <c r="FBT5" s="99"/>
      <c r="FBU5" s="99"/>
      <c r="FBV5" s="99"/>
      <c r="FBW5" s="99"/>
      <c r="FBX5" s="99"/>
      <c r="FBY5" s="99"/>
      <c r="FBZ5" s="99"/>
      <c r="FCA5" s="99"/>
      <c r="FCB5" s="99"/>
      <c r="FCC5" s="99"/>
      <c r="FCD5" s="99"/>
      <c r="FCE5" s="99"/>
      <c r="FCF5" s="99"/>
      <c r="FCG5" s="99"/>
      <c r="FCH5" s="99"/>
      <c r="FCI5" s="99"/>
      <c r="FCJ5" s="99"/>
      <c r="FCK5" s="99"/>
      <c r="FCL5" s="99"/>
      <c r="FCM5" s="99"/>
      <c r="FCN5" s="99"/>
      <c r="FCO5" s="99"/>
      <c r="FCP5" s="99"/>
      <c r="FCQ5" s="99"/>
      <c r="FCR5" s="99"/>
      <c r="FCS5" s="99"/>
      <c r="FCT5" s="99"/>
      <c r="FCU5" s="99"/>
      <c r="FCV5" s="99"/>
      <c r="FCW5" s="99"/>
      <c r="FCX5" s="99"/>
      <c r="FCY5" s="99"/>
      <c r="FCZ5" s="99"/>
      <c r="FDA5" s="99"/>
      <c r="FDB5" s="99"/>
      <c r="FDC5" s="99"/>
      <c r="FDD5" s="99"/>
      <c r="FDE5" s="99"/>
      <c r="FDF5" s="99"/>
      <c r="FDG5" s="99"/>
      <c r="FDH5" s="99"/>
      <c r="FDI5" s="99"/>
      <c r="FDJ5" s="99"/>
      <c r="FDK5" s="99"/>
      <c r="FDL5" s="99"/>
      <c r="FDM5" s="99"/>
      <c r="FDN5" s="99"/>
      <c r="FDO5" s="99"/>
      <c r="FDP5" s="99"/>
      <c r="FDQ5" s="99"/>
      <c r="FDR5" s="99"/>
      <c r="FDS5" s="99"/>
      <c r="FDT5" s="99"/>
      <c r="FDU5" s="99"/>
      <c r="FDV5" s="99"/>
      <c r="FDW5" s="99"/>
      <c r="FDX5" s="99"/>
      <c r="FDY5" s="99"/>
      <c r="FDZ5" s="99"/>
      <c r="FEA5" s="99"/>
      <c r="FEB5" s="99"/>
      <c r="FEC5" s="99"/>
      <c r="FED5" s="99"/>
      <c r="FEE5" s="99"/>
      <c r="FEF5" s="99"/>
      <c r="FEG5" s="99"/>
      <c r="FEH5" s="99"/>
      <c r="FEI5" s="99"/>
      <c r="FEJ5" s="99"/>
      <c r="FEK5" s="99"/>
      <c r="FEL5" s="99"/>
      <c r="FEM5" s="99"/>
      <c r="FEN5" s="99"/>
      <c r="FEO5" s="99"/>
      <c r="FEP5" s="99"/>
      <c r="FEQ5" s="99"/>
      <c r="FER5" s="99"/>
      <c r="FES5" s="99"/>
      <c r="FET5" s="99"/>
      <c r="FEU5" s="99"/>
      <c r="FEV5" s="99"/>
      <c r="FEW5" s="99"/>
      <c r="FEX5" s="99"/>
      <c r="FEY5" s="99"/>
      <c r="FEZ5" s="99"/>
      <c r="FFA5" s="99"/>
      <c r="FFB5" s="99"/>
      <c r="FFC5" s="99"/>
      <c r="FFD5" s="99"/>
      <c r="FFE5" s="99"/>
      <c r="FFF5" s="99"/>
      <c r="FFG5" s="99"/>
      <c r="FFH5" s="99"/>
      <c r="FFI5" s="99"/>
      <c r="FFJ5" s="99"/>
      <c r="FFK5" s="99"/>
      <c r="FFL5" s="99"/>
      <c r="FFM5" s="99"/>
      <c r="FFN5" s="99"/>
      <c r="FFO5" s="99"/>
      <c r="FFP5" s="99"/>
      <c r="FFQ5" s="99"/>
      <c r="FFR5" s="99"/>
      <c r="FFS5" s="99"/>
      <c r="FFT5" s="99"/>
      <c r="FFU5" s="99"/>
      <c r="FFV5" s="99"/>
      <c r="FFW5" s="99"/>
      <c r="FFX5" s="99"/>
      <c r="FFY5" s="99"/>
      <c r="FFZ5" s="99"/>
      <c r="FGA5" s="99"/>
      <c r="FGB5" s="99"/>
      <c r="FGC5" s="99"/>
      <c r="FGD5" s="99"/>
      <c r="FGE5" s="99"/>
      <c r="FGF5" s="99"/>
      <c r="FGG5" s="99"/>
      <c r="FGH5" s="99"/>
      <c r="FGI5" s="99"/>
      <c r="FGJ5" s="99"/>
      <c r="FGK5" s="99"/>
      <c r="FGL5" s="99"/>
      <c r="FGM5" s="99"/>
      <c r="FGN5" s="99"/>
      <c r="FGO5" s="99"/>
      <c r="FGP5" s="99"/>
      <c r="FGQ5" s="99"/>
      <c r="FGR5" s="99"/>
      <c r="FGS5" s="99"/>
      <c r="FGT5" s="99"/>
      <c r="FGU5" s="99"/>
      <c r="FGV5" s="99"/>
      <c r="FGW5" s="99"/>
      <c r="FGX5" s="99"/>
      <c r="FGY5" s="99"/>
      <c r="FGZ5" s="99"/>
      <c r="FHA5" s="99"/>
      <c r="FHB5" s="99"/>
      <c r="FHC5" s="99"/>
      <c r="FHD5" s="99"/>
      <c r="FHE5" s="99"/>
      <c r="FHF5" s="99"/>
      <c r="FHG5" s="99"/>
      <c r="FHH5" s="99"/>
      <c r="FHI5" s="99"/>
      <c r="FHJ5" s="99"/>
      <c r="FHK5" s="99"/>
      <c r="FHL5" s="99"/>
      <c r="FHM5" s="99"/>
      <c r="FHN5" s="99"/>
      <c r="FHO5" s="99"/>
      <c r="FHP5" s="99"/>
      <c r="FHQ5" s="99"/>
      <c r="FHR5" s="99"/>
      <c r="FHS5" s="99"/>
      <c r="FHT5" s="99"/>
      <c r="FHU5" s="99"/>
      <c r="FHV5" s="99"/>
      <c r="FHW5" s="99"/>
      <c r="FHX5" s="99"/>
      <c r="FHY5" s="99"/>
      <c r="FHZ5" s="99"/>
      <c r="FIA5" s="99"/>
      <c r="FIB5" s="99"/>
      <c r="FIC5" s="99"/>
      <c r="FID5" s="99"/>
      <c r="FIE5" s="99"/>
      <c r="FIF5" s="99"/>
      <c r="FIG5" s="99"/>
      <c r="FIH5" s="99"/>
      <c r="FII5" s="99"/>
      <c r="FIJ5" s="99"/>
      <c r="FIK5" s="99"/>
      <c r="FIL5" s="99"/>
      <c r="FIM5" s="99"/>
      <c r="FIN5" s="99"/>
      <c r="FIO5" s="99"/>
      <c r="FIP5" s="99"/>
      <c r="FIQ5" s="99"/>
      <c r="FIR5" s="99"/>
      <c r="FIS5" s="99"/>
      <c r="FIT5" s="99"/>
      <c r="FIU5" s="99"/>
      <c r="FIV5" s="99"/>
      <c r="FIW5" s="99"/>
      <c r="FIX5" s="99"/>
      <c r="FIY5" s="99"/>
      <c r="FIZ5" s="99"/>
      <c r="FJA5" s="99"/>
      <c r="FJB5" s="99"/>
      <c r="FJC5" s="99"/>
      <c r="FJD5" s="99"/>
      <c r="FJE5" s="99"/>
      <c r="FJF5" s="99"/>
      <c r="FJG5" s="99"/>
      <c r="FJH5" s="99"/>
      <c r="FJI5" s="99"/>
      <c r="FJJ5" s="99"/>
      <c r="FJK5" s="99"/>
      <c r="FJL5" s="99"/>
      <c r="FJM5" s="99"/>
      <c r="FJN5" s="99"/>
      <c r="FJO5" s="99"/>
      <c r="FJP5" s="99"/>
      <c r="FJQ5" s="99"/>
      <c r="FJR5" s="99"/>
      <c r="FJS5" s="99"/>
      <c r="FJT5" s="99"/>
      <c r="FJU5" s="99"/>
      <c r="FJV5" s="99"/>
      <c r="FJW5" s="99"/>
      <c r="FJX5" s="99"/>
      <c r="FJY5" s="99"/>
      <c r="FJZ5" s="99"/>
      <c r="FKA5" s="99"/>
      <c r="FKB5" s="99"/>
      <c r="FKC5" s="99"/>
      <c r="FKD5" s="99"/>
      <c r="FKE5" s="99"/>
      <c r="FKF5" s="99"/>
      <c r="FKG5" s="99"/>
      <c r="FKH5" s="99"/>
      <c r="FKI5" s="99"/>
      <c r="FKJ5" s="99"/>
      <c r="FKK5" s="99"/>
      <c r="FKL5" s="99"/>
      <c r="FKM5" s="99"/>
      <c r="FKN5" s="99"/>
      <c r="FKO5" s="99"/>
      <c r="FKP5" s="99"/>
      <c r="FKQ5" s="99"/>
      <c r="FKR5" s="99"/>
      <c r="FKS5" s="99"/>
      <c r="FKT5" s="99"/>
      <c r="FKU5" s="99"/>
      <c r="FKV5" s="99"/>
      <c r="FKW5" s="99"/>
      <c r="FKX5" s="99"/>
      <c r="FKY5" s="99"/>
      <c r="FKZ5" s="99"/>
      <c r="FLA5" s="99"/>
      <c r="FLB5" s="99"/>
      <c r="FLC5" s="99"/>
      <c r="FLD5" s="99"/>
      <c r="FLE5" s="99"/>
      <c r="FLF5" s="99"/>
      <c r="FLG5" s="99"/>
      <c r="FLH5" s="99"/>
      <c r="FLI5" s="99"/>
      <c r="FLJ5" s="99"/>
      <c r="FLK5" s="99"/>
      <c r="FLL5" s="99"/>
      <c r="FLM5" s="99"/>
      <c r="FLN5" s="99"/>
      <c r="FLO5" s="99"/>
      <c r="FLP5" s="99"/>
      <c r="FLQ5" s="99"/>
      <c r="FLR5" s="99"/>
      <c r="FLS5" s="99"/>
      <c r="FLT5" s="99"/>
      <c r="FLU5" s="99"/>
      <c r="FLV5" s="99"/>
      <c r="FLW5" s="99"/>
      <c r="FLX5" s="99"/>
      <c r="FLY5" s="99"/>
      <c r="FLZ5" s="99"/>
      <c r="FMA5" s="99"/>
      <c r="FMB5" s="99"/>
      <c r="FMC5" s="99"/>
      <c r="FMD5" s="99"/>
      <c r="FME5" s="99"/>
      <c r="FMF5" s="99"/>
      <c r="FMG5" s="99"/>
      <c r="FMH5" s="99"/>
      <c r="FMI5" s="99"/>
      <c r="FMJ5" s="99"/>
      <c r="FMK5" s="99"/>
      <c r="FML5" s="99"/>
      <c r="FMM5" s="99"/>
      <c r="FMN5" s="99"/>
      <c r="FMO5" s="99"/>
      <c r="FMP5" s="99"/>
      <c r="FMQ5" s="99"/>
      <c r="FMR5" s="99"/>
      <c r="FMS5" s="99"/>
      <c r="FMT5" s="99"/>
      <c r="FMU5" s="99"/>
      <c r="FMV5" s="99"/>
      <c r="FMW5" s="99"/>
      <c r="FMX5" s="99"/>
      <c r="FMY5" s="99"/>
      <c r="FMZ5" s="99"/>
      <c r="FNA5" s="99"/>
      <c r="FNB5" s="99"/>
      <c r="FNC5" s="99"/>
      <c r="FND5" s="99"/>
      <c r="FNE5" s="99"/>
      <c r="FNF5" s="99"/>
      <c r="FNG5" s="99"/>
      <c r="FNH5" s="99"/>
      <c r="FNI5" s="99"/>
      <c r="FNJ5" s="99"/>
      <c r="FNK5" s="99"/>
      <c r="FNL5" s="99"/>
      <c r="FNM5" s="99"/>
      <c r="FNN5" s="99"/>
      <c r="FNO5" s="99"/>
      <c r="FNP5" s="99"/>
      <c r="FNQ5" s="99"/>
      <c r="FNR5" s="99"/>
      <c r="FNS5" s="99"/>
      <c r="FNT5" s="99"/>
      <c r="FNU5" s="99"/>
      <c r="FNV5" s="99"/>
      <c r="FNW5" s="99"/>
      <c r="FNX5" s="99"/>
      <c r="FNY5" s="99"/>
      <c r="FNZ5" s="99"/>
      <c r="FOA5" s="99"/>
      <c r="FOB5" s="99"/>
      <c r="FOC5" s="99"/>
      <c r="FOD5" s="99"/>
      <c r="FOE5" s="99"/>
      <c r="FOF5" s="99"/>
      <c r="FOG5" s="99"/>
      <c r="FOH5" s="99"/>
      <c r="FOI5" s="99"/>
      <c r="FOJ5" s="99"/>
      <c r="FOK5" s="99"/>
      <c r="FOL5" s="99"/>
      <c r="FOM5" s="99"/>
      <c r="FON5" s="99"/>
      <c r="FOO5" s="99"/>
      <c r="FOP5" s="99"/>
      <c r="FOQ5" s="99"/>
      <c r="FOR5" s="99"/>
      <c r="FOS5" s="99"/>
      <c r="FOT5" s="99"/>
      <c r="FOU5" s="99"/>
      <c r="FOV5" s="99"/>
      <c r="FOW5" s="99"/>
      <c r="FOX5" s="99"/>
      <c r="FOY5" s="99"/>
      <c r="FOZ5" s="99"/>
      <c r="FPA5" s="99"/>
      <c r="FPB5" s="99"/>
      <c r="FPC5" s="99"/>
      <c r="FPD5" s="99"/>
      <c r="FPE5" s="99"/>
      <c r="FPF5" s="99"/>
      <c r="FPG5" s="99"/>
      <c r="FPH5" s="99"/>
      <c r="FPI5" s="99"/>
      <c r="FPJ5" s="99"/>
      <c r="FPK5" s="99"/>
      <c r="FPL5" s="99"/>
      <c r="FPM5" s="99"/>
      <c r="FPN5" s="99"/>
      <c r="FPO5" s="99"/>
      <c r="FPP5" s="99"/>
      <c r="FPQ5" s="99"/>
      <c r="FPR5" s="99"/>
      <c r="FPS5" s="99"/>
      <c r="FPT5" s="99"/>
      <c r="FPU5" s="99"/>
      <c r="FPV5" s="99"/>
      <c r="FPW5" s="99"/>
      <c r="FPX5" s="99"/>
      <c r="FPY5" s="99"/>
      <c r="FPZ5" s="99"/>
      <c r="FQA5" s="99"/>
      <c r="FQB5" s="99"/>
      <c r="FQC5" s="99"/>
      <c r="FQD5" s="99"/>
      <c r="FQE5" s="99"/>
      <c r="FQF5" s="99"/>
      <c r="FQG5" s="99"/>
      <c r="FQH5" s="99"/>
      <c r="FQI5" s="99"/>
      <c r="FQJ5" s="99"/>
      <c r="FQK5" s="99"/>
      <c r="FQL5" s="99"/>
      <c r="FQM5" s="99"/>
      <c r="FQN5" s="99"/>
      <c r="FQO5" s="99"/>
      <c r="FQP5" s="99"/>
      <c r="FQQ5" s="99"/>
      <c r="FQR5" s="99"/>
      <c r="FQS5" s="99"/>
      <c r="FQT5" s="99"/>
      <c r="FQU5" s="99"/>
      <c r="FQV5" s="99"/>
      <c r="FQW5" s="99"/>
      <c r="FQX5" s="99"/>
      <c r="FQY5" s="99"/>
      <c r="FQZ5" s="99"/>
      <c r="FRA5" s="99"/>
      <c r="FRB5" s="99"/>
      <c r="FRC5" s="99"/>
      <c r="FRD5" s="99"/>
      <c r="FRE5" s="99"/>
      <c r="FRF5" s="99"/>
      <c r="FRG5" s="99"/>
      <c r="FRH5" s="99"/>
      <c r="FRI5" s="99"/>
      <c r="FRJ5" s="99"/>
      <c r="FRK5" s="99"/>
      <c r="FRL5" s="99"/>
      <c r="FRM5" s="99"/>
      <c r="FRN5" s="99"/>
      <c r="FRO5" s="99"/>
      <c r="FRP5" s="99"/>
      <c r="FRQ5" s="99"/>
      <c r="FRR5" s="99"/>
      <c r="FRS5" s="99"/>
      <c r="FRT5" s="99"/>
      <c r="FRU5" s="99"/>
      <c r="FRV5" s="99"/>
      <c r="FRW5" s="99"/>
      <c r="FRX5" s="99"/>
      <c r="FRY5" s="99"/>
      <c r="FRZ5" s="99"/>
      <c r="FSA5" s="99"/>
      <c r="FSB5" s="99"/>
      <c r="FSC5" s="99"/>
      <c r="FSD5" s="99"/>
      <c r="FSE5" s="99"/>
      <c r="FSF5" s="99"/>
      <c r="FSG5" s="99"/>
      <c r="FSH5" s="99"/>
      <c r="FSI5" s="99"/>
      <c r="FSJ5" s="99"/>
      <c r="FSK5" s="99"/>
      <c r="FSL5" s="99"/>
      <c r="FSM5" s="99"/>
      <c r="FSN5" s="99"/>
      <c r="FSO5" s="99"/>
      <c r="FSP5" s="99"/>
      <c r="FSQ5" s="99"/>
      <c r="FSR5" s="99"/>
      <c r="FSS5" s="99"/>
      <c r="FST5" s="99"/>
      <c r="FSU5" s="99"/>
      <c r="FSV5" s="99"/>
      <c r="FSW5" s="99"/>
      <c r="FSX5" s="99"/>
      <c r="FSY5" s="99"/>
      <c r="FSZ5" s="99"/>
      <c r="FTA5" s="99"/>
      <c r="FTB5" s="99"/>
      <c r="FTC5" s="99"/>
      <c r="FTD5" s="99"/>
      <c r="FTE5" s="99"/>
      <c r="FTF5" s="99"/>
      <c r="FTG5" s="99"/>
      <c r="FTH5" s="99"/>
      <c r="FTI5" s="99"/>
      <c r="FTJ5" s="99"/>
      <c r="FTK5" s="99"/>
      <c r="FTL5" s="99"/>
      <c r="FTM5" s="99"/>
      <c r="FTN5" s="99"/>
      <c r="FTO5" s="99"/>
      <c r="FTP5" s="99"/>
      <c r="FTQ5" s="99"/>
      <c r="FTR5" s="99"/>
      <c r="FTS5" s="99"/>
      <c r="FTT5" s="99"/>
      <c r="FTU5" s="99"/>
      <c r="FTV5" s="99"/>
      <c r="FTW5" s="99"/>
      <c r="FTX5" s="99"/>
      <c r="FTY5" s="99"/>
      <c r="FTZ5" s="99"/>
      <c r="FUA5" s="99"/>
      <c r="FUB5" s="99"/>
      <c r="FUC5" s="99"/>
      <c r="FUD5" s="99"/>
      <c r="FUE5" s="99"/>
      <c r="FUF5" s="99"/>
      <c r="FUG5" s="99"/>
      <c r="FUH5" s="99"/>
      <c r="FUI5" s="99"/>
      <c r="FUJ5" s="99"/>
      <c r="FUK5" s="99"/>
      <c r="FUL5" s="99"/>
      <c r="FUM5" s="99"/>
      <c r="FUN5" s="99"/>
      <c r="FUO5" s="99"/>
      <c r="FUP5" s="99"/>
      <c r="FUQ5" s="99"/>
      <c r="FUR5" s="99"/>
      <c r="FUS5" s="99"/>
      <c r="FUT5" s="99"/>
      <c r="FUU5" s="99"/>
      <c r="FUV5" s="99"/>
      <c r="FUW5" s="99"/>
      <c r="FUX5" s="99"/>
      <c r="FUY5" s="99"/>
      <c r="FUZ5" s="99"/>
      <c r="FVA5" s="99"/>
      <c r="FVB5" s="99"/>
      <c r="FVC5" s="99"/>
      <c r="FVD5" s="99"/>
      <c r="FVE5" s="99"/>
      <c r="FVF5" s="99"/>
      <c r="FVG5" s="99"/>
      <c r="FVH5" s="99"/>
      <c r="FVI5" s="99"/>
      <c r="FVJ5" s="99"/>
      <c r="FVK5" s="99"/>
      <c r="FVL5" s="99"/>
      <c r="FVM5" s="99"/>
      <c r="FVN5" s="99"/>
      <c r="FVO5" s="99"/>
      <c r="FVP5" s="99"/>
      <c r="FVQ5" s="99"/>
      <c r="FVR5" s="99"/>
      <c r="FVS5" s="99"/>
      <c r="FVT5" s="99"/>
      <c r="FVU5" s="99"/>
      <c r="FVV5" s="99"/>
      <c r="FVW5" s="99"/>
      <c r="FVX5" s="99"/>
      <c r="FVY5" s="99"/>
      <c r="FVZ5" s="99"/>
      <c r="FWA5" s="99"/>
      <c r="FWB5" s="99"/>
      <c r="FWC5" s="99"/>
      <c r="FWD5" s="99"/>
      <c r="FWE5" s="99"/>
      <c r="FWF5" s="99"/>
      <c r="FWG5" s="99"/>
      <c r="FWH5" s="99"/>
      <c r="FWI5" s="99"/>
      <c r="FWJ5" s="99"/>
      <c r="FWK5" s="99"/>
      <c r="FWL5" s="99"/>
      <c r="FWM5" s="99"/>
      <c r="FWN5" s="99"/>
      <c r="FWO5" s="99"/>
      <c r="FWP5" s="99"/>
      <c r="FWQ5" s="99"/>
      <c r="FWR5" s="99"/>
      <c r="FWS5" s="99"/>
      <c r="FWT5" s="99"/>
      <c r="FWU5" s="99"/>
      <c r="FWV5" s="99"/>
      <c r="FWW5" s="99"/>
      <c r="FWX5" s="99"/>
      <c r="FWY5" s="99"/>
      <c r="FWZ5" s="99"/>
      <c r="FXA5" s="99"/>
      <c r="FXB5" s="99"/>
      <c r="FXC5" s="99"/>
      <c r="FXD5" s="99"/>
      <c r="FXE5" s="99"/>
      <c r="FXF5" s="99"/>
      <c r="FXG5" s="99"/>
      <c r="FXH5" s="99"/>
      <c r="FXI5" s="99"/>
      <c r="FXJ5" s="99"/>
      <c r="FXK5" s="99"/>
      <c r="FXL5" s="99"/>
      <c r="FXM5" s="99"/>
      <c r="FXN5" s="99"/>
      <c r="FXO5" s="99"/>
      <c r="FXP5" s="99"/>
      <c r="FXQ5" s="99"/>
      <c r="FXR5" s="99"/>
      <c r="FXS5" s="99"/>
      <c r="FXT5" s="99"/>
      <c r="FXU5" s="99"/>
      <c r="FXV5" s="99"/>
      <c r="FXW5" s="99"/>
      <c r="FXX5" s="99"/>
      <c r="FXY5" s="99"/>
      <c r="FXZ5" s="99"/>
      <c r="FYA5" s="99"/>
      <c r="FYB5" s="99"/>
      <c r="FYC5" s="99"/>
      <c r="FYD5" s="99"/>
      <c r="FYE5" s="99"/>
      <c r="FYF5" s="99"/>
      <c r="FYG5" s="99"/>
      <c r="FYH5" s="99"/>
      <c r="FYI5" s="99"/>
      <c r="FYJ5" s="99"/>
      <c r="FYK5" s="99"/>
      <c r="FYL5" s="99"/>
      <c r="FYM5" s="99"/>
      <c r="FYN5" s="99"/>
      <c r="FYO5" s="99"/>
      <c r="FYP5" s="99"/>
      <c r="FYQ5" s="99"/>
      <c r="FYR5" s="99"/>
      <c r="FYS5" s="99"/>
      <c r="FYT5" s="99"/>
      <c r="FYU5" s="99"/>
      <c r="FYV5" s="99"/>
      <c r="FYW5" s="99"/>
      <c r="FYX5" s="99"/>
      <c r="FYY5" s="99"/>
      <c r="FYZ5" s="99"/>
      <c r="FZA5" s="99"/>
      <c r="FZB5" s="99"/>
      <c r="FZC5" s="99"/>
      <c r="FZD5" s="99"/>
      <c r="FZE5" s="99"/>
      <c r="FZF5" s="99"/>
      <c r="FZG5" s="99"/>
      <c r="FZH5" s="99"/>
      <c r="FZI5" s="99"/>
      <c r="FZJ5" s="99"/>
      <c r="FZK5" s="99"/>
      <c r="FZL5" s="99"/>
      <c r="FZM5" s="99"/>
      <c r="FZN5" s="99"/>
      <c r="FZO5" s="99"/>
      <c r="FZP5" s="99"/>
      <c r="FZQ5" s="99"/>
      <c r="FZR5" s="99"/>
      <c r="FZS5" s="99"/>
      <c r="FZT5" s="99"/>
      <c r="FZU5" s="99"/>
      <c r="FZV5" s="99"/>
      <c r="FZW5" s="99"/>
      <c r="FZX5" s="99"/>
      <c r="FZY5" s="99"/>
      <c r="FZZ5" s="99"/>
      <c r="GAA5" s="99"/>
      <c r="GAB5" s="99"/>
      <c r="GAC5" s="99"/>
      <c r="GAD5" s="99"/>
      <c r="GAE5" s="99"/>
      <c r="GAF5" s="99"/>
      <c r="GAG5" s="99"/>
      <c r="GAH5" s="99"/>
      <c r="GAI5" s="99"/>
      <c r="GAJ5" s="99"/>
      <c r="GAK5" s="99"/>
      <c r="GAL5" s="99"/>
      <c r="GAM5" s="99"/>
      <c r="GAN5" s="99"/>
      <c r="GAO5" s="99"/>
      <c r="GAP5" s="99"/>
      <c r="GAQ5" s="99"/>
      <c r="GAR5" s="99"/>
      <c r="GAS5" s="99"/>
      <c r="GAT5" s="99"/>
      <c r="GAU5" s="99"/>
      <c r="GAV5" s="99"/>
      <c r="GAW5" s="99"/>
      <c r="GAX5" s="99"/>
      <c r="GAY5" s="99"/>
      <c r="GAZ5" s="99"/>
      <c r="GBA5" s="99"/>
      <c r="GBB5" s="99"/>
      <c r="GBC5" s="99"/>
      <c r="GBD5" s="99"/>
      <c r="GBE5" s="99"/>
      <c r="GBF5" s="99"/>
      <c r="GBG5" s="99"/>
      <c r="GBH5" s="99"/>
      <c r="GBI5" s="99"/>
      <c r="GBJ5" s="99"/>
      <c r="GBK5" s="99"/>
      <c r="GBL5" s="99"/>
      <c r="GBM5" s="99"/>
      <c r="GBN5" s="99"/>
      <c r="GBO5" s="99"/>
      <c r="GBP5" s="99"/>
      <c r="GBQ5" s="99"/>
      <c r="GBR5" s="99"/>
      <c r="GBS5" s="99"/>
      <c r="GBT5" s="99"/>
      <c r="GBU5" s="99"/>
      <c r="GBV5" s="99"/>
      <c r="GBW5" s="99"/>
      <c r="GBX5" s="99"/>
      <c r="GBY5" s="99"/>
      <c r="GBZ5" s="99"/>
      <c r="GCA5" s="99"/>
      <c r="GCB5" s="99"/>
      <c r="GCC5" s="99"/>
      <c r="GCD5" s="99"/>
      <c r="GCE5" s="99"/>
      <c r="GCF5" s="99"/>
      <c r="GCG5" s="99"/>
      <c r="GCH5" s="99"/>
      <c r="GCI5" s="99"/>
      <c r="GCJ5" s="99"/>
      <c r="GCK5" s="99"/>
      <c r="GCL5" s="99"/>
      <c r="GCM5" s="99"/>
      <c r="GCN5" s="99"/>
      <c r="GCO5" s="99"/>
      <c r="GCP5" s="99"/>
      <c r="GCQ5" s="99"/>
      <c r="GCR5" s="99"/>
      <c r="GCS5" s="99"/>
      <c r="GCT5" s="99"/>
      <c r="GCU5" s="99"/>
      <c r="GCV5" s="99"/>
      <c r="GCW5" s="99"/>
      <c r="GCX5" s="99"/>
      <c r="GCY5" s="99"/>
      <c r="GCZ5" s="99"/>
      <c r="GDA5" s="99"/>
      <c r="GDB5" s="99"/>
      <c r="GDC5" s="99"/>
      <c r="GDD5" s="99"/>
      <c r="GDE5" s="99"/>
      <c r="GDF5" s="99"/>
      <c r="GDG5" s="99"/>
      <c r="GDH5" s="99"/>
      <c r="GDI5" s="99"/>
      <c r="GDJ5" s="99"/>
      <c r="GDK5" s="99"/>
      <c r="GDL5" s="99"/>
      <c r="GDM5" s="99"/>
      <c r="GDN5" s="99"/>
      <c r="GDO5" s="99"/>
      <c r="GDP5" s="99"/>
      <c r="GDQ5" s="99"/>
      <c r="GDR5" s="99"/>
      <c r="GDS5" s="99"/>
      <c r="GDT5" s="99"/>
      <c r="GDU5" s="99"/>
      <c r="GDV5" s="99"/>
      <c r="GDW5" s="99"/>
      <c r="GDX5" s="99"/>
      <c r="GDY5" s="99"/>
      <c r="GDZ5" s="99"/>
      <c r="GEA5" s="99"/>
      <c r="GEB5" s="99"/>
      <c r="GEC5" s="99"/>
      <c r="GED5" s="99"/>
      <c r="GEE5" s="99"/>
      <c r="GEF5" s="99"/>
      <c r="GEG5" s="99"/>
      <c r="GEH5" s="99"/>
      <c r="GEI5" s="99"/>
      <c r="GEJ5" s="99"/>
      <c r="GEK5" s="99"/>
      <c r="GEL5" s="99"/>
      <c r="GEM5" s="99"/>
      <c r="GEN5" s="99"/>
      <c r="GEO5" s="99"/>
      <c r="GEP5" s="99"/>
      <c r="GEQ5" s="99"/>
      <c r="GER5" s="99"/>
      <c r="GES5" s="99"/>
      <c r="GET5" s="99"/>
      <c r="GEU5" s="99"/>
      <c r="GEV5" s="99"/>
      <c r="GEW5" s="99"/>
      <c r="GEX5" s="99"/>
      <c r="GEY5" s="99"/>
      <c r="GEZ5" s="99"/>
      <c r="GFA5" s="99"/>
      <c r="GFB5" s="99"/>
      <c r="GFC5" s="99"/>
      <c r="GFD5" s="99"/>
      <c r="GFE5" s="99"/>
      <c r="GFF5" s="99"/>
      <c r="GFG5" s="99"/>
      <c r="GFH5" s="99"/>
      <c r="GFI5" s="99"/>
      <c r="GFJ5" s="99"/>
      <c r="GFK5" s="99"/>
      <c r="GFL5" s="99"/>
      <c r="GFM5" s="99"/>
      <c r="GFN5" s="99"/>
      <c r="GFO5" s="99"/>
      <c r="GFP5" s="99"/>
      <c r="GFQ5" s="99"/>
      <c r="GFR5" s="99"/>
      <c r="GFS5" s="99"/>
      <c r="GFT5" s="99"/>
      <c r="GFU5" s="99"/>
      <c r="GFV5" s="99"/>
      <c r="GFW5" s="99"/>
      <c r="GFX5" s="99"/>
      <c r="GFY5" s="99"/>
      <c r="GFZ5" s="99"/>
      <c r="GGA5" s="99"/>
      <c r="GGB5" s="99"/>
      <c r="GGC5" s="99"/>
      <c r="GGD5" s="99"/>
      <c r="GGE5" s="99"/>
      <c r="GGF5" s="99"/>
      <c r="GGG5" s="99"/>
      <c r="GGH5" s="99"/>
      <c r="GGI5" s="99"/>
      <c r="GGJ5" s="99"/>
      <c r="GGK5" s="99"/>
      <c r="GGL5" s="99"/>
      <c r="GGM5" s="99"/>
      <c r="GGN5" s="99"/>
      <c r="GGO5" s="99"/>
      <c r="GGP5" s="99"/>
      <c r="GGQ5" s="99"/>
      <c r="GGR5" s="99"/>
      <c r="GGS5" s="99"/>
      <c r="GGT5" s="99"/>
      <c r="GGU5" s="99"/>
      <c r="GGV5" s="99"/>
      <c r="GGW5" s="99"/>
      <c r="GGX5" s="99"/>
      <c r="GGY5" s="99"/>
      <c r="GGZ5" s="99"/>
      <c r="GHA5" s="99"/>
      <c r="GHB5" s="99"/>
      <c r="GHC5" s="99"/>
      <c r="GHD5" s="99"/>
      <c r="GHE5" s="99"/>
      <c r="GHF5" s="99"/>
      <c r="GHG5" s="99"/>
      <c r="GHH5" s="99"/>
      <c r="GHI5" s="99"/>
      <c r="GHJ5" s="99"/>
      <c r="GHK5" s="99"/>
      <c r="GHL5" s="99"/>
      <c r="GHM5" s="99"/>
      <c r="GHN5" s="99"/>
      <c r="GHO5" s="99"/>
      <c r="GHP5" s="99"/>
      <c r="GHQ5" s="99"/>
      <c r="GHR5" s="99"/>
      <c r="GHS5" s="99"/>
      <c r="GHT5" s="99"/>
      <c r="GHU5" s="99"/>
      <c r="GHV5" s="99"/>
      <c r="GHW5" s="99"/>
      <c r="GHX5" s="99"/>
      <c r="GHY5" s="99"/>
      <c r="GHZ5" s="99"/>
      <c r="GIA5" s="99"/>
      <c r="GIB5" s="99"/>
      <c r="GIC5" s="99"/>
      <c r="GID5" s="99"/>
      <c r="GIE5" s="99"/>
      <c r="GIF5" s="99"/>
      <c r="GIG5" s="99"/>
      <c r="GIH5" s="99"/>
      <c r="GII5" s="99"/>
      <c r="GIJ5" s="99"/>
      <c r="GIK5" s="99"/>
      <c r="GIL5" s="99"/>
      <c r="GIM5" s="99"/>
      <c r="GIN5" s="99"/>
      <c r="GIO5" s="99"/>
      <c r="GIP5" s="99"/>
      <c r="GIQ5" s="99"/>
      <c r="GIR5" s="99"/>
      <c r="GIS5" s="99"/>
      <c r="GIT5" s="99"/>
      <c r="GIU5" s="99"/>
      <c r="GIV5" s="99"/>
      <c r="GIW5" s="99"/>
      <c r="GIX5" s="99"/>
      <c r="GIY5" s="99"/>
      <c r="GIZ5" s="99"/>
      <c r="GJA5" s="99"/>
      <c r="GJB5" s="99"/>
      <c r="GJC5" s="99"/>
      <c r="GJD5" s="99"/>
      <c r="GJE5" s="99"/>
      <c r="GJF5" s="99"/>
      <c r="GJG5" s="99"/>
      <c r="GJH5" s="99"/>
      <c r="GJI5" s="99"/>
      <c r="GJJ5" s="99"/>
      <c r="GJK5" s="99"/>
      <c r="GJL5" s="99"/>
      <c r="GJM5" s="99"/>
      <c r="GJN5" s="99"/>
      <c r="GJO5" s="99"/>
      <c r="GJP5" s="99"/>
      <c r="GJQ5" s="99"/>
      <c r="GJR5" s="99"/>
      <c r="GJS5" s="99"/>
      <c r="GJT5" s="99"/>
      <c r="GJU5" s="99"/>
      <c r="GJV5" s="99"/>
      <c r="GJW5" s="99"/>
      <c r="GJX5" s="99"/>
      <c r="GJY5" s="99"/>
      <c r="GJZ5" s="99"/>
      <c r="GKA5" s="99"/>
      <c r="GKB5" s="99"/>
      <c r="GKC5" s="99"/>
      <c r="GKD5" s="99"/>
      <c r="GKE5" s="99"/>
      <c r="GKF5" s="99"/>
      <c r="GKG5" s="99"/>
      <c r="GKH5" s="99"/>
      <c r="GKI5" s="99"/>
      <c r="GKJ5" s="99"/>
      <c r="GKK5" s="99"/>
      <c r="GKL5" s="99"/>
      <c r="GKM5" s="99"/>
      <c r="GKN5" s="99"/>
      <c r="GKO5" s="99"/>
      <c r="GKP5" s="99"/>
      <c r="GKQ5" s="99"/>
      <c r="GKR5" s="99"/>
      <c r="GKS5" s="99"/>
      <c r="GKT5" s="99"/>
      <c r="GKU5" s="99"/>
      <c r="GKV5" s="99"/>
      <c r="GKW5" s="99"/>
      <c r="GKX5" s="99"/>
      <c r="GKY5" s="99"/>
      <c r="GKZ5" s="99"/>
      <c r="GLA5" s="99"/>
      <c r="GLB5" s="99"/>
      <c r="GLC5" s="99"/>
      <c r="GLD5" s="99"/>
      <c r="GLE5" s="99"/>
      <c r="GLF5" s="99"/>
      <c r="GLG5" s="99"/>
      <c r="GLH5" s="99"/>
      <c r="GLI5" s="99"/>
      <c r="GLJ5" s="99"/>
      <c r="GLK5" s="99"/>
      <c r="GLL5" s="99"/>
      <c r="GLM5" s="99"/>
      <c r="GLN5" s="99"/>
      <c r="GLO5" s="99"/>
      <c r="GLP5" s="99"/>
      <c r="GLQ5" s="99"/>
      <c r="GLR5" s="99"/>
      <c r="GLS5" s="99"/>
      <c r="GLT5" s="99"/>
      <c r="GLU5" s="99"/>
      <c r="GLV5" s="99"/>
      <c r="GLW5" s="99"/>
      <c r="GLX5" s="99"/>
      <c r="GLY5" s="99"/>
      <c r="GLZ5" s="99"/>
      <c r="GMA5" s="99"/>
      <c r="GMB5" s="99"/>
      <c r="GMC5" s="99"/>
      <c r="GMD5" s="99"/>
      <c r="GME5" s="99"/>
      <c r="GMF5" s="99"/>
      <c r="GMG5" s="99"/>
      <c r="GMH5" s="99"/>
      <c r="GMI5" s="99"/>
      <c r="GMJ5" s="99"/>
      <c r="GMK5" s="99"/>
      <c r="GML5" s="99"/>
      <c r="GMM5" s="99"/>
      <c r="GMN5" s="99"/>
      <c r="GMO5" s="99"/>
      <c r="GMP5" s="99"/>
      <c r="GMQ5" s="99"/>
      <c r="GMR5" s="99"/>
      <c r="GMS5" s="99"/>
      <c r="GMT5" s="99"/>
      <c r="GMU5" s="99"/>
      <c r="GMV5" s="99"/>
      <c r="GMW5" s="99"/>
      <c r="GMX5" s="99"/>
      <c r="GMY5" s="99"/>
      <c r="GMZ5" s="99"/>
      <c r="GNA5" s="99"/>
      <c r="GNB5" s="99"/>
      <c r="GNC5" s="99"/>
      <c r="GND5" s="99"/>
      <c r="GNE5" s="99"/>
      <c r="GNF5" s="99"/>
      <c r="GNG5" s="99"/>
      <c r="GNH5" s="99"/>
      <c r="GNI5" s="99"/>
      <c r="GNJ5" s="99"/>
      <c r="GNK5" s="99"/>
      <c r="GNL5" s="99"/>
      <c r="GNM5" s="99"/>
      <c r="GNN5" s="99"/>
      <c r="GNO5" s="99"/>
      <c r="GNP5" s="99"/>
      <c r="GNQ5" s="99"/>
      <c r="GNR5" s="99"/>
      <c r="GNS5" s="99"/>
      <c r="GNT5" s="99"/>
      <c r="GNU5" s="99"/>
      <c r="GNV5" s="99"/>
      <c r="GNW5" s="99"/>
      <c r="GNX5" s="99"/>
      <c r="GNY5" s="99"/>
      <c r="GNZ5" s="99"/>
      <c r="GOA5" s="99"/>
      <c r="GOB5" s="99"/>
      <c r="GOC5" s="99"/>
      <c r="GOD5" s="99"/>
      <c r="GOE5" s="99"/>
      <c r="GOF5" s="99"/>
      <c r="GOG5" s="99"/>
      <c r="GOH5" s="99"/>
      <c r="GOI5" s="99"/>
      <c r="GOJ5" s="99"/>
      <c r="GOK5" s="99"/>
      <c r="GOL5" s="99"/>
      <c r="GOM5" s="99"/>
      <c r="GON5" s="99"/>
      <c r="GOO5" s="99"/>
      <c r="GOP5" s="99"/>
      <c r="GOQ5" s="99"/>
      <c r="GOR5" s="99"/>
      <c r="GOS5" s="99"/>
      <c r="GOT5" s="99"/>
      <c r="GOU5" s="99"/>
      <c r="GOV5" s="99"/>
      <c r="GOW5" s="99"/>
      <c r="GOX5" s="99"/>
      <c r="GOY5" s="99"/>
      <c r="GOZ5" s="99"/>
      <c r="GPA5" s="99"/>
      <c r="GPB5" s="99"/>
      <c r="GPC5" s="99"/>
      <c r="GPD5" s="99"/>
      <c r="GPE5" s="99"/>
      <c r="GPF5" s="99"/>
      <c r="GPG5" s="99"/>
      <c r="GPH5" s="99"/>
      <c r="GPI5" s="99"/>
      <c r="GPJ5" s="99"/>
      <c r="GPK5" s="99"/>
      <c r="GPL5" s="99"/>
      <c r="GPM5" s="99"/>
      <c r="GPN5" s="99"/>
      <c r="GPO5" s="99"/>
      <c r="GPP5" s="99"/>
      <c r="GPQ5" s="99"/>
      <c r="GPR5" s="99"/>
      <c r="GPS5" s="99"/>
      <c r="GPT5" s="99"/>
      <c r="GPU5" s="99"/>
      <c r="GPV5" s="99"/>
      <c r="GPW5" s="99"/>
      <c r="GPX5" s="99"/>
      <c r="GPY5" s="99"/>
      <c r="GPZ5" s="99"/>
      <c r="GQA5" s="99"/>
      <c r="GQB5" s="99"/>
      <c r="GQC5" s="99"/>
      <c r="GQD5" s="99"/>
      <c r="GQE5" s="99"/>
      <c r="GQF5" s="99"/>
      <c r="GQG5" s="99"/>
      <c r="GQH5" s="99"/>
      <c r="GQI5" s="99"/>
      <c r="GQJ5" s="99"/>
      <c r="GQK5" s="99"/>
      <c r="GQL5" s="99"/>
      <c r="GQM5" s="99"/>
      <c r="GQN5" s="99"/>
      <c r="GQO5" s="99"/>
      <c r="GQP5" s="99"/>
      <c r="GQQ5" s="99"/>
      <c r="GQR5" s="99"/>
      <c r="GQS5" s="99"/>
      <c r="GQT5" s="99"/>
      <c r="GQU5" s="99"/>
      <c r="GQV5" s="99"/>
      <c r="GQW5" s="99"/>
      <c r="GQX5" s="99"/>
      <c r="GQY5" s="99"/>
      <c r="GQZ5" s="99"/>
      <c r="GRA5" s="99"/>
      <c r="GRB5" s="99"/>
      <c r="GRC5" s="99"/>
      <c r="GRD5" s="99"/>
      <c r="GRE5" s="99"/>
      <c r="GRF5" s="99"/>
      <c r="GRG5" s="99"/>
      <c r="GRH5" s="99"/>
      <c r="GRI5" s="99"/>
      <c r="GRJ5" s="99"/>
      <c r="GRK5" s="99"/>
      <c r="GRL5" s="99"/>
      <c r="GRM5" s="99"/>
      <c r="GRN5" s="99"/>
      <c r="GRO5" s="99"/>
      <c r="GRP5" s="99"/>
      <c r="GRQ5" s="99"/>
      <c r="GRR5" s="99"/>
      <c r="GRS5" s="99"/>
      <c r="GRT5" s="99"/>
      <c r="GRU5" s="99"/>
      <c r="GRV5" s="99"/>
      <c r="GRW5" s="99"/>
      <c r="GRX5" s="99"/>
      <c r="GRY5" s="99"/>
      <c r="GRZ5" s="99"/>
      <c r="GSA5" s="99"/>
      <c r="GSB5" s="99"/>
      <c r="GSC5" s="99"/>
      <c r="GSD5" s="99"/>
      <c r="GSE5" s="99"/>
      <c r="GSF5" s="99"/>
      <c r="GSG5" s="99"/>
      <c r="GSH5" s="99"/>
      <c r="GSI5" s="99"/>
      <c r="GSJ5" s="99"/>
      <c r="GSK5" s="99"/>
      <c r="GSL5" s="99"/>
      <c r="GSM5" s="99"/>
      <c r="GSN5" s="99"/>
      <c r="GSO5" s="99"/>
      <c r="GSP5" s="99"/>
      <c r="GSQ5" s="99"/>
      <c r="GSR5" s="99"/>
      <c r="GSS5" s="99"/>
      <c r="GST5" s="99"/>
      <c r="GSU5" s="99"/>
      <c r="GSV5" s="99"/>
      <c r="GSW5" s="99"/>
      <c r="GSX5" s="99"/>
      <c r="GSY5" s="99"/>
      <c r="GSZ5" s="99"/>
      <c r="GTA5" s="99"/>
      <c r="GTB5" s="99"/>
      <c r="GTC5" s="99"/>
      <c r="GTD5" s="99"/>
      <c r="GTE5" s="99"/>
      <c r="GTF5" s="99"/>
      <c r="GTG5" s="99"/>
      <c r="GTH5" s="99"/>
      <c r="GTI5" s="99"/>
      <c r="GTJ5" s="99"/>
      <c r="GTK5" s="99"/>
      <c r="GTL5" s="99"/>
      <c r="GTM5" s="99"/>
      <c r="GTN5" s="99"/>
      <c r="GTO5" s="99"/>
      <c r="GTP5" s="99"/>
      <c r="GTQ5" s="99"/>
      <c r="GTR5" s="99"/>
      <c r="GTS5" s="99"/>
      <c r="GTT5" s="99"/>
      <c r="GTU5" s="99"/>
      <c r="GTV5" s="99"/>
      <c r="GTW5" s="99"/>
      <c r="GTX5" s="99"/>
      <c r="GTY5" s="99"/>
      <c r="GTZ5" s="99"/>
      <c r="GUA5" s="99"/>
      <c r="GUB5" s="99"/>
      <c r="GUC5" s="99"/>
      <c r="GUD5" s="99"/>
      <c r="GUE5" s="99"/>
      <c r="GUF5" s="99"/>
      <c r="GUG5" s="99"/>
      <c r="GUH5" s="99"/>
      <c r="GUI5" s="99"/>
      <c r="GUJ5" s="99"/>
      <c r="GUK5" s="99"/>
      <c r="GUL5" s="99"/>
      <c r="GUM5" s="99"/>
      <c r="GUN5" s="99"/>
      <c r="GUO5" s="99"/>
      <c r="GUP5" s="99"/>
      <c r="GUQ5" s="99"/>
      <c r="GUR5" s="99"/>
      <c r="GUS5" s="99"/>
      <c r="GUT5" s="99"/>
      <c r="GUU5" s="99"/>
      <c r="GUV5" s="99"/>
      <c r="GUW5" s="99"/>
      <c r="GUX5" s="99"/>
      <c r="GUY5" s="99"/>
      <c r="GUZ5" s="99"/>
      <c r="GVA5" s="99"/>
      <c r="GVB5" s="99"/>
      <c r="GVC5" s="99"/>
      <c r="GVD5" s="99"/>
      <c r="GVE5" s="99"/>
      <c r="GVF5" s="99"/>
      <c r="GVG5" s="99"/>
      <c r="GVH5" s="99"/>
      <c r="GVI5" s="99"/>
      <c r="GVJ5" s="99"/>
      <c r="GVK5" s="99"/>
      <c r="GVL5" s="99"/>
      <c r="GVM5" s="99"/>
      <c r="GVN5" s="99"/>
      <c r="GVO5" s="99"/>
      <c r="GVP5" s="99"/>
      <c r="GVQ5" s="99"/>
      <c r="GVR5" s="99"/>
      <c r="GVS5" s="99"/>
      <c r="GVT5" s="99"/>
      <c r="GVU5" s="99"/>
      <c r="GVV5" s="99"/>
      <c r="GVW5" s="99"/>
      <c r="GVX5" s="99"/>
      <c r="GVY5" s="99"/>
      <c r="GVZ5" s="99"/>
      <c r="GWA5" s="99"/>
      <c r="GWB5" s="99"/>
      <c r="GWC5" s="99"/>
      <c r="GWD5" s="99"/>
      <c r="GWE5" s="99"/>
      <c r="GWF5" s="99"/>
      <c r="GWG5" s="99"/>
      <c r="GWH5" s="99"/>
      <c r="GWI5" s="99"/>
      <c r="GWJ5" s="99"/>
      <c r="GWK5" s="99"/>
      <c r="GWL5" s="99"/>
      <c r="GWM5" s="99"/>
      <c r="GWN5" s="99"/>
      <c r="GWO5" s="99"/>
      <c r="GWP5" s="99"/>
      <c r="GWQ5" s="99"/>
      <c r="GWR5" s="99"/>
      <c r="GWS5" s="99"/>
      <c r="GWT5" s="99"/>
      <c r="GWU5" s="99"/>
      <c r="GWV5" s="99"/>
      <c r="GWW5" s="99"/>
      <c r="GWX5" s="99"/>
      <c r="GWY5" s="99"/>
      <c r="GWZ5" s="99"/>
      <c r="GXA5" s="99"/>
      <c r="GXB5" s="99"/>
      <c r="GXC5" s="99"/>
      <c r="GXD5" s="99"/>
      <c r="GXE5" s="99"/>
      <c r="GXF5" s="99"/>
      <c r="GXG5" s="99"/>
      <c r="GXH5" s="99"/>
      <c r="GXI5" s="99"/>
      <c r="GXJ5" s="99"/>
      <c r="GXK5" s="99"/>
      <c r="GXL5" s="99"/>
      <c r="GXM5" s="99"/>
      <c r="GXN5" s="99"/>
      <c r="GXO5" s="99"/>
      <c r="GXP5" s="99"/>
      <c r="GXQ5" s="99"/>
      <c r="GXR5" s="99"/>
      <c r="GXS5" s="99"/>
      <c r="GXT5" s="99"/>
      <c r="GXU5" s="99"/>
      <c r="GXV5" s="99"/>
      <c r="GXW5" s="99"/>
      <c r="GXX5" s="99"/>
      <c r="GXY5" s="99"/>
      <c r="GXZ5" s="99"/>
      <c r="GYA5" s="99"/>
      <c r="GYB5" s="99"/>
      <c r="GYC5" s="99"/>
      <c r="GYD5" s="99"/>
      <c r="GYE5" s="99"/>
      <c r="GYF5" s="99"/>
      <c r="GYG5" s="99"/>
      <c r="GYH5" s="99"/>
      <c r="GYI5" s="99"/>
      <c r="GYJ5" s="99"/>
      <c r="GYK5" s="99"/>
      <c r="GYL5" s="99"/>
      <c r="GYM5" s="99"/>
      <c r="GYN5" s="99"/>
      <c r="GYO5" s="99"/>
      <c r="GYP5" s="99"/>
      <c r="GYQ5" s="99"/>
      <c r="GYR5" s="99"/>
      <c r="GYS5" s="99"/>
      <c r="GYT5" s="99"/>
      <c r="GYU5" s="99"/>
      <c r="GYV5" s="99"/>
      <c r="GYW5" s="99"/>
      <c r="GYX5" s="99"/>
      <c r="GYY5" s="99"/>
      <c r="GYZ5" s="99"/>
      <c r="GZA5" s="99"/>
      <c r="GZB5" s="99"/>
      <c r="GZC5" s="99"/>
      <c r="GZD5" s="99"/>
      <c r="GZE5" s="99"/>
      <c r="GZF5" s="99"/>
      <c r="GZG5" s="99"/>
      <c r="GZH5" s="99"/>
      <c r="GZI5" s="99"/>
      <c r="GZJ5" s="99"/>
      <c r="GZK5" s="99"/>
      <c r="GZL5" s="99"/>
      <c r="GZM5" s="99"/>
      <c r="GZN5" s="99"/>
      <c r="GZO5" s="99"/>
      <c r="GZP5" s="99"/>
      <c r="GZQ5" s="99"/>
      <c r="GZR5" s="99"/>
      <c r="GZS5" s="99"/>
      <c r="GZT5" s="99"/>
      <c r="GZU5" s="99"/>
      <c r="GZV5" s="99"/>
      <c r="GZW5" s="99"/>
      <c r="GZX5" s="99"/>
      <c r="GZY5" s="99"/>
      <c r="GZZ5" s="99"/>
      <c r="HAA5" s="99"/>
      <c r="HAB5" s="99"/>
      <c r="HAC5" s="99"/>
      <c r="HAD5" s="99"/>
      <c r="HAE5" s="99"/>
      <c r="HAF5" s="99"/>
      <c r="HAG5" s="99"/>
      <c r="HAH5" s="99"/>
      <c r="HAI5" s="99"/>
      <c r="HAJ5" s="99"/>
      <c r="HAK5" s="99"/>
      <c r="HAL5" s="99"/>
      <c r="HAM5" s="99"/>
      <c r="HAN5" s="99"/>
      <c r="HAO5" s="99"/>
      <c r="HAP5" s="99"/>
      <c r="HAQ5" s="99"/>
      <c r="HAR5" s="99"/>
      <c r="HAS5" s="99"/>
      <c r="HAT5" s="99"/>
      <c r="HAU5" s="99"/>
      <c r="HAV5" s="99"/>
      <c r="HAW5" s="99"/>
      <c r="HAX5" s="99"/>
      <c r="HAY5" s="99"/>
      <c r="HAZ5" s="99"/>
      <c r="HBA5" s="99"/>
      <c r="HBB5" s="99"/>
      <c r="HBC5" s="99"/>
      <c r="HBD5" s="99"/>
      <c r="HBE5" s="99"/>
      <c r="HBF5" s="99"/>
      <c r="HBG5" s="99"/>
      <c r="HBH5" s="99"/>
      <c r="HBI5" s="99"/>
      <c r="HBJ5" s="99"/>
      <c r="HBK5" s="99"/>
      <c r="HBL5" s="99"/>
      <c r="HBM5" s="99"/>
      <c r="HBN5" s="99"/>
      <c r="HBO5" s="99"/>
      <c r="HBP5" s="99"/>
      <c r="HBQ5" s="99"/>
      <c r="HBR5" s="99"/>
      <c r="HBS5" s="99"/>
      <c r="HBT5" s="99"/>
      <c r="HBU5" s="99"/>
      <c r="HBV5" s="99"/>
      <c r="HBW5" s="99"/>
      <c r="HBX5" s="99"/>
      <c r="HBY5" s="99"/>
      <c r="HBZ5" s="99"/>
      <c r="HCA5" s="99"/>
      <c r="HCB5" s="99"/>
      <c r="HCC5" s="99"/>
      <c r="HCD5" s="99"/>
      <c r="HCE5" s="99"/>
      <c r="HCF5" s="99"/>
      <c r="HCG5" s="99"/>
      <c r="HCH5" s="99"/>
      <c r="HCI5" s="99"/>
      <c r="HCJ5" s="99"/>
      <c r="HCK5" s="99"/>
      <c r="HCL5" s="99"/>
      <c r="HCM5" s="99"/>
      <c r="HCN5" s="99"/>
      <c r="HCO5" s="99"/>
      <c r="HCP5" s="99"/>
      <c r="HCQ5" s="99"/>
      <c r="HCR5" s="99"/>
      <c r="HCS5" s="99"/>
      <c r="HCT5" s="99"/>
      <c r="HCU5" s="99"/>
      <c r="HCV5" s="99"/>
      <c r="HCW5" s="99"/>
      <c r="HCX5" s="99"/>
      <c r="HCY5" s="99"/>
      <c r="HCZ5" s="99"/>
      <c r="HDA5" s="99"/>
      <c r="HDB5" s="99"/>
      <c r="HDC5" s="99"/>
      <c r="HDD5" s="99"/>
      <c r="HDE5" s="99"/>
      <c r="HDF5" s="99"/>
      <c r="HDG5" s="99"/>
      <c r="HDH5" s="99"/>
      <c r="HDI5" s="99"/>
      <c r="HDJ5" s="99"/>
      <c r="HDK5" s="99"/>
      <c r="HDL5" s="99"/>
      <c r="HDM5" s="99"/>
      <c r="HDN5" s="99"/>
      <c r="HDO5" s="99"/>
      <c r="HDP5" s="99"/>
      <c r="HDQ5" s="99"/>
      <c r="HDR5" s="99"/>
      <c r="HDS5" s="99"/>
      <c r="HDT5" s="99"/>
      <c r="HDU5" s="99"/>
      <c r="HDV5" s="99"/>
      <c r="HDW5" s="99"/>
      <c r="HDX5" s="99"/>
      <c r="HDY5" s="99"/>
      <c r="HDZ5" s="99"/>
      <c r="HEA5" s="99"/>
      <c r="HEB5" s="99"/>
      <c r="HEC5" s="99"/>
      <c r="HED5" s="99"/>
      <c r="HEE5" s="99"/>
      <c r="HEF5" s="99"/>
      <c r="HEG5" s="99"/>
      <c r="HEH5" s="99"/>
      <c r="HEI5" s="99"/>
      <c r="HEJ5" s="99"/>
      <c r="HEK5" s="99"/>
      <c r="HEL5" s="99"/>
      <c r="HEM5" s="99"/>
      <c r="HEN5" s="99"/>
      <c r="HEO5" s="99"/>
      <c r="HEP5" s="99"/>
      <c r="HEQ5" s="99"/>
      <c r="HER5" s="99"/>
      <c r="HES5" s="99"/>
      <c r="HET5" s="99"/>
      <c r="HEU5" s="99"/>
      <c r="HEV5" s="99"/>
      <c r="HEW5" s="99"/>
      <c r="HEX5" s="99"/>
      <c r="HEY5" s="99"/>
      <c r="HEZ5" s="99"/>
      <c r="HFA5" s="99"/>
      <c r="HFB5" s="99"/>
      <c r="HFC5" s="99"/>
      <c r="HFD5" s="99"/>
      <c r="HFE5" s="99"/>
      <c r="HFF5" s="99"/>
      <c r="HFG5" s="99"/>
      <c r="HFH5" s="99"/>
      <c r="HFI5" s="99"/>
      <c r="HFJ5" s="99"/>
      <c r="HFK5" s="99"/>
      <c r="HFL5" s="99"/>
      <c r="HFM5" s="99"/>
      <c r="HFN5" s="99"/>
      <c r="HFO5" s="99"/>
      <c r="HFP5" s="99"/>
      <c r="HFQ5" s="99"/>
      <c r="HFR5" s="99"/>
      <c r="HFS5" s="99"/>
      <c r="HFT5" s="99"/>
      <c r="HFU5" s="99"/>
      <c r="HFV5" s="99"/>
      <c r="HFW5" s="99"/>
      <c r="HFX5" s="99"/>
      <c r="HFY5" s="99"/>
      <c r="HFZ5" s="99"/>
      <c r="HGA5" s="99"/>
      <c r="HGB5" s="99"/>
      <c r="HGC5" s="99"/>
      <c r="HGD5" s="99"/>
      <c r="HGE5" s="99"/>
      <c r="HGF5" s="99"/>
      <c r="HGG5" s="99"/>
      <c r="HGH5" s="99"/>
      <c r="HGI5" s="99"/>
      <c r="HGJ5" s="99"/>
      <c r="HGK5" s="99"/>
      <c r="HGL5" s="99"/>
      <c r="HGM5" s="99"/>
      <c r="HGN5" s="99"/>
      <c r="HGO5" s="99"/>
      <c r="HGP5" s="99"/>
      <c r="HGQ5" s="99"/>
      <c r="HGR5" s="99"/>
      <c r="HGS5" s="99"/>
      <c r="HGT5" s="99"/>
      <c r="HGU5" s="99"/>
      <c r="HGV5" s="99"/>
      <c r="HGW5" s="99"/>
      <c r="HGX5" s="99"/>
      <c r="HGY5" s="99"/>
      <c r="HGZ5" s="99"/>
      <c r="HHA5" s="99"/>
      <c r="HHB5" s="99"/>
      <c r="HHC5" s="99"/>
      <c r="HHD5" s="99"/>
      <c r="HHE5" s="99"/>
      <c r="HHF5" s="99"/>
      <c r="HHG5" s="99"/>
      <c r="HHH5" s="99"/>
      <c r="HHI5" s="99"/>
      <c r="HHJ5" s="99"/>
      <c r="HHK5" s="99"/>
      <c r="HHL5" s="99"/>
      <c r="HHM5" s="99"/>
      <c r="HHN5" s="99"/>
      <c r="HHO5" s="99"/>
      <c r="HHP5" s="99"/>
      <c r="HHQ5" s="99"/>
      <c r="HHR5" s="99"/>
      <c r="HHS5" s="99"/>
      <c r="HHT5" s="99"/>
      <c r="HHU5" s="99"/>
      <c r="HHV5" s="99"/>
      <c r="HHW5" s="99"/>
      <c r="HHX5" s="99"/>
      <c r="HHY5" s="99"/>
      <c r="HHZ5" s="99"/>
      <c r="HIA5" s="99"/>
      <c r="HIB5" s="99"/>
      <c r="HIC5" s="99"/>
      <c r="HID5" s="99"/>
      <c r="HIE5" s="99"/>
      <c r="HIF5" s="99"/>
      <c r="HIG5" s="99"/>
      <c r="HIH5" s="99"/>
      <c r="HII5" s="99"/>
      <c r="HIJ5" s="99"/>
      <c r="HIK5" s="99"/>
      <c r="HIL5" s="99"/>
      <c r="HIM5" s="99"/>
      <c r="HIN5" s="99"/>
      <c r="HIO5" s="99"/>
      <c r="HIP5" s="99"/>
      <c r="HIQ5" s="99"/>
      <c r="HIR5" s="99"/>
      <c r="HIS5" s="99"/>
      <c r="HIT5" s="99"/>
      <c r="HIU5" s="99"/>
      <c r="HIV5" s="99"/>
      <c r="HIW5" s="99"/>
      <c r="HIX5" s="99"/>
      <c r="HIY5" s="99"/>
      <c r="HIZ5" s="99"/>
      <c r="HJA5" s="99"/>
      <c r="HJB5" s="99"/>
      <c r="HJC5" s="99"/>
      <c r="HJD5" s="99"/>
      <c r="HJE5" s="99"/>
      <c r="HJF5" s="99"/>
      <c r="HJG5" s="99"/>
      <c r="HJH5" s="99"/>
      <c r="HJI5" s="99"/>
      <c r="HJJ5" s="99"/>
      <c r="HJK5" s="99"/>
      <c r="HJL5" s="99"/>
      <c r="HJM5" s="99"/>
      <c r="HJN5" s="99"/>
      <c r="HJO5" s="99"/>
      <c r="HJP5" s="99"/>
      <c r="HJQ5" s="99"/>
      <c r="HJR5" s="99"/>
      <c r="HJS5" s="99"/>
      <c r="HJT5" s="99"/>
      <c r="HJU5" s="99"/>
      <c r="HJV5" s="99"/>
      <c r="HJW5" s="99"/>
      <c r="HJX5" s="99"/>
      <c r="HJY5" s="99"/>
      <c r="HJZ5" s="99"/>
      <c r="HKA5" s="99"/>
      <c r="HKB5" s="99"/>
      <c r="HKC5" s="99"/>
      <c r="HKD5" s="99"/>
      <c r="HKE5" s="99"/>
      <c r="HKF5" s="99"/>
      <c r="HKG5" s="99"/>
      <c r="HKH5" s="99"/>
      <c r="HKI5" s="99"/>
      <c r="HKJ5" s="99"/>
      <c r="HKK5" s="99"/>
      <c r="HKL5" s="99"/>
      <c r="HKM5" s="99"/>
      <c r="HKN5" s="99"/>
      <c r="HKO5" s="99"/>
      <c r="HKP5" s="99"/>
      <c r="HKQ5" s="99"/>
      <c r="HKR5" s="99"/>
      <c r="HKS5" s="99"/>
      <c r="HKT5" s="99"/>
      <c r="HKU5" s="99"/>
      <c r="HKV5" s="99"/>
      <c r="HKW5" s="99"/>
      <c r="HKX5" s="99"/>
      <c r="HKY5" s="99"/>
      <c r="HKZ5" s="99"/>
      <c r="HLA5" s="99"/>
      <c r="HLB5" s="99"/>
      <c r="HLC5" s="99"/>
      <c r="HLD5" s="99"/>
      <c r="HLE5" s="99"/>
      <c r="HLF5" s="99"/>
      <c r="HLG5" s="99"/>
      <c r="HLH5" s="99"/>
      <c r="HLI5" s="99"/>
      <c r="HLJ5" s="99"/>
      <c r="HLK5" s="99"/>
      <c r="HLL5" s="99"/>
      <c r="HLM5" s="99"/>
      <c r="HLN5" s="99"/>
      <c r="HLO5" s="99"/>
      <c r="HLP5" s="99"/>
      <c r="HLQ5" s="99"/>
      <c r="HLR5" s="99"/>
      <c r="HLS5" s="99"/>
      <c r="HLT5" s="99"/>
      <c r="HLU5" s="99"/>
      <c r="HLV5" s="99"/>
      <c r="HLW5" s="99"/>
      <c r="HLX5" s="99"/>
      <c r="HLY5" s="99"/>
      <c r="HLZ5" s="99"/>
      <c r="HMA5" s="99"/>
      <c r="HMB5" s="99"/>
      <c r="HMC5" s="99"/>
      <c r="HMD5" s="99"/>
      <c r="HME5" s="99"/>
      <c r="HMF5" s="99"/>
      <c r="HMG5" s="99"/>
      <c r="HMH5" s="99"/>
      <c r="HMI5" s="99"/>
      <c r="HMJ5" s="99"/>
      <c r="HMK5" s="99"/>
      <c r="HML5" s="99"/>
      <c r="HMM5" s="99"/>
      <c r="HMN5" s="99"/>
      <c r="HMO5" s="99"/>
      <c r="HMP5" s="99"/>
      <c r="HMQ5" s="99"/>
      <c r="HMR5" s="99"/>
      <c r="HMS5" s="99"/>
      <c r="HMT5" s="99"/>
      <c r="HMU5" s="99"/>
      <c r="HMV5" s="99"/>
      <c r="HMW5" s="99"/>
      <c r="HMX5" s="99"/>
      <c r="HMY5" s="99"/>
      <c r="HMZ5" s="99"/>
      <c r="HNA5" s="99"/>
      <c r="HNB5" s="99"/>
      <c r="HNC5" s="99"/>
      <c r="HND5" s="99"/>
      <c r="HNE5" s="99"/>
      <c r="HNF5" s="99"/>
      <c r="HNG5" s="99"/>
      <c r="HNH5" s="99"/>
      <c r="HNI5" s="99"/>
      <c r="HNJ5" s="99"/>
      <c r="HNK5" s="99"/>
      <c r="HNL5" s="99"/>
      <c r="HNM5" s="99"/>
      <c r="HNN5" s="99"/>
      <c r="HNO5" s="99"/>
      <c r="HNP5" s="99"/>
      <c r="HNQ5" s="99"/>
      <c r="HNR5" s="99"/>
      <c r="HNS5" s="99"/>
      <c r="HNT5" s="99"/>
      <c r="HNU5" s="99"/>
      <c r="HNV5" s="99"/>
      <c r="HNW5" s="99"/>
      <c r="HNX5" s="99"/>
      <c r="HNY5" s="99"/>
      <c r="HNZ5" s="99"/>
      <c r="HOA5" s="99"/>
      <c r="HOB5" s="99"/>
      <c r="HOC5" s="99"/>
      <c r="HOD5" s="99"/>
      <c r="HOE5" s="99"/>
      <c r="HOF5" s="99"/>
      <c r="HOG5" s="99"/>
      <c r="HOH5" s="99"/>
      <c r="HOI5" s="99"/>
      <c r="HOJ5" s="99"/>
      <c r="HOK5" s="99"/>
      <c r="HOL5" s="99"/>
      <c r="HOM5" s="99"/>
      <c r="HON5" s="99"/>
      <c r="HOO5" s="99"/>
      <c r="HOP5" s="99"/>
      <c r="HOQ5" s="99"/>
      <c r="HOR5" s="99"/>
      <c r="HOS5" s="99"/>
      <c r="HOT5" s="99"/>
      <c r="HOU5" s="99"/>
      <c r="HOV5" s="99"/>
      <c r="HOW5" s="99"/>
      <c r="HOX5" s="99"/>
      <c r="HOY5" s="99"/>
      <c r="HOZ5" s="99"/>
      <c r="HPA5" s="99"/>
      <c r="HPB5" s="99"/>
      <c r="HPC5" s="99"/>
      <c r="HPD5" s="99"/>
      <c r="HPE5" s="99"/>
      <c r="HPF5" s="99"/>
      <c r="HPG5" s="99"/>
      <c r="HPH5" s="99"/>
      <c r="HPI5" s="99"/>
      <c r="HPJ5" s="99"/>
      <c r="HPK5" s="99"/>
      <c r="HPL5" s="99"/>
      <c r="HPM5" s="99"/>
      <c r="HPN5" s="99"/>
      <c r="HPO5" s="99"/>
      <c r="HPP5" s="99"/>
      <c r="HPQ5" s="99"/>
      <c r="HPR5" s="99"/>
      <c r="HPS5" s="99"/>
      <c r="HPT5" s="99"/>
      <c r="HPU5" s="99"/>
      <c r="HPV5" s="99"/>
      <c r="HPW5" s="99"/>
      <c r="HPX5" s="99"/>
      <c r="HPY5" s="99"/>
      <c r="HPZ5" s="99"/>
      <c r="HQA5" s="99"/>
      <c r="HQB5" s="99"/>
      <c r="HQC5" s="99"/>
      <c r="HQD5" s="99"/>
      <c r="HQE5" s="99"/>
      <c r="HQF5" s="99"/>
      <c r="HQG5" s="99"/>
      <c r="HQH5" s="99"/>
      <c r="HQI5" s="99"/>
      <c r="HQJ5" s="99"/>
      <c r="HQK5" s="99"/>
      <c r="HQL5" s="99"/>
      <c r="HQM5" s="99"/>
      <c r="HQN5" s="99"/>
      <c r="HQO5" s="99"/>
      <c r="HQP5" s="99"/>
      <c r="HQQ5" s="99"/>
      <c r="HQR5" s="99"/>
      <c r="HQS5" s="99"/>
      <c r="HQT5" s="99"/>
      <c r="HQU5" s="99"/>
      <c r="HQV5" s="99"/>
      <c r="HQW5" s="99"/>
      <c r="HQX5" s="99"/>
      <c r="HQY5" s="99"/>
      <c r="HQZ5" s="99"/>
      <c r="HRA5" s="99"/>
      <c r="HRB5" s="99"/>
      <c r="HRC5" s="99"/>
      <c r="HRD5" s="99"/>
      <c r="HRE5" s="99"/>
      <c r="HRF5" s="99"/>
      <c r="HRG5" s="99"/>
      <c r="HRH5" s="99"/>
      <c r="HRI5" s="99"/>
      <c r="HRJ5" s="99"/>
      <c r="HRK5" s="99"/>
      <c r="HRL5" s="99"/>
      <c r="HRM5" s="99"/>
      <c r="HRN5" s="99"/>
      <c r="HRO5" s="99"/>
      <c r="HRP5" s="99"/>
      <c r="HRQ5" s="99"/>
      <c r="HRR5" s="99"/>
      <c r="HRS5" s="99"/>
      <c r="HRT5" s="99"/>
      <c r="HRU5" s="99"/>
      <c r="HRV5" s="99"/>
      <c r="HRW5" s="99"/>
      <c r="HRX5" s="99"/>
      <c r="HRY5" s="99"/>
      <c r="HRZ5" s="99"/>
      <c r="HSA5" s="99"/>
      <c r="HSB5" s="99"/>
      <c r="HSC5" s="99"/>
      <c r="HSD5" s="99"/>
      <c r="HSE5" s="99"/>
      <c r="HSF5" s="99"/>
      <c r="HSG5" s="99"/>
      <c r="HSH5" s="99"/>
      <c r="HSI5" s="99"/>
      <c r="HSJ5" s="99"/>
      <c r="HSK5" s="99"/>
      <c r="HSL5" s="99"/>
      <c r="HSM5" s="99"/>
      <c r="HSN5" s="99"/>
      <c r="HSO5" s="99"/>
      <c r="HSP5" s="99"/>
      <c r="HSQ5" s="99"/>
      <c r="HSR5" s="99"/>
      <c r="HSS5" s="99"/>
      <c r="HST5" s="99"/>
      <c r="HSU5" s="99"/>
      <c r="HSV5" s="99"/>
      <c r="HSW5" s="99"/>
      <c r="HSX5" s="99"/>
      <c r="HSY5" s="99"/>
      <c r="HSZ5" s="99"/>
      <c r="HTA5" s="99"/>
      <c r="HTB5" s="99"/>
      <c r="HTC5" s="99"/>
      <c r="HTD5" s="99"/>
      <c r="HTE5" s="99"/>
      <c r="HTF5" s="99"/>
      <c r="HTG5" s="99"/>
      <c r="HTH5" s="99"/>
      <c r="HTI5" s="99"/>
      <c r="HTJ5" s="99"/>
      <c r="HTK5" s="99"/>
      <c r="HTL5" s="99"/>
      <c r="HTM5" s="99"/>
      <c r="HTN5" s="99"/>
      <c r="HTO5" s="99"/>
      <c r="HTP5" s="99"/>
      <c r="HTQ5" s="99"/>
      <c r="HTR5" s="99"/>
      <c r="HTS5" s="99"/>
      <c r="HTT5" s="99"/>
      <c r="HTU5" s="99"/>
      <c r="HTV5" s="99"/>
      <c r="HTW5" s="99"/>
      <c r="HTX5" s="99"/>
      <c r="HTY5" s="99"/>
      <c r="HTZ5" s="99"/>
      <c r="HUA5" s="99"/>
      <c r="HUB5" s="99"/>
      <c r="HUC5" s="99"/>
      <c r="HUD5" s="99"/>
      <c r="HUE5" s="99"/>
      <c r="HUF5" s="99"/>
      <c r="HUG5" s="99"/>
      <c r="HUH5" s="99"/>
      <c r="HUI5" s="99"/>
      <c r="HUJ5" s="99"/>
      <c r="HUK5" s="99"/>
      <c r="HUL5" s="99"/>
      <c r="HUM5" s="99"/>
      <c r="HUN5" s="99"/>
      <c r="HUO5" s="99"/>
      <c r="HUP5" s="99"/>
      <c r="HUQ5" s="99"/>
      <c r="HUR5" s="99"/>
      <c r="HUS5" s="99"/>
      <c r="HUT5" s="99"/>
      <c r="HUU5" s="99"/>
      <c r="HUV5" s="99"/>
      <c r="HUW5" s="99"/>
      <c r="HUX5" s="99"/>
      <c r="HUY5" s="99"/>
      <c r="HUZ5" s="99"/>
      <c r="HVA5" s="99"/>
      <c r="HVB5" s="99"/>
      <c r="HVC5" s="99"/>
      <c r="HVD5" s="99"/>
      <c r="HVE5" s="99"/>
      <c r="HVF5" s="99"/>
      <c r="HVG5" s="99"/>
      <c r="HVH5" s="99"/>
      <c r="HVI5" s="99"/>
      <c r="HVJ5" s="99"/>
      <c r="HVK5" s="99"/>
      <c r="HVL5" s="99"/>
      <c r="HVM5" s="99"/>
      <c r="HVN5" s="99"/>
      <c r="HVO5" s="99"/>
      <c r="HVP5" s="99"/>
      <c r="HVQ5" s="99"/>
      <c r="HVR5" s="99"/>
      <c r="HVS5" s="99"/>
      <c r="HVT5" s="99"/>
      <c r="HVU5" s="99"/>
      <c r="HVV5" s="99"/>
      <c r="HVW5" s="99"/>
      <c r="HVX5" s="99"/>
      <c r="HVY5" s="99"/>
      <c r="HVZ5" s="99"/>
      <c r="HWA5" s="99"/>
      <c r="HWB5" s="99"/>
      <c r="HWC5" s="99"/>
      <c r="HWD5" s="99"/>
      <c r="HWE5" s="99"/>
      <c r="HWF5" s="99"/>
      <c r="HWG5" s="99"/>
      <c r="HWH5" s="99"/>
      <c r="HWI5" s="99"/>
      <c r="HWJ5" s="99"/>
      <c r="HWK5" s="99"/>
      <c r="HWL5" s="99"/>
      <c r="HWM5" s="99"/>
      <c r="HWN5" s="99"/>
      <c r="HWO5" s="99"/>
      <c r="HWP5" s="99"/>
      <c r="HWQ5" s="99"/>
      <c r="HWR5" s="99"/>
      <c r="HWS5" s="99"/>
      <c r="HWT5" s="99"/>
      <c r="HWU5" s="99"/>
      <c r="HWV5" s="99"/>
      <c r="HWW5" s="99"/>
      <c r="HWX5" s="99"/>
      <c r="HWY5" s="99"/>
      <c r="HWZ5" s="99"/>
      <c r="HXA5" s="99"/>
      <c r="HXB5" s="99"/>
      <c r="HXC5" s="99"/>
      <c r="HXD5" s="99"/>
      <c r="HXE5" s="99"/>
      <c r="HXF5" s="99"/>
      <c r="HXG5" s="99"/>
      <c r="HXH5" s="99"/>
      <c r="HXI5" s="99"/>
      <c r="HXJ5" s="99"/>
      <c r="HXK5" s="99"/>
      <c r="HXL5" s="99"/>
      <c r="HXM5" s="99"/>
      <c r="HXN5" s="99"/>
      <c r="HXO5" s="99"/>
      <c r="HXP5" s="99"/>
      <c r="HXQ5" s="99"/>
      <c r="HXR5" s="99"/>
      <c r="HXS5" s="99"/>
      <c r="HXT5" s="99"/>
      <c r="HXU5" s="99"/>
      <c r="HXV5" s="99"/>
      <c r="HXW5" s="99"/>
      <c r="HXX5" s="99"/>
      <c r="HXY5" s="99"/>
      <c r="HXZ5" s="99"/>
      <c r="HYA5" s="99"/>
      <c r="HYB5" s="99"/>
      <c r="HYC5" s="99"/>
      <c r="HYD5" s="99"/>
      <c r="HYE5" s="99"/>
      <c r="HYF5" s="99"/>
      <c r="HYG5" s="99"/>
      <c r="HYH5" s="99"/>
      <c r="HYI5" s="99"/>
      <c r="HYJ5" s="99"/>
      <c r="HYK5" s="99"/>
      <c r="HYL5" s="99"/>
      <c r="HYM5" s="99"/>
      <c r="HYN5" s="99"/>
      <c r="HYO5" s="99"/>
      <c r="HYP5" s="99"/>
      <c r="HYQ5" s="99"/>
      <c r="HYR5" s="99"/>
      <c r="HYS5" s="99"/>
      <c r="HYT5" s="99"/>
      <c r="HYU5" s="99"/>
      <c r="HYV5" s="99"/>
      <c r="HYW5" s="99"/>
      <c r="HYX5" s="99"/>
      <c r="HYY5" s="99"/>
      <c r="HYZ5" s="99"/>
      <c r="HZA5" s="99"/>
      <c r="HZB5" s="99"/>
      <c r="HZC5" s="99"/>
      <c r="HZD5" s="99"/>
      <c r="HZE5" s="99"/>
      <c r="HZF5" s="99"/>
      <c r="HZG5" s="99"/>
      <c r="HZH5" s="99"/>
      <c r="HZI5" s="99"/>
      <c r="HZJ5" s="99"/>
      <c r="HZK5" s="99"/>
      <c r="HZL5" s="99"/>
      <c r="HZM5" s="99"/>
      <c r="HZN5" s="99"/>
      <c r="HZO5" s="99"/>
      <c r="HZP5" s="99"/>
      <c r="HZQ5" s="99"/>
      <c r="HZR5" s="99"/>
      <c r="HZS5" s="99"/>
      <c r="HZT5" s="99"/>
      <c r="HZU5" s="99"/>
      <c r="HZV5" s="99"/>
      <c r="HZW5" s="99"/>
      <c r="HZX5" s="99"/>
      <c r="HZY5" s="99"/>
      <c r="HZZ5" s="99"/>
      <c r="IAA5" s="99"/>
      <c r="IAB5" s="99"/>
      <c r="IAC5" s="99"/>
      <c r="IAD5" s="99"/>
      <c r="IAE5" s="99"/>
      <c r="IAF5" s="99"/>
      <c r="IAG5" s="99"/>
      <c r="IAH5" s="99"/>
      <c r="IAI5" s="99"/>
      <c r="IAJ5" s="99"/>
      <c r="IAK5" s="99"/>
      <c r="IAL5" s="99"/>
      <c r="IAM5" s="99"/>
      <c r="IAN5" s="99"/>
      <c r="IAO5" s="99"/>
      <c r="IAP5" s="99"/>
      <c r="IAQ5" s="99"/>
      <c r="IAR5" s="99"/>
      <c r="IAS5" s="99"/>
      <c r="IAT5" s="99"/>
      <c r="IAU5" s="99"/>
      <c r="IAV5" s="99"/>
      <c r="IAW5" s="99"/>
      <c r="IAX5" s="99"/>
      <c r="IAY5" s="99"/>
      <c r="IAZ5" s="99"/>
      <c r="IBA5" s="99"/>
      <c r="IBB5" s="99"/>
      <c r="IBC5" s="99"/>
      <c r="IBD5" s="99"/>
      <c r="IBE5" s="99"/>
      <c r="IBF5" s="99"/>
      <c r="IBG5" s="99"/>
      <c r="IBH5" s="99"/>
      <c r="IBI5" s="99"/>
      <c r="IBJ5" s="99"/>
      <c r="IBK5" s="99"/>
      <c r="IBL5" s="99"/>
      <c r="IBM5" s="99"/>
      <c r="IBN5" s="99"/>
      <c r="IBO5" s="99"/>
      <c r="IBP5" s="99"/>
      <c r="IBQ5" s="99"/>
      <c r="IBR5" s="99"/>
      <c r="IBS5" s="99"/>
      <c r="IBT5" s="99"/>
      <c r="IBU5" s="99"/>
      <c r="IBV5" s="99"/>
      <c r="IBW5" s="99"/>
      <c r="IBX5" s="99"/>
      <c r="IBY5" s="99"/>
      <c r="IBZ5" s="99"/>
      <c r="ICA5" s="99"/>
      <c r="ICB5" s="99"/>
      <c r="ICC5" s="99"/>
      <c r="ICD5" s="99"/>
      <c r="ICE5" s="99"/>
      <c r="ICF5" s="99"/>
      <c r="ICG5" s="99"/>
      <c r="ICH5" s="99"/>
      <c r="ICI5" s="99"/>
      <c r="ICJ5" s="99"/>
      <c r="ICK5" s="99"/>
      <c r="ICL5" s="99"/>
      <c r="ICM5" s="99"/>
      <c r="ICN5" s="99"/>
      <c r="ICO5" s="99"/>
      <c r="ICP5" s="99"/>
      <c r="ICQ5" s="99"/>
      <c r="ICR5" s="99"/>
      <c r="ICS5" s="99"/>
      <c r="ICT5" s="99"/>
      <c r="ICU5" s="99"/>
      <c r="ICV5" s="99"/>
      <c r="ICW5" s="99"/>
      <c r="ICX5" s="99"/>
      <c r="ICY5" s="99"/>
      <c r="ICZ5" s="99"/>
      <c r="IDA5" s="99"/>
      <c r="IDB5" s="99"/>
      <c r="IDC5" s="99"/>
      <c r="IDD5" s="99"/>
      <c r="IDE5" s="99"/>
      <c r="IDF5" s="99"/>
      <c r="IDG5" s="99"/>
      <c r="IDH5" s="99"/>
      <c r="IDI5" s="99"/>
      <c r="IDJ5" s="99"/>
      <c r="IDK5" s="99"/>
      <c r="IDL5" s="99"/>
      <c r="IDM5" s="99"/>
      <c r="IDN5" s="99"/>
      <c r="IDO5" s="99"/>
      <c r="IDP5" s="99"/>
      <c r="IDQ5" s="99"/>
      <c r="IDR5" s="99"/>
      <c r="IDS5" s="99"/>
      <c r="IDT5" s="99"/>
      <c r="IDU5" s="99"/>
      <c r="IDV5" s="99"/>
      <c r="IDW5" s="99"/>
      <c r="IDX5" s="99"/>
      <c r="IDY5" s="99"/>
      <c r="IDZ5" s="99"/>
      <c r="IEA5" s="99"/>
      <c r="IEB5" s="99"/>
      <c r="IEC5" s="99"/>
      <c r="IED5" s="99"/>
      <c r="IEE5" s="99"/>
      <c r="IEF5" s="99"/>
      <c r="IEG5" s="99"/>
      <c r="IEH5" s="99"/>
      <c r="IEI5" s="99"/>
      <c r="IEJ5" s="99"/>
      <c r="IEK5" s="99"/>
      <c r="IEL5" s="99"/>
      <c r="IEM5" s="99"/>
      <c r="IEN5" s="99"/>
      <c r="IEO5" s="99"/>
      <c r="IEP5" s="99"/>
      <c r="IEQ5" s="99"/>
      <c r="IER5" s="99"/>
      <c r="IES5" s="99"/>
      <c r="IET5" s="99"/>
      <c r="IEU5" s="99"/>
      <c r="IEV5" s="99"/>
      <c r="IEW5" s="99"/>
      <c r="IEX5" s="99"/>
      <c r="IEY5" s="99"/>
      <c r="IEZ5" s="99"/>
      <c r="IFA5" s="99"/>
      <c r="IFB5" s="99"/>
      <c r="IFC5" s="99"/>
      <c r="IFD5" s="99"/>
      <c r="IFE5" s="99"/>
      <c r="IFF5" s="99"/>
      <c r="IFG5" s="99"/>
      <c r="IFH5" s="99"/>
      <c r="IFI5" s="99"/>
      <c r="IFJ5" s="99"/>
      <c r="IFK5" s="99"/>
      <c r="IFL5" s="99"/>
      <c r="IFM5" s="99"/>
      <c r="IFN5" s="99"/>
      <c r="IFO5" s="99"/>
      <c r="IFP5" s="99"/>
      <c r="IFQ5" s="99"/>
      <c r="IFR5" s="99"/>
      <c r="IFS5" s="99"/>
      <c r="IFT5" s="99"/>
      <c r="IFU5" s="99"/>
      <c r="IFV5" s="99"/>
      <c r="IFW5" s="99"/>
      <c r="IFX5" s="99"/>
      <c r="IFY5" s="99"/>
      <c r="IFZ5" s="99"/>
      <c r="IGA5" s="99"/>
      <c r="IGB5" s="99"/>
      <c r="IGC5" s="99"/>
      <c r="IGD5" s="99"/>
      <c r="IGE5" s="99"/>
      <c r="IGF5" s="99"/>
      <c r="IGG5" s="99"/>
      <c r="IGH5" s="99"/>
      <c r="IGI5" s="99"/>
      <c r="IGJ5" s="99"/>
      <c r="IGK5" s="99"/>
      <c r="IGL5" s="99"/>
      <c r="IGM5" s="99"/>
      <c r="IGN5" s="99"/>
      <c r="IGO5" s="99"/>
      <c r="IGP5" s="99"/>
      <c r="IGQ5" s="99"/>
      <c r="IGR5" s="99"/>
      <c r="IGS5" s="99"/>
      <c r="IGT5" s="99"/>
      <c r="IGU5" s="99"/>
      <c r="IGV5" s="99"/>
      <c r="IGW5" s="99"/>
      <c r="IGX5" s="99"/>
      <c r="IGY5" s="99"/>
      <c r="IGZ5" s="99"/>
      <c r="IHA5" s="99"/>
      <c r="IHB5" s="99"/>
      <c r="IHC5" s="99"/>
      <c r="IHD5" s="99"/>
      <c r="IHE5" s="99"/>
      <c r="IHF5" s="99"/>
      <c r="IHG5" s="99"/>
      <c r="IHH5" s="99"/>
      <c r="IHI5" s="99"/>
      <c r="IHJ5" s="99"/>
      <c r="IHK5" s="99"/>
      <c r="IHL5" s="99"/>
      <c r="IHM5" s="99"/>
      <c r="IHN5" s="99"/>
      <c r="IHO5" s="99"/>
      <c r="IHP5" s="99"/>
      <c r="IHQ5" s="99"/>
      <c r="IHR5" s="99"/>
      <c r="IHS5" s="99"/>
      <c r="IHT5" s="99"/>
      <c r="IHU5" s="99"/>
      <c r="IHV5" s="99"/>
      <c r="IHW5" s="99"/>
      <c r="IHX5" s="99"/>
      <c r="IHY5" s="99"/>
      <c r="IHZ5" s="99"/>
      <c r="IIA5" s="99"/>
      <c r="IIB5" s="99"/>
      <c r="IIC5" s="99"/>
      <c r="IID5" s="99"/>
      <c r="IIE5" s="99"/>
      <c r="IIF5" s="99"/>
      <c r="IIG5" s="99"/>
      <c r="IIH5" s="99"/>
      <c r="III5" s="99"/>
      <c r="IIJ5" s="99"/>
      <c r="IIK5" s="99"/>
      <c r="IIL5" s="99"/>
      <c r="IIM5" s="99"/>
      <c r="IIN5" s="99"/>
      <c r="IIO5" s="99"/>
      <c r="IIP5" s="99"/>
      <c r="IIQ5" s="99"/>
      <c r="IIR5" s="99"/>
      <c r="IIS5" s="99"/>
      <c r="IIT5" s="99"/>
      <c r="IIU5" s="99"/>
      <c r="IIV5" s="99"/>
      <c r="IIW5" s="99"/>
      <c r="IIX5" s="99"/>
      <c r="IIY5" s="99"/>
      <c r="IIZ5" s="99"/>
      <c r="IJA5" s="99"/>
      <c r="IJB5" s="99"/>
      <c r="IJC5" s="99"/>
      <c r="IJD5" s="99"/>
      <c r="IJE5" s="99"/>
      <c r="IJF5" s="99"/>
      <c r="IJG5" s="99"/>
      <c r="IJH5" s="99"/>
      <c r="IJI5" s="99"/>
      <c r="IJJ5" s="99"/>
      <c r="IJK5" s="99"/>
      <c r="IJL5" s="99"/>
      <c r="IJM5" s="99"/>
      <c r="IJN5" s="99"/>
      <c r="IJO5" s="99"/>
      <c r="IJP5" s="99"/>
      <c r="IJQ5" s="99"/>
      <c r="IJR5" s="99"/>
      <c r="IJS5" s="99"/>
      <c r="IJT5" s="99"/>
      <c r="IJU5" s="99"/>
      <c r="IJV5" s="99"/>
      <c r="IJW5" s="99"/>
      <c r="IJX5" s="99"/>
      <c r="IJY5" s="99"/>
      <c r="IJZ5" s="99"/>
      <c r="IKA5" s="99"/>
      <c r="IKB5" s="99"/>
      <c r="IKC5" s="99"/>
      <c r="IKD5" s="99"/>
      <c r="IKE5" s="99"/>
      <c r="IKF5" s="99"/>
      <c r="IKG5" s="99"/>
      <c r="IKH5" s="99"/>
      <c r="IKI5" s="99"/>
      <c r="IKJ5" s="99"/>
      <c r="IKK5" s="99"/>
      <c r="IKL5" s="99"/>
      <c r="IKM5" s="99"/>
      <c r="IKN5" s="99"/>
      <c r="IKO5" s="99"/>
      <c r="IKP5" s="99"/>
      <c r="IKQ5" s="99"/>
      <c r="IKR5" s="99"/>
      <c r="IKS5" s="99"/>
      <c r="IKT5" s="99"/>
      <c r="IKU5" s="99"/>
      <c r="IKV5" s="99"/>
      <c r="IKW5" s="99"/>
      <c r="IKX5" s="99"/>
      <c r="IKY5" s="99"/>
      <c r="IKZ5" s="99"/>
      <c r="ILA5" s="99"/>
      <c r="ILB5" s="99"/>
      <c r="ILC5" s="99"/>
      <c r="ILD5" s="99"/>
      <c r="ILE5" s="99"/>
      <c r="ILF5" s="99"/>
      <c r="ILG5" s="99"/>
      <c r="ILH5" s="99"/>
      <c r="ILI5" s="99"/>
      <c r="ILJ5" s="99"/>
      <c r="ILK5" s="99"/>
      <c r="ILL5" s="99"/>
      <c r="ILM5" s="99"/>
      <c r="ILN5" s="99"/>
      <c r="ILO5" s="99"/>
      <c r="ILP5" s="99"/>
      <c r="ILQ5" s="99"/>
      <c r="ILR5" s="99"/>
      <c r="ILS5" s="99"/>
      <c r="ILT5" s="99"/>
      <c r="ILU5" s="99"/>
      <c r="ILV5" s="99"/>
      <c r="ILW5" s="99"/>
      <c r="ILX5" s="99"/>
      <c r="ILY5" s="99"/>
      <c r="ILZ5" s="99"/>
      <c r="IMA5" s="99"/>
      <c r="IMB5" s="99"/>
      <c r="IMC5" s="99"/>
      <c r="IMD5" s="99"/>
      <c r="IME5" s="99"/>
      <c r="IMF5" s="99"/>
      <c r="IMG5" s="99"/>
      <c r="IMH5" s="99"/>
      <c r="IMI5" s="99"/>
      <c r="IMJ5" s="99"/>
      <c r="IMK5" s="99"/>
      <c r="IML5" s="99"/>
      <c r="IMM5" s="99"/>
      <c r="IMN5" s="99"/>
      <c r="IMO5" s="99"/>
      <c r="IMP5" s="99"/>
      <c r="IMQ5" s="99"/>
      <c r="IMR5" s="99"/>
      <c r="IMS5" s="99"/>
      <c r="IMT5" s="99"/>
      <c r="IMU5" s="99"/>
      <c r="IMV5" s="99"/>
      <c r="IMW5" s="99"/>
      <c r="IMX5" s="99"/>
      <c r="IMY5" s="99"/>
      <c r="IMZ5" s="99"/>
      <c r="INA5" s="99"/>
      <c r="INB5" s="99"/>
      <c r="INC5" s="99"/>
      <c r="IND5" s="99"/>
      <c r="INE5" s="99"/>
      <c r="INF5" s="99"/>
      <c r="ING5" s="99"/>
      <c r="INH5" s="99"/>
      <c r="INI5" s="99"/>
      <c r="INJ5" s="99"/>
      <c r="INK5" s="99"/>
      <c r="INL5" s="99"/>
      <c r="INM5" s="99"/>
      <c r="INN5" s="99"/>
      <c r="INO5" s="99"/>
      <c r="INP5" s="99"/>
      <c r="INQ5" s="99"/>
      <c r="INR5" s="99"/>
      <c r="INS5" s="99"/>
      <c r="INT5" s="99"/>
      <c r="INU5" s="99"/>
      <c r="INV5" s="99"/>
      <c r="INW5" s="99"/>
      <c r="INX5" s="99"/>
      <c r="INY5" s="99"/>
      <c r="INZ5" s="99"/>
      <c r="IOA5" s="99"/>
      <c r="IOB5" s="99"/>
      <c r="IOC5" s="99"/>
      <c r="IOD5" s="99"/>
      <c r="IOE5" s="99"/>
      <c r="IOF5" s="99"/>
      <c r="IOG5" s="99"/>
      <c r="IOH5" s="99"/>
      <c r="IOI5" s="99"/>
      <c r="IOJ5" s="99"/>
      <c r="IOK5" s="99"/>
      <c r="IOL5" s="99"/>
      <c r="IOM5" s="99"/>
      <c r="ION5" s="99"/>
      <c r="IOO5" s="99"/>
      <c r="IOP5" s="99"/>
      <c r="IOQ5" s="99"/>
      <c r="IOR5" s="99"/>
      <c r="IOS5" s="99"/>
      <c r="IOT5" s="99"/>
      <c r="IOU5" s="99"/>
      <c r="IOV5" s="99"/>
      <c r="IOW5" s="99"/>
      <c r="IOX5" s="99"/>
      <c r="IOY5" s="99"/>
      <c r="IOZ5" s="99"/>
      <c r="IPA5" s="99"/>
      <c r="IPB5" s="99"/>
      <c r="IPC5" s="99"/>
      <c r="IPD5" s="99"/>
      <c r="IPE5" s="99"/>
      <c r="IPF5" s="99"/>
      <c r="IPG5" s="99"/>
      <c r="IPH5" s="99"/>
      <c r="IPI5" s="99"/>
      <c r="IPJ5" s="99"/>
      <c r="IPK5" s="99"/>
      <c r="IPL5" s="99"/>
      <c r="IPM5" s="99"/>
      <c r="IPN5" s="99"/>
      <c r="IPO5" s="99"/>
      <c r="IPP5" s="99"/>
      <c r="IPQ5" s="99"/>
      <c r="IPR5" s="99"/>
      <c r="IPS5" s="99"/>
      <c r="IPT5" s="99"/>
      <c r="IPU5" s="99"/>
      <c r="IPV5" s="99"/>
      <c r="IPW5" s="99"/>
      <c r="IPX5" s="99"/>
      <c r="IPY5" s="99"/>
      <c r="IPZ5" s="99"/>
      <c r="IQA5" s="99"/>
      <c r="IQB5" s="99"/>
      <c r="IQC5" s="99"/>
      <c r="IQD5" s="99"/>
      <c r="IQE5" s="99"/>
      <c r="IQF5" s="99"/>
      <c r="IQG5" s="99"/>
      <c r="IQH5" s="99"/>
      <c r="IQI5" s="99"/>
      <c r="IQJ5" s="99"/>
      <c r="IQK5" s="99"/>
      <c r="IQL5" s="99"/>
      <c r="IQM5" s="99"/>
      <c r="IQN5" s="99"/>
      <c r="IQO5" s="99"/>
      <c r="IQP5" s="99"/>
      <c r="IQQ5" s="99"/>
      <c r="IQR5" s="99"/>
      <c r="IQS5" s="99"/>
      <c r="IQT5" s="99"/>
      <c r="IQU5" s="99"/>
      <c r="IQV5" s="99"/>
      <c r="IQW5" s="99"/>
      <c r="IQX5" s="99"/>
      <c r="IQY5" s="99"/>
      <c r="IQZ5" s="99"/>
      <c r="IRA5" s="99"/>
      <c r="IRB5" s="99"/>
      <c r="IRC5" s="99"/>
      <c r="IRD5" s="99"/>
      <c r="IRE5" s="99"/>
      <c r="IRF5" s="99"/>
      <c r="IRG5" s="99"/>
      <c r="IRH5" s="99"/>
      <c r="IRI5" s="99"/>
      <c r="IRJ5" s="99"/>
      <c r="IRK5" s="99"/>
      <c r="IRL5" s="99"/>
      <c r="IRM5" s="99"/>
      <c r="IRN5" s="99"/>
      <c r="IRO5" s="99"/>
      <c r="IRP5" s="99"/>
      <c r="IRQ5" s="99"/>
      <c r="IRR5" s="99"/>
      <c r="IRS5" s="99"/>
      <c r="IRT5" s="99"/>
      <c r="IRU5" s="99"/>
      <c r="IRV5" s="99"/>
      <c r="IRW5" s="99"/>
      <c r="IRX5" s="99"/>
      <c r="IRY5" s="99"/>
      <c r="IRZ5" s="99"/>
      <c r="ISA5" s="99"/>
      <c r="ISB5" s="99"/>
      <c r="ISC5" s="99"/>
      <c r="ISD5" s="99"/>
      <c r="ISE5" s="99"/>
      <c r="ISF5" s="99"/>
      <c r="ISG5" s="99"/>
      <c r="ISH5" s="99"/>
      <c r="ISI5" s="99"/>
      <c r="ISJ5" s="99"/>
      <c r="ISK5" s="99"/>
      <c r="ISL5" s="99"/>
      <c r="ISM5" s="99"/>
      <c r="ISN5" s="99"/>
      <c r="ISO5" s="99"/>
      <c r="ISP5" s="99"/>
      <c r="ISQ5" s="99"/>
      <c r="ISR5" s="99"/>
      <c r="ISS5" s="99"/>
      <c r="IST5" s="99"/>
      <c r="ISU5" s="99"/>
      <c r="ISV5" s="99"/>
      <c r="ISW5" s="99"/>
      <c r="ISX5" s="99"/>
      <c r="ISY5" s="99"/>
      <c r="ISZ5" s="99"/>
      <c r="ITA5" s="99"/>
      <c r="ITB5" s="99"/>
      <c r="ITC5" s="99"/>
      <c r="ITD5" s="99"/>
      <c r="ITE5" s="99"/>
      <c r="ITF5" s="99"/>
      <c r="ITG5" s="99"/>
      <c r="ITH5" s="99"/>
      <c r="ITI5" s="99"/>
      <c r="ITJ5" s="99"/>
      <c r="ITK5" s="99"/>
      <c r="ITL5" s="99"/>
      <c r="ITM5" s="99"/>
      <c r="ITN5" s="99"/>
      <c r="ITO5" s="99"/>
      <c r="ITP5" s="99"/>
      <c r="ITQ5" s="99"/>
      <c r="ITR5" s="99"/>
      <c r="ITS5" s="99"/>
      <c r="ITT5" s="99"/>
      <c r="ITU5" s="99"/>
      <c r="ITV5" s="99"/>
      <c r="ITW5" s="99"/>
      <c r="ITX5" s="99"/>
      <c r="ITY5" s="99"/>
      <c r="ITZ5" s="99"/>
      <c r="IUA5" s="99"/>
      <c r="IUB5" s="99"/>
      <c r="IUC5" s="99"/>
      <c r="IUD5" s="99"/>
      <c r="IUE5" s="99"/>
      <c r="IUF5" s="99"/>
      <c r="IUG5" s="99"/>
      <c r="IUH5" s="99"/>
      <c r="IUI5" s="99"/>
      <c r="IUJ5" s="99"/>
      <c r="IUK5" s="99"/>
      <c r="IUL5" s="99"/>
      <c r="IUM5" s="99"/>
      <c r="IUN5" s="99"/>
      <c r="IUO5" s="99"/>
      <c r="IUP5" s="99"/>
      <c r="IUQ5" s="99"/>
      <c r="IUR5" s="99"/>
      <c r="IUS5" s="99"/>
      <c r="IUT5" s="99"/>
      <c r="IUU5" s="99"/>
      <c r="IUV5" s="99"/>
      <c r="IUW5" s="99"/>
      <c r="IUX5" s="99"/>
      <c r="IUY5" s="99"/>
      <c r="IUZ5" s="99"/>
      <c r="IVA5" s="99"/>
      <c r="IVB5" s="99"/>
      <c r="IVC5" s="99"/>
      <c r="IVD5" s="99"/>
      <c r="IVE5" s="99"/>
      <c r="IVF5" s="99"/>
      <c r="IVG5" s="99"/>
      <c r="IVH5" s="99"/>
      <c r="IVI5" s="99"/>
      <c r="IVJ5" s="99"/>
      <c r="IVK5" s="99"/>
      <c r="IVL5" s="99"/>
      <c r="IVM5" s="99"/>
      <c r="IVN5" s="99"/>
      <c r="IVO5" s="99"/>
      <c r="IVP5" s="99"/>
      <c r="IVQ5" s="99"/>
      <c r="IVR5" s="99"/>
      <c r="IVS5" s="99"/>
      <c r="IVT5" s="99"/>
      <c r="IVU5" s="99"/>
      <c r="IVV5" s="99"/>
      <c r="IVW5" s="99"/>
      <c r="IVX5" s="99"/>
      <c r="IVY5" s="99"/>
      <c r="IVZ5" s="99"/>
      <c r="IWA5" s="99"/>
      <c r="IWB5" s="99"/>
      <c r="IWC5" s="99"/>
      <c r="IWD5" s="99"/>
      <c r="IWE5" s="99"/>
      <c r="IWF5" s="99"/>
      <c r="IWG5" s="99"/>
      <c r="IWH5" s="99"/>
      <c r="IWI5" s="99"/>
      <c r="IWJ5" s="99"/>
      <c r="IWK5" s="99"/>
      <c r="IWL5" s="99"/>
      <c r="IWM5" s="99"/>
      <c r="IWN5" s="99"/>
      <c r="IWO5" s="99"/>
      <c r="IWP5" s="99"/>
      <c r="IWQ5" s="99"/>
      <c r="IWR5" s="99"/>
      <c r="IWS5" s="99"/>
      <c r="IWT5" s="99"/>
      <c r="IWU5" s="99"/>
      <c r="IWV5" s="99"/>
      <c r="IWW5" s="99"/>
      <c r="IWX5" s="99"/>
      <c r="IWY5" s="99"/>
      <c r="IWZ5" s="99"/>
      <c r="IXA5" s="99"/>
      <c r="IXB5" s="99"/>
      <c r="IXC5" s="99"/>
      <c r="IXD5" s="99"/>
      <c r="IXE5" s="99"/>
      <c r="IXF5" s="99"/>
      <c r="IXG5" s="99"/>
      <c r="IXH5" s="99"/>
      <c r="IXI5" s="99"/>
      <c r="IXJ5" s="99"/>
      <c r="IXK5" s="99"/>
      <c r="IXL5" s="99"/>
      <c r="IXM5" s="99"/>
      <c r="IXN5" s="99"/>
      <c r="IXO5" s="99"/>
      <c r="IXP5" s="99"/>
      <c r="IXQ5" s="99"/>
      <c r="IXR5" s="99"/>
      <c r="IXS5" s="99"/>
      <c r="IXT5" s="99"/>
      <c r="IXU5" s="99"/>
      <c r="IXV5" s="99"/>
      <c r="IXW5" s="99"/>
      <c r="IXX5" s="99"/>
      <c r="IXY5" s="99"/>
      <c r="IXZ5" s="99"/>
      <c r="IYA5" s="99"/>
      <c r="IYB5" s="99"/>
      <c r="IYC5" s="99"/>
      <c r="IYD5" s="99"/>
      <c r="IYE5" s="99"/>
      <c r="IYF5" s="99"/>
      <c r="IYG5" s="99"/>
      <c r="IYH5" s="99"/>
      <c r="IYI5" s="99"/>
      <c r="IYJ5" s="99"/>
      <c r="IYK5" s="99"/>
      <c r="IYL5" s="99"/>
      <c r="IYM5" s="99"/>
      <c r="IYN5" s="99"/>
      <c r="IYO5" s="99"/>
      <c r="IYP5" s="99"/>
      <c r="IYQ5" s="99"/>
      <c r="IYR5" s="99"/>
      <c r="IYS5" s="99"/>
      <c r="IYT5" s="99"/>
      <c r="IYU5" s="99"/>
      <c r="IYV5" s="99"/>
      <c r="IYW5" s="99"/>
      <c r="IYX5" s="99"/>
      <c r="IYY5" s="99"/>
      <c r="IYZ5" s="99"/>
      <c r="IZA5" s="99"/>
      <c r="IZB5" s="99"/>
      <c r="IZC5" s="99"/>
      <c r="IZD5" s="99"/>
      <c r="IZE5" s="99"/>
      <c r="IZF5" s="99"/>
      <c r="IZG5" s="99"/>
      <c r="IZH5" s="99"/>
      <c r="IZI5" s="99"/>
      <c r="IZJ5" s="99"/>
      <c r="IZK5" s="99"/>
      <c r="IZL5" s="99"/>
      <c r="IZM5" s="99"/>
      <c r="IZN5" s="99"/>
      <c r="IZO5" s="99"/>
      <c r="IZP5" s="99"/>
      <c r="IZQ5" s="99"/>
      <c r="IZR5" s="99"/>
      <c r="IZS5" s="99"/>
      <c r="IZT5" s="99"/>
      <c r="IZU5" s="99"/>
      <c r="IZV5" s="99"/>
      <c r="IZW5" s="99"/>
      <c r="IZX5" s="99"/>
      <c r="IZY5" s="99"/>
      <c r="IZZ5" s="99"/>
      <c r="JAA5" s="99"/>
      <c r="JAB5" s="99"/>
      <c r="JAC5" s="99"/>
      <c r="JAD5" s="99"/>
      <c r="JAE5" s="99"/>
      <c r="JAF5" s="99"/>
      <c r="JAG5" s="99"/>
      <c r="JAH5" s="99"/>
      <c r="JAI5" s="99"/>
      <c r="JAJ5" s="99"/>
      <c r="JAK5" s="99"/>
      <c r="JAL5" s="99"/>
      <c r="JAM5" s="99"/>
      <c r="JAN5" s="99"/>
      <c r="JAO5" s="99"/>
      <c r="JAP5" s="99"/>
      <c r="JAQ5" s="99"/>
      <c r="JAR5" s="99"/>
      <c r="JAS5" s="99"/>
      <c r="JAT5" s="99"/>
      <c r="JAU5" s="99"/>
      <c r="JAV5" s="99"/>
      <c r="JAW5" s="99"/>
      <c r="JAX5" s="99"/>
      <c r="JAY5" s="99"/>
      <c r="JAZ5" s="99"/>
      <c r="JBA5" s="99"/>
      <c r="JBB5" s="99"/>
      <c r="JBC5" s="99"/>
      <c r="JBD5" s="99"/>
      <c r="JBE5" s="99"/>
      <c r="JBF5" s="99"/>
      <c r="JBG5" s="99"/>
      <c r="JBH5" s="99"/>
      <c r="JBI5" s="99"/>
      <c r="JBJ5" s="99"/>
      <c r="JBK5" s="99"/>
      <c r="JBL5" s="99"/>
      <c r="JBM5" s="99"/>
      <c r="JBN5" s="99"/>
      <c r="JBO5" s="99"/>
      <c r="JBP5" s="99"/>
      <c r="JBQ5" s="99"/>
      <c r="JBR5" s="99"/>
      <c r="JBS5" s="99"/>
      <c r="JBT5" s="99"/>
      <c r="JBU5" s="99"/>
      <c r="JBV5" s="99"/>
      <c r="JBW5" s="99"/>
      <c r="JBX5" s="99"/>
      <c r="JBY5" s="99"/>
      <c r="JBZ5" s="99"/>
      <c r="JCA5" s="99"/>
      <c r="JCB5" s="99"/>
      <c r="JCC5" s="99"/>
      <c r="JCD5" s="99"/>
      <c r="JCE5" s="99"/>
      <c r="JCF5" s="99"/>
      <c r="JCG5" s="99"/>
      <c r="JCH5" s="99"/>
      <c r="JCI5" s="99"/>
      <c r="JCJ5" s="99"/>
      <c r="JCK5" s="99"/>
      <c r="JCL5" s="99"/>
      <c r="JCM5" s="99"/>
      <c r="JCN5" s="99"/>
      <c r="JCO5" s="99"/>
      <c r="JCP5" s="99"/>
      <c r="JCQ5" s="99"/>
      <c r="JCR5" s="99"/>
      <c r="JCS5" s="99"/>
      <c r="JCT5" s="99"/>
      <c r="JCU5" s="99"/>
      <c r="JCV5" s="99"/>
      <c r="JCW5" s="99"/>
      <c r="JCX5" s="99"/>
      <c r="JCY5" s="99"/>
      <c r="JCZ5" s="99"/>
      <c r="JDA5" s="99"/>
      <c r="JDB5" s="99"/>
      <c r="JDC5" s="99"/>
      <c r="JDD5" s="99"/>
      <c r="JDE5" s="99"/>
      <c r="JDF5" s="99"/>
      <c r="JDG5" s="99"/>
      <c r="JDH5" s="99"/>
      <c r="JDI5" s="99"/>
      <c r="JDJ5" s="99"/>
      <c r="JDK5" s="99"/>
      <c r="JDL5" s="99"/>
      <c r="JDM5" s="99"/>
      <c r="JDN5" s="99"/>
      <c r="JDO5" s="99"/>
      <c r="JDP5" s="99"/>
      <c r="JDQ5" s="99"/>
      <c r="JDR5" s="99"/>
      <c r="JDS5" s="99"/>
      <c r="JDT5" s="99"/>
      <c r="JDU5" s="99"/>
      <c r="JDV5" s="99"/>
      <c r="JDW5" s="99"/>
      <c r="JDX5" s="99"/>
      <c r="JDY5" s="99"/>
      <c r="JDZ5" s="99"/>
      <c r="JEA5" s="99"/>
      <c r="JEB5" s="99"/>
      <c r="JEC5" s="99"/>
      <c r="JED5" s="99"/>
      <c r="JEE5" s="99"/>
      <c r="JEF5" s="99"/>
      <c r="JEG5" s="99"/>
      <c r="JEH5" s="99"/>
      <c r="JEI5" s="99"/>
      <c r="JEJ5" s="99"/>
      <c r="JEK5" s="99"/>
      <c r="JEL5" s="99"/>
      <c r="JEM5" s="99"/>
      <c r="JEN5" s="99"/>
      <c r="JEO5" s="99"/>
      <c r="JEP5" s="99"/>
      <c r="JEQ5" s="99"/>
      <c r="JER5" s="99"/>
      <c r="JES5" s="99"/>
      <c r="JET5" s="99"/>
      <c r="JEU5" s="99"/>
      <c r="JEV5" s="99"/>
      <c r="JEW5" s="99"/>
      <c r="JEX5" s="99"/>
      <c r="JEY5" s="99"/>
      <c r="JEZ5" s="99"/>
      <c r="JFA5" s="99"/>
      <c r="JFB5" s="99"/>
      <c r="JFC5" s="99"/>
      <c r="JFD5" s="99"/>
      <c r="JFE5" s="99"/>
      <c r="JFF5" s="99"/>
      <c r="JFG5" s="99"/>
      <c r="JFH5" s="99"/>
      <c r="JFI5" s="99"/>
      <c r="JFJ5" s="99"/>
      <c r="JFK5" s="99"/>
      <c r="JFL5" s="99"/>
      <c r="JFM5" s="99"/>
      <c r="JFN5" s="99"/>
      <c r="JFO5" s="99"/>
      <c r="JFP5" s="99"/>
      <c r="JFQ5" s="99"/>
      <c r="JFR5" s="99"/>
      <c r="JFS5" s="99"/>
      <c r="JFT5" s="99"/>
      <c r="JFU5" s="99"/>
      <c r="JFV5" s="99"/>
      <c r="JFW5" s="99"/>
      <c r="JFX5" s="99"/>
      <c r="JFY5" s="99"/>
      <c r="JFZ5" s="99"/>
      <c r="JGA5" s="99"/>
      <c r="JGB5" s="99"/>
      <c r="JGC5" s="99"/>
      <c r="JGD5" s="99"/>
      <c r="JGE5" s="99"/>
      <c r="JGF5" s="99"/>
      <c r="JGG5" s="99"/>
      <c r="JGH5" s="99"/>
      <c r="JGI5" s="99"/>
      <c r="JGJ5" s="99"/>
      <c r="JGK5" s="99"/>
      <c r="JGL5" s="99"/>
      <c r="JGM5" s="99"/>
      <c r="JGN5" s="99"/>
      <c r="JGO5" s="99"/>
      <c r="JGP5" s="99"/>
      <c r="JGQ5" s="99"/>
      <c r="JGR5" s="99"/>
      <c r="JGS5" s="99"/>
      <c r="JGT5" s="99"/>
      <c r="JGU5" s="99"/>
      <c r="JGV5" s="99"/>
      <c r="JGW5" s="99"/>
      <c r="JGX5" s="99"/>
      <c r="JGY5" s="99"/>
      <c r="JGZ5" s="99"/>
      <c r="JHA5" s="99"/>
      <c r="JHB5" s="99"/>
      <c r="JHC5" s="99"/>
      <c r="JHD5" s="99"/>
      <c r="JHE5" s="99"/>
      <c r="JHF5" s="99"/>
      <c r="JHG5" s="99"/>
      <c r="JHH5" s="99"/>
      <c r="JHI5" s="99"/>
      <c r="JHJ5" s="99"/>
      <c r="JHK5" s="99"/>
      <c r="JHL5" s="99"/>
      <c r="JHM5" s="99"/>
      <c r="JHN5" s="99"/>
      <c r="JHO5" s="99"/>
      <c r="JHP5" s="99"/>
      <c r="JHQ5" s="99"/>
      <c r="JHR5" s="99"/>
      <c r="JHS5" s="99"/>
      <c r="JHT5" s="99"/>
      <c r="JHU5" s="99"/>
      <c r="JHV5" s="99"/>
      <c r="JHW5" s="99"/>
      <c r="JHX5" s="99"/>
      <c r="JHY5" s="99"/>
      <c r="JHZ5" s="99"/>
      <c r="JIA5" s="99"/>
      <c r="JIB5" s="99"/>
      <c r="JIC5" s="99"/>
      <c r="JID5" s="99"/>
      <c r="JIE5" s="99"/>
      <c r="JIF5" s="99"/>
      <c r="JIG5" s="99"/>
      <c r="JIH5" s="99"/>
      <c r="JII5" s="99"/>
      <c r="JIJ5" s="99"/>
      <c r="JIK5" s="99"/>
      <c r="JIL5" s="99"/>
      <c r="JIM5" s="99"/>
      <c r="JIN5" s="99"/>
      <c r="JIO5" s="99"/>
      <c r="JIP5" s="99"/>
      <c r="JIQ5" s="99"/>
      <c r="JIR5" s="99"/>
      <c r="JIS5" s="99"/>
      <c r="JIT5" s="99"/>
      <c r="JIU5" s="99"/>
      <c r="JIV5" s="99"/>
      <c r="JIW5" s="99"/>
      <c r="JIX5" s="99"/>
      <c r="JIY5" s="99"/>
      <c r="JIZ5" s="99"/>
      <c r="JJA5" s="99"/>
      <c r="JJB5" s="99"/>
      <c r="JJC5" s="99"/>
      <c r="JJD5" s="99"/>
      <c r="JJE5" s="99"/>
      <c r="JJF5" s="99"/>
      <c r="JJG5" s="99"/>
      <c r="JJH5" s="99"/>
      <c r="JJI5" s="99"/>
      <c r="JJJ5" s="99"/>
      <c r="JJK5" s="99"/>
      <c r="JJL5" s="99"/>
      <c r="JJM5" s="99"/>
      <c r="JJN5" s="99"/>
      <c r="JJO5" s="99"/>
      <c r="JJP5" s="99"/>
      <c r="JJQ5" s="99"/>
      <c r="JJR5" s="99"/>
      <c r="JJS5" s="99"/>
      <c r="JJT5" s="99"/>
      <c r="JJU5" s="99"/>
      <c r="JJV5" s="99"/>
      <c r="JJW5" s="99"/>
      <c r="JJX5" s="99"/>
      <c r="JJY5" s="99"/>
      <c r="JJZ5" s="99"/>
      <c r="JKA5" s="99"/>
      <c r="JKB5" s="99"/>
      <c r="JKC5" s="99"/>
      <c r="JKD5" s="99"/>
      <c r="JKE5" s="99"/>
      <c r="JKF5" s="99"/>
      <c r="JKG5" s="99"/>
      <c r="JKH5" s="99"/>
      <c r="JKI5" s="99"/>
      <c r="JKJ5" s="99"/>
      <c r="JKK5" s="99"/>
      <c r="JKL5" s="99"/>
      <c r="JKM5" s="99"/>
      <c r="JKN5" s="99"/>
      <c r="JKO5" s="99"/>
      <c r="JKP5" s="99"/>
      <c r="JKQ5" s="99"/>
      <c r="JKR5" s="99"/>
      <c r="JKS5" s="99"/>
      <c r="JKT5" s="99"/>
      <c r="JKU5" s="99"/>
      <c r="JKV5" s="99"/>
      <c r="JKW5" s="99"/>
      <c r="JKX5" s="99"/>
      <c r="JKY5" s="99"/>
      <c r="JKZ5" s="99"/>
      <c r="JLA5" s="99"/>
      <c r="JLB5" s="99"/>
      <c r="JLC5" s="99"/>
      <c r="JLD5" s="99"/>
      <c r="JLE5" s="99"/>
      <c r="JLF5" s="99"/>
      <c r="JLG5" s="99"/>
      <c r="JLH5" s="99"/>
      <c r="JLI5" s="99"/>
      <c r="JLJ5" s="99"/>
      <c r="JLK5" s="99"/>
      <c r="JLL5" s="99"/>
      <c r="JLM5" s="99"/>
      <c r="JLN5" s="99"/>
      <c r="JLO5" s="99"/>
      <c r="JLP5" s="99"/>
      <c r="JLQ5" s="99"/>
      <c r="JLR5" s="99"/>
      <c r="JLS5" s="99"/>
      <c r="JLT5" s="99"/>
      <c r="JLU5" s="99"/>
      <c r="JLV5" s="99"/>
      <c r="JLW5" s="99"/>
      <c r="JLX5" s="99"/>
      <c r="JLY5" s="99"/>
      <c r="JLZ5" s="99"/>
      <c r="JMA5" s="99"/>
      <c r="JMB5" s="99"/>
      <c r="JMC5" s="99"/>
      <c r="JMD5" s="99"/>
      <c r="JME5" s="99"/>
      <c r="JMF5" s="99"/>
      <c r="JMG5" s="99"/>
      <c r="JMH5" s="99"/>
      <c r="JMI5" s="99"/>
      <c r="JMJ5" s="99"/>
      <c r="JMK5" s="99"/>
      <c r="JML5" s="99"/>
      <c r="JMM5" s="99"/>
      <c r="JMN5" s="99"/>
      <c r="JMO5" s="99"/>
      <c r="JMP5" s="99"/>
      <c r="JMQ5" s="99"/>
      <c r="JMR5" s="99"/>
      <c r="JMS5" s="99"/>
      <c r="JMT5" s="99"/>
      <c r="JMU5" s="99"/>
      <c r="JMV5" s="99"/>
      <c r="JMW5" s="99"/>
      <c r="JMX5" s="99"/>
      <c r="JMY5" s="99"/>
      <c r="JMZ5" s="99"/>
      <c r="JNA5" s="99"/>
      <c r="JNB5" s="99"/>
      <c r="JNC5" s="99"/>
      <c r="JND5" s="99"/>
      <c r="JNE5" s="99"/>
      <c r="JNF5" s="99"/>
      <c r="JNG5" s="99"/>
      <c r="JNH5" s="99"/>
      <c r="JNI5" s="99"/>
      <c r="JNJ5" s="99"/>
      <c r="JNK5" s="99"/>
      <c r="JNL5" s="99"/>
      <c r="JNM5" s="99"/>
      <c r="JNN5" s="99"/>
      <c r="JNO5" s="99"/>
      <c r="JNP5" s="99"/>
      <c r="JNQ5" s="99"/>
      <c r="JNR5" s="99"/>
      <c r="JNS5" s="99"/>
      <c r="JNT5" s="99"/>
      <c r="JNU5" s="99"/>
      <c r="JNV5" s="99"/>
      <c r="JNW5" s="99"/>
      <c r="JNX5" s="99"/>
      <c r="JNY5" s="99"/>
      <c r="JNZ5" s="99"/>
      <c r="JOA5" s="99"/>
      <c r="JOB5" s="99"/>
      <c r="JOC5" s="99"/>
      <c r="JOD5" s="99"/>
      <c r="JOE5" s="99"/>
      <c r="JOF5" s="99"/>
      <c r="JOG5" s="99"/>
      <c r="JOH5" s="99"/>
      <c r="JOI5" s="99"/>
      <c r="JOJ5" s="99"/>
      <c r="JOK5" s="99"/>
      <c r="JOL5" s="99"/>
      <c r="JOM5" s="99"/>
      <c r="JON5" s="99"/>
      <c r="JOO5" s="99"/>
      <c r="JOP5" s="99"/>
      <c r="JOQ5" s="99"/>
      <c r="JOR5" s="99"/>
      <c r="JOS5" s="99"/>
      <c r="JOT5" s="99"/>
      <c r="JOU5" s="99"/>
      <c r="JOV5" s="99"/>
      <c r="JOW5" s="99"/>
      <c r="JOX5" s="99"/>
      <c r="JOY5" s="99"/>
      <c r="JOZ5" s="99"/>
      <c r="JPA5" s="99"/>
      <c r="JPB5" s="99"/>
      <c r="JPC5" s="99"/>
      <c r="JPD5" s="99"/>
      <c r="JPE5" s="99"/>
      <c r="JPF5" s="99"/>
      <c r="JPG5" s="99"/>
      <c r="JPH5" s="99"/>
      <c r="JPI5" s="99"/>
      <c r="JPJ5" s="99"/>
      <c r="JPK5" s="99"/>
      <c r="JPL5" s="99"/>
      <c r="JPM5" s="99"/>
      <c r="JPN5" s="99"/>
      <c r="JPO5" s="99"/>
      <c r="JPP5" s="99"/>
      <c r="JPQ5" s="99"/>
      <c r="JPR5" s="99"/>
      <c r="JPS5" s="99"/>
      <c r="JPT5" s="99"/>
      <c r="JPU5" s="99"/>
      <c r="JPV5" s="99"/>
      <c r="JPW5" s="99"/>
      <c r="JPX5" s="99"/>
      <c r="JPY5" s="99"/>
      <c r="JPZ5" s="99"/>
      <c r="JQA5" s="99"/>
      <c r="JQB5" s="99"/>
      <c r="JQC5" s="99"/>
      <c r="JQD5" s="99"/>
      <c r="JQE5" s="99"/>
      <c r="JQF5" s="99"/>
      <c r="JQG5" s="99"/>
      <c r="JQH5" s="99"/>
      <c r="JQI5" s="99"/>
      <c r="JQJ5" s="99"/>
      <c r="JQK5" s="99"/>
      <c r="JQL5" s="99"/>
      <c r="JQM5" s="99"/>
      <c r="JQN5" s="99"/>
      <c r="JQO5" s="99"/>
      <c r="JQP5" s="99"/>
      <c r="JQQ5" s="99"/>
      <c r="JQR5" s="99"/>
      <c r="JQS5" s="99"/>
      <c r="JQT5" s="99"/>
      <c r="JQU5" s="99"/>
      <c r="JQV5" s="99"/>
      <c r="JQW5" s="99"/>
      <c r="JQX5" s="99"/>
      <c r="JQY5" s="99"/>
      <c r="JQZ5" s="99"/>
      <c r="JRA5" s="99"/>
      <c r="JRB5" s="99"/>
      <c r="JRC5" s="99"/>
      <c r="JRD5" s="99"/>
      <c r="JRE5" s="99"/>
      <c r="JRF5" s="99"/>
      <c r="JRG5" s="99"/>
      <c r="JRH5" s="99"/>
      <c r="JRI5" s="99"/>
      <c r="JRJ5" s="99"/>
      <c r="JRK5" s="99"/>
      <c r="JRL5" s="99"/>
      <c r="JRM5" s="99"/>
      <c r="JRN5" s="99"/>
      <c r="JRO5" s="99"/>
      <c r="JRP5" s="99"/>
      <c r="JRQ5" s="99"/>
      <c r="JRR5" s="99"/>
      <c r="JRS5" s="99"/>
      <c r="JRT5" s="99"/>
      <c r="JRU5" s="99"/>
      <c r="JRV5" s="99"/>
      <c r="JRW5" s="99"/>
      <c r="JRX5" s="99"/>
      <c r="JRY5" s="99"/>
      <c r="JRZ5" s="99"/>
      <c r="JSA5" s="99"/>
      <c r="JSB5" s="99"/>
      <c r="JSC5" s="99"/>
      <c r="JSD5" s="99"/>
      <c r="JSE5" s="99"/>
      <c r="JSF5" s="99"/>
      <c r="JSG5" s="99"/>
      <c r="JSH5" s="99"/>
      <c r="JSI5" s="99"/>
      <c r="JSJ5" s="99"/>
      <c r="JSK5" s="99"/>
      <c r="JSL5" s="99"/>
      <c r="JSM5" s="99"/>
      <c r="JSN5" s="99"/>
      <c r="JSO5" s="99"/>
      <c r="JSP5" s="99"/>
      <c r="JSQ5" s="99"/>
      <c r="JSR5" s="99"/>
      <c r="JSS5" s="99"/>
      <c r="JST5" s="99"/>
      <c r="JSU5" s="99"/>
      <c r="JSV5" s="99"/>
      <c r="JSW5" s="99"/>
      <c r="JSX5" s="99"/>
      <c r="JSY5" s="99"/>
      <c r="JSZ5" s="99"/>
      <c r="JTA5" s="99"/>
      <c r="JTB5" s="99"/>
      <c r="JTC5" s="99"/>
      <c r="JTD5" s="99"/>
      <c r="JTE5" s="99"/>
      <c r="JTF5" s="99"/>
      <c r="JTG5" s="99"/>
      <c r="JTH5" s="99"/>
      <c r="JTI5" s="99"/>
      <c r="JTJ5" s="99"/>
      <c r="JTK5" s="99"/>
      <c r="JTL5" s="99"/>
      <c r="JTM5" s="99"/>
      <c r="JTN5" s="99"/>
      <c r="JTO5" s="99"/>
      <c r="JTP5" s="99"/>
      <c r="JTQ5" s="99"/>
      <c r="JTR5" s="99"/>
      <c r="JTS5" s="99"/>
      <c r="JTT5" s="99"/>
      <c r="JTU5" s="99"/>
      <c r="JTV5" s="99"/>
      <c r="JTW5" s="99"/>
      <c r="JTX5" s="99"/>
      <c r="JTY5" s="99"/>
      <c r="JTZ5" s="99"/>
      <c r="JUA5" s="99"/>
      <c r="JUB5" s="99"/>
      <c r="JUC5" s="99"/>
      <c r="JUD5" s="99"/>
      <c r="JUE5" s="99"/>
      <c r="JUF5" s="99"/>
      <c r="JUG5" s="99"/>
      <c r="JUH5" s="99"/>
      <c r="JUI5" s="99"/>
      <c r="JUJ5" s="99"/>
      <c r="JUK5" s="99"/>
      <c r="JUL5" s="99"/>
      <c r="JUM5" s="99"/>
      <c r="JUN5" s="99"/>
      <c r="JUO5" s="99"/>
      <c r="JUP5" s="99"/>
      <c r="JUQ5" s="99"/>
      <c r="JUR5" s="99"/>
      <c r="JUS5" s="99"/>
      <c r="JUT5" s="99"/>
      <c r="JUU5" s="99"/>
      <c r="JUV5" s="99"/>
      <c r="JUW5" s="99"/>
      <c r="JUX5" s="99"/>
      <c r="JUY5" s="99"/>
      <c r="JUZ5" s="99"/>
      <c r="JVA5" s="99"/>
      <c r="JVB5" s="99"/>
      <c r="JVC5" s="99"/>
      <c r="JVD5" s="99"/>
      <c r="JVE5" s="99"/>
      <c r="JVF5" s="99"/>
      <c r="JVG5" s="99"/>
      <c r="JVH5" s="99"/>
      <c r="JVI5" s="99"/>
      <c r="JVJ5" s="99"/>
      <c r="JVK5" s="99"/>
      <c r="JVL5" s="99"/>
      <c r="JVM5" s="99"/>
      <c r="JVN5" s="99"/>
      <c r="JVO5" s="99"/>
      <c r="JVP5" s="99"/>
      <c r="JVQ5" s="99"/>
      <c r="JVR5" s="99"/>
      <c r="JVS5" s="99"/>
      <c r="JVT5" s="99"/>
      <c r="JVU5" s="99"/>
      <c r="JVV5" s="99"/>
      <c r="JVW5" s="99"/>
      <c r="JVX5" s="99"/>
      <c r="JVY5" s="99"/>
      <c r="JVZ5" s="99"/>
      <c r="JWA5" s="99"/>
      <c r="JWB5" s="99"/>
      <c r="JWC5" s="99"/>
      <c r="JWD5" s="99"/>
      <c r="JWE5" s="99"/>
      <c r="JWF5" s="99"/>
      <c r="JWG5" s="99"/>
      <c r="JWH5" s="99"/>
      <c r="JWI5" s="99"/>
      <c r="JWJ5" s="99"/>
      <c r="JWK5" s="99"/>
      <c r="JWL5" s="99"/>
      <c r="JWM5" s="99"/>
      <c r="JWN5" s="99"/>
      <c r="JWO5" s="99"/>
      <c r="JWP5" s="99"/>
      <c r="JWQ5" s="99"/>
      <c r="JWR5" s="99"/>
      <c r="JWS5" s="99"/>
      <c r="JWT5" s="99"/>
      <c r="JWU5" s="99"/>
      <c r="JWV5" s="99"/>
      <c r="JWW5" s="99"/>
      <c r="JWX5" s="99"/>
      <c r="JWY5" s="99"/>
      <c r="JWZ5" s="99"/>
      <c r="JXA5" s="99"/>
      <c r="JXB5" s="99"/>
      <c r="JXC5" s="99"/>
      <c r="JXD5" s="99"/>
      <c r="JXE5" s="99"/>
      <c r="JXF5" s="99"/>
      <c r="JXG5" s="99"/>
      <c r="JXH5" s="99"/>
      <c r="JXI5" s="99"/>
      <c r="JXJ5" s="99"/>
      <c r="JXK5" s="99"/>
      <c r="JXL5" s="99"/>
      <c r="JXM5" s="99"/>
      <c r="JXN5" s="99"/>
      <c r="JXO5" s="99"/>
      <c r="JXP5" s="99"/>
      <c r="JXQ5" s="99"/>
      <c r="JXR5" s="99"/>
      <c r="JXS5" s="99"/>
      <c r="JXT5" s="99"/>
      <c r="JXU5" s="99"/>
      <c r="JXV5" s="99"/>
      <c r="JXW5" s="99"/>
      <c r="JXX5" s="99"/>
      <c r="JXY5" s="99"/>
      <c r="JXZ5" s="99"/>
      <c r="JYA5" s="99"/>
      <c r="JYB5" s="99"/>
      <c r="JYC5" s="99"/>
      <c r="JYD5" s="99"/>
      <c r="JYE5" s="99"/>
      <c r="JYF5" s="99"/>
      <c r="JYG5" s="99"/>
      <c r="JYH5" s="99"/>
      <c r="JYI5" s="99"/>
      <c r="JYJ5" s="99"/>
      <c r="JYK5" s="99"/>
      <c r="JYL5" s="99"/>
      <c r="JYM5" s="99"/>
      <c r="JYN5" s="99"/>
      <c r="JYO5" s="99"/>
      <c r="JYP5" s="99"/>
      <c r="JYQ5" s="99"/>
      <c r="JYR5" s="99"/>
      <c r="JYS5" s="99"/>
      <c r="JYT5" s="99"/>
      <c r="JYU5" s="99"/>
      <c r="JYV5" s="99"/>
      <c r="JYW5" s="99"/>
      <c r="JYX5" s="99"/>
      <c r="JYY5" s="99"/>
      <c r="JYZ5" s="99"/>
      <c r="JZA5" s="99"/>
      <c r="JZB5" s="99"/>
      <c r="JZC5" s="99"/>
      <c r="JZD5" s="99"/>
      <c r="JZE5" s="99"/>
      <c r="JZF5" s="99"/>
      <c r="JZG5" s="99"/>
      <c r="JZH5" s="99"/>
      <c r="JZI5" s="99"/>
      <c r="JZJ5" s="99"/>
      <c r="JZK5" s="99"/>
      <c r="JZL5" s="99"/>
      <c r="JZM5" s="99"/>
      <c r="JZN5" s="99"/>
      <c r="JZO5" s="99"/>
      <c r="JZP5" s="99"/>
      <c r="JZQ5" s="99"/>
      <c r="JZR5" s="99"/>
      <c r="JZS5" s="99"/>
      <c r="JZT5" s="99"/>
      <c r="JZU5" s="99"/>
      <c r="JZV5" s="99"/>
      <c r="JZW5" s="99"/>
      <c r="JZX5" s="99"/>
      <c r="JZY5" s="99"/>
      <c r="JZZ5" s="99"/>
      <c r="KAA5" s="99"/>
      <c r="KAB5" s="99"/>
      <c r="KAC5" s="99"/>
      <c r="KAD5" s="99"/>
      <c r="KAE5" s="99"/>
      <c r="KAF5" s="99"/>
      <c r="KAG5" s="99"/>
      <c r="KAH5" s="99"/>
      <c r="KAI5" s="99"/>
      <c r="KAJ5" s="99"/>
      <c r="KAK5" s="99"/>
      <c r="KAL5" s="99"/>
      <c r="KAM5" s="99"/>
      <c r="KAN5" s="99"/>
      <c r="KAO5" s="99"/>
      <c r="KAP5" s="99"/>
      <c r="KAQ5" s="99"/>
      <c r="KAR5" s="99"/>
      <c r="KAS5" s="99"/>
      <c r="KAT5" s="99"/>
      <c r="KAU5" s="99"/>
      <c r="KAV5" s="99"/>
      <c r="KAW5" s="99"/>
      <c r="KAX5" s="99"/>
      <c r="KAY5" s="99"/>
      <c r="KAZ5" s="99"/>
      <c r="KBA5" s="99"/>
      <c r="KBB5" s="99"/>
      <c r="KBC5" s="99"/>
      <c r="KBD5" s="99"/>
      <c r="KBE5" s="99"/>
      <c r="KBF5" s="99"/>
      <c r="KBG5" s="99"/>
      <c r="KBH5" s="99"/>
      <c r="KBI5" s="99"/>
      <c r="KBJ5" s="99"/>
      <c r="KBK5" s="99"/>
      <c r="KBL5" s="99"/>
      <c r="KBM5" s="99"/>
      <c r="KBN5" s="99"/>
      <c r="KBO5" s="99"/>
      <c r="KBP5" s="99"/>
      <c r="KBQ5" s="99"/>
      <c r="KBR5" s="99"/>
      <c r="KBS5" s="99"/>
      <c r="KBT5" s="99"/>
      <c r="KBU5" s="99"/>
      <c r="KBV5" s="99"/>
      <c r="KBW5" s="99"/>
      <c r="KBX5" s="99"/>
      <c r="KBY5" s="99"/>
      <c r="KBZ5" s="99"/>
      <c r="KCA5" s="99"/>
      <c r="KCB5" s="99"/>
      <c r="KCC5" s="99"/>
      <c r="KCD5" s="99"/>
      <c r="KCE5" s="99"/>
      <c r="KCF5" s="99"/>
      <c r="KCG5" s="99"/>
      <c r="KCH5" s="99"/>
      <c r="KCI5" s="99"/>
      <c r="KCJ5" s="99"/>
      <c r="KCK5" s="99"/>
      <c r="KCL5" s="99"/>
      <c r="KCM5" s="99"/>
      <c r="KCN5" s="99"/>
      <c r="KCO5" s="99"/>
      <c r="KCP5" s="99"/>
      <c r="KCQ5" s="99"/>
      <c r="KCR5" s="99"/>
      <c r="KCS5" s="99"/>
      <c r="KCT5" s="99"/>
      <c r="KCU5" s="99"/>
      <c r="KCV5" s="99"/>
      <c r="KCW5" s="99"/>
      <c r="KCX5" s="99"/>
      <c r="KCY5" s="99"/>
      <c r="KCZ5" s="99"/>
      <c r="KDA5" s="99"/>
      <c r="KDB5" s="99"/>
      <c r="KDC5" s="99"/>
      <c r="KDD5" s="99"/>
      <c r="KDE5" s="99"/>
      <c r="KDF5" s="99"/>
      <c r="KDG5" s="99"/>
      <c r="KDH5" s="99"/>
      <c r="KDI5" s="99"/>
      <c r="KDJ5" s="99"/>
      <c r="KDK5" s="99"/>
      <c r="KDL5" s="99"/>
      <c r="KDM5" s="99"/>
      <c r="KDN5" s="99"/>
      <c r="KDO5" s="99"/>
      <c r="KDP5" s="99"/>
      <c r="KDQ5" s="99"/>
      <c r="KDR5" s="99"/>
      <c r="KDS5" s="99"/>
      <c r="KDT5" s="99"/>
      <c r="KDU5" s="99"/>
      <c r="KDV5" s="99"/>
      <c r="KDW5" s="99"/>
      <c r="KDX5" s="99"/>
      <c r="KDY5" s="99"/>
      <c r="KDZ5" s="99"/>
      <c r="KEA5" s="99"/>
      <c r="KEB5" s="99"/>
      <c r="KEC5" s="99"/>
      <c r="KED5" s="99"/>
      <c r="KEE5" s="99"/>
      <c r="KEF5" s="99"/>
      <c r="KEG5" s="99"/>
      <c r="KEH5" s="99"/>
      <c r="KEI5" s="99"/>
      <c r="KEJ5" s="99"/>
      <c r="KEK5" s="99"/>
      <c r="KEL5" s="99"/>
      <c r="KEM5" s="99"/>
      <c r="KEN5" s="99"/>
      <c r="KEO5" s="99"/>
      <c r="KEP5" s="99"/>
      <c r="KEQ5" s="99"/>
      <c r="KER5" s="99"/>
      <c r="KES5" s="99"/>
      <c r="KET5" s="99"/>
      <c r="KEU5" s="99"/>
      <c r="KEV5" s="99"/>
      <c r="KEW5" s="99"/>
      <c r="KEX5" s="99"/>
      <c r="KEY5" s="99"/>
      <c r="KEZ5" s="99"/>
      <c r="KFA5" s="99"/>
      <c r="KFB5" s="99"/>
      <c r="KFC5" s="99"/>
      <c r="KFD5" s="99"/>
      <c r="KFE5" s="99"/>
      <c r="KFF5" s="99"/>
      <c r="KFG5" s="99"/>
      <c r="KFH5" s="99"/>
      <c r="KFI5" s="99"/>
      <c r="KFJ5" s="99"/>
      <c r="KFK5" s="99"/>
      <c r="KFL5" s="99"/>
      <c r="KFM5" s="99"/>
      <c r="KFN5" s="99"/>
      <c r="KFO5" s="99"/>
      <c r="KFP5" s="99"/>
      <c r="KFQ5" s="99"/>
      <c r="KFR5" s="99"/>
      <c r="KFS5" s="99"/>
      <c r="KFT5" s="99"/>
      <c r="KFU5" s="99"/>
      <c r="KFV5" s="99"/>
      <c r="KFW5" s="99"/>
      <c r="KFX5" s="99"/>
      <c r="KFY5" s="99"/>
      <c r="KFZ5" s="99"/>
      <c r="KGA5" s="99"/>
      <c r="KGB5" s="99"/>
      <c r="KGC5" s="99"/>
      <c r="KGD5" s="99"/>
      <c r="KGE5" s="99"/>
      <c r="KGF5" s="99"/>
      <c r="KGG5" s="99"/>
      <c r="KGH5" s="99"/>
      <c r="KGI5" s="99"/>
      <c r="KGJ5" s="99"/>
      <c r="KGK5" s="99"/>
      <c r="KGL5" s="99"/>
      <c r="KGM5" s="99"/>
      <c r="KGN5" s="99"/>
      <c r="KGO5" s="99"/>
      <c r="KGP5" s="99"/>
      <c r="KGQ5" s="99"/>
      <c r="KGR5" s="99"/>
      <c r="KGS5" s="99"/>
      <c r="KGT5" s="99"/>
      <c r="KGU5" s="99"/>
      <c r="KGV5" s="99"/>
      <c r="KGW5" s="99"/>
      <c r="KGX5" s="99"/>
      <c r="KGY5" s="99"/>
      <c r="KGZ5" s="99"/>
      <c r="KHA5" s="99"/>
      <c r="KHB5" s="99"/>
      <c r="KHC5" s="99"/>
      <c r="KHD5" s="99"/>
      <c r="KHE5" s="99"/>
      <c r="KHF5" s="99"/>
      <c r="KHG5" s="99"/>
      <c r="KHH5" s="99"/>
      <c r="KHI5" s="99"/>
      <c r="KHJ5" s="99"/>
      <c r="KHK5" s="99"/>
      <c r="KHL5" s="99"/>
      <c r="KHM5" s="99"/>
      <c r="KHN5" s="99"/>
      <c r="KHO5" s="99"/>
      <c r="KHP5" s="99"/>
      <c r="KHQ5" s="99"/>
      <c r="KHR5" s="99"/>
      <c r="KHS5" s="99"/>
      <c r="KHT5" s="99"/>
      <c r="KHU5" s="99"/>
      <c r="KHV5" s="99"/>
      <c r="KHW5" s="99"/>
      <c r="KHX5" s="99"/>
      <c r="KHY5" s="99"/>
      <c r="KHZ5" s="99"/>
      <c r="KIA5" s="99"/>
      <c r="KIB5" s="99"/>
      <c r="KIC5" s="99"/>
      <c r="KID5" s="99"/>
      <c r="KIE5" s="99"/>
      <c r="KIF5" s="99"/>
      <c r="KIG5" s="99"/>
      <c r="KIH5" s="99"/>
      <c r="KII5" s="99"/>
      <c r="KIJ5" s="99"/>
      <c r="KIK5" s="99"/>
      <c r="KIL5" s="99"/>
      <c r="KIM5" s="99"/>
      <c r="KIN5" s="99"/>
      <c r="KIO5" s="99"/>
      <c r="KIP5" s="99"/>
      <c r="KIQ5" s="99"/>
      <c r="KIR5" s="99"/>
      <c r="KIS5" s="99"/>
      <c r="KIT5" s="99"/>
      <c r="KIU5" s="99"/>
      <c r="KIV5" s="99"/>
      <c r="KIW5" s="99"/>
      <c r="KIX5" s="99"/>
      <c r="KIY5" s="99"/>
      <c r="KIZ5" s="99"/>
      <c r="KJA5" s="99"/>
      <c r="KJB5" s="99"/>
      <c r="KJC5" s="99"/>
      <c r="KJD5" s="99"/>
      <c r="KJE5" s="99"/>
      <c r="KJF5" s="99"/>
      <c r="KJG5" s="99"/>
      <c r="KJH5" s="99"/>
      <c r="KJI5" s="99"/>
      <c r="KJJ5" s="99"/>
      <c r="KJK5" s="99"/>
      <c r="KJL5" s="99"/>
      <c r="KJM5" s="99"/>
      <c r="KJN5" s="99"/>
      <c r="KJO5" s="99"/>
      <c r="KJP5" s="99"/>
      <c r="KJQ5" s="99"/>
      <c r="KJR5" s="99"/>
      <c r="KJS5" s="99"/>
      <c r="KJT5" s="99"/>
      <c r="KJU5" s="99"/>
      <c r="KJV5" s="99"/>
      <c r="KJW5" s="99"/>
      <c r="KJX5" s="99"/>
      <c r="KJY5" s="99"/>
      <c r="KJZ5" s="99"/>
      <c r="KKA5" s="99"/>
      <c r="KKB5" s="99"/>
      <c r="KKC5" s="99"/>
      <c r="KKD5" s="99"/>
      <c r="KKE5" s="99"/>
      <c r="KKF5" s="99"/>
      <c r="KKG5" s="99"/>
      <c r="KKH5" s="99"/>
      <c r="KKI5" s="99"/>
      <c r="KKJ5" s="99"/>
      <c r="KKK5" s="99"/>
      <c r="KKL5" s="99"/>
      <c r="KKM5" s="99"/>
      <c r="KKN5" s="99"/>
      <c r="KKO5" s="99"/>
      <c r="KKP5" s="99"/>
      <c r="KKQ5" s="99"/>
      <c r="KKR5" s="99"/>
      <c r="KKS5" s="99"/>
      <c r="KKT5" s="99"/>
      <c r="KKU5" s="99"/>
      <c r="KKV5" s="99"/>
      <c r="KKW5" s="99"/>
      <c r="KKX5" s="99"/>
      <c r="KKY5" s="99"/>
      <c r="KKZ5" s="99"/>
      <c r="KLA5" s="99"/>
      <c r="KLB5" s="99"/>
      <c r="KLC5" s="99"/>
      <c r="KLD5" s="99"/>
      <c r="KLE5" s="99"/>
      <c r="KLF5" s="99"/>
      <c r="KLG5" s="99"/>
      <c r="KLH5" s="99"/>
      <c r="KLI5" s="99"/>
      <c r="KLJ5" s="99"/>
      <c r="KLK5" s="99"/>
      <c r="KLL5" s="99"/>
      <c r="KLM5" s="99"/>
      <c r="KLN5" s="99"/>
      <c r="KLO5" s="99"/>
      <c r="KLP5" s="99"/>
      <c r="KLQ5" s="99"/>
      <c r="KLR5" s="99"/>
      <c r="KLS5" s="99"/>
      <c r="KLT5" s="99"/>
      <c r="KLU5" s="99"/>
      <c r="KLV5" s="99"/>
      <c r="KLW5" s="99"/>
      <c r="KLX5" s="99"/>
      <c r="KLY5" s="99"/>
      <c r="KLZ5" s="99"/>
      <c r="KMA5" s="99"/>
      <c r="KMB5" s="99"/>
      <c r="KMC5" s="99"/>
      <c r="KMD5" s="99"/>
      <c r="KME5" s="99"/>
      <c r="KMF5" s="99"/>
      <c r="KMG5" s="99"/>
      <c r="KMH5" s="99"/>
      <c r="KMI5" s="99"/>
      <c r="KMJ5" s="99"/>
      <c r="KMK5" s="99"/>
      <c r="KML5" s="99"/>
      <c r="KMM5" s="99"/>
      <c r="KMN5" s="99"/>
      <c r="KMO5" s="99"/>
      <c r="KMP5" s="99"/>
      <c r="KMQ5" s="99"/>
      <c r="KMR5" s="99"/>
      <c r="KMS5" s="99"/>
      <c r="KMT5" s="99"/>
      <c r="KMU5" s="99"/>
      <c r="KMV5" s="99"/>
      <c r="KMW5" s="99"/>
      <c r="KMX5" s="99"/>
      <c r="KMY5" s="99"/>
      <c r="KMZ5" s="99"/>
      <c r="KNA5" s="99"/>
      <c r="KNB5" s="99"/>
      <c r="KNC5" s="99"/>
      <c r="KND5" s="99"/>
      <c r="KNE5" s="99"/>
      <c r="KNF5" s="99"/>
      <c r="KNG5" s="99"/>
      <c r="KNH5" s="99"/>
      <c r="KNI5" s="99"/>
      <c r="KNJ5" s="99"/>
      <c r="KNK5" s="99"/>
      <c r="KNL5" s="99"/>
      <c r="KNM5" s="99"/>
      <c r="KNN5" s="99"/>
      <c r="KNO5" s="99"/>
      <c r="KNP5" s="99"/>
      <c r="KNQ5" s="99"/>
      <c r="KNR5" s="99"/>
      <c r="KNS5" s="99"/>
      <c r="KNT5" s="99"/>
      <c r="KNU5" s="99"/>
      <c r="KNV5" s="99"/>
      <c r="KNW5" s="99"/>
      <c r="KNX5" s="99"/>
      <c r="KNY5" s="99"/>
      <c r="KNZ5" s="99"/>
      <c r="KOA5" s="99"/>
      <c r="KOB5" s="99"/>
      <c r="KOC5" s="99"/>
      <c r="KOD5" s="99"/>
      <c r="KOE5" s="99"/>
      <c r="KOF5" s="99"/>
      <c r="KOG5" s="99"/>
      <c r="KOH5" s="99"/>
      <c r="KOI5" s="99"/>
      <c r="KOJ5" s="99"/>
      <c r="KOK5" s="99"/>
      <c r="KOL5" s="99"/>
      <c r="KOM5" s="99"/>
      <c r="KON5" s="99"/>
      <c r="KOO5" s="99"/>
      <c r="KOP5" s="99"/>
      <c r="KOQ5" s="99"/>
      <c r="KOR5" s="99"/>
      <c r="KOS5" s="99"/>
      <c r="KOT5" s="99"/>
      <c r="KOU5" s="99"/>
      <c r="KOV5" s="99"/>
      <c r="KOW5" s="99"/>
      <c r="KOX5" s="99"/>
      <c r="KOY5" s="99"/>
      <c r="KOZ5" s="99"/>
      <c r="KPA5" s="99"/>
      <c r="KPB5" s="99"/>
      <c r="KPC5" s="99"/>
      <c r="KPD5" s="99"/>
      <c r="KPE5" s="99"/>
      <c r="KPF5" s="99"/>
      <c r="KPG5" s="99"/>
      <c r="KPH5" s="99"/>
      <c r="KPI5" s="99"/>
      <c r="KPJ5" s="99"/>
      <c r="KPK5" s="99"/>
      <c r="KPL5" s="99"/>
      <c r="KPM5" s="99"/>
      <c r="KPN5" s="99"/>
      <c r="KPO5" s="99"/>
      <c r="KPP5" s="99"/>
      <c r="KPQ5" s="99"/>
      <c r="KPR5" s="99"/>
      <c r="KPS5" s="99"/>
      <c r="KPT5" s="99"/>
      <c r="KPU5" s="99"/>
      <c r="KPV5" s="99"/>
      <c r="KPW5" s="99"/>
      <c r="KPX5" s="99"/>
      <c r="KPY5" s="99"/>
      <c r="KPZ5" s="99"/>
      <c r="KQA5" s="99"/>
      <c r="KQB5" s="99"/>
      <c r="KQC5" s="99"/>
      <c r="KQD5" s="99"/>
      <c r="KQE5" s="99"/>
      <c r="KQF5" s="99"/>
      <c r="KQG5" s="99"/>
      <c r="KQH5" s="99"/>
      <c r="KQI5" s="99"/>
      <c r="KQJ5" s="99"/>
      <c r="KQK5" s="99"/>
      <c r="KQL5" s="99"/>
      <c r="KQM5" s="99"/>
      <c r="KQN5" s="99"/>
      <c r="KQO5" s="99"/>
      <c r="KQP5" s="99"/>
      <c r="KQQ5" s="99"/>
      <c r="KQR5" s="99"/>
      <c r="KQS5" s="99"/>
      <c r="KQT5" s="99"/>
      <c r="KQU5" s="99"/>
      <c r="KQV5" s="99"/>
      <c r="KQW5" s="99"/>
      <c r="KQX5" s="99"/>
      <c r="KQY5" s="99"/>
      <c r="KQZ5" s="99"/>
      <c r="KRA5" s="99"/>
      <c r="KRB5" s="99"/>
      <c r="KRC5" s="99"/>
      <c r="KRD5" s="99"/>
      <c r="KRE5" s="99"/>
      <c r="KRF5" s="99"/>
      <c r="KRG5" s="99"/>
      <c r="KRH5" s="99"/>
      <c r="KRI5" s="99"/>
      <c r="KRJ5" s="99"/>
      <c r="KRK5" s="99"/>
      <c r="KRL5" s="99"/>
      <c r="KRM5" s="99"/>
      <c r="KRN5" s="99"/>
      <c r="KRO5" s="99"/>
      <c r="KRP5" s="99"/>
      <c r="KRQ5" s="99"/>
      <c r="KRR5" s="99"/>
      <c r="KRS5" s="99"/>
      <c r="KRT5" s="99"/>
      <c r="KRU5" s="99"/>
      <c r="KRV5" s="99"/>
      <c r="KRW5" s="99"/>
      <c r="KRX5" s="99"/>
      <c r="KRY5" s="99"/>
      <c r="KRZ5" s="99"/>
      <c r="KSA5" s="99"/>
      <c r="KSB5" s="99"/>
      <c r="KSC5" s="99"/>
      <c r="KSD5" s="99"/>
      <c r="KSE5" s="99"/>
      <c r="KSF5" s="99"/>
      <c r="KSG5" s="99"/>
      <c r="KSH5" s="99"/>
      <c r="KSI5" s="99"/>
      <c r="KSJ5" s="99"/>
      <c r="KSK5" s="99"/>
      <c r="KSL5" s="99"/>
      <c r="KSM5" s="99"/>
      <c r="KSN5" s="99"/>
      <c r="KSO5" s="99"/>
      <c r="KSP5" s="99"/>
      <c r="KSQ5" s="99"/>
      <c r="KSR5" s="99"/>
      <c r="KSS5" s="99"/>
      <c r="KST5" s="99"/>
      <c r="KSU5" s="99"/>
      <c r="KSV5" s="99"/>
      <c r="KSW5" s="99"/>
      <c r="KSX5" s="99"/>
      <c r="KSY5" s="99"/>
      <c r="KSZ5" s="99"/>
      <c r="KTA5" s="99"/>
      <c r="KTB5" s="99"/>
      <c r="KTC5" s="99"/>
      <c r="KTD5" s="99"/>
      <c r="KTE5" s="99"/>
      <c r="KTF5" s="99"/>
      <c r="KTG5" s="99"/>
      <c r="KTH5" s="99"/>
      <c r="KTI5" s="99"/>
      <c r="KTJ5" s="99"/>
      <c r="KTK5" s="99"/>
      <c r="KTL5" s="99"/>
      <c r="KTM5" s="99"/>
      <c r="KTN5" s="99"/>
      <c r="KTO5" s="99"/>
      <c r="KTP5" s="99"/>
      <c r="KTQ5" s="99"/>
      <c r="KTR5" s="99"/>
      <c r="KTS5" s="99"/>
      <c r="KTT5" s="99"/>
      <c r="KTU5" s="99"/>
      <c r="KTV5" s="99"/>
      <c r="KTW5" s="99"/>
      <c r="KTX5" s="99"/>
      <c r="KTY5" s="99"/>
      <c r="KTZ5" s="99"/>
      <c r="KUA5" s="99"/>
      <c r="KUB5" s="99"/>
      <c r="KUC5" s="99"/>
      <c r="KUD5" s="99"/>
      <c r="KUE5" s="99"/>
      <c r="KUF5" s="99"/>
      <c r="KUG5" s="99"/>
      <c r="KUH5" s="99"/>
      <c r="KUI5" s="99"/>
      <c r="KUJ5" s="99"/>
      <c r="KUK5" s="99"/>
      <c r="KUL5" s="99"/>
      <c r="KUM5" s="99"/>
      <c r="KUN5" s="99"/>
      <c r="KUO5" s="99"/>
      <c r="KUP5" s="99"/>
      <c r="KUQ5" s="99"/>
      <c r="KUR5" s="99"/>
      <c r="KUS5" s="99"/>
      <c r="KUT5" s="99"/>
      <c r="KUU5" s="99"/>
      <c r="KUV5" s="99"/>
      <c r="KUW5" s="99"/>
      <c r="KUX5" s="99"/>
      <c r="KUY5" s="99"/>
      <c r="KUZ5" s="99"/>
      <c r="KVA5" s="99"/>
      <c r="KVB5" s="99"/>
      <c r="KVC5" s="99"/>
      <c r="KVD5" s="99"/>
      <c r="KVE5" s="99"/>
      <c r="KVF5" s="99"/>
      <c r="KVG5" s="99"/>
      <c r="KVH5" s="99"/>
      <c r="KVI5" s="99"/>
      <c r="KVJ5" s="99"/>
      <c r="KVK5" s="99"/>
      <c r="KVL5" s="99"/>
      <c r="KVM5" s="99"/>
      <c r="KVN5" s="99"/>
      <c r="KVO5" s="99"/>
      <c r="KVP5" s="99"/>
      <c r="KVQ5" s="99"/>
      <c r="KVR5" s="99"/>
      <c r="KVS5" s="99"/>
      <c r="KVT5" s="99"/>
      <c r="KVU5" s="99"/>
      <c r="KVV5" s="99"/>
      <c r="KVW5" s="99"/>
      <c r="KVX5" s="99"/>
      <c r="KVY5" s="99"/>
      <c r="KVZ5" s="99"/>
      <c r="KWA5" s="99"/>
      <c r="KWB5" s="99"/>
      <c r="KWC5" s="99"/>
      <c r="KWD5" s="99"/>
      <c r="KWE5" s="99"/>
      <c r="KWF5" s="99"/>
      <c r="KWG5" s="99"/>
      <c r="KWH5" s="99"/>
      <c r="KWI5" s="99"/>
      <c r="KWJ5" s="99"/>
      <c r="KWK5" s="99"/>
      <c r="KWL5" s="99"/>
      <c r="KWM5" s="99"/>
      <c r="KWN5" s="99"/>
      <c r="KWO5" s="99"/>
      <c r="KWP5" s="99"/>
      <c r="KWQ5" s="99"/>
      <c r="KWR5" s="99"/>
      <c r="KWS5" s="99"/>
      <c r="KWT5" s="99"/>
      <c r="KWU5" s="99"/>
      <c r="KWV5" s="99"/>
      <c r="KWW5" s="99"/>
      <c r="KWX5" s="99"/>
      <c r="KWY5" s="99"/>
      <c r="KWZ5" s="99"/>
      <c r="KXA5" s="99"/>
      <c r="KXB5" s="99"/>
      <c r="KXC5" s="99"/>
      <c r="KXD5" s="99"/>
      <c r="KXE5" s="99"/>
      <c r="KXF5" s="99"/>
      <c r="KXG5" s="99"/>
      <c r="KXH5" s="99"/>
      <c r="KXI5" s="99"/>
      <c r="KXJ5" s="99"/>
      <c r="KXK5" s="99"/>
      <c r="KXL5" s="99"/>
      <c r="KXM5" s="99"/>
      <c r="KXN5" s="99"/>
      <c r="KXO5" s="99"/>
      <c r="KXP5" s="99"/>
      <c r="KXQ5" s="99"/>
      <c r="KXR5" s="99"/>
      <c r="KXS5" s="99"/>
      <c r="KXT5" s="99"/>
      <c r="KXU5" s="99"/>
      <c r="KXV5" s="99"/>
      <c r="KXW5" s="99"/>
      <c r="KXX5" s="99"/>
      <c r="KXY5" s="99"/>
      <c r="KXZ5" s="99"/>
      <c r="KYA5" s="99"/>
      <c r="KYB5" s="99"/>
      <c r="KYC5" s="99"/>
      <c r="KYD5" s="99"/>
      <c r="KYE5" s="99"/>
      <c r="KYF5" s="99"/>
      <c r="KYG5" s="99"/>
      <c r="KYH5" s="99"/>
      <c r="KYI5" s="99"/>
      <c r="KYJ5" s="99"/>
      <c r="KYK5" s="99"/>
      <c r="KYL5" s="99"/>
      <c r="KYM5" s="99"/>
      <c r="KYN5" s="99"/>
      <c r="KYO5" s="99"/>
      <c r="KYP5" s="99"/>
      <c r="KYQ5" s="99"/>
      <c r="KYR5" s="99"/>
      <c r="KYS5" s="99"/>
      <c r="KYT5" s="99"/>
      <c r="KYU5" s="99"/>
      <c r="KYV5" s="99"/>
      <c r="KYW5" s="99"/>
      <c r="KYX5" s="99"/>
      <c r="KYY5" s="99"/>
      <c r="KYZ5" s="99"/>
      <c r="KZA5" s="99"/>
      <c r="KZB5" s="99"/>
      <c r="KZC5" s="99"/>
      <c r="KZD5" s="99"/>
      <c r="KZE5" s="99"/>
      <c r="KZF5" s="99"/>
      <c r="KZG5" s="99"/>
      <c r="KZH5" s="99"/>
      <c r="KZI5" s="99"/>
      <c r="KZJ5" s="99"/>
      <c r="KZK5" s="99"/>
      <c r="KZL5" s="99"/>
      <c r="KZM5" s="99"/>
      <c r="KZN5" s="99"/>
      <c r="KZO5" s="99"/>
      <c r="KZP5" s="99"/>
      <c r="KZQ5" s="99"/>
      <c r="KZR5" s="99"/>
      <c r="KZS5" s="99"/>
      <c r="KZT5" s="99"/>
      <c r="KZU5" s="99"/>
      <c r="KZV5" s="99"/>
      <c r="KZW5" s="99"/>
      <c r="KZX5" s="99"/>
      <c r="KZY5" s="99"/>
      <c r="KZZ5" s="99"/>
      <c r="LAA5" s="99"/>
      <c r="LAB5" s="99"/>
      <c r="LAC5" s="99"/>
      <c r="LAD5" s="99"/>
      <c r="LAE5" s="99"/>
      <c r="LAF5" s="99"/>
      <c r="LAG5" s="99"/>
      <c r="LAH5" s="99"/>
      <c r="LAI5" s="99"/>
      <c r="LAJ5" s="99"/>
      <c r="LAK5" s="99"/>
      <c r="LAL5" s="99"/>
      <c r="LAM5" s="99"/>
      <c r="LAN5" s="99"/>
      <c r="LAO5" s="99"/>
      <c r="LAP5" s="99"/>
      <c r="LAQ5" s="99"/>
      <c r="LAR5" s="99"/>
      <c r="LAS5" s="99"/>
      <c r="LAT5" s="99"/>
      <c r="LAU5" s="99"/>
      <c r="LAV5" s="99"/>
      <c r="LAW5" s="99"/>
      <c r="LAX5" s="99"/>
      <c r="LAY5" s="99"/>
      <c r="LAZ5" s="99"/>
      <c r="LBA5" s="99"/>
      <c r="LBB5" s="99"/>
      <c r="LBC5" s="99"/>
      <c r="LBD5" s="99"/>
      <c r="LBE5" s="99"/>
      <c r="LBF5" s="99"/>
      <c r="LBG5" s="99"/>
      <c r="LBH5" s="99"/>
      <c r="LBI5" s="99"/>
      <c r="LBJ5" s="99"/>
      <c r="LBK5" s="99"/>
      <c r="LBL5" s="99"/>
      <c r="LBM5" s="99"/>
      <c r="LBN5" s="99"/>
      <c r="LBO5" s="99"/>
      <c r="LBP5" s="99"/>
      <c r="LBQ5" s="99"/>
      <c r="LBR5" s="99"/>
      <c r="LBS5" s="99"/>
      <c r="LBT5" s="99"/>
      <c r="LBU5" s="99"/>
      <c r="LBV5" s="99"/>
      <c r="LBW5" s="99"/>
      <c r="LBX5" s="99"/>
      <c r="LBY5" s="99"/>
      <c r="LBZ5" s="99"/>
      <c r="LCA5" s="99"/>
      <c r="LCB5" s="99"/>
      <c r="LCC5" s="99"/>
      <c r="LCD5" s="99"/>
      <c r="LCE5" s="99"/>
      <c r="LCF5" s="99"/>
      <c r="LCG5" s="99"/>
      <c r="LCH5" s="99"/>
      <c r="LCI5" s="99"/>
      <c r="LCJ5" s="99"/>
      <c r="LCK5" s="99"/>
      <c r="LCL5" s="99"/>
      <c r="LCM5" s="99"/>
      <c r="LCN5" s="99"/>
      <c r="LCO5" s="99"/>
      <c r="LCP5" s="99"/>
      <c r="LCQ5" s="99"/>
      <c r="LCR5" s="99"/>
      <c r="LCS5" s="99"/>
      <c r="LCT5" s="99"/>
      <c r="LCU5" s="99"/>
      <c r="LCV5" s="99"/>
      <c r="LCW5" s="99"/>
      <c r="LCX5" s="99"/>
      <c r="LCY5" s="99"/>
      <c r="LCZ5" s="99"/>
      <c r="LDA5" s="99"/>
      <c r="LDB5" s="99"/>
      <c r="LDC5" s="99"/>
      <c r="LDD5" s="99"/>
      <c r="LDE5" s="99"/>
      <c r="LDF5" s="99"/>
      <c r="LDG5" s="99"/>
      <c r="LDH5" s="99"/>
      <c r="LDI5" s="99"/>
      <c r="LDJ5" s="99"/>
      <c r="LDK5" s="99"/>
      <c r="LDL5" s="99"/>
      <c r="LDM5" s="99"/>
      <c r="LDN5" s="99"/>
      <c r="LDO5" s="99"/>
      <c r="LDP5" s="99"/>
      <c r="LDQ5" s="99"/>
      <c r="LDR5" s="99"/>
      <c r="LDS5" s="99"/>
      <c r="LDT5" s="99"/>
      <c r="LDU5" s="99"/>
      <c r="LDV5" s="99"/>
      <c r="LDW5" s="99"/>
      <c r="LDX5" s="99"/>
      <c r="LDY5" s="99"/>
      <c r="LDZ5" s="99"/>
      <c r="LEA5" s="99"/>
      <c r="LEB5" s="99"/>
      <c r="LEC5" s="99"/>
      <c r="LED5" s="99"/>
      <c r="LEE5" s="99"/>
      <c r="LEF5" s="99"/>
      <c r="LEG5" s="99"/>
      <c r="LEH5" s="99"/>
      <c r="LEI5" s="99"/>
      <c r="LEJ5" s="99"/>
      <c r="LEK5" s="99"/>
      <c r="LEL5" s="99"/>
      <c r="LEM5" s="99"/>
      <c r="LEN5" s="99"/>
      <c r="LEO5" s="99"/>
      <c r="LEP5" s="99"/>
      <c r="LEQ5" s="99"/>
      <c r="LER5" s="99"/>
      <c r="LES5" s="99"/>
      <c r="LET5" s="99"/>
      <c r="LEU5" s="99"/>
      <c r="LEV5" s="99"/>
      <c r="LEW5" s="99"/>
      <c r="LEX5" s="99"/>
      <c r="LEY5" s="99"/>
      <c r="LEZ5" s="99"/>
      <c r="LFA5" s="99"/>
      <c r="LFB5" s="99"/>
      <c r="LFC5" s="99"/>
      <c r="LFD5" s="99"/>
      <c r="LFE5" s="99"/>
      <c r="LFF5" s="99"/>
      <c r="LFG5" s="99"/>
      <c r="LFH5" s="99"/>
      <c r="LFI5" s="99"/>
      <c r="LFJ5" s="99"/>
      <c r="LFK5" s="99"/>
      <c r="LFL5" s="99"/>
      <c r="LFM5" s="99"/>
      <c r="LFN5" s="99"/>
      <c r="LFO5" s="99"/>
      <c r="LFP5" s="99"/>
      <c r="LFQ5" s="99"/>
      <c r="LFR5" s="99"/>
      <c r="LFS5" s="99"/>
      <c r="LFT5" s="99"/>
      <c r="LFU5" s="99"/>
      <c r="LFV5" s="99"/>
      <c r="LFW5" s="99"/>
      <c r="LFX5" s="99"/>
      <c r="LFY5" s="99"/>
      <c r="LFZ5" s="99"/>
      <c r="LGA5" s="99"/>
      <c r="LGB5" s="99"/>
      <c r="LGC5" s="99"/>
      <c r="LGD5" s="99"/>
      <c r="LGE5" s="99"/>
      <c r="LGF5" s="99"/>
      <c r="LGG5" s="99"/>
      <c r="LGH5" s="99"/>
      <c r="LGI5" s="99"/>
      <c r="LGJ5" s="99"/>
      <c r="LGK5" s="99"/>
      <c r="LGL5" s="99"/>
      <c r="LGM5" s="99"/>
      <c r="LGN5" s="99"/>
      <c r="LGO5" s="99"/>
      <c r="LGP5" s="99"/>
      <c r="LGQ5" s="99"/>
      <c r="LGR5" s="99"/>
      <c r="LGS5" s="99"/>
      <c r="LGT5" s="99"/>
      <c r="LGU5" s="99"/>
      <c r="LGV5" s="99"/>
      <c r="LGW5" s="99"/>
      <c r="LGX5" s="99"/>
      <c r="LGY5" s="99"/>
      <c r="LGZ5" s="99"/>
      <c r="LHA5" s="99"/>
      <c r="LHB5" s="99"/>
      <c r="LHC5" s="99"/>
      <c r="LHD5" s="99"/>
      <c r="LHE5" s="99"/>
      <c r="LHF5" s="99"/>
      <c r="LHG5" s="99"/>
      <c r="LHH5" s="99"/>
      <c r="LHI5" s="99"/>
      <c r="LHJ5" s="99"/>
      <c r="LHK5" s="99"/>
      <c r="LHL5" s="99"/>
      <c r="LHM5" s="99"/>
      <c r="LHN5" s="99"/>
      <c r="LHO5" s="99"/>
      <c r="LHP5" s="99"/>
      <c r="LHQ5" s="99"/>
      <c r="LHR5" s="99"/>
      <c r="LHS5" s="99"/>
      <c r="LHT5" s="99"/>
      <c r="LHU5" s="99"/>
      <c r="LHV5" s="99"/>
      <c r="LHW5" s="99"/>
      <c r="LHX5" s="99"/>
      <c r="LHY5" s="99"/>
      <c r="LHZ5" s="99"/>
      <c r="LIA5" s="99"/>
      <c r="LIB5" s="99"/>
      <c r="LIC5" s="99"/>
      <c r="LID5" s="99"/>
      <c r="LIE5" s="99"/>
      <c r="LIF5" s="99"/>
      <c r="LIG5" s="99"/>
      <c r="LIH5" s="99"/>
      <c r="LII5" s="99"/>
      <c r="LIJ5" s="99"/>
      <c r="LIK5" s="99"/>
      <c r="LIL5" s="99"/>
      <c r="LIM5" s="99"/>
      <c r="LIN5" s="99"/>
      <c r="LIO5" s="99"/>
      <c r="LIP5" s="99"/>
      <c r="LIQ5" s="99"/>
      <c r="LIR5" s="99"/>
      <c r="LIS5" s="99"/>
      <c r="LIT5" s="99"/>
      <c r="LIU5" s="99"/>
      <c r="LIV5" s="99"/>
      <c r="LIW5" s="99"/>
      <c r="LIX5" s="99"/>
      <c r="LIY5" s="99"/>
      <c r="LIZ5" s="99"/>
      <c r="LJA5" s="99"/>
      <c r="LJB5" s="99"/>
      <c r="LJC5" s="99"/>
      <c r="LJD5" s="99"/>
      <c r="LJE5" s="99"/>
      <c r="LJF5" s="99"/>
      <c r="LJG5" s="99"/>
      <c r="LJH5" s="99"/>
      <c r="LJI5" s="99"/>
      <c r="LJJ5" s="99"/>
      <c r="LJK5" s="99"/>
      <c r="LJL5" s="99"/>
      <c r="LJM5" s="99"/>
      <c r="LJN5" s="99"/>
      <c r="LJO5" s="99"/>
      <c r="LJP5" s="99"/>
      <c r="LJQ5" s="99"/>
      <c r="LJR5" s="99"/>
      <c r="LJS5" s="99"/>
      <c r="LJT5" s="99"/>
      <c r="LJU5" s="99"/>
      <c r="LJV5" s="99"/>
      <c r="LJW5" s="99"/>
      <c r="LJX5" s="99"/>
      <c r="LJY5" s="99"/>
      <c r="LJZ5" s="99"/>
      <c r="LKA5" s="99"/>
      <c r="LKB5" s="99"/>
      <c r="LKC5" s="99"/>
      <c r="LKD5" s="99"/>
      <c r="LKE5" s="99"/>
      <c r="LKF5" s="99"/>
      <c r="LKG5" s="99"/>
      <c r="LKH5" s="99"/>
      <c r="LKI5" s="99"/>
      <c r="LKJ5" s="99"/>
      <c r="LKK5" s="99"/>
      <c r="LKL5" s="99"/>
      <c r="LKM5" s="99"/>
      <c r="LKN5" s="99"/>
      <c r="LKO5" s="99"/>
      <c r="LKP5" s="99"/>
      <c r="LKQ5" s="99"/>
      <c r="LKR5" s="99"/>
      <c r="LKS5" s="99"/>
      <c r="LKT5" s="99"/>
      <c r="LKU5" s="99"/>
      <c r="LKV5" s="99"/>
      <c r="LKW5" s="99"/>
      <c r="LKX5" s="99"/>
      <c r="LKY5" s="99"/>
      <c r="LKZ5" s="99"/>
      <c r="LLA5" s="99"/>
      <c r="LLB5" s="99"/>
      <c r="LLC5" s="99"/>
      <c r="LLD5" s="99"/>
      <c r="LLE5" s="99"/>
      <c r="LLF5" s="99"/>
      <c r="LLG5" s="99"/>
      <c r="LLH5" s="99"/>
      <c r="LLI5" s="99"/>
      <c r="LLJ5" s="99"/>
      <c r="LLK5" s="99"/>
      <c r="LLL5" s="99"/>
      <c r="LLM5" s="99"/>
      <c r="LLN5" s="99"/>
      <c r="LLO5" s="99"/>
      <c r="LLP5" s="99"/>
      <c r="LLQ5" s="99"/>
      <c r="LLR5" s="99"/>
      <c r="LLS5" s="99"/>
      <c r="LLT5" s="99"/>
      <c r="LLU5" s="99"/>
      <c r="LLV5" s="99"/>
      <c r="LLW5" s="99"/>
      <c r="LLX5" s="99"/>
      <c r="LLY5" s="99"/>
      <c r="LLZ5" s="99"/>
      <c r="LMA5" s="99"/>
      <c r="LMB5" s="99"/>
      <c r="LMC5" s="99"/>
      <c r="LMD5" s="99"/>
      <c r="LME5" s="99"/>
      <c r="LMF5" s="99"/>
      <c r="LMG5" s="99"/>
      <c r="LMH5" s="99"/>
      <c r="LMI5" s="99"/>
      <c r="LMJ5" s="99"/>
      <c r="LMK5" s="99"/>
      <c r="LML5" s="99"/>
      <c r="LMM5" s="99"/>
      <c r="LMN5" s="99"/>
      <c r="LMO5" s="99"/>
      <c r="LMP5" s="99"/>
      <c r="LMQ5" s="99"/>
      <c r="LMR5" s="99"/>
      <c r="LMS5" s="99"/>
      <c r="LMT5" s="99"/>
      <c r="LMU5" s="99"/>
      <c r="LMV5" s="99"/>
      <c r="LMW5" s="99"/>
      <c r="LMX5" s="99"/>
      <c r="LMY5" s="99"/>
      <c r="LMZ5" s="99"/>
      <c r="LNA5" s="99"/>
      <c r="LNB5" s="99"/>
      <c r="LNC5" s="99"/>
      <c r="LND5" s="99"/>
      <c r="LNE5" s="99"/>
      <c r="LNF5" s="99"/>
      <c r="LNG5" s="99"/>
      <c r="LNH5" s="99"/>
      <c r="LNI5" s="99"/>
      <c r="LNJ5" s="99"/>
      <c r="LNK5" s="99"/>
      <c r="LNL5" s="99"/>
      <c r="LNM5" s="99"/>
      <c r="LNN5" s="99"/>
      <c r="LNO5" s="99"/>
      <c r="LNP5" s="99"/>
      <c r="LNQ5" s="99"/>
      <c r="LNR5" s="99"/>
      <c r="LNS5" s="99"/>
      <c r="LNT5" s="99"/>
      <c r="LNU5" s="99"/>
      <c r="LNV5" s="99"/>
      <c r="LNW5" s="99"/>
      <c r="LNX5" s="99"/>
      <c r="LNY5" s="99"/>
      <c r="LNZ5" s="99"/>
      <c r="LOA5" s="99"/>
      <c r="LOB5" s="99"/>
      <c r="LOC5" s="99"/>
      <c r="LOD5" s="99"/>
      <c r="LOE5" s="99"/>
      <c r="LOF5" s="99"/>
      <c r="LOG5" s="99"/>
      <c r="LOH5" s="99"/>
      <c r="LOI5" s="99"/>
      <c r="LOJ5" s="99"/>
      <c r="LOK5" s="99"/>
      <c r="LOL5" s="99"/>
      <c r="LOM5" s="99"/>
      <c r="LON5" s="99"/>
      <c r="LOO5" s="99"/>
      <c r="LOP5" s="99"/>
      <c r="LOQ5" s="99"/>
      <c r="LOR5" s="99"/>
      <c r="LOS5" s="99"/>
      <c r="LOT5" s="99"/>
      <c r="LOU5" s="99"/>
      <c r="LOV5" s="99"/>
      <c r="LOW5" s="99"/>
      <c r="LOX5" s="99"/>
      <c r="LOY5" s="99"/>
      <c r="LOZ5" s="99"/>
      <c r="LPA5" s="99"/>
      <c r="LPB5" s="99"/>
      <c r="LPC5" s="99"/>
      <c r="LPD5" s="99"/>
      <c r="LPE5" s="99"/>
      <c r="LPF5" s="99"/>
      <c r="LPG5" s="99"/>
      <c r="LPH5" s="99"/>
      <c r="LPI5" s="99"/>
      <c r="LPJ5" s="99"/>
      <c r="LPK5" s="99"/>
      <c r="LPL5" s="99"/>
      <c r="LPM5" s="99"/>
      <c r="LPN5" s="99"/>
      <c r="LPO5" s="99"/>
      <c r="LPP5" s="99"/>
      <c r="LPQ5" s="99"/>
      <c r="LPR5" s="99"/>
      <c r="LPS5" s="99"/>
      <c r="LPT5" s="99"/>
      <c r="LPU5" s="99"/>
      <c r="LPV5" s="99"/>
      <c r="LPW5" s="99"/>
      <c r="LPX5" s="99"/>
      <c r="LPY5" s="99"/>
      <c r="LPZ5" s="99"/>
      <c r="LQA5" s="99"/>
      <c r="LQB5" s="99"/>
      <c r="LQC5" s="99"/>
      <c r="LQD5" s="99"/>
      <c r="LQE5" s="99"/>
      <c r="LQF5" s="99"/>
      <c r="LQG5" s="99"/>
      <c r="LQH5" s="99"/>
      <c r="LQI5" s="99"/>
      <c r="LQJ5" s="99"/>
      <c r="LQK5" s="99"/>
      <c r="LQL5" s="99"/>
      <c r="LQM5" s="99"/>
      <c r="LQN5" s="99"/>
      <c r="LQO5" s="99"/>
      <c r="LQP5" s="99"/>
      <c r="LQQ5" s="99"/>
      <c r="LQR5" s="99"/>
      <c r="LQS5" s="99"/>
      <c r="LQT5" s="99"/>
      <c r="LQU5" s="99"/>
      <c r="LQV5" s="99"/>
      <c r="LQW5" s="99"/>
      <c r="LQX5" s="99"/>
      <c r="LQY5" s="99"/>
      <c r="LQZ5" s="99"/>
      <c r="LRA5" s="99"/>
      <c r="LRB5" s="99"/>
      <c r="LRC5" s="99"/>
      <c r="LRD5" s="99"/>
      <c r="LRE5" s="99"/>
      <c r="LRF5" s="99"/>
      <c r="LRG5" s="99"/>
      <c r="LRH5" s="99"/>
      <c r="LRI5" s="99"/>
      <c r="LRJ5" s="99"/>
      <c r="LRK5" s="99"/>
      <c r="LRL5" s="99"/>
      <c r="LRM5" s="99"/>
      <c r="LRN5" s="99"/>
      <c r="LRO5" s="99"/>
      <c r="LRP5" s="99"/>
      <c r="LRQ5" s="99"/>
      <c r="LRR5" s="99"/>
      <c r="LRS5" s="99"/>
      <c r="LRT5" s="99"/>
      <c r="LRU5" s="99"/>
      <c r="LRV5" s="99"/>
      <c r="LRW5" s="99"/>
      <c r="LRX5" s="99"/>
      <c r="LRY5" s="99"/>
      <c r="LRZ5" s="99"/>
      <c r="LSA5" s="99"/>
      <c r="LSB5" s="99"/>
      <c r="LSC5" s="99"/>
      <c r="LSD5" s="99"/>
      <c r="LSE5" s="99"/>
      <c r="LSF5" s="99"/>
      <c r="LSG5" s="99"/>
      <c r="LSH5" s="99"/>
      <c r="LSI5" s="99"/>
      <c r="LSJ5" s="99"/>
      <c r="LSK5" s="99"/>
      <c r="LSL5" s="99"/>
      <c r="LSM5" s="99"/>
      <c r="LSN5" s="99"/>
      <c r="LSO5" s="99"/>
      <c r="LSP5" s="99"/>
      <c r="LSQ5" s="99"/>
      <c r="LSR5" s="99"/>
      <c r="LSS5" s="99"/>
      <c r="LST5" s="99"/>
      <c r="LSU5" s="99"/>
      <c r="LSV5" s="99"/>
      <c r="LSW5" s="99"/>
      <c r="LSX5" s="99"/>
      <c r="LSY5" s="99"/>
      <c r="LSZ5" s="99"/>
      <c r="LTA5" s="99"/>
      <c r="LTB5" s="99"/>
      <c r="LTC5" s="99"/>
      <c r="LTD5" s="99"/>
      <c r="LTE5" s="99"/>
      <c r="LTF5" s="99"/>
      <c r="LTG5" s="99"/>
      <c r="LTH5" s="99"/>
      <c r="LTI5" s="99"/>
      <c r="LTJ5" s="99"/>
      <c r="LTK5" s="99"/>
      <c r="LTL5" s="99"/>
      <c r="LTM5" s="99"/>
      <c r="LTN5" s="99"/>
      <c r="LTO5" s="99"/>
      <c r="LTP5" s="99"/>
      <c r="LTQ5" s="99"/>
      <c r="LTR5" s="99"/>
      <c r="LTS5" s="99"/>
      <c r="LTT5" s="99"/>
      <c r="LTU5" s="99"/>
      <c r="LTV5" s="99"/>
      <c r="LTW5" s="99"/>
      <c r="LTX5" s="99"/>
      <c r="LTY5" s="99"/>
      <c r="LTZ5" s="99"/>
      <c r="LUA5" s="99"/>
      <c r="LUB5" s="99"/>
      <c r="LUC5" s="99"/>
      <c r="LUD5" s="99"/>
      <c r="LUE5" s="99"/>
      <c r="LUF5" s="99"/>
      <c r="LUG5" s="99"/>
      <c r="LUH5" s="99"/>
      <c r="LUI5" s="99"/>
      <c r="LUJ5" s="99"/>
      <c r="LUK5" s="99"/>
      <c r="LUL5" s="99"/>
      <c r="LUM5" s="99"/>
      <c r="LUN5" s="99"/>
      <c r="LUO5" s="99"/>
      <c r="LUP5" s="99"/>
      <c r="LUQ5" s="99"/>
      <c r="LUR5" s="99"/>
      <c r="LUS5" s="99"/>
      <c r="LUT5" s="99"/>
      <c r="LUU5" s="99"/>
      <c r="LUV5" s="99"/>
      <c r="LUW5" s="99"/>
      <c r="LUX5" s="99"/>
      <c r="LUY5" s="99"/>
      <c r="LUZ5" s="99"/>
      <c r="LVA5" s="99"/>
      <c r="LVB5" s="99"/>
      <c r="LVC5" s="99"/>
      <c r="LVD5" s="99"/>
      <c r="LVE5" s="99"/>
      <c r="LVF5" s="99"/>
      <c r="LVG5" s="99"/>
      <c r="LVH5" s="99"/>
      <c r="LVI5" s="99"/>
      <c r="LVJ5" s="99"/>
      <c r="LVK5" s="99"/>
      <c r="LVL5" s="99"/>
      <c r="LVM5" s="99"/>
      <c r="LVN5" s="99"/>
      <c r="LVO5" s="99"/>
      <c r="LVP5" s="99"/>
      <c r="LVQ5" s="99"/>
      <c r="LVR5" s="99"/>
      <c r="LVS5" s="99"/>
      <c r="LVT5" s="99"/>
      <c r="LVU5" s="99"/>
      <c r="LVV5" s="99"/>
      <c r="LVW5" s="99"/>
      <c r="LVX5" s="99"/>
      <c r="LVY5" s="99"/>
      <c r="LVZ5" s="99"/>
      <c r="LWA5" s="99"/>
      <c r="LWB5" s="99"/>
      <c r="LWC5" s="99"/>
      <c r="LWD5" s="99"/>
      <c r="LWE5" s="99"/>
      <c r="LWF5" s="99"/>
      <c r="LWG5" s="99"/>
      <c r="LWH5" s="99"/>
      <c r="LWI5" s="99"/>
      <c r="LWJ5" s="99"/>
      <c r="LWK5" s="99"/>
      <c r="LWL5" s="99"/>
      <c r="LWM5" s="99"/>
      <c r="LWN5" s="99"/>
      <c r="LWO5" s="99"/>
      <c r="LWP5" s="99"/>
      <c r="LWQ5" s="99"/>
      <c r="LWR5" s="99"/>
      <c r="LWS5" s="99"/>
      <c r="LWT5" s="99"/>
      <c r="LWU5" s="99"/>
      <c r="LWV5" s="99"/>
      <c r="LWW5" s="99"/>
      <c r="LWX5" s="99"/>
      <c r="LWY5" s="99"/>
      <c r="LWZ5" s="99"/>
      <c r="LXA5" s="99"/>
      <c r="LXB5" s="99"/>
      <c r="LXC5" s="99"/>
      <c r="LXD5" s="99"/>
      <c r="LXE5" s="99"/>
      <c r="LXF5" s="99"/>
      <c r="LXG5" s="99"/>
      <c r="LXH5" s="99"/>
      <c r="LXI5" s="99"/>
      <c r="LXJ5" s="99"/>
      <c r="LXK5" s="99"/>
      <c r="LXL5" s="99"/>
      <c r="LXM5" s="99"/>
      <c r="LXN5" s="99"/>
      <c r="LXO5" s="99"/>
      <c r="LXP5" s="99"/>
      <c r="LXQ5" s="99"/>
      <c r="LXR5" s="99"/>
      <c r="LXS5" s="99"/>
      <c r="LXT5" s="99"/>
      <c r="LXU5" s="99"/>
      <c r="LXV5" s="99"/>
      <c r="LXW5" s="99"/>
      <c r="LXX5" s="99"/>
      <c r="LXY5" s="99"/>
      <c r="LXZ5" s="99"/>
      <c r="LYA5" s="99"/>
      <c r="LYB5" s="99"/>
      <c r="LYC5" s="99"/>
      <c r="LYD5" s="99"/>
      <c r="LYE5" s="99"/>
      <c r="LYF5" s="99"/>
      <c r="LYG5" s="99"/>
      <c r="LYH5" s="99"/>
      <c r="LYI5" s="99"/>
      <c r="LYJ5" s="99"/>
      <c r="LYK5" s="99"/>
      <c r="LYL5" s="99"/>
      <c r="LYM5" s="99"/>
      <c r="LYN5" s="99"/>
      <c r="LYO5" s="99"/>
      <c r="LYP5" s="99"/>
      <c r="LYQ5" s="99"/>
      <c r="LYR5" s="99"/>
      <c r="LYS5" s="99"/>
      <c r="LYT5" s="99"/>
      <c r="LYU5" s="99"/>
      <c r="LYV5" s="99"/>
      <c r="LYW5" s="99"/>
      <c r="LYX5" s="99"/>
      <c r="LYY5" s="99"/>
      <c r="LYZ5" s="99"/>
      <c r="LZA5" s="99"/>
      <c r="LZB5" s="99"/>
      <c r="LZC5" s="99"/>
      <c r="LZD5" s="99"/>
      <c r="LZE5" s="99"/>
      <c r="LZF5" s="99"/>
      <c r="LZG5" s="99"/>
      <c r="LZH5" s="99"/>
      <c r="LZI5" s="99"/>
      <c r="LZJ5" s="99"/>
      <c r="LZK5" s="99"/>
      <c r="LZL5" s="99"/>
      <c r="LZM5" s="99"/>
      <c r="LZN5" s="99"/>
      <c r="LZO5" s="99"/>
      <c r="LZP5" s="99"/>
      <c r="LZQ5" s="99"/>
      <c r="LZR5" s="99"/>
      <c r="LZS5" s="99"/>
      <c r="LZT5" s="99"/>
      <c r="LZU5" s="99"/>
      <c r="LZV5" s="99"/>
      <c r="LZW5" s="99"/>
      <c r="LZX5" s="99"/>
      <c r="LZY5" s="99"/>
      <c r="LZZ5" s="99"/>
      <c r="MAA5" s="99"/>
      <c r="MAB5" s="99"/>
      <c r="MAC5" s="99"/>
      <c r="MAD5" s="99"/>
      <c r="MAE5" s="99"/>
      <c r="MAF5" s="99"/>
      <c r="MAG5" s="99"/>
      <c r="MAH5" s="99"/>
      <c r="MAI5" s="99"/>
      <c r="MAJ5" s="99"/>
      <c r="MAK5" s="99"/>
      <c r="MAL5" s="99"/>
      <c r="MAM5" s="99"/>
      <c r="MAN5" s="99"/>
      <c r="MAO5" s="99"/>
      <c r="MAP5" s="99"/>
      <c r="MAQ5" s="99"/>
      <c r="MAR5" s="99"/>
      <c r="MAS5" s="99"/>
      <c r="MAT5" s="99"/>
      <c r="MAU5" s="99"/>
      <c r="MAV5" s="99"/>
      <c r="MAW5" s="99"/>
      <c r="MAX5" s="99"/>
      <c r="MAY5" s="99"/>
      <c r="MAZ5" s="99"/>
      <c r="MBA5" s="99"/>
      <c r="MBB5" s="99"/>
      <c r="MBC5" s="99"/>
      <c r="MBD5" s="99"/>
      <c r="MBE5" s="99"/>
      <c r="MBF5" s="99"/>
      <c r="MBG5" s="99"/>
      <c r="MBH5" s="99"/>
      <c r="MBI5" s="99"/>
      <c r="MBJ5" s="99"/>
      <c r="MBK5" s="99"/>
      <c r="MBL5" s="99"/>
      <c r="MBM5" s="99"/>
      <c r="MBN5" s="99"/>
      <c r="MBO5" s="99"/>
      <c r="MBP5" s="99"/>
      <c r="MBQ5" s="99"/>
      <c r="MBR5" s="99"/>
      <c r="MBS5" s="99"/>
      <c r="MBT5" s="99"/>
      <c r="MBU5" s="99"/>
      <c r="MBV5" s="99"/>
      <c r="MBW5" s="99"/>
      <c r="MBX5" s="99"/>
      <c r="MBY5" s="99"/>
      <c r="MBZ5" s="99"/>
      <c r="MCA5" s="99"/>
      <c r="MCB5" s="99"/>
      <c r="MCC5" s="99"/>
      <c r="MCD5" s="99"/>
      <c r="MCE5" s="99"/>
      <c r="MCF5" s="99"/>
      <c r="MCG5" s="99"/>
      <c r="MCH5" s="99"/>
      <c r="MCI5" s="99"/>
      <c r="MCJ5" s="99"/>
      <c r="MCK5" s="99"/>
      <c r="MCL5" s="99"/>
      <c r="MCM5" s="99"/>
      <c r="MCN5" s="99"/>
      <c r="MCO5" s="99"/>
      <c r="MCP5" s="99"/>
      <c r="MCQ5" s="99"/>
      <c r="MCR5" s="99"/>
      <c r="MCS5" s="99"/>
      <c r="MCT5" s="99"/>
      <c r="MCU5" s="99"/>
      <c r="MCV5" s="99"/>
      <c r="MCW5" s="99"/>
      <c r="MCX5" s="99"/>
      <c r="MCY5" s="99"/>
      <c r="MCZ5" s="99"/>
      <c r="MDA5" s="99"/>
      <c r="MDB5" s="99"/>
      <c r="MDC5" s="99"/>
      <c r="MDD5" s="99"/>
      <c r="MDE5" s="99"/>
      <c r="MDF5" s="99"/>
      <c r="MDG5" s="99"/>
      <c r="MDH5" s="99"/>
      <c r="MDI5" s="99"/>
      <c r="MDJ5" s="99"/>
      <c r="MDK5" s="99"/>
      <c r="MDL5" s="99"/>
      <c r="MDM5" s="99"/>
      <c r="MDN5" s="99"/>
      <c r="MDO5" s="99"/>
      <c r="MDP5" s="99"/>
      <c r="MDQ5" s="99"/>
      <c r="MDR5" s="99"/>
      <c r="MDS5" s="99"/>
      <c r="MDT5" s="99"/>
      <c r="MDU5" s="99"/>
      <c r="MDV5" s="99"/>
      <c r="MDW5" s="99"/>
      <c r="MDX5" s="99"/>
      <c r="MDY5" s="99"/>
      <c r="MDZ5" s="99"/>
      <c r="MEA5" s="99"/>
      <c r="MEB5" s="99"/>
      <c r="MEC5" s="99"/>
      <c r="MED5" s="99"/>
      <c r="MEE5" s="99"/>
      <c r="MEF5" s="99"/>
      <c r="MEG5" s="99"/>
      <c r="MEH5" s="99"/>
      <c r="MEI5" s="99"/>
      <c r="MEJ5" s="99"/>
      <c r="MEK5" s="99"/>
      <c r="MEL5" s="99"/>
      <c r="MEM5" s="99"/>
      <c r="MEN5" s="99"/>
      <c r="MEO5" s="99"/>
      <c r="MEP5" s="99"/>
      <c r="MEQ5" s="99"/>
      <c r="MER5" s="99"/>
      <c r="MES5" s="99"/>
      <c r="MET5" s="99"/>
      <c r="MEU5" s="99"/>
      <c r="MEV5" s="99"/>
      <c r="MEW5" s="99"/>
      <c r="MEX5" s="99"/>
      <c r="MEY5" s="99"/>
      <c r="MEZ5" s="99"/>
      <c r="MFA5" s="99"/>
      <c r="MFB5" s="99"/>
      <c r="MFC5" s="99"/>
      <c r="MFD5" s="99"/>
      <c r="MFE5" s="99"/>
      <c r="MFF5" s="99"/>
      <c r="MFG5" s="99"/>
      <c r="MFH5" s="99"/>
      <c r="MFI5" s="99"/>
      <c r="MFJ5" s="99"/>
      <c r="MFK5" s="99"/>
      <c r="MFL5" s="99"/>
      <c r="MFM5" s="99"/>
      <c r="MFN5" s="99"/>
      <c r="MFO5" s="99"/>
      <c r="MFP5" s="99"/>
      <c r="MFQ5" s="99"/>
      <c r="MFR5" s="99"/>
      <c r="MFS5" s="99"/>
      <c r="MFT5" s="99"/>
      <c r="MFU5" s="99"/>
      <c r="MFV5" s="99"/>
      <c r="MFW5" s="99"/>
      <c r="MFX5" s="99"/>
      <c r="MFY5" s="99"/>
      <c r="MFZ5" s="99"/>
      <c r="MGA5" s="99"/>
      <c r="MGB5" s="99"/>
      <c r="MGC5" s="99"/>
      <c r="MGD5" s="99"/>
      <c r="MGE5" s="99"/>
      <c r="MGF5" s="99"/>
      <c r="MGG5" s="99"/>
      <c r="MGH5" s="99"/>
      <c r="MGI5" s="99"/>
      <c r="MGJ5" s="99"/>
      <c r="MGK5" s="99"/>
      <c r="MGL5" s="99"/>
      <c r="MGM5" s="99"/>
      <c r="MGN5" s="99"/>
      <c r="MGO5" s="99"/>
      <c r="MGP5" s="99"/>
      <c r="MGQ5" s="99"/>
      <c r="MGR5" s="99"/>
      <c r="MGS5" s="99"/>
      <c r="MGT5" s="99"/>
      <c r="MGU5" s="99"/>
      <c r="MGV5" s="99"/>
      <c r="MGW5" s="99"/>
      <c r="MGX5" s="99"/>
      <c r="MGY5" s="99"/>
      <c r="MGZ5" s="99"/>
      <c r="MHA5" s="99"/>
      <c r="MHB5" s="99"/>
      <c r="MHC5" s="99"/>
      <c r="MHD5" s="99"/>
      <c r="MHE5" s="99"/>
      <c r="MHF5" s="99"/>
      <c r="MHG5" s="99"/>
      <c r="MHH5" s="99"/>
      <c r="MHI5" s="99"/>
      <c r="MHJ5" s="99"/>
      <c r="MHK5" s="99"/>
      <c r="MHL5" s="99"/>
      <c r="MHM5" s="99"/>
      <c r="MHN5" s="99"/>
      <c r="MHO5" s="99"/>
      <c r="MHP5" s="99"/>
      <c r="MHQ5" s="99"/>
      <c r="MHR5" s="99"/>
      <c r="MHS5" s="99"/>
      <c r="MHT5" s="99"/>
      <c r="MHU5" s="99"/>
      <c r="MHV5" s="99"/>
      <c r="MHW5" s="99"/>
      <c r="MHX5" s="99"/>
      <c r="MHY5" s="99"/>
      <c r="MHZ5" s="99"/>
      <c r="MIA5" s="99"/>
      <c r="MIB5" s="99"/>
      <c r="MIC5" s="99"/>
      <c r="MID5" s="99"/>
      <c r="MIE5" s="99"/>
      <c r="MIF5" s="99"/>
      <c r="MIG5" s="99"/>
      <c r="MIH5" s="99"/>
      <c r="MII5" s="99"/>
      <c r="MIJ5" s="99"/>
      <c r="MIK5" s="99"/>
      <c r="MIL5" s="99"/>
      <c r="MIM5" s="99"/>
      <c r="MIN5" s="99"/>
      <c r="MIO5" s="99"/>
      <c r="MIP5" s="99"/>
      <c r="MIQ5" s="99"/>
      <c r="MIR5" s="99"/>
      <c r="MIS5" s="99"/>
      <c r="MIT5" s="99"/>
      <c r="MIU5" s="99"/>
      <c r="MIV5" s="99"/>
      <c r="MIW5" s="99"/>
      <c r="MIX5" s="99"/>
      <c r="MIY5" s="99"/>
      <c r="MIZ5" s="99"/>
      <c r="MJA5" s="99"/>
      <c r="MJB5" s="99"/>
      <c r="MJC5" s="99"/>
      <c r="MJD5" s="99"/>
      <c r="MJE5" s="99"/>
      <c r="MJF5" s="99"/>
      <c r="MJG5" s="99"/>
      <c r="MJH5" s="99"/>
      <c r="MJI5" s="99"/>
      <c r="MJJ5" s="99"/>
      <c r="MJK5" s="99"/>
      <c r="MJL5" s="99"/>
      <c r="MJM5" s="99"/>
      <c r="MJN5" s="99"/>
      <c r="MJO5" s="99"/>
      <c r="MJP5" s="99"/>
      <c r="MJQ5" s="99"/>
      <c r="MJR5" s="99"/>
      <c r="MJS5" s="99"/>
      <c r="MJT5" s="99"/>
      <c r="MJU5" s="99"/>
      <c r="MJV5" s="99"/>
      <c r="MJW5" s="99"/>
      <c r="MJX5" s="99"/>
      <c r="MJY5" s="99"/>
      <c r="MJZ5" s="99"/>
      <c r="MKA5" s="99"/>
      <c r="MKB5" s="99"/>
      <c r="MKC5" s="99"/>
      <c r="MKD5" s="99"/>
      <c r="MKE5" s="99"/>
      <c r="MKF5" s="99"/>
      <c r="MKG5" s="99"/>
      <c r="MKH5" s="99"/>
      <c r="MKI5" s="99"/>
      <c r="MKJ5" s="99"/>
      <c r="MKK5" s="99"/>
      <c r="MKL5" s="99"/>
      <c r="MKM5" s="99"/>
      <c r="MKN5" s="99"/>
      <c r="MKO5" s="99"/>
      <c r="MKP5" s="99"/>
      <c r="MKQ5" s="99"/>
      <c r="MKR5" s="99"/>
      <c r="MKS5" s="99"/>
      <c r="MKT5" s="99"/>
      <c r="MKU5" s="99"/>
      <c r="MKV5" s="99"/>
      <c r="MKW5" s="99"/>
      <c r="MKX5" s="99"/>
      <c r="MKY5" s="99"/>
      <c r="MKZ5" s="99"/>
      <c r="MLA5" s="99"/>
      <c r="MLB5" s="99"/>
      <c r="MLC5" s="99"/>
      <c r="MLD5" s="99"/>
      <c r="MLE5" s="99"/>
      <c r="MLF5" s="99"/>
      <c r="MLG5" s="99"/>
      <c r="MLH5" s="99"/>
      <c r="MLI5" s="99"/>
      <c r="MLJ5" s="99"/>
      <c r="MLK5" s="99"/>
      <c r="MLL5" s="99"/>
      <c r="MLM5" s="99"/>
      <c r="MLN5" s="99"/>
      <c r="MLO5" s="99"/>
      <c r="MLP5" s="99"/>
      <c r="MLQ5" s="99"/>
      <c r="MLR5" s="99"/>
      <c r="MLS5" s="99"/>
      <c r="MLT5" s="99"/>
      <c r="MLU5" s="99"/>
      <c r="MLV5" s="99"/>
      <c r="MLW5" s="99"/>
      <c r="MLX5" s="99"/>
      <c r="MLY5" s="99"/>
      <c r="MLZ5" s="99"/>
      <c r="MMA5" s="99"/>
      <c r="MMB5" s="99"/>
      <c r="MMC5" s="99"/>
      <c r="MMD5" s="99"/>
      <c r="MME5" s="99"/>
      <c r="MMF5" s="99"/>
      <c r="MMG5" s="99"/>
      <c r="MMH5" s="99"/>
      <c r="MMI5" s="99"/>
      <c r="MMJ5" s="99"/>
      <c r="MMK5" s="99"/>
      <c r="MML5" s="99"/>
      <c r="MMM5" s="99"/>
      <c r="MMN5" s="99"/>
      <c r="MMO5" s="99"/>
      <c r="MMP5" s="99"/>
      <c r="MMQ5" s="99"/>
      <c r="MMR5" s="99"/>
      <c r="MMS5" s="99"/>
      <c r="MMT5" s="99"/>
      <c r="MMU5" s="99"/>
      <c r="MMV5" s="99"/>
      <c r="MMW5" s="99"/>
      <c r="MMX5" s="99"/>
      <c r="MMY5" s="99"/>
      <c r="MMZ5" s="99"/>
      <c r="MNA5" s="99"/>
      <c r="MNB5" s="99"/>
      <c r="MNC5" s="99"/>
      <c r="MND5" s="99"/>
      <c r="MNE5" s="99"/>
      <c r="MNF5" s="99"/>
      <c r="MNG5" s="99"/>
      <c r="MNH5" s="99"/>
      <c r="MNI5" s="99"/>
      <c r="MNJ5" s="99"/>
      <c r="MNK5" s="99"/>
      <c r="MNL5" s="99"/>
      <c r="MNM5" s="99"/>
      <c r="MNN5" s="99"/>
      <c r="MNO5" s="99"/>
      <c r="MNP5" s="99"/>
      <c r="MNQ5" s="99"/>
      <c r="MNR5" s="99"/>
      <c r="MNS5" s="99"/>
      <c r="MNT5" s="99"/>
      <c r="MNU5" s="99"/>
      <c r="MNV5" s="99"/>
      <c r="MNW5" s="99"/>
      <c r="MNX5" s="99"/>
      <c r="MNY5" s="99"/>
      <c r="MNZ5" s="99"/>
      <c r="MOA5" s="99"/>
      <c r="MOB5" s="99"/>
      <c r="MOC5" s="99"/>
      <c r="MOD5" s="99"/>
      <c r="MOE5" s="99"/>
      <c r="MOF5" s="99"/>
      <c r="MOG5" s="99"/>
      <c r="MOH5" s="99"/>
      <c r="MOI5" s="99"/>
      <c r="MOJ5" s="99"/>
      <c r="MOK5" s="99"/>
      <c r="MOL5" s="99"/>
      <c r="MOM5" s="99"/>
      <c r="MON5" s="99"/>
      <c r="MOO5" s="99"/>
      <c r="MOP5" s="99"/>
      <c r="MOQ5" s="99"/>
      <c r="MOR5" s="99"/>
      <c r="MOS5" s="99"/>
      <c r="MOT5" s="99"/>
      <c r="MOU5" s="99"/>
      <c r="MOV5" s="99"/>
      <c r="MOW5" s="99"/>
      <c r="MOX5" s="99"/>
      <c r="MOY5" s="99"/>
      <c r="MOZ5" s="99"/>
      <c r="MPA5" s="99"/>
      <c r="MPB5" s="99"/>
      <c r="MPC5" s="99"/>
      <c r="MPD5" s="99"/>
      <c r="MPE5" s="99"/>
      <c r="MPF5" s="99"/>
      <c r="MPG5" s="99"/>
      <c r="MPH5" s="99"/>
      <c r="MPI5" s="99"/>
      <c r="MPJ5" s="99"/>
      <c r="MPK5" s="99"/>
      <c r="MPL5" s="99"/>
      <c r="MPM5" s="99"/>
      <c r="MPN5" s="99"/>
      <c r="MPO5" s="99"/>
      <c r="MPP5" s="99"/>
      <c r="MPQ5" s="99"/>
      <c r="MPR5" s="99"/>
      <c r="MPS5" s="99"/>
      <c r="MPT5" s="99"/>
      <c r="MPU5" s="99"/>
      <c r="MPV5" s="99"/>
      <c r="MPW5" s="99"/>
      <c r="MPX5" s="99"/>
      <c r="MPY5" s="99"/>
      <c r="MPZ5" s="99"/>
      <c r="MQA5" s="99"/>
      <c r="MQB5" s="99"/>
      <c r="MQC5" s="99"/>
      <c r="MQD5" s="99"/>
      <c r="MQE5" s="99"/>
      <c r="MQF5" s="99"/>
      <c r="MQG5" s="99"/>
      <c r="MQH5" s="99"/>
      <c r="MQI5" s="99"/>
      <c r="MQJ5" s="99"/>
      <c r="MQK5" s="99"/>
      <c r="MQL5" s="99"/>
      <c r="MQM5" s="99"/>
      <c r="MQN5" s="99"/>
      <c r="MQO5" s="99"/>
      <c r="MQP5" s="99"/>
      <c r="MQQ5" s="99"/>
      <c r="MQR5" s="99"/>
      <c r="MQS5" s="99"/>
      <c r="MQT5" s="99"/>
      <c r="MQU5" s="99"/>
      <c r="MQV5" s="99"/>
      <c r="MQW5" s="99"/>
      <c r="MQX5" s="99"/>
      <c r="MQY5" s="99"/>
      <c r="MQZ5" s="99"/>
      <c r="MRA5" s="99"/>
      <c r="MRB5" s="99"/>
      <c r="MRC5" s="99"/>
      <c r="MRD5" s="99"/>
      <c r="MRE5" s="99"/>
      <c r="MRF5" s="99"/>
      <c r="MRG5" s="99"/>
      <c r="MRH5" s="99"/>
      <c r="MRI5" s="99"/>
      <c r="MRJ5" s="99"/>
      <c r="MRK5" s="99"/>
      <c r="MRL5" s="99"/>
      <c r="MRM5" s="99"/>
      <c r="MRN5" s="99"/>
      <c r="MRO5" s="99"/>
      <c r="MRP5" s="99"/>
      <c r="MRQ5" s="99"/>
      <c r="MRR5" s="99"/>
      <c r="MRS5" s="99"/>
      <c r="MRT5" s="99"/>
      <c r="MRU5" s="99"/>
      <c r="MRV5" s="99"/>
      <c r="MRW5" s="99"/>
      <c r="MRX5" s="99"/>
      <c r="MRY5" s="99"/>
      <c r="MRZ5" s="99"/>
      <c r="MSA5" s="99"/>
      <c r="MSB5" s="99"/>
      <c r="MSC5" s="99"/>
      <c r="MSD5" s="99"/>
      <c r="MSE5" s="99"/>
      <c r="MSF5" s="99"/>
      <c r="MSG5" s="99"/>
      <c r="MSH5" s="99"/>
      <c r="MSI5" s="99"/>
      <c r="MSJ5" s="99"/>
      <c r="MSK5" s="99"/>
      <c r="MSL5" s="99"/>
      <c r="MSM5" s="99"/>
      <c r="MSN5" s="99"/>
      <c r="MSO5" s="99"/>
      <c r="MSP5" s="99"/>
      <c r="MSQ5" s="99"/>
      <c r="MSR5" s="99"/>
      <c r="MSS5" s="99"/>
      <c r="MST5" s="99"/>
      <c r="MSU5" s="99"/>
      <c r="MSV5" s="99"/>
      <c r="MSW5" s="99"/>
      <c r="MSX5" s="99"/>
      <c r="MSY5" s="99"/>
      <c r="MSZ5" s="99"/>
      <c r="MTA5" s="99"/>
      <c r="MTB5" s="99"/>
      <c r="MTC5" s="99"/>
      <c r="MTD5" s="99"/>
      <c r="MTE5" s="99"/>
      <c r="MTF5" s="99"/>
      <c r="MTG5" s="99"/>
      <c r="MTH5" s="99"/>
      <c r="MTI5" s="99"/>
      <c r="MTJ5" s="99"/>
      <c r="MTK5" s="99"/>
      <c r="MTL5" s="99"/>
      <c r="MTM5" s="99"/>
      <c r="MTN5" s="99"/>
      <c r="MTO5" s="99"/>
      <c r="MTP5" s="99"/>
      <c r="MTQ5" s="99"/>
      <c r="MTR5" s="99"/>
      <c r="MTS5" s="99"/>
      <c r="MTT5" s="99"/>
      <c r="MTU5" s="99"/>
      <c r="MTV5" s="99"/>
      <c r="MTW5" s="99"/>
      <c r="MTX5" s="99"/>
      <c r="MTY5" s="99"/>
      <c r="MTZ5" s="99"/>
      <c r="MUA5" s="99"/>
      <c r="MUB5" s="99"/>
      <c r="MUC5" s="99"/>
      <c r="MUD5" s="99"/>
      <c r="MUE5" s="99"/>
      <c r="MUF5" s="99"/>
      <c r="MUG5" s="99"/>
      <c r="MUH5" s="99"/>
      <c r="MUI5" s="99"/>
      <c r="MUJ5" s="99"/>
      <c r="MUK5" s="99"/>
      <c r="MUL5" s="99"/>
      <c r="MUM5" s="99"/>
      <c r="MUN5" s="99"/>
      <c r="MUO5" s="99"/>
      <c r="MUP5" s="99"/>
      <c r="MUQ5" s="99"/>
      <c r="MUR5" s="99"/>
      <c r="MUS5" s="99"/>
      <c r="MUT5" s="99"/>
      <c r="MUU5" s="99"/>
      <c r="MUV5" s="99"/>
      <c r="MUW5" s="99"/>
      <c r="MUX5" s="99"/>
      <c r="MUY5" s="99"/>
      <c r="MUZ5" s="99"/>
      <c r="MVA5" s="99"/>
      <c r="MVB5" s="99"/>
      <c r="MVC5" s="99"/>
      <c r="MVD5" s="99"/>
      <c r="MVE5" s="99"/>
      <c r="MVF5" s="99"/>
      <c r="MVG5" s="99"/>
      <c r="MVH5" s="99"/>
      <c r="MVI5" s="99"/>
      <c r="MVJ5" s="99"/>
      <c r="MVK5" s="99"/>
      <c r="MVL5" s="99"/>
      <c r="MVM5" s="99"/>
      <c r="MVN5" s="99"/>
      <c r="MVO5" s="99"/>
      <c r="MVP5" s="99"/>
      <c r="MVQ5" s="99"/>
      <c r="MVR5" s="99"/>
      <c r="MVS5" s="99"/>
      <c r="MVT5" s="99"/>
      <c r="MVU5" s="99"/>
      <c r="MVV5" s="99"/>
      <c r="MVW5" s="99"/>
      <c r="MVX5" s="99"/>
      <c r="MVY5" s="99"/>
      <c r="MVZ5" s="99"/>
      <c r="MWA5" s="99"/>
      <c r="MWB5" s="99"/>
      <c r="MWC5" s="99"/>
      <c r="MWD5" s="99"/>
      <c r="MWE5" s="99"/>
      <c r="MWF5" s="99"/>
      <c r="MWG5" s="99"/>
      <c r="MWH5" s="99"/>
      <c r="MWI5" s="99"/>
      <c r="MWJ5" s="99"/>
      <c r="MWK5" s="99"/>
      <c r="MWL5" s="99"/>
      <c r="MWM5" s="99"/>
      <c r="MWN5" s="99"/>
      <c r="MWO5" s="99"/>
      <c r="MWP5" s="99"/>
      <c r="MWQ5" s="99"/>
      <c r="MWR5" s="99"/>
      <c r="MWS5" s="99"/>
      <c r="MWT5" s="99"/>
      <c r="MWU5" s="99"/>
      <c r="MWV5" s="99"/>
      <c r="MWW5" s="99"/>
      <c r="MWX5" s="99"/>
      <c r="MWY5" s="99"/>
      <c r="MWZ5" s="99"/>
      <c r="MXA5" s="99"/>
      <c r="MXB5" s="99"/>
      <c r="MXC5" s="99"/>
      <c r="MXD5" s="99"/>
      <c r="MXE5" s="99"/>
      <c r="MXF5" s="99"/>
      <c r="MXG5" s="99"/>
      <c r="MXH5" s="99"/>
      <c r="MXI5" s="99"/>
      <c r="MXJ5" s="99"/>
      <c r="MXK5" s="99"/>
      <c r="MXL5" s="99"/>
      <c r="MXM5" s="99"/>
      <c r="MXN5" s="99"/>
      <c r="MXO5" s="99"/>
      <c r="MXP5" s="99"/>
      <c r="MXQ5" s="99"/>
      <c r="MXR5" s="99"/>
      <c r="MXS5" s="99"/>
      <c r="MXT5" s="99"/>
      <c r="MXU5" s="99"/>
      <c r="MXV5" s="99"/>
      <c r="MXW5" s="99"/>
      <c r="MXX5" s="99"/>
      <c r="MXY5" s="99"/>
      <c r="MXZ5" s="99"/>
      <c r="MYA5" s="99"/>
      <c r="MYB5" s="99"/>
      <c r="MYC5" s="99"/>
      <c r="MYD5" s="99"/>
      <c r="MYE5" s="99"/>
      <c r="MYF5" s="99"/>
      <c r="MYG5" s="99"/>
      <c r="MYH5" s="99"/>
      <c r="MYI5" s="99"/>
      <c r="MYJ5" s="99"/>
      <c r="MYK5" s="99"/>
      <c r="MYL5" s="99"/>
      <c r="MYM5" s="99"/>
      <c r="MYN5" s="99"/>
      <c r="MYO5" s="99"/>
      <c r="MYP5" s="99"/>
      <c r="MYQ5" s="99"/>
      <c r="MYR5" s="99"/>
      <c r="MYS5" s="99"/>
      <c r="MYT5" s="99"/>
      <c r="MYU5" s="99"/>
      <c r="MYV5" s="99"/>
      <c r="MYW5" s="99"/>
      <c r="MYX5" s="99"/>
      <c r="MYY5" s="99"/>
      <c r="MYZ5" s="99"/>
      <c r="MZA5" s="99"/>
      <c r="MZB5" s="99"/>
      <c r="MZC5" s="99"/>
      <c r="MZD5" s="99"/>
      <c r="MZE5" s="99"/>
      <c r="MZF5" s="99"/>
      <c r="MZG5" s="99"/>
      <c r="MZH5" s="99"/>
      <c r="MZI5" s="99"/>
      <c r="MZJ5" s="99"/>
      <c r="MZK5" s="99"/>
      <c r="MZL5" s="99"/>
      <c r="MZM5" s="99"/>
      <c r="MZN5" s="99"/>
      <c r="MZO5" s="99"/>
      <c r="MZP5" s="99"/>
      <c r="MZQ5" s="99"/>
      <c r="MZR5" s="99"/>
      <c r="MZS5" s="99"/>
      <c r="MZT5" s="99"/>
      <c r="MZU5" s="99"/>
      <c r="MZV5" s="99"/>
      <c r="MZW5" s="99"/>
      <c r="MZX5" s="99"/>
      <c r="MZY5" s="99"/>
      <c r="MZZ5" s="99"/>
      <c r="NAA5" s="99"/>
      <c r="NAB5" s="99"/>
      <c r="NAC5" s="99"/>
      <c r="NAD5" s="99"/>
      <c r="NAE5" s="99"/>
      <c r="NAF5" s="99"/>
      <c r="NAG5" s="99"/>
      <c r="NAH5" s="99"/>
      <c r="NAI5" s="99"/>
      <c r="NAJ5" s="99"/>
      <c r="NAK5" s="99"/>
      <c r="NAL5" s="99"/>
      <c r="NAM5" s="99"/>
      <c r="NAN5" s="99"/>
      <c r="NAO5" s="99"/>
      <c r="NAP5" s="99"/>
      <c r="NAQ5" s="99"/>
      <c r="NAR5" s="99"/>
      <c r="NAS5" s="99"/>
      <c r="NAT5" s="99"/>
      <c r="NAU5" s="99"/>
      <c r="NAV5" s="99"/>
      <c r="NAW5" s="99"/>
      <c r="NAX5" s="99"/>
      <c r="NAY5" s="99"/>
      <c r="NAZ5" s="99"/>
      <c r="NBA5" s="99"/>
      <c r="NBB5" s="99"/>
      <c r="NBC5" s="99"/>
      <c r="NBD5" s="99"/>
      <c r="NBE5" s="99"/>
      <c r="NBF5" s="99"/>
      <c r="NBG5" s="99"/>
      <c r="NBH5" s="99"/>
      <c r="NBI5" s="99"/>
      <c r="NBJ5" s="99"/>
      <c r="NBK5" s="99"/>
      <c r="NBL5" s="99"/>
      <c r="NBM5" s="99"/>
      <c r="NBN5" s="99"/>
      <c r="NBO5" s="99"/>
      <c r="NBP5" s="99"/>
      <c r="NBQ5" s="99"/>
      <c r="NBR5" s="99"/>
      <c r="NBS5" s="99"/>
      <c r="NBT5" s="99"/>
      <c r="NBU5" s="99"/>
      <c r="NBV5" s="99"/>
      <c r="NBW5" s="99"/>
      <c r="NBX5" s="99"/>
      <c r="NBY5" s="99"/>
      <c r="NBZ5" s="99"/>
      <c r="NCA5" s="99"/>
      <c r="NCB5" s="99"/>
      <c r="NCC5" s="99"/>
      <c r="NCD5" s="99"/>
      <c r="NCE5" s="99"/>
      <c r="NCF5" s="99"/>
      <c r="NCG5" s="99"/>
      <c r="NCH5" s="99"/>
      <c r="NCI5" s="99"/>
      <c r="NCJ5" s="99"/>
      <c r="NCK5" s="99"/>
      <c r="NCL5" s="99"/>
      <c r="NCM5" s="99"/>
      <c r="NCN5" s="99"/>
      <c r="NCO5" s="99"/>
      <c r="NCP5" s="99"/>
      <c r="NCQ5" s="99"/>
      <c r="NCR5" s="99"/>
      <c r="NCS5" s="99"/>
      <c r="NCT5" s="99"/>
      <c r="NCU5" s="99"/>
      <c r="NCV5" s="99"/>
      <c r="NCW5" s="99"/>
      <c r="NCX5" s="99"/>
      <c r="NCY5" s="99"/>
      <c r="NCZ5" s="99"/>
      <c r="NDA5" s="99"/>
      <c r="NDB5" s="99"/>
      <c r="NDC5" s="99"/>
      <c r="NDD5" s="99"/>
      <c r="NDE5" s="99"/>
      <c r="NDF5" s="99"/>
      <c r="NDG5" s="99"/>
      <c r="NDH5" s="99"/>
      <c r="NDI5" s="99"/>
      <c r="NDJ5" s="99"/>
      <c r="NDK5" s="99"/>
      <c r="NDL5" s="99"/>
      <c r="NDM5" s="99"/>
      <c r="NDN5" s="99"/>
      <c r="NDO5" s="99"/>
      <c r="NDP5" s="99"/>
      <c r="NDQ5" s="99"/>
      <c r="NDR5" s="99"/>
      <c r="NDS5" s="99"/>
      <c r="NDT5" s="99"/>
      <c r="NDU5" s="99"/>
      <c r="NDV5" s="99"/>
      <c r="NDW5" s="99"/>
      <c r="NDX5" s="99"/>
      <c r="NDY5" s="99"/>
      <c r="NDZ5" s="99"/>
      <c r="NEA5" s="99"/>
      <c r="NEB5" s="99"/>
      <c r="NEC5" s="99"/>
      <c r="NED5" s="99"/>
      <c r="NEE5" s="99"/>
      <c r="NEF5" s="99"/>
      <c r="NEG5" s="99"/>
      <c r="NEH5" s="99"/>
      <c r="NEI5" s="99"/>
      <c r="NEJ5" s="99"/>
      <c r="NEK5" s="99"/>
      <c r="NEL5" s="99"/>
      <c r="NEM5" s="99"/>
      <c r="NEN5" s="99"/>
      <c r="NEO5" s="99"/>
      <c r="NEP5" s="99"/>
      <c r="NEQ5" s="99"/>
      <c r="NER5" s="99"/>
      <c r="NES5" s="99"/>
      <c r="NET5" s="99"/>
      <c r="NEU5" s="99"/>
      <c r="NEV5" s="99"/>
      <c r="NEW5" s="99"/>
      <c r="NEX5" s="99"/>
      <c r="NEY5" s="99"/>
      <c r="NEZ5" s="99"/>
      <c r="NFA5" s="99"/>
      <c r="NFB5" s="99"/>
      <c r="NFC5" s="99"/>
      <c r="NFD5" s="99"/>
      <c r="NFE5" s="99"/>
      <c r="NFF5" s="99"/>
      <c r="NFG5" s="99"/>
      <c r="NFH5" s="99"/>
      <c r="NFI5" s="99"/>
      <c r="NFJ5" s="99"/>
      <c r="NFK5" s="99"/>
      <c r="NFL5" s="99"/>
      <c r="NFM5" s="99"/>
      <c r="NFN5" s="99"/>
      <c r="NFO5" s="99"/>
      <c r="NFP5" s="99"/>
      <c r="NFQ5" s="99"/>
      <c r="NFR5" s="99"/>
      <c r="NFS5" s="99"/>
      <c r="NFT5" s="99"/>
      <c r="NFU5" s="99"/>
      <c r="NFV5" s="99"/>
      <c r="NFW5" s="99"/>
      <c r="NFX5" s="99"/>
      <c r="NFY5" s="99"/>
      <c r="NFZ5" s="99"/>
      <c r="NGA5" s="99"/>
      <c r="NGB5" s="99"/>
      <c r="NGC5" s="99"/>
      <c r="NGD5" s="99"/>
      <c r="NGE5" s="99"/>
      <c r="NGF5" s="99"/>
      <c r="NGG5" s="99"/>
      <c r="NGH5" s="99"/>
      <c r="NGI5" s="99"/>
      <c r="NGJ5" s="99"/>
      <c r="NGK5" s="99"/>
      <c r="NGL5" s="99"/>
      <c r="NGM5" s="99"/>
      <c r="NGN5" s="99"/>
      <c r="NGO5" s="99"/>
      <c r="NGP5" s="99"/>
      <c r="NGQ5" s="99"/>
      <c r="NGR5" s="99"/>
      <c r="NGS5" s="99"/>
      <c r="NGT5" s="99"/>
      <c r="NGU5" s="99"/>
      <c r="NGV5" s="99"/>
      <c r="NGW5" s="99"/>
      <c r="NGX5" s="99"/>
      <c r="NGY5" s="99"/>
      <c r="NGZ5" s="99"/>
      <c r="NHA5" s="99"/>
      <c r="NHB5" s="99"/>
      <c r="NHC5" s="99"/>
      <c r="NHD5" s="99"/>
      <c r="NHE5" s="99"/>
      <c r="NHF5" s="99"/>
      <c r="NHG5" s="99"/>
      <c r="NHH5" s="99"/>
      <c r="NHI5" s="99"/>
      <c r="NHJ5" s="99"/>
      <c r="NHK5" s="99"/>
      <c r="NHL5" s="99"/>
      <c r="NHM5" s="99"/>
      <c r="NHN5" s="99"/>
      <c r="NHO5" s="99"/>
      <c r="NHP5" s="99"/>
      <c r="NHQ5" s="99"/>
      <c r="NHR5" s="99"/>
      <c r="NHS5" s="99"/>
      <c r="NHT5" s="99"/>
      <c r="NHU5" s="99"/>
      <c r="NHV5" s="99"/>
      <c r="NHW5" s="99"/>
      <c r="NHX5" s="99"/>
      <c r="NHY5" s="99"/>
      <c r="NHZ5" s="99"/>
      <c r="NIA5" s="99"/>
      <c r="NIB5" s="99"/>
      <c r="NIC5" s="99"/>
      <c r="NID5" s="99"/>
      <c r="NIE5" s="99"/>
      <c r="NIF5" s="99"/>
      <c r="NIG5" s="99"/>
      <c r="NIH5" s="99"/>
      <c r="NII5" s="99"/>
      <c r="NIJ5" s="99"/>
      <c r="NIK5" s="99"/>
      <c r="NIL5" s="99"/>
      <c r="NIM5" s="99"/>
      <c r="NIN5" s="99"/>
      <c r="NIO5" s="99"/>
      <c r="NIP5" s="99"/>
      <c r="NIQ5" s="99"/>
      <c r="NIR5" s="99"/>
      <c r="NIS5" s="99"/>
      <c r="NIT5" s="99"/>
      <c r="NIU5" s="99"/>
      <c r="NIV5" s="99"/>
      <c r="NIW5" s="99"/>
      <c r="NIX5" s="99"/>
      <c r="NIY5" s="99"/>
      <c r="NIZ5" s="99"/>
      <c r="NJA5" s="99"/>
      <c r="NJB5" s="99"/>
      <c r="NJC5" s="99"/>
      <c r="NJD5" s="99"/>
      <c r="NJE5" s="99"/>
      <c r="NJF5" s="99"/>
      <c r="NJG5" s="99"/>
      <c r="NJH5" s="99"/>
      <c r="NJI5" s="99"/>
      <c r="NJJ5" s="99"/>
      <c r="NJK5" s="99"/>
      <c r="NJL5" s="99"/>
      <c r="NJM5" s="99"/>
      <c r="NJN5" s="99"/>
      <c r="NJO5" s="99"/>
      <c r="NJP5" s="99"/>
      <c r="NJQ5" s="99"/>
      <c r="NJR5" s="99"/>
      <c r="NJS5" s="99"/>
      <c r="NJT5" s="99"/>
      <c r="NJU5" s="99"/>
      <c r="NJV5" s="99"/>
      <c r="NJW5" s="99"/>
      <c r="NJX5" s="99"/>
      <c r="NJY5" s="99"/>
      <c r="NJZ5" s="99"/>
      <c r="NKA5" s="99"/>
      <c r="NKB5" s="99"/>
      <c r="NKC5" s="99"/>
      <c r="NKD5" s="99"/>
      <c r="NKE5" s="99"/>
      <c r="NKF5" s="99"/>
      <c r="NKG5" s="99"/>
      <c r="NKH5" s="99"/>
      <c r="NKI5" s="99"/>
      <c r="NKJ5" s="99"/>
      <c r="NKK5" s="99"/>
      <c r="NKL5" s="99"/>
      <c r="NKM5" s="99"/>
      <c r="NKN5" s="99"/>
      <c r="NKO5" s="99"/>
      <c r="NKP5" s="99"/>
      <c r="NKQ5" s="99"/>
      <c r="NKR5" s="99"/>
      <c r="NKS5" s="99"/>
      <c r="NKT5" s="99"/>
      <c r="NKU5" s="99"/>
      <c r="NKV5" s="99"/>
      <c r="NKW5" s="99"/>
      <c r="NKX5" s="99"/>
      <c r="NKY5" s="99"/>
      <c r="NKZ5" s="99"/>
      <c r="NLA5" s="99"/>
      <c r="NLB5" s="99"/>
      <c r="NLC5" s="99"/>
      <c r="NLD5" s="99"/>
      <c r="NLE5" s="99"/>
      <c r="NLF5" s="99"/>
      <c r="NLG5" s="99"/>
      <c r="NLH5" s="99"/>
      <c r="NLI5" s="99"/>
      <c r="NLJ5" s="99"/>
      <c r="NLK5" s="99"/>
      <c r="NLL5" s="99"/>
      <c r="NLM5" s="99"/>
      <c r="NLN5" s="99"/>
      <c r="NLO5" s="99"/>
      <c r="NLP5" s="99"/>
      <c r="NLQ5" s="99"/>
      <c r="NLR5" s="99"/>
      <c r="NLS5" s="99"/>
      <c r="NLT5" s="99"/>
      <c r="NLU5" s="99"/>
      <c r="NLV5" s="99"/>
      <c r="NLW5" s="99"/>
      <c r="NLX5" s="99"/>
      <c r="NLY5" s="99"/>
      <c r="NLZ5" s="99"/>
      <c r="NMA5" s="99"/>
      <c r="NMB5" s="99"/>
      <c r="NMC5" s="99"/>
      <c r="NMD5" s="99"/>
      <c r="NME5" s="99"/>
      <c r="NMF5" s="99"/>
      <c r="NMG5" s="99"/>
      <c r="NMH5" s="99"/>
      <c r="NMI5" s="99"/>
      <c r="NMJ5" s="99"/>
      <c r="NMK5" s="99"/>
      <c r="NML5" s="99"/>
      <c r="NMM5" s="99"/>
      <c r="NMN5" s="99"/>
      <c r="NMO5" s="99"/>
      <c r="NMP5" s="99"/>
      <c r="NMQ5" s="99"/>
      <c r="NMR5" s="99"/>
      <c r="NMS5" s="99"/>
      <c r="NMT5" s="99"/>
      <c r="NMU5" s="99"/>
      <c r="NMV5" s="99"/>
      <c r="NMW5" s="99"/>
      <c r="NMX5" s="99"/>
      <c r="NMY5" s="99"/>
      <c r="NMZ5" s="99"/>
      <c r="NNA5" s="99"/>
      <c r="NNB5" s="99"/>
      <c r="NNC5" s="99"/>
      <c r="NND5" s="99"/>
      <c r="NNE5" s="99"/>
      <c r="NNF5" s="99"/>
      <c r="NNG5" s="99"/>
      <c r="NNH5" s="99"/>
      <c r="NNI5" s="99"/>
      <c r="NNJ5" s="99"/>
      <c r="NNK5" s="99"/>
      <c r="NNL5" s="99"/>
      <c r="NNM5" s="99"/>
      <c r="NNN5" s="99"/>
      <c r="NNO5" s="99"/>
      <c r="NNP5" s="99"/>
      <c r="NNQ5" s="99"/>
      <c r="NNR5" s="99"/>
      <c r="NNS5" s="99"/>
      <c r="NNT5" s="99"/>
      <c r="NNU5" s="99"/>
      <c r="NNV5" s="99"/>
      <c r="NNW5" s="99"/>
      <c r="NNX5" s="99"/>
      <c r="NNY5" s="99"/>
      <c r="NNZ5" s="99"/>
      <c r="NOA5" s="99"/>
      <c r="NOB5" s="99"/>
      <c r="NOC5" s="99"/>
      <c r="NOD5" s="99"/>
      <c r="NOE5" s="99"/>
      <c r="NOF5" s="99"/>
      <c r="NOG5" s="99"/>
      <c r="NOH5" s="99"/>
      <c r="NOI5" s="99"/>
      <c r="NOJ5" s="99"/>
      <c r="NOK5" s="99"/>
      <c r="NOL5" s="99"/>
      <c r="NOM5" s="99"/>
      <c r="NON5" s="99"/>
      <c r="NOO5" s="99"/>
      <c r="NOP5" s="99"/>
      <c r="NOQ5" s="99"/>
      <c r="NOR5" s="99"/>
      <c r="NOS5" s="99"/>
      <c r="NOT5" s="99"/>
      <c r="NOU5" s="99"/>
      <c r="NOV5" s="99"/>
      <c r="NOW5" s="99"/>
      <c r="NOX5" s="99"/>
      <c r="NOY5" s="99"/>
      <c r="NOZ5" s="99"/>
      <c r="NPA5" s="99"/>
      <c r="NPB5" s="99"/>
      <c r="NPC5" s="99"/>
      <c r="NPD5" s="99"/>
      <c r="NPE5" s="99"/>
      <c r="NPF5" s="99"/>
      <c r="NPG5" s="99"/>
      <c r="NPH5" s="99"/>
      <c r="NPI5" s="99"/>
      <c r="NPJ5" s="99"/>
      <c r="NPK5" s="99"/>
      <c r="NPL5" s="99"/>
      <c r="NPM5" s="99"/>
      <c r="NPN5" s="99"/>
      <c r="NPO5" s="99"/>
      <c r="NPP5" s="99"/>
      <c r="NPQ5" s="99"/>
      <c r="NPR5" s="99"/>
      <c r="NPS5" s="99"/>
      <c r="NPT5" s="99"/>
      <c r="NPU5" s="99"/>
      <c r="NPV5" s="99"/>
      <c r="NPW5" s="99"/>
      <c r="NPX5" s="99"/>
      <c r="NPY5" s="99"/>
      <c r="NPZ5" s="99"/>
      <c r="NQA5" s="99"/>
      <c r="NQB5" s="99"/>
      <c r="NQC5" s="99"/>
      <c r="NQD5" s="99"/>
      <c r="NQE5" s="99"/>
      <c r="NQF5" s="99"/>
      <c r="NQG5" s="99"/>
      <c r="NQH5" s="99"/>
      <c r="NQI5" s="99"/>
      <c r="NQJ5" s="99"/>
      <c r="NQK5" s="99"/>
      <c r="NQL5" s="99"/>
      <c r="NQM5" s="99"/>
      <c r="NQN5" s="99"/>
      <c r="NQO5" s="99"/>
      <c r="NQP5" s="99"/>
      <c r="NQQ5" s="99"/>
      <c r="NQR5" s="99"/>
      <c r="NQS5" s="99"/>
      <c r="NQT5" s="99"/>
      <c r="NQU5" s="99"/>
      <c r="NQV5" s="99"/>
      <c r="NQW5" s="99"/>
      <c r="NQX5" s="99"/>
      <c r="NQY5" s="99"/>
      <c r="NQZ5" s="99"/>
      <c r="NRA5" s="99"/>
      <c r="NRB5" s="99"/>
      <c r="NRC5" s="99"/>
      <c r="NRD5" s="99"/>
      <c r="NRE5" s="99"/>
      <c r="NRF5" s="99"/>
      <c r="NRG5" s="99"/>
      <c r="NRH5" s="99"/>
      <c r="NRI5" s="99"/>
      <c r="NRJ5" s="99"/>
      <c r="NRK5" s="99"/>
      <c r="NRL5" s="99"/>
      <c r="NRM5" s="99"/>
      <c r="NRN5" s="99"/>
      <c r="NRO5" s="99"/>
      <c r="NRP5" s="99"/>
      <c r="NRQ5" s="99"/>
      <c r="NRR5" s="99"/>
      <c r="NRS5" s="99"/>
      <c r="NRT5" s="99"/>
      <c r="NRU5" s="99"/>
      <c r="NRV5" s="99"/>
      <c r="NRW5" s="99"/>
      <c r="NRX5" s="99"/>
      <c r="NRY5" s="99"/>
      <c r="NRZ5" s="99"/>
      <c r="NSA5" s="99"/>
      <c r="NSB5" s="99"/>
      <c r="NSC5" s="99"/>
      <c r="NSD5" s="99"/>
      <c r="NSE5" s="99"/>
      <c r="NSF5" s="99"/>
      <c r="NSG5" s="99"/>
      <c r="NSH5" s="99"/>
      <c r="NSI5" s="99"/>
      <c r="NSJ5" s="99"/>
      <c r="NSK5" s="99"/>
      <c r="NSL5" s="99"/>
      <c r="NSM5" s="99"/>
      <c r="NSN5" s="99"/>
      <c r="NSO5" s="99"/>
      <c r="NSP5" s="99"/>
      <c r="NSQ5" s="99"/>
      <c r="NSR5" s="99"/>
      <c r="NSS5" s="99"/>
      <c r="NST5" s="99"/>
      <c r="NSU5" s="99"/>
      <c r="NSV5" s="99"/>
      <c r="NSW5" s="99"/>
      <c r="NSX5" s="99"/>
      <c r="NSY5" s="99"/>
      <c r="NSZ5" s="99"/>
      <c r="NTA5" s="99"/>
      <c r="NTB5" s="99"/>
      <c r="NTC5" s="99"/>
      <c r="NTD5" s="99"/>
      <c r="NTE5" s="99"/>
      <c r="NTF5" s="99"/>
      <c r="NTG5" s="99"/>
      <c r="NTH5" s="99"/>
      <c r="NTI5" s="99"/>
      <c r="NTJ5" s="99"/>
      <c r="NTK5" s="99"/>
      <c r="NTL5" s="99"/>
      <c r="NTM5" s="99"/>
      <c r="NTN5" s="99"/>
      <c r="NTO5" s="99"/>
      <c r="NTP5" s="99"/>
      <c r="NTQ5" s="99"/>
      <c r="NTR5" s="99"/>
      <c r="NTS5" s="99"/>
      <c r="NTT5" s="99"/>
      <c r="NTU5" s="99"/>
      <c r="NTV5" s="99"/>
      <c r="NTW5" s="99"/>
      <c r="NTX5" s="99"/>
      <c r="NTY5" s="99"/>
      <c r="NTZ5" s="99"/>
      <c r="NUA5" s="99"/>
      <c r="NUB5" s="99"/>
      <c r="NUC5" s="99"/>
      <c r="NUD5" s="99"/>
      <c r="NUE5" s="99"/>
      <c r="NUF5" s="99"/>
      <c r="NUG5" s="99"/>
      <c r="NUH5" s="99"/>
      <c r="NUI5" s="99"/>
      <c r="NUJ5" s="99"/>
      <c r="NUK5" s="99"/>
      <c r="NUL5" s="99"/>
      <c r="NUM5" s="99"/>
      <c r="NUN5" s="99"/>
      <c r="NUO5" s="99"/>
      <c r="NUP5" s="99"/>
      <c r="NUQ5" s="99"/>
      <c r="NUR5" s="99"/>
      <c r="NUS5" s="99"/>
      <c r="NUT5" s="99"/>
      <c r="NUU5" s="99"/>
      <c r="NUV5" s="99"/>
      <c r="NUW5" s="99"/>
      <c r="NUX5" s="99"/>
      <c r="NUY5" s="99"/>
      <c r="NUZ5" s="99"/>
      <c r="NVA5" s="99"/>
      <c r="NVB5" s="99"/>
      <c r="NVC5" s="99"/>
      <c r="NVD5" s="99"/>
      <c r="NVE5" s="99"/>
      <c r="NVF5" s="99"/>
      <c r="NVG5" s="99"/>
      <c r="NVH5" s="99"/>
      <c r="NVI5" s="99"/>
      <c r="NVJ5" s="99"/>
      <c r="NVK5" s="99"/>
      <c r="NVL5" s="99"/>
      <c r="NVM5" s="99"/>
      <c r="NVN5" s="99"/>
      <c r="NVO5" s="99"/>
      <c r="NVP5" s="99"/>
      <c r="NVQ5" s="99"/>
      <c r="NVR5" s="99"/>
      <c r="NVS5" s="99"/>
      <c r="NVT5" s="99"/>
      <c r="NVU5" s="99"/>
      <c r="NVV5" s="99"/>
      <c r="NVW5" s="99"/>
      <c r="NVX5" s="99"/>
      <c r="NVY5" s="99"/>
      <c r="NVZ5" s="99"/>
      <c r="NWA5" s="99"/>
      <c r="NWB5" s="99"/>
      <c r="NWC5" s="99"/>
      <c r="NWD5" s="99"/>
      <c r="NWE5" s="99"/>
      <c r="NWF5" s="99"/>
      <c r="NWG5" s="99"/>
      <c r="NWH5" s="99"/>
      <c r="NWI5" s="99"/>
      <c r="NWJ5" s="99"/>
      <c r="NWK5" s="99"/>
      <c r="NWL5" s="99"/>
      <c r="NWM5" s="99"/>
      <c r="NWN5" s="99"/>
      <c r="NWO5" s="99"/>
      <c r="NWP5" s="99"/>
      <c r="NWQ5" s="99"/>
      <c r="NWR5" s="99"/>
      <c r="NWS5" s="99"/>
      <c r="NWT5" s="99"/>
      <c r="NWU5" s="99"/>
      <c r="NWV5" s="99"/>
      <c r="NWW5" s="99"/>
      <c r="NWX5" s="99"/>
      <c r="NWY5" s="99"/>
      <c r="NWZ5" s="99"/>
      <c r="NXA5" s="99"/>
      <c r="NXB5" s="99"/>
      <c r="NXC5" s="99"/>
      <c r="NXD5" s="99"/>
      <c r="NXE5" s="99"/>
      <c r="NXF5" s="99"/>
      <c r="NXG5" s="99"/>
      <c r="NXH5" s="99"/>
      <c r="NXI5" s="99"/>
      <c r="NXJ5" s="99"/>
      <c r="NXK5" s="99"/>
      <c r="NXL5" s="99"/>
      <c r="NXM5" s="99"/>
      <c r="NXN5" s="99"/>
      <c r="NXO5" s="99"/>
      <c r="NXP5" s="99"/>
      <c r="NXQ5" s="99"/>
      <c r="NXR5" s="99"/>
      <c r="NXS5" s="99"/>
      <c r="NXT5" s="99"/>
      <c r="NXU5" s="99"/>
      <c r="NXV5" s="99"/>
      <c r="NXW5" s="99"/>
      <c r="NXX5" s="99"/>
      <c r="NXY5" s="99"/>
      <c r="NXZ5" s="99"/>
      <c r="NYA5" s="99"/>
      <c r="NYB5" s="99"/>
      <c r="NYC5" s="99"/>
      <c r="NYD5" s="99"/>
      <c r="NYE5" s="99"/>
      <c r="NYF5" s="99"/>
      <c r="NYG5" s="99"/>
      <c r="NYH5" s="99"/>
      <c r="NYI5" s="99"/>
      <c r="NYJ5" s="99"/>
      <c r="NYK5" s="99"/>
      <c r="NYL5" s="99"/>
      <c r="NYM5" s="99"/>
      <c r="NYN5" s="99"/>
      <c r="NYO5" s="99"/>
      <c r="NYP5" s="99"/>
      <c r="NYQ5" s="99"/>
      <c r="NYR5" s="99"/>
      <c r="NYS5" s="99"/>
      <c r="NYT5" s="99"/>
      <c r="NYU5" s="99"/>
      <c r="NYV5" s="99"/>
      <c r="NYW5" s="99"/>
      <c r="NYX5" s="99"/>
      <c r="NYY5" s="99"/>
      <c r="NYZ5" s="99"/>
      <c r="NZA5" s="99"/>
      <c r="NZB5" s="99"/>
      <c r="NZC5" s="99"/>
      <c r="NZD5" s="99"/>
      <c r="NZE5" s="99"/>
      <c r="NZF5" s="99"/>
      <c r="NZG5" s="99"/>
      <c r="NZH5" s="99"/>
      <c r="NZI5" s="99"/>
      <c r="NZJ5" s="99"/>
      <c r="NZK5" s="99"/>
      <c r="NZL5" s="99"/>
      <c r="NZM5" s="99"/>
      <c r="NZN5" s="99"/>
      <c r="NZO5" s="99"/>
      <c r="NZP5" s="99"/>
      <c r="NZQ5" s="99"/>
      <c r="NZR5" s="99"/>
      <c r="NZS5" s="99"/>
      <c r="NZT5" s="99"/>
      <c r="NZU5" s="99"/>
      <c r="NZV5" s="99"/>
      <c r="NZW5" s="99"/>
      <c r="NZX5" s="99"/>
      <c r="NZY5" s="99"/>
      <c r="NZZ5" s="99"/>
      <c r="OAA5" s="99"/>
      <c r="OAB5" s="99"/>
      <c r="OAC5" s="99"/>
      <c r="OAD5" s="99"/>
      <c r="OAE5" s="99"/>
      <c r="OAF5" s="99"/>
      <c r="OAG5" s="99"/>
      <c r="OAH5" s="99"/>
      <c r="OAI5" s="99"/>
      <c r="OAJ5" s="99"/>
      <c r="OAK5" s="99"/>
      <c r="OAL5" s="99"/>
      <c r="OAM5" s="99"/>
      <c r="OAN5" s="99"/>
      <c r="OAO5" s="99"/>
      <c r="OAP5" s="99"/>
      <c r="OAQ5" s="99"/>
      <c r="OAR5" s="99"/>
      <c r="OAS5" s="99"/>
      <c r="OAT5" s="99"/>
      <c r="OAU5" s="99"/>
      <c r="OAV5" s="99"/>
      <c r="OAW5" s="99"/>
      <c r="OAX5" s="99"/>
      <c r="OAY5" s="99"/>
      <c r="OAZ5" s="99"/>
      <c r="OBA5" s="99"/>
      <c r="OBB5" s="99"/>
      <c r="OBC5" s="99"/>
      <c r="OBD5" s="99"/>
      <c r="OBE5" s="99"/>
      <c r="OBF5" s="99"/>
      <c r="OBG5" s="99"/>
      <c r="OBH5" s="99"/>
      <c r="OBI5" s="99"/>
      <c r="OBJ5" s="99"/>
      <c r="OBK5" s="99"/>
      <c r="OBL5" s="99"/>
      <c r="OBM5" s="99"/>
      <c r="OBN5" s="99"/>
      <c r="OBO5" s="99"/>
      <c r="OBP5" s="99"/>
      <c r="OBQ5" s="99"/>
      <c r="OBR5" s="99"/>
      <c r="OBS5" s="99"/>
      <c r="OBT5" s="99"/>
      <c r="OBU5" s="99"/>
      <c r="OBV5" s="99"/>
      <c r="OBW5" s="99"/>
      <c r="OBX5" s="99"/>
      <c r="OBY5" s="99"/>
      <c r="OBZ5" s="99"/>
      <c r="OCA5" s="99"/>
      <c r="OCB5" s="99"/>
      <c r="OCC5" s="99"/>
      <c r="OCD5" s="99"/>
      <c r="OCE5" s="99"/>
      <c r="OCF5" s="99"/>
      <c r="OCG5" s="99"/>
      <c r="OCH5" s="99"/>
      <c r="OCI5" s="99"/>
      <c r="OCJ5" s="99"/>
      <c r="OCK5" s="99"/>
      <c r="OCL5" s="99"/>
      <c r="OCM5" s="99"/>
      <c r="OCN5" s="99"/>
      <c r="OCO5" s="99"/>
      <c r="OCP5" s="99"/>
      <c r="OCQ5" s="99"/>
      <c r="OCR5" s="99"/>
      <c r="OCS5" s="99"/>
      <c r="OCT5" s="99"/>
      <c r="OCU5" s="99"/>
      <c r="OCV5" s="99"/>
      <c r="OCW5" s="99"/>
      <c r="OCX5" s="99"/>
      <c r="OCY5" s="99"/>
      <c r="OCZ5" s="99"/>
      <c r="ODA5" s="99"/>
      <c r="ODB5" s="99"/>
      <c r="ODC5" s="99"/>
      <c r="ODD5" s="99"/>
      <c r="ODE5" s="99"/>
      <c r="ODF5" s="99"/>
      <c r="ODG5" s="99"/>
      <c r="ODH5" s="99"/>
      <c r="ODI5" s="99"/>
      <c r="ODJ5" s="99"/>
      <c r="ODK5" s="99"/>
      <c r="ODL5" s="99"/>
      <c r="ODM5" s="99"/>
      <c r="ODN5" s="99"/>
      <c r="ODO5" s="99"/>
      <c r="ODP5" s="99"/>
      <c r="ODQ5" s="99"/>
      <c r="ODR5" s="99"/>
      <c r="ODS5" s="99"/>
      <c r="ODT5" s="99"/>
      <c r="ODU5" s="99"/>
      <c r="ODV5" s="99"/>
      <c r="ODW5" s="99"/>
      <c r="ODX5" s="99"/>
      <c r="ODY5" s="99"/>
      <c r="ODZ5" s="99"/>
      <c r="OEA5" s="99"/>
      <c r="OEB5" s="99"/>
      <c r="OEC5" s="99"/>
      <c r="OED5" s="99"/>
      <c r="OEE5" s="99"/>
      <c r="OEF5" s="99"/>
      <c r="OEG5" s="99"/>
      <c r="OEH5" s="99"/>
      <c r="OEI5" s="99"/>
      <c r="OEJ5" s="99"/>
      <c r="OEK5" s="99"/>
      <c r="OEL5" s="99"/>
      <c r="OEM5" s="99"/>
      <c r="OEN5" s="99"/>
      <c r="OEO5" s="99"/>
      <c r="OEP5" s="99"/>
      <c r="OEQ5" s="99"/>
      <c r="OER5" s="99"/>
      <c r="OES5" s="99"/>
      <c r="OET5" s="99"/>
      <c r="OEU5" s="99"/>
      <c r="OEV5" s="99"/>
      <c r="OEW5" s="99"/>
      <c r="OEX5" s="99"/>
      <c r="OEY5" s="99"/>
      <c r="OEZ5" s="99"/>
      <c r="OFA5" s="99"/>
      <c r="OFB5" s="99"/>
      <c r="OFC5" s="99"/>
      <c r="OFD5" s="99"/>
      <c r="OFE5" s="99"/>
      <c r="OFF5" s="99"/>
      <c r="OFG5" s="99"/>
      <c r="OFH5" s="99"/>
      <c r="OFI5" s="99"/>
      <c r="OFJ5" s="99"/>
      <c r="OFK5" s="99"/>
      <c r="OFL5" s="99"/>
      <c r="OFM5" s="99"/>
      <c r="OFN5" s="99"/>
      <c r="OFO5" s="99"/>
      <c r="OFP5" s="99"/>
      <c r="OFQ5" s="99"/>
      <c r="OFR5" s="99"/>
      <c r="OFS5" s="99"/>
      <c r="OFT5" s="99"/>
      <c r="OFU5" s="99"/>
      <c r="OFV5" s="99"/>
      <c r="OFW5" s="99"/>
      <c r="OFX5" s="99"/>
      <c r="OFY5" s="99"/>
      <c r="OFZ5" s="99"/>
      <c r="OGA5" s="99"/>
      <c r="OGB5" s="99"/>
      <c r="OGC5" s="99"/>
      <c r="OGD5" s="99"/>
      <c r="OGE5" s="99"/>
      <c r="OGF5" s="99"/>
      <c r="OGG5" s="99"/>
      <c r="OGH5" s="99"/>
      <c r="OGI5" s="99"/>
      <c r="OGJ5" s="99"/>
      <c r="OGK5" s="99"/>
      <c r="OGL5" s="99"/>
      <c r="OGM5" s="99"/>
      <c r="OGN5" s="99"/>
      <c r="OGO5" s="99"/>
      <c r="OGP5" s="99"/>
      <c r="OGQ5" s="99"/>
      <c r="OGR5" s="99"/>
      <c r="OGS5" s="99"/>
      <c r="OGT5" s="99"/>
      <c r="OGU5" s="99"/>
      <c r="OGV5" s="99"/>
      <c r="OGW5" s="99"/>
      <c r="OGX5" s="99"/>
      <c r="OGY5" s="99"/>
      <c r="OGZ5" s="99"/>
      <c r="OHA5" s="99"/>
      <c r="OHB5" s="99"/>
      <c r="OHC5" s="99"/>
      <c r="OHD5" s="99"/>
      <c r="OHE5" s="99"/>
      <c r="OHF5" s="99"/>
      <c r="OHG5" s="99"/>
      <c r="OHH5" s="99"/>
      <c r="OHI5" s="99"/>
      <c r="OHJ5" s="99"/>
      <c r="OHK5" s="99"/>
      <c r="OHL5" s="99"/>
      <c r="OHM5" s="99"/>
      <c r="OHN5" s="99"/>
      <c r="OHO5" s="99"/>
      <c r="OHP5" s="99"/>
      <c r="OHQ5" s="99"/>
      <c r="OHR5" s="99"/>
      <c r="OHS5" s="99"/>
      <c r="OHT5" s="99"/>
      <c r="OHU5" s="99"/>
      <c r="OHV5" s="99"/>
      <c r="OHW5" s="99"/>
      <c r="OHX5" s="99"/>
      <c r="OHY5" s="99"/>
      <c r="OHZ5" s="99"/>
      <c r="OIA5" s="99"/>
      <c r="OIB5" s="99"/>
      <c r="OIC5" s="99"/>
      <c r="OID5" s="99"/>
      <c r="OIE5" s="99"/>
      <c r="OIF5" s="99"/>
      <c r="OIG5" s="99"/>
      <c r="OIH5" s="99"/>
      <c r="OII5" s="99"/>
      <c r="OIJ5" s="99"/>
      <c r="OIK5" s="99"/>
      <c r="OIL5" s="99"/>
      <c r="OIM5" s="99"/>
      <c r="OIN5" s="99"/>
      <c r="OIO5" s="99"/>
      <c r="OIP5" s="99"/>
      <c r="OIQ5" s="99"/>
      <c r="OIR5" s="99"/>
      <c r="OIS5" s="99"/>
      <c r="OIT5" s="99"/>
      <c r="OIU5" s="99"/>
      <c r="OIV5" s="99"/>
      <c r="OIW5" s="99"/>
      <c r="OIX5" s="99"/>
      <c r="OIY5" s="99"/>
      <c r="OIZ5" s="99"/>
      <c r="OJA5" s="99"/>
      <c r="OJB5" s="99"/>
      <c r="OJC5" s="99"/>
      <c r="OJD5" s="99"/>
      <c r="OJE5" s="99"/>
      <c r="OJF5" s="99"/>
      <c r="OJG5" s="99"/>
      <c r="OJH5" s="99"/>
      <c r="OJI5" s="99"/>
      <c r="OJJ5" s="99"/>
      <c r="OJK5" s="99"/>
      <c r="OJL5" s="99"/>
      <c r="OJM5" s="99"/>
      <c r="OJN5" s="99"/>
      <c r="OJO5" s="99"/>
      <c r="OJP5" s="99"/>
      <c r="OJQ5" s="99"/>
      <c r="OJR5" s="99"/>
      <c r="OJS5" s="99"/>
      <c r="OJT5" s="99"/>
      <c r="OJU5" s="99"/>
      <c r="OJV5" s="99"/>
      <c r="OJW5" s="99"/>
      <c r="OJX5" s="99"/>
      <c r="OJY5" s="99"/>
      <c r="OJZ5" s="99"/>
      <c r="OKA5" s="99"/>
      <c r="OKB5" s="99"/>
      <c r="OKC5" s="99"/>
      <c r="OKD5" s="99"/>
      <c r="OKE5" s="99"/>
      <c r="OKF5" s="99"/>
      <c r="OKG5" s="99"/>
      <c r="OKH5" s="99"/>
      <c r="OKI5" s="99"/>
      <c r="OKJ5" s="99"/>
      <c r="OKK5" s="99"/>
      <c r="OKL5" s="99"/>
      <c r="OKM5" s="99"/>
      <c r="OKN5" s="99"/>
      <c r="OKO5" s="99"/>
      <c r="OKP5" s="99"/>
      <c r="OKQ5" s="99"/>
      <c r="OKR5" s="99"/>
      <c r="OKS5" s="99"/>
      <c r="OKT5" s="99"/>
      <c r="OKU5" s="99"/>
      <c r="OKV5" s="99"/>
      <c r="OKW5" s="99"/>
      <c r="OKX5" s="99"/>
      <c r="OKY5" s="99"/>
      <c r="OKZ5" s="99"/>
      <c r="OLA5" s="99"/>
      <c r="OLB5" s="99"/>
      <c r="OLC5" s="99"/>
      <c r="OLD5" s="99"/>
      <c r="OLE5" s="99"/>
      <c r="OLF5" s="99"/>
      <c r="OLG5" s="99"/>
      <c r="OLH5" s="99"/>
      <c r="OLI5" s="99"/>
      <c r="OLJ5" s="99"/>
      <c r="OLK5" s="99"/>
      <c r="OLL5" s="99"/>
      <c r="OLM5" s="99"/>
      <c r="OLN5" s="99"/>
      <c r="OLO5" s="99"/>
      <c r="OLP5" s="99"/>
      <c r="OLQ5" s="99"/>
      <c r="OLR5" s="99"/>
      <c r="OLS5" s="99"/>
      <c r="OLT5" s="99"/>
      <c r="OLU5" s="99"/>
      <c r="OLV5" s="99"/>
      <c r="OLW5" s="99"/>
      <c r="OLX5" s="99"/>
      <c r="OLY5" s="99"/>
      <c r="OLZ5" s="99"/>
      <c r="OMA5" s="99"/>
      <c r="OMB5" s="99"/>
      <c r="OMC5" s="99"/>
      <c r="OMD5" s="99"/>
      <c r="OME5" s="99"/>
      <c r="OMF5" s="99"/>
      <c r="OMG5" s="99"/>
      <c r="OMH5" s="99"/>
      <c r="OMI5" s="99"/>
      <c r="OMJ5" s="99"/>
      <c r="OMK5" s="99"/>
      <c r="OML5" s="99"/>
      <c r="OMM5" s="99"/>
      <c r="OMN5" s="99"/>
      <c r="OMO5" s="99"/>
      <c r="OMP5" s="99"/>
      <c r="OMQ5" s="99"/>
      <c r="OMR5" s="99"/>
      <c r="OMS5" s="99"/>
      <c r="OMT5" s="99"/>
      <c r="OMU5" s="99"/>
      <c r="OMV5" s="99"/>
      <c r="OMW5" s="99"/>
      <c r="OMX5" s="99"/>
      <c r="OMY5" s="99"/>
      <c r="OMZ5" s="99"/>
      <c r="ONA5" s="99"/>
      <c r="ONB5" s="99"/>
      <c r="ONC5" s="99"/>
      <c r="OND5" s="99"/>
      <c r="ONE5" s="99"/>
      <c r="ONF5" s="99"/>
      <c r="ONG5" s="99"/>
      <c r="ONH5" s="99"/>
      <c r="ONI5" s="99"/>
      <c r="ONJ5" s="99"/>
      <c r="ONK5" s="99"/>
      <c r="ONL5" s="99"/>
      <c r="ONM5" s="99"/>
      <c r="ONN5" s="99"/>
      <c r="ONO5" s="99"/>
      <c r="ONP5" s="99"/>
      <c r="ONQ5" s="99"/>
      <c r="ONR5" s="99"/>
      <c r="ONS5" s="99"/>
      <c r="ONT5" s="99"/>
      <c r="ONU5" s="99"/>
      <c r="ONV5" s="99"/>
      <c r="ONW5" s="99"/>
      <c r="ONX5" s="99"/>
      <c r="ONY5" s="99"/>
      <c r="ONZ5" s="99"/>
      <c r="OOA5" s="99"/>
      <c r="OOB5" s="99"/>
      <c r="OOC5" s="99"/>
      <c r="OOD5" s="99"/>
      <c r="OOE5" s="99"/>
      <c r="OOF5" s="99"/>
      <c r="OOG5" s="99"/>
      <c r="OOH5" s="99"/>
      <c r="OOI5" s="99"/>
      <c r="OOJ5" s="99"/>
      <c r="OOK5" s="99"/>
      <c r="OOL5" s="99"/>
      <c r="OOM5" s="99"/>
      <c r="OON5" s="99"/>
      <c r="OOO5" s="99"/>
      <c r="OOP5" s="99"/>
      <c r="OOQ5" s="99"/>
      <c r="OOR5" s="99"/>
      <c r="OOS5" s="99"/>
      <c r="OOT5" s="99"/>
      <c r="OOU5" s="99"/>
      <c r="OOV5" s="99"/>
      <c r="OOW5" s="99"/>
      <c r="OOX5" s="99"/>
      <c r="OOY5" s="99"/>
      <c r="OOZ5" s="99"/>
      <c r="OPA5" s="99"/>
      <c r="OPB5" s="99"/>
      <c r="OPC5" s="99"/>
      <c r="OPD5" s="99"/>
      <c r="OPE5" s="99"/>
      <c r="OPF5" s="99"/>
      <c r="OPG5" s="99"/>
      <c r="OPH5" s="99"/>
      <c r="OPI5" s="99"/>
      <c r="OPJ5" s="99"/>
      <c r="OPK5" s="99"/>
      <c r="OPL5" s="99"/>
      <c r="OPM5" s="99"/>
      <c r="OPN5" s="99"/>
      <c r="OPO5" s="99"/>
      <c r="OPP5" s="99"/>
      <c r="OPQ5" s="99"/>
      <c r="OPR5" s="99"/>
      <c r="OPS5" s="99"/>
      <c r="OPT5" s="99"/>
      <c r="OPU5" s="99"/>
      <c r="OPV5" s="99"/>
      <c r="OPW5" s="99"/>
      <c r="OPX5" s="99"/>
      <c r="OPY5" s="99"/>
      <c r="OPZ5" s="99"/>
      <c r="OQA5" s="99"/>
      <c r="OQB5" s="99"/>
      <c r="OQC5" s="99"/>
      <c r="OQD5" s="99"/>
      <c r="OQE5" s="99"/>
      <c r="OQF5" s="99"/>
      <c r="OQG5" s="99"/>
      <c r="OQH5" s="99"/>
      <c r="OQI5" s="99"/>
      <c r="OQJ5" s="99"/>
      <c r="OQK5" s="99"/>
      <c r="OQL5" s="99"/>
      <c r="OQM5" s="99"/>
      <c r="OQN5" s="99"/>
      <c r="OQO5" s="99"/>
      <c r="OQP5" s="99"/>
      <c r="OQQ5" s="99"/>
      <c r="OQR5" s="99"/>
      <c r="OQS5" s="99"/>
      <c r="OQT5" s="99"/>
      <c r="OQU5" s="99"/>
      <c r="OQV5" s="99"/>
      <c r="OQW5" s="99"/>
      <c r="OQX5" s="99"/>
      <c r="OQY5" s="99"/>
      <c r="OQZ5" s="99"/>
      <c r="ORA5" s="99"/>
      <c r="ORB5" s="99"/>
      <c r="ORC5" s="99"/>
      <c r="ORD5" s="99"/>
      <c r="ORE5" s="99"/>
      <c r="ORF5" s="99"/>
      <c r="ORG5" s="99"/>
      <c r="ORH5" s="99"/>
      <c r="ORI5" s="99"/>
      <c r="ORJ5" s="99"/>
      <c r="ORK5" s="99"/>
      <c r="ORL5" s="99"/>
      <c r="ORM5" s="99"/>
      <c r="ORN5" s="99"/>
      <c r="ORO5" s="99"/>
      <c r="ORP5" s="99"/>
      <c r="ORQ5" s="99"/>
      <c r="ORR5" s="99"/>
      <c r="ORS5" s="99"/>
      <c r="ORT5" s="99"/>
      <c r="ORU5" s="99"/>
      <c r="ORV5" s="99"/>
      <c r="ORW5" s="99"/>
      <c r="ORX5" s="99"/>
      <c r="ORY5" s="99"/>
      <c r="ORZ5" s="99"/>
      <c r="OSA5" s="99"/>
      <c r="OSB5" s="99"/>
      <c r="OSC5" s="99"/>
      <c r="OSD5" s="99"/>
      <c r="OSE5" s="99"/>
      <c r="OSF5" s="99"/>
      <c r="OSG5" s="99"/>
      <c r="OSH5" s="99"/>
      <c r="OSI5" s="99"/>
      <c r="OSJ5" s="99"/>
      <c r="OSK5" s="99"/>
      <c r="OSL5" s="99"/>
      <c r="OSM5" s="99"/>
      <c r="OSN5" s="99"/>
      <c r="OSO5" s="99"/>
      <c r="OSP5" s="99"/>
      <c r="OSQ5" s="99"/>
      <c r="OSR5" s="99"/>
      <c r="OSS5" s="99"/>
      <c r="OST5" s="99"/>
      <c r="OSU5" s="99"/>
      <c r="OSV5" s="99"/>
      <c r="OSW5" s="99"/>
      <c r="OSX5" s="99"/>
      <c r="OSY5" s="99"/>
      <c r="OSZ5" s="99"/>
      <c r="OTA5" s="99"/>
      <c r="OTB5" s="99"/>
      <c r="OTC5" s="99"/>
      <c r="OTD5" s="99"/>
      <c r="OTE5" s="99"/>
      <c r="OTF5" s="99"/>
      <c r="OTG5" s="99"/>
      <c r="OTH5" s="99"/>
      <c r="OTI5" s="99"/>
      <c r="OTJ5" s="99"/>
      <c r="OTK5" s="99"/>
      <c r="OTL5" s="99"/>
      <c r="OTM5" s="99"/>
      <c r="OTN5" s="99"/>
      <c r="OTO5" s="99"/>
      <c r="OTP5" s="99"/>
      <c r="OTQ5" s="99"/>
      <c r="OTR5" s="99"/>
      <c r="OTS5" s="99"/>
      <c r="OTT5" s="99"/>
      <c r="OTU5" s="99"/>
      <c r="OTV5" s="99"/>
      <c r="OTW5" s="99"/>
      <c r="OTX5" s="99"/>
      <c r="OTY5" s="99"/>
      <c r="OTZ5" s="99"/>
      <c r="OUA5" s="99"/>
      <c r="OUB5" s="99"/>
      <c r="OUC5" s="99"/>
      <c r="OUD5" s="99"/>
      <c r="OUE5" s="99"/>
      <c r="OUF5" s="99"/>
      <c r="OUG5" s="99"/>
      <c r="OUH5" s="99"/>
      <c r="OUI5" s="99"/>
      <c r="OUJ5" s="99"/>
      <c r="OUK5" s="99"/>
      <c r="OUL5" s="99"/>
      <c r="OUM5" s="99"/>
      <c r="OUN5" s="99"/>
      <c r="OUO5" s="99"/>
      <c r="OUP5" s="99"/>
      <c r="OUQ5" s="99"/>
      <c r="OUR5" s="99"/>
      <c r="OUS5" s="99"/>
      <c r="OUT5" s="99"/>
      <c r="OUU5" s="99"/>
      <c r="OUV5" s="99"/>
      <c r="OUW5" s="99"/>
      <c r="OUX5" s="99"/>
      <c r="OUY5" s="99"/>
      <c r="OUZ5" s="99"/>
      <c r="OVA5" s="99"/>
      <c r="OVB5" s="99"/>
      <c r="OVC5" s="99"/>
      <c r="OVD5" s="99"/>
      <c r="OVE5" s="99"/>
      <c r="OVF5" s="99"/>
      <c r="OVG5" s="99"/>
      <c r="OVH5" s="99"/>
      <c r="OVI5" s="99"/>
      <c r="OVJ5" s="99"/>
      <c r="OVK5" s="99"/>
      <c r="OVL5" s="99"/>
      <c r="OVM5" s="99"/>
      <c r="OVN5" s="99"/>
      <c r="OVO5" s="99"/>
      <c r="OVP5" s="99"/>
      <c r="OVQ5" s="99"/>
      <c r="OVR5" s="99"/>
      <c r="OVS5" s="99"/>
      <c r="OVT5" s="99"/>
      <c r="OVU5" s="99"/>
      <c r="OVV5" s="99"/>
      <c r="OVW5" s="99"/>
      <c r="OVX5" s="99"/>
      <c r="OVY5" s="99"/>
      <c r="OVZ5" s="99"/>
      <c r="OWA5" s="99"/>
      <c r="OWB5" s="99"/>
      <c r="OWC5" s="99"/>
      <c r="OWD5" s="99"/>
      <c r="OWE5" s="99"/>
      <c r="OWF5" s="99"/>
      <c r="OWG5" s="99"/>
      <c r="OWH5" s="99"/>
      <c r="OWI5" s="99"/>
      <c r="OWJ5" s="99"/>
      <c r="OWK5" s="99"/>
      <c r="OWL5" s="99"/>
      <c r="OWM5" s="99"/>
      <c r="OWN5" s="99"/>
      <c r="OWO5" s="99"/>
      <c r="OWP5" s="99"/>
      <c r="OWQ5" s="99"/>
      <c r="OWR5" s="99"/>
      <c r="OWS5" s="99"/>
      <c r="OWT5" s="99"/>
      <c r="OWU5" s="99"/>
      <c r="OWV5" s="99"/>
      <c r="OWW5" s="99"/>
      <c r="OWX5" s="99"/>
      <c r="OWY5" s="99"/>
      <c r="OWZ5" s="99"/>
      <c r="OXA5" s="99"/>
      <c r="OXB5" s="99"/>
      <c r="OXC5" s="99"/>
      <c r="OXD5" s="99"/>
      <c r="OXE5" s="99"/>
      <c r="OXF5" s="99"/>
      <c r="OXG5" s="99"/>
      <c r="OXH5" s="99"/>
      <c r="OXI5" s="99"/>
      <c r="OXJ5" s="99"/>
      <c r="OXK5" s="99"/>
      <c r="OXL5" s="99"/>
      <c r="OXM5" s="99"/>
      <c r="OXN5" s="99"/>
      <c r="OXO5" s="99"/>
      <c r="OXP5" s="99"/>
      <c r="OXQ5" s="99"/>
      <c r="OXR5" s="99"/>
      <c r="OXS5" s="99"/>
      <c r="OXT5" s="99"/>
      <c r="OXU5" s="99"/>
      <c r="OXV5" s="99"/>
      <c r="OXW5" s="99"/>
      <c r="OXX5" s="99"/>
      <c r="OXY5" s="99"/>
      <c r="OXZ5" s="99"/>
      <c r="OYA5" s="99"/>
      <c r="OYB5" s="99"/>
      <c r="OYC5" s="99"/>
      <c r="OYD5" s="99"/>
      <c r="OYE5" s="99"/>
      <c r="OYF5" s="99"/>
      <c r="OYG5" s="99"/>
      <c r="OYH5" s="99"/>
      <c r="OYI5" s="99"/>
      <c r="OYJ5" s="99"/>
      <c r="OYK5" s="99"/>
      <c r="OYL5" s="99"/>
      <c r="OYM5" s="99"/>
      <c r="OYN5" s="99"/>
      <c r="OYO5" s="99"/>
      <c r="OYP5" s="99"/>
      <c r="OYQ5" s="99"/>
      <c r="OYR5" s="99"/>
      <c r="OYS5" s="99"/>
      <c r="OYT5" s="99"/>
      <c r="OYU5" s="99"/>
      <c r="OYV5" s="99"/>
      <c r="OYW5" s="99"/>
      <c r="OYX5" s="99"/>
      <c r="OYY5" s="99"/>
      <c r="OYZ5" s="99"/>
      <c r="OZA5" s="99"/>
      <c r="OZB5" s="99"/>
      <c r="OZC5" s="99"/>
      <c r="OZD5" s="99"/>
      <c r="OZE5" s="99"/>
      <c r="OZF5" s="99"/>
      <c r="OZG5" s="99"/>
      <c r="OZH5" s="99"/>
      <c r="OZI5" s="99"/>
      <c r="OZJ5" s="99"/>
      <c r="OZK5" s="99"/>
      <c r="OZL5" s="99"/>
      <c r="OZM5" s="99"/>
      <c r="OZN5" s="99"/>
      <c r="OZO5" s="99"/>
      <c r="OZP5" s="99"/>
      <c r="OZQ5" s="99"/>
      <c r="OZR5" s="99"/>
      <c r="OZS5" s="99"/>
      <c r="OZT5" s="99"/>
      <c r="OZU5" s="99"/>
      <c r="OZV5" s="99"/>
      <c r="OZW5" s="99"/>
      <c r="OZX5" s="99"/>
      <c r="OZY5" s="99"/>
      <c r="OZZ5" s="99"/>
      <c r="PAA5" s="99"/>
      <c r="PAB5" s="99"/>
      <c r="PAC5" s="99"/>
      <c r="PAD5" s="99"/>
      <c r="PAE5" s="99"/>
      <c r="PAF5" s="99"/>
      <c r="PAG5" s="99"/>
      <c r="PAH5" s="99"/>
      <c r="PAI5" s="99"/>
      <c r="PAJ5" s="99"/>
      <c r="PAK5" s="99"/>
      <c r="PAL5" s="99"/>
      <c r="PAM5" s="99"/>
      <c r="PAN5" s="99"/>
      <c r="PAO5" s="99"/>
      <c r="PAP5" s="99"/>
      <c r="PAQ5" s="99"/>
      <c r="PAR5" s="99"/>
      <c r="PAS5" s="99"/>
      <c r="PAT5" s="99"/>
      <c r="PAU5" s="99"/>
      <c r="PAV5" s="99"/>
      <c r="PAW5" s="99"/>
      <c r="PAX5" s="99"/>
      <c r="PAY5" s="99"/>
      <c r="PAZ5" s="99"/>
      <c r="PBA5" s="99"/>
      <c r="PBB5" s="99"/>
      <c r="PBC5" s="99"/>
      <c r="PBD5" s="99"/>
      <c r="PBE5" s="99"/>
      <c r="PBF5" s="99"/>
      <c r="PBG5" s="99"/>
      <c r="PBH5" s="99"/>
      <c r="PBI5" s="99"/>
      <c r="PBJ5" s="99"/>
      <c r="PBK5" s="99"/>
      <c r="PBL5" s="99"/>
      <c r="PBM5" s="99"/>
      <c r="PBN5" s="99"/>
      <c r="PBO5" s="99"/>
      <c r="PBP5" s="99"/>
      <c r="PBQ5" s="99"/>
      <c r="PBR5" s="99"/>
      <c r="PBS5" s="99"/>
      <c r="PBT5" s="99"/>
      <c r="PBU5" s="99"/>
      <c r="PBV5" s="99"/>
      <c r="PBW5" s="99"/>
      <c r="PBX5" s="99"/>
      <c r="PBY5" s="99"/>
      <c r="PBZ5" s="99"/>
      <c r="PCA5" s="99"/>
      <c r="PCB5" s="99"/>
      <c r="PCC5" s="99"/>
      <c r="PCD5" s="99"/>
      <c r="PCE5" s="99"/>
      <c r="PCF5" s="99"/>
      <c r="PCG5" s="99"/>
      <c r="PCH5" s="99"/>
      <c r="PCI5" s="99"/>
      <c r="PCJ5" s="99"/>
      <c r="PCK5" s="99"/>
      <c r="PCL5" s="99"/>
      <c r="PCM5" s="99"/>
      <c r="PCN5" s="99"/>
      <c r="PCO5" s="99"/>
      <c r="PCP5" s="99"/>
      <c r="PCQ5" s="99"/>
      <c r="PCR5" s="99"/>
      <c r="PCS5" s="99"/>
      <c r="PCT5" s="99"/>
      <c r="PCU5" s="99"/>
      <c r="PCV5" s="99"/>
      <c r="PCW5" s="99"/>
      <c r="PCX5" s="99"/>
      <c r="PCY5" s="99"/>
      <c r="PCZ5" s="99"/>
      <c r="PDA5" s="99"/>
      <c r="PDB5" s="99"/>
      <c r="PDC5" s="99"/>
      <c r="PDD5" s="99"/>
      <c r="PDE5" s="99"/>
      <c r="PDF5" s="99"/>
      <c r="PDG5" s="99"/>
      <c r="PDH5" s="99"/>
      <c r="PDI5" s="99"/>
      <c r="PDJ5" s="99"/>
      <c r="PDK5" s="99"/>
      <c r="PDL5" s="99"/>
      <c r="PDM5" s="99"/>
      <c r="PDN5" s="99"/>
      <c r="PDO5" s="99"/>
      <c r="PDP5" s="99"/>
      <c r="PDQ5" s="99"/>
      <c r="PDR5" s="99"/>
      <c r="PDS5" s="99"/>
      <c r="PDT5" s="99"/>
      <c r="PDU5" s="99"/>
      <c r="PDV5" s="99"/>
      <c r="PDW5" s="99"/>
      <c r="PDX5" s="99"/>
      <c r="PDY5" s="99"/>
      <c r="PDZ5" s="99"/>
      <c r="PEA5" s="99"/>
      <c r="PEB5" s="99"/>
      <c r="PEC5" s="99"/>
      <c r="PED5" s="99"/>
      <c r="PEE5" s="99"/>
      <c r="PEF5" s="99"/>
      <c r="PEG5" s="99"/>
      <c r="PEH5" s="99"/>
      <c r="PEI5" s="99"/>
      <c r="PEJ5" s="99"/>
      <c r="PEK5" s="99"/>
      <c r="PEL5" s="99"/>
      <c r="PEM5" s="99"/>
      <c r="PEN5" s="99"/>
      <c r="PEO5" s="99"/>
      <c r="PEP5" s="99"/>
      <c r="PEQ5" s="99"/>
      <c r="PER5" s="99"/>
      <c r="PES5" s="99"/>
      <c r="PET5" s="99"/>
      <c r="PEU5" s="99"/>
      <c r="PEV5" s="99"/>
      <c r="PEW5" s="99"/>
      <c r="PEX5" s="99"/>
      <c r="PEY5" s="99"/>
      <c r="PEZ5" s="99"/>
      <c r="PFA5" s="99"/>
      <c r="PFB5" s="99"/>
      <c r="PFC5" s="99"/>
      <c r="PFD5" s="99"/>
      <c r="PFE5" s="99"/>
      <c r="PFF5" s="99"/>
      <c r="PFG5" s="99"/>
      <c r="PFH5" s="99"/>
      <c r="PFI5" s="99"/>
      <c r="PFJ5" s="99"/>
      <c r="PFK5" s="99"/>
      <c r="PFL5" s="99"/>
      <c r="PFM5" s="99"/>
      <c r="PFN5" s="99"/>
      <c r="PFO5" s="99"/>
      <c r="PFP5" s="99"/>
      <c r="PFQ5" s="99"/>
      <c r="PFR5" s="99"/>
      <c r="PFS5" s="99"/>
      <c r="PFT5" s="99"/>
      <c r="PFU5" s="99"/>
      <c r="PFV5" s="99"/>
      <c r="PFW5" s="99"/>
      <c r="PFX5" s="99"/>
      <c r="PFY5" s="99"/>
      <c r="PFZ5" s="99"/>
      <c r="PGA5" s="99"/>
      <c r="PGB5" s="99"/>
      <c r="PGC5" s="99"/>
      <c r="PGD5" s="99"/>
      <c r="PGE5" s="99"/>
      <c r="PGF5" s="99"/>
      <c r="PGG5" s="99"/>
      <c r="PGH5" s="99"/>
      <c r="PGI5" s="99"/>
      <c r="PGJ5" s="99"/>
      <c r="PGK5" s="99"/>
      <c r="PGL5" s="99"/>
      <c r="PGM5" s="99"/>
      <c r="PGN5" s="99"/>
      <c r="PGO5" s="99"/>
      <c r="PGP5" s="99"/>
      <c r="PGQ5" s="99"/>
      <c r="PGR5" s="99"/>
      <c r="PGS5" s="99"/>
      <c r="PGT5" s="99"/>
      <c r="PGU5" s="99"/>
      <c r="PGV5" s="99"/>
      <c r="PGW5" s="99"/>
      <c r="PGX5" s="99"/>
      <c r="PGY5" s="99"/>
      <c r="PGZ5" s="99"/>
      <c r="PHA5" s="99"/>
      <c r="PHB5" s="99"/>
      <c r="PHC5" s="99"/>
      <c r="PHD5" s="99"/>
      <c r="PHE5" s="99"/>
      <c r="PHF5" s="99"/>
      <c r="PHG5" s="99"/>
      <c r="PHH5" s="99"/>
      <c r="PHI5" s="99"/>
      <c r="PHJ5" s="99"/>
      <c r="PHK5" s="99"/>
      <c r="PHL5" s="99"/>
      <c r="PHM5" s="99"/>
      <c r="PHN5" s="99"/>
      <c r="PHO5" s="99"/>
      <c r="PHP5" s="99"/>
      <c r="PHQ5" s="99"/>
      <c r="PHR5" s="99"/>
      <c r="PHS5" s="99"/>
      <c r="PHT5" s="99"/>
      <c r="PHU5" s="99"/>
      <c r="PHV5" s="99"/>
      <c r="PHW5" s="99"/>
      <c r="PHX5" s="99"/>
      <c r="PHY5" s="99"/>
      <c r="PHZ5" s="99"/>
      <c r="PIA5" s="99"/>
      <c r="PIB5" s="99"/>
      <c r="PIC5" s="99"/>
      <c r="PID5" s="99"/>
      <c r="PIE5" s="99"/>
      <c r="PIF5" s="99"/>
      <c r="PIG5" s="99"/>
      <c r="PIH5" s="99"/>
      <c r="PII5" s="99"/>
      <c r="PIJ5" s="99"/>
      <c r="PIK5" s="99"/>
      <c r="PIL5" s="99"/>
      <c r="PIM5" s="99"/>
      <c r="PIN5" s="99"/>
      <c r="PIO5" s="99"/>
      <c r="PIP5" s="99"/>
      <c r="PIQ5" s="99"/>
      <c r="PIR5" s="99"/>
      <c r="PIS5" s="99"/>
      <c r="PIT5" s="99"/>
      <c r="PIU5" s="99"/>
      <c r="PIV5" s="99"/>
      <c r="PIW5" s="99"/>
      <c r="PIX5" s="99"/>
      <c r="PIY5" s="99"/>
      <c r="PIZ5" s="99"/>
      <c r="PJA5" s="99"/>
      <c r="PJB5" s="99"/>
      <c r="PJC5" s="99"/>
      <c r="PJD5" s="99"/>
      <c r="PJE5" s="99"/>
      <c r="PJF5" s="99"/>
      <c r="PJG5" s="99"/>
      <c r="PJH5" s="99"/>
      <c r="PJI5" s="99"/>
      <c r="PJJ5" s="99"/>
      <c r="PJK5" s="99"/>
      <c r="PJL5" s="99"/>
      <c r="PJM5" s="99"/>
      <c r="PJN5" s="99"/>
      <c r="PJO5" s="99"/>
      <c r="PJP5" s="99"/>
      <c r="PJQ5" s="99"/>
      <c r="PJR5" s="99"/>
      <c r="PJS5" s="99"/>
      <c r="PJT5" s="99"/>
      <c r="PJU5" s="99"/>
      <c r="PJV5" s="99"/>
      <c r="PJW5" s="99"/>
      <c r="PJX5" s="99"/>
      <c r="PJY5" s="99"/>
      <c r="PJZ5" s="99"/>
      <c r="PKA5" s="99"/>
      <c r="PKB5" s="99"/>
      <c r="PKC5" s="99"/>
      <c r="PKD5" s="99"/>
      <c r="PKE5" s="99"/>
      <c r="PKF5" s="99"/>
      <c r="PKG5" s="99"/>
      <c r="PKH5" s="99"/>
      <c r="PKI5" s="99"/>
      <c r="PKJ5" s="99"/>
      <c r="PKK5" s="99"/>
      <c r="PKL5" s="99"/>
      <c r="PKM5" s="99"/>
      <c r="PKN5" s="99"/>
      <c r="PKO5" s="99"/>
      <c r="PKP5" s="99"/>
      <c r="PKQ5" s="99"/>
      <c r="PKR5" s="99"/>
      <c r="PKS5" s="99"/>
      <c r="PKT5" s="99"/>
      <c r="PKU5" s="99"/>
      <c r="PKV5" s="99"/>
      <c r="PKW5" s="99"/>
      <c r="PKX5" s="99"/>
      <c r="PKY5" s="99"/>
      <c r="PKZ5" s="99"/>
      <c r="PLA5" s="99"/>
      <c r="PLB5" s="99"/>
      <c r="PLC5" s="99"/>
      <c r="PLD5" s="99"/>
      <c r="PLE5" s="99"/>
      <c r="PLF5" s="99"/>
      <c r="PLG5" s="99"/>
      <c r="PLH5" s="99"/>
      <c r="PLI5" s="99"/>
      <c r="PLJ5" s="99"/>
      <c r="PLK5" s="99"/>
      <c r="PLL5" s="99"/>
      <c r="PLM5" s="99"/>
      <c r="PLN5" s="99"/>
      <c r="PLO5" s="99"/>
      <c r="PLP5" s="99"/>
      <c r="PLQ5" s="99"/>
      <c r="PLR5" s="99"/>
      <c r="PLS5" s="99"/>
      <c r="PLT5" s="99"/>
      <c r="PLU5" s="99"/>
      <c r="PLV5" s="99"/>
      <c r="PLW5" s="99"/>
      <c r="PLX5" s="99"/>
      <c r="PLY5" s="99"/>
      <c r="PLZ5" s="99"/>
      <c r="PMA5" s="99"/>
      <c r="PMB5" s="99"/>
      <c r="PMC5" s="99"/>
      <c r="PMD5" s="99"/>
      <c r="PME5" s="99"/>
      <c r="PMF5" s="99"/>
      <c r="PMG5" s="99"/>
      <c r="PMH5" s="99"/>
      <c r="PMI5" s="99"/>
      <c r="PMJ5" s="99"/>
      <c r="PMK5" s="99"/>
      <c r="PML5" s="99"/>
      <c r="PMM5" s="99"/>
      <c r="PMN5" s="99"/>
      <c r="PMO5" s="99"/>
      <c r="PMP5" s="99"/>
      <c r="PMQ5" s="99"/>
      <c r="PMR5" s="99"/>
      <c r="PMS5" s="99"/>
      <c r="PMT5" s="99"/>
      <c r="PMU5" s="99"/>
      <c r="PMV5" s="99"/>
      <c r="PMW5" s="99"/>
      <c r="PMX5" s="99"/>
      <c r="PMY5" s="99"/>
      <c r="PMZ5" s="99"/>
      <c r="PNA5" s="99"/>
      <c r="PNB5" s="99"/>
      <c r="PNC5" s="99"/>
      <c r="PND5" s="99"/>
      <c r="PNE5" s="99"/>
      <c r="PNF5" s="99"/>
      <c r="PNG5" s="99"/>
      <c r="PNH5" s="99"/>
      <c r="PNI5" s="99"/>
      <c r="PNJ5" s="99"/>
      <c r="PNK5" s="99"/>
      <c r="PNL5" s="99"/>
      <c r="PNM5" s="99"/>
      <c r="PNN5" s="99"/>
      <c r="PNO5" s="99"/>
      <c r="PNP5" s="99"/>
      <c r="PNQ5" s="99"/>
      <c r="PNR5" s="99"/>
      <c r="PNS5" s="99"/>
      <c r="PNT5" s="99"/>
      <c r="PNU5" s="99"/>
      <c r="PNV5" s="99"/>
      <c r="PNW5" s="99"/>
      <c r="PNX5" s="99"/>
      <c r="PNY5" s="99"/>
      <c r="PNZ5" s="99"/>
      <c r="POA5" s="99"/>
      <c r="POB5" s="99"/>
      <c r="POC5" s="99"/>
      <c r="POD5" s="99"/>
      <c r="POE5" s="99"/>
      <c r="POF5" s="99"/>
      <c r="POG5" s="99"/>
      <c r="POH5" s="99"/>
      <c r="POI5" s="99"/>
      <c r="POJ5" s="99"/>
      <c r="POK5" s="99"/>
      <c r="POL5" s="99"/>
      <c r="POM5" s="99"/>
      <c r="PON5" s="99"/>
      <c r="POO5" s="99"/>
      <c r="POP5" s="99"/>
      <c r="POQ5" s="99"/>
      <c r="POR5" s="99"/>
      <c r="POS5" s="99"/>
      <c r="POT5" s="99"/>
      <c r="POU5" s="99"/>
      <c r="POV5" s="99"/>
      <c r="POW5" s="99"/>
      <c r="POX5" s="99"/>
      <c r="POY5" s="99"/>
      <c r="POZ5" s="99"/>
      <c r="PPA5" s="99"/>
      <c r="PPB5" s="99"/>
      <c r="PPC5" s="99"/>
      <c r="PPD5" s="99"/>
      <c r="PPE5" s="99"/>
      <c r="PPF5" s="99"/>
      <c r="PPG5" s="99"/>
      <c r="PPH5" s="99"/>
      <c r="PPI5" s="99"/>
      <c r="PPJ5" s="99"/>
      <c r="PPK5" s="99"/>
      <c r="PPL5" s="99"/>
      <c r="PPM5" s="99"/>
      <c r="PPN5" s="99"/>
      <c r="PPO5" s="99"/>
      <c r="PPP5" s="99"/>
      <c r="PPQ5" s="99"/>
      <c r="PPR5" s="99"/>
      <c r="PPS5" s="99"/>
      <c r="PPT5" s="99"/>
      <c r="PPU5" s="99"/>
      <c r="PPV5" s="99"/>
      <c r="PPW5" s="99"/>
      <c r="PPX5" s="99"/>
      <c r="PPY5" s="99"/>
      <c r="PPZ5" s="99"/>
      <c r="PQA5" s="99"/>
      <c r="PQB5" s="99"/>
      <c r="PQC5" s="99"/>
      <c r="PQD5" s="99"/>
      <c r="PQE5" s="99"/>
      <c r="PQF5" s="99"/>
      <c r="PQG5" s="99"/>
      <c r="PQH5" s="99"/>
      <c r="PQI5" s="99"/>
      <c r="PQJ5" s="99"/>
      <c r="PQK5" s="99"/>
      <c r="PQL5" s="99"/>
      <c r="PQM5" s="99"/>
      <c r="PQN5" s="99"/>
      <c r="PQO5" s="99"/>
      <c r="PQP5" s="99"/>
      <c r="PQQ5" s="99"/>
      <c r="PQR5" s="99"/>
      <c r="PQS5" s="99"/>
      <c r="PQT5" s="99"/>
      <c r="PQU5" s="99"/>
      <c r="PQV5" s="99"/>
      <c r="PQW5" s="99"/>
      <c r="PQX5" s="99"/>
      <c r="PQY5" s="99"/>
      <c r="PQZ5" s="99"/>
      <c r="PRA5" s="99"/>
      <c r="PRB5" s="99"/>
      <c r="PRC5" s="99"/>
      <c r="PRD5" s="99"/>
      <c r="PRE5" s="99"/>
      <c r="PRF5" s="99"/>
      <c r="PRG5" s="99"/>
      <c r="PRH5" s="99"/>
      <c r="PRI5" s="99"/>
      <c r="PRJ5" s="99"/>
      <c r="PRK5" s="99"/>
      <c r="PRL5" s="99"/>
      <c r="PRM5" s="99"/>
      <c r="PRN5" s="99"/>
      <c r="PRO5" s="99"/>
      <c r="PRP5" s="99"/>
      <c r="PRQ5" s="99"/>
      <c r="PRR5" s="99"/>
      <c r="PRS5" s="99"/>
      <c r="PRT5" s="99"/>
      <c r="PRU5" s="99"/>
      <c r="PRV5" s="99"/>
      <c r="PRW5" s="99"/>
      <c r="PRX5" s="99"/>
      <c r="PRY5" s="99"/>
      <c r="PRZ5" s="99"/>
      <c r="PSA5" s="99"/>
      <c r="PSB5" s="99"/>
      <c r="PSC5" s="99"/>
      <c r="PSD5" s="99"/>
      <c r="PSE5" s="99"/>
      <c r="PSF5" s="99"/>
      <c r="PSG5" s="99"/>
      <c r="PSH5" s="99"/>
      <c r="PSI5" s="99"/>
      <c r="PSJ5" s="99"/>
      <c r="PSK5" s="99"/>
      <c r="PSL5" s="99"/>
      <c r="PSM5" s="99"/>
      <c r="PSN5" s="99"/>
      <c r="PSO5" s="99"/>
      <c r="PSP5" s="99"/>
      <c r="PSQ5" s="99"/>
      <c r="PSR5" s="99"/>
      <c r="PSS5" s="99"/>
      <c r="PST5" s="99"/>
      <c r="PSU5" s="99"/>
      <c r="PSV5" s="99"/>
      <c r="PSW5" s="99"/>
      <c r="PSX5" s="99"/>
      <c r="PSY5" s="99"/>
      <c r="PSZ5" s="99"/>
      <c r="PTA5" s="99"/>
      <c r="PTB5" s="99"/>
      <c r="PTC5" s="99"/>
      <c r="PTD5" s="99"/>
      <c r="PTE5" s="99"/>
      <c r="PTF5" s="99"/>
      <c r="PTG5" s="99"/>
      <c r="PTH5" s="99"/>
      <c r="PTI5" s="99"/>
      <c r="PTJ5" s="99"/>
      <c r="PTK5" s="99"/>
      <c r="PTL5" s="99"/>
      <c r="PTM5" s="99"/>
      <c r="PTN5" s="99"/>
      <c r="PTO5" s="99"/>
      <c r="PTP5" s="99"/>
      <c r="PTQ5" s="99"/>
      <c r="PTR5" s="99"/>
      <c r="PTS5" s="99"/>
      <c r="PTT5" s="99"/>
      <c r="PTU5" s="99"/>
      <c r="PTV5" s="99"/>
      <c r="PTW5" s="99"/>
      <c r="PTX5" s="99"/>
      <c r="PTY5" s="99"/>
      <c r="PTZ5" s="99"/>
      <c r="PUA5" s="99"/>
      <c r="PUB5" s="99"/>
      <c r="PUC5" s="99"/>
      <c r="PUD5" s="99"/>
      <c r="PUE5" s="99"/>
      <c r="PUF5" s="99"/>
      <c r="PUG5" s="99"/>
      <c r="PUH5" s="99"/>
      <c r="PUI5" s="99"/>
      <c r="PUJ5" s="99"/>
      <c r="PUK5" s="99"/>
      <c r="PUL5" s="99"/>
      <c r="PUM5" s="99"/>
      <c r="PUN5" s="99"/>
      <c r="PUO5" s="99"/>
      <c r="PUP5" s="99"/>
      <c r="PUQ5" s="99"/>
      <c r="PUR5" s="99"/>
      <c r="PUS5" s="99"/>
      <c r="PUT5" s="99"/>
      <c r="PUU5" s="99"/>
      <c r="PUV5" s="99"/>
      <c r="PUW5" s="99"/>
      <c r="PUX5" s="99"/>
      <c r="PUY5" s="99"/>
      <c r="PUZ5" s="99"/>
      <c r="PVA5" s="99"/>
      <c r="PVB5" s="99"/>
      <c r="PVC5" s="99"/>
      <c r="PVD5" s="99"/>
      <c r="PVE5" s="99"/>
      <c r="PVF5" s="99"/>
      <c r="PVG5" s="99"/>
      <c r="PVH5" s="99"/>
      <c r="PVI5" s="99"/>
      <c r="PVJ5" s="99"/>
      <c r="PVK5" s="99"/>
      <c r="PVL5" s="99"/>
      <c r="PVM5" s="99"/>
      <c r="PVN5" s="99"/>
      <c r="PVO5" s="99"/>
      <c r="PVP5" s="99"/>
      <c r="PVQ5" s="99"/>
      <c r="PVR5" s="99"/>
      <c r="PVS5" s="99"/>
      <c r="PVT5" s="99"/>
      <c r="PVU5" s="99"/>
      <c r="PVV5" s="99"/>
      <c r="PVW5" s="99"/>
      <c r="PVX5" s="99"/>
      <c r="PVY5" s="99"/>
      <c r="PVZ5" s="99"/>
      <c r="PWA5" s="99"/>
      <c r="PWB5" s="99"/>
      <c r="PWC5" s="99"/>
      <c r="PWD5" s="99"/>
      <c r="PWE5" s="99"/>
      <c r="PWF5" s="99"/>
      <c r="PWG5" s="99"/>
      <c r="PWH5" s="99"/>
      <c r="PWI5" s="99"/>
      <c r="PWJ5" s="99"/>
      <c r="PWK5" s="99"/>
      <c r="PWL5" s="99"/>
      <c r="PWM5" s="99"/>
      <c r="PWN5" s="99"/>
      <c r="PWO5" s="99"/>
      <c r="PWP5" s="99"/>
      <c r="PWQ5" s="99"/>
      <c r="PWR5" s="99"/>
      <c r="PWS5" s="99"/>
      <c r="PWT5" s="99"/>
      <c r="PWU5" s="99"/>
      <c r="PWV5" s="99"/>
      <c r="PWW5" s="99"/>
      <c r="PWX5" s="99"/>
      <c r="PWY5" s="99"/>
      <c r="PWZ5" s="99"/>
      <c r="PXA5" s="99"/>
      <c r="PXB5" s="99"/>
      <c r="PXC5" s="99"/>
      <c r="PXD5" s="99"/>
      <c r="PXE5" s="99"/>
      <c r="PXF5" s="99"/>
      <c r="PXG5" s="99"/>
      <c r="PXH5" s="99"/>
      <c r="PXI5" s="99"/>
      <c r="PXJ5" s="99"/>
      <c r="PXK5" s="99"/>
      <c r="PXL5" s="99"/>
      <c r="PXM5" s="99"/>
      <c r="PXN5" s="99"/>
      <c r="PXO5" s="99"/>
      <c r="PXP5" s="99"/>
      <c r="PXQ5" s="99"/>
      <c r="PXR5" s="99"/>
      <c r="PXS5" s="99"/>
      <c r="PXT5" s="99"/>
      <c r="PXU5" s="99"/>
      <c r="PXV5" s="99"/>
      <c r="PXW5" s="99"/>
      <c r="PXX5" s="99"/>
      <c r="PXY5" s="99"/>
      <c r="PXZ5" s="99"/>
      <c r="PYA5" s="99"/>
      <c r="PYB5" s="99"/>
      <c r="PYC5" s="99"/>
      <c r="PYD5" s="99"/>
      <c r="PYE5" s="99"/>
      <c r="PYF5" s="99"/>
      <c r="PYG5" s="99"/>
      <c r="PYH5" s="99"/>
      <c r="PYI5" s="99"/>
      <c r="PYJ5" s="99"/>
      <c r="PYK5" s="99"/>
      <c r="PYL5" s="99"/>
      <c r="PYM5" s="99"/>
      <c r="PYN5" s="99"/>
      <c r="PYO5" s="99"/>
      <c r="PYP5" s="99"/>
      <c r="PYQ5" s="99"/>
      <c r="PYR5" s="99"/>
      <c r="PYS5" s="99"/>
      <c r="PYT5" s="99"/>
      <c r="PYU5" s="99"/>
      <c r="PYV5" s="99"/>
      <c r="PYW5" s="99"/>
      <c r="PYX5" s="99"/>
      <c r="PYY5" s="99"/>
      <c r="PYZ5" s="99"/>
      <c r="PZA5" s="99"/>
      <c r="PZB5" s="99"/>
      <c r="PZC5" s="99"/>
      <c r="PZD5" s="99"/>
      <c r="PZE5" s="99"/>
      <c r="PZF5" s="99"/>
      <c r="PZG5" s="99"/>
      <c r="PZH5" s="99"/>
      <c r="PZI5" s="99"/>
      <c r="PZJ5" s="99"/>
      <c r="PZK5" s="99"/>
      <c r="PZL5" s="99"/>
      <c r="PZM5" s="99"/>
      <c r="PZN5" s="99"/>
      <c r="PZO5" s="99"/>
      <c r="PZP5" s="99"/>
      <c r="PZQ5" s="99"/>
      <c r="PZR5" s="99"/>
      <c r="PZS5" s="99"/>
      <c r="PZT5" s="99"/>
      <c r="PZU5" s="99"/>
      <c r="PZV5" s="99"/>
      <c r="PZW5" s="99"/>
      <c r="PZX5" s="99"/>
      <c r="PZY5" s="99"/>
      <c r="PZZ5" s="99"/>
      <c r="QAA5" s="99"/>
      <c r="QAB5" s="99"/>
      <c r="QAC5" s="99"/>
      <c r="QAD5" s="99"/>
      <c r="QAE5" s="99"/>
      <c r="QAF5" s="99"/>
      <c r="QAG5" s="99"/>
      <c r="QAH5" s="99"/>
      <c r="QAI5" s="99"/>
      <c r="QAJ5" s="99"/>
      <c r="QAK5" s="99"/>
      <c r="QAL5" s="99"/>
      <c r="QAM5" s="99"/>
      <c r="QAN5" s="99"/>
      <c r="QAO5" s="99"/>
      <c r="QAP5" s="99"/>
      <c r="QAQ5" s="99"/>
      <c r="QAR5" s="99"/>
      <c r="QAS5" s="99"/>
      <c r="QAT5" s="99"/>
      <c r="QAU5" s="99"/>
      <c r="QAV5" s="99"/>
      <c r="QAW5" s="99"/>
      <c r="QAX5" s="99"/>
      <c r="QAY5" s="99"/>
      <c r="QAZ5" s="99"/>
      <c r="QBA5" s="99"/>
      <c r="QBB5" s="99"/>
      <c r="QBC5" s="99"/>
      <c r="QBD5" s="99"/>
      <c r="QBE5" s="99"/>
      <c r="QBF5" s="99"/>
      <c r="QBG5" s="99"/>
      <c r="QBH5" s="99"/>
      <c r="QBI5" s="99"/>
      <c r="QBJ5" s="99"/>
      <c r="QBK5" s="99"/>
      <c r="QBL5" s="99"/>
      <c r="QBM5" s="99"/>
      <c r="QBN5" s="99"/>
      <c r="QBO5" s="99"/>
      <c r="QBP5" s="99"/>
      <c r="QBQ5" s="99"/>
      <c r="QBR5" s="99"/>
      <c r="QBS5" s="99"/>
      <c r="QBT5" s="99"/>
      <c r="QBU5" s="99"/>
      <c r="QBV5" s="99"/>
      <c r="QBW5" s="99"/>
      <c r="QBX5" s="99"/>
      <c r="QBY5" s="99"/>
      <c r="QBZ5" s="99"/>
      <c r="QCA5" s="99"/>
      <c r="QCB5" s="99"/>
      <c r="QCC5" s="99"/>
      <c r="QCD5" s="99"/>
      <c r="QCE5" s="99"/>
      <c r="QCF5" s="99"/>
      <c r="QCG5" s="99"/>
      <c r="QCH5" s="99"/>
      <c r="QCI5" s="99"/>
      <c r="QCJ5" s="99"/>
      <c r="QCK5" s="99"/>
      <c r="QCL5" s="99"/>
      <c r="QCM5" s="99"/>
      <c r="QCN5" s="99"/>
      <c r="QCO5" s="99"/>
      <c r="QCP5" s="99"/>
      <c r="QCQ5" s="99"/>
      <c r="QCR5" s="99"/>
      <c r="QCS5" s="99"/>
      <c r="QCT5" s="99"/>
      <c r="QCU5" s="99"/>
      <c r="QCV5" s="99"/>
      <c r="QCW5" s="99"/>
      <c r="QCX5" s="99"/>
      <c r="QCY5" s="99"/>
      <c r="QCZ5" s="99"/>
      <c r="QDA5" s="99"/>
      <c r="QDB5" s="99"/>
      <c r="QDC5" s="99"/>
      <c r="QDD5" s="99"/>
      <c r="QDE5" s="99"/>
      <c r="QDF5" s="99"/>
      <c r="QDG5" s="99"/>
      <c r="QDH5" s="99"/>
      <c r="QDI5" s="99"/>
      <c r="QDJ5" s="99"/>
      <c r="QDK5" s="99"/>
      <c r="QDL5" s="99"/>
      <c r="QDM5" s="99"/>
      <c r="QDN5" s="99"/>
      <c r="QDO5" s="99"/>
      <c r="QDP5" s="99"/>
      <c r="QDQ5" s="99"/>
      <c r="QDR5" s="99"/>
      <c r="QDS5" s="99"/>
      <c r="QDT5" s="99"/>
      <c r="QDU5" s="99"/>
      <c r="QDV5" s="99"/>
      <c r="QDW5" s="99"/>
      <c r="QDX5" s="99"/>
      <c r="QDY5" s="99"/>
      <c r="QDZ5" s="99"/>
      <c r="QEA5" s="99"/>
      <c r="QEB5" s="99"/>
      <c r="QEC5" s="99"/>
      <c r="QED5" s="99"/>
      <c r="QEE5" s="99"/>
      <c r="QEF5" s="99"/>
      <c r="QEG5" s="99"/>
      <c r="QEH5" s="99"/>
      <c r="QEI5" s="99"/>
      <c r="QEJ5" s="99"/>
      <c r="QEK5" s="99"/>
      <c r="QEL5" s="99"/>
      <c r="QEM5" s="99"/>
      <c r="QEN5" s="99"/>
      <c r="QEO5" s="99"/>
      <c r="QEP5" s="99"/>
      <c r="QEQ5" s="99"/>
      <c r="QER5" s="99"/>
      <c r="QES5" s="99"/>
      <c r="QET5" s="99"/>
      <c r="QEU5" s="99"/>
      <c r="QEV5" s="99"/>
      <c r="QEW5" s="99"/>
      <c r="QEX5" s="99"/>
      <c r="QEY5" s="99"/>
      <c r="QEZ5" s="99"/>
      <c r="QFA5" s="99"/>
      <c r="QFB5" s="99"/>
      <c r="QFC5" s="99"/>
      <c r="QFD5" s="99"/>
      <c r="QFE5" s="99"/>
      <c r="QFF5" s="99"/>
      <c r="QFG5" s="99"/>
      <c r="QFH5" s="99"/>
      <c r="QFI5" s="99"/>
      <c r="QFJ5" s="99"/>
      <c r="QFK5" s="99"/>
      <c r="QFL5" s="99"/>
      <c r="QFM5" s="99"/>
      <c r="QFN5" s="99"/>
      <c r="QFO5" s="99"/>
      <c r="QFP5" s="99"/>
      <c r="QFQ5" s="99"/>
      <c r="QFR5" s="99"/>
      <c r="QFS5" s="99"/>
      <c r="QFT5" s="99"/>
      <c r="QFU5" s="99"/>
      <c r="QFV5" s="99"/>
      <c r="QFW5" s="99"/>
      <c r="QFX5" s="99"/>
      <c r="QFY5" s="99"/>
      <c r="QFZ5" s="99"/>
      <c r="QGA5" s="99"/>
      <c r="QGB5" s="99"/>
      <c r="QGC5" s="99"/>
      <c r="QGD5" s="99"/>
      <c r="QGE5" s="99"/>
      <c r="QGF5" s="99"/>
      <c r="QGG5" s="99"/>
      <c r="QGH5" s="99"/>
      <c r="QGI5" s="99"/>
      <c r="QGJ5" s="99"/>
      <c r="QGK5" s="99"/>
      <c r="QGL5" s="99"/>
      <c r="QGM5" s="99"/>
      <c r="QGN5" s="99"/>
      <c r="QGO5" s="99"/>
      <c r="QGP5" s="99"/>
      <c r="QGQ5" s="99"/>
      <c r="QGR5" s="99"/>
      <c r="QGS5" s="99"/>
      <c r="QGT5" s="99"/>
      <c r="QGU5" s="99"/>
      <c r="QGV5" s="99"/>
      <c r="QGW5" s="99"/>
      <c r="QGX5" s="99"/>
      <c r="QGY5" s="99"/>
      <c r="QGZ5" s="99"/>
      <c r="QHA5" s="99"/>
      <c r="QHB5" s="99"/>
      <c r="QHC5" s="99"/>
      <c r="QHD5" s="99"/>
      <c r="QHE5" s="99"/>
      <c r="QHF5" s="99"/>
      <c r="QHG5" s="99"/>
      <c r="QHH5" s="99"/>
      <c r="QHI5" s="99"/>
      <c r="QHJ5" s="99"/>
      <c r="QHK5" s="99"/>
      <c r="QHL5" s="99"/>
      <c r="QHM5" s="99"/>
      <c r="QHN5" s="99"/>
      <c r="QHO5" s="99"/>
      <c r="QHP5" s="99"/>
      <c r="QHQ5" s="99"/>
      <c r="QHR5" s="99"/>
      <c r="QHS5" s="99"/>
      <c r="QHT5" s="99"/>
      <c r="QHU5" s="99"/>
      <c r="QHV5" s="99"/>
      <c r="QHW5" s="99"/>
      <c r="QHX5" s="99"/>
      <c r="QHY5" s="99"/>
      <c r="QHZ5" s="99"/>
      <c r="QIA5" s="99"/>
      <c r="QIB5" s="99"/>
      <c r="QIC5" s="99"/>
      <c r="QID5" s="99"/>
      <c r="QIE5" s="99"/>
      <c r="QIF5" s="99"/>
      <c r="QIG5" s="99"/>
      <c r="QIH5" s="99"/>
      <c r="QII5" s="99"/>
      <c r="QIJ5" s="99"/>
      <c r="QIK5" s="99"/>
      <c r="QIL5" s="99"/>
      <c r="QIM5" s="99"/>
      <c r="QIN5" s="99"/>
      <c r="QIO5" s="99"/>
      <c r="QIP5" s="99"/>
      <c r="QIQ5" s="99"/>
      <c r="QIR5" s="99"/>
      <c r="QIS5" s="99"/>
      <c r="QIT5" s="99"/>
      <c r="QIU5" s="99"/>
      <c r="QIV5" s="99"/>
      <c r="QIW5" s="99"/>
      <c r="QIX5" s="99"/>
      <c r="QIY5" s="99"/>
      <c r="QIZ5" s="99"/>
      <c r="QJA5" s="99"/>
      <c r="QJB5" s="99"/>
      <c r="QJC5" s="99"/>
      <c r="QJD5" s="99"/>
      <c r="QJE5" s="99"/>
      <c r="QJF5" s="99"/>
      <c r="QJG5" s="99"/>
      <c r="QJH5" s="99"/>
      <c r="QJI5" s="99"/>
      <c r="QJJ5" s="99"/>
      <c r="QJK5" s="99"/>
      <c r="QJL5" s="99"/>
      <c r="QJM5" s="99"/>
      <c r="QJN5" s="99"/>
      <c r="QJO5" s="99"/>
      <c r="QJP5" s="99"/>
      <c r="QJQ5" s="99"/>
      <c r="QJR5" s="99"/>
      <c r="QJS5" s="99"/>
      <c r="QJT5" s="99"/>
      <c r="QJU5" s="99"/>
      <c r="QJV5" s="99"/>
      <c r="QJW5" s="99"/>
      <c r="QJX5" s="99"/>
      <c r="QJY5" s="99"/>
      <c r="QJZ5" s="99"/>
      <c r="QKA5" s="99"/>
      <c r="QKB5" s="99"/>
      <c r="QKC5" s="99"/>
      <c r="QKD5" s="99"/>
      <c r="QKE5" s="99"/>
      <c r="QKF5" s="99"/>
      <c r="QKG5" s="99"/>
      <c r="QKH5" s="99"/>
      <c r="QKI5" s="99"/>
      <c r="QKJ5" s="99"/>
      <c r="QKK5" s="99"/>
      <c r="QKL5" s="99"/>
      <c r="QKM5" s="99"/>
      <c r="QKN5" s="99"/>
      <c r="QKO5" s="99"/>
      <c r="QKP5" s="99"/>
      <c r="QKQ5" s="99"/>
      <c r="QKR5" s="99"/>
      <c r="QKS5" s="99"/>
      <c r="QKT5" s="99"/>
      <c r="QKU5" s="99"/>
      <c r="QKV5" s="99"/>
      <c r="QKW5" s="99"/>
      <c r="QKX5" s="99"/>
      <c r="QKY5" s="99"/>
      <c r="QKZ5" s="99"/>
      <c r="QLA5" s="99"/>
      <c r="QLB5" s="99"/>
      <c r="QLC5" s="99"/>
      <c r="QLD5" s="99"/>
      <c r="QLE5" s="99"/>
      <c r="QLF5" s="99"/>
      <c r="QLG5" s="99"/>
      <c r="QLH5" s="99"/>
      <c r="QLI5" s="99"/>
      <c r="QLJ5" s="99"/>
      <c r="QLK5" s="99"/>
      <c r="QLL5" s="99"/>
      <c r="QLM5" s="99"/>
      <c r="QLN5" s="99"/>
      <c r="QLO5" s="99"/>
      <c r="QLP5" s="99"/>
      <c r="QLQ5" s="99"/>
      <c r="QLR5" s="99"/>
      <c r="QLS5" s="99"/>
      <c r="QLT5" s="99"/>
      <c r="QLU5" s="99"/>
      <c r="QLV5" s="99"/>
      <c r="QLW5" s="99"/>
      <c r="QLX5" s="99"/>
      <c r="QLY5" s="99"/>
      <c r="QLZ5" s="99"/>
      <c r="QMA5" s="99"/>
      <c r="QMB5" s="99"/>
      <c r="QMC5" s="99"/>
      <c r="QMD5" s="99"/>
      <c r="QME5" s="99"/>
      <c r="QMF5" s="99"/>
      <c r="QMG5" s="99"/>
      <c r="QMH5" s="99"/>
      <c r="QMI5" s="99"/>
      <c r="QMJ5" s="99"/>
      <c r="QMK5" s="99"/>
      <c r="QML5" s="99"/>
      <c r="QMM5" s="99"/>
      <c r="QMN5" s="99"/>
      <c r="QMO5" s="99"/>
      <c r="QMP5" s="99"/>
      <c r="QMQ5" s="99"/>
      <c r="QMR5" s="99"/>
      <c r="QMS5" s="99"/>
      <c r="QMT5" s="99"/>
      <c r="QMU5" s="99"/>
      <c r="QMV5" s="99"/>
      <c r="QMW5" s="99"/>
      <c r="QMX5" s="99"/>
      <c r="QMY5" s="99"/>
      <c r="QMZ5" s="99"/>
      <c r="QNA5" s="99"/>
      <c r="QNB5" s="99"/>
      <c r="QNC5" s="99"/>
      <c r="QND5" s="99"/>
      <c r="QNE5" s="99"/>
      <c r="QNF5" s="99"/>
      <c r="QNG5" s="99"/>
      <c r="QNH5" s="99"/>
      <c r="QNI5" s="99"/>
      <c r="QNJ5" s="99"/>
      <c r="QNK5" s="99"/>
      <c r="QNL5" s="99"/>
      <c r="QNM5" s="99"/>
      <c r="QNN5" s="99"/>
      <c r="QNO5" s="99"/>
      <c r="QNP5" s="99"/>
      <c r="QNQ5" s="99"/>
      <c r="QNR5" s="99"/>
      <c r="QNS5" s="99"/>
      <c r="QNT5" s="99"/>
      <c r="QNU5" s="99"/>
      <c r="QNV5" s="99"/>
      <c r="QNW5" s="99"/>
      <c r="QNX5" s="99"/>
      <c r="QNY5" s="99"/>
      <c r="QNZ5" s="99"/>
      <c r="QOA5" s="99"/>
      <c r="QOB5" s="99"/>
      <c r="QOC5" s="99"/>
      <c r="QOD5" s="99"/>
      <c r="QOE5" s="99"/>
      <c r="QOF5" s="99"/>
      <c r="QOG5" s="99"/>
      <c r="QOH5" s="99"/>
      <c r="QOI5" s="99"/>
      <c r="QOJ5" s="99"/>
      <c r="QOK5" s="99"/>
      <c r="QOL5" s="99"/>
      <c r="QOM5" s="99"/>
      <c r="QON5" s="99"/>
      <c r="QOO5" s="99"/>
      <c r="QOP5" s="99"/>
      <c r="QOQ5" s="99"/>
      <c r="QOR5" s="99"/>
      <c r="QOS5" s="99"/>
      <c r="QOT5" s="99"/>
      <c r="QOU5" s="99"/>
      <c r="QOV5" s="99"/>
      <c r="QOW5" s="99"/>
      <c r="QOX5" s="99"/>
      <c r="QOY5" s="99"/>
      <c r="QOZ5" s="99"/>
      <c r="QPA5" s="99"/>
      <c r="QPB5" s="99"/>
      <c r="QPC5" s="99"/>
      <c r="QPD5" s="99"/>
      <c r="QPE5" s="99"/>
      <c r="QPF5" s="99"/>
      <c r="QPG5" s="99"/>
      <c r="QPH5" s="99"/>
      <c r="QPI5" s="99"/>
      <c r="QPJ5" s="99"/>
      <c r="QPK5" s="99"/>
      <c r="QPL5" s="99"/>
      <c r="QPM5" s="99"/>
      <c r="QPN5" s="99"/>
      <c r="QPO5" s="99"/>
      <c r="QPP5" s="99"/>
      <c r="QPQ5" s="99"/>
      <c r="QPR5" s="99"/>
      <c r="QPS5" s="99"/>
      <c r="QPT5" s="99"/>
      <c r="QPU5" s="99"/>
      <c r="QPV5" s="99"/>
      <c r="QPW5" s="99"/>
      <c r="QPX5" s="99"/>
      <c r="QPY5" s="99"/>
      <c r="QPZ5" s="99"/>
      <c r="QQA5" s="99"/>
      <c r="QQB5" s="99"/>
      <c r="QQC5" s="99"/>
      <c r="QQD5" s="99"/>
      <c r="QQE5" s="99"/>
      <c r="QQF5" s="99"/>
      <c r="QQG5" s="99"/>
      <c r="QQH5" s="99"/>
      <c r="QQI5" s="99"/>
      <c r="QQJ5" s="99"/>
      <c r="QQK5" s="99"/>
      <c r="QQL5" s="99"/>
      <c r="QQM5" s="99"/>
      <c r="QQN5" s="99"/>
      <c r="QQO5" s="99"/>
      <c r="QQP5" s="99"/>
      <c r="QQQ5" s="99"/>
      <c r="QQR5" s="99"/>
      <c r="QQS5" s="99"/>
      <c r="QQT5" s="99"/>
      <c r="QQU5" s="99"/>
      <c r="QQV5" s="99"/>
      <c r="QQW5" s="99"/>
      <c r="QQX5" s="99"/>
      <c r="QQY5" s="99"/>
      <c r="QQZ5" s="99"/>
      <c r="QRA5" s="99"/>
      <c r="QRB5" s="99"/>
      <c r="QRC5" s="99"/>
      <c r="QRD5" s="99"/>
      <c r="QRE5" s="99"/>
      <c r="QRF5" s="99"/>
      <c r="QRG5" s="99"/>
      <c r="QRH5" s="99"/>
      <c r="QRI5" s="99"/>
      <c r="QRJ5" s="99"/>
      <c r="QRK5" s="99"/>
      <c r="QRL5" s="99"/>
      <c r="QRM5" s="99"/>
      <c r="QRN5" s="99"/>
      <c r="QRO5" s="99"/>
      <c r="QRP5" s="99"/>
      <c r="QRQ5" s="99"/>
      <c r="QRR5" s="99"/>
      <c r="QRS5" s="99"/>
      <c r="QRT5" s="99"/>
      <c r="QRU5" s="99"/>
      <c r="QRV5" s="99"/>
      <c r="QRW5" s="99"/>
      <c r="QRX5" s="99"/>
      <c r="QRY5" s="99"/>
      <c r="QRZ5" s="99"/>
      <c r="QSA5" s="99"/>
      <c r="QSB5" s="99"/>
      <c r="QSC5" s="99"/>
      <c r="QSD5" s="99"/>
      <c r="QSE5" s="99"/>
      <c r="QSF5" s="99"/>
      <c r="QSG5" s="99"/>
      <c r="QSH5" s="99"/>
      <c r="QSI5" s="99"/>
      <c r="QSJ5" s="99"/>
      <c r="QSK5" s="99"/>
      <c r="QSL5" s="99"/>
      <c r="QSM5" s="99"/>
      <c r="QSN5" s="99"/>
      <c r="QSO5" s="99"/>
      <c r="QSP5" s="99"/>
      <c r="QSQ5" s="99"/>
      <c r="QSR5" s="99"/>
      <c r="QSS5" s="99"/>
      <c r="QST5" s="99"/>
      <c r="QSU5" s="99"/>
      <c r="QSV5" s="99"/>
      <c r="QSW5" s="99"/>
      <c r="QSX5" s="99"/>
      <c r="QSY5" s="99"/>
      <c r="QSZ5" s="99"/>
      <c r="QTA5" s="99"/>
      <c r="QTB5" s="99"/>
      <c r="QTC5" s="99"/>
      <c r="QTD5" s="99"/>
      <c r="QTE5" s="99"/>
      <c r="QTF5" s="99"/>
      <c r="QTG5" s="99"/>
      <c r="QTH5" s="99"/>
      <c r="QTI5" s="99"/>
      <c r="QTJ5" s="99"/>
      <c r="QTK5" s="99"/>
      <c r="QTL5" s="99"/>
      <c r="QTM5" s="99"/>
      <c r="QTN5" s="99"/>
      <c r="QTO5" s="99"/>
      <c r="QTP5" s="99"/>
      <c r="QTQ5" s="99"/>
      <c r="QTR5" s="99"/>
      <c r="QTS5" s="99"/>
      <c r="QTT5" s="99"/>
      <c r="QTU5" s="99"/>
      <c r="QTV5" s="99"/>
      <c r="QTW5" s="99"/>
      <c r="QTX5" s="99"/>
      <c r="QTY5" s="99"/>
      <c r="QTZ5" s="99"/>
      <c r="QUA5" s="99"/>
      <c r="QUB5" s="99"/>
      <c r="QUC5" s="99"/>
      <c r="QUD5" s="99"/>
      <c r="QUE5" s="99"/>
      <c r="QUF5" s="99"/>
      <c r="QUG5" s="99"/>
      <c r="QUH5" s="99"/>
      <c r="QUI5" s="99"/>
      <c r="QUJ5" s="99"/>
      <c r="QUK5" s="99"/>
      <c r="QUL5" s="99"/>
      <c r="QUM5" s="99"/>
      <c r="QUN5" s="99"/>
      <c r="QUO5" s="99"/>
      <c r="QUP5" s="99"/>
      <c r="QUQ5" s="99"/>
      <c r="QUR5" s="99"/>
      <c r="QUS5" s="99"/>
      <c r="QUT5" s="99"/>
      <c r="QUU5" s="99"/>
      <c r="QUV5" s="99"/>
      <c r="QUW5" s="99"/>
      <c r="QUX5" s="99"/>
      <c r="QUY5" s="99"/>
      <c r="QUZ5" s="99"/>
      <c r="QVA5" s="99"/>
      <c r="QVB5" s="99"/>
      <c r="QVC5" s="99"/>
      <c r="QVD5" s="99"/>
      <c r="QVE5" s="99"/>
      <c r="QVF5" s="99"/>
      <c r="QVG5" s="99"/>
      <c r="QVH5" s="99"/>
      <c r="QVI5" s="99"/>
      <c r="QVJ5" s="99"/>
      <c r="QVK5" s="99"/>
      <c r="QVL5" s="99"/>
      <c r="QVM5" s="99"/>
      <c r="QVN5" s="99"/>
      <c r="QVO5" s="99"/>
      <c r="QVP5" s="99"/>
      <c r="QVQ5" s="99"/>
      <c r="QVR5" s="99"/>
      <c r="QVS5" s="99"/>
      <c r="QVT5" s="99"/>
      <c r="QVU5" s="99"/>
      <c r="QVV5" s="99"/>
      <c r="QVW5" s="99"/>
      <c r="QVX5" s="99"/>
      <c r="QVY5" s="99"/>
      <c r="QVZ5" s="99"/>
      <c r="QWA5" s="99"/>
      <c r="QWB5" s="99"/>
      <c r="QWC5" s="99"/>
      <c r="QWD5" s="99"/>
      <c r="QWE5" s="99"/>
      <c r="QWF5" s="99"/>
      <c r="QWG5" s="99"/>
      <c r="QWH5" s="99"/>
      <c r="QWI5" s="99"/>
      <c r="QWJ5" s="99"/>
      <c r="QWK5" s="99"/>
      <c r="QWL5" s="99"/>
      <c r="QWM5" s="99"/>
      <c r="QWN5" s="99"/>
      <c r="QWO5" s="99"/>
      <c r="QWP5" s="99"/>
      <c r="QWQ5" s="99"/>
      <c r="QWR5" s="99"/>
      <c r="QWS5" s="99"/>
      <c r="QWT5" s="99"/>
      <c r="QWU5" s="99"/>
      <c r="QWV5" s="99"/>
      <c r="QWW5" s="99"/>
      <c r="QWX5" s="99"/>
      <c r="QWY5" s="99"/>
      <c r="QWZ5" s="99"/>
      <c r="QXA5" s="99"/>
      <c r="QXB5" s="99"/>
      <c r="QXC5" s="99"/>
      <c r="QXD5" s="99"/>
      <c r="QXE5" s="99"/>
      <c r="QXF5" s="99"/>
      <c r="QXG5" s="99"/>
      <c r="QXH5" s="99"/>
      <c r="QXI5" s="99"/>
      <c r="QXJ5" s="99"/>
      <c r="QXK5" s="99"/>
      <c r="QXL5" s="99"/>
      <c r="QXM5" s="99"/>
      <c r="QXN5" s="99"/>
      <c r="QXO5" s="99"/>
      <c r="QXP5" s="99"/>
      <c r="QXQ5" s="99"/>
      <c r="QXR5" s="99"/>
      <c r="QXS5" s="99"/>
      <c r="QXT5" s="99"/>
      <c r="QXU5" s="99"/>
      <c r="QXV5" s="99"/>
      <c r="QXW5" s="99"/>
      <c r="QXX5" s="99"/>
      <c r="QXY5" s="99"/>
      <c r="QXZ5" s="99"/>
      <c r="QYA5" s="99"/>
      <c r="QYB5" s="99"/>
      <c r="QYC5" s="99"/>
      <c r="QYD5" s="99"/>
      <c r="QYE5" s="99"/>
      <c r="QYF5" s="99"/>
      <c r="QYG5" s="99"/>
      <c r="QYH5" s="99"/>
      <c r="QYI5" s="99"/>
      <c r="QYJ5" s="99"/>
      <c r="QYK5" s="99"/>
      <c r="QYL5" s="99"/>
      <c r="QYM5" s="99"/>
      <c r="QYN5" s="99"/>
      <c r="QYO5" s="99"/>
      <c r="QYP5" s="99"/>
      <c r="QYQ5" s="99"/>
      <c r="QYR5" s="99"/>
      <c r="QYS5" s="99"/>
      <c r="QYT5" s="99"/>
      <c r="QYU5" s="99"/>
      <c r="QYV5" s="99"/>
      <c r="QYW5" s="99"/>
      <c r="QYX5" s="99"/>
      <c r="QYY5" s="99"/>
      <c r="QYZ5" s="99"/>
      <c r="QZA5" s="99"/>
      <c r="QZB5" s="99"/>
      <c r="QZC5" s="99"/>
      <c r="QZD5" s="99"/>
      <c r="QZE5" s="99"/>
      <c r="QZF5" s="99"/>
      <c r="QZG5" s="99"/>
      <c r="QZH5" s="99"/>
      <c r="QZI5" s="99"/>
      <c r="QZJ5" s="99"/>
      <c r="QZK5" s="99"/>
      <c r="QZL5" s="99"/>
      <c r="QZM5" s="99"/>
      <c r="QZN5" s="99"/>
      <c r="QZO5" s="99"/>
      <c r="QZP5" s="99"/>
      <c r="QZQ5" s="99"/>
      <c r="QZR5" s="99"/>
      <c r="QZS5" s="99"/>
      <c r="QZT5" s="99"/>
      <c r="QZU5" s="99"/>
      <c r="QZV5" s="99"/>
      <c r="QZW5" s="99"/>
      <c r="QZX5" s="99"/>
      <c r="QZY5" s="99"/>
      <c r="QZZ5" s="99"/>
      <c r="RAA5" s="99"/>
      <c r="RAB5" s="99"/>
      <c r="RAC5" s="99"/>
      <c r="RAD5" s="99"/>
      <c r="RAE5" s="99"/>
      <c r="RAF5" s="99"/>
      <c r="RAG5" s="99"/>
      <c r="RAH5" s="99"/>
      <c r="RAI5" s="99"/>
      <c r="RAJ5" s="99"/>
      <c r="RAK5" s="99"/>
      <c r="RAL5" s="99"/>
      <c r="RAM5" s="99"/>
      <c r="RAN5" s="99"/>
      <c r="RAO5" s="99"/>
      <c r="RAP5" s="99"/>
      <c r="RAQ5" s="99"/>
      <c r="RAR5" s="99"/>
      <c r="RAS5" s="99"/>
      <c r="RAT5" s="99"/>
      <c r="RAU5" s="99"/>
      <c r="RAV5" s="99"/>
      <c r="RAW5" s="99"/>
      <c r="RAX5" s="99"/>
      <c r="RAY5" s="99"/>
      <c r="RAZ5" s="99"/>
      <c r="RBA5" s="99"/>
      <c r="RBB5" s="99"/>
      <c r="RBC5" s="99"/>
      <c r="RBD5" s="99"/>
      <c r="RBE5" s="99"/>
      <c r="RBF5" s="99"/>
      <c r="RBG5" s="99"/>
      <c r="RBH5" s="99"/>
      <c r="RBI5" s="99"/>
      <c r="RBJ5" s="99"/>
      <c r="RBK5" s="99"/>
      <c r="RBL5" s="99"/>
      <c r="RBM5" s="99"/>
      <c r="RBN5" s="99"/>
      <c r="RBO5" s="99"/>
      <c r="RBP5" s="99"/>
      <c r="RBQ5" s="99"/>
      <c r="RBR5" s="99"/>
      <c r="RBS5" s="99"/>
      <c r="RBT5" s="99"/>
      <c r="RBU5" s="99"/>
      <c r="RBV5" s="99"/>
      <c r="RBW5" s="99"/>
      <c r="RBX5" s="99"/>
      <c r="RBY5" s="99"/>
      <c r="RBZ5" s="99"/>
      <c r="RCA5" s="99"/>
      <c r="RCB5" s="99"/>
      <c r="RCC5" s="99"/>
      <c r="RCD5" s="99"/>
      <c r="RCE5" s="99"/>
      <c r="RCF5" s="99"/>
      <c r="RCG5" s="99"/>
      <c r="RCH5" s="99"/>
      <c r="RCI5" s="99"/>
      <c r="RCJ5" s="99"/>
      <c r="RCK5" s="99"/>
      <c r="RCL5" s="99"/>
      <c r="RCM5" s="99"/>
      <c r="RCN5" s="99"/>
      <c r="RCO5" s="99"/>
      <c r="RCP5" s="99"/>
      <c r="RCQ5" s="99"/>
      <c r="RCR5" s="99"/>
      <c r="RCS5" s="99"/>
      <c r="RCT5" s="99"/>
      <c r="RCU5" s="99"/>
      <c r="RCV5" s="99"/>
      <c r="RCW5" s="99"/>
      <c r="RCX5" s="99"/>
      <c r="RCY5" s="99"/>
      <c r="RCZ5" s="99"/>
      <c r="RDA5" s="99"/>
      <c r="RDB5" s="99"/>
      <c r="RDC5" s="99"/>
      <c r="RDD5" s="99"/>
      <c r="RDE5" s="99"/>
      <c r="RDF5" s="99"/>
      <c r="RDG5" s="99"/>
      <c r="RDH5" s="99"/>
      <c r="RDI5" s="99"/>
      <c r="RDJ5" s="99"/>
      <c r="RDK5" s="99"/>
      <c r="RDL5" s="99"/>
      <c r="RDM5" s="99"/>
      <c r="RDN5" s="99"/>
      <c r="RDO5" s="99"/>
      <c r="RDP5" s="99"/>
      <c r="RDQ5" s="99"/>
      <c r="RDR5" s="99"/>
      <c r="RDS5" s="99"/>
      <c r="RDT5" s="99"/>
      <c r="RDU5" s="99"/>
      <c r="RDV5" s="99"/>
      <c r="RDW5" s="99"/>
      <c r="RDX5" s="99"/>
      <c r="RDY5" s="99"/>
      <c r="RDZ5" s="99"/>
      <c r="REA5" s="99"/>
      <c r="REB5" s="99"/>
      <c r="REC5" s="99"/>
      <c r="RED5" s="99"/>
      <c r="REE5" s="99"/>
      <c r="REF5" s="99"/>
      <c r="REG5" s="99"/>
      <c r="REH5" s="99"/>
      <c r="REI5" s="99"/>
      <c r="REJ5" s="99"/>
      <c r="REK5" s="99"/>
      <c r="REL5" s="99"/>
      <c r="REM5" s="99"/>
      <c r="REN5" s="99"/>
      <c r="REO5" s="99"/>
      <c r="REP5" s="99"/>
      <c r="REQ5" s="99"/>
      <c r="RER5" s="99"/>
      <c r="RES5" s="99"/>
      <c r="RET5" s="99"/>
      <c r="REU5" s="99"/>
      <c r="REV5" s="99"/>
      <c r="REW5" s="99"/>
      <c r="REX5" s="99"/>
      <c r="REY5" s="99"/>
      <c r="REZ5" s="99"/>
      <c r="RFA5" s="99"/>
      <c r="RFB5" s="99"/>
      <c r="RFC5" s="99"/>
      <c r="RFD5" s="99"/>
      <c r="RFE5" s="99"/>
      <c r="RFF5" s="99"/>
      <c r="RFG5" s="99"/>
      <c r="RFH5" s="99"/>
      <c r="RFI5" s="99"/>
      <c r="RFJ5" s="99"/>
      <c r="RFK5" s="99"/>
      <c r="RFL5" s="99"/>
      <c r="RFM5" s="99"/>
      <c r="RFN5" s="99"/>
      <c r="RFO5" s="99"/>
      <c r="RFP5" s="99"/>
      <c r="RFQ5" s="99"/>
      <c r="RFR5" s="99"/>
      <c r="RFS5" s="99"/>
      <c r="RFT5" s="99"/>
      <c r="RFU5" s="99"/>
      <c r="RFV5" s="99"/>
      <c r="RFW5" s="99"/>
      <c r="RFX5" s="99"/>
      <c r="RFY5" s="99"/>
      <c r="RFZ5" s="99"/>
      <c r="RGA5" s="99"/>
      <c r="RGB5" s="99"/>
      <c r="RGC5" s="99"/>
      <c r="RGD5" s="99"/>
      <c r="RGE5" s="99"/>
      <c r="RGF5" s="99"/>
      <c r="RGG5" s="99"/>
      <c r="RGH5" s="99"/>
      <c r="RGI5" s="99"/>
      <c r="RGJ5" s="99"/>
      <c r="RGK5" s="99"/>
      <c r="RGL5" s="99"/>
      <c r="RGM5" s="99"/>
      <c r="RGN5" s="99"/>
      <c r="RGO5" s="99"/>
      <c r="RGP5" s="99"/>
      <c r="RGQ5" s="99"/>
      <c r="RGR5" s="99"/>
      <c r="RGS5" s="99"/>
      <c r="RGT5" s="99"/>
      <c r="RGU5" s="99"/>
      <c r="RGV5" s="99"/>
      <c r="RGW5" s="99"/>
      <c r="RGX5" s="99"/>
      <c r="RGY5" s="99"/>
      <c r="RGZ5" s="99"/>
      <c r="RHA5" s="99"/>
      <c r="RHB5" s="99"/>
      <c r="RHC5" s="99"/>
      <c r="RHD5" s="99"/>
      <c r="RHE5" s="99"/>
      <c r="RHF5" s="99"/>
      <c r="RHG5" s="99"/>
      <c r="RHH5" s="99"/>
      <c r="RHI5" s="99"/>
      <c r="RHJ5" s="99"/>
      <c r="RHK5" s="99"/>
      <c r="RHL5" s="99"/>
      <c r="RHM5" s="99"/>
      <c r="RHN5" s="99"/>
      <c r="RHO5" s="99"/>
      <c r="RHP5" s="99"/>
      <c r="RHQ5" s="99"/>
      <c r="RHR5" s="99"/>
      <c r="RHS5" s="99"/>
      <c r="RHT5" s="99"/>
      <c r="RHU5" s="99"/>
      <c r="RHV5" s="99"/>
      <c r="RHW5" s="99"/>
      <c r="RHX5" s="99"/>
      <c r="RHY5" s="99"/>
      <c r="RHZ5" s="99"/>
      <c r="RIA5" s="99"/>
      <c r="RIB5" s="99"/>
      <c r="RIC5" s="99"/>
      <c r="RID5" s="99"/>
      <c r="RIE5" s="99"/>
      <c r="RIF5" s="99"/>
      <c r="RIG5" s="99"/>
      <c r="RIH5" s="99"/>
      <c r="RII5" s="99"/>
      <c r="RIJ5" s="99"/>
      <c r="RIK5" s="99"/>
      <c r="RIL5" s="99"/>
      <c r="RIM5" s="99"/>
      <c r="RIN5" s="99"/>
      <c r="RIO5" s="99"/>
      <c r="RIP5" s="99"/>
      <c r="RIQ5" s="99"/>
      <c r="RIR5" s="99"/>
      <c r="RIS5" s="99"/>
      <c r="RIT5" s="99"/>
      <c r="RIU5" s="99"/>
      <c r="RIV5" s="99"/>
      <c r="RIW5" s="99"/>
      <c r="RIX5" s="99"/>
      <c r="RIY5" s="99"/>
      <c r="RIZ5" s="99"/>
      <c r="RJA5" s="99"/>
      <c r="RJB5" s="99"/>
      <c r="RJC5" s="99"/>
      <c r="RJD5" s="99"/>
      <c r="RJE5" s="99"/>
      <c r="RJF5" s="99"/>
      <c r="RJG5" s="99"/>
      <c r="RJH5" s="99"/>
      <c r="RJI5" s="99"/>
      <c r="RJJ5" s="99"/>
      <c r="RJK5" s="99"/>
      <c r="RJL5" s="99"/>
      <c r="RJM5" s="99"/>
      <c r="RJN5" s="99"/>
      <c r="RJO5" s="99"/>
      <c r="RJP5" s="99"/>
      <c r="RJQ5" s="99"/>
      <c r="RJR5" s="99"/>
      <c r="RJS5" s="99"/>
      <c r="RJT5" s="99"/>
      <c r="RJU5" s="99"/>
      <c r="RJV5" s="99"/>
      <c r="RJW5" s="99"/>
      <c r="RJX5" s="99"/>
      <c r="RJY5" s="99"/>
      <c r="RJZ5" s="99"/>
      <c r="RKA5" s="99"/>
      <c r="RKB5" s="99"/>
      <c r="RKC5" s="99"/>
      <c r="RKD5" s="99"/>
      <c r="RKE5" s="99"/>
      <c r="RKF5" s="99"/>
      <c r="RKG5" s="99"/>
      <c r="RKH5" s="99"/>
      <c r="RKI5" s="99"/>
      <c r="RKJ5" s="99"/>
      <c r="RKK5" s="99"/>
      <c r="RKL5" s="99"/>
      <c r="RKM5" s="99"/>
      <c r="RKN5" s="99"/>
      <c r="RKO5" s="99"/>
      <c r="RKP5" s="99"/>
      <c r="RKQ5" s="99"/>
      <c r="RKR5" s="99"/>
      <c r="RKS5" s="99"/>
      <c r="RKT5" s="99"/>
      <c r="RKU5" s="99"/>
      <c r="RKV5" s="99"/>
      <c r="RKW5" s="99"/>
      <c r="RKX5" s="99"/>
      <c r="RKY5" s="99"/>
      <c r="RKZ5" s="99"/>
      <c r="RLA5" s="99"/>
      <c r="RLB5" s="99"/>
      <c r="RLC5" s="99"/>
      <c r="RLD5" s="99"/>
      <c r="RLE5" s="99"/>
      <c r="RLF5" s="99"/>
      <c r="RLG5" s="99"/>
      <c r="RLH5" s="99"/>
      <c r="RLI5" s="99"/>
      <c r="RLJ5" s="99"/>
      <c r="RLK5" s="99"/>
      <c r="RLL5" s="99"/>
      <c r="RLM5" s="99"/>
      <c r="RLN5" s="99"/>
      <c r="RLO5" s="99"/>
      <c r="RLP5" s="99"/>
      <c r="RLQ5" s="99"/>
      <c r="RLR5" s="99"/>
      <c r="RLS5" s="99"/>
      <c r="RLT5" s="99"/>
      <c r="RLU5" s="99"/>
      <c r="RLV5" s="99"/>
      <c r="RLW5" s="99"/>
      <c r="RLX5" s="99"/>
      <c r="RLY5" s="99"/>
      <c r="RLZ5" s="99"/>
      <c r="RMA5" s="99"/>
      <c r="RMB5" s="99"/>
      <c r="RMC5" s="99"/>
      <c r="RMD5" s="99"/>
      <c r="RME5" s="99"/>
      <c r="RMF5" s="99"/>
      <c r="RMG5" s="99"/>
      <c r="RMH5" s="99"/>
      <c r="RMI5" s="99"/>
      <c r="RMJ5" s="99"/>
      <c r="RMK5" s="99"/>
      <c r="RML5" s="99"/>
      <c r="RMM5" s="99"/>
      <c r="RMN5" s="99"/>
      <c r="RMO5" s="99"/>
      <c r="RMP5" s="99"/>
      <c r="RMQ5" s="99"/>
      <c r="RMR5" s="99"/>
      <c r="RMS5" s="99"/>
      <c r="RMT5" s="99"/>
      <c r="RMU5" s="99"/>
      <c r="RMV5" s="99"/>
      <c r="RMW5" s="99"/>
      <c r="RMX5" s="99"/>
      <c r="RMY5" s="99"/>
      <c r="RMZ5" s="99"/>
      <c r="RNA5" s="99"/>
      <c r="RNB5" s="99"/>
      <c r="RNC5" s="99"/>
      <c r="RND5" s="99"/>
      <c r="RNE5" s="99"/>
      <c r="RNF5" s="99"/>
      <c r="RNG5" s="99"/>
      <c r="RNH5" s="99"/>
      <c r="RNI5" s="99"/>
      <c r="RNJ5" s="99"/>
      <c r="RNK5" s="99"/>
      <c r="RNL5" s="99"/>
      <c r="RNM5" s="99"/>
      <c r="RNN5" s="99"/>
      <c r="RNO5" s="99"/>
      <c r="RNP5" s="99"/>
      <c r="RNQ5" s="99"/>
      <c r="RNR5" s="99"/>
      <c r="RNS5" s="99"/>
      <c r="RNT5" s="99"/>
      <c r="RNU5" s="99"/>
      <c r="RNV5" s="99"/>
      <c r="RNW5" s="99"/>
      <c r="RNX5" s="99"/>
      <c r="RNY5" s="99"/>
      <c r="RNZ5" s="99"/>
      <c r="ROA5" s="99"/>
      <c r="ROB5" s="99"/>
      <c r="ROC5" s="99"/>
      <c r="ROD5" s="99"/>
      <c r="ROE5" s="99"/>
      <c r="ROF5" s="99"/>
      <c r="ROG5" s="99"/>
      <c r="ROH5" s="99"/>
      <c r="ROI5" s="99"/>
      <c r="ROJ5" s="99"/>
      <c r="ROK5" s="99"/>
      <c r="ROL5" s="99"/>
      <c r="ROM5" s="99"/>
      <c r="RON5" s="99"/>
      <c r="ROO5" s="99"/>
      <c r="ROP5" s="99"/>
      <c r="ROQ5" s="99"/>
      <c r="ROR5" s="99"/>
      <c r="ROS5" s="99"/>
      <c r="ROT5" s="99"/>
      <c r="ROU5" s="99"/>
      <c r="ROV5" s="99"/>
      <c r="ROW5" s="99"/>
      <c r="ROX5" s="99"/>
      <c r="ROY5" s="99"/>
      <c r="ROZ5" s="99"/>
      <c r="RPA5" s="99"/>
      <c r="RPB5" s="99"/>
      <c r="RPC5" s="99"/>
      <c r="RPD5" s="99"/>
      <c r="RPE5" s="99"/>
      <c r="RPF5" s="99"/>
      <c r="RPG5" s="99"/>
      <c r="RPH5" s="99"/>
      <c r="RPI5" s="99"/>
      <c r="RPJ5" s="99"/>
      <c r="RPK5" s="99"/>
      <c r="RPL5" s="99"/>
      <c r="RPM5" s="99"/>
      <c r="RPN5" s="99"/>
      <c r="RPO5" s="99"/>
      <c r="RPP5" s="99"/>
      <c r="RPQ5" s="99"/>
      <c r="RPR5" s="99"/>
      <c r="RPS5" s="99"/>
      <c r="RPT5" s="99"/>
      <c r="RPU5" s="99"/>
      <c r="RPV5" s="99"/>
      <c r="RPW5" s="99"/>
      <c r="RPX5" s="99"/>
      <c r="RPY5" s="99"/>
      <c r="RPZ5" s="99"/>
      <c r="RQA5" s="99"/>
      <c r="RQB5" s="99"/>
      <c r="RQC5" s="99"/>
      <c r="RQD5" s="99"/>
      <c r="RQE5" s="99"/>
      <c r="RQF5" s="99"/>
      <c r="RQG5" s="99"/>
      <c r="RQH5" s="99"/>
      <c r="RQI5" s="99"/>
      <c r="RQJ5" s="99"/>
      <c r="RQK5" s="99"/>
      <c r="RQL5" s="99"/>
      <c r="RQM5" s="99"/>
      <c r="RQN5" s="99"/>
      <c r="RQO5" s="99"/>
      <c r="RQP5" s="99"/>
      <c r="RQQ5" s="99"/>
      <c r="RQR5" s="99"/>
      <c r="RQS5" s="99"/>
      <c r="RQT5" s="99"/>
      <c r="RQU5" s="99"/>
      <c r="RQV5" s="99"/>
      <c r="RQW5" s="99"/>
      <c r="RQX5" s="99"/>
      <c r="RQY5" s="99"/>
      <c r="RQZ5" s="99"/>
      <c r="RRA5" s="99"/>
      <c r="RRB5" s="99"/>
      <c r="RRC5" s="99"/>
      <c r="RRD5" s="99"/>
      <c r="RRE5" s="99"/>
      <c r="RRF5" s="99"/>
      <c r="RRG5" s="99"/>
      <c r="RRH5" s="99"/>
      <c r="RRI5" s="99"/>
      <c r="RRJ5" s="99"/>
      <c r="RRK5" s="99"/>
      <c r="RRL5" s="99"/>
      <c r="RRM5" s="99"/>
      <c r="RRN5" s="99"/>
      <c r="RRO5" s="99"/>
      <c r="RRP5" s="99"/>
      <c r="RRQ5" s="99"/>
      <c r="RRR5" s="99"/>
      <c r="RRS5" s="99"/>
      <c r="RRT5" s="99"/>
      <c r="RRU5" s="99"/>
      <c r="RRV5" s="99"/>
      <c r="RRW5" s="99"/>
      <c r="RRX5" s="99"/>
      <c r="RRY5" s="99"/>
      <c r="RRZ5" s="99"/>
      <c r="RSA5" s="99"/>
      <c r="RSB5" s="99"/>
      <c r="RSC5" s="99"/>
      <c r="RSD5" s="99"/>
      <c r="RSE5" s="99"/>
      <c r="RSF5" s="99"/>
      <c r="RSG5" s="99"/>
      <c r="RSH5" s="99"/>
      <c r="RSI5" s="99"/>
      <c r="RSJ5" s="99"/>
      <c r="RSK5" s="99"/>
      <c r="RSL5" s="99"/>
      <c r="RSM5" s="99"/>
      <c r="RSN5" s="99"/>
      <c r="RSO5" s="99"/>
      <c r="RSP5" s="99"/>
      <c r="RSQ5" s="99"/>
      <c r="RSR5" s="99"/>
      <c r="RSS5" s="99"/>
      <c r="RST5" s="99"/>
      <c r="RSU5" s="99"/>
      <c r="RSV5" s="99"/>
      <c r="RSW5" s="99"/>
      <c r="RSX5" s="99"/>
      <c r="RSY5" s="99"/>
      <c r="RSZ5" s="99"/>
      <c r="RTA5" s="99"/>
      <c r="RTB5" s="99"/>
      <c r="RTC5" s="99"/>
      <c r="RTD5" s="99"/>
      <c r="RTE5" s="99"/>
      <c r="RTF5" s="99"/>
      <c r="RTG5" s="99"/>
      <c r="RTH5" s="99"/>
      <c r="RTI5" s="99"/>
      <c r="RTJ5" s="99"/>
      <c r="RTK5" s="99"/>
      <c r="RTL5" s="99"/>
      <c r="RTM5" s="99"/>
      <c r="RTN5" s="99"/>
      <c r="RTO5" s="99"/>
      <c r="RTP5" s="99"/>
      <c r="RTQ5" s="99"/>
      <c r="RTR5" s="99"/>
      <c r="RTS5" s="99"/>
      <c r="RTT5" s="99"/>
      <c r="RTU5" s="99"/>
      <c r="RTV5" s="99"/>
      <c r="RTW5" s="99"/>
      <c r="RTX5" s="99"/>
      <c r="RTY5" s="99"/>
      <c r="RTZ5" s="99"/>
      <c r="RUA5" s="99"/>
      <c r="RUB5" s="99"/>
      <c r="RUC5" s="99"/>
      <c r="RUD5" s="99"/>
      <c r="RUE5" s="99"/>
      <c r="RUF5" s="99"/>
      <c r="RUG5" s="99"/>
      <c r="RUH5" s="99"/>
      <c r="RUI5" s="99"/>
      <c r="RUJ5" s="99"/>
      <c r="RUK5" s="99"/>
      <c r="RUL5" s="99"/>
      <c r="RUM5" s="99"/>
      <c r="RUN5" s="99"/>
      <c r="RUO5" s="99"/>
      <c r="RUP5" s="99"/>
      <c r="RUQ5" s="99"/>
      <c r="RUR5" s="99"/>
      <c r="RUS5" s="99"/>
      <c r="RUT5" s="99"/>
      <c r="RUU5" s="99"/>
      <c r="RUV5" s="99"/>
      <c r="RUW5" s="99"/>
      <c r="RUX5" s="99"/>
      <c r="RUY5" s="99"/>
      <c r="RUZ5" s="99"/>
      <c r="RVA5" s="99"/>
      <c r="RVB5" s="99"/>
      <c r="RVC5" s="99"/>
      <c r="RVD5" s="99"/>
      <c r="RVE5" s="99"/>
      <c r="RVF5" s="99"/>
      <c r="RVG5" s="99"/>
      <c r="RVH5" s="99"/>
      <c r="RVI5" s="99"/>
      <c r="RVJ5" s="99"/>
      <c r="RVK5" s="99"/>
      <c r="RVL5" s="99"/>
      <c r="RVM5" s="99"/>
      <c r="RVN5" s="99"/>
      <c r="RVO5" s="99"/>
      <c r="RVP5" s="99"/>
      <c r="RVQ5" s="99"/>
      <c r="RVR5" s="99"/>
      <c r="RVS5" s="99"/>
      <c r="RVT5" s="99"/>
      <c r="RVU5" s="99"/>
      <c r="RVV5" s="99"/>
      <c r="RVW5" s="99"/>
      <c r="RVX5" s="99"/>
      <c r="RVY5" s="99"/>
      <c r="RVZ5" s="99"/>
      <c r="RWA5" s="99"/>
      <c r="RWB5" s="99"/>
      <c r="RWC5" s="99"/>
      <c r="RWD5" s="99"/>
      <c r="RWE5" s="99"/>
      <c r="RWF5" s="99"/>
      <c r="RWG5" s="99"/>
      <c r="RWH5" s="99"/>
      <c r="RWI5" s="99"/>
      <c r="RWJ5" s="99"/>
      <c r="RWK5" s="99"/>
      <c r="RWL5" s="99"/>
      <c r="RWM5" s="99"/>
      <c r="RWN5" s="99"/>
      <c r="RWO5" s="99"/>
      <c r="RWP5" s="99"/>
      <c r="RWQ5" s="99"/>
      <c r="RWR5" s="99"/>
      <c r="RWS5" s="99"/>
      <c r="RWT5" s="99"/>
      <c r="RWU5" s="99"/>
      <c r="RWV5" s="99"/>
      <c r="RWW5" s="99"/>
      <c r="RWX5" s="99"/>
      <c r="RWY5" s="99"/>
      <c r="RWZ5" s="99"/>
      <c r="RXA5" s="99"/>
      <c r="RXB5" s="99"/>
      <c r="RXC5" s="99"/>
      <c r="RXD5" s="99"/>
      <c r="RXE5" s="99"/>
      <c r="RXF5" s="99"/>
      <c r="RXG5" s="99"/>
      <c r="RXH5" s="99"/>
      <c r="RXI5" s="99"/>
      <c r="RXJ5" s="99"/>
      <c r="RXK5" s="99"/>
      <c r="RXL5" s="99"/>
      <c r="RXM5" s="99"/>
      <c r="RXN5" s="99"/>
      <c r="RXO5" s="99"/>
      <c r="RXP5" s="99"/>
      <c r="RXQ5" s="99"/>
      <c r="RXR5" s="99"/>
      <c r="RXS5" s="99"/>
      <c r="RXT5" s="99"/>
      <c r="RXU5" s="99"/>
      <c r="RXV5" s="99"/>
      <c r="RXW5" s="99"/>
      <c r="RXX5" s="99"/>
      <c r="RXY5" s="99"/>
      <c r="RXZ5" s="99"/>
      <c r="RYA5" s="99"/>
      <c r="RYB5" s="99"/>
      <c r="RYC5" s="99"/>
      <c r="RYD5" s="99"/>
      <c r="RYE5" s="99"/>
      <c r="RYF5" s="99"/>
      <c r="RYG5" s="99"/>
      <c r="RYH5" s="99"/>
      <c r="RYI5" s="99"/>
      <c r="RYJ5" s="99"/>
      <c r="RYK5" s="99"/>
      <c r="RYL5" s="99"/>
      <c r="RYM5" s="99"/>
      <c r="RYN5" s="99"/>
      <c r="RYO5" s="99"/>
      <c r="RYP5" s="99"/>
      <c r="RYQ5" s="99"/>
      <c r="RYR5" s="99"/>
      <c r="RYS5" s="99"/>
      <c r="RYT5" s="99"/>
      <c r="RYU5" s="99"/>
      <c r="RYV5" s="99"/>
      <c r="RYW5" s="99"/>
      <c r="RYX5" s="99"/>
      <c r="RYY5" s="99"/>
      <c r="RYZ5" s="99"/>
      <c r="RZA5" s="99"/>
      <c r="RZB5" s="99"/>
      <c r="RZC5" s="99"/>
      <c r="RZD5" s="99"/>
      <c r="RZE5" s="99"/>
      <c r="RZF5" s="99"/>
      <c r="RZG5" s="99"/>
      <c r="RZH5" s="99"/>
      <c r="RZI5" s="99"/>
      <c r="RZJ5" s="99"/>
      <c r="RZK5" s="99"/>
      <c r="RZL5" s="99"/>
      <c r="RZM5" s="99"/>
      <c r="RZN5" s="99"/>
      <c r="RZO5" s="99"/>
      <c r="RZP5" s="99"/>
      <c r="RZQ5" s="99"/>
      <c r="RZR5" s="99"/>
      <c r="RZS5" s="99"/>
      <c r="RZT5" s="99"/>
      <c r="RZU5" s="99"/>
      <c r="RZV5" s="99"/>
      <c r="RZW5" s="99"/>
      <c r="RZX5" s="99"/>
      <c r="RZY5" s="99"/>
      <c r="RZZ5" s="99"/>
      <c r="SAA5" s="99"/>
      <c r="SAB5" s="99"/>
      <c r="SAC5" s="99"/>
      <c r="SAD5" s="99"/>
      <c r="SAE5" s="99"/>
      <c r="SAF5" s="99"/>
      <c r="SAG5" s="99"/>
      <c r="SAH5" s="99"/>
      <c r="SAI5" s="99"/>
      <c r="SAJ5" s="99"/>
      <c r="SAK5" s="99"/>
      <c r="SAL5" s="99"/>
      <c r="SAM5" s="99"/>
      <c r="SAN5" s="99"/>
      <c r="SAO5" s="99"/>
      <c r="SAP5" s="99"/>
      <c r="SAQ5" s="99"/>
      <c r="SAR5" s="99"/>
      <c r="SAS5" s="99"/>
      <c r="SAT5" s="99"/>
      <c r="SAU5" s="99"/>
      <c r="SAV5" s="99"/>
      <c r="SAW5" s="99"/>
      <c r="SAX5" s="99"/>
      <c r="SAY5" s="99"/>
      <c r="SAZ5" s="99"/>
      <c r="SBA5" s="99"/>
      <c r="SBB5" s="99"/>
      <c r="SBC5" s="99"/>
      <c r="SBD5" s="99"/>
      <c r="SBE5" s="99"/>
      <c r="SBF5" s="99"/>
      <c r="SBG5" s="99"/>
      <c r="SBH5" s="99"/>
      <c r="SBI5" s="99"/>
      <c r="SBJ5" s="99"/>
      <c r="SBK5" s="99"/>
      <c r="SBL5" s="99"/>
      <c r="SBM5" s="99"/>
      <c r="SBN5" s="99"/>
      <c r="SBO5" s="99"/>
      <c r="SBP5" s="99"/>
      <c r="SBQ5" s="99"/>
      <c r="SBR5" s="99"/>
      <c r="SBS5" s="99"/>
      <c r="SBT5" s="99"/>
      <c r="SBU5" s="99"/>
      <c r="SBV5" s="99"/>
      <c r="SBW5" s="99"/>
      <c r="SBX5" s="99"/>
      <c r="SBY5" s="99"/>
      <c r="SBZ5" s="99"/>
      <c r="SCA5" s="99"/>
      <c r="SCB5" s="99"/>
      <c r="SCC5" s="99"/>
      <c r="SCD5" s="99"/>
      <c r="SCE5" s="99"/>
      <c r="SCF5" s="99"/>
      <c r="SCG5" s="99"/>
      <c r="SCH5" s="99"/>
      <c r="SCI5" s="99"/>
      <c r="SCJ5" s="99"/>
      <c r="SCK5" s="99"/>
      <c r="SCL5" s="99"/>
      <c r="SCM5" s="99"/>
      <c r="SCN5" s="99"/>
      <c r="SCO5" s="99"/>
      <c r="SCP5" s="99"/>
      <c r="SCQ5" s="99"/>
      <c r="SCR5" s="99"/>
      <c r="SCS5" s="99"/>
      <c r="SCT5" s="99"/>
      <c r="SCU5" s="99"/>
      <c r="SCV5" s="99"/>
      <c r="SCW5" s="99"/>
      <c r="SCX5" s="99"/>
      <c r="SCY5" s="99"/>
      <c r="SCZ5" s="99"/>
      <c r="SDA5" s="99"/>
      <c r="SDB5" s="99"/>
      <c r="SDC5" s="99"/>
      <c r="SDD5" s="99"/>
      <c r="SDE5" s="99"/>
      <c r="SDF5" s="99"/>
      <c r="SDG5" s="99"/>
      <c r="SDH5" s="99"/>
      <c r="SDI5" s="99"/>
      <c r="SDJ5" s="99"/>
      <c r="SDK5" s="99"/>
      <c r="SDL5" s="99"/>
      <c r="SDM5" s="99"/>
      <c r="SDN5" s="99"/>
      <c r="SDO5" s="99"/>
      <c r="SDP5" s="99"/>
      <c r="SDQ5" s="99"/>
      <c r="SDR5" s="99"/>
      <c r="SDS5" s="99"/>
      <c r="SDT5" s="99"/>
      <c r="SDU5" s="99"/>
      <c r="SDV5" s="99"/>
      <c r="SDW5" s="99"/>
      <c r="SDX5" s="99"/>
      <c r="SDY5" s="99"/>
      <c r="SDZ5" s="99"/>
      <c r="SEA5" s="99"/>
      <c r="SEB5" s="99"/>
      <c r="SEC5" s="99"/>
      <c r="SED5" s="99"/>
      <c r="SEE5" s="99"/>
      <c r="SEF5" s="99"/>
      <c r="SEG5" s="99"/>
      <c r="SEH5" s="99"/>
      <c r="SEI5" s="99"/>
      <c r="SEJ5" s="99"/>
      <c r="SEK5" s="99"/>
      <c r="SEL5" s="99"/>
      <c r="SEM5" s="99"/>
      <c r="SEN5" s="99"/>
      <c r="SEO5" s="99"/>
      <c r="SEP5" s="99"/>
      <c r="SEQ5" s="99"/>
      <c r="SER5" s="99"/>
      <c r="SES5" s="99"/>
      <c r="SET5" s="99"/>
      <c r="SEU5" s="99"/>
      <c r="SEV5" s="99"/>
      <c r="SEW5" s="99"/>
      <c r="SEX5" s="99"/>
      <c r="SEY5" s="99"/>
      <c r="SEZ5" s="99"/>
      <c r="SFA5" s="99"/>
      <c r="SFB5" s="99"/>
      <c r="SFC5" s="99"/>
      <c r="SFD5" s="99"/>
      <c r="SFE5" s="99"/>
      <c r="SFF5" s="99"/>
      <c r="SFG5" s="99"/>
      <c r="SFH5" s="99"/>
      <c r="SFI5" s="99"/>
      <c r="SFJ5" s="99"/>
      <c r="SFK5" s="99"/>
      <c r="SFL5" s="99"/>
      <c r="SFM5" s="99"/>
      <c r="SFN5" s="99"/>
      <c r="SFO5" s="99"/>
      <c r="SFP5" s="99"/>
      <c r="SFQ5" s="99"/>
      <c r="SFR5" s="99"/>
      <c r="SFS5" s="99"/>
      <c r="SFT5" s="99"/>
      <c r="SFU5" s="99"/>
      <c r="SFV5" s="99"/>
      <c r="SFW5" s="99"/>
      <c r="SFX5" s="99"/>
      <c r="SFY5" s="99"/>
      <c r="SFZ5" s="99"/>
      <c r="SGA5" s="99"/>
      <c r="SGB5" s="99"/>
      <c r="SGC5" s="99"/>
      <c r="SGD5" s="99"/>
      <c r="SGE5" s="99"/>
      <c r="SGF5" s="99"/>
      <c r="SGG5" s="99"/>
      <c r="SGH5" s="99"/>
      <c r="SGI5" s="99"/>
      <c r="SGJ5" s="99"/>
      <c r="SGK5" s="99"/>
      <c r="SGL5" s="99"/>
      <c r="SGM5" s="99"/>
      <c r="SGN5" s="99"/>
      <c r="SGO5" s="99"/>
      <c r="SGP5" s="99"/>
      <c r="SGQ5" s="99"/>
      <c r="SGR5" s="99"/>
      <c r="SGS5" s="99"/>
      <c r="SGT5" s="99"/>
      <c r="SGU5" s="99"/>
      <c r="SGV5" s="99"/>
      <c r="SGW5" s="99"/>
      <c r="SGX5" s="99"/>
      <c r="SGY5" s="99"/>
      <c r="SGZ5" s="99"/>
      <c r="SHA5" s="99"/>
      <c r="SHB5" s="99"/>
      <c r="SHC5" s="99"/>
      <c r="SHD5" s="99"/>
      <c r="SHE5" s="99"/>
      <c r="SHF5" s="99"/>
      <c r="SHG5" s="99"/>
      <c r="SHH5" s="99"/>
      <c r="SHI5" s="99"/>
      <c r="SHJ5" s="99"/>
      <c r="SHK5" s="99"/>
      <c r="SHL5" s="99"/>
      <c r="SHM5" s="99"/>
      <c r="SHN5" s="99"/>
      <c r="SHO5" s="99"/>
      <c r="SHP5" s="99"/>
      <c r="SHQ5" s="99"/>
      <c r="SHR5" s="99"/>
      <c r="SHS5" s="99"/>
      <c r="SHT5" s="99"/>
      <c r="SHU5" s="99"/>
      <c r="SHV5" s="99"/>
      <c r="SHW5" s="99"/>
      <c r="SHX5" s="99"/>
      <c r="SHY5" s="99"/>
      <c r="SHZ5" s="99"/>
      <c r="SIA5" s="99"/>
      <c r="SIB5" s="99"/>
      <c r="SIC5" s="99"/>
      <c r="SID5" s="99"/>
      <c r="SIE5" s="99"/>
      <c r="SIF5" s="99"/>
      <c r="SIG5" s="99"/>
      <c r="SIH5" s="99"/>
      <c r="SII5" s="99"/>
      <c r="SIJ5" s="99"/>
      <c r="SIK5" s="99"/>
      <c r="SIL5" s="99"/>
      <c r="SIM5" s="99"/>
      <c r="SIN5" s="99"/>
      <c r="SIO5" s="99"/>
      <c r="SIP5" s="99"/>
      <c r="SIQ5" s="99"/>
      <c r="SIR5" s="99"/>
      <c r="SIS5" s="99"/>
      <c r="SIT5" s="99"/>
      <c r="SIU5" s="99"/>
      <c r="SIV5" s="99"/>
      <c r="SIW5" s="99"/>
      <c r="SIX5" s="99"/>
      <c r="SIY5" s="99"/>
      <c r="SIZ5" s="99"/>
      <c r="SJA5" s="99"/>
      <c r="SJB5" s="99"/>
      <c r="SJC5" s="99"/>
      <c r="SJD5" s="99"/>
      <c r="SJE5" s="99"/>
      <c r="SJF5" s="99"/>
      <c r="SJG5" s="99"/>
      <c r="SJH5" s="99"/>
      <c r="SJI5" s="99"/>
      <c r="SJJ5" s="99"/>
      <c r="SJK5" s="99"/>
      <c r="SJL5" s="99"/>
      <c r="SJM5" s="99"/>
      <c r="SJN5" s="99"/>
      <c r="SJO5" s="99"/>
      <c r="SJP5" s="99"/>
      <c r="SJQ5" s="99"/>
      <c r="SJR5" s="99"/>
      <c r="SJS5" s="99"/>
      <c r="SJT5" s="99"/>
      <c r="SJU5" s="99"/>
      <c r="SJV5" s="99"/>
      <c r="SJW5" s="99"/>
      <c r="SJX5" s="99"/>
      <c r="SJY5" s="99"/>
      <c r="SJZ5" s="99"/>
      <c r="SKA5" s="99"/>
      <c r="SKB5" s="99"/>
      <c r="SKC5" s="99"/>
      <c r="SKD5" s="99"/>
      <c r="SKE5" s="99"/>
      <c r="SKF5" s="99"/>
      <c r="SKG5" s="99"/>
      <c r="SKH5" s="99"/>
      <c r="SKI5" s="99"/>
      <c r="SKJ5" s="99"/>
      <c r="SKK5" s="99"/>
      <c r="SKL5" s="99"/>
      <c r="SKM5" s="99"/>
      <c r="SKN5" s="99"/>
      <c r="SKO5" s="99"/>
      <c r="SKP5" s="99"/>
      <c r="SKQ5" s="99"/>
      <c r="SKR5" s="99"/>
      <c r="SKS5" s="99"/>
      <c r="SKT5" s="99"/>
      <c r="SKU5" s="99"/>
      <c r="SKV5" s="99"/>
      <c r="SKW5" s="99"/>
      <c r="SKX5" s="99"/>
      <c r="SKY5" s="99"/>
      <c r="SKZ5" s="99"/>
      <c r="SLA5" s="99"/>
      <c r="SLB5" s="99"/>
      <c r="SLC5" s="99"/>
      <c r="SLD5" s="99"/>
      <c r="SLE5" s="99"/>
      <c r="SLF5" s="99"/>
      <c r="SLG5" s="99"/>
      <c r="SLH5" s="99"/>
      <c r="SLI5" s="99"/>
      <c r="SLJ5" s="99"/>
      <c r="SLK5" s="99"/>
      <c r="SLL5" s="99"/>
      <c r="SLM5" s="99"/>
      <c r="SLN5" s="99"/>
      <c r="SLO5" s="99"/>
      <c r="SLP5" s="99"/>
      <c r="SLQ5" s="99"/>
      <c r="SLR5" s="99"/>
      <c r="SLS5" s="99"/>
      <c r="SLT5" s="99"/>
      <c r="SLU5" s="99"/>
      <c r="SLV5" s="99"/>
      <c r="SLW5" s="99"/>
      <c r="SLX5" s="99"/>
      <c r="SLY5" s="99"/>
      <c r="SLZ5" s="99"/>
      <c r="SMA5" s="99"/>
      <c r="SMB5" s="99"/>
      <c r="SMC5" s="99"/>
      <c r="SMD5" s="99"/>
      <c r="SME5" s="99"/>
      <c r="SMF5" s="99"/>
      <c r="SMG5" s="99"/>
      <c r="SMH5" s="99"/>
      <c r="SMI5" s="99"/>
      <c r="SMJ5" s="99"/>
      <c r="SMK5" s="99"/>
      <c r="SML5" s="99"/>
      <c r="SMM5" s="99"/>
      <c r="SMN5" s="99"/>
      <c r="SMO5" s="99"/>
      <c r="SMP5" s="99"/>
      <c r="SMQ5" s="99"/>
      <c r="SMR5" s="99"/>
      <c r="SMS5" s="99"/>
      <c r="SMT5" s="99"/>
      <c r="SMU5" s="99"/>
      <c r="SMV5" s="99"/>
      <c r="SMW5" s="99"/>
      <c r="SMX5" s="99"/>
      <c r="SMY5" s="99"/>
      <c r="SMZ5" s="99"/>
      <c r="SNA5" s="99"/>
      <c r="SNB5" s="99"/>
      <c r="SNC5" s="99"/>
      <c r="SND5" s="99"/>
      <c r="SNE5" s="99"/>
      <c r="SNF5" s="99"/>
      <c r="SNG5" s="99"/>
      <c r="SNH5" s="99"/>
      <c r="SNI5" s="99"/>
      <c r="SNJ5" s="99"/>
      <c r="SNK5" s="99"/>
      <c r="SNL5" s="99"/>
      <c r="SNM5" s="99"/>
      <c r="SNN5" s="99"/>
      <c r="SNO5" s="99"/>
      <c r="SNP5" s="99"/>
      <c r="SNQ5" s="99"/>
      <c r="SNR5" s="99"/>
      <c r="SNS5" s="99"/>
      <c r="SNT5" s="99"/>
      <c r="SNU5" s="99"/>
      <c r="SNV5" s="99"/>
      <c r="SNW5" s="99"/>
      <c r="SNX5" s="99"/>
      <c r="SNY5" s="99"/>
      <c r="SNZ5" s="99"/>
      <c r="SOA5" s="99"/>
      <c r="SOB5" s="99"/>
      <c r="SOC5" s="99"/>
      <c r="SOD5" s="99"/>
      <c r="SOE5" s="99"/>
      <c r="SOF5" s="99"/>
      <c r="SOG5" s="99"/>
      <c r="SOH5" s="99"/>
      <c r="SOI5" s="99"/>
      <c r="SOJ5" s="99"/>
      <c r="SOK5" s="99"/>
      <c r="SOL5" s="99"/>
      <c r="SOM5" s="99"/>
      <c r="SON5" s="99"/>
      <c r="SOO5" s="99"/>
      <c r="SOP5" s="99"/>
      <c r="SOQ5" s="99"/>
      <c r="SOR5" s="99"/>
      <c r="SOS5" s="99"/>
      <c r="SOT5" s="99"/>
      <c r="SOU5" s="99"/>
      <c r="SOV5" s="99"/>
      <c r="SOW5" s="99"/>
      <c r="SOX5" s="99"/>
      <c r="SOY5" s="99"/>
      <c r="SOZ5" s="99"/>
      <c r="SPA5" s="99"/>
      <c r="SPB5" s="99"/>
      <c r="SPC5" s="99"/>
      <c r="SPD5" s="99"/>
      <c r="SPE5" s="99"/>
      <c r="SPF5" s="99"/>
      <c r="SPG5" s="99"/>
      <c r="SPH5" s="99"/>
      <c r="SPI5" s="99"/>
      <c r="SPJ5" s="99"/>
      <c r="SPK5" s="99"/>
      <c r="SPL5" s="99"/>
      <c r="SPM5" s="99"/>
      <c r="SPN5" s="99"/>
      <c r="SPO5" s="99"/>
      <c r="SPP5" s="99"/>
      <c r="SPQ5" s="99"/>
      <c r="SPR5" s="99"/>
      <c r="SPS5" s="99"/>
      <c r="SPT5" s="99"/>
      <c r="SPU5" s="99"/>
      <c r="SPV5" s="99"/>
      <c r="SPW5" s="99"/>
      <c r="SPX5" s="99"/>
      <c r="SPY5" s="99"/>
      <c r="SPZ5" s="99"/>
      <c r="SQA5" s="99"/>
      <c r="SQB5" s="99"/>
      <c r="SQC5" s="99"/>
      <c r="SQD5" s="99"/>
      <c r="SQE5" s="99"/>
      <c r="SQF5" s="99"/>
      <c r="SQG5" s="99"/>
      <c r="SQH5" s="99"/>
      <c r="SQI5" s="99"/>
      <c r="SQJ5" s="99"/>
      <c r="SQK5" s="99"/>
      <c r="SQL5" s="99"/>
      <c r="SQM5" s="99"/>
      <c r="SQN5" s="99"/>
      <c r="SQO5" s="99"/>
      <c r="SQP5" s="99"/>
      <c r="SQQ5" s="99"/>
      <c r="SQR5" s="99"/>
      <c r="SQS5" s="99"/>
      <c r="SQT5" s="99"/>
      <c r="SQU5" s="99"/>
      <c r="SQV5" s="99"/>
      <c r="SQW5" s="99"/>
      <c r="SQX5" s="99"/>
      <c r="SQY5" s="99"/>
      <c r="SQZ5" s="99"/>
      <c r="SRA5" s="99"/>
      <c r="SRB5" s="99"/>
      <c r="SRC5" s="99"/>
      <c r="SRD5" s="99"/>
      <c r="SRE5" s="99"/>
      <c r="SRF5" s="99"/>
      <c r="SRG5" s="99"/>
      <c r="SRH5" s="99"/>
      <c r="SRI5" s="99"/>
      <c r="SRJ5" s="99"/>
      <c r="SRK5" s="99"/>
      <c r="SRL5" s="99"/>
      <c r="SRM5" s="99"/>
      <c r="SRN5" s="99"/>
      <c r="SRO5" s="99"/>
      <c r="SRP5" s="99"/>
      <c r="SRQ5" s="99"/>
      <c r="SRR5" s="99"/>
      <c r="SRS5" s="99"/>
      <c r="SRT5" s="99"/>
      <c r="SRU5" s="99"/>
      <c r="SRV5" s="99"/>
      <c r="SRW5" s="99"/>
      <c r="SRX5" s="99"/>
      <c r="SRY5" s="99"/>
      <c r="SRZ5" s="99"/>
      <c r="SSA5" s="99"/>
      <c r="SSB5" s="99"/>
      <c r="SSC5" s="99"/>
      <c r="SSD5" s="99"/>
      <c r="SSE5" s="99"/>
      <c r="SSF5" s="99"/>
      <c r="SSG5" s="99"/>
      <c r="SSH5" s="99"/>
      <c r="SSI5" s="99"/>
      <c r="SSJ5" s="99"/>
      <c r="SSK5" s="99"/>
      <c r="SSL5" s="99"/>
      <c r="SSM5" s="99"/>
      <c r="SSN5" s="99"/>
      <c r="SSO5" s="99"/>
      <c r="SSP5" s="99"/>
      <c r="SSQ5" s="99"/>
      <c r="SSR5" s="99"/>
      <c r="SSS5" s="99"/>
      <c r="SST5" s="99"/>
      <c r="SSU5" s="99"/>
      <c r="SSV5" s="99"/>
      <c r="SSW5" s="99"/>
      <c r="SSX5" s="99"/>
      <c r="SSY5" s="99"/>
      <c r="SSZ5" s="99"/>
      <c r="STA5" s="99"/>
      <c r="STB5" s="99"/>
      <c r="STC5" s="99"/>
      <c r="STD5" s="99"/>
      <c r="STE5" s="99"/>
      <c r="STF5" s="99"/>
      <c r="STG5" s="99"/>
      <c r="STH5" s="99"/>
      <c r="STI5" s="99"/>
      <c r="STJ5" s="99"/>
      <c r="STK5" s="99"/>
      <c r="STL5" s="99"/>
      <c r="STM5" s="99"/>
      <c r="STN5" s="99"/>
      <c r="STO5" s="99"/>
      <c r="STP5" s="99"/>
      <c r="STQ5" s="99"/>
      <c r="STR5" s="99"/>
      <c r="STS5" s="99"/>
      <c r="STT5" s="99"/>
      <c r="STU5" s="99"/>
      <c r="STV5" s="99"/>
      <c r="STW5" s="99"/>
      <c r="STX5" s="99"/>
      <c r="STY5" s="99"/>
      <c r="STZ5" s="99"/>
      <c r="SUA5" s="99"/>
      <c r="SUB5" s="99"/>
      <c r="SUC5" s="99"/>
      <c r="SUD5" s="99"/>
      <c r="SUE5" s="99"/>
      <c r="SUF5" s="99"/>
      <c r="SUG5" s="99"/>
      <c r="SUH5" s="99"/>
      <c r="SUI5" s="99"/>
      <c r="SUJ5" s="99"/>
      <c r="SUK5" s="99"/>
      <c r="SUL5" s="99"/>
      <c r="SUM5" s="99"/>
      <c r="SUN5" s="99"/>
      <c r="SUO5" s="99"/>
      <c r="SUP5" s="99"/>
      <c r="SUQ5" s="99"/>
      <c r="SUR5" s="99"/>
      <c r="SUS5" s="99"/>
      <c r="SUT5" s="99"/>
      <c r="SUU5" s="99"/>
      <c r="SUV5" s="99"/>
      <c r="SUW5" s="99"/>
      <c r="SUX5" s="99"/>
      <c r="SUY5" s="99"/>
      <c r="SUZ5" s="99"/>
      <c r="SVA5" s="99"/>
      <c r="SVB5" s="99"/>
      <c r="SVC5" s="99"/>
      <c r="SVD5" s="99"/>
      <c r="SVE5" s="99"/>
      <c r="SVF5" s="99"/>
      <c r="SVG5" s="99"/>
      <c r="SVH5" s="99"/>
      <c r="SVI5" s="99"/>
      <c r="SVJ5" s="99"/>
      <c r="SVK5" s="99"/>
      <c r="SVL5" s="99"/>
      <c r="SVM5" s="99"/>
      <c r="SVN5" s="99"/>
      <c r="SVO5" s="99"/>
      <c r="SVP5" s="99"/>
      <c r="SVQ5" s="99"/>
      <c r="SVR5" s="99"/>
      <c r="SVS5" s="99"/>
      <c r="SVT5" s="99"/>
      <c r="SVU5" s="99"/>
      <c r="SVV5" s="99"/>
      <c r="SVW5" s="99"/>
      <c r="SVX5" s="99"/>
      <c r="SVY5" s="99"/>
      <c r="SVZ5" s="99"/>
      <c r="SWA5" s="99"/>
      <c r="SWB5" s="99"/>
      <c r="SWC5" s="99"/>
      <c r="SWD5" s="99"/>
      <c r="SWE5" s="99"/>
      <c r="SWF5" s="99"/>
      <c r="SWG5" s="99"/>
      <c r="SWH5" s="99"/>
      <c r="SWI5" s="99"/>
      <c r="SWJ5" s="99"/>
      <c r="SWK5" s="99"/>
      <c r="SWL5" s="99"/>
      <c r="SWM5" s="99"/>
      <c r="SWN5" s="99"/>
      <c r="SWO5" s="99"/>
      <c r="SWP5" s="99"/>
      <c r="SWQ5" s="99"/>
      <c r="SWR5" s="99"/>
      <c r="SWS5" s="99"/>
      <c r="SWT5" s="99"/>
      <c r="SWU5" s="99"/>
      <c r="SWV5" s="99"/>
      <c r="SWW5" s="99"/>
      <c r="SWX5" s="99"/>
      <c r="SWY5" s="99"/>
      <c r="SWZ5" s="99"/>
      <c r="SXA5" s="99"/>
      <c r="SXB5" s="99"/>
      <c r="SXC5" s="99"/>
      <c r="SXD5" s="99"/>
      <c r="SXE5" s="99"/>
      <c r="SXF5" s="99"/>
      <c r="SXG5" s="99"/>
      <c r="SXH5" s="99"/>
      <c r="SXI5" s="99"/>
      <c r="SXJ5" s="99"/>
      <c r="SXK5" s="99"/>
      <c r="SXL5" s="99"/>
      <c r="SXM5" s="99"/>
      <c r="SXN5" s="99"/>
      <c r="SXO5" s="99"/>
      <c r="SXP5" s="99"/>
      <c r="SXQ5" s="99"/>
      <c r="SXR5" s="99"/>
      <c r="SXS5" s="99"/>
      <c r="SXT5" s="99"/>
      <c r="SXU5" s="99"/>
      <c r="SXV5" s="99"/>
      <c r="SXW5" s="99"/>
      <c r="SXX5" s="99"/>
      <c r="SXY5" s="99"/>
      <c r="SXZ5" s="99"/>
      <c r="SYA5" s="99"/>
      <c r="SYB5" s="99"/>
      <c r="SYC5" s="99"/>
      <c r="SYD5" s="99"/>
      <c r="SYE5" s="99"/>
      <c r="SYF5" s="99"/>
      <c r="SYG5" s="99"/>
      <c r="SYH5" s="99"/>
      <c r="SYI5" s="99"/>
      <c r="SYJ5" s="99"/>
      <c r="SYK5" s="99"/>
      <c r="SYL5" s="99"/>
      <c r="SYM5" s="99"/>
      <c r="SYN5" s="99"/>
      <c r="SYO5" s="99"/>
      <c r="SYP5" s="99"/>
      <c r="SYQ5" s="99"/>
      <c r="SYR5" s="99"/>
      <c r="SYS5" s="99"/>
      <c r="SYT5" s="99"/>
      <c r="SYU5" s="99"/>
      <c r="SYV5" s="99"/>
      <c r="SYW5" s="99"/>
      <c r="SYX5" s="99"/>
      <c r="SYY5" s="99"/>
      <c r="SYZ5" s="99"/>
      <c r="SZA5" s="99"/>
      <c r="SZB5" s="99"/>
      <c r="SZC5" s="99"/>
      <c r="SZD5" s="99"/>
      <c r="SZE5" s="99"/>
      <c r="SZF5" s="99"/>
      <c r="SZG5" s="99"/>
      <c r="SZH5" s="99"/>
      <c r="SZI5" s="99"/>
      <c r="SZJ5" s="99"/>
      <c r="SZK5" s="99"/>
      <c r="SZL5" s="99"/>
      <c r="SZM5" s="99"/>
      <c r="SZN5" s="99"/>
      <c r="SZO5" s="99"/>
      <c r="SZP5" s="99"/>
      <c r="SZQ5" s="99"/>
      <c r="SZR5" s="99"/>
      <c r="SZS5" s="99"/>
      <c r="SZT5" s="99"/>
      <c r="SZU5" s="99"/>
      <c r="SZV5" s="99"/>
      <c r="SZW5" s="99"/>
      <c r="SZX5" s="99"/>
      <c r="SZY5" s="99"/>
      <c r="SZZ5" s="99"/>
      <c r="TAA5" s="99"/>
      <c r="TAB5" s="99"/>
      <c r="TAC5" s="99"/>
      <c r="TAD5" s="99"/>
      <c r="TAE5" s="99"/>
      <c r="TAF5" s="99"/>
      <c r="TAG5" s="99"/>
      <c r="TAH5" s="99"/>
      <c r="TAI5" s="99"/>
      <c r="TAJ5" s="99"/>
      <c r="TAK5" s="99"/>
      <c r="TAL5" s="99"/>
      <c r="TAM5" s="99"/>
      <c r="TAN5" s="99"/>
      <c r="TAO5" s="99"/>
      <c r="TAP5" s="99"/>
      <c r="TAQ5" s="99"/>
      <c r="TAR5" s="99"/>
      <c r="TAS5" s="99"/>
      <c r="TAT5" s="99"/>
      <c r="TAU5" s="99"/>
      <c r="TAV5" s="99"/>
      <c r="TAW5" s="99"/>
      <c r="TAX5" s="99"/>
      <c r="TAY5" s="99"/>
      <c r="TAZ5" s="99"/>
      <c r="TBA5" s="99"/>
      <c r="TBB5" s="99"/>
      <c r="TBC5" s="99"/>
      <c r="TBD5" s="99"/>
      <c r="TBE5" s="99"/>
      <c r="TBF5" s="99"/>
      <c r="TBG5" s="99"/>
      <c r="TBH5" s="99"/>
      <c r="TBI5" s="99"/>
      <c r="TBJ5" s="99"/>
      <c r="TBK5" s="99"/>
      <c r="TBL5" s="99"/>
      <c r="TBM5" s="99"/>
      <c r="TBN5" s="99"/>
      <c r="TBO5" s="99"/>
      <c r="TBP5" s="99"/>
      <c r="TBQ5" s="99"/>
      <c r="TBR5" s="99"/>
      <c r="TBS5" s="99"/>
      <c r="TBT5" s="99"/>
      <c r="TBU5" s="99"/>
      <c r="TBV5" s="99"/>
      <c r="TBW5" s="99"/>
      <c r="TBX5" s="99"/>
      <c r="TBY5" s="99"/>
      <c r="TBZ5" s="99"/>
      <c r="TCA5" s="99"/>
      <c r="TCB5" s="99"/>
      <c r="TCC5" s="99"/>
      <c r="TCD5" s="99"/>
      <c r="TCE5" s="99"/>
      <c r="TCF5" s="99"/>
      <c r="TCG5" s="99"/>
      <c r="TCH5" s="99"/>
      <c r="TCI5" s="99"/>
      <c r="TCJ5" s="99"/>
      <c r="TCK5" s="99"/>
      <c r="TCL5" s="99"/>
      <c r="TCM5" s="99"/>
      <c r="TCN5" s="99"/>
      <c r="TCO5" s="99"/>
      <c r="TCP5" s="99"/>
      <c r="TCQ5" s="99"/>
      <c r="TCR5" s="99"/>
      <c r="TCS5" s="99"/>
      <c r="TCT5" s="99"/>
      <c r="TCU5" s="99"/>
      <c r="TCV5" s="99"/>
      <c r="TCW5" s="99"/>
      <c r="TCX5" s="99"/>
      <c r="TCY5" s="99"/>
      <c r="TCZ5" s="99"/>
      <c r="TDA5" s="99"/>
      <c r="TDB5" s="99"/>
      <c r="TDC5" s="99"/>
      <c r="TDD5" s="99"/>
      <c r="TDE5" s="99"/>
      <c r="TDF5" s="99"/>
      <c r="TDG5" s="99"/>
      <c r="TDH5" s="99"/>
      <c r="TDI5" s="99"/>
      <c r="TDJ5" s="99"/>
      <c r="TDK5" s="99"/>
      <c r="TDL5" s="99"/>
      <c r="TDM5" s="99"/>
      <c r="TDN5" s="99"/>
      <c r="TDO5" s="99"/>
      <c r="TDP5" s="99"/>
      <c r="TDQ5" s="99"/>
      <c r="TDR5" s="99"/>
      <c r="TDS5" s="99"/>
      <c r="TDT5" s="99"/>
      <c r="TDU5" s="99"/>
      <c r="TDV5" s="99"/>
      <c r="TDW5" s="99"/>
      <c r="TDX5" s="99"/>
      <c r="TDY5" s="99"/>
      <c r="TDZ5" s="99"/>
      <c r="TEA5" s="99"/>
      <c r="TEB5" s="99"/>
      <c r="TEC5" s="99"/>
      <c r="TED5" s="99"/>
      <c r="TEE5" s="99"/>
      <c r="TEF5" s="99"/>
      <c r="TEG5" s="99"/>
      <c r="TEH5" s="99"/>
      <c r="TEI5" s="99"/>
      <c r="TEJ5" s="99"/>
      <c r="TEK5" s="99"/>
      <c r="TEL5" s="99"/>
      <c r="TEM5" s="99"/>
      <c r="TEN5" s="99"/>
      <c r="TEO5" s="99"/>
      <c r="TEP5" s="99"/>
      <c r="TEQ5" s="99"/>
      <c r="TER5" s="99"/>
      <c r="TES5" s="99"/>
      <c r="TET5" s="99"/>
      <c r="TEU5" s="99"/>
      <c r="TEV5" s="99"/>
      <c r="TEW5" s="99"/>
      <c r="TEX5" s="99"/>
      <c r="TEY5" s="99"/>
      <c r="TEZ5" s="99"/>
      <c r="TFA5" s="99"/>
      <c r="TFB5" s="99"/>
      <c r="TFC5" s="99"/>
      <c r="TFD5" s="99"/>
      <c r="TFE5" s="99"/>
      <c r="TFF5" s="99"/>
      <c r="TFG5" s="99"/>
      <c r="TFH5" s="99"/>
      <c r="TFI5" s="99"/>
      <c r="TFJ5" s="99"/>
      <c r="TFK5" s="99"/>
      <c r="TFL5" s="99"/>
      <c r="TFM5" s="99"/>
      <c r="TFN5" s="99"/>
      <c r="TFO5" s="99"/>
      <c r="TFP5" s="99"/>
      <c r="TFQ5" s="99"/>
      <c r="TFR5" s="99"/>
      <c r="TFS5" s="99"/>
      <c r="TFT5" s="99"/>
      <c r="TFU5" s="99"/>
      <c r="TFV5" s="99"/>
      <c r="TFW5" s="99"/>
      <c r="TFX5" s="99"/>
      <c r="TFY5" s="99"/>
      <c r="TFZ5" s="99"/>
      <c r="TGA5" s="99"/>
      <c r="TGB5" s="99"/>
      <c r="TGC5" s="99"/>
      <c r="TGD5" s="99"/>
      <c r="TGE5" s="99"/>
      <c r="TGF5" s="99"/>
      <c r="TGG5" s="99"/>
      <c r="TGH5" s="99"/>
      <c r="TGI5" s="99"/>
      <c r="TGJ5" s="99"/>
      <c r="TGK5" s="99"/>
      <c r="TGL5" s="99"/>
      <c r="TGM5" s="99"/>
      <c r="TGN5" s="99"/>
      <c r="TGO5" s="99"/>
      <c r="TGP5" s="99"/>
      <c r="TGQ5" s="99"/>
      <c r="TGR5" s="99"/>
      <c r="TGS5" s="99"/>
      <c r="TGT5" s="99"/>
      <c r="TGU5" s="99"/>
      <c r="TGV5" s="99"/>
      <c r="TGW5" s="99"/>
      <c r="TGX5" s="99"/>
      <c r="TGY5" s="99"/>
      <c r="TGZ5" s="99"/>
      <c r="THA5" s="99"/>
      <c r="THB5" s="99"/>
      <c r="THC5" s="99"/>
      <c r="THD5" s="99"/>
      <c r="THE5" s="99"/>
      <c r="THF5" s="99"/>
      <c r="THG5" s="99"/>
      <c r="THH5" s="99"/>
      <c r="THI5" s="99"/>
      <c r="THJ5" s="99"/>
      <c r="THK5" s="99"/>
      <c r="THL5" s="99"/>
      <c r="THM5" s="99"/>
      <c r="THN5" s="99"/>
      <c r="THO5" s="99"/>
      <c r="THP5" s="99"/>
      <c r="THQ5" s="99"/>
      <c r="THR5" s="99"/>
      <c r="THS5" s="99"/>
      <c r="THT5" s="99"/>
      <c r="THU5" s="99"/>
      <c r="THV5" s="99"/>
      <c r="THW5" s="99"/>
      <c r="THX5" s="99"/>
      <c r="THY5" s="99"/>
      <c r="THZ5" s="99"/>
      <c r="TIA5" s="99"/>
      <c r="TIB5" s="99"/>
      <c r="TIC5" s="99"/>
      <c r="TID5" s="99"/>
      <c r="TIE5" s="99"/>
      <c r="TIF5" s="99"/>
      <c r="TIG5" s="99"/>
      <c r="TIH5" s="99"/>
      <c r="TII5" s="99"/>
      <c r="TIJ5" s="99"/>
      <c r="TIK5" s="99"/>
      <c r="TIL5" s="99"/>
      <c r="TIM5" s="99"/>
      <c r="TIN5" s="99"/>
      <c r="TIO5" s="99"/>
      <c r="TIP5" s="99"/>
      <c r="TIQ5" s="99"/>
      <c r="TIR5" s="99"/>
      <c r="TIS5" s="99"/>
      <c r="TIT5" s="99"/>
      <c r="TIU5" s="99"/>
      <c r="TIV5" s="99"/>
      <c r="TIW5" s="99"/>
      <c r="TIX5" s="99"/>
      <c r="TIY5" s="99"/>
      <c r="TIZ5" s="99"/>
      <c r="TJA5" s="99"/>
      <c r="TJB5" s="99"/>
      <c r="TJC5" s="99"/>
      <c r="TJD5" s="99"/>
      <c r="TJE5" s="99"/>
      <c r="TJF5" s="99"/>
      <c r="TJG5" s="99"/>
      <c r="TJH5" s="99"/>
      <c r="TJI5" s="99"/>
      <c r="TJJ5" s="99"/>
      <c r="TJK5" s="99"/>
      <c r="TJL5" s="99"/>
      <c r="TJM5" s="99"/>
      <c r="TJN5" s="99"/>
      <c r="TJO5" s="99"/>
      <c r="TJP5" s="99"/>
      <c r="TJQ5" s="99"/>
      <c r="TJR5" s="99"/>
      <c r="TJS5" s="99"/>
      <c r="TJT5" s="99"/>
      <c r="TJU5" s="99"/>
      <c r="TJV5" s="99"/>
      <c r="TJW5" s="99"/>
      <c r="TJX5" s="99"/>
      <c r="TJY5" s="99"/>
      <c r="TJZ5" s="99"/>
      <c r="TKA5" s="99"/>
      <c r="TKB5" s="99"/>
      <c r="TKC5" s="99"/>
      <c r="TKD5" s="99"/>
      <c r="TKE5" s="99"/>
      <c r="TKF5" s="99"/>
      <c r="TKG5" s="99"/>
      <c r="TKH5" s="99"/>
      <c r="TKI5" s="99"/>
      <c r="TKJ5" s="99"/>
      <c r="TKK5" s="99"/>
      <c r="TKL5" s="99"/>
      <c r="TKM5" s="99"/>
      <c r="TKN5" s="99"/>
      <c r="TKO5" s="99"/>
      <c r="TKP5" s="99"/>
      <c r="TKQ5" s="99"/>
      <c r="TKR5" s="99"/>
      <c r="TKS5" s="99"/>
      <c r="TKT5" s="99"/>
      <c r="TKU5" s="99"/>
      <c r="TKV5" s="99"/>
      <c r="TKW5" s="99"/>
      <c r="TKX5" s="99"/>
      <c r="TKY5" s="99"/>
      <c r="TKZ5" s="99"/>
      <c r="TLA5" s="99"/>
      <c r="TLB5" s="99"/>
      <c r="TLC5" s="99"/>
      <c r="TLD5" s="99"/>
      <c r="TLE5" s="99"/>
      <c r="TLF5" s="99"/>
      <c r="TLG5" s="99"/>
      <c r="TLH5" s="99"/>
      <c r="TLI5" s="99"/>
      <c r="TLJ5" s="99"/>
      <c r="TLK5" s="99"/>
      <c r="TLL5" s="99"/>
      <c r="TLM5" s="99"/>
      <c r="TLN5" s="99"/>
      <c r="TLO5" s="99"/>
      <c r="TLP5" s="99"/>
      <c r="TLQ5" s="99"/>
      <c r="TLR5" s="99"/>
      <c r="TLS5" s="99"/>
      <c r="TLT5" s="99"/>
      <c r="TLU5" s="99"/>
      <c r="TLV5" s="99"/>
      <c r="TLW5" s="99"/>
      <c r="TLX5" s="99"/>
      <c r="TLY5" s="99"/>
      <c r="TLZ5" s="99"/>
      <c r="TMA5" s="99"/>
      <c r="TMB5" s="99"/>
      <c r="TMC5" s="99"/>
      <c r="TMD5" s="99"/>
      <c r="TME5" s="99"/>
      <c r="TMF5" s="99"/>
      <c r="TMG5" s="99"/>
      <c r="TMH5" s="99"/>
      <c r="TMI5" s="99"/>
      <c r="TMJ5" s="99"/>
      <c r="TMK5" s="99"/>
      <c r="TML5" s="99"/>
      <c r="TMM5" s="99"/>
      <c r="TMN5" s="99"/>
      <c r="TMO5" s="99"/>
      <c r="TMP5" s="99"/>
      <c r="TMQ5" s="99"/>
      <c r="TMR5" s="99"/>
      <c r="TMS5" s="99"/>
      <c r="TMT5" s="99"/>
      <c r="TMU5" s="99"/>
      <c r="TMV5" s="99"/>
      <c r="TMW5" s="99"/>
      <c r="TMX5" s="99"/>
      <c r="TMY5" s="99"/>
      <c r="TMZ5" s="99"/>
      <c r="TNA5" s="99"/>
      <c r="TNB5" s="99"/>
      <c r="TNC5" s="99"/>
      <c r="TND5" s="99"/>
      <c r="TNE5" s="99"/>
      <c r="TNF5" s="99"/>
      <c r="TNG5" s="99"/>
      <c r="TNH5" s="99"/>
      <c r="TNI5" s="99"/>
      <c r="TNJ5" s="99"/>
      <c r="TNK5" s="99"/>
      <c r="TNL5" s="99"/>
      <c r="TNM5" s="99"/>
      <c r="TNN5" s="99"/>
      <c r="TNO5" s="99"/>
      <c r="TNP5" s="99"/>
      <c r="TNQ5" s="99"/>
      <c r="TNR5" s="99"/>
      <c r="TNS5" s="99"/>
      <c r="TNT5" s="99"/>
      <c r="TNU5" s="99"/>
      <c r="TNV5" s="99"/>
      <c r="TNW5" s="99"/>
      <c r="TNX5" s="99"/>
      <c r="TNY5" s="99"/>
      <c r="TNZ5" s="99"/>
      <c r="TOA5" s="99"/>
      <c r="TOB5" s="99"/>
      <c r="TOC5" s="99"/>
      <c r="TOD5" s="99"/>
      <c r="TOE5" s="99"/>
      <c r="TOF5" s="99"/>
      <c r="TOG5" s="99"/>
      <c r="TOH5" s="99"/>
      <c r="TOI5" s="99"/>
      <c r="TOJ5" s="99"/>
      <c r="TOK5" s="99"/>
      <c r="TOL5" s="99"/>
      <c r="TOM5" s="99"/>
      <c r="TON5" s="99"/>
      <c r="TOO5" s="99"/>
      <c r="TOP5" s="99"/>
      <c r="TOQ5" s="99"/>
      <c r="TOR5" s="99"/>
      <c r="TOS5" s="99"/>
      <c r="TOT5" s="99"/>
      <c r="TOU5" s="99"/>
      <c r="TOV5" s="99"/>
      <c r="TOW5" s="99"/>
      <c r="TOX5" s="99"/>
      <c r="TOY5" s="99"/>
      <c r="TOZ5" s="99"/>
      <c r="TPA5" s="99"/>
      <c r="TPB5" s="99"/>
      <c r="TPC5" s="99"/>
      <c r="TPD5" s="99"/>
      <c r="TPE5" s="99"/>
      <c r="TPF5" s="99"/>
      <c r="TPG5" s="99"/>
      <c r="TPH5" s="99"/>
      <c r="TPI5" s="99"/>
      <c r="TPJ5" s="99"/>
      <c r="TPK5" s="99"/>
      <c r="TPL5" s="99"/>
      <c r="TPM5" s="99"/>
      <c r="TPN5" s="99"/>
      <c r="TPO5" s="99"/>
      <c r="TPP5" s="99"/>
      <c r="TPQ5" s="99"/>
      <c r="TPR5" s="99"/>
      <c r="TPS5" s="99"/>
      <c r="TPT5" s="99"/>
      <c r="TPU5" s="99"/>
      <c r="TPV5" s="99"/>
      <c r="TPW5" s="99"/>
      <c r="TPX5" s="99"/>
      <c r="TPY5" s="99"/>
      <c r="TPZ5" s="99"/>
      <c r="TQA5" s="99"/>
      <c r="TQB5" s="99"/>
      <c r="TQC5" s="99"/>
      <c r="TQD5" s="99"/>
      <c r="TQE5" s="99"/>
      <c r="TQF5" s="99"/>
      <c r="TQG5" s="99"/>
      <c r="TQH5" s="99"/>
      <c r="TQI5" s="99"/>
      <c r="TQJ5" s="99"/>
      <c r="TQK5" s="99"/>
      <c r="TQL5" s="99"/>
      <c r="TQM5" s="99"/>
      <c r="TQN5" s="99"/>
      <c r="TQO5" s="99"/>
      <c r="TQP5" s="99"/>
      <c r="TQQ5" s="99"/>
      <c r="TQR5" s="99"/>
      <c r="TQS5" s="99"/>
      <c r="TQT5" s="99"/>
      <c r="TQU5" s="99"/>
      <c r="TQV5" s="99"/>
      <c r="TQW5" s="99"/>
      <c r="TQX5" s="99"/>
      <c r="TQY5" s="99"/>
      <c r="TQZ5" s="99"/>
      <c r="TRA5" s="99"/>
      <c r="TRB5" s="99"/>
      <c r="TRC5" s="99"/>
      <c r="TRD5" s="99"/>
      <c r="TRE5" s="99"/>
      <c r="TRF5" s="99"/>
      <c r="TRG5" s="99"/>
      <c r="TRH5" s="99"/>
      <c r="TRI5" s="99"/>
      <c r="TRJ5" s="99"/>
      <c r="TRK5" s="99"/>
      <c r="TRL5" s="99"/>
      <c r="TRM5" s="99"/>
      <c r="TRN5" s="99"/>
      <c r="TRO5" s="99"/>
      <c r="TRP5" s="99"/>
      <c r="TRQ5" s="99"/>
      <c r="TRR5" s="99"/>
      <c r="TRS5" s="99"/>
      <c r="TRT5" s="99"/>
      <c r="TRU5" s="99"/>
      <c r="TRV5" s="99"/>
      <c r="TRW5" s="99"/>
      <c r="TRX5" s="99"/>
      <c r="TRY5" s="99"/>
      <c r="TRZ5" s="99"/>
      <c r="TSA5" s="99"/>
      <c r="TSB5" s="99"/>
      <c r="TSC5" s="99"/>
      <c r="TSD5" s="99"/>
      <c r="TSE5" s="99"/>
      <c r="TSF5" s="99"/>
      <c r="TSG5" s="99"/>
      <c r="TSH5" s="99"/>
      <c r="TSI5" s="99"/>
      <c r="TSJ5" s="99"/>
      <c r="TSK5" s="99"/>
      <c r="TSL5" s="99"/>
      <c r="TSM5" s="99"/>
      <c r="TSN5" s="99"/>
      <c r="TSO5" s="99"/>
      <c r="TSP5" s="99"/>
      <c r="TSQ5" s="99"/>
      <c r="TSR5" s="99"/>
      <c r="TSS5" s="99"/>
      <c r="TST5" s="99"/>
      <c r="TSU5" s="99"/>
      <c r="TSV5" s="99"/>
      <c r="TSW5" s="99"/>
      <c r="TSX5" s="99"/>
      <c r="TSY5" s="99"/>
      <c r="TSZ5" s="99"/>
      <c r="TTA5" s="99"/>
      <c r="TTB5" s="99"/>
      <c r="TTC5" s="99"/>
      <c r="TTD5" s="99"/>
      <c r="TTE5" s="99"/>
      <c r="TTF5" s="99"/>
      <c r="TTG5" s="99"/>
      <c r="TTH5" s="99"/>
      <c r="TTI5" s="99"/>
      <c r="TTJ5" s="99"/>
      <c r="TTK5" s="99"/>
      <c r="TTL5" s="99"/>
      <c r="TTM5" s="99"/>
      <c r="TTN5" s="99"/>
      <c r="TTO5" s="99"/>
      <c r="TTP5" s="99"/>
      <c r="TTQ5" s="99"/>
      <c r="TTR5" s="99"/>
      <c r="TTS5" s="99"/>
      <c r="TTT5" s="99"/>
      <c r="TTU5" s="99"/>
      <c r="TTV5" s="99"/>
      <c r="TTW5" s="99"/>
      <c r="TTX5" s="99"/>
      <c r="TTY5" s="99"/>
      <c r="TTZ5" s="99"/>
      <c r="TUA5" s="99"/>
      <c r="TUB5" s="99"/>
      <c r="TUC5" s="99"/>
      <c r="TUD5" s="99"/>
      <c r="TUE5" s="99"/>
      <c r="TUF5" s="99"/>
      <c r="TUG5" s="99"/>
      <c r="TUH5" s="99"/>
      <c r="TUI5" s="99"/>
      <c r="TUJ5" s="99"/>
      <c r="TUK5" s="99"/>
      <c r="TUL5" s="99"/>
      <c r="TUM5" s="99"/>
      <c r="TUN5" s="99"/>
      <c r="TUO5" s="99"/>
      <c r="TUP5" s="99"/>
      <c r="TUQ5" s="99"/>
      <c r="TUR5" s="99"/>
      <c r="TUS5" s="99"/>
      <c r="TUT5" s="99"/>
      <c r="TUU5" s="99"/>
      <c r="TUV5" s="99"/>
      <c r="TUW5" s="99"/>
      <c r="TUX5" s="99"/>
      <c r="TUY5" s="99"/>
      <c r="TUZ5" s="99"/>
      <c r="TVA5" s="99"/>
      <c r="TVB5" s="99"/>
      <c r="TVC5" s="99"/>
      <c r="TVD5" s="99"/>
      <c r="TVE5" s="99"/>
      <c r="TVF5" s="99"/>
      <c r="TVG5" s="99"/>
      <c r="TVH5" s="99"/>
      <c r="TVI5" s="99"/>
      <c r="TVJ5" s="99"/>
      <c r="TVK5" s="99"/>
      <c r="TVL5" s="99"/>
      <c r="TVM5" s="99"/>
      <c r="TVN5" s="99"/>
      <c r="TVO5" s="99"/>
      <c r="TVP5" s="99"/>
      <c r="TVQ5" s="99"/>
      <c r="TVR5" s="99"/>
      <c r="TVS5" s="99"/>
      <c r="TVT5" s="99"/>
      <c r="TVU5" s="99"/>
      <c r="TVV5" s="99"/>
      <c r="TVW5" s="99"/>
      <c r="TVX5" s="99"/>
      <c r="TVY5" s="99"/>
      <c r="TVZ5" s="99"/>
      <c r="TWA5" s="99"/>
      <c r="TWB5" s="99"/>
      <c r="TWC5" s="99"/>
      <c r="TWD5" s="99"/>
      <c r="TWE5" s="99"/>
      <c r="TWF5" s="99"/>
      <c r="TWG5" s="99"/>
      <c r="TWH5" s="99"/>
      <c r="TWI5" s="99"/>
      <c r="TWJ5" s="99"/>
      <c r="TWK5" s="99"/>
      <c r="TWL5" s="99"/>
      <c r="TWM5" s="99"/>
      <c r="TWN5" s="99"/>
      <c r="TWO5" s="99"/>
      <c r="TWP5" s="99"/>
      <c r="TWQ5" s="99"/>
      <c r="TWR5" s="99"/>
      <c r="TWS5" s="99"/>
      <c r="TWT5" s="99"/>
      <c r="TWU5" s="99"/>
      <c r="TWV5" s="99"/>
      <c r="TWW5" s="99"/>
      <c r="TWX5" s="99"/>
      <c r="TWY5" s="99"/>
      <c r="TWZ5" s="99"/>
      <c r="TXA5" s="99"/>
      <c r="TXB5" s="99"/>
      <c r="TXC5" s="99"/>
      <c r="TXD5" s="99"/>
      <c r="TXE5" s="99"/>
      <c r="TXF5" s="99"/>
      <c r="TXG5" s="99"/>
      <c r="TXH5" s="99"/>
      <c r="TXI5" s="99"/>
      <c r="TXJ5" s="99"/>
      <c r="TXK5" s="99"/>
      <c r="TXL5" s="99"/>
      <c r="TXM5" s="99"/>
      <c r="TXN5" s="99"/>
      <c r="TXO5" s="99"/>
      <c r="TXP5" s="99"/>
      <c r="TXQ5" s="99"/>
      <c r="TXR5" s="99"/>
      <c r="TXS5" s="99"/>
      <c r="TXT5" s="99"/>
      <c r="TXU5" s="99"/>
      <c r="TXV5" s="99"/>
      <c r="TXW5" s="99"/>
      <c r="TXX5" s="99"/>
      <c r="TXY5" s="99"/>
      <c r="TXZ5" s="99"/>
      <c r="TYA5" s="99"/>
      <c r="TYB5" s="99"/>
      <c r="TYC5" s="99"/>
      <c r="TYD5" s="99"/>
      <c r="TYE5" s="99"/>
      <c r="TYF5" s="99"/>
      <c r="TYG5" s="99"/>
      <c r="TYH5" s="99"/>
      <c r="TYI5" s="99"/>
      <c r="TYJ5" s="99"/>
      <c r="TYK5" s="99"/>
      <c r="TYL5" s="99"/>
      <c r="TYM5" s="99"/>
      <c r="TYN5" s="99"/>
      <c r="TYO5" s="99"/>
      <c r="TYP5" s="99"/>
      <c r="TYQ5" s="99"/>
      <c r="TYR5" s="99"/>
      <c r="TYS5" s="99"/>
      <c r="TYT5" s="99"/>
      <c r="TYU5" s="99"/>
      <c r="TYV5" s="99"/>
      <c r="TYW5" s="99"/>
      <c r="TYX5" s="99"/>
      <c r="TYY5" s="99"/>
      <c r="TYZ5" s="99"/>
      <c r="TZA5" s="99"/>
      <c r="TZB5" s="99"/>
      <c r="TZC5" s="99"/>
      <c r="TZD5" s="99"/>
      <c r="TZE5" s="99"/>
      <c r="TZF5" s="99"/>
      <c r="TZG5" s="99"/>
      <c r="TZH5" s="99"/>
      <c r="TZI5" s="99"/>
      <c r="TZJ5" s="99"/>
      <c r="TZK5" s="99"/>
      <c r="TZL5" s="99"/>
      <c r="TZM5" s="99"/>
      <c r="TZN5" s="99"/>
      <c r="TZO5" s="99"/>
      <c r="TZP5" s="99"/>
      <c r="TZQ5" s="99"/>
      <c r="TZR5" s="99"/>
      <c r="TZS5" s="99"/>
      <c r="TZT5" s="99"/>
      <c r="TZU5" s="99"/>
      <c r="TZV5" s="99"/>
      <c r="TZW5" s="99"/>
      <c r="TZX5" s="99"/>
      <c r="TZY5" s="99"/>
      <c r="TZZ5" s="99"/>
      <c r="UAA5" s="99"/>
      <c r="UAB5" s="99"/>
      <c r="UAC5" s="99"/>
      <c r="UAD5" s="99"/>
      <c r="UAE5" s="99"/>
      <c r="UAF5" s="99"/>
      <c r="UAG5" s="99"/>
      <c r="UAH5" s="99"/>
      <c r="UAI5" s="99"/>
      <c r="UAJ5" s="99"/>
      <c r="UAK5" s="99"/>
      <c r="UAL5" s="99"/>
      <c r="UAM5" s="99"/>
      <c r="UAN5" s="99"/>
      <c r="UAO5" s="99"/>
      <c r="UAP5" s="99"/>
      <c r="UAQ5" s="99"/>
      <c r="UAR5" s="99"/>
      <c r="UAS5" s="99"/>
      <c r="UAT5" s="99"/>
      <c r="UAU5" s="99"/>
      <c r="UAV5" s="99"/>
      <c r="UAW5" s="99"/>
      <c r="UAX5" s="99"/>
      <c r="UAY5" s="99"/>
      <c r="UAZ5" s="99"/>
      <c r="UBA5" s="99"/>
      <c r="UBB5" s="99"/>
      <c r="UBC5" s="99"/>
      <c r="UBD5" s="99"/>
      <c r="UBE5" s="99"/>
      <c r="UBF5" s="99"/>
      <c r="UBG5" s="99"/>
      <c r="UBH5" s="99"/>
      <c r="UBI5" s="99"/>
      <c r="UBJ5" s="99"/>
      <c r="UBK5" s="99"/>
      <c r="UBL5" s="99"/>
      <c r="UBM5" s="99"/>
      <c r="UBN5" s="99"/>
      <c r="UBO5" s="99"/>
      <c r="UBP5" s="99"/>
      <c r="UBQ5" s="99"/>
      <c r="UBR5" s="99"/>
      <c r="UBS5" s="99"/>
      <c r="UBT5" s="99"/>
      <c r="UBU5" s="99"/>
      <c r="UBV5" s="99"/>
      <c r="UBW5" s="99"/>
      <c r="UBX5" s="99"/>
      <c r="UBY5" s="99"/>
      <c r="UBZ5" s="99"/>
      <c r="UCA5" s="99"/>
      <c r="UCB5" s="99"/>
      <c r="UCC5" s="99"/>
      <c r="UCD5" s="99"/>
      <c r="UCE5" s="99"/>
      <c r="UCF5" s="99"/>
      <c r="UCG5" s="99"/>
      <c r="UCH5" s="99"/>
      <c r="UCI5" s="99"/>
      <c r="UCJ5" s="99"/>
      <c r="UCK5" s="99"/>
      <c r="UCL5" s="99"/>
      <c r="UCM5" s="99"/>
      <c r="UCN5" s="99"/>
      <c r="UCO5" s="99"/>
      <c r="UCP5" s="99"/>
      <c r="UCQ5" s="99"/>
      <c r="UCR5" s="99"/>
      <c r="UCS5" s="99"/>
      <c r="UCT5" s="99"/>
      <c r="UCU5" s="99"/>
      <c r="UCV5" s="99"/>
      <c r="UCW5" s="99"/>
      <c r="UCX5" s="99"/>
      <c r="UCY5" s="99"/>
      <c r="UCZ5" s="99"/>
      <c r="UDA5" s="99"/>
      <c r="UDB5" s="99"/>
      <c r="UDC5" s="99"/>
      <c r="UDD5" s="99"/>
      <c r="UDE5" s="99"/>
      <c r="UDF5" s="99"/>
      <c r="UDG5" s="99"/>
      <c r="UDH5" s="99"/>
      <c r="UDI5" s="99"/>
      <c r="UDJ5" s="99"/>
      <c r="UDK5" s="99"/>
      <c r="UDL5" s="99"/>
      <c r="UDM5" s="99"/>
      <c r="UDN5" s="99"/>
      <c r="UDO5" s="99"/>
      <c r="UDP5" s="99"/>
      <c r="UDQ5" s="99"/>
      <c r="UDR5" s="99"/>
      <c r="UDS5" s="99"/>
      <c r="UDT5" s="99"/>
      <c r="UDU5" s="99"/>
      <c r="UDV5" s="99"/>
      <c r="UDW5" s="99"/>
      <c r="UDX5" s="99"/>
      <c r="UDY5" s="99"/>
      <c r="UDZ5" s="99"/>
      <c r="UEA5" s="99"/>
      <c r="UEB5" s="99"/>
      <c r="UEC5" s="99"/>
      <c r="UED5" s="99"/>
      <c r="UEE5" s="99"/>
      <c r="UEF5" s="99"/>
      <c r="UEG5" s="99"/>
      <c r="UEH5" s="99"/>
      <c r="UEI5" s="99"/>
      <c r="UEJ5" s="99"/>
      <c r="UEK5" s="99"/>
      <c r="UEL5" s="99"/>
      <c r="UEM5" s="99"/>
      <c r="UEN5" s="99"/>
      <c r="UEO5" s="99"/>
      <c r="UEP5" s="99"/>
      <c r="UEQ5" s="99"/>
      <c r="UER5" s="99"/>
      <c r="UES5" s="99"/>
      <c r="UET5" s="99"/>
      <c r="UEU5" s="99"/>
      <c r="UEV5" s="99"/>
      <c r="UEW5" s="99"/>
      <c r="UEX5" s="99"/>
      <c r="UEY5" s="99"/>
      <c r="UEZ5" s="99"/>
      <c r="UFA5" s="99"/>
      <c r="UFB5" s="99"/>
      <c r="UFC5" s="99"/>
      <c r="UFD5" s="99"/>
      <c r="UFE5" s="99"/>
      <c r="UFF5" s="99"/>
      <c r="UFG5" s="99"/>
      <c r="UFH5" s="99"/>
      <c r="UFI5" s="99"/>
      <c r="UFJ5" s="99"/>
      <c r="UFK5" s="99"/>
      <c r="UFL5" s="99"/>
      <c r="UFM5" s="99"/>
      <c r="UFN5" s="99"/>
      <c r="UFO5" s="99"/>
      <c r="UFP5" s="99"/>
      <c r="UFQ5" s="99"/>
      <c r="UFR5" s="99"/>
      <c r="UFS5" s="99"/>
      <c r="UFT5" s="99"/>
      <c r="UFU5" s="99"/>
      <c r="UFV5" s="99"/>
      <c r="UFW5" s="99"/>
      <c r="UFX5" s="99"/>
      <c r="UFY5" s="99"/>
      <c r="UFZ5" s="99"/>
      <c r="UGA5" s="99"/>
      <c r="UGB5" s="99"/>
      <c r="UGC5" s="99"/>
      <c r="UGD5" s="99"/>
      <c r="UGE5" s="99"/>
      <c r="UGF5" s="99"/>
      <c r="UGG5" s="99"/>
      <c r="UGH5" s="99"/>
      <c r="UGI5" s="99"/>
      <c r="UGJ5" s="99"/>
      <c r="UGK5" s="99"/>
      <c r="UGL5" s="99"/>
      <c r="UGM5" s="99"/>
      <c r="UGN5" s="99"/>
      <c r="UGO5" s="99"/>
      <c r="UGP5" s="99"/>
      <c r="UGQ5" s="99"/>
      <c r="UGR5" s="99"/>
      <c r="UGS5" s="99"/>
      <c r="UGT5" s="99"/>
      <c r="UGU5" s="99"/>
      <c r="UGV5" s="99"/>
      <c r="UGW5" s="99"/>
      <c r="UGX5" s="99"/>
      <c r="UGY5" s="99"/>
      <c r="UGZ5" s="99"/>
      <c r="UHA5" s="99"/>
      <c r="UHB5" s="99"/>
      <c r="UHC5" s="99"/>
      <c r="UHD5" s="99"/>
      <c r="UHE5" s="99"/>
      <c r="UHF5" s="99"/>
      <c r="UHG5" s="99"/>
      <c r="UHH5" s="99"/>
      <c r="UHI5" s="99"/>
      <c r="UHJ5" s="99"/>
      <c r="UHK5" s="99"/>
      <c r="UHL5" s="99"/>
      <c r="UHM5" s="99"/>
      <c r="UHN5" s="99"/>
      <c r="UHO5" s="99"/>
      <c r="UHP5" s="99"/>
      <c r="UHQ5" s="99"/>
      <c r="UHR5" s="99"/>
      <c r="UHS5" s="99"/>
      <c r="UHT5" s="99"/>
      <c r="UHU5" s="99"/>
      <c r="UHV5" s="99"/>
      <c r="UHW5" s="99"/>
      <c r="UHX5" s="99"/>
      <c r="UHY5" s="99"/>
      <c r="UHZ5" s="99"/>
      <c r="UIA5" s="99"/>
      <c r="UIB5" s="99"/>
      <c r="UIC5" s="99"/>
      <c r="UID5" s="99"/>
      <c r="UIE5" s="99"/>
      <c r="UIF5" s="99"/>
      <c r="UIG5" s="99"/>
      <c r="UIH5" s="99"/>
      <c r="UII5" s="99"/>
      <c r="UIJ5" s="99"/>
      <c r="UIK5" s="99"/>
      <c r="UIL5" s="99"/>
      <c r="UIM5" s="99"/>
      <c r="UIN5" s="99"/>
      <c r="UIO5" s="99"/>
      <c r="UIP5" s="99"/>
      <c r="UIQ5" s="99"/>
      <c r="UIR5" s="99"/>
      <c r="UIS5" s="99"/>
      <c r="UIT5" s="99"/>
      <c r="UIU5" s="99"/>
      <c r="UIV5" s="99"/>
      <c r="UIW5" s="99"/>
      <c r="UIX5" s="99"/>
      <c r="UIY5" s="99"/>
      <c r="UIZ5" s="99"/>
      <c r="UJA5" s="99"/>
      <c r="UJB5" s="99"/>
      <c r="UJC5" s="99"/>
      <c r="UJD5" s="99"/>
      <c r="UJE5" s="99"/>
      <c r="UJF5" s="99"/>
      <c r="UJG5" s="99"/>
      <c r="UJH5" s="99"/>
      <c r="UJI5" s="99"/>
      <c r="UJJ5" s="99"/>
      <c r="UJK5" s="99"/>
      <c r="UJL5" s="99"/>
      <c r="UJM5" s="99"/>
      <c r="UJN5" s="99"/>
      <c r="UJO5" s="99"/>
      <c r="UJP5" s="99"/>
      <c r="UJQ5" s="99"/>
      <c r="UJR5" s="99"/>
      <c r="UJS5" s="99"/>
      <c r="UJT5" s="99"/>
      <c r="UJU5" s="99"/>
      <c r="UJV5" s="99"/>
      <c r="UJW5" s="99"/>
      <c r="UJX5" s="99"/>
      <c r="UJY5" s="99"/>
      <c r="UJZ5" s="99"/>
      <c r="UKA5" s="99"/>
      <c r="UKB5" s="99"/>
      <c r="UKC5" s="99"/>
      <c r="UKD5" s="99"/>
      <c r="UKE5" s="99"/>
      <c r="UKF5" s="99"/>
      <c r="UKG5" s="99"/>
      <c r="UKH5" s="99"/>
      <c r="UKI5" s="99"/>
      <c r="UKJ5" s="99"/>
      <c r="UKK5" s="99"/>
      <c r="UKL5" s="99"/>
      <c r="UKM5" s="99"/>
      <c r="UKN5" s="99"/>
      <c r="UKO5" s="99"/>
      <c r="UKP5" s="99"/>
      <c r="UKQ5" s="99"/>
      <c r="UKR5" s="99"/>
      <c r="UKS5" s="99"/>
      <c r="UKT5" s="99"/>
      <c r="UKU5" s="99"/>
      <c r="UKV5" s="99"/>
      <c r="UKW5" s="99"/>
      <c r="UKX5" s="99"/>
      <c r="UKY5" s="99"/>
      <c r="UKZ5" s="99"/>
      <c r="ULA5" s="99"/>
      <c r="ULB5" s="99"/>
      <c r="ULC5" s="99"/>
      <c r="ULD5" s="99"/>
      <c r="ULE5" s="99"/>
      <c r="ULF5" s="99"/>
      <c r="ULG5" s="99"/>
      <c r="ULH5" s="99"/>
      <c r="ULI5" s="99"/>
      <c r="ULJ5" s="99"/>
      <c r="ULK5" s="99"/>
      <c r="ULL5" s="99"/>
      <c r="ULM5" s="99"/>
      <c r="ULN5" s="99"/>
      <c r="ULO5" s="99"/>
      <c r="ULP5" s="99"/>
      <c r="ULQ5" s="99"/>
      <c r="ULR5" s="99"/>
      <c r="ULS5" s="99"/>
      <c r="ULT5" s="99"/>
      <c r="ULU5" s="99"/>
      <c r="ULV5" s="99"/>
      <c r="ULW5" s="99"/>
      <c r="ULX5" s="99"/>
      <c r="ULY5" s="99"/>
      <c r="ULZ5" s="99"/>
      <c r="UMA5" s="99"/>
      <c r="UMB5" s="99"/>
      <c r="UMC5" s="99"/>
      <c r="UMD5" s="99"/>
      <c r="UME5" s="99"/>
      <c r="UMF5" s="99"/>
      <c r="UMG5" s="99"/>
      <c r="UMH5" s="99"/>
      <c r="UMI5" s="99"/>
      <c r="UMJ5" s="99"/>
      <c r="UMK5" s="99"/>
      <c r="UML5" s="99"/>
      <c r="UMM5" s="99"/>
      <c r="UMN5" s="99"/>
      <c r="UMO5" s="99"/>
      <c r="UMP5" s="99"/>
      <c r="UMQ5" s="99"/>
      <c r="UMR5" s="99"/>
      <c r="UMS5" s="99"/>
      <c r="UMT5" s="99"/>
      <c r="UMU5" s="99"/>
      <c r="UMV5" s="99"/>
      <c r="UMW5" s="99"/>
      <c r="UMX5" s="99"/>
      <c r="UMY5" s="99"/>
      <c r="UMZ5" s="99"/>
      <c r="UNA5" s="99"/>
      <c r="UNB5" s="99"/>
      <c r="UNC5" s="99"/>
      <c r="UND5" s="99"/>
      <c r="UNE5" s="99"/>
      <c r="UNF5" s="99"/>
      <c r="UNG5" s="99"/>
      <c r="UNH5" s="99"/>
      <c r="UNI5" s="99"/>
      <c r="UNJ5" s="99"/>
      <c r="UNK5" s="99"/>
      <c r="UNL5" s="99"/>
      <c r="UNM5" s="99"/>
      <c r="UNN5" s="99"/>
      <c r="UNO5" s="99"/>
      <c r="UNP5" s="99"/>
      <c r="UNQ5" s="99"/>
      <c r="UNR5" s="99"/>
      <c r="UNS5" s="99"/>
      <c r="UNT5" s="99"/>
      <c r="UNU5" s="99"/>
      <c r="UNV5" s="99"/>
      <c r="UNW5" s="99"/>
      <c r="UNX5" s="99"/>
      <c r="UNY5" s="99"/>
      <c r="UNZ5" s="99"/>
      <c r="UOA5" s="99"/>
      <c r="UOB5" s="99"/>
      <c r="UOC5" s="99"/>
      <c r="UOD5" s="99"/>
      <c r="UOE5" s="99"/>
      <c r="UOF5" s="99"/>
      <c r="UOG5" s="99"/>
      <c r="UOH5" s="99"/>
      <c r="UOI5" s="99"/>
      <c r="UOJ5" s="99"/>
      <c r="UOK5" s="99"/>
      <c r="UOL5" s="99"/>
      <c r="UOM5" s="99"/>
      <c r="UON5" s="99"/>
      <c r="UOO5" s="99"/>
      <c r="UOP5" s="99"/>
      <c r="UOQ5" s="99"/>
      <c r="UOR5" s="99"/>
      <c r="UOS5" s="99"/>
      <c r="UOT5" s="99"/>
      <c r="UOU5" s="99"/>
      <c r="UOV5" s="99"/>
      <c r="UOW5" s="99"/>
      <c r="UOX5" s="99"/>
      <c r="UOY5" s="99"/>
      <c r="UOZ5" s="99"/>
      <c r="UPA5" s="99"/>
      <c r="UPB5" s="99"/>
      <c r="UPC5" s="99"/>
      <c r="UPD5" s="99"/>
      <c r="UPE5" s="99"/>
      <c r="UPF5" s="99"/>
      <c r="UPG5" s="99"/>
      <c r="UPH5" s="99"/>
      <c r="UPI5" s="99"/>
      <c r="UPJ5" s="99"/>
      <c r="UPK5" s="99"/>
      <c r="UPL5" s="99"/>
      <c r="UPM5" s="99"/>
      <c r="UPN5" s="99"/>
      <c r="UPO5" s="99"/>
      <c r="UPP5" s="99"/>
      <c r="UPQ5" s="99"/>
      <c r="UPR5" s="99"/>
      <c r="UPS5" s="99"/>
      <c r="UPT5" s="99"/>
      <c r="UPU5" s="99"/>
      <c r="UPV5" s="99"/>
      <c r="UPW5" s="99"/>
      <c r="UPX5" s="99"/>
      <c r="UPY5" s="99"/>
      <c r="UPZ5" s="99"/>
      <c r="UQA5" s="99"/>
      <c r="UQB5" s="99"/>
      <c r="UQC5" s="99"/>
      <c r="UQD5" s="99"/>
      <c r="UQE5" s="99"/>
      <c r="UQF5" s="99"/>
      <c r="UQG5" s="99"/>
      <c r="UQH5" s="99"/>
      <c r="UQI5" s="99"/>
      <c r="UQJ5" s="99"/>
      <c r="UQK5" s="99"/>
      <c r="UQL5" s="99"/>
      <c r="UQM5" s="99"/>
      <c r="UQN5" s="99"/>
      <c r="UQO5" s="99"/>
      <c r="UQP5" s="99"/>
      <c r="UQQ5" s="99"/>
      <c r="UQR5" s="99"/>
      <c r="UQS5" s="99"/>
      <c r="UQT5" s="99"/>
      <c r="UQU5" s="99"/>
      <c r="UQV5" s="99"/>
      <c r="UQW5" s="99"/>
      <c r="UQX5" s="99"/>
      <c r="UQY5" s="99"/>
      <c r="UQZ5" s="99"/>
      <c r="URA5" s="99"/>
      <c r="URB5" s="99"/>
      <c r="URC5" s="99"/>
      <c r="URD5" s="99"/>
      <c r="URE5" s="99"/>
      <c r="URF5" s="99"/>
      <c r="URG5" s="99"/>
      <c r="URH5" s="99"/>
      <c r="URI5" s="99"/>
      <c r="URJ5" s="99"/>
      <c r="URK5" s="99"/>
      <c r="URL5" s="99"/>
      <c r="URM5" s="99"/>
      <c r="URN5" s="99"/>
      <c r="URO5" s="99"/>
      <c r="URP5" s="99"/>
      <c r="URQ5" s="99"/>
      <c r="URR5" s="99"/>
      <c r="URS5" s="99"/>
      <c r="URT5" s="99"/>
      <c r="URU5" s="99"/>
      <c r="URV5" s="99"/>
      <c r="URW5" s="99"/>
      <c r="URX5" s="99"/>
      <c r="URY5" s="99"/>
      <c r="URZ5" s="99"/>
      <c r="USA5" s="99"/>
      <c r="USB5" s="99"/>
      <c r="USC5" s="99"/>
      <c r="USD5" s="99"/>
      <c r="USE5" s="99"/>
      <c r="USF5" s="99"/>
      <c r="USG5" s="99"/>
      <c r="USH5" s="99"/>
      <c r="USI5" s="99"/>
      <c r="USJ5" s="99"/>
      <c r="USK5" s="99"/>
      <c r="USL5" s="99"/>
      <c r="USM5" s="99"/>
      <c r="USN5" s="99"/>
      <c r="USO5" s="99"/>
      <c r="USP5" s="99"/>
      <c r="USQ5" s="99"/>
      <c r="USR5" s="99"/>
      <c r="USS5" s="99"/>
      <c r="UST5" s="99"/>
      <c r="USU5" s="99"/>
      <c r="USV5" s="99"/>
      <c r="USW5" s="99"/>
      <c r="USX5" s="99"/>
      <c r="USY5" s="99"/>
      <c r="USZ5" s="99"/>
      <c r="UTA5" s="99"/>
      <c r="UTB5" s="99"/>
      <c r="UTC5" s="99"/>
      <c r="UTD5" s="99"/>
      <c r="UTE5" s="99"/>
      <c r="UTF5" s="99"/>
      <c r="UTG5" s="99"/>
      <c r="UTH5" s="99"/>
      <c r="UTI5" s="99"/>
      <c r="UTJ5" s="99"/>
      <c r="UTK5" s="99"/>
      <c r="UTL5" s="99"/>
      <c r="UTM5" s="99"/>
      <c r="UTN5" s="99"/>
      <c r="UTO5" s="99"/>
      <c r="UTP5" s="99"/>
      <c r="UTQ5" s="99"/>
      <c r="UTR5" s="99"/>
      <c r="UTS5" s="99"/>
      <c r="UTT5" s="99"/>
      <c r="UTU5" s="99"/>
      <c r="UTV5" s="99"/>
      <c r="UTW5" s="99"/>
      <c r="UTX5" s="99"/>
      <c r="UTY5" s="99"/>
      <c r="UTZ5" s="99"/>
      <c r="UUA5" s="99"/>
      <c r="UUB5" s="99"/>
      <c r="UUC5" s="99"/>
      <c r="UUD5" s="99"/>
      <c r="UUE5" s="99"/>
      <c r="UUF5" s="99"/>
      <c r="UUG5" s="99"/>
      <c r="UUH5" s="99"/>
      <c r="UUI5" s="99"/>
      <c r="UUJ5" s="99"/>
      <c r="UUK5" s="99"/>
      <c r="UUL5" s="99"/>
      <c r="UUM5" s="99"/>
      <c r="UUN5" s="99"/>
      <c r="UUO5" s="99"/>
      <c r="UUP5" s="99"/>
      <c r="UUQ5" s="99"/>
      <c r="UUR5" s="99"/>
      <c r="UUS5" s="99"/>
      <c r="UUT5" s="99"/>
      <c r="UUU5" s="99"/>
      <c r="UUV5" s="99"/>
      <c r="UUW5" s="99"/>
      <c r="UUX5" s="99"/>
      <c r="UUY5" s="99"/>
      <c r="UUZ5" s="99"/>
      <c r="UVA5" s="99"/>
      <c r="UVB5" s="99"/>
      <c r="UVC5" s="99"/>
      <c r="UVD5" s="99"/>
      <c r="UVE5" s="99"/>
      <c r="UVF5" s="99"/>
      <c r="UVG5" s="99"/>
      <c r="UVH5" s="99"/>
      <c r="UVI5" s="99"/>
      <c r="UVJ5" s="99"/>
      <c r="UVK5" s="99"/>
      <c r="UVL5" s="99"/>
      <c r="UVM5" s="99"/>
      <c r="UVN5" s="99"/>
      <c r="UVO5" s="99"/>
      <c r="UVP5" s="99"/>
      <c r="UVQ5" s="99"/>
      <c r="UVR5" s="99"/>
      <c r="UVS5" s="99"/>
      <c r="UVT5" s="99"/>
      <c r="UVU5" s="99"/>
      <c r="UVV5" s="99"/>
      <c r="UVW5" s="99"/>
      <c r="UVX5" s="99"/>
      <c r="UVY5" s="99"/>
      <c r="UVZ5" s="99"/>
      <c r="UWA5" s="99"/>
      <c r="UWB5" s="99"/>
      <c r="UWC5" s="99"/>
      <c r="UWD5" s="99"/>
      <c r="UWE5" s="99"/>
      <c r="UWF5" s="99"/>
      <c r="UWG5" s="99"/>
      <c r="UWH5" s="99"/>
      <c r="UWI5" s="99"/>
      <c r="UWJ5" s="99"/>
      <c r="UWK5" s="99"/>
      <c r="UWL5" s="99"/>
      <c r="UWM5" s="99"/>
      <c r="UWN5" s="99"/>
      <c r="UWO5" s="99"/>
      <c r="UWP5" s="99"/>
      <c r="UWQ5" s="99"/>
      <c r="UWR5" s="99"/>
      <c r="UWS5" s="99"/>
      <c r="UWT5" s="99"/>
      <c r="UWU5" s="99"/>
      <c r="UWV5" s="99"/>
      <c r="UWW5" s="99"/>
      <c r="UWX5" s="99"/>
      <c r="UWY5" s="99"/>
      <c r="UWZ5" s="99"/>
      <c r="UXA5" s="99"/>
      <c r="UXB5" s="99"/>
      <c r="UXC5" s="99"/>
      <c r="UXD5" s="99"/>
      <c r="UXE5" s="99"/>
      <c r="UXF5" s="99"/>
      <c r="UXG5" s="99"/>
      <c r="UXH5" s="99"/>
      <c r="UXI5" s="99"/>
      <c r="UXJ5" s="99"/>
      <c r="UXK5" s="99"/>
      <c r="UXL5" s="99"/>
      <c r="UXM5" s="99"/>
      <c r="UXN5" s="99"/>
      <c r="UXO5" s="99"/>
      <c r="UXP5" s="99"/>
      <c r="UXQ5" s="99"/>
      <c r="UXR5" s="99"/>
      <c r="UXS5" s="99"/>
      <c r="UXT5" s="99"/>
      <c r="UXU5" s="99"/>
      <c r="UXV5" s="99"/>
      <c r="UXW5" s="99"/>
      <c r="UXX5" s="99"/>
      <c r="UXY5" s="99"/>
      <c r="UXZ5" s="99"/>
      <c r="UYA5" s="99"/>
      <c r="UYB5" s="99"/>
      <c r="UYC5" s="99"/>
      <c r="UYD5" s="99"/>
      <c r="UYE5" s="99"/>
      <c r="UYF5" s="99"/>
      <c r="UYG5" s="99"/>
      <c r="UYH5" s="99"/>
      <c r="UYI5" s="99"/>
      <c r="UYJ5" s="99"/>
      <c r="UYK5" s="99"/>
      <c r="UYL5" s="99"/>
      <c r="UYM5" s="99"/>
      <c r="UYN5" s="99"/>
      <c r="UYO5" s="99"/>
      <c r="UYP5" s="99"/>
      <c r="UYQ5" s="99"/>
      <c r="UYR5" s="99"/>
      <c r="UYS5" s="99"/>
      <c r="UYT5" s="99"/>
      <c r="UYU5" s="99"/>
      <c r="UYV5" s="99"/>
      <c r="UYW5" s="99"/>
      <c r="UYX5" s="99"/>
      <c r="UYY5" s="99"/>
      <c r="UYZ5" s="99"/>
      <c r="UZA5" s="99"/>
      <c r="UZB5" s="99"/>
      <c r="UZC5" s="99"/>
      <c r="UZD5" s="99"/>
      <c r="UZE5" s="99"/>
      <c r="UZF5" s="99"/>
      <c r="UZG5" s="99"/>
      <c r="UZH5" s="99"/>
      <c r="UZI5" s="99"/>
      <c r="UZJ5" s="99"/>
      <c r="UZK5" s="99"/>
      <c r="UZL5" s="99"/>
      <c r="UZM5" s="99"/>
      <c r="UZN5" s="99"/>
      <c r="UZO5" s="99"/>
      <c r="UZP5" s="99"/>
      <c r="UZQ5" s="99"/>
      <c r="UZR5" s="99"/>
      <c r="UZS5" s="99"/>
      <c r="UZT5" s="99"/>
      <c r="UZU5" s="99"/>
      <c r="UZV5" s="99"/>
      <c r="UZW5" s="99"/>
      <c r="UZX5" s="99"/>
      <c r="UZY5" s="99"/>
      <c r="UZZ5" s="99"/>
      <c r="VAA5" s="99"/>
      <c r="VAB5" s="99"/>
      <c r="VAC5" s="99"/>
      <c r="VAD5" s="99"/>
      <c r="VAE5" s="99"/>
      <c r="VAF5" s="99"/>
      <c r="VAG5" s="99"/>
      <c r="VAH5" s="99"/>
      <c r="VAI5" s="99"/>
      <c r="VAJ5" s="99"/>
      <c r="VAK5" s="99"/>
      <c r="VAL5" s="99"/>
      <c r="VAM5" s="99"/>
      <c r="VAN5" s="99"/>
      <c r="VAO5" s="99"/>
      <c r="VAP5" s="99"/>
      <c r="VAQ5" s="99"/>
      <c r="VAR5" s="99"/>
      <c r="VAS5" s="99"/>
      <c r="VAT5" s="99"/>
      <c r="VAU5" s="99"/>
      <c r="VAV5" s="99"/>
      <c r="VAW5" s="99"/>
      <c r="VAX5" s="99"/>
      <c r="VAY5" s="99"/>
      <c r="VAZ5" s="99"/>
      <c r="VBA5" s="99"/>
      <c r="VBB5" s="99"/>
      <c r="VBC5" s="99"/>
      <c r="VBD5" s="99"/>
      <c r="VBE5" s="99"/>
      <c r="VBF5" s="99"/>
      <c r="VBG5" s="99"/>
      <c r="VBH5" s="99"/>
      <c r="VBI5" s="99"/>
      <c r="VBJ5" s="99"/>
      <c r="VBK5" s="99"/>
      <c r="VBL5" s="99"/>
      <c r="VBM5" s="99"/>
      <c r="VBN5" s="99"/>
      <c r="VBO5" s="99"/>
      <c r="VBP5" s="99"/>
      <c r="VBQ5" s="99"/>
      <c r="VBR5" s="99"/>
      <c r="VBS5" s="99"/>
      <c r="VBT5" s="99"/>
      <c r="VBU5" s="99"/>
      <c r="VBV5" s="99"/>
      <c r="VBW5" s="99"/>
      <c r="VBX5" s="99"/>
      <c r="VBY5" s="99"/>
      <c r="VBZ5" s="99"/>
      <c r="VCA5" s="99"/>
      <c r="VCB5" s="99"/>
      <c r="VCC5" s="99"/>
      <c r="VCD5" s="99"/>
      <c r="VCE5" s="99"/>
      <c r="VCF5" s="99"/>
      <c r="VCG5" s="99"/>
      <c r="VCH5" s="99"/>
      <c r="VCI5" s="99"/>
      <c r="VCJ5" s="99"/>
      <c r="VCK5" s="99"/>
      <c r="VCL5" s="99"/>
      <c r="VCM5" s="99"/>
      <c r="VCN5" s="99"/>
      <c r="VCO5" s="99"/>
      <c r="VCP5" s="99"/>
      <c r="VCQ5" s="99"/>
      <c r="VCR5" s="99"/>
      <c r="VCS5" s="99"/>
      <c r="VCT5" s="99"/>
      <c r="VCU5" s="99"/>
      <c r="VCV5" s="99"/>
      <c r="VCW5" s="99"/>
      <c r="VCX5" s="99"/>
      <c r="VCY5" s="99"/>
      <c r="VCZ5" s="99"/>
      <c r="VDA5" s="99"/>
      <c r="VDB5" s="99"/>
      <c r="VDC5" s="99"/>
      <c r="VDD5" s="99"/>
      <c r="VDE5" s="99"/>
      <c r="VDF5" s="99"/>
      <c r="VDG5" s="99"/>
      <c r="VDH5" s="99"/>
      <c r="VDI5" s="99"/>
      <c r="VDJ5" s="99"/>
      <c r="VDK5" s="99"/>
      <c r="VDL5" s="99"/>
      <c r="VDM5" s="99"/>
      <c r="VDN5" s="99"/>
      <c r="VDO5" s="99"/>
      <c r="VDP5" s="99"/>
      <c r="VDQ5" s="99"/>
      <c r="VDR5" s="99"/>
      <c r="VDS5" s="99"/>
      <c r="VDT5" s="99"/>
      <c r="VDU5" s="99"/>
      <c r="VDV5" s="99"/>
      <c r="VDW5" s="99"/>
      <c r="VDX5" s="99"/>
      <c r="VDY5" s="99"/>
      <c r="VDZ5" s="99"/>
      <c r="VEA5" s="99"/>
      <c r="VEB5" s="99"/>
      <c r="VEC5" s="99"/>
      <c r="VED5" s="99"/>
      <c r="VEE5" s="99"/>
      <c r="VEF5" s="99"/>
      <c r="VEG5" s="99"/>
      <c r="VEH5" s="99"/>
      <c r="VEI5" s="99"/>
      <c r="VEJ5" s="99"/>
      <c r="VEK5" s="99"/>
      <c r="VEL5" s="99"/>
      <c r="VEM5" s="99"/>
      <c r="VEN5" s="99"/>
      <c r="VEO5" s="99"/>
      <c r="VEP5" s="99"/>
      <c r="VEQ5" s="99"/>
      <c r="VER5" s="99"/>
      <c r="VES5" s="99"/>
      <c r="VET5" s="99"/>
      <c r="VEU5" s="99"/>
      <c r="VEV5" s="99"/>
      <c r="VEW5" s="99"/>
      <c r="VEX5" s="99"/>
      <c r="VEY5" s="99"/>
      <c r="VEZ5" s="99"/>
      <c r="VFA5" s="99"/>
      <c r="VFB5" s="99"/>
      <c r="VFC5" s="99"/>
      <c r="VFD5" s="99"/>
      <c r="VFE5" s="99"/>
      <c r="VFF5" s="99"/>
      <c r="VFG5" s="99"/>
      <c r="VFH5" s="99"/>
      <c r="VFI5" s="99"/>
      <c r="VFJ5" s="99"/>
      <c r="VFK5" s="99"/>
      <c r="VFL5" s="99"/>
      <c r="VFM5" s="99"/>
      <c r="VFN5" s="99"/>
      <c r="VFO5" s="99"/>
      <c r="VFP5" s="99"/>
      <c r="VFQ5" s="99"/>
      <c r="VFR5" s="99"/>
      <c r="VFS5" s="99"/>
      <c r="VFT5" s="99"/>
      <c r="VFU5" s="99"/>
      <c r="VFV5" s="99"/>
      <c r="VFW5" s="99"/>
      <c r="VFX5" s="99"/>
      <c r="VFY5" s="99"/>
      <c r="VFZ5" s="99"/>
      <c r="VGA5" s="99"/>
      <c r="VGB5" s="99"/>
      <c r="VGC5" s="99"/>
      <c r="VGD5" s="99"/>
      <c r="VGE5" s="99"/>
      <c r="VGF5" s="99"/>
      <c r="VGG5" s="99"/>
      <c r="VGH5" s="99"/>
      <c r="VGI5" s="99"/>
      <c r="VGJ5" s="99"/>
      <c r="VGK5" s="99"/>
      <c r="VGL5" s="99"/>
      <c r="VGM5" s="99"/>
      <c r="VGN5" s="99"/>
      <c r="VGO5" s="99"/>
      <c r="VGP5" s="99"/>
      <c r="VGQ5" s="99"/>
      <c r="VGR5" s="99"/>
      <c r="VGS5" s="99"/>
      <c r="VGT5" s="99"/>
      <c r="VGU5" s="99"/>
      <c r="VGV5" s="99"/>
      <c r="VGW5" s="99"/>
      <c r="VGX5" s="99"/>
      <c r="VGY5" s="99"/>
      <c r="VGZ5" s="99"/>
      <c r="VHA5" s="99"/>
      <c r="VHB5" s="99"/>
      <c r="VHC5" s="99"/>
      <c r="VHD5" s="99"/>
      <c r="VHE5" s="99"/>
      <c r="VHF5" s="99"/>
      <c r="VHG5" s="99"/>
      <c r="VHH5" s="99"/>
      <c r="VHI5" s="99"/>
      <c r="VHJ5" s="99"/>
      <c r="VHK5" s="99"/>
      <c r="VHL5" s="99"/>
      <c r="VHM5" s="99"/>
      <c r="VHN5" s="99"/>
      <c r="VHO5" s="99"/>
      <c r="VHP5" s="99"/>
      <c r="VHQ5" s="99"/>
      <c r="VHR5" s="99"/>
      <c r="VHS5" s="99"/>
      <c r="VHT5" s="99"/>
      <c r="VHU5" s="99"/>
      <c r="VHV5" s="99"/>
      <c r="VHW5" s="99"/>
      <c r="VHX5" s="99"/>
      <c r="VHY5" s="99"/>
      <c r="VHZ5" s="99"/>
      <c r="VIA5" s="99"/>
      <c r="VIB5" s="99"/>
      <c r="VIC5" s="99"/>
      <c r="VID5" s="99"/>
      <c r="VIE5" s="99"/>
      <c r="VIF5" s="99"/>
      <c r="VIG5" s="99"/>
      <c r="VIH5" s="99"/>
      <c r="VII5" s="99"/>
      <c r="VIJ5" s="99"/>
      <c r="VIK5" s="99"/>
      <c r="VIL5" s="99"/>
      <c r="VIM5" s="99"/>
      <c r="VIN5" s="99"/>
      <c r="VIO5" s="99"/>
      <c r="VIP5" s="99"/>
      <c r="VIQ5" s="99"/>
      <c r="VIR5" s="99"/>
      <c r="VIS5" s="99"/>
      <c r="VIT5" s="99"/>
      <c r="VIU5" s="99"/>
      <c r="VIV5" s="99"/>
      <c r="VIW5" s="99"/>
      <c r="VIX5" s="99"/>
      <c r="VIY5" s="99"/>
      <c r="VIZ5" s="99"/>
      <c r="VJA5" s="99"/>
      <c r="VJB5" s="99"/>
      <c r="VJC5" s="99"/>
      <c r="VJD5" s="99"/>
      <c r="VJE5" s="99"/>
      <c r="VJF5" s="99"/>
      <c r="VJG5" s="99"/>
      <c r="VJH5" s="99"/>
      <c r="VJI5" s="99"/>
      <c r="VJJ5" s="99"/>
      <c r="VJK5" s="99"/>
      <c r="VJL5" s="99"/>
      <c r="VJM5" s="99"/>
      <c r="VJN5" s="99"/>
      <c r="VJO5" s="99"/>
      <c r="VJP5" s="99"/>
      <c r="VJQ5" s="99"/>
      <c r="VJR5" s="99"/>
      <c r="VJS5" s="99"/>
      <c r="VJT5" s="99"/>
      <c r="VJU5" s="99"/>
      <c r="VJV5" s="99"/>
      <c r="VJW5" s="99"/>
      <c r="VJX5" s="99"/>
      <c r="VJY5" s="99"/>
      <c r="VJZ5" s="99"/>
      <c r="VKA5" s="99"/>
      <c r="VKB5" s="99"/>
      <c r="VKC5" s="99"/>
      <c r="VKD5" s="99"/>
      <c r="VKE5" s="99"/>
      <c r="VKF5" s="99"/>
      <c r="VKG5" s="99"/>
      <c r="VKH5" s="99"/>
      <c r="VKI5" s="99"/>
      <c r="VKJ5" s="99"/>
      <c r="VKK5" s="99"/>
      <c r="VKL5" s="99"/>
      <c r="VKM5" s="99"/>
      <c r="VKN5" s="99"/>
      <c r="VKO5" s="99"/>
      <c r="VKP5" s="99"/>
      <c r="VKQ5" s="99"/>
      <c r="VKR5" s="99"/>
      <c r="VKS5" s="99"/>
      <c r="VKT5" s="99"/>
      <c r="VKU5" s="99"/>
      <c r="VKV5" s="99"/>
      <c r="VKW5" s="99"/>
      <c r="VKX5" s="99"/>
      <c r="VKY5" s="99"/>
      <c r="VKZ5" s="99"/>
      <c r="VLA5" s="99"/>
      <c r="VLB5" s="99"/>
      <c r="VLC5" s="99"/>
      <c r="VLD5" s="99"/>
      <c r="VLE5" s="99"/>
      <c r="VLF5" s="99"/>
      <c r="VLG5" s="99"/>
      <c r="VLH5" s="99"/>
      <c r="VLI5" s="99"/>
      <c r="VLJ5" s="99"/>
      <c r="VLK5" s="99"/>
      <c r="VLL5" s="99"/>
      <c r="VLM5" s="99"/>
      <c r="VLN5" s="99"/>
      <c r="VLO5" s="99"/>
      <c r="VLP5" s="99"/>
      <c r="VLQ5" s="99"/>
      <c r="VLR5" s="99"/>
      <c r="VLS5" s="99"/>
      <c r="VLT5" s="99"/>
      <c r="VLU5" s="99"/>
      <c r="VLV5" s="99"/>
      <c r="VLW5" s="99"/>
      <c r="VLX5" s="99"/>
      <c r="VLY5" s="99"/>
      <c r="VLZ5" s="99"/>
      <c r="VMA5" s="99"/>
      <c r="VMB5" s="99"/>
      <c r="VMC5" s="99"/>
      <c r="VMD5" s="99"/>
      <c r="VME5" s="99"/>
      <c r="VMF5" s="99"/>
      <c r="VMG5" s="99"/>
      <c r="VMH5" s="99"/>
      <c r="VMI5" s="99"/>
      <c r="VMJ5" s="99"/>
      <c r="VMK5" s="99"/>
      <c r="VML5" s="99"/>
      <c r="VMM5" s="99"/>
      <c r="VMN5" s="99"/>
      <c r="VMO5" s="99"/>
      <c r="VMP5" s="99"/>
      <c r="VMQ5" s="99"/>
      <c r="VMR5" s="99"/>
      <c r="VMS5" s="99"/>
      <c r="VMT5" s="99"/>
      <c r="VMU5" s="99"/>
      <c r="VMV5" s="99"/>
      <c r="VMW5" s="99"/>
      <c r="VMX5" s="99"/>
      <c r="VMY5" s="99"/>
      <c r="VMZ5" s="99"/>
      <c r="VNA5" s="99"/>
      <c r="VNB5" s="99"/>
      <c r="VNC5" s="99"/>
      <c r="VND5" s="99"/>
      <c r="VNE5" s="99"/>
      <c r="VNF5" s="99"/>
      <c r="VNG5" s="99"/>
      <c r="VNH5" s="99"/>
      <c r="VNI5" s="99"/>
      <c r="VNJ5" s="99"/>
      <c r="VNK5" s="99"/>
      <c r="VNL5" s="99"/>
      <c r="VNM5" s="99"/>
      <c r="VNN5" s="99"/>
      <c r="VNO5" s="99"/>
      <c r="VNP5" s="99"/>
      <c r="VNQ5" s="99"/>
      <c r="VNR5" s="99"/>
      <c r="VNS5" s="99"/>
      <c r="VNT5" s="99"/>
      <c r="VNU5" s="99"/>
      <c r="VNV5" s="99"/>
      <c r="VNW5" s="99"/>
      <c r="VNX5" s="99"/>
      <c r="VNY5" s="99"/>
      <c r="VNZ5" s="99"/>
      <c r="VOA5" s="99"/>
      <c r="VOB5" s="99"/>
      <c r="VOC5" s="99"/>
      <c r="VOD5" s="99"/>
      <c r="VOE5" s="99"/>
      <c r="VOF5" s="99"/>
      <c r="VOG5" s="99"/>
      <c r="VOH5" s="99"/>
      <c r="VOI5" s="99"/>
      <c r="VOJ5" s="99"/>
      <c r="VOK5" s="99"/>
      <c r="VOL5" s="99"/>
      <c r="VOM5" s="99"/>
      <c r="VON5" s="99"/>
      <c r="VOO5" s="99"/>
      <c r="VOP5" s="99"/>
      <c r="VOQ5" s="99"/>
      <c r="VOR5" s="99"/>
      <c r="VOS5" s="99"/>
      <c r="VOT5" s="99"/>
      <c r="VOU5" s="99"/>
      <c r="VOV5" s="99"/>
      <c r="VOW5" s="99"/>
      <c r="VOX5" s="99"/>
      <c r="VOY5" s="99"/>
      <c r="VOZ5" s="99"/>
      <c r="VPA5" s="99"/>
      <c r="VPB5" s="99"/>
      <c r="VPC5" s="99"/>
      <c r="VPD5" s="99"/>
      <c r="VPE5" s="99"/>
      <c r="VPF5" s="99"/>
      <c r="VPG5" s="99"/>
      <c r="VPH5" s="99"/>
      <c r="VPI5" s="99"/>
      <c r="VPJ5" s="99"/>
      <c r="VPK5" s="99"/>
      <c r="VPL5" s="99"/>
      <c r="VPM5" s="99"/>
      <c r="VPN5" s="99"/>
      <c r="VPO5" s="99"/>
      <c r="VPP5" s="99"/>
      <c r="VPQ5" s="99"/>
      <c r="VPR5" s="99"/>
      <c r="VPS5" s="99"/>
      <c r="VPT5" s="99"/>
      <c r="VPU5" s="99"/>
      <c r="VPV5" s="99"/>
      <c r="VPW5" s="99"/>
      <c r="VPX5" s="99"/>
      <c r="VPY5" s="99"/>
      <c r="VPZ5" s="99"/>
      <c r="VQA5" s="99"/>
      <c r="VQB5" s="99"/>
      <c r="VQC5" s="99"/>
      <c r="VQD5" s="99"/>
      <c r="VQE5" s="99"/>
      <c r="VQF5" s="99"/>
      <c r="VQG5" s="99"/>
      <c r="VQH5" s="99"/>
      <c r="VQI5" s="99"/>
      <c r="VQJ5" s="99"/>
      <c r="VQK5" s="99"/>
      <c r="VQL5" s="99"/>
      <c r="VQM5" s="99"/>
      <c r="VQN5" s="99"/>
      <c r="VQO5" s="99"/>
      <c r="VQP5" s="99"/>
      <c r="VQQ5" s="99"/>
      <c r="VQR5" s="99"/>
      <c r="VQS5" s="99"/>
      <c r="VQT5" s="99"/>
      <c r="VQU5" s="99"/>
      <c r="VQV5" s="99"/>
      <c r="VQW5" s="99"/>
      <c r="VQX5" s="99"/>
      <c r="VQY5" s="99"/>
      <c r="VQZ5" s="99"/>
      <c r="VRA5" s="99"/>
      <c r="VRB5" s="99"/>
      <c r="VRC5" s="99"/>
      <c r="VRD5" s="99"/>
      <c r="VRE5" s="99"/>
      <c r="VRF5" s="99"/>
      <c r="VRG5" s="99"/>
      <c r="VRH5" s="99"/>
      <c r="VRI5" s="99"/>
      <c r="VRJ5" s="99"/>
      <c r="VRK5" s="99"/>
      <c r="VRL5" s="99"/>
      <c r="VRM5" s="99"/>
      <c r="VRN5" s="99"/>
      <c r="VRO5" s="99"/>
      <c r="VRP5" s="99"/>
      <c r="VRQ5" s="99"/>
      <c r="VRR5" s="99"/>
      <c r="VRS5" s="99"/>
      <c r="VRT5" s="99"/>
      <c r="VRU5" s="99"/>
      <c r="VRV5" s="99"/>
      <c r="VRW5" s="99"/>
      <c r="VRX5" s="99"/>
      <c r="VRY5" s="99"/>
      <c r="VRZ5" s="99"/>
      <c r="VSA5" s="99"/>
      <c r="VSB5" s="99"/>
      <c r="VSC5" s="99"/>
      <c r="VSD5" s="99"/>
      <c r="VSE5" s="99"/>
      <c r="VSF5" s="99"/>
      <c r="VSG5" s="99"/>
      <c r="VSH5" s="99"/>
      <c r="VSI5" s="99"/>
      <c r="VSJ5" s="99"/>
      <c r="VSK5" s="99"/>
      <c r="VSL5" s="99"/>
      <c r="VSM5" s="99"/>
      <c r="VSN5" s="99"/>
      <c r="VSO5" s="99"/>
      <c r="VSP5" s="99"/>
      <c r="VSQ5" s="99"/>
      <c r="VSR5" s="99"/>
      <c r="VSS5" s="99"/>
      <c r="VST5" s="99"/>
      <c r="VSU5" s="99"/>
      <c r="VSV5" s="99"/>
      <c r="VSW5" s="99"/>
      <c r="VSX5" s="99"/>
      <c r="VSY5" s="99"/>
      <c r="VSZ5" s="99"/>
      <c r="VTA5" s="99"/>
      <c r="VTB5" s="99"/>
      <c r="VTC5" s="99"/>
      <c r="VTD5" s="99"/>
      <c r="VTE5" s="99"/>
      <c r="VTF5" s="99"/>
      <c r="VTG5" s="99"/>
      <c r="VTH5" s="99"/>
      <c r="VTI5" s="99"/>
      <c r="VTJ5" s="99"/>
      <c r="VTK5" s="99"/>
      <c r="VTL5" s="99"/>
      <c r="VTM5" s="99"/>
      <c r="VTN5" s="99"/>
      <c r="VTO5" s="99"/>
      <c r="VTP5" s="99"/>
      <c r="VTQ5" s="99"/>
      <c r="VTR5" s="99"/>
      <c r="VTS5" s="99"/>
      <c r="VTT5" s="99"/>
      <c r="VTU5" s="99"/>
      <c r="VTV5" s="99"/>
      <c r="VTW5" s="99"/>
      <c r="VTX5" s="99"/>
      <c r="VTY5" s="99"/>
      <c r="VTZ5" s="99"/>
      <c r="VUA5" s="99"/>
      <c r="VUB5" s="99"/>
      <c r="VUC5" s="99"/>
      <c r="VUD5" s="99"/>
      <c r="VUE5" s="99"/>
      <c r="VUF5" s="99"/>
      <c r="VUG5" s="99"/>
      <c r="VUH5" s="99"/>
      <c r="VUI5" s="99"/>
      <c r="VUJ5" s="99"/>
      <c r="VUK5" s="99"/>
      <c r="VUL5" s="99"/>
      <c r="VUM5" s="99"/>
      <c r="VUN5" s="99"/>
      <c r="VUO5" s="99"/>
      <c r="VUP5" s="99"/>
      <c r="VUQ5" s="99"/>
      <c r="VUR5" s="99"/>
      <c r="VUS5" s="99"/>
      <c r="VUT5" s="99"/>
      <c r="VUU5" s="99"/>
      <c r="VUV5" s="99"/>
      <c r="VUW5" s="99"/>
      <c r="VUX5" s="99"/>
      <c r="VUY5" s="99"/>
      <c r="VUZ5" s="99"/>
      <c r="VVA5" s="99"/>
      <c r="VVB5" s="99"/>
      <c r="VVC5" s="99"/>
      <c r="VVD5" s="99"/>
      <c r="VVE5" s="99"/>
      <c r="VVF5" s="99"/>
      <c r="VVG5" s="99"/>
      <c r="VVH5" s="99"/>
      <c r="VVI5" s="99"/>
      <c r="VVJ5" s="99"/>
      <c r="VVK5" s="99"/>
      <c r="VVL5" s="99"/>
      <c r="VVM5" s="99"/>
      <c r="VVN5" s="99"/>
      <c r="VVO5" s="99"/>
      <c r="VVP5" s="99"/>
      <c r="VVQ5" s="99"/>
      <c r="VVR5" s="99"/>
      <c r="VVS5" s="99"/>
      <c r="VVT5" s="99"/>
      <c r="VVU5" s="99"/>
      <c r="VVV5" s="99"/>
      <c r="VVW5" s="99"/>
      <c r="VVX5" s="99"/>
      <c r="VVY5" s="99"/>
      <c r="VVZ5" s="99"/>
      <c r="VWA5" s="99"/>
      <c r="VWB5" s="99"/>
      <c r="VWC5" s="99"/>
      <c r="VWD5" s="99"/>
      <c r="VWE5" s="99"/>
      <c r="VWF5" s="99"/>
      <c r="VWG5" s="99"/>
      <c r="VWH5" s="99"/>
      <c r="VWI5" s="99"/>
      <c r="VWJ5" s="99"/>
      <c r="VWK5" s="99"/>
      <c r="VWL5" s="99"/>
      <c r="VWM5" s="99"/>
      <c r="VWN5" s="99"/>
      <c r="VWO5" s="99"/>
      <c r="VWP5" s="99"/>
      <c r="VWQ5" s="99"/>
      <c r="VWR5" s="99"/>
      <c r="VWS5" s="99"/>
      <c r="VWT5" s="99"/>
      <c r="VWU5" s="99"/>
      <c r="VWV5" s="99"/>
      <c r="VWW5" s="99"/>
      <c r="VWX5" s="99"/>
      <c r="VWY5" s="99"/>
      <c r="VWZ5" s="99"/>
      <c r="VXA5" s="99"/>
      <c r="VXB5" s="99"/>
      <c r="VXC5" s="99"/>
      <c r="VXD5" s="99"/>
      <c r="VXE5" s="99"/>
      <c r="VXF5" s="99"/>
      <c r="VXG5" s="99"/>
      <c r="VXH5" s="99"/>
      <c r="VXI5" s="99"/>
      <c r="VXJ5" s="99"/>
      <c r="VXK5" s="99"/>
      <c r="VXL5" s="99"/>
      <c r="VXM5" s="99"/>
      <c r="VXN5" s="99"/>
      <c r="VXO5" s="99"/>
      <c r="VXP5" s="99"/>
      <c r="VXQ5" s="99"/>
      <c r="VXR5" s="99"/>
      <c r="VXS5" s="99"/>
      <c r="VXT5" s="99"/>
      <c r="VXU5" s="99"/>
      <c r="VXV5" s="99"/>
      <c r="VXW5" s="99"/>
      <c r="VXX5" s="99"/>
      <c r="VXY5" s="99"/>
      <c r="VXZ5" s="99"/>
      <c r="VYA5" s="99"/>
      <c r="VYB5" s="99"/>
      <c r="VYC5" s="99"/>
      <c r="VYD5" s="99"/>
      <c r="VYE5" s="99"/>
      <c r="VYF5" s="99"/>
      <c r="VYG5" s="99"/>
      <c r="VYH5" s="99"/>
      <c r="VYI5" s="99"/>
      <c r="VYJ5" s="99"/>
      <c r="VYK5" s="99"/>
      <c r="VYL5" s="99"/>
      <c r="VYM5" s="99"/>
      <c r="VYN5" s="99"/>
      <c r="VYO5" s="99"/>
      <c r="VYP5" s="99"/>
      <c r="VYQ5" s="99"/>
      <c r="VYR5" s="99"/>
      <c r="VYS5" s="99"/>
      <c r="VYT5" s="99"/>
      <c r="VYU5" s="99"/>
      <c r="VYV5" s="99"/>
      <c r="VYW5" s="99"/>
      <c r="VYX5" s="99"/>
      <c r="VYY5" s="99"/>
      <c r="VYZ5" s="99"/>
      <c r="VZA5" s="99"/>
      <c r="VZB5" s="99"/>
      <c r="VZC5" s="99"/>
      <c r="VZD5" s="99"/>
      <c r="VZE5" s="99"/>
      <c r="VZF5" s="99"/>
      <c r="VZG5" s="99"/>
      <c r="VZH5" s="99"/>
      <c r="VZI5" s="99"/>
      <c r="VZJ5" s="99"/>
      <c r="VZK5" s="99"/>
      <c r="VZL5" s="99"/>
      <c r="VZM5" s="99"/>
      <c r="VZN5" s="99"/>
      <c r="VZO5" s="99"/>
      <c r="VZP5" s="99"/>
      <c r="VZQ5" s="99"/>
      <c r="VZR5" s="99"/>
      <c r="VZS5" s="99"/>
      <c r="VZT5" s="99"/>
      <c r="VZU5" s="99"/>
      <c r="VZV5" s="99"/>
      <c r="VZW5" s="99"/>
      <c r="VZX5" s="99"/>
      <c r="VZY5" s="99"/>
      <c r="VZZ5" s="99"/>
      <c r="WAA5" s="99"/>
      <c r="WAB5" s="99"/>
      <c r="WAC5" s="99"/>
      <c r="WAD5" s="99"/>
      <c r="WAE5" s="99"/>
      <c r="WAF5" s="99"/>
      <c r="WAG5" s="99"/>
      <c r="WAH5" s="99"/>
      <c r="WAI5" s="99"/>
      <c r="WAJ5" s="99"/>
      <c r="WAK5" s="99"/>
      <c r="WAL5" s="99"/>
      <c r="WAM5" s="99"/>
      <c r="WAN5" s="99"/>
      <c r="WAO5" s="99"/>
      <c r="WAP5" s="99"/>
      <c r="WAQ5" s="99"/>
      <c r="WAR5" s="99"/>
      <c r="WAS5" s="99"/>
      <c r="WAT5" s="99"/>
      <c r="WAU5" s="99"/>
      <c r="WAV5" s="99"/>
      <c r="WAW5" s="99"/>
      <c r="WAX5" s="99"/>
      <c r="WAY5" s="99"/>
      <c r="WAZ5" s="99"/>
      <c r="WBA5" s="99"/>
      <c r="WBB5" s="99"/>
      <c r="WBC5" s="99"/>
      <c r="WBD5" s="99"/>
      <c r="WBE5" s="99"/>
      <c r="WBF5" s="99"/>
      <c r="WBG5" s="99"/>
      <c r="WBH5" s="99"/>
      <c r="WBI5" s="99"/>
      <c r="WBJ5" s="99"/>
      <c r="WBK5" s="99"/>
      <c r="WBL5" s="99"/>
      <c r="WBM5" s="99"/>
      <c r="WBN5" s="99"/>
      <c r="WBO5" s="99"/>
      <c r="WBP5" s="99"/>
      <c r="WBQ5" s="99"/>
      <c r="WBR5" s="99"/>
      <c r="WBS5" s="99"/>
      <c r="WBT5" s="99"/>
      <c r="WBU5" s="99"/>
      <c r="WBV5" s="99"/>
      <c r="WBW5" s="99"/>
      <c r="WBX5" s="99"/>
      <c r="WBY5" s="99"/>
      <c r="WBZ5" s="99"/>
      <c r="WCA5" s="99"/>
      <c r="WCB5" s="99"/>
      <c r="WCC5" s="99"/>
      <c r="WCD5" s="99"/>
      <c r="WCE5" s="99"/>
      <c r="WCF5" s="99"/>
      <c r="WCG5" s="99"/>
      <c r="WCH5" s="99"/>
      <c r="WCI5" s="99"/>
      <c r="WCJ5" s="99"/>
      <c r="WCK5" s="99"/>
      <c r="WCL5" s="99"/>
      <c r="WCM5" s="99"/>
      <c r="WCN5" s="99"/>
      <c r="WCO5" s="99"/>
      <c r="WCP5" s="99"/>
      <c r="WCQ5" s="99"/>
      <c r="WCR5" s="99"/>
      <c r="WCS5" s="99"/>
      <c r="WCT5" s="99"/>
      <c r="WCU5" s="99"/>
      <c r="WCV5" s="99"/>
      <c r="WCW5" s="99"/>
      <c r="WCX5" s="99"/>
      <c r="WCY5" s="99"/>
      <c r="WCZ5" s="99"/>
      <c r="WDA5" s="99"/>
      <c r="WDB5" s="99"/>
      <c r="WDC5" s="99"/>
      <c r="WDD5" s="99"/>
      <c r="WDE5" s="99"/>
      <c r="WDF5" s="99"/>
      <c r="WDG5" s="99"/>
      <c r="WDH5" s="99"/>
      <c r="WDI5" s="99"/>
      <c r="WDJ5" s="99"/>
      <c r="WDK5" s="99"/>
      <c r="WDL5" s="99"/>
      <c r="WDM5" s="99"/>
      <c r="WDN5" s="99"/>
      <c r="WDO5" s="99"/>
      <c r="WDP5" s="99"/>
      <c r="WDQ5" s="99"/>
      <c r="WDR5" s="99"/>
      <c r="WDS5" s="99"/>
      <c r="WDT5" s="99"/>
      <c r="WDU5" s="99"/>
      <c r="WDV5" s="99"/>
      <c r="WDW5" s="99"/>
      <c r="WDX5" s="99"/>
      <c r="WDY5" s="99"/>
      <c r="WDZ5" s="99"/>
      <c r="WEA5" s="99"/>
      <c r="WEB5" s="99"/>
      <c r="WEC5" s="99"/>
      <c r="WED5" s="99"/>
      <c r="WEE5" s="99"/>
      <c r="WEF5" s="99"/>
      <c r="WEG5" s="99"/>
      <c r="WEH5" s="99"/>
      <c r="WEI5" s="99"/>
      <c r="WEJ5" s="99"/>
      <c r="WEK5" s="99"/>
      <c r="WEL5" s="99"/>
      <c r="WEM5" s="99"/>
      <c r="WEN5" s="99"/>
      <c r="WEO5" s="99"/>
      <c r="WEP5" s="99"/>
      <c r="WEQ5" s="99"/>
      <c r="WER5" s="99"/>
      <c r="WES5" s="99"/>
      <c r="WET5" s="99"/>
      <c r="WEU5" s="99"/>
      <c r="WEV5" s="99"/>
      <c r="WEW5" s="99"/>
      <c r="WEX5" s="99"/>
      <c r="WEY5" s="99"/>
      <c r="WEZ5" s="99"/>
      <c r="WFA5" s="99"/>
      <c r="WFB5" s="99"/>
      <c r="WFC5" s="99"/>
      <c r="WFD5" s="99"/>
      <c r="WFE5" s="99"/>
      <c r="WFF5" s="99"/>
      <c r="WFG5" s="99"/>
      <c r="WFH5" s="99"/>
      <c r="WFI5" s="99"/>
      <c r="WFJ5" s="99"/>
      <c r="WFK5" s="99"/>
      <c r="WFL5" s="99"/>
      <c r="WFM5" s="99"/>
      <c r="WFN5" s="99"/>
      <c r="WFO5" s="99"/>
      <c r="WFP5" s="99"/>
      <c r="WFQ5" s="99"/>
      <c r="WFR5" s="99"/>
      <c r="WFS5" s="99"/>
      <c r="WFT5" s="99"/>
      <c r="WFU5" s="99"/>
      <c r="WFV5" s="99"/>
      <c r="WFW5" s="99"/>
      <c r="WFX5" s="99"/>
      <c r="WFY5" s="99"/>
      <c r="WFZ5" s="99"/>
      <c r="WGA5" s="99"/>
      <c r="WGB5" s="99"/>
      <c r="WGC5" s="99"/>
      <c r="WGD5" s="99"/>
      <c r="WGE5" s="99"/>
      <c r="WGF5" s="99"/>
      <c r="WGG5" s="99"/>
      <c r="WGH5" s="99"/>
      <c r="WGI5" s="99"/>
      <c r="WGJ5" s="99"/>
      <c r="WGK5" s="99"/>
      <c r="WGL5" s="99"/>
      <c r="WGM5" s="99"/>
      <c r="WGN5" s="99"/>
      <c r="WGO5" s="99"/>
      <c r="WGP5" s="99"/>
      <c r="WGQ5" s="99"/>
      <c r="WGR5" s="99"/>
      <c r="WGS5" s="99"/>
      <c r="WGT5" s="99"/>
      <c r="WGU5" s="99"/>
      <c r="WGV5" s="99"/>
      <c r="WGW5" s="99"/>
      <c r="WGX5" s="99"/>
      <c r="WGY5" s="99"/>
      <c r="WGZ5" s="99"/>
      <c r="WHA5" s="99"/>
      <c r="WHB5" s="99"/>
      <c r="WHC5" s="99"/>
      <c r="WHD5" s="99"/>
      <c r="WHE5" s="99"/>
      <c r="WHF5" s="99"/>
      <c r="WHG5" s="99"/>
      <c r="WHH5" s="99"/>
      <c r="WHI5" s="99"/>
      <c r="WHJ5" s="99"/>
      <c r="WHK5" s="99"/>
      <c r="WHL5" s="99"/>
      <c r="WHM5" s="99"/>
      <c r="WHN5" s="99"/>
      <c r="WHO5" s="99"/>
      <c r="WHP5" s="99"/>
      <c r="WHQ5" s="99"/>
      <c r="WHR5" s="99"/>
      <c r="WHS5" s="99"/>
      <c r="WHT5" s="99"/>
      <c r="WHU5" s="99"/>
      <c r="WHV5" s="99"/>
      <c r="WHW5" s="99"/>
      <c r="WHX5" s="99"/>
      <c r="WHY5" s="99"/>
      <c r="WHZ5" s="99"/>
      <c r="WIA5" s="99"/>
      <c r="WIB5" s="99"/>
      <c r="WIC5" s="99"/>
      <c r="WID5" s="99"/>
      <c r="WIE5" s="99"/>
      <c r="WIF5" s="99"/>
      <c r="WIG5" s="99"/>
      <c r="WIH5" s="99"/>
      <c r="WII5" s="99"/>
      <c r="WIJ5" s="99"/>
      <c r="WIK5" s="99"/>
      <c r="WIL5" s="99"/>
      <c r="WIM5" s="99"/>
      <c r="WIN5" s="99"/>
      <c r="WIO5" s="99"/>
      <c r="WIP5" s="99"/>
      <c r="WIQ5" s="99"/>
      <c r="WIR5" s="99"/>
      <c r="WIS5" s="99"/>
      <c r="WIT5" s="99"/>
      <c r="WIU5" s="99"/>
      <c r="WIV5" s="99"/>
      <c r="WIW5" s="99"/>
      <c r="WIX5" s="99"/>
      <c r="WIY5" s="99"/>
      <c r="WIZ5" s="99"/>
      <c r="WJA5" s="99"/>
      <c r="WJB5" s="99"/>
      <c r="WJC5" s="99"/>
      <c r="WJD5" s="99"/>
      <c r="WJE5" s="99"/>
      <c r="WJF5" s="99"/>
      <c r="WJG5" s="99"/>
      <c r="WJH5" s="99"/>
      <c r="WJI5" s="99"/>
      <c r="WJJ5" s="99"/>
      <c r="WJK5" s="99"/>
      <c r="WJL5" s="99"/>
      <c r="WJM5" s="99"/>
      <c r="WJN5" s="99"/>
      <c r="WJO5" s="99"/>
      <c r="WJP5" s="99"/>
      <c r="WJQ5" s="99"/>
      <c r="WJR5" s="99"/>
      <c r="WJS5" s="99"/>
      <c r="WJT5" s="99"/>
      <c r="WJU5" s="99"/>
      <c r="WJV5" s="99"/>
      <c r="WJW5" s="99"/>
      <c r="WJX5" s="99"/>
      <c r="WJY5" s="99"/>
      <c r="WJZ5" s="99"/>
      <c r="WKA5" s="99"/>
      <c r="WKB5" s="99"/>
      <c r="WKC5" s="99"/>
      <c r="WKD5" s="99"/>
      <c r="WKE5" s="99"/>
      <c r="WKF5" s="99"/>
      <c r="WKG5" s="99"/>
      <c r="WKH5" s="99"/>
      <c r="WKI5" s="99"/>
      <c r="WKJ5" s="99"/>
      <c r="WKK5" s="99"/>
      <c r="WKL5" s="99"/>
      <c r="WKM5" s="99"/>
      <c r="WKN5" s="99"/>
      <c r="WKO5" s="99"/>
      <c r="WKP5" s="99"/>
      <c r="WKQ5" s="99"/>
      <c r="WKR5" s="99"/>
      <c r="WKS5" s="99"/>
      <c r="WKT5" s="99"/>
      <c r="WKU5" s="99"/>
      <c r="WKV5" s="99"/>
      <c r="WKW5" s="99"/>
      <c r="WKX5" s="99"/>
      <c r="WKY5" s="99"/>
      <c r="WKZ5" s="99"/>
      <c r="WLA5" s="99"/>
      <c r="WLB5" s="99"/>
      <c r="WLC5" s="99"/>
      <c r="WLD5" s="99"/>
      <c r="WLE5" s="99"/>
      <c r="WLF5" s="99"/>
      <c r="WLG5" s="99"/>
      <c r="WLH5" s="99"/>
      <c r="WLI5" s="99"/>
      <c r="WLJ5" s="99"/>
      <c r="WLK5" s="99"/>
      <c r="WLL5" s="99"/>
      <c r="WLM5" s="99"/>
      <c r="WLN5" s="99"/>
      <c r="WLO5" s="99"/>
      <c r="WLP5" s="99"/>
      <c r="WLQ5" s="99"/>
      <c r="WLR5" s="99"/>
      <c r="WLS5" s="99"/>
      <c r="WLT5" s="99"/>
      <c r="WLU5" s="99"/>
      <c r="WLV5" s="99"/>
      <c r="WLW5" s="99"/>
      <c r="WLX5" s="99"/>
      <c r="WLY5" s="99"/>
      <c r="WLZ5" s="99"/>
      <c r="WMA5" s="99"/>
      <c r="WMB5" s="99"/>
      <c r="WMC5" s="99"/>
      <c r="WMD5" s="99"/>
      <c r="WME5" s="99"/>
      <c r="WMF5" s="99"/>
      <c r="WMG5" s="99"/>
      <c r="WMH5" s="99"/>
      <c r="WMI5" s="99"/>
      <c r="WMJ5" s="99"/>
      <c r="WMK5" s="99"/>
      <c r="WML5" s="99"/>
      <c r="WMM5" s="99"/>
      <c r="WMN5" s="99"/>
      <c r="WMO5" s="99"/>
      <c r="WMP5" s="99"/>
      <c r="WMQ5" s="99"/>
      <c r="WMR5" s="99"/>
      <c r="WMS5" s="99"/>
      <c r="WMT5" s="99"/>
      <c r="WMU5" s="99"/>
      <c r="WMV5" s="99"/>
      <c r="WMW5" s="99"/>
      <c r="WMX5" s="99"/>
      <c r="WMY5" s="99"/>
      <c r="WMZ5" s="99"/>
      <c r="WNA5" s="99"/>
      <c r="WNB5" s="99"/>
      <c r="WNC5" s="99"/>
      <c r="WND5" s="99"/>
      <c r="WNE5" s="99"/>
      <c r="WNF5" s="99"/>
      <c r="WNG5" s="99"/>
      <c r="WNH5" s="99"/>
      <c r="WNI5" s="99"/>
      <c r="WNJ5" s="99"/>
      <c r="WNK5" s="99"/>
      <c r="WNL5" s="99"/>
      <c r="WNM5" s="99"/>
      <c r="WNN5" s="99"/>
      <c r="WNO5" s="99"/>
      <c r="WNP5" s="99"/>
      <c r="WNQ5" s="99"/>
      <c r="WNR5" s="99"/>
      <c r="WNS5" s="99"/>
      <c r="WNT5" s="99"/>
      <c r="WNU5" s="99"/>
      <c r="WNV5" s="99"/>
      <c r="WNW5" s="99"/>
      <c r="WNX5" s="99"/>
      <c r="WNY5" s="99"/>
      <c r="WNZ5" s="99"/>
      <c r="WOA5" s="99"/>
      <c r="WOB5" s="99"/>
      <c r="WOC5" s="99"/>
      <c r="WOD5" s="99"/>
      <c r="WOE5" s="99"/>
      <c r="WOF5" s="99"/>
      <c r="WOG5" s="99"/>
      <c r="WOH5" s="99"/>
      <c r="WOI5" s="99"/>
      <c r="WOJ5" s="99"/>
      <c r="WOK5" s="99"/>
      <c r="WOL5" s="99"/>
      <c r="WOM5" s="99"/>
      <c r="WON5" s="99"/>
      <c r="WOO5" s="99"/>
      <c r="WOP5" s="99"/>
      <c r="WOQ5" s="99"/>
      <c r="WOR5" s="99"/>
      <c r="WOS5" s="99"/>
      <c r="WOT5" s="99"/>
      <c r="WOU5" s="99"/>
      <c r="WOV5" s="99"/>
      <c r="WOW5" s="99"/>
      <c r="WOX5" s="99"/>
      <c r="WOY5" s="99"/>
      <c r="WOZ5" s="99"/>
      <c r="WPA5" s="99"/>
      <c r="WPB5" s="99"/>
      <c r="WPC5" s="99"/>
      <c r="WPD5" s="99"/>
      <c r="WPE5" s="99"/>
      <c r="WPF5" s="99"/>
      <c r="WPG5" s="99"/>
      <c r="WPH5" s="99"/>
      <c r="WPI5" s="99"/>
      <c r="WPJ5" s="99"/>
      <c r="WPK5" s="99"/>
      <c r="WPL5" s="99"/>
      <c r="WPM5" s="99"/>
      <c r="WPN5" s="99"/>
      <c r="WPO5" s="99"/>
      <c r="WPP5" s="99"/>
      <c r="WPQ5" s="99"/>
      <c r="WPR5" s="99"/>
      <c r="WPS5" s="99"/>
      <c r="WPT5" s="99"/>
      <c r="WPU5" s="99"/>
      <c r="WPV5" s="99"/>
      <c r="WPW5" s="99"/>
      <c r="WPX5" s="99"/>
      <c r="WPY5" s="99"/>
      <c r="WPZ5" s="99"/>
      <c r="WQA5" s="99"/>
      <c r="WQB5" s="99"/>
      <c r="WQC5" s="99"/>
      <c r="WQD5" s="99"/>
      <c r="WQE5" s="99"/>
      <c r="WQF5" s="99"/>
      <c r="WQG5" s="99"/>
      <c r="WQH5" s="99"/>
      <c r="WQI5" s="99"/>
      <c r="WQJ5" s="99"/>
      <c r="WQK5" s="99"/>
      <c r="WQL5" s="99"/>
      <c r="WQM5" s="99"/>
      <c r="WQN5" s="99"/>
      <c r="WQO5" s="99"/>
      <c r="WQP5" s="99"/>
      <c r="WQQ5" s="99"/>
      <c r="WQR5" s="99"/>
      <c r="WQS5" s="99"/>
      <c r="WQT5" s="99"/>
      <c r="WQU5" s="99"/>
      <c r="WQV5" s="99"/>
      <c r="WQW5" s="99"/>
      <c r="WQX5" s="99"/>
      <c r="WQY5" s="99"/>
      <c r="WQZ5" s="99"/>
      <c r="WRA5" s="99"/>
      <c r="WRB5" s="99"/>
      <c r="WRC5" s="99"/>
      <c r="WRD5" s="99"/>
      <c r="WRE5" s="99"/>
      <c r="WRF5" s="99"/>
      <c r="WRG5" s="99"/>
      <c r="WRH5" s="99"/>
      <c r="WRI5" s="99"/>
      <c r="WRJ5" s="99"/>
      <c r="WRK5" s="99"/>
      <c r="WRL5" s="99"/>
      <c r="WRM5" s="99"/>
      <c r="WRN5" s="99"/>
      <c r="WRO5" s="99"/>
      <c r="WRP5" s="99"/>
      <c r="WRQ5" s="99"/>
      <c r="WRR5" s="99"/>
      <c r="WRS5" s="99"/>
      <c r="WRT5" s="99"/>
      <c r="WRU5" s="99"/>
      <c r="WRV5" s="99"/>
      <c r="WRW5" s="99"/>
      <c r="WRX5" s="99"/>
      <c r="WRY5" s="99"/>
      <c r="WRZ5" s="99"/>
      <c r="WSA5" s="99"/>
      <c r="WSB5" s="99"/>
      <c r="WSC5" s="99"/>
      <c r="WSD5" s="99"/>
      <c r="WSE5" s="99"/>
      <c r="WSF5" s="99"/>
      <c r="WSG5" s="99"/>
      <c r="WSH5" s="99"/>
      <c r="WSI5" s="99"/>
      <c r="WSJ5" s="99"/>
      <c r="WSK5" s="99"/>
      <c r="WSL5" s="99"/>
      <c r="WSM5" s="99"/>
      <c r="WSN5" s="99"/>
      <c r="WSO5" s="99"/>
      <c r="WSP5" s="99"/>
      <c r="WSQ5" s="99"/>
      <c r="WSR5" s="99"/>
      <c r="WSS5" s="99"/>
      <c r="WST5" s="99"/>
      <c r="WSU5" s="99"/>
      <c r="WSV5" s="99"/>
      <c r="WSW5" s="99"/>
      <c r="WSX5" s="99"/>
      <c r="WSY5" s="99"/>
      <c r="WSZ5" s="99"/>
      <c r="WTA5" s="99"/>
      <c r="WTB5" s="99"/>
      <c r="WTC5" s="99"/>
      <c r="WTD5" s="99"/>
      <c r="WTE5" s="99"/>
      <c r="WTF5" s="99"/>
      <c r="WTG5" s="99"/>
      <c r="WTH5" s="99"/>
      <c r="WTI5" s="99"/>
      <c r="WTJ5" s="99"/>
      <c r="WTK5" s="99"/>
      <c r="WTL5" s="99"/>
      <c r="WTM5" s="99"/>
      <c r="WTN5" s="99"/>
      <c r="WTO5" s="99"/>
      <c r="WTP5" s="99"/>
      <c r="WTQ5" s="99"/>
      <c r="WTR5" s="99"/>
      <c r="WTS5" s="99"/>
      <c r="WTT5" s="99"/>
      <c r="WTU5" s="99"/>
      <c r="WTV5" s="99"/>
      <c r="WTW5" s="99"/>
      <c r="WTX5" s="99"/>
      <c r="WTY5" s="99"/>
      <c r="WTZ5" s="99"/>
      <c r="WUA5" s="99"/>
      <c r="WUB5" s="99"/>
      <c r="WUC5" s="99"/>
      <c r="WUD5" s="99"/>
      <c r="WUE5" s="99"/>
      <c r="WUF5" s="99"/>
      <c r="WUG5" s="99"/>
      <c r="WUH5" s="99"/>
      <c r="WUI5" s="99"/>
      <c r="WUJ5" s="99"/>
      <c r="WUK5" s="99"/>
      <c r="WUL5" s="99"/>
      <c r="WUM5" s="99"/>
      <c r="WUN5" s="99"/>
      <c r="WUO5" s="99"/>
      <c r="WUP5" s="99"/>
      <c r="WUQ5" s="99"/>
      <c r="WUR5" s="99"/>
      <c r="WUS5" s="99"/>
      <c r="WUT5" s="99"/>
      <c r="WUU5" s="99"/>
      <c r="WUV5" s="99"/>
      <c r="WUW5" s="99"/>
      <c r="WUX5" s="99"/>
      <c r="WUY5" s="99"/>
      <c r="WUZ5" s="99"/>
      <c r="WVA5" s="99"/>
      <c r="WVB5" s="99"/>
      <c r="WVC5" s="99"/>
      <c r="WVD5" s="99"/>
      <c r="WVE5" s="99"/>
      <c r="WVF5" s="99"/>
      <c r="WVG5" s="99"/>
      <c r="WVH5" s="99"/>
      <c r="WVI5" s="99"/>
      <c r="WVJ5" s="99"/>
      <c r="WVK5" s="99"/>
      <c r="WVL5" s="99"/>
      <c r="WVM5" s="99"/>
      <c r="WVN5" s="99"/>
      <c r="WVO5" s="99"/>
      <c r="WVP5" s="99"/>
      <c r="WVQ5" s="99"/>
      <c r="WVR5" s="99"/>
      <c r="WVS5" s="99"/>
      <c r="WVT5" s="99"/>
      <c r="WVU5" s="99"/>
      <c r="WVV5" s="99"/>
      <c r="WVW5" s="99"/>
      <c r="WVX5" s="99"/>
      <c r="WVY5" s="99"/>
      <c r="WVZ5" s="99"/>
      <c r="WWA5" s="99"/>
      <c r="WWB5" s="99"/>
      <c r="WWC5" s="99"/>
      <c r="WWD5" s="99"/>
      <c r="WWE5" s="99"/>
      <c r="WWF5" s="99"/>
      <c r="WWG5" s="99"/>
      <c r="WWH5" s="99"/>
      <c r="WWI5" s="99"/>
      <c r="WWJ5" s="99"/>
      <c r="WWK5" s="99"/>
      <c r="WWL5" s="99"/>
      <c r="WWM5" s="99"/>
      <c r="WWN5" s="99"/>
      <c r="WWO5" s="99"/>
      <c r="WWP5" s="99"/>
      <c r="WWQ5" s="99"/>
      <c r="WWR5" s="99"/>
      <c r="WWS5" s="99"/>
      <c r="WWT5" s="99"/>
      <c r="WWU5" s="99"/>
      <c r="WWV5" s="99"/>
      <c r="WWW5" s="99"/>
      <c r="WWX5" s="99"/>
      <c r="WWY5" s="99"/>
      <c r="WWZ5" s="99"/>
      <c r="WXA5" s="99"/>
      <c r="WXB5" s="99"/>
      <c r="WXC5" s="99"/>
      <c r="WXD5" s="99"/>
      <c r="WXE5" s="99"/>
      <c r="WXF5" s="99"/>
      <c r="WXG5" s="99"/>
      <c r="WXH5" s="99"/>
      <c r="WXI5" s="99"/>
      <c r="WXJ5" s="99"/>
      <c r="WXK5" s="99"/>
      <c r="WXL5" s="99"/>
      <c r="WXM5" s="99"/>
      <c r="WXN5" s="99"/>
      <c r="WXO5" s="99"/>
      <c r="WXP5" s="99"/>
      <c r="WXQ5" s="99"/>
      <c r="WXR5" s="99"/>
      <c r="WXS5" s="99"/>
      <c r="WXT5" s="99"/>
      <c r="WXU5" s="99"/>
      <c r="WXV5" s="99"/>
      <c r="WXW5" s="99"/>
      <c r="WXX5" s="99"/>
      <c r="WXY5" s="99"/>
      <c r="WXZ5" s="99"/>
      <c r="WYA5" s="99"/>
      <c r="WYB5" s="99"/>
      <c r="WYC5" s="99"/>
      <c r="WYD5" s="99"/>
      <c r="WYE5" s="99"/>
      <c r="WYF5" s="99"/>
      <c r="WYG5" s="99"/>
      <c r="WYH5" s="99"/>
      <c r="WYI5" s="99"/>
      <c r="WYJ5" s="99"/>
      <c r="WYK5" s="99"/>
      <c r="WYL5" s="99"/>
      <c r="WYM5" s="99"/>
      <c r="WYN5" s="99"/>
      <c r="WYO5" s="99"/>
      <c r="WYP5" s="99"/>
      <c r="WYQ5" s="99"/>
      <c r="WYR5" s="99"/>
      <c r="WYS5" s="99"/>
      <c r="WYT5" s="99"/>
      <c r="WYU5" s="99"/>
      <c r="WYV5" s="99"/>
      <c r="WYW5" s="99"/>
      <c r="WYX5" s="99"/>
      <c r="WYY5" s="99"/>
      <c r="WYZ5" s="99"/>
      <c r="WZA5" s="99"/>
      <c r="WZB5" s="99"/>
      <c r="WZC5" s="99"/>
      <c r="WZD5" s="99"/>
      <c r="WZE5" s="99"/>
      <c r="WZF5" s="99"/>
      <c r="WZG5" s="99"/>
      <c r="WZH5" s="99"/>
      <c r="WZI5" s="99"/>
      <c r="WZJ5" s="99"/>
      <c r="WZK5" s="99"/>
      <c r="WZL5" s="99"/>
      <c r="WZM5" s="99"/>
      <c r="WZN5" s="99"/>
      <c r="WZO5" s="99"/>
      <c r="WZP5" s="99"/>
      <c r="WZQ5" s="99"/>
      <c r="WZR5" s="99"/>
      <c r="WZS5" s="99"/>
      <c r="WZT5" s="99"/>
      <c r="WZU5" s="99"/>
      <c r="WZV5" s="99"/>
      <c r="WZW5" s="99"/>
      <c r="WZX5" s="99"/>
      <c r="WZY5" s="99"/>
      <c r="WZZ5" s="99"/>
      <c r="XAA5" s="99"/>
      <c r="XAB5" s="99"/>
      <c r="XAC5" s="99"/>
      <c r="XAD5" s="99"/>
      <c r="XAE5" s="99"/>
      <c r="XAF5" s="99"/>
      <c r="XAG5" s="99"/>
      <c r="XAH5" s="99"/>
      <c r="XAI5" s="99"/>
      <c r="XAJ5" s="99"/>
      <c r="XAK5" s="99"/>
      <c r="XAL5" s="99"/>
      <c r="XAM5" s="99"/>
      <c r="XAN5" s="99"/>
      <c r="XAO5" s="99"/>
      <c r="XAP5" s="99"/>
      <c r="XAQ5" s="99"/>
      <c r="XAR5" s="99"/>
      <c r="XAS5" s="99"/>
      <c r="XAT5" s="99"/>
      <c r="XAU5" s="99"/>
      <c r="XAV5" s="99"/>
      <c r="XAW5" s="99"/>
      <c r="XAX5" s="99"/>
      <c r="XAY5" s="99"/>
      <c r="XAZ5" s="99"/>
      <c r="XBA5" s="99"/>
      <c r="XBB5" s="99"/>
      <c r="XBC5" s="99"/>
      <c r="XBD5" s="99"/>
      <c r="XBE5" s="99"/>
      <c r="XBF5" s="99"/>
      <c r="XBG5" s="99"/>
      <c r="XBH5" s="99"/>
      <c r="XBI5" s="99"/>
      <c r="XBJ5" s="99"/>
      <c r="XBK5" s="99"/>
      <c r="XBL5" s="99"/>
      <c r="XBM5" s="99"/>
      <c r="XBN5" s="99"/>
      <c r="XBO5" s="99"/>
      <c r="XBP5" s="99"/>
      <c r="XBQ5" s="99"/>
      <c r="XBR5" s="99"/>
      <c r="XBS5" s="99"/>
      <c r="XBT5" s="99"/>
      <c r="XBU5" s="99"/>
      <c r="XBV5" s="99"/>
      <c r="XBW5" s="99"/>
      <c r="XBX5" s="99"/>
      <c r="XBY5" s="99"/>
      <c r="XBZ5" s="99"/>
      <c r="XCA5" s="99"/>
      <c r="XCB5" s="99"/>
      <c r="XCC5" s="99"/>
      <c r="XCD5" s="99"/>
      <c r="XCE5" s="99"/>
      <c r="XCF5" s="99"/>
      <c r="XCG5" s="99"/>
      <c r="XCH5" s="99"/>
      <c r="XCI5" s="99"/>
      <c r="XCJ5" s="99"/>
      <c r="XCK5" s="99"/>
      <c r="XCL5" s="99"/>
      <c r="XCM5" s="99"/>
      <c r="XCN5" s="99"/>
      <c r="XCO5" s="99"/>
      <c r="XCP5" s="99"/>
      <c r="XCQ5" s="99"/>
      <c r="XCR5" s="99"/>
      <c r="XCS5" s="99"/>
      <c r="XCT5" s="99"/>
      <c r="XCU5" s="99"/>
      <c r="XCV5" s="99"/>
      <c r="XCW5" s="99"/>
      <c r="XCX5" s="99"/>
      <c r="XCY5" s="99"/>
      <c r="XCZ5" s="99"/>
      <c r="XDA5" s="99"/>
      <c r="XDB5" s="99"/>
      <c r="XDC5" s="99"/>
      <c r="XDD5" s="99"/>
      <c r="XDE5" s="99"/>
      <c r="XDF5" s="99"/>
      <c r="XDG5" s="99"/>
      <c r="XDH5" s="99"/>
      <c r="XDI5" s="99"/>
      <c r="XDJ5" s="99"/>
      <c r="XDK5" s="99"/>
      <c r="XDL5" s="99"/>
      <c r="XDM5" s="99"/>
      <c r="XDN5" s="99"/>
      <c r="XDO5" s="99"/>
      <c r="XDP5" s="99"/>
      <c r="XDQ5" s="99"/>
      <c r="XDR5" s="99"/>
      <c r="XDS5" s="99"/>
      <c r="XDT5" s="99"/>
      <c r="XDU5" s="99"/>
      <c r="XDV5" s="99"/>
      <c r="XDW5" s="99"/>
      <c r="XDX5" s="99"/>
      <c r="XDY5" s="99"/>
      <c r="XDZ5" s="99"/>
      <c r="XEA5" s="99"/>
      <c r="XEB5" s="99"/>
      <c r="XEC5" s="99"/>
      <c r="XED5" s="99"/>
      <c r="XEE5" s="99"/>
      <c r="XEF5" s="99"/>
      <c r="XEG5" s="99"/>
      <c r="XEH5" s="99"/>
      <c r="XEI5" s="99"/>
      <c r="XEJ5" s="99"/>
      <c r="XEK5" s="99"/>
      <c r="XEL5" s="99"/>
      <c r="XEM5" s="99"/>
      <c r="XEN5" s="99"/>
      <c r="XEO5" s="99"/>
      <c r="XEP5" s="99"/>
      <c r="XEQ5" s="99"/>
      <c r="XER5" s="99"/>
      <c r="XES5" s="99"/>
      <c r="XET5" s="99"/>
      <c r="XEU5" s="99"/>
      <c r="XEV5" s="99"/>
      <c r="XEW5" s="99"/>
      <c r="XEX5" s="99"/>
      <c r="XEY5" s="99"/>
      <c r="XEZ5" s="99"/>
      <c r="XFA5" s="99"/>
      <c r="XFB5" s="99"/>
      <c r="XFC5" s="99"/>
      <c r="XFD5" s="99"/>
    </row>
    <row r="6" spans="1:16384" s="20" customFormat="1" ht="30" x14ac:dyDescent="0.25">
      <c r="A6" s="90"/>
      <c r="B6" s="95" t="s">
        <v>183</v>
      </c>
      <c r="C6" s="90"/>
      <c r="D6" s="92"/>
      <c r="E6" s="92"/>
      <c r="F6" s="90"/>
      <c r="G6" s="90"/>
      <c r="H6" s="90"/>
      <c r="I6" s="90"/>
      <c r="J6" s="90"/>
      <c r="K6" s="90"/>
      <c r="L6" s="91">
        <v>0</v>
      </c>
      <c r="M6" s="174"/>
      <c r="N6" s="174"/>
      <c r="O6" s="174"/>
      <c r="P6" s="174"/>
      <c r="Q6" s="174"/>
      <c r="R6" s="90"/>
      <c r="S6" s="90"/>
      <c r="T6" s="90"/>
      <c r="U6" s="98"/>
      <c r="AG6" s="20" t="s">
        <v>117</v>
      </c>
    </row>
    <row r="7" spans="1:16384" x14ac:dyDescent="0.25">
      <c r="A7" s="17">
        <v>1</v>
      </c>
      <c r="B7" s="37" t="s">
        <v>66</v>
      </c>
      <c r="C7" s="17"/>
      <c r="D7" s="35">
        <v>2023</v>
      </c>
      <c r="E7" s="35"/>
      <c r="F7" s="17">
        <v>100</v>
      </c>
      <c r="G7" s="17"/>
      <c r="H7" s="17"/>
      <c r="I7" s="17"/>
      <c r="J7" s="17"/>
      <c r="K7" s="17"/>
      <c r="L7" s="16">
        <v>100</v>
      </c>
      <c r="M7" s="16"/>
      <c r="N7" s="16"/>
      <c r="O7" s="16"/>
      <c r="P7" s="16"/>
      <c r="Q7" s="16"/>
      <c r="R7" s="17"/>
      <c r="S7" s="17">
        <v>0</v>
      </c>
      <c r="T7" s="17">
        <v>0</v>
      </c>
      <c r="U7" s="17">
        <v>100</v>
      </c>
      <c r="AG7" s="21" t="s">
        <v>118</v>
      </c>
    </row>
    <row r="8" spans="1:16384" x14ac:dyDescent="0.25">
      <c r="A8" s="17"/>
      <c r="B8" s="37"/>
      <c r="C8" s="17"/>
      <c r="D8" s="35"/>
      <c r="E8" s="35"/>
      <c r="F8" s="17"/>
      <c r="G8" s="17"/>
      <c r="H8" s="17"/>
      <c r="I8" s="17"/>
      <c r="J8" s="17"/>
      <c r="K8" s="17"/>
      <c r="L8" s="16">
        <v>0</v>
      </c>
      <c r="M8" s="16"/>
      <c r="N8" s="16"/>
      <c r="O8" s="16"/>
      <c r="P8" s="16"/>
      <c r="Q8" s="16"/>
      <c r="R8" s="17"/>
      <c r="S8" s="17"/>
      <c r="T8" s="17"/>
      <c r="U8" s="17"/>
      <c r="AG8" s="21" t="s">
        <v>117</v>
      </c>
    </row>
    <row r="9" spans="1:16384" ht="60" x14ac:dyDescent="0.25">
      <c r="A9" s="90"/>
      <c r="B9" s="95" t="s">
        <v>185</v>
      </c>
      <c r="C9" s="90"/>
      <c r="D9" s="92"/>
      <c r="E9" s="92"/>
      <c r="F9" s="90"/>
      <c r="G9" s="90"/>
      <c r="H9" s="90"/>
      <c r="I9" s="90"/>
      <c r="J9" s="90"/>
      <c r="K9" s="90"/>
      <c r="L9" s="91">
        <v>0</v>
      </c>
      <c r="M9" s="174"/>
      <c r="N9" s="174"/>
      <c r="O9" s="174"/>
      <c r="P9" s="174"/>
      <c r="Q9" s="174"/>
      <c r="R9" s="90"/>
      <c r="S9" s="90"/>
      <c r="T9" s="90"/>
      <c r="U9" s="90"/>
      <c r="AG9" s="21" t="s">
        <v>117</v>
      </c>
    </row>
    <row r="10" spans="1:16384" x14ac:dyDescent="0.25">
      <c r="A10" s="17">
        <v>1</v>
      </c>
      <c r="B10" s="37" t="s">
        <v>66</v>
      </c>
      <c r="C10" s="37"/>
      <c r="D10" s="35">
        <v>2021</v>
      </c>
      <c r="E10" s="35"/>
      <c r="F10" s="17">
        <v>100</v>
      </c>
      <c r="G10" s="17"/>
      <c r="H10" s="17"/>
      <c r="I10" s="17"/>
      <c r="J10" s="17">
        <v>10</v>
      </c>
      <c r="K10" s="17"/>
      <c r="L10" s="16">
        <v>110</v>
      </c>
      <c r="M10" s="16"/>
      <c r="N10" s="16"/>
      <c r="O10" s="16"/>
      <c r="P10" s="16"/>
      <c r="Q10" s="16"/>
      <c r="R10" s="17"/>
      <c r="S10" s="17">
        <v>110</v>
      </c>
      <c r="T10" s="17">
        <v>0</v>
      </c>
      <c r="U10" s="17">
        <v>110</v>
      </c>
      <c r="AG10" s="21" t="s">
        <v>118</v>
      </c>
    </row>
    <row r="11" spans="1:16384" x14ac:dyDescent="0.25">
      <c r="A11" s="37"/>
      <c r="B11" s="17"/>
      <c r="C11" s="17"/>
      <c r="D11" s="35"/>
      <c r="E11" s="35"/>
      <c r="F11" s="17"/>
      <c r="G11" s="17"/>
      <c r="H11" s="17"/>
      <c r="I11" s="17"/>
      <c r="J11" s="17"/>
      <c r="K11" s="17"/>
      <c r="L11" s="16">
        <v>0</v>
      </c>
      <c r="M11" s="16"/>
      <c r="N11" s="16"/>
      <c r="O11" s="16"/>
      <c r="P11" s="16"/>
      <c r="Q11" s="16"/>
      <c r="R11" s="17"/>
      <c r="S11" s="17"/>
      <c r="T11" s="17"/>
      <c r="U11" s="17"/>
      <c r="AG11" s="21" t="s">
        <v>117</v>
      </c>
    </row>
    <row r="12" spans="1:16384" ht="75" x14ac:dyDescent="0.25">
      <c r="A12" s="90"/>
      <c r="B12" s="94" t="s">
        <v>186</v>
      </c>
      <c r="C12" s="90"/>
      <c r="D12" s="92"/>
      <c r="E12" s="92"/>
      <c r="F12" s="90"/>
      <c r="G12" s="90"/>
      <c r="H12" s="90"/>
      <c r="I12" s="90"/>
      <c r="J12" s="90"/>
      <c r="K12" s="90"/>
      <c r="L12" s="91">
        <v>0</v>
      </c>
      <c r="M12" s="174"/>
      <c r="N12" s="174"/>
      <c r="O12" s="174"/>
      <c r="P12" s="174"/>
      <c r="Q12" s="174"/>
      <c r="R12" s="90"/>
      <c r="S12" s="90"/>
      <c r="T12" s="90"/>
      <c r="U12" s="90"/>
      <c r="AG12" s="21" t="s">
        <v>117</v>
      </c>
    </row>
    <row r="13" spans="1:16384" x14ac:dyDescent="0.25">
      <c r="A13" s="17">
        <v>1</v>
      </c>
      <c r="B13" s="37" t="s">
        <v>66</v>
      </c>
      <c r="C13" s="17"/>
      <c r="D13" s="35">
        <v>2021</v>
      </c>
      <c r="E13" s="35"/>
      <c r="F13" s="17">
        <v>100</v>
      </c>
      <c r="G13" s="17"/>
      <c r="H13" s="17"/>
      <c r="I13" s="17"/>
      <c r="J13" s="17">
        <v>10</v>
      </c>
      <c r="K13" s="17"/>
      <c r="L13" s="16">
        <v>110</v>
      </c>
      <c r="M13" s="16"/>
      <c r="N13" s="16"/>
      <c r="O13" s="16"/>
      <c r="P13" s="16"/>
      <c r="Q13" s="16"/>
      <c r="R13" s="17"/>
      <c r="S13" s="17">
        <v>110</v>
      </c>
      <c r="T13" s="17"/>
      <c r="U13" s="17">
        <v>110</v>
      </c>
      <c r="AG13" s="21" t="s">
        <v>118</v>
      </c>
    </row>
    <row r="14" spans="1:16384" x14ac:dyDescent="0.25">
      <c r="A14" s="17">
        <v>1</v>
      </c>
      <c r="B14" s="37" t="s">
        <v>66</v>
      </c>
      <c r="C14" s="17"/>
      <c r="D14" s="35">
        <v>2022</v>
      </c>
      <c r="E14" s="35"/>
      <c r="F14" s="17">
        <v>70</v>
      </c>
      <c r="G14" s="17"/>
      <c r="H14" s="17"/>
      <c r="I14" s="17"/>
      <c r="J14" s="17"/>
      <c r="K14" s="17"/>
      <c r="L14" s="16">
        <v>70</v>
      </c>
      <c r="M14" s="16"/>
      <c r="N14" s="16"/>
      <c r="O14" s="16"/>
      <c r="P14" s="16"/>
      <c r="Q14" s="16"/>
      <c r="R14" s="17"/>
      <c r="S14" s="17">
        <v>70</v>
      </c>
      <c r="T14" s="17"/>
      <c r="U14" s="17">
        <v>70</v>
      </c>
      <c r="AG14" s="21" t="s">
        <v>118</v>
      </c>
    </row>
    <row r="15" spans="1:16384" x14ac:dyDescent="0.25">
      <c r="A15" s="17">
        <v>1</v>
      </c>
      <c r="B15" s="37" t="s">
        <v>66</v>
      </c>
      <c r="C15" s="17"/>
      <c r="D15" s="35">
        <v>2023</v>
      </c>
      <c r="E15" s="35"/>
      <c r="F15" s="17">
        <v>200</v>
      </c>
      <c r="G15" s="17"/>
      <c r="H15" s="17"/>
      <c r="I15" s="17"/>
      <c r="J15" s="17"/>
      <c r="K15" s="17"/>
      <c r="L15" s="16">
        <v>200</v>
      </c>
      <c r="M15" s="16"/>
      <c r="N15" s="16"/>
      <c r="O15" s="16"/>
      <c r="P15" s="16"/>
      <c r="Q15" s="16"/>
      <c r="R15" s="17"/>
      <c r="S15" s="17">
        <v>0</v>
      </c>
      <c r="T15" s="17"/>
      <c r="U15" s="17">
        <v>200</v>
      </c>
      <c r="AG15" s="21" t="s">
        <v>118</v>
      </c>
    </row>
    <row r="16" spans="1:16384" x14ac:dyDescent="0.25">
      <c r="A16" s="17"/>
      <c r="B16" s="17"/>
      <c r="C16" s="17"/>
      <c r="D16" s="35"/>
      <c r="E16" s="35"/>
      <c r="F16" s="17"/>
      <c r="G16" s="17"/>
      <c r="H16" s="17"/>
      <c r="I16" s="17"/>
      <c r="J16" s="17"/>
      <c r="K16" s="17"/>
      <c r="L16" s="16">
        <v>0</v>
      </c>
      <c r="M16" s="16"/>
      <c r="N16" s="16"/>
      <c r="O16" s="16"/>
      <c r="P16" s="16"/>
      <c r="Q16" s="16"/>
      <c r="R16" s="17"/>
      <c r="S16" s="17"/>
      <c r="T16" s="17"/>
      <c r="U16" s="17"/>
      <c r="AG16" s="21" t="s">
        <v>117</v>
      </c>
    </row>
    <row r="17" spans="1:33" ht="61.5" customHeight="1" x14ac:dyDescent="0.25">
      <c r="A17" s="90"/>
      <c r="B17" s="93" t="s">
        <v>187</v>
      </c>
      <c r="C17" s="90"/>
      <c r="D17" s="92"/>
      <c r="E17" s="92"/>
      <c r="F17" s="90"/>
      <c r="G17" s="90"/>
      <c r="H17" s="90"/>
      <c r="I17" s="90"/>
      <c r="J17" s="90"/>
      <c r="K17" s="90"/>
      <c r="L17" s="91">
        <v>0</v>
      </c>
      <c r="M17" s="174"/>
      <c r="N17" s="174"/>
      <c r="O17" s="174"/>
      <c r="P17" s="174"/>
      <c r="Q17" s="174"/>
      <c r="R17" s="90"/>
      <c r="S17" s="90"/>
      <c r="T17" s="90"/>
      <c r="U17" s="90"/>
      <c r="AG17" s="21" t="s">
        <v>117</v>
      </c>
    </row>
    <row r="18" spans="1:33" x14ac:dyDescent="0.25">
      <c r="A18" s="17">
        <v>1</v>
      </c>
      <c r="B18" s="37" t="s">
        <v>66</v>
      </c>
      <c r="C18" s="17"/>
      <c r="D18" s="35">
        <v>2021</v>
      </c>
      <c r="E18" s="35"/>
      <c r="F18" s="17">
        <v>100</v>
      </c>
      <c r="G18" s="17"/>
      <c r="H18" s="17"/>
      <c r="I18" s="17"/>
      <c r="J18" s="17"/>
      <c r="K18" s="17"/>
      <c r="L18" s="16">
        <v>100</v>
      </c>
      <c r="M18" s="16"/>
      <c r="N18" s="16"/>
      <c r="O18" s="16"/>
      <c r="P18" s="16"/>
      <c r="Q18" s="16"/>
      <c r="R18" s="17"/>
      <c r="S18" s="17">
        <v>100</v>
      </c>
      <c r="T18" s="17"/>
      <c r="U18" s="17"/>
      <c r="AG18" s="21" t="s">
        <v>118</v>
      </c>
    </row>
    <row r="19" spans="1:33" x14ac:dyDescent="0.25">
      <c r="A19" s="17">
        <v>1</v>
      </c>
      <c r="B19" s="37" t="s">
        <v>66</v>
      </c>
      <c r="C19" s="17"/>
      <c r="D19" s="35">
        <v>2022</v>
      </c>
      <c r="E19" s="35"/>
      <c r="F19" s="17">
        <v>70</v>
      </c>
      <c r="G19" s="17"/>
      <c r="H19" s="17"/>
      <c r="I19" s="17"/>
      <c r="J19" s="17"/>
      <c r="K19" s="17"/>
      <c r="L19" s="16">
        <v>70</v>
      </c>
      <c r="M19" s="16"/>
      <c r="N19" s="16"/>
      <c r="O19" s="16"/>
      <c r="P19" s="16"/>
      <c r="Q19" s="16"/>
      <c r="R19" s="17"/>
      <c r="S19" s="17">
        <v>70</v>
      </c>
      <c r="T19" s="17"/>
      <c r="U19" s="17"/>
      <c r="AG19" s="21" t="s">
        <v>118</v>
      </c>
    </row>
    <row r="20" spans="1:33" x14ac:dyDescent="0.25">
      <c r="A20" s="17"/>
      <c r="B20" s="37"/>
      <c r="C20" s="17"/>
      <c r="D20" s="35"/>
      <c r="E20" s="35"/>
      <c r="F20" s="17"/>
      <c r="G20" s="17"/>
      <c r="H20" s="17"/>
      <c r="I20" s="17"/>
      <c r="J20" s="17"/>
      <c r="K20" s="17"/>
      <c r="L20" s="16">
        <v>0</v>
      </c>
      <c r="M20" s="16"/>
      <c r="N20" s="16"/>
      <c r="O20" s="16"/>
      <c r="P20" s="16"/>
      <c r="Q20" s="16"/>
      <c r="R20" s="17"/>
      <c r="S20" s="17"/>
      <c r="T20" s="17"/>
      <c r="U20" s="17"/>
      <c r="AG20" s="21" t="s">
        <v>117</v>
      </c>
    </row>
    <row r="21" spans="1:33" x14ac:dyDescent="0.25">
      <c r="A21" s="17"/>
      <c r="B21" s="17"/>
      <c r="C21" s="17"/>
      <c r="D21" s="35"/>
      <c r="E21" s="35"/>
      <c r="F21" s="17"/>
      <c r="G21" s="17"/>
      <c r="H21" s="17"/>
      <c r="I21" s="17"/>
      <c r="J21" s="17"/>
      <c r="K21" s="17"/>
      <c r="L21" s="16">
        <v>0</v>
      </c>
      <c r="M21" s="16"/>
      <c r="N21" s="16"/>
      <c r="O21" s="16"/>
      <c r="P21" s="16"/>
      <c r="Q21" s="16"/>
      <c r="R21" s="17"/>
      <c r="S21" s="17"/>
      <c r="T21" s="17"/>
      <c r="U21" s="17"/>
      <c r="AG21" s="21" t="s">
        <v>117</v>
      </c>
    </row>
    <row r="22" spans="1:33" x14ac:dyDescent="0.25">
      <c r="A22" s="17"/>
      <c r="B22" s="17"/>
      <c r="C22" s="17"/>
      <c r="D22" s="35"/>
      <c r="E22" s="35"/>
      <c r="F22" s="17"/>
      <c r="G22" s="17"/>
      <c r="H22" s="17"/>
      <c r="I22" s="17"/>
      <c r="J22" s="17"/>
      <c r="K22" s="17"/>
      <c r="L22" s="16">
        <v>0</v>
      </c>
      <c r="M22" s="16"/>
      <c r="N22" s="16"/>
      <c r="O22" s="16"/>
      <c r="P22" s="16"/>
      <c r="Q22" s="16"/>
      <c r="R22" s="17"/>
      <c r="S22" s="17"/>
      <c r="T22" s="17"/>
      <c r="U22" s="17"/>
      <c r="AG22" s="21" t="s">
        <v>117</v>
      </c>
    </row>
    <row r="23" spans="1:33" x14ac:dyDescent="0.25">
      <c r="A23" s="17"/>
      <c r="B23" s="17"/>
      <c r="C23" s="17"/>
      <c r="D23" s="35"/>
      <c r="E23" s="35"/>
      <c r="F23" s="17"/>
      <c r="G23" s="17"/>
      <c r="H23" s="17"/>
      <c r="I23" s="17"/>
      <c r="J23" s="17"/>
      <c r="K23" s="17"/>
      <c r="L23" s="16">
        <v>0</v>
      </c>
      <c r="M23" s="16"/>
      <c r="N23" s="16"/>
      <c r="O23" s="16"/>
      <c r="P23" s="16"/>
      <c r="Q23" s="16"/>
      <c r="R23" s="17"/>
      <c r="S23" s="17"/>
      <c r="T23" s="17"/>
      <c r="U23" s="17"/>
      <c r="AG23" s="21" t="s">
        <v>117</v>
      </c>
    </row>
    <row r="24" spans="1:33" x14ac:dyDescent="0.25">
      <c r="A24" s="17"/>
      <c r="B24" s="17"/>
      <c r="C24" s="17"/>
      <c r="D24" s="35"/>
      <c r="E24" s="35"/>
      <c r="F24" s="17"/>
      <c r="G24" s="17"/>
      <c r="H24" s="17"/>
      <c r="I24" s="17"/>
      <c r="J24" s="17"/>
      <c r="K24" s="17"/>
      <c r="L24" s="16">
        <v>0</v>
      </c>
      <c r="M24" s="16"/>
      <c r="N24" s="16"/>
      <c r="O24" s="16"/>
      <c r="P24" s="16"/>
      <c r="Q24" s="16"/>
      <c r="R24" s="17"/>
      <c r="S24" s="17"/>
      <c r="T24" s="17"/>
      <c r="U24" s="17"/>
      <c r="AG24" s="21" t="s">
        <v>117</v>
      </c>
    </row>
    <row r="25" spans="1:33" x14ac:dyDescent="0.25">
      <c r="A25" s="17"/>
      <c r="B25" s="17"/>
      <c r="C25" s="17"/>
      <c r="D25" s="35"/>
      <c r="E25" s="35"/>
      <c r="F25" s="17"/>
      <c r="G25" s="17"/>
      <c r="H25" s="17"/>
      <c r="I25" s="17"/>
      <c r="J25" s="17"/>
      <c r="K25" s="17"/>
      <c r="L25" s="16">
        <v>0</v>
      </c>
      <c r="M25" s="16"/>
      <c r="N25" s="16"/>
      <c r="O25" s="16"/>
      <c r="P25" s="16"/>
      <c r="Q25" s="16"/>
      <c r="R25" s="17"/>
      <c r="S25" s="17"/>
      <c r="T25" s="17"/>
      <c r="U25" s="17"/>
      <c r="AG25" s="21" t="s">
        <v>117</v>
      </c>
    </row>
    <row r="26" spans="1:33" x14ac:dyDescent="0.25">
      <c r="A26" s="17"/>
      <c r="B26" s="17"/>
      <c r="C26" s="17"/>
      <c r="D26" s="35"/>
      <c r="E26" s="35"/>
      <c r="F26" s="17"/>
      <c r="G26" s="17"/>
      <c r="H26" s="17"/>
      <c r="I26" s="17"/>
      <c r="J26" s="17"/>
      <c r="K26" s="17"/>
      <c r="L26" s="16">
        <v>0</v>
      </c>
      <c r="M26" s="16"/>
      <c r="N26" s="16"/>
      <c r="O26" s="16"/>
      <c r="P26" s="16"/>
      <c r="Q26" s="16"/>
      <c r="R26" s="17"/>
      <c r="S26" s="17"/>
      <c r="T26" s="17"/>
      <c r="U26" s="17"/>
      <c r="AG26" s="21" t="s">
        <v>117</v>
      </c>
    </row>
    <row r="27" spans="1:33" x14ac:dyDescent="0.25">
      <c r="A27" s="17"/>
      <c r="B27" s="17"/>
      <c r="C27" s="17"/>
      <c r="D27" s="35"/>
      <c r="E27" s="35"/>
      <c r="F27" s="17"/>
      <c r="G27" s="17"/>
      <c r="H27" s="17"/>
      <c r="I27" s="17"/>
      <c r="J27" s="17"/>
      <c r="K27" s="17"/>
      <c r="L27" s="16">
        <v>0</v>
      </c>
      <c r="M27" s="16"/>
      <c r="N27" s="16"/>
      <c r="O27" s="16"/>
      <c r="P27" s="16"/>
      <c r="Q27" s="16"/>
      <c r="R27" s="17"/>
      <c r="S27" s="17"/>
      <c r="T27" s="17"/>
      <c r="U27" s="17"/>
      <c r="AG27" s="21" t="s">
        <v>117</v>
      </c>
    </row>
    <row r="28" spans="1:33" x14ac:dyDescent="0.25">
      <c r="A28" s="17"/>
      <c r="B28" s="17"/>
      <c r="C28" s="17"/>
      <c r="D28" s="35"/>
      <c r="E28" s="35"/>
      <c r="F28" s="17"/>
      <c r="G28" s="17"/>
      <c r="H28" s="17"/>
      <c r="I28" s="17"/>
      <c r="J28" s="17"/>
      <c r="K28" s="17"/>
      <c r="L28" s="16">
        <v>0</v>
      </c>
      <c r="M28" s="16"/>
      <c r="N28" s="16"/>
      <c r="O28" s="16"/>
      <c r="P28" s="16"/>
      <c r="Q28" s="16"/>
      <c r="R28" s="17"/>
      <c r="S28" s="17"/>
      <c r="T28" s="17"/>
      <c r="U28" s="17"/>
      <c r="AG28" s="21" t="s">
        <v>117</v>
      </c>
    </row>
    <row r="29" spans="1:33" x14ac:dyDescent="0.25">
      <c r="A29" s="17"/>
      <c r="B29" s="17"/>
      <c r="C29" s="17"/>
      <c r="D29" s="35"/>
      <c r="E29" s="35"/>
      <c r="F29" s="17"/>
      <c r="G29" s="17"/>
      <c r="H29" s="17"/>
      <c r="I29" s="17"/>
      <c r="J29" s="17"/>
      <c r="K29" s="17"/>
      <c r="L29" s="16">
        <v>0</v>
      </c>
      <c r="M29" s="16"/>
      <c r="N29" s="16"/>
      <c r="O29" s="16"/>
      <c r="P29" s="16"/>
      <c r="Q29" s="16"/>
      <c r="R29" s="17"/>
      <c r="S29" s="17"/>
      <c r="T29" s="17"/>
      <c r="U29" s="17"/>
      <c r="AG29" s="21" t="s">
        <v>117</v>
      </c>
    </row>
    <row r="30" spans="1:33" x14ac:dyDescent="0.25">
      <c r="A30" s="17"/>
      <c r="B30" s="17"/>
      <c r="C30" s="17"/>
      <c r="D30" s="35"/>
      <c r="E30" s="35"/>
      <c r="F30" s="17"/>
      <c r="G30" s="17"/>
      <c r="H30" s="17"/>
      <c r="I30" s="17"/>
      <c r="J30" s="17"/>
      <c r="K30" s="17"/>
      <c r="L30" s="16">
        <v>0</v>
      </c>
      <c r="M30" s="16"/>
      <c r="N30" s="16"/>
      <c r="O30" s="16"/>
      <c r="P30" s="16"/>
      <c r="Q30" s="16"/>
      <c r="R30" s="17"/>
      <c r="S30" s="17"/>
      <c r="T30" s="17"/>
      <c r="U30" s="17"/>
      <c r="AG30" s="21" t="s">
        <v>117</v>
      </c>
    </row>
    <row r="31" spans="1:33" x14ac:dyDescent="0.25">
      <c r="A31" s="17"/>
      <c r="B31" s="17"/>
      <c r="C31" s="17"/>
      <c r="D31" s="35"/>
      <c r="E31" s="35"/>
      <c r="F31" s="17"/>
      <c r="G31" s="17"/>
      <c r="H31" s="17"/>
      <c r="I31" s="17"/>
      <c r="J31" s="17"/>
      <c r="K31" s="17"/>
      <c r="L31" s="16">
        <v>0</v>
      </c>
      <c r="M31" s="16"/>
      <c r="N31" s="16"/>
      <c r="O31" s="16"/>
      <c r="P31" s="16"/>
      <c r="Q31" s="16"/>
      <c r="R31" s="17"/>
      <c r="S31" s="17"/>
      <c r="T31" s="17"/>
      <c r="U31" s="17"/>
      <c r="AG31" s="21" t="s">
        <v>117</v>
      </c>
    </row>
    <row r="32" spans="1:33" x14ac:dyDescent="0.25">
      <c r="A32" s="17"/>
      <c r="B32" s="17"/>
      <c r="C32" s="17"/>
      <c r="D32" s="35"/>
      <c r="E32" s="35"/>
      <c r="F32" s="17"/>
      <c r="G32" s="17"/>
      <c r="H32" s="17"/>
      <c r="I32" s="17"/>
      <c r="J32" s="17"/>
      <c r="K32" s="17"/>
      <c r="L32" s="16">
        <v>0</v>
      </c>
      <c r="M32" s="16"/>
      <c r="N32" s="16"/>
      <c r="O32" s="16"/>
      <c r="P32" s="16"/>
      <c r="Q32" s="16"/>
      <c r="R32" s="17"/>
      <c r="S32" s="17"/>
      <c r="T32" s="17"/>
      <c r="U32" s="17"/>
      <c r="AG32" s="21" t="s">
        <v>117</v>
      </c>
    </row>
    <row r="33" spans="1:33" x14ac:dyDescent="0.25">
      <c r="A33" s="17"/>
      <c r="B33" s="17"/>
      <c r="C33" s="17"/>
      <c r="D33" s="35"/>
      <c r="E33" s="35"/>
      <c r="F33" s="17"/>
      <c r="G33" s="17"/>
      <c r="H33" s="17"/>
      <c r="I33" s="17"/>
      <c r="J33" s="17"/>
      <c r="K33" s="17"/>
      <c r="L33" s="16">
        <v>0</v>
      </c>
      <c r="M33" s="16"/>
      <c r="N33" s="16"/>
      <c r="O33" s="16"/>
      <c r="P33" s="16"/>
      <c r="Q33" s="16"/>
      <c r="R33" s="17"/>
      <c r="S33" s="17"/>
      <c r="T33" s="17"/>
      <c r="U33" s="17"/>
      <c r="AG33" s="21" t="s">
        <v>117</v>
      </c>
    </row>
    <row r="34" spans="1:33" x14ac:dyDescent="0.25">
      <c r="A34" s="17"/>
      <c r="B34" s="17"/>
      <c r="C34" s="17"/>
      <c r="D34" s="35"/>
      <c r="E34" s="35"/>
      <c r="F34" s="17"/>
      <c r="G34" s="17"/>
      <c r="H34" s="17"/>
      <c r="I34" s="17"/>
      <c r="J34" s="17"/>
      <c r="K34" s="17"/>
      <c r="L34" s="16">
        <v>0</v>
      </c>
      <c r="M34" s="16"/>
      <c r="N34" s="16"/>
      <c r="O34" s="16"/>
      <c r="P34" s="16"/>
      <c r="Q34" s="16"/>
      <c r="R34" s="17"/>
      <c r="S34" s="17"/>
      <c r="T34" s="17"/>
      <c r="U34" s="17"/>
      <c r="AG34" s="21" t="s">
        <v>117</v>
      </c>
    </row>
    <row r="35" spans="1:33" x14ac:dyDescent="0.25">
      <c r="A35" s="17"/>
      <c r="B35" s="17"/>
      <c r="C35" s="17"/>
      <c r="D35" s="35"/>
      <c r="E35" s="35"/>
      <c r="F35" s="17"/>
      <c r="G35" s="17"/>
      <c r="H35" s="17"/>
      <c r="I35" s="17"/>
      <c r="J35" s="17"/>
      <c r="K35" s="17"/>
      <c r="L35" s="16">
        <v>0</v>
      </c>
      <c r="M35" s="16"/>
      <c r="N35" s="16"/>
      <c r="O35" s="16"/>
      <c r="P35" s="16"/>
      <c r="Q35" s="16"/>
      <c r="R35" s="17"/>
      <c r="S35" s="17"/>
      <c r="T35" s="17"/>
      <c r="U35" s="17"/>
      <c r="AG35" s="21" t="s">
        <v>117</v>
      </c>
    </row>
    <row r="36" spans="1:33" x14ac:dyDescent="0.25">
      <c r="A36" s="17"/>
      <c r="B36" s="17"/>
      <c r="C36" s="17"/>
      <c r="D36" s="35"/>
      <c r="E36" s="35"/>
      <c r="F36" s="17"/>
      <c r="G36" s="17"/>
      <c r="H36" s="17"/>
      <c r="I36" s="17"/>
      <c r="J36" s="17"/>
      <c r="K36" s="17"/>
      <c r="L36" s="16">
        <v>0</v>
      </c>
      <c r="M36" s="16"/>
      <c r="N36" s="16"/>
      <c r="O36" s="16"/>
      <c r="P36" s="16"/>
      <c r="Q36" s="16"/>
      <c r="R36" s="17"/>
      <c r="S36" s="17"/>
      <c r="T36" s="17"/>
      <c r="U36" s="17"/>
      <c r="AG36" s="21" t="s">
        <v>117</v>
      </c>
    </row>
    <row r="37" spans="1:33" x14ac:dyDescent="0.25">
      <c r="A37" s="17"/>
      <c r="B37" s="17"/>
      <c r="C37" s="17"/>
      <c r="D37" s="35"/>
      <c r="E37" s="35"/>
      <c r="F37" s="17"/>
      <c r="G37" s="17"/>
      <c r="H37" s="17"/>
      <c r="I37" s="17"/>
      <c r="J37" s="17"/>
      <c r="K37" s="17"/>
      <c r="L37" s="16">
        <v>0</v>
      </c>
      <c r="M37" s="16"/>
      <c r="N37" s="16"/>
      <c r="O37" s="16"/>
      <c r="P37" s="16"/>
      <c r="Q37" s="16"/>
      <c r="R37" s="17"/>
      <c r="S37" s="17"/>
      <c r="T37" s="17"/>
      <c r="U37" s="17"/>
      <c r="AG37" s="21" t="s">
        <v>117</v>
      </c>
    </row>
    <row r="38" spans="1:33" x14ac:dyDescent="0.25">
      <c r="A38" s="17"/>
      <c r="B38" s="17"/>
      <c r="C38" s="17"/>
      <c r="D38" s="35"/>
      <c r="E38" s="35"/>
      <c r="F38" s="17"/>
      <c r="G38" s="17"/>
      <c r="H38" s="17"/>
      <c r="I38" s="17"/>
      <c r="J38" s="17"/>
      <c r="K38" s="17"/>
      <c r="L38" s="16">
        <v>0</v>
      </c>
      <c r="M38" s="16"/>
      <c r="N38" s="16"/>
      <c r="O38" s="16"/>
      <c r="P38" s="16"/>
      <c r="Q38" s="16"/>
      <c r="R38" s="17"/>
      <c r="S38" s="17"/>
      <c r="T38" s="17"/>
      <c r="U38" s="17"/>
      <c r="AG38" s="21" t="s">
        <v>117</v>
      </c>
    </row>
    <row r="39" spans="1:33" x14ac:dyDescent="0.25">
      <c r="A39" s="17"/>
      <c r="B39" s="17"/>
      <c r="C39" s="17"/>
      <c r="D39" s="35"/>
      <c r="E39" s="35"/>
      <c r="F39" s="17"/>
      <c r="G39" s="17"/>
      <c r="H39" s="17"/>
      <c r="I39" s="17"/>
      <c r="J39" s="17"/>
      <c r="K39" s="17"/>
      <c r="L39" s="16">
        <v>0</v>
      </c>
      <c r="M39" s="16"/>
      <c r="N39" s="16"/>
      <c r="O39" s="16"/>
      <c r="P39" s="16"/>
      <c r="Q39" s="16"/>
      <c r="R39" s="17"/>
      <c r="S39" s="17"/>
      <c r="T39" s="17"/>
      <c r="U39" s="17"/>
      <c r="AG39" s="21" t="s">
        <v>117</v>
      </c>
    </row>
    <row r="40" spans="1:33" x14ac:dyDescent="0.25">
      <c r="A40" s="17"/>
      <c r="B40" s="17"/>
      <c r="C40" s="17"/>
      <c r="D40" s="35"/>
      <c r="E40" s="35"/>
      <c r="F40" s="17"/>
      <c r="G40" s="17"/>
      <c r="H40" s="17"/>
      <c r="I40" s="17"/>
      <c r="J40" s="17"/>
      <c r="K40" s="17"/>
      <c r="L40" s="16">
        <v>0</v>
      </c>
      <c r="M40" s="16"/>
      <c r="N40" s="16"/>
      <c r="O40" s="16"/>
      <c r="P40" s="16"/>
      <c r="Q40" s="16"/>
      <c r="R40" s="17"/>
      <c r="S40" s="17"/>
      <c r="T40" s="17"/>
      <c r="U40" s="17"/>
      <c r="AG40" s="21" t="s">
        <v>117</v>
      </c>
    </row>
    <row r="41" spans="1:33" x14ac:dyDescent="0.25">
      <c r="A41" s="17"/>
      <c r="B41" s="17"/>
      <c r="C41" s="17"/>
      <c r="D41" s="35"/>
      <c r="E41" s="35"/>
      <c r="F41" s="17"/>
      <c r="G41" s="17"/>
      <c r="H41" s="17"/>
      <c r="I41" s="17"/>
      <c r="J41" s="17"/>
      <c r="K41" s="17"/>
      <c r="L41" s="16">
        <v>0</v>
      </c>
      <c r="M41" s="16"/>
      <c r="N41" s="16"/>
      <c r="O41" s="16"/>
      <c r="P41" s="16"/>
      <c r="Q41" s="16"/>
      <c r="R41" s="17"/>
      <c r="S41" s="17"/>
      <c r="T41" s="17"/>
      <c r="U41" s="17"/>
      <c r="AG41" s="21" t="s">
        <v>117</v>
      </c>
    </row>
    <row r="42" spans="1:33" x14ac:dyDescent="0.25">
      <c r="A42" s="17"/>
      <c r="B42" s="17"/>
      <c r="C42" s="17"/>
      <c r="D42" s="35"/>
      <c r="E42" s="35"/>
      <c r="F42" s="17"/>
      <c r="G42" s="17"/>
      <c r="H42" s="17"/>
      <c r="I42" s="17"/>
      <c r="J42" s="17"/>
      <c r="K42" s="17"/>
      <c r="L42" s="16">
        <v>0</v>
      </c>
      <c r="M42" s="16"/>
      <c r="N42" s="16"/>
      <c r="O42" s="16"/>
      <c r="P42" s="16"/>
      <c r="Q42" s="16"/>
      <c r="R42" s="17"/>
      <c r="S42" s="17"/>
      <c r="T42" s="17"/>
      <c r="U42" s="17"/>
      <c r="AG42" s="21" t="s">
        <v>117</v>
      </c>
    </row>
    <row r="43" spans="1:33" x14ac:dyDescent="0.25">
      <c r="A43" s="17"/>
      <c r="B43" s="17"/>
      <c r="C43" s="17"/>
      <c r="D43" s="35"/>
      <c r="E43" s="35"/>
      <c r="F43" s="17"/>
      <c r="G43" s="17"/>
      <c r="H43" s="17"/>
      <c r="I43" s="17"/>
      <c r="J43" s="17"/>
      <c r="K43" s="17"/>
      <c r="L43" s="16">
        <v>0</v>
      </c>
      <c r="M43" s="16"/>
      <c r="N43" s="16"/>
      <c r="O43" s="16"/>
      <c r="P43" s="16"/>
      <c r="Q43" s="16"/>
      <c r="R43" s="17"/>
      <c r="S43" s="17"/>
      <c r="T43" s="17"/>
      <c r="U43" s="17"/>
      <c r="AG43" s="21" t="s">
        <v>117</v>
      </c>
    </row>
    <row r="44" spans="1:33" x14ac:dyDescent="0.25">
      <c r="A44" s="17"/>
      <c r="B44" s="17"/>
      <c r="C44" s="17"/>
      <c r="D44" s="35"/>
      <c r="E44" s="35"/>
      <c r="F44" s="17"/>
      <c r="G44" s="17"/>
      <c r="H44" s="17"/>
      <c r="I44" s="17"/>
      <c r="J44" s="17"/>
      <c r="K44" s="17"/>
      <c r="L44" s="16">
        <v>0</v>
      </c>
      <c r="M44" s="16"/>
      <c r="N44" s="16"/>
      <c r="O44" s="16"/>
      <c r="P44" s="16"/>
      <c r="Q44" s="16"/>
      <c r="R44" s="17"/>
      <c r="S44" s="17"/>
      <c r="T44" s="17"/>
      <c r="U44" s="17"/>
      <c r="AG44" s="21" t="s">
        <v>117</v>
      </c>
    </row>
    <row r="45" spans="1:33" x14ac:dyDescent="0.25">
      <c r="A45" s="17"/>
      <c r="B45" s="17"/>
      <c r="C45" s="17"/>
      <c r="D45" s="35"/>
      <c r="E45" s="35"/>
      <c r="F45" s="17"/>
      <c r="G45" s="17"/>
      <c r="H45" s="17"/>
      <c r="I45" s="17"/>
      <c r="J45" s="17"/>
      <c r="K45" s="17"/>
      <c r="L45" s="16">
        <v>0</v>
      </c>
      <c r="M45" s="16"/>
      <c r="N45" s="16"/>
      <c r="O45" s="16"/>
      <c r="P45" s="16"/>
      <c r="Q45" s="16"/>
      <c r="R45" s="17"/>
      <c r="S45" s="17"/>
      <c r="T45" s="17"/>
      <c r="U45" s="17"/>
      <c r="AG45" s="21" t="s">
        <v>117</v>
      </c>
    </row>
    <row r="46" spans="1:33" x14ac:dyDescent="0.25">
      <c r="A46" s="17"/>
      <c r="B46" s="17"/>
      <c r="C46" s="17"/>
      <c r="D46" s="35"/>
      <c r="E46" s="35"/>
      <c r="F46" s="17"/>
      <c r="G46" s="17"/>
      <c r="H46" s="17"/>
      <c r="I46" s="17"/>
      <c r="J46" s="17"/>
      <c r="K46" s="17"/>
      <c r="L46" s="16">
        <v>0</v>
      </c>
      <c r="M46" s="16"/>
      <c r="N46" s="16"/>
      <c r="O46" s="16"/>
      <c r="P46" s="16"/>
      <c r="Q46" s="16"/>
      <c r="R46" s="17"/>
      <c r="S46" s="17"/>
      <c r="T46" s="17"/>
      <c r="U46" s="17"/>
      <c r="AG46" s="21" t="s">
        <v>117</v>
      </c>
    </row>
    <row r="47" spans="1:33" x14ac:dyDescent="0.25">
      <c r="A47" s="17"/>
      <c r="B47" s="17"/>
      <c r="C47" s="17"/>
      <c r="D47" s="35"/>
      <c r="E47" s="35"/>
      <c r="F47" s="17"/>
      <c r="G47" s="17"/>
      <c r="H47" s="17"/>
      <c r="I47" s="17"/>
      <c r="J47" s="17"/>
      <c r="K47" s="17"/>
      <c r="L47" s="16">
        <v>0</v>
      </c>
      <c r="M47" s="16"/>
      <c r="N47" s="16"/>
      <c r="O47" s="16"/>
      <c r="P47" s="16"/>
      <c r="Q47" s="16"/>
      <c r="R47" s="17"/>
      <c r="S47" s="17"/>
      <c r="T47" s="17"/>
      <c r="U47" s="17"/>
      <c r="AG47" s="21" t="s">
        <v>117</v>
      </c>
    </row>
    <row r="48" spans="1:33" x14ac:dyDescent="0.25">
      <c r="A48" s="17"/>
      <c r="B48" s="17"/>
      <c r="C48" s="17"/>
      <c r="D48" s="35"/>
      <c r="E48" s="35"/>
      <c r="F48" s="17"/>
      <c r="G48" s="17"/>
      <c r="H48" s="17"/>
      <c r="I48" s="17"/>
      <c r="J48" s="17"/>
      <c r="K48" s="17"/>
      <c r="L48" s="16">
        <v>0</v>
      </c>
      <c r="M48" s="16"/>
      <c r="N48" s="16"/>
      <c r="O48" s="16"/>
      <c r="P48" s="16"/>
      <c r="Q48" s="16"/>
      <c r="R48" s="17"/>
      <c r="S48" s="17"/>
      <c r="T48" s="17"/>
      <c r="U48" s="17"/>
      <c r="AG48" s="21" t="s">
        <v>117</v>
      </c>
    </row>
    <row r="49" spans="1:33" x14ac:dyDescent="0.25">
      <c r="A49" s="17"/>
      <c r="B49" s="17"/>
      <c r="C49" s="17"/>
      <c r="D49" s="35"/>
      <c r="E49" s="35"/>
      <c r="F49" s="17"/>
      <c r="G49" s="17"/>
      <c r="H49" s="17"/>
      <c r="I49" s="17"/>
      <c r="J49" s="17"/>
      <c r="K49" s="17"/>
      <c r="L49" s="16">
        <v>0</v>
      </c>
      <c r="M49" s="16"/>
      <c r="N49" s="16"/>
      <c r="O49" s="16"/>
      <c r="P49" s="16"/>
      <c r="Q49" s="16"/>
      <c r="R49" s="17"/>
      <c r="S49" s="17"/>
      <c r="T49" s="17"/>
      <c r="U49" s="17"/>
      <c r="AG49" s="21" t="s">
        <v>117</v>
      </c>
    </row>
    <row r="50" spans="1:33" x14ac:dyDescent="0.25">
      <c r="A50" s="17"/>
      <c r="B50" s="17"/>
      <c r="C50" s="17"/>
      <c r="D50" s="35"/>
      <c r="E50" s="35"/>
      <c r="F50" s="17"/>
      <c r="G50" s="17"/>
      <c r="H50" s="17"/>
      <c r="I50" s="17"/>
      <c r="J50" s="17"/>
      <c r="K50" s="17"/>
      <c r="L50" s="16">
        <v>0</v>
      </c>
      <c r="M50" s="16"/>
      <c r="N50" s="16"/>
      <c r="O50" s="16"/>
      <c r="P50" s="16"/>
      <c r="Q50" s="16"/>
      <c r="R50" s="17"/>
      <c r="S50" s="17"/>
      <c r="T50" s="17"/>
      <c r="U50" s="17"/>
      <c r="AG50" s="21" t="s">
        <v>117</v>
      </c>
    </row>
    <row r="51" spans="1:33" x14ac:dyDescent="0.25">
      <c r="A51" s="17"/>
      <c r="B51" s="17"/>
      <c r="C51" s="17"/>
      <c r="D51" s="35"/>
      <c r="E51" s="35"/>
      <c r="F51" s="17"/>
      <c r="G51" s="17"/>
      <c r="H51" s="17"/>
      <c r="I51" s="17"/>
      <c r="J51" s="17"/>
      <c r="K51" s="17"/>
      <c r="L51" s="16">
        <v>0</v>
      </c>
      <c r="M51" s="16"/>
      <c r="N51" s="16"/>
      <c r="O51" s="16"/>
      <c r="P51" s="16"/>
      <c r="Q51" s="16"/>
      <c r="R51" s="17"/>
      <c r="S51" s="17"/>
      <c r="T51" s="17"/>
      <c r="U51" s="17"/>
      <c r="AG51" s="21" t="s">
        <v>117</v>
      </c>
    </row>
    <row r="52" spans="1:33" x14ac:dyDescent="0.25">
      <c r="A52" s="17"/>
      <c r="B52" s="17"/>
      <c r="C52" s="17"/>
      <c r="D52" s="35"/>
      <c r="E52" s="35"/>
      <c r="F52" s="17"/>
      <c r="G52" s="17"/>
      <c r="H52" s="17"/>
      <c r="I52" s="17"/>
      <c r="J52" s="17"/>
      <c r="K52" s="17"/>
      <c r="L52" s="16">
        <v>0</v>
      </c>
      <c r="M52" s="16"/>
      <c r="N52" s="16"/>
      <c r="O52" s="16"/>
      <c r="P52" s="16"/>
      <c r="Q52" s="16"/>
      <c r="R52" s="17"/>
      <c r="S52" s="17"/>
      <c r="T52" s="17"/>
      <c r="U52" s="17"/>
      <c r="AG52" s="21" t="s">
        <v>117</v>
      </c>
    </row>
    <row r="53" spans="1:33" x14ac:dyDescent="0.25">
      <c r="A53" s="17"/>
      <c r="B53" s="17"/>
      <c r="C53" s="17"/>
      <c r="D53" s="35"/>
      <c r="E53" s="35"/>
      <c r="F53" s="17"/>
      <c r="G53" s="17"/>
      <c r="H53" s="17"/>
      <c r="I53" s="17"/>
      <c r="J53" s="17"/>
      <c r="K53" s="17"/>
      <c r="L53" s="16">
        <v>0</v>
      </c>
      <c r="M53" s="16"/>
      <c r="N53" s="16"/>
      <c r="O53" s="16"/>
      <c r="P53" s="16"/>
      <c r="Q53" s="16"/>
      <c r="R53" s="17"/>
      <c r="S53" s="17"/>
      <c r="T53" s="17"/>
      <c r="U53" s="17"/>
      <c r="AG53" s="21" t="s">
        <v>117</v>
      </c>
    </row>
    <row r="54" spans="1:33" x14ac:dyDescent="0.25">
      <c r="A54" s="17"/>
      <c r="B54" s="17"/>
      <c r="C54" s="17"/>
      <c r="D54" s="35"/>
      <c r="E54" s="35"/>
      <c r="F54" s="17"/>
      <c r="G54" s="17"/>
      <c r="H54" s="17"/>
      <c r="I54" s="17"/>
      <c r="J54" s="17"/>
      <c r="K54" s="17"/>
      <c r="L54" s="16">
        <v>0</v>
      </c>
      <c r="M54" s="16"/>
      <c r="N54" s="16"/>
      <c r="O54" s="16"/>
      <c r="P54" s="16"/>
      <c r="Q54" s="16"/>
      <c r="R54" s="17"/>
      <c r="S54" s="17"/>
      <c r="T54" s="17"/>
      <c r="U54" s="17"/>
      <c r="AG54" s="21" t="s">
        <v>117</v>
      </c>
    </row>
    <row r="55" spans="1:33" x14ac:dyDescent="0.25">
      <c r="A55" s="17"/>
      <c r="B55" s="17"/>
      <c r="C55" s="17"/>
      <c r="D55" s="35"/>
      <c r="E55" s="35"/>
      <c r="F55" s="17"/>
      <c r="G55" s="17"/>
      <c r="H55" s="17"/>
      <c r="I55" s="17"/>
      <c r="J55" s="17"/>
      <c r="K55" s="17"/>
      <c r="L55" s="16">
        <v>0</v>
      </c>
      <c r="M55" s="16"/>
      <c r="N55" s="16"/>
      <c r="O55" s="16"/>
      <c r="P55" s="16"/>
      <c r="Q55" s="16"/>
      <c r="R55" s="17"/>
      <c r="S55" s="17"/>
      <c r="T55" s="17"/>
      <c r="U55" s="17"/>
      <c r="AG55" s="21" t="s">
        <v>117</v>
      </c>
    </row>
    <row r="56" spans="1:33" x14ac:dyDescent="0.25">
      <c r="A56" s="17"/>
      <c r="B56" s="17"/>
      <c r="C56" s="17"/>
      <c r="D56" s="35"/>
      <c r="E56" s="35"/>
      <c r="F56" s="17"/>
      <c r="G56" s="17"/>
      <c r="H56" s="17"/>
      <c r="I56" s="17"/>
      <c r="J56" s="17"/>
      <c r="K56" s="17"/>
      <c r="L56" s="16">
        <v>0</v>
      </c>
      <c r="M56" s="16"/>
      <c r="N56" s="16"/>
      <c r="O56" s="16"/>
      <c r="P56" s="16"/>
      <c r="Q56" s="16"/>
      <c r="R56" s="17"/>
      <c r="S56" s="17"/>
      <c r="T56" s="17"/>
      <c r="U56" s="17"/>
      <c r="AG56" s="21" t="s">
        <v>117</v>
      </c>
    </row>
    <row r="57" spans="1:33" x14ac:dyDescent="0.25">
      <c r="A57" s="17"/>
      <c r="B57" s="17"/>
      <c r="C57" s="17"/>
      <c r="D57" s="35"/>
      <c r="E57" s="35"/>
      <c r="F57" s="17"/>
      <c r="G57" s="17"/>
      <c r="H57" s="17"/>
      <c r="I57" s="17"/>
      <c r="J57" s="17"/>
      <c r="K57" s="17"/>
      <c r="L57" s="16">
        <v>0</v>
      </c>
      <c r="M57" s="16"/>
      <c r="N57" s="16"/>
      <c r="O57" s="16"/>
      <c r="P57" s="16"/>
      <c r="Q57" s="16"/>
      <c r="R57" s="17"/>
      <c r="S57" s="17"/>
      <c r="T57" s="17"/>
      <c r="U57" s="17"/>
      <c r="AG57" s="21" t="s">
        <v>117</v>
      </c>
    </row>
    <row r="58" spans="1:33" x14ac:dyDescent="0.25">
      <c r="A58" s="17"/>
      <c r="B58" s="17"/>
      <c r="C58" s="17"/>
      <c r="D58" s="35"/>
      <c r="E58" s="35"/>
      <c r="F58" s="17"/>
      <c r="G58" s="17"/>
      <c r="H58" s="17"/>
      <c r="I58" s="17"/>
      <c r="J58" s="17"/>
      <c r="K58" s="17"/>
      <c r="L58" s="16">
        <v>0</v>
      </c>
      <c r="M58" s="16"/>
      <c r="N58" s="16"/>
      <c r="O58" s="16"/>
      <c r="P58" s="16"/>
      <c r="Q58" s="16"/>
      <c r="R58" s="17"/>
      <c r="S58" s="17"/>
      <c r="T58" s="17"/>
      <c r="U58" s="17"/>
      <c r="AG58" s="21" t="s">
        <v>117</v>
      </c>
    </row>
    <row r="59" spans="1:33" x14ac:dyDescent="0.25">
      <c r="A59" s="17"/>
      <c r="B59" s="17"/>
      <c r="C59" s="17"/>
      <c r="D59" s="35"/>
      <c r="E59" s="35"/>
      <c r="F59" s="17"/>
      <c r="G59" s="17"/>
      <c r="H59" s="17"/>
      <c r="I59" s="17"/>
      <c r="J59" s="17"/>
      <c r="K59" s="17"/>
      <c r="L59" s="16">
        <v>0</v>
      </c>
      <c r="M59" s="16"/>
      <c r="N59" s="16"/>
      <c r="O59" s="16"/>
      <c r="P59" s="16"/>
      <c r="Q59" s="16"/>
      <c r="R59" s="17"/>
      <c r="S59" s="17"/>
      <c r="T59" s="17"/>
      <c r="U59" s="17"/>
      <c r="AG59" s="21" t="s">
        <v>117</v>
      </c>
    </row>
    <row r="60" spans="1:33" x14ac:dyDescent="0.25">
      <c r="A60" s="17"/>
      <c r="B60" s="17"/>
      <c r="C60" s="17"/>
      <c r="D60" s="35"/>
      <c r="E60" s="35"/>
      <c r="F60" s="17"/>
      <c r="G60" s="17"/>
      <c r="H60" s="17"/>
      <c r="I60" s="17"/>
      <c r="J60" s="17"/>
      <c r="K60" s="17"/>
      <c r="L60" s="16">
        <v>0</v>
      </c>
      <c r="M60" s="16"/>
      <c r="N60" s="16"/>
      <c r="O60" s="16"/>
      <c r="P60" s="16"/>
      <c r="Q60" s="16"/>
      <c r="R60" s="17"/>
      <c r="S60" s="17"/>
      <c r="T60" s="17"/>
      <c r="U60" s="17"/>
      <c r="AG60" s="21" t="s">
        <v>117</v>
      </c>
    </row>
    <row r="61" spans="1:33" x14ac:dyDescent="0.25">
      <c r="A61" s="17"/>
      <c r="B61" s="17"/>
      <c r="C61" s="17"/>
      <c r="D61" s="35"/>
      <c r="E61" s="35"/>
      <c r="F61" s="17"/>
      <c r="G61" s="17"/>
      <c r="H61" s="17"/>
      <c r="I61" s="17"/>
      <c r="J61" s="17"/>
      <c r="K61" s="17"/>
      <c r="L61" s="16">
        <v>0</v>
      </c>
      <c r="M61" s="16"/>
      <c r="N61" s="16"/>
      <c r="O61" s="16"/>
      <c r="P61" s="16"/>
      <c r="Q61" s="16"/>
      <c r="R61" s="17"/>
      <c r="S61" s="17"/>
      <c r="T61" s="17"/>
      <c r="U61" s="17"/>
      <c r="AG61" s="21" t="s">
        <v>117</v>
      </c>
    </row>
    <row r="62" spans="1:33" x14ac:dyDescent="0.25">
      <c r="A62" s="17"/>
      <c r="B62" s="17"/>
      <c r="C62" s="17"/>
      <c r="D62" s="35"/>
      <c r="E62" s="35"/>
      <c r="F62" s="17"/>
      <c r="G62" s="17"/>
      <c r="H62" s="17"/>
      <c r="I62" s="17"/>
      <c r="J62" s="17"/>
      <c r="K62" s="17"/>
      <c r="L62" s="16">
        <v>0</v>
      </c>
      <c r="M62" s="16"/>
      <c r="N62" s="16"/>
      <c r="O62" s="16"/>
      <c r="P62" s="16"/>
      <c r="Q62" s="16"/>
      <c r="R62" s="17"/>
      <c r="S62" s="17"/>
      <c r="T62" s="17"/>
      <c r="U62" s="17"/>
      <c r="AG62" s="21" t="s">
        <v>117</v>
      </c>
    </row>
    <row r="63" spans="1:33" x14ac:dyDescent="0.25">
      <c r="A63" s="17"/>
      <c r="B63" s="17"/>
      <c r="C63" s="17"/>
      <c r="D63" s="35"/>
      <c r="E63" s="35"/>
      <c r="F63" s="17"/>
      <c r="G63" s="17"/>
      <c r="H63" s="17"/>
      <c r="I63" s="17"/>
      <c r="J63" s="17"/>
      <c r="K63" s="17"/>
      <c r="L63" s="16">
        <v>0</v>
      </c>
      <c r="M63" s="16"/>
      <c r="N63" s="16"/>
      <c r="O63" s="16"/>
      <c r="P63" s="16"/>
      <c r="Q63" s="16"/>
      <c r="R63" s="17"/>
      <c r="S63" s="17"/>
      <c r="T63" s="17"/>
      <c r="U63" s="17"/>
      <c r="AG63" s="21" t="s">
        <v>117</v>
      </c>
    </row>
    <row r="64" spans="1:33" x14ac:dyDescent="0.25">
      <c r="A64" s="17"/>
      <c r="B64" s="17"/>
      <c r="C64" s="17"/>
      <c r="D64" s="35"/>
      <c r="E64" s="35"/>
      <c r="F64" s="17"/>
      <c r="G64" s="17"/>
      <c r="H64" s="17"/>
      <c r="I64" s="17"/>
      <c r="J64" s="17"/>
      <c r="K64" s="17"/>
      <c r="L64" s="16">
        <v>0</v>
      </c>
      <c r="M64" s="16"/>
      <c r="N64" s="16"/>
      <c r="O64" s="16"/>
      <c r="P64" s="16"/>
      <c r="Q64" s="16"/>
      <c r="R64" s="17"/>
      <c r="S64" s="17"/>
      <c r="T64" s="17"/>
      <c r="U64" s="17"/>
      <c r="AG64" s="21" t="s">
        <v>117</v>
      </c>
    </row>
    <row r="65" spans="1:33" x14ac:dyDescent="0.25">
      <c r="A65" s="17"/>
      <c r="B65" s="17"/>
      <c r="C65" s="17"/>
      <c r="D65" s="35"/>
      <c r="E65" s="35"/>
      <c r="F65" s="17"/>
      <c r="G65" s="17"/>
      <c r="H65" s="17"/>
      <c r="I65" s="17"/>
      <c r="J65" s="17"/>
      <c r="K65" s="17"/>
      <c r="L65" s="16">
        <v>0</v>
      </c>
      <c r="M65" s="16"/>
      <c r="N65" s="16"/>
      <c r="O65" s="16"/>
      <c r="P65" s="16"/>
      <c r="Q65" s="16"/>
      <c r="R65" s="17"/>
      <c r="S65" s="17"/>
      <c r="T65" s="17"/>
      <c r="U65" s="17"/>
      <c r="AG65" s="21" t="s">
        <v>117</v>
      </c>
    </row>
    <row r="66" spans="1:33" x14ac:dyDescent="0.25">
      <c r="A66" s="17"/>
      <c r="B66" s="17"/>
      <c r="C66" s="17"/>
      <c r="D66" s="35"/>
      <c r="E66" s="35"/>
      <c r="F66" s="17"/>
      <c r="G66" s="17"/>
      <c r="H66" s="17"/>
      <c r="I66" s="17"/>
      <c r="J66" s="17"/>
      <c r="K66" s="17"/>
      <c r="L66" s="16">
        <v>0</v>
      </c>
      <c r="M66" s="16"/>
      <c r="N66" s="16"/>
      <c r="O66" s="16"/>
      <c r="P66" s="16"/>
      <c r="Q66" s="16"/>
      <c r="R66" s="17"/>
      <c r="S66" s="17"/>
      <c r="T66" s="17"/>
      <c r="U66" s="17"/>
      <c r="AG66" s="21" t="s">
        <v>117</v>
      </c>
    </row>
    <row r="67" spans="1:33" x14ac:dyDescent="0.25">
      <c r="A67" s="17"/>
      <c r="B67" s="17"/>
      <c r="C67" s="17"/>
      <c r="D67" s="35"/>
      <c r="E67" s="35"/>
      <c r="F67" s="17"/>
      <c r="G67" s="17"/>
      <c r="H67" s="17"/>
      <c r="I67" s="17"/>
      <c r="J67" s="17"/>
      <c r="K67" s="17"/>
      <c r="L67" s="16">
        <v>0</v>
      </c>
      <c r="M67" s="16"/>
      <c r="N67" s="16"/>
      <c r="O67" s="16"/>
      <c r="P67" s="16"/>
      <c r="Q67" s="16"/>
      <c r="R67" s="17"/>
      <c r="S67" s="17"/>
      <c r="T67" s="17"/>
      <c r="U67" s="17"/>
      <c r="AG67" s="21" t="s">
        <v>117</v>
      </c>
    </row>
    <row r="68" spans="1:33" x14ac:dyDescent="0.25">
      <c r="A68" s="17"/>
      <c r="B68" s="17"/>
      <c r="C68" s="17"/>
      <c r="D68" s="35"/>
      <c r="E68" s="35"/>
      <c r="F68" s="17"/>
      <c r="G68" s="17"/>
      <c r="H68" s="17"/>
      <c r="I68" s="17"/>
      <c r="J68" s="17"/>
      <c r="K68" s="17"/>
      <c r="L68" s="16">
        <v>0</v>
      </c>
      <c r="M68" s="16"/>
      <c r="N68" s="16"/>
      <c r="O68" s="16"/>
      <c r="P68" s="16"/>
      <c r="Q68" s="16"/>
      <c r="R68" s="17"/>
      <c r="S68" s="17"/>
      <c r="T68" s="17"/>
      <c r="U68" s="17"/>
      <c r="AG68" s="21" t="s">
        <v>117</v>
      </c>
    </row>
    <row r="69" spans="1:33" x14ac:dyDescent="0.25">
      <c r="A69" s="17"/>
      <c r="B69" s="17"/>
      <c r="C69" s="17"/>
      <c r="D69" s="35"/>
      <c r="E69" s="35"/>
      <c r="F69" s="17"/>
      <c r="G69" s="17"/>
      <c r="H69" s="17"/>
      <c r="I69" s="17"/>
      <c r="J69" s="17"/>
      <c r="K69" s="17"/>
      <c r="L69" s="16">
        <v>0</v>
      </c>
      <c r="M69" s="16"/>
      <c r="N69" s="16"/>
      <c r="O69" s="16"/>
      <c r="P69" s="16"/>
      <c r="Q69" s="16"/>
      <c r="R69" s="17"/>
      <c r="S69" s="17"/>
      <c r="T69" s="17"/>
      <c r="U69" s="17"/>
      <c r="AG69" s="21" t="s">
        <v>117</v>
      </c>
    </row>
    <row r="70" spans="1:33" x14ac:dyDescent="0.25">
      <c r="A70" s="17"/>
      <c r="B70" s="17"/>
      <c r="C70" s="17"/>
      <c r="D70" s="35"/>
      <c r="E70" s="35"/>
      <c r="F70" s="17"/>
      <c r="G70" s="17"/>
      <c r="H70" s="17"/>
      <c r="I70" s="17"/>
      <c r="J70" s="17"/>
      <c r="K70" s="17"/>
      <c r="L70" s="16">
        <v>0</v>
      </c>
      <c r="M70" s="16"/>
      <c r="N70" s="16"/>
      <c r="O70" s="16"/>
      <c r="P70" s="16"/>
      <c r="Q70" s="16"/>
      <c r="R70" s="17"/>
      <c r="S70" s="17"/>
      <c r="T70" s="17"/>
      <c r="U70" s="17"/>
      <c r="AG70" s="21" t="s">
        <v>117</v>
      </c>
    </row>
    <row r="71" spans="1:33" x14ac:dyDescent="0.25">
      <c r="A71" s="17"/>
      <c r="B71" s="17"/>
      <c r="C71" s="17"/>
      <c r="D71" s="35"/>
      <c r="E71" s="35"/>
      <c r="F71" s="17"/>
      <c r="G71" s="17"/>
      <c r="H71" s="17"/>
      <c r="I71" s="17"/>
      <c r="J71" s="17"/>
      <c r="K71" s="17"/>
      <c r="L71" s="16">
        <v>0</v>
      </c>
      <c r="M71" s="16"/>
      <c r="N71" s="16"/>
      <c r="O71" s="16"/>
      <c r="P71" s="16"/>
      <c r="Q71" s="16"/>
      <c r="R71" s="17"/>
      <c r="S71" s="17"/>
      <c r="T71" s="17"/>
      <c r="U71" s="17"/>
      <c r="AG71" s="21" t="s">
        <v>117</v>
      </c>
    </row>
    <row r="72" spans="1:33" x14ac:dyDescent="0.25">
      <c r="A72" s="17"/>
      <c r="B72" s="17"/>
      <c r="C72" s="17"/>
      <c r="D72" s="35"/>
      <c r="E72" s="35"/>
      <c r="F72" s="17"/>
      <c r="G72" s="17"/>
      <c r="H72" s="17"/>
      <c r="I72" s="17"/>
      <c r="J72" s="17"/>
      <c r="K72" s="17"/>
      <c r="L72" s="16">
        <v>0</v>
      </c>
      <c r="M72" s="16"/>
      <c r="N72" s="16"/>
      <c r="O72" s="16"/>
      <c r="P72" s="16"/>
      <c r="Q72" s="16"/>
      <c r="R72" s="17"/>
      <c r="S72" s="17"/>
      <c r="T72" s="17"/>
      <c r="U72" s="17"/>
      <c r="AG72" s="21" t="s">
        <v>117</v>
      </c>
    </row>
    <row r="73" spans="1:33" x14ac:dyDescent="0.25">
      <c r="A73" s="17"/>
      <c r="B73" s="17"/>
      <c r="C73" s="17"/>
      <c r="D73" s="35"/>
      <c r="E73" s="35"/>
      <c r="F73" s="17"/>
      <c r="G73" s="17"/>
      <c r="H73" s="17"/>
      <c r="I73" s="17"/>
      <c r="J73" s="17"/>
      <c r="K73" s="17"/>
      <c r="L73" s="16">
        <v>0</v>
      </c>
      <c r="M73" s="16"/>
      <c r="N73" s="16"/>
      <c r="O73" s="16"/>
      <c r="P73" s="16"/>
      <c r="Q73" s="16"/>
      <c r="R73" s="17"/>
      <c r="S73" s="17"/>
      <c r="T73" s="17"/>
      <c r="U73" s="17"/>
      <c r="AG73" s="21" t="s">
        <v>117</v>
      </c>
    </row>
    <row r="74" spans="1:33" x14ac:dyDescent="0.25">
      <c r="A74" s="17"/>
      <c r="B74" s="17"/>
      <c r="C74" s="17"/>
      <c r="D74" s="35"/>
      <c r="E74" s="35"/>
      <c r="F74" s="17"/>
      <c r="G74" s="17"/>
      <c r="H74" s="17"/>
      <c r="I74" s="17"/>
      <c r="J74" s="17"/>
      <c r="K74" s="17"/>
      <c r="L74" s="16">
        <v>0</v>
      </c>
      <c r="M74" s="16"/>
      <c r="N74" s="16"/>
      <c r="O74" s="16"/>
      <c r="P74" s="16"/>
      <c r="Q74" s="16"/>
      <c r="R74" s="17"/>
      <c r="S74" s="17"/>
      <c r="T74" s="17"/>
      <c r="U74" s="17"/>
      <c r="AG74" s="21" t="s">
        <v>117</v>
      </c>
    </row>
    <row r="75" spans="1:33" x14ac:dyDescent="0.25">
      <c r="A75" s="17"/>
      <c r="B75" s="17"/>
      <c r="C75" s="17"/>
      <c r="D75" s="35"/>
      <c r="E75" s="35"/>
      <c r="F75" s="17"/>
      <c r="G75" s="17"/>
      <c r="H75" s="17"/>
      <c r="I75" s="17"/>
      <c r="J75" s="17"/>
      <c r="K75" s="17"/>
      <c r="L75" s="16">
        <v>0</v>
      </c>
      <c r="M75" s="16"/>
      <c r="N75" s="16"/>
      <c r="O75" s="16"/>
      <c r="P75" s="16"/>
      <c r="Q75" s="16"/>
      <c r="R75" s="17"/>
      <c r="S75" s="17"/>
      <c r="T75" s="17"/>
      <c r="U75" s="17"/>
      <c r="AG75" s="21" t="s">
        <v>117</v>
      </c>
    </row>
    <row r="76" spans="1:33" x14ac:dyDescent="0.25">
      <c r="A76" s="17"/>
      <c r="B76" s="17"/>
      <c r="C76" s="17"/>
      <c r="D76" s="35"/>
      <c r="E76" s="35"/>
      <c r="F76" s="17"/>
      <c r="G76" s="17"/>
      <c r="H76" s="17"/>
      <c r="I76" s="17"/>
      <c r="J76" s="17"/>
      <c r="K76" s="17"/>
      <c r="L76" s="16">
        <v>0</v>
      </c>
      <c r="M76" s="16"/>
      <c r="N76" s="16"/>
      <c r="O76" s="16"/>
      <c r="P76" s="16"/>
      <c r="Q76" s="16"/>
      <c r="R76" s="17"/>
      <c r="S76" s="17"/>
      <c r="T76" s="17"/>
      <c r="U76" s="17"/>
      <c r="AG76" s="21" t="s">
        <v>117</v>
      </c>
    </row>
    <row r="77" spans="1:33" x14ac:dyDescent="0.25">
      <c r="A77" s="17"/>
      <c r="B77" s="17"/>
      <c r="C77" s="17"/>
      <c r="D77" s="35"/>
      <c r="E77" s="35"/>
      <c r="F77" s="17"/>
      <c r="G77" s="17"/>
      <c r="H77" s="17"/>
      <c r="I77" s="17"/>
      <c r="J77" s="17"/>
      <c r="K77" s="17"/>
      <c r="L77" s="16">
        <v>0</v>
      </c>
      <c r="M77" s="16"/>
      <c r="N77" s="16"/>
      <c r="O77" s="16"/>
      <c r="P77" s="16"/>
      <c r="Q77" s="16"/>
      <c r="R77" s="17"/>
      <c r="S77" s="17"/>
      <c r="T77" s="17"/>
      <c r="U77" s="17"/>
      <c r="AG77" s="21" t="s">
        <v>117</v>
      </c>
    </row>
    <row r="78" spans="1:33" x14ac:dyDescent="0.25">
      <c r="A78" s="17"/>
      <c r="B78" s="17"/>
      <c r="C78" s="17"/>
      <c r="D78" s="35"/>
      <c r="E78" s="35"/>
      <c r="F78" s="17"/>
      <c r="G78" s="17"/>
      <c r="H78" s="17"/>
      <c r="I78" s="17"/>
      <c r="J78" s="17"/>
      <c r="K78" s="17"/>
      <c r="L78" s="16">
        <v>0</v>
      </c>
      <c r="M78" s="16"/>
      <c r="N78" s="16"/>
      <c r="O78" s="16"/>
      <c r="P78" s="16"/>
      <c r="Q78" s="16"/>
      <c r="R78" s="17"/>
      <c r="S78" s="17"/>
      <c r="T78" s="17"/>
      <c r="U78" s="17"/>
      <c r="AG78" s="21" t="s">
        <v>117</v>
      </c>
    </row>
    <row r="79" spans="1:33" x14ac:dyDescent="0.25">
      <c r="A79" s="17"/>
      <c r="B79" s="17"/>
      <c r="C79" s="17"/>
      <c r="D79" s="35"/>
      <c r="E79" s="35"/>
      <c r="F79" s="17"/>
      <c r="G79" s="17"/>
      <c r="H79" s="17"/>
      <c r="I79" s="17"/>
      <c r="J79" s="17"/>
      <c r="K79" s="17"/>
      <c r="L79" s="16">
        <v>0</v>
      </c>
      <c r="M79" s="16"/>
      <c r="N79" s="16"/>
      <c r="O79" s="16"/>
      <c r="P79" s="16"/>
      <c r="Q79" s="16"/>
      <c r="R79" s="17"/>
      <c r="S79" s="17"/>
      <c r="T79" s="17"/>
      <c r="U79" s="17"/>
      <c r="AG79" s="21" t="s">
        <v>117</v>
      </c>
    </row>
    <row r="80" spans="1:33" x14ac:dyDescent="0.25">
      <c r="A80" s="17"/>
      <c r="B80" s="17"/>
      <c r="C80" s="17"/>
      <c r="D80" s="35"/>
      <c r="E80" s="35"/>
      <c r="F80" s="17"/>
      <c r="G80" s="17"/>
      <c r="H80" s="17"/>
      <c r="I80" s="17"/>
      <c r="J80" s="17"/>
      <c r="K80" s="17"/>
      <c r="L80" s="16">
        <v>0</v>
      </c>
      <c r="M80" s="16"/>
      <c r="N80" s="16"/>
      <c r="O80" s="16"/>
      <c r="P80" s="16"/>
      <c r="Q80" s="16"/>
      <c r="R80" s="17"/>
      <c r="S80" s="17"/>
      <c r="T80" s="17"/>
      <c r="U80" s="17"/>
      <c r="AG80" s="21" t="s">
        <v>117</v>
      </c>
    </row>
    <row r="81" spans="1:33" x14ac:dyDescent="0.25">
      <c r="A81" s="17"/>
      <c r="B81" s="17"/>
      <c r="C81" s="17"/>
      <c r="D81" s="35"/>
      <c r="E81" s="35"/>
      <c r="F81" s="17"/>
      <c r="G81" s="17"/>
      <c r="H81" s="17"/>
      <c r="I81" s="17"/>
      <c r="J81" s="17"/>
      <c r="K81" s="17"/>
      <c r="L81" s="16">
        <v>0</v>
      </c>
      <c r="M81" s="16"/>
      <c r="N81" s="16"/>
      <c r="O81" s="16"/>
      <c r="P81" s="16"/>
      <c r="Q81" s="16"/>
      <c r="R81" s="17"/>
      <c r="S81" s="17"/>
      <c r="T81" s="17"/>
      <c r="U81" s="17"/>
      <c r="AG81" s="21" t="s">
        <v>117</v>
      </c>
    </row>
    <row r="82" spans="1:33" x14ac:dyDescent="0.25">
      <c r="A82" s="17"/>
      <c r="B82" s="17"/>
      <c r="C82" s="17"/>
      <c r="D82" s="35"/>
      <c r="E82" s="35"/>
      <c r="F82" s="17"/>
      <c r="G82" s="17"/>
      <c r="H82" s="17"/>
      <c r="I82" s="17"/>
      <c r="J82" s="17"/>
      <c r="K82" s="17"/>
      <c r="L82" s="16">
        <v>0</v>
      </c>
      <c r="M82" s="16"/>
      <c r="N82" s="16"/>
      <c r="O82" s="16"/>
      <c r="P82" s="16"/>
      <c r="Q82" s="16"/>
      <c r="R82" s="17"/>
      <c r="S82" s="17"/>
      <c r="T82" s="17"/>
      <c r="U82" s="17"/>
      <c r="AG82" s="21" t="s">
        <v>117</v>
      </c>
    </row>
    <row r="83" spans="1:33" x14ac:dyDescent="0.25">
      <c r="A83" s="17"/>
      <c r="B83" s="17"/>
      <c r="C83" s="17"/>
      <c r="D83" s="35"/>
      <c r="E83" s="35"/>
      <c r="F83" s="17"/>
      <c r="G83" s="17"/>
      <c r="H83" s="17"/>
      <c r="I83" s="17"/>
      <c r="J83" s="17"/>
      <c r="K83" s="17"/>
      <c r="L83" s="16">
        <v>0</v>
      </c>
      <c r="M83" s="16"/>
      <c r="N83" s="16"/>
      <c r="O83" s="16"/>
      <c r="P83" s="16"/>
      <c r="Q83" s="16"/>
      <c r="R83" s="17"/>
      <c r="S83" s="17"/>
      <c r="T83" s="17"/>
      <c r="U83" s="17"/>
      <c r="AG83" s="21" t="s">
        <v>117</v>
      </c>
    </row>
    <row r="84" spans="1:33" x14ac:dyDescent="0.25">
      <c r="A84" s="17"/>
      <c r="B84" s="17"/>
      <c r="C84" s="17"/>
      <c r="D84" s="35"/>
      <c r="E84" s="35"/>
      <c r="F84" s="17"/>
      <c r="G84" s="17"/>
      <c r="H84" s="17"/>
      <c r="I84" s="17"/>
      <c r="J84" s="17"/>
      <c r="K84" s="17"/>
      <c r="L84" s="16">
        <v>0</v>
      </c>
      <c r="M84" s="16"/>
      <c r="N84" s="16"/>
      <c r="O84" s="16"/>
      <c r="P84" s="16"/>
      <c r="Q84" s="16"/>
      <c r="R84" s="17"/>
      <c r="S84" s="17"/>
      <c r="T84" s="17"/>
      <c r="U84" s="17"/>
      <c r="AG84" s="21" t="s">
        <v>117</v>
      </c>
    </row>
    <row r="85" spans="1:33" x14ac:dyDescent="0.25">
      <c r="A85" s="17"/>
      <c r="B85" s="17"/>
      <c r="C85" s="17"/>
      <c r="D85" s="35"/>
      <c r="E85" s="35"/>
      <c r="F85" s="17"/>
      <c r="G85" s="17"/>
      <c r="H85" s="17"/>
      <c r="I85" s="17"/>
      <c r="J85" s="17"/>
      <c r="K85" s="17"/>
      <c r="L85" s="16">
        <v>0</v>
      </c>
      <c r="M85" s="16"/>
      <c r="N85" s="16"/>
      <c r="O85" s="16"/>
      <c r="P85" s="16"/>
      <c r="Q85" s="16"/>
      <c r="R85" s="17"/>
      <c r="S85" s="17"/>
      <c r="T85" s="17"/>
      <c r="U85" s="17"/>
      <c r="AG85" s="21" t="s">
        <v>117</v>
      </c>
    </row>
    <row r="86" spans="1:33" x14ac:dyDescent="0.25">
      <c r="A86" s="17"/>
      <c r="B86" s="17"/>
      <c r="C86" s="17"/>
      <c r="D86" s="35"/>
      <c r="E86" s="35"/>
      <c r="F86" s="17"/>
      <c r="G86" s="17"/>
      <c r="H86" s="17"/>
      <c r="I86" s="17"/>
      <c r="J86" s="17"/>
      <c r="K86" s="17"/>
      <c r="L86" s="16">
        <v>0</v>
      </c>
      <c r="M86" s="16"/>
      <c r="N86" s="16"/>
      <c r="O86" s="16"/>
      <c r="P86" s="16"/>
      <c r="Q86" s="16"/>
      <c r="R86" s="17"/>
      <c r="S86" s="17"/>
      <c r="T86" s="17"/>
      <c r="U86" s="17"/>
      <c r="AG86" s="21" t="s">
        <v>117</v>
      </c>
    </row>
    <row r="87" spans="1:33" x14ac:dyDescent="0.25">
      <c r="A87" s="17"/>
      <c r="B87" s="17"/>
      <c r="C87" s="17"/>
      <c r="D87" s="35"/>
      <c r="E87" s="35"/>
      <c r="F87" s="17"/>
      <c r="G87" s="17"/>
      <c r="H87" s="17"/>
      <c r="I87" s="17"/>
      <c r="J87" s="17"/>
      <c r="K87" s="17"/>
      <c r="L87" s="16">
        <v>0</v>
      </c>
      <c r="M87" s="16"/>
      <c r="N87" s="16"/>
      <c r="O87" s="16"/>
      <c r="P87" s="16"/>
      <c r="Q87" s="16"/>
      <c r="R87" s="17"/>
      <c r="S87" s="17"/>
      <c r="T87" s="17"/>
      <c r="U87" s="17"/>
      <c r="AG87" s="21" t="s">
        <v>117</v>
      </c>
    </row>
    <row r="88" spans="1:33" x14ac:dyDescent="0.25">
      <c r="A88" s="17"/>
      <c r="B88" s="17"/>
      <c r="C88" s="17"/>
      <c r="D88" s="35"/>
      <c r="E88" s="35"/>
      <c r="F88" s="17"/>
      <c r="G88" s="17"/>
      <c r="H88" s="17"/>
      <c r="I88" s="17"/>
      <c r="J88" s="17"/>
      <c r="K88" s="17"/>
      <c r="L88" s="16">
        <v>0</v>
      </c>
      <c r="M88" s="16"/>
      <c r="N88" s="16"/>
      <c r="O88" s="16"/>
      <c r="P88" s="16"/>
      <c r="Q88" s="16"/>
      <c r="R88" s="17"/>
      <c r="S88" s="17"/>
      <c r="T88" s="17"/>
      <c r="U88" s="17"/>
      <c r="AG88" s="21" t="s">
        <v>117</v>
      </c>
    </row>
    <row r="89" spans="1:33" x14ac:dyDescent="0.25">
      <c r="A89" s="17"/>
      <c r="B89" s="17"/>
      <c r="C89" s="17"/>
      <c r="D89" s="35"/>
      <c r="E89" s="35"/>
      <c r="F89" s="17"/>
      <c r="G89" s="17"/>
      <c r="H89" s="17"/>
      <c r="I89" s="17"/>
      <c r="J89" s="17"/>
      <c r="K89" s="17"/>
      <c r="L89" s="16">
        <v>0</v>
      </c>
      <c r="M89" s="16"/>
      <c r="N89" s="16"/>
      <c r="O89" s="16"/>
      <c r="P89" s="16"/>
      <c r="Q89" s="16"/>
      <c r="R89" s="17"/>
      <c r="S89" s="17"/>
      <c r="T89" s="17"/>
      <c r="U89" s="17"/>
      <c r="AG89" s="21" t="s">
        <v>117</v>
      </c>
    </row>
    <row r="90" spans="1:33" x14ac:dyDescent="0.25">
      <c r="A90" s="17"/>
      <c r="B90" s="17"/>
      <c r="C90" s="17"/>
      <c r="D90" s="35"/>
      <c r="E90" s="35"/>
      <c r="F90" s="17"/>
      <c r="G90" s="17"/>
      <c r="H90" s="17"/>
      <c r="I90" s="17"/>
      <c r="J90" s="17"/>
      <c r="K90" s="17"/>
      <c r="L90" s="16">
        <v>0</v>
      </c>
      <c r="M90" s="16"/>
      <c r="N90" s="16"/>
      <c r="O90" s="16"/>
      <c r="P90" s="16"/>
      <c r="Q90" s="16"/>
      <c r="R90" s="17"/>
      <c r="S90" s="17"/>
      <c r="T90" s="17"/>
      <c r="U90" s="17"/>
      <c r="AG90" s="21" t="s">
        <v>117</v>
      </c>
    </row>
    <row r="91" spans="1:33" x14ac:dyDescent="0.25">
      <c r="A91" s="17"/>
      <c r="B91" s="17"/>
      <c r="C91" s="17"/>
      <c r="D91" s="35"/>
      <c r="E91" s="35"/>
      <c r="F91" s="17"/>
      <c r="G91" s="17"/>
      <c r="H91" s="17"/>
      <c r="I91" s="17"/>
      <c r="J91" s="17"/>
      <c r="K91" s="17"/>
      <c r="L91" s="16">
        <v>0</v>
      </c>
      <c r="M91" s="16"/>
      <c r="N91" s="16"/>
      <c r="O91" s="16"/>
      <c r="P91" s="16"/>
      <c r="Q91" s="16"/>
      <c r="R91" s="17"/>
      <c r="S91" s="17"/>
      <c r="T91" s="17"/>
      <c r="U91" s="17"/>
      <c r="AG91" s="21" t="s">
        <v>117</v>
      </c>
    </row>
    <row r="92" spans="1:33" x14ac:dyDescent="0.25">
      <c r="A92" s="17"/>
      <c r="B92" s="17"/>
      <c r="C92" s="17"/>
      <c r="D92" s="35"/>
      <c r="E92" s="35"/>
      <c r="F92" s="17"/>
      <c r="G92" s="17"/>
      <c r="H92" s="17"/>
      <c r="I92" s="17"/>
      <c r="J92" s="17"/>
      <c r="K92" s="17"/>
      <c r="L92" s="16">
        <v>0</v>
      </c>
      <c r="M92" s="16"/>
      <c r="N92" s="16"/>
      <c r="O92" s="16"/>
      <c r="P92" s="16"/>
      <c r="Q92" s="16"/>
      <c r="R92" s="17"/>
      <c r="S92" s="17"/>
      <c r="T92" s="17"/>
      <c r="U92" s="17"/>
      <c r="AG92" s="21" t="s">
        <v>117</v>
      </c>
    </row>
    <row r="93" spans="1:33" x14ac:dyDescent="0.25">
      <c r="A93" s="17"/>
      <c r="B93" s="17"/>
      <c r="C93" s="17"/>
      <c r="D93" s="35"/>
      <c r="E93" s="35"/>
      <c r="F93" s="17"/>
      <c r="G93" s="17"/>
      <c r="H93" s="17"/>
      <c r="I93" s="17"/>
      <c r="J93" s="17"/>
      <c r="K93" s="17"/>
      <c r="L93" s="16">
        <v>0</v>
      </c>
      <c r="M93" s="16"/>
      <c r="N93" s="16"/>
      <c r="O93" s="16"/>
      <c r="P93" s="16"/>
      <c r="Q93" s="16"/>
      <c r="R93" s="17"/>
      <c r="S93" s="17"/>
      <c r="T93" s="17"/>
      <c r="U93" s="17"/>
      <c r="AG93" s="21" t="s">
        <v>117</v>
      </c>
    </row>
    <row r="94" spans="1:33" x14ac:dyDescent="0.25">
      <c r="A94" s="17"/>
      <c r="B94" s="17"/>
      <c r="C94" s="17"/>
      <c r="D94" s="35"/>
      <c r="E94" s="35"/>
      <c r="F94" s="17"/>
      <c r="G94" s="17"/>
      <c r="H94" s="17"/>
      <c r="I94" s="17"/>
      <c r="J94" s="17"/>
      <c r="K94" s="17"/>
      <c r="L94" s="16">
        <v>0</v>
      </c>
      <c r="M94" s="16"/>
      <c r="N94" s="16"/>
      <c r="O94" s="16"/>
      <c r="P94" s="16"/>
      <c r="Q94" s="16"/>
      <c r="R94" s="17"/>
      <c r="S94" s="17"/>
      <c r="T94" s="17"/>
      <c r="U94" s="17"/>
      <c r="AG94" s="21" t="s">
        <v>117</v>
      </c>
    </row>
    <row r="95" spans="1:33" x14ac:dyDescent="0.25">
      <c r="A95" s="17"/>
      <c r="B95" s="17"/>
      <c r="C95" s="17"/>
      <c r="D95" s="35"/>
      <c r="E95" s="35"/>
      <c r="F95" s="17"/>
      <c r="G95" s="17"/>
      <c r="H95" s="17"/>
      <c r="I95" s="17"/>
      <c r="J95" s="17"/>
      <c r="K95" s="17"/>
      <c r="L95" s="16">
        <v>0</v>
      </c>
      <c r="M95" s="16"/>
      <c r="N95" s="16"/>
      <c r="O95" s="16"/>
      <c r="P95" s="16"/>
      <c r="Q95" s="16"/>
      <c r="R95" s="17"/>
      <c r="S95" s="17"/>
      <c r="T95" s="17"/>
      <c r="U95" s="17"/>
      <c r="AG95" s="21" t="s">
        <v>117</v>
      </c>
    </row>
    <row r="96" spans="1:33" x14ac:dyDescent="0.25">
      <c r="A96" s="17"/>
      <c r="B96" s="17"/>
      <c r="C96" s="17"/>
      <c r="D96" s="35"/>
      <c r="E96" s="35"/>
      <c r="F96" s="17"/>
      <c r="G96" s="17"/>
      <c r="H96" s="17"/>
      <c r="I96" s="17"/>
      <c r="J96" s="17"/>
      <c r="K96" s="17"/>
      <c r="L96" s="16">
        <v>0</v>
      </c>
      <c r="M96" s="16"/>
      <c r="N96" s="16"/>
      <c r="O96" s="16"/>
      <c r="P96" s="16"/>
      <c r="Q96" s="16"/>
      <c r="R96" s="17"/>
      <c r="S96" s="17"/>
      <c r="T96" s="17"/>
      <c r="U96" s="17"/>
      <c r="AG96" s="21" t="s">
        <v>117</v>
      </c>
    </row>
    <row r="97" spans="1:33" x14ac:dyDescent="0.25">
      <c r="A97" s="17"/>
      <c r="B97" s="17"/>
      <c r="C97" s="17"/>
      <c r="D97" s="35"/>
      <c r="E97" s="35"/>
      <c r="F97" s="17"/>
      <c r="G97" s="17"/>
      <c r="H97" s="17"/>
      <c r="I97" s="17"/>
      <c r="J97" s="17"/>
      <c r="K97" s="17"/>
      <c r="L97" s="16">
        <v>0</v>
      </c>
      <c r="M97" s="16"/>
      <c r="N97" s="16"/>
      <c r="O97" s="16"/>
      <c r="P97" s="16"/>
      <c r="Q97" s="16"/>
      <c r="R97" s="17"/>
      <c r="S97" s="17"/>
      <c r="T97" s="17"/>
      <c r="U97" s="17"/>
      <c r="AG97" s="21" t="s">
        <v>117</v>
      </c>
    </row>
    <row r="98" spans="1:33" x14ac:dyDescent="0.25">
      <c r="A98" s="17"/>
      <c r="B98" s="17"/>
      <c r="C98" s="17"/>
      <c r="D98" s="35"/>
      <c r="E98" s="35"/>
      <c r="F98" s="17"/>
      <c r="G98" s="17"/>
      <c r="H98" s="17"/>
      <c r="I98" s="17"/>
      <c r="J98" s="17"/>
      <c r="K98" s="17"/>
      <c r="L98" s="16">
        <v>0</v>
      </c>
      <c r="M98" s="16"/>
      <c r="N98" s="16"/>
      <c r="O98" s="16"/>
      <c r="P98" s="16"/>
      <c r="Q98" s="16"/>
      <c r="R98" s="17"/>
      <c r="S98" s="17"/>
      <c r="T98" s="17"/>
      <c r="U98" s="17"/>
      <c r="AG98" s="21" t="s">
        <v>117</v>
      </c>
    </row>
    <row r="99" spans="1:33" x14ac:dyDescent="0.25">
      <c r="A99" s="17"/>
      <c r="B99" s="17"/>
      <c r="C99" s="17"/>
      <c r="D99" s="35"/>
      <c r="E99" s="35"/>
      <c r="F99" s="17"/>
      <c r="G99" s="17"/>
      <c r="H99" s="17"/>
      <c r="I99" s="17"/>
      <c r="J99" s="17"/>
      <c r="K99" s="17"/>
      <c r="L99" s="16">
        <v>0</v>
      </c>
      <c r="M99" s="16"/>
      <c r="N99" s="16"/>
      <c r="O99" s="16"/>
      <c r="P99" s="16"/>
      <c r="Q99" s="16"/>
      <c r="R99" s="17"/>
      <c r="S99" s="17"/>
      <c r="T99" s="17"/>
      <c r="U99" s="17"/>
      <c r="AG99" s="21" t="s">
        <v>117</v>
      </c>
    </row>
    <row r="100" spans="1:33" x14ac:dyDescent="0.25">
      <c r="A100" s="17"/>
      <c r="B100" s="17"/>
      <c r="C100" s="17"/>
      <c r="D100" s="35"/>
      <c r="E100" s="35"/>
      <c r="F100" s="17"/>
      <c r="G100" s="17"/>
      <c r="H100" s="17"/>
      <c r="I100" s="17"/>
      <c r="J100" s="17"/>
      <c r="K100" s="17"/>
      <c r="L100" s="16">
        <v>0</v>
      </c>
      <c r="M100" s="16"/>
      <c r="N100" s="16"/>
      <c r="O100" s="16"/>
      <c r="P100" s="16"/>
      <c r="Q100" s="16"/>
      <c r="R100" s="17"/>
      <c r="S100" s="17"/>
      <c r="T100" s="17"/>
      <c r="U100" s="17"/>
      <c r="AG100" s="21" t="s">
        <v>117</v>
      </c>
    </row>
    <row r="101" spans="1:33" x14ac:dyDescent="0.25">
      <c r="A101" s="17"/>
      <c r="B101" s="17"/>
      <c r="C101" s="17"/>
      <c r="D101" s="35"/>
      <c r="E101" s="35"/>
      <c r="F101" s="17"/>
      <c r="G101" s="17"/>
      <c r="H101" s="17"/>
      <c r="I101" s="17"/>
      <c r="J101" s="17"/>
      <c r="K101" s="17"/>
      <c r="L101" s="16">
        <v>0</v>
      </c>
      <c r="M101" s="16"/>
      <c r="N101" s="16"/>
      <c r="O101" s="16"/>
      <c r="P101" s="16"/>
      <c r="Q101" s="16"/>
      <c r="R101" s="17"/>
      <c r="S101" s="17"/>
      <c r="T101" s="17"/>
      <c r="U101" s="17"/>
      <c r="AG101" s="21" t="s">
        <v>117</v>
      </c>
    </row>
    <row r="102" spans="1:33" x14ac:dyDescent="0.25">
      <c r="A102" s="17"/>
      <c r="B102" s="17"/>
      <c r="C102" s="17"/>
      <c r="D102" s="35"/>
      <c r="E102" s="35"/>
      <c r="F102" s="17"/>
      <c r="G102" s="17"/>
      <c r="H102" s="17"/>
      <c r="I102" s="17"/>
      <c r="J102" s="17"/>
      <c r="K102" s="17"/>
      <c r="L102" s="16">
        <v>0</v>
      </c>
      <c r="M102" s="16"/>
      <c r="N102" s="16"/>
      <c r="O102" s="16"/>
      <c r="P102" s="16"/>
      <c r="Q102" s="16"/>
      <c r="R102" s="17"/>
      <c r="S102" s="17"/>
      <c r="T102" s="17"/>
      <c r="U102" s="17"/>
      <c r="AG102" s="21" t="s">
        <v>117</v>
      </c>
    </row>
    <row r="103" spans="1:33" x14ac:dyDescent="0.25">
      <c r="A103" s="17"/>
      <c r="B103" s="17"/>
      <c r="C103" s="17"/>
      <c r="D103" s="35"/>
      <c r="E103" s="35"/>
      <c r="F103" s="17"/>
      <c r="G103" s="17"/>
      <c r="H103" s="17"/>
      <c r="I103" s="17"/>
      <c r="J103" s="17"/>
      <c r="K103" s="17"/>
      <c r="L103" s="16">
        <v>0</v>
      </c>
      <c r="M103" s="16"/>
      <c r="N103" s="16"/>
      <c r="O103" s="16"/>
      <c r="P103" s="16"/>
      <c r="Q103" s="16"/>
      <c r="R103" s="17"/>
      <c r="S103" s="17"/>
      <c r="T103" s="17"/>
      <c r="U103" s="17"/>
      <c r="AG103" s="21" t="s">
        <v>117</v>
      </c>
    </row>
    <row r="104" spans="1:33" x14ac:dyDescent="0.25">
      <c r="A104" s="17"/>
      <c r="B104" s="17"/>
      <c r="C104" s="17"/>
      <c r="D104" s="35"/>
      <c r="E104" s="35"/>
      <c r="F104" s="17"/>
      <c r="G104" s="17"/>
      <c r="H104" s="17"/>
      <c r="I104" s="17"/>
      <c r="J104" s="17"/>
      <c r="K104" s="17"/>
      <c r="L104" s="16">
        <v>0</v>
      </c>
      <c r="M104" s="16"/>
      <c r="N104" s="16"/>
      <c r="O104" s="16"/>
      <c r="P104" s="16"/>
      <c r="Q104" s="16"/>
      <c r="R104" s="17"/>
      <c r="S104" s="17"/>
      <c r="T104" s="17"/>
      <c r="U104" s="17"/>
      <c r="AG104" s="21" t="s">
        <v>117</v>
      </c>
    </row>
    <row r="105" spans="1:33" x14ac:dyDescent="0.25">
      <c r="A105" s="17"/>
      <c r="B105" s="17"/>
      <c r="C105" s="17"/>
      <c r="D105" s="35"/>
      <c r="E105" s="35"/>
      <c r="F105" s="17"/>
      <c r="G105" s="17"/>
      <c r="H105" s="17"/>
      <c r="I105" s="17"/>
      <c r="J105" s="17"/>
      <c r="K105" s="17"/>
      <c r="L105" s="16">
        <v>0</v>
      </c>
      <c r="M105" s="16"/>
      <c r="N105" s="16"/>
      <c r="O105" s="16"/>
      <c r="P105" s="16"/>
      <c r="Q105" s="16"/>
      <c r="R105" s="17"/>
      <c r="S105" s="17"/>
      <c r="T105" s="17"/>
      <c r="U105" s="17"/>
      <c r="AG105" s="21" t="s">
        <v>117</v>
      </c>
    </row>
    <row r="106" spans="1:33" x14ac:dyDescent="0.25">
      <c r="A106" s="17"/>
      <c r="B106" s="17"/>
      <c r="C106" s="17"/>
      <c r="D106" s="35"/>
      <c r="E106" s="35"/>
      <c r="F106" s="17"/>
      <c r="G106" s="17"/>
      <c r="H106" s="17"/>
      <c r="I106" s="17"/>
      <c r="J106" s="17"/>
      <c r="K106" s="17"/>
      <c r="L106" s="16">
        <v>0</v>
      </c>
      <c r="M106" s="16"/>
      <c r="N106" s="16"/>
      <c r="O106" s="16"/>
      <c r="P106" s="16"/>
      <c r="Q106" s="16"/>
      <c r="R106" s="17"/>
      <c r="S106" s="17"/>
      <c r="T106" s="17"/>
      <c r="U106" s="17"/>
      <c r="AG106" s="21" t="s">
        <v>117</v>
      </c>
    </row>
    <row r="107" spans="1:33" x14ac:dyDescent="0.25">
      <c r="A107" s="17"/>
      <c r="B107" s="17"/>
      <c r="C107" s="17"/>
      <c r="D107" s="35"/>
      <c r="E107" s="35"/>
      <c r="F107" s="17"/>
      <c r="G107" s="17"/>
      <c r="H107" s="17"/>
      <c r="I107" s="17"/>
      <c r="J107" s="17"/>
      <c r="K107" s="17"/>
      <c r="L107" s="16">
        <v>0</v>
      </c>
      <c r="M107" s="16"/>
      <c r="N107" s="16"/>
      <c r="O107" s="16"/>
      <c r="P107" s="16"/>
      <c r="Q107" s="16"/>
      <c r="R107" s="17"/>
      <c r="S107" s="17"/>
      <c r="T107" s="17"/>
      <c r="U107" s="17"/>
      <c r="AG107" s="21" t="s">
        <v>117</v>
      </c>
    </row>
    <row r="108" spans="1:33" x14ac:dyDescent="0.25">
      <c r="A108" s="17"/>
      <c r="B108" s="17"/>
      <c r="C108" s="17"/>
      <c r="D108" s="35"/>
      <c r="E108" s="35"/>
      <c r="F108" s="17"/>
      <c r="G108" s="17"/>
      <c r="H108" s="17"/>
      <c r="I108" s="17"/>
      <c r="J108" s="17"/>
      <c r="K108" s="17"/>
      <c r="L108" s="16">
        <v>0</v>
      </c>
      <c r="M108" s="16"/>
      <c r="N108" s="16"/>
      <c r="O108" s="16"/>
      <c r="P108" s="16"/>
      <c r="Q108" s="16"/>
      <c r="R108" s="17"/>
      <c r="S108" s="17"/>
      <c r="T108" s="17"/>
      <c r="U108" s="17"/>
      <c r="AG108" s="21" t="s">
        <v>117</v>
      </c>
    </row>
    <row r="109" spans="1:33" x14ac:dyDescent="0.25">
      <c r="A109" s="17"/>
      <c r="B109" s="17"/>
      <c r="C109" s="17"/>
      <c r="D109" s="35"/>
      <c r="E109" s="35"/>
      <c r="F109" s="17"/>
      <c r="G109" s="17"/>
      <c r="H109" s="17"/>
      <c r="I109" s="17"/>
      <c r="J109" s="17"/>
      <c r="K109" s="17"/>
      <c r="L109" s="16">
        <v>0</v>
      </c>
      <c r="M109" s="16"/>
      <c r="N109" s="16"/>
      <c r="O109" s="16"/>
      <c r="P109" s="16"/>
      <c r="Q109" s="16"/>
      <c r="R109" s="17"/>
      <c r="S109" s="17"/>
      <c r="T109" s="17"/>
      <c r="U109" s="17"/>
      <c r="AG109" s="21" t="s">
        <v>117</v>
      </c>
    </row>
    <row r="110" spans="1:33" x14ac:dyDescent="0.25">
      <c r="A110" s="17"/>
      <c r="B110" s="17"/>
      <c r="C110" s="17"/>
      <c r="D110" s="35"/>
      <c r="E110" s="35"/>
      <c r="F110" s="17"/>
      <c r="G110" s="17"/>
      <c r="H110" s="17"/>
      <c r="I110" s="17"/>
      <c r="J110" s="17"/>
      <c r="K110" s="17"/>
      <c r="L110" s="16">
        <v>0</v>
      </c>
      <c r="M110" s="16"/>
      <c r="N110" s="16"/>
      <c r="O110" s="16"/>
      <c r="P110" s="16"/>
      <c r="Q110" s="16"/>
      <c r="R110" s="17"/>
      <c r="S110" s="17"/>
      <c r="T110" s="17"/>
      <c r="U110" s="17"/>
      <c r="AG110" s="21" t="s">
        <v>117</v>
      </c>
    </row>
    <row r="111" spans="1:33" x14ac:dyDescent="0.25">
      <c r="A111" s="17"/>
      <c r="B111" s="17"/>
      <c r="C111" s="17"/>
      <c r="D111" s="35"/>
      <c r="E111" s="35"/>
      <c r="F111" s="17"/>
      <c r="G111" s="17"/>
      <c r="H111" s="17"/>
      <c r="I111" s="17"/>
      <c r="J111" s="17"/>
      <c r="K111" s="17"/>
      <c r="L111" s="16">
        <v>0</v>
      </c>
      <c r="M111" s="16"/>
      <c r="N111" s="16"/>
      <c r="O111" s="16"/>
      <c r="P111" s="16"/>
      <c r="Q111" s="16"/>
      <c r="R111" s="17"/>
      <c r="S111" s="17"/>
      <c r="T111" s="17"/>
      <c r="U111" s="17"/>
      <c r="AG111" s="21" t="s">
        <v>117</v>
      </c>
    </row>
    <row r="112" spans="1:33" x14ac:dyDescent="0.25">
      <c r="A112" s="17"/>
      <c r="B112" s="17"/>
      <c r="C112" s="17"/>
      <c r="D112" s="35"/>
      <c r="E112" s="35"/>
      <c r="F112" s="17"/>
      <c r="G112" s="17"/>
      <c r="H112" s="17"/>
      <c r="I112" s="17"/>
      <c r="J112" s="17"/>
      <c r="K112" s="17"/>
      <c r="L112" s="16">
        <v>0</v>
      </c>
      <c r="M112" s="16"/>
      <c r="N112" s="16"/>
      <c r="O112" s="16"/>
      <c r="P112" s="16"/>
      <c r="Q112" s="16"/>
      <c r="R112" s="17"/>
      <c r="S112" s="17"/>
      <c r="T112" s="17"/>
      <c r="U112" s="17"/>
      <c r="AG112" s="21" t="s">
        <v>117</v>
      </c>
    </row>
    <row r="113" spans="1:33" x14ac:dyDescent="0.25">
      <c r="A113" s="17"/>
      <c r="B113" s="17"/>
      <c r="C113" s="17"/>
      <c r="D113" s="35"/>
      <c r="E113" s="35"/>
      <c r="F113" s="17"/>
      <c r="G113" s="17"/>
      <c r="H113" s="17"/>
      <c r="I113" s="17"/>
      <c r="J113" s="17"/>
      <c r="K113" s="17"/>
      <c r="L113" s="16">
        <v>0</v>
      </c>
      <c r="M113" s="16"/>
      <c r="N113" s="16"/>
      <c r="O113" s="16"/>
      <c r="P113" s="16"/>
      <c r="Q113" s="16"/>
      <c r="R113" s="17"/>
      <c r="S113" s="17"/>
      <c r="T113" s="17"/>
      <c r="U113" s="17"/>
      <c r="AG113" s="21" t="s">
        <v>117</v>
      </c>
    </row>
    <row r="114" spans="1:33" x14ac:dyDescent="0.25">
      <c r="A114" s="17"/>
      <c r="B114" s="17"/>
      <c r="C114" s="17"/>
      <c r="D114" s="35"/>
      <c r="E114" s="35"/>
      <c r="F114" s="17"/>
      <c r="G114" s="17"/>
      <c r="H114" s="17"/>
      <c r="I114" s="17"/>
      <c r="J114" s="17"/>
      <c r="K114" s="17"/>
      <c r="L114" s="16">
        <v>0</v>
      </c>
      <c r="M114" s="16"/>
      <c r="N114" s="16"/>
      <c r="O114" s="16"/>
      <c r="P114" s="16"/>
      <c r="Q114" s="16"/>
      <c r="R114" s="17"/>
      <c r="S114" s="17"/>
      <c r="T114" s="17"/>
      <c r="U114" s="17"/>
      <c r="AG114" s="21" t="s">
        <v>117</v>
      </c>
    </row>
    <row r="115" spans="1:33" x14ac:dyDescent="0.25">
      <c r="A115" s="17"/>
      <c r="B115" s="17"/>
      <c r="C115" s="17"/>
      <c r="D115" s="35"/>
      <c r="E115" s="35"/>
      <c r="F115" s="17"/>
      <c r="G115" s="17"/>
      <c r="H115" s="17"/>
      <c r="I115" s="17"/>
      <c r="J115" s="17"/>
      <c r="K115" s="17"/>
      <c r="L115" s="16">
        <v>0</v>
      </c>
      <c r="M115" s="16"/>
      <c r="N115" s="16"/>
      <c r="O115" s="16"/>
      <c r="P115" s="16"/>
      <c r="Q115" s="16"/>
      <c r="R115" s="17"/>
      <c r="S115" s="17"/>
      <c r="T115" s="17"/>
      <c r="U115" s="17"/>
      <c r="AG115" s="21" t="s">
        <v>117</v>
      </c>
    </row>
    <row r="116" spans="1:33" x14ac:dyDescent="0.25">
      <c r="A116" s="17"/>
      <c r="B116" s="17"/>
      <c r="C116" s="17"/>
      <c r="D116" s="35"/>
      <c r="E116" s="35"/>
      <c r="F116" s="17"/>
      <c r="G116" s="17"/>
      <c r="H116" s="17"/>
      <c r="I116" s="17"/>
      <c r="J116" s="17"/>
      <c r="K116" s="17"/>
      <c r="L116" s="16">
        <v>0</v>
      </c>
      <c r="M116" s="16"/>
      <c r="N116" s="16"/>
      <c r="O116" s="16"/>
      <c r="P116" s="16"/>
      <c r="Q116" s="16"/>
      <c r="R116" s="17"/>
      <c r="S116" s="17"/>
      <c r="T116" s="17"/>
      <c r="U116" s="17"/>
      <c r="AG116" s="21" t="s">
        <v>117</v>
      </c>
    </row>
    <row r="117" spans="1:33" x14ac:dyDescent="0.25">
      <c r="A117" s="17"/>
      <c r="B117" s="17"/>
      <c r="C117" s="17"/>
      <c r="D117" s="35"/>
      <c r="E117" s="35"/>
      <c r="F117" s="17"/>
      <c r="G117" s="17"/>
      <c r="H117" s="17"/>
      <c r="I117" s="17"/>
      <c r="J117" s="17"/>
      <c r="K117" s="17"/>
      <c r="L117" s="16">
        <v>0</v>
      </c>
      <c r="M117" s="16"/>
      <c r="N117" s="16"/>
      <c r="O117" s="16"/>
      <c r="P117" s="16"/>
      <c r="Q117" s="16"/>
      <c r="R117" s="17"/>
      <c r="S117" s="17"/>
      <c r="T117" s="17"/>
      <c r="U117" s="17"/>
      <c r="AG117" s="21" t="s">
        <v>117</v>
      </c>
    </row>
    <row r="118" spans="1:33" x14ac:dyDescent="0.25">
      <c r="A118" s="17"/>
      <c r="B118" s="17"/>
      <c r="C118" s="17"/>
      <c r="D118" s="35"/>
      <c r="E118" s="35"/>
      <c r="F118" s="17"/>
      <c r="G118" s="17"/>
      <c r="H118" s="17"/>
      <c r="I118" s="17"/>
      <c r="J118" s="17"/>
      <c r="K118" s="17"/>
      <c r="L118" s="16">
        <v>0</v>
      </c>
      <c r="M118" s="16"/>
      <c r="N118" s="16"/>
      <c r="O118" s="16"/>
      <c r="P118" s="16"/>
      <c r="Q118" s="16"/>
      <c r="R118" s="17"/>
      <c r="S118" s="17"/>
      <c r="T118" s="17"/>
      <c r="U118" s="17"/>
      <c r="AG118" s="21" t="s">
        <v>117</v>
      </c>
    </row>
    <row r="119" spans="1:33" x14ac:dyDescent="0.25">
      <c r="A119" s="17"/>
      <c r="B119" s="17"/>
      <c r="C119" s="17"/>
      <c r="D119" s="35"/>
      <c r="E119" s="35"/>
      <c r="F119" s="17"/>
      <c r="G119" s="17"/>
      <c r="H119" s="17"/>
      <c r="I119" s="17"/>
      <c r="J119" s="17"/>
      <c r="K119" s="17"/>
      <c r="L119" s="16">
        <v>0</v>
      </c>
      <c r="M119" s="16"/>
      <c r="N119" s="16"/>
      <c r="O119" s="16"/>
      <c r="P119" s="16"/>
      <c r="Q119" s="16"/>
      <c r="R119" s="17"/>
      <c r="S119" s="17"/>
      <c r="T119" s="17"/>
      <c r="U119" s="17"/>
      <c r="AG119" s="21" t="s">
        <v>117</v>
      </c>
    </row>
    <row r="120" spans="1:33" x14ac:dyDescent="0.25">
      <c r="A120" s="17"/>
      <c r="B120" s="17"/>
      <c r="C120" s="17"/>
      <c r="D120" s="35"/>
      <c r="E120" s="35"/>
      <c r="F120" s="17"/>
      <c r="G120" s="17"/>
      <c r="H120" s="17"/>
      <c r="I120" s="17"/>
      <c r="J120" s="17"/>
      <c r="K120" s="17"/>
      <c r="L120" s="16">
        <v>0</v>
      </c>
      <c r="M120" s="16"/>
      <c r="N120" s="16"/>
      <c r="O120" s="16"/>
      <c r="P120" s="16"/>
      <c r="Q120" s="16"/>
      <c r="R120" s="17"/>
      <c r="S120" s="17"/>
      <c r="T120" s="17"/>
      <c r="U120" s="17"/>
      <c r="AG120" s="21" t="s">
        <v>117</v>
      </c>
    </row>
    <row r="121" spans="1:33" x14ac:dyDescent="0.25">
      <c r="A121" s="17"/>
      <c r="B121" s="17"/>
      <c r="C121" s="17"/>
      <c r="D121" s="35"/>
      <c r="E121" s="35"/>
      <c r="F121" s="17"/>
      <c r="G121" s="17"/>
      <c r="H121" s="17"/>
      <c r="I121" s="17"/>
      <c r="J121" s="17"/>
      <c r="K121" s="17"/>
      <c r="L121" s="16">
        <v>0</v>
      </c>
      <c r="M121" s="16"/>
      <c r="N121" s="16"/>
      <c r="O121" s="16"/>
      <c r="P121" s="16"/>
      <c r="Q121" s="16"/>
      <c r="R121" s="17"/>
      <c r="S121" s="17"/>
      <c r="T121" s="17"/>
      <c r="U121" s="17"/>
      <c r="AG121" s="21" t="s">
        <v>117</v>
      </c>
    </row>
    <row r="122" spans="1:33" x14ac:dyDescent="0.25">
      <c r="A122" s="17"/>
      <c r="B122" s="17"/>
      <c r="C122" s="17"/>
      <c r="D122" s="35"/>
      <c r="E122" s="35"/>
      <c r="F122" s="17"/>
      <c r="G122" s="17"/>
      <c r="H122" s="17"/>
      <c r="I122" s="17"/>
      <c r="J122" s="17"/>
      <c r="K122" s="17"/>
      <c r="L122" s="16">
        <v>0</v>
      </c>
      <c r="M122" s="16"/>
      <c r="N122" s="16"/>
      <c r="O122" s="16"/>
      <c r="P122" s="16"/>
      <c r="Q122" s="16"/>
      <c r="R122" s="17"/>
      <c r="S122" s="17"/>
      <c r="T122" s="17"/>
      <c r="U122" s="17"/>
      <c r="AG122" s="21" t="s">
        <v>117</v>
      </c>
    </row>
    <row r="123" spans="1:33" x14ac:dyDescent="0.25">
      <c r="A123" s="17"/>
      <c r="B123" s="17"/>
      <c r="C123" s="17"/>
      <c r="D123" s="35"/>
      <c r="E123" s="35"/>
      <c r="F123" s="17"/>
      <c r="G123" s="17"/>
      <c r="H123" s="17"/>
      <c r="I123" s="17"/>
      <c r="J123" s="17"/>
      <c r="K123" s="17"/>
      <c r="L123" s="16">
        <v>0</v>
      </c>
      <c r="M123" s="16"/>
      <c r="N123" s="16"/>
      <c r="O123" s="16"/>
      <c r="P123" s="16"/>
      <c r="Q123" s="16"/>
      <c r="R123" s="17"/>
      <c r="S123" s="17"/>
      <c r="T123" s="17"/>
      <c r="U123" s="17"/>
      <c r="AG123" s="21" t="s">
        <v>117</v>
      </c>
    </row>
    <row r="124" spans="1:33" x14ac:dyDescent="0.25">
      <c r="A124" s="17"/>
      <c r="B124" s="17"/>
      <c r="C124" s="17"/>
      <c r="D124" s="35"/>
      <c r="E124" s="35"/>
      <c r="F124" s="17"/>
      <c r="G124" s="17"/>
      <c r="H124" s="17"/>
      <c r="I124" s="17"/>
      <c r="J124" s="17"/>
      <c r="K124" s="17"/>
      <c r="L124" s="16">
        <v>0</v>
      </c>
      <c r="M124" s="16"/>
      <c r="N124" s="16"/>
      <c r="O124" s="16"/>
      <c r="P124" s="16"/>
      <c r="Q124" s="16"/>
      <c r="R124" s="17"/>
      <c r="S124" s="17"/>
      <c r="T124" s="17"/>
      <c r="U124" s="17"/>
      <c r="AG124" s="21" t="s">
        <v>117</v>
      </c>
    </row>
    <row r="125" spans="1:33" x14ac:dyDescent="0.25">
      <c r="A125" s="17"/>
      <c r="B125" s="17"/>
      <c r="C125" s="17"/>
      <c r="D125" s="35"/>
      <c r="E125" s="35"/>
      <c r="F125" s="17"/>
      <c r="G125" s="17"/>
      <c r="H125" s="17"/>
      <c r="I125" s="17"/>
      <c r="J125" s="17"/>
      <c r="K125" s="17"/>
      <c r="L125" s="16">
        <v>0</v>
      </c>
      <c r="M125" s="16"/>
      <c r="N125" s="16"/>
      <c r="O125" s="16"/>
      <c r="P125" s="16"/>
      <c r="Q125" s="16"/>
      <c r="R125" s="17"/>
      <c r="S125" s="17"/>
      <c r="T125" s="17"/>
      <c r="U125" s="17"/>
      <c r="AG125" s="21" t="s">
        <v>117</v>
      </c>
    </row>
    <row r="126" spans="1:33" x14ac:dyDescent="0.25">
      <c r="A126" s="17"/>
      <c r="B126" s="17"/>
      <c r="C126" s="17"/>
      <c r="D126" s="35"/>
      <c r="E126" s="35"/>
      <c r="F126" s="17"/>
      <c r="G126" s="17"/>
      <c r="H126" s="17"/>
      <c r="I126" s="17"/>
      <c r="J126" s="17"/>
      <c r="K126" s="17"/>
      <c r="L126" s="16">
        <v>0</v>
      </c>
      <c r="M126" s="16"/>
      <c r="N126" s="16"/>
      <c r="O126" s="16"/>
      <c r="P126" s="16"/>
      <c r="Q126" s="16"/>
      <c r="R126" s="17"/>
      <c r="S126" s="17"/>
      <c r="T126" s="17"/>
      <c r="U126" s="17"/>
      <c r="AG126" s="21" t="s">
        <v>117</v>
      </c>
    </row>
    <row r="127" spans="1:33" x14ac:dyDescent="0.25">
      <c r="A127" s="17"/>
      <c r="B127" s="17"/>
      <c r="C127" s="17"/>
      <c r="D127" s="35"/>
      <c r="E127" s="35"/>
      <c r="F127" s="17"/>
      <c r="G127" s="17"/>
      <c r="H127" s="17"/>
      <c r="I127" s="17"/>
      <c r="J127" s="17"/>
      <c r="K127" s="17"/>
      <c r="L127" s="16">
        <v>0</v>
      </c>
      <c r="M127" s="16"/>
      <c r="N127" s="16"/>
      <c r="O127" s="16"/>
      <c r="P127" s="16"/>
      <c r="Q127" s="16"/>
      <c r="R127" s="17"/>
      <c r="S127" s="17"/>
      <c r="T127" s="17"/>
      <c r="U127" s="17"/>
      <c r="AG127" s="21" t="s">
        <v>117</v>
      </c>
    </row>
    <row r="128" spans="1:33" x14ac:dyDescent="0.25">
      <c r="A128" s="17"/>
      <c r="B128" s="17"/>
      <c r="C128" s="17"/>
      <c r="D128" s="35"/>
      <c r="E128" s="35"/>
      <c r="F128" s="17"/>
      <c r="G128" s="17"/>
      <c r="H128" s="17"/>
      <c r="I128" s="17"/>
      <c r="J128" s="17"/>
      <c r="K128" s="17"/>
      <c r="L128" s="16">
        <v>0</v>
      </c>
      <c r="M128" s="16"/>
      <c r="N128" s="16"/>
      <c r="O128" s="16"/>
      <c r="P128" s="16"/>
      <c r="Q128" s="16"/>
      <c r="R128" s="17"/>
      <c r="S128" s="17"/>
      <c r="T128" s="17"/>
      <c r="U128" s="17"/>
      <c r="AG128" s="21" t="s">
        <v>117</v>
      </c>
    </row>
    <row r="129" spans="1:33" x14ac:dyDescent="0.25">
      <c r="A129" s="17"/>
      <c r="B129" s="17"/>
      <c r="C129" s="17"/>
      <c r="D129" s="35"/>
      <c r="E129" s="35"/>
      <c r="F129" s="17"/>
      <c r="G129" s="17"/>
      <c r="H129" s="17"/>
      <c r="I129" s="17"/>
      <c r="J129" s="17"/>
      <c r="K129" s="17"/>
      <c r="L129" s="16">
        <v>0</v>
      </c>
      <c r="M129" s="16"/>
      <c r="N129" s="16"/>
      <c r="O129" s="16"/>
      <c r="P129" s="16"/>
      <c r="Q129" s="16"/>
      <c r="R129" s="17"/>
      <c r="S129" s="17"/>
      <c r="T129" s="17"/>
      <c r="U129" s="17"/>
      <c r="AG129" s="21" t="s">
        <v>117</v>
      </c>
    </row>
    <row r="130" spans="1:33" x14ac:dyDescent="0.25">
      <c r="A130" s="17"/>
      <c r="B130" s="17"/>
      <c r="C130" s="17"/>
      <c r="D130" s="35"/>
      <c r="E130" s="35"/>
      <c r="F130" s="17"/>
      <c r="G130" s="17"/>
      <c r="H130" s="17"/>
      <c r="I130" s="17"/>
      <c r="J130" s="17"/>
      <c r="K130" s="17"/>
      <c r="L130" s="16">
        <v>0</v>
      </c>
      <c r="M130" s="16"/>
      <c r="N130" s="16"/>
      <c r="O130" s="16"/>
      <c r="P130" s="16"/>
      <c r="Q130" s="16"/>
      <c r="R130" s="17"/>
      <c r="S130" s="17"/>
      <c r="T130" s="17"/>
      <c r="U130" s="17"/>
      <c r="AG130" s="21" t="s">
        <v>117</v>
      </c>
    </row>
    <row r="131" spans="1:33" x14ac:dyDescent="0.25">
      <c r="A131" s="17"/>
      <c r="B131" s="17"/>
      <c r="C131" s="17"/>
      <c r="D131" s="35"/>
      <c r="E131" s="35"/>
      <c r="F131" s="17"/>
      <c r="G131" s="17"/>
      <c r="H131" s="17"/>
      <c r="I131" s="17"/>
      <c r="J131" s="17"/>
      <c r="K131" s="17"/>
      <c r="L131" s="16">
        <v>0</v>
      </c>
      <c r="M131" s="16"/>
      <c r="N131" s="16"/>
      <c r="O131" s="16"/>
      <c r="P131" s="16"/>
      <c r="Q131" s="16"/>
      <c r="R131" s="17"/>
      <c r="S131" s="17"/>
      <c r="T131" s="17"/>
      <c r="U131" s="17"/>
      <c r="AG131" s="21" t="s">
        <v>117</v>
      </c>
    </row>
    <row r="132" spans="1:33" x14ac:dyDescent="0.25">
      <c r="A132" s="17"/>
      <c r="B132" s="17"/>
      <c r="C132" s="17"/>
      <c r="D132" s="35"/>
      <c r="E132" s="35"/>
      <c r="F132" s="17"/>
      <c r="G132" s="17"/>
      <c r="H132" s="17"/>
      <c r="I132" s="17"/>
      <c r="J132" s="17"/>
      <c r="K132" s="17"/>
      <c r="L132" s="16">
        <v>0</v>
      </c>
      <c r="M132" s="16"/>
      <c r="N132" s="16"/>
      <c r="O132" s="16"/>
      <c r="P132" s="16"/>
      <c r="Q132" s="16"/>
      <c r="R132" s="17"/>
      <c r="S132" s="17"/>
      <c r="T132" s="17"/>
      <c r="U132" s="17"/>
      <c r="AG132" s="21" t="s">
        <v>117</v>
      </c>
    </row>
    <row r="133" spans="1:33" x14ac:dyDescent="0.25">
      <c r="A133" s="17"/>
      <c r="B133" s="17"/>
      <c r="C133" s="17"/>
      <c r="D133" s="35"/>
      <c r="E133" s="35"/>
      <c r="F133" s="17"/>
      <c r="G133" s="17"/>
      <c r="H133" s="17"/>
      <c r="I133" s="17"/>
      <c r="J133" s="17"/>
      <c r="K133" s="17"/>
      <c r="L133" s="16">
        <v>0</v>
      </c>
      <c r="M133" s="16"/>
      <c r="N133" s="16"/>
      <c r="O133" s="16"/>
      <c r="P133" s="16"/>
      <c r="Q133" s="16"/>
      <c r="R133" s="17"/>
      <c r="S133" s="17"/>
      <c r="T133" s="17"/>
      <c r="U133" s="17"/>
      <c r="AG133" s="21" t="s">
        <v>117</v>
      </c>
    </row>
    <row r="134" spans="1:33" x14ac:dyDescent="0.25">
      <c r="A134" s="17"/>
      <c r="B134" s="17"/>
      <c r="C134" s="17"/>
      <c r="D134" s="35"/>
      <c r="E134" s="35"/>
      <c r="F134" s="17"/>
      <c r="G134" s="17"/>
      <c r="H134" s="17"/>
      <c r="I134" s="17"/>
      <c r="J134" s="17"/>
      <c r="K134" s="17"/>
      <c r="L134" s="16">
        <v>0</v>
      </c>
      <c r="M134" s="16"/>
      <c r="N134" s="16"/>
      <c r="O134" s="16"/>
      <c r="P134" s="16"/>
      <c r="Q134" s="16"/>
      <c r="R134" s="17"/>
      <c r="S134" s="17"/>
      <c r="T134" s="17"/>
      <c r="U134" s="17"/>
      <c r="AG134" s="21" t="s">
        <v>117</v>
      </c>
    </row>
    <row r="135" spans="1:33" x14ac:dyDescent="0.25">
      <c r="A135" s="17"/>
      <c r="B135" s="17"/>
      <c r="C135" s="17"/>
      <c r="D135" s="35"/>
      <c r="E135" s="35"/>
      <c r="F135" s="17"/>
      <c r="G135" s="17"/>
      <c r="H135" s="17"/>
      <c r="I135" s="17"/>
      <c r="J135" s="17"/>
      <c r="K135" s="17"/>
      <c r="L135" s="16">
        <v>0</v>
      </c>
      <c r="M135" s="16"/>
      <c r="N135" s="16"/>
      <c r="O135" s="16"/>
      <c r="P135" s="16"/>
      <c r="Q135" s="16"/>
      <c r="R135" s="17"/>
      <c r="S135" s="17"/>
      <c r="T135" s="17"/>
      <c r="U135" s="17"/>
      <c r="AG135" s="21" t="s">
        <v>117</v>
      </c>
    </row>
    <row r="136" spans="1:33" x14ac:dyDescent="0.25">
      <c r="A136" s="17"/>
      <c r="B136" s="17"/>
      <c r="C136" s="17"/>
      <c r="D136" s="35"/>
      <c r="E136" s="35"/>
      <c r="F136" s="17"/>
      <c r="G136" s="17"/>
      <c r="H136" s="17"/>
      <c r="I136" s="17"/>
      <c r="J136" s="17"/>
      <c r="K136" s="17"/>
      <c r="L136" s="16">
        <v>0</v>
      </c>
      <c r="M136" s="16"/>
      <c r="N136" s="16"/>
      <c r="O136" s="16"/>
      <c r="P136" s="16"/>
      <c r="Q136" s="16"/>
      <c r="R136" s="17"/>
      <c r="S136" s="17"/>
      <c r="T136" s="17"/>
      <c r="U136" s="17"/>
      <c r="AG136" s="21" t="s">
        <v>117</v>
      </c>
    </row>
    <row r="137" spans="1:33" x14ac:dyDescent="0.25">
      <c r="A137" s="17"/>
      <c r="B137" s="17"/>
      <c r="C137" s="17"/>
      <c r="D137" s="35"/>
      <c r="E137" s="35"/>
      <c r="F137" s="17"/>
      <c r="G137" s="17"/>
      <c r="H137" s="17"/>
      <c r="I137" s="17"/>
      <c r="J137" s="17"/>
      <c r="K137" s="17"/>
      <c r="L137" s="16">
        <v>0</v>
      </c>
      <c r="M137" s="16"/>
      <c r="N137" s="16"/>
      <c r="O137" s="16"/>
      <c r="P137" s="16"/>
      <c r="Q137" s="16"/>
      <c r="R137" s="17"/>
      <c r="S137" s="17"/>
      <c r="T137" s="17"/>
      <c r="U137" s="17"/>
      <c r="AG137" s="21" t="s">
        <v>117</v>
      </c>
    </row>
    <row r="138" spans="1:33" x14ac:dyDescent="0.25">
      <c r="A138" s="17"/>
      <c r="B138" s="17"/>
      <c r="C138" s="17"/>
      <c r="D138" s="35"/>
      <c r="E138" s="35"/>
      <c r="F138" s="17"/>
      <c r="G138" s="17"/>
      <c r="H138" s="17"/>
      <c r="I138" s="17"/>
      <c r="J138" s="17"/>
      <c r="K138" s="17"/>
      <c r="L138" s="16">
        <v>0</v>
      </c>
      <c r="M138" s="16"/>
      <c r="N138" s="16"/>
      <c r="O138" s="16"/>
      <c r="P138" s="16"/>
      <c r="Q138" s="16"/>
      <c r="R138" s="17"/>
      <c r="S138" s="17"/>
      <c r="T138" s="17"/>
      <c r="U138" s="17"/>
      <c r="AG138" s="21" t="s">
        <v>117</v>
      </c>
    </row>
    <row r="139" spans="1:33" x14ac:dyDescent="0.25">
      <c r="A139" s="17"/>
      <c r="B139" s="17"/>
      <c r="C139" s="17"/>
      <c r="D139" s="35"/>
      <c r="E139" s="35"/>
      <c r="F139" s="17"/>
      <c r="G139" s="17"/>
      <c r="H139" s="17"/>
      <c r="I139" s="17"/>
      <c r="J139" s="17"/>
      <c r="K139" s="17"/>
      <c r="L139" s="16">
        <v>0</v>
      </c>
      <c r="M139" s="16"/>
      <c r="N139" s="16"/>
      <c r="O139" s="16"/>
      <c r="P139" s="16"/>
      <c r="Q139" s="16"/>
      <c r="R139" s="17"/>
      <c r="S139" s="17"/>
      <c r="T139" s="17"/>
      <c r="U139" s="17"/>
      <c r="AG139" s="21" t="s">
        <v>117</v>
      </c>
    </row>
    <row r="140" spans="1:33" x14ac:dyDescent="0.25">
      <c r="A140" s="17"/>
      <c r="B140" s="17"/>
      <c r="C140" s="17"/>
      <c r="D140" s="35"/>
      <c r="E140" s="35"/>
      <c r="F140" s="17"/>
      <c r="G140" s="17"/>
      <c r="H140" s="17"/>
      <c r="I140" s="17"/>
      <c r="J140" s="17"/>
      <c r="K140" s="17"/>
      <c r="L140" s="16">
        <v>0</v>
      </c>
      <c r="M140" s="16"/>
      <c r="N140" s="16"/>
      <c r="O140" s="16"/>
      <c r="P140" s="16"/>
      <c r="Q140" s="16"/>
      <c r="R140" s="17"/>
      <c r="S140" s="17"/>
      <c r="T140" s="17"/>
      <c r="U140" s="17"/>
      <c r="AG140" s="21" t="s">
        <v>117</v>
      </c>
    </row>
    <row r="141" spans="1:33" x14ac:dyDescent="0.25">
      <c r="A141" s="17"/>
      <c r="B141" s="17"/>
      <c r="C141" s="17"/>
      <c r="D141" s="35"/>
      <c r="E141" s="35"/>
      <c r="F141" s="17"/>
      <c r="G141" s="17"/>
      <c r="H141" s="17"/>
      <c r="I141" s="17"/>
      <c r="J141" s="17"/>
      <c r="K141" s="17"/>
      <c r="L141" s="16">
        <v>0</v>
      </c>
      <c r="M141" s="16"/>
      <c r="N141" s="16"/>
      <c r="O141" s="16"/>
      <c r="P141" s="16"/>
      <c r="Q141" s="16"/>
      <c r="R141" s="17"/>
      <c r="S141" s="17"/>
      <c r="T141" s="17"/>
      <c r="U141" s="17"/>
      <c r="AG141" s="21" t="s">
        <v>117</v>
      </c>
    </row>
    <row r="142" spans="1:33" x14ac:dyDescent="0.25">
      <c r="A142" s="17"/>
      <c r="B142" s="17"/>
      <c r="C142" s="17"/>
      <c r="D142" s="35"/>
      <c r="E142" s="35"/>
      <c r="F142" s="17"/>
      <c r="G142" s="17"/>
      <c r="H142" s="17"/>
      <c r="I142" s="17"/>
      <c r="J142" s="17"/>
      <c r="K142" s="17"/>
      <c r="L142" s="16">
        <v>0</v>
      </c>
      <c r="M142" s="16"/>
      <c r="N142" s="16"/>
      <c r="O142" s="16"/>
      <c r="P142" s="16"/>
      <c r="Q142" s="16"/>
      <c r="R142" s="17"/>
      <c r="S142" s="17"/>
      <c r="T142" s="17"/>
      <c r="U142" s="17"/>
      <c r="AG142" s="21" t="s">
        <v>117</v>
      </c>
    </row>
    <row r="143" spans="1:33" x14ac:dyDescent="0.25">
      <c r="A143" s="17"/>
      <c r="B143" s="17"/>
      <c r="C143" s="17"/>
      <c r="D143" s="35"/>
      <c r="E143" s="35"/>
      <c r="F143" s="17"/>
      <c r="G143" s="17"/>
      <c r="H143" s="17"/>
      <c r="I143" s="17"/>
      <c r="J143" s="17"/>
      <c r="K143" s="17"/>
      <c r="L143" s="16">
        <v>0</v>
      </c>
      <c r="M143" s="16"/>
      <c r="N143" s="16"/>
      <c r="O143" s="16"/>
      <c r="P143" s="16"/>
      <c r="Q143" s="16"/>
      <c r="R143" s="17"/>
      <c r="S143" s="17"/>
      <c r="T143" s="17"/>
      <c r="U143" s="17"/>
      <c r="AG143" s="21" t="s">
        <v>117</v>
      </c>
    </row>
    <row r="144" spans="1:33" x14ac:dyDescent="0.25">
      <c r="A144" s="17"/>
      <c r="B144" s="17"/>
      <c r="C144" s="17"/>
      <c r="D144" s="35"/>
      <c r="E144" s="35"/>
      <c r="F144" s="17"/>
      <c r="G144" s="17"/>
      <c r="H144" s="17"/>
      <c r="I144" s="17"/>
      <c r="J144" s="17"/>
      <c r="K144" s="17"/>
      <c r="L144" s="16">
        <v>0</v>
      </c>
      <c r="M144" s="16"/>
      <c r="N144" s="16"/>
      <c r="O144" s="16"/>
      <c r="P144" s="16"/>
      <c r="Q144" s="16"/>
      <c r="R144" s="17"/>
      <c r="S144" s="17"/>
      <c r="T144" s="17"/>
      <c r="U144" s="17"/>
      <c r="AG144" s="21" t="s">
        <v>117</v>
      </c>
    </row>
    <row r="145" spans="1:33" x14ac:dyDescent="0.25">
      <c r="A145" s="17"/>
      <c r="B145" s="17"/>
      <c r="C145" s="17"/>
      <c r="D145" s="35"/>
      <c r="E145" s="35"/>
      <c r="F145" s="17"/>
      <c r="G145" s="17"/>
      <c r="H145" s="17"/>
      <c r="I145" s="17"/>
      <c r="J145" s="17"/>
      <c r="K145" s="17"/>
      <c r="L145" s="16">
        <v>0</v>
      </c>
      <c r="M145" s="16"/>
      <c r="N145" s="16"/>
      <c r="O145" s="16"/>
      <c r="P145" s="16"/>
      <c r="Q145" s="16"/>
      <c r="R145" s="17"/>
      <c r="S145" s="17"/>
      <c r="T145" s="17"/>
      <c r="U145" s="17"/>
      <c r="AG145" s="21" t="s">
        <v>117</v>
      </c>
    </row>
    <row r="146" spans="1:33" x14ac:dyDescent="0.25">
      <c r="A146" s="17"/>
      <c r="B146" s="17"/>
      <c r="C146" s="17"/>
      <c r="D146" s="35"/>
      <c r="E146" s="35"/>
      <c r="F146" s="17"/>
      <c r="G146" s="17"/>
      <c r="H146" s="17"/>
      <c r="I146" s="17"/>
      <c r="J146" s="17"/>
      <c r="K146" s="17"/>
      <c r="L146" s="16">
        <v>0</v>
      </c>
      <c r="M146" s="16"/>
      <c r="N146" s="16"/>
      <c r="O146" s="16"/>
      <c r="P146" s="16"/>
      <c r="Q146" s="16"/>
      <c r="R146" s="17"/>
      <c r="S146" s="17"/>
      <c r="T146" s="17"/>
      <c r="U146" s="17"/>
      <c r="AG146" s="21" t="s">
        <v>117</v>
      </c>
    </row>
    <row r="147" spans="1:33" x14ac:dyDescent="0.25">
      <c r="A147" s="17"/>
      <c r="B147" s="17"/>
      <c r="C147" s="17"/>
      <c r="D147" s="35"/>
      <c r="E147" s="35"/>
      <c r="F147" s="17"/>
      <c r="G147" s="17"/>
      <c r="H147" s="17"/>
      <c r="I147" s="17"/>
      <c r="J147" s="17"/>
      <c r="K147" s="17"/>
      <c r="L147" s="16">
        <v>0</v>
      </c>
      <c r="M147" s="16"/>
      <c r="N147" s="16"/>
      <c r="O147" s="16"/>
      <c r="P147" s="16"/>
      <c r="Q147" s="16"/>
      <c r="R147" s="17"/>
      <c r="S147" s="17"/>
      <c r="T147" s="17"/>
      <c r="U147" s="17"/>
      <c r="AG147" s="21" t="s">
        <v>117</v>
      </c>
    </row>
    <row r="148" spans="1:33" x14ac:dyDescent="0.25">
      <c r="A148" s="17"/>
      <c r="B148" s="17"/>
      <c r="C148" s="17"/>
      <c r="D148" s="35"/>
      <c r="E148" s="35"/>
      <c r="F148" s="17"/>
      <c r="G148" s="17"/>
      <c r="H148" s="17"/>
      <c r="I148" s="17"/>
      <c r="J148" s="17"/>
      <c r="K148" s="17"/>
      <c r="L148" s="16">
        <v>0</v>
      </c>
      <c r="M148" s="16"/>
      <c r="N148" s="16"/>
      <c r="O148" s="16"/>
      <c r="P148" s="16"/>
      <c r="Q148" s="16"/>
      <c r="R148" s="17"/>
      <c r="S148" s="17"/>
      <c r="T148" s="17"/>
      <c r="U148" s="17"/>
      <c r="AG148" s="21" t="s">
        <v>117</v>
      </c>
    </row>
    <row r="149" spans="1:33" x14ac:dyDescent="0.25">
      <c r="A149" s="17"/>
      <c r="B149" s="17"/>
      <c r="C149" s="17"/>
      <c r="D149" s="35"/>
      <c r="E149" s="35"/>
      <c r="F149" s="17"/>
      <c r="G149" s="17"/>
      <c r="H149" s="17"/>
      <c r="I149" s="17"/>
      <c r="J149" s="17"/>
      <c r="K149" s="17"/>
      <c r="L149" s="16">
        <v>0</v>
      </c>
      <c r="M149" s="16"/>
      <c r="N149" s="16"/>
      <c r="O149" s="16"/>
      <c r="P149" s="16"/>
      <c r="Q149" s="16"/>
      <c r="R149" s="17"/>
      <c r="S149" s="17"/>
      <c r="T149" s="17"/>
      <c r="U149" s="17"/>
      <c r="AG149" s="21" t="s">
        <v>117</v>
      </c>
    </row>
    <row r="150" spans="1:33" x14ac:dyDescent="0.25">
      <c r="A150" s="17"/>
      <c r="B150" s="17"/>
      <c r="C150" s="17"/>
      <c r="D150" s="35"/>
      <c r="E150" s="35"/>
      <c r="F150" s="17"/>
      <c r="G150" s="17"/>
      <c r="H150" s="17"/>
      <c r="I150" s="17"/>
      <c r="J150" s="17"/>
      <c r="K150" s="17"/>
      <c r="L150" s="16">
        <v>0</v>
      </c>
      <c r="M150" s="16"/>
      <c r="N150" s="16"/>
      <c r="O150" s="16"/>
      <c r="P150" s="16"/>
      <c r="Q150" s="16"/>
      <c r="R150" s="17"/>
      <c r="S150" s="17"/>
      <c r="T150" s="17"/>
      <c r="U150" s="17"/>
      <c r="AG150" s="21" t="s">
        <v>117</v>
      </c>
    </row>
    <row r="151" spans="1:33" x14ac:dyDescent="0.25">
      <c r="A151" s="17"/>
      <c r="B151" s="17"/>
      <c r="C151" s="17"/>
      <c r="D151" s="35"/>
      <c r="E151" s="35"/>
      <c r="F151" s="17"/>
      <c r="G151" s="17"/>
      <c r="H151" s="17"/>
      <c r="I151" s="17"/>
      <c r="J151" s="17"/>
      <c r="K151" s="17"/>
      <c r="L151" s="16">
        <v>0</v>
      </c>
      <c r="M151" s="16"/>
      <c r="N151" s="16"/>
      <c r="O151" s="16"/>
      <c r="P151" s="16"/>
      <c r="Q151" s="16"/>
      <c r="R151" s="17"/>
      <c r="S151" s="17"/>
      <c r="T151" s="17"/>
      <c r="U151" s="17"/>
      <c r="AG151" s="21" t="s">
        <v>117</v>
      </c>
    </row>
    <row r="152" spans="1:33" x14ac:dyDescent="0.25">
      <c r="A152" s="17"/>
      <c r="B152" s="17"/>
      <c r="C152" s="17"/>
      <c r="D152" s="35"/>
      <c r="E152" s="35"/>
      <c r="F152" s="17"/>
      <c r="G152" s="17"/>
      <c r="H152" s="17"/>
      <c r="I152" s="17"/>
      <c r="J152" s="17"/>
      <c r="K152" s="17"/>
      <c r="L152" s="16">
        <v>0</v>
      </c>
      <c r="M152" s="16"/>
      <c r="N152" s="16"/>
      <c r="O152" s="16"/>
      <c r="P152" s="16"/>
      <c r="Q152" s="16"/>
      <c r="R152" s="17"/>
      <c r="S152" s="17"/>
      <c r="T152" s="17"/>
      <c r="U152" s="17"/>
      <c r="AG152" s="21" t="s">
        <v>117</v>
      </c>
    </row>
    <row r="153" spans="1:33" x14ac:dyDescent="0.25">
      <c r="A153" s="17"/>
      <c r="B153" s="17"/>
      <c r="C153" s="17"/>
      <c r="D153" s="35"/>
      <c r="E153" s="35"/>
      <c r="F153" s="17"/>
      <c r="G153" s="17"/>
      <c r="H153" s="17"/>
      <c r="I153" s="17"/>
      <c r="J153" s="17"/>
      <c r="K153" s="17"/>
      <c r="L153" s="16">
        <v>0</v>
      </c>
      <c r="M153" s="16"/>
      <c r="N153" s="16"/>
      <c r="O153" s="16"/>
      <c r="P153" s="16"/>
      <c r="Q153" s="16"/>
      <c r="R153" s="17"/>
      <c r="S153" s="17"/>
      <c r="T153" s="17"/>
      <c r="U153" s="17"/>
      <c r="AG153" s="21" t="s">
        <v>117</v>
      </c>
    </row>
    <row r="154" spans="1:33" x14ac:dyDescent="0.25">
      <c r="A154" s="17"/>
      <c r="B154" s="17"/>
      <c r="C154" s="17"/>
      <c r="D154" s="35"/>
      <c r="E154" s="35"/>
      <c r="F154" s="17"/>
      <c r="G154" s="17"/>
      <c r="H154" s="17"/>
      <c r="I154" s="17"/>
      <c r="J154" s="17"/>
      <c r="K154" s="17"/>
      <c r="L154" s="16">
        <v>0</v>
      </c>
      <c r="M154" s="16"/>
      <c r="N154" s="16"/>
      <c r="O154" s="16"/>
      <c r="P154" s="16"/>
      <c r="Q154" s="16"/>
      <c r="R154" s="17"/>
      <c r="S154" s="17"/>
      <c r="T154" s="17"/>
      <c r="U154" s="17"/>
      <c r="AG154" s="21" t="s">
        <v>117</v>
      </c>
    </row>
    <row r="155" spans="1:33" x14ac:dyDescent="0.25">
      <c r="A155" s="17"/>
      <c r="B155" s="17"/>
      <c r="C155" s="17"/>
      <c r="D155" s="35"/>
      <c r="E155" s="35"/>
      <c r="F155" s="17"/>
      <c r="G155" s="17"/>
      <c r="H155" s="17"/>
      <c r="I155" s="17"/>
      <c r="J155" s="17"/>
      <c r="K155" s="17"/>
      <c r="L155" s="16">
        <v>0</v>
      </c>
      <c r="M155" s="16"/>
      <c r="N155" s="16"/>
      <c r="O155" s="16"/>
      <c r="P155" s="16"/>
      <c r="Q155" s="16"/>
      <c r="R155" s="17"/>
      <c r="S155" s="17"/>
      <c r="T155" s="17"/>
      <c r="U155" s="17"/>
      <c r="AG155" s="21" t="s">
        <v>117</v>
      </c>
    </row>
    <row r="156" spans="1:33" x14ac:dyDescent="0.25">
      <c r="A156" s="17"/>
      <c r="B156" s="17"/>
      <c r="C156" s="17"/>
      <c r="D156" s="35"/>
      <c r="E156" s="35"/>
      <c r="F156" s="17"/>
      <c r="G156" s="17"/>
      <c r="H156" s="17"/>
      <c r="I156" s="17"/>
      <c r="J156" s="17"/>
      <c r="K156" s="17"/>
      <c r="L156" s="16">
        <v>0</v>
      </c>
      <c r="M156" s="16"/>
      <c r="N156" s="16"/>
      <c r="O156" s="16"/>
      <c r="P156" s="16"/>
      <c r="Q156" s="16"/>
      <c r="R156" s="17"/>
      <c r="S156" s="17"/>
      <c r="T156" s="17"/>
      <c r="U156" s="17"/>
      <c r="AG156" s="21" t="s">
        <v>117</v>
      </c>
    </row>
    <row r="157" spans="1:33" x14ac:dyDescent="0.25">
      <c r="A157" s="17"/>
      <c r="B157" s="17"/>
      <c r="C157" s="17"/>
      <c r="D157" s="35"/>
      <c r="E157" s="35"/>
      <c r="F157" s="17"/>
      <c r="G157" s="17"/>
      <c r="H157" s="17"/>
      <c r="I157" s="17"/>
      <c r="J157" s="17"/>
      <c r="K157" s="17"/>
      <c r="L157" s="16">
        <v>0</v>
      </c>
      <c r="M157" s="16"/>
      <c r="N157" s="16"/>
      <c r="O157" s="16"/>
      <c r="P157" s="16"/>
      <c r="Q157" s="16"/>
      <c r="R157" s="17"/>
      <c r="S157" s="17"/>
      <c r="T157" s="17"/>
      <c r="U157" s="17"/>
      <c r="AG157" s="21" t="s">
        <v>117</v>
      </c>
    </row>
    <row r="158" spans="1:33" x14ac:dyDescent="0.25">
      <c r="A158" s="17"/>
      <c r="B158" s="17"/>
      <c r="C158" s="17"/>
      <c r="D158" s="35"/>
      <c r="E158" s="35"/>
      <c r="F158" s="17"/>
      <c r="G158" s="17"/>
      <c r="H158" s="17"/>
      <c r="I158" s="17"/>
      <c r="J158" s="17"/>
      <c r="K158" s="17"/>
      <c r="L158" s="16">
        <v>0</v>
      </c>
      <c r="M158" s="16"/>
      <c r="N158" s="16"/>
      <c r="O158" s="16"/>
      <c r="P158" s="16"/>
      <c r="Q158" s="16"/>
      <c r="R158" s="17"/>
      <c r="S158" s="17"/>
      <c r="T158" s="17"/>
      <c r="U158" s="17"/>
      <c r="AG158" s="21" t="s">
        <v>117</v>
      </c>
    </row>
    <row r="159" spans="1:33" x14ac:dyDescent="0.25">
      <c r="A159" s="17"/>
      <c r="B159" s="17"/>
      <c r="C159" s="17"/>
      <c r="D159" s="35"/>
      <c r="E159" s="35"/>
      <c r="F159" s="17"/>
      <c r="G159" s="17"/>
      <c r="H159" s="17"/>
      <c r="I159" s="17"/>
      <c r="J159" s="17"/>
      <c r="K159" s="17"/>
      <c r="L159" s="16">
        <v>0</v>
      </c>
      <c r="M159" s="16"/>
      <c r="N159" s="16"/>
      <c r="O159" s="16"/>
      <c r="P159" s="16"/>
      <c r="Q159" s="16"/>
      <c r="R159" s="17"/>
      <c r="S159" s="17"/>
      <c r="T159" s="17"/>
      <c r="U159" s="17"/>
      <c r="AG159" s="21" t="s">
        <v>117</v>
      </c>
    </row>
    <row r="160" spans="1:33" x14ac:dyDescent="0.25">
      <c r="A160" s="17"/>
      <c r="B160" s="17"/>
      <c r="C160" s="17"/>
      <c r="D160" s="35"/>
      <c r="E160" s="35"/>
      <c r="F160" s="17"/>
      <c r="G160" s="17"/>
      <c r="H160" s="17"/>
      <c r="I160" s="17"/>
      <c r="J160" s="17"/>
      <c r="K160" s="17"/>
      <c r="L160" s="16">
        <v>0</v>
      </c>
      <c r="M160" s="16"/>
      <c r="N160" s="16"/>
      <c r="O160" s="16"/>
      <c r="P160" s="16"/>
      <c r="Q160" s="16"/>
      <c r="R160" s="17"/>
      <c r="S160" s="17"/>
      <c r="T160" s="17"/>
      <c r="U160" s="17"/>
      <c r="AG160" s="21" t="s">
        <v>117</v>
      </c>
    </row>
    <row r="161" spans="1:33" x14ac:dyDescent="0.25">
      <c r="A161" s="17"/>
      <c r="B161" s="17"/>
      <c r="C161" s="17"/>
      <c r="D161" s="35"/>
      <c r="E161" s="35"/>
      <c r="F161" s="17"/>
      <c r="G161" s="17"/>
      <c r="H161" s="17"/>
      <c r="I161" s="17"/>
      <c r="J161" s="17"/>
      <c r="K161" s="17"/>
      <c r="L161" s="16">
        <v>0</v>
      </c>
      <c r="M161" s="16"/>
      <c r="N161" s="16"/>
      <c r="O161" s="16"/>
      <c r="P161" s="16"/>
      <c r="Q161" s="16"/>
      <c r="R161" s="17"/>
      <c r="S161" s="17"/>
      <c r="T161" s="17"/>
      <c r="U161" s="17"/>
      <c r="AG161" s="21" t="s">
        <v>117</v>
      </c>
    </row>
    <row r="162" spans="1:33" x14ac:dyDescent="0.25">
      <c r="A162" s="17"/>
      <c r="B162" s="17"/>
      <c r="C162" s="17"/>
      <c r="D162" s="35"/>
      <c r="E162" s="35"/>
      <c r="F162" s="17"/>
      <c r="G162" s="17"/>
      <c r="H162" s="17"/>
      <c r="I162" s="17"/>
      <c r="J162" s="17"/>
      <c r="K162" s="17"/>
      <c r="L162" s="16">
        <v>0</v>
      </c>
      <c r="M162" s="16"/>
      <c r="N162" s="16"/>
      <c r="O162" s="16"/>
      <c r="P162" s="16"/>
      <c r="Q162" s="16"/>
      <c r="R162" s="17"/>
      <c r="S162" s="17"/>
      <c r="T162" s="17"/>
      <c r="U162" s="17"/>
      <c r="AG162" s="21" t="s">
        <v>117</v>
      </c>
    </row>
    <row r="163" spans="1:33" x14ac:dyDescent="0.25">
      <c r="A163" s="17"/>
      <c r="B163" s="17"/>
      <c r="C163" s="17"/>
      <c r="D163" s="35"/>
      <c r="E163" s="35"/>
      <c r="F163" s="17"/>
      <c r="G163" s="17"/>
      <c r="H163" s="17"/>
      <c r="I163" s="17"/>
      <c r="J163" s="17"/>
      <c r="K163" s="17"/>
      <c r="L163" s="16">
        <v>0</v>
      </c>
      <c r="M163" s="16"/>
      <c r="N163" s="16"/>
      <c r="O163" s="16"/>
      <c r="P163" s="16"/>
      <c r="Q163" s="16"/>
      <c r="R163" s="17"/>
      <c r="S163" s="17"/>
      <c r="T163" s="17"/>
      <c r="U163" s="17"/>
      <c r="AG163" s="21" t="s">
        <v>117</v>
      </c>
    </row>
    <row r="164" spans="1:33" x14ac:dyDescent="0.25">
      <c r="A164" s="17"/>
      <c r="B164" s="17"/>
      <c r="C164" s="17"/>
      <c r="D164" s="35"/>
      <c r="E164" s="35"/>
      <c r="F164" s="17"/>
      <c r="G164" s="17"/>
      <c r="H164" s="17"/>
      <c r="I164" s="17"/>
      <c r="J164" s="17"/>
      <c r="K164" s="17"/>
      <c r="L164" s="16">
        <v>0</v>
      </c>
      <c r="M164" s="16"/>
      <c r="N164" s="16"/>
      <c r="O164" s="16"/>
      <c r="P164" s="16"/>
      <c r="Q164" s="16"/>
      <c r="R164" s="17"/>
      <c r="S164" s="17"/>
      <c r="T164" s="17"/>
      <c r="U164" s="17"/>
      <c r="AG164" s="21" t="s">
        <v>117</v>
      </c>
    </row>
    <row r="165" spans="1:33" x14ac:dyDescent="0.25">
      <c r="A165" s="17"/>
      <c r="B165" s="17"/>
      <c r="C165" s="17"/>
      <c r="D165" s="35"/>
      <c r="E165" s="35"/>
      <c r="F165" s="17"/>
      <c r="G165" s="17"/>
      <c r="H165" s="17"/>
      <c r="I165" s="17"/>
      <c r="J165" s="17"/>
      <c r="K165" s="17"/>
      <c r="L165" s="16">
        <v>0</v>
      </c>
      <c r="M165" s="16"/>
      <c r="N165" s="16"/>
      <c r="O165" s="16"/>
      <c r="P165" s="16"/>
      <c r="Q165" s="16"/>
      <c r="R165" s="17"/>
      <c r="S165" s="17"/>
      <c r="T165" s="17"/>
      <c r="U165" s="17"/>
      <c r="AG165" s="21" t="s">
        <v>117</v>
      </c>
    </row>
    <row r="166" spans="1:33" x14ac:dyDescent="0.25">
      <c r="A166" s="17"/>
      <c r="B166" s="17"/>
      <c r="C166" s="17"/>
      <c r="D166" s="35"/>
      <c r="E166" s="35"/>
      <c r="F166" s="17"/>
      <c r="G166" s="17"/>
      <c r="H166" s="17"/>
      <c r="I166" s="17"/>
      <c r="J166" s="17"/>
      <c r="K166" s="17"/>
      <c r="L166" s="16">
        <v>0</v>
      </c>
      <c r="M166" s="16"/>
      <c r="N166" s="16"/>
      <c r="O166" s="16"/>
      <c r="P166" s="16"/>
      <c r="Q166" s="16"/>
      <c r="R166" s="17"/>
      <c r="S166" s="17"/>
      <c r="T166" s="17"/>
      <c r="U166" s="17"/>
      <c r="AG166" s="21" t="s">
        <v>117</v>
      </c>
    </row>
    <row r="167" spans="1:33" x14ac:dyDescent="0.25">
      <c r="A167" s="17"/>
      <c r="B167" s="17"/>
      <c r="C167" s="17"/>
      <c r="D167" s="35"/>
      <c r="E167" s="35"/>
      <c r="F167" s="17"/>
      <c r="G167" s="17"/>
      <c r="H167" s="17"/>
      <c r="I167" s="17"/>
      <c r="J167" s="17"/>
      <c r="K167" s="17"/>
      <c r="L167" s="16">
        <v>0</v>
      </c>
      <c r="M167" s="16"/>
      <c r="N167" s="16"/>
      <c r="O167" s="16"/>
      <c r="P167" s="16"/>
      <c r="Q167" s="16"/>
      <c r="R167" s="17"/>
      <c r="S167" s="17"/>
      <c r="T167" s="17"/>
      <c r="U167" s="17"/>
      <c r="AG167" s="21" t="s">
        <v>117</v>
      </c>
    </row>
    <row r="168" spans="1:33" x14ac:dyDescent="0.25">
      <c r="A168" s="17"/>
      <c r="B168" s="17"/>
      <c r="C168" s="17"/>
      <c r="D168" s="35"/>
      <c r="E168" s="35"/>
      <c r="F168" s="17"/>
      <c r="G168" s="17"/>
      <c r="H168" s="17"/>
      <c r="I168" s="17"/>
      <c r="J168" s="17"/>
      <c r="K168" s="17"/>
      <c r="L168" s="16">
        <v>0</v>
      </c>
      <c r="M168" s="16"/>
      <c r="N168" s="16"/>
      <c r="O168" s="16"/>
      <c r="P168" s="16"/>
      <c r="Q168" s="16"/>
      <c r="R168" s="17"/>
      <c r="S168" s="17"/>
      <c r="T168" s="17"/>
      <c r="U168" s="17"/>
      <c r="AG168" s="21" t="s">
        <v>117</v>
      </c>
    </row>
    <row r="169" spans="1:33" x14ac:dyDescent="0.25">
      <c r="A169" s="17"/>
      <c r="B169" s="17"/>
      <c r="C169" s="17"/>
      <c r="D169" s="35"/>
      <c r="E169" s="35"/>
      <c r="F169" s="17"/>
      <c r="G169" s="17"/>
      <c r="H169" s="17"/>
      <c r="I169" s="17"/>
      <c r="J169" s="17"/>
      <c r="K169" s="17"/>
      <c r="L169" s="16">
        <v>0</v>
      </c>
      <c r="M169" s="16"/>
      <c r="N169" s="16"/>
      <c r="O169" s="16"/>
      <c r="P169" s="16"/>
      <c r="Q169" s="16"/>
      <c r="R169" s="17"/>
      <c r="S169" s="17"/>
      <c r="T169" s="17"/>
      <c r="U169" s="17"/>
      <c r="AG169" s="21" t="s">
        <v>117</v>
      </c>
    </row>
    <row r="170" spans="1:33" x14ac:dyDescent="0.25">
      <c r="A170" s="17"/>
      <c r="B170" s="17"/>
      <c r="C170" s="17"/>
      <c r="D170" s="35"/>
      <c r="E170" s="35"/>
      <c r="F170" s="17"/>
      <c r="G170" s="17"/>
      <c r="H170" s="17"/>
      <c r="I170" s="17"/>
      <c r="J170" s="17"/>
      <c r="K170" s="17"/>
      <c r="L170" s="16">
        <v>0</v>
      </c>
      <c r="M170" s="16"/>
      <c r="N170" s="16"/>
      <c r="O170" s="16"/>
      <c r="P170" s="16"/>
      <c r="Q170" s="16"/>
      <c r="R170" s="17"/>
      <c r="S170" s="17"/>
      <c r="T170" s="17"/>
      <c r="U170" s="17"/>
      <c r="AG170" s="21" t="s">
        <v>117</v>
      </c>
    </row>
    <row r="171" spans="1:33" x14ac:dyDescent="0.25">
      <c r="A171" s="17"/>
      <c r="B171" s="17"/>
      <c r="C171" s="17"/>
      <c r="D171" s="35"/>
      <c r="E171" s="35"/>
      <c r="F171" s="17"/>
      <c r="G171" s="17"/>
      <c r="H171" s="17"/>
      <c r="I171" s="17"/>
      <c r="J171" s="17"/>
      <c r="K171" s="17"/>
      <c r="L171" s="16">
        <v>0</v>
      </c>
      <c r="M171" s="16"/>
      <c r="N171" s="16"/>
      <c r="O171" s="16"/>
      <c r="P171" s="16"/>
      <c r="Q171" s="16"/>
      <c r="R171" s="17"/>
      <c r="S171" s="17"/>
      <c r="T171" s="17"/>
      <c r="U171" s="17"/>
      <c r="AG171" s="21" t="s">
        <v>117</v>
      </c>
    </row>
    <row r="172" spans="1:33" x14ac:dyDescent="0.25">
      <c r="A172" s="17"/>
      <c r="B172" s="17"/>
      <c r="C172" s="17"/>
      <c r="D172" s="35"/>
      <c r="E172" s="35"/>
      <c r="F172" s="17"/>
      <c r="G172" s="17"/>
      <c r="H172" s="17"/>
      <c r="I172" s="17"/>
      <c r="J172" s="17"/>
      <c r="K172" s="17"/>
      <c r="L172" s="16">
        <v>0</v>
      </c>
      <c r="M172" s="16"/>
      <c r="N172" s="16"/>
      <c r="O172" s="16"/>
      <c r="P172" s="16"/>
      <c r="Q172" s="16"/>
      <c r="R172" s="17"/>
      <c r="S172" s="17"/>
      <c r="T172" s="17"/>
      <c r="U172" s="17"/>
      <c r="AG172" s="21" t="s">
        <v>117</v>
      </c>
    </row>
    <row r="173" spans="1:33" x14ac:dyDescent="0.25">
      <c r="A173" s="17"/>
      <c r="B173" s="17"/>
      <c r="C173" s="17"/>
      <c r="D173" s="35"/>
      <c r="E173" s="35"/>
      <c r="F173" s="17"/>
      <c r="G173" s="17"/>
      <c r="H173" s="17"/>
      <c r="I173" s="17"/>
      <c r="J173" s="17"/>
      <c r="K173" s="17"/>
      <c r="L173" s="16">
        <v>0</v>
      </c>
      <c r="M173" s="16"/>
      <c r="N173" s="16"/>
      <c r="O173" s="16"/>
      <c r="P173" s="16"/>
      <c r="Q173" s="16"/>
      <c r="R173" s="17"/>
      <c r="S173" s="17"/>
      <c r="T173" s="17"/>
      <c r="U173" s="17"/>
      <c r="AG173" s="21" t="s">
        <v>117</v>
      </c>
    </row>
    <row r="174" spans="1:33" x14ac:dyDescent="0.25">
      <c r="A174" s="17"/>
      <c r="B174" s="17"/>
      <c r="C174" s="17"/>
      <c r="D174" s="35"/>
      <c r="E174" s="35"/>
      <c r="F174" s="17"/>
      <c r="G174" s="17"/>
      <c r="H174" s="17"/>
      <c r="I174" s="17"/>
      <c r="J174" s="17"/>
      <c r="K174" s="17"/>
      <c r="L174" s="16">
        <v>0</v>
      </c>
      <c r="M174" s="16"/>
      <c r="N174" s="16"/>
      <c r="O174" s="16"/>
      <c r="P174" s="16"/>
      <c r="Q174" s="16"/>
      <c r="R174" s="17"/>
      <c r="S174" s="17"/>
      <c r="T174" s="17"/>
      <c r="U174" s="17"/>
      <c r="AG174" s="21" t="s">
        <v>117</v>
      </c>
    </row>
    <row r="175" spans="1:33" x14ac:dyDescent="0.25">
      <c r="A175" s="17"/>
      <c r="B175" s="17"/>
      <c r="C175" s="17"/>
      <c r="D175" s="35"/>
      <c r="E175" s="35"/>
      <c r="F175" s="17"/>
      <c r="G175" s="17"/>
      <c r="H175" s="17"/>
      <c r="I175" s="17"/>
      <c r="J175" s="17"/>
      <c r="K175" s="17"/>
      <c r="L175" s="16">
        <v>0</v>
      </c>
      <c r="M175" s="16"/>
      <c r="N175" s="16"/>
      <c r="O175" s="16"/>
      <c r="P175" s="16"/>
      <c r="Q175" s="16"/>
      <c r="R175" s="17"/>
      <c r="S175" s="17"/>
      <c r="T175" s="17"/>
      <c r="U175" s="17"/>
      <c r="AG175" s="21" t="s">
        <v>117</v>
      </c>
    </row>
    <row r="176" spans="1:33" x14ac:dyDescent="0.25">
      <c r="A176" s="17"/>
      <c r="B176" s="17"/>
      <c r="C176" s="17"/>
      <c r="D176" s="35"/>
      <c r="E176" s="35"/>
      <c r="F176" s="17"/>
      <c r="G176" s="17"/>
      <c r="H176" s="17"/>
      <c r="I176" s="17"/>
      <c r="J176" s="17"/>
      <c r="K176" s="17"/>
      <c r="L176" s="16">
        <v>0</v>
      </c>
      <c r="M176" s="16"/>
      <c r="N176" s="16"/>
      <c r="O176" s="16"/>
      <c r="P176" s="16"/>
      <c r="Q176" s="16"/>
      <c r="R176" s="17"/>
      <c r="S176" s="17"/>
      <c r="T176" s="17"/>
      <c r="U176" s="17"/>
      <c r="AG176" s="21" t="s">
        <v>117</v>
      </c>
    </row>
    <row r="177" spans="1:33" x14ac:dyDescent="0.25">
      <c r="A177" s="17"/>
      <c r="B177" s="17"/>
      <c r="C177" s="17"/>
      <c r="D177" s="35"/>
      <c r="E177" s="35"/>
      <c r="F177" s="17"/>
      <c r="G177" s="17"/>
      <c r="H177" s="17"/>
      <c r="I177" s="17"/>
      <c r="J177" s="17"/>
      <c r="K177" s="17"/>
      <c r="L177" s="16">
        <v>0</v>
      </c>
      <c r="M177" s="16"/>
      <c r="N177" s="16"/>
      <c r="O177" s="16"/>
      <c r="P177" s="16"/>
      <c r="Q177" s="16"/>
      <c r="R177" s="17"/>
      <c r="S177" s="17"/>
      <c r="T177" s="17"/>
      <c r="U177" s="17"/>
      <c r="AG177" s="21" t="s">
        <v>117</v>
      </c>
    </row>
    <row r="178" spans="1:33" x14ac:dyDescent="0.25">
      <c r="A178" s="17"/>
      <c r="B178" s="17"/>
      <c r="C178" s="17"/>
      <c r="D178" s="35"/>
      <c r="E178" s="35"/>
      <c r="F178" s="17"/>
      <c r="G178" s="17"/>
      <c r="H178" s="17"/>
      <c r="I178" s="17"/>
      <c r="J178" s="17"/>
      <c r="K178" s="17"/>
      <c r="L178" s="16">
        <v>0</v>
      </c>
      <c r="M178" s="16"/>
      <c r="N178" s="16"/>
      <c r="O178" s="16"/>
      <c r="P178" s="16"/>
      <c r="Q178" s="16"/>
      <c r="R178" s="17"/>
      <c r="S178" s="17"/>
      <c r="T178" s="17"/>
      <c r="U178" s="17"/>
      <c r="AG178" s="21" t="s">
        <v>117</v>
      </c>
    </row>
    <row r="179" spans="1:33" x14ac:dyDescent="0.25">
      <c r="A179" s="17"/>
      <c r="B179" s="17"/>
      <c r="C179" s="17"/>
      <c r="D179" s="35"/>
      <c r="E179" s="35"/>
      <c r="F179" s="17"/>
      <c r="G179" s="17"/>
      <c r="H179" s="17"/>
      <c r="I179" s="17"/>
      <c r="J179" s="17"/>
      <c r="K179" s="17"/>
      <c r="L179" s="16">
        <v>0</v>
      </c>
      <c r="M179" s="16"/>
      <c r="N179" s="16"/>
      <c r="O179" s="16"/>
      <c r="P179" s="16"/>
      <c r="Q179" s="16"/>
      <c r="R179" s="17"/>
      <c r="S179" s="17"/>
      <c r="T179" s="17"/>
      <c r="U179" s="17"/>
      <c r="AG179" s="21" t="s">
        <v>117</v>
      </c>
    </row>
    <row r="180" spans="1:33" x14ac:dyDescent="0.25">
      <c r="A180" s="17"/>
      <c r="B180" s="17"/>
      <c r="C180" s="17"/>
      <c r="D180" s="35"/>
      <c r="E180" s="35"/>
      <c r="F180" s="17"/>
      <c r="G180" s="17"/>
      <c r="H180" s="17"/>
      <c r="I180" s="17"/>
      <c r="J180" s="17"/>
      <c r="K180" s="17"/>
      <c r="L180" s="16">
        <v>0</v>
      </c>
      <c r="M180" s="16"/>
      <c r="N180" s="16"/>
      <c r="O180" s="16"/>
      <c r="P180" s="16"/>
      <c r="Q180" s="16"/>
      <c r="R180" s="17"/>
      <c r="S180" s="17"/>
      <c r="T180" s="17"/>
      <c r="U180" s="17"/>
      <c r="AG180" s="21" t="s">
        <v>117</v>
      </c>
    </row>
    <row r="181" spans="1:33" x14ac:dyDescent="0.25">
      <c r="A181" s="17"/>
      <c r="B181" s="17"/>
      <c r="C181" s="17"/>
      <c r="D181" s="35"/>
      <c r="E181" s="35"/>
      <c r="F181" s="17"/>
      <c r="G181" s="17"/>
      <c r="H181" s="17"/>
      <c r="I181" s="17"/>
      <c r="J181" s="17"/>
      <c r="K181" s="17"/>
      <c r="L181" s="16">
        <v>0</v>
      </c>
      <c r="M181" s="16"/>
      <c r="N181" s="16"/>
      <c r="O181" s="16"/>
      <c r="P181" s="16"/>
      <c r="Q181" s="16"/>
      <c r="R181" s="17"/>
      <c r="S181" s="17"/>
      <c r="T181" s="17"/>
      <c r="U181" s="17"/>
      <c r="AG181" s="21" t="s">
        <v>117</v>
      </c>
    </row>
    <row r="182" spans="1:33" x14ac:dyDescent="0.25">
      <c r="A182" s="17"/>
      <c r="B182" s="17"/>
      <c r="C182" s="17"/>
      <c r="D182" s="35"/>
      <c r="E182" s="35"/>
      <c r="F182" s="17"/>
      <c r="G182" s="17"/>
      <c r="H182" s="17"/>
      <c r="I182" s="17"/>
      <c r="J182" s="17"/>
      <c r="K182" s="17"/>
      <c r="L182" s="16">
        <v>0</v>
      </c>
      <c r="M182" s="16"/>
      <c r="N182" s="16"/>
      <c r="O182" s="16"/>
      <c r="P182" s="16"/>
      <c r="Q182" s="16"/>
      <c r="R182" s="17"/>
      <c r="S182" s="17"/>
      <c r="T182" s="17"/>
      <c r="U182" s="17"/>
      <c r="AG182" s="21" t="s">
        <v>117</v>
      </c>
    </row>
    <row r="183" spans="1:33" x14ac:dyDescent="0.25">
      <c r="A183" s="17"/>
      <c r="B183" s="17"/>
      <c r="C183" s="17"/>
      <c r="D183" s="35"/>
      <c r="E183" s="35"/>
      <c r="F183" s="17"/>
      <c r="G183" s="17"/>
      <c r="H183" s="17"/>
      <c r="I183" s="17"/>
      <c r="J183" s="17"/>
      <c r="K183" s="17"/>
      <c r="L183" s="16">
        <v>0</v>
      </c>
      <c r="M183" s="16"/>
      <c r="N183" s="16"/>
      <c r="O183" s="16"/>
      <c r="P183" s="16"/>
      <c r="Q183" s="16"/>
      <c r="R183" s="17"/>
      <c r="S183" s="17"/>
      <c r="T183" s="17"/>
      <c r="U183" s="17"/>
      <c r="AG183" s="21" t="s">
        <v>117</v>
      </c>
    </row>
    <row r="184" spans="1:33" x14ac:dyDescent="0.25">
      <c r="A184" s="17"/>
      <c r="B184" s="17"/>
      <c r="C184" s="17"/>
      <c r="D184" s="35"/>
      <c r="E184" s="35"/>
      <c r="F184" s="17"/>
      <c r="G184" s="17"/>
      <c r="H184" s="17"/>
      <c r="I184" s="17"/>
      <c r="J184" s="17"/>
      <c r="K184" s="17"/>
      <c r="L184" s="16">
        <v>0</v>
      </c>
      <c r="M184" s="16"/>
      <c r="N184" s="16"/>
      <c r="O184" s="16"/>
      <c r="P184" s="16"/>
      <c r="Q184" s="16"/>
      <c r="R184" s="17"/>
      <c r="S184" s="17"/>
      <c r="T184" s="17"/>
      <c r="U184" s="17"/>
      <c r="AG184" s="21" t="s">
        <v>117</v>
      </c>
    </row>
    <row r="185" spans="1:33" x14ac:dyDescent="0.25">
      <c r="A185" s="17"/>
      <c r="B185" s="17"/>
      <c r="C185" s="17"/>
      <c r="D185" s="35"/>
      <c r="E185" s="35"/>
      <c r="F185" s="17"/>
      <c r="G185" s="17"/>
      <c r="H185" s="17"/>
      <c r="I185" s="17"/>
      <c r="J185" s="17"/>
      <c r="K185" s="17"/>
      <c r="L185" s="16">
        <v>0</v>
      </c>
      <c r="M185" s="16"/>
      <c r="N185" s="16"/>
      <c r="O185" s="16"/>
      <c r="P185" s="16"/>
      <c r="Q185" s="16"/>
      <c r="R185" s="17"/>
      <c r="S185" s="17"/>
      <c r="T185" s="17"/>
      <c r="U185" s="17"/>
      <c r="AG185" s="21" t="s">
        <v>117</v>
      </c>
    </row>
    <row r="186" spans="1:33" x14ac:dyDescent="0.25">
      <c r="A186" s="17"/>
      <c r="B186" s="17"/>
      <c r="C186" s="17"/>
      <c r="D186" s="35"/>
      <c r="E186" s="35"/>
      <c r="F186" s="17"/>
      <c r="G186" s="17"/>
      <c r="H186" s="17"/>
      <c r="I186" s="17"/>
      <c r="J186" s="17"/>
      <c r="K186" s="17"/>
      <c r="L186" s="16">
        <v>0</v>
      </c>
      <c r="M186" s="16"/>
      <c r="N186" s="16"/>
      <c r="O186" s="16"/>
      <c r="P186" s="16"/>
      <c r="Q186" s="16"/>
      <c r="R186" s="17"/>
      <c r="S186" s="17"/>
      <c r="T186" s="17"/>
      <c r="U186" s="17"/>
      <c r="AG186" s="21" t="s">
        <v>117</v>
      </c>
    </row>
    <row r="187" spans="1:33" x14ac:dyDescent="0.25">
      <c r="A187" s="17"/>
      <c r="B187" s="17"/>
      <c r="C187" s="17"/>
      <c r="D187" s="35"/>
      <c r="E187" s="35"/>
      <c r="F187" s="17"/>
      <c r="G187" s="17"/>
      <c r="H187" s="17"/>
      <c r="I187" s="17"/>
      <c r="J187" s="17"/>
      <c r="K187" s="17"/>
      <c r="L187" s="16">
        <v>0</v>
      </c>
      <c r="M187" s="16"/>
      <c r="N187" s="16"/>
      <c r="O187" s="16"/>
      <c r="P187" s="16"/>
      <c r="Q187" s="16"/>
      <c r="R187" s="17"/>
      <c r="S187" s="17"/>
      <c r="T187" s="17"/>
      <c r="U187" s="17"/>
      <c r="AG187" s="21" t="s">
        <v>117</v>
      </c>
    </row>
    <row r="188" spans="1:33" x14ac:dyDescent="0.25">
      <c r="A188" s="17"/>
      <c r="B188" s="17"/>
      <c r="C188" s="17"/>
      <c r="D188" s="35"/>
      <c r="E188" s="35"/>
      <c r="F188" s="17"/>
      <c r="G188" s="17"/>
      <c r="H188" s="17"/>
      <c r="I188" s="17"/>
      <c r="J188" s="17"/>
      <c r="K188" s="17"/>
      <c r="L188" s="16">
        <v>0</v>
      </c>
      <c r="M188" s="16"/>
      <c r="N188" s="16"/>
      <c r="O188" s="16"/>
      <c r="P188" s="16"/>
      <c r="Q188" s="16"/>
      <c r="R188" s="17"/>
      <c r="S188" s="17"/>
      <c r="T188" s="17"/>
      <c r="U188" s="17"/>
      <c r="AG188" s="21" t="s">
        <v>117</v>
      </c>
    </row>
    <row r="189" spans="1:33" x14ac:dyDescent="0.25">
      <c r="A189" s="17"/>
      <c r="B189" s="17"/>
      <c r="C189" s="17"/>
      <c r="D189" s="35"/>
      <c r="E189" s="35"/>
      <c r="F189" s="17"/>
      <c r="G189" s="17"/>
      <c r="H189" s="17"/>
      <c r="I189" s="17"/>
      <c r="J189" s="17"/>
      <c r="K189" s="17"/>
      <c r="L189" s="16">
        <v>0</v>
      </c>
      <c r="M189" s="16"/>
      <c r="N189" s="16"/>
      <c r="O189" s="16"/>
      <c r="P189" s="16"/>
      <c r="Q189" s="16"/>
      <c r="R189" s="17"/>
      <c r="S189" s="17"/>
      <c r="T189" s="17"/>
      <c r="U189" s="17"/>
      <c r="AG189" s="21" t="s">
        <v>117</v>
      </c>
    </row>
    <row r="190" spans="1:33" x14ac:dyDescent="0.25">
      <c r="A190" s="17"/>
      <c r="B190" s="17"/>
      <c r="C190" s="17"/>
      <c r="D190" s="35"/>
      <c r="E190" s="35"/>
      <c r="F190" s="17"/>
      <c r="G190" s="17"/>
      <c r="H190" s="17"/>
      <c r="I190" s="17"/>
      <c r="J190" s="17"/>
      <c r="K190" s="17"/>
      <c r="L190" s="16">
        <v>0</v>
      </c>
      <c r="M190" s="16"/>
      <c r="N190" s="16"/>
      <c r="O190" s="16"/>
      <c r="P190" s="16"/>
      <c r="Q190" s="16"/>
      <c r="R190" s="17"/>
      <c r="S190" s="17"/>
      <c r="T190" s="17"/>
      <c r="U190" s="17"/>
      <c r="AG190" s="21" t="s">
        <v>117</v>
      </c>
    </row>
    <row r="191" spans="1:33" x14ac:dyDescent="0.25">
      <c r="A191" s="17"/>
      <c r="B191" s="17"/>
      <c r="C191" s="17"/>
      <c r="D191" s="35"/>
      <c r="E191" s="35"/>
      <c r="F191" s="17"/>
      <c r="G191" s="17"/>
      <c r="H191" s="17"/>
      <c r="I191" s="17"/>
      <c r="J191" s="17"/>
      <c r="K191" s="17"/>
      <c r="L191" s="16">
        <v>0</v>
      </c>
      <c r="M191" s="16"/>
      <c r="N191" s="16"/>
      <c r="O191" s="16"/>
      <c r="P191" s="16"/>
      <c r="Q191" s="16"/>
      <c r="R191" s="17"/>
      <c r="S191" s="17"/>
      <c r="T191" s="17"/>
      <c r="U191" s="17"/>
      <c r="AG191" s="21" t="s">
        <v>117</v>
      </c>
    </row>
    <row r="192" spans="1:33" x14ac:dyDescent="0.25">
      <c r="A192" s="17"/>
      <c r="B192" s="17"/>
      <c r="C192" s="17"/>
      <c r="D192" s="35"/>
      <c r="E192" s="35"/>
      <c r="F192" s="17"/>
      <c r="G192" s="17"/>
      <c r="H192" s="17"/>
      <c r="I192" s="17"/>
      <c r="J192" s="17"/>
      <c r="K192" s="17"/>
      <c r="L192" s="16">
        <v>0</v>
      </c>
      <c r="M192" s="16"/>
      <c r="N192" s="16"/>
      <c r="O192" s="16"/>
      <c r="P192" s="16"/>
      <c r="Q192" s="16"/>
      <c r="R192" s="17"/>
      <c r="S192" s="17"/>
      <c r="T192" s="17"/>
      <c r="U192" s="17"/>
      <c r="AG192" s="21" t="s">
        <v>117</v>
      </c>
    </row>
    <row r="193" spans="1:33" x14ac:dyDescent="0.25">
      <c r="A193" s="17"/>
      <c r="B193" s="17"/>
      <c r="C193" s="17"/>
      <c r="D193" s="35"/>
      <c r="E193" s="35"/>
      <c r="F193" s="17"/>
      <c r="G193" s="17"/>
      <c r="H193" s="17"/>
      <c r="I193" s="17"/>
      <c r="J193" s="17"/>
      <c r="K193" s="17"/>
      <c r="L193" s="16">
        <v>0</v>
      </c>
      <c r="M193" s="16"/>
      <c r="N193" s="16"/>
      <c r="O193" s="16"/>
      <c r="P193" s="16"/>
      <c r="Q193" s="16"/>
      <c r="R193" s="17"/>
      <c r="S193" s="17"/>
      <c r="T193" s="17"/>
      <c r="U193" s="17"/>
      <c r="AG193" s="21" t="s">
        <v>117</v>
      </c>
    </row>
    <row r="194" spans="1:33" x14ac:dyDescent="0.25">
      <c r="A194" s="17"/>
      <c r="B194" s="17"/>
      <c r="C194" s="17"/>
      <c r="D194" s="35"/>
      <c r="E194" s="35"/>
      <c r="F194" s="17"/>
      <c r="G194" s="17"/>
      <c r="H194" s="17"/>
      <c r="I194" s="17"/>
      <c r="J194" s="17"/>
      <c r="K194" s="17"/>
      <c r="L194" s="16">
        <v>0</v>
      </c>
      <c r="M194" s="16"/>
      <c r="N194" s="16"/>
      <c r="O194" s="16"/>
      <c r="P194" s="16"/>
      <c r="Q194" s="16"/>
      <c r="R194" s="17"/>
      <c r="S194" s="17"/>
      <c r="T194" s="17"/>
      <c r="U194" s="17"/>
      <c r="AG194" s="21" t="s">
        <v>117</v>
      </c>
    </row>
    <row r="195" spans="1:33" x14ac:dyDescent="0.25">
      <c r="A195" s="17"/>
      <c r="B195" s="17"/>
      <c r="C195" s="17"/>
      <c r="D195" s="35"/>
      <c r="E195" s="35"/>
      <c r="F195" s="17"/>
      <c r="G195" s="17"/>
      <c r="H195" s="17"/>
      <c r="I195" s="17"/>
      <c r="J195" s="17"/>
      <c r="K195" s="17"/>
      <c r="L195" s="16">
        <v>0</v>
      </c>
      <c r="M195" s="16"/>
      <c r="N195" s="16"/>
      <c r="O195" s="16"/>
      <c r="P195" s="16"/>
      <c r="Q195" s="16"/>
      <c r="R195" s="17"/>
      <c r="S195" s="17"/>
      <c r="T195" s="17"/>
      <c r="U195" s="17"/>
      <c r="AG195" s="21" t="s">
        <v>117</v>
      </c>
    </row>
    <row r="196" spans="1:33" x14ac:dyDescent="0.25">
      <c r="A196" s="17"/>
      <c r="B196" s="17"/>
      <c r="C196" s="17"/>
      <c r="D196" s="35"/>
      <c r="E196" s="35"/>
      <c r="F196" s="17"/>
      <c r="G196" s="17"/>
      <c r="H196" s="17"/>
      <c r="I196" s="17"/>
      <c r="J196" s="17"/>
      <c r="K196" s="17"/>
      <c r="L196" s="16">
        <v>0</v>
      </c>
      <c r="M196" s="16"/>
      <c r="N196" s="16"/>
      <c r="O196" s="16"/>
      <c r="P196" s="16"/>
      <c r="Q196" s="16"/>
      <c r="R196" s="17"/>
      <c r="S196" s="17"/>
      <c r="T196" s="17"/>
      <c r="U196" s="17"/>
      <c r="AG196" s="21" t="s">
        <v>117</v>
      </c>
    </row>
    <row r="197" spans="1:33" x14ac:dyDescent="0.25">
      <c r="A197" s="17"/>
      <c r="B197" s="17"/>
      <c r="C197" s="17"/>
      <c r="D197" s="35"/>
      <c r="E197" s="35"/>
      <c r="F197" s="17"/>
      <c r="G197" s="17"/>
      <c r="H197" s="17"/>
      <c r="I197" s="17"/>
      <c r="J197" s="17"/>
      <c r="K197" s="17"/>
      <c r="L197" s="16">
        <v>0</v>
      </c>
      <c r="M197" s="16"/>
      <c r="N197" s="16"/>
      <c r="O197" s="16"/>
      <c r="P197" s="16"/>
      <c r="Q197" s="16"/>
      <c r="R197" s="17"/>
      <c r="S197" s="17"/>
      <c r="T197" s="17"/>
      <c r="U197" s="17"/>
      <c r="AG197" s="21" t="s">
        <v>117</v>
      </c>
    </row>
    <row r="198" spans="1:33" x14ac:dyDescent="0.25">
      <c r="A198" s="17"/>
      <c r="B198" s="17"/>
      <c r="C198" s="17"/>
      <c r="D198" s="35"/>
      <c r="E198" s="35"/>
      <c r="F198" s="17"/>
      <c r="G198" s="17"/>
      <c r="H198" s="17"/>
      <c r="I198" s="17"/>
      <c r="J198" s="17"/>
      <c r="K198" s="17"/>
      <c r="L198" s="16">
        <v>0</v>
      </c>
      <c r="M198" s="16"/>
      <c r="N198" s="16"/>
      <c r="O198" s="16"/>
      <c r="P198" s="16"/>
      <c r="Q198" s="16"/>
      <c r="R198" s="17"/>
      <c r="S198" s="17"/>
      <c r="T198" s="17"/>
      <c r="U198" s="17"/>
      <c r="AG198" s="21" t="s">
        <v>117</v>
      </c>
    </row>
    <row r="199" spans="1:33" x14ac:dyDescent="0.25">
      <c r="A199" s="17"/>
      <c r="B199" s="17"/>
      <c r="C199" s="17"/>
      <c r="D199" s="35"/>
      <c r="E199" s="35"/>
      <c r="F199" s="17"/>
      <c r="G199" s="17"/>
      <c r="H199" s="17"/>
      <c r="I199" s="17"/>
      <c r="J199" s="17"/>
      <c r="K199" s="17"/>
      <c r="L199" s="16">
        <v>0</v>
      </c>
      <c r="M199" s="16"/>
      <c r="N199" s="16"/>
      <c r="O199" s="16"/>
      <c r="P199" s="16"/>
      <c r="Q199" s="16"/>
      <c r="R199" s="17"/>
      <c r="S199" s="17"/>
      <c r="T199" s="17"/>
      <c r="U199" s="17"/>
      <c r="AG199" s="21" t="s">
        <v>117</v>
      </c>
    </row>
    <row r="200" spans="1:33" x14ac:dyDescent="0.25">
      <c r="A200" s="17"/>
      <c r="B200" s="17"/>
      <c r="C200" s="17"/>
      <c r="D200" s="35"/>
      <c r="E200" s="35"/>
      <c r="F200" s="17"/>
      <c r="G200" s="17"/>
      <c r="H200" s="17"/>
      <c r="I200" s="17"/>
      <c r="J200" s="17"/>
      <c r="K200" s="17"/>
      <c r="L200" s="16">
        <v>0</v>
      </c>
      <c r="M200" s="16"/>
      <c r="N200" s="16"/>
      <c r="O200" s="16"/>
      <c r="P200" s="16"/>
      <c r="Q200" s="16"/>
      <c r="R200" s="17"/>
      <c r="S200" s="17"/>
      <c r="T200" s="17"/>
      <c r="U200" s="17"/>
      <c r="AG200" s="21" t="s">
        <v>117</v>
      </c>
    </row>
    <row r="201" spans="1:33" x14ac:dyDescent="0.25">
      <c r="A201" s="17"/>
      <c r="B201" s="17"/>
      <c r="C201" s="17"/>
      <c r="D201" s="35"/>
      <c r="E201" s="35"/>
      <c r="F201" s="17"/>
      <c r="G201" s="17"/>
      <c r="H201" s="17"/>
      <c r="I201" s="17"/>
      <c r="J201" s="17"/>
      <c r="K201" s="17"/>
      <c r="L201" s="16">
        <v>0</v>
      </c>
      <c r="M201" s="16"/>
      <c r="N201" s="16"/>
      <c r="O201" s="16"/>
      <c r="P201" s="16"/>
      <c r="Q201" s="16"/>
      <c r="R201" s="17"/>
      <c r="S201" s="17"/>
      <c r="T201" s="17"/>
      <c r="U201" s="17"/>
      <c r="AG201" s="21" t="s">
        <v>117</v>
      </c>
    </row>
    <row r="202" spans="1:33" x14ac:dyDescent="0.25">
      <c r="A202" s="17"/>
      <c r="B202" s="17"/>
      <c r="C202" s="17"/>
      <c r="D202" s="35"/>
      <c r="E202" s="35"/>
      <c r="F202" s="17"/>
      <c r="G202" s="17"/>
      <c r="H202" s="17"/>
      <c r="I202" s="17"/>
      <c r="J202" s="17"/>
      <c r="K202" s="17"/>
      <c r="L202" s="16">
        <v>0</v>
      </c>
      <c r="M202" s="16"/>
      <c r="N202" s="16"/>
      <c r="O202" s="16"/>
      <c r="P202" s="16"/>
      <c r="Q202" s="16"/>
      <c r="R202" s="17"/>
      <c r="S202" s="17"/>
      <c r="T202" s="17"/>
      <c r="U202" s="17"/>
      <c r="AG202" s="21" t="s">
        <v>117</v>
      </c>
    </row>
    <row r="203" spans="1:33" x14ac:dyDescent="0.25">
      <c r="A203" s="17"/>
      <c r="B203" s="17"/>
      <c r="C203" s="17"/>
      <c r="D203" s="35"/>
      <c r="E203" s="35"/>
      <c r="F203" s="17"/>
      <c r="G203" s="17"/>
      <c r="H203" s="17"/>
      <c r="I203" s="17"/>
      <c r="J203" s="17"/>
      <c r="K203" s="17"/>
      <c r="L203" s="16">
        <v>0</v>
      </c>
      <c r="M203" s="16"/>
      <c r="N203" s="16"/>
      <c r="O203" s="16"/>
      <c r="P203" s="16"/>
      <c r="Q203" s="16"/>
      <c r="R203" s="17"/>
      <c r="S203" s="17"/>
      <c r="T203" s="17"/>
      <c r="U203" s="17"/>
      <c r="AG203" s="21" t="s">
        <v>117</v>
      </c>
    </row>
    <row r="204" spans="1:33" x14ac:dyDescent="0.25">
      <c r="A204" s="17"/>
      <c r="B204" s="17"/>
      <c r="C204" s="17"/>
      <c r="D204" s="35"/>
      <c r="E204" s="35"/>
      <c r="F204" s="17"/>
      <c r="G204" s="17"/>
      <c r="H204" s="17"/>
      <c r="I204" s="17"/>
      <c r="J204" s="17"/>
      <c r="K204" s="17"/>
      <c r="L204" s="16">
        <v>0</v>
      </c>
      <c r="M204" s="16"/>
      <c r="N204" s="16"/>
      <c r="O204" s="16"/>
      <c r="P204" s="16"/>
      <c r="Q204" s="16"/>
      <c r="R204" s="17"/>
      <c r="S204" s="17"/>
      <c r="T204" s="17"/>
      <c r="U204" s="17"/>
      <c r="AG204" s="21" t="s">
        <v>117</v>
      </c>
    </row>
    <row r="205" spans="1:33" x14ac:dyDescent="0.25">
      <c r="A205" s="17"/>
      <c r="B205" s="17"/>
      <c r="C205" s="17"/>
      <c r="D205" s="35"/>
      <c r="E205" s="35"/>
      <c r="F205" s="17"/>
      <c r="G205" s="17"/>
      <c r="H205" s="17"/>
      <c r="I205" s="17"/>
      <c r="J205" s="17"/>
      <c r="K205" s="17"/>
      <c r="L205" s="16">
        <v>0</v>
      </c>
      <c r="M205" s="16"/>
      <c r="N205" s="16"/>
      <c r="O205" s="16"/>
      <c r="P205" s="16"/>
      <c r="Q205" s="16"/>
      <c r="R205" s="17"/>
      <c r="S205" s="17"/>
      <c r="T205" s="17"/>
      <c r="U205" s="17"/>
      <c r="AG205" s="21" t="s">
        <v>117</v>
      </c>
    </row>
    <row r="206" spans="1:33" x14ac:dyDescent="0.25">
      <c r="AG206" s="21"/>
    </row>
  </sheetData>
  <sheetProtection formatCells="0" formatColumns="0" formatRows="0"/>
  <mergeCells count="2">
    <mergeCell ref="A2:U2"/>
    <mergeCell ref="A3: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25"/>
  <sheetViews>
    <sheetView workbookViewId="0">
      <selection activeCell="D14" sqref="D14"/>
    </sheetView>
  </sheetViews>
  <sheetFormatPr baseColWidth="10" defaultRowHeight="15" x14ac:dyDescent="0.25"/>
  <cols>
    <col min="1" max="1" width="28.140625" customWidth="1"/>
    <col min="2" max="2" width="20.42578125" customWidth="1"/>
    <col min="3" max="3" width="27.5703125" bestFit="1" customWidth="1"/>
    <col min="4" max="4" width="191" style="39" customWidth="1"/>
  </cols>
  <sheetData>
    <row r="1" spans="1:4" x14ac:dyDescent="0.25">
      <c r="A1" t="s">
        <v>72</v>
      </c>
      <c r="B1" t="s">
        <v>71</v>
      </c>
      <c r="C1" t="s">
        <v>73</v>
      </c>
      <c r="D1" s="39" t="s">
        <v>70</v>
      </c>
    </row>
    <row r="2" spans="1:4" x14ac:dyDescent="0.25">
      <c r="A2" s="113" t="s">
        <v>197</v>
      </c>
      <c r="B2" s="64" t="s">
        <v>114</v>
      </c>
      <c r="C2" s="64" t="s">
        <v>114</v>
      </c>
      <c r="D2" s="65" t="s">
        <v>115</v>
      </c>
    </row>
    <row r="3" spans="1:4" x14ac:dyDescent="0.25">
      <c r="A3" s="113" t="s">
        <v>220</v>
      </c>
      <c r="B3" s="64" t="s">
        <v>120</v>
      </c>
      <c r="C3" s="64" t="s">
        <v>221</v>
      </c>
      <c r="D3" s="65" t="s">
        <v>222</v>
      </c>
    </row>
    <row r="4" spans="1:4" x14ac:dyDescent="0.25">
      <c r="A4" s="113" t="s">
        <v>223</v>
      </c>
      <c r="B4" s="64" t="s">
        <v>119</v>
      </c>
      <c r="C4" s="64" t="s">
        <v>224</v>
      </c>
      <c r="D4" s="65" t="s">
        <v>225</v>
      </c>
    </row>
    <row r="5" spans="1:4" x14ac:dyDescent="0.25">
      <c r="A5" s="66" t="s">
        <v>228</v>
      </c>
      <c r="B5" s="64" t="s">
        <v>229</v>
      </c>
      <c r="C5" s="185" t="s">
        <v>231</v>
      </c>
      <c r="D5" s="186" t="s">
        <v>230</v>
      </c>
    </row>
    <row r="6" spans="1:4" x14ac:dyDescent="0.25">
      <c r="A6" s="66" t="s">
        <v>232</v>
      </c>
      <c r="B6" s="64" t="s">
        <v>233</v>
      </c>
      <c r="C6" s="64" t="s">
        <v>234</v>
      </c>
      <c r="D6" s="65" t="s">
        <v>235</v>
      </c>
    </row>
    <row r="7" spans="1:4" x14ac:dyDescent="0.25">
      <c r="A7" s="67"/>
      <c r="B7" s="64"/>
      <c r="C7" s="64"/>
    </row>
    <row r="8" spans="1:4" x14ac:dyDescent="0.25">
      <c r="A8" s="66"/>
      <c r="C8" s="39"/>
      <c r="D8"/>
    </row>
    <row r="9" spans="1:4" x14ac:dyDescent="0.25">
      <c r="A9" s="66"/>
      <c r="C9" s="39"/>
      <c r="D9" s="75"/>
    </row>
    <row r="10" spans="1:4" x14ac:dyDescent="0.25">
      <c r="A10" s="66"/>
      <c r="B10" s="64"/>
      <c r="C10" s="64"/>
    </row>
    <row r="11" spans="1:4" x14ac:dyDescent="0.25">
      <c r="A11" s="67"/>
      <c r="B11" s="64"/>
      <c r="C11" s="64"/>
      <c r="D11" s="40"/>
    </row>
    <row r="12" spans="1:4" x14ac:dyDescent="0.25">
      <c r="A12" s="66"/>
      <c r="B12" s="64"/>
      <c r="C12" s="64"/>
    </row>
    <row r="13" spans="1:4" x14ac:dyDescent="0.25">
      <c r="A13" s="67"/>
      <c r="B13" s="64"/>
      <c r="C13" s="64"/>
      <c r="D13" s="40"/>
    </row>
    <row r="14" spans="1:4" x14ac:dyDescent="0.25">
      <c r="A14" s="67"/>
      <c r="B14" s="64"/>
      <c r="C14" s="64"/>
    </row>
    <row r="15" spans="1:4" x14ac:dyDescent="0.25">
      <c r="A15" s="67"/>
      <c r="C15" s="100"/>
    </row>
    <row r="16" spans="1:4" s="102" customFormat="1" x14ac:dyDescent="0.25">
      <c r="A16" s="67"/>
      <c r="B16" s="101"/>
      <c r="D16" s="103"/>
    </row>
    <row r="17" spans="1:4" s="102" customFormat="1" x14ac:dyDescent="0.25">
      <c r="A17" s="67"/>
      <c r="B17" s="101"/>
      <c r="D17" s="103"/>
    </row>
    <row r="18" spans="1:4" x14ac:dyDescent="0.25">
      <c r="A18" s="67"/>
      <c r="B18" s="101"/>
    </row>
    <row r="19" spans="1:4" x14ac:dyDescent="0.25">
      <c r="A19" s="67"/>
      <c r="B19" s="101"/>
    </row>
    <row r="20" spans="1:4" x14ac:dyDescent="0.25">
      <c r="A20" s="67"/>
      <c r="B20" s="101"/>
    </row>
    <row r="21" spans="1:4" x14ac:dyDescent="0.25">
      <c r="A21" s="67"/>
      <c r="B21" s="101"/>
    </row>
    <row r="22" spans="1:4" x14ac:dyDescent="0.25">
      <c r="A22" s="67"/>
      <c r="B22" s="101"/>
    </row>
    <row r="23" spans="1:4" x14ac:dyDescent="0.25">
      <c r="A23" s="67"/>
      <c r="B23" s="101"/>
      <c r="D23" s="40"/>
    </row>
    <row r="24" spans="1:4" x14ac:dyDescent="0.25">
      <c r="A24" s="67"/>
      <c r="B24" s="101"/>
    </row>
    <row r="25" spans="1:4" x14ac:dyDescent="0.25">
      <c r="A25" s="67"/>
    </row>
  </sheetData>
  <sheetProtection formatCells="0" formatColumns="0" formatRows="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Ausfüllhilfe</vt:lpstr>
      <vt:lpstr>A_Stammdaten</vt:lpstr>
      <vt:lpstr>B_KKAuf</vt:lpstr>
      <vt:lpstr>D_SAV</vt:lpstr>
      <vt:lpstr>D2_BKZ</vt:lpstr>
      <vt:lpstr>D3_WAV</vt:lpstr>
      <vt:lpstr>E_Anmerkungen</vt:lpstr>
      <vt:lpstr>Ausfüllbeispiel AiB</vt:lpstr>
      <vt:lpstr>Changelog</vt:lpstr>
      <vt:lpstr>Listen</vt:lpstr>
      <vt:lpstr>Anlagengruppen</vt:lpstr>
      <vt:lpstr>Antragsjahre</vt:lpstr>
      <vt:lpstr>D2_BKZ!Druckbereich</vt:lpstr>
      <vt:lpstr>D3_WAV!Druckbereich</vt:lpstr>
      <vt:lpstr>Investitionsjahre</vt:lpstr>
      <vt:lpstr>Selbst_geschaffene_gewerbliche_Schutzrechte_und_ähnliche_Rechte_und_Werte</vt:lpstr>
      <vt:lpstr>WAV_Positionen</vt:lpstr>
      <vt:lpstr>Zeitreihe_1</vt:lpstr>
      <vt:lpstr>Zeitreihe_2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Kapitalkostenaufschlag Gas</dc:title>
  <dc:creator/>
  <cp:lastModifiedBy/>
  <dcterms:created xsi:type="dcterms:W3CDTF">2017-05-29T09:08:28Z</dcterms:created>
  <dcterms:modified xsi:type="dcterms:W3CDTF">2023-05-31T08:02:16Z</dcterms:modified>
</cp:coreProperties>
</file>